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/>
  <mc:AlternateContent xmlns:mc="http://schemas.openxmlformats.org/markup-compatibility/2006">
    <mc:Choice Requires="x15">
      <x15ac:absPath xmlns:x15ac="http://schemas.microsoft.com/office/spreadsheetml/2010/11/ac" url="C:\Documents\~Área de Trabalho\"/>
    </mc:Choice>
  </mc:AlternateContent>
  <xr:revisionPtr revIDLastSave="0" documentId="13_ncr:1_{2B8E003D-67B2-4C63-A679-AFAB7B17A936}" xr6:coauthVersionLast="47" xr6:coauthVersionMax="47" xr10:uidLastSave="{00000000-0000-0000-0000-000000000000}"/>
  <bookViews>
    <workbookView xWindow="-120" yWindow="-120" windowWidth="29040" windowHeight="15720" xr2:uid="{E27ADC84-EEE8-4EF5-BA39-E28C4CF9413F}"/>
  </bookViews>
  <sheets>
    <sheet name="Resumo" sheetId="1" r:id="rId1"/>
    <sheet name="Recebíveis Atuais - NeoService" sheetId="7" r:id="rId2"/>
    <sheet name="Green Garden" sheetId="15" r:id="rId3"/>
    <sheet name="Holiday" sheetId="16" r:id="rId4"/>
    <sheet name="Riviera" sheetId="17" r:id="rId5"/>
    <sheet name="Natura" sheetId="18" r:id="rId6"/>
    <sheet name="Quintas do Duque" sheetId="1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_______NEW2" localSheetId="1" hidden="1">{"'RATEIO RECEITA BRUTA'!$B$77:$C$106"}</definedName>
    <definedName name="___________NEW2" localSheetId="0" hidden="1">{"'RATEIO RECEITA BRUTA'!$B$77:$C$106"}</definedName>
    <definedName name="___________NEW2" hidden="1">{"'RATEIO RECEITA BRUTA'!$B$77:$C$106"}</definedName>
    <definedName name="___xlfn.IFERROR" hidden="1">#NAME?</definedName>
    <definedName name="___xlfn.RTD" hidden="1">#NAME?</definedName>
    <definedName name="__123Graph_A" hidden="1">[1]Assum!$B$12:$B$19</definedName>
    <definedName name="__123Graph_ASIDECO" hidden="1">'[2]fluxo de caixa'!#REF!</definedName>
    <definedName name="__123Graph_B" hidden="1">[1]Assum!$C$12:$C$19</definedName>
    <definedName name="__123Graph_BSIDECO" hidden="1">'[2]fluxo de caixa'!#REF!</definedName>
    <definedName name="__123Graph_C" hidden="1">[1]Assum!$D$12:$D$19</definedName>
    <definedName name="__123Graph_CSIDECO" hidden="1">'[2]fluxo de caixa'!#REF!</definedName>
    <definedName name="__123Graph_D" hidden="1">[1]Assum!$E$12:$E$19</definedName>
    <definedName name="__123Graph_E" hidden="1">[1]Assum!$F$12:$F$19</definedName>
    <definedName name="__123Graph_XSIDECO" hidden="1">'[2]fluxo de caixa'!#REF!</definedName>
    <definedName name="__FDS_HYPERLINK_TOGGLE_STATE__" hidden="1">"ON"</definedName>
    <definedName name="__FDS_UNIQUE_RANGE_ID_GENERATOR_COUNTER" hidden="1">1</definedName>
    <definedName name="__FDS_USED_FOR_REUSING_RANGE_IDS_RECYCLE" localSheetId="1" hidden="1">{32}</definedName>
    <definedName name="__FDS_USED_FOR_REUSING_RANGE_IDS_RECYCLE" localSheetId="0" hidden="1">{32}</definedName>
    <definedName name="__FDS_USED_FOR_REUSING_RANGE_IDS_RECYCLE" hidden="1">{32}</definedName>
    <definedName name="__xlfn.IFERROR" hidden="1">#NAME?</definedName>
    <definedName name="__xlfn.RTD" hidden="1">#NAME?</definedName>
    <definedName name="_10000DLC3FD1415" hidden="1">#N/A</definedName>
    <definedName name="_10001DLC3FD1415" hidden="1">#N/A</definedName>
    <definedName name="_10002DLC3FD1415" hidden="1">#N/A</definedName>
    <definedName name="_10003DLC3FD1415" hidden="1">#N/A</definedName>
    <definedName name="_10004DLC3FD1415" hidden="1">#N/A</definedName>
    <definedName name="_10005DLC3FD1415" hidden="1">#N/A</definedName>
    <definedName name="_10006DLC3FD1415" hidden="1">#N/A</definedName>
    <definedName name="_10007DLC3FD1415" hidden="1">#N/A</definedName>
    <definedName name="_10008DLC3FD1415" hidden="1">#N/A</definedName>
    <definedName name="_10009DLC3FD1415" hidden="1">#N/A</definedName>
    <definedName name="_1000DL60ED3393" hidden="1">#N/A</definedName>
    <definedName name="_10010DLC3FD1415" hidden="1">#N/A</definedName>
    <definedName name="_10011DLC3FE1415" hidden="1">#N/A</definedName>
    <definedName name="_10012DLC3FE1415" hidden="1">#N/A</definedName>
    <definedName name="_10013DLC3FE1415" hidden="1">#N/A</definedName>
    <definedName name="_10014DLC3FE1415" hidden="1">#N/A</definedName>
    <definedName name="_10015DLC3FE1415" hidden="1">#N/A</definedName>
    <definedName name="_10016DLC3FE1415" hidden="1">#N/A</definedName>
    <definedName name="_10017DLC3FE1415" hidden="1">#N/A</definedName>
    <definedName name="_10018DLC3FE1415" hidden="1">#N/A</definedName>
    <definedName name="_10019DLC3FE1415" hidden="1">#N/A</definedName>
    <definedName name="_1001DL60ED3393" hidden="1">#N/A</definedName>
    <definedName name="_10020DLC3FE1415" hidden="1">#N/A</definedName>
    <definedName name="_10021DLC3FE1415" hidden="1">#N/A</definedName>
    <definedName name="_10022DLC3FE1415" hidden="1">#N/A</definedName>
    <definedName name="_10023DLC3FE1415" hidden="1">#N/A</definedName>
    <definedName name="_10024DLC3FE1415" hidden="1">#N/A</definedName>
    <definedName name="_10025DLC3FE1415" hidden="1">#N/A</definedName>
    <definedName name="_10026DLC3FE1415" hidden="1">#N/A</definedName>
    <definedName name="_10027DLC3FE1415" hidden="1">#N/A</definedName>
    <definedName name="_10028DLC3FE1415" hidden="1">#N/A</definedName>
    <definedName name="_10029DLC3FE1415" hidden="1">#N/A</definedName>
    <definedName name="_1002DL60ED3393" hidden="1">#N/A</definedName>
    <definedName name="_10030DLC3FE1415" hidden="1">#N/A</definedName>
    <definedName name="_10031DLC3FE1415" hidden="1">#N/A</definedName>
    <definedName name="_10032DLC3FE1415" hidden="1">#N/A</definedName>
    <definedName name="_10033DLC3FE1415" hidden="1">#N/A</definedName>
    <definedName name="_10034DLC3FE1415" hidden="1">#N/A</definedName>
    <definedName name="_10035DLC3FE1415" hidden="1">#N/A</definedName>
    <definedName name="_10036DLC3FE1415" hidden="1">#N/A</definedName>
    <definedName name="_10037DLC3FE1415" hidden="1">#N/A</definedName>
    <definedName name="_10038DLC3FE1415" hidden="1">#N/A</definedName>
    <definedName name="_10039DLC3FE1415" hidden="1">#N/A</definedName>
    <definedName name="_1003DL60ED3393" hidden="1">#N/A</definedName>
    <definedName name="_10040DLC3FE1415" hidden="1">#N/A</definedName>
    <definedName name="_10041DLC3FE1415" hidden="1">#N/A</definedName>
    <definedName name="_10042DLC3FE1415" hidden="1">#N/A</definedName>
    <definedName name="_10043DLC3FE1415" hidden="1">#N/A</definedName>
    <definedName name="_10044DLC3FE1415" hidden="1">#N/A</definedName>
    <definedName name="_10045DLC3FE1415" hidden="1">#N/A</definedName>
    <definedName name="_10046DLC3FF1419" hidden="1">#N/A</definedName>
    <definedName name="_10047DLC3FF1419" hidden="1">#N/A</definedName>
    <definedName name="_10048DLC3FF1419" hidden="1">#N/A</definedName>
    <definedName name="_10049DLC3FF1419" hidden="1">#N/A</definedName>
    <definedName name="_1004DL60ED3393" hidden="1">#N/A</definedName>
    <definedName name="_10050DLC3FF1419" hidden="1">#N/A</definedName>
    <definedName name="_10051DLC3FF1419" hidden="1">#N/A</definedName>
    <definedName name="_10052DLC3FF1419" hidden="1">#N/A</definedName>
    <definedName name="_10053DLC3FF1419" hidden="1">#N/A</definedName>
    <definedName name="_10054DLC3FF1419" hidden="1">#N/A</definedName>
    <definedName name="_10055DLC3FF1419" hidden="1">#N/A</definedName>
    <definedName name="_10056DLC3FF1419" hidden="1">#N/A</definedName>
    <definedName name="_10057DLC3FF1419" hidden="1">#N/A</definedName>
    <definedName name="_10058DLC3FF1419" hidden="1">#N/A</definedName>
    <definedName name="_10059DLC3FF1419" hidden="1">#N/A</definedName>
    <definedName name="_1005DL60ED3393" hidden="1">#N/A</definedName>
    <definedName name="_10060DLC3FF1419" hidden="1">#N/A</definedName>
    <definedName name="_10061DLC3FF1419" hidden="1">#N/A</definedName>
    <definedName name="_10062DLC3FF1419" hidden="1">#N/A</definedName>
    <definedName name="_10063DLC3FF1419" hidden="1">#N/A</definedName>
    <definedName name="_10064DLC3FF1419" hidden="1">#N/A</definedName>
    <definedName name="_10065DLC3FF1419" hidden="1">#N/A</definedName>
    <definedName name="_10066DLC3FF1419" hidden="1">#N/A</definedName>
    <definedName name="_10067DLC3FF1419" hidden="1">#N/A</definedName>
    <definedName name="_10068DLC3FF1419" hidden="1">#N/A</definedName>
    <definedName name="_10069DLC3FF1419" hidden="1">#N/A</definedName>
    <definedName name="_1006DL60ED3393" hidden="1">#N/A</definedName>
    <definedName name="_10070DLC3FF1419" hidden="1">#N/A</definedName>
    <definedName name="_10071DLC3FF1419" hidden="1">#N/A</definedName>
    <definedName name="_10072DLC3FF1419" hidden="1">#N/A</definedName>
    <definedName name="_10073DLC3FF1419" hidden="1">#N/A</definedName>
    <definedName name="_10074DLC3FF1419" hidden="1">#N/A</definedName>
    <definedName name="_10075DLC3FF1419" hidden="1">#N/A</definedName>
    <definedName name="_10076DLC3FF1419" hidden="1">#N/A</definedName>
    <definedName name="_10077DLC3FF1419" hidden="1">#N/A</definedName>
    <definedName name="_10078DLC3FF1419" hidden="1">#N/A</definedName>
    <definedName name="_10079DLC3FF1419" hidden="1">#N/A</definedName>
    <definedName name="_1007DL60ED3393" hidden="1">#N/A</definedName>
    <definedName name="_10080DLC3FF1419" hidden="1">#N/A</definedName>
    <definedName name="_10081DLC4001419" hidden="1">#N/A</definedName>
    <definedName name="_10082DLC4001419" hidden="1">#N/A</definedName>
    <definedName name="_10083DLC4001419" hidden="1">#N/A</definedName>
    <definedName name="_10084DLC4001419" hidden="1">#N/A</definedName>
    <definedName name="_10085DLC4001419" hidden="1">#N/A</definedName>
    <definedName name="_10086DLC4001419" hidden="1">#N/A</definedName>
    <definedName name="_10087DLC4001419" hidden="1">#N/A</definedName>
    <definedName name="_10088DLC4001419" hidden="1">#N/A</definedName>
    <definedName name="_10089DLC4001419" hidden="1">#N/A</definedName>
    <definedName name="_1008DL60ED3393" hidden="1">#N/A</definedName>
    <definedName name="_10090DLC4001419" hidden="1">#N/A</definedName>
    <definedName name="_10091DLC4001419" hidden="1">#N/A</definedName>
    <definedName name="_10092DLC4001419" hidden="1">#N/A</definedName>
    <definedName name="_10093DLC4001419" hidden="1">#N/A</definedName>
    <definedName name="_10094DLC4001419" hidden="1">#N/A</definedName>
    <definedName name="_10095DLC4001419" hidden="1">#N/A</definedName>
    <definedName name="_10096DLC4001419" hidden="1">#N/A</definedName>
    <definedName name="_10097DLC4001419" hidden="1">#N/A</definedName>
    <definedName name="_10098DLC4001419" hidden="1">#N/A</definedName>
    <definedName name="_10099DLC4001419" hidden="1">#N/A</definedName>
    <definedName name="_1009DL60ED3393" hidden="1">#N/A</definedName>
    <definedName name="_100DL607330A6" hidden="1">#N/A</definedName>
    <definedName name="_100DL6140358F" hidden="1">#N/A</definedName>
    <definedName name="_10100DLC4001419" hidden="1">#N/A</definedName>
    <definedName name="_10101DLC4001419" hidden="1">#N/A</definedName>
    <definedName name="_10102DLC4001419" hidden="1">#N/A</definedName>
    <definedName name="_10103DLC4001419" hidden="1">#N/A</definedName>
    <definedName name="_10104DLC4001419" hidden="1">#N/A</definedName>
    <definedName name="_10105DLC4001419" hidden="1">#N/A</definedName>
    <definedName name="_10106DLC4001419" hidden="1">#N/A</definedName>
    <definedName name="_10107DLC4001419" hidden="1">#N/A</definedName>
    <definedName name="_10108DLC4001419" hidden="1">#N/A</definedName>
    <definedName name="_10109DLC4001419" hidden="1">#N/A</definedName>
    <definedName name="_1010DL60ED3393" hidden="1">#N/A</definedName>
    <definedName name="_10110DLC4001419" hidden="1">#N/A</definedName>
    <definedName name="_10111DLC4001419" hidden="1">#N/A</definedName>
    <definedName name="_10112DLC4001419" hidden="1">#N/A</definedName>
    <definedName name="_10113DLC4001419" hidden="1">#N/A</definedName>
    <definedName name="_10114DLC4001419" hidden="1">#N/A</definedName>
    <definedName name="_10115DLC4001419" hidden="1">#N/A</definedName>
    <definedName name="_10116DLC4011419" hidden="1">#N/A</definedName>
    <definedName name="_10117DLC4011419" hidden="1">#N/A</definedName>
    <definedName name="_10118DLC4011419" hidden="1">#N/A</definedName>
    <definedName name="_10119DLC4011419" hidden="1">#N/A</definedName>
    <definedName name="_1011DL60ED3393" hidden="1">#N/A</definedName>
    <definedName name="_10120DLC4011419" hidden="1">#N/A</definedName>
    <definedName name="_10121DLC4011419" hidden="1">#N/A</definedName>
    <definedName name="_10122DLC4011419" hidden="1">#N/A</definedName>
    <definedName name="_10123DLC4011419" hidden="1">#N/A</definedName>
    <definedName name="_10124DLC4011419" hidden="1">#N/A</definedName>
    <definedName name="_10125DLC4011419" hidden="1">#N/A</definedName>
    <definedName name="_10126DLC4011419" hidden="1">#N/A</definedName>
    <definedName name="_10127DLC4011419" hidden="1">#N/A</definedName>
    <definedName name="_10128DLC4011419" hidden="1">#N/A</definedName>
    <definedName name="_10129DLC4011419" hidden="1">#N/A</definedName>
    <definedName name="_1012DL60ED3393" hidden="1">#N/A</definedName>
    <definedName name="_10130DLC4011419" hidden="1">#N/A</definedName>
    <definedName name="_10131DLC4011419" hidden="1">#N/A</definedName>
    <definedName name="_10132DLC4011419" hidden="1">#N/A</definedName>
    <definedName name="_10133DLC4011419" hidden="1">#N/A</definedName>
    <definedName name="_10134DLC4011419" hidden="1">#N/A</definedName>
    <definedName name="_10135DLC4011419" hidden="1">#N/A</definedName>
    <definedName name="_10136DLC4011419" hidden="1">#N/A</definedName>
    <definedName name="_10137DLC4011419" hidden="1">#N/A</definedName>
    <definedName name="_10138DLC4011419" hidden="1">#N/A</definedName>
    <definedName name="_10139DLC4011419" hidden="1">#N/A</definedName>
    <definedName name="_1013DL60ED3393" hidden="1">#N/A</definedName>
    <definedName name="_10140DLC4011419" hidden="1">#N/A</definedName>
    <definedName name="_10141DLC4011419" hidden="1">#N/A</definedName>
    <definedName name="_10142DLC4011419" hidden="1">#N/A</definedName>
    <definedName name="_10143DLC4011419" hidden="1">#N/A</definedName>
    <definedName name="_10144DLC4011419" hidden="1">#N/A</definedName>
    <definedName name="_10145DLC4011419" hidden="1">#N/A</definedName>
    <definedName name="_10146DLC4011419" hidden="1">#N/A</definedName>
    <definedName name="_10147DLC4011419" hidden="1">#N/A</definedName>
    <definedName name="_10148DLC4011419" hidden="1">#N/A</definedName>
    <definedName name="_10149DLC4011419" hidden="1">#N/A</definedName>
    <definedName name="_1014DL60ED3393" hidden="1">#N/A</definedName>
    <definedName name="_10150DLC4011419" hidden="1">#N/A</definedName>
    <definedName name="_10151DLC4021419" hidden="1">#N/A</definedName>
    <definedName name="_10152DLC4021419" hidden="1">#N/A</definedName>
    <definedName name="_10153DLC4021419" hidden="1">#N/A</definedName>
    <definedName name="_10154DLC4021419" hidden="1">#N/A</definedName>
    <definedName name="_10155DLC4021419" hidden="1">#N/A</definedName>
    <definedName name="_10156DLC4021419" hidden="1">#N/A</definedName>
    <definedName name="_10157DLC4021419" hidden="1">#N/A</definedName>
    <definedName name="_10158DLC4021419" hidden="1">#N/A</definedName>
    <definedName name="_10159DLC4021419" hidden="1">#N/A</definedName>
    <definedName name="_1015DL60ED3393" hidden="1">#N/A</definedName>
    <definedName name="_10160DLC4021419" hidden="1">#N/A</definedName>
    <definedName name="_10161DLC4021419" hidden="1">#N/A</definedName>
    <definedName name="_10162DLC4021419" hidden="1">#N/A</definedName>
    <definedName name="_10163DLC4021419" hidden="1">#N/A</definedName>
    <definedName name="_10164DLC4021419" hidden="1">#N/A</definedName>
    <definedName name="_10165DLC4021419" hidden="1">#N/A</definedName>
    <definedName name="_10166DLC4021419" hidden="1">#N/A</definedName>
    <definedName name="_10167DLC4021419" hidden="1">#N/A</definedName>
    <definedName name="_10168DLC4021419" hidden="1">#N/A</definedName>
    <definedName name="_10169DLC4021419" hidden="1">#N/A</definedName>
    <definedName name="_1016DL60EE3399" hidden="1">#N/A</definedName>
    <definedName name="_10170DLC4021419" hidden="1">#N/A</definedName>
    <definedName name="_10171DLC4021419" hidden="1">#N/A</definedName>
    <definedName name="_10172DLC4021419" hidden="1">#N/A</definedName>
    <definedName name="_10173DLC4021419" hidden="1">#N/A</definedName>
    <definedName name="_10174DLC4021419" hidden="1">#N/A</definedName>
    <definedName name="_10175DLC4021419" hidden="1">#N/A</definedName>
    <definedName name="_10176DLC4021419" hidden="1">#N/A</definedName>
    <definedName name="_10177DLC4021419" hidden="1">#N/A</definedName>
    <definedName name="_10178DLC4021419" hidden="1">#N/A</definedName>
    <definedName name="_10179DLC4021419" hidden="1">#N/A</definedName>
    <definedName name="_1017DL60EE3399" hidden="1">#N/A</definedName>
    <definedName name="_10180DLC4021419" hidden="1">#N/A</definedName>
    <definedName name="_10181DLC4021419" hidden="1">#N/A</definedName>
    <definedName name="_10182DLC4021419" hidden="1">#N/A</definedName>
    <definedName name="_10183DLC4021419" hidden="1">#N/A</definedName>
    <definedName name="_10184DLC4021419" hidden="1">#N/A</definedName>
    <definedName name="_10185DLC4021419" hidden="1">#N/A</definedName>
    <definedName name="_10186DLC4031419" hidden="1">#N/A</definedName>
    <definedName name="_10187DLC4031419" hidden="1">#N/A</definedName>
    <definedName name="_10188DLC4031419" hidden="1">#N/A</definedName>
    <definedName name="_10189DLC4031419" hidden="1">#N/A</definedName>
    <definedName name="_1018DL60EE3399" hidden="1">#N/A</definedName>
    <definedName name="_10190DLC4031419" hidden="1">#N/A</definedName>
    <definedName name="_10191DLC4031419" hidden="1">#N/A</definedName>
    <definedName name="_10192DLC4031419" hidden="1">#N/A</definedName>
    <definedName name="_10193DLC4031419" hidden="1">#N/A</definedName>
    <definedName name="_10194DLC4031419" hidden="1">#N/A</definedName>
    <definedName name="_10195DLC4031419" hidden="1">#N/A</definedName>
    <definedName name="_10196DLC4031419" hidden="1">#N/A</definedName>
    <definedName name="_10197DLC4031419" hidden="1">#N/A</definedName>
    <definedName name="_10198DLC4031419" hidden="1">#N/A</definedName>
    <definedName name="_10199DLC4031419" hidden="1">#N/A</definedName>
    <definedName name="_1019DL60EE3399" hidden="1">#N/A</definedName>
    <definedName name="_101DL607330A6" hidden="1">#N/A</definedName>
    <definedName name="_101DL61413595" hidden="1">#N/A</definedName>
    <definedName name="_10200DLC4031419" hidden="1">#N/A</definedName>
    <definedName name="_10201DLC4031419" hidden="1">#N/A</definedName>
    <definedName name="_10202DLC4031419" hidden="1">#N/A</definedName>
    <definedName name="_10203DLC4031419" hidden="1">#N/A</definedName>
    <definedName name="_10204DLC4031419" hidden="1">#N/A</definedName>
    <definedName name="_10205DLC4031419" hidden="1">#N/A</definedName>
    <definedName name="_10206DLC4031419" hidden="1">#N/A</definedName>
    <definedName name="_10207DLC4031419" hidden="1">#N/A</definedName>
    <definedName name="_10208DLC4031419" hidden="1">#N/A</definedName>
    <definedName name="_10209DLC4031419" hidden="1">#N/A</definedName>
    <definedName name="_1020DL60EE3399" hidden="1">#N/A</definedName>
    <definedName name="_10210DLC4031419" hidden="1">#N/A</definedName>
    <definedName name="_10211DLC4031419" hidden="1">#N/A</definedName>
    <definedName name="_10212DLC4031419" hidden="1">#N/A</definedName>
    <definedName name="_10213DLC4031419" hidden="1">#N/A</definedName>
    <definedName name="_10214DLC4031419" hidden="1">#N/A</definedName>
    <definedName name="_10215DLC4031419" hidden="1">#N/A</definedName>
    <definedName name="_10216DLC4031419" hidden="1">#N/A</definedName>
    <definedName name="_10217DLC4031419" hidden="1">#N/A</definedName>
    <definedName name="_10218DLC4031419" hidden="1">#N/A</definedName>
    <definedName name="_10219DLC4031419" hidden="1">#N/A</definedName>
    <definedName name="_1021DL60EE3399" hidden="1">#N/A</definedName>
    <definedName name="_10220DLC4031419" hidden="1">#N/A</definedName>
    <definedName name="_10221DLC4041419" hidden="1">#N/A</definedName>
    <definedName name="_10222DLC4041419" hidden="1">#N/A</definedName>
    <definedName name="_10223DLC4041419" hidden="1">#N/A</definedName>
    <definedName name="_10224DLC4041419" hidden="1">#N/A</definedName>
    <definedName name="_10225DLC4041419" hidden="1">#N/A</definedName>
    <definedName name="_10226DLC4041419" hidden="1">#N/A</definedName>
    <definedName name="_10227DLC4041419" hidden="1">#N/A</definedName>
    <definedName name="_10228DLC4041419" hidden="1">#N/A</definedName>
    <definedName name="_10229DLC4041419" hidden="1">#N/A</definedName>
    <definedName name="_1022DL60EE3399" hidden="1">#N/A</definedName>
    <definedName name="_10230DLC4041419" hidden="1">#N/A</definedName>
    <definedName name="_10231DLC4041419" hidden="1">#N/A</definedName>
    <definedName name="_10232DLC4041419" hidden="1">#N/A</definedName>
    <definedName name="_10233DLC4041419" hidden="1">#N/A</definedName>
    <definedName name="_10234DLC4041419" hidden="1">#N/A</definedName>
    <definedName name="_10235DLC4041419" hidden="1">#N/A</definedName>
    <definedName name="_10236DLC4041419" hidden="1">#N/A</definedName>
    <definedName name="_10237DLC4041419" hidden="1">#N/A</definedName>
    <definedName name="_10238DLC4041419" hidden="1">#N/A</definedName>
    <definedName name="_10239DLC4041419" hidden="1">#N/A</definedName>
    <definedName name="_1023DL60EE3399" hidden="1">#N/A</definedName>
    <definedName name="_10240DLC4041419" hidden="1">#N/A</definedName>
    <definedName name="_10241DLC4041419" hidden="1">#N/A</definedName>
    <definedName name="_10242DLC4041419" hidden="1">#N/A</definedName>
    <definedName name="_10243DLC4041419" hidden="1">#N/A</definedName>
    <definedName name="_10244DLC4041419" hidden="1">#N/A</definedName>
    <definedName name="_10245DLC4041419" hidden="1">#N/A</definedName>
    <definedName name="_10246DLC4041419" hidden="1">#N/A</definedName>
    <definedName name="_10247DLC4041419" hidden="1">#N/A</definedName>
    <definedName name="_10248DLC4041419" hidden="1">#N/A</definedName>
    <definedName name="_10249DLC4041419" hidden="1">#N/A</definedName>
    <definedName name="_1024DL60EE3399" hidden="1">#N/A</definedName>
    <definedName name="_10250DLC4041419" hidden="1">#N/A</definedName>
    <definedName name="_10251DLC4041419" hidden="1">#N/A</definedName>
    <definedName name="_10252DLC4041419" hidden="1">#N/A</definedName>
    <definedName name="_10253DLC4041419" hidden="1">#N/A</definedName>
    <definedName name="_10254DLC4041419" hidden="1">#N/A</definedName>
    <definedName name="_10255DLC4041419" hidden="1">#N/A</definedName>
    <definedName name="_10256DLC4051419" hidden="1">#N/A</definedName>
    <definedName name="_10257DLC4051419" hidden="1">#N/A</definedName>
    <definedName name="_10258DLC4051419" hidden="1">#N/A</definedName>
    <definedName name="_10259DLC4051419" hidden="1">#N/A</definedName>
    <definedName name="_1025DL60EE3399" hidden="1">#N/A</definedName>
    <definedName name="_10260DLC4051419" hidden="1">#N/A</definedName>
    <definedName name="_10261DLC4051419" hidden="1">#N/A</definedName>
    <definedName name="_10262DLC4051419" hidden="1">#N/A</definedName>
    <definedName name="_10263DLC4051419" hidden="1">#N/A</definedName>
    <definedName name="_10264DLC4051419" hidden="1">#N/A</definedName>
    <definedName name="_10265DLC4051419" hidden="1">#N/A</definedName>
    <definedName name="_10266DLC4051419" hidden="1">#N/A</definedName>
    <definedName name="_10267DLC4051419" hidden="1">#N/A</definedName>
    <definedName name="_10268DLC4051419" hidden="1">#N/A</definedName>
    <definedName name="_10269DLC4051419" hidden="1">#N/A</definedName>
    <definedName name="_1026DL60EE3399" hidden="1">#N/A</definedName>
    <definedName name="_10270DLC4051419" hidden="1">#N/A</definedName>
    <definedName name="_10271DLC4051419" hidden="1">#N/A</definedName>
    <definedName name="_10272DLC4051419" hidden="1">#N/A</definedName>
    <definedName name="_10273DLC4051419" hidden="1">#N/A</definedName>
    <definedName name="_10274DLC4051419" hidden="1">#N/A</definedName>
    <definedName name="_10275DLC4051419" hidden="1">#N/A</definedName>
    <definedName name="_10276DLC4051419" hidden="1">#N/A</definedName>
    <definedName name="_10277DLC4051419" hidden="1">#N/A</definedName>
    <definedName name="_10278DLC4051419" hidden="1">#N/A</definedName>
    <definedName name="_10279DLC4051419" hidden="1">#N/A</definedName>
    <definedName name="_1027DL60EE3399" hidden="1">#N/A</definedName>
    <definedName name="_10280DLC4051419" hidden="1">#N/A</definedName>
    <definedName name="_10281DLC4051419" hidden="1">#N/A</definedName>
    <definedName name="_10282DLC4051419" hidden="1">#N/A</definedName>
    <definedName name="_10283DLC4051419" hidden="1">#N/A</definedName>
    <definedName name="_10284DLC4051419" hidden="1">#N/A</definedName>
    <definedName name="_10285DLC4051419" hidden="1">#N/A</definedName>
    <definedName name="_10286DLC4051419" hidden="1">#N/A</definedName>
    <definedName name="_10287DLC4051419" hidden="1">#N/A</definedName>
    <definedName name="_10288DLC4051419" hidden="1">#N/A</definedName>
    <definedName name="_10289DLC4051419" hidden="1">#N/A</definedName>
    <definedName name="_1028DL60EE3399" hidden="1">#N/A</definedName>
    <definedName name="_10290DLC4051419" hidden="1">#N/A</definedName>
    <definedName name="_10291DLC4061419" hidden="1">#N/A</definedName>
    <definedName name="_10292DLC4061419" hidden="1">#N/A</definedName>
    <definedName name="_10293DLC4061419" hidden="1">#N/A</definedName>
    <definedName name="_10294DLC4061419" hidden="1">#N/A</definedName>
    <definedName name="_10295DLC4061419" hidden="1">#N/A</definedName>
    <definedName name="_10296DLC4061419" hidden="1">#N/A</definedName>
    <definedName name="_10297DLC4061419" hidden="1">#N/A</definedName>
    <definedName name="_10298DLC4061419" hidden="1">#N/A</definedName>
    <definedName name="_10299DLC4061419" hidden="1">#N/A</definedName>
    <definedName name="_1029DL60EE3399" hidden="1">#N/A</definedName>
    <definedName name="_102DL607330A6" hidden="1">#N/A</definedName>
    <definedName name="_102DL6142359B" hidden="1">#N/A</definedName>
    <definedName name="_10300DLC4061419" hidden="1">#N/A</definedName>
    <definedName name="_10301DLC4061419" hidden="1">#N/A</definedName>
    <definedName name="_10302DLC4061419" hidden="1">#N/A</definedName>
    <definedName name="_10303DLC4061419" hidden="1">#N/A</definedName>
    <definedName name="_10304DLC4061419" hidden="1">#N/A</definedName>
    <definedName name="_10305DLC4061419" hidden="1">#N/A</definedName>
    <definedName name="_10306DLC4061419" hidden="1">#N/A</definedName>
    <definedName name="_10307DLC4061419" hidden="1">#N/A</definedName>
    <definedName name="_10308DLC4061419" hidden="1">#N/A</definedName>
    <definedName name="_10309DLC4061419" hidden="1">#N/A</definedName>
    <definedName name="_1030DL60EE3399" hidden="1">#N/A</definedName>
    <definedName name="_10310DLC4061419" hidden="1">#N/A</definedName>
    <definedName name="_10311DLC4061419" hidden="1">#N/A</definedName>
    <definedName name="_10312DLC4061419" hidden="1">#N/A</definedName>
    <definedName name="_10313DLC4061419" hidden="1">#N/A</definedName>
    <definedName name="_10314DLC4061419" hidden="1">#N/A</definedName>
    <definedName name="_10315DLC4061419" hidden="1">#N/A</definedName>
    <definedName name="_10316DLC4061419" hidden="1">#N/A</definedName>
    <definedName name="_10317DLC4061419" hidden="1">#N/A</definedName>
    <definedName name="_10318DLC4061419" hidden="1">#N/A</definedName>
    <definedName name="_10319DLC4061419" hidden="1">#N/A</definedName>
    <definedName name="_1031DL60EE3399" hidden="1">#N/A</definedName>
    <definedName name="_10320DLC4061419" hidden="1">#N/A</definedName>
    <definedName name="_10321DLC4061419" hidden="1">#N/A</definedName>
    <definedName name="_10322DLC4061419" hidden="1">#N/A</definedName>
    <definedName name="_10323DLC4061419" hidden="1">#N/A</definedName>
    <definedName name="_10324DLC4061419" hidden="1">#N/A</definedName>
    <definedName name="_10325DLC4061419" hidden="1">#N/A</definedName>
    <definedName name="_10326DLC4071419" hidden="1">#N/A</definedName>
    <definedName name="_10327DLC4071419" hidden="1">#N/A</definedName>
    <definedName name="_10328DLC4071419" hidden="1">#N/A</definedName>
    <definedName name="_10329DLC4071419" hidden="1">#N/A</definedName>
    <definedName name="_1032DL60EE3399" hidden="1">#N/A</definedName>
    <definedName name="_10330DLC4071419" hidden="1">#N/A</definedName>
    <definedName name="_10331DLC4071419" hidden="1">#N/A</definedName>
    <definedName name="_10332DLC4071419" hidden="1">#N/A</definedName>
    <definedName name="_10333DLC4071419" hidden="1">#N/A</definedName>
    <definedName name="_10334DLC4071419" hidden="1">#N/A</definedName>
    <definedName name="_10335DLC4071419" hidden="1">#N/A</definedName>
    <definedName name="_10336DLC4071419" hidden="1">#N/A</definedName>
    <definedName name="_10337DLC4071419" hidden="1">#N/A</definedName>
    <definedName name="_10338DLC4071419" hidden="1">#N/A</definedName>
    <definedName name="_10339DLC4071419" hidden="1">#N/A</definedName>
    <definedName name="_1033DL60EE3399" hidden="1">#N/A</definedName>
    <definedName name="_10340DLC4071419" hidden="1">#N/A</definedName>
    <definedName name="_10341DLC4071419" hidden="1">#N/A</definedName>
    <definedName name="_10342DLC4071419" hidden="1">#N/A</definedName>
    <definedName name="_10343DLC4071419" hidden="1">#N/A</definedName>
    <definedName name="_10344DLC4071419" hidden="1">#N/A</definedName>
    <definedName name="_10345DLC4071419" hidden="1">#N/A</definedName>
    <definedName name="_10346DLC4071419" hidden="1">#N/A</definedName>
    <definedName name="_10347DLC4071419" hidden="1">#N/A</definedName>
    <definedName name="_10348DLC4071419" hidden="1">#N/A</definedName>
    <definedName name="_10349DLC4071419" hidden="1">#N/A</definedName>
    <definedName name="_1034DL60EE3399" hidden="1">#N/A</definedName>
    <definedName name="_10350DLC4071419" hidden="1">#N/A</definedName>
    <definedName name="_10351DLC4071419" hidden="1">#N/A</definedName>
    <definedName name="_10352DLC4071419" hidden="1">#N/A</definedName>
    <definedName name="_10353DLC4071419" hidden="1">#N/A</definedName>
    <definedName name="_10354DLC4071419" hidden="1">#N/A</definedName>
    <definedName name="_10355DLC4071419" hidden="1">#N/A</definedName>
    <definedName name="_10356DLC4071419" hidden="1">#N/A</definedName>
    <definedName name="_10357DLC4071419" hidden="1">#N/A</definedName>
    <definedName name="_10358DLC4071419" hidden="1">#N/A</definedName>
    <definedName name="_10359DLC4071419" hidden="1">#N/A</definedName>
    <definedName name="_1035DL60EE3399" hidden="1">#N/A</definedName>
    <definedName name="_10360DLC4071419" hidden="1">#N/A</definedName>
    <definedName name="_10361DLC4081419" hidden="1">#N/A</definedName>
    <definedName name="_10362DLC4081419" hidden="1">#N/A</definedName>
    <definedName name="_10363DLC4081419" hidden="1">#N/A</definedName>
    <definedName name="_10364DLC4081419" hidden="1">#N/A</definedName>
    <definedName name="_10365DLC4081419" hidden="1">#N/A</definedName>
    <definedName name="_10366DLC4081419" hidden="1">#N/A</definedName>
    <definedName name="_10367DLC4081419" hidden="1">#N/A</definedName>
    <definedName name="_10368DLC4081419" hidden="1">#N/A</definedName>
    <definedName name="_10369DLC4081419" hidden="1">#N/A</definedName>
    <definedName name="_1036DL60EE3399" hidden="1">#N/A</definedName>
    <definedName name="_10370DLC4081419" hidden="1">#N/A</definedName>
    <definedName name="_10371DLC4081419" hidden="1">#N/A</definedName>
    <definedName name="_10372DLC4081419" hidden="1">#N/A</definedName>
    <definedName name="_10373DLC4081419" hidden="1">#N/A</definedName>
    <definedName name="_10374DLC4081419" hidden="1">#N/A</definedName>
    <definedName name="_10375DLC4081419" hidden="1">#N/A</definedName>
    <definedName name="_10376DLC4081419" hidden="1">#N/A</definedName>
    <definedName name="_10377DLC4081419" hidden="1">#N/A</definedName>
    <definedName name="_10378DLC4081419" hidden="1">#N/A</definedName>
    <definedName name="_10379DLC4081419" hidden="1">#N/A</definedName>
    <definedName name="_1037DL60EE3399" hidden="1">#N/A</definedName>
    <definedName name="_10380DLC4081419" hidden="1">#N/A</definedName>
    <definedName name="_10381DLC4081419" hidden="1">#N/A</definedName>
    <definedName name="_10382DLC4081419" hidden="1">#N/A</definedName>
    <definedName name="_10383DLC4081419" hidden="1">#N/A</definedName>
    <definedName name="_10384DLC4081419" hidden="1">#N/A</definedName>
    <definedName name="_10385DLC4081419" hidden="1">#N/A</definedName>
    <definedName name="_10386DLC4081419" hidden="1">#N/A</definedName>
    <definedName name="_10387DLC4081419" hidden="1">#N/A</definedName>
    <definedName name="_10388DLC4081419" hidden="1">#N/A</definedName>
    <definedName name="_10389DLC4081419" hidden="1">#N/A</definedName>
    <definedName name="_1038DL60EE3399" hidden="1">#N/A</definedName>
    <definedName name="_10390DLC4081419" hidden="1">#N/A</definedName>
    <definedName name="_10391DLC4081419" hidden="1">#N/A</definedName>
    <definedName name="_10392DLC4081419" hidden="1">#N/A</definedName>
    <definedName name="_10393DLC4081419" hidden="1">#N/A</definedName>
    <definedName name="_10394DLC4081419" hidden="1">#N/A</definedName>
    <definedName name="_10395DLC4081419" hidden="1">#N/A</definedName>
    <definedName name="_10396DLC4091419" hidden="1">#N/A</definedName>
    <definedName name="_10397DLC4091419" hidden="1">#N/A</definedName>
    <definedName name="_10398DLC4091419" hidden="1">#N/A</definedName>
    <definedName name="_10399DLC4091419" hidden="1">#N/A</definedName>
    <definedName name="_1039DL60EE3399" hidden="1">#N/A</definedName>
    <definedName name="_103DL607330A6" hidden="1">#N/A</definedName>
    <definedName name="_103DL614335A1" hidden="1">#N/A</definedName>
    <definedName name="_10400DLC4091419" hidden="1">#N/A</definedName>
    <definedName name="_10401DLC4091419" hidden="1">#N/A</definedName>
    <definedName name="_10402DLC4091419" hidden="1">#N/A</definedName>
    <definedName name="_10403DLC4091419" hidden="1">#N/A</definedName>
    <definedName name="_10404DLC4091419" hidden="1">#N/A</definedName>
    <definedName name="_10405DLC4091419" hidden="1">#N/A</definedName>
    <definedName name="_10406DLC4091419" hidden="1">#N/A</definedName>
    <definedName name="_10407DLC4091419" hidden="1">#N/A</definedName>
    <definedName name="_10408DLC4091419" hidden="1">#N/A</definedName>
    <definedName name="_10409DLC4091419" hidden="1">#N/A</definedName>
    <definedName name="_1040DL60EE3399" hidden="1">#N/A</definedName>
    <definedName name="_10410DLC4091419" hidden="1">#N/A</definedName>
    <definedName name="_10411DLC4091419" hidden="1">#N/A</definedName>
    <definedName name="_10412DLC4091419" hidden="1">#N/A</definedName>
    <definedName name="_10413DLC4091419" hidden="1">#N/A</definedName>
    <definedName name="_10414DLC4091419" hidden="1">#N/A</definedName>
    <definedName name="_10415DLC4091419" hidden="1">#N/A</definedName>
    <definedName name="_10416DLC4091419" hidden="1">#N/A</definedName>
    <definedName name="_10417DLC4091419" hidden="1">#N/A</definedName>
    <definedName name="_10418DLC4091419" hidden="1">#N/A</definedName>
    <definedName name="_10419DLC4091419" hidden="1">#N/A</definedName>
    <definedName name="_1041DL60EE3399" hidden="1">#N/A</definedName>
    <definedName name="_10420DLC4091419" hidden="1">#N/A</definedName>
    <definedName name="_10421DLC4091419" hidden="1">#N/A</definedName>
    <definedName name="_10422DLC4091419" hidden="1">#N/A</definedName>
    <definedName name="_10423DLC4091419" hidden="1">#N/A</definedName>
    <definedName name="_10424DLC4091419" hidden="1">#N/A</definedName>
    <definedName name="_10425DLC4091419" hidden="1">#N/A</definedName>
    <definedName name="_10426DLC4091419" hidden="1">#N/A</definedName>
    <definedName name="_10427DLC4091419" hidden="1">#N/A</definedName>
    <definedName name="_10428DLC4091419" hidden="1">#N/A</definedName>
    <definedName name="_10429DLC4091419" hidden="1">#N/A</definedName>
    <definedName name="_1042DL60EE3399" hidden="1">#N/A</definedName>
    <definedName name="_10430DLC4091419" hidden="1">#N/A</definedName>
    <definedName name="_10431DLC40A1419" hidden="1">#N/A</definedName>
    <definedName name="_10432DLC40A1419" hidden="1">#N/A</definedName>
    <definedName name="_10433DLC40A1419" hidden="1">#N/A</definedName>
    <definedName name="_10434DLC40A1419" hidden="1">#N/A</definedName>
    <definedName name="_10435DLC40A1419" hidden="1">#N/A</definedName>
    <definedName name="_10436DLC40A1419" hidden="1">#N/A</definedName>
    <definedName name="_10437DLC40A1419" hidden="1">#N/A</definedName>
    <definedName name="_10438DLC40A1419" hidden="1">#N/A</definedName>
    <definedName name="_10439DLC40A1419" hidden="1">#N/A</definedName>
    <definedName name="_1043DL60EE3399" hidden="1">#N/A</definedName>
    <definedName name="_10440DLC40A1419" hidden="1">#N/A</definedName>
    <definedName name="_10441DLC40A1419" hidden="1">#N/A</definedName>
    <definedName name="_10442DLC40A1419" hidden="1">#N/A</definedName>
    <definedName name="_10443DLC40A1419" hidden="1">#N/A</definedName>
    <definedName name="_10444DLC40A1419" hidden="1">#N/A</definedName>
    <definedName name="_10445DLC40A1419" hidden="1">#N/A</definedName>
    <definedName name="_10446DLC40A1419" hidden="1">#N/A</definedName>
    <definedName name="_10447DLC40A1419" hidden="1">#N/A</definedName>
    <definedName name="_10448DLC40A1419" hidden="1">#N/A</definedName>
    <definedName name="_10449DLC40A1419" hidden="1">#N/A</definedName>
    <definedName name="_1044DL60EE3399" hidden="1">#N/A</definedName>
    <definedName name="_10450DLC40A1419" hidden="1">#N/A</definedName>
    <definedName name="_10451DLC40A1419" hidden="1">#N/A</definedName>
    <definedName name="_10452DLC40A1419" hidden="1">#N/A</definedName>
    <definedName name="_10453DLC40A1419" hidden="1">#N/A</definedName>
    <definedName name="_10454DLC40A1419" hidden="1">#N/A</definedName>
    <definedName name="_10455DLC40A1419" hidden="1">#N/A</definedName>
    <definedName name="_10456DLC40A1419" hidden="1">#N/A</definedName>
    <definedName name="_10457DLC40A1419" hidden="1">#N/A</definedName>
    <definedName name="_10458DLC40A1419" hidden="1">#N/A</definedName>
    <definedName name="_10459DLC40A1419" hidden="1">#N/A</definedName>
    <definedName name="_1045DL60EE3399" hidden="1">#N/A</definedName>
    <definedName name="_10460DLC40A1419" hidden="1">#N/A</definedName>
    <definedName name="_10461DLC40A1419" hidden="1">#N/A</definedName>
    <definedName name="_10462DLC40A1419" hidden="1">#N/A</definedName>
    <definedName name="_10463DLC40A1419" hidden="1">#N/A</definedName>
    <definedName name="_10464DLC40A1419" hidden="1">#N/A</definedName>
    <definedName name="_10465DLC40A1419" hidden="1">#N/A</definedName>
    <definedName name="_10466DLC40B1419" hidden="1">#N/A</definedName>
    <definedName name="_10467DLC40B1419" hidden="1">#N/A</definedName>
    <definedName name="_10468DLC40B1419" hidden="1">#N/A</definedName>
    <definedName name="_10469DLC40B1419" hidden="1">#N/A</definedName>
    <definedName name="_1046DL60EE3399" hidden="1">#N/A</definedName>
    <definedName name="_10470DLC40B1419" hidden="1">#N/A</definedName>
    <definedName name="_10471DLC40B1419" hidden="1">#N/A</definedName>
    <definedName name="_10472DLC40B1419" hidden="1">#N/A</definedName>
    <definedName name="_10473DLC40B1419" hidden="1">#N/A</definedName>
    <definedName name="_10474DLC40B1419" hidden="1">#N/A</definedName>
    <definedName name="_10475DLC40B1419" hidden="1">#N/A</definedName>
    <definedName name="_10476DLC40B1419" hidden="1">#N/A</definedName>
    <definedName name="_10477DLC40B1419" hidden="1">#N/A</definedName>
    <definedName name="_10478DLC40B1419" hidden="1">#N/A</definedName>
    <definedName name="_10479DLC40B1419" hidden="1">#N/A</definedName>
    <definedName name="_1047DL60EE3399" hidden="1">#N/A</definedName>
    <definedName name="_10480DLC40B1419" hidden="1">#N/A</definedName>
    <definedName name="_10481DLC40B1419" hidden="1">#N/A</definedName>
    <definedName name="_10482DLC40B1419" hidden="1">#N/A</definedName>
    <definedName name="_10483DLC40B1419" hidden="1">#N/A</definedName>
    <definedName name="_10484DLC40B1419" hidden="1">#N/A</definedName>
    <definedName name="_10485DLC40B1419" hidden="1">#N/A</definedName>
    <definedName name="_10486DLC40B1419" hidden="1">#N/A</definedName>
    <definedName name="_10487DLC40B1419" hidden="1">#N/A</definedName>
    <definedName name="_10488DLC40B1419" hidden="1">#N/A</definedName>
    <definedName name="_10489DLC40B1419" hidden="1">#N/A</definedName>
    <definedName name="_1048DL60EE3399" hidden="1">#N/A</definedName>
    <definedName name="_10490DLC40B1419" hidden="1">#N/A</definedName>
    <definedName name="_10491DLC40B1419" hidden="1">#N/A</definedName>
    <definedName name="_10492DLC40B1419" hidden="1">#N/A</definedName>
    <definedName name="_10493DLC40B1419" hidden="1">#N/A</definedName>
    <definedName name="_10494DLC40B1419" hidden="1">#N/A</definedName>
    <definedName name="_10495DLC40B1419" hidden="1">#N/A</definedName>
    <definedName name="_10496DLC40B1419" hidden="1">#N/A</definedName>
    <definedName name="_10497DLC40B1419" hidden="1">#N/A</definedName>
    <definedName name="_10498DLC40B1419" hidden="1">#N/A</definedName>
    <definedName name="_10499DLC40B1419" hidden="1">#N/A</definedName>
    <definedName name="_1049DL60EE3399" hidden="1">#N/A</definedName>
    <definedName name="_104DL607330A6" hidden="1">#N/A</definedName>
    <definedName name="_104DL614435A7" hidden="1">#N/A</definedName>
    <definedName name="_10500DLC40B1419" hidden="1">#N/A</definedName>
    <definedName name="_10501DLC40C1419" hidden="1">#N/A</definedName>
    <definedName name="_10502DLC40C1419" hidden="1">#N/A</definedName>
    <definedName name="_10503DLC40C1419" hidden="1">#N/A</definedName>
    <definedName name="_10504DLC40C1419" hidden="1">#N/A</definedName>
    <definedName name="_10505DLC40C1419" hidden="1">#N/A</definedName>
    <definedName name="_10506DLC40C1419" hidden="1">#N/A</definedName>
    <definedName name="_10507DLC40C1419" hidden="1">#N/A</definedName>
    <definedName name="_10508DLC40C1419" hidden="1">#N/A</definedName>
    <definedName name="_10509DLC40C1419" hidden="1">#N/A</definedName>
    <definedName name="_1050DL60EE3399" hidden="1">#N/A</definedName>
    <definedName name="_10510DLC40C1419" hidden="1">#N/A</definedName>
    <definedName name="_10511DLC40C1419" hidden="1">#N/A</definedName>
    <definedName name="_10512DLC40C1419" hidden="1">#N/A</definedName>
    <definedName name="_10513DLC40C1419" hidden="1">#N/A</definedName>
    <definedName name="_10514DLC40C1419" hidden="1">#N/A</definedName>
    <definedName name="_10515DLC40C1419" hidden="1">#N/A</definedName>
    <definedName name="_10516DLC40C1419" hidden="1">#N/A</definedName>
    <definedName name="_10517DLC40C1419" hidden="1">#N/A</definedName>
    <definedName name="_10518DLC40C1419" hidden="1">#N/A</definedName>
    <definedName name="_10519DLC40C1419" hidden="1">#N/A</definedName>
    <definedName name="_1051DL60EF33A0" hidden="1">#N/A</definedName>
    <definedName name="_10520DLC40C1419" hidden="1">#N/A</definedName>
    <definedName name="_10521DLC40C1419" hidden="1">#N/A</definedName>
    <definedName name="_10522DLC40C1419" hidden="1">#N/A</definedName>
    <definedName name="_10523DLC40C1419" hidden="1">#N/A</definedName>
    <definedName name="_10524DLC40C1419" hidden="1">#N/A</definedName>
    <definedName name="_10525DLC40C1419" hidden="1">#N/A</definedName>
    <definedName name="_10526DLC40C1419" hidden="1">#N/A</definedName>
    <definedName name="_10527DLC40C1419" hidden="1">#N/A</definedName>
    <definedName name="_10528DLC40C1419" hidden="1">#N/A</definedName>
    <definedName name="_10529DLC40C1419" hidden="1">#N/A</definedName>
    <definedName name="_1052DL60EF33A0" hidden="1">#N/A</definedName>
    <definedName name="_10530DLC40C1419" hidden="1">#N/A</definedName>
    <definedName name="_10531DLC40C1419" hidden="1">#N/A</definedName>
    <definedName name="_10532DLC40C1419" hidden="1">#N/A</definedName>
    <definedName name="_10533DLC40C1419" hidden="1">#N/A</definedName>
    <definedName name="_10534DLC40C1419" hidden="1">#N/A</definedName>
    <definedName name="_10535DLC40C1419" hidden="1">#N/A</definedName>
    <definedName name="_10536DLC40D1419" hidden="1">#N/A</definedName>
    <definedName name="_10537DLC40D1419" hidden="1">#N/A</definedName>
    <definedName name="_10538DLC40D1419" hidden="1">#N/A</definedName>
    <definedName name="_10539DLC40D1419" hidden="1">#N/A</definedName>
    <definedName name="_1053DL60EF33A0" hidden="1">#N/A</definedName>
    <definedName name="_10540DLC40D1419" hidden="1">#N/A</definedName>
    <definedName name="_10541DLC40D1419" hidden="1">#N/A</definedName>
    <definedName name="_10542DLC40D1419" hidden="1">#N/A</definedName>
    <definedName name="_10543DLC40D1419" hidden="1">#N/A</definedName>
    <definedName name="_10544DLC40D1419" hidden="1">#N/A</definedName>
    <definedName name="_10545DLC40D1419" hidden="1">#N/A</definedName>
    <definedName name="_10546DLC40D1419" hidden="1">#N/A</definedName>
    <definedName name="_10547DLC40D1419" hidden="1">#N/A</definedName>
    <definedName name="_10548DLC40D1419" hidden="1">#N/A</definedName>
    <definedName name="_10549DLC40D1419" hidden="1">#N/A</definedName>
    <definedName name="_1054DL60EF33A0" hidden="1">#N/A</definedName>
    <definedName name="_10550DLC40D1419" hidden="1">#N/A</definedName>
    <definedName name="_10551DLC40D1419" hidden="1">#N/A</definedName>
    <definedName name="_10552DLC40D1419" hidden="1">#N/A</definedName>
    <definedName name="_10553DLC40D1419" hidden="1">#N/A</definedName>
    <definedName name="_10554DLC40D1419" hidden="1">#N/A</definedName>
    <definedName name="_10555DLC40D1419" hidden="1">#N/A</definedName>
    <definedName name="_10556DLC40D1419" hidden="1">#N/A</definedName>
    <definedName name="_10557DLC40D1419" hidden="1">#N/A</definedName>
    <definedName name="_10558DLC40D1419" hidden="1">#N/A</definedName>
    <definedName name="_10559DLC40D1419" hidden="1">#N/A</definedName>
    <definedName name="_1055DL60EF33A0" hidden="1">#N/A</definedName>
    <definedName name="_10560DLC40D1419" hidden="1">#N/A</definedName>
    <definedName name="_10561DLC40D1419" hidden="1">#N/A</definedName>
    <definedName name="_10562DLC40D1419" hidden="1">#N/A</definedName>
    <definedName name="_10563DLC40D1419" hidden="1">#N/A</definedName>
    <definedName name="_10564DLC40D1419" hidden="1">#N/A</definedName>
    <definedName name="_10565DLC40D1419" hidden="1">#N/A</definedName>
    <definedName name="_10566DLC40D1419" hidden="1">#N/A</definedName>
    <definedName name="_10567DLC40D1419" hidden="1">#N/A</definedName>
    <definedName name="_10568DLC40D1419" hidden="1">#N/A</definedName>
    <definedName name="_10569DLC40D1419" hidden="1">#N/A</definedName>
    <definedName name="_1056DL60EF33A0" hidden="1">#N/A</definedName>
    <definedName name="_10570DLC40D1419" hidden="1">#N/A</definedName>
    <definedName name="_10571DLC40E1419" hidden="1">#N/A</definedName>
    <definedName name="_10572DLC40E1419" hidden="1">#N/A</definedName>
    <definedName name="_10573DLC40E1419" hidden="1">#N/A</definedName>
    <definedName name="_10574DLC40E1419" hidden="1">#N/A</definedName>
    <definedName name="_10575DLC40E1419" hidden="1">#N/A</definedName>
    <definedName name="_10576DLC40E1419" hidden="1">#N/A</definedName>
    <definedName name="_10577DLC40E1419" hidden="1">#N/A</definedName>
    <definedName name="_10578DLC40E1419" hidden="1">#N/A</definedName>
    <definedName name="_10579DLC40E1419" hidden="1">#N/A</definedName>
    <definedName name="_1057DL60EF33A0" hidden="1">#N/A</definedName>
    <definedName name="_10580DLC40E1419" hidden="1">#N/A</definedName>
    <definedName name="_10581DLC40E1419" hidden="1">#N/A</definedName>
    <definedName name="_10582DLC40E1419" hidden="1">#N/A</definedName>
    <definedName name="_10583DLC40E1419" hidden="1">#N/A</definedName>
    <definedName name="_10584DLC40E1419" hidden="1">#N/A</definedName>
    <definedName name="_10585DLC40E1419" hidden="1">#N/A</definedName>
    <definedName name="_10586DLC40E1419" hidden="1">#N/A</definedName>
    <definedName name="_10587DLC40E1419" hidden="1">#N/A</definedName>
    <definedName name="_10588DLC40E1419" hidden="1">#N/A</definedName>
    <definedName name="_10589DLC40E1419" hidden="1">#N/A</definedName>
    <definedName name="_1058DL60EF33A0" hidden="1">#N/A</definedName>
    <definedName name="_10590DLC40E1419" hidden="1">#N/A</definedName>
    <definedName name="_10591DLC40E1419" hidden="1">#N/A</definedName>
    <definedName name="_10592DLC40E1419" hidden="1">#N/A</definedName>
    <definedName name="_10593DLC40E1419" hidden="1">#N/A</definedName>
    <definedName name="_10594DLC40E1419" hidden="1">#N/A</definedName>
    <definedName name="_10595DLC40E1419" hidden="1">#N/A</definedName>
    <definedName name="_10596DLC40E1419" hidden="1">#N/A</definedName>
    <definedName name="_10597DLC40E1419" hidden="1">#N/A</definedName>
    <definedName name="_10598DLC40E1419" hidden="1">#N/A</definedName>
    <definedName name="_10599DLC40E1419" hidden="1">#N/A</definedName>
    <definedName name="_1059DL60EF33A0" hidden="1">#N/A</definedName>
    <definedName name="_105DL607330A6" hidden="1">#N/A</definedName>
    <definedName name="_105DL614535AC" hidden="1">#N/A</definedName>
    <definedName name="_10600DLC40E1419" hidden="1">#N/A</definedName>
    <definedName name="_10601DLC40E1419" hidden="1">#N/A</definedName>
    <definedName name="_10602DLC40E1419" hidden="1">#N/A</definedName>
    <definedName name="_10603DLC40E1419" hidden="1">#N/A</definedName>
    <definedName name="_10604DLC40E1419" hidden="1">#N/A</definedName>
    <definedName name="_10605DLC40E1419" hidden="1">#N/A</definedName>
    <definedName name="_10606DLC40F1419" hidden="1">#N/A</definedName>
    <definedName name="_10607DLC40F1419" hidden="1">#N/A</definedName>
    <definedName name="_10608DLC40F1419" hidden="1">#N/A</definedName>
    <definedName name="_10609DLC40F1419" hidden="1">#N/A</definedName>
    <definedName name="_1060DL60EF33A0" hidden="1">#N/A</definedName>
    <definedName name="_10610DLC40F1419" hidden="1">#N/A</definedName>
    <definedName name="_10611DLC40F1419" hidden="1">#N/A</definedName>
    <definedName name="_10612DLC40F1419" hidden="1">#N/A</definedName>
    <definedName name="_10613DLC40F1419" hidden="1">#N/A</definedName>
    <definedName name="_10614DLC40F1419" hidden="1">#N/A</definedName>
    <definedName name="_10615DLC40F1419" hidden="1">#N/A</definedName>
    <definedName name="_10616DLC40F1419" hidden="1">#N/A</definedName>
    <definedName name="_10617DLC40F1419" hidden="1">#N/A</definedName>
    <definedName name="_10618DLC40F1419" hidden="1">#N/A</definedName>
    <definedName name="_10619DLC40F1419" hidden="1">#N/A</definedName>
    <definedName name="_1061DL60EF33A0" hidden="1">#N/A</definedName>
    <definedName name="_10620DLC40F1419" hidden="1">#N/A</definedName>
    <definedName name="_10621DLC40F1419" hidden="1">#N/A</definedName>
    <definedName name="_10622DLC40F1419" hidden="1">#N/A</definedName>
    <definedName name="_10623DLC40F1419" hidden="1">#N/A</definedName>
    <definedName name="_10624DLC40F1419" hidden="1">#N/A</definedName>
    <definedName name="_10625DLC40F1419" hidden="1">#N/A</definedName>
    <definedName name="_10626DLC40F1419" hidden="1">#N/A</definedName>
    <definedName name="_10627DLC40F1419" hidden="1">#N/A</definedName>
    <definedName name="_10628DLC40F1419" hidden="1">#N/A</definedName>
    <definedName name="_10629DLC40F1419" hidden="1">#N/A</definedName>
    <definedName name="_1062DL60EF33A0" hidden="1">#N/A</definedName>
    <definedName name="_10630DLC40F1419" hidden="1">#N/A</definedName>
    <definedName name="_10631DLC40F1419" hidden="1">#N/A</definedName>
    <definedName name="_10632DLC40F1419" hidden="1">#N/A</definedName>
    <definedName name="_10633DLC40F1419" hidden="1">#N/A</definedName>
    <definedName name="_10634DLC40F1419" hidden="1">#N/A</definedName>
    <definedName name="_10635DLC40F1419" hidden="1">#N/A</definedName>
    <definedName name="_10636DLC40F1419" hidden="1">#N/A</definedName>
    <definedName name="_10637DLC40F1419" hidden="1">#N/A</definedName>
    <definedName name="_10638DLC40F1419" hidden="1">#N/A</definedName>
    <definedName name="_10639DLC40F1419" hidden="1">#N/A</definedName>
    <definedName name="_1063DL60EF33A0" hidden="1">#N/A</definedName>
    <definedName name="_10640DLC40F1419" hidden="1">#N/A</definedName>
    <definedName name="_10641DLC4101419" hidden="1">#N/A</definedName>
    <definedName name="_10642DLC4101419" hidden="1">#N/A</definedName>
    <definedName name="_10643DLC4101419" hidden="1">#N/A</definedName>
    <definedName name="_10644DLC4101419" hidden="1">#N/A</definedName>
    <definedName name="_10645DLC4101419" hidden="1">#N/A</definedName>
    <definedName name="_10646DLC4101419" hidden="1">#N/A</definedName>
    <definedName name="_10647DLC4101419" hidden="1">#N/A</definedName>
    <definedName name="_10648DLC4101419" hidden="1">#N/A</definedName>
    <definedName name="_10649DLC4101419" hidden="1">#N/A</definedName>
    <definedName name="_1064DL60EF33A0" hidden="1">#N/A</definedName>
    <definedName name="_10650DLC4101419" hidden="1">#N/A</definedName>
    <definedName name="_10651DLC4101419" hidden="1">#N/A</definedName>
    <definedName name="_10652DLC4101419" hidden="1">#N/A</definedName>
    <definedName name="_10653DLC4101419" hidden="1">#N/A</definedName>
    <definedName name="_10654DLC4101419" hidden="1">#N/A</definedName>
    <definedName name="_10655DLC4101419" hidden="1">#N/A</definedName>
    <definedName name="_10656DLC4101419" hidden="1">#N/A</definedName>
    <definedName name="_10657DLC4101419" hidden="1">#N/A</definedName>
    <definedName name="_10658DLC4101419" hidden="1">#N/A</definedName>
    <definedName name="_10659DLC4101419" hidden="1">#N/A</definedName>
    <definedName name="_1065DL60EF33A0" hidden="1">#N/A</definedName>
    <definedName name="_10660DLC4101419" hidden="1">#N/A</definedName>
    <definedName name="_10661DLC4101419" hidden="1">#N/A</definedName>
    <definedName name="_10662DLC4101419" hidden="1">#N/A</definedName>
    <definedName name="_10663DLC4101419" hidden="1">#N/A</definedName>
    <definedName name="_10664DLC4101419" hidden="1">#N/A</definedName>
    <definedName name="_10665DLC4101419" hidden="1">#N/A</definedName>
    <definedName name="_10666DLC4101419" hidden="1">#N/A</definedName>
    <definedName name="_10667DLC4101419" hidden="1">#N/A</definedName>
    <definedName name="_10668DLC4101419" hidden="1">#N/A</definedName>
    <definedName name="_10669DLC4101419" hidden="1">#N/A</definedName>
    <definedName name="_1066DL60EF33A0" hidden="1">#N/A</definedName>
    <definedName name="_10670DLC4101419" hidden="1">#N/A</definedName>
    <definedName name="_10671DLC4101419" hidden="1">#N/A</definedName>
    <definedName name="_10672DLC4101419" hidden="1">#N/A</definedName>
    <definedName name="_10673DLC4101419" hidden="1">#N/A</definedName>
    <definedName name="_10674DLC4101419" hidden="1">#N/A</definedName>
    <definedName name="_10675DLC4101419" hidden="1">#N/A</definedName>
    <definedName name="_10676DLC4111419" hidden="1">#N/A</definedName>
    <definedName name="_10677DLC4111419" hidden="1">#N/A</definedName>
    <definedName name="_10678DLC4111419" hidden="1">#N/A</definedName>
    <definedName name="_10679DLC4111419" hidden="1">#N/A</definedName>
    <definedName name="_1067DL60EF33A0" hidden="1">#N/A</definedName>
    <definedName name="_10680DLC4111419" hidden="1">#N/A</definedName>
    <definedName name="_10681DLC4111419" hidden="1">#N/A</definedName>
    <definedName name="_10682DLC4111419" hidden="1">#N/A</definedName>
    <definedName name="_10683DLC4111419" hidden="1">#N/A</definedName>
    <definedName name="_10684DLC4111419" hidden="1">#N/A</definedName>
    <definedName name="_10685DLC4111419" hidden="1">#N/A</definedName>
    <definedName name="_10686DLC4111419" hidden="1">#N/A</definedName>
    <definedName name="_10687DLC4111419" hidden="1">#N/A</definedName>
    <definedName name="_10688DLC4111419" hidden="1">#N/A</definedName>
    <definedName name="_10689DLC4111419" hidden="1">#N/A</definedName>
    <definedName name="_1068DL60EF33A0" hidden="1">#N/A</definedName>
    <definedName name="_10690DLC4111419" hidden="1">#N/A</definedName>
    <definedName name="_10691DLC4111419" hidden="1">#N/A</definedName>
    <definedName name="_10692DLC4111419" hidden="1">#N/A</definedName>
    <definedName name="_10693DLC4111419" hidden="1">#N/A</definedName>
    <definedName name="_10694DLC4111419" hidden="1">#N/A</definedName>
    <definedName name="_10695DLC4111419" hidden="1">#N/A</definedName>
    <definedName name="_10696DLC4111419" hidden="1">#N/A</definedName>
    <definedName name="_10697DLC4111419" hidden="1">#N/A</definedName>
    <definedName name="_10698DLC4111419" hidden="1">#N/A</definedName>
    <definedName name="_10699DLC4111419" hidden="1">#N/A</definedName>
    <definedName name="_1069DL60EF33A0" hidden="1">#N/A</definedName>
    <definedName name="_106DL607430AD" hidden="1">#N/A</definedName>
    <definedName name="_106DL614635B3" hidden="1">#N/A</definedName>
    <definedName name="_10700DLC4111419" hidden="1">#N/A</definedName>
    <definedName name="_10701DLC4111419" hidden="1">#N/A</definedName>
    <definedName name="_10702DLC4111419" hidden="1">#N/A</definedName>
    <definedName name="_10703DLC4111419" hidden="1">#N/A</definedName>
    <definedName name="_10704DLC4111419" hidden="1">#N/A</definedName>
    <definedName name="_10705DLC4111419" hidden="1">#N/A</definedName>
    <definedName name="_10706DLC4111419" hidden="1">#N/A</definedName>
    <definedName name="_10707DLC4111419" hidden="1">#N/A</definedName>
    <definedName name="_10708DLC4111419" hidden="1">#N/A</definedName>
    <definedName name="_10709DLC4111419" hidden="1">#N/A</definedName>
    <definedName name="_1070DL60EF33A0" hidden="1">#N/A</definedName>
    <definedName name="_10710DLC4111419" hidden="1">#N/A</definedName>
    <definedName name="_10711DLC4121419" hidden="1">#N/A</definedName>
    <definedName name="_10712DLC4121419" hidden="1">#N/A</definedName>
    <definedName name="_10713DLC4121419" hidden="1">#N/A</definedName>
    <definedName name="_10714DLC4121419" hidden="1">#N/A</definedName>
    <definedName name="_10715DLC4121419" hidden="1">#N/A</definedName>
    <definedName name="_10716DLC4121419" hidden="1">#N/A</definedName>
    <definedName name="_10717DLC4121419" hidden="1">#N/A</definedName>
    <definedName name="_10718DLC4121419" hidden="1">#N/A</definedName>
    <definedName name="_10719DLC4121419" hidden="1">#N/A</definedName>
    <definedName name="_1071DL60EF33A0" hidden="1">#N/A</definedName>
    <definedName name="_10720DLC4121419" hidden="1">#N/A</definedName>
    <definedName name="_10721DLC4121419" hidden="1">#N/A</definedName>
    <definedName name="_10722DLC4121419" hidden="1">#N/A</definedName>
    <definedName name="_10723DLC4121419" hidden="1">#N/A</definedName>
    <definedName name="_10724DLC4121419" hidden="1">#N/A</definedName>
    <definedName name="_10725DLC4121419" hidden="1">#N/A</definedName>
    <definedName name="_10726DLC4121419" hidden="1">#N/A</definedName>
    <definedName name="_10727DLC4121419" hidden="1">#N/A</definedName>
    <definedName name="_10728DLC4121419" hidden="1">#N/A</definedName>
    <definedName name="_10729DLC4121419" hidden="1">#N/A</definedName>
    <definedName name="_1072DL60EF33A0" hidden="1">#N/A</definedName>
    <definedName name="_10730DLC4121419" hidden="1">#N/A</definedName>
    <definedName name="_10731DLC4121419" hidden="1">#N/A</definedName>
    <definedName name="_10732DLC4121419" hidden="1">#N/A</definedName>
    <definedName name="_10733DLC4121419" hidden="1">#N/A</definedName>
    <definedName name="_10734DLC4121419" hidden="1">#N/A</definedName>
    <definedName name="_10735DLC4121419" hidden="1">#N/A</definedName>
    <definedName name="_10736DLC4121419" hidden="1">#N/A</definedName>
    <definedName name="_10737DLC4121419" hidden="1">#N/A</definedName>
    <definedName name="_10738DLC4121419" hidden="1">#N/A</definedName>
    <definedName name="_10739DLC4121419" hidden="1">#N/A</definedName>
    <definedName name="_1073DL60EF33A0" hidden="1">#N/A</definedName>
    <definedName name="_10740DLC4121419" hidden="1">#N/A</definedName>
    <definedName name="_10741DLC4121419" hidden="1">#N/A</definedName>
    <definedName name="_10742DLC4121419" hidden="1">#N/A</definedName>
    <definedName name="_10743DLC4121419" hidden="1">#N/A</definedName>
    <definedName name="_10744DLC4121419" hidden="1">#N/A</definedName>
    <definedName name="_10745DLC4121419" hidden="1">#N/A</definedName>
    <definedName name="_10746DLC4131419" hidden="1">#N/A</definedName>
    <definedName name="_10747DLC4131419" hidden="1">#N/A</definedName>
    <definedName name="_10748DLC4131419" hidden="1">#N/A</definedName>
    <definedName name="_10749DLC4131419" hidden="1">#N/A</definedName>
    <definedName name="_1074DL60EF33A0" hidden="1">#N/A</definedName>
    <definedName name="_10750DLC4131419" hidden="1">#N/A</definedName>
    <definedName name="_10751DLC4131419" hidden="1">#N/A</definedName>
    <definedName name="_10752DLC4131419" hidden="1">#N/A</definedName>
    <definedName name="_10753DLC4131419" hidden="1">#N/A</definedName>
    <definedName name="_10754DLC4131419" hidden="1">#N/A</definedName>
    <definedName name="_10755DLC4131419" hidden="1">#N/A</definedName>
    <definedName name="_10756DLC4131419" hidden="1">#N/A</definedName>
    <definedName name="_10757DLC4131419" hidden="1">#N/A</definedName>
    <definedName name="_10758DLC4131419" hidden="1">#N/A</definedName>
    <definedName name="_10759DLC4131419" hidden="1">#N/A</definedName>
    <definedName name="_1075DL60EF33A0" hidden="1">#N/A</definedName>
    <definedName name="_10760DLC4131419" hidden="1">#N/A</definedName>
    <definedName name="_10761DLC4131419" hidden="1">#N/A</definedName>
    <definedName name="_10762DLC4131419" hidden="1">#N/A</definedName>
    <definedName name="_10763DLC4131419" hidden="1">#N/A</definedName>
    <definedName name="_10764DLC4131419" hidden="1">#N/A</definedName>
    <definedName name="_10765DLC4131419" hidden="1">#N/A</definedName>
    <definedName name="_10766DLC4131419" hidden="1">#N/A</definedName>
    <definedName name="_10767DLC4131419" hidden="1">#N/A</definedName>
    <definedName name="_10768DLC4131419" hidden="1">#N/A</definedName>
    <definedName name="_10769DLC4131419" hidden="1">#N/A</definedName>
    <definedName name="_1076DL60EF33A0" hidden="1">#N/A</definedName>
    <definedName name="_10770DLC4131419" hidden="1">#N/A</definedName>
    <definedName name="_10771DLC4131419" hidden="1">#N/A</definedName>
    <definedName name="_10772DLC4131419" hidden="1">#N/A</definedName>
    <definedName name="_10773DLC4131419" hidden="1">#N/A</definedName>
    <definedName name="_10774DLC4131419" hidden="1">#N/A</definedName>
    <definedName name="_10775DLC4131419" hidden="1">#N/A</definedName>
    <definedName name="_10776DLC4131419" hidden="1">#N/A</definedName>
    <definedName name="_10777DLC4131419" hidden="1">#N/A</definedName>
    <definedName name="_10778DLC4131419" hidden="1">#N/A</definedName>
    <definedName name="_10779DLC4131419" hidden="1">#N/A</definedName>
    <definedName name="_1077DL60EF33A0" hidden="1">#N/A</definedName>
    <definedName name="_10780DLC4131419" hidden="1">#N/A</definedName>
    <definedName name="_10781DLC4141419" hidden="1">#N/A</definedName>
    <definedName name="_10782DLC4141419" hidden="1">#N/A</definedName>
    <definedName name="_10783DLC4141419" hidden="1">#N/A</definedName>
    <definedName name="_10784DLC4141419" hidden="1">#N/A</definedName>
    <definedName name="_10785DLC4141419" hidden="1">#N/A</definedName>
    <definedName name="_10786DLC4141419" hidden="1">#N/A</definedName>
    <definedName name="_10787DLC4141419" hidden="1">#N/A</definedName>
    <definedName name="_10788DLC4141419" hidden="1">#N/A</definedName>
    <definedName name="_10789DLC4141419" hidden="1">#N/A</definedName>
    <definedName name="_1078DL60EF33A0" hidden="1">#N/A</definedName>
    <definedName name="_10790DLC4141419" hidden="1">#N/A</definedName>
    <definedName name="_10791DLC4141419" hidden="1">#N/A</definedName>
    <definedName name="_10792DLC4141419" hidden="1">#N/A</definedName>
    <definedName name="_10793DLC4141419" hidden="1">#N/A</definedName>
    <definedName name="_10794DLC4141419" hidden="1">#N/A</definedName>
    <definedName name="_10795DLC4141419" hidden="1">#N/A</definedName>
    <definedName name="_10796DLC4141419" hidden="1">#N/A</definedName>
    <definedName name="_10797DLC4141419" hidden="1">#N/A</definedName>
    <definedName name="_10798DLC4141419" hidden="1">#N/A</definedName>
    <definedName name="_10799DLC4141419" hidden="1">#N/A</definedName>
    <definedName name="_1079DL60EF33A0" hidden="1">#N/A</definedName>
    <definedName name="_107DL607430AD" hidden="1">#N/A</definedName>
    <definedName name="_107DL614735B9" hidden="1">#N/A</definedName>
    <definedName name="_10800DLC4141419" hidden="1">#N/A</definedName>
    <definedName name="_10801DLC4141419" hidden="1">#N/A</definedName>
    <definedName name="_10802DLC4141419" hidden="1">#N/A</definedName>
    <definedName name="_10803DLC4141419" hidden="1">#N/A</definedName>
    <definedName name="_10804DLC4141419" hidden="1">#N/A</definedName>
    <definedName name="_10805DLC4141419" hidden="1">#N/A</definedName>
    <definedName name="_10806DLC4141419" hidden="1">#N/A</definedName>
    <definedName name="_10807DLC4141419" hidden="1">#N/A</definedName>
    <definedName name="_10808DLC4141419" hidden="1">#N/A</definedName>
    <definedName name="_10809DLC4141419" hidden="1">#N/A</definedName>
    <definedName name="_1080DL60EF33A0" hidden="1">#N/A</definedName>
    <definedName name="_10810DLC4141419" hidden="1">#N/A</definedName>
    <definedName name="_10811DLC4141419" hidden="1">#N/A</definedName>
    <definedName name="_10812DLC4141419" hidden="1">#N/A</definedName>
    <definedName name="_10813DLC4141419" hidden="1">#N/A</definedName>
    <definedName name="_10814DLC4141419" hidden="1">#N/A</definedName>
    <definedName name="_10815DLC4141419" hidden="1">#N/A</definedName>
    <definedName name="_10816DLC4151419" hidden="1">#N/A</definedName>
    <definedName name="_10817DLC4151419" hidden="1">#N/A</definedName>
    <definedName name="_10818DLC4151419" hidden="1">#N/A</definedName>
    <definedName name="_10819DLC4151419" hidden="1">#N/A</definedName>
    <definedName name="_1081DL60EF33A0" hidden="1">#N/A</definedName>
    <definedName name="_10820DLC4151419" hidden="1">#N/A</definedName>
    <definedName name="_10821DLC4151419" hidden="1">#N/A</definedName>
    <definedName name="_10822DLC4151419" hidden="1">#N/A</definedName>
    <definedName name="_10823DLC4151419" hidden="1">#N/A</definedName>
    <definedName name="_10824DLC4151419" hidden="1">#N/A</definedName>
    <definedName name="_10825DLC4151419" hidden="1">#N/A</definedName>
    <definedName name="_10826DLC4151419" hidden="1">#N/A</definedName>
    <definedName name="_10827DLC4151419" hidden="1">#N/A</definedName>
    <definedName name="_10828DLC4151419" hidden="1">#N/A</definedName>
    <definedName name="_10829DLC4151419" hidden="1">#N/A</definedName>
    <definedName name="_1082DL60EF33A0" hidden="1">#N/A</definedName>
    <definedName name="_10830DLC4151419" hidden="1">#N/A</definedName>
    <definedName name="_10831DLC4151419" hidden="1">#N/A</definedName>
    <definedName name="_10832DLC4151419" hidden="1">#N/A</definedName>
    <definedName name="_10833DLC4151419" hidden="1">#N/A</definedName>
    <definedName name="_10834DLC4151419" hidden="1">#N/A</definedName>
    <definedName name="_10835DLC4151419" hidden="1">#N/A</definedName>
    <definedName name="_10836DLC4151419" hidden="1">#N/A</definedName>
    <definedName name="_10837DLC4151419" hidden="1">#N/A</definedName>
    <definedName name="_10838DLC4151419" hidden="1">#N/A</definedName>
    <definedName name="_10839DLC4151419" hidden="1">#N/A</definedName>
    <definedName name="_1083DL60EF33A0" hidden="1">#N/A</definedName>
    <definedName name="_10840DLC4151419" hidden="1">#N/A</definedName>
    <definedName name="_10841DLC4151419" hidden="1">#N/A</definedName>
    <definedName name="_10842DLC4151419" hidden="1">#N/A</definedName>
    <definedName name="_10843DLC4151419" hidden="1">#N/A</definedName>
    <definedName name="_10844DLC4151419" hidden="1">#N/A</definedName>
    <definedName name="_10845DLC4151419" hidden="1">#N/A</definedName>
    <definedName name="_10846DLC4151419" hidden="1">#N/A</definedName>
    <definedName name="_10847DLC4151419" hidden="1">#N/A</definedName>
    <definedName name="_10848DLC4151419" hidden="1">#N/A</definedName>
    <definedName name="_10849DLC4151419" hidden="1">#N/A</definedName>
    <definedName name="_1084DL60EF33A0" hidden="1">#N/A</definedName>
    <definedName name="_10850DLC4151419" hidden="1">#N/A</definedName>
    <definedName name="_10851DLC4161419" hidden="1">#N/A</definedName>
    <definedName name="_10852DLC4161419" hidden="1">#N/A</definedName>
    <definedName name="_10853DLC4161419" hidden="1">#N/A</definedName>
    <definedName name="_10854DLC4161419" hidden="1">#N/A</definedName>
    <definedName name="_10855DLC4161419" hidden="1">#N/A</definedName>
    <definedName name="_10856DLC4161419" hidden="1">#N/A</definedName>
    <definedName name="_10857DLC4161419" hidden="1">#N/A</definedName>
    <definedName name="_10858DLC4161419" hidden="1">#N/A</definedName>
    <definedName name="_10859DLC4161419" hidden="1">#N/A</definedName>
    <definedName name="_1085DL60EF33A0" hidden="1">#N/A</definedName>
    <definedName name="_10860DLC4161419" hidden="1">#N/A</definedName>
    <definedName name="_10861DLC4161419" hidden="1">#N/A</definedName>
    <definedName name="_10862DLC4161419" hidden="1">#N/A</definedName>
    <definedName name="_10863DLC4161419" hidden="1">#N/A</definedName>
    <definedName name="_10864DLC4161419" hidden="1">#N/A</definedName>
    <definedName name="_10865DLC4161419" hidden="1">#N/A</definedName>
    <definedName name="_10866DLC4161419" hidden="1">#N/A</definedName>
    <definedName name="_10867DLC4161419" hidden="1">#N/A</definedName>
    <definedName name="_10868DLC4161419" hidden="1">#N/A</definedName>
    <definedName name="_10869DLC4161419" hidden="1">#N/A</definedName>
    <definedName name="_1086DL60F033A7" hidden="1">#N/A</definedName>
    <definedName name="_10870DLC4161419" hidden="1">#N/A</definedName>
    <definedName name="_10871DLC4161419" hidden="1">#N/A</definedName>
    <definedName name="_10872DLC4161419" hidden="1">#N/A</definedName>
    <definedName name="_10873DLC4161419" hidden="1">#N/A</definedName>
    <definedName name="_10874DLC4161419" hidden="1">#N/A</definedName>
    <definedName name="_10875DLC4161419" hidden="1">#N/A</definedName>
    <definedName name="_10876DLC4161419" hidden="1">#N/A</definedName>
    <definedName name="_10877DLC4161419" hidden="1">#N/A</definedName>
    <definedName name="_10878DLC4161419" hidden="1">#N/A</definedName>
    <definedName name="_10879DLC4161419" hidden="1">#N/A</definedName>
    <definedName name="_1087DL60F033A7" hidden="1">#N/A</definedName>
    <definedName name="_10880DLC4161419" hidden="1">#N/A</definedName>
    <definedName name="_10881DLC4161419" hidden="1">#N/A</definedName>
    <definedName name="_10882DLC4161419" hidden="1">#N/A</definedName>
    <definedName name="_10883DLC4161419" hidden="1">#N/A</definedName>
    <definedName name="_10884DLC4161419" hidden="1">#N/A</definedName>
    <definedName name="_10885DLC4161419" hidden="1">#N/A</definedName>
    <definedName name="_10886DLC4175B7F" hidden="1">#N/A</definedName>
    <definedName name="_10887DLC4175B7F" hidden="1">#N/A</definedName>
    <definedName name="_10888DLC4175B7F" hidden="1">#N/A</definedName>
    <definedName name="_10889DLC4175B7F" hidden="1">#N/A</definedName>
    <definedName name="_1088DL60F033A7" hidden="1">#N/A</definedName>
    <definedName name="_10890DLC4175B7F" hidden="1">#N/A</definedName>
    <definedName name="_10891DLC4175B7F" hidden="1">#N/A</definedName>
    <definedName name="_10892DLC4175B7F" hidden="1">#N/A</definedName>
    <definedName name="_10893DLC4175B7F" hidden="1">#N/A</definedName>
    <definedName name="_10894DLC4175B7F" hidden="1">#N/A</definedName>
    <definedName name="_10895DLC4175B7F" hidden="1">#N/A</definedName>
    <definedName name="_10896DLC4175B7F" hidden="1">#N/A</definedName>
    <definedName name="_10897DLC4175B7F" hidden="1">#N/A</definedName>
    <definedName name="_10898DLC4175B7F" hidden="1">#N/A</definedName>
    <definedName name="_10899DLC4175B7F" hidden="1">#N/A</definedName>
    <definedName name="_1089DL60F033A7" hidden="1">#N/A</definedName>
    <definedName name="_108DL607430AD" hidden="1">#N/A</definedName>
    <definedName name="_108DL614835BF" hidden="1">#N/A</definedName>
    <definedName name="_10900DLC4175B7F" hidden="1">#N/A</definedName>
    <definedName name="_10901DLC4175B7F" hidden="1">#N/A</definedName>
    <definedName name="_10902DLC4175B7F" hidden="1">#N/A</definedName>
    <definedName name="_10903DLC4175B7F" hidden="1">#N/A</definedName>
    <definedName name="_10904DLC4175B7F" hidden="1">#N/A</definedName>
    <definedName name="_10905DLC4175B7F" hidden="1">#N/A</definedName>
    <definedName name="_10906DLC4175B7F" hidden="1">#N/A</definedName>
    <definedName name="_10907DLC4175B7F" hidden="1">#N/A</definedName>
    <definedName name="_10908DLC4175B7F" hidden="1">#N/A</definedName>
    <definedName name="_10909DLC4175B7F" hidden="1">#N/A</definedName>
    <definedName name="_1090DL60F033A7" hidden="1">#N/A</definedName>
    <definedName name="_10910DLC4175B7F" hidden="1">#N/A</definedName>
    <definedName name="_10911DLC4175B7F" hidden="1">#N/A</definedName>
    <definedName name="_10912DLC4175B7F" hidden="1">#N/A</definedName>
    <definedName name="_10913DLC4175B7F" hidden="1">#N/A</definedName>
    <definedName name="_10914DLC4175B7F" hidden="1">#N/A</definedName>
    <definedName name="_10915DLC4175B7F" hidden="1">#N/A</definedName>
    <definedName name="_10916DLC4175B7F" hidden="1">#N/A</definedName>
    <definedName name="_10917DLC4175B7F" hidden="1">#N/A</definedName>
    <definedName name="_10918DLC4175B7F" hidden="1">#N/A</definedName>
    <definedName name="_10919DLC4175B7F" hidden="1">#N/A</definedName>
    <definedName name="_1091DL60F033A7" hidden="1">#N/A</definedName>
    <definedName name="_10920DLC4175B7F" hidden="1">#N/A</definedName>
    <definedName name="_10921DLC417D760" hidden="1">#N/A</definedName>
    <definedName name="_10922DLC417D760" hidden="1">#N/A</definedName>
    <definedName name="_10923DLC417D760" hidden="1">#N/A</definedName>
    <definedName name="_10924DLC417D760" hidden="1">#N/A</definedName>
    <definedName name="_10925DLC417D760" hidden="1">#N/A</definedName>
    <definedName name="_10926DLC417D760" hidden="1">#N/A</definedName>
    <definedName name="_10927DLC417D760" hidden="1">#N/A</definedName>
    <definedName name="_10928DLC417D760" hidden="1">#N/A</definedName>
    <definedName name="_10929DLC417D760" hidden="1">#N/A</definedName>
    <definedName name="_1092DL60F033A7" hidden="1">#N/A</definedName>
    <definedName name="_10930DLC417D760" hidden="1">#N/A</definedName>
    <definedName name="_10931DLC417D760" hidden="1">#N/A</definedName>
    <definedName name="_10932DLC417D760" hidden="1">#N/A</definedName>
    <definedName name="_10933DLC417D760" hidden="1">#N/A</definedName>
    <definedName name="_10934DLC417D760" hidden="1">#N/A</definedName>
    <definedName name="_10935DLC417D760" hidden="1">#N/A</definedName>
    <definedName name="_10936DLC417D760" hidden="1">#N/A</definedName>
    <definedName name="_10937DLC417D760" hidden="1">#N/A</definedName>
    <definedName name="_10938DLC417D760" hidden="1">#N/A</definedName>
    <definedName name="_10939DLC417D760" hidden="1">#N/A</definedName>
    <definedName name="_1093DL60F033A7" hidden="1">#N/A</definedName>
    <definedName name="_10940DLC417D760" hidden="1">#N/A</definedName>
    <definedName name="_10941DLC417D760" hidden="1">#N/A</definedName>
    <definedName name="_10942DLC417D760" hidden="1">#N/A</definedName>
    <definedName name="_10943DLC417D760" hidden="1">#N/A</definedName>
    <definedName name="_10944DLC417D760" hidden="1">#N/A</definedName>
    <definedName name="_10945DLC417D760" hidden="1">#N/A</definedName>
    <definedName name="_10946DLC417D760" hidden="1">#N/A</definedName>
    <definedName name="_10947DLC417D760" hidden="1">#N/A</definedName>
    <definedName name="_10948DLC417D760" hidden="1">#N/A</definedName>
    <definedName name="_10949DLC417D760" hidden="1">#N/A</definedName>
    <definedName name="_1094DL60F033A7" hidden="1">#N/A</definedName>
    <definedName name="_10950DLC417D760" hidden="1">#N/A</definedName>
    <definedName name="_10951DLC417D760" hidden="1">#N/A</definedName>
    <definedName name="_10952DLC417D760" hidden="1">#N/A</definedName>
    <definedName name="_10953DLC417D760" hidden="1">#N/A</definedName>
    <definedName name="_10954DLC417D760" hidden="1">#N/A</definedName>
    <definedName name="_10955DLC417D760" hidden="1">#N/A</definedName>
    <definedName name="_10956DLC4185B7F" hidden="1">#N/A</definedName>
    <definedName name="_10957DLC4185B7F" hidden="1">#N/A</definedName>
    <definedName name="_10958DLC4185B7F" hidden="1">#N/A</definedName>
    <definedName name="_10959DLC4185B7F" hidden="1">#N/A</definedName>
    <definedName name="_1095DL60F033A7" hidden="1">#N/A</definedName>
    <definedName name="_10960DLC4185B7F" hidden="1">#N/A</definedName>
    <definedName name="_10961DLC4185B7F" hidden="1">#N/A</definedName>
    <definedName name="_10962DLC4185B7F" hidden="1">#N/A</definedName>
    <definedName name="_10963DLC4185B7F" hidden="1">#N/A</definedName>
    <definedName name="_10964DLC4185B7F" hidden="1">#N/A</definedName>
    <definedName name="_10965DLC4185B7F" hidden="1">#N/A</definedName>
    <definedName name="_10966DLC4185B7F" hidden="1">#N/A</definedName>
    <definedName name="_10967DLC4185B7F" hidden="1">#N/A</definedName>
    <definedName name="_10968DLC4185B7F" hidden="1">#N/A</definedName>
    <definedName name="_10969DLC4185B7F" hidden="1">#N/A</definedName>
    <definedName name="_1096DL60F033A7" hidden="1">#N/A</definedName>
    <definedName name="_10970DLC4185B7F" hidden="1">#N/A</definedName>
    <definedName name="_10971DLC4185B7F" hidden="1">#N/A</definedName>
    <definedName name="_10972DLC4185B7F" hidden="1">#N/A</definedName>
    <definedName name="_10973DLC4185B7F" hidden="1">#N/A</definedName>
    <definedName name="_10974DLC4185B7F" hidden="1">#N/A</definedName>
    <definedName name="_10975DLC4185B7F" hidden="1">#N/A</definedName>
    <definedName name="_10976DLC4185B7F" hidden="1">#N/A</definedName>
    <definedName name="_10977DLC4185B7F" hidden="1">#N/A</definedName>
    <definedName name="_10978DLC4185B7F" hidden="1">#N/A</definedName>
    <definedName name="_10979DLC4185B7F" hidden="1">#N/A</definedName>
    <definedName name="_1097DL60F033A7" hidden="1">#N/A</definedName>
    <definedName name="_10980DLC4185B7F" hidden="1">#N/A</definedName>
    <definedName name="_10981DLC4185B7F" hidden="1">#N/A</definedName>
    <definedName name="_10982DLC4185B7F" hidden="1">#N/A</definedName>
    <definedName name="_10983DLC4185B7F" hidden="1">#N/A</definedName>
    <definedName name="_10984DLC4185B7F" hidden="1">#N/A</definedName>
    <definedName name="_10985DLC4185B7F" hidden="1">#N/A</definedName>
    <definedName name="_10986DLC4185B7F" hidden="1">#N/A</definedName>
    <definedName name="_10987DLC4185B7F" hidden="1">#N/A</definedName>
    <definedName name="_10988DLC4185B7F" hidden="1">#N/A</definedName>
    <definedName name="_10989DLC4185B7F" hidden="1">#N/A</definedName>
    <definedName name="_1098DL60F033A7" hidden="1">#N/A</definedName>
    <definedName name="_10990DLC4185B7F" hidden="1">#N/A</definedName>
    <definedName name="_10991DLC418D9ED" hidden="1">#N/A</definedName>
    <definedName name="_10992DLC418D9ED" hidden="1">#N/A</definedName>
    <definedName name="_10993DLC418D9ED" hidden="1">#N/A</definedName>
    <definedName name="_10994DLC418D9ED" hidden="1">#N/A</definedName>
    <definedName name="_10995DLC418D9ED" hidden="1">#N/A</definedName>
    <definedName name="_10996DLC418D9ED" hidden="1">#N/A</definedName>
    <definedName name="_10997DLC418D9ED" hidden="1">#N/A</definedName>
    <definedName name="_10998DLC418D9ED" hidden="1">#N/A</definedName>
    <definedName name="_10999DLC418D9ED" hidden="1">#N/A</definedName>
    <definedName name="_1099DL60F033A7" hidden="1">#N/A</definedName>
    <definedName name="_109DL607430AD" hidden="1">#N/A</definedName>
    <definedName name="_109DL614935C5" hidden="1">#N/A</definedName>
    <definedName name="_10AL639B3E5C" hidden="1">#N/A</definedName>
    <definedName name="_10DL607A30D2" hidden="1">#N/A</definedName>
    <definedName name="_11000DLC418D9ED" hidden="1">#N/A</definedName>
    <definedName name="_11001DLC418D9ED" hidden="1">#N/A</definedName>
    <definedName name="_11002DLC418D9ED" hidden="1">#N/A</definedName>
    <definedName name="_11003DLC418D9ED" hidden="1">#N/A</definedName>
    <definedName name="_11004DLC418D9ED" hidden="1">#N/A</definedName>
    <definedName name="_11005DLC418D9ED" hidden="1">#N/A</definedName>
    <definedName name="_11006DLC418D9ED" hidden="1">#N/A</definedName>
    <definedName name="_11007DLC418D9ED" hidden="1">#N/A</definedName>
    <definedName name="_11008DLC418D9ED" hidden="1">#N/A</definedName>
    <definedName name="_11009DLC418D9ED" hidden="1">#N/A</definedName>
    <definedName name="_1100DL60F033A7" hidden="1">#N/A</definedName>
    <definedName name="_11010DLC418D9ED" hidden="1">#N/A</definedName>
    <definedName name="_11011DLC418D9ED" hidden="1">#N/A</definedName>
    <definedName name="_11012DLC418D9ED" hidden="1">#N/A</definedName>
    <definedName name="_11013DLC418D9ED" hidden="1">#N/A</definedName>
    <definedName name="_11014DLC418D9ED" hidden="1">#N/A</definedName>
    <definedName name="_11015DLC418D9ED" hidden="1">#N/A</definedName>
    <definedName name="_11016DLC418D9ED" hidden="1">#N/A</definedName>
    <definedName name="_11017DLC418D9ED" hidden="1">#N/A</definedName>
    <definedName name="_11018DLC418D9ED" hidden="1">#N/A</definedName>
    <definedName name="_11019DLC418D9ED" hidden="1">#N/A</definedName>
    <definedName name="_1101DL60F033A7" hidden="1">#N/A</definedName>
    <definedName name="_11020DLC418D9ED" hidden="1">#N/A</definedName>
    <definedName name="_11021DLC418D9ED" hidden="1">#N/A</definedName>
    <definedName name="_11022DLC418D9ED" hidden="1">#N/A</definedName>
    <definedName name="_11023DLC418D9ED" hidden="1">#N/A</definedName>
    <definedName name="_11024DLC418D9ED" hidden="1">#N/A</definedName>
    <definedName name="_11025DLC418D9ED" hidden="1">#N/A</definedName>
    <definedName name="_11026DLC4195B7F" hidden="1">#N/A</definedName>
    <definedName name="_11027DLC4195B7F" hidden="1">#N/A</definedName>
    <definedName name="_11028DLC4195B7F" hidden="1">#N/A</definedName>
    <definedName name="_11029DLC4195B7F" hidden="1">#N/A</definedName>
    <definedName name="_1102DL60F033A7" hidden="1">#N/A</definedName>
    <definedName name="_11030DLC4195B7F" hidden="1">#N/A</definedName>
    <definedName name="_11031DLC4195B7F" hidden="1">#N/A</definedName>
    <definedName name="_11032DLC4195B7F" hidden="1">#N/A</definedName>
    <definedName name="_11033DLC4195B7F" hidden="1">#N/A</definedName>
    <definedName name="_11034DLC4195B7F" hidden="1">#N/A</definedName>
    <definedName name="_11035DLC4195B7F" hidden="1">#N/A</definedName>
    <definedName name="_11036DLC4195B7F" hidden="1">#N/A</definedName>
    <definedName name="_11037DLC4195B7F" hidden="1">#N/A</definedName>
    <definedName name="_11038DLC4195B7F" hidden="1">#N/A</definedName>
    <definedName name="_11039DLC4195B7F" hidden="1">#N/A</definedName>
    <definedName name="_1103DL60F033A7" hidden="1">#N/A</definedName>
    <definedName name="_11040DLC4195B7F" hidden="1">#N/A</definedName>
    <definedName name="_11041DLC4195B7F" hidden="1">#N/A</definedName>
    <definedName name="_11042DLC4195B7F" hidden="1">#N/A</definedName>
    <definedName name="_11043DLC4195B7F" hidden="1">#N/A</definedName>
    <definedName name="_11044DLC4195B7F" hidden="1">#N/A</definedName>
    <definedName name="_11045DLC4195B7F" hidden="1">#N/A</definedName>
    <definedName name="_11046DLC4195B7F" hidden="1">#N/A</definedName>
    <definedName name="_11047DLC4195B7F" hidden="1">#N/A</definedName>
    <definedName name="_11048DLC4195B7F" hidden="1">#N/A</definedName>
    <definedName name="_11049DLC4195B7F" hidden="1">#N/A</definedName>
    <definedName name="_1104DL60F033A7" hidden="1">#N/A</definedName>
    <definedName name="_11050DLC4195B7F" hidden="1">#N/A</definedName>
    <definedName name="_11051DLC4195B7F" hidden="1">#N/A</definedName>
    <definedName name="_11052DLC4195B7F" hidden="1">#N/A</definedName>
    <definedName name="_11053DLC4195B7F" hidden="1">#N/A</definedName>
    <definedName name="_11054DLC4195B7F" hidden="1">#N/A</definedName>
    <definedName name="_11055DLC4195B7F" hidden="1">#N/A</definedName>
    <definedName name="_11056DLC4195B7F" hidden="1">#N/A</definedName>
    <definedName name="_11057DLC4195B7F" hidden="1">#N/A</definedName>
    <definedName name="_11058DLC4195B7F" hidden="1">#N/A</definedName>
    <definedName name="_11059DLC4195B7F" hidden="1">#N/A</definedName>
    <definedName name="_1105DL60F033A7" hidden="1">#N/A</definedName>
    <definedName name="_11060DLC4195B7F" hidden="1">#N/A</definedName>
    <definedName name="_11061DLC419D9ED" hidden="1">#N/A</definedName>
    <definedName name="_11062DLC419D9ED" hidden="1">#N/A</definedName>
    <definedName name="_11063DLC419D9ED" hidden="1">#N/A</definedName>
    <definedName name="_11064DLC419D9ED" hidden="1">#N/A</definedName>
    <definedName name="_11065DLC419D9ED" hidden="1">#N/A</definedName>
    <definedName name="_11066DLC419D9ED" hidden="1">#N/A</definedName>
    <definedName name="_11067DLC419D9ED" hidden="1">#N/A</definedName>
    <definedName name="_11068DLC419D9ED" hidden="1">#N/A</definedName>
    <definedName name="_11069DLC419D9ED" hidden="1">#N/A</definedName>
    <definedName name="_1106DL60F033A7" hidden="1">#N/A</definedName>
    <definedName name="_11070DLC419D9ED" hidden="1">#N/A</definedName>
    <definedName name="_11071DLC419D9ED" hidden="1">#N/A</definedName>
    <definedName name="_11072DLC419D9ED" hidden="1">#N/A</definedName>
    <definedName name="_11073DLC419D9ED" hidden="1">#N/A</definedName>
    <definedName name="_11074DLC419D9ED" hidden="1">#N/A</definedName>
    <definedName name="_11075DLC419D9ED" hidden="1">#N/A</definedName>
    <definedName name="_11076DLC419D9ED" hidden="1">#N/A</definedName>
    <definedName name="_11077DLC419D9ED" hidden="1">#N/A</definedName>
    <definedName name="_11078DLC419D9ED" hidden="1">#N/A</definedName>
    <definedName name="_11079DLC419D9ED" hidden="1">#N/A</definedName>
    <definedName name="_1107DL60F033A7" hidden="1">#N/A</definedName>
    <definedName name="_11080DLC419D9ED" hidden="1">#N/A</definedName>
    <definedName name="_11081DLC419D9ED" hidden="1">#N/A</definedName>
    <definedName name="_11082DLC419D9ED" hidden="1">#N/A</definedName>
    <definedName name="_11083DLC419D9ED" hidden="1">#N/A</definedName>
    <definedName name="_11084DLC419D9ED" hidden="1">#N/A</definedName>
    <definedName name="_11085DLC419D9ED" hidden="1">#N/A</definedName>
    <definedName name="_11086DLC419D9ED" hidden="1">#N/A</definedName>
    <definedName name="_11087DLC419D9ED" hidden="1">#N/A</definedName>
    <definedName name="_11088DLC419D9ED" hidden="1">#N/A</definedName>
    <definedName name="_11089DLC419D9ED" hidden="1">#N/A</definedName>
    <definedName name="_1108DL60F033A7" hidden="1">#N/A</definedName>
    <definedName name="_11090DLC419D9ED" hidden="1">#N/A</definedName>
    <definedName name="_11091DLC419D9ED" hidden="1">#N/A</definedName>
    <definedName name="_11092DLC419D9ED" hidden="1">#N/A</definedName>
    <definedName name="_11093DLC419D9ED" hidden="1">#N/A</definedName>
    <definedName name="_11094DLC419D9ED" hidden="1">#N/A</definedName>
    <definedName name="_11095DLC419D9ED" hidden="1">#N/A</definedName>
    <definedName name="_11096DLC41A5B7F" hidden="1">#N/A</definedName>
    <definedName name="_11097DLC41A5B7F" hidden="1">#N/A</definedName>
    <definedName name="_11098DLC41A5B7F" hidden="1">#N/A</definedName>
    <definedName name="_11099DLC41A5B7F" hidden="1">#N/A</definedName>
    <definedName name="_1109DL60F033A7" hidden="1">#N/A</definedName>
    <definedName name="_110DL607430AD" hidden="1">#N/A</definedName>
    <definedName name="_110DL614A35CB" hidden="1">#N/A</definedName>
    <definedName name="_11100DLC41A5B7F" hidden="1">#N/A</definedName>
    <definedName name="_11101DLC41A5B7F" hidden="1">#N/A</definedName>
    <definedName name="_11102DLC41A5B7F" hidden="1">#N/A</definedName>
    <definedName name="_11103DLC41A5B7F" hidden="1">#N/A</definedName>
    <definedName name="_11104DLC41A5B7F" hidden="1">#N/A</definedName>
    <definedName name="_11105DLC41A5B7F" hidden="1">#N/A</definedName>
    <definedName name="_11106DLC41A5B7F" hidden="1">#N/A</definedName>
    <definedName name="_11107DLC41A5B7F" hidden="1">#N/A</definedName>
    <definedName name="_11108DLC41A5B7F" hidden="1">#N/A</definedName>
    <definedName name="_11109DLC41A5B7F" hidden="1">#N/A</definedName>
    <definedName name="_1110DL60F033A7" hidden="1">#N/A</definedName>
    <definedName name="_11110DLC41A5B7F" hidden="1">#N/A</definedName>
    <definedName name="_11111DLC41A5B7F" hidden="1">#N/A</definedName>
    <definedName name="_11112DLC41A5B7F" hidden="1">#N/A</definedName>
    <definedName name="_11113DLC41A5B7F" hidden="1">#N/A</definedName>
    <definedName name="_11114DLC41A5B7F" hidden="1">#N/A</definedName>
    <definedName name="_11115DLC41A5B7F" hidden="1">#N/A</definedName>
    <definedName name="_11116DLC41A5B7F" hidden="1">#N/A</definedName>
    <definedName name="_11117DLC41A5B7F" hidden="1">#N/A</definedName>
    <definedName name="_11118DLC41A5B7F" hidden="1">#N/A</definedName>
    <definedName name="_11119DLC41A5B7F" hidden="1">#N/A</definedName>
    <definedName name="_1111DL60F033A7" hidden="1">#N/A</definedName>
    <definedName name="_11120DLC41A5B7F" hidden="1">#N/A</definedName>
    <definedName name="_11121DLC41A5B7F" hidden="1">#N/A</definedName>
    <definedName name="_11122DLC41A5B7F" hidden="1">#N/A</definedName>
    <definedName name="_11123DLC41A5B7F" hidden="1">#N/A</definedName>
    <definedName name="_11124DLC41A5B7F" hidden="1">#N/A</definedName>
    <definedName name="_11125DLC41A5B7F" hidden="1">#N/A</definedName>
    <definedName name="_11126DLC41A5B7F" hidden="1">#N/A</definedName>
    <definedName name="_11127DLC41A5B7F" hidden="1">#N/A</definedName>
    <definedName name="_11128DLC41A5B7F" hidden="1">#N/A</definedName>
    <definedName name="_11129DLC41A5B7F" hidden="1">#N/A</definedName>
    <definedName name="_1112DL60F033A7" hidden="1">#N/A</definedName>
    <definedName name="_11130DLC41A5B7F" hidden="1">#N/A</definedName>
    <definedName name="_11131DLC41AD9ED" hidden="1">#N/A</definedName>
    <definedName name="_11132DLC41AD9ED" hidden="1">#N/A</definedName>
    <definedName name="_11133DLC41AD9ED" hidden="1">#N/A</definedName>
    <definedName name="_11134DLC41AD9ED" hidden="1">#N/A</definedName>
    <definedName name="_11135DLC41AD9ED" hidden="1">#N/A</definedName>
    <definedName name="_11136DLC41AD9ED" hidden="1">#N/A</definedName>
    <definedName name="_11137DLC41AD9ED" hidden="1">#N/A</definedName>
    <definedName name="_11138DLC41AD9ED" hidden="1">#N/A</definedName>
    <definedName name="_11139DLC41AD9ED" hidden="1">#N/A</definedName>
    <definedName name="_1113DL60F033A7" hidden="1">#N/A</definedName>
    <definedName name="_11140DLC41AD9ED" hidden="1">#N/A</definedName>
    <definedName name="_11141DLC41AD9ED" hidden="1">#N/A</definedName>
    <definedName name="_11142DLC41AD9ED" hidden="1">#N/A</definedName>
    <definedName name="_11143DLC41AD9ED" hidden="1">#N/A</definedName>
    <definedName name="_11144DLC41AD9ED" hidden="1">#N/A</definedName>
    <definedName name="_11145DLC41AD9ED" hidden="1">#N/A</definedName>
    <definedName name="_11146DLC41AD9ED" hidden="1">#N/A</definedName>
    <definedName name="_11147DLC41AD9ED" hidden="1">#N/A</definedName>
    <definedName name="_11148DLC41AD9ED" hidden="1">#N/A</definedName>
    <definedName name="_11149DLC41AD9ED" hidden="1">#N/A</definedName>
    <definedName name="_1114DL60F033A7" hidden="1">#N/A</definedName>
    <definedName name="_11150DLC41AD9ED" hidden="1">#N/A</definedName>
    <definedName name="_11151DLC41AD9ED" hidden="1">#N/A</definedName>
    <definedName name="_11152DLC41AD9ED" hidden="1">#N/A</definedName>
    <definedName name="_11153DLC41AD9ED" hidden="1">#N/A</definedName>
    <definedName name="_11154DLC41AD9ED" hidden="1">#N/A</definedName>
    <definedName name="_11155DLC41AD9ED" hidden="1">#N/A</definedName>
    <definedName name="_11156DLC41AD9ED" hidden="1">#N/A</definedName>
    <definedName name="_11157DLC41AD9ED" hidden="1">#N/A</definedName>
    <definedName name="_11158DLC41AD9ED" hidden="1">#N/A</definedName>
    <definedName name="_11159DLC41AD9ED" hidden="1">#N/A</definedName>
    <definedName name="_1115DL60F033A7" hidden="1">#N/A</definedName>
    <definedName name="_11160DLC41AD9ED" hidden="1">#N/A</definedName>
    <definedName name="_11161DLC41AD9ED" hidden="1">#N/A</definedName>
    <definedName name="_11162DLC41AD9ED" hidden="1">#N/A</definedName>
    <definedName name="_11163DLC41AD9ED" hidden="1">#N/A</definedName>
    <definedName name="_11164DLC41AD9ED" hidden="1">#N/A</definedName>
    <definedName name="_11165DLC41AD9ED" hidden="1">#N/A</definedName>
    <definedName name="_11166DLC41B5B80" hidden="1">#N/A</definedName>
    <definedName name="_11167DLC41B5B80" hidden="1">#N/A</definedName>
    <definedName name="_11168DLC41B5B80" hidden="1">#N/A</definedName>
    <definedName name="_11169DLC41B5B80" hidden="1">#N/A</definedName>
    <definedName name="_1116DL60F033A7" hidden="1">#N/A</definedName>
    <definedName name="_11170DLC41B5B80" hidden="1">#N/A</definedName>
    <definedName name="_11171DLC41B5B80" hidden="1">#N/A</definedName>
    <definedName name="_11172DLC41B5B80" hidden="1">#N/A</definedName>
    <definedName name="_11173DLC41B5B80" hidden="1">#N/A</definedName>
    <definedName name="_11174DLC41B5B80" hidden="1">#N/A</definedName>
    <definedName name="_11175DLC41B5B80" hidden="1">#N/A</definedName>
    <definedName name="_11176DLC41B5B80" hidden="1">#N/A</definedName>
    <definedName name="_11177DLC41B5B80" hidden="1">#N/A</definedName>
    <definedName name="_11178DLC41B5B80" hidden="1">#N/A</definedName>
    <definedName name="_11179DLC41B5B80" hidden="1">#N/A</definedName>
    <definedName name="_1117DL60F033A7" hidden="1">#N/A</definedName>
    <definedName name="_11180DLC41B5B80" hidden="1">#N/A</definedName>
    <definedName name="_11181DLC41B5B80" hidden="1">#N/A</definedName>
    <definedName name="_11182DLC41B5B80" hidden="1">#N/A</definedName>
    <definedName name="_11183DLC41B5B80" hidden="1">#N/A</definedName>
    <definedName name="_11184DLC41B5B80" hidden="1">#N/A</definedName>
    <definedName name="_11185DLC41B5B80" hidden="1">#N/A</definedName>
    <definedName name="_11186DLC41B5B80" hidden="1">#N/A</definedName>
    <definedName name="_11187DLC41B5B80" hidden="1">#N/A</definedName>
    <definedName name="_11188DLC41B5B80" hidden="1">#N/A</definedName>
    <definedName name="_11189DLC41B5B80" hidden="1">#N/A</definedName>
    <definedName name="_1118DL60F033A7" hidden="1">#N/A</definedName>
    <definedName name="_11190DLC41B5B80" hidden="1">#N/A</definedName>
    <definedName name="_11191DLC41B5B80" hidden="1">#N/A</definedName>
    <definedName name="_11192DLC41B5B80" hidden="1">#N/A</definedName>
    <definedName name="_11193DLC41B5B80" hidden="1">#N/A</definedName>
    <definedName name="_11194DLC41B5B80" hidden="1">#N/A</definedName>
    <definedName name="_11195DLC41B5B80" hidden="1">#N/A</definedName>
    <definedName name="_11196DLC41B5B80" hidden="1">#N/A</definedName>
    <definedName name="_11197DLC41B5B80" hidden="1">#N/A</definedName>
    <definedName name="_11198DLC41B5B80" hidden="1">#N/A</definedName>
    <definedName name="_11199DLC41B5B80" hidden="1">#N/A</definedName>
    <definedName name="_1119DL60F033A7" hidden="1">#N/A</definedName>
    <definedName name="_111DL607430AD" hidden="1">#N/A</definedName>
    <definedName name="_111DL614B35D0" hidden="1">#N/A</definedName>
    <definedName name="_11200DLC41B5B80" hidden="1">#N/A</definedName>
    <definedName name="_11201DLC41BD9ED" hidden="1">#N/A</definedName>
    <definedName name="_11202DLC41BD9ED" hidden="1">#N/A</definedName>
    <definedName name="_11203DLC41BD9ED" hidden="1">#N/A</definedName>
    <definedName name="_11204DLC41BD9ED" hidden="1">#N/A</definedName>
    <definedName name="_11205DLC41BD9ED" hidden="1">#N/A</definedName>
    <definedName name="_11206DLC41BD9ED" hidden="1">#N/A</definedName>
    <definedName name="_11207DLC41BD9ED" hidden="1">#N/A</definedName>
    <definedName name="_11208DLC41BD9ED" hidden="1">#N/A</definedName>
    <definedName name="_11209DLC41BD9ED" hidden="1">#N/A</definedName>
    <definedName name="_1120DL60F033A7" hidden="1">#N/A</definedName>
    <definedName name="_11210DLC41BD9ED" hidden="1">#N/A</definedName>
    <definedName name="_11211DLC41BD9ED" hidden="1">#N/A</definedName>
    <definedName name="_11212DLC41BD9ED" hidden="1">#N/A</definedName>
    <definedName name="_11213DLC41BD9ED" hidden="1">#N/A</definedName>
    <definedName name="_11214DLC41BD9ED" hidden="1">#N/A</definedName>
    <definedName name="_11215DLC41BD9ED" hidden="1">#N/A</definedName>
    <definedName name="_11216DLC41BD9ED" hidden="1">#N/A</definedName>
    <definedName name="_11217DLC41BD9ED" hidden="1">#N/A</definedName>
    <definedName name="_11218DLC41BD9ED" hidden="1">#N/A</definedName>
    <definedName name="_11219DLC41BD9ED" hidden="1">#N/A</definedName>
    <definedName name="_1121DL60F133AC" hidden="1">#N/A</definedName>
    <definedName name="_11220DLC41BD9ED" hidden="1">#N/A</definedName>
    <definedName name="_11221DLC41BD9ED" hidden="1">#N/A</definedName>
    <definedName name="_11222DLC41BD9ED" hidden="1">#N/A</definedName>
    <definedName name="_11223DLC41BD9ED" hidden="1">#N/A</definedName>
    <definedName name="_11224DLC41BD9ED" hidden="1">#N/A</definedName>
    <definedName name="_11225DLC41BD9ED" hidden="1">#N/A</definedName>
    <definedName name="_11226DLC41BD9ED" hidden="1">#N/A</definedName>
    <definedName name="_11227DLC41BD9ED" hidden="1">#N/A</definedName>
    <definedName name="_11228DLC41BD9ED" hidden="1">#N/A</definedName>
    <definedName name="_11229DLC41BD9ED" hidden="1">#N/A</definedName>
    <definedName name="_1122DL60F133AC" hidden="1">#N/A</definedName>
    <definedName name="_11230DLC41BD9ED" hidden="1">#N/A</definedName>
    <definedName name="_11231DLC41BD9ED" hidden="1">#N/A</definedName>
    <definedName name="_11232DLC41BD9ED" hidden="1">#N/A</definedName>
    <definedName name="_11233DLC41BD9ED" hidden="1">#N/A</definedName>
    <definedName name="_11234DLC41BD9ED" hidden="1">#N/A</definedName>
    <definedName name="_11235DLC41BD9ED" hidden="1">#N/A</definedName>
    <definedName name="_11236DLC41C5B80" hidden="1">#N/A</definedName>
    <definedName name="_11237DLC41C5B80" hidden="1">#N/A</definedName>
    <definedName name="_11238DLC41C5B80" hidden="1">#N/A</definedName>
    <definedName name="_11239DLC41C5B80" hidden="1">#N/A</definedName>
    <definedName name="_1123DL60F133AC" hidden="1">#N/A</definedName>
    <definedName name="_11240DLC41C5B80" hidden="1">#N/A</definedName>
    <definedName name="_11241DLC41C5B80" hidden="1">#N/A</definedName>
    <definedName name="_11242DLC41C5B80" hidden="1">#N/A</definedName>
    <definedName name="_11243DLC41C5B80" hidden="1">#N/A</definedName>
    <definedName name="_11244DLC41C5B80" hidden="1">#N/A</definedName>
    <definedName name="_11245DLC41C5B80" hidden="1">#N/A</definedName>
    <definedName name="_11246DLC41C5B80" hidden="1">#N/A</definedName>
    <definedName name="_11247DLC41C5B80" hidden="1">#N/A</definedName>
    <definedName name="_11248DLC41C5B80" hidden="1">#N/A</definedName>
    <definedName name="_11249DLC41C5B80" hidden="1">#N/A</definedName>
    <definedName name="_1124DL60F133AC" hidden="1">#N/A</definedName>
    <definedName name="_11250DLC41C5B80" hidden="1">#N/A</definedName>
    <definedName name="_11251DLC41C5B80" hidden="1">#N/A</definedName>
    <definedName name="_11252DLC41C5B80" hidden="1">#N/A</definedName>
    <definedName name="_11253DLC41C5B80" hidden="1">#N/A</definedName>
    <definedName name="_11254DLC41C5B80" hidden="1">#N/A</definedName>
    <definedName name="_11255DLC41C5B80" hidden="1">#N/A</definedName>
    <definedName name="_11256DLC41C5B80" hidden="1">#N/A</definedName>
    <definedName name="_11257DLC41C5B80" hidden="1">#N/A</definedName>
    <definedName name="_11258DLC41C5B80" hidden="1">#N/A</definedName>
    <definedName name="_11259DLC41C5B80" hidden="1">#N/A</definedName>
    <definedName name="_1125DL60F133AC" hidden="1">#N/A</definedName>
    <definedName name="_11260DLC41C5B80" hidden="1">#N/A</definedName>
    <definedName name="_11261DLC41C5B80" hidden="1">#N/A</definedName>
    <definedName name="_11262DLC41C5B80" hidden="1">#N/A</definedName>
    <definedName name="_11263DLC41C5B80" hidden="1">#N/A</definedName>
    <definedName name="_11264DLC41C5B80" hidden="1">#N/A</definedName>
    <definedName name="_11265DLC41C5B80" hidden="1">#N/A</definedName>
    <definedName name="_11266DLC41C5B80" hidden="1">#N/A</definedName>
    <definedName name="_11267DLC41C5B80" hidden="1">#N/A</definedName>
    <definedName name="_11268DLC41C5B80" hidden="1">#N/A</definedName>
    <definedName name="_11269DLC41C5B80" hidden="1">#N/A</definedName>
    <definedName name="_1126DL60F133AC" hidden="1">#N/A</definedName>
    <definedName name="_11270DLC41C5B80" hidden="1">#N/A</definedName>
    <definedName name="_11271DLC41CD9ED" hidden="1">#N/A</definedName>
    <definedName name="_11272DLC41CD9ED" hidden="1">#N/A</definedName>
    <definedName name="_11273DLC41CD9ED" hidden="1">#N/A</definedName>
    <definedName name="_11274DLC41CD9ED" hidden="1">#N/A</definedName>
    <definedName name="_11275DLC41CD9ED" hidden="1">#N/A</definedName>
    <definedName name="_11276DLC41CD9ED" hidden="1">#N/A</definedName>
    <definedName name="_11277DLC41CD9ED" hidden="1">#N/A</definedName>
    <definedName name="_11278DLC41CD9ED" hidden="1">#N/A</definedName>
    <definedName name="_11279DLC41CD9ED" hidden="1">#N/A</definedName>
    <definedName name="_1127DL60F133AC" hidden="1">#N/A</definedName>
    <definedName name="_11280DLC41CD9ED" hidden="1">#N/A</definedName>
    <definedName name="_11281DLC41CD9ED" hidden="1">#N/A</definedName>
    <definedName name="_11282DLC41CD9ED" hidden="1">#N/A</definedName>
    <definedName name="_11283DLC41CD9ED" hidden="1">#N/A</definedName>
    <definedName name="_11284DLC41CD9ED" hidden="1">#N/A</definedName>
    <definedName name="_11285DLC41CD9ED" hidden="1">#N/A</definedName>
    <definedName name="_11286DLC41CD9ED" hidden="1">#N/A</definedName>
    <definedName name="_11287DLC41CD9ED" hidden="1">#N/A</definedName>
    <definedName name="_11288DLC41CD9ED" hidden="1">#N/A</definedName>
    <definedName name="_11289DLC41CD9ED" hidden="1">#N/A</definedName>
    <definedName name="_1128DL60F133AC" hidden="1">#N/A</definedName>
    <definedName name="_11290DLC41CD9ED" hidden="1">#N/A</definedName>
    <definedName name="_11291DLC41CD9ED" hidden="1">#N/A</definedName>
    <definedName name="_11292DLC41CD9ED" hidden="1">#N/A</definedName>
    <definedName name="_11293DLC41CD9ED" hidden="1">#N/A</definedName>
    <definedName name="_11294DLC41CD9ED" hidden="1">#N/A</definedName>
    <definedName name="_11295DLC41CD9ED" hidden="1">#N/A</definedName>
    <definedName name="_11296DLC41CD9ED" hidden="1">#N/A</definedName>
    <definedName name="_11297DLC41CD9ED" hidden="1">#N/A</definedName>
    <definedName name="_11298DLC41CD9ED" hidden="1">#N/A</definedName>
    <definedName name="_11299DLC41CD9ED" hidden="1">#N/A</definedName>
    <definedName name="_1129DL60F133AC" hidden="1">#N/A</definedName>
    <definedName name="_112DL607430AD" hidden="1">#N/A</definedName>
    <definedName name="_112DL614C35D6" hidden="1">#N/A</definedName>
    <definedName name="_11300DLC41CD9ED" hidden="1">#N/A</definedName>
    <definedName name="_11301DLC41CD9ED" hidden="1">#N/A</definedName>
    <definedName name="_11302DLC41CD9ED" hidden="1">#N/A</definedName>
    <definedName name="_11303DLC41CD9ED" hidden="1">#N/A</definedName>
    <definedName name="_11304DLC41CD9ED" hidden="1">#N/A</definedName>
    <definedName name="_11305DLC41CD9ED" hidden="1">#N/A</definedName>
    <definedName name="_11306DLC41D5B80" hidden="1">#N/A</definedName>
    <definedName name="_11307DLC41D5B80" hidden="1">#N/A</definedName>
    <definedName name="_11308DLC41D5B80" hidden="1">#N/A</definedName>
    <definedName name="_11309DLC41D5B80" hidden="1">#N/A</definedName>
    <definedName name="_1130DL60F133AC" hidden="1">#N/A</definedName>
    <definedName name="_11310DLC41D5B80" hidden="1">#N/A</definedName>
    <definedName name="_11311DLC41D5B80" hidden="1">#N/A</definedName>
    <definedName name="_11312DLC41D5B80" hidden="1">#N/A</definedName>
    <definedName name="_11313DLC41D5B80" hidden="1">#N/A</definedName>
    <definedName name="_11314DLC41D5B80" hidden="1">#N/A</definedName>
    <definedName name="_11315DLC41D5B80" hidden="1">#N/A</definedName>
    <definedName name="_11316DLC41D5B80" hidden="1">#N/A</definedName>
    <definedName name="_11317DLC41D5B80" hidden="1">#N/A</definedName>
    <definedName name="_11318DLC41D5B80" hidden="1">#N/A</definedName>
    <definedName name="_11319DLC41D5B80" hidden="1">#N/A</definedName>
    <definedName name="_1131DL60F133AC" hidden="1">#N/A</definedName>
    <definedName name="_11320DLC41D5B80" hidden="1">#N/A</definedName>
    <definedName name="_11321DLC41D5B80" hidden="1">#N/A</definedName>
    <definedName name="_11322DLC41D5B80" hidden="1">#N/A</definedName>
    <definedName name="_11323DLC41D5B80" hidden="1">#N/A</definedName>
    <definedName name="_11324DLC41D5B80" hidden="1">#N/A</definedName>
    <definedName name="_11325DLC41D5B80" hidden="1">#N/A</definedName>
    <definedName name="_11326DLC41D5B80" hidden="1">#N/A</definedName>
    <definedName name="_11327DLC41D5B80" hidden="1">#N/A</definedName>
    <definedName name="_11328DLC41D5B80" hidden="1">#N/A</definedName>
    <definedName name="_11329DLC41D5B80" hidden="1">#N/A</definedName>
    <definedName name="_1132DL60F133AC" hidden="1">#N/A</definedName>
    <definedName name="_11330DLC41D5B80" hidden="1">#N/A</definedName>
    <definedName name="_11331DLC41D5B80" hidden="1">#N/A</definedName>
    <definedName name="_11332DLC41D5B80" hidden="1">#N/A</definedName>
    <definedName name="_11333DLC41D5B80" hidden="1">#N/A</definedName>
    <definedName name="_11334DLC41D5B80" hidden="1">#N/A</definedName>
    <definedName name="_11335DLC41D5B80" hidden="1">#N/A</definedName>
    <definedName name="_11336DLC41D5B80" hidden="1">#N/A</definedName>
    <definedName name="_11337DLC41D5B80" hidden="1">#N/A</definedName>
    <definedName name="_11338DLC41D5B80" hidden="1">#N/A</definedName>
    <definedName name="_11339DLC41D5B80" hidden="1">#N/A</definedName>
    <definedName name="_1133DL60F133AC" hidden="1">#N/A</definedName>
    <definedName name="_11340DLC41D5B80" hidden="1">#N/A</definedName>
    <definedName name="_11341DLC41DD9ED" hidden="1">#N/A</definedName>
    <definedName name="_11342DLC41DD9ED" hidden="1">#N/A</definedName>
    <definedName name="_11343DLC41DD9ED" hidden="1">#N/A</definedName>
    <definedName name="_11344DLC41DD9ED" hidden="1">#N/A</definedName>
    <definedName name="_11345DLC41DD9ED" hidden="1">#N/A</definedName>
    <definedName name="_11346DLC41DD9ED" hidden="1">#N/A</definedName>
    <definedName name="_11347DLC41DD9ED" hidden="1">#N/A</definedName>
    <definedName name="_11348DLC41DD9ED" hidden="1">#N/A</definedName>
    <definedName name="_11349DLC41DD9ED" hidden="1">#N/A</definedName>
    <definedName name="_1134DL60F133AC" hidden="1">#N/A</definedName>
    <definedName name="_11350DLC41DD9ED" hidden="1">#N/A</definedName>
    <definedName name="_11351DLC41DD9ED" hidden="1">#N/A</definedName>
    <definedName name="_11352DLC41DD9ED" hidden="1">#N/A</definedName>
    <definedName name="_11353DLC41DD9ED" hidden="1">#N/A</definedName>
    <definedName name="_11354DLC41DD9ED" hidden="1">#N/A</definedName>
    <definedName name="_11355DLC41DD9ED" hidden="1">#N/A</definedName>
    <definedName name="_11356DLC41DD9ED" hidden="1">#N/A</definedName>
    <definedName name="_11357DLC41DD9ED" hidden="1">#N/A</definedName>
    <definedName name="_11358DLC41DD9ED" hidden="1">#N/A</definedName>
    <definedName name="_11359DLC41DD9ED" hidden="1">#N/A</definedName>
    <definedName name="_1135DL60F133AC" hidden="1">#N/A</definedName>
    <definedName name="_11360DLC41DD9ED" hidden="1">#N/A</definedName>
    <definedName name="_11361DLC41DD9ED" hidden="1">#N/A</definedName>
    <definedName name="_11362DLC41DD9ED" hidden="1">#N/A</definedName>
    <definedName name="_11363DLC41DD9ED" hidden="1">#N/A</definedName>
    <definedName name="_11364DLC41DD9ED" hidden="1">#N/A</definedName>
    <definedName name="_11365DLC41DD9ED" hidden="1">#N/A</definedName>
    <definedName name="_11366DLC41DD9ED" hidden="1">#N/A</definedName>
    <definedName name="_11367DLC41DD9ED" hidden="1">#N/A</definedName>
    <definedName name="_11368DLC41DD9ED" hidden="1">#N/A</definedName>
    <definedName name="_11369DLC41DD9ED" hidden="1">#N/A</definedName>
    <definedName name="_1136DL60F133AC" hidden="1">#N/A</definedName>
    <definedName name="_11370DLC41DD9ED" hidden="1">#N/A</definedName>
    <definedName name="_11371DLC41DD9ED" hidden="1">#N/A</definedName>
    <definedName name="_11372DLC41DD9ED" hidden="1">#N/A</definedName>
    <definedName name="_11373DLC41DD9ED" hidden="1">#N/A</definedName>
    <definedName name="_11374DLC41DD9ED" hidden="1">#N/A</definedName>
    <definedName name="_11375DLC41DD9ED" hidden="1">#N/A</definedName>
    <definedName name="_11376DLC41E5B80" hidden="1">#N/A</definedName>
    <definedName name="_11377DLC41E5B80" hidden="1">#N/A</definedName>
    <definedName name="_11378DLC41E5B80" hidden="1">#N/A</definedName>
    <definedName name="_11379DLC41E5B80" hidden="1">#N/A</definedName>
    <definedName name="_1137DL60F133AC" hidden="1">#N/A</definedName>
    <definedName name="_11380DLC41E5B80" hidden="1">#N/A</definedName>
    <definedName name="_11381DLC41E5B80" hidden="1">#N/A</definedName>
    <definedName name="_11382DLC41E5B80" hidden="1">#N/A</definedName>
    <definedName name="_11383DLC41E5B80" hidden="1">#N/A</definedName>
    <definedName name="_11384DLC41E5B80" hidden="1">#N/A</definedName>
    <definedName name="_11385DLC41E5B80" hidden="1">#N/A</definedName>
    <definedName name="_11386DLC41E5B80" hidden="1">#N/A</definedName>
    <definedName name="_11387DLC41E5B80" hidden="1">#N/A</definedName>
    <definedName name="_11388DLC41E5B80" hidden="1">#N/A</definedName>
    <definedName name="_11389DLC41E5B80" hidden="1">#N/A</definedName>
    <definedName name="_1138DL60F133AC" hidden="1">#N/A</definedName>
    <definedName name="_11390DLC41E5B80" hidden="1">#N/A</definedName>
    <definedName name="_11391DLC41E5B80" hidden="1">#N/A</definedName>
    <definedName name="_11392DLC41E5B80" hidden="1">#N/A</definedName>
    <definedName name="_11393DLC41E5B80" hidden="1">#N/A</definedName>
    <definedName name="_11394DLC41E5B80" hidden="1">#N/A</definedName>
    <definedName name="_11395DLC41E5B80" hidden="1">#N/A</definedName>
    <definedName name="_11396DLC41E5B80" hidden="1">#N/A</definedName>
    <definedName name="_11397DLC41E5B80" hidden="1">#N/A</definedName>
    <definedName name="_11398DLC41E5B80" hidden="1">#N/A</definedName>
    <definedName name="_11399DLC41E5B80" hidden="1">#N/A</definedName>
    <definedName name="_1139DL60F133AC" hidden="1">#N/A</definedName>
    <definedName name="_113DL607430AD" hidden="1">#N/A</definedName>
    <definedName name="_113DL614D35DC" hidden="1">#N/A</definedName>
    <definedName name="_11400DLC41E5B80" hidden="1">#N/A</definedName>
    <definedName name="_11401DLC41E5B80" hidden="1">#N/A</definedName>
    <definedName name="_11402DLC41E5B80" hidden="1">#N/A</definedName>
    <definedName name="_11403DLC41E5B80" hidden="1">#N/A</definedName>
    <definedName name="_11404DLC41E5B80" hidden="1">#N/A</definedName>
    <definedName name="_11405DLC41E5B80" hidden="1">#N/A</definedName>
    <definedName name="_11406DLC41E5B80" hidden="1">#N/A</definedName>
    <definedName name="_11407DLC41E5B80" hidden="1">#N/A</definedName>
    <definedName name="_11408DLC41E5B80" hidden="1">#N/A</definedName>
    <definedName name="_11409DLC41E5B80" hidden="1">#N/A</definedName>
    <definedName name="_1140DL60F133AC" hidden="1">#N/A</definedName>
    <definedName name="_11410DLC41E5B80" hidden="1">#N/A</definedName>
    <definedName name="_11411DLC41ED9ED" hidden="1">#N/A</definedName>
    <definedName name="_11412DLC41ED9ED" hidden="1">#N/A</definedName>
    <definedName name="_11413DLC41ED9ED" hidden="1">#N/A</definedName>
    <definedName name="_11414DLC41ED9ED" hidden="1">#N/A</definedName>
    <definedName name="_11415DLC41ED9ED" hidden="1">#N/A</definedName>
    <definedName name="_11416DLC41ED9ED" hidden="1">#N/A</definedName>
    <definedName name="_11417DLC41ED9ED" hidden="1">#N/A</definedName>
    <definedName name="_11418DLC41ED9ED" hidden="1">#N/A</definedName>
    <definedName name="_11419DLC41ED9ED" hidden="1">#N/A</definedName>
    <definedName name="_1141DL60F133AC" hidden="1">#N/A</definedName>
    <definedName name="_11420DLC41ED9ED" hidden="1">#N/A</definedName>
    <definedName name="_11421DLC41ED9ED" hidden="1">#N/A</definedName>
    <definedName name="_11422DLC41ED9ED" hidden="1">#N/A</definedName>
    <definedName name="_11423DLC41ED9ED" hidden="1">#N/A</definedName>
    <definedName name="_11424DLC41ED9ED" hidden="1">#N/A</definedName>
    <definedName name="_11425DLC41ED9ED" hidden="1">#N/A</definedName>
    <definedName name="_11426DLC41ED9ED" hidden="1">#N/A</definedName>
    <definedName name="_11427DLC41ED9ED" hidden="1">#N/A</definedName>
    <definedName name="_11428DLC41ED9ED" hidden="1">#N/A</definedName>
    <definedName name="_11429DLC41ED9ED" hidden="1">#N/A</definedName>
    <definedName name="_1142DL60F133AC" hidden="1">#N/A</definedName>
    <definedName name="_11430DLC41ED9ED" hidden="1">#N/A</definedName>
    <definedName name="_11431DLC41ED9ED" hidden="1">#N/A</definedName>
    <definedName name="_11432DLC41ED9ED" hidden="1">#N/A</definedName>
    <definedName name="_11433DLC41ED9ED" hidden="1">#N/A</definedName>
    <definedName name="_11434DLC41ED9ED" hidden="1">#N/A</definedName>
    <definedName name="_11435DLC41ED9ED" hidden="1">#N/A</definedName>
    <definedName name="_11436DLC41ED9ED" hidden="1">#N/A</definedName>
    <definedName name="_11437DLC41ED9ED" hidden="1">#N/A</definedName>
    <definedName name="_11438DLC41ED9ED" hidden="1">#N/A</definedName>
    <definedName name="_11439DLC41ED9ED" hidden="1">#N/A</definedName>
    <definedName name="_1143DL60F133AC" hidden="1">#N/A</definedName>
    <definedName name="_11440DLC41ED9ED" hidden="1">#N/A</definedName>
    <definedName name="_11441DLC41ED9ED" hidden="1">#N/A</definedName>
    <definedName name="_11442DLC41ED9ED" hidden="1">#N/A</definedName>
    <definedName name="_11443DLC41ED9ED" hidden="1">#N/A</definedName>
    <definedName name="_11444DLC41ED9ED" hidden="1">#N/A</definedName>
    <definedName name="_11445DLC41ED9ED" hidden="1">#N/A</definedName>
    <definedName name="_11446DLC41F5B80" hidden="1">#N/A</definedName>
    <definedName name="_11447DLC41F5B80" hidden="1">#N/A</definedName>
    <definedName name="_11448DLC41F5B80" hidden="1">#N/A</definedName>
    <definedName name="_11449DLC41F5B80" hidden="1">#N/A</definedName>
    <definedName name="_1144DL60F133AC" hidden="1">#N/A</definedName>
    <definedName name="_11450DLC41F5B80" hidden="1">#N/A</definedName>
    <definedName name="_11451DLC41F5B80" hidden="1">#N/A</definedName>
    <definedName name="_11452DLC41F5B80" hidden="1">#N/A</definedName>
    <definedName name="_11453DLC41F5B80" hidden="1">#N/A</definedName>
    <definedName name="_11454DLC41F5B80" hidden="1">#N/A</definedName>
    <definedName name="_11455DLC41F5B80" hidden="1">#N/A</definedName>
    <definedName name="_11456DLC41F5B80" hidden="1">#N/A</definedName>
    <definedName name="_11457DLC41F5B80" hidden="1">#N/A</definedName>
    <definedName name="_11458DLC41F5B80" hidden="1">#N/A</definedName>
    <definedName name="_11459DLC41F5B80" hidden="1">#N/A</definedName>
    <definedName name="_1145DL60F133AC" hidden="1">#N/A</definedName>
    <definedName name="_11460DLC41F5B80" hidden="1">#N/A</definedName>
    <definedName name="_11461DLC41F5B80" hidden="1">#N/A</definedName>
    <definedName name="_11462DLC41F5B80" hidden="1">#N/A</definedName>
    <definedName name="_11463DLC41F5B80" hidden="1">#N/A</definedName>
    <definedName name="_11464DLC41F5B80" hidden="1">#N/A</definedName>
    <definedName name="_11465DLC41F5B80" hidden="1">#N/A</definedName>
    <definedName name="_11466DLC41F5B80" hidden="1">#N/A</definedName>
    <definedName name="_11467DLC41F5B80" hidden="1">#N/A</definedName>
    <definedName name="_11468DLC41F5B80" hidden="1">#N/A</definedName>
    <definedName name="_11469DLC41F5B80" hidden="1">#N/A</definedName>
    <definedName name="_1146DL60F133AC" hidden="1">#N/A</definedName>
    <definedName name="_11470DLC41F5B80" hidden="1">#N/A</definedName>
    <definedName name="_11471DLC41F5B80" hidden="1">#N/A</definedName>
    <definedName name="_11472DLC41F5B80" hidden="1">#N/A</definedName>
    <definedName name="_11473DLC41F5B80" hidden="1">#N/A</definedName>
    <definedName name="_11474DLC41F5B80" hidden="1">#N/A</definedName>
    <definedName name="_11475DLC41F5B80" hidden="1">#N/A</definedName>
    <definedName name="_11476DLC41F5B80" hidden="1">#N/A</definedName>
    <definedName name="_11477DLC41F5B80" hidden="1">#N/A</definedName>
    <definedName name="_11478DLC41F5B80" hidden="1">#N/A</definedName>
    <definedName name="_11479DLC41F5B80" hidden="1">#N/A</definedName>
    <definedName name="_1147DL60F133AC" hidden="1">#N/A</definedName>
    <definedName name="_11480DLC41F5B80" hidden="1">#N/A</definedName>
    <definedName name="_11481DLC41FD9ED" hidden="1">#N/A</definedName>
    <definedName name="_11482DLC41FD9ED" hidden="1">#N/A</definedName>
    <definedName name="_11483DLC41FD9ED" hidden="1">#N/A</definedName>
    <definedName name="_11484DLC41FD9ED" hidden="1">#N/A</definedName>
    <definedName name="_11485DLC41FD9ED" hidden="1">#N/A</definedName>
    <definedName name="_11486DLC41FD9ED" hidden="1">#N/A</definedName>
    <definedName name="_11487DLC41FD9ED" hidden="1">#N/A</definedName>
    <definedName name="_11488DLC41FD9ED" hidden="1">#N/A</definedName>
    <definedName name="_11489DLC41FD9ED" hidden="1">#N/A</definedName>
    <definedName name="_1148DL60F133AC" hidden="1">#N/A</definedName>
    <definedName name="_11490DLC41FD9ED" hidden="1">#N/A</definedName>
    <definedName name="_11491DLC41FD9ED" hidden="1">#N/A</definedName>
    <definedName name="_11492DLC41FD9ED" hidden="1">#N/A</definedName>
    <definedName name="_11493DLC41FD9ED" hidden="1">#N/A</definedName>
    <definedName name="_11494DLC41FD9ED" hidden="1">#N/A</definedName>
    <definedName name="_11495DLC41FD9ED" hidden="1">#N/A</definedName>
    <definedName name="_11496DLC41FD9ED" hidden="1">#N/A</definedName>
    <definedName name="_11497DLC41FD9ED" hidden="1">#N/A</definedName>
    <definedName name="_11498DLC41FD9ED" hidden="1">#N/A</definedName>
    <definedName name="_11499DLC41FD9ED" hidden="1">#N/A</definedName>
    <definedName name="_1149DL60F133AC" hidden="1">#N/A</definedName>
    <definedName name="_114DL607430AD" hidden="1">#N/A</definedName>
    <definedName name="_114DL614E35E1" hidden="1">#N/A</definedName>
    <definedName name="_11500DLC41FD9ED" hidden="1">#N/A</definedName>
    <definedName name="_11501DLC41FD9ED" hidden="1">#N/A</definedName>
    <definedName name="_11502DLC41FD9ED" hidden="1">#N/A</definedName>
    <definedName name="_11503DLC41FD9ED" hidden="1">#N/A</definedName>
    <definedName name="_11504DLC41FD9ED" hidden="1">#N/A</definedName>
    <definedName name="_11505DLC41FD9ED" hidden="1">#N/A</definedName>
    <definedName name="_11506DLC41FD9ED" hidden="1">#N/A</definedName>
    <definedName name="_11507DLC41FD9ED" hidden="1">#N/A</definedName>
    <definedName name="_11508DLC41FD9ED" hidden="1">#N/A</definedName>
    <definedName name="_11509DLC41FD9ED" hidden="1">#N/A</definedName>
    <definedName name="_1150DL60F133AC" hidden="1">#N/A</definedName>
    <definedName name="_11510DLC41FD9ED" hidden="1">#N/A</definedName>
    <definedName name="_11511DLC41FD9ED" hidden="1">#N/A</definedName>
    <definedName name="_11512DLC41FD9ED" hidden="1">#N/A</definedName>
    <definedName name="_11513DLC41FD9ED" hidden="1">#N/A</definedName>
    <definedName name="_11514DLC41FD9ED" hidden="1">#N/A</definedName>
    <definedName name="_11515DLC41FD9ED" hidden="1">#N/A</definedName>
    <definedName name="_11516DLC4205B80" hidden="1">#N/A</definedName>
    <definedName name="_11517DLC4205B80" hidden="1">#N/A</definedName>
    <definedName name="_11518DLC4205B80" hidden="1">#N/A</definedName>
    <definedName name="_11519DLC4205B80" hidden="1">#N/A</definedName>
    <definedName name="_1151DL60F133AC" hidden="1">#N/A</definedName>
    <definedName name="_11520DLC4205B80" hidden="1">#N/A</definedName>
    <definedName name="_11521DLC4205B80" hidden="1">#N/A</definedName>
    <definedName name="_11522DLC4205B80" hidden="1">#N/A</definedName>
    <definedName name="_11523DLC4205B80" hidden="1">#N/A</definedName>
    <definedName name="_11524DLC4205B80" hidden="1">#N/A</definedName>
    <definedName name="_11525DLC4205B80" hidden="1">#N/A</definedName>
    <definedName name="_11526DLC4205B80" hidden="1">#N/A</definedName>
    <definedName name="_11527DLC4205B80" hidden="1">#N/A</definedName>
    <definedName name="_11528DLC4205B80" hidden="1">#N/A</definedName>
    <definedName name="_11529DLC4205B80" hidden="1">#N/A</definedName>
    <definedName name="_1152DL60F133AC" hidden="1">#N/A</definedName>
    <definedName name="_11530DLC4205B80" hidden="1">#N/A</definedName>
    <definedName name="_11531DLC4205B80" hidden="1">#N/A</definedName>
    <definedName name="_11532DLC4205B80" hidden="1">#N/A</definedName>
    <definedName name="_11533DLC4205B80" hidden="1">#N/A</definedName>
    <definedName name="_11534DLC4205B80" hidden="1">#N/A</definedName>
    <definedName name="_11535DLC4205B80" hidden="1">#N/A</definedName>
    <definedName name="_11536DLC4205B80" hidden="1">#N/A</definedName>
    <definedName name="_11537DLC4205B80" hidden="1">#N/A</definedName>
    <definedName name="_11538DLC4205B80" hidden="1">#N/A</definedName>
    <definedName name="_11539DLC4205B80" hidden="1">#N/A</definedName>
    <definedName name="_1153DL60F133AC" hidden="1">#N/A</definedName>
    <definedName name="_11540DLC4205B80" hidden="1">#N/A</definedName>
    <definedName name="_11541DLC4205B80" hidden="1">#N/A</definedName>
    <definedName name="_11542DLC4205B80" hidden="1">#N/A</definedName>
    <definedName name="_11543DLC4205B80" hidden="1">#N/A</definedName>
    <definedName name="_11544DLC4205B80" hidden="1">#N/A</definedName>
    <definedName name="_11545DLC4205B80" hidden="1">#N/A</definedName>
    <definedName name="_11546DLC4205B80" hidden="1">#N/A</definedName>
    <definedName name="_11547DLC4205B80" hidden="1">#N/A</definedName>
    <definedName name="_11548DLC4205B80" hidden="1">#N/A</definedName>
    <definedName name="_11549DLC4205B80" hidden="1">#N/A</definedName>
    <definedName name="_1154DL60F133AC" hidden="1">#N/A</definedName>
    <definedName name="_11550DLC4205B80" hidden="1">#N/A</definedName>
    <definedName name="_11551DLC420D9ED" hidden="1">#N/A</definedName>
    <definedName name="_11552DLC420D9ED" hidden="1">#N/A</definedName>
    <definedName name="_11553DLC420D9ED" hidden="1">#N/A</definedName>
    <definedName name="_11554DLC420D9ED" hidden="1">#N/A</definedName>
    <definedName name="_11555DLC420D9ED" hidden="1">#N/A</definedName>
    <definedName name="_11556DLC420D9ED" hidden="1">#N/A</definedName>
    <definedName name="_11557DLC420D9ED" hidden="1">#N/A</definedName>
    <definedName name="_11558DLC420D9ED" hidden="1">#N/A</definedName>
    <definedName name="_11559DLC420D9ED" hidden="1">#N/A</definedName>
    <definedName name="_1155DL60F133AC" hidden="1">#N/A</definedName>
    <definedName name="_11560DLC420D9ED" hidden="1">#N/A</definedName>
    <definedName name="_11561DLC420D9ED" hidden="1">#N/A</definedName>
    <definedName name="_11562DLC420D9ED" hidden="1">#N/A</definedName>
    <definedName name="_11563DLC420D9ED" hidden="1">#N/A</definedName>
    <definedName name="_11564DLC420D9ED" hidden="1">#N/A</definedName>
    <definedName name="_11565DLC420D9ED" hidden="1">#N/A</definedName>
    <definedName name="_11566DLC420D9ED" hidden="1">#N/A</definedName>
    <definedName name="_11567DLC420D9ED" hidden="1">#N/A</definedName>
    <definedName name="_11568DLC420D9ED" hidden="1">#N/A</definedName>
    <definedName name="_11569DLC420D9ED" hidden="1">#N/A</definedName>
    <definedName name="_1156DL60F233B3" hidden="1">#N/A</definedName>
    <definedName name="_11570DLC420D9ED" hidden="1">#N/A</definedName>
    <definedName name="_11571DLC420D9ED" hidden="1">#N/A</definedName>
    <definedName name="_11572DLC420D9ED" hidden="1">#N/A</definedName>
    <definedName name="_11573DLC420D9ED" hidden="1">#N/A</definedName>
    <definedName name="_11574DLC420D9ED" hidden="1">#N/A</definedName>
    <definedName name="_11575DLC420D9ED" hidden="1">#N/A</definedName>
    <definedName name="_11576DLC420D9ED" hidden="1">#N/A</definedName>
    <definedName name="_11577DLC420D9ED" hidden="1">#N/A</definedName>
    <definedName name="_11578DLC420D9ED" hidden="1">#N/A</definedName>
    <definedName name="_11579DLC420D9ED" hidden="1">#N/A</definedName>
    <definedName name="_1157DL60F233B3" hidden="1">#N/A</definedName>
    <definedName name="_11580DLC420D9ED" hidden="1">#N/A</definedName>
    <definedName name="_11581DLC420D9ED" hidden="1">#N/A</definedName>
    <definedName name="_11582DLC420D9ED" hidden="1">#N/A</definedName>
    <definedName name="_11583DLC420D9ED" hidden="1">#N/A</definedName>
    <definedName name="_11584DLC420D9ED" hidden="1">#N/A</definedName>
    <definedName name="_11585DLC420D9ED" hidden="1">#N/A</definedName>
    <definedName name="_11586DLC4215B80" hidden="1">#N/A</definedName>
    <definedName name="_11587DLC4215B80" hidden="1">#N/A</definedName>
    <definedName name="_11588DLC4215B80" hidden="1">#N/A</definedName>
    <definedName name="_11589DLC4215B80" hidden="1">#N/A</definedName>
    <definedName name="_1158DL60F233B3" hidden="1">#N/A</definedName>
    <definedName name="_11590DLC4215B80" hidden="1">#N/A</definedName>
    <definedName name="_11591DLC4215B80" hidden="1">#N/A</definedName>
    <definedName name="_11592DLC4215B80" hidden="1">#N/A</definedName>
    <definedName name="_11593DLC4215B80" hidden="1">#N/A</definedName>
    <definedName name="_11594DLC4215B80" hidden="1">#N/A</definedName>
    <definedName name="_11595DLC4215B80" hidden="1">#N/A</definedName>
    <definedName name="_11596DLC4215B80" hidden="1">#N/A</definedName>
    <definedName name="_11597DLC4215B80" hidden="1">#N/A</definedName>
    <definedName name="_11598DLC4215B80" hidden="1">#N/A</definedName>
    <definedName name="_11599DLC4215B80" hidden="1">#N/A</definedName>
    <definedName name="_1159DL60F233B3" hidden="1">#N/A</definedName>
    <definedName name="_115DL607430AD" hidden="1">#N/A</definedName>
    <definedName name="_115DL614F35E7" hidden="1">#N/A</definedName>
    <definedName name="_11600DLC4215B80" hidden="1">#N/A</definedName>
    <definedName name="_11601DLC4215B80" hidden="1">#N/A</definedName>
    <definedName name="_11602DLC4215B80" hidden="1">#N/A</definedName>
    <definedName name="_11603DLC4215B80" hidden="1">#N/A</definedName>
    <definedName name="_11604DLC4215B80" hidden="1">#N/A</definedName>
    <definedName name="_11605DLC4215B80" hidden="1">#N/A</definedName>
    <definedName name="_11606DLC4215B80" hidden="1">#N/A</definedName>
    <definedName name="_11607DLC4215B80" hidden="1">#N/A</definedName>
    <definedName name="_11608DLC4215B80" hidden="1">#N/A</definedName>
    <definedName name="_11609DLC4215B80" hidden="1">#N/A</definedName>
    <definedName name="_1160DL60F233B3" hidden="1">#N/A</definedName>
    <definedName name="_11610DLC4215B80" hidden="1">#N/A</definedName>
    <definedName name="_11611DLC4215B80" hidden="1">#N/A</definedName>
    <definedName name="_11612DLC4215B80" hidden="1">#N/A</definedName>
    <definedName name="_11613DLC4215B80" hidden="1">#N/A</definedName>
    <definedName name="_11614DLC4215B80" hidden="1">#N/A</definedName>
    <definedName name="_11615DLC4215B80" hidden="1">#N/A</definedName>
    <definedName name="_11616DLC4215B80" hidden="1">#N/A</definedName>
    <definedName name="_11617DLC4215B80" hidden="1">#N/A</definedName>
    <definedName name="_11618DLC4215B80" hidden="1">#N/A</definedName>
    <definedName name="_11619DLC4215B80" hidden="1">#N/A</definedName>
    <definedName name="_1161DL60F233B3" hidden="1">#N/A</definedName>
    <definedName name="_11620DLC4215B80" hidden="1">#N/A</definedName>
    <definedName name="_11621DLC421D9ED" hidden="1">#N/A</definedName>
    <definedName name="_11622DLC421D9ED" hidden="1">#N/A</definedName>
    <definedName name="_11623DLC421D9ED" hidden="1">#N/A</definedName>
    <definedName name="_11624DLC421D9ED" hidden="1">#N/A</definedName>
    <definedName name="_11625DLC421D9ED" hidden="1">#N/A</definedName>
    <definedName name="_11626DLC421D9ED" hidden="1">#N/A</definedName>
    <definedName name="_11627DLC421D9ED" hidden="1">#N/A</definedName>
    <definedName name="_11628DLC421D9ED" hidden="1">#N/A</definedName>
    <definedName name="_11629DLC421D9ED" hidden="1">#N/A</definedName>
    <definedName name="_1162DL60F233B3" hidden="1">#N/A</definedName>
    <definedName name="_11630DLC421D9ED" hidden="1">#N/A</definedName>
    <definedName name="_11631DLC421D9ED" hidden="1">#N/A</definedName>
    <definedName name="_11632DLC421D9ED" hidden="1">#N/A</definedName>
    <definedName name="_11633DLC421D9ED" hidden="1">#N/A</definedName>
    <definedName name="_11634DLC421D9ED" hidden="1">#N/A</definedName>
    <definedName name="_11635DLC421D9ED" hidden="1">#N/A</definedName>
    <definedName name="_11636DLC421D9ED" hidden="1">#N/A</definedName>
    <definedName name="_11637DLC421D9ED" hidden="1">#N/A</definedName>
    <definedName name="_11638DLC421D9ED" hidden="1">#N/A</definedName>
    <definedName name="_11639DLC421D9ED" hidden="1">#N/A</definedName>
    <definedName name="_1163DL60F233B3" hidden="1">#N/A</definedName>
    <definedName name="_11640DLC421D9ED" hidden="1">#N/A</definedName>
    <definedName name="_11641DLC421D9ED" hidden="1">#N/A</definedName>
    <definedName name="_11642DLC421D9ED" hidden="1">#N/A</definedName>
    <definedName name="_11643DLC421D9ED" hidden="1">#N/A</definedName>
    <definedName name="_11644DLC421D9ED" hidden="1">#N/A</definedName>
    <definedName name="_11645DLC421D9ED" hidden="1">#N/A</definedName>
    <definedName name="_11646DLC421D9ED" hidden="1">#N/A</definedName>
    <definedName name="_11647DLC421D9ED" hidden="1">#N/A</definedName>
    <definedName name="_11648DLC421D9ED" hidden="1">#N/A</definedName>
    <definedName name="_11649DLC421D9ED" hidden="1">#N/A</definedName>
    <definedName name="_1164DL60F233B3" hidden="1">#N/A</definedName>
    <definedName name="_11650DLC421D9ED" hidden="1">#N/A</definedName>
    <definedName name="_11651DLC421D9ED" hidden="1">#N/A</definedName>
    <definedName name="_11652DLC421D9ED" hidden="1">#N/A</definedName>
    <definedName name="_11653DLC421D9ED" hidden="1">#N/A</definedName>
    <definedName name="_11654DLC421D9ED" hidden="1">#N/A</definedName>
    <definedName name="_11655DLC421D9ED" hidden="1">#N/A</definedName>
    <definedName name="_11656DLC4225B80" hidden="1">#N/A</definedName>
    <definedName name="_11657DLC4225B80" hidden="1">#N/A</definedName>
    <definedName name="_11658DLC4225B80" hidden="1">#N/A</definedName>
    <definedName name="_11659DLC4225B80" hidden="1">#N/A</definedName>
    <definedName name="_1165DL60F233B3" hidden="1">#N/A</definedName>
    <definedName name="_11660DLC4225B80" hidden="1">#N/A</definedName>
    <definedName name="_11661DLC4225B80" hidden="1">#N/A</definedName>
    <definedName name="_11662DLC4225B80" hidden="1">#N/A</definedName>
    <definedName name="_11663DLC4225B80" hidden="1">#N/A</definedName>
    <definedName name="_11664DLC4225B80" hidden="1">#N/A</definedName>
    <definedName name="_11665DLC4225B80" hidden="1">#N/A</definedName>
    <definedName name="_11666DLC4225B80" hidden="1">#N/A</definedName>
    <definedName name="_11667DLC4225B80" hidden="1">#N/A</definedName>
    <definedName name="_11668DLC4225B80" hidden="1">#N/A</definedName>
    <definedName name="_11669DLC4225B80" hidden="1">#N/A</definedName>
    <definedName name="_1166DL60F233B3" hidden="1">#N/A</definedName>
    <definedName name="_11670DLC4225B80" hidden="1">#N/A</definedName>
    <definedName name="_11671DLC4225B80" hidden="1">#N/A</definedName>
    <definedName name="_11672DLC4225B80" hidden="1">#N/A</definedName>
    <definedName name="_11673DLC4225B80" hidden="1">#N/A</definedName>
    <definedName name="_11674DLC4225B80" hidden="1">#N/A</definedName>
    <definedName name="_11675DLC4225B80" hidden="1">#N/A</definedName>
    <definedName name="_11676DLC4225B80" hidden="1">#N/A</definedName>
    <definedName name="_11677DLC4225B80" hidden="1">#N/A</definedName>
    <definedName name="_11678DLC4225B80" hidden="1">#N/A</definedName>
    <definedName name="_11679DLC4225B80" hidden="1">#N/A</definedName>
    <definedName name="_1167DL60F233B3" hidden="1">#N/A</definedName>
    <definedName name="_11680DLC4225B80" hidden="1">#N/A</definedName>
    <definedName name="_11681DLC4225B80" hidden="1">#N/A</definedName>
    <definedName name="_11682DLC4225B80" hidden="1">#N/A</definedName>
    <definedName name="_11683DLC4225B80" hidden="1">#N/A</definedName>
    <definedName name="_11684DLC4225B80" hidden="1">#N/A</definedName>
    <definedName name="_11685DLC4225B80" hidden="1">#N/A</definedName>
    <definedName name="_11686DLC4225B80" hidden="1">#N/A</definedName>
    <definedName name="_11687DLC4225B80" hidden="1">#N/A</definedName>
    <definedName name="_11688DLC4225B80" hidden="1">#N/A</definedName>
    <definedName name="_11689DLC4225B80" hidden="1">#N/A</definedName>
    <definedName name="_1168DL60F233B3" hidden="1">#N/A</definedName>
    <definedName name="_11690DLC4225B80" hidden="1">#N/A</definedName>
    <definedName name="_11691DLC422D9ED" hidden="1">#N/A</definedName>
    <definedName name="_11692DLC422D9ED" hidden="1">#N/A</definedName>
    <definedName name="_11693DLC422D9ED" hidden="1">#N/A</definedName>
    <definedName name="_11694DLC422D9ED" hidden="1">#N/A</definedName>
    <definedName name="_11695DLC422D9ED" hidden="1">#N/A</definedName>
    <definedName name="_11696DLC422D9ED" hidden="1">#N/A</definedName>
    <definedName name="_11697DLC422D9ED" hidden="1">#N/A</definedName>
    <definedName name="_11698DLC422D9ED" hidden="1">#N/A</definedName>
    <definedName name="_11699DLC422D9ED" hidden="1">#N/A</definedName>
    <definedName name="_1169DL60F233B3" hidden="1">#N/A</definedName>
    <definedName name="_116DL607430AD" hidden="1">#N/A</definedName>
    <definedName name="_116DL615035ED" hidden="1">#N/A</definedName>
    <definedName name="_11700DLC422D9ED" hidden="1">#N/A</definedName>
    <definedName name="_11701DLC422D9ED" hidden="1">#N/A</definedName>
    <definedName name="_11702DLC422D9ED" hidden="1">#N/A</definedName>
    <definedName name="_11703DLC422D9ED" hidden="1">#N/A</definedName>
    <definedName name="_11704DLC422D9ED" hidden="1">#N/A</definedName>
    <definedName name="_11705DLC422D9ED" hidden="1">#N/A</definedName>
    <definedName name="_11706DLC422D9ED" hidden="1">#N/A</definedName>
    <definedName name="_11707DLC422D9ED" hidden="1">#N/A</definedName>
    <definedName name="_11708DLC422D9ED" hidden="1">#N/A</definedName>
    <definedName name="_11709DLC422D9ED" hidden="1">#N/A</definedName>
    <definedName name="_1170DL60F233B3" hidden="1">#N/A</definedName>
    <definedName name="_11710DLC422D9ED" hidden="1">#N/A</definedName>
    <definedName name="_11711DLC422D9ED" hidden="1">#N/A</definedName>
    <definedName name="_11712DLC422D9ED" hidden="1">#N/A</definedName>
    <definedName name="_11713DLC422D9ED" hidden="1">#N/A</definedName>
    <definedName name="_11714DLC422D9ED" hidden="1">#N/A</definedName>
    <definedName name="_11715DLC422D9ED" hidden="1">#N/A</definedName>
    <definedName name="_11716DLC422D9ED" hidden="1">#N/A</definedName>
    <definedName name="_11717DLC422D9ED" hidden="1">#N/A</definedName>
    <definedName name="_11718DLC422D9ED" hidden="1">#N/A</definedName>
    <definedName name="_11719DLC422D9ED" hidden="1">#N/A</definedName>
    <definedName name="_1171DL60F233B3" hidden="1">#N/A</definedName>
    <definedName name="_11720DLC422D9ED" hidden="1">#N/A</definedName>
    <definedName name="_11721DLC422D9ED" hidden="1">#N/A</definedName>
    <definedName name="_11722DLC422D9ED" hidden="1">#N/A</definedName>
    <definedName name="_11723DLC422D9ED" hidden="1">#N/A</definedName>
    <definedName name="_11724DLC422D9ED" hidden="1">#N/A</definedName>
    <definedName name="_11725DLC422D9ED" hidden="1">#N/A</definedName>
    <definedName name="_11726DLC4235B80" hidden="1">#N/A</definedName>
    <definedName name="_11727DLC4235B80" hidden="1">#N/A</definedName>
    <definedName name="_11728DLC4235B80" hidden="1">#N/A</definedName>
    <definedName name="_11729DLC4235B80" hidden="1">#N/A</definedName>
    <definedName name="_1172DL60F233B3" hidden="1">#N/A</definedName>
    <definedName name="_11730DLC4235B80" hidden="1">#N/A</definedName>
    <definedName name="_11731DLC4235B80" hidden="1">#N/A</definedName>
    <definedName name="_11732DLC4235B80" hidden="1">#N/A</definedName>
    <definedName name="_11733DLC4235B80" hidden="1">#N/A</definedName>
    <definedName name="_11734DLC4235B80" hidden="1">#N/A</definedName>
    <definedName name="_11735DLC4235B80" hidden="1">#N/A</definedName>
    <definedName name="_11736DLC4235B80" hidden="1">#N/A</definedName>
    <definedName name="_11737DLC4235B80" hidden="1">#N/A</definedName>
    <definedName name="_11738DLC4235B80" hidden="1">#N/A</definedName>
    <definedName name="_11739DLC4235B80" hidden="1">#N/A</definedName>
    <definedName name="_1173DL60F233B3" hidden="1">#N/A</definedName>
    <definedName name="_11740DLC4235B80" hidden="1">#N/A</definedName>
    <definedName name="_11741DLC4235B80" hidden="1">#N/A</definedName>
    <definedName name="_11742DLC4235B80" hidden="1">#N/A</definedName>
    <definedName name="_11743DLC4235B80" hidden="1">#N/A</definedName>
    <definedName name="_11744DLC4235B80" hidden="1">#N/A</definedName>
    <definedName name="_11745DLC4235B80" hidden="1">#N/A</definedName>
    <definedName name="_11746DLC4235B80" hidden="1">#N/A</definedName>
    <definedName name="_11747DLC4235B80" hidden="1">#N/A</definedName>
    <definedName name="_11748DLC4235B80" hidden="1">#N/A</definedName>
    <definedName name="_11749DLC4235B80" hidden="1">#N/A</definedName>
    <definedName name="_1174DL60F233B3" hidden="1">#N/A</definedName>
    <definedName name="_11750DLC4235B80" hidden="1">#N/A</definedName>
    <definedName name="_11751DLC4235B80" hidden="1">#N/A</definedName>
    <definedName name="_11752DLC4235B80" hidden="1">#N/A</definedName>
    <definedName name="_11753DLC4235B80" hidden="1">#N/A</definedName>
    <definedName name="_11754DLC4235B80" hidden="1">#N/A</definedName>
    <definedName name="_11755DLC4235B80" hidden="1">#N/A</definedName>
    <definedName name="_11756DLC4235B80" hidden="1">#N/A</definedName>
    <definedName name="_11757DLC4235B80" hidden="1">#N/A</definedName>
    <definedName name="_11758DLC4235B80" hidden="1">#N/A</definedName>
    <definedName name="_11759DLC4235B80" hidden="1">#N/A</definedName>
    <definedName name="_1175DL60F233B3" hidden="1">#N/A</definedName>
    <definedName name="_11760DLC4235B80" hidden="1">#N/A</definedName>
    <definedName name="_11761DLC4245B80" hidden="1">#N/A</definedName>
    <definedName name="_11762DLC4245B80" hidden="1">#N/A</definedName>
    <definedName name="_11763DLC4245B80" hidden="1">#N/A</definedName>
    <definedName name="_11764DLC4245B80" hidden="1">#N/A</definedName>
    <definedName name="_11765DLC4245B80" hidden="1">#N/A</definedName>
    <definedName name="_11766DLC4245B80" hidden="1">#N/A</definedName>
    <definedName name="_11767DLC4245B80" hidden="1">#N/A</definedName>
    <definedName name="_11768DLC4245B80" hidden="1">#N/A</definedName>
    <definedName name="_11769DLC4245B80" hidden="1">#N/A</definedName>
    <definedName name="_1176DL60F233B3" hidden="1">#N/A</definedName>
    <definedName name="_11770DLC4245B80" hidden="1">#N/A</definedName>
    <definedName name="_11771DLC4245B80" hidden="1">#N/A</definedName>
    <definedName name="_11772DLC4245B80" hidden="1">#N/A</definedName>
    <definedName name="_11773DLC4245B80" hidden="1">#N/A</definedName>
    <definedName name="_11774DLC4245B80" hidden="1">#N/A</definedName>
    <definedName name="_11775DLC4245B80" hidden="1">#N/A</definedName>
    <definedName name="_11776DLC4245B80" hidden="1">#N/A</definedName>
    <definedName name="_11777DLC4245B80" hidden="1">#N/A</definedName>
    <definedName name="_11778DLC4245B80" hidden="1">#N/A</definedName>
    <definedName name="_11779DLC4245B80" hidden="1">#N/A</definedName>
    <definedName name="_1177DL60F233B3" hidden="1">#N/A</definedName>
    <definedName name="_11780DLC4245B80" hidden="1">#N/A</definedName>
    <definedName name="_11781DLC4245B80" hidden="1">#N/A</definedName>
    <definedName name="_11782DLC4245B80" hidden="1">#N/A</definedName>
    <definedName name="_11783DLC4245B80" hidden="1">#N/A</definedName>
    <definedName name="_11784DLC4245B80" hidden="1">#N/A</definedName>
    <definedName name="_11785DLC4245B80" hidden="1">#N/A</definedName>
    <definedName name="_11786DLC4245B80" hidden="1">#N/A</definedName>
    <definedName name="_11787DLC4245B80" hidden="1">#N/A</definedName>
    <definedName name="_11788DLC4245B80" hidden="1">#N/A</definedName>
    <definedName name="_11789DLC4245B80" hidden="1">#N/A</definedName>
    <definedName name="_1178DL60F233B3" hidden="1">#N/A</definedName>
    <definedName name="_11790DLC4245B80" hidden="1">#N/A</definedName>
    <definedName name="_11791DLC4245B80" hidden="1">#N/A</definedName>
    <definedName name="_11792DLC4245B80" hidden="1">#N/A</definedName>
    <definedName name="_11793DLC4245B80" hidden="1">#N/A</definedName>
    <definedName name="_11794DLC4245B80" hidden="1">#N/A</definedName>
    <definedName name="_11795DLC4245B80" hidden="1">#N/A</definedName>
    <definedName name="_11796DLC4255B80" hidden="1">#N/A</definedName>
    <definedName name="_11797DLC4255B80" hidden="1">#N/A</definedName>
    <definedName name="_11798DLC4255B80" hidden="1">#N/A</definedName>
    <definedName name="_11799DLC4255B80" hidden="1">#N/A</definedName>
    <definedName name="_1179DL60F233B3" hidden="1">#N/A</definedName>
    <definedName name="_117DL607430AD" hidden="1">#N/A</definedName>
    <definedName name="_117DL615135F3" hidden="1">#N/A</definedName>
    <definedName name="_11800DLC4255B80" hidden="1">#N/A</definedName>
    <definedName name="_11801DLC4255B80" hidden="1">#N/A</definedName>
    <definedName name="_11802DLC4255B80" hidden="1">#N/A</definedName>
    <definedName name="_11803DLC4255B80" hidden="1">#N/A</definedName>
    <definedName name="_11804DLC4255B80" hidden="1">#N/A</definedName>
    <definedName name="_11805DLC4255B80" hidden="1">#N/A</definedName>
    <definedName name="_11806DLC4255B80" hidden="1">#N/A</definedName>
    <definedName name="_11807DLC4255B80" hidden="1">#N/A</definedName>
    <definedName name="_11808DLC4255B80" hidden="1">#N/A</definedName>
    <definedName name="_11809DLC4255B80" hidden="1">#N/A</definedName>
    <definedName name="_1180DL60F233B3" hidden="1">#N/A</definedName>
    <definedName name="_11810DLC4255B80" hidden="1">#N/A</definedName>
    <definedName name="_11811DLC4255B80" hidden="1">#N/A</definedName>
    <definedName name="_11812DLC4255B80" hidden="1">#N/A</definedName>
    <definedName name="_11813DLC4255B80" hidden="1">#N/A</definedName>
    <definedName name="_11814DLC4255B80" hidden="1">#N/A</definedName>
    <definedName name="_11815DLC4255B80" hidden="1">#N/A</definedName>
    <definedName name="_11816DLC4255B80" hidden="1">#N/A</definedName>
    <definedName name="_11817DLC4255B80" hidden="1">#N/A</definedName>
    <definedName name="_11818DLC4255B80" hidden="1">#N/A</definedName>
    <definedName name="_11819DLC4255B80" hidden="1">#N/A</definedName>
    <definedName name="_1181DL60F233B3" hidden="1">#N/A</definedName>
    <definedName name="_11820DLC4255B80" hidden="1">#N/A</definedName>
    <definedName name="_11821DLC4255B80" hidden="1">#N/A</definedName>
    <definedName name="_11822DLC4255B80" hidden="1">#N/A</definedName>
    <definedName name="_11823DLC4255B80" hidden="1">#N/A</definedName>
    <definedName name="_11824DLC4255B80" hidden="1">#N/A</definedName>
    <definedName name="_11825DLC4255B80" hidden="1">#N/A</definedName>
    <definedName name="_11826DLC4255B80" hidden="1">#N/A</definedName>
    <definedName name="_11827DLC4255B80" hidden="1">#N/A</definedName>
    <definedName name="_11828DLC4255B80" hidden="1">#N/A</definedName>
    <definedName name="_11829DLC4255B80" hidden="1">#N/A</definedName>
    <definedName name="_1182DL60F233B3" hidden="1">#N/A</definedName>
    <definedName name="_11830DLC4255B80" hidden="1">#N/A</definedName>
    <definedName name="_11831DLC4265B80" hidden="1">#N/A</definedName>
    <definedName name="_11832DLC4265B80" hidden="1">#N/A</definedName>
    <definedName name="_11833DLC4265B80" hidden="1">#N/A</definedName>
    <definedName name="_11834DLC4265B80" hidden="1">#N/A</definedName>
    <definedName name="_11835DLC4265B80" hidden="1">#N/A</definedName>
    <definedName name="_11836DLC4265B80" hidden="1">#N/A</definedName>
    <definedName name="_11837DLC4265B80" hidden="1">#N/A</definedName>
    <definedName name="_11838DLC4265B80" hidden="1">#N/A</definedName>
    <definedName name="_11839DLC4265B80" hidden="1">#N/A</definedName>
    <definedName name="_1183DL60F233B3" hidden="1">#N/A</definedName>
    <definedName name="_11840DLC4265B80" hidden="1">#N/A</definedName>
    <definedName name="_11841DLC4265B80" hidden="1">#N/A</definedName>
    <definedName name="_11842DLC4265B80" hidden="1">#N/A</definedName>
    <definedName name="_11843DLC4265B80" hidden="1">#N/A</definedName>
    <definedName name="_11844DLC4265B80" hidden="1">#N/A</definedName>
    <definedName name="_11845DLC4265B80" hidden="1">#N/A</definedName>
    <definedName name="_11846DLC4265B80" hidden="1">#N/A</definedName>
    <definedName name="_11847DLC4265B80" hidden="1">#N/A</definedName>
    <definedName name="_11848DLC4265B80" hidden="1">#N/A</definedName>
    <definedName name="_11849DLC4265B80" hidden="1">#N/A</definedName>
    <definedName name="_1184DL60F233B3" hidden="1">#N/A</definedName>
    <definedName name="_11850DLC4265B80" hidden="1">#N/A</definedName>
    <definedName name="_11851DLC4265B80" hidden="1">#N/A</definedName>
    <definedName name="_11852DLC4265B80" hidden="1">#N/A</definedName>
    <definedName name="_11853DLC4265B80" hidden="1">#N/A</definedName>
    <definedName name="_11854DLC4265B80" hidden="1">#N/A</definedName>
    <definedName name="_11855DLC4265B80" hidden="1">#N/A</definedName>
    <definedName name="_11856DLC4265B80" hidden="1">#N/A</definedName>
    <definedName name="_11857DLC4265B80" hidden="1">#N/A</definedName>
    <definedName name="_11858DLC4265B80" hidden="1">#N/A</definedName>
    <definedName name="_11859DLC4265B80" hidden="1">#N/A</definedName>
    <definedName name="_1185DL60F233B3" hidden="1">#N/A</definedName>
    <definedName name="_11860DLC4265B80" hidden="1">#N/A</definedName>
    <definedName name="_11861DLC4265B80" hidden="1">#N/A</definedName>
    <definedName name="_11862DLC4265B80" hidden="1">#N/A</definedName>
    <definedName name="_11863DLC4265B80" hidden="1">#N/A</definedName>
    <definedName name="_11864DLC4265B80" hidden="1">#N/A</definedName>
    <definedName name="_11865DLC4265B80" hidden="1">#N/A</definedName>
    <definedName name="_11866DLC4275B80" hidden="1">#N/A</definedName>
    <definedName name="_11867DLC4275B80" hidden="1">#N/A</definedName>
    <definedName name="_11868DLC4275B80" hidden="1">#N/A</definedName>
    <definedName name="_11869DLC4275B80" hidden="1">#N/A</definedName>
    <definedName name="_1186DL60F233B3" hidden="1">#N/A</definedName>
    <definedName name="_11870DLC4275B80" hidden="1">#N/A</definedName>
    <definedName name="_11871DLC4275B80" hidden="1">#N/A</definedName>
    <definedName name="_11872DLC4275B80" hidden="1">#N/A</definedName>
    <definedName name="_11873DLC4275B80" hidden="1">#N/A</definedName>
    <definedName name="_11874DLC4275B80" hidden="1">#N/A</definedName>
    <definedName name="_11875DLC4275B80" hidden="1">#N/A</definedName>
    <definedName name="_11876DLC4275B80" hidden="1">#N/A</definedName>
    <definedName name="_11877DLC4275B80" hidden="1">#N/A</definedName>
    <definedName name="_11878DLC4275B80" hidden="1">#N/A</definedName>
    <definedName name="_11879DLC4275B80" hidden="1">#N/A</definedName>
    <definedName name="_1187DL60F233B3" hidden="1">#N/A</definedName>
    <definedName name="_11880DLC4275B80" hidden="1">#N/A</definedName>
    <definedName name="_11881DLC4275B80" hidden="1">#N/A</definedName>
    <definedName name="_11882DLC4275B80" hidden="1">#N/A</definedName>
    <definedName name="_11883DLC4275B80" hidden="1">#N/A</definedName>
    <definedName name="_11884DLC4275B80" hidden="1">#N/A</definedName>
    <definedName name="_11885DLC4275B80" hidden="1">#N/A</definedName>
    <definedName name="_11886DLC4275B80" hidden="1">#N/A</definedName>
    <definedName name="_11887DLC4275B80" hidden="1">#N/A</definedName>
    <definedName name="_11888DLC4275B80" hidden="1">#N/A</definedName>
    <definedName name="_11889DLC4275B80" hidden="1">#N/A</definedName>
    <definedName name="_1188DL60F233B3" hidden="1">#N/A</definedName>
    <definedName name="_11890DLC4275B80" hidden="1">#N/A</definedName>
    <definedName name="_11891DLC4275B80" hidden="1">#N/A</definedName>
    <definedName name="_11892DLC4275B80" hidden="1">#N/A</definedName>
    <definedName name="_11893DLC4275B80" hidden="1">#N/A</definedName>
    <definedName name="_11894DLC4275B80" hidden="1">#N/A</definedName>
    <definedName name="_11895DLC4275B80" hidden="1">#N/A</definedName>
    <definedName name="_11896DLC4275B80" hidden="1">#N/A</definedName>
    <definedName name="_11897DLC4275B80" hidden="1">#N/A</definedName>
    <definedName name="_11898DLC4275B80" hidden="1">#N/A</definedName>
    <definedName name="_11899DLC4275B80" hidden="1">#N/A</definedName>
    <definedName name="_1189DL60F233B3" hidden="1">#N/A</definedName>
    <definedName name="_118DL607430AD" hidden="1">#N/A</definedName>
    <definedName name="_118DL615235F9" hidden="1">#N/A</definedName>
    <definedName name="_11900DLC4275B80" hidden="1">#N/A</definedName>
    <definedName name="_11901DLC4285B80" hidden="1">#N/A</definedName>
    <definedName name="_11902DLC4285B80" hidden="1">#N/A</definedName>
    <definedName name="_11903DLC4285B80" hidden="1">#N/A</definedName>
    <definedName name="_11904DLC4285B80" hidden="1">#N/A</definedName>
    <definedName name="_11905DLC4285B80" hidden="1">#N/A</definedName>
    <definedName name="_11906DLC4285B80" hidden="1">#N/A</definedName>
    <definedName name="_11907DLC4285B80" hidden="1">#N/A</definedName>
    <definedName name="_11908DLC4285B80" hidden="1">#N/A</definedName>
    <definedName name="_11909DLC4285B80" hidden="1">#N/A</definedName>
    <definedName name="_1190DL60F233B3" hidden="1">#N/A</definedName>
    <definedName name="_11910DLC4285B80" hidden="1">#N/A</definedName>
    <definedName name="_11911DLC4285B80" hidden="1">#N/A</definedName>
    <definedName name="_11912DLC4285B80" hidden="1">#N/A</definedName>
    <definedName name="_11913DLC4285B80" hidden="1">#N/A</definedName>
    <definedName name="_11914DLC4285B80" hidden="1">#N/A</definedName>
    <definedName name="_11915DLC4285B80" hidden="1">#N/A</definedName>
    <definedName name="_11916DLC4285B80" hidden="1">#N/A</definedName>
    <definedName name="_11917DLC4285B80" hidden="1">#N/A</definedName>
    <definedName name="_11918DLC4285B80" hidden="1">#N/A</definedName>
    <definedName name="_11919DLC4285B80" hidden="1">#N/A</definedName>
    <definedName name="_1191DL60F333B8" hidden="1">#N/A</definedName>
    <definedName name="_11920DLC4285B80" hidden="1">#N/A</definedName>
    <definedName name="_11921DLC4285B80" hidden="1">#N/A</definedName>
    <definedName name="_11922DLC4285B80" hidden="1">#N/A</definedName>
    <definedName name="_11923DLC4285B80" hidden="1">#N/A</definedName>
    <definedName name="_11924DLC4285B80" hidden="1">#N/A</definedName>
    <definedName name="_11925DLC4285B80" hidden="1">#N/A</definedName>
    <definedName name="_11926DLC4285B80" hidden="1">#N/A</definedName>
    <definedName name="_11927DLC4285B80" hidden="1">#N/A</definedName>
    <definedName name="_11928DLC4285B80" hidden="1">#N/A</definedName>
    <definedName name="_11929DLC4285B80" hidden="1">#N/A</definedName>
    <definedName name="_1192DL60F333B8" hidden="1">#N/A</definedName>
    <definedName name="_11930DLC4285B80" hidden="1">#N/A</definedName>
    <definedName name="_11931DLC4285B80" hidden="1">#N/A</definedName>
    <definedName name="_11932DLC4285B80" hidden="1">#N/A</definedName>
    <definedName name="_11933DLC4285B80" hidden="1">#N/A</definedName>
    <definedName name="_11934DLC4285B80" hidden="1">#N/A</definedName>
    <definedName name="_11935DLC4285B80" hidden="1">#N/A</definedName>
    <definedName name="_11936DLC4295B81" hidden="1">#N/A</definedName>
    <definedName name="_11937DLC4295B81" hidden="1">#N/A</definedName>
    <definedName name="_11938DLC4295B81" hidden="1">#N/A</definedName>
    <definedName name="_11939DLC4295B81" hidden="1">#N/A</definedName>
    <definedName name="_1193DL60F333B8" hidden="1">#N/A</definedName>
    <definedName name="_11940DLC4295B81" hidden="1">#N/A</definedName>
    <definedName name="_11941DLC4295B81" hidden="1">#N/A</definedName>
    <definedName name="_11942DLC4295B81" hidden="1">#N/A</definedName>
    <definedName name="_11943DLC4295B81" hidden="1">#N/A</definedName>
    <definedName name="_11944DLC4295B81" hidden="1">#N/A</definedName>
    <definedName name="_11945DLC4295B81" hidden="1">#N/A</definedName>
    <definedName name="_11946DLC4295B81" hidden="1">#N/A</definedName>
    <definedName name="_11947DLC4295B81" hidden="1">#N/A</definedName>
    <definedName name="_11948DLC4295B81" hidden="1">#N/A</definedName>
    <definedName name="_11949DLC4295B81" hidden="1">#N/A</definedName>
    <definedName name="_1194DL60F333B8" hidden="1">#N/A</definedName>
    <definedName name="_11950DLC4295B81" hidden="1">#N/A</definedName>
    <definedName name="_11951DLC4295B81" hidden="1">#N/A</definedName>
    <definedName name="_11952DLC4295B81" hidden="1">#N/A</definedName>
    <definedName name="_11953DLC4295B81" hidden="1">#N/A</definedName>
    <definedName name="_11954DLC4295B81" hidden="1">#N/A</definedName>
    <definedName name="_11955DLC4295B81" hidden="1">#N/A</definedName>
    <definedName name="_11956DLC4295B81" hidden="1">#N/A</definedName>
    <definedName name="_11957DLC4295B81" hidden="1">#N/A</definedName>
    <definedName name="_11958DLC4295B81" hidden="1">#N/A</definedName>
    <definedName name="_11959DLC4295B81" hidden="1">#N/A</definedName>
    <definedName name="_1195DL60F333B8" hidden="1">#N/A</definedName>
    <definedName name="_11960DLC4295B81" hidden="1">#N/A</definedName>
    <definedName name="_11961DLC4295B81" hidden="1">#N/A</definedName>
    <definedName name="_11962DLC4295B81" hidden="1">#N/A</definedName>
    <definedName name="_11963DLC4295B81" hidden="1">#N/A</definedName>
    <definedName name="_11964DLC4295B81" hidden="1">#N/A</definedName>
    <definedName name="_11965DLC4295B81" hidden="1">#N/A</definedName>
    <definedName name="_11966DLC4295B81" hidden="1">#N/A</definedName>
    <definedName name="_11967DLC4295B81" hidden="1">#N/A</definedName>
    <definedName name="_11968DLC4295B81" hidden="1">#N/A</definedName>
    <definedName name="_11969DLC4295B81" hidden="1">#N/A</definedName>
    <definedName name="_1196DL60F333B8" hidden="1">#N/A</definedName>
    <definedName name="_11970DLC4295B81" hidden="1">#N/A</definedName>
    <definedName name="_11971DLC42A5B81" hidden="1">#N/A</definedName>
    <definedName name="_11972DLC42A5B81" hidden="1">#N/A</definedName>
    <definedName name="_11973DLC42A5B81" hidden="1">#N/A</definedName>
    <definedName name="_11974DLC42A5B81" hidden="1">#N/A</definedName>
    <definedName name="_11975DLC42A5B81" hidden="1">#N/A</definedName>
    <definedName name="_11976DLC42A5B81" hidden="1">#N/A</definedName>
    <definedName name="_11977DLC42A5B81" hidden="1">#N/A</definedName>
    <definedName name="_11978DLC42A5B81" hidden="1">#N/A</definedName>
    <definedName name="_11979DLC42A5B81" hidden="1">#N/A</definedName>
    <definedName name="_1197DL60F333B8" hidden="1">#N/A</definedName>
    <definedName name="_11980DLC42A5B81" hidden="1">#N/A</definedName>
    <definedName name="_11981DLC42A5B81" hidden="1">#N/A</definedName>
    <definedName name="_11982DLC42A5B81" hidden="1">#N/A</definedName>
    <definedName name="_11983DLC42A5B81" hidden="1">#N/A</definedName>
    <definedName name="_11984DLC42A5B81" hidden="1">#N/A</definedName>
    <definedName name="_11985DLC42A5B81" hidden="1">#N/A</definedName>
    <definedName name="_11986DLC42A5B81" hidden="1">#N/A</definedName>
    <definedName name="_11987DLC42A5B81" hidden="1">#N/A</definedName>
    <definedName name="_11988DLC42A5B81" hidden="1">#N/A</definedName>
    <definedName name="_11989DLC42A5B81" hidden="1">#N/A</definedName>
    <definedName name="_1198DL60F333B8" hidden="1">#N/A</definedName>
    <definedName name="_11990DLC42A5B81" hidden="1">#N/A</definedName>
    <definedName name="_11991DLC42A5B81" hidden="1">#N/A</definedName>
    <definedName name="_11992DLC42A5B81" hidden="1">#N/A</definedName>
    <definedName name="_11993DLC42A5B81" hidden="1">#N/A</definedName>
    <definedName name="_11994DLC42A5B81" hidden="1">#N/A</definedName>
    <definedName name="_11995DLC42A5B81" hidden="1">#N/A</definedName>
    <definedName name="_11996DLC42A5B81" hidden="1">#N/A</definedName>
    <definedName name="_11997DLC42A5B81" hidden="1">#N/A</definedName>
    <definedName name="_11998DLC42A5B81" hidden="1">#N/A</definedName>
    <definedName name="_11999DLC42A5B81" hidden="1">#N/A</definedName>
    <definedName name="_1199DL60F333B8" hidden="1">#N/A</definedName>
    <definedName name="_119DL607430AD" hidden="1">#N/A</definedName>
    <definedName name="_119DL615335FF" hidden="1">#N/A</definedName>
    <definedName name="_11AL639B3E5C" hidden="1">#N/A</definedName>
    <definedName name="_11DL607B30D7" hidden="1">#N/A</definedName>
    <definedName name="_12000DLC42A5B81" hidden="1">#N/A</definedName>
    <definedName name="_12001DLC42A5B81" hidden="1">#N/A</definedName>
    <definedName name="_12002DLC42A5B81" hidden="1">#N/A</definedName>
    <definedName name="_12003DLC42A5B81" hidden="1">#N/A</definedName>
    <definedName name="_12004DLC42A5B81" hidden="1">#N/A</definedName>
    <definedName name="_12005DLC42A5B81" hidden="1">#N/A</definedName>
    <definedName name="_12006DLC42B5B81" hidden="1">#N/A</definedName>
    <definedName name="_12007DLC42B5B81" hidden="1">#N/A</definedName>
    <definedName name="_12008DLC42B5B81" hidden="1">#N/A</definedName>
    <definedName name="_12009DLC42B5B81" hidden="1">#N/A</definedName>
    <definedName name="_1200DL60F333B8" hidden="1">#N/A</definedName>
    <definedName name="_12010DLC42B5B81" hidden="1">#N/A</definedName>
    <definedName name="_12011DLC42B5B81" hidden="1">#N/A</definedName>
    <definedName name="_12012DLC42B5B81" hidden="1">#N/A</definedName>
    <definedName name="_12013DLC42B5B81" hidden="1">#N/A</definedName>
    <definedName name="_12014DLC42B5B81" hidden="1">#N/A</definedName>
    <definedName name="_12015DLC42B5B81" hidden="1">#N/A</definedName>
    <definedName name="_12016DLC42B5B81" hidden="1">#N/A</definedName>
    <definedName name="_12017DLC42B5B81" hidden="1">#N/A</definedName>
    <definedName name="_12018DLC42B5B81" hidden="1">#N/A</definedName>
    <definedName name="_12019DLC42B5B81" hidden="1">#N/A</definedName>
    <definedName name="_1201DL60F333B8" hidden="1">#N/A</definedName>
    <definedName name="_12020DLC42B5B81" hidden="1">#N/A</definedName>
    <definedName name="_12021DLC42B5B81" hidden="1">#N/A</definedName>
    <definedName name="_12022DLC42B5B81" hidden="1">#N/A</definedName>
    <definedName name="_12023DLC42B5B81" hidden="1">#N/A</definedName>
    <definedName name="_12024DLC42B5B81" hidden="1">#N/A</definedName>
    <definedName name="_12025DLC42B5B81" hidden="1">#N/A</definedName>
    <definedName name="_12026DLC42B5B81" hidden="1">#N/A</definedName>
    <definedName name="_12027DLC42B5B81" hidden="1">#N/A</definedName>
    <definedName name="_12028DLC42B5B81" hidden="1">#N/A</definedName>
    <definedName name="_12029DLC42B5B81" hidden="1">#N/A</definedName>
    <definedName name="_1202DL60F333B8" hidden="1">#N/A</definedName>
    <definedName name="_12030DLC42B5B81" hidden="1">#N/A</definedName>
    <definedName name="_12031DLC42B5B81" hidden="1">#N/A</definedName>
    <definedName name="_12032DLC42B5B81" hidden="1">#N/A</definedName>
    <definedName name="_12033DLC42B5B81" hidden="1">#N/A</definedName>
    <definedName name="_12034DLC42B5B81" hidden="1">#N/A</definedName>
    <definedName name="_12035DLC42B5B81" hidden="1">#N/A</definedName>
    <definedName name="_12036DLC42B5B81" hidden="1">#N/A</definedName>
    <definedName name="_12037DLC42B5B81" hidden="1">#N/A</definedName>
    <definedName name="_12038DLC42B5B81" hidden="1">#N/A</definedName>
    <definedName name="_12039DLC42B5B81" hidden="1">#N/A</definedName>
    <definedName name="_1203DL60F333B8" hidden="1">#N/A</definedName>
    <definedName name="_12040DLC42B5B81" hidden="1">#N/A</definedName>
    <definedName name="_12041DLC42C5B81" hidden="1">#N/A</definedName>
    <definedName name="_12042DLC42C5B81" hidden="1">#N/A</definedName>
    <definedName name="_12043DLC42C5B81" hidden="1">#N/A</definedName>
    <definedName name="_12044DLC42C5B81" hidden="1">#N/A</definedName>
    <definedName name="_12045DLC42C5B81" hidden="1">#N/A</definedName>
    <definedName name="_12046DLC42C5B81" hidden="1">#N/A</definedName>
    <definedName name="_12047DLC42C5B81" hidden="1">#N/A</definedName>
    <definedName name="_12048DLC42C5B81" hidden="1">#N/A</definedName>
    <definedName name="_12049DLC42C5B81" hidden="1">#N/A</definedName>
    <definedName name="_1204DL60F333B8" hidden="1">#N/A</definedName>
    <definedName name="_12050DLC42C5B81" hidden="1">#N/A</definedName>
    <definedName name="_12051DLC42C5B81" hidden="1">#N/A</definedName>
    <definedName name="_12052DLC42C5B81" hidden="1">#N/A</definedName>
    <definedName name="_12053DLC42C5B81" hidden="1">#N/A</definedName>
    <definedName name="_12054DLC42C5B81" hidden="1">#N/A</definedName>
    <definedName name="_12055DLC42C5B81" hidden="1">#N/A</definedName>
    <definedName name="_12056DLC42C5B81" hidden="1">#N/A</definedName>
    <definedName name="_12057DLC42C5B81" hidden="1">#N/A</definedName>
    <definedName name="_12058DLC42C5B81" hidden="1">#N/A</definedName>
    <definedName name="_12059DLC42C5B81" hidden="1">#N/A</definedName>
    <definedName name="_1205DL60F333B8" hidden="1">#N/A</definedName>
    <definedName name="_12060DLC42C5B81" hidden="1">#N/A</definedName>
    <definedName name="_12061DLC42C5B81" hidden="1">#N/A</definedName>
    <definedName name="_12062DLC42C5B81" hidden="1">#N/A</definedName>
    <definedName name="_12063DLC42C5B81" hidden="1">#N/A</definedName>
    <definedName name="_12064DLC42C5B81" hidden="1">#N/A</definedName>
    <definedName name="_12065DLC42C5B81" hidden="1">#N/A</definedName>
    <definedName name="_12066DLC42C5B81" hidden="1">#N/A</definedName>
    <definedName name="_12067DLC42C5B81" hidden="1">#N/A</definedName>
    <definedName name="_12068DLC42C5B81" hidden="1">#N/A</definedName>
    <definedName name="_12069DLC42C5B81" hidden="1">#N/A</definedName>
    <definedName name="_1206DL60F333B8" hidden="1">#N/A</definedName>
    <definedName name="_12070DLC42C5B81" hidden="1">#N/A</definedName>
    <definedName name="_12071DLC42C5B81" hidden="1">#N/A</definedName>
    <definedName name="_12072DLC42C5B81" hidden="1">#N/A</definedName>
    <definedName name="_12073DLC42C5B81" hidden="1">#N/A</definedName>
    <definedName name="_12074DLC42C5B81" hidden="1">#N/A</definedName>
    <definedName name="_12075DLC42C5B81" hidden="1">#N/A</definedName>
    <definedName name="_12076DLC42D5B81" hidden="1">#N/A</definedName>
    <definedName name="_12077DLC42D5B81" hidden="1">#N/A</definedName>
    <definedName name="_12078DLC42D5B81" hidden="1">#N/A</definedName>
    <definedName name="_12079DLC42D5B81" hidden="1">#N/A</definedName>
    <definedName name="_1207DL60F333B8" hidden="1">#N/A</definedName>
    <definedName name="_12080DLC42D5B81" hidden="1">#N/A</definedName>
    <definedName name="_12081DLC42D5B81" hidden="1">#N/A</definedName>
    <definedName name="_12082DLC42D5B81" hidden="1">#N/A</definedName>
    <definedName name="_12083DLC42D5B81" hidden="1">#N/A</definedName>
    <definedName name="_12084DLC42D5B81" hidden="1">#N/A</definedName>
    <definedName name="_12085DLC42D5B81" hidden="1">#N/A</definedName>
    <definedName name="_12086DLC42D5B81" hidden="1">#N/A</definedName>
    <definedName name="_12087DLC42D5B81" hidden="1">#N/A</definedName>
    <definedName name="_12088DLC42D5B81" hidden="1">#N/A</definedName>
    <definedName name="_12089DLC42D5B81" hidden="1">#N/A</definedName>
    <definedName name="_1208DL60F333B8" hidden="1">#N/A</definedName>
    <definedName name="_12090DLC42D5B81" hidden="1">#N/A</definedName>
    <definedName name="_12091DLC42D5B81" hidden="1">#N/A</definedName>
    <definedName name="_12092DLC42D5B81" hidden="1">#N/A</definedName>
    <definedName name="_12093DLC42D5B81" hidden="1">#N/A</definedName>
    <definedName name="_12094DLC42D5B81" hidden="1">#N/A</definedName>
    <definedName name="_12095DLC42D5B81" hidden="1">#N/A</definedName>
    <definedName name="_12096DLC42D5B81" hidden="1">#N/A</definedName>
    <definedName name="_12097DLC42D5B81" hidden="1">#N/A</definedName>
    <definedName name="_12098DLC42D5B81" hidden="1">#N/A</definedName>
    <definedName name="_12099DLC42D5B81" hidden="1">#N/A</definedName>
    <definedName name="_1209DL60F333B8" hidden="1">#N/A</definedName>
    <definedName name="_120DL607430AD" hidden="1">#N/A</definedName>
    <definedName name="_120DL61543605" hidden="1">#N/A</definedName>
    <definedName name="_12100DLC42D5B81" hidden="1">#N/A</definedName>
    <definedName name="_12101DLC42D5B81" hidden="1">#N/A</definedName>
    <definedName name="_12102DLC42D5B81" hidden="1">#N/A</definedName>
    <definedName name="_12103DLC42D5B81" hidden="1">#N/A</definedName>
    <definedName name="_12104DLC42D5B81" hidden="1">#N/A</definedName>
    <definedName name="_12105DLC42D5B81" hidden="1">#N/A</definedName>
    <definedName name="_12106DLC42D5B81" hidden="1">#N/A</definedName>
    <definedName name="_12107DLC42D5B81" hidden="1">#N/A</definedName>
    <definedName name="_12108DLC42D5B81" hidden="1">#N/A</definedName>
    <definedName name="_12109DLC42D5B81" hidden="1">#N/A</definedName>
    <definedName name="_1210DL60F333B8" hidden="1">#N/A</definedName>
    <definedName name="_12110DLC42D5B81" hidden="1">#N/A</definedName>
    <definedName name="_12111DLC42E5B81" hidden="1">#N/A</definedName>
    <definedName name="_12112DLC42E5B81" hidden="1">#N/A</definedName>
    <definedName name="_12113DLC42E5B81" hidden="1">#N/A</definedName>
    <definedName name="_12114DLC42E5B81" hidden="1">#N/A</definedName>
    <definedName name="_12115DLC42E5B81" hidden="1">#N/A</definedName>
    <definedName name="_12116DLC42E5B81" hidden="1">#N/A</definedName>
    <definedName name="_12117DLC42E5B81" hidden="1">#N/A</definedName>
    <definedName name="_12118DLC42E5B81" hidden="1">#N/A</definedName>
    <definedName name="_12119DLC42E5B81" hidden="1">#N/A</definedName>
    <definedName name="_1211DL60F333B8" hidden="1">#N/A</definedName>
    <definedName name="_12120DLC42E5B81" hidden="1">#N/A</definedName>
    <definedName name="_12121DLC42E5B81" hidden="1">#N/A</definedName>
    <definedName name="_12122DLC42E5B81" hidden="1">#N/A</definedName>
    <definedName name="_12123DLC42E5B81" hidden="1">#N/A</definedName>
    <definedName name="_12124DLC42E5B81" hidden="1">#N/A</definedName>
    <definedName name="_12125DLC42E5B81" hidden="1">#N/A</definedName>
    <definedName name="_12126DLC42E5B81" hidden="1">#N/A</definedName>
    <definedName name="_12127DLC42E5B81" hidden="1">#N/A</definedName>
    <definedName name="_12128DLC42E5B81" hidden="1">#N/A</definedName>
    <definedName name="_12129DLC42E5B81" hidden="1">#N/A</definedName>
    <definedName name="_1212DL60F333B8" hidden="1">#N/A</definedName>
    <definedName name="_12130DLC42E5B81" hidden="1">#N/A</definedName>
    <definedName name="_12131DLC42E5B81" hidden="1">#N/A</definedName>
    <definedName name="_12132DLC42E5B81" hidden="1">#N/A</definedName>
    <definedName name="_12133DLC42E5B81" hidden="1">#N/A</definedName>
    <definedName name="_12134DLC42E5B81" hidden="1">#N/A</definedName>
    <definedName name="_12135DLC42E5B81" hidden="1">#N/A</definedName>
    <definedName name="_12136DLC42E5B81" hidden="1">#N/A</definedName>
    <definedName name="_12137DLC42E5B81" hidden="1">#N/A</definedName>
    <definedName name="_12138DLC42E5B81" hidden="1">#N/A</definedName>
    <definedName name="_12139DLC42E5B81" hidden="1">#N/A</definedName>
    <definedName name="_1213DL60F333B8" hidden="1">#N/A</definedName>
    <definedName name="_12140DLC42E5B81" hidden="1">#N/A</definedName>
    <definedName name="_12141DLC42E5B81" hidden="1">#N/A</definedName>
    <definedName name="_12142DLC42E5B81" hidden="1">#N/A</definedName>
    <definedName name="_12143DLC42E5B81" hidden="1">#N/A</definedName>
    <definedName name="_12144DLC42E5B81" hidden="1">#N/A</definedName>
    <definedName name="_12145DLC42E5B81" hidden="1">#N/A</definedName>
    <definedName name="_12146DLC42F5B81" hidden="1">#N/A</definedName>
    <definedName name="_12147DLC42F5B81" hidden="1">#N/A</definedName>
    <definedName name="_12148DLC42F5B81" hidden="1">#N/A</definedName>
    <definedName name="_12149DLC42F5B81" hidden="1">#N/A</definedName>
    <definedName name="_1214DL60F333B8" hidden="1">#N/A</definedName>
    <definedName name="_12150DLC42F5B81" hidden="1">#N/A</definedName>
    <definedName name="_12151DLC42F5B81" hidden="1">#N/A</definedName>
    <definedName name="_12152DLC42F5B81" hidden="1">#N/A</definedName>
    <definedName name="_12153DLC42F5B81" hidden="1">#N/A</definedName>
    <definedName name="_12154DLC42F5B81" hidden="1">#N/A</definedName>
    <definedName name="_12155DLC42F5B81" hidden="1">#N/A</definedName>
    <definedName name="_12156DLC42F5B81" hidden="1">#N/A</definedName>
    <definedName name="_12157DLC42F5B81" hidden="1">#N/A</definedName>
    <definedName name="_12158DLC42F5B81" hidden="1">#N/A</definedName>
    <definedName name="_12159DLC42F5B81" hidden="1">#N/A</definedName>
    <definedName name="_1215DL60F333B8" hidden="1">#N/A</definedName>
    <definedName name="_12160DLC42F5B81" hidden="1">#N/A</definedName>
    <definedName name="_12161DLC42F5B81" hidden="1">#N/A</definedName>
    <definedName name="_12162DLC42F5B81" hidden="1">#N/A</definedName>
    <definedName name="_12163DLC42F5B81" hidden="1">#N/A</definedName>
    <definedName name="_12164DLC42F5B81" hidden="1">#N/A</definedName>
    <definedName name="_12165DLC42F5B81" hidden="1">#N/A</definedName>
    <definedName name="_12166DLC42F5B81" hidden="1">#N/A</definedName>
    <definedName name="_12167DLC42F5B81" hidden="1">#N/A</definedName>
    <definedName name="_12168DLC42F5B81" hidden="1">#N/A</definedName>
    <definedName name="_12169DLC42F5B81" hidden="1">#N/A</definedName>
    <definedName name="_1216DL60F333B8" hidden="1">#N/A</definedName>
    <definedName name="_12170DLC42F5B81" hidden="1">#N/A</definedName>
    <definedName name="_12171DLC42F5B81" hidden="1">#N/A</definedName>
    <definedName name="_12172DLC42F5B81" hidden="1">#N/A</definedName>
    <definedName name="_12173DLC42F5B81" hidden="1">#N/A</definedName>
    <definedName name="_12174DLC42F5B81" hidden="1">#N/A</definedName>
    <definedName name="_12175DLC42F5B81" hidden="1">#N/A</definedName>
    <definedName name="_12176DLC42F5B81" hidden="1">#N/A</definedName>
    <definedName name="_12177DLC42F5B81" hidden="1">#N/A</definedName>
    <definedName name="_12178DLC42F5B81" hidden="1">#N/A</definedName>
    <definedName name="_12179DLC42F5B81" hidden="1">#N/A</definedName>
    <definedName name="_1217DL60F333B8" hidden="1">#N/A</definedName>
    <definedName name="_12180DLC42F5B81" hidden="1">#N/A</definedName>
    <definedName name="_12181DLC4305B81" hidden="1">#N/A</definedName>
    <definedName name="_12182DLC4305B81" hidden="1">#N/A</definedName>
    <definedName name="_12183DLC4305B81" hidden="1">#N/A</definedName>
    <definedName name="_12184DLC4305B81" hidden="1">#N/A</definedName>
    <definedName name="_12185DLC4305B81" hidden="1">#N/A</definedName>
    <definedName name="_12186DLC4305B81" hidden="1">#N/A</definedName>
    <definedName name="_12187DLC4305B81" hidden="1">#N/A</definedName>
    <definedName name="_12188DLC4305B81" hidden="1">#N/A</definedName>
    <definedName name="_12189DLC4305B81" hidden="1">#N/A</definedName>
    <definedName name="_1218DL60F333B8" hidden="1">#N/A</definedName>
    <definedName name="_12190DLC4305B81" hidden="1">#N/A</definedName>
    <definedName name="_12191DLC4305B81" hidden="1">#N/A</definedName>
    <definedName name="_12192DLC4305B81" hidden="1">#N/A</definedName>
    <definedName name="_12193DLC4305B81" hidden="1">#N/A</definedName>
    <definedName name="_12194DLC4305B81" hidden="1">#N/A</definedName>
    <definedName name="_12195DLC4305B81" hidden="1">#N/A</definedName>
    <definedName name="_12196DLC4305B81" hidden="1">#N/A</definedName>
    <definedName name="_12197DLC4305B81" hidden="1">#N/A</definedName>
    <definedName name="_12198DLC4305B81" hidden="1">#N/A</definedName>
    <definedName name="_12199DLC4305B81" hidden="1">#N/A</definedName>
    <definedName name="_1219DL60F333B8" hidden="1">#N/A</definedName>
    <definedName name="_121DL607430AD" hidden="1">#N/A</definedName>
    <definedName name="_121DL6155360B" hidden="1">#N/A</definedName>
    <definedName name="_12200DLC4305B81" hidden="1">#N/A</definedName>
    <definedName name="_12201DLC4305B81" hidden="1">#N/A</definedName>
    <definedName name="_12202DLC4305B81" hidden="1">#N/A</definedName>
    <definedName name="_12203DLC4305B81" hidden="1">#N/A</definedName>
    <definedName name="_12204DLC4305B81" hidden="1">#N/A</definedName>
    <definedName name="_12205DLC4305B81" hidden="1">#N/A</definedName>
    <definedName name="_12206DLC4305B81" hidden="1">#N/A</definedName>
    <definedName name="_12207DLC4305B81" hidden="1">#N/A</definedName>
    <definedName name="_12208DLC4305B81" hidden="1">#N/A</definedName>
    <definedName name="_12209DLC4305B81" hidden="1">#N/A</definedName>
    <definedName name="_1220DL60F333B8" hidden="1">#N/A</definedName>
    <definedName name="_12210DLC4305B81" hidden="1">#N/A</definedName>
    <definedName name="_12211DLC4305B81" hidden="1">#N/A</definedName>
    <definedName name="_12212DLC4305B81" hidden="1">#N/A</definedName>
    <definedName name="_12213DLC4305B81" hidden="1">#N/A</definedName>
    <definedName name="_12214DLC4305B81" hidden="1">#N/A</definedName>
    <definedName name="_12215DLC4305B81" hidden="1">#N/A</definedName>
    <definedName name="_12216DLC4315B81" hidden="1">#N/A</definedName>
    <definedName name="_12217DLC4315B81" hidden="1">#N/A</definedName>
    <definedName name="_12218DLC4315B81" hidden="1">#N/A</definedName>
    <definedName name="_12219DLC4315B81" hidden="1">#N/A</definedName>
    <definedName name="_1221DL60F333B8" hidden="1">#N/A</definedName>
    <definedName name="_12220DLC4315B81" hidden="1">#N/A</definedName>
    <definedName name="_12221DLC4315B81" hidden="1">#N/A</definedName>
    <definedName name="_12222DLC4315B81" hidden="1">#N/A</definedName>
    <definedName name="_12223DLC4315B81" hidden="1">#N/A</definedName>
    <definedName name="_12224DLC4315B81" hidden="1">#N/A</definedName>
    <definedName name="_12225DLC4315B81" hidden="1">#N/A</definedName>
    <definedName name="_12226DLC4315B81" hidden="1">#N/A</definedName>
    <definedName name="_12227DLC4315B81" hidden="1">#N/A</definedName>
    <definedName name="_12228DLC4315B81" hidden="1">#N/A</definedName>
    <definedName name="_12229DLC4315B81" hidden="1">#N/A</definedName>
    <definedName name="_1222DL60F333B8" hidden="1">#N/A</definedName>
    <definedName name="_12230DLC4315B81" hidden="1">#N/A</definedName>
    <definedName name="_12231DLC4315B81" hidden="1">#N/A</definedName>
    <definedName name="_12232DLC4315B81" hidden="1">#N/A</definedName>
    <definedName name="_12233DLC4315B81" hidden="1">#N/A</definedName>
    <definedName name="_12234DLC4315B81" hidden="1">#N/A</definedName>
    <definedName name="_12235DLC4315B81" hidden="1">#N/A</definedName>
    <definedName name="_12236DLC4315B81" hidden="1">#N/A</definedName>
    <definedName name="_12237DLC4315B81" hidden="1">#N/A</definedName>
    <definedName name="_12238DLC4315B81" hidden="1">#N/A</definedName>
    <definedName name="_12239DLC4315B81" hidden="1">#N/A</definedName>
    <definedName name="_1223DL60F333B8" hidden="1">#N/A</definedName>
    <definedName name="_12240DLC4315B81" hidden="1">#N/A</definedName>
    <definedName name="_12241DLC4315B81" hidden="1">#N/A</definedName>
    <definedName name="_12242DLC4315B81" hidden="1">#N/A</definedName>
    <definedName name="_12243DLC4315B81" hidden="1">#N/A</definedName>
    <definedName name="_12244DLC4315B81" hidden="1">#N/A</definedName>
    <definedName name="_12245DLC4315B81" hidden="1">#N/A</definedName>
    <definedName name="_12246DLC4315B81" hidden="1">#N/A</definedName>
    <definedName name="_12247DLC4315B81" hidden="1">#N/A</definedName>
    <definedName name="_12248DLC4315B81" hidden="1">#N/A</definedName>
    <definedName name="_12249DLC4315B81" hidden="1">#N/A</definedName>
    <definedName name="_1224DL60F333B8" hidden="1">#N/A</definedName>
    <definedName name="_12250DLC4315B81" hidden="1">#N/A</definedName>
    <definedName name="_12251DLC4325B81" hidden="1">#N/A</definedName>
    <definedName name="_12252DLC4325B81" hidden="1">#N/A</definedName>
    <definedName name="_12253DLC4325B81" hidden="1">#N/A</definedName>
    <definedName name="_12254DLC4325B81" hidden="1">#N/A</definedName>
    <definedName name="_12255DLC4325B81" hidden="1">#N/A</definedName>
    <definedName name="_12256DLC4325B81" hidden="1">#N/A</definedName>
    <definedName name="_12257DLC4325B81" hidden="1">#N/A</definedName>
    <definedName name="_12258DLC4325B81" hidden="1">#N/A</definedName>
    <definedName name="_12259DLC4325B81" hidden="1">#N/A</definedName>
    <definedName name="_1225DL60F333B8" hidden="1">#N/A</definedName>
    <definedName name="_12260DLC4325B81" hidden="1">#N/A</definedName>
    <definedName name="_12261DLC4325B81" hidden="1">#N/A</definedName>
    <definedName name="_12262DLC4325B81" hidden="1">#N/A</definedName>
    <definedName name="_12263DLC4325B81" hidden="1">#N/A</definedName>
    <definedName name="_12264DLC4325B81" hidden="1">#N/A</definedName>
    <definedName name="_12265DLC4325B81" hidden="1">#N/A</definedName>
    <definedName name="_12266DLC4325B81" hidden="1">#N/A</definedName>
    <definedName name="_12267DLC4325B81" hidden="1">#N/A</definedName>
    <definedName name="_12268DLC4325B81" hidden="1">#N/A</definedName>
    <definedName name="_12269DLC4325B81" hidden="1">#N/A</definedName>
    <definedName name="_1226DL60F433BE" hidden="1">#N/A</definedName>
    <definedName name="_12270DLC4325B81" hidden="1">#N/A</definedName>
    <definedName name="_12271DLC4325B81" hidden="1">#N/A</definedName>
    <definedName name="_12272DLC4325B81" hidden="1">#N/A</definedName>
    <definedName name="_12273DLC4325B81" hidden="1">#N/A</definedName>
    <definedName name="_12274DLC4325B81" hidden="1">#N/A</definedName>
    <definedName name="_12275DLC4325B81" hidden="1">#N/A</definedName>
    <definedName name="_12276DLC4325B81" hidden="1">#N/A</definedName>
    <definedName name="_12277DLC4325B81" hidden="1">#N/A</definedName>
    <definedName name="_12278DLC4325B81" hidden="1">#N/A</definedName>
    <definedName name="_12279DLC4325B81" hidden="1">#N/A</definedName>
    <definedName name="_1227DL60F433BE" hidden="1">#N/A</definedName>
    <definedName name="_12280DLC4325B81" hidden="1">#N/A</definedName>
    <definedName name="_12281DLC4325B81" hidden="1">#N/A</definedName>
    <definedName name="_12282DLC4325B81" hidden="1">#N/A</definedName>
    <definedName name="_12283DLC4325B81" hidden="1">#N/A</definedName>
    <definedName name="_12284DLC4325B81" hidden="1">#N/A</definedName>
    <definedName name="_12285DLC4325B81" hidden="1">#N/A</definedName>
    <definedName name="_12286DLC4335B81" hidden="1">#N/A</definedName>
    <definedName name="_12287DLC4335B81" hidden="1">#N/A</definedName>
    <definedName name="_12288DLC4335B81" hidden="1">#N/A</definedName>
    <definedName name="_12289DLC4335B81" hidden="1">#N/A</definedName>
    <definedName name="_1228DL60F433BE" hidden="1">#N/A</definedName>
    <definedName name="_12290DLC4335B81" hidden="1">#N/A</definedName>
    <definedName name="_12291DLC4335B81" hidden="1">#N/A</definedName>
    <definedName name="_12292DLC4335B81" hidden="1">#N/A</definedName>
    <definedName name="_12293DLC4335B81" hidden="1">#N/A</definedName>
    <definedName name="_12294DLC4335B81" hidden="1">#N/A</definedName>
    <definedName name="_12295DLC4335B81" hidden="1">#N/A</definedName>
    <definedName name="_12296DLC4335B81" hidden="1">#N/A</definedName>
    <definedName name="_12297DLC4335B81" hidden="1">#N/A</definedName>
    <definedName name="_12298DLC4335B81" hidden="1">#N/A</definedName>
    <definedName name="_12299DLC4335B81" hidden="1">#N/A</definedName>
    <definedName name="_1229DL60F433BE" hidden="1">#N/A</definedName>
    <definedName name="_122DL607430AD" hidden="1">#N/A</definedName>
    <definedName name="_122DL61563611" hidden="1">#N/A</definedName>
    <definedName name="_12300DLC4335B81" hidden="1">#N/A</definedName>
    <definedName name="_12301DLC4335B81" hidden="1">#N/A</definedName>
    <definedName name="_12302DLC4335B81" hidden="1">#N/A</definedName>
    <definedName name="_12303DLC4335B81" hidden="1">#N/A</definedName>
    <definedName name="_12304DLC4335B81" hidden="1">#N/A</definedName>
    <definedName name="_12305DLC4335B81" hidden="1">#N/A</definedName>
    <definedName name="_12306DLC4335B81" hidden="1">#N/A</definedName>
    <definedName name="_12307DLC4335B81" hidden="1">#N/A</definedName>
    <definedName name="_12308DLC4335B81" hidden="1">#N/A</definedName>
    <definedName name="_12309DLC4335B81" hidden="1">#N/A</definedName>
    <definedName name="_1230DL60F433BE" hidden="1">#N/A</definedName>
    <definedName name="_12310DLC4335B81" hidden="1">#N/A</definedName>
    <definedName name="_12311DLC4335B81" hidden="1">#N/A</definedName>
    <definedName name="_12312DLC4335B81" hidden="1">#N/A</definedName>
    <definedName name="_12313DLC4335B81" hidden="1">#N/A</definedName>
    <definedName name="_12314DLC4335B81" hidden="1">#N/A</definedName>
    <definedName name="_12315DLC4335B81" hidden="1">#N/A</definedName>
    <definedName name="_12316DLC4335B81" hidden="1">#N/A</definedName>
    <definedName name="_12317DLC4335B81" hidden="1">#N/A</definedName>
    <definedName name="_12318DLC4335B81" hidden="1">#N/A</definedName>
    <definedName name="_12319DLC4335B81" hidden="1">#N/A</definedName>
    <definedName name="_1231DL60F433BE" hidden="1">#N/A</definedName>
    <definedName name="_12320DLC4335B81" hidden="1">#N/A</definedName>
    <definedName name="_12321DLC4345B81" hidden="1">#N/A</definedName>
    <definedName name="_12322DLC4345B81" hidden="1">#N/A</definedName>
    <definedName name="_12323DLC4345B81" hidden="1">#N/A</definedName>
    <definedName name="_12324DLC4345B81" hidden="1">#N/A</definedName>
    <definedName name="_12325DLC4345B81" hidden="1">#N/A</definedName>
    <definedName name="_12326DLC4345B81" hidden="1">#N/A</definedName>
    <definedName name="_12327DLC4345B81" hidden="1">#N/A</definedName>
    <definedName name="_12328DLC4345B81" hidden="1">#N/A</definedName>
    <definedName name="_12329DLC4345B81" hidden="1">#N/A</definedName>
    <definedName name="_1232DL60F433BE" hidden="1">#N/A</definedName>
    <definedName name="_12330DLC4345B81" hidden="1">#N/A</definedName>
    <definedName name="_12331DLC4345B81" hidden="1">#N/A</definedName>
    <definedName name="_12332DLC4345B81" hidden="1">#N/A</definedName>
    <definedName name="_12333DLC4345B81" hidden="1">#N/A</definedName>
    <definedName name="_12334DLC4345B81" hidden="1">#N/A</definedName>
    <definedName name="_12335DLC4345B81" hidden="1">#N/A</definedName>
    <definedName name="_12336DLC4345B81" hidden="1">#N/A</definedName>
    <definedName name="_12337DLC4345B81" hidden="1">#N/A</definedName>
    <definedName name="_12338DLC4345B81" hidden="1">#N/A</definedName>
    <definedName name="_12339DLC4345B81" hidden="1">#N/A</definedName>
    <definedName name="_1233DL60F433BE" hidden="1">#N/A</definedName>
    <definedName name="_12340DLC4345B81" hidden="1">#N/A</definedName>
    <definedName name="_12341DLC4345B81" hidden="1">#N/A</definedName>
    <definedName name="_12342DLC4345B81" hidden="1">#N/A</definedName>
    <definedName name="_12343DLC4345B81" hidden="1">#N/A</definedName>
    <definedName name="_12344DLC4345B81" hidden="1">#N/A</definedName>
    <definedName name="_12345DLC4345B81" hidden="1">#N/A</definedName>
    <definedName name="_12346DLC4345B81" hidden="1">#N/A</definedName>
    <definedName name="_12347DLC4345B81" hidden="1">#N/A</definedName>
    <definedName name="_12348DLC4345B81" hidden="1">#N/A</definedName>
    <definedName name="_12349DLC4345B81" hidden="1">#N/A</definedName>
    <definedName name="_1234DL60F433BE" hidden="1">#N/A</definedName>
    <definedName name="_12350DLC4345B81" hidden="1">#N/A</definedName>
    <definedName name="_12351DLC4345B81" hidden="1">#N/A</definedName>
    <definedName name="_12352DLC4345B81" hidden="1">#N/A</definedName>
    <definedName name="_12353DLC4345B81" hidden="1">#N/A</definedName>
    <definedName name="_12354DLC4345B81" hidden="1">#N/A</definedName>
    <definedName name="_12355DLC4345B81" hidden="1">#N/A</definedName>
    <definedName name="_12356DLC4355B81" hidden="1">#N/A</definedName>
    <definedName name="_12357DLC4355B81" hidden="1">#N/A</definedName>
    <definedName name="_12358DLC4355B81" hidden="1">#N/A</definedName>
    <definedName name="_12359DLC4355B81" hidden="1">#N/A</definedName>
    <definedName name="_1235DL60F433BE" hidden="1">#N/A</definedName>
    <definedName name="_12360DLC4355B81" hidden="1">#N/A</definedName>
    <definedName name="_12361DLC4355B81" hidden="1">#N/A</definedName>
    <definedName name="_12362DLC4355B81" hidden="1">#N/A</definedName>
    <definedName name="_12363DLC4355B81" hidden="1">#N/A</definedName>
    <definedName name="_12364DLC4355B81" hidden="1">#N/A</definedName>
    <definedName name="_12365DLC4355B81" hidden="1">#N/A</definedName>
    <definedName name="_12366DLC4355B81" hidden="1">#N/A</definedName>
    <definedName name="_12367DLC4355B81" hidden="1">#N/A</definedName>
    <definedName name="_12368DLC4355B81" hidden="1">#N/A</definedName>
    <definedName name="_12369DLC4355B81" hidden="1">#N/A</definedName>
    <definedName name="_1236DL60F433BE" hidden="1">#N/A</definedName>
    <definedName name="_12370DLC4355B81" hidden="1">#N/A</definedName>
    <definedName name="_12371DLC4355B81" hidden="1">#N/A</definedName>
    <definedName name="_12372DLC4355B81" hidden="1">#N/A</definedName>
    <definedName name="_12373DLC4355B81" hidden="1">#N/A</definedName>
    <definedName name="_12374DLC4355B81" hidden="1">#N/A</definedName>
    <definedName name="_12375DLC4355B81" hidden="1">#N/A</definedName>
    <definedName name="_12376DLC4355B81" hidden="1">#N/A</definedName>
    <definedName name="_12377DLC4355B81" hidden="1">#N/A</definedName>
    <definedName name="_12378DLC4355B81" hidden="1">#N/A</definedName>
    <definedName name="_12379DLC4355B81" hidden="1">#N/A</definedName>
    <definedName name="_1237DL60F433BE" hidden="1">#N/A</definedName>
    <definedName name="_12380DLC4355B81" hidden="1">#N/A</definedName>
    <definedName name="_12381DLC4355B81" hidden="1">#N/A</definedName>
    <definedName name="_12382DLC4355B81" hidden="1">#N/A</definedName>
    <definedName name="_12383DLC4355B81" hidden="1">#N/A</definedName>
    <definedName name="_12384DLC4355B81" hidden="1">#N/A</definedName>
    <definedName name="_12385DLC4355B81" hidden="1">#N/A</definedName>
    <definedName name="_12386DLC4355B81" hidden="1">#N/A</definedName>
    <definedName name="_12387DLC4355B81" hidden="1">#N/A</definedName>
    <definedName name="_12388DLC4355B81" hidden="1">#N/A</definedName>
    <definedName name="_12389DLC4355B81" hidden="1">#N/A</definedName>
    <definedName name="_1238DL60F433BE" hidden="1">#N/A</definedName>
    <definedName name="_12390DLC4355B81" hidden="1">#N/A</definedName>
    <definedName name="_12391DLC4365B82" hidden="1">#N/A</definedName>
    <definedName name="_12392DLC4365B82" hidden="1">#N/A</definedName>
    <definedName name="_12393DLC4365B82" hidden="1">#N/A</definedName>
    <definedName name="_12394DLC4365B82" hidden="1">#N/A</definedName>
    <definedName name="_12395DLC4365B82" hidden="1">#N/A</definedName>
    <definedName name="_12396DLC4365B82" hidden="1">#N/A</definedName>
    <definedName name="_12397DLC4365B82" hidden="1">#N/A</definedName>
    <definedName name="_12398DLC4365B82" hidden="1">#N/A</definedName>
    <definedName name="_12399DLC4365B82" hidden="1">#N/A</definedName>
    <definedName name="_1239DL60F433BE" hidden="1">#N/A</definedName>
    <definedName name="_123DL607430AD" hidden="1">#N/A</definedName>
    <definedName name="_123DL61573617" hidden="1">#N/A</definedName>
    <definedName name="_12400DLC4365B82" hidden="1">#N/A</definedName>
    <definedName name="_12401DLC4365B82" hidden="1">#N/A</definedName>
    <definedName name="_12402DLC4365B82" hidden="1">#N/A</definedName>
    <definedName name="_12403DLC4365B82" hidden="1">#N/A</definedName>
    <definedName name="_12404DLC4365B82" hidden="1">#N/A</definedName>
    <definedName name="_12405DLC4365B82" hidden="1">#N/A</definedName>
    <definedName name="_12406DLC4365B82" hidden="1">#N/A</definedName>
    <definedName name="_12407DLC4365B82" hidden="1">#N/A</definedName>
    <definedName name="_12408DLC4365B82" hidden="1">#N/A</definedName>
    <definedName name="_12409DLC4365B82" hidden="1">#N/A</definedName>
    <definedName name="_1240DL60F433BE" hidden="1">#N/A</definedName>
    <definedName name="_12410DLC4365B82" hidden="1">#N/A</definedName>
    <definedName name="_12411DLC4365B82" hidden="1">#N/A</definedName>
    <definedName name="_12412DLC4365B82" hidden="1">#N/A</definedName>
    <definedName name="_12413DLC4365B82" hidden="1">#N/A</definedName>
    <definedName name="_12414DLC4365B82" hidden="1">#N/A</definedName>
    <definedName name="_12415DLC4365B82" hidden="1">#N/A</definedName>
    <definedName name="_12416DLC4365B82" hidden="1">#N/A</definedName>
    <definedName name="_12417DLC4365B82" hidden="1">#N/A</definedName>
    <definedName name="_12418DLC4365B82" hidden="1">#N/A</definedName>
    <definedName name="_12419DLC4365B82" hidden="1">#N/A</definedName>
    <definedName name="_1241DL60F433BE" hidden="1">#N/A</definedName>
    <definedName name="_12420DLC4365B82" hidden="1">#N/A</definedName>
    <definedName name="_12421DLC4365B82" hidden="1">#N/A</definedName>
    <definedName name="_12422DLC4365B82" hidden="1">#N/A</definedName>
    <definedName name="_12423DLC4365B82" hidden="1">#N/A</definedName>
    <definedName name="_12424DLC4365B82" hidden="1">#N/A</definedName>
    <definedName name="_12425DLC4365B82" hidden="1">#N/A</definedName>
    <definedName name="_12426DLC4375B82" hidden="1">#N/A</definedName>
    <definedName name="_12427DLC4375B82" hidden="1">#N/A</definedName>
    <definedName name="_12428DLC4375B82" hidden="1">#N/A</definedName>
    <definedName name="_12429DLC4375B82" hidden="1">#N/A</definedName>
    <definedName name="_1242DL60F433BE" hidden="1">#N/A</definedName>
    <definedName name="_12430DLC4375B82" hidden="1">#N/A</definedName>
    <definedName name="_12431DLC4375B82" hidden="1">#N/A</definedName>
    <definedName name="_12432DLC4375B82" hidden="1">#N/A</definedName>
    <definedName name="_12433DLC4375B82" hidden="1">#N/A</definedName>
    <definedName name="_12434DLC4375B82" hidden="1">#N/A</definedName>
    <definedName name="_12435DLC4375B82" hidden="1">#N/A</definedName>
    <definedName name="_12436DLC4375B82" hidden="1">#N/A</definedName>
    <definedName name="_12437DLC4375B82" hidden="1">#N/A</definedName>
    <definedName name="_12438DLC4375B82" hidden="1">#N/A</definedName>
    <definedName name="_12439DLC4375B82" hidden="1">#N/A</definedName>
    <definedName name="_1243DL60F433BE" hidden="1">#N/A</definedName>
    <definedName name="_12440DLC4375B82" hidden="1">#N/A</definedName>
    <definedName name="_12441DLC4375B82" hidden="1">#N/A</definedName>
    <definedName name="_12442DLC4375B82" hidden="1">#N/A</definedName>
    <definedName name="_12443DLC4375B82" hidden="1">#N/A</definedName>
    <definedName name="_12444DLC4375B82" hidden="1">#N/A</definedName>
    <definedName name="_12445DLC4375B82" hidden="1">#N/A</definedName>
    <definedName name="_12446DLC4375B82" hidden="1">#N/A</definedName>
    <definedName name="_12447DLC4375B82" hidden="1">#N/A</definedName>
    <definedName name="_12448DLC4375B82" hidden="1">#N/A</definedName>
    <definedName name="_12449DLC4375B82" hidden="1">#N/A</definedName>
    <definedName name="_1244DL60F433BE" hidden="1">#N/A</definedName>
    <definedName name="_12450DLC4375B82" hidden="1">#N/A</definedName>
    <definedName name="_12451DLC4375B82" hidden="1">#N/A</definedName>
    <definedName name="_12452DLC4375B82" hidden="1">#N/A</definedName>
    <definedName name="_12453DLC4375B82" hidden="1">#N/A</definedName>
    <definedName name="_12454DLC4375B82" hidden="1">#N/A</definedName>
    <definedName name="_12455DLC4375B82" hidden="1">#N/A</definedName>
    <definedName name="_12456DLC4375B82" hidden="1">#N/A</definedName>
    <definedName name="_12457DLC4375B82" hidden="1">#N/A</definedName>
    <definedName name="_12458DLC4375B82" hidden="1">#N/A</definedName>
    <definedName name="_12459DLC4375B82" hidden="1">#N/A</definedName>
    <definedName name="_1245DL60F433BE" hidden="1">#N/A</definedName>
    <definedName name="_12460DLC4375B82" hidden="1">#N/A</definedName>
    <definedName name="_12461DLC4385B82" hidden="1">#N/A</definedName>
    <definedName name="_12462DLC4385B82" hidden="1">#N/A</definedName>
    <definedName name="_12463DLC4385B82" hidden="1">#N/A</definedName>
    <definedName name="_12464DLC4385B82" hidden="1">#N/A</definedName>
    <definedName name="_12465DLC4385B82" hidden="1">#N/A</definedName>
    <definedName name="_12466DLC4385B82" hidden="1">#N/A</definedName>
    <definedName name="_12467DLC4385B82" hidden="1">#N/A</definedName>
    <definedName name="_12468DLC4385B82" hidden="1">#N/A</definedName>
    <definedName name="_12469DLC4385B82" hidden="1">#N/A</definedName>
    <definedName name="_1246DL60F433BE" hidden="1">#N/A</definedName>
    <definedName name="_12470DLC4385B82" hidden="1">#N/A</definedName>
    <definedName name="_12471DLC4385B82" hidden="1">#N/A</definedName>
    <definedName name="_12472DLC4385B82" hidden="1">#N/A</definedName>
    <definedName name="_12473DLC4385B82" hidden="1">#N/A</definedName>
    <definedName name="_12474DLC4385B82" hidden="1">#N/A</definedName>
    <definedName name="_12475DLC4385B82" hidden="1">#N/A</definedName>
    <definedName name="_12476DLC4385B82" hidden="1">#N/A</definedName>
    <definedName name="_12477DLC4385B82" hidden="1">#N/A</definedName>
    <definedName name="_12478DLC4385B82" hidden="1">#N/A</definedName>
    <definedName name="_12479DLC4385B82" hidden="1">#N/A</definedName>
    <definedName name="_1247DL60F433BE" hidden="1">#N/A</definedName>
    <definedName name="_12480DLC4385B82" hidden="1">#N/A</definedName>
    <definedName name="_12481DLC4385B82" hidden="1">#N/A</definedName>
    <definedName name="_12482DLC4385B82" hidden="1">#N/A</definedName>
    <definedName name="_12483DLC4385B82" hidden="1">#N/A</definedName>
    <definedName name="_12484DLC4385B82" hidden="1">#N/A</definedName>
    <definedName name="_12485DLC4385B82" hidden="1">#N/A</definedName>
    <definedName name="_12486DLC4385B82" hidden="1">#N/A</definedName>
    <definedName name="_12487DLC4385B82" hidden="1">#N/A</definedName>
    <definedName name="_12488DLC4385B82" hidden="1">#N/A</definedName>
    <definedName name="_12489DLC4385B82" hidden="1">#N/A</definedName>
    <definedName name="_1248DL60F433BE" hidden="1">#N/A</definedName>
    <definedName name="_12490DLC4385B82" hidden="1">#N/A</definedName>
    <definedName name="_12491DLC4385B82" hidden="1">#N/A</definedName>
    <definedName name="_12492DLC4385B82" hidden="1">#N/A</definedName>
    <definedName name="_12493DLC4385B82" hidden="1">#N/A</definedName>
    <definedName name="_12494DLC4385B82" hidden="1">#N/A</definedName>
    <definedName name="_12495DLC4385B82" hidden="1">#N/A</definedName>
    <definedName name="_12496DLC4395B82" hidden="1">#N/A</definedName>
    <definedName name="_12497DLC4395B82" hidden="1">#N/A</definedName>
    <definedName name="_12498DLC4395B82" hidden="1">#N/A</definedName>
    <definedName name="_12499DLC4395B82" hidden="1">#N/A</definedName>
    <definedName name="_1249DL60F433BE" hidden="1">#N/A</definedName>
    <definedName name="_124DL607430AD" hidden="1">#N/A</definedName>
    <definedName name="_124DL6158361D" hidden="1">#N/A</definedName>
    <definedName name="_12500DLC4395B82" hidden="1">#N/A</definedName>
    <definedName name="_12501DLC4395B82" hidden="1">#N/A</definedName>
    <definedName name="_12502DLC4395B82" hidden="1">#N/A</definedName>
    <definedName name="_12503DLC4395B82" hidden="1">#N/A</definedName>
    <definedName name="_12504DLC4395B82" hidden="1">#N/A</definedName>
    <definedName name="_12505DLC4395B82" hidden="1">#N/A</definedName>
    <definedName name="_12506DLC4395B82" hidden="1">#N/A</definedName>
    <definedName name="_12507DLC4395B82" hidden="1">#N/A</definedName>
    <definedName name="_12508DLC4395B82" hidden="1">#N/A</definedName>
    <definedName name="_12509DLC4395B82" hidden="1">#N/A</definedName>
    <definedName name="_1250DL60F433BE" hidden="1">#N/A</definedName>
    <definedName name="_12510DLC4395B82" hidden="1">#N/A</definedName>
    <definedName name="_12511DLC4395B82" hidden="1">#N/A</definedName>
    <definedName name="_12512DLC4395B82" hidden="1">#N/A</definedName>
    <definedName name="_12513DLC4395B82" hidden="1">#N/A</definedName>
    <definedName name="_12514DLC4395B82" hidden="1">#N/A</definedName>
    <definedName name="_12515DLC4395B82" hidden="1">#N/A</definedName>
    <definedName name="_12516DLC4395B82" hidden="1">#N/A</definedName>
    <definedName name="_12517DLC4395B82" hidden="1">#N/A</definedName>
    <definedName name="_12518DLC4395B82" hidden="1">#N/A</definedName>
    <definedName name="_12519DLC4395B82" hidden="1">#N/A</definedName>
    <definedName name="_1251DL60F433BE" hidden="1">#N/A</definedName>
    <definedName name="_12520DLC4395B82" hidden="1">#N/A</definedName>
    <definedName name="_12521DLC4395B82" hidden="1">#N/A</definedName>
    <definedName name="_12522DLC4395B82" hidden="1">#N/A</definedName>
    <definedName name="_12523DLC4395B82" hidden="1">#N/A</definedName>
    <definedName name="_12524DLC4395B82" hidden="1">#N/A</definedName>
    <definedName name="_12525DLC4395B82" hidden="1">#N/A</definedName>
    <definedName name="_12526DLC4395B82" hidden="1">#N/A</definedName>
    <definedName name="_12527DLC4395B82" hidden="1">#N/A</definedName>
    <definedName name="_12528DLC4395B82" hidden="1">#N/A</definedName>
    <definedName name="_12529DLC4395B82" hidden="1">#N/A</definedName>
    <definedName name="_1252DL60F433BE" hidden="1">#N/A</definedName>
    <definedName name="_12530DLC4395B82" hidden="1">#N/A</definedName>
    <definedName name="_12531DLC43A5B82" hidden="1">#N/A</definedName>
    <definedName name="_12532DLC43A5B82" hidden="1">#N/A</definedName>
    <definedName name="_12533DLC43A5B82" hidden="1">#N/A</definedName>
    <definedName name="_12534DLC43A5B82" hidden="1">#N/A</definedName>
    <definedName name="_12535DLC43A5B82" hidden="1">#N/A</definedName>
    <definedName name="_12536DLC43A5B82" hidden="1">#N/A</definedName>
    <definedName name="_12537DLC43A5B82" hidden="1">#N/A</definedName>
    <definedName name="_12538DLC43A5B82" hidden="1">#N/A</definedName>
    <definedName name="_12539DLC43A5B82" hidden="1">#N/A</definedName>
    <definedName name="_1253DL60F433BE" hidden="1">#N/A</definedName>
    <definedName name="_12540DLC43A5B82" hidden="1">#N/A</definedName>
    <definedName name="_12541DLC43A5B82" hidden="1">#N/A</definedName>
    <definedName name="_12542DLC43A5B82" hidden="1">#N/A</definedName>
    <definedName name="_12543DLC43A5B82" hidden="1">#N/A</definedName>
    <definedName name="_12544DLC43A5B82" hidden="1">#N/A</definedName>
    <definedName name="_12545DLC43A5B82" hidden="1">#N/A</definedName>
    <definedName name="_12546DLC43A5B82" hidden="1">#N/A</definedName>
    <definedName name="_12547DLC43A5B82" hidden="1">#N/A</definedName>
    <definedName name="_12548DLC43A5B82" hidden="1">#N/A</definedName>
    <definedName name="_12549DLC43A5B82" hidden="1">#N/A</definedName>
    <definedName name="_1254DL60F433BE" hidden="1">#N/A</definedName>
    <definedName name="_12550DLC43A5B82" hidden="1">#N/A</definedName>
    <definedName name="_12551DLC43A5B82" hidden="1">#N/A</definedName>
    <definedName name="_12552DLC43A5B82" hidden="1">#N/A</definedName>
    <definedName name="_12553DLC43A5B82" hidden="1">#N/A</definedName>
    <definedName name="_12554DLC43A5B82" hidden="1">#N/A</definedName>
    <definedName name="_12555DLC43A5B82" hidden="1">#N/A</definedName>
    <definedName name="_12556DLC43A5B82" hidden="1">#N/A</definedName>
    <definedName name="_12557DLC43A5B82" hidden="1">#N/A</definedName>
    <definedName name="_12558DLC43A5B82" hidden="1">#N/A</definedName>
    <definedName name="_12559DLC43A5B82" hidden="1">#N/A</definedName>
    <definedName name="_1255DL60F433BE" hidden="1">#N/A</definedName>
    <definedName name="_12560DLC43A5B82" hidden="1">#N/A</definedName>
    <definedName name="_12561DLC43A5B82" hidden="1">#N/A</definedName>
    <definedName name="_12562DLC43A5B82" hidden="1">#N/A</definedName>
    <definedName name="_12563DLC43A5B82" hidden="1">#N/A</definedName>
    <definedName name="_12564DLC43A5B82" hidden="1">#N/A</definedName>
    <definedName name="_12565DLC43A5B82" hidden="1">#N/A</definedName>
    <definedName name="_12566DLC43B5CEE" hidden="1">#N/A</definedName>
    <definedName name="_12567DLC43B5CEE" hidden="1">#N/A</definedName>
    <definedName name="_12568DLC43B5CEE" hidden="1">#N/A</definedName>
    <definedName name="_12569DLC43B5CEE" hidden="1">#N/A</definedName>
    <definedName name="_1256DL60F433BE" hidden="1">#N/A</definedName>
    <definedName name="_12570DLC43B5CEE" hidden="1">#N/A</definedName>
    <definedName name="_12571DLC43B5CEE" hidden="1">#N/A</definedName>
    <definedName name="_12572DLC43B5CEE" hidden="1">#N/A</definedName>
    <definedName name="_12573DLC43B5CEE" hidden="1">#N/A</definedName>
    <definedName name="_12574DLC43B5CEE" hidden="1">#N/A</definedName>
    <definedName name="_12575DLC43B5CEE" hidden="1">#N/A</definedName>
    <definedName name="_12576DLC43B5CEE" hidden="1">#N/A</definedName>
    <definedName name="_12577DLC43B5CEE" hidden="1">#N/A</definedName>
    <definedName name="_12578DLC43B5CEE" hidden="1">#N/A</definedName>
    <definedName name="_12579DLC43B5CEE" hidden="1">#N/A</definedName>
    <definedName name="_1257DL60F433BE" hidden="1">#N/A</definedName>
    <definedName name="_12580DLC43B5CEE" hidden="1">#N/A</definedName>
    <definedName name="_12581DLC43B5CEE" hidden="1">#N/A</definedName>
    <definedName name="_12582DLC43B5CEE" hidden="1">#N/A</definedName>
    <definedName name="_12583DLC43B5CEE" hidden="1">#N/A</definedName>
    <definedName name="_12584DLC43B5CEE" hidden="1">#N/A</definedName>
    <definedName name="_12585DLC43B5CEE" hidden="1">#N/A</definedName>
    <definedName name="_12586DLC43B5CEE" hidden="1">#N/A</definedName>
    <definedName name="_12587DLC43B5CEE" hidden="1">#N/A</definedName>
    <definedName name="_12588DLC43B5CEE" hidden="1">#N/A</definedName>
    <definedName name="_12589DLC43B5CEE" hidden="1">#N/A</definedName>
    <definedName name="_1258DL60F433BE" hidden="1">#N/A</definedName>
    <definedName name="_12590DLC43B5CEE" hidden="1">#N/A</definedName>
    <definedName name="_12591DLC43B5CEE" hidden="1">#N/A</definedName>
    <definedName name="_12592DLC43B5CEE" hidden="1">#N/A</definedName>
    <definedName name="_12593DLC43B5CEE" hidden="1">#N/A</definedName>
    <definedName name="_12594DLC43B5CEE" hidden="1">#N/A</definedName>
    <definedName name="_12595DLC43B5CEE" hidden="1">#N/A</definedName>
    <definedName name="_12596DLC43B5CEE" hidden="1">#N/A</definedName>
    <definedName name="_12597DLC43B5CEE" hidden="1">#N/A</definedName>
    <definedName name="_12598DLC43B5CEE" hidden="1">#N/A</definedName>
    <definedName name="_12599DLC43B5CEE" hidden="1">#N/A</definedName>
    <definedName name="_1259DL60F433BE" hidden="1">#N/A</definedName>
    <definedName name="_125DL607430AD" hidden="1">#N/A</definedName>
    <definedName name="_125DL61593623" hidden="1">#N/A</definedName>
    <definedName name="_12600DLC43B5CEE" hidden="1">#N/A</definedName>
    <definedName name="_12601DLC43C5CEF" hidden="1">#N/A</definedName>
    <definedName name="_12602DLC43C5CEF" hidden="1">#N/A</definedName>
    <definedName name="_12603DLC43C5CEF" hidden="1">#N/A</definedName>
    <definedName name="_12604DLC43C5CEF" hidden="1">#N/A</definedName>
    <definedName name="_12605DLC43C5CEF" hidden="1">#N/A</definedName>
    <definedName name="_12606DLC43C5CEF" hidden="1">#N/A</definedName>
    <definedName name="_12607DLC43C5CEF" hidden="1">#N/A</definedName>
    <definedName name="_12608DLC43C5CEF" hidden="1">#N/A</definedName>
    <definedName name="_12609DLC43C5CEF" hidden="1">#N/A</definedName>
    <definedName name="_1260DL60F433BE" hidden="1">#N/A</definedName>
    <definedName name="_12610DLC43C5CEF" hidden="1">#N/A</definedName>
    <definedName name="_12611DLC43C5CEF" hidden="1">#N/A</definedName>
    <definedName name="_12612DLC43C5CEF" hidden="1">#N/A</definedName>
    <definedName name="_12613DLC43C5CEF" hidden="1">#N/A</definedName>
    <definedName name="_12614DLC43C5CEF" hidden="1">#N/A</definedName>
    <definedName name="_12615DLC43C5CEF" hidden="1">#N/A</definedName>
    <definedName name="_12616DLC43C5CEF" hidden="1">#N/A</definedName>
    <definedName name="_12617DLC43C5CEF" hidden="1">#N/A</definedName>
    <definedName name="_12618DLC43C5CEF" hidden="1">#N/A</definedName>
    <definedName name="_12619DLC43C5CEF" hidden="1">#N/A</definedName>
    <definedName name="_1261DL60F533C5" hidden="1">#N/A</definedName>
    <definedName name="_12620DLC43C5CEF" hidden="1">#N/A</definedName>
    <definedName name="_12621DLC43C5CEF" hidden="1">#N/A</definedName>
    <definedName name="_12622DLC43C5CEF" hidden="1">#N/A</definedName>
    <definedName name="_12623DLC43C5CEF" hidden="1">#N/A</definedName>
    <definedName name="_12624DLC43C5CEF" hidden="1">#N/A</definedName>
    <definedName name="_12625DLC43C5CEF" hidden="1">#N/A</definedName>
    <definedName name="_12626DLC43C5CEF" hidden="1">#N/A</definedName>
    <definedName name="_12627DLC43C5CEF" hidden="1">#N/A</definedName>
    <definedName name="_12628DLC43C5CEF" hidden="1">#N/A</definedName>
    <definedName name="_12629DLC43C5CEF" hidden="1">#N/A</definedName>
    <definedName name="_1262DL60F533C5" hidden="1">#N/A</definedName>
    <definedName name="_12630DLC43C5CEF" hidden="1">#N/A</definedName>
    <definedName name="_12631DLC43C5CEF" hidden="1">#N/A</definedName>
    <definedName name="_12632DLC43C5CEF" hidden="1">#N/A</definedName>
    <definedName name="_12633DLC43C5CEF" hidden="1">#N/A</definedName>
    <definedName name="_12634DLC43C5CEF" hidden="1">#N/A</definedName>
    <definedName name="_12635DLC43C5CEF" hidden="1">#N/A</definedName>
    <definedName name="_12636DLC43D5CEF" hidden="1">#N/A</definedName>
    <definedName name="_12637DLC43D5CEF" hidden="1">#N/A</definedName>
    <definedName name="_12638DLC43D5CEF" hidden="1">#N/A</definedName>
    <definedName name="_12639DLC43D5CEF" hidden="1">#N/A</definedName>
    <definedName name="_1263DL60F533C5" hidden="1">#N/A</definedName>
    <definedName name="_12640DLC43D5CEF" hidden="1">#N/A</definedName>
    <definedName name="_12641DLC43D5CEF" hidden="1">#N/A</definedName>
    <definedName name="_12642DLC43D5CEF" hidden="1">#N/A</definedName>
    <definedName name="_12643DLC43D5CEF" hidden="1">#N/A</definedName>
    <definedName name="_12644DLC43D5CEF" hidden="1">#N/A</definedName>
    <definedName name="_12645DLC43D5CEF" hidden="1">#N/A</definedName>
    <definedName name="_12646DLC43D5CEF" hidden="1">#N/A</definedName>
    <definedName name="_12647DLC43D5CEF" hidden="1">#N/A</definedName>
    <definedName name="_12648DLC43D5CEF" hidden="1">#N/A</definedName>
    <definedName name="_12649DLC43D5CEF" hidden="1">#N/A</definedName>
    <definedName name="_1264DL60F533C5" hidden="1">#N/A</definedName>
    <definedName name="_12650DLC43D5CEF" hidden="1">#N/A</definedName>
    <definedName name="_12651DLC43D5CEF" hidden="1">#N/A</definedName>
    <definedName name="_12652DLC43D5CEF" hidden="1">#N/A</definedName>
    <definedName name="_12653DLC43D5CEF" hidden="1">#N/A</definedName>
    <definedName name="_12654DLC43D5CEF" hidden="1">#N/A</definedName>
    <definedName name="_12655DLC43D5CEF" hidden="1">#N/A</definedName>
    <definedName name="_12656DLC43D5CEF" hidden="1">#N/A</definedName>
    <definedName name="_12657DLC43D5CEF" hidden="1">#N/A</definedName>
    <definedName name="_12658DLC43D5CEF" hidden="1">#N/A</definedName>
    <definedName name="_12659DLC43D5CEF" hidden="1">#N/A</definedName>
    <definedName name="_1265DL60F533C5" hidden="1">#N/A</definedName>
    <definedName name="_12660DLC43D5CEF" hidden="1">#N/A</definedName>
    <definedName name="_12661DLC43D5CEF" hidden="1">#N/A</definedName>
    <definedName name="_12662DLC43D5CEF" hidden="1">#N/A</definedName>
    <definedName name="_12663DLC43D5CEF" hidden="1">#N/A</definedName>
    <definedName name="_12664DLC43D5CEF" hidden="1">#N/A</definedName>
    <definedName name="_12665DLC43D5CEF" hidden="1">#N/A</definedName>
    <definedName name="_12666DLC43D5CEF" hidden="1">#N/A</definedName>
    <definedName name="_12667DLC43D5CEF" hidden="1">#N/A</definedName>
    <definedName name="_12668DLC43D5CEF" hidden="1">#N/A</definedName>
    <definedName name="_12669DLC43D5CEF" hidden="1">#N/A</definedName>
    <definedName name="_1266DL60F533C5" hidden="1">#N/A</definedName>
    <definedName name="_12670DLC43D5CEF" hidden="1">#N/A</definedName>
    <definedName name="_12671DLC43E5CEF" hidden="1">#N/A</definedName>
    <definedName name="_12672DLC43E5CEF" hidden="1">#N/A</definedName>
    <definedName name="_12673DLC43E5CEF" hidden="1">#N/A</definedName>
    <definedName name="_12674DLC43E5CEF" hidden="1">#N/A</definedName>
    <definedName name="_12675DLC43E5CEF" hidden="1">#N/A</definedName>
    <definedName name="_12676DLC43E5CEF" hidden="1">#N/A</definedName>
    <definedName name="_12677DLC43E5CEF" hidden="1">#N/A</definedName>
    <definedName name="_12678DLC43E5CEF" hidden="1">#N/A</definedName>
    <definedName name="_12679DLC43E5CEF" hidden="1">#N/A</definedName>
    <definedName name="_1267DL60F533C5" hidden="1">#N/A</definedName>
    <definedName name="_12680DLC43E5CEF" hidden="1">#N/A</definedName>
    <definedName name="_12681DLC43E5CEF" hidden="1">#N/A</definedName>
    <definedName name="_12682DLC43E5CEF" hidden="1">#N/A</definedName>
    <definedName name="_12683DLC43E5CEF" hidden="1">#N/A</definedName>
    <definedName name="_12684DLC43E5CEF" hidden="1">#N/A</definedName>
    <definedName name="_12685DLC43E5CEF" hidden="1">#N/A</definedName>
    <definedName name="_12686DLC43E5CEF" hidden="1">#N/A</definedName>
    <definedName name="_12687DLC43E5CEF" hidden="1">#N/A</definedName>
    <definedName name="_12688DLC43E5CEF" hidden="1">#N/A</definedName>
    <definedName name="_12689DLC43E5CEF" hidden="1">#N/A</definedName>
    <definedName name="_1268DL60F533C5" hidden="1">#N/A</definedName>
    <definedName name="_12690DLC43E5CEF" hidden="1">#N/A</definedName>
    <definedName name="_12691DLC43E5CEF" hidden="1">#N/A</definedName>
    <definedName name="_12692DLC43E5CEF" hidden="1">#N/A</definedName>
    <definedName name="_12693DLC43E5CEF" hidden="1">#N/A</definedName>
    <definedName name="_12694DLC43E5CEF" hidden="1">#N/A</definedName>
    <definedName name="_12695DLC43E5CEF" hidden="1">#N/A</definedName>
    <definedName name="_12696DLC43E5CEF" hidden="1">#N/A</definedName>
    <definedName name="_12697DLC43E5CEF" hidden="1">#N/A</definedName>
    <definedName name="_12698DLC43E5CEF" hidden="1">#N/A</definedName>
    <definedName name="_12699DLC43E5CEF" hidden="1">#N/A</definedName>
    <definedName name="_1269DL60F533C5" hidden="1">#N/A</definedName>
    <definedName name="_126DL607430AD" hidden="1">#N/A</definedName>
    <definedName name="_126DL615A3629" hidden="1">#N/A</definedName>
    <definedName name="_12700DLC43E5CEF" hidden="1">#N/A</definedName>
    <definedName name="_12701DLC43E5CEF" hidden="1">#N/A</definedName>
    <definedName name="_12702DLC43E5CEF" hidden="1">#N/A</definedName>
    <definedName name="_12703DLC43E5CEF" hidden="1">#N/A</definedName>
    <definedName name="_12704DLC43E5CEF" hidden="1">#N/A</definedName>
    <definedName name="_12705DLC43E5CEF" hidden="1">#N/A</definedName>
    <definedName name="_12706DLC43F5CEF" hidden="1">#N/A</definedName>
    <definedName name="_12707DLC43F5CEF" hidden="1">#N/A</definedName>
    <definedName name="_12708DLC43F5CEF" hidden="1">#N/A</definedName>
    <definedName name="_12709DLC43F5CEF" hidden="1">#N/A</definedName>
    <definedName name="_1270DL60F533C5" hidden="1">#N/A</definedName>
    <definedName name="_12710DLC43F5CEF" hidden="1">#N/A</definedName>
    <definedName name="_12711DLC43F5CEF" hidden="1">#N/A</definedName>
    <definedName name="_12712DLC43F5CEF" hidden="1">#N/A</definedName>
    <definedName name="_12713DLC43F5CEF" hidden="1">#N/A</definedName>
    <definedName name="_12714DLC43F5CEF" hidden="1">#N/A</definedName>
    <definedName name="_12715DLC43F5CEF" hidden="1">#N/A</definedName>
    <definedName name="_12716DLC43F5CEF" hidden="1">#N/A</definedName>
    <definedName name="_12717DLC43F5CEF" hidden="1">#N/A</definedName>
    <definedName name="_12718DLC43F5CEF" hidden="1">#N/A</definedName>
    <definedName name="_12719DLC43F5CEF" hidden="1">#N/A</definedName>
    <definedName name="_1271DL60F533C5" hidden="1">#N/A</definedName>
    <definedName name="_12720DLC43F5CEF" hidden="1">#N/A</definedName>
    <definedName name="_12721DLC43F5CEF" hidden="1">#N/A</definedName>
    <definedName name="_12722DLC43F5CEF" hidden="1">#N/A</definedName>
    <definedName name="_12723DLC43F5CEF" hidden="1">#N/A</definedName>
    <definedName name="_12724DLC43F5CEF" hidden="1">#N/A</definedName>
    <definedName name="_12725DLC43F5CEF" hidden="1">#N/A</definedName>
    <definedName name="_12726DLC43F5CEF" hidden="1">#N/A</definedName>
    <definedName name="_12727DLC43F5CEF" hidden="1">#N/A</definedName>
    <definedName name="_12728DLC43F5CEF" hidden="1">#N/A</definedName>
    <definedName name="_12729DLC43F5CEF" hidden="1">#N/A</definedName>
    <definedName name="_1272DL60F533C5" hidden="1">#N/A</definedName>
    <definedName name="_12730DLC43F5CEF" hidden="1">#N/A</definedName>
    <definedName name="_12731DLC43F5CEF" hidden="1">#N/A</definedName>
    <definedName name="_12732DLC43F5CEF" hidden="1">#N/A</definedName>
    <definedName name="_12733DLC43F5CEF" hidden="1">#N/A</definedName>
    <definedName name="_12734DLC43F5CEF" hidden="1">#N/A</definedName>
    <definedName name="_12735DLC43F5CEF" hidden="1">#N/A</definedName>
    <definedName name="_12736DLC43F5CEF" hidden="1">#N/A</definedName>
    <definedName name="_12737DLC43F5CEF" hidden="1">#N/A</definedName>
    <definedName name="_12738DLC43F5CEF" hidden="1">#N/A</definedName>
    <definedName name="_12739DLC43F5CEF" hidden="1">#N/A</definedName>
    <definedName name="_1273DL60F533C5" hidden="1">#N/A</definedName>
    <definedName name="_12740DLC43F5CEF" hidden="1">#N/A</definedName>
    <definedName name="_12741DLC4405CEF" hidden="1">#N/A</definedName>
    <definedName name="_12742DLC4405CEF" hidden="1">#N/A</definedName>
    <definedName name="_12743DLC4405CEF" hidden="1">#N/A</definedName>
    <definedName name="_12744DLC4405CEF" hidden="1">#N/A</definedName>
    <definedName name="_12745DLC4405CEF" hidden="1">#N/A</definedName>
    <definedName name="_12746DLC4405CEF" hidden="1">#N/A</definedName>
    <definedName name="_12747DLC4405CEF" hidden="1">#N/A</definedName>
    <definedName name="_12748DLC4405CEF" hidden="1">#N/A</definedName>
    <definedName name="_12749DLC4405CEF" hidden="1">#N/A</definedName>
    <definedName name="_1274DL60F533C5" hidden="1">#N/A</definedName>
    <definedName name="_12750DLC4405CEF" hidden="1">#N/A</definedName>
    <definedName name="_12751DLC4405CEF" hidden="1">#N/A</definedName>
    <definedName name="_12752DLC4405CEF" hidden="1">#N/A</definedName>
    <definedName name="_12753DLC4405CEF" hidden="1">#N/A</definedName>
    <definedName name="_12754DLC4405CEF" hidden="1">#N/A</definedName>
    <definedName name="_12755DLC4405CEF" hidden="1">#N/A</definedName>
    <definedName name="_12756DLC4405CEF" hidden="1">#N/A</definedName>
    <definedName name="_12757DLC4405CEF" hidden="1">#N/A</definedName>
    <definedName name="_12758DLC4405CEF" hidden="1">#N/A</definedName>
    <definedName name="_12759DLC4405CEF" hidden="1">#N/A</definedName>
    <definedName name="_1275DL60F533C5" hidden="1">#N/A</definedName>
    <definedName name="_12760DLC4405CEF" hidden="1">#N/A</definedName>
    <definedName name="_12761DLC4405CEF" hidden="1">#N/A</definedName>
    <definedName name="_12762DLC4405CEF" hidden="1">#N/A</definedName>
    <definedName name="_12763DLC4405CEF" hidden="1">#N/A</definedName>
    <definedName name="_12764DLC4405CEF" hidden="1">#N/A</definedName>
    <definedName name="_12765DLC4405CEF" hidden="1">#N/A</definedName>
    <definedName name="_12766DLC4405CEF" hidden="1">#N/A</definedName>
    <definedName name="_12767DLC4405CEF" hidden="1">#N/A</definedName>
    <definedName name="_12768DLC4405CEF" hidden="1">#N/A</definedName>
    <definedName name="_12769DLC4405CEF" hidden="1">#N/A</definedName>
    <definedName name="_1276DL60F533C5" hidden="1">#N/A</definedName>
    <definedName name="_12770DLC4405CEF" hidden="1">#N/A</definedName>
    <definedName name="_12771DLC4405CEF" hidden="1">#N/A</definedName>
    <definedName name="_12772DLC4405CEF" hidden="1">#N/A</definedName>
    <definedName name="_12773DLC4405CEF" hidden="1">#N/A</definedName>
    <definedName name="_12774DLC4405CEF" hidden="1">#N/A</definedName>
    <definedName name="_12775DLC4405CEF" hidden="1">#N/A</definedName>
    <definedName name="_12776DLC4415CEF" hidden="1">#N/A</definedName>
    <definedName name="_12777DLC4415CEF" hidden="1">#N/A</definedName>
    <definedName name="_12778DLC4415CEF" hidden="1">#N/A</definedName>
    <definedName name="_12779DLC4415CEF" hidden="1">#N/A</definedName>
    <definedName name="_1277DL60F533C5" hidden="1">#N/A</definedName>
    <definedName name="_12780DLC4415CEF" hidden="1">#N/A</definedName>
    <definedName name="_12781DLC4415CEF" hidden="1">#N/A</definedName>
    <definedName name="_12782DLC4415CEF" hidden="1">#N/A</definedName>
    <definedName name="_12783DLC4415CEF" hidden="1">#N/A</definedName>
    <definedName name="_12784DLC4415CEF" hidden="1">#N/A</definedName>
    <definedName name="_12785DLC4415CEF" hidden="1">#N/A</definedName>
    <definedName name="_12786DLC4415CEF" hidden="1">#N/A</definedName>
    <definedName name="_12787DLC4415CEF" hidden="1">#N/A</definedName>
    <definedName name="_12788DLC4415CEF" hidden="1">#N/A</definedName>
    <definedName name="_12789DLC4415CEF" hidden="1">#N/A</definedName>
    <definedName name="_1278DL60F533C5" hidden="1">#N/A</definedName>
    <definedName name="_12790DLC4415CEF" hidden="1">#N/A</definedName>
    <definedName name="_12791DLC4415CEF" hidden="1">#N/A</definedName>
    <definedName name="_12792DLC4415CEF" hidden="1">#N/A</definedName>
    <definedName name="_12793DLC4415CEF" hidden="1">#N/A</definedName>
    <definedName name="_12794DLC4415CEF" hidden="1">#N/A</definedName>
    <definedName name="_12795DLC4415CEF" hidden="1">#N/A</definedName>
    <definedName name="_12796DLC4415CEF" hidden="1">#N/A</definedName>
    <definedName name="_12797DLC4415CEF" hidden="1">#N/A</definedName>
    <definedName name="_12798DLC4415CEF" hidden="1">#N/A</definedName>
    <definedName name="_12799DLC4415CEF" hidden="1">#N/A</definedName>
    <definedName name="_1279DL60F533C5" hidden="1">#N/A</definedName>
    <definedName name="_127DL607430AD" hidden="1">#N/A</definedName>
    <definedName name="_127DL615B3630" hidden="1">#N/A</definedName>
    <definedName name="_12800DLC4415CEF" hidden="1">#N/A</definedName>
    <definedName name="_12801DLC4415CEF" hidden="1">#N/A</definedName>
    <definedName name="_12802DLC4415CEF" hidden="1">#N/A</definedName>
    <definedName name="_12803DLC4415CEF" hidden="1">#N/A</definedName>
    <definedName name="_12804DLC4415CEF" hidden="1">#N/A</definedName>
    <definedName name="_12805DLC4415CEF" hidden="1">#N/A</definedName>
    <definedName name="_12806DLC4415CEF" hidden="1">#N/A</definedName>
    <definedName name="_12807DLC4415CEF" hidden="1">#N/A</definedName>
    <definedName name="_12808DLC4415CEF" hidden="1">#N/A</definedName>
    <definedName name="_12809DLC4415CEF" hidden="1">#N/A</definedName>
    <definedName name="_1280DL60F533C5" hidden="1">#N/A</definedName>
    <definedName name="_12810DLC4415CEF" hidden="1">#N/A</definedName>
    <definedName name="_12811DLC4425CEF" hidden="1">#N/A</definedName>
    <definedName name="_12812DLC4425CEF" hidden="1">#N/A</definedName>
    <definedName name="_12813DLC4425CEF" hidden="1">#N/A</definedName>
    <definedName name="_12814DLC4425CEF" hidden="1">#N/A</definedName>
    <definedName name="_12815DLC4425CEF" hidden="1">#N/A</definedName>
    <definedName name="_12816DLC4425CEF" hidden="1">#N/A</definedName>
    <definedName name="_12817DLC4425CEF" hidden="1">#N/A</definedName>
    <definedName name="_12818DLC4425CEF" hidden="1">#N/A</definedName>
    <definedName name="_12819DLC4425CEF" hidden="1">#N/A</definedName>
    <definedName name="_1281DL60F533C5" hidden="1">#N/A</definedName>
    <definedName name="_12820DLC4425CEF" hidden="1">#N/A</definedName>
    <definedName name="_12821DLC4425CEF" hidden="1">#N/A</definedName>
    <definedName name="_12822DLC4425CEF" hidden="1">#N/A</definedName>
    <definedName name="_12823DLC4425CEF" hidden="1">#N/A</definedName>
    <definedName name="_12824DLC4425CEF" hidden="1">#N/A</definedName>
    <definedName name="_12825DLC4425CEF" hidden="1">#N/A</definedName>
    <definedName name="_12826DLC4425CEF" hidden="1">#N/A</definedName>
    <definedName name="_12827DLC4425CEF" hidden="1">#N/A</definedName>
    <definedName name="_12828DLC4425CEF" hidden="1">#N/A</definedName>
    <definedName name="_12829DLC4425CEF" hidden="1">#N/A</definedName>
    <definedName name="_1282DL60F533C5" hidden="1">#N/A</definedName>
    <definedName name="_12830DLC4425CEF" hidden="1">#N/A</definedName>
    <definedName name="_12831DLC4425CEF" hidden="1">#N/A</definedName>
    <definedName name="_12832DLC4425CEF" hidden="1">#N/A</definedName>
    <definedName name="_12833DLC4425CEF" hidden="1">#N/A</definedName>
    <definedName name="_12834DLC4425CEF" hidden="1">#N/A</definedName>
    <definedName name="_12835DLC4425CEF" hidden="1">#N/A</definedName>
    <definedName name="_12836DLC4425CEF" hidden="1">#N/A</definedName>
    <definedName name="_12837DLC4425CEF" hidden="1">#N/A</definedName>
    <definedName name="_12838DLC4425CEF" hidden="1">#N/A</definedName>
    <definedName name="_12839DLC4425CEF" hidden="1">#N/A</definedName>
    <definedName name="_1283DL60F533C5" hidden="1">#N/A</definedName>
    <definedName name="_12840DLC4425CEF" hidden="1">#N/A</definedName>
    <definedName name="_12841DLC4425CEF" hidden="1">#N/A</definedName>
    <definedName name="_12842DLC4425CEF" hidden="1">#N/A</definedName>
    <definedName name="_12843DLC4425CEF" hidden="1">#N/A</definedName>
    <definedName name="_12844DLC4425CEF" hidden="1">#N/A</definedName>
    <definedName name="_12845DLC4425CEF" hidden="1">#N/A</definedName>
    <definedName name="_12846DLC4435CEF" hidden="1">#N/A</definedName>
    <definedName name="_12847DLC4435CEF" hidden="1">#N/A</definedName>
    <definedName name="_12848DLC4435CEF" hidden="1">#N/A</definedName>
    <definedName name="_12849DLC4435CEF" hidden="1">#N/A</definedName>
    <definedName name="_1284DL60F533C5" hidden="1">#N/A</definedName>
    <definedName name="_12850DLC4435CEF" hidden="1">#N/A</definedName>
    <definedName name="_12851DLC4435CEF" hidden="1">#N/A</definedName>
    <definedName name="_12852DLC4435CEF" hidden="1">#N/A</definedName>
    <definedName name="_12853DLC4435CEF" hidden="1">#N/A</definedName>
    <definedName name="_12854DLC4435CEF" hidden="1">#N/A</definedName>
    <definedName name="_12855DLC4435CEF" hidden="1">#N/A</definedName>
    <definedName name="_12856DLC4435CEF" hidden="1">#N/A</definedName>
    <definedName name="_12857DLC4435CEF" hidden="1">#N/A</definedName>
    <definedName name="_12858DLC4435CEF" hidden="1">#N/A</definedName>
    <definedName name="_12859DLC4435CEF" hidden="1">#N/A</definedName>
    <definedName name="_1285DL60F533C5" hidden="1">#N/A</definedName>
    <definedName name="_12860DLC4435CEF" hidden="1">#N/A</definedName>
    <definedName name="_12861DLC4435CEF" hidden="1">#N/A</definedName>
    <definedName name="_12862DLC4435CEF" hidden="1">#N/A</definedName>
    <definedName name="_12863DLC4435CEF" hidden="1">#N/A</definedName>
    <definedName name="_12864DLC4435CEF" hidden="1">#N/A</definedName>
    <definedName name="_12865DLC4435CEF" hidden="1">#N/A</definedName>
    <definedName name="_12866DLC4435CEF" hidden="1">#N/A</definedName>
    <definedName name="_12867DLC4435CEF" hidden="1">#N/A</definedName>
    <definedName name="_12868DLC4435CEF" hidden="1">#N/A</definedName>
    <definedName name="_12869DLC4435CEF" hidden="1">#N/A</definedName>
    <definedName name="_1286DL60F533C5" hidden="1">#N/A</definedName>
    <definedName name="_12870DLC4435CEF" hidden="1">#N/A</definedName>
    <definedName name="_12871DLC4435CEF" hidden="1">#N/A</definedName>
    <definedName name="_12872DLC4435CEF" hidden="1">#N/A</definedName>
    <definedName name="_12873DLC4435CEF" hidden="1">#N/A</definedName>
    <definedName name="_12874DLC4435CEF" hidden="1">#N/A</definedName>
    <definedName name="_12875DLC4435CEF" hidden="1">#N/A</definedName>
    <definedName name="_12876DLC4435CEF" hidden="1">#N/A</definedName>
    <definedName name="_12877DLC4435CEF" hidden="1">#N/A</definedName>
    <definedName name="_12878DLC4435CEF" hidden="1">#N/A</definedName>
    <definedName name="_12879DLC4435CEF" hidden="1">#N/A</definedName>
    <definedName name="_1287DL60F533C5" hidden="1">#N/A</definedName>
    <definedName name="_12880DLC4435CEF" hidden="1">#N/A</definedName>
    <definedName name="_12881DLC4445CEF" hidden="1">#N/A</definedName>
    <definedName name="_12882DLC4445CEF" hidden="1">#N/A</definedName>
    <definedName name="_12883DLC4445CEF" hidden="1">#N/A</definedName>
    <definedName name="_12884DLC4445CEF" hidden="1">#N/A</definedName>
    <definedName name="_12885DLC4445CEF" hidden="1">#N/A</definedName>
    <definedName name="_12886DLC4445CEF" hidden="1">#N/A</definedName>
    <definedName name="_12887DLC4445CEF" hidden="1">#N/A</definedName>
    <definedName name="_12888DLC4445CEF" hidden="1">#N/A</definedName>
    <definedName name="_12889DLC4445CEF" hidden="1">#N/A</definedName>
    <definedName name="_1288DL60F533C5" hidden="1">#N/A</definedName>
    <definedName name="_12890DLC4445CEF" hidden="1">#N/A</definedName>
    <definedName name="_12891DLC4445CEF" hidden="1">#N/A</definedName>
    <definedName name="_12892DLC4445CEF" hidden="1">#N/A</definedName>
    <definedName name="_12893DLC4445CEF" hidden="1">#N/A</definedName>
    <definedName name="_12894DLC4445CEF" hidden="1">#N/A</definedName>
    <definedName name="_12895DLC4445CEF" hidden="1">#N/A</definedName>
    <definedName name="_12896DLC4445CEF" hidden="1">#N/A</definedName>
    <definedName name="_12897DLC4445CEF" hidden="1">#N/A</definedName>
    <definedName name="_12898DLC4445CEF" hidden="1">#N/A</definedName>
    <definedName name="_12899DLC4445CEF" hidden="1">#N/A</definedName>
    <definedName name="_1289DL60F533C5" hidden="1">#N/A</definedName>
    <definedName name="_128DL607430AD" hidden="1">#N/A</definedName>
    <definedName name="_128DL615C3637" hidden="1">#N/A</definedName>
    <definedName name="_12900DLC4445CEF" hidden="1">#N/A</definedName>
    <definedName name="_12901DLC4445CEF" hidden="1">#N/A</definedName>
    <definedName name="_12902DLC4445CEF" hidden="1">#N/A</definedName>
    <definedName name="_12903DLC4445CEF" hidden="1">#N/A</definedName>
    <definedName name="_12904DLC4445CEF" hidden="1">#N/A</definedName>
    <definedName name="_12905DLC4445CEF" hidden="1">#N/A</definedName>
    <definedName name="_12906DLC4445CEF" hidden="1">#N/A</definedName>
    <definedName name="_12907DLC4445CEF" hidden="1">#N/A</definedName>
    <definedName name="_12908DLC4445CEF" hidden="1">#N/A</definedName>
    <definedName name="_12909DLC4445CEF" hidden="1">#N/A</definedName>
    <definedName name="_1290DL60F533C5" hidden="1">#N/A</definedName>
    <definedName name="_12910DLC4445CEF" hidden="1">#N/A</definedName>
    <definedName name="_12911DLC4445CEF" hidden="1">#N/A</definedName>
    <definedName name="_12912DLC4445CEF" hidden="1">#N/A</definedName>
    <definedName name="_12913DLC4445CEF" hidden="1">#N/A</definedName>
    <definedName name="_12914DLC4445CEF" hidden="1">#N/A</definedName>
    <definedName name="_12915DLC4445CEF" hidden="1">#N/A</definedName>
    <definedName name="_12916DLC4455CEF" hidden="1">#N/A</definedName>
    <definedName name="_12917DLC4455CEF" hidden="1">#N/A</definedName>
    <definedName name="_12918DLC4455CEF" hidden="1">#N/A</definedName>
    <definedName name="_12919DLC4455CEF" hidden="1">#N/A</definedName>
    <definedName name="_1291DL60F533C5" hidden="1">#N/A</definedName>
    <definedName name="_12920DLC4455CEF" hidden="1">#N/A</definedName>
    <definedName name="_12921DLC4455CEF" hidden="1">#N/A</definedName>
    <definedName name="_12922DLC4455CEF" hidden="1">#N/A</definedName>
    <definedName name="_12923DLC4455CEF" hidden="1">#N/A</definedName>
    <definedName name="_12924DLC4455CEF" hidden="1">#N/A</definedName>
    <definedName name="_12925DLC4455CEF" hidden="1">#N/A</definedName>
    <definedName name="_12926DLC4455CEF" hidden="1">#N/A</definedName>
    <definedName name="_12927DLC4455CEF" hidden="1">#N/A</definedName>
    <definedName name="_12928DLC4455CEF" hidden="1">#N/A</definedName>
    <definedName name="_12929DLC4455CEF" hidden="1">#N/A</definedName>
    <definedName name="_1292DL60F533C5" hidden="1">#N/A</definedName>
    <definedName name="_12930DLC4455CEF" hidden="1">#N/A</definedName>
    <definedName name="_12931DLC4455CEF" hidden="1">#N/A</definedName>
    <definedName name="_12932DLC4455CEF" hidden="1">#N/A</definedName>
    <definedName name="_12933DLC4455CEF" hidden="1">#N/A</definedName>
    <definedName name="_12934DLC4455CEF" hidden="1">#N/A</definedName>
    <definedName name="_12935DLC4455CEF" hidden="1">#N/A</definedName>
    <definedName name="_12936DLC4455CEF" hidden="1">#N/A</definedName>
    <definedName name="_12937DLC4455CEF" hidden="1">#N/A</definedName>
    <definedName name="_12938DLC4455CEF" hidden="1">#N/A</definedName>
    <definedName name="_12939DLC4455CEF" hidden="1">#N/A</definedName>
    <definedName name="_1293DL60F533C5" hidden="1">#N/A</definedName>
    <definedName name="_12940DLC4455CEF" hidden="1">#N/A</definedName>
    <definedName name="_12941DLC4455CEF" hidden="1">#N/A</definedName>
    <definedName name="_12942DLC4455CEF" hidden="1">#N/A</definedName>
    <definedName name="_12943DLC4455CEF" hidden="1">#N/A</definedName>
    <definedName name="_12944DLC4455CEF" hidden="1">#N/A</definedName>
    <definedName name="_12945DLC4455CEF" hidden="1">#N/A</definedName>
    <definedName name="_12946DLC4455CEF" hidden="1">#N/A</definedName>
    <definedName name="_12947DLC4455CEF" hidden="1">#N/A</definedName>
    <definedName name="_12948DLC4455CEF" hidden="1">#N/A</definedName>
    <definedName name="_12949DLC4455CEF" hidden="1">#N/A</definedName>
    <definedName name="_1294DL60F533C5" hidden="1">#N/A</definedName>
    <definedName name="_12950DLC4455CEF" hidden="1">#N/A</definedName>
    <definedName name="_12951DLC4465CEF" hidden="1">#N/A</definedName>
    <definedName name="_12952DLC4465CEF" hidden="1">#N/A</definedName>
    <definedName name="_12953DLC4465CEF" hidden="1">#N/A</definedName>
    <definedName name="_12954DLC4465CEF" hidden="1">#N/A</definedName>
    <definedName name="_12955DLC4465CEF" hidden="1">#N/A</definedName>
    <definedName name="_12956DLC4465CEF" hidden="1">#N/A</definedName>
    <definedName name="_12957DLC4465CEF" hidden="1">#N/A</definedName>
    <definedName name="_12958DLC4465CEF" hidden="1">#N/A</definedName>
    <definedName name="_12959DLC4465CEF" hidden="1">#N/A</definedName>
    <definedName name="_1295DL60F533C5" hidden="1">#N/A</definedName>
    <definedName name="_12960DLC4465CEF" hidden="1">#N/A</definedName>
    <definedName name="_12961DLC4465CEF" hidden="1">#N/A</definedName>
    <definedName name="_12962DLC4465CEF" hidden="1">#N/A</definedName>
    <definedName name="_12963DLC4465CEF" hidden="1">#N/A</definedName>
    <definedName name="_12964DLC4465CEF" hidden="1">#N/A</definedName>
    <definedName name="_12965DLC4465CEF" hidden="1">#N/A</definedName>
    <definedName name="_12966DLC4465CEF" hidden="1">#N/A</definedName>
    <definedName name="_12967DLC4465CEF" hidden="1">#N/A</definedName>
    <definedName name="_12968DLC4465CEF" hidden="1">#N/A</definedName>
    <definedName name="_12969DLC4465CEF" hidden="1">#N/A</definedName>
    <definedName name="_1296DL60F633CB" hidden="1">#N/A</definedName>
    <definedName name="_12970DLC4465CEF" hidden="1">#N/A</definedName>
    <definedName name="_12971DLC4465CEF" hidden="1">#N/A</definedName>
    <definedName name="_12972DLC4465CEF" hidden="1">#N/A</definedName>
    <definedName name="_12973DLC4465CEF" hidden="1">#N/A</definedName>
    <definedName name="_12974DLC4465CEF" hidden="1">#N/A</definedName>
    <definedName name="_12975DLC4465CEF" hidden="1">#N/A</definedName>
    <definedName name="_12976DLC4465CEF" hidden="1">#N/A</definedName>
    <definedName name="_12977DLC4465CEF" hidden="1">#N/A</definedName>
    <definedName name="_12978DLC4465CEF" hidden="1">#N/A</definedName>
    <definedName name="_12979DLC4465CEF" hidden="1">#N/A</definedName>
    <definedName name="_1297DL60F633CB" hidden="1">#N/A</definedName>
    <definedName name="_12980DLC4465CEF" hidden="1">#N/A</definedName>
    <definedName name="_12981DLC4465CEF" hidden="1">#N/A</definedName>
    <definedName name="_12982DLC4465CEF" hidden="1">#N/A</definedName>
    <definedName name="_12983DLC4465CEF" hidden="1">#N/A</definedName>
    <definedName name="_12984DLC4465CEF" hidden="1">#N/A</definedName>
    <definedName name="_12985DLC4465CEF" hidden="1">#N/A</definedName>
    <definedName name="_12986DLC4475CEF" hidden="1">#N/A</definedName>
    <definedName name="_12987DLC4475CEF" hidden="1">#N/A</definedName>
    <definedName name="_12988DLC4475CEF" hidden="1">#N/A</definedName>
    <definedName name="_12989DLC4475CEF" hidden="1">#N/A</definedName>
    <definedName name="_1298DL60F633CB" hidden="1">#N/A</definedName>
    <definedName name="_12990DLC4475CEF" hidden="1">#N/A</definedName>
    <definedName name="_12991DLC4475CEF" hidden="1">#N/A</definedName>
    <definedName name="_12992DLC4475CEF" hidden="1">#N/A</definedName>
    <definedName name="_12993DLC4475CEF" hidden="1">#N/A</definedName>
    <definedName name="_12994DLC4475CEF" hidden="1">#N/A</definedName>
    <definedName name="_12995DLC4475CEF" hidden="1">#N/A</definedName>
    <definedName name="_12996DLC4475CEF" hidden="1">#N/A</definedName>
    <definedName name="_12997DLC4475CEF" hidden="1">#N/A</definedName>
    <definedName name="_12998DLC4475CEF" hidden="1">#N/A</definedName>
    <definedName name="_12999DLC4475CEF" hidden="1">#N/A</definedName>
    <definedName name="_1299DL60F633CB" hidden="1">#N/A</definedName>
    <definedName name="_129DL607430AD" hidden="1">#N/A</definedName>
    <definedName name="_129DL615D363D" hidden="1">#N/A</definedName>
    <definedName name="_12AL639B3E5C" hidden="1">#N/A</definedName>
    <definedName name="_12DL607C30DD" hidden="1">#N/A</definedName>
    <definedName name="_13__FDSAUDITLINK__" localSheetId="1" hidden="1">{"fdsup://directions/FAT Viewer?action=UPDATE&amp;creator=factset&amp;DYN_ARGS=TRUE&amp;DOC_NAME=FAT:FQL_AUDITING_CLIENT_TEMPLATE.FAT&amp;display_string=Audit&amp;VAR:KEY=UJWLCPAZSX&amp;VAR:QUERY=RkZfRUJJVERBX0lCKEFOTiwyMDA3LCwsLFVTRCk=&amp;WINDOW=FIRST_POPUP&amp;HEIGHT=450&amp;WIDTH=450&amp;STAR","T_MAXIMIZED=FALSE&amp;VAR:CALENDAR=US&amp;VAR:SYMBOL=545717&amp;VAR:INDEX=0"}</definedName>
    <definedName name="_13__FDSAUDITLINK__" localSheetId="0" hidden="1">{"fdsup://directions/FAT Viewer?action=UPDATE&amp;creator=factset&amp;DYN_ARGS=TRUE&amp;DOC_NAME=FAT:FQL_AUDITING_CLIENT_TEMPLATE.FAT&amp;display_string=Audit&amp;VAR:KEY=UJWLCPAZSX&amp;VAR:QUERY=RkZfRUJJVERBX0lCKEFOTiwyMDA3LCwsLFVTRCk=&amp;WINDOW=FIRST_POPUP&amp;HEIGHT=450&amp;WIDTH=450&amp;STAR","T_MAXIMIZED=FALSE&amp;VAR:CALENDAR=US&amp;VAR:SYMBOL=545717&amp;VAR:INDEX=0"}</definedName>
    <definedName name="_13__FDSAUDITLINK__" hidden="1">{"fdsup://directions/FAT Viewer?action=UPDATE&amp;creator=factset&amp;DYN_ARGS=TRUE&amp;DOC_NAME=FAT:FQL_AUDITING_CLIENT_TEMPLATE.FAT&amp;display_string=Audit&amp;VAR:KEY=UJWLCPAZSX&amp;VAR:QUERY=RkZfRUJJVERBX0lCKEFOTiwyMDA3LCwsLFVTRCk=&amp;WINDOW=FIRST_POPUP&amp;HEIGHT=450&amp;WIDTH=450&amp;STAR","T_MAXIMIZED=FALSE&amp;VAR:CALENDAR=US&amp;VAR:SYMBOL=545717&amp;VAR:INDEX=0"}</definedName>
    <definedName name="_13000DLC4475CEF" hidden="1">#N/A</definedName>
    <definedName name="_13001DLC4475CEF" hidden="1">#N/A</definedName>
    <definedName name="_13002DLC4475CEF" hidden="1">#N/A</definedName>
    <definedName name="_13003DLC4475CEF" hidden="1">#N/A</definedName>
    <definedName name="_13004DLC4475CEF" hidden="1">#N/A</definedName>
    <definedName name="_13005DLC4475CEF" hidden="1">#N/A</definedName>
    <definedName name="_13006DLC4475CEF" hidden="1">#N/A</definedName>
    <definedName name="_13007DLC4475CEF" hidden="1">#N/A</definedName>
    <definedName name="_13008DLC4475CEF" hidden="1">#N/A</definedName>
    <definedName name="_13009DLC4475CEF" hidden="1">#N/A</definedName>
    <definedName name="_1300DL60F633CB" hidden="1">#N/A</definedName>
    <definedName name="_13010DLC4475CEF" hidden="1">#N/A</definedName>
    <definedName name="_13011DLC4475CEF" hidden="1">#N/A</definedName>
    <definedName name="_13012DLC4475CEF" hidden="1">#N/A</definedName>
    <definedName name="_13013DLC4475CEF" hidden="1">#N/A</definedName>
    <definedName name="_13014DLC4475CEF" hidden="1">#N/A</definedName>
    <definedName name="_13015DLC4475CEF" hidden="1">#N/A</definedName>
    <definedName name="_13016DLC4475CEF" hidden="1">#N/A</definedName>
    <definedName name="_13017DLC4475CEF" hidden="1">#N/A</definedName>
    <definedName name="_13018DLC4475CEF" hidden="1">#N/A</definedName>
    <definedName name="_13019DLC4475CEF" hidden="1">#N/A</definedName>
    <definedName name="_1301DL60F633CB" hidden="1">#N/A</definedName>
    <definedName name="_13020DLC4475CEF" hidden="1">#N/A</definedName>
    <definedName name="_13021DLC447DFF3" hidden="1">#N/A</definedName>
    <definedName name="_13022DLC447DFF3" hidden="1">#N/A</definedName>
    <definedName name="_13023DLC447DFF3" hidden="1">#N/A</definedName>
    <definedName name="_13024DLC447DFF3" hidden="1">#N/A</definedName>
    <definedName name="_13025DLC447DFF3" hidden="1">#N/A</definedName>
    <definedName name="_13026DLC447DFF3" hidden="1">#N/A</definedName>
    <definedName name="_13027DLC447DFF3" hidden="1">#N/A</definedName>
    <definedName name="_13028DLC447DFF3" hidden="1">#N/A</definedName>
    <definedName name="_13029DLC447DFF3" hidden="1">#N/A</definedName>
    <definedName name="_1302DL60F633CB" hidden="1">#N/A</definedName>
    <definedName name="_13030DLC447DFF3" hidden="1">#N/A</definedName>
    <definedName name="_13031DLC447DFF3" hidden="1">#N/A</definedName>
    <definedName name="_13032DLC447DFF3" hidden="1">#N/A</definedName>
    <definedName name="_13033DLC447DFF3" hidden="1">#N/A</definedName>
    <definedName name="_13034DLC447DFF3" hidden="1">#N/A</definedName>
    <definedName name="_13035DLC447DFF3" hidden="1">#N/A</definedName>
    <definedName name="_13036DLC447DFF3" hidden="1">#N/A</definedName>
    <definedName name="_13037DLC447DFF3" hidden="1">#N/A</definedName>
    <definedName name="_13038DLC447DFF3" hidden="1">#N/A</definedName>
    <definedName name="_13039DLC447DFF3" hidden="1">#N/A</definedName>
    <definedName name="_1303DL60F633CB" hidden="1">#N/A</definedName>
    <definedName name="_13040DLC447DFF3" hidden="1">#N/A</definedName>
    <definedName name="_13041DLC447DFF3" hidden="1">#N/A</definedName>
    <definedName name="_13042DLC447DFF3" hidden="1">#N/A</definedName>
    <definedName name="_13043DLC447DFF3" hidden="1">#N/A</definedName>
    <definedName name="_13044DLC447DFF3" hidden="1">#N/A</definedName>
    <definedName name="_13045DLC447DFF3" hidden="1">#N/A</definedName>
    <definedName name="_13046DLC447DFF3" hidden="1">#N/A</definedName>
    <definedName name="_13047DLC447DFF3" hidden="1">#N/A</definedName>
    <definedName name="_13048DLC447DFF3" hidden="1">#N/A</definedName>
    <definedName name="_13049DLC447DFF3" hidden="1">#N/A</definedName>
    <definedName name="_1304DL60F633CB" hidden="1">#N/A</definedName>
    <definedName name="_13050DLC447DFF3" hidden="1">#N/A</definedName>
    <definedName name="_13051DLC447DFF3" hidden="1">#N/A</definedName>
    <definedName name="_13052DLC447DFF3" hidden="1">#N/A</definedName>
    <definedName name="_13053DLC447DFF3" hidden="1">#N/A</definedName>
    <definedName name="_13054DLC447DFF3" hidden="1">#N/A</definedName>
    <definedName name="_13055DLC447DFF3" hidden="1">#N/A</definedName>
    <definedName name="_13056DLC4485CEF" hidden="1">#N/A</definedName>
    <definedName name="_13057DLC4485CEF" hidden="1">#N/A</definedName>
    <definedName name="_13058DLC4485CEF" hidden="1">#N/A</definedName>
    <definedName name="_13059DLC4485CEF" hidden="1">#N/A</definedName>
    <definedName name="_1305DL60F633CB" hidden="1">#N/A</definedName>
    <definedName name="_13060DLC4485CEF" hidden="1">#N/A</definedName>
    <definedName name="_13061DLC4485CEF" hidden="1">#N/A</definedName>
    <definedName name="_13062DLC4485CEF" hidden="1">#N/A</definedName>
    <definedName name="_13063DLC4485CEF" hidden="1">#N/A</definedName>
    <definedName name="_13064DLC4485CEF" hidden="1">#N/A</definedName>
    <definedName name="_13065DLC4485CEF" hidden="1">#N/A</definedName>
    <definedName name="_13066DLC4485CEF" hidden="1">#N/A</definedName>
    <definedName name="_13067DLC4485CEF" hidden="1">#N/A</definedName>
    <definedName name="_13068DLC4485CEF" hidden="1">#N/A</definedName>
    <definedName name="_13069DLC4485CEF" hidden="1">#N/A</definedName>
    <definedName name="_1306DL60F633CB" hidden="1">#N/A</definedName>
    <definedName name="_13070DLC4485CEF" hidden="1">#N/A</definedName>
    <definedName name="_13071DLC4485CEF" hidden="1">#N/A</definedName>
    <definedName name="_13072DLC4485CEF" hidden="1">#N/A</definedName>
    <definedName name="_13073DLC4485CEF" hidden="1">#N/A</definedName>
    <definedName name="_13074DLC4485CEF" hidden="1">#N/A</definedName>
    <definedName name="_13075DLC4485CEF" hidden="1">#N/A</definedName>
    <definedName name="_13076DLC4485CEF" hidden="1">#N/A</definedName>
    <definedName name="_13077DLC4485CEF" hidden="1">#N/A</definedName>
    <definedName name="_13078DLC4485CEF" hidden="1">#N/A</definedName>
    <definedName name="_13079DLC4485CEF" hidden="1">#N/A</definedName>
    <definedName name="_1307DL60F633CB" hidden="1">#N/A</definedName>
    <definedName name="_13080DLC4485CEF" hidden="1">#N/A</definedName>
    <definedName name="_13081DLC4485CEF" hidden="1">#N/A</definedName>
    <definedName name="_13082DLC4485CEF" hidden="1">#N/A</definedName>
    <definedName name="_13083DLC4485CEF" hidden="1">#N/A</definedName>
    <definedName name="_13084DLC4485CEF" hidden="1">#N/A</definedName>
    <definedName name="_13085DLC4485CEF" hidden="1">#N/A</definedName>
    <definedName name="_13086DLC4485CEF" hidden="1">#N/A</definedName>
    <definedName name="_13087DLC4485CEF" hidden="1">#N/A</definedName>
    <definedName name="_13088DLC4485CEF" hidden="1">#N/A</definedName>
    <definedName name="_13089DLC4485CEF" hidden="1">#N/A</definedName>
    <definedName name="_1308DL60F633CB" hidden="1">#N/A</definedName>
    <definedName name="_13090DLC4485CEF" hidden="1">#N/A</definedName>
    <definedName name="_13091DLC448DFF3" hidden="1">#N/A</definedName>
    <definedName name="_13092DLC448DFF3" hidden="1">#N/A</definedName>
    <definedName name="_13093DLC448DFF3" hidden="1">#N/A</definedName>
    <definedName name="_13094DLC448DFF3" hidden="1">#N/A</definedName>
    <definedName name="_13095DLC448DFF3" hidden="1">#N/A</definedName>
    <definedName name="_13096DLC448DFF3" hidden="1">#N/A</definedName>
    <definedName name="_13097DLC448DFF3" hidden="1">#N/A</definedName>
    <definedName name="_13098DLC448DFF3" hidden="1">#N/A</definedName>
    <definedName name="_13099DLC448DFF3" hidden="1">#N/A</definedName>
    <definedName name="_1309DL60F633CB" hidden="1">#N/A</definedName>
    <definedName name="_130DL607430AD" hidden="1">#N/A</definedName>
    <definedName name="_130DL615E3643" hidden="1">#N/A</definedName>
    <definedName name="_13100DLC448DFF3" hidden="1">#N/A</definedName>
    <definedName name="_13101DLC448DFF3" hidden="1">#N/A</definedName>
    <definedName name="_13102DLC448DFF3" hidden="1">#N/A</definedName>
    <definedName name="_13103DLC448DFF3" hidden="1">#N/A</definedName>
    <definedName name="_13104DLC448DFF3" hidden="1">#N/A</definedName>
    <definedName name="_13105DLC448DFF3" hidden="1">#N/A</definedName>
    <definedName name="_13106DLC448DFF3" hidden="1">#N/A</definedName>
    <definedName name="_13107DLC448DFF3" hidden="1">#N/A</definedName>
    <definedName name="_13108DLC448DFF3" hidden="1">#N/A</definedName>
    <definedName name="_13109DLC448DFF3" hidden="1">#N/A</definedName>
    <definedName name="_1310DL60F633CB" hidden="1">#N/A</definedName>
    <definedName name="_13110DLC448DFF3" hidden="1">#N/A</definedName>
    <definedName name="_13111DLC448DFF3" hidden="1">#N/A</definedName>
    <definedName name="_13112DLC448DFF3" hidden="1">#N/A</definedName>
    <definedName name="_13113DLC448DFF3" hidden="1">#N/A</definedName>
    <definedName name="_13114DLC448DFF3" hidden="1">#N/A</definedName>
    <definedName name="_13115DLC448DFF3" hidden="1">#N/A</definedName>
    <definedName name="_13116DLC448DFF3" hidden="1">#N/A</definedName>
    <definedName name="_13117DLC448DFF3" hidden="1">#N/A</definedName>
    <definedName name="_13118DLC448DFF3" hidden="1">#N/A</definedName>
    <definedName name="_13119DLC448DFF3" hidden="1">#N/A</definedName>
    <definedName name="_1311DL60F633CB" hidden="1">#N/A</definedName>
    <definedName name="_13120DLC448DFF3" hidden="1">#N/A</definedName>
    <definedName name="_13121DLC448DFF3" hidden="1">#N/A</definedName>
    <definedName name="_13122DLC448DFF3" hidden="1">#N/A</definedName>
    <definedName name="_13123DLC448DFF3" hidden="1">#N/A</definedName>
    <definedName name="_13124DLC448DFF3" hidden="1">#N/A</definedName>
    <definedName name="_13125DLC448DFF3" hidden="1">#N/A</definedName>
    <definedName name="_13126DLC4495CF0" hidden="1">#N/A</definedName>
    <definedName name="_13127DLC4495CF0" hidden="1">#N/A</definedName>
    <definedName name="_13128DLC4495CF0" hidden="1">#N/A</definedName>
    <definedName name="_13129DLC4495CF0" hidden="1">#N/A</definedName>
    <definedName name="_1312DL60F633CB" hidden="1">#N/A</definedName>
    <definedName name="_13130DLC4495CF0" hidden="1">#N/A</definedName>
    <definedName name="_13131DLC4495CF0" hidden="1">#N/A</definedName>
    <definedName name="_13132DLC4495CF0" hidden="1">#N/A</definedName>
    <definedName name="_13133DLC4495CF0" hidden="1">#N/A</definedName>
    <definedName name="_13134DLC4495CF0" hidden="1">#N/A</definedName>
    <definedName name="_13135DLC4495CF0" hidden="1">#N/A</definedName>
    <definedName name="_13136DLC4495CF0" hidden="1">#N/A</definedName>
    <definedName name="_13137DLC4495CF0" hidden="1">#N/A</definedName>
    <definedName name="_13138DLC4495CF0" hidden="1">#N/A</definedName>
    <definedName name="_13139DLC4495CF0" hidden="1">#N/A</definedName>
    <definedName name="_1313DL60F633CB" hidden="1">#N/A</definedName>
    <definedName name="_13140DLC4495CF0" hidden="1">#N/A</definedName>
    <definedName name="_13141DLC4495CF0" hidden="1">#N/A</definedName>
    <definedName name="_13142DLC4495CF0" hidden="1">#N/A</definedName>
    <definedName name="_13143DLC4495CF0" hidden="1">#N/A</definedName>
    <definedName name="_13144DLC4495CF0" hidden="1">#N/A</definedName>
    <definedName name="_13145DLC4495CF0" hidden="1">#N/A</definedName>
    <definedName name="_13146DLC4495CF0" hidden="1">#N/A</definedName>
    <definedName name="_13147DLC4495CF0" hidden="1">#N/A</definedName>
    <definedName name="_13148DLC4495CF0" hidden="1">#N/A</definedName>
    <definedName name="_13149DLC4495CF0" hidden="1">#N/A</definedName>
    <definedName name="_1314DL60F633CB" hidden="1">#N/A</definedName>
    <definedName name="_13150DLC4495CF0" hidden="1">#N/A</definedName>
    <definedName name="_13151DLC4495CF0" hidden="1">#N/A</definedName>
    <definedName name="_13152DLC4495CF0" hidden="1">#N/A</definedName>
    <definedName name="_13153DLC4495CF0" hidden="1">#N/A</definedName>
    <definedName name="_13154DLC4495CF0" hidden="1">#N/A</definedName>
    <definedName name="_13155DLC4495CF0" hidden="1">#N/A</definedName>
    <definedName name="_13156DLC4495CF0" hidden="1">#N/A</definedName>
    <definedName name="_13157DLC4495CF0" hidden="1">#N/A</definedName>
    <definedName name="_13158DLC4495CF0" hidden="1">#N/A</definedName>
    <definedName name="_13159DLC4495CF0" hidden="1">#N/A</definedName>
    <definedName name="_1315DL60F633CB" hidden="1">#N/A</definedName>
    <definedName name="_13160DLC4495CF0" hidden="1">#N/A</definedName>
    <definedName name="_13161DLC449DFF3" hidden="1">#N/A</definedName>
    <definedName name="_13162DLC449DFF3" hidden="1">#N/A</definedName>
    <definedName name="_13163DLC449DFF3" hidden="1">#N/A</definedName>
    <definedName name="_13164DLC449DFF3" hidden="1">#N/A</definedName>
    <definedName name="_13165DLC449DFF3" hidden="1">#N/A</definedName>
    <definedName name="_13166DLC449DFF3" hidden="1">#N/A</definedName>
    <definedName name="_13167DLC449DFF3" hidden="1">#N/A</definedName>
    <definedName name="_13168DLC449DFF3" hidden="1">#N/A</definedName>
    <definedName name="_13169DLC449DFF3" hidden="1">#N/A</definedName>
    <definedName name="_1316DL60F633CB" hidden="1">#N/A</definedName>
    <definedName name="_13170DLC449DFF3" hidden="1">#N/A</definedName>
    <definedName name="_13171DLC449DFF3" hidden="1">#N/A</definedName>
    <definedName name="_13172DLC449DFF3" hidden="1">#N/A</definedName>
    <definedName name="_13173DLC449DFF3" hidden="1">#N/A</definedName>
    <definedName name="_13174DLC449DFF3" hidden="1">#N/A</definedName>
    <definedName name="_13175DLC449DFF3" hidden="1">#N/A</definedName>
    <definedName name="_13176DLC449DFF3" hidden="1">#N/A</definedName>
    <definedName name="_13177DLC449DFF3" hidden="1">#N/A</definedName>
    <definedName name="_13178DLC449DFF3" hidden="1">#N/A</definedName>
    <definedName name="_13179DLC449DFF3" hidden="1">#N/A</definedName>
    <definedName name="_1317DL60F633CB" hidden="1">#N/A</definedName>
    <definedName name="_13180DLC449DFF3" hidden="1">#N/A</definedName>
    <definedName name="_13181DLC449DFF3" hidden="1">#N/A</definedName>
    <definedName name="_13182DLC449DFF3" hidden="1">#N/A</definedName>
    <definedName name="_13183DLC449DFF3" hidden="1">#N/A</definedName>
    <definedName name="_13184DLC449DFF3" hidden="1">#N/A</definedName>
    <definedName name="_13185DLC449DFF3" hidden="1">#N/A</definedName>
    <definedName name="_13186DLC449DFF3" hidden="1">#N/A</definedName>
    <definedName name="_13187DLC449DFF3" hidden="1">#N/A</definedName>
    <definedName name="_13188DLC449DFF3" hidden="1">#N/A</definedName>
    <definedName name="_13189DLC449DFF3" hidden="1">#N/A</definedName>
    <definedName name="_1318DL60F633CB" hidden="1">#N/A</definedName>
    <definedName name="_13190DLC449DFF3" hidden="1">#N/A</definedName>
    <definedName name="_13191DLC449DFF3" hidden="1">#N/A</definedName>
    <definedName name="_13192DLC449DFF3" hidden="1">#N/A</definedName>
    <definedName name="_13193DLC449DFF3" hidden="1">#N/A</definedName>
    <definedName name="_13194DLC449DFF3" hidden="1">#N/A</definedName>
    <definedName name="_13195DLC449DFF3" hidden="1">#N/A</definedName>
    <definedName name="_13196DLC44A5CF0" hidden="1">#N/A</definedName>
    <definedName name="_13197DLC44A5CF0" hidden="1">#N/A</definedName>
    <definedName name="_13198DLC44A5CF0" hidden="1">#N/A</definedName>
    <definedName name="_13199DLC44A5CF0" hidden="1">#N/A</definedName>
    <definedName name="_1319DL60F633CB" hidden="1">#N/A</definedName>
    <definedName name="_131DL607430AD" hidden="1">#N/A</definedName>
    <definedName name="_131DL615F3649" hidden="1">#N/A</definedName>
    <definedName name="_13200DLC44A5CF0" hidden="1">#N/A</definedName>
    <definedName name="_13201DLC44A5CF0" hidden="1">#N/A</definedName>
    <definedName name="_13202DLC44A5CF0" hidden="1">#N/A</definedName>
    <definedName name="_13203DLC44A5CF0" hidden="1">#N/A</definedName>
    <definedName name="_13204DLC44A5CF0" hidden="1">#N/A</definedName>
    <definedName name="_13205DLC44A5CF0" hidden="1">#N/A</definedName>
    <definedName name="_13206DLC44A5CF0" hidden="1">#N/A</definedName>
    <definedName name="_13207DLC44A5CF0" hidden="1">#N/A</definedName>
    <definedName name="_13208DLC44A5CF0" hidden="1">#N/A</definedName>
    <definedName name="_13209DLC44A5CF0" hidden="1">#N/A</definedName>
    <definedName name="_1320DL60F633CB" hidden="1">#N/A</definedName>
    <definedName name="_13210DLC44A5CF0" hidden="1">#N/A</definedName>
    <definedName name="_13211DLC44A5CF0" hidden="1">#N/A</definedName>
    <definedName name="_13212DLC44A5CF0" hidden="1">#N/A</definedName>
    <definedName name="_13213DLC44A5CF0" hidden="1">#N/A</definedName>
    <definedName name="_13214DLC44A5CF0" hidden="1">#N/A</definedName>
    <definedName name="_13215DLC44A5CF0" hidden="1">#N/A</definedName>
    <definedName name="_13216DLC44A5CF0" hidden="1">#N/A</definedName>
    <definedName name="_13217DLC44A5CF0" hidden="1">#N/A</definedName>
    <definedName name="_13218DLC44A5CF0" hidden="1">#N/A</definedName>
    <definedName name="_13219DLC44A5CF0" hidden="1">#N/A</definedName>
    <definedName name="_1321DL60F633CB" hidden="1">#N/A</definedName>
    <definedName name="_13220DLC44A5CF0" hidden="1">#N/A</definedName>
    <definedName name="_13221DLC44A5CF0" hidden="1">#N/A</definedName>
    <definedName name="_13222DLC44A5CF0" hidden="1">#N/A</definedName>
    <definedName name="_13223DLC44A5CF0" hidden="1">#N/A</definedName>
    <definedName name="_13224DLC44A5CF0" hidden="1">#N/A</definedName>
    <definedName name="_13225DLC44A5CF0" hidden="1">#N/A</definedName>
    <definedName name="_13226DLC44A5CF0" hidden="1">#N/A</definedName>
    <definedName name="_13227DLC44A5CF0" hidden="1">#N/A</definedName>
    <definedName name="_13228DLC44A5CF0" hidden="1">#N/A</definedName>
    <definedName name="_13229DLC44A5CF0" hidden="1">#N/A</definedName>
    <definedName name="_1322DL60F633CB" hidden="1">#N/A</definedName>
    <definedName name="_13230DLC44A5CF0" hidden="1">#N/A</definedName>
    <definedName name="_13231DLC44ADFF3" hidden="1">#N/A</definedName>
    <definedName name="_13232DLC44ADFF3" hidden="1">#N/A</definedName>
    <definedName name="_13233DLC44ADFF3" hidden="1">#N/A</definedName>
    <definedName name="_13234DLC44ADFF3" hidden="1">#N/A</definedName>
    <definedName name="_13235DLC44ADFF3" hidden="1">#N/A</definedName>
    <definedName name="_13236DLC44ADFF3" hidden="1">#N/A</definedName>
    <definedName name="_13237DLC44ADFF3" hidden="1">#N/A</definedName>
    <definedName name="_13238DLC44ADFF3" hidden="1">#N/A</definedName>
    <definedName name="_13239DLC44ADFF3" hidden="1">#N/A</definedName>
    <definedName name="_1323DL60F633CB" hidden="1">#N/A</definedName>
    <definedName name="_13240DLC44ADFF3" hidden="1">#N/A</definedName>
    <definedName name="_13241DLC44ADFF3" hidden="1">#N/A</definedName>
    <definedName name="_13242DLC44ADFF3" hidden="1">#N/A</definedName>
    <definedName name="_13243DLC44ADFF3" hidden="1">#N/A</definedName>
    <definedName name="_13244DLC44ADFF3" hidden="1">#N/A</definedName>
    <definedName name="_13245DLC44ADFF3" hidden="1">#N/A</definedName>
    <definedName name="_13246DLC44ADFF3" hidden="1">#N/A</definedName>
    <definedName name="_13247DLC44ADFF3" hidden="1">#N/A</definedName>
    <definedName name="_13248DLC44ADFF3" hidden="1">#N/A</definedName>
    <definedName name="_13249DLC44ADFF3" hidden="1">#N/A</definedName>
    <definedName name="_1324DL60F633CB" hidden="1">#N/A</definedName>
    <definedName name="_13250DLC44ADFF3" hidden="1">#N/A</definedName>
    <definedName name="_13251DLC44ADFF3" hidden="1">#N/A</definedName>
    <definedName name="_13252DLC44ADFF3" hidden="1">#N/A</definedName>
    <definedName name="_13253DLC44ADFF3" hidden="1">#N/A</definedName>
    <definedName name="_13254DLC44ADFF3" hidden="1">#N/A</definedName>
    <definedName name="_13255DLC44ADFF3" hidden="1">#N/A</definedName>
    <definedName name="_13256DLC44ADFF3" hidden="1">#N/A</definedName>
    <definedName name="_13257DLC44ADFF3" hidden="1">#N/A</definedName>
    <definedName name="_13258DLC44ADFF3" hidden="1">#N/A</definedName>
    <definedName name="_13259DLC44ADFF3" hidden="1">#N/A</definedName>
    <definedName name="_1325DL60F633CB" hidden="1">#N/A</definedName>
    <definedName name="_13260DLC44ADFF3" hidden="1">#N/A</definedName>
    <definedName name="_13261DLC44ADFF3" hidden="1">#N/A</definedName>
    <definedName name="_13262DLC44ADFF3" hidden="1">#N/A</definedName>
    <definedName name="_13263DLC44ADFF3" hidden="1">#N/A</definedName>
    <definedName name="_13264DLC44ADFF3" hidden="1">#N/A</definedName>
    <definedName name="_13265DLC44ADFF3" hidden="1">#N/A</definedName>
    <definedName name="_13266DLC44B5CF0" hidden="1">#N/A</definedName>
    <definedName name="_13267DLC44B5CF0" hidden="1">#N/A</definedName>
    <definedName name="_13268DLC44B5CF0" hidden="1">#N/A</definedName>
    <definedName name="_13269DLC44B5CF0" hidden="1">#N/A</definedName>
    <definedName name="_1326DL60F633CB" hidden="1">#N/A</definedName>
    <definedName name="_13270DLC44B5CF0" hidden="1">#N/A</definedName>
    <definedName name="_13271DLC44B5CF0" hidden="1">#N/A</definedName>
    <definedName name="_13272DLC44B5CF0" hidden="1">#N/A</definedName>
    <definedName name="_13273DLC44B5CF0" hidden="1">#N/A</definedName>
    <definedName name="_13274DLC44B5CF0" hidden="1">#N/A</definedName>
    <definedName name="_13275DLC44B5CF0" hidden="1">#N/A</definedName>
    <definedName name="_13276DLC44B5CF0" hidden="1">#N/A</definedName>
    <definedName name="_13277DLC44B5CF0" hidden="1">#N/A</definedName>
    <definedName name="_13278DLC44B5CF0" hidden="1">#N/A</definedName>
    <definedName name="_13279DLC44B5CF0" hidden="1">#N/A</definedName>
    <definedName name="_1327DL60F633CB" hidden="1">#N/A</definedName>
    <definedName name="_13280DLC44B5CF0" hidden="1">#N/A</definedName>
    <definedName name="_13281DLC44B5CF0" hidden="1">#N/A</definedName>
    <definedName name="_13282DLC44B5CF0" hidden="1">#N/A</definedName>
    <definedName name="_13283DLC44B5CF0" hidden="1">#N/A</definedName>
    <definedName name="_13284DLC44B5CF0" hidden="1">#N/A</definedName>
    <definedName name="_13285DLC44B5CF0" hidden="1">#N/A</definedName>
    <definedName name="_13286DLC44B5CF0" hidden="1">#N/A</definedName>
    <definedName name="_13287DLC44B5CF0" hidden="1">#N/A</definedName>
    <definedName name="_13288DLC44B5CF0" hidden="1">#N/A</definedName>
    <definedName name="_13289DLC44B5CF0" hidden="1">#N/A</definedName>
    <definedName name="_1328DL60F633CB" hidden="1">#N/A</definedName>
    <definedName name="_13290DLC44B5CF0" hidden="1">#N/A</definedName>
    <definedName name="_13291DLC44B5CF0" hidden="1">#N/A</definedName>
    <definedName name="_13292DLC44B5CF0" hidden="1">#N/A</definedName>
    <definedName name="_13293DLC44B5CF0" hidden="1">#N/A</definedName>
    <definedName name="_13294DLC44B5CF0" hidden="1">#N/A</definedName>
    <definedName name="_13295DLC44B5CF0" hidden="1">#N/A</definedName>
    <definedName name="_13296DLC44B5CF0" hidden="1">#N/A</definedName>
    <definedName name="_13297DLC44B5CF0" hidden="1">#N/A</definedName>
    <definedName name="_13298DLC44B5CF0" hidden="1">#N/A</definedName>
    <definedName name="_13299DLC44B5CF0" hidden="1">#N/A</definedName>
    <definedName name="_1329DL60F633CB" hidden="1">#N/A</definedName>
    <definedName name="_132DL607430AD" hidden="1">#N/A</definedName>
    <definedName name="_132DL6160364F" hidden="1">#N/A</definedName>
    <definedName name="_13300DLC44B5CF0" hidden="1">#N/A</definedName>
    <definedName name="_13301DLC44BDFF3" hidden="1">#N/A</definedName>
    <definedName name="_13302DLC44BDFF3" hidden="1">#N/A</definedName>
    <definedName name="_13303DLC44BDFF3" hidden="1">#N/A</definedName>
    <definedName name="_13304DLC44BDFF3" hidden="1">#N/A</definedName>
    <definedName name="_13305DLC44BDFF3" hidden="1">#N/A</definedName>
    <definedName name="_13306DLC44BDFF3" hidden="1">#N/A</definedName>
    <definedName name="_13307DLC44BDFF3" hidden="1">#N/A</definedName>
    <definedName name="_13308DLC44BDFF3" hidden="1">#N/A</definedName>
    <definedName name="_13309DLC44BDFF3" hidden="1">#N/A</definedName>
    <definedName name="_1330DL60F633CB" hidden="1">#N/A</definedName>
    <definedName name="_13310DLC44BDFF3" hidden="1">#N/A</definedName>
    <definedName name="_13311DLC44BDFF3" hidden="1">#N/A</definedName>
    <definedName name="_13312DLC44BDFF3" hidden="1">#N/A</definedName>
    <definedName name="_13313DLC44BDFF3" hidden="1">#N/A</definedName>
    <definedName name="_13314DLC44BDFF3" hidden="1">#N/A</definedName>
    <definedName name="_13315DLC44BDFF3" hidden="1">#N/A</definedName>
    <definedName name="_13316DLC44BDFF3" hidden="1">#N/A</definedName>
    <definedName name="_13317DLC44BDFF3" hidden="1">#N/A</definedName>
    <definedName name="_13318DLC44BDFF3" hidden="1">#N/A</definedName>
    <definedName name="_13319DLC44BDFF3" hidden="1">#N/A</definedName>
    <definedName name="_1331DL60F733D0" hidden="1">#N/A</definedName>
    <definedName name="_13320DLC44BDFF3" hidden="1">#N/A</definedName>
    <definedName name="_13321DLC44BDFF3" hidden="1">#N/A</definedName>
    <definedName name="_13322DLC44BDFF3" hidden="1">#N/A</definedName>
    <definedName name="_13323DLC44BDFF3" hidden="1">#N/A</definedName>
    <definedName name="_13324DLC44BDFF3" hidden="1">#N/A</definedName>
    <definedName name="_13325DLC44BDFF3" hidden="1">#N/A</definedName>
    <definedName name="_13326DLC44BDFF3" hidden="1">#N/A</definedName>
    <definedName name="_13327DLC44BDFF3" hidden="1">#N/A</definedName>
    <definedName name="_13328DLC44BDFF3" hidden="1">#N/A</definedName>
    <definedName name="_13329DLC44BDFF3" hidden="1">#N/A</definedName>
    <definedName name="_1332DL60F733D0" hidden="1">#N/A</definedName>
    <definedName name="_13330DLC44BDFF3" hidden="1">#N/A</definedName>
    <definedName name="_13331DLC44BDFF3" hidden="1">#N/A</definedName>
    <definedName name="_13332DLC44BDFF3" hidden="1">#N/A</definedName>
    <definedName name="_13333DLC44BDFF3" hidden="1">#N/A</definedName>
    <definedName name="_13334DLC44BDFF3" hidden="1">#N/A</definedName>
    <definedName name="_13335DLC44BDFF3" hidden="1">#N/A</definedName>
    <definedName name="_13336DLC44C5CF0" hidden="1">#N/A</definedName>
    <definedName name="_13337DLC44C5CF0" hidden="1">#N/A</definedName>
    <definedName name="_13338DLC44C5CF0" hidden="1">#N/A</definedName>
    <definedName name="_13339DLC44C5CF0" hidden="1">#N/A</definedName>
    <definedName name="_1333DL60F733D0" hidden="1">#N/A</definedName>
    <definedName name="_13340DLC44C5CF0" hidden="1">#N/A</definedName>
    <definedName name="_13341DLC44C5CF0" hidden="1">#N/A</definedName>
    <definedName name="_13342DLC44C5CF0" hidden="1">#N/A</definedName>
    <definedName name="_13343DLC44C5CF0" hidden="1">#N/A</definedName>
    <definedName name="_13344DLC44C5CF0" hidden="1">#N/A</definedName>
    <definedName name="_13345DLC44C5CF0" hidden="1">#N/A</definedName>
    <definedName name="_13346DLC44C5CF0" hidden="1">#N/A</definedName>
    <definedName name="_13347DLC44C5CF0" hidden="1">#N/A</definedName>
    <definedName name="_13348DLC44C5CF0" hidden="1">#N/A</definedName>
    <definedName name="_13349DLC44C5CF0" hidden="1">#N/A</definedName>
    <definedName name="_1334DL60F733D0" hidden="1">#N/A</definedName>
    <definedName name="_13350DLC44C5CF0" hidden="1">#N/A</definedName>
    <definedName name="_13351DLC44C5CF0" hidden="1">#N/A</definedName>
    <definedName name="_13352DLC44C5CF0" hidden="1">#N/A</definedName>
    <definedName name="_13353DLC44C5CF0" hidden="1">#N/A</definedName>
    <definedName name="_13354DLC44C5CF0" hidden="1">#N/A</definedName>
    <definedName name="_13355DLC44C5CF0" hidden="1">#N/A</definedName>
    <definedName name="_13356DLC44C5CF0" hidden="1">#N/A</definedName>
    <definedName name="_13357DLC44C5CF0" hidden="1">#N/A</definedName>
    <definedName name="_13358DLC44C5CF0" hidden="1">#N/A</definedName>
    <definedName name="_13359DLC44C5CF0" hidden="1">#N/A</definedName>
    <definedName name="_1335DL60F733D0" hidden="1">#N/A</definedName>
    <definedName name="_13360DLC44C5CF0" hidden="1">#N/A</definedName>
    <definedName name="_13361DLC44C5CF0" hidden="1">#N/A</definedName>
    <definedName name="_13362DLC44C5CF0" hidden="1">#N/A</definedName>
    <definedName name="_13363DLC44C5CF0" hidden="1">#N/A</definedName>
    <definedName name="_13364DLC44C5CF0" hidden="1">#N/A</definedName>
    <definedName name="_13365DLC44C5CF0" hidden="1">#N/A</definedName>
    <definedName name="_13366DLC44C5CF0" hidden="1">#N/A</definedName>
    <definedName name="_13367DLC44C5CF0" hidden="1">#N/A</definedName>
    <definedName name="_13368DLC44C5CF0" hidden="1">#N/A</definedName>
    <definedName name="_13369DLC44C5CF0" hidden="1">#N/A</definedName>
    <definedName name="_1336DL60F733D0" hidden="1">#N/A</definedName>
    <definedName name="_13370DLC44C5CF0" hidden="1">#N/A</definedName>
    <definedName name="_13371DLC44CDFF3" hidden="1">#N/A</definedName>
    <definedName name="_13372DLC44CDFF3" hidden="1">#N/A</definedName>
    <definedName name="_13373DLC44CDFF3" hidden="1">#N/A</definedName>
    <definedName name="_13374DLC44CDFF3" hidden="1">#N/A</definedName>
    <definedName name="_13375DLC44CDFF3" hidden="1">#N/A</definedName>
    <definedName name="_13376DLC44CDFF3" hidden="1">#N/A</definedName>
    <definedName name="_13377DLC44CDFF3" hidden="1">#N/A</definedName>
    <definedName name="_13378DLC44CDFF3" hidden="1">#N/A</definedName>
    <definedName name="_13379DLC44CDFF3" hidden="1">#N/A</definedName>
    <definedName name="_1337DL60F733D0" hidden="1">#N/A</definedName>
    <definedName name="_13380DLC44CDFF3" hidden="1">#N/A</definedName>
    <definedName name="_13381DLC44CDFF3" hidden="1">#N/A</definedName>
    <definedName name="_13382DLC44CDFF3" hidden="1">#N/A</definedName>
    <definedName name="_13383DLC44CDFF3" hidden="1">#N/A</definedName>
    <definedName name="_13384DLC44CDFF3" hidden="1">#N/A</definedName>
    <definedName name="_13385DLC44CDFF3" hidden="1">#N/A</definedName>
    <definedName name="_13386DLC44CDFF3" hidden="1">#N/A</definedName>
    <definedName name="_13387DLC44CDFF3" hidden="1">#N/A</definedName>
    <definedName name="_13388DLC44CDFF3" hidden="1">#N/A</definedName>
    <definedName name="_13389DLC44CDFF3" hidden="1">#N/A</definedName>
    <definedName name="_1338DL60F733D0" hidden="1">#N/A</definedName>
    <definedName name="_13390DLC44CDFF3" hidden="1">#N/A</definedName>
    <definedName name="_13391DLC44CDFF3" hidden="1">#N/A</definedName>
    <definedName name="_13392DLC44CDFF3" hidden="1">#N/A</definedName>
    <definedName name="_13393DLC44CDFF3" hidden="1">#N/A</definedName>
    <definedName name="_13394DLC44CDFF3" hidden="1">#N/A</definedName>
    <definedName name="_13395DLC44CDFF3" hidden="1">#N/A</definedName>
    <definedName name="_13396DLC44CDFF3" hidden="1">#N/A</definedName>
    <definedName name="_13397DLC44CDFF3" hidden="1">#N/A</definedName>
    <definedName name="_13398DLC44CDFF3" hidden="1">#N/A</definedName>
    <definedName name="_13399DLC44CDFF3" hidden="1">#N/A</definedName>
    <definedName name="_1339DL60F733D0" hidden="1">#N/A</definedName>
    <definedName name="_133DL607430AD" hidden="1">#N/A</definedName>
    <definedName name="_133DL61613655" hidden="1">#N/A</definedName>
    <definedName name="_13400DLC44CDFF3" hidden="1">#N/A</definedName>
    <definedName name="_13401DLC44CDFF3" hidden="1">#N/A</definedName>
    <definedName name="_13402DLC44CDFF3" hidden="1">#N/A</definedName>
    <definedName name="_13403DLC44CDFF3" hidden="1">#N/A</definedName>
    <definedName name="_13404DLC44CDFF3" hidden="1">#N/A</definedName>
    <definedName name="_13405DLC44CDFF3" hidden="1">#N/A</definedName>
    <definedName name="_13406DLC44D5CF0" hidden="1">#N/A</definedName>
    <definedName name="_13407DLC44D5CF0" hidden="1">#N/A</definedName>
    <definedName name="_13408DLC44D5CF0" hidden="1">#N/A</definedName>
    <definedName name="_13409DLC44D5CF0" hidden="1">#N/A</definedName>
    <definedName name="_1340DL60F733D0" hidden="1">#N/A</definedName>
    <definedName name="_13410DLC44D5CF0" hidden="1">#N/A</definedName>
    <definedName name="_13411DLC44D5CF0" hidden="1">#N/A</definedName>
    <definedName name="_13412DLC44D5CF0" hidden="1">#N/A</definedName>
    <definedName name="_13413DLC44D5CF0" hidden="1">#N/A</definedName>
    <definedName name="_13414DLC44D5CF0" hidden="1">#N/A</definedName>
    <definedName name="_13415DLC44D5CF0" hidden="1">#N/A</definedName>
    <definedName name="_13416DLC44D5CF0" hidden="1">#N/A</definedName>
    <definedName name="_13417DLC44D5CF0" hidden="1">#N/A</definedName>
    <definedName name="_13418DLC44D5CF0" hidden="1">#N/A</definedName>
    <definedName name="_13419DLC44D5CF0" hidden="1">#N/A</definedName>
    <definedName name="_1341DL60F733D0" hidden="1">#N/A</definedName>
    <definedName name="_13420DLC44D5CF0" hidden="1">#N/A</definedName>
    <definedName name="_13421DLC44D5CF0" hidden="1">#N/A</definedName>
    <definedName name="_13422DLC44D5CF0" hidden="1">#N/A</definedName>
    <definedName name="_13423DLC44D5CF0" hidden="1">#N/A</definedName>
    <definedName name="_13424DLC44D5CF0" hidden="1">#N/A</definedName>
    <definedName name="_13425DLC44D5CF0" hidden="1">#N/A</definedName>
    <definedName name="_13426DLC44D5CF0" hidden="1">#N/A</definedName>
    <definedName name="_13427DLC44D5CF0" hidden="1">#N/A</definedName>
    <definedName name="_13428DLC44D5CF0" hidden="1">#N/A</definedName>
    <definedName name="_13429DLC44D5CF0" hidden="1">#N/A</definedName>
    <definedName name="_1342DL60F733D0" hidden="1">#N/A</definedName>
    <definedName name="_13430DLC44D5CF0" hidden="1">#N/A</definedName>
    <definedName name="_13431DLC44D5CF0" hidden="1">#N/A</definedName>
    <definedName name="_13432DLC44D5CF0" hidden="1">#N/A</definedName>
    <definedName name="_13433DLC44D5CF0" hidden="1">#N/A</definedName>
    <definedName name="_13434DLC44D5CF0" hidden="1">#N/A</definedName>
    <definedName name="_13435DLC44D5CF0" hidden="1">#N/A</definedName>
    <definedName name="_13436DLC44D5CF0" hidden="1">#N/A</definedName>
    <definedName name="_13437DLC44D5CF0" hidden="1">#N/A</definedName>
    <definedName name="_13438DLC44D5CF0" hidden="1">#N/A</definedName>
    <definedName name="_13439DLC44D5CF0" hidden="1">#N/A</definedName>
    <definedName name="_1343DL60F733D0" hidden="1">#N/A</definedName>
    <definedName name="_13440DLC44D5CF0" hidden="1">#N/A</definedName>
    <definedName name="_13441DLC44DDFF3" hidden="1">#N/A</definedName>
    <definedName name="_13442DLC44DDFF3" hidden="1">#N/A</definedName>
    <definedName name="_13443DLC44DDFF3" hidden="1">#N/A</definedName>
    <definedName name="_13444DLC44DDFF3" hidden="1">#N/A</definedName>
    <definedName name="_13445DLC44DDFF3" hidden="1">#N/A</definedName>
    <definedName name="_13446DLC44DDFF3" hidden="1">#N/A</definedName>
    <definedName name="_13447DLC44DDFF3" hidden="1">#N/A</definedName>
    <definedName name="_13448DLC44DDFF3" hidden="1">#N/A</definedName>
    <definedName name="_13449DLC44DDFF3" hidden="1">#N/A</definedName>
    <definedName name="_1344DL60F733D0" hidden="1">#N/A</definedName>
    <definedName name="_13450DLC44DDFF3" hidden="1">#N/A</definedName>
    <definedName name="_13451DLC44DDFF3" hidden="1">#N/A</definedName>
    <definedName name="_13452DLC44DDFF3" hidden="1">#N/A</definedName>
    <definedName name="_13453DLC44DDFF3" hidden="1">#N/A</definedName>
    <definedName name="_13454DLC44DDFF3" hidden="1">#N/A</definedName>
    <definedName name="_13455DLC44DDFF3" hidden="1">#N/A</definedName>
    <definedName name="_13456DLC44DDFF3" hidden="1">#N/A</definedName>
    <definedName name="_13457DLC44DDFF3" hidden="1">#N/A</definedName>
    <definedName name="_13458DLC44DDFF3" hidden="1">#N/A</definedName>
    <definedName name="_13459DLC44DDFF3" hidden="1">#N/A</definedName>
    <definedName name="_1345DL60F733D0" hidden="1">#N/A</definedName>
    <definedName name="_13460DLC44DDFF3" hidden="1">#N/A</definedName>
    <definedName name="_13461DLC44DDFF3" hidden="1">#N/A</definedName>
    <definedName name="_13462DLC44DDFF3" hidden="1">#N/A</definedName>
    <definedName name="_13463DLC44DDFF3" hidden="1">#N/A</definedName>
    <definedName name="_13464DLC44DDFF3" hidden="1">#N/A</definedName>
    <definedName name="_13465DLC44DDFF3" hidden="1">#N/A</definedName>
    <definedName name="_13466DLC44DDFF3" hidden="1">#N/A</definedName>
    <definedName name="_13467DLC44DDFF3" hidden="1">#N/A</definedName>
    <definedName name="_13468DLC44DDFF3" hidden="1">#N/A</definedName>
    <definedName name="_13469DLC44DDFF3" hidden="1">#N/A</definedName>
    <definedName name="_1346DL60F733D0" hidden="1">#N/A</definedName>
    <definedName name="_13470DLC44DDFF3" hidden="1">#N/A</definedName>
    <definedName name="_13471DLC44DDFF3" hidden="1">#N/A</definedName>
    <definedName name="_13472DLC44DDFF3" hidden="1">#N/A</definedName>
    <definedName name="_13473DLC44DDFF3" hidden="1">#N/A</definedName>
    <definedName name="_13474DLC44DDFF3" hidden="1">#N/A</definedName>
    <definedName name="_13475DLC44DDFF3" hidden="1">#N/A</definedName>
    <definedName name="_13476DLC44E5CF0" hidden="1">#N/A</definedName>
    <definedName name="_13477DLC44E5CF0" hidden="1">#N/A</definedName>
    <definedName name="_13478DLC44E5CF0" hidden="1">#N/A</definedName>
    <definedName name="_13479DLC44E5CF0" hidden="1">#N/A</definedName>
    <definedName name="_1347DL60F733D0" hidden="1">#N/A</definedName>
    <definedName name="_13480DLC44E5CF0" hidden="1">#N/A</definedName>
    <definedName name="_13481DLC44E5CF0" hidden="1">#N/A</definedName>
    <definedName name="_13482DLC44E5CF0" hidden="1">#N/A</definedName>
    <definedName name="_13483DLC44E5CF0" hidden="1">#N/A</definedName>
    <definedName name="_13484DLC44E5CF0" hidden="1">#N/A</definedName>
    <definedName name="_13485DLC44E5CF0" hidden="1">#N/A</definedName>
    <definedName name="_13486DLC44E5CF0" hidden="1">#N/A</definedName>
    <definedName name="_13487DLC44E5CF0" hidden="1">#N/A</definedName>
    <definedName name="_13488DLC44E5CF0" hidden="1">#N/A</definedName>
    <definedName name="_13489DLC44E5CF0" hidden="1">#N/A</definedName>
    <definedName name="_1348DL60F733D0" hidden="1">#N/A</definedName>
    <definedName name="_13490DLC44E5CF0" hidden="1">#N/A</definedName>
    <definedName name="_13491DLC44E5CF0" hidden="1">#N/A</definedName>
    <definedName name="_13492DLC44E5CF0" hidden="1">#N/A</definedName>
    <definedName name="_13493DLC44E5CF0" hidden="1">#N/A</definedName>
    <definedName name="_13494DLC44E5CF0" hidden="1">#N/A</definedName>
    <definedName name="_13495DLC44E5CF0" hidden="1">#N/A</definedName>
    <definedName name="_13496DLC44E5CF0" hidden="1">#N/A</definedName>
    <definedName name="_13497DLC44E5CF0" hidden="1">#N/A</definedName>
    <definedName name="_13498DLC44E5CF0" hidden="1">#N/A</definedName>
    <definedName name="_13499DLC44E5CF0" hidden="1">#N/A</definedName>
    <definedName name="_1349DL60F733D0" hidden="1">#N/A</definedName>
    <definedName name="_134DL607430AD" hidden="1">#N/A</definedName>
    <definedName name="_134DL6162365A" hidden="1">#N/A</definedName>
    <definedName name="_13500DLC44E5CF0" hidden="1">#N/A</definedName>
    <definedName name="_13501DLC44E5CF0" hidden="1">#N/A</definedName>
    <definedName name="_13502DLC44E5CF0" hidden="1">#N/A</definedName>
    <definedName name="_13503DLC44E5CF0" hidden="1">#N/A</definedName>
    <definedName name="_13504DLC44E5CF0" hidden="1">#N/A</definedName>
    <definedName name="_13505DLC44E5CF0" hidden="1">#N/A</definedName>
    <definedName name="_13506DLC44E5CF0" hidden="1">#N/A</definedName>
    <definedName name="_13507DLC44E5CF0" hidden="1">#N/A</definedName>
    <definedName name="_13508DLC44E5CF0" hidden="1">#N/A</definedName>
    <definedName name="_13509DLC44E5CF0" hidden="1">#N/A</definedName>
    <definedName name="_1350DL60F733D0" hidden="1">#N/A</definedName>
    <definedName name="_13510DLC44E5CF0" hidden="1">#N/A</definedName>
    <definedName name="_13511DLC44EDFF3" hidden="1">#N/A</definedName>
    <definedName name="_13512DLC44EDFF3" hidden="1">#N/A</definedName>
    <definedName name="_13513DLC44EDFF3" hidden="1">#N/A</definedName>
    <definedName name="_13514DLC44EDFF3" hidden="1">#N/A</definedName>
    <definedName name="_13515DLC44EDFF3" hidden="1">#N/A</definedName>
    <definedName name="_13516DLC44EDFF3" hidden="1">#N/A</definedName>
    <definedName name="_13517DLC44EDFF3" hidden="1">#N/A</definedName>
    <definedName name="_13518DLC44EDFF3" hidden="1">#N/A</definedName>
    <definedName name="_13519DLC44EDFF3" hidden="1">#N/A</definedName>
    <definedName name="_1351DL60F733D0" hidden="1">#N/A</definedName>
    <definedName name="_13520DLC44EDFF3" hidden="1">#N/A</definedName>
    <definedName name="_13521DLC44EDFF3" hidden="1">#N/A</definedName>
    <definedName name="_13522DLC44EDFF3" hidden="1">#N/A</definedName>
    <definedName name="_13523DLC44EDFF3" hidden="1">#N/A</definedName>
    <definedName name="_13524DLC44EDFF3" hidden="1">#N/A</definedName>
    <definedName name="_13525DLC44EDFF3" hidden="1">#N/A</definedName>
    <definedName name="_13526DLC44EDFF3" hidden="1">#N/A</definedName>
    <definedName name="_13527DLC44EDFF3" hidden="1">#N/A</definedName>
    <definedName name="_13528DLC44EDFF3" hidden="1">#N/A</definedName>
    <definedName name="_13529DLC44EDFF3" hidden="1">#N/A</definedName>
    <definedName name="_1352DL60F733D0" hidden="1">#N/A</definedName>
    <definedName name="_13530DLC44EDFF3" hidden="1">#N/A</definedName>
    <definedName name="_13531DLC44EDFF3" hidden="1">#N/A</definedName>
    <definedName name="_13532DLC44EDFF3" hidden="1">#N/A</definedName>
    <definedName name="_13533DLC44EDFF3" hidden="1">#N/A</definedName>
    <definedName name="_13534DLC44EDFF3" hidden="1">#N/A</definedName>
    <definedName name="_13535DLC44EDFF3" hidden="1">#N/A</definedName>
    <definedName name="_13536DLC44EDFF3" hidden="1">#N/A</definedName>
    <definedName name="_13537DLC44EDFF3" hidden="1">#N/A</definedName>
    <definedName name="_13538DLC44EDFF3" hidden="1">#N/A</definedName>
    <definedName name="_13539DLC44EDFF3" hidden="1">#N/A</definedName>
    <definedName name="_1353DL60F733D0" hidden="1">#N/A</definedName>
    <definedName name="_13540DLC44EDFF3" hidden="1">#N/A</definedName>
    <definedName name="_13541DLC44EDFF3" hidden="1">#N/A</definedName>
    <definedName name="_13542DLC44EDFF3" hidden="1">#N/A</definedName>
    <definedName name="_13543DLC44EDFF3" hidden="1">#N/A</definedName>
    <definedName name="_13544DLC44EDFF3" hidden="1">#N/A</definedName>
    <definedName name="_13545DLC44EDFF3" hidden="1">#N/A</definedName>
    <definedName name="_13546DLC44F5CF0" hidden="1">#N/A</definedName>
    <definedName name="_13547DLC44F5CF0" hidden="1">#N/A</definedName>
    <definedName name="_13548DLC44F5CF0" hidden="1">#N/A</definedName>
    <definedName name="_13549DLC44F5CF0" hidden="1">#N/A</definedName>
    <definedName name="_1354DL60F733D0" hidden="1">#N/A</definedName>
    <definedName name="_13550DLC44F5CF0" hidden="1">#N/A</definedName>
    <definedName name="_13551DLC44F5CF0" hidden="1">#N/A</definedName>
    <definedName name="_13552DLC44F5CF0" hidden="1">#N/A</definedName>
    <definedName name="_13553DLC44F5CF0" hidden="1">#N/A</definedName>
    <definedName name="_13554DLC44F5CF0" hidden="1">#N/A</definedName>
    <definedName name="_13555DLC44F5CF0" hidden="1">#N/A</definedName>
    <definedName name="_13556DLC44F5CF0" hidden="1">#N/A</definedName>
    <definedName name="_13557DLC44F5CF0" hidden="1">#N/A</definedName>
    <definedName name="_13558DLC44F5CF0" hidden="1">#N/A</definedName>
    <definedName name="_13559DLC44F5CF0" hidden="1">#N/A</definedName>
    <definedName name="_1355DL60F733D0" hidden="1">#N/A</definedName>
    <definedName name="_13560DLC44F5CF0" hidden="1">#N/A</definedName>
    <definedName name="_13561DLC44F5CF0" hidden="1">#N/A</definedName>
    <definedName name="_13562DLC44F5CF0" hidden="1">#N/A</definedName>
    <definedName name="_13563DLC44F5CF0" hidden="1">#N/A</definedName>
    <definedName name="_13564DLC44F5CF0" hidden="1">#N/A</definedName>
    <definedName name="_13565DLC44F5CF0" hidden="1">#N/A</definedName>
    <definedName name="_13566DLC44F5CF0" hidden="1">#N/A</definedName>
    <definedName name="_13567DLC44F5CF0" hidden="1">#N/A</definedName>
    <definedName name="_13568DLC44F5CF0" hidden="1">#N/A</definedName>
    <definedName name="_13569DLC44F5CF0" hidden="1">#N/A</definedName>
    <definedName name="_1356DL60F733D0" hidden="1">#N/A</definedName>
    <definedName name="_13570DLC44F5CF0" hidden="1">#N/A</definedName>
    <definedName name="_13571DLC44F5CF0" hidden="1">#N/A</definedName>
    <definedName name="_13572DLC44F5CF0" hidden="1">#N/A</definedName>
    <definedName name="_13573DLC44F5CF0" hidden="1">#N/A</definedName>
    <definedName name="_13574DLC44F5CF0" hidden="1">#N/A</definedName>
    <definedName name="_13575DLC44F5CF0" hidden="1">#N/A</definedName>
    <definedName name="_13576DLC44F5CF0" hidden="1">#N/A</definedName>
    <definedName name="_13577DLC44F5CF0" hidden="1">#N/A</definedName>
    <definedName name="_13578DLC44F5CF0" hidden="1">#N/A</definedName>
    <definedName name="_13579DLC44F5CF0" hidden="1">#N/A</definedName>
    <definedName name="_1357DL60F733D0" hidden="1">#N/A</definedName>
    <definedName name="_13580DLC44F5CF0" hidden="1">#N/A</definedName>
    <definedName name="_13581DLC44FDFF3" hidden="1">#N/A</definedName>
    <definedName name="_13582DLC44FDFF3" hidden="1">#N/A</definedName>
    <definedName name="_13583DLC44FDFF3" hidden="1">#N/A</definedName>
    <definedName name="_13584DLC44FDFF3" hidden="1">#N/A</definedName>
    <definedName name="_13585DLC44FDFF3" hidden="1">#N/A</definedName>
    <definedName name="_13586DLC44FDFF3" hidden="1">#N/A</definedName>
    <definedName name="_13587DLC44FDFF3" hidden="1">#N/A</definedName>
    <definedName name="_13588DLC44FDFF3" hidden="1">#N/A</definedName>
    <definedName name="_13589DLC44FDFF3" hidden="1">#N/A</definedName>
    <definedName name="_1358DL60F733D0" hidden="1">#N/A</definedName>
    <definedName name="_13590DLC44FDFF3" hidden="1">#N/A</definedName>
    <definedName name="_13591DLC44FDFF3" hidden="1">#N/A</definedName>
    <definedName name="_13592DLC44FDFF3" hidden="1">#N/A</definedName>
    <definedName name="_13593DLC44FDFF3" hidden="1">#N/A</definedName>
    <definedName name="_13594DLC44FDFF3" hidden="1">#N/A</definedName>
    <definedName name="_13595DLC44FDFF3" hidden="1">#N/A</definedName>
    <definedName name="_13596DLC44FDFF3" hidden="1">#N/A</definedName>
    <definedName name="_13597DLC44FDFF3" hidden="1">#N/A</definedName>
    <definedName name="_13598DLC44FDFF3" hidden="1">#N/A</definedName>
    <definedName name="_13599DLC44FDFF3" hidden="1">#N/A</definedName>
    <definedName name="_1359DL60F733D0" hidden="1">#N/A</definedName>
    <definedName name="_135DL607430AD" hidden="1">#N/A</definedName>
    <definedName name="_135DL6163365F" hidden="1">#N/A</definedName>
    <definedName name="_13600DLC44FDFF3" hidden="1">#N/A</definedName>
    <definedName name="_13601DLC44FDFF3" hidden="1">#N/A</definedName>
    <definedName name="_13602DLC44FDFF3" hidden="1">#N/A</definedName>
    <definedName name="_13603DLC44FDFF3" hidden="1">#N/A</definedName>
    <definedName name="_13604DLC44FDFF3" hidden="1">#N/A</definedName>
    <definedName name="_13605DLC44FDFF3" hidden="1">#N/A</definedName>
    <definedName name="_13606DLC44FDFF3" hidden="1">#N/A</definedName>
    <definedName name="_13607DLC44FDFF3" hidden="1">#N/A</definedName>
    <definedName name="_13608DLC44FDFF3" hidden="1">#N/A</definedName>
    <definedName name="_13609DLC44FDFF3" hidden="1">#N/A</definedName>
    <definedName name="_1360DL60F733D0" hidden="1">#N/A</definedName>
    <definedName name="_13610DLC44FDFF3" hidden="1">#N/A</definedName>
    <definedName name="_13611DLC44FDFF3" hidden="1">#N/A</definedName>
    <definedName name="_13612DLC44FDFF3" hidden="1">#N/A</definedName>
    <definedName name="_13613DLC44FDFF3" hidden="1">#N/A</definedName>
    <definedName name="_13614DLC44FDFF3" hidden="1">#N/A</definedName>
    <definedName name="_13615DLC44FDFF3" hidden="1">#N/A</definedName>
    <definedName name="_13616DLC4505CF0" hidden="1">#N/A</definedName>
    <definedName name="_13617DLC4505CF0" hidden="1">#N/A</definedName>
    <definedName name="_13618DLC4505CF0" hidden="1">#N/A</definedName>
    <definedName name="_13619DLC4505CF0" hidden="1">#N/A</definedName>
    <definedName name="_1361DL60F733D0" hidden="1">#N/A</definedName>
    <definedName name="_13620DLC4505CF0" hidden="1">#N/A</definedName>
    <definedName name="_13621DLC4505CF0" hidden="1">#N/A</definedName>
    <definedName name="_13622DLC4505CF0" hidden="1">#N/A</definedName>
    <definedName name="_13623DLC4505CF0" hidden="1">#N/A</definedName>
    <definedName name="_13624DLC4505CF0" hidden="1">#N/A</definedName>
    <definedName name="_13625DLC4505CF0" hidden="1">#N/A</definedName>
    <definedName name="_13626DLC4505CF0" hidden="1">#N/A</definedName>
    <definedName name="_13627DLC4505CF0" hidden="1">#N/A</definedName>
    <definedName name="_13628DLC4505CF0" hidden="1">#N/A</definedName>
    <definedName name="_13629DLC4505CF0" hidden="1">#N/A</definedName>
    <definedName name="_1362DL60F733D0" hidden="1">#N/A</definedName>
    <definedName name="_13630DLC4505CF0" hidden="1">#N/A</definedName>
    <definedName name="_13631DLC4505CF0" hidden="1">#N/A</definedName>
    <definedName name="_13632DLC4505CF0" hidden="1">#N/A</definedName>
    <definedName name="_13633DLC4505CF0" hidden="1">#N/A</definedName>
    <definedName name="_13634DLC4505CF0" hidden="1">#N/A</definedName>
    <definedName name="_13635DLC4505CF0" hidden="1">#N/A</definedName>
    <definedName name="_13636DLC4505CF0" hidden="1">#N/A</definedName>
    <definedName name="_13637DLC4505CF0" hidden="1">#N/A</definedName>
    <definedName name="_13638DLC4505CF0" hidden="1">#N/A</definedName>
    <definedName name="_13639DLC4505CF0" hidden="1">#N/A</definedName>
    <definedName name="_1363DL60F733D0" hidden="1">#N/A</definedName>
    <definedName name="_13640DLC4505CF0" hidden="1">#N/A</definedName>
    <definedName name="_13641DLC4505CF0" hidden="1">#N/A</definedName>
    <definedName name="_13642DLC4505CF0" hidden="1">#N/A</definedName>
    <definedName name="_13643DLC4505CF0" hidden="1">#N/A</definedName>
    <definedName name="_13644DLC4505CF0" hidden="1">#N/A</definedName>
    <definedName name="_13645DLC4505CF0" hidden="1">#N/A</definedName>
    <definedName name="_13646DLC4505CF0" hidden="1">#N/A</definedName>
    <definedName name="_13647DLC4505CF0" hidden="1">#N/A</definedName>
    <definedName name="_13648DLC4505CF0" hidden="1">#N/A</definedName>
    <definedName name="_13649DLC4505CF0" hidden="1">#N/A</definedName>
    <definedName name="_1364DL60F733D0" hidden="1">#N/A</definedName>
    <definedName name="_13650DLC4505CF0" hidden="1">#N/A</definedName>
    <definedName name="_13651DLC450DFF3" hidden="1">#N/A</definedName>
    <definedName name="_13652DLC450DFF3" hidden="1">#N/A</definedName>
    <definedName name="_13653DLC450DFF3" hidden="1">#N/A</definedName>
    <definedName name="_13654DLC450DFF3" hidden="1">#N/A</definedName>
    <definedName name="_13655DLC450DFF3" hidden="1">#N/A</definedName>
    <definedName name="_13656DLC450DFF3" hidden="1">#N/A</definedName>
    <definedName name="_13657DLC450DFF3" hidden="1">#N/A</definedName>
    <definedName name="_13658DLC450DFF3" hidden="1">#N/A</definedName>
    <definedName name="_13659DLC450DFF3" hidden="1">#N/A</definedName>
    <definedName name="_1365DL60F733D0" hidden="1">#N/A</definedName>
    <definedName name="_13660DLC450DFF3" hidden="1">#N/A</definedName>
    <definedName name="_13661DLC450DFF3" hidden="1">#N/A</definedName>
    <definedName name="_13662DLC450DFF3" hidden="1">#N/A</definedName>
    <definedName name="_13663DLC450DFF3" hidden="1">#N/A</definedName>
    <definedName name="_13664DLC450DFF3" hidden="1">#N/A</definedName>
    <definedName name="_13665DLC450DFF3" hidden="1">#N/A</definedName>
    <definedName name="_13666DLC450DFF3" hidden="1">#N/A</definedName>
    <definedName name="_13667DLC450DFF3" hidden="1">#N/A</definedName>
    <definedName name="_13668DLC450DFF3" hidden="1">#N/A</definedName>
    <definedName name="_13669DLC450DFF3" hidden="1">#N/A</definedName>
    <definedName name="_1366DL60F833D6" hidden="1">#N/A</definedName>
    <definedName name="_13670DLC450DFF3" hidden="1">#N/A</definedName>
    <definedName name="_13671DLC450DFF3" hidden="1">#N/A</definedName>
    <definedName name="_13672DLC450DFF3" hidden="1">#N/A</definedName>
    <definedName name="_13673DLC450DFF3" hidden="1">#N/A</definedName>
    <definedName name="_13674DLC450DFF3" hidden="1">#N/A</definedName>
    <definedName name="_13675DLC450DFF3" hidden="1">#N/A</definedName>
    <definedName name="_13676DLC450DFF3" hidden="1">#N/A</definedName>
    <definedName name="_13677DLC450DFF3" hidden="1">#N/A</definedName>
    <definedName name="_13678DLC450DFF3" hidden="1">#N/A</definedName>
    <definedName name="_13679DLC450DFF3" hidden="1">#N/A</definedName>
    <definedName name="_1367DL60F833D6" hidden="1">#N/A</definedName>
    <definedName name="_13680DLC450DFF3" hidden="1">#N/A</definedName>
    <definedName name="_13681DLC450DFF3" hidden="1">#N/A</definedName>
    <definedName name="_13682DLC450DFF3" hidden="1">#N/A</definedName>
    <definedName name="_13683DLC450DFF3" hidden="1">#N/A</definedName>
    <definedName name="_13684DLC450DFF3" hidden="1">#N/A</definedName>
    <definedName name="_13685DLC450DFF3" hidden="1">#N/A</definedName>
    <definedName name="_13686DLC4515CF0" hidden="1">#N/A</definedName>
    <definedName name="_13687DLC4515CF0" hidden="1">#N/A</definedName>
    <definedName name="_13688DLC4515CF0" hidden="1">#N/A</definedName>
    <definedName name="_13689DLC4515CF0" hidden="1">#N/A</definedName>
    <definedName name="_1368DL60F833D6" hidden="1">#N/A</definedName>
    <definedName name="_13690DLC4515CF0" hidden="1">#N/A</definedName>
    <definedName name="_13691DLC4515CF0" hidden="1">#N/A</definedName>
    <definedName name="_13692DLC4515CF0" hidden="1">#N/A</definedName>
    <definedName name="_13693DLC4515CF0" hidden="1">#N/A</definedName>
    <definedName name="_13694DLC4515CF0" hidden="1">#N/A</definedName>
    <definedName name="_13695DLC4515CF0" hidden="1">#N/A</definedName>
    <definedName name="_13696DLC4515CF0" hidden="1">#N/A</definedName>
    <definedName name="_13697DLC4515CF0" hidden="1">#N/A</definedName>
    <definedName name="_13698DLC4515CF0" hidden="1">#N/A</definedName>
    <definedName name="_13699DLC4515CF0" hidden="1">#N/A</definedName>
    <definedName name="_1369DL60F833D6" hidden="1">#N/A</definedName>
    <definedName name="_136DL607430AD" hidden="1">#N/A</definedName>
    <definedName name="_136DL61643666" hidden="1">#N/A</definedName>
    <definedName name="_13700DLC4515CF0" hidden="1">#N/A</definedName>
    <definedName name="_13701DLC4515CF0" hidden="1">#N/A</definedName>
    <definedName name="_13702DLC4515CF0" hidden="1">#N/A</definedName>
    <definedName name="_13703DLC4515CF0" hidden="1">#N/A</definedName>
    <definedName name="_13704DLC4515CF0" hidden="1">#N/A</definedName>
    <definedName name="_13705DLC4515CF0" hidden="1">#N/A</definedName>
    <definedName name="_13706DLC4515CF0" hidden="1">#N/A</definedName>
    <definedName name="_13707DLC4515CF0" hidden="1">#N/A</definedName>
    <definedName name="_13708DLC4515CF0" hidden="1">#N/A</definedName>
    <definedName name="_13709DLC4515CF0" hidden="1">#N/A</definedName>
    <definedName name="_1370DL60F833D6" hidden="1">#N/A</definedName>
    <definedName name="_13710DLC4515CF0" hidden="1">#N/A</definedName>
    <definedName name="_13711DLC4515CF0" hidden="1">#N/A</definedName>
    <definedName name="_13712DLC4515CF0" hidden="1">#N/A</definedName>
    <definedName name="_13713DLC4515CF0" hidden="1">#N/A</definedName>
    <definedName name="_13714DLC4515CF0" hidden="1">#N/A</definedName>
    <definedName name="_13715DLC4515CF0" hidden="1">#N/A</definedName>
    <definedName name="_13716DLC4515CF0" hidden="1">#N/A</definedName>
    <definedName name="_13717DLC4515CF0" hidden="1">#N/A</definedName>
    <definedName name="_13718DLC4515CF0" hidden="1">#N/A</definedName>
    <definedName name="_13719DLC4515CF0" hidden="1">#N/A</definedName>
    <definedName name="_1371DL60F833D6" hidden="1">#N/A</definedName>
    <definedName name="_13720DLC4515CF0" hidden="1">#N/A</definedName>
    <definedName name="_13721DLC451DFF3" hidden="1">#N/A</definedName>
    <definedName name="_13722DLC451DFF3" hidden="1">#N/A</definedName>
    <definedName name="_13723DLC451DFF3" hidden="1">#N/A</definedName>
    <definedName name="_13724DLC451DFF3" hidden="1">#N/A</definedName>
    <definedName name="_13725DLC451DFF3" hidden="1">#N/A</definedName>
    <definedName name="_13726DLC451DFF3" hidden="1">#N/A</definedName>
    <definedName name="_13727DLC451DFF3" hidden="1">#N/A</definedName>
    <definedName name="_13728DLC451DFF3" hidden="1">#N/A</definedName>
    <definedName name="_13729DLC451DFF3" hidden="1">#N/A</definedName>
    <definedName name="_1372DL60F833D6" hidden="1">#N/A</definedName>
    <definedName name="_13730DLC451DFF3" hidden="1">#N/A</definedName>
    <definedName name="_13731DLC451DFF3" hidden="1">#N/A</definedName>
    <definedName name="_13732DLC451DFF3" hidden="1">#N/A</definedName>
    <definedName name="_13733DLC451DFF3" hidden="1">#N/A</definedName>
    <definedName name="_13734DLC451DFF3" hidden="1">#N/A</definedName>
    <definedName name="_13735DLC451DFF3" hidden="1">#N/A</definedName>
    <definedName name="_13736DLC451DFF3" hidden="1">#N/A</definedName>
    <definedName name="_13737DLC451DFF3" hidden="1">#N/A</definedName>
    <definedName name="_13738DLC451DFF3" hidden="1">#N/A</definedName>
    <definedName name="_13739DLC451DFF3" hidden="1">#N/A</definedName>
    <definedName name="_1373DL60F833D6" hidden="1">#N/A</definedName>
    <definedName name="_13740DLC451DFF3" hidden="1">#N/A</definedName>
    <definedName name="_13741DLC451DFF3" hidden="1">#N/A</definedName>
    <definedName name="_13742DLC451DFF3" hidden="1">#N/A</definedName>
    <definedName name="_13743DLC451DFF3" hidden="1">#N/A</definedName>
    <definedName name="_13744DLC451DFF3" hidden="1">#N/A</definedName>
    <definedName name="_13745DLC451DFF3" hidden="1">#N/A</definedName>
    <definedName name="_13746DLC451DFF3" hidden="1">#N/A</definedName>
    <definedName name="_13747DLC451DFF3" hidden="1">#N/A</definedName>
    <definedName name="_13748DLC451DFF3" hidden="1">#N/A</definedName>
    <definedName name="_13749DLC451DFF3" hidden="1">#N/A</definedName>
    <definedName name="_1374DL60F833D6" hidden="1">#N/A</definedName>
    <definedName name="_13750DLC451DFF3" hidden="1">#N/A</definedName>
    <definedName name="_13751DLC451DFF3" hidden="1">#N/A</definedName>
    <definedName name="_13752DLC451DFF3" hidden="1">#N/A</definedName>
    <definedName name="_13753DLC451DFF3" hidden="1">#N/A</definedName>
    <definedName name="_13754DLC451DFF3" hidden="1">#N/A</definedName>
    <definedName name="_13755DLC451DFF3" hidden="1">#N/A</definedName>
    <definedName name="_13756DLC4525CF0" hidden="1">#N/A</definedName>
    <definedName name="_13757DLC4525CF0" hidden="1">#N/A</definedName>
    <definedName name="_13758DLC4525CF0" hidden="1">#N/A</definedName>
    <definedName name="_13759DLC4525CF0" hidden="1">#N/A</definedName>
    <definedName name="_1375DL60F833D6" hidden="1">#N/A</definedName>
    <definedName name="_13760DLC4525CF0" hidden="1">#N/A</definedName>
    <definedName name="_13761DLC4525CF0" hidden="1">#N/A</definedName>
    <definedName name="_13762DLC4525CF0" hidden="1">#N/A</definedName>
    <definedName name="_13763DLC4525CF0" hidden="1">#N/A</definedName>
    <definedName name="_13764DLC4525CF0" hidden="1">#N/A</definedName>
    <definedName name="_13765DLC4525CF0" hidden="1">#N/A</definedName>
    <definedName name="_13766DLC4525CF0" hidden="1">#N/A</definedName>
    <definedName name="_13767DLC4525CF0" hidden="1">#N/A</definedName>
    <definedName name="_13768DLC4525CF0" hidden="1">#N/A</definedName>
    <definedName name="_13769DLC4525CF0" hidden="1">#N/A</definedName>
    <definedName name="_1376DL60F833D6" hidden="1">#N/A</definedName>
    <definedName name="_13770DLC4525CF0" hidden="1">#N/A</definedName>
    <definedName name="_13771DLC4525CF0" hidden="1">#N/A</definedName>
    <definedName name="_13772DLC4525CF0" hidden="1">#N/A</definedName>
    <definedName name="_13773DLC4525CF0" hidden="1">#N/A</definedName>
    <definedName name="_13774DLC4525CF0" hidden="1">#N/A</definedName>
    <definedName name="_13775DLC4525CF0" hidden="1">#N/A</definedName>
    <definedName name="_13776DLC4525CF0" hidden="1">#N/A</definedName>
    <definedName name="_13777DLC4525CF0" hidden="1">#N/A</definedName>
    <definedName name="_13778DLC4525CF0" hidden="1">#N/A</definedName>
    <definedName name="_13779DLC4525CF0" hidden="1">#N/A</definedName>
    <definedName name="_1377DL60F833D6" hidden="1">#N/A</definedName>
    <definedName name="_13780DLC4525CF0" hidden="1">#N/A</definedName>
    <definedName name="_13781DLC4525CF0" hidden="1">#N/A</definedName>
    <definedName name="_13782DLC4525CF0" hidden="1">#N/A</definedName>
    <definedName name="_13783DLC4525CF0" hidden="1">#N/A</definedName>
    <definedName name="_13784DLC4525CF0" hidden="1">#N/A</definedName>
    <definedName name="_13785DLC4525CF0" hidden="1">#N/A</definedName>
    <definedName name="_13786DLC4525CF0" hidden="1">#N/A</definedName>
    <definedName name="_13787DLC4525CF0" hidden="1">#N/A</definedName>
    <definedName name="_13788DLC4525CF0" hidden="1">#N/A</definedName>
    <definedName name="_13789DLC4525CF0" hidden="1">#N/A</definedName>
    <definedName name="_1378DL60F833D6" hidden="1">#N/A</definedName>
    <definedName name="_13790DLC4525CF0" hidden="1">#N/A</definedName>
    <definedName name="_13791DLC452DFF3" hidden="1">#N/A</definedName>
    <definedName name="_13792DLC452DFF3" hidden="1">#N/A</definedName>
    <definedName name="_13793DLC452DFF3" hidden="1">#N/A</definedName>
    <definedName name="_13794DLC452DFF3" hidden="1">#N/A</definedName>
    <definedName name="_13795DLC452DFF3" hidden="1">#N/A</definedName>
    <definedName name="_13796DLC452DFF3" hidden="1">#N/A</definedName>
    <definedName name="_13797DLC452DFF3" hidden="1">#N/A</definedName>
    <definedName name="_13798DLC452DFF3" hidden="1">#N/A</definedName>
    <definedName name="_13799DLC452DFF3" hidden="1">#N/A</definedName>
    <definedName name="_1379DL60F833D6" hidden="1">#N/A</definedName>
    <definedName name="_137DL607430AD" hidden="1">#N/A</definedName>
    <definedName name="_137DL6165366C" hidden="1">#N/A</definedName>
    <definedName name="_13800DLC452DFF3" hidden="1">#N/A</definedName>
    <definedName name="_13801DLC452DFF3" hidden="1">#N/A</definedName>
    <definedName name="_13802DLC452DFF3" hidden="1">#N/A</definedName>
    <definedName name="_13803DLC452DFF3" hidden="1">#N/A</definedName>
    <definedName name="_13804DLC452DFF3" hidden="1">#N/A</definedName>
    <definedName name="_13805DLC452DFF3" hidden="1">#N/A</definedName>
    <definedName name="_13806DLC452DFF3" hidden="1">#N/A</definedName>
    <definedName name="_13807DLC452DFF3" hidden="1">#N/A</definedName>
    <definedName name="_13808DLC452DFF3" hidden="1">#N/A</definedName>
    <definedName name="_13809DLC452DFF3" hidden="1">#N/A</definedName>
    <definedName name="_1380DL60F833D6" hidden="1">#N/A</definedName>
    <definedName name="_13810DLC452DFF3" hidden="1">#N/A</definedName>
    <definedName name="_13811DLC452DFF3" hidden="1">#N/A</definedName>
    <definedName name="_13812DLC452DFF3" hidden="1">#N/A</definedName>
    <definedName name="_13813DLC452DFF3" hidden="1">#N/A</definedName>
    <definedName name="_13814DLC452DFF3" hidden="1">#N/A</definedName>
    <definedName name="_13815DLC452DFF3" hidden="1">#N/A</definedName>
    <definedName name="_13816DLC452DFF3" hidden="1">#N/A</definedName>
    <definedName name="_13817DLC452DFF3" hidden="1">#N/A</definedName>
    <definedName name="_13818DLC452DFF3" hidden="1">#N/A</definedName>
    <definedName name="_13819DLC452DFF3" hidden="1">#N/A</definedName>
    <definedName name="_1381DL60F833D6" hidden="1">#N/A</definedName>
    <definedName name="_13820DLC452DFF3" hidden="1">#N/A</definedName>
    <definedName name="_13821DLC452DFF3" hidden="1">#N/A</definedName>
    <definedName name="_13822DLC452DFF3" hidden="1">#N/A</definedName>
    <definedName name="_13823DLC452DFF3" hidden="1">#N/A</definedName>
    <definedName name="_13824DLC452DFF3" hidden="1">#N/A</definedName>
    <definedName name="_13825DLC452DFF3" hidden="1">#N/A</definedName>
    <definedName name="_13826DLC4535CF0" hidden="1">#N/A</definedName>
    <definedName name="_13827DLC4535CF0" hidden="1">#N/A</definedName>
    <definedName name="_13828DLC4535CF0" hidden="1">#N/A</definedName>
    <definedName name="_13829DLC4535CF0" hidden="1">#N/A</definedName>
    <definedName name="_1382DL60F833D6" hidden="1">#N/A</definedName>
    <definedName name="_13830DLC4535CF0" hidden="1">#N/A</definedName>
    <definedName name="_13831DLC4535CF0" hidden="1">#N/A</definedName>
    <definedName name="_13832DLC4535CF0" hidden="1">#N/A</definedName>
    <definedName name="_13833DLC4535CF0" hidden="1">#N/A</definedName>
    <definedName name="_13834DLC4535CF0" hidden="1">#N/A</definedName>
    <definedName name="_13835DLC4535CF0" hidden="1">#N/A</definedName>
    <definedName name="_13836DLC4535CF0" hidden="1">#N/A</definedName>
    <definedName name="_13837DLC4535CF0" hidden="1">#N/A</definedName>
    <definedName name="_13838DLC4535CF0" hidden="1">#N/A</definedName>
    <definedName name="_13839DLC4535CF0" hidden="1">#N/A</definedName>
    <definedName name="_1383DL60F833D6" hidden="1">#N/A</definedName>
    <definedName name="_13840DLC4535CF0" hidden="1">#N/A</definedName>
    <definedName name="_13841DLC4535CF0" hidden="1">#N/A</definedName>
    <definedName name="_13842DLC4535CF0" hidden="1">#N/A</definedName>
    <definedName name="_13843DLC4535CF0" hidden="1">#N/A</definedName>
    <definedName name="_13844DLC4535CF0" hidden="1">#N/A</definedName>
    <definedName name="_13845DLC4535CF0" hidden="1">#N/A</definedName>
    <definedName name="_13846DLC4535CF0" hidden="1">#N/A</definedName>
    <definedName name="_13847DLC4535CF0" hidden="1">#N/A</definedName>
    <definedName name="_13848DLC4535CF0" hidden="1">#N/A</definedName>
    <definedName name="_13849DLC4535CF0" hidden="1">#N/A</definedName>
    <definedName name="_1384DL60F833D6" hidden="1">#N/A</definedName>
    <definedName name="_13850DLC4535CF0" hidden="1">#N/A</definedName>
    <definedName name="_13851DLC4535CF0" hidden="1">#N/A</definedName>
    <definedName name="_13852DLC4535CF0" hidden="1">#N/A</definedName>
    <definedName name="_13853DLC4535CF0" hidden="1">#N/A</definedName>
    <definedName name="_13854DLC4535CF0" hidden="1">#N/A</definedName>
    <definedName name="_13855DLC4535CF0" hidden="1">#N/A</definedName>
    <definedName name="_13856DLC4535CF0" hidden="1">#N/A</definedName>
    <definedName name="_13857DLC4535CF0" hidden="1">#N/A</definedName>
    <definedName name="_13858DLC4535CF0" hidden="1">#N/A</definedName>
    <definedName name="_13859DLC4535CF0" hidden="1">#N/A</definedName>
    <definedName name="_1385DL60F833D6" hidden="1">#N/A</definedName>
    <definedName name="_13860DLC4535CF0" hidden="1">#N/A</definedName>
    <definedName name="_13861DLC453DFF3" hidden="1">#N/A</definedName>
    <definedName name="_13862DLC453DFF3" hidden="1">#N/A</definedName>
    <definedName name="_13863DLC453DFF3" hidden="1">#N/A</definedName>
    <definedName name="_13864DLC453DFF3" hidden="1">#N/A</definedName>
    <definedName name="_13865DLC453DFF3" hidden="1">#N/A</definedName>
    <definedName name="_13866DLC453DFF3" hidden="1">#N/A</definedName>
    <definedName name="_13867DLC453DFF3" hidden="1">#N/A</definedName>
    <definedName name="_13868DLC453DFF3" hidden="1">#N/A</definedName>
    <definedName name="_13869DLC453DFF3" hidden="1">#N/A</definedName>
    <definedName name="_1386DL60F833D6" hidden="1">#N/A</definedName>
    <definedName name="_13870DLC453DFF3" hidden="1">#N/A</definedName>
    <definedName name="_13871DLC453DFF3" hidden="1">#N/A</definedName>
    <definedName name="_13872DLC453DFF3" hidden="1">#N/A</definedName>
    <definedName name="_13873DLC453DFF3" hidden="1">#N/A</definedName>
    <definedName name="_13874DLC453DFF3" hidden="1">#N/A</definedName>
    <definedName name="_13875DLC453DFF3" hidden="1">#N/A</definedName>
    <definedName name="_13876DLC453DFF3" hidden="1">#N/A</definedName>
    <definedName name="_13877DLC453DFF3" hidden="1">#N/A</definedName>
    <definedName name="_13878DLC453DFF3" hidden="1">#N/A</definedName>
    <definedName name="_13879DLC453DFF3" hidden="1">#N/A</definedName>
    <definedName name="_1387DL60F833D6" hidden="1">#N/A</definedName>
    <definedName name="_13880DLC453DFF3" hidden="1">#N/A</definedName>
    <definedName name="_13881DLC453DFF3" hidden="1">#N/A</definedName>
    <definedName name="_13882DLC453DFF3" hidden="1">#N/A</definedName>
    <definedName name="_13883DLC453DFF3" hidden="1">#N/A</definedName>
    <definedName name="_13884DLC453DFF3" hidden="1">#N/A</definedName>
    <definedName name="_13885DLC453DFF3" hidden="1">#N/A</definedName>
    <definedName name="_13886DLC453DFF3" hidden="1">#N/A</definedName>
    <definedName name="_13887DLC453DFF3" hidden="1">#N/A</definedName>
    <definedName name="_13888DLC453DFF3" hidden="1">#N/A</definedName>
    <definedName name="_13889DLC453DFF3" hidden="1">#N/A</definedName>
    <definedName name="_1388DL60F833D6" hidden="1">#N/A</definedName>
    <definedName name="_13890DLC453DFF3" hidden="1">#N/A</definedName>
    <definedName name="_13891DLC453DFF3" hidden="1">#N/A</definedName>
    <definedName name="_13892DLC453DFF3" hidden="1">#N/A</definedName>
    <definedName name="_13893DLC453DFF3" hidden="1">#N/A</definedName>
    <definedName name="_13894DLC453DFF3" hidden="1">#N/A</definedName>
    <definedName name="_13895DLC453DFF3" hidden="1">#N/A</definedName>
    <definedName name="_13896DLC4545CF0" hidden="1">#N/A</definedName>
    <definedName name="_13897DLC4545CF0" hidden="1">#N/A</definedName>
    <definedName name="_13898DLC4545CF0" hidden="1">#N/A</definedName>
    <definedName name="_13899DLC4545CF0" hidden="1">#N/A</definedName>
    <definedName name="_1389DL60F833D6" hidden="1">#N/A</definedName>
    <definedName name="_138DL607430AD" hidden="1">#N/A</definedName>
    <definedName name="_138DL61663672" hidden="1">#N/A</definedName>
    <definedName name="_13900DLC4545CF0" hidden="1">#N/A</definedName>
    <definedName name="_13901DLC4545CF0" hidden="1">#N/A</definedName>
    <definedName name="_13902DLC4545CF0" hidden="1">#N/A</definedName>
    <definedName name="_13903DLC4545CF0" hidden="1">#N/A</definedName>
    <definedName name="_13904DLC4545CF0" hidden="1">#N/A</definedName>
    <definedName name="_13905DLC4545CF0" hidden="1">#N/A</definedName>
    <definedName name="_13906DLC4545CF0" hidden="1">#N/A</definedName>
    <definedName name="_13907DLC4545CF0" hidden="1">#N/A</definedName>
    <definedName name="_13908DLC4545CF0" hidden="1">#N/A</definedName>
    <definedName name="_13909DLC4545CF0" hidden="1">#N/A</definedName>
    <definedName name="_1390DL60F833D6" hidden="1">#N/A</definedName>
    <definedName name="_13910DLC4545CF0" hidden="1">#N/A</definedName>
    <definedName name="_13911DLC4545CF0" hidden="1">#N/A</definedName>
    <definedName name="_13912DLC4545CF0" hidden="1">#N/A</definedName>
    <definedName name="_13913DLC4545CF0" hidden="1">#N/A</definedName>
    <definedName name="_13914DLC4545CF0" hidden="1">#N/A</definedName>
    <definedName name="_13915DLC4545CF0" hidden="1">#N/A</definedName>
    <definedName name="_13916DLC4545CF0" hidden="1">#N/A</definedName>
    <definedName name="_13917DLC4545CF0" hidden="1">#N/A</definedName>
    <definedName name="_13918DLC4545CF0" hidden="1">#N/A</definedName>
    <definedName name="_13919DLC4545CF0" hidden="1">#N/A</definedName>
    <definedName name="_1391DL60F833D6" hidden="1">#N/A</definedName>
    <definedName name="_13920DLC4545CF0" hidden="1">#N/A</definedName>
    <definedName name="_13921DLC4545CF0" hidden="1">#N/A</definedName>
    <definedName name="_13922DLC4545CF0" hidden="1">#N/A</definedName>
    <definedName name="_13923DLC4545CF0" hidden="1">#N/A</definedName>
    <definedName name="_13924DLC4545CF0" hidden="1">#N/A</definedName>
    <definedName name="_13925DLC4545CF0" hidden="1">#N/A</definedName>
    <definedName name="_13926DLC4545CF0" hidden="1">#N/A</definedName>
    <definedName name="_13927DLC4545CF0" hidden="1">#N/A</definedName>
    <definedName name="_13928DLC4545CF0" hidden="1">#N/A</definedName>
    <definedName name="_13929DLC4545CF0" hidden="1">#N/A</definedName>
    <definedName name="_1392DL60F833D6" hidden="1">#N/A</definedName>
    <definedName name="_13930DLC4545CF0" hidden="1">#N/A</definedName>
    <definedName name="_13931DLC454DFF3" hidden="1">#N/A</definedName>
    <definedName name="_13932DLC454DFF3" hidden="1">#N/A</definedName>
    <definedName name="_13933DLC454DFF3" hidden="1">#N/A</definedName>
    <definedName name="_13934DLC454DFF3" hidden="1">#N/A</definedName>
    <definedName name="_13935DLC454DFF3" hidden="1">#N/A</definedName>
    <definedName name="_13936DLC454DFF3" hidden="1">#N/A</definedName>
    <definedName name="_13937DLC454DFF3" hidden="1">#N/A</definedName>
    <definedName name="_13938DLC454DFF3" hidden="1">#N/A</definedName>
    <definedName name="_13939DLC454DFF3" hidden="1">#N/A</definedName>
    <definedName name="_1393DL60F833D6" hidden="1">#N/A</definedName>
    <definedName name="_13940DLC454DFF3" hidden="1">#N/A</definedName>
    <definedName name="_13941DLC454DFF3" hidden="1">#N/A</definedName>
    <definedName name="_13942DLC454DFF3" hidden="1">#N/A</definedName>
    <definedName name="_13943DLC454DFF3" hidden="1">#N/A</definedName>
    <definedName name="_13944DLC454DFF3" hidden="1">#N/A</definedName>
    <definedName name="_13945DLC454DFF3" hidden="1">#N/A</definedName>
    <definedName name="_13946DLC454DFF3" hidden="1">#N/A</definedName>
    <definedName name="_13947DLC454DFF3" hidden="1">#N/A</definedName>
    <definedName name="_13948DLC454DFF3" hidden="1">#N/A</definedName>
    <definedName name="_13949DLC454DFF3" hidden="1">#N/A</definedName>
    <definedName name="_1394DL60F833D6" hidden="1">#N/A</definedName>
    <definedName name="_13950DLC454DFF3" hidden="1">#N/A</definedName>
    <definedName name="_13951DLC454DFF3" hidden="1">#N/A</definedName>
    <definedName name="_13952DLC454DFF3" hidden="1">#N/A</definedName>
    <definedName name="_13953DLC454DFF3" hidden="1">#N/A</definedName>
    <definedName name="_13954DLC454DFF3" hidden="1">#N/A</definedName>
    <definedName name="_13955DLC454DFF3" hidden="1">#N/A</definedName>
    <definedName name="_13956DLC454DFF3" hidden="1">#N/A</definedName>
    <definedName name="_13957DLC454DFF3" hidden="1">#N/A</definedName>
    <definedName name="_13958DLC454DFF3" hidden="1">#N/A</definedName>
    <definedName name="_13959DLC454DFF3" hidden="1">#N/A</definedName>
    <definedName name="_1395DL60F833D6" hidden="1">#N/A</definedName>
    <definedName name="_13960DLC454DFF3" hidden="1">#N/A</definedName>
    <definedName name="_13961DLC454DFF3" hidden="1">#N/A</definedName>
    <definedName name="_13962DLC454DFF3" hidden="1">#N/A</definedName>
    <definedName name="_13963DLC454DFF3" hidden="1">#N/A</definedName>
    <definedName name="_13964DLC454DFF3" hidden="1">#N/A</definedName>
    <definedName name="_13965DLC454DFF3" hidden="1">#N/A</definedName>
    <definedName name="_13966DLC4555CF0" hidden="1">#N/A</definedName>
    <definedName name="_13967DLC4555CF0" hidden="1">#N/A</definedName>
    <definedName name="_13968DLC4555CF0" hidden="1">#N/A</definedName>
    <definedName name="_13969DLC4555CF0" hidden="1">#N/A</definedName>
    <definedName name="_1396DL60F833D6" hidden="1">#N/A</definedName>
    <definedName name="_13970DLC4555CF0" hidden="1">#N/A</definedName>
    <definedName name="_13971DLC4555CF0" hidden="1">#N/A</definedName>
    <definedName name="_13972DLC4555CF0" hidden="1">#N/A</definedName>
    <definedName name="_13973DLC4555CF0" hidden="1">#N/A</definedName>
    <definedName name="_13974DLC4555CF0" hidden="1">#N/A</definedName>
    <definedName name="_13975DLC4555CF0" hidden="1">#N/A</definedName>
    <definedName name="_13976DLC4555CF0" hidden="1">#N/A</definedName>
    <definedName name="_13977DLC4555CF0" hidden="1">#N/A</definedName>
    <definedName name="_13978DLC4555CF0" hidden="1">#N/A</definedName>
    <definedName name="_13979DLC4555CF0" hidden="1">#N/A</definedName>
    <definedName name="_1397DL60F833D6" hidden="1">#N/A</definedName>
    <definedName name="_13980DLC4555CF0" hidden="1">#N/A</definedName>
    <definedName name="_13981DLC4555CF0" hidden="1">#N/A</definedName>
    <definedName name="_13982DLC4555CF0" hidden="1">#N/A</definedName>
    <definedName name="_13983DLC4555CF0" hidden="1">#N/A</definedName>
    <definedName name="_13984DLC4555CF0" hidden="1">#N/A</definedName>
    <definedName name="_13985DLC4555CF0" hidden="1">#N/A</definedName>
    <definedName name="_13986DLC4555CF0" hidden="1">#N/A</definedName>
    <definedName name="_13987DLC4555CF0" hidden="1">#N/A</definedName>
    <definedName name="_13988DLC4555CF0" hidden="1">#N/A</definedName>
    <definedName name="_13989DLC4555CF0" hidden="1">#N/A</definedName>
    <definedName name="_1398DL60F833D6" hidden="1">#N/A</definedName>
    <definedName name="_13990DLC4555CF0" hidden="1">#N/A</definedName>
    <definedName name="_13991DLC4555CF0" hidden="1">#N/A</definedName>
    <definedName name="_13992DLC4555CF0" hidden="1">#N/A</definedName>
    <definedName name="_13993DLC4555CF0" hidden="1">#N/A</definedName>
    <definedName name="_13994DLC4555CF0" hidden="1">#N/A</definedName>
    <definedName name="_13995DLC4555CF0" hidden="1">#N/A</definedName>
    <definedName name="_13996DLC4555CF0" hidden="1">#N/A</definedName>
    <definedName name="_13997DLC4555CF0" hidden="1">#N/A</definedName>
    <definedName name="_13998DLC4555CF0" hidden="1">#N/A</definedName>
    <definedName name="_13999DLC4555CF0" hidden="1">#N/A</definedName>
    <definedName name="_1399DL60F833D6" hidden="1">#N/A</definedName>
    <definedName name="_139DL607430AD" hidden="1">#N/A</definedName>
    <definedName name="_139DL61673678" hidden="1">#N/A</definedName>
    <definedName name="_13AL639B3E5C" hidden="1">#N/A</definedName>
    <definedName name="_13DL60D132E1" hidden="1">#N/A</definedName>
    <definedName name="_14000DLC4555CF0" hidden="1">#N/A</definedName>
    <definedName name="_14001DLC455DFF3" hidden="1">#N/A</definedName>
    <definedName name="_14002DLC455DFF3" hidden="1">#N/A</definedName>
    <definedName name="_14003DLC455DFF3" hidden="1">#N/A</definedName>
    <definedName name="_14004DLC455DFF3" hidden="1">#N/A</definedName>
    <definedName name="_14005DLC455DFF3" hidden="1">#N/A</definedName>
    <definedName name="_14006DLC455DFF3" hidden="1">#N/A</definedName>
    <definedName name="_14007DLC455DFF3" hidden="1">#N/A</definedName>
    <definedName name="_14008DLC455DFF3" hidden="1">#N/A</definedName>
    <definedName name="_14009DLC455DFF3" hidden="1">#N/A</definedName>
    <definedName name="_1400DL60F833D6" hidden="1">#N/A</definedName>
    <definedName name="_14010DLC455DFF3" hidden="1">#N/A</definedName>
    <definedName name="_14011DLC455DFF3" hidden="1">#N/A</definedName>
    <definedName name="_14012DLC455DFF3" hidden="1">#N/A</definedName>
    <definedName name="_14013DLC455DFF3" hidden="1">#N/A</definedName>
    <definedName name="_14014DLC455DFF3" hidden="1">#N/A</definedName>
    <definedName name="_14015DLC455DFF3" hidden="1">#N/A</definedName>
    <definedName name="_14016DLC455DFF3" hidden="1">#N/A</definedName>
    <definedName name="_14017DLC455DFF3" hidden="1">#N/A</definedName>
    <definedName name="_14018DLC455DFF3" hidden="1">#N/A</definedName>
    <definedName name="_14019DLC455DFF3" hidden="1">#N/A</definedName>
    <definedName name="_1401DL60F933DB" hidden="1">#N/A</definedName>
    <definedName name="_14020DLC455DFF3" hidden="1">#N/A</definedName>
    <definedName name="_14021DLC455DFF3" hidden="1">#N/A</definedName>
    <definedName name="_14022DLC455DFF3" hidden="1">#N/A</definedName>
    <definedName name="_14023DLC455DFF3" hidden="1">#N/A</definedName>
    <definedName name="_14024DLC455DFF3" hidden="1">#N/A</definedName>
    <definedName name="_14025DLC455DFF3" hidden="1">#N/A</definedName>
    <definedName name="_14026DLC455DFF3" hidden="1">#N/A</definedName>
    <definedName name="_14027DLC455DFF3" hidden="1">#N/A</definedName>
    <definedName name="_14028DLC455DFF3" hidden="1">#N/A</definedName>
    <definedName name="_14029DLC455DFF3" hidden="1">#N/A</definedName>
    <definedName name="_1402DL60F933DB" hidden="1">#N/A</definedName>
    <definedName name="_14030DLC455DFF3" hidden="1">#N/A</definedName>
    <definedName name="_14031DLC455DFF3" hidden="1">#N/A</definedName>
    <definedName name="_14032DLC455DFF3" hidden="1">#N/A</definedName>
    <definedName name="_14033DLC455DFF3" hidden="1">#N/A</definedName>
    <definedName name="_14034DLC455DFF3" hidden="1">#N/A</definedName>
    <definedName name="_14035DLC455DFF3" hidden="1">#N/A</definedName>
    <definedName name="_14036DLC4565CF0" hidden="1">#N/A</definedName>
    <definedName name="_14037DLC4565CF0" hidden="1">#N/A</definedName>
    <definedName name="_14038DLC4565CF0" hidden="1">#N/A</definedName>
    <definedName name="_14039DLC4565CF0" hidden="1">#N/A</definedName>
    <definedName name="_1403DL60F933DB" hidden="1">#N/A</definedName>
    <definedName name="_14040DLC4565CF0" hidden="1">#N/A</definedName>
    <definedName name="_14041DLC4565CF0" hidden="1">#N/A</definedName>
    <definedName name="_14042DLC4565CF0" hidden="1">#N/A</definedName>
    <definedName name="_14043DLC4565CF0" hidden="1">#N/A</definedName>
    <definedName name="_14044DLC4565CF0" hidden="1">#N/A</definedName>
    <definedName name="_14045DLC4565CF0" hidden="1">#N/A</definedName>
    <definedName name="_14046DLC4565CF0" hidden="1">#N/A</definedName>
    <definedName name="_14047DLC4565CF0" hidden="1">#N/A</definedName>
    <definedName name="_14048DLC4565CF0" hidden="1">#N/A</definedName>
    <definedName name="_14049DLC4565CF0" hidden="1">#N/A</definedName>
    <definedName name="_1404DL60F933DB" hidden="1">#N/A</definedName>
    <definedName name="_14050DLC4565CF0" hidden="1">#N/A</definedName>
    <definedName name="_14051DLC4565CF0" hidden="1">#N/A</definedName>
    <definedName name="_14052DLC4565CF0" hidden="1">#N/A</definedName>
    <definedName name="_14053DLC4565CF0" hidden="1">#N/A</definedName>
    <definedName name="_14054DLC4565CF0" hidden="1">#N/A</definedName>
    <definedName name="_14055DLC4565CF0" hidden="1">#N/A</definedName>
    <definedName name="_14056DLC4565CF0" hidden="1">#N/A</definedName>
    <definedName name="_14057DLC4565CF0" hidden="1">#N/A</definedName>
    <definedName name="_14058DLC4565CF0" hidden="1">#N/A</definedName>
    <definedName name="_14059DLC4565CF0" hidden="1">#N/A</definedName>
    <definedName name="_1405DL60F933DB" hidden="1">#N/A</definedName>
    <definedName name="_14060DLC4565CF0" hidden="1">#N/A</definedName>
    <definedName name="_14061DLC4565CF0" hidden="1">#N/A</definedName>
    <definedName name="_14062DLC4565CF0" hidden="1">#N/A</definedName>
    <definedName name="_14063DLC4565CF0" hidden="1">#N/A</definedName>
    <definedName name="_14064DLC4565CF0" hidden="1">#N/A</definedName>
    <definedName name="_14065DLC4565CF0" hidden="1">#N/A</definedName>
    <definedName name="_14066DLC4565CF0" hidden="1">#N/A</definedName>
    <definedName name="_14067DLC4565CF0" hidden="1">#N/A</definedName>
    <definedName name="_14068DLC4565CF0" hidden="1">#N/A</definedName>
    <definedName name="_14069DLC4565CF0" hidden="1">#N/A</definedName>
    <definedName name="_1406DL60F933DB" hidden="1">#N/A</definedName>
    <definedName name="_14070DLC4565CF0" hidden="1">#N/A</definedName>
    <definedName name="_14071DLC456DFF3" hidden="1">#N/A</definedName>
    <definedName name="_14072DLC456DFF3" hidden="1">#N/A</definedName>
    <definedName name="_14073DLC456DFF3" hidden="1">#N/A</definedName>
    <definedName name="_14074DLC456DFF3" hidden="1">#N/A</definedName>
    <definedName name="_14075DLC456DFF3" hidden="1">#N/A</definedName>
    <definedName name="_14076DLC456DFF3" hidden="1">#N/A</definedName>
    <definedName name="_14077DLC456DFF3" hidden="1">#N/A</definedName>
    <definedName name="_14078DLC456DFF3" hidden="1">#N/A</definedName>
    <definedName name="_14079DLC456DFF3" hidden="1">#N/A</definedName>
    <definedName name="_1407DL60F933DB" hidden="1">#N/A</definedName>
    <definedName name="_14080DLC456DFF3" hidden="1">#N/A</definedName>
    <definedName name="_14081DLC456DFF3" hidden="1">#N/A</definedName>
    <definedName name="_14082DLC456DFF3" hidden="1">#N/A</definedName>
    <definedName name="_14083DLC456DFF3" hidden="1">#N/A</definedName>
    <definedName name="_14084DLC456DFF3" hidden="1">#N/A</definedName>
    <definedName name="_14085DLC456DFF3" hidden="1">#N/A</definedName>
    <definedName name="_14086DLC456DFF3" hidden="1">#N/A</definedName>
    <definedName name="_14087DLC456DFF3" hidden="1">#N/A</definedName>
    <definedName name="_14088DLC456DFF3" hidden="1">#N/A</definedName>
    <definedName name="_14089DLC456DFF3" hidden="1">#N/A</definedName>
    <definedName name="_1408DL60F933DB" hidden="1">#N/A</definedName>
    <definedName name="_14090DLC456DFF3" hidden="1">#N/A</definedName>
    <definedName name="_14091DLC456DFF3" hidden="1">#N/A</definedName>
    <definedName name="_14092DLC456DFF3" hidden="1">#N/A</definedName>
    <definedName name="_14093DLC456DFF3" hidden="1">#N/A</definedName>
    <definedName name="_14094DLC456DFF3" hidden="1">#N/A</definedName>
    <definedName name="_14095DLC456DFF3" hidden="1">#N/A</definedName>
    <definedName name="_14096DLC456DFF3" hidden="1">#N/A</definedName>
    <definedName name="_14097DLC456DFF3" hidden="1">#N/A</definedName>
    <definedName name="_14098DLC456DFF3" hidden="1">#N/A</definedName>
    <definedName name="_14099DLC456DFF3" hidden="1">#N/A</definedName>
    <definedName name="_1409DL60F933DB" hidden="1">#N/A</definedName>
    <definedName name="_140DL607430AD" hidden="1">#N/A</definedName>
    <definedName name="_140DL6168367F" hidden="1">#N/A</definedName>
    <definedName name="_14100DLC456DFF3" hidden="1">#N/A</definedName>
    <definedName name="_14101DLC456DFF3" hidden="1">#N/A</definedName>
    <definedName name="_14102DLC456DFF3" hidden="1">#N/A</definedName>
    <definedName name="_14103DLC456DFF3" hidden="1">#N/A</definedName>
    <definedName name="_14104DLC456DFF3" hidden="1">#N/A</definedName>
    <definedName name="_14105DLC456DFF3" hidden="1">#N/A</definedName>
    <definedName name="_14106DLC4575CF0" hidden="1">#N/A</definedName>
    <definedName name="_14107DLC4575CF0" hidden="1">#N/A</definedName>
    <definedName name="_14108DLC4575CF0" hidden="1">#N/A</definedName>
    <definedName name="_14109DLC4575CF0" hidden="1">#N/A</definedName>
    <definedName name="_1410DL60F933DB" hidden="1">#N/A</definedName>
    <definedName name="_14110DLC4575CF0" hidden="1">#N/A</definedName>
    <definedName name="_14111DLC4575CF0" hidden="1">#N/A</definedName>
    <definedName name="_14112DLC4575CF0" hidden="1">#N/A</definedName>
    <definedName name="_14113DLC4575CF0" hidden="1">#N/A</definedName>
    <definedName name="_14114DLC4575CF0" hidden="1">#N/A</definedName>
    <definedName name="_14115DLC4575CF0" hidden="1">#N/A</definedName>
    <definedName name="_14116DLC4575CF0" hidden="1">#N/A</definedName>
    <definedName name="_14117DLC4575CF0" hidden="1">#N/A</definedName>
    <definedName name="_14118DLC4575CF0" hidden="1">#N/A</definedName>
    <definedName name="_14119DLC4575CF0" hidden="1">#N/A</definedName>
    <definedName name="_1411DL60F933DB" hidden="1">#N/A</definedName>
    <definedName name="_14120DLC4575CF0" hidden="1">#N/A</definedName>
    <definedName name="_14121DLC4575CF0" hidden="1">#N/A</definedName>
    <definedName name="_14122DLC4575CF0" hidden="1">#N/A</definedName>
    <definedName name="_14123DLC4575CF0" hidden="1">#N/A</definedName>
    <definedName name="_14124DLC4575CF0" hidden="1">#N/A</definedName>
    <definedName name="_14125DLC4575CF0" hidden="1">#N/A</definedName>
    <definedName name="_14126DLC4575CF0" hidden="1">#N/A</definedName>
    <definedName name="_14127DLC4575CF0" hidden="1">#N/A</definedName>
    <definedName name="_14128DLC4575CF0" hidden="1">#N/A</definedName>
    <definedName name="_14129DLC4575CF0" hidden="1">#N/A</definedName>
    <definedName name="_1412DL60F933DB" hidden="1">#N/A</definedName>
    <definedName name="_14130DLC4575CF0" hidden="1">#N/A</definedName>
    <definedName name="_14131DLC4575CF0" hidden="1">#N/A</definedName>
    <definedName name="_14132DLC4575CF0" hidden="1">#N/A</definedName>
    <definedName name="_14133DLC4575CF0" hidden="1">#N/A</definedName>
    <definedName name="_14134DLC4575CF0" hidden="1">#N/A</definedName>
    <definedName name="_14135DLC4575CF0" hidden="1">#N/A</definedName>
    <definedName name="_14136DLC4575CF0" hidden="1">#N/A</definedName>
    <definedName name="_14137DLC4575CF0" hidden="1">#N/A</definedName>
    <definedName name="_14138DLC4575CF0" hidden="1">#N/A</definedName>
    <definedName name="_14139DLC4575CF0" hidden="1">#N/A</definedName>
    <definedName name="_1413DL60F933DB" hidden="1">#N/A</definedName>
    <definedName name="_14140DLC4575CF0" hidden="1">#N/A</definedName>
    <definedName name="_14141DLC457DFF3" hidden="1">#N/A</definedName>
    <definedName name="_14142DLC457DFF3" hidden="1">#N/A</definedName>
    <definedName name="_14143DLC457DFF3" hidden="1">#N/A</definedName>
    <definedName name="_14144DLC457DFF3" hidden="1">#N/A</definedName>
    <definedName name="_14145DLC457DFF3" hidden="1">#N/A</definedName>
    <definedName name="_14146DLC457DFF3" hidden="1">#N/A</definedName>
    <definedName name="_14147DLC457DFF3" hidden="1">#N/A</definedName>
    <definedName name="_14148DLC457DFF3" hidden="1">#N/A</definedName>
    <definedName name="_14149DLC457DFF3" hidden="1">#N/A</definedName>
    <definedName name="_1414DL60F933DB" hidden="1">#N/A</definedName>
    <definedName name="_14150DLC457DFF3" hidden="1">#N/A</definedName>
    <definedName name="_14151DLC457DFF3" hidden="1">#N/A</definedName>
    <definedName name="_14152DLC457DFF3" hidden="1">#N/A</definedName>
    <definedName name="_14153DLC457DFF3" hidden="1">#N/A</definedName>
    <definedName name="_14154DLC457DFF3" hidden="1">#N/A</definedName>
    <definedName name="_14155DLC457DFF3" hidden="1">#N/A</definedName>
    <definedName name="_14156DLC457DFF3" hidden="1">#N/A</definedName>
    <definedName name="_14157DLC457DFF3" hidden="1">#N/A</definedName>
    <definedName name="_14158DLC457DFF3" hidden="1">#N/A</definedName>
    <definedName name="_14159DLC457DFF3" hidden="1">#N/A</definedName>
    <definedName name="_1415DL60F933DB" hidden="1">#N/A</definedName>
    <definedName name="_14160DLC457DFF3" hidden="1">#N/A</definedName>
    <definedName name="_14161DLC457DFF3" hidden="1">#N/A</definedName>
    <definedName name="_14162DLC457DFF3" hidden="1">#N/A</definedName>
    <definedName name="_14163DLC457DFF3" hidden="1">#N/A</definedName>
    <definedName name="_14164DLC457DFF3" hidden="1">#N/A</definedName>
    <definedName name="_14165DLC457DFF3" hidden="1">#N/A</definedName>
    <definedName name="_14166DLC457DFF3" hidden="1">#N/A</definedName>
    <definedName name="_14167DLC457DFF3" hidden="1">#N/A</definedName>
    <definedName name="_14168DLC457DFF3" hidden="1">#N/A</definedName>
    <definedName name="_14169DLC457DFF3" hidden="1">#N/A</definedName>
    <definedName name="_1416DL60F933DB" hidden="1">#N/A</definedName>
    <definedName name="_14170DLC457DFF3" hidden="1">#N/A</definedName>
    <definedName name="_14171DLC457DFF3" hidden="1">#N/A</definedName>
    <definedName name="_14172DLC457DFF3" hidden="1">#N/A</definedName>
    <definedName name="_14173DLC457DFF3" hidden="1">#N/A</definedName>
    <definedName name="_14174DLC457DFF3" hidden="1">#N/A</definedName>
    <definedName name="_14175DLC457DFF3" hidden="1">#N/A</definedName>
    <definedName name="_14176DLC4585CF1" hidden="1">#N/A</definedName>
    <definedName name="_14177DLC4585CF1" hidden="1">#N/A</definedName>
    <definedName name="_14178DLC4585CF1" hidden="1">#N/A</definedName>
    <definedName name="_14179DLC4585CF1" hidden="1">#N/A</definedName>
    <definedName name="_1417DL60F933DB" hidden="1">#N/A</definedName>
    <definedName name="_14180DLC4585CF1" hidden="1">#N/A</definedName>
    <definedName name="_14181DLC4585CF1" hidden="1">#N/A</definedName>
    <definedName name="_14182DLC4585CF1" hidden="1">#N/A</definedName>
    <definedName name="_14183DLC4585CF1" hidden="1">#N/A</definedName>
    <definedName name="_14184DLC4585CF1" hidden="1">#N/A</definedName>
    <definedName name="_14185DLC4585CF1" hidden="1">#N/A</definedName>
    <definedName name="_14186DLC4585CF1" hidden="1">#N/A</definedName>
    <definedName name="_14187DLC4585CF1" hidden="1">#N/A</definedName>
    <definedName name="_14188DLC4585CF1" hidden="1">#N/A</definedName>
    <definedName name="_14189DLC4585CF1" hidden="1">#N/A</definedName>
    <definedName name="_1418DL60F933DB" hidden="1">#N/A</definedName>
    <definedName name="_14190DLC4585CF1" hidden="1">#N/A</definedName>
    <definedName name="_14191DLC4585CF1" hidden="1">#N/A</definedName>
    <definedName name="_14192DLC4585CF1" hidden="1">#N/A</definedName>
    <definedName name="_14193DLC4585CF1" hidden="1">#N/A</definedName>
    <definedName name="_14194DLC4585CF1" hidden="1">#N/A</definedName>
    <definedName name="_14195DLC4585CF1" hidden="1">#N/A</definedName>
    <definedName name="_14196DLC4585CF1" hidden="1">#N/A</definedName>
    <definedName name="_14197DLC4585CF1" hidden="1">#N/A</definedName>
    <definedName name="_14198DLC4585CF1" hidden="1">#N/A</definedName>
    <definedName name="_14199DLC4585CF1" hidden="1">#N/A</definedName>
    <definedName name="_1419DL60F933DB" hidden="1">#N/A</definedName>
    <definedName name="_141DL607530B2" hidden="1">#N/A</definedName>
    <definedName name="_141DL61693685" hidden="1">#N/A</definedName>
    <definedName name="_14200DLC4585CF1" hidden="1">#N/A</definedName>
    <definedName name="_14201DLC4585CF1" hidden="1">#N/A</definedName>
    <definedName name="_14202DLC4585CF1" hidden="1">#N/A</definedName>
    <definedName name="_14203DLC4585CF1" hidden="1">#N/A</definedName>
    <definedName name="_14204DLC4585CF1" hidden="1">#N/A</definedName>
    <definedName name="_14205DLC4585CF1" hidden="1">#N/A</definedName>
    <definedName name="_14206DLC4585CF1" hidden="1">#N/A</definedName>
    <definedName name="_14207DLC4585CF1" hidden="1">#N/A</definedName>
    <definedName name="_14208DLC4585CF1" hidden="1">#N/A</definedName>
    <definedName name="_14209DLC4585CF1" hidden="1">#N/A</definedName>
    <definedName name="_1420DL60F933DB" hidden="1">#N/A</definedName>
    <definedName name="_14210DLC4585CF1" hidden="1">#N/A</definedName>
    <definedName name="_14211DLC458DFF3" hidden="1">#N/A</definedName>
    <definedName name="_14212DLC458DFF3" hidden="1">#N/A</definedName>
    <definedName name="_14213DLC458DFF3" hidden="1">#N/A</definedName>
    <definedName name="_14214DLC458DFF3" hidden="1">#N/A</definedName>
    <definedName name="_14215DLC458DFF3" hidden="1">#N/A</definedName>
    <definedName name="_14216DLC458DFF3" hidden="1">#N/A</definedName>
    <definedName name="_14217DLC458DFF3" hidden="1">#N/A</definedName>
    <definedName name="_14218DLC458DFF3" hidden="1">#N/A</definedName>
    <definedName name="_14219DLC458DFF3" hidden="1">#N/A</definedName>
    <definedName name="_1421DL60F933DB" hidden="1">#N/A</definedName>
    <definedName name="_14220DLC458DFF3" hidden="1">#N/A</definedName>
    <definedName name="_14221DLC458DFF3" hidden="1">#N/A</definedName>
    <definedName name="_14222DLC458DFF3" hidden="1">#N/A</definedName>
    <definedName name="_14223DLC458DFF3" hidden="1">#N/A</definedName>
    <definedName name="_14224DLC458DFF3" hidden="1">#N/A</definedName>
    <definedName name="_14225DLC458DFF3" hidden="1">#N/A</definedName>
    <definedName name="_14226DLC458DFF3" hidden="1">#N/A</definedName>
    <definedName name="_14227DLC458DFF3" hidden="1">#N/A</definedName>
    <definedName name="_14228DLC458DFF3" hidden="1">#N/A</definedName>
    <definedName name="_14229DLC458DFF3" hidden="1">#N/A</definedName>
    <definedName name="_1422DL60F933DB" hidden="1">#N/A</definedName>
    <definedName name="_14230DLC458DFF3" hidden="1">#N/A</definedName>
    <definedName name="_14231DLC458DFF3" hidden="1">#N/A</definedName>
    <definedName name="_14232DLC458DFF3" hidden="1">#N/A</definedName>
    <definedName name="_14233DLC458DFF3" hidden="1">#N/A</definedName>
    <definedName name="_14234DLC458DFF3" hidden="1">#N/A</definedName>
    <definedName name="_14235DLC458DFF3" hidden="1">#N/A</definedName>
    <definedName name="_14236DLC458DFF3" hidden="1">#N/A</definedName>
    <definedName name="_14237DLC458DFF3" hidden="1">#N/A</definedName>
    <definedName name="_14238DLC458DFF3" hidden="1">#N/A</definedName>
    <definedName name="_14239DLC458DFF3" hidden="1">#N/A</definedName>
    <definedName name="_1423DL60F933DB" hidden="1">#N/A</definedName>
    <definedName name="_14240DLC458DFF3" hidden="1">#N/A</definedName>
    <definedName name="_14241DLC458DFF3" hidden="1">#N/A</definedName>
    <definedName name="_14242DLC458DFF3" hidden="1">#N/A</definedName>
    <definedName name="_14243DLC458DFF3" hidden="1">#N/A</definedName>
    <definedName name="_14244DLC458DFF3" hidden="1">#N/A</definedName>
    <definedName name="_14245DLC458DFF3" hidden="1">#N/A</definedName>
    <definedName name="_14246DLC4595CF1" hidden="1">#N/A</definedName>
    <definedName name="_14247DLC4595CF1" hidden="1">#N/A</definedName>
    <definedName name="_14248DLC4595CF1" hidden="1">#N/A</definedName>
    <definedName name="_14249DLC4595CF1" hidden="1">#N/A</definedName>
    <definedName name="_1424DL60F933DB" hidden="1">#N/A</definedName>
    <definedName name="_14250DLC4595CF1" hidden="1">#N/A</definedName>
    <definedName name="_14251DLC4595CF1" hidden="1">#N/A</definedName>
    <definedName name="_14252DLC4595CF1" hidden="1">#N/A</definedName>
    <definedName name="_14253DLC4595CF1" hidden="1">#N/A</definedName>
    <definedName name="_14254DLC4595CF1" hidden="1">#N/A</definedName>
    <definedName name="_14255DLC4595CF1" hidden="1">#N/A</definedName>
    <definedName name="_14256DLC4595CF1" hidden="1">#N/A</definedName>
    <definedName name="_14257DLC4595CF1" hidden="1">#N/A</definedName>
    <definedName name="_14258DLC4595CF1" hidden="1">#N/A</definedName>
    <definedName name="_14259DLC4595CF1" hidden="1">#N/A</definedName>
    <definedName name="_1425DL60F933DB" hidden="1">#N/A</definedName>
    <definedName name="_14260DLC4595CF1" hidden="1">#N/A</definedName>
    <definedName name="_14261DLC4595CF1" hidden="1">#N/A</definedName>
    <definedName name="_14262DLC4595CF1" hidden="1">#N/A</definedName>
    <definedName name="_14263DLC4595CF1" hidden="1">#N/A</definedName>
    <definedName name="_14264DLC4595CF1" hidden="1">#N/A</definedName>
    <definedName name="_14265DLC4595CF1" hidden="1">#N/A</definedName>
    <definedName name="_14266DLC4595CF1" hidden="1">#N/A</definedName>
    <definedName name="_14267DLC4595CF1" hidden="1">#N/A</definedName>
    <definedName name="_14268DLC4595CF1" hidden="1">#N/A</definedName>
    <definedName name="_14269DLC4595CF1" hidden="1">#N/A</definedName>
    <definedName name="_1426DL60F933DB" hidden="1">#N/A</definedName>
    <definedName name="_14270DLC4595CF1" hidden="1">#N/A</definedName>
    <definedName name="_14271DLC4595CF1" hidden="1">#N/A</definedName>
    <definedName name="_14272DLC4595CF1" hidden="1">#N/A</definedName>
    <definedName name="_14273DLC4595CF1" hidden="1">#N/A</definedName>
    <definedName name="_14274DLC4595CF1" hidden="1">#N/A</definedName>
    <definedName name="_14275DLC4595CF1" hidden="1">#N/A</definedName>
    <definedName name="_14276DLC4595CF1" hidden="1">#N/A</definedName>
    <definedName name="_14277DLC4595CF1" hidden="1">#N/A</definedName>
    <definedName name="_14278DLC4595CF1" hidden="1">#N/A</definedName>
    <definedName name="_14279DLC4595CF1" hidden="1">#N/A</definedName>
    <definedName name="_1427DL60F933DB" hidden="1">#N/A</definedName>
    <definedName name="_14280DLC4595CF1" hidden="1">#N/A</definedName>
    <definedName name="_14281DLC459DFF3" hidden="1">#N/A</definedName>
    <definedName name="_14282DLC459DFF3" hidden="1">#N/A</definedName>
    <definedName name="_14283DLC459DFF3" hidden="1">#N/A</definedName>
    <definedName name="_14284DLC459DFF3" hidden="1">#N/A</definedName>
    <definedName name="_14285DLC459DFF3" hidden="1">#N/A</definedName>
    <definedName name="_14286DLC459DFF3" hidden="1">#N/A</definedName>
    <definedName name="_14287DLC459DFF3" hidden="1">#N/A</definedName>
    <definedName name="_14288DLC459DFF3" hidden="1">#N/A</definedName>
    <definedName name="_14289DLC459DFF3" hidden="1">#N/A</definedName>
    <definedName name="_1428DL60F933DB" hidden="1">#N/A</definedName>
    <definedName name="_14290DLC459DFF3" hidden="1">#N/A</definedName>
    <definedName name="_14291DLC459DFF3" hidden="1">#N/A</definedName>
    <definedName name="_14292DLC459DFF3" hidden="1">#N/A</definedName>
    <definedName name="_14293DLC459DFF3" hidden="1">#N/A</definedName>
    <definedName name="_14294DLC459DFF3" hidden="1">#N/A</definedName>
    <definedName name="_14295DLC459DFF3" hidden="1">#N/A</definedName>
    <definedName name="_14296DLC459DFF3" hidden="1">#N/A</definedName>
    <definedName name="_14297DLC459DFF3" hidden="1">#N/A</definedName>
    <definedName name="_14298DLC459DFF3" hidden="1">#N/A</definedName>
    <definedName name="_14299DLC459DFF3" hidden="1">#N/A</definedName>
    <definedName name="_1429DL60F933DB" hidden="1">#N/A</definedName>
    <definedName name="_142DL607530B2" hidden="1">#N/A</definedName>
    <definedName name="_142DL616A368B" hidden="1">#N/A</definedName>
    <definedName name="_14300DLC459DFF3" hidden="1">#N/A</definedName>
    <definedName name="_14301DLC459DFF3" hidden="1">#N/A</definedName>
    <definedName name="_14302DLC459DFF3" hidden="1">#N/A</definedName>
    <definedName name="_14303DLC459DFF3" hidden="1">#N/A</definedName>
    <definedName name="_14304DLC459DFF3" hidden="1">#N/A</definedName>
    <definedName name="_14305DLC459DFF3" hidden="1">#N/A</definedName>
    <definedName name="_14306DLC459DFF3" hidden="1">#N/A</definedName>
    <definedName name="_14307DLC459DFF3" hidden="1">#N/A</definedName>
    <definedName name="_14308DLC459DFF3" hidden="1">#N/A</definedName>
    <definedName name="_14309DLC459DFF3" hidden="1">#N/A</definedName>
    <definedName name="_1430DL60F933DB" hidden="1">#N/A</definedName>
    <definedName name="_14310DLC459DFF3" hidden="1">#N/A</definedName>
    <definedName name="_14311DLC459DFF3" hidden="1">#N/A</definedName>
    <definedName name="_14312DLC459DFF3" hidden="1">#N/A</definedName>
    <definedName name="_14313DLC459DFF3" hidden="1">#N/A</definedName>
    <definedName name="_14314DLC459DFF3" hidden="1">#N/A</definedName>
    <definedName name="_14315DLC459DFF3" hidden="1">#N/A</definedName>
    <definedName name="_14316DLC45A5CF1" hidden="1">#N/A</definedName>
    <definedName name="_14317DLC45A5CF1" hidden="1">#N/A</definedName>
    <definedName name="_14318DLC45A5CF1" hidden="1">#N/A</definedName>
    <definedName name="_14319DLC45A5CF1" hidden="1">#N/A</definedName>
    <definedName name="_1431DL60F933DB" hidden="1">#N/A</definedName>
    <definedName name="_14320DLC45A5CF1" hidden="1">#N/A</definedName>
    <definedName name="_14321DLC45A5CF1" hidden="1">#N/A</definedName>
    <definedName name="_14322DLC45A5CF1" hidden="1">#N/A</definedName>
    <definedName name="_14323DLC45A5CF1" hidden="1">#N/A</definedName>
    <definedName name="_14324DLC45A5CF1" hidden="1">#N/A</definedName>
    <definedName name="_14325DLC45A5CF1" hidden="1">#N/A</definedName>
    <definedName name="_14326DLC45A5CF1" hidden="1">#N/A</definedName>
    <definedName name="_14327DLC45A5CF1" hidden="1">#N/A</definedName>
    <definedName name="_14328DLC45A5CF1" hidden="1">#N/A</definedName>
    <definedName name="_14329DLC45A5CF1" hidden="1">#N/A</definedName>
    <definedName name="_1432DL60F933DB" hidden="1">#N/A</definedName>
    <definedName name="_14330DLC45A5CF1" hidden="1">#N/A</definedName>
    <definedName name="_14331DLC45A5CF1" hidden="1">#N/A</definedName>
    <definedName name="_14332DLC45A5CF1" hidden="1">#N/A</definedName>
    <definedName name="_14333DLC45A5CF1" hidden="1">#N/A</definedName>
    <definedName name="_14334DLC45A5CF1" hidden="1">#N/A</definedName>
    <definedName name="_14335DLC45A5CF1" hidden="1">#N/A</definedName>
    <definedName name="_14336DLC45A5CF1" hidden="1">#N/A</definedName>
    <definedName name="_14337DLC45A5CF1" hidden="1">#N/A</definedName>
    <definedName name="_14338DLC45A5CF1" hidden="1">#N/A</definedName>
    <definedName name="_14339DLC45A5CF1" hidden="1">#N/A</definedName>
    <definedName name="_1433DL60F933DB" hidden="1">#N/A</definedName>
    <definedName name="_14340DLC45A5CF1" hidden="1">#N/A</definedName>
    <definedName name="_14341DLC45A5CF1" hidden="1">#N/A</definedName>
    <definedName name="_14342DLC45A5CF1" hidden="1">#N/A</definedName>
    <definedName name="_14343DLC45A5CF1" hidden="1">#N/A</definedName>
    <definedName name="_14344DLC45A5CF1" hidden="1">#N/A</definedName>
    <definedName name="_14345DLC45A5CF1" hidden="1">#N/A</definedName>
    <definedName name="_14346DLC45A5CF1" hidden="1">#N/A</definedName>
    <definedName name="_14347DLC45A5CF1" hidden="1">#N/A</definedName>
    <definedName name="_14348DLC45A5CF1" hidden="1">#N/A</definedName>
    <definedName name="_14349DLC45A5CF1" hidden="1">#N/A</definedName>
    <definedName name="_1434DL60F933DB" hidden="1">#N/A</definedName>
    <definedName name="_14350DLC45A5CF1" hidden="1">#N/A</definedName>
    <definedName name="_14351DLC45ADFF3" hidden="1">#N/A</definedName>
    <definedName name="_14352DLC45ADFF3" hidden="1">#N/A</definedName>
    <definedName name="_14353DLC45ADFF3" hidden="1">#N/A</definedName>
    <definedName name="_14354DLC45ADFF3" hidden="1">#N/A</definedName>
    <definedName name="_14355DLC45ADFF3" hidden="1">#N/A</definedName>
    <definedName name="_14356DLC45ADFF3" hidden="1">#N/A</definedName>
    <definedName name="_14357DLC45ADFF3" hidden="1">#N/A</definedName>
    <definedName name="_14358DLC45ADFF3" hidden="1">#N/A</definedName>
    <definedName name="_14359DLC45ADFF3" hidden="1">#N/A</definedName>
    <definedName name="_1435DL60F933DB" hidden="1">#N/A</definedName>
    <definedName name="_14360DLC45ADFF3" hidden="1">#N/A</definedName>
    <definedName name="_14361DLC45ADFF3" hidden="1">#N/A</definedName>
    <definedName name="_14362DLC45ADFF3" hidden="1">#N/A</definedName>
    <definedName name="_14363DLC45ADFF3" hidden="1">#N/A</definedName>
    <definedName name="_14364DLC45ADFF3" hidden="1">#N/A</definedName>
    <definedName name="_14365DLC45ADFF3" hidden="1">#N/A</definedName>
    <definedName name="_14366DLC45ADFF3" hidden="1">#N/A</definedName>
    <definedName name="_14367DLC45ADFF3" hidden="1">#N/A</definedName>
    <definedName name="_14368DLC45ADFF3" hidden="1">#N/A</definedName>
    <definedName name="_14369DLC45ADFF3" hidden="1">#N/A</definedName>
    <definedName name="_1436DL60FA33E1" hidden="1">#N/A</definedName>
    <definedName name="_14370DLC45ADFF3" hidden="1">#N/A</definedName>
    <definedName name="_14371DLC45ADFF3" hidden="1">#N/A</definedName>
    <definedName name="_14372DLC45ADFF3" hidden="1">#N/A</definedName>
    <definedName name="_14373DLC45ADFF3" hidden="1">#N/A</definedName>
    <definedName name="_14374DLC45ADFF3" hidden="1">#N/A</definedName>
    <definedName name="_14375DLC45ADFF3" hidden="1">#N/A</definedName>
    <definedName name="_14376DLC45ADFF3" hidden="1">#N/A</definedName>
    <definedName name="_14377DLC45ADFF3" hidden="1">#N/A</definedName>
    <definedName name="_14378DLC45ADFF3" hidden="1">#N/A</definedName>
    <definedName name="_14379DLC45ADFF3" hidden="1">#N/A</definedName>
    <definedName name="_1437DL60FA33E1" hidden="1">#N/A</definedName>
    <definedName name="_14380DLC45ADFF3" hidden="1">#N/A</definedName>
    <definedName name="_14381DLC45ADFF3" hidden="1">#N/A</definedName>
    <definedName name="_14382DLC45ADFF3" hidden="1">#N/A</definedName>
    <definedName name="_14383DLC45ADFF3" hidden="1">#N/A</definedName>
    <definedName name="_14384DLC45ADFF3" hidden="1">#N/A</definedName>
    <definedName name="_14385DLC45ADFF3" hidden="1">#N/A</definedName>
    <definedName name="_14386DLC45B5CF1" hidden="1">#N/A</definedName>
    <definedName name="_14387DLC45B5CF1" hidden="1">#N/A</definedName>
    <definedName name="_14388DLC45B5CF1" hidden="1">#N/A</definedName>
    <definedName name="_14389DLC45B5CF1" hidden="1">#N/A</definedName>
    <definedName name="_1438DL60FA33E1" hidden="1">#N/A</definedName>
    <definedName name="_14390DLC45B5CF1" hidden="1">#N/A</definedName>
    <definedName name="_14391DLC45B5CF1" hidden="1">#N/A</definedName>
    <definedName name="_14392DLC45B5CF1" hidden="1">#N/A</definedName>
    <definedName name="_14393DLC45B5CF1" hidden="1">#N/A</definedName>
    <definedName name="_14394DLC45B5CF1" hidden="1">#N/A</definedName>
    <definedName name="_14395DLC45B5CF1" hidden="1">#N/A</definedName>
    <definedName name="_14396DLC45B5CF1" hidden="1">#N/A</definedName>
    <definedName name="_14397DLC45B5CF1" hidden="1">#N/A</definedName>
    <definedName name="_14398DLC45B5CF1" hidden="1">#N/A</definedName>
    <definedName name="_14399DLC45B5CF1" hidden="1">#N/A</definedName>
    <definedName name="_1439DL60FA33E1" hidden="1">#N/A</definedName>
    <definedName name="_143DL607530B2" hidden="1">#N/A</definedName>
    <definedName name="_143DL616B3692" hidden="1">#N/A</definedName>
    <definedName name="_14400DLC45B5CF1" hidden="1">#N/A</definedName>
    <definedName name="_14401DLC45B5CF1" hidden="1">#N/A</definedName>
    <definedName name="_14402DLC45B5CF1" hidden="1">#N/A</definedName>
    <definedName name="_14403DLC45B5CF1" hidden="1">#N/A</definedName>
    <definedName name="_14404DLC45B5CF1" hidden="1">#N/A</definedName>
    <definedName name="_14405DLC45B5CF1" hidden="1">#N/A</definedName>
    <definedName name="_14406DLC45B5CF1" hidden="1">#N/A</definedName>
    <definedName name="_14407DLC45B5CF1" hidden="1">#N/A</definedName>
    <definedName name="_14408DLC45B5CF1" hidden="1">#N/A</definedName>
    <definedName name="_14409DLC45B5CF1" hidden="1">#N/A</definedName>
    <definedName name="_1440DL60FA33E1" hidden="1">#N/A</definedName>
    <definedName name="_14410DLC45B5CF1" hidden="1">#N/A</definedName>
    <definedName name="_14411DLC45B5CF1" hidden="1">#N/A</definedName>
    <definedName name="_14412DLC45B5CF1" hidden="1">#N/A</definedName>
    <definedName name="_14413DLC45B5CF1" hidden="1">#N/A</definedName>
    <definedName name="_14414DLC45B5CF1" hidden="1">#N/A</definedName>
    <definedName name="_14415DLC45B5CF1" hidden="1">#N/A</definedName>
    <definedName name="_14416DLC45B5CF1" hidden="1">#N/A</definedName>
    <definedName name="_14417DLC45B5CF1" hidden="1">#N/A</definedName>
    <definedName name="_14418DLC45B5CF1" hidden="1">#N/A</definedName>
    <definedName name="_14419DLC45B5CF1" hidden="1">#N/A</definedName>
    <definedName name="_1441DL60FA33E1" hidden="1">#N/A</definedName>
    <definedName name="_14420DLC45B5CF1" hidden="1">#N/A</definedName>
    <definedName name="_14421DLC45BDFF3" hidden="1">#N/A</definedName>
    <definedName name="_14422DLC45BDFF3" hidden="1">#N/A</definedName>
    <definedName name="_14423DLC45BDFF3" hidden="1">#N/A</definedName>
    <definedName name="_14424DLC45BDFF3" hidden="1">#N/A</definedName>
    <definedName name="_14425DLC45BDFF3" hidden="1">#N/A</definedName>
    <definedName name="_14426DLC45BDFF3" hidden="1">#N/A</definedName>
    <definedName name="_14427DLC45BDFF3" hidden="1">#N/A</definedName>
    <definedName name="_14428DLC45BDFF3" hidden="1">#N/A</definedName>
    <definedName name="_14429DLC45BDFF3" hidden="1">#N/A</definedName>
    <definedName name="_1442DL60FA33E1" hidden="1">#N/A</definedName>
    <definedName name="_14430DLC45BDFF3" hidden="1">#N/A</definedName>
    <definedName name="_14431DLC45BDFF3" hidden="1">#N/A</definedName>
    <definedName name="_14432DLC45BDFF3" hidden="1">#N/A</definedName>
    <definedName name="_14433DLC45BDFF3" hidden="1">#N/A</definedName>
    <definedName name="_14434DLC45BDFF3" hidden="1">#N/A</definedName>
    <definedName name="_14435DLC45BDFF3" hidden="1">#N/A</definedName>
    <definedName name="_14436DLC45BDFF3" hidden="1">#N/A</definedName>
    <definedName name="_14437DLC45BDFF3" hidden="1">#N/A</definedName>
    <definedName name="_14438DLC45BDFF3" hidden="1">#N/A</definedName>
    <definedName name="_14439DLC45BDFF3" hidden="1">#N/A</definedName>
    <definedName name="_1443DL60FA33E1" hidden="1">#N/A</definedName>
    <definedName name="_14440DLC45BDFF3" hidden="1">#N/A</definedName>
    <definedName name="_14441DLC45BDFF3" hidden="1">#N/A</definedName>
    <definedName name="_14442DLC45BDFF3" hidden="1">#N/A</definedName>
    <definedName name="_14443DLC45BDFF3" hidden="1">#N/A</definedName>
    <definedName name="_14444DLC45BDFF3" hidden="1">#N/A</definedName>
    <definedName name="_14445DLC45BDFF3" hidden="1">#N/A</definedName>
    <definedName name="_14446DLC45BDFF3" hidden="1">#N/A</definedName>
    <definedName name="_14447DLC45BDFF3" hidden="1">#N/A</definedName>
    <definedName name="_14448DLC45BDFF3" hidden="1">#N/A</definedName>
    <definedName name="_14449DLC45BDFF3" hidden="1">#N/A</definedName>
    <definedName name="_1444DL60FA33E1" hidden="1">#N/A</definedName>
    <definedName name="_14450DLC45BDFF3" hidden="1">#N/A</definedName>
    <definedName name="_14451DLC45BDFF3" hidden="1">#N/A</definedName>
    <definedName name="_14452DLC45BDFF3" hidden="1">#N/A</definedName>
    <definedName name="_14453DLC45BDFF3" hidden="1">#N/A</definedName>
    <definedName name="_14454DLC45BDFF3" hidden="1">#N/A</definedName>
    <definedName name="_14455DLC45BDFF3" hidden="1">#N/A</definedName>
    <definedName name="_14456DLC45C5CF1" hidden="1">#N/A</definedName>
    <definedName name="_14457DLC45C5CF1" hidden="1">#N/A</definedName>
    <definedName name="_14458DLC45C5CF1" hidden="1">#N/A</definedName>
    <definedName name="_14459DLC45C5CF1" hidden="1">#N/A</definedName>
    <definedName name="_1445DL60FA33E1" hidden="1">#N/A</definedName>
    <definedName name="_14460DLC45C5CF1" hidden="1">#N/A</definedName>
    <definedName name="_14461DLC45C5CF1" hidden="1">#N/A</definedName>
    <definedName name="_14462DLC45C5CF1" hidden="1">#N/A</definedName>
    <definedName name="_14463DLC45C5CF1" hidden="1">#N/A</definedName>
    <definedName name="_14464DLC45C5CF1" hidden="1">#N/A</definedName>
    <definedName name="_14465DLC45C5CF1" hidden="1">#N/A</definedName>
    <definedName name="_14466DLC45C5CF1" hidden="1">#N/A</definedName>
    <definedName name="_14467DLC45C5CF1" hidden="1">#N/A</definedName>
    <definedName name="_14468DLC45C5CF1" hidden="1">#N/A</definedName>
    <definedName name="_14469DLC45C5CF1" hidden="1">#N/A</definedName>
    <definedName name="_1446DL60FA33E1" hidden="1">#N/A</definedName>
    <definedName name="_14470DLC45C5CF1" hidden="1">#N/A</definedName>
    <definedName name="_14471DLC45C5CF1" hidden="1">#N/A</definedName>
    <definedName name="_14472DLC45C5CF1" hidden="1">#N/A</definedName>
    <definedName name="_14473DLC45C5CF1" hidden="1">#N/A</definedName>
    <definedName name="_14474DLC45C5CF1" hidden="1">#N/A</definedName>
    <definedName name="_14475DLC45C5CF1" hidden="1">#N/A</definedName>
    <definedName name="_14476DLC45C5CF1" hidden="1">#N/A</definedName>
    <definedName name="_14477DLC45C5CF1" hidden="1">#N/A</definedName>
    <definedName name="_14478DLC45C5CF1" hidden="1">#N/A</definedName>
    <definedName name="_14479DLC45C5CF1" hidden="1">#N/A</definedName>
    <definedName name="_1447DL60FA33E1" hidden="1">#N/A</definedName>
    <definedName name="_14480DLC45C5CF1" hidden="1">#N/A</definedName>
    <definedName name="_14481DLC45C5CF1" hidden="1">#N/A</definedName>
    <definedName name="_14482DLC45C5CF1" hidden="1">#N/A</definedName>
    <definedName name="_14483DLC45C5CF1" hidden="1">#N/A</definedName>
    <definedName name="_14484DLC45C5CF1" hidden="1">#N/A</definedName>
    <definedName name="_14485DLC45C5CF1" hidden="1">#N/A</definedName>
    <definedName name="_14486DLC45C5CF1" hidden="1">#N/A</definedName>
    <definedName name="_14487DLC45C5CF1" hidden="1">#N/A</definedName>
    <definedName name="_14488DLC45C5CF1" hidden="1">#N/A</definedName>
    <definedName name="_14489DLC45C5CF1" hidden="1">#N/A</definedName>
    <definedName name="_1448DL60FA33E1" hidden="1">#N/A</definedName>
    <definedName name="_14490DLC45C5CF1" hidden="1">#N/A</definedName>
    <definedName name="_14491DLC45CDFF3" hidden="1">#N/A</definedName>
    <definedName name="_14492DLC45CDFF3" hidden="1">#N/A</definedName>
    <definedName name="_14493DLC45CDFF3" hidden="1">#N/A</definedName>
    <definedName name="_14494DLC45CDFF3" hidden="1">#N/A</definedName>
    <definedName name="_14495DLC45CDFF3" hidden="1">#N/A</definedName>
    <definedName name="_14496DLC45CDFF3" hidden="1">#N/A</definedName>
    <definedName name="_14497DLC45CDFF3" hidden="1">#N/A</definedName>
    <definedName name="_14498DLC45CDFF3" hidden="1">#N/A</definedName>
    <definedName name="_14499DLC45CDFF3" hidden="1">#N/A</definedName>
    <definedName name="_1449DL60FA33E1" hidden="1">#N/A</definedName>
    <definedName name="_144DL607530B2" hidden="1">#N/A</definedName>
    <definedName name="_144DL616C3698" hidden="1">#N/A</definedName>
    <definedName name="_14500DLC45CDFF3" hidden="1">#N/A</definedName>
    <definedName name="_14501DLC45CDFF3" hidden="1">#N/A</definedName>
    <definedName name="_14502DLC45CDFF3" hidden="1">#N/A</definedName>
    <definedName name="_14503DLC45CDFF3" hidden="1">#N/A</definedName>
    <definedName name="_14504DLC45CDFF3" hidden="1">#N/A</definedName>
    <definedName name="_14505DLC45CDFF3" hidden="1">#N/A</definedName>
    <definedName name="_14506DLC45CDFF3" hidden="1">#N/A</definedName>
    <definedName name="_14507DLC45CDFF3" hidden="1">#N/A</definedName>
    <definedName name="_14508DLC45CDFF3" hidden="1">#N/A</definedName>
    <definedName name="_14509DLC45CDFF3" hidden="1">#N/A</definedName>
    <definedName name="_1450DL60FA33E1" hidden="1">#N/A</definedName>
    <definedName name="_14510DLC45CDFF3" hidden="1">#N/A</definedName>
    <definedName name="_14511DLC45CDFF3" hidden="1">#N/A</definedName>
    <definedName name="_14512DLC45CDFF3" hidden="1">#N/A</definedName>
    <definedName name="_14513DLC45CDFF3" hidden="1">#N/A</definedName>
    <definedName name="_14514DLC45CDFF3" hidden="1">#N/A</definedName>
    <definedName name="_14515DLC45CDFF3" hidden="1">#N/A</definedName>
    <definedName name="_14516DLC45CDFF3" hidden="1">#N/A</definedName>
    <definedName name="_14517DLC45CDFF3" hidden="1">#N/A</definedName>
    <definedName name="_14518DLC45CDFF3" hidden="1">#N/A</definedName>
    <definedName name="_14519DLC45CDFF3" hidden="1">#N/A</definedName>
    <definedName name="_1451DL60FA33E1" hidden="1">#N/A</definedName>
    <definedName name="_14520DLC45CDFF3" hidden="1">#N/A</definedName>
    <definedName name="_14521DLC45CDFF3" hidden="1">#N/A</definedName>
    <definedName name="_14522DLC45CDFF3" hidden="1">#N/A</definedName>
    <definedName name="_14523DLC45CDFF3" hidden="1">#N/A</definedName>
    <definedName name="_14524DLC45CDFF3" hidden="1">#N/A</definedName>
    <definedName name="_14525DLC45CDFF3" hidden="1">#N/A</definedName>
    <definedName name="_14526DLC45D5CF1" hidden="1">#N/A</definedName>
    <definedName name="_14527DLC45D5CF1" hidden="1">#N/A</definedName>
    <definedName name="_14528DLC45D5CF1" hidden="1">#N/A</definedName>
    <definedName name="_14529DLC45D5CF1" hidden="1">#N/A</definedName>
    <definedName name="_1452DL60FA33E1" hidden="1">#N/A</definedName>
    <definedName name="_14530DLC45D5CF1" hidden="1">#N/A</definedName>
    <definedName name="_14531DLC45D5CF1" hidden="1">#N/A</definedName>
    <definedName name="_14532DLC45D5CF1" hidden="1">#N/A</definedName>
    <definedName name="_14533DLC45D5CF1" hidden="1">#N/A</definedName>
    <definedName name="_14534DLC45D5CF1" hidden="1">#N/A</definedName>
    <definedName name="_14535DLC45D5CF1" hidden="1">#N/A</definedName>
    <definedName name="_14536DLC45D5CF1" hidden="1">#N/A</definedName>
    <definedName name="_14537DLC45D5CF1" hidden="1">#N/A</definedName>
    <definedName name="_14538DLC45D5CF1" hidden="1">#N/A</definedName>
    <definedName name="_14539DLC45D5CF1" hidden="1">#N/A</definedName>
    <definedName name="_1453DL60FA33E1" hidden="1">#N/A</definedName>
    <definedName name="_14540DLC45D5CF1" hidden="1">#N/A</definedName>
    <definedName name="_14541DLC45D5CF1" hidden="1">#N/A</definedName>
    <definedName name="_14542DLC45D5CF1" hidden="1">#N/A</definedName>
    <definedName name="_14543DLC45D5CF1" hidden="1">#N/A</definedName>
    <definedName name="_14544DLC45D5CF1" hidden="1">#N/A</definedName>
    <definedName name="_14545DLC45D5CF1" hidden="1">#N/A</definedName>
    <definedName name="_14546DLC45D5CF1" hidden="1">#N/A</definedName>
    <definedName name="_14547DLC45D5CF1" hidden="1">#N/A</definedName>
    <definedName name="_14548DLC45D5CF1" hidden="1">#N/A</definedName>
    <definedName name="_14549DLC45D5CF1" hidden="1">#N/A</definedName>
    <definedName name="_1454DL60FA33E1" hidden="1">#N/A</definedName>
    <definedName name="_14550DLC45D5CF1" hidden="1">#N/A</definedName>
    <definedName name="_14551DLC45D5CF1" hidden="1">#N/A</definedName>
    <definedName name="_14552DLC45D5CF1" hidden="1">#N/A</definedName>
    <definedName name="_14553DLC45D5CF1" hidden="1">#N/A</definedName>
    <definedName name="_14554DLC45D5CF1" hidden="1">#N/A</definedName>
    <definedName name="_14555DLC45D5CF1" hidden="1">#N/A</definedName>
    <definedName name="_14556DLC45D5CF1" hidden="1">#N/A</definedName>
    <definedName name="_14557DLC45D5CF1" hidden="1">#N/A</definedName>
    <definedName name="_14558DLC45D5CF1" hidden="1">#N/A</definedName>
    <definedName name="_14559DLC45D5CF1" hidden="1">#N/A</definedName>
    <definedName name="_1455DL60FA33E1" hidden="1">#N/A</definedName>
    <definedName name="_14560DLC45D5CF1" hidden="1">#N/A</definedName>
    <definedName name="_14561DLC45DDFF3" hidden="1">#N/A</definedName>
    <definedName name="_14562DLC45DDFF3" hidden="1">#N/A</definedName>
    <definedName name="_14563DLC45DDFF3" hidden="1">#N/A</definedName>
    <definedName name="_14564DLC45DDFF3" hidden="1">#N/A</definedName>
    <definedName name="_14565DLC45DDFF3" hidden="1">#N/A</definedName>
    <definedName name="_14566DLC45DDFF3" hidden="1">#N/A</definedName>
    <definedName name="_14567DLC45DDFF3" hidden="1">#N/A</definedName>
    <definedName name="_14568DLC45DDFF3" hidden="1">#N/A</definedName>
    <definedName name="_14569DLC45DDFF3" hidden="1">#N/A</definedName>
    <definedName name="_1456DL60FA33E1" hidden="1">#N/A</definedName>
    <definedName name="_14570DLC45DDFF3" hidden="1">#N/A</definedName>
    <definedName name="_14571DLC45DDFF3" hidden="1">#N/A</definedName>
    <definedName name="_14572DLC45DDFF3" hidden="1">#N/A</definedName>
    <definedName name="_14573DLC45DDFF3" hidden="1">#N/A</definedName>
    <definedName name="_14574DLC45DDFF3" hidden="1">#N/A</definedName>
    <definedName name="_14575DLC45DDFF3" hidden="1">#N/A</definedName>
    <definedName name="_14576DLC45DDFF3" hidden="1">#N/A</definedName>
    <definedName name="_14577DLC45DDFF3" hidden="1">#N/A</definedName>
    <definedName name="_14578DLC45DDFF3" hidden="1">#N/A</definedName>
    <definedName name="_14579DLC45DDFF3" hidden="1">#N/A</definedName>
    <definedName name="_1457DL60FA33E1" hidden="1">#N/A</definedName>
    <definedName name="_14580DLC45DDFF3" hidden="1">#N/A</definedName>
    <definedName name="_14581DLC45DDFF3" hidden="1">#N/A</definedName>
    <definedName name="_14582DLC45DDFF3" hidden="1">#N/A</definedName>
    <definedName name="_14583DLC45DDFF3" hidden="1">#N/A</definedName>
    <definedName name="_14584DLC45DDFF3" hidden="1">#N/A</definedName>
    <definedName name="_14585DLC45DDFF3" hidden="1">#N/A</definedName>
    <definedName name="_14586DLC45DDFF3" hidden="1">#N/A</definedName>
    <definedName name="_14587DLC45DDFF3" hidden="1">#N/A</definedName>
    <definedName name="_14588DLC45DDFF3" hidden="1">#N/A</definedName>
    <definedName name="_14589DLC45DDFF3" hidden="1">#N/A</definedName>
    <definedName name="_1458DL60FA33E1" hidden="1">#N/A</definedName>
    <definedName name="_14590DLC45DDFF3" hidden="1">#N/A</definedName>
    <definedName name="_14591DLC45DDFF3" hidden="1">#N/A</definedName>
    <definedName name="_14592DLC45DDFF3" hidden="1">#N/A</definedName>
    <definedName name="_14593DLC45DDFF3" hidden="1">#N/A</definedName>
    <definedName name="_14594DLC45DDFF3" hidden="1">#N/A</definedName>
    <definedName name="_14595DLC45DDFF3" hidden="1">#N/A</definedName>
    <definedName name="_14596DLC45E5CF1" hidden="1">#N/A</definedName>
    <definedName name="_14597DLC45E5CF1" hidden="1">#N/A</definedName>
    <definedName name="_14598DLC45E5CF1" hidden="1">#N/A</definedName>
    <definedName name="_14599DLC45E5CF1" hidden="1">#N/A</definedName>
    <definedName name="_1459DL60FA33E1" hidden="1">#N/A</definedName>
    <definedName name="_145DL607530B2" hidden="1">#N/A</definedName>
    <definedName name="_145DL616D369F" hidden="1">#N/A</definedName>
    <definedName name="_14600DLC45E5CF1" hidden="1">#N/A</definedName>
    <definedName name="_14601DLC45E5CF1" hidden="1">#N/A</definedName>
    <definedName name="_14602DLC45E5CF1" hidden="1">#N/A</definedName>
    <definedName name="_14603DLC45E5CF1" hidden="1">#N/A</definedName>
    <definedName name="_14604DLC45E5CF1" hidden="1">#N/A</definedName>
    <definedName name="_14605DLC45E5CF1" hidden="1">#N/A</definedName>
    <definedName name="_14606DLC45E5CF1" hidden="1">#N/A</definedName>
    <definedName name="_14607DLC45E5CF1" hidden="1">#N/A</definedName>
    <definedName name="_14608DLC45E5CF1" hidden="1">#N/A</definedName>
    <definedName name="_14609DLC45E5CF1" hidden="1">#N/A</definedName>
    <definedName name="_1460DL60FA33E1" hidden="1">#N/A</definedName>
    <definedName name="_14610DLC45E5CF1" hidden="1">#N/A</definedName>
    <definedName name="_14611DLC45E5CF1" hidden="1">#N/A</definedName>
    <definedName name="_14612DLC45E5CF1" hidden="1">#N/A</definedName>
    <definedName name="_14613DLC45E5CF1" hidden="1">#N/A</definedName>
    <definedName name="_14614DLC45E5CF1" hidden="1">#N/A</definedName>
    <definedName name="_14615DLC45E5CF1" hidden="1">#N/A</definedName>
    <definedName name="_14616DLC45E5CF1" hidden="1">#N/A</definedName>
    <definedName name="_14617DLC45E5CF1" hidden="1">#N/A</definedName>
    <definedName name="_14618DLC45E5CF1" hidden="1">#N/A</definedName>
    <definedName name="_14619DLC45E5CF1" hidden="1">#N/A</definedName>
    <definedName name="_1461DL60FA33E1" hidden="1">#N/A</definedName>
    <definedName name="_14620DLC45E5CF1" hidden="1">#N/A</definedName>
    <definedName name="_14621DLC45E5CF1" hidden="1">#N/A</definedName>
    <definedName name="_14622DLC45E5CF1" hidden="1">#N/A</definedName>
    <definedName name="_14623DLC45E5CF1" hidden="1">#N/A</definedName>
    <definedName name="_14624DLC45E5CF1" hidden="1">#N/A</definedName>
    <definedName name="_14625DLC45E5CF1" hidden="1">#N/A</definedName>
    <definedName name="_14626DLC45E5CF1" hidden="1">#N/A</definedName>
    <definedName name="_14627DLC45E5CF1" hidden="1">#N/A</definedName>
    <definedName name="_14628DLC45E5CF1" hidden="1">#N/A</definedName>
    <definedName name="_14629DLC45E5CF1" hidden="1">#N/A</definedName>
    <definedName name="_1462DL60FA33E1" hidden="1">#N/A</definedName>
    <definedName name="_14630DLC45E5CF1" hidden="1">#N/A</definedName>
    <definedName name="_14631DLC45EDFF3" hidden="1">#N/A</definedName>
    <definedName name="_14632DLC45EDFF3" hidden="1">#N/A</definedName>
    <definedName name="_14633DLC45EDFF3" hidden="1">#N/A</definedName>
    <definedName name="_14634DLC45EDFF3" hidden="1">#N/A</definedName>
    <definedName name="_14635DLC45EDFF3" hidden="1">#N/A</definedName>
    <definedName name="_14636DLC45EDFF3" hidden="1">#N/A</definedName>
    <definedName name="_14637DLC45EDFF3" hidden="1">#N/A</definedName>
    <definedName name="_14638DLC45EDFF3" hidden="1">#N/A</definedName>
    <definedName name="_14639DLC45EDFF3" hidden="1">#N/A</definedName>
    <definedName name="_1463DL60FA33E1" hidden="1">#N/A</definedName>
    <definedName name="_14640DLC45EDFF3" hidden="1">#N/A</definedName>
    <definedName name="_14641DLC45EDFF3" hidden="1">#N/A</definedName>
    <definedName name="_14642DLC45EDFF3" hidden="1">#N/A</definedName>
    <definedName name="_14643DLC45EDFF3" hidden="1">#N/A</definedName>
    <definedName name="_14644DLC45EDFF3" hidden="1">#N/A</definedName>
    <definedName name="_14645DLC45EDFF3" hidden="1">#N/A</definedName>
    <definedName name="_14646DLC45EDFF3" hidden="1">#N/A</definedName>
    <definedName name="_14647DLC45EDFF3" hidden="1">#N/A</definedName>
    <definedName name="_14648DLC45EDFF3" hidden="1">#N/A</definedName>
    <definedName name="_14649DLC45EDFF3" hidden="1">#N/A</definedName>
    <definedName name="_1464DL60FA33E1" hidden="1">#N/A</definedName>
    <definedName name="_14650DLC45EDFF3" hidden="1">#N/A</definedName>
    <definedName name="_14651DLC45EDFF3" hidden="1">#N/A</definedName>
    <definedName name="_14652DLC45EDFF3" hidden="1">#N/A</definedName>
    <definedName name="_14653DLC45EDFF3" hidden="1">#N/A</definedName>
    <definedName name="_14654DLC45EDFF3" hidden="1">#N/A</definedName>
    <definedName name="_14655DLC45EDFF3" hidden="1">#N/A</definedName>
    <definedName name="_14656DLC45EDFF3" hidden="1">#N/A</definedName>
    <definedName name="_14657DLC45EDFF3" hidden="1">#N/A</definedName>
    <definedName name="_14658DLC45EDFF3" hidden="1">#N/A</definedName>
    <definedName name="_14659DLC45EDFF3" hidden="1">#N/A</definedName>
    <definedName name="_1465DL60FA33E1" hidden="1">#N/A</definedName>
    <definedName name="_14660DLC45EDFF3" hidden="1">#N/A</definedName>
    <definedName name="_14661DLC45EDFF3" hidden="1">#N/A</definedName>
    <definedName name="_14662DLC45EDFF3" hidden="1">#N/A</definedName>
    <definedName name="_14663DLC45EDFF3" hidden="1">#N/A</definedName>
    <definedName name="_14664DLC45EDFF3" hidden="1">#N/A</definedName>
    <definedName name="_14665DLC45EDFF3" hidden="1">#N/A</definedName>
    <definedName name="_14666DLC45F5CF1" hidden="1">#N/A</definedName>
    <definedName name="_14667DLC45F5CF1" hidden="1">#N/A</definedName>
    <definedName name="_14668DLC45F5CF1" hidden="1">#N/A</definedName>
    <definedName name="_14669DLC45F5CF1" hidden="1">#N/A</definedName>
    <definedName name="_1466DL60FA33E1" hidden="1">#N/A</definedName>
    <definedName name="_14670DLC45F5CF1" hidden="1">#N/A</definedName>
    <definedName name="_14671DLC45F5CF1" hidden="1">#N/A</definedName>
    <definedName name="_14672DLC45F5CF1" hidden="1">#N/A</definedName>
    <definedName name="_14673DLC45F5CF1" hidden="1">#N/A</definedName>
    <definedName name="_14674DLC45F5CF1" hidden="1">#N/A</definedName>
    <definedName name="_14675DLC45F5CF1" hidden="1">#N/A</definedName>
    <definedName name="_14676DLC45F5CF1" hidden="1">#N/A</definedName>
    <definedName name="_14677DLC45F5CF1" hidden="1">#N/A</definedName>
    <definedName name="_14678DLC45F5CF1" hidden="1">#N/A</definedName>
    <definedName name="_14679DLC45F5CF1" hidden="1">#N/A</definedName>
    <definedName name="_1467DL60FA33E1" hidden="1">#N/A</definedName>
    <definedName name="_14680DLC45F5CF1" hidden="1">#N/A</definedName>
    <definedName name="_14681DLC45F5CF1" hidden="1">#N/A</definedName>
    <definedName name="_14682DLC45F5CF1" hidden="1">#N/A</definedName>
    <definedName name="_14683DLC45F5CF1" hidden="1">#N/A</definedName>
    <definedName name="_14684DLC45F5CF1" hidden="1">#N/A</definedName>
    <definedName name="_14685DLC45F5CF1" hidden="1">#N/A</definedName>
    <definedName name="_14686DLC45F5CF1" hidden="1">#N/A</definedName>
    <definedName name="_14687DLC45F5CF1" hidden="1">#N/A</definedName>
    <definedName name="_14688DLC45F5CF1" hidden="1">#N/A</definedName>
    <definedName name="_14689DLC45F5CF1" hidden="1">#N/A</definedName>
    <definedName name="_1468DL60FA33E1" hidden="1">#N/A</definedName>
    <definedName name="_14690DLC45F5CF1" hidden="1">#N/A</definedName>
    <definedName name="_14691DLC45F5CF1" hidden="1">#N/A</definedName>
    <definedName name="_14692DLC45F5CF1" hidden="1">#N/A</definedName>
    <definedName name="_14693DLC45F5CF1" hidden="1">#N/A</definedName>
    <definedName name="_14694DLC45F5CF1" hidden="1">#N/A</definedName>
    <definedName name="_14695DLC45F5CF1" hidden="1">#N/A</definedName>
    <definedName name="_14696DLC45F5CF1" hidden="1">#N/A</definedName>
    <definedName name="_14697DLC45F5CF1" hidden="1">#N/A</definedName>
    <definedName name="_14698DLC45F5CF1" hidden="1">#N/A</definedName>
    <definedName name="_14699DLC45F5CF1" hidden="1">#N/A</definedName>
    <definedName name="_1469DL60FA33E1" hidden="1">#N/A</definedName>
    <definedName name="_146DL607530B2" hidden="1">#N/A</definedName>
    <definedName name="_146DL616E36A5" hidden="1">#N/A</definedName>
    <definedName name="_14700DLC45F5CF1" hidden="1">#N/A</definedName>
    <definedName name="_14701DLC45FDFF3" hidden="1">#N/A</definedName>
    <definedName name="_14702DLC45FDFF3" hidden="1">#N/A</definedName>
    <definedName name="_14703DLC45FDFF3" hidden="1">#N/A</definedName>
    <definedName name="_14704DLC45FDFF3" hidden="1">#N/A</definedName>
    <definedName name="_14705DLC45FDFF3" hidden="1">#N/A</definedName>
    <definedName name="_14706DLC45FDFF3" hidden="1">#N/A</definedName>
    <definedName name="_14707DLC45FDFF3" hidden="1">#N/A</definedName>
    <definedName name="_14708DLC45FDFF3" hidden="1">#N/A</definedName>
    <definedName name="_14709DLC45FDFF3" hidden="1">#N/A</definedName>
    <definedName name="_1470DL60FA33E1" hidden="1">#N/A</definedName>
    <definedName name="_14710DLC45FDFF3" hidden="1">#N/A</definedName>
    <definedName name="_14711DLC45FDFF3" hidden="1">#N/A</definedName>
    <definedName name="_14712DLC45FDFF3" hidden="1">#N/A</definedName>
    <definedName name="_14713DLC45FDFF3" hidden="1">#N/A</definedName>
    <definedName name="_14714DLC45FDFF3" hidden="1">#N/A</definedName>
    <definedName name="_14715DLC45FDFF3" hidden="1">#N/A</definedName>
    <definedName name="_14716DLC45FDFF3" hidden="1">#N/A</definedName>
    <definedName name="_14717DLC45FDFF3" hidden="1">#N/A</definedName>
    <definedName name="_14718DLC45FDFF3" hidden="1">#N/A</definedName>
    <definedName name="_14719DLC45FDFF3" hidden="1">#N/A</definedName>
    <definedName name="_1471DL60FB33E8" hidden="1">#N/A</definedName>
    <definedName name="_14720DLC45FDFF3" hidden="1">#N/A</definedName>
    <definedName name="_14721DLC45FDFF3" hidden="1">#N/A</definedName>
    <definedName name="_14722DLC45FDFF3" hidden="1">#N/A</definedName>
    <definedName name="_14723DLC45FDFF3" hidden="1">#N/A</definedName>
    <definedName name="_14724DLC45FDFF3" hidden="1">#N/A</definedName>
    <definedName name="_14725DLC45FDFF3" hidden="1">#N/A</definedName>
    <definedName name="_14726DLC45FDFF3" hidden="1">#N/A</definedName>
    <definedName name="_14727DLC45FDFF3" hidden="1">#N/A</definedName>
    <definedName name="_14728DLC45FDFF3" hidden="1">#N/A</definedName>
    <definedName name="_14729DLC45FDFF3" hidden="1">#N/A</definedName>
    <definedName name="_1472DL60FB33E8" hidden="1">#N/A</definedName>
    <definedName name="_14730DLC45FDFF3" hidden="1">#N/A</definedName>
    <definedName name="_14731DLC45FDFF3" hidden="1">#N/A</definedName>
    <definedName name="_14732DLC45FDFF3" hidden="1">#N/A</definedName>
    <definedName name="_14733DLC45FDFF3" hidden="1">#N/A</definedName>
    <definedName name="_14734DLC45FDFF3" hidden="1">#N/A</definedName>
    <definedName name="_14735DLC45FDFF3" hidden="1">#N/A</definedName>
    <definedName name="_14736DLC4605CF1" hidden="1">#N/A</definedName>
    <definedName name="_14737DLC4605CF1" hidden="1">#N/A</definedName>
    <definedName name="_14738DLC4605CF1" hidden="1">#N/A</definedName>
    <definedName name="_14739DLC4605CF1" hidden="1">#N/A</definedName>
    <definedName name="_1473DL60FB33E8" hidden="1">#N/A</definedName>
    <definedName name="_14740DLC4605CF1" hidden="1">#N/A</definedName>
    <definedName name="_14741DLC4605CF1" hidden="1">#N/A</definedName>
    <definedName name="_14742DLC4605CF1" hidden="1">#N/A</definedName>
    <definedName name="_14743DLC4605CF1" hidden="1">#N/A</definedName>
    <definedName name="_14744DLC4605CF1" hidden="1">#N/A</definedName>
    <definedName name="_14745DLC4605CF1" hidden="1">#N/A</definedName>
    <definedName name="_14746DLC4605CF1" hidden="1">#N/A</definedName>
    <definedName name="_14747DLC4605CF1" hidden="1">#N/A</definedName>
    <definedName name="_14748DLC4605CF1" hidden="1">#N/A</definedName>
    <definedName name="_14749DLC4605CF1" hidden="1">#N/A</definedName>
    <definedName name="_1474DL60FB33E8" hidden="1">#N/A</definedName>
    <definedName name="_14750DLC4605CF1" hidden="1">#N/A</definedName>
    <definedName name="_14751DLC4605CF1" hidden="1">#N/A</definedName>
    <definedName name="_14752DLC4605CF1" hidden="1">#N/A</definedName>
    <definedName name="_14753DLC4605CF1" hidden="1">#N/A</definedName>
    <definedName name="_14754DLC4605CF1" hidden="1">#N/A</definedName>
    <definedName name="_14755DLC4605CF1" hidden="1">#N/A</definedName>
    <definedName name="_14756DLC4605CF1" hidden="1">#N/A</definedName>
    <definedName name="_14757DLC4605CF1" hidden="1">#N/A</definedName>
    <definedName name="_14758DLC4605CF1" hidden="1">#N/A</definedName>
    <definedName name="_14759DLC4605CF1" hidden="1">#N/A</definedName>
    <definedName name="_1475DL60FB33E8" hidden="1">#N/A</definedName>
    <definedName name="_14760DLC4605CF1" hidden="1">#N/A</definedName>
    <definedName name="_14761DLC4605CF1" hidden="1">#N/A</definedName>
    <definedName name="_14762DLC4605CF1" hidden="1">#N/A</definedName>
    <definedName name="_14763DLC4605CF1" hidden="1">#N/A</definedName>
    <definedName name="_14764DLC4605CF1" hidden="1">#N/A</definedName>
    <definedName name="_14765DLC4605CF1" hidden="1">#N/A</definedName>
    <definedName name="_14766DLC4605CF1" hidden="1">#N/A</definedName>
    <definedName name="_14767DLC4605CF1" hidden="1">#N/A</definedName>
    <definedName name="_14768DLC4605CF1" hidden="1">#N/A</definedName>
    <definedName name="_14769DLC4605CF1" hidden="1">#N/A</definedName>
    <definedName name="_1476DL60FB33E8" hidden="1">#N/A</definedName>
    <definedName name="_14770DLC4605CF1" hidden="1">#N/A</definedName>
    <definedName name="_14771DLC460DFF3" hidden="1">#N/A</definedName>
    <definedName name="_14772DLC460DFF3" hidden="1">#N/A</definedName>
    <definedName name="_14773DLC460DFF3" hidden="1">#N/A</definedName>
    <definedName name="_14774DLC460DFF3" hidden="1">#N/A</definedName>
    <definedName name="_14775DLC460DFF3" hidden="1">#N/A</definedName>
    <definedName name="_14776DLC460DFF3" hidden="1">#N/A</definedName>
    <definedName name="_14777DLC460DFF3" hidden="1">#N/A</definedName>
    <definedName name="_14778DLC460DFF3" hidden="1">#N/A</definedName>
    <definedName name="_14779DLC460DFF3" hidden="1">#N/A</definedName>
    <definedName name="_1477DL60FB33E8" hidden="1">#N/A</definedName>
    <definedName name="_14780DLC460DFF3" hidden="1">#N/A</definedName>
    <definedName name="_14781DLC460DFF3" hidden="1">#N/A</definedName>
    <definedName name="_14782DLC460DFF3" hidden="1">#N/A</definedName>
    <definedName name="_14783DLC460DFF3" hidden="1">#N/A</definedName>
    <definedName name="_14784DLC460DFF3" hidden="1">#N/A</definedName>
    <definedName name="_14785DLC460DFF3" hidden="1">#N/A</definedName>
    <definedName name="_14786DLC460DFF3" hidden="1">#N/A</definedName>
    <definedName name="_14787DLC460DFF3" hidden="1">#N/A</definedName>
    <definedName name="_14788DLC460DFF3" hidden="1">#N/A</definedName>
    <definedName name="_14789DLC460DFF3" hidden="1">#N/A</definedName>
    <definedName name="_1478DL60FB33E8" hidden="1">#N/A</definedName>
    <definedName name="_14790DLC460DFF3" hidden="1">#N/A</definedName>
    <definedName name="_14791DLC460DFF3" hidden="1">#N/A</definedName>
    <definedName name="_14792DLC460DFF3" hidden="1">#N/A</definedName>
    <definedName name="_14793DLC460DFF3" hidden="1">#N/A</definedName>
    <definedName name="_14794DLC460DFF3" hidden="1">#N/A</definedName>
    <definedName name="_14795DLC460DFF3" hidden="1">#N/A</definedName>
    <definedName name="_14796DLC460DFF3" hidden="1">#N/A</definedName>
    <definedName name="_14797DLC460DFF3" hidden="1">#N/A</definedName>
    <definedName name="_14798DLC460DFF3" hidden="1">#N/A</definedName>
    <definedName name="_14799DLC460DFF3" hidden="1">#N/A</definedName>
    <definedName name="_1479DL60FB33E8" hidden="1">#N/A</definedName>
    <definedName name="_147DL607530B2" hidden="1">#N/A</definedName>
    <definedName name="_147DL616F36AB" hidden="1">#N/A</definedName>
    <definedName name="_14800DLC460DFF3" hidden="1">#N/A</definedName>
    <definedName name="_14801DLC460DFF3" hidden="1">#N/A</definedName>
    <definedName name="_14802DLC460DFF3" hidden="1">#N/A</definedName>
    <definedName name="_14803DLC460DFF3" hidden="1">#N/A</definedName>
    <definedName name="_14804DLC460DFF3" hidden="1">#N/A</definedName>
    <definedName name="_14805DLC460DFF3" hidden="1">#N/A</definedName>
    <definedName name="_14806DLC4615CF1" hidden="1">#N/A</definedName>
    <definedName name="_14807DLC4615CF1" hidden="1">#N/A</definedName>
    <definedName name="_14808DLC4615CF1" hidden="1">#N/A</definedName>
    <definedName name="_14809DLC4615CF1" hidden="1">#N/A</definedName>
    <definedName name="_1480DL60FB33E8" hidden="1">#N/A</definedName>
    <definedName name="_14810DLC4615CF1" hidden="1">#N/A</definedName>
    <definedName name="_14811DLC4615CF1" hidden="1">#N/A</definedName>
    <definedName name="_14812DLC4615CF1" hidden="1">#N/A</definedName>
    <definedName name="_14813DLC4615CF1" hidden="1">#N/A</definedName>
    <definedName name="_14814DLC4615CF1" hidden="1">#N/A</definedName>
    <definedName name="_14815DLC4615CF1" hidden="1">#N/A</definedName>
    <definedName name="_14816DLC4615CF1" hidden="1">#N/A</definedName>
    <definedName name="_14817DLC4615CF1" hidden="1">#N/A</definedName>
    <definedName name="_14818DLC4615CF1" hidden="1">#N/A</definedName>
    <definedName name="_14819DLC4615CF1" hidden="1">#N/A</definedName>
    <definedName name="_1481DL60FB33E8" hidden="1">#N/A</definedName>
    <definedName name="_14820DLC4615CF1" hidden="1">#N/A</definedName>
    <definedName name="_14821DLC4615CF1" hidden="1">#N/A</definedName>
    <definedName name="_14822DLC4615CF1" hidden="1">#N/A</definedName>
    <definedName name="_14823DLC4615CF1" hidden="1">#N/A</definedName>
    <definedName name="_14824DLC4615CF1" hidden="1">#N/A</definedName>
    <definedName name="_14825DLC4615CF1" hidden="1">#N/A</definedName>
    <definedName name="_14826DLC4615CF1" hidden="1">#N/A</definedName>
    <definedName name="_14827DLC4615CF1" hidden="1">#N/A</definedName>
    <definedName name="_14828DLC4615CF1" hidden="1">#N/A</definedName>
    <definedName name="_14829DLC4615CF1" hidden="1">#N/A</definedName>
    <definedName name="_1482DL60FB33E8" hidden="1">#N/A</definedName>
    <definedName name="_14830DLC4615CF1" hidden="1">#N/A</definedName>
    <definedName name="_14831DLC4615CF1" hidden="1">#N/A</definedName>
    <definedName name="_14832DLC4615CF1" hidden="1">#N/A</definedName>
    <definedName name="_14833DLC4615CF1" hidden="1">#N/A</definedName>
    <definedName name="_14834DLC4615CF1" hidden="1">#N/A</definedName>
    <definedName name="_14835DLC4615CF1" hidden="1">#N/A</definedName>
    <definedName name="_14836DLC4615CF1" hidden="1">#N/A</definedName>
    <definedName name="_14837DLC4615CF1" hidden="1">#N/A</definedName>
    <definedName name="_14838DLC4615CF1" hidden="1">#N/A</definedName>
    <definedName name="_14839DLC4615CF1" hidden="1">#N/A</definedName>
    <definedName name="_1483DL60FB33E8" hidden="1">#N/A</definedName>
    <definedName name="_14840DLC4615CF1" hidden="1">#N/A</definedName>
    <definedName name="_14841DLC461DFF3" hidden="1">#N/A</definedName>
    <definedName name="_14842DLC461DFF3" hidden="1">#N/A</definedName>
    <definedName name="_14843DLC461DFF3" hidden="1">#N/A</definedName>
    <definedName name="_14844DLC461DFF3" hidden="1">#N/A</definedName>
    <definedName name="_14845DLC461DFF3" hidden="1">#N/A</definedName>
    <definedName name="_14846DLC461DFF3" hidden="1">#N/A</definedName>
    <definedName name="_14847DLC461DFF3" hidden="1">#N/A</definedName>
    <definedName name="_14848DLC461DFF3" hidden="1">#N/A</definedName>
    <definedName name="_14849DLC461DFF3" hidden="1">#N/A</definedName>
    <definedName name="_1484DL60FB33E8" hidden="1">#N/A</definedName>
    <definedName name="_14850DLC461DFF3" hidden="1">#N/A</definedName>
    <definedName name="_14851DLC461DFF3" hidden="1">#N/A</definedName>
    <definedName name="_14852DLC461DFF3" hidden="1">#N/A</definedName>
    <definedName name="_14853DLC461DFF3" hidden="1">#N/A</definedName>
    <definedName name="_14854DLC461DFF3" hidden="1">#N/A</definedName>
    <definedName name="_14855DLC461DFF3" hidden="1">#N/A</definedName>
    <definedName name="_14856DLC461DFF3" hidden="1">#N/A</definedName>
    <definedName name="_14857DLC461DFF3" hidden="1">#N/A</definedName>
    <definedName name="_14858DLC461DFF3" hidden="1">#N/A</definedName>
    <definedName name="_14859DLC461DFF3" hidden="1">#N/A</definedName>
    <definedName name="_1485DL60FB33E8" hidden="1">#N/A</definedName>
    <definedName name="_14860DLC461DFF3" hidden="1">#N/A</definedName>
    <definedName name="_14861DLC461DFF3" hidden="1">#N/A</definedName>
    <definedName name="_14862DLC461DFF3" hidden="1">#N/A</definedName>
    <definedName name="_14863DLC461DFF3" hidden="1">#N/A</definedName>
    <definedName name="_14864DLC461DFF3" hidden="1">#N/A</definedName>
    <definedName name="_14865DLC461DFF3" hidden="1">#N/A</definedName>
    <definedName name="_14866DLC461DFF3" hidden="1">#N/A</definedName>
    <definedName name="_14867DLC461DFF3" hidden="1">#N/A</definedName>
    <definedName name="_14868DLC461DFF3" hidden="1">#N/A</definedName>
    <definedName name="_14869DLC461DFF3" hidden="1">#N/A</definedName>
    <definedName name="_1486DL60FB33E8" hidden="1">#N/A</definedName>
    <definedName name="_14870DLC461DFF3" hidden="1">#N/A</definedName>
    <definedName name="_14871DLC461DFF3" hidden="1">#N/A</definedName>
    <definedName name="_14872DLC461DFF3" hidden="1">#N/A</definedName>
    <definedName name="_14873DLC461DFF3" hidden="1">#N/A</definedName>
    <definedName name="_14874DLC461DFF3" hidden="1">#N/A</definedName>
    <definedName name="_14875DLC461DFF3" hidden="1">#N/A</definedName>
    <definedName name="_14876DLC4625CF1" hidden="1">#N/A</definedName>
    <definedName name="_14877DLC4625CF1" hidden="1">#N/A</definedName>
    <definedName name="_14878DLC4625CF1" hidden="1">#N/A</definedName>
    <definedName name="_14879DLC4625CF1" hidden="1">#N/A</definedName>
    <definedName name="_1487DL60FB33E8" hidden="1">#N/A</definedName>
    <definedName name="_14880DLC4625CF1" hidden="1">#N/A</definedName>
    <definedName name="_14881DLC4625CF1" hidden="1">#N/A</definedName>
    <definedName name="_14882DLC4625CF1" hidden="1">#N/A</definedName>
    <definedName name="_14883DLC4625CF1" hidden="1">#N/A</definedName>
    <definedName name="_14884DLC4625CF1" hidden="1">#N/A</definedName>
    <definedName name="_14885DLC4625CF1" hidden="1">#N/A</definedName>
    <definedName name="_14886DLC4625CF1" hidden="1">#N/A</definedName>
    <definedName name="_14887DLC4625CF1" hidden="1">#N/A</definedName>
    <definedName name="_14888DLC4625CF1" hidden="1">#N/A</definedName>
    <definedName name="_14889DLC4625CF1" hidden="1">#N/A</definedName>
    <definedName name="_1488DL60FB33E8" hidden="1">#N/A</definedName>
    <definedName name="_14890DLC4625CF1" hidden="1">#N/A</definedName>
    <definedName name="_14891DLC4625CF1" hidden="1">#N/A</definedName>
    <definedName name="_14892DLC4625CF1" hidden="1">#N/A</definedName>
    <definedName name="_14893DLC4625CF1" hidden="1">#N/A</definedName>
    <definedName name="_14894DLC4625CF1" hidden="1">#N/A</definedName>
    <definedName name="_14895DLC4625CF1" hidden="1">#N/A</definedName>
    <definedName name="_14896DLC4625CF1" hidden="1">#N/A</definedName>
    <definedName name="_14897DLC4625CF1" hidden="1">#N/A</definedName>
    <definedName name="_14898DLC4625CF1" hidden="1">#N/A</definedName>
    <definedName name="_14899DLC4625CF1" hidden="1">#N/A</definedName>
    <definedName name="_1489DL60FB33E8" hidden="1">#N/A</definedName>
    <definedName name="_148DL607530B2" hidden="1">#N/A</definedName>
    <definedName name="_148DL617036B0" hidden="1">#N/A</definedName>
    <definedName name="_14900DLC4625CF1" hidden="1">#N/A</definedName>
    <definedName name="_14901DLC4625CF1" hidden="1">#N/A</definedName>
    <definedName name="_14902DLC4625CF1" hidden="1">#N/A</definedName>
    <definedName name="_14903DLC4625CF1" hidden="1">#N/A</definedName>
    <definedName name="_14904DLC4625CF1" hidden="1">#N/A</definedName>
    <definedName name="_14905DLC4625CF1" hidden="1">#N/A</definedName>
    <definedName name="_14906DLC4625CF1" hidden="1">#N/A</definedName>
    <definedName name="_14907DLC4625CF1" hidden="1">#N/A</definedName>
    <definedName name="_14908DLC4625CF1" hidden="1">#N/A</definedName>
    <definedName name="_14909DLC4625CF1" hidden="1">#N/A</definedName>
    <definedName name="_1490DL60FB33E8" hidden="1">#N/A</definedName>
    <definedName name="_14910DLC4625CF1" hidden="1">#N/A</definedName>
    <definedName name="_14911DLC462DFF3" hidden="1">#N/A</definedName>
    <definedName name="_14912DLC462DFF3" hidden="1">#N/A</definedName>
    <definedName name="_14913DLC462DFF3" hidden="1">#N/A</definedName>
    <definedName name="_14914DLC462DFF3" hidden="1">#N/A</definedName>
    <definedName name="_14915DLC462DFF3" hidden="1">#N/A</definedName>
    <definedName name="_14916DLC462DFF3" hidden="1">#N/A</definedName>
    <definedName name="_14917DLC462DFF3" hidden="1">#N/A</definedName>
    <definedName name="_14918DLC462DFF3" hidden="1">#N/A</definedName>
    <definedName name="_14919DLC462DFF3" hidden="1">#N/A</definedName>
    <definedName name="_1491DL60FB33E8" hidden="1">#N/A</definedName>
    <definedName name="_14920DLC462DFF3" hidden="1">#N/A</definedName>
    <definedName name="_14921DLC462DFF3" hidden="1">#N/A</definedName>
    <definedName name="_14922DLC462DFF3" hidden="1">#N/A</definedName>
    <definedName name="_14923DLC462DFF3" hidden="1">#N/A</definedName>
    <definedName name="_14924DLC462DFF3" hidden="1">#N/A</definedName>
    <definedName name="_14925DLC462DFF3" hidden="1">#N/A</definedName>
    <definedName name="_14926DLC462DFF3" hidden="1">#N/A</definedName>
    <definedName name="_14927DLC462DFF3" hidden="1">#N/A</definedName>
    <definedName name="_14928DLC462DFF3" hidden="1">#N/A</definedName>
    <definedName name="_14929DLC462DFF3" hidden="1">#N/A</definedName>
    <definedName name="_1492DL60FB33E8" hidden="1">#N/A</definedName>
    <definedName name="_14930DLC462DFF3" hidden="1">#N/A</definedName>
    <definedName name="_14931DLC462DFF3" hidden="1">#N/A</definedName>
    <definedName name="_14932DLC462DFF3" hidden="1">#N/A</definedName>
    <definedName name="_14933DLC462DFF3" hidden="1">#N/A</definedName>
    <definedName name="_14934DLC462DFF3" hidden="1">#N/A</definedName>
    <definedName name="_14935DLC462DFF3" hidden="1">#N/A</definedName>
    <definedName name="_14936DLC462DFF3" hidden="1">#N/A</definedName>
    <definedName name="_14937DLC462DFF3" hidden="1">#N/A</definedName>
    <definedName name="_14938DLC462DFF3" hidden="1">#N/A</definedName>
    <definedName name="_14939DLC462DFF3" hidden="1">#N/A</definedName>
    <definedName name="_1493DL60FB33E8" hidden="1">#N/A</definedName>
    <definedName name="_14940DLC462DFF3" hidden="1">#N/A</definedName>
    <definedName name="_14941DLC462DFF3" hidden="1">#N/A</definedName>
    <definedName name="_14942DLC462DFF3" hidden="1">#N/A</definedName>
    <definedName name="_14943DLC462DFF3" hidden="1">#N/A</definedName>
    <definedName name="_14944DLC462DFF3" hidden="1">#N/A</definedName>
    <definedName name="_14945DLC462DFF3" hidden="1">#N/A</definedName>
    <definedName name="_14946DLC4635CF1" hidden="1">#N/A</definedName>
    <definedName name="_14947DLC4635CF1" hidden="1">#N/A</definedName>
    <definedName name="_14948DLC4635CF1" hidden="1">#N/A</definedName>
    <definedName name="_14949DLC4635CF1" hidden="1">#N/A</definedName>
    <definedName name="_1494DL60FB33E8" hidden="1">#N/A</definedName>
    <definedName name="_14950DLC4635CF1" hidden="1">#N/A</definedName>
    <definedName name="_14951DLC4635CF1" hidden="1">#N/A</definedName>
    <definedName name="_14952DLC4635CF1" hidden="1">#N/A</definedName>
    <definedName name="_14953DLC4635CF1" hidden="1">#N/A</definedName>
    <definedName name="_14954DLC4635CF1" hidden="1">#N/A</definedName>
    <definedName name="_14955DLC4635CF1" hidden="1">#N/A</definedName>
    <definedName name="_14956DLC4635CF1" hidden="1">#N/A</definedName>
    <definedName name="_14957DLC4635CF1" hidden="1">#N/A</definedName>
    <definedName name="_14958DLC4635CF1" hidden="1">#N/A</definedName>
    <definedName name="_14959DLC4635CF1" hidden="1">#N/A</definedName>
    <definedName name="_1495DL60FB33E8" hidden="1">#N/A</definedName>
    <definedName name="_14960DLC4635CF1" hidden="1">#N/A</definedName>
    <definedName name="_14961DLC4635CF1" hidden="1">#N/A</definedName>
    <definedName name="_14962DLC4635CF1" hidden="1">#N/A</definedName>
    <definedName name="_14963DLC4635CF1" hidden="1">#N/A</definedName>
    <definedName name="_14964DLC4635CF1" hidden="1">#N/A</definedName>
    <definedName name="_14965DLC4635CF1" hidden="1">#N/A</definedName>
    <definedName name="_14966DLC4635CF1" hidden="1">#N/A</definedName>
    <definedName name="_14967DLC4635CF1" hidden="1">#N/A</definedName>
    <definedName name="_14968DLC4635CF1" hidden="1">#N/A</definedName>
    <definedName name="_14969DLC4635CF1" hidden="1">#N/A</definedName>
    <definedName name="_1496DL60FB33E8" hidden="1">#N/A</definedName>
    <definedName name="_14970DLC4635CF1" hidden="1">#N/A</definedName>
    <definedName name="_14971DLC4635CF1" hidden="1">#N/A</definedName>
    <definedName name="_14972DLC4635CF1" hidden="1">#N/A</definedName>
    <definedName name="_14973DLC4635CF1" hidden="1">#N/A</definedName>
    <definedName name="_14974DLC4635CF1" hidden="1">#N/A</definedName>
    <definedName name="_14975DLC4635CF1" hidden="1">#N/A</definedName>
    <definedName name="_14976DLC4635CF1" hidden="1">#N/A</definedName>
    <definedName name="_14977DLC4635CF1" hidden="1">#N/A</definedName>
    <definedName name="_14978DLC4635CF1" hidden="1">#N/A</definedName>
    <definedName name="_14979DLC4635CF1" hidden="1">#N/A</definedName>
    <definedName name="_1497DL60FB33E8" hidden="1">#N/A</definedName>
    <definedName name="_14980DLC4635CF1" hidden="1">#N/A</definedName>
    <definedName name="_14981DLC463DFF3" hidden="1">#N/A</definedName>
    <definedName name="_14982DLC463DFF3" hidden="1">#N/A</definedName>
    <definedName name="_14983DLC463DFF3" hidden="1">#N/A</definedName>
    <definedName name="_14984DLC463DFF3" hidden="1">#N/A</definedName>
    <definedName name="_14985DLC463DFF3" hidden="1">#N/A</definedName>
    <definedName name="_14986DLC463DFF3" hidden="1">#N/A</definedName>
    <definedName name="_14987DLC463DFF3" hidden="1">#N/A</definedName>
    <definedName name="_14988DLC463DFF3" hidden="1">#N/A</definedName>
    <definedName name="_14989DLC463DFF3" hidden="1">#N/A</definedName>
    <definedName name="_1498DL60FB33E8" hidden="1">#N/A</definedName>
    <definedName name="_14990DLC463DFF3" hidden="1">#N/A</definedName>
    <definedName name="_14991DLC463DFF3" hidden="1">#N/A</definedName>
    <definedName name="_14992DLC463DFF3" hidden="1">#N/A</definedName>
    <definedName name="_14993DLC463DFF3" hidden="1">#N/A</definedName>
    <definedName name="_14994DLC463DFF3" hidden="1">#N/A</definedName>
    <definedName name="_14995DLC463DFF3" hidden="1">#N/A</definedName>
    <definedName name="_14996DLC463DFF3" hidden="1">#N/A</definedName>
    <definedName name="_14997DLC463DFF3" hidden="1">#N/A</definedName>
    <definedName name="_14998DLC463DFF3" hidden="1">#N/A</definedName>
    <definedName name="_14999DLC463DFF3" hidden="1">#N/A</definedName>
    <definedName name="_1499DL60FB33E8" hidden="1">#N/A</definedName>
    <definedName name="_149DL607530B2" hidden="1">#N/A</definedName>
    <definedName name="_149DL617136B6" hidden="1">#N/A</definedName>
    <definedName name="_14AL639B3E5C" hidden="1">#N/A</definedName>
    <definedName name="_14DL60D232E9" hidden="1">#N/A</definedName>
    <definedName name="_15000DLC463DFF3" hidden="1">#N/A</definedName>
    <definedName name="_15001DLC463DFF3" hidden="1">#N/A</definedName>
    <definedName name="_15002DLC463DFF3" hidden="1">#N/A</definedName>
    <definedName name="_15003DLC463DFF3" hidden="1">#N/A</definedName>
    <definedName name="_15004DLC463DFF3" hidden="1">#N/A</definedName>
    <definedName name="_15005DLC463DFF3" hidden="1">#N/A</definedName>
    <definedName name="_15006DLC463DFF3" hidden="1">#N/A</definedName>
    <definedName name="_15007DLC463DFF3" hidden="1">#N/A</definedName>
    <definedName name="_15008DLC463DFF3" hidden="1">#N/A</definedName>
    <definedName name="_15009DLC463DFF3" hidden="1">#N/A</definedName>
    <definedName name="_1500DL60FB33E8" hidden="1">#N/A</definedName>
    <definedName name="_15010DLC463DFF3" hidden="1">#N/A</definedName>
    <definedName name="_15011DLC463DFF3" hidden="1">#N/A</definedName>
    <definedName name="_15012DLC463DFF3" hidden="1">#N/A</definedName>
    <definedName name="_15013DLC463DFF3" hidden="1">#N/A</definedName>
    <definedName name="_15014DLC463DFF3" hidden="1">#N/A</definedName>
    <definedName name="_15015DLC463DFF3" hidden="1">#N/A</definedName>
    <definedName name="_15016DLC4645CF2" hidden="1">#N/A</definedName>
    <definedName name="_15017DLC4645CF2" hidden="1">#N/A</definedName>
    <definedName name="_15018DLC4645CF2" hidden="1">#N/A</definedName>
    <definedName name="_15019DLC4645CF2" hidden="1">#N/A</definedName>
    <definedName name="_1501DL60FB33E8" hidden="1">#N/A</definedName>
    <definedName name="_15020DLC4645CF2" hidden="1">#N/A</definedName>
    <definedName name="_15021DLC4645CF2" hidden="1">#N/A</definedName>
    <definedName name="_15022DLC4645CF2" hidden="1">#N/A</definedName>
    <definedName name="_15023DLC4645CF2" hidden="1">#N/A</definedName>
    <definedName name="_15024DLC4645CF2" hidden="1">#N/A</definedName>
    <definedName name="_15025DLC4645CF2" hidden="1">#N/A</definedName>
    <definedName name="_15026DLC4645CF2" hidden="1">#N/A</definedName>
    <definedName name="_15027DLC4645CF2" hidden="1">#N/A</definedName>
    <definedName name="_15028DLC4645CF2" hidden="1">#N/A</definedName>
    <definedName name="_15029DLC4645CF2" hidden="1">#N/A</definedName>
    <definedName name="_1502DL60FB33E8" hidden="1">#N/A</definedName>
    <definedName name="_15030DLC4645CF2" hidden="1">#N/A</definedName>
    <definedName name="_15031DLC4645CF2" hidden="1">#N/A</definedName>
    <definedName name="_15032DLC4645CF2" hidden="1">#N/A</definedName>
    <definedName name="_15033DLC4645CF2" hidden="1">#N/A</definedName>
    <definedName name="_15034DLC4645CF2" hidden="1">#N/A</definedName>
    <definedName name="_15035DLC4645CF2" hidden="1">#N/A</definedName>
    <definedName name="_15036DLC4645CF2" hidden="1">#N/A</definedName>
    <definedName name="_15037DLC4645CF2" hidden="1">#N/A</definedName>
    <definedName name="_15038DLC4645CF2" hidden="1">#N/A</definedName>
    <definedName name="_15039DLC4645CF2" hidden="1">#N/A</definedName>
    <definedName name="_1503DL60FB33E8" hidden="1">#N/A</definedName>
    <definedName name="_15040DLC4645CF2" hidden="1">#N/A</definedName>
    <definedName name="_15041DLC4645CF2" hidden="1">#N/A</definedName>
    <definedName name="_15042DLC4645CF2" hidden="1">#N/A</definedName>
    <definedName name="_15043DLC4645CF2" hidden="1">#N/A</definedName>
    <definedName name="_15044DLC4645CF2" hidden="1">#N/A</definedName>
    <definedName name="_15045DLC4645CF2" hidden="1">#N/A</definedName>
    <definedName name="_15046DLC4645CF2" hidden="1">#N/A</definedName>
    <definedName name="_15047DLC4645CF2" hidden="1">#N/A</definedName>
    <definedName name="_15048DLC4645CF2" hidden="1">#N/A</definedName>
    <definedName name="_15049DLC4645CF2" hidden="1">#N/A</definedName>
    <definedName name="_1504DL60FB33E8" hidden="1">#N/A</definedName>
    <definedName name="_15050DLC4645CF2" hidden="1">#N/A</definedName>
    <definedName name="_15051DLC464DFF3" hidden="1">#N/A</definedName>
    <definedName name="_15052DLC464DFF3" hidden="1">#N/A</definedName>
    <definedName name="_15053DLC464DFF3" hidden="1">#N/A</definedName>
    <definedName name="_15054DLC464DFF3" hidden="1">#N/A</definedName>
    <definedName name="_15055DLC464DFF3" hidden="1">#N/A</definedName>
    <definedName name="_15056DLC464DFF3" hidden="1">#N/A</definedName>
    <definedName name="_15057DLC464DFF3" hidden="1">#N/A</definedName>
    <definedName name="_15058DLC464DFF3" hidden="1">#N/A</definedName>
    <definedName name="_15059DLC464DFF3" hidden="1">#N/A</definedName>
    <definedName name="_1505DL60FB33E8" hidden="1">#N/A</definedName>
    <definedName name="_15060DLC464DFF3" hidden="1">#N/A</definedName>
    <definedName name="_15061DLC464DFF3" hidden="1">#N/A</definedName>
    <definedName name="_15062DLC464DFF3" hidden="1">#N/A</definedName>
    <definedName name="_15063DLC464DFF3" hidden="1">#N/A</definedName>
    <definedName name="_15064DLC464DFF3" hidden="1">#N/A</definedName>
    <definedName name="_15065DLC464DFF3" hidden="1">#N/A</definedName>
    <definedName name="_15066DLC464DFF3" hidden="1">#N/A</definedName>
    <definedName name="_15067DLC464DFF3" hidden="1">#N/A</definedName>
    <definedName name="_15068DLC464DFF3" hidden="1">#N/A</definedName>
    <definedName name="_15069DLC464DFF3" hidden="1">#N/A</definedName>
    <definedName name="_1506DL60FC33EE" hidden="1">#N/A</definedName>
    <definedName name="_15070DLC464DFF3" hidden="1">#N/A</definedName>
    <definedName name="_15071DLC464DFF3" hidden="1">#N/A</definedName>
    <definedName name="_15072DLC464DFF3" hidden="1">#N/A</definedName>
    <definedName name="_15073DLC464DFF3" hidden="1">#N/A</definedName>
    <definedName name="_15074DLC464DFF3" hidden="1">#N/A</definedName>
    <definedName name="_15075DLC464DFF3" hidden="1">#N/A</definedName>
    <definedName name="_15076DLC464DFF3" hidden="1">#N/A</definedName>
    <definedName name="_15077DLC464DFF3" hidden="1">#N/A</definedName>
    <definedName name="_15078DLC464DFF3" hidden="1">#N/A</definedName>
    <definedName name="_15079DLC464DFF3" hidden="1">#N/A</definedName>
    <definedName name="_1507DL60FC33EE" hidden="1">#N/A</definedName>
    <definedName name="_15080DLC464DFF3" hidden="1">#N/A</definedName>
    <definedName name="_15081DLC464DFF3" hidden="1">#N/A</definedName>
    <definedName name="_15082DLC464DFF3" hidden="1">#N/A</definedName>
    <definedName name="_15083DLC464DFF3" hidden="1">#N/A</definedName>
    <definedName name="_15084DLC464DFF3" hidden="1">#N/A</definedName>
    <definedName name="_15085DLC464DFF3" hidden="1">#N/A</definedName>
    <definedName name="_15086DLC4655CF2" hidden="1">#N/A</definedName>
    <definedName name="_15087DLC4655CF2" hidden="1">#N/A</definedName>
    <definedName name="_15088DLC4655CF2" hidden="1">#N/A</definedName>
    <definedName name="_15089DLC4655CF2" hidden="1">#N/A</definedName>
    <definedName name="_1508DL60FC33EE" hidden="1">#N/A</definedName>
    <definedName name="_15090DLC4655CF2" hidden="1">#N/A</definedName>
    <definedName name="_15091DLC4655CF2" hidden="1">#N/A</definedName>
    <definedName name="_15092DLC4655CF2" hidden="1">#N/A</definedName>
    <definedName name="_15093DLC4655CF2" hidden="1">#N/A</definedName>
    <definedName name="_15094DLC4655CF2" hidden="1">#N/A</definedName>
    <definedName name="_15095DLC4655CF2" hidden="1">#N/A</definedName>
    <definedName name="_15096DLC4655CF2" hidden="1">#N/A</definedName>
    <definedName name="_15097DLC4655CF2" hidden="1">#N/A</definedName>
    <definedName name="_15098DLC4655CF2" hidden="1">#N/A</definedName>
    <definedName name="_15099DLC4655CF2" hidden="1">#N/A</definedName>
    <definedName name="_1509DL60FC33EE" hidden="1">#N/A</definedName>
    <definedName name="_150DL607530B2" hidden="1">#N/A</definedName>
    <definedName name="_150DL617236BD" hidden="1">#N/A</definedName>
    <definedName name="_15100DLC4655CF2" hidden="1">#N/A</definedName>
    <definedName name="_15101DLC4655CF2" hidden="1">#N/A</definedName>
    <definedName name="_15102DLC4655CF2" hidden="1">#N/A</definedName>
    <definedName name="_15103DLC4655CF2" hidden="1">#N/A</definedName>
    <definedName name="_15104DLC4655CF2" hidden="1">#N/A</definedName>
    <definedName name="_15105DLC4655CF2" hidden="1">#N/A</definedName>
    <definedName name="_15106DLC4655CF2" hidden="1">#N/A</definedName>
    <definedName name="_15107DLC4655CF2" hidden="1">#N/A</definedName>
    <definedName name="_15108DLC4655CF2" hidden="1">#N/A</definedName>
    <definedName name="_15109DLC4655CF2" hidden="1">#N/A</definedName>
    <definedName name="_1510DL60FC33EE" hidden="1">#N/A</definedName>
    <definedName name="_15110DLC4655CF2" hidden="1">#N/A</definedName>
    <definedName name="_15111DLC4655CF2" hidden="1">#N/A</definedName>
    <definedName name="_15112DLC4655CF2" hidden="1">#N/A</definedName>
    <definedName name="_15113DLC4655CF2" hidden="1">#N/A</definedName>
    <definedName name="_15114DLC4655CF2" hidden="1">#N/A</definedName>
    <definedName name="_15115DLC4655CF2" hidden="1">#N/A</definedName>
    <definedName name="_15116DLC4655CF2" hidden="1">#N/A</definedName>
    <definedName name="_15117DLC4655CF2" hidden="1">#N/A</definedName>
    <definedName name="_15118DLC4655CF2" hidden="1">#N/A</definedName>
    <definedName name="_15119DLC4655CF2" hidden="1">#N/A</definedName>
    <definedName name="_1511DL60FC33EE" hidden="1">#N/A</definedName>
    <definedName name="_15120DLC4655CF2" hidden="1">#N/A</definedName>
    <definedName name="_15121DLC465DFF3" hidden="1">#N/A</definedName>
    <definedName name="_15122DLC465DFF3" hidden="1">#N/A</definedName>
    <definedName name="_15123DLC465DFF3" hidden="1">#N/A</definedName>
    <definedName name="_15124DLC465DFF3" hidden="1">#N/A</definedName>
    <definedName name="_15125DLC465DFF3" hidden="1">#N/A</definedName>
    <definedName name="_15126DLC465DFF3" hidden="1">#N/A</definedName>
    <definedName name="_15127DLC465DFF3" hidden="1">#N/A</definedName>
    <definedName name="_15128DLC465DFF3" hidden="1">#N/A</definedName>
    <definedName name="_15129DLC465DFF3" hidden="1">#N/A</definedName>
    <definedName name="_1512DL60FC33EE" hidden="1">#N/A</definedName>
    <definedName name="_15130DLC465DFF3" hidden="1">#N/A</definedName>
    <definedName name="_15131DLC465DFF3" hidden="1">#N/A</definedName>
    <definedName name="_15132DLC465DFF3" hidden="1">#N/A</definedName>
    <definedName name="_15133DLC465DFF3" hidden="1">#N/A</definedName>
    <definedName name="_15134DLC465DFF3" hidden="1">#N/A</definedName>
    <definedName name="_15135DLC465DFF3" hidden="1">#N/A</definedName>
    <definedName name="_15136DLC465DFF3" hidden="1">#N/A</definedName>
    <definedName name="_15137DLC465DFF3" hidden="1">#N/A</definedName>
    <definedName name="_15138DLC465DFF3" hidden="1">#N/A</definedName>
    <definedName name="_15139DLC465DFF3" hidden="1">#N/A</definedName>
    <definedName name="_1513DL60FC33EE" hidden="1">#N/A</definedName>
    <definedName name="_15140DLC465DFF3" hidden="1">#N/A</definedName>
    <definedName name="_15141DLC465DFF3" hidden="1">#N/A</definedName>
    <definedName name="_15142DLC465DFF3" hidden="1">#N/A</definedName>
    <definedName name="_15143DLC465DFF3" hidden="1">#N/A</definedName>
    <definedName name="_15144DLC465DFF3" hidden="1">#N/A</definedName>
    <definedName name="_15145DLC465DFF3" hidden="1">#N/A</definedName>
    <definedName name="_15146DLC465DFF3" hidden="1">#N/A</definedName>
    <definedName name="_15147DLC465DFF3" hidden="1">#N/A</definedName>
    <definedName name="_15148DLC465DFF3" hidden="1">#N/A</definedName>
    <definedName name="_15149DLC465DFF3" hidden="1">#N/A</definedName>
    <definedName name="_1514DL60FC33EE" hidden="1">#N/A</definedName>
    <definedName name="_15150DLC465DFF3" hidden="1">#N/A</definedName>
    <definedName name="_15151DLC465DFF3" hidden="1">#N/A</definedName>
    <definedName name="_15152DLC465DFF3" hidden="1">#N/A</definedName>
    <definedName name="_15153DLC465DFF3" hidden="1">#N/A</definedName>
    <definedName name="_15154DLC465DFF3" hidden="1">#N/A</definedName>
    <definedName name="_15155DLC465DFF3" hidden="1">#N/A</definedName>
    <definedName name="_15156DLC4665CF2" hidden="1">#N/A</definedName>
    <definedName name="_15157DLC4665CF2" hidden="1">#N/A</definedName>
    <definedName name="_15158DLC4665CF2" hidden="1">#N/A</definedName>
    <definedName name="_15159DLC4665CF2" hidden="1">#N/A</definedName>
    <definedName name="_1515DL60FC33EE" hidden="1">#N/A</definedName>
    <definedName name="_15160DLC4665CF2" hidden="1">#N/A</definedName>
    <definedName name="_15161DLC4665CF2" hidden="1">#N/A</definedName>
    <definedName name="_15162DLC4665CF2" hidden="1">#N/A</definedName>
    <definedName name="_15163DLC4665CF2" hidden="1">#N/A</definedName>
    <definedName name="_15164DLC4665CF2" hidden="1">#N/A</definedName>
    <definedName name="_15165DLC4665CF2" hidden="1">#N/A</definedName>
    <definedName name="_15166DLC4665CF2" hidden="1">#N/A</definedName>
    <definedName name="_15167DLC4665CF2" hidden="1">#N/A</definedName>
    <definedName name="_15168DLC4665CF2" hidden="1">#N/A</definedName>
    <definedName name="_15169DLC4665CF2" hidden="1">#N/A</definedName>
    <definedName name="_1516DL60FC33EE" hidden="1">#N/A</definedName>
    <definedName name="_15170DLC4665CF2" hidden="1">#N/A</definedName>
    <definedName name="_15171DLC4665CF2" hidden="1">#N/A</definedName>
    <definedName name="_15172DLC4665CF2" hidden="1">#N/A</definedName>
    <definedName name="_15173DLC4665CF2" hidden="1">#N/A</definedName>
    <definedName name="_15174DLC4665CF2" hidden="1">#N/A</definedName>
    <definedName name="_15175DLC4665CF2" hidden="1">#N/A</definedName>
    <definedName name="_15176DLC4665CF2" hidden="1">#N/A</definedName>
    <definedName name="_15177DLC4665CF2" hidden="1">#N/A</definedName>
    <definedName name="_15178DLC4665CF2" hidden="1">#N/A</definedName>
    <definedName name="_15179DLC4665CF2" hidden="1">#N/A</definedName>
    <definedName name="_1517DL60FC33EE" hidden="1">#N/A</definedName>
    <definedName name="_15180DLC4665CF2" hidden="1">#N/A</definedName>
    <definedName name="_15181DLC4665CF2" hidden="1">#N/A</definedName>
    <definedName name="_15182DLC4665CF2" hidden="1">#N/A</definedName>
    <definedName name="_15183DLC4665CF2" hidden="1">#N/A</definedName>
    <definedName name="_15184DLC4665CF2" hidden="1">#N/A</definedName>
    <definedName name="_15185DLC4665CF2" hidden="1">#N/A</definedName>
    <definedName name="_15186DLC4665CF2" hidden="1">#N/A</definedName>
    <definedName name="_15187DLC4665CF2" hidden="1">#N/A</definedName>
    <definedName name="_15188DLC4665CF2" hidden="1">#N/A</definedName>
    <definedName name="_15189DLC4665CF2" hidden="1">#N/A</definedName>
    <definedName name="_1518DL60FC33EE" hidden="1">#N/A</definedName>
    <definedName name="_15190DLC4665CF2" hidden="1">#N/A</definedName>
    <definedName name="_15191DLC466DFF3" hidden="1">#N/A</definedName>
    <definedName name="_15192DLC466DFF3" hidden="1">#N/A</definedName>
    <definedName name="_15193DLC466DFF3" hidden="1">#N/A</definedName>
    <definedName name="_15194DLC466DFF3" hidden="1">#N/A</definedName>
    <definedName name="_15195DLC466DFF3" hidden="1">#N/A</definedName>
    <definedName name="_15196DLC466DFF3" hidden="1">#N/A</definedName>
    <definedName name="_15197DLC466DFF3" hidden="1">#N/A</definedName>
    <definedName name="_15198DLC466DFF3" hidden="1">#N/A</definedName>
    <definedName name="_15199DLC466DFF3" hidden="1">#N/A</definedName>
    <definedName name="_1519DL60FC33EE" hidden="1">#N/A</definedName>
    <definedName name="_151DL607530B2" hidden="1">#N/A</definedName>
    <definedName name="_151DL617336C3" hidden="1">#N/A</definedName>
    <definedName name="_15200DLC466DFF3" hidden="1">#N/A</definedName>
    <definedName name="_15201DLC466DFF3" hidden="1">#N/A</definedName>
    <definedName name="_15202DLC466DFF3" hidden="1">#N/A</definedName>
    <definedName name="_15203DLC466DFF3" hidden="1">#N/A</definedName>
    <definedName name="_15204DLC466DFF3" hidden="1">#N/A</definedName>
    <definedName name="_15205DLC466DFF3" hidden="1">#N/A</definedName>
    <definedName name="_15206DLC466DFF3" hidden="1">#N/A</definedName>
    <definedName name="_15207DLC466DFF3" hidden="1">#N/A</definedName>
    <definedName name="_15208DLC466DFF3" hidden="1">#N/A</definedName>
    <definedName name="_15209DLC466DFF3" hidden="1">#N/A</definedName>
    <definedName name="_1520DL60FC33EE" hidden="1">#N/A</definedName>
    <definedName name="_15210DLC466DFF3" hidden="1">#N/A</definedName>
    <definedName name="_15211DLC466DFF3" hidden="1">#N/A</definedName>
    <definedName name="_15212DLC466DFF3" hidden="1">#N/A</definedName>
    <definedName name="_15213DLC466DFF3" hidden="1">#N/A</definedName>
    <definedName name="_15214DLC466DFF3" hidden="1">#N/A</definedName>
    <definedName name="_15215DLC466DFF3" hidden="1">#N/A</definedName>
    <definedName name="_15216DLC466DFF3" hidden="1">#N/A</definedName>
    <definedName name="_15217DLC466DFF3" hidden="1">#N/A</definedName>
    <definedName name="_15218DLC466DFF3" hidden="1">#N/A</definedName>
    <definedName name="_15219DLC466DFF3" hidden="1">#N/A</definedName>
    <definedName name="_1521DL60FC33EE" hidden="1">#N/A</definedName>
    <definedName name="_15220DLC466DFF3" hidden="1">#N/A</definedName>
    <definedName name="_15221DLC466DFF3" hidden="1">#N/A</definedName>
    <definedName name="_15222DLC466DFF3" hidden="1">#N/A</definedName>
    <definedName name="_15223DLC466DFF3" hidden="1">#N/A</definedName>
    <definedName name="_15224DLC466DFF3" hidden="1">#N/A</definedName>
    <definedName name="_15225DLC466DFF3" hidden="1">#N/A</definedName>
    <definedName name="_15226DLC4675CF2" hidden="1">#N/A</definedName>
    <definedName name="_15227DLC4675CF2" hidden="1">#N/A</definedName>
    <definedName name="_15228DLC4675CF2" hidden="1">#N/A</definedName>
    <definedName name="_15229DLC4675CF2" hidden="1">#N/A</definedName>
    <definedName name="_1522DL60FC33EE" hidden="1">#N/A</definedName>
    <definedName name="_15230DLC4675CF2" hidden="1">#N/A</definedName>
    <definedName name="_15231DLC4675CF2" hidden="1">#N/A</definedName>
    <definedName name="_15232DLC4675CF2" hidden="1">#N/A</definedName>
    <definedName name="_15233DLC4675CF2" hidden="1">#N/A</definedName>
    <definedName name="_15234DLC4675CF2" hidden="1">#N/A</definedName>
    <definedName name="_15235DLC4675CF2" hidden="1">#N/A</definedName>
    <definedName name="_15236DLC4675CF2" hidden="1">#N/A</definedName>
    <definedName name="_15237DLC4675CF2" hidden="1">#N/A</definedName>
    <definedName name="_15238DLC4675CF2" hidden="1">#N/A</definedName>
    <definedName name="_15239DLC4675CF2" hidden="1">#N/A</definedName>
    <definedName name="_1523DL60FC33EE" hidden="1">#N/A</definedName>
    <definedName name="_15240DLC4675CF2" hidden="1">#N/A</definedName>
    <definedName name="_15241DLC4675CF2" hidden="1">#N/A</definedName>
    <definedName name="_15242DLC4675CF2" hidden="1">#N/A</definedName>
    <definedName name="_15243DLC4675CF2" hidden="1">#N/A</definedName>
    <definedName name="_15244DLC4675CF2" hidden="1">#N/A</definedName>
    <definedName name="_15245DLC4675CF2" hidden="1">#N/A</definedName>
    <definedName name="_15246DLC4675CF2" hidden="1">#N/A</definedName>
    <definedName name="_15247DLC4675CF2" hidden="1">#N/A</definedName>
    <definedName name="_15248DLC4675CF2" hidden="1">#N/A</definedName>
    <definedName name="_15249DLC4675CF2" hidden="1">#N/A</definedName>
    <definedName name="_1524DL60FC33EE" hidden="1">#N/A</definedName>
    <definedName name="_15250DLC4675CF2" hidden="1">#N/A</definedName>
    <definedName name="_15251DLC4675CF2" hidden="1">#N/A</definedName>
    <definedName name="_15252DLC4675CF2" hidden="1">#N/A</definedName>
    <definedName name="_15253DLC4675CF2" hidden="1">#N/A</definedName>
    <definedName name="_15254DLC4675CF2" hidden="1">#N/A</definedName>
    <definedName name="_15255DLC4675CF2" hidden="1">#N/A</definedName>
    <definedName name="_15256DLC4675CF2" hidden="1">#N/A</definedName>
    <definedName name="_15257DLC4675CF2" hidden="1">#N/A</definedName>
    <definedName name="_15258DLC4675CF2" hidden="1">#N/A</definedName>
    <definedName name="_15259DLC4675CF2" hidden="1">#N/A</definedName>
    <definedName name="_1525DL60FC33EE" hidden="1">#N/A</definedName>
    <definedName name="_15260DLC4675CF2" hidden="1">#N/A</definedName>
    <definedName name="_15261DLC467DFF3" hidden="1">#N/A</definedName>
    <definedName name="_15262DLC467DFF3" hidden="1">#N/A</definedName>
    <definedName name="_15263DLC467DFF3" hidden="1">#N/A</definedName>
    <definedName name="_15264DLC467DFF3" hidden="1">#N/A</definedName>
    <definedName name="_15265DLC467DFF3" hidden="1">#N/A</definedName>
    <definedName name="_15266DLC467DFF3" hidden="1">#N/A</definedName>
    <definedName name="_15267DLC467DFF3" hidden="1">#N/A</definedName>
    <definedName name="_15268DLC467DFF3" hidden="1">#N/A</definedName>
    <definedName name="_15269DLC467DFF3" hidden="1">#N/A</definedName>
    <definedName name="_1526DL60FC33EE" hidden="1">#N/A</definedName>
    <definedName name="_15270DLC467DFF3" hidden="1">#N/A</definedName>
    <definedName name="_15271DLC467DFF3" hidden="1">#N/A</definedName>
    <definedName name="_15272DLC467DFF3" hidden="1">#N/A</definedName>
    <definedName name="_15273DLC467DFF3" hidden="1">#N/A</definedName>
    <definedName name="_15274DLC467DFF3" hidden="1">#N/A</definedName>
    <definedName name="_15275DLC467DFF3" hidden="1">#N/A</definedName>
    <definedName name="_15276DLC467DFF3" hidden="1">#N/A</definedName>
    <definedName name="_15277DLC467DFF3" hidden="1">#N/A</definedName>
    <definedName name="_15278DLC467DFF3" hidden="1">#N/A</definedName>
    <definedName name="_15279DLC467DFF3" hidden="1">#N/A</definedName>
    <definedName name="_1527DL60FC33EE" hidden="1">#N/A</definedName>
    <definedName name="_15280DLC467DFF3" hidden="1">#N/A</definedName>
    <definedName name="_15281DLC467DFF3" hidden="1">#N/A</definedName>
    <definedName name="_15282DLC467DFF3" hidden="1">#N/A</definedName>
    <definedName name="_15283DLC467DFF3" hidden="1">#N/A</definedName>
    <definedName name="_15284DLC467DFF3" hidden="1">#N/A</definedName>
    <definedName name="_15285DLC467DFF3" hidden="1">#N/A</definedName>
    <definedName name="_15286DLC467DFF3" hidden="1">#N/A</definedName>
    <definedName name="_15287DLC467DFF3" hidden="1">#N/A</definedName>
    <definedName name="_15288DLC467DFF3" hidden="1">#N/A</definedName>
    <definedName name="_15289DLC467DFF3" hidden="1">#N/A</definedName>
    <definedName name="_1528DL60FC33EE" hidden="1">#N/A</definedName>
    <definedName name="_15290DLC467DFF3" hidden="1">#N/A</definedName>
    <definedName name="_15291DLC467DFF3" hidden="1">#N/A</definedName>
    <definedName name="_15292DLC467DFF3" hidden="1">#N/A</definedName>
    <definedName name="_15293DLC467DFF3" hidden="1">#N/A</definedName>
    <definedName name="_15294DLC467DFF3" hidden="1">#N/A</definedName>
    <definedName name="_15295DLC467DFF3" hidden="1">#N/A</definedName>
    <definedName name="_15296DLC4685CF2" hidden="1">#N/A</definedName>
    <definedName name="_15297DLC4685CF2" hidden="1">#N/A</definedName>
    <definedName name="_15298DLC4685CF2" hidden="1">#N/A</definedName>
    <definedName name="_15299DLC4685CF2" hidden="1">#N/A</definedName>
    <definedName name="_1529DL60FC33EE" hidden="1">#N/A</definedName>
    <definedName name="_152DL607530B2" hidden="1">#N/A</definedName>
    <definedName name="_152DL617436CA" hidden="1">#N/A</definedName>
    <definedName name="_15300DLC4685CF2" hidden="1">#N/A</definedName>
    <definedName name="_15301DLC4685CF2" hidden="1">#N/A</definedName>
    <definedName name="_15302DLC4685CF2" hidden="1">#N/A</definedName>
    <definedName name="_15303DLC4685CF2" hidden="1">#N/A</definedName>
    <definedName name="_15304DLC4685CF2" hidden="1">#N/A</definedName>
    <definedName name="_15305DLC4685CF2" hidden="1">#N/A</definedName>
    <definedName name="_15306DLC4685CF2" hidden="1">#N/A</definedName>
    <definedName name="_15307DLC4685CF2" hidden="1">#N/A</definedName>
    <definedName name="_15308DLC4685CF2" hidden="1">#N/A</definedName>
    <definedName name="_15309DLC4685CF2" hidden="1">#N/A</definedName>
    <definedName name="_1530DL60FC33EE" hidden="1">#N/A</definedName>
    <definedName name="_15310DLC4685CF2" hidden="1">#N/A</definedName>
    <definedName name="_15311DLC4685CF2" hidden="1">#N/A</definedName>
    <definedName name="_15312DLC4685CF2" hidden="1">#N/A</definedName>
    <definedName name="_15313DLC4685CF2" hidden="1">#N/A</definedName>
    <definedName name="_15314DLC4685CF2" hidden="1">#N/A</definedName>
    <definedName name="_15315DLC4685CF2" hidden="1">#N/A</definedName>
    <definedName name="_15316DLC4685CF2" hidden="1">#N/A</definedName>
    <definedName name="_15317DLC4685CF2" hidden="1">#N/A</definedName>
    <definedName name="_15318DLC4685CF2" hidden="1">#N/A</definedName>
    <definedName name="_15319DLC4685CF2" hidden="1">#N/A</definedName>
    <definedName name="_1531DL60FC33EE" hidden="1">#N/A</definedName>
    <definedName name="_15320DLC4685CF2" hidden="1">#N/A</definedName>
    <definedName name="_15321DLC4685CF2" hidden="1">#N/A</definedName>
    <definedName name="_15322DLC4685CF2" hidden="1">#N/A</definedName>
    <definedName name="_15323DLC4685CF2" hidden="1">#N/A</definedName>
    <definedName name="_15324DLC4685CF2" hidden="1">#N/A</definedName>
    <definedName name="_15325DLC4685CF2" hidden="1">#N/A</definedName>
    <definedName name="_15326DLC4685CF2" hidden="1">#N/A</definedName>
    <definedName name="_15327DLC4685CF2" hidden="1">#N/A</definedName>
    <definedName name="_15328DLC4685CF2" hidden="1">#N/A</definedName>
    <definedName name="_15329DLC4685CF2" hidden="1">#N/A</definedName>
    <definedName name="_1532DL60FC33EE" hidden="1">#N/A</definedName>
    <definedName name="_15330DLC4685CF2" hidden="1">#N/A</definedName>
    <definedName name="_15331DLC468DFF3" hidden="1">#N/A</definedName>
    <definedName name="_15332DLC468DFF3" hidden="1">#N/A</definedName>
    <definedName name="_15333DLC468DFF3" hidden="1">#N/A</definedName>
    <definedName name="_15334DLC468DFF3" hidden="1">#N/A</definedName>
    <definedName name="_15335DLC468DFF3" hidden="1">#N/A</definedName>
    <definedName name="_15336DLC468DFF3" hidden="1">#N/A</definedName>
    <definedName name="_15337DLC468DFF3" hidden="1">#N/A</definedName>
    <definedName name="_15338DLC468DFF3" hidden="1">#N/A</definedName>
    <definedName name="_15339DLC468DFF3" hidden="1">#N/A</definedName>
    <definedName name="_1533DL60FC33EE" hidden="1">#N/A</definedName>
    <definedName name="_15340DLC468DFF3" hidden="1">#N/A</definedName>
    <definedName name="_15341DLC468DFF3" hidden="1">#N/A</definedName>
    <definedName name="_15342DLC468DFF3" hidden="1">#N/A</definedName>
    <definedName name="_15343DLC468DFF3" hidden="1">#N/A</definedName>
    <definedName name="_15344DLC468DFF3" hidden="1">#N/A</definedName>
    <definedName name="_15345DLC468DFF3" hidden="1">#N/A</definedName>
    <definedName name="_15346DLC468DFF3" hidden="1">#N/A</definedName>
    <definedName name="_15347DLC468DFF3" hidden="1">#N/A</definedName>
    <definedName name="_15348DLC468DFF3" hidden="1">#N/A</definedName>
    <definedName name="_15349DLC468DFF3" hidden="1">#N/A</definedName>
    <definedName name="_1534DL60FC33EE" hidden="1">#N/A</definedName>
    <definedName name="_15350DLC468DFF3" hidden="1">#N/A</definedName>
    <definedName name="_15351DLC468DFF3" hidden="1">#N/A</definedName>
    <definedName name="_15352DLC468DFF3" hidden="1">#N/A</definedName>
    <definedName name="_15353DLC468DFF3" hidden="1">#N/A</definedName>
    <definedName name="_15354DLC468DFF3" hidden="1">#N/A</definedName>
    <definedName name="_15355DLC468DFF3" hidden="1">#N/A</definedName>
    <definedName name="_15356DLC468DFF3" hidden="1">#N/A</definedName>
    <definedName name="_15357DLC468DFF3" hidden="1">#N/A</definedName>
    <definedName name="_15358DLC468DFF3" hidden="1">#N/A</definedName>
    <definedName name="_15359DLC468DFF3" hidden="1">#N/A</definedName>
    <definedName name="_1535DL60FC33EE" hidden="1">#N/A</definedName>
    <definedName name="_15360DLC468DFF3" hidden="1">#N/A</definedName>
    <definedName name="_15361DLC468DFF3" hidden="1">#N/A</definedName>
    <definedName name="_15362DLC468DFF3" hidden="1">#N/A</definedName>
    <definedName name="_15363DLC468DFF3" hidden="1">#N/A</definedName>
    <definedName name="_15364DLC468DFF3" hidden="1">#N/A</definedName>
    <definedName name="_15365DLC468DFF3" hidden="1">#N/A</definedName>
    <definedName name="_15366DLC4695CF2" hidden="1">#N/A</definedName>
    <definedName name="_15367DLC4695CF2" hidden="1">#N/A</definedName>
    <definedName name="_15368DLC4695CF2" hidden="1">#N/A</definedName>
    <definedName name="_15369DLC4695CF2" hidden="1">#N/A</definedName>
    <definedName name="_1536DL60FC33EE" hidden="1">#N/A</definedName>
    <definedName name="_15370DLC4695CF2" hidden="1">#N/A</definedName>
    <definedName name="_15371DLC4695CF2" hidden="1">#N/A</definedName>
    <definedName name="_15372DLC4695CF2" hidden="1">#N/A</definedName>
    <definedName name="_15373DLC4695CF2" hidden="1">#N/A</definedName>
    <definedName name="_15374DLC4695CF2" hidden="1">#N/A</definedName>
    <definedName name="_15375DLC4695CF2" hidden="1">#N/A</definedName>
    <definedName name="_15376DLC4695CF2" hidden="1">#N/A</definedName>
    <definedName name="_15377DLC4695CF2" hidden="1">#N/A</definedName>
    <definedName name="_15378DLC4695CF2" hidden="1">#N/A</definedName>
    <definedName name="_15379DLC4695CF2" hidden="1">#N/A</definedName>
    <definedName name="_1537DL60FC33EE" hidden="1">#N/A</definedName>
    <definedName name="_15380DLC4695CF2" hidden="1">#N/A</definedName>
    <definedName name="_15381DLC4695CF2" hidden="1">#N/A</definedName>
    <definedName name="_15382DLC4695CF2" hidden="1">#N/A</definedName>
    <definedName name="_15383DLC4695CF2" hidden="1">#N/A</definedName>
    <definedName name="_15384DLC4695CF2" hidden="1">#N/A</definedName>
    <definedName name="_15385DLC4695CF2" hidden="1">#N/A</definedName>
    <definedName name="_15386DLC4695CF2" hidden="1">#N/A</definedName>
    <definedName name="_15387DLC4695CF2" hidden="1">#N/A</definedName>
    <definedName name="_15388DLC4695CF2" hidden="1">#N/A</definedName>
    <definedName name="_15389DLC4695CF2" hidden="1">#N/A</definedName>
    <definedName name="_1538DL60FC33EE" hidden="1">#N/A</definedName>
    <definedName name="_15390DLC4695CF2" hidden="1">#N/A</definedName>
    <definedName name="_15391DLC4695CF2" hidden="1">#N/A</definedName>
    <definedName name="_15392DLC4695CF2" hidden="1">#N/A</definedName>
    <definedName name="_15393DLC4695CF2" hidden="1">#N/A</definedName>
    <definedName name="_15394DLC4695CF2" hidden="1">#N/A</definedName>
    <definedName name="_15395DLC4695CF2" hidden="1">#N/A</definedName>
    <definedName name="_15396DLC4695CF2" hidden="1">#N/A</definedName>
    <definedName name="_15397DLC4695CF2" hidden="1">#N/A</definedName>
    <definedName name="_15398DLC4695CF2" hidden="1">#N/A</definedName>
    <definedName name="_15399DLC4695CF2" hidden="1">#N/A</definedName>
    <definedName name="_1539DL60FC33EE" hidden="1">#N/A</definedName>
    <definedName name="_153DL607530B2" hidden="1">#N/A</definedName>
    <definedName name="_153DL617536D0" hidden="1">#N/A</definedName>
    <definedName name="_15400DLC4695CF2" hidden="1">#N/A</definedName>
    <definedName name="_15401DLC469DFF3" hidden="1">#N/A</definedName>
    <definedName name="_15402DLC469DFF3" hidden="1">#N/A</definedName>
    <definedName name="_15403DLC469DFF3" hidden="1">#N/A</definedName>
    <definedName name="_15404DLC469DFF3" hidden="1">#N/A</definedName>
    <definedName name="_15405DLC469DFF3" hidden="1">#N/A</definedName>
    <definedName name="_15406DLC469DFF3" hidden="1">#N/A</definedName>
    <definedName name="_15407DLC469DFF3" hidden="1">#N/A</definedName>
    <definedName name="_15408DLC469DFF3" hidden="1">#N/A</definedName>
    <definedName name="_15409DLC469DFF3" hidden="1">#N/A</definedName>
    <definedName name="_1540DL60FC33EE" hidden="1">#N/A</definedName>
    <definedName name="_15410DLC469DFF3" hidden="1">#N/A</definedName>
    <definedName name="_15411DLC469DFF3" hidden="1">#N/A</definedName>
    <definedName name="_15412DLC469DFF3" hidden="1">#N/A</definedName>
    <definedName name="_15413DLC469DFF3" hidden="1">#N/A</definedName>
    <definedName name="_15414DLC469DFF3" hidden="1">#N/A</definedName>
    <definedName name="_15415DLC469DFF3" hidden="1">#N/A</definedName>
    <definedName name="_15416DLC469DFF3" hidden="1">#N/A</definedName>
    <definedName name="_15417DLC469DFF3" hidden="1">#N/A</definedName>
    <definedName name="_15418DLC469DFF3" hidden="1">#N/A</definedName>
    <definedName name="_15419DLC469DFF3" hidden="1">#N/A</definedName>
    <definedName name="_1541DL60FD33F3" hidden="1">#N/A</definedName>
    <definedName name="_15420DLC469DFF3" hidden="1">#N/A</definedName>
    <definedName name="_15421DLC469DFF3" hidden="1">#N/A</definedName>
    <definedName name="_15422DLC469DFF3" hidden="1">#N/A</definedName>
    <definedName name="_15423DLC469DFF3" hidden="1">#N/A</definedName>
    <definedName name="_15424DLC469DFF3" hidden="1">#N/A</definedName>
    <definedName name="_15425DLC469DFF3" hidden="1">#N/A</definedName>
    <definedName name="_15426DLC469DFF3" hidden="1">#N/A</definedName>
    <definedName name="_15427DLC469DFF3" hidden="1">#N/A</definedName>
    <definedName name="_15428DLC469DFF3" hidden="1">#N/A</definedName>
    <definedName name="_15429DLC469DFF3" hidden="1">#N/A</definedName>
    <definedName name="_1542DL60FD33F3" hidden="1">#N/A</definedName>
    <definedName name="_15430DLC469DFF3" hidden="1">#N/A</definedName>
    <definedName name="_15431DLC469DFF3" hidden="1">#N/A</definedName>
    <definedName name="_15432DLC469DFF3" hidden="1">#N/A</definedName>
    <definedName name="_15433DLC469DFF3" hidden="1">#N/A</definedName>
    <definedName name="_15434DLC469DFF3" hidden="1">#N/A</definedName>
    <definedName name="_15435DLC469DFF3" hidden="1">#N/A</definedName>
    <definedName name="_15436DLC46A5CF2" hidden="1">#N/A</definedName>
    <definedName name="_15437DLC46A5CF2" hidden="1">#N/A</definedName>
    <definedName name="_15438DLC46A5CF2" hidden="1">#N/A</definedName>
    <definedName name="_15439DLC46A5CF2" hidden="1">#N/A</definedName>
    <definedName name="_1543DL60FD33F3" hidden="1">#N/A</definedName>
    <definedName name="_15440DLC46A5CF2" hidden="1">#N/A</definedName>
    <definedName name="_15441DLC46A5CF2" hidden="1">#N/A</definedName>
    <definedName name="_15442DLC46A5CF2" hidden="1">#N/A</definedName>
    <definedName name="_15443DLC46A5CF2" hidden="1">#N/A</definedName>
    <definedName name="_15444DLC46A5CF2" hidden="1">#N/A</definedName>
    <definedName name="_15445DLC46A5CF2" hidden="1">#N/A</definedName>
    <definedName name="_15446DLC46A5CF2" hidden="1">#N/A</definedName>
    <definedName name="_15447DLC46A5CF2" hidden="1">#N/A</definedName>
    <definedName name="_15448DLC46A5CF2" hidden="1">#N/A</definedName>
    <definedName name="_15449DLC46A5CF2" hidden="1">#N/A</definedName>
    <definedName name="_1544DL60FD33F3" hidden="1">#N/A</definedName>
    <definedName name="_15450DLC46A5CF2" hidden="1">#N/A</definedName>
    <definedName name="_15451DLC46A5CF2" hidden="1">#N/A</definedName>
    <definedName name="_15452DLC46A5CF2" hidden="1">#N/A</definedName>
    <definedName name="_15453DLC46A5CF2" hidden="1">#N/A</definedName>
    <definedName name="_15454DLC46A5CF2" hidden="1">#N/A</definedName>
    <definedName name="_15455DLC46A5CF2" hidden="1">#N/A</definedName>
    <definedName name="_15456DLC46A5CF2" hidden="1">#N/A</definedName>
    <definedName name="_15457DLC46A5CF2" hidden="1">#N/A</definedName>
    <definedName name="_15458DLC46A5CF2" hidden="1">#N/A</definedName>
    <definedName name="_15459DLC46A5CF2" hidden="1">#N/A</definedName>
    <definedName name="_1545DL60FD33F3" hidden="1">#N/A</definedName>
    <definedName name="_15460DLC46A5CF2" hidden="1">#N/A</definedName>
    <definedName name="_15461DLC46A5CF2" hidden="1">#N/A</definedName>
    <definedName name="_15462DLC46A5CF2" hidden="1">#N/A</definedName>
    <definedName name="_15463DLC46A5CF2" hidden="1">#N/A</definedName>
    <definedName name="_15464DLC46A5CF2" hidden="1">#N/A</definedName>
    <definedName name="_15465DLC46A5CF2" hidden="1">#N/A</definedName>
    <definedName name="_15466DLC46A5CF2" hidden="1">#N/A</definedName>
    <definedName name="_15467DLC46A5CF2" hidden="1">#N/A</definedName>
    <definedName name="_15468DLC46A5CF2" hidden="1">#N/A</definedName>
    <definedName name="_15469DLC46A5CF2" hidden="1">#N/A</definedName>
    <definedName name="_1546DL60FD33F3" hidden="1">#N/A</definedName>
    <definedName name="_15470DLC46A5CF2" hidden="1">#N/A</definedName>
    <definedName name="_15471DLC46ADFF3" hidden="1">#N/A</definedName>
    <definedName name="_15472DLC46ADFF3" hidden="1">#N/A</definedName>
    <definedName name="_15473DLC46ADFF3" hidden="1">#N/A</definedName>
    <definedName name="_15474DLC46ADFF3" hidden="1">#N/A</definedName>
    <definedName name="_15475DLC46ADFF3" hidden="1">#N/A</definedName>
    <definedName name="_15476DLC46ADFF3" hidden="1">#N/A</definedName>
    <definedName name="_15477DLC46ADFF3" hidden="1">#N/A</definedName>
    <definedName name="_15478DLC46ADFF3" hidden="1">#N/A</definedName>
    <definedName name="_15479DLC46ADFF3" hidden="1">#N/A</definedName>
    <definedName name="_1547DL60FD33F3" hidden="1">#N/A</definedName>
    <definedName name="_15480DLC46ADFF3" hidden="1">#N/A</definedName>
    <definedName name="_15481DLC46ADFF3" hidden="1">#N/A</definedName>
    <definedName name="_15482DLC46ADFF3" hidden="1">#N/A</definedName>
    <definedName name="_15483DLC46ADFF3" hidden="1">#N/A</definedName>
    <definedName name="_15484DLC46ADFF3" hidden="1">#N/A</definedName>
    <definedName name="_15485DLC46ADFF3" hidden="1">#N/A</definedName>
    <definedName name="_15486DLC46ADFF3" hidden="1">#N/A</definedName>
    <definedName name="_15487DLC46ADFF3" hidden="1">#N/A</definedName>
    <definedName name="_15488DLC46ADFF3" hidden="1">#N/A</definedName>
    <definedName name="_15489DLC46ADFF3" hidden="1">#N/A</definedName>
    <definedName name="_1548DL60FD33F3" hidden="1">#N/A</definedName>
    <definedName name="_15490DLC46ADFF3" hidden="1">#N/A</definedName>
    <definedName name="_15491DLC46ADFF3" hidden="1">#N/A</definedName>
    <definedName name="_15492DLC46ADFF3" hidden="1">#N/A</definedName>
    <definedName name="_15493DLC46ADFF3" hidden="1">#N/A</definedName>
    <definedName name="_15494DLC46ADFF3" hidden="1">#N/A</definedName>
    <definedName name="_15495DLC46ADFF3" hidden="1">#N/A</definedName>
    <definedName name="_15496DLC46ADFF3" hidden="1">#N/A</definedName>
    <definedName name="_15497DLC46ADFF3" hidden="1">#N/A</definedName>
    <definedName name="_15498DLC46ADFF3" hidden="1">#N/A</definedName>
    <definedName name="_15499DLC46ADFF3" hidden="1">#N/A</definedName>
    <definedName name="_1549DL60FD33F3" hidden="1">#N/A</definedName>
    <definedName name="_154DL607530B2" hidden="1">#N/A</definedName>
    <definedName name="_154DL617636D7" hidden="1">#N/A</definedName>
    <definedName name="_15500DLC46ADFF3" hidden="1">#N/A</definedName>
    <definedName name="_15501DLC46ADFF3" hidden="1">#N/A</definedName>
    <definedName name="_15502DLC46ADFF3" hidden="1">#N/A</definedName>
    <definedName name="_15503DLC46ADFF3" hidden="1">#N/A</definedName>
    <definedName name="_15504DLC46ADFF3" hidden="1">#N/A</definedName>
    <definedName name="_15505DLC46ADFF3" hidden="1">#N/A</definedName>
    <definedName name="_15506DLC46B5CF2" hidden="1">#N/A</definedName>
    <definedName name="_15507DLC46B5CF2" hidden="1">#N/A</definedName>
    <definedName name="_15508DLC46B5CF2" hidden="1">#N/A</definedName>
    <definedName name="_15509DLC46B5CF2" hidden="1">#N/A</definedName>
    <definedName name="_1550DL60FD33F3" hidden="1">#N/A</definedName>
    <definedName name="_15510DLC46B5CF2" hidden="1">#N/A</definedName>
    <definedName name="_15511DLC46B5CF2" hidden="1">#N/A</definedName>
    <definedName name="_15512DLC46B5CF2" hidden="1">#N/A</definedName>
    <definedName name="_15513DLC46B5CF2" hidden="1">#N/A</definedName>
    <definedName name="_15514DLC46B5CF2" hidden="1">#N/A</definedName>
    <definedName name="_15515DLC46B5CF2" hidden="1">#N/A</definedName>
    <definedName name="_15516DLC46B5CF2" hidden="1">#N/A</definedName>
    <definedName name="_15517DLC46B5CF2" hidden="1">#N/A</definedName>
    <definedName name="_15518DLC46B5CF2" hidden="1">#N/A</definedName>
    <definedName name="_15519DLC46B5CF2" hidden="1">#N/A</definedName>
    <definedName name="_1551DL60FD33F3" hidden="1">#N/A</definedName>
    <definedName name="_15520DLC46B5CF2" hidden="1">#N/A</definedName>
    <definedName name="_15521DLC46B5CF2" hidden="1">#N/A</definedName>
    <definedName name="_15522DLC46B5CF2" hidden="1">#N/A</definedName>
    <definedName name="_15523DLC46B5CF2" hidden="1">#N/A</definedName>
    <definedName name="_15524DLC46B5CF2" hidden="1">#N/A</definedName>
    <definedName name="_15525DLC46B5CF2" hidden="1">#N/A</definedName>
    <definedName name="_15526DLC46B5CF2" hidden="1">#N/A</definedName>
    <definedName name="_15527DLC46B5CF2" hidden="1">#N/A</definedName>
    <definedName name="_15528DLC46B5CF2" hidden="1">#N/A</definedName>
    <definedName name="_15529DLC46B5CF2" hidden="1">#N/A</definedName>
    <definedName name="_1552DL60FD33F3" hidden="1">#N/A</definedName>
    <definedName name="_15530DLC46B5CF2" hidden="1">#N/A</definedName>
    <definedName name="_15531DLC46B5CF2" hidden="1">#N/A</definedName>
    <definedName name="_15532DLC46B5CF2" hidden="1">#N/A</definedName>
    <definedName name="_15533DLC46B5CF2" hidden="1">#N/A</definedName>
    <definedName name="_15534DLC46B5CF2" hidden="1">#N/A</definedName>
    <definedName name="_15535DLC46B5CF2" hidden="1">#N/A</definedName>
    <definedName name="_15536DLC46B5CF2" hidden="1">#N/A</definedName>
    <definedName name="_15537DLC46B5CF2" hidden="1">#N/A</definedName>
    <definedName name="_15538DLC46B5CF2" hidden="1">#N/A</definedName>
    <definedName name="_15539DLC46B5CF2" hidden="1">#N/A</definedName>
    <definedName name="_1553DL60FD33F3" hidden="1">#N/A</definedName>
    <definedName name="_15540DLC46B5CF2" hidden="1">#N/A</definedName>
    <definedName name="_15541DLC46BE15E" hidden="1">#N/A</definedName>
    <definedName name="_15542DLC46BE15E" hidden="1">#N/A</definedName>
    <definedName name="_15543DLC46BE15E" hidden="1">#N/A</definedName>
    <definedName name="_15544DLC46BE15E" hidden="1">#N/A</definedName>
    <definedName name="_15545DLC46BE15E" hidden="1">#N/A</definedName>
    <definedName name="_15546DLC46BE15E" hidden="1">#N/A</definedName>
    <definedName name="_15547DLC46BE15E" hidden="1">#N/A</definedName>
    <definedName name="_15548DLC46BE15E" hidden="1">#N/A</definedName>
    <definedName name="_15549DLC46BE15E" hidden="1">#N/A</definedName>
    <definedName name="_1554DL60FD33F3" hidden="1">#N/A</definedName>
    <definedName name="_15550DLC46BE15E" hidden="1">#N/A</definedName>
    <definedName name="_15551DLC46BE15E" hidden="1">#N/A</definedName>
    <definedName name="_15552DLC46BE15E" hidden="1">#N/A</definedName>
    <definedName name="_15553DLC46BE15E" hidden="1">#N/A</definedName>
    <definedName name="_15554DLC46BE15E" hidden="1">#N/A</definedName>
    <definedName name="_15555DLC46BE15E" hidden="1">#N/A</definedName>
    <definedName name="_15556DLC46BE15E" hidden="1">#N/A</definedName>
    <definedName name="_15557DLC46BE15E" hidden="1">#N/A</definedName>
    <definedName name="_15558DLC46BE15E" hidden="1">#N/A</definedName>
    <definedName name="_15559DLC46BE15E" hidden="1">#N/A</definedName>
    <definedName name="_1555DL60FD33F3" hidden="1">#N/A</definedName>
    <definedName name="_15560DLC46BE15E" hidden="1">#N/A</definedName>
    <definedName name="_15561DLC46BE15E" hidden="1">#N/A</definedName>
    <definedName name="_15562DLC46BE15E" hidden="1">#N/A</definedName>
    <definedName name="_15563DLC46BE15E" hidden="1">#N/A</definedName>
    <definedName name="_15564DLC46BE15E" hidden="1">#N/A</definedName>
    <definedName name="_15565DLC46BE15E" hidden="1">#N/A</definedName>
    <definedName name="_15566DLC46BE15E" hidden="1">#N/A</definedName>
    <definedName name="_15567DLC46BE15E" hidden="1">#N/A</definedName>
    <definedName name="_15568DLC46BE15E" hidden="1">#N/A</definedName>
    <definedName name="_15569DLC46BE15E" hidden="1">#N/A</definedName>
    <definedName name="_1556DL60FD33F3" hidden="1">#N/A</definedName>
    <definedName name="_15570DLC46BE15E" hidden="1">#N/A</definedName>
    <definedName name="_15571DLC46BE15E" hidden="1">#N/A</definedName>
    <definedName name="_15572DLC46BE15E" hidden="1">#N/A</definedName>
    <definedName name="_15573DLC46BE15E" hidden="1">#N/A</definedName>
    <definedName name="_15574DLC46BE15E" hidden="1">#N/A</definedName>
    <definedName name="_15575DLC46BE15E" hidden="1">#N/A</definedName>
    <definedName name="_15576DLC46C5CF2" hidden="1">#N/A</definedName>
    <definedName name="_15577DLC46C5CF2" hidden="1">#N/A</definedName>
    <definedName name="_15578DLC46C5CF2" hidden="1">#N/A</definedName>
    <definedName name="_15579DLC46C5CF2" hidden="1">#N/A</definedName>
    <definedName name="_1557DL60FD33F3" hidden="1">#N/A</definedName>
    <definedName name="_15580DLC46C5CF2" hidden="1">#N/A</definedName>
    <definedName name="_15581DLC46C5CF2" hidden="1">#N/A</definedName>
    <definedName name="_15582DLC46C5CF2" hidden="1">#N/A</definedName>
    <definedName name="_15583DLC46C5CF2" hidden="1">#N/A</definedName>
    <definedName name="_15584DLC46C5CF2" hidden="1">#N/A</definedName>
    <definedName name="_15585DLC46C5CF2" hidden="1">#N/A</definedName>
    <definedName name="_15586DLC46C5CF2" hidden="1">#N/A</definedName>
    <definedName name="_15587DLC46C5CF2" hidden="1">#N/A</definedName>
    <definedName name="_15588DLC46C5CF2" hidden="1">#N/A</definedName>
    <definedName name="_15589DLC46C5CF2" hidden="1">#N/A</definedName>
    <definedName name="_1558DL60FD33F3" hidden="1">#N/A</definedName>
    <definedName name="_15590DLC46C5CF2" hidden="1">#N/A</definedName>
    <definedName name="_15591DLC46C5CF2" hidden="1">#N/A</definedName>
    <definedName name="_15592DLC46C5CF2" hidden="1">#N/A</definedName>
    <definedName name="_15593DLC46C5CF2" hidden="1">#N/A</definedName>
    <definedName name="_15594DLC46C5CF2" hidden="1">#N/A</definedName>
    <definedName name="_15595DLC46C5CF2" hidden="1">#N/A</definedName>
    <definedName name="_15596DLC46C5CF2" hidden="1">#N/A</definedName>
    <definedName name="_15597DLC46C5CF2" hidden="1">#N/A</definedName>
    <definedName name="_15598DLC46C5CF2" hidden="1">#N/A</definedName>
    <definedName name="_15599DLC46C5CF2" hidden="1">#N/A</definedName>
    <definedName name="_1559DL60FD33F3" hidden="1">#N/A</definedName>
    <definedName name="_155DL607530B2" hidden="1">#N/A</definedName>
    <definedName name="_155DL617736DE" hidden="1">#N/A</definedName>
    <definedName name="_15600DLC46C5CF2" hidden="1">#N/A</definedName>
    <definedName name="_15601DLC46C5CF2" hidden="1">#N/A</definedName>
    <definedName name="_15602DLC46C5CF2" hidden="1">#N/A</definedName>
    <definedName name="_15603DLC46C5CF2" hidden="1">#N/A</definedName>
    <definedName name="_15604DLC46C5CF2" hidden="1">#N/A</definedName>
    <definedName name="_15605DLC46C5CF2" hidden="1">#N/A</definedName>
    <definedName name="_15606DLC46C5CF2" hidden="1">#N/A</definedName>
    <definedName name="_15607DLC46C5CF2" hidden="1">#N/A</definedName>
    <definedName name="_15608DLC46C5CF2" hidden="1">#N/A</definedName>
    <definedName name="_15609DLC46C5CF2" hidden="1">#N/A</definedName>
    <definedName name="_1560DL60FD33F3" hidden="1">#N/A</definedName>
    <definedName name="_15610DLC46C5CF2" hidden="1">#N/A</definedName>
    <definedName name="_15611DLC46CE15E" hidden="1">#N/A</definedName>
    <definedName name="_15612DLC46CE15E" hidden="1">#N/A</definedName>
    <definedName name="_15613DLC46CE15E" hidden="1">#N/A</definedName>
    <definedName name="_15614DLC46CE15E" hidden="1">#N/A</definedName>
    <definedName name="_15615DLC46CE15E" hidden="1">#N/A</definedName>
    <definedName name="_15616DLC46CE15E" hidden="1">#N/A</definedName>
    <definedName name="_15617DLC46CE15E" hidden="1">#N/A</definedName>
    <definedName name="_15618DLC46CE15E" hidden="1">#N/A</definedName>
    <definedName name="_15619DLC46CE15E" hidden="1">#N/A</definedName>
    <definedName name="_1561DL60FD33F3" hidden="1">#N/A</definedName>
    <definedName name="_15620DLC46CE15E" hidden="1">#N/A</definedName>
    <definedName name="_15621DLC46CE15E" hidden="1">#N/A</definedName>
    <definedName name="_15622DLC46CE15E" hidden="1">#N/A</definedName>
    <definedName name="_15623DLC46CE15E" hidden="1">#N/A</definedName>
    <definedName name="_15624DLC46CE15E" hidden="1">#N/A</definedName>
    <definedName name="_15625DLC46CE15E" hidden="1">#N/A</definedName>
    <definedName name="_15626DLC46CE15E" hidden="1">#N/A</definedName>
    <definedName name="_15627DLC46CE15E" hidden="1">#N/A</definedName>
    <definedName name="_15628DLC46CE15E" hidden="1">#N/A</definedName>
    <definedName name="_15629DLC46CE15E" hidden="1">#N/A</definedName>
    <definedName name="_1562DL60FD33F3" hidden="1">#N/A</definedName>
    <definedName name="_15630DLC46CE15E" hidden="1">#N/A</definedName>
    <definedName name="_15631DLC46CE15E" hidden="1">#N/A</definedName>
    <definedName name="_15632DLC46CE15E" hidden="1">#N/A</definedName>
    <definedName name="_15633DLC46CE15E" hidden="1">#N/A</definedName>
    <definedName name="_15634DLC46CE15E" hidden="1">#N/A</definedName>
    <definedName name="_15635DLC46CE15E" hidden="1">#N/A</definedName>
    <definedName name="_15636DLC46CE15E" hidden="1">#N/A</definedName>
    <definedName name="_15637DLC46CE15E" hidden="1">#N/A</definedName>
    <definedName name="_15638DLC46CE15E" hidden="1">#N/A</definedName>
    <definedName name="_15639DLC46CE15E" hidden="1">#N/A</definedName>
    <definedName name="_1563DL60FD33F3" hidden="1">#N/A</definedName>
    <definedName name="_15640DLC46CE15E" hidden="1">#N/A</definedName>
    <definedName name="_15641DLC46CE15E" hidden="1">#N/A</definedName>
    <definedName name="_15642DLC46CE15E" hidden="1">#N/A</definedName>
    <definedName name="_15643DLC46CE15E" hidden="1">#N/A</definedName>
    <definedName name="_15644DLC46CE15E" hidden="1">#N/A</definedName>
    <definedName name="_15645DLC46CE15E" hidden="1">#N/A</definedName>
    <definedName name="_15646DLC46D5CF2" hidden="1">#N/A</definedName>
    <definedName name="_15647DLC46D5CF2" hidden="1">#N/A</definedName>
    <definedName name="_15648DLC46D5CF2" hidden="1">#N/A</definedName>
    <definedName name="_15649DLC46D5CF2" hidden="1">#N/A</definedName>
    <definedName name="_1564DL60FD33F3" hidden="1">#N/A</definedName>
    <definedName name="_15650DLC46D5CF2" hidden="1">#N/A</definedName>
    <definedName name="_15651DLC46D5CF2" hidden="1">#N/A</definedName>
    <definedName name="_15652DLC46D5CF2" hidden="1">#N/A</definedName>
    <definedName name="_15653DLC46D5CF2" hidden="1">#N/A</definedName>
    <definedName name="_15654DLC46D5CF2" hidden="1">#N/A</definedName>
    <definedName name="_15655DLC46D5CF2" hidden="1">#N/A</definedName>
    <definedName name="_15656DLC46D5CF2" hidden="1">#N/A</definedName>
    <definedName name="_15657DLC46D5CF2" hidden="1">#N/A</definedName>
    <definedName name="_15658DLC46D5CF2" hidden="1">#N/A</definedName>
    <definedName name="_15659DLC46D5CF2" hidden="1">#N/A</definedName>
    <definedName name="_1565DL60FD33F3" hidden="1">#N/A</definedName>
    <definedName name="_15660DLC46D5CF2" hidden="1">#N/A</definedName>
    <definedName name="_15661DLC46D5CF2" hidden="1">#N/A</definedName>
    <definedName name="_15662DLC46D5CF2" hidden="1">#N/A</definedName>
    <definedName name="_15663DLC46D5CF2" hidden="1">#N/A</definedName>
    <definedName name="_15664DLC46D5CF2" hidden="1">#N/A</definedName>
    <definedName name="_15665DLC46D5CF2" hidden="1">#N/A</definedName>
    <definedName name="_15666DLC46D5CF2" hidden="1">#N/A</definedName>
    <definedName name="_15667DLC46D5CF2" hidden="1">#N/A</definedName>
    <definedName name="_15668DLC46D5CF2" hidden="1">#N/A</definedName>
    <definedName name="_15669DLC46D5CF2" hidden="1">#N/A</definedName>
    <definedName name="_1566DL60FD33F3" hidden="1">#N/A</definedName>
    <definedName name="_15670DLC46D5CF2" hidden="1">#N/A</definedName>
    <definedName name="_15671DLC46D5CF2" hidden="1">#N/A</definedName>
    <definedName name="_15672DLC46D5CF2" hidden="1">#N/A</definedName>
    <definedName name="_15673DLC46D5CF2" hidden="1">#N/A</definedName>
    <definedName name="_15674DLC46D5CF2" hidden="1">#N/A</definedName>
    <definedName name="_15675DLC46D5CF2" hidden="1">#N/A</definedName>
    <definedName name="_15676DLC46D5CF2" hidden="1">#N/A</definedName>
    <definedName name="_15677DLC46D5CF2" hidden="1">#N/A</definedName>
    <definedName name="_15678DLC46D5CF2" hidden="1">#N/A</definedName>
    <definedName name="_15679DLC46D5CF2" hidden="1">#N/A</definedName>
    <definedName name="_1567DL60FD33F3" hidden="1">#N/A</definedName>
    <definedName name="_15680DLC46D5CF2" hidden="1">#N/A</definedName>
    <definedName name="_15681DLC46DE15E" hidden="1">#N/A</definedName>
    <definedName name="_15682DLC46DE15E" hidden="1">#N/A</definedName>
    <definedName name="_15683DLC46DE15E" hidden="1">#N/A</definedName>
    <definedName name="_15684DLC46DE15E" hidden="1">#N/A</definedName>
    <definedName name="_15685DLC46DE15E" hidden="1">#N/A</definedName>
    <definedName name="_15686DLC46DE15E" hidden="1">#N/A</definedName>
    <definedName name="_15687DLC46DE15E" hidden="1">#N/A</definedName>
    <definedName name="_15688DLC46DE15E" hidden="1">#N/A</definedName>
    <definedName name="_15689DLC46DE15E" hidden="1">#N/A</definedName>
    <definedName name="_1568DL60FD33F3" hidden="1">#N/A</definedName>
    <definedName name="_15690DLC46DE15E" hidden="1">#N/A</definedName>
    <definedName name="_15691DLC46DE15E" hidden="1">#N/A</definedName>
    <definedName name="_15692DLC46DE15E" hidden="1">#N/A</definedName>
    <definedName name="_15693DLC46DE15E" hidden="1">#N/A</definedName>
    <definedName name="_15694DLC46DE15E" hidden="1">#N/A</definedName>
    <definedName name="_15695DLC46DE15E" hidden="1">#N/A</definedName>
    <definedName name="_15696DLC46DE15E" hidden="1">#N/A</definedName>
    <definedName name="_15697DLC46DE15E" hidden="1">#N/A</definedName>
    <definedName name="_15698DLC46DE15E" hidden="1">#N/A</definedName>
    <definedName name="_15699DLC46DE15E" hidden="1">#N/A</definedName>
    <definedName name="_1569DL60FD33F3" hidden="1">#N/A</definedName>
    <definedName name="_156DL607530B2" hidden="1">#N/A</definedName>
    <definedName name="_156DL617836E4" hidden="1">#N/A</definedName>
    <definedName name="_15700DLC46DE15E" hidden="1">#N/A</definedName>
    <definedName name="_15701DLC46DE15E" hidden="1">#N/A</definedName>
    <definedName name="_15702DLC46DE15E" hidden="1">#N/A</definedName>
    <definedName name="_15703DLC46DE15E" hidden="1">#N/A</definedName>
    <definedName name="_15704DLC46DE15E" hidden="1">#N/A</definedName>
    <definedName name="_15705DLC46DE15E" hidden="1">#N/A</definedName>
    <definedName name="_15706DLC46DE15E" hidden="1">#N/A</definedName>
    <definedName name="_15707DLC46DE15E" hidden="1">#N/A</definedName>
    <definedName name="_15708DLC46DE15E" hidden="1">#N/A</definedName>
    <definedName name="_15709DLC46DE15E" hidden="1">#N/A</definedName>
    <definedName name="_1570DL60FD33F3" hidden="1">#N/A</definedName>
    <definedName name="_15710DLC46DE15E" hidden="1">#N/A</definedName>
    <definedName name="_15711DLC46DE15E" hidden="1">#N/A</definedName>
    <definedName name="_15712DLC46DE15E" hidden="1">#N/A</definedName>
    <definedName name="_15713DLC46DE15E" hidden="1">#N/A</definedName>
    <definedName name="_15714DLC46DE15E" hidden="1">#N/A</definedName>
    <definedName name="_15715DLC46DE15E" hidden="1">#N/A</definedName>
    <definedName name="_15716DLC46E5CF3" hidden="1">#N/A</definedName>
    <definedName name="_15717DLC46E5CF3" hidden="1">#N/A</definedName>
    <definedName name="_15718DLC46E5CF3" hidden="1">#N/A</definedName>
    <definedName name="_15719DLC46E5CF3" hidden="1">#N/A</definedName>
    <definedName name="_1571DL60FD33F3" hidden="1">#N/A</definedName>
    <definedName name="_15720DLC46E5CF3" hidden="1">#N/A</definedName>
    <definedName name="_15721DLC46E5CF3" hidden="1">#N/A</definedName>
    <definedName name="_15722DLC46E5CF3" hidden="1">#N/A</definedName>
    <definedName name="_15723DLC46E5CF3" hidden="1">#N/A</definedName>
    <definedName name="_15724DLC46E5CF3" hidden="1">#N/A</definedName>
    <definedName name="_15725DLC46E5CF3" hidden="1">#N/A</definedName>
    <definedName name="_15726DLC46E5CF3" hidden="1">#N/A</definedName>
    <definedName name="_15727DLC46E5CF3" hidden="1">#N/A</definedName>
    <definedName name="_15728DLC46E5CF3" hidden="1">#N/A</definedName>
    <definedName name="_15729DLC46E5CF3" hidden="1">#N/A</definedName>
    <definedName name="_1572DL60FD33F3" hidden="1">#N/A</definedName>
    <definedName name="_15730DLC46E5CF3" hidden="1">#N/A</definedName>
    <definedName name="_15731DLC46E5CF3" hidden="1">#N/A</definedName>
    <definedName name="_15732DLC46E5CF3" hidden="1">#N/A</definedName>
    <definedName name="_15733DLC46E5CF3" hidden="1">#N/A</definedName>
    <definedName name="_15734DLC46E5CF3" hidden="1">#N/A</definedName>
    <definedName name="_15735DLC46E5CF3" hidden="1">#N/A</definedName>
    <definedName name="_15736DLC46E5CF3" hidden="1">#N/A</definedName>
    <definedName name="_15737DLC46E5CF3" hidden="1">#N/A</definedName>
    <definedName name="_15738DLC46E5CF3" hidden="1">#N/A</definedName>
    <definedName name="_15739DLC46E5CF3" hidden="1">#N/A</definedName>
    <definedName name="_1573DL60FD33F3" hidden="1">#N/A</definedName>
    <definedName name="_15740DLC46E5CF3" hidden="1">#N/A</definedName>
    <definedName name="_15741DLC46E5CF3" hidden="1">#N/A</definedName>
    <definedName name="_15742DLC46E5CF3" hidden="1">#N/A</definedName>
    <definedName name="_15743DLC46E5CF3" hidden="1">#N/A</definedName>
    <definedName name="_15744DLC46E5CF3" hidden="1">#N/A</definedName>
    <definedName name="_15745DLC46E5CF3" hidden="1">#N/A</definedName>
    <definedName name="_15746DLC46E5CF3" hidden="1">#N/A</definedName>
    <definedName name="_15747DLC46E5CF3" hidden="1">#N/A</definedName>
    <definedName name="_15748DLC46E5CF3" hidden="1">#N/A</definedName>
    <definedName name="_15749DLC46E5CF3" hidden="1">#N/A</definedName>
    <definedName name="_1574DL60FD33F3" hidden="1">#N/A</definedName>
    <definedName name="_15750DLC46E5CF3" hidden="1">#N/A</definedName>
    <definedName name="_15751DLC46EE15E" hidden="1">#N/A</definedName>
    <definedName name="_15752DLC46EE15E" hidden="1">#N/A</definedName>
    <definedName name="_15753DLC46EE15E" hidden="1">#N/A</definedName>
    <definedName name="_15754DLC46EE15E" hidden="1">#N/A</definedName>
    <definedName name="_15755DLC46EE15E" hidden="1">#N/A</definedName>
    <definedName name="_15756DLC46EE15E" hidden="1">#N/A</definedName>
    <definedName name="_15757DLC46EE15E" hidden="1">#N/A</definedName>
    <definedName name="_15758DLC46EE15E" hidden="1">#N/A</definedName>
    <definedName name="_15759DLC46EE15E" hidden="1">#N/A</definedName>
    <definedName name="_1575DL60FD33F3" hidden="1">#N/A</definedName>
    <definedName name="_15760DLC46EE15E" hidden="1">#N/A</definedName>
    <definedName name="_15761DLC46EE15E" hidden="1">#N/A</definedName>
    <definedName name="_15762DLC46EE15E" hidden="1">#N/A</definedName>
    <definedName name="_15763DLC46EE15E" hidden="1">#N/A</definedName>
    <definedName name="_15764DLC46EE15E" hidden="1">#N/A</definedName>
    <definedName name="_15765DLC46EE15E" hidden="1">#N/A</definedName>
    <definedName name="_15766DLC46EE15E" hidden="1">#N/A</definedName>
    <definedName name="_15767DLC46EE15E" hidden="1">#N/A</definedName>
    <definedName name="_15768DLC46EE15E" hidden="1">#N/A</definedName>
    <definedName name="_15769DLC46EE15E" hidden="1">#N/A</definedName>
    <definedName name="_1576DL60FE33F9" hidden="1">#N/A</definedName>
    <definedName name="_15770DLC46EE15E" hidden="1">#N/A</definedName>
    <definedName name="_15771DLC46EE15E" hidden="1">#N/A</definedName>
    <definedName name="_15772DLC46EE15E" hidden="1">#N/A</definedName>
    <definedName name="_15773DLC46EE15E" hidden="1">#N/A</definedName>
    <definedName name="_15774DLC46EE15E" hidden="1">#N/A</definedName>
    <definedName name="_15775DLC46EE15E" hidden="1">#N/A</definedName>
    <definedName name="_15776DLC46EE15E" hidden="1">#N/A</definedName>
    <definedName name="_15777DLC46EE15E" hidden="1">#N/A</definedName>
    <definedName name="_15778DLC46EE15E" hidden="1">#N/A</definedName>
    <definedName name="_15779DLC46EE15E" hidden="1">#N/A</definedName>
    <definedName name="_1577DL60FE33F9" hidden="1">#N/A</definedName>
    <definedName name="_15780DLC46EE15E" hidden="1">#N/A</definedName>
    <definedName name="_15781DLC46EE15E" hidden="1">#N/A</definedName>
    <definedName name="_15782DLC46EE15E" hidden="1">#N/A</definedName>
    <definedName name="_15783DLC46EE15E" hidden="1">#N/A</definedName>
    <definedName name="_15784DLC46EE15E" hidden="1">#N/A</definedName>
    <definedName name="_15785DLC46EE15E" hidden="1">#N/A</definedName>
    <definedName name="_15786DLC46F5CF3" hidden="1">#N/A</definedName>
    <definedName name="_15787DLC46F5CF3" hidden="1">#N/A</definedName>
    <definedName name="_15788DLC46F5CF3" hidden="1">#N/A</definedName>
    <definedName name="_15789DLC46F5CF3" hidden="1">#N/A</definedName>
    <definedName name="_1578DL60FE33F9" hidden="1">#N/A</definedName>
    <definedName name="_15790DLC46F5CF3" hidden="1">#N/A</definedName>
    <definedName name="_15791DLC46F5CF3" hidden="1">#N/A</definedName>
    <definedName name="_15792DLC46F5CF3" hidden="1">#N/A</definedName>
    <definedName name="_15793DLC46F5CF3" hidden="1">#N/A</definedName>
    <definedName name="_15794DLC46F5CF3" hidden="1">#N/A</definedName>
    <definedName name="_15795DLC46F5CF3" hidden="1">#N/A</definedName>
    <definedName name="_15796DLC46F5CF3" hidden="1">#N/A</definedName>
    <definedName name="_15797DLC46F5CF3" hidden="1">#N/A</definedName>
    <definedName name="_15798DLC46F5CF3" hidden="1">#N/A</definedName>
    <definedName name="_15799DLC46F5CF3" hidden="1">#N/A</definedName>
    <definedName name="_1579DL60FE33F9" hidden="1">#N/A</definedName>
    <definedName name="_157DL607530B2" hidden="1">#N/A</definedName>
    <definedName name="_157DL61853738" hidden="1">#N/A</definedName>
    <definedName name="_15800DLC46F5CF3" hidden="1">#N/A</definedName>
    <definedName name="_15801DLC46F5CF3" hidden="1">#N/A</definedName>
    <definedName name="_15802DLC46F5CF3" hidden="1">#N/A</definedName>
    <definedName name="_15803DLC46F5CF3" hidden="1">#N/A</definedName>
    <definedName name="_15804DLC46F5CF3" hidden="1">#N/A</definedName>
    <definedName name="_15805DLC46F5CF3" hidden="1">#N/A</definedName>
    <definedName name="_15806DLC46F5CF3" hidden="1">#N/A</definedName>
    <definedName name="_15807DLC46F5CF3" hidden="1">#N/A</definedName>
    <definedName name="_15808DLC46F5CF3" hidden="1">#N/A</definedName>
    <definedName name="_15809DLC46F5CF3" hidden="1">#N/A</definedName>
    <definedName name="_1580DL60FE33F9" hidden="1">#N/A</definedName>
    <definedName name="_15810DLC46F5CF3" hidden="1">#N/A</definedName>
    <definedName name="_15811DLC46F5CF3" hidden="1">#N/A</definedName>
    <definedName name="_15812DLC46F5CF3" hidden="1">#N/A</definedName>
    <definedName name="_15813DLC46F5CF3" hidden="1">#N/A</definedName>
    <definedName name="_15814DLC46F5CF3" hidden="1">#N/A</definedName>
    <definedName name="_15815DLC46F5CF3" hidden="1">#N/A</definedName>
    <definedName name="_15816DLC46F5CF3" hidden="1">#N/A</definedName>
    <definedName name="_15817DLC46F5CF3" hidden="1">#N/A</definedName>
    <definedName name="_15818DLC46F5CF3" hidden="1">#N/A</definedName>
    <definedName name="_15819DLC46F5CF3" hidden="1">#N/A</definedName>
    <definedName name="_1581DL60FE33F9" hidden="1">#N/A</definedName>
    <definedName name="_15820DLC46F5CF3" hidden="1">#N/A</definedName>
    <definedName name="_15821DLC46FE15E" hidden="1">#N/A</definedName>
    <definedName name="_15822DLC46FE15E" hidden="1">#N/A</definedName>
    <definedName name="_15823DLC46FE15E" hidden="1">#N/A</definedName>
    <definedName name="_15824DLC46FE15E" hidden="1">#N/A</definedName>
    <definedName name="_15825DLC46FE15E" hidden="1">#N/A</definedName>
    <definedName name="_15826DLC46FE15E" hidden="1">#N/A</definedName>
    <definedName name="_15827DLC46FE15E" hidden="1">#N/A</definedName>
    <definedName name="_15828DLC46FE15E" hidden="1">#N/A</definedName>
    <definedName name="_15829DLC46FE15E" hidden="1">#N/A</definedName>
    <definedName name="_1582DL60FE33F9" hidden="1">#N/A</definedName>
    <definedName name="_15830DLC46FE15E" hidden="1">#N/A</definedName>
    <definedName name="_15831DLC46FE15E" hidden="1">#N/A</definedName>
    <definedName name="_15832DLC46FE15E" hidden="1">#N/A</definedName>
    <definedName name="_15833DLC46FE15E" hidden="1">#N/A</definedName>
    <definedName name="_15834DLC46FE15E" hidden="1">#N/A</definedName>
    <definedName name="_15835DLC46FE15E" hidden="1">#N/A</definedName>
    <definedName name="_15836DLC46FE15E" hidden="1">#N/A</definedName>
    <definedName name="_15837DLC46FE15E" hidden="1">#N/A</definedName>
    <definedName name="_15838DLC46FE15E" hidden="1">#N/A</definedName>
    <definedName name="_15839DLC46FE15E" hidden="1">#N/A</definedName>
    <definedName name="_1583DL60FE33F9" hidden="1">#N/A</definedName>
    <definedName name="_15840DLC46FE15E" hidden="1">#N/A</definedName>
    <definedName name="_15841DLC46FE15E" hidden="1">#N/A</definedName>
    <definedName name="_15842DLC46FE15E" hidden="1">#N/A</definedName>
    <definedName name="_15843DLC46FE15E" hidden="1">#N/A</definedName>
    <definedName name="_15844DLC46FE15E" hidden="1">#N/A</definedName>
    <definedName name="_15845DLC46FE15E" hidden="1">#N/A</definedName>
    <definedName name="_15846DLC46FE15E" hidden="1">#N/A</definedName>
    <definedName name="_15847DLC46FE15E" hidden="1">#N/A</definedName>
    <definedName name="_15848DLC46FE15E" hidden="1">#N/A</definedName>
    <definedName name="_15849DLC46FE15E" hidden="1">#N/A</definedName>
    <definedName name="_1584DL60FE33F9" hidden="1">#N/A</definedName>
    <definedName name="_15850DLC46FE15E" hidden="1">#N/A</definedName>
    <definedName name="_15851DLC46FE15E" hidden="1">#N/A</definedName>
    <definedName name="_15852DLC46FE15E" hidden="1">#N/A</definedName>
    <definedName name="_15853DLC46FE15E" hidden="1">#N/A</definedName>
    <definedName name="_15854DLC46FE15E" hidden="1">#N/A</definedName>
    <definedName name="_15855DLC46FE15E" hidden="1">#N/A</definedName>
    <definedName name="_15856DLC4705CF3" hidden="1">#N/A</definedName>
    <definedName name="_15857DLC4705CF3" hidden="1">#N/A</definedName>
    <definedName name="_15858DLC4705CF3" hidden="1">#N/A</definedName>
    <definedName name="_15859DLC4705CF3" hidden="1">#N/A</definedName>
    <definedName name="_1585DL60FE33F9" hidden="1">#N/A</definedName>
    <definedName name="_15860DLC4705CF3" hidden="1">#N/A</definedName>
    <definedName name="_15861DLC4705CF3" hidden="1">#N/A</definedName>
    <definedName name="_15862DLC4705CF3" hidden="1">#N/A</definedName>
    <definedName name="_15863DLC4705CF3" hidden="1">#N/A</definedName>
    <definedName name="_15864DLC4705CF3" hidden="1">#N/A</definedName>
    <definedName name="_15865DLC4705CF3" hidden="1">#N/A</definedName>
    <definedName name="_15866DLC4705CF3" hidden="1">#N/A</definedName>
    <definedName name="_15867DLC4705CF3" hidden="1">#N/A</definedName>
    <definedName name="_15868DLC4705CF3" hidden="1">#N/A</definedName>
    <definedName name="_15869DLC4705CF3" hidden="1">#N/A</definedName>
    <definedName name="_1586DL60FE33F9" hidden="1">#N/A</definedName>
    <definedName name="_15870DLC4705CF3" hidden="1">#N/A</definedName>
    <definedName name="_15871DLC4705CF3" hidden="1">#N/A</definedName>
    <definedName name="_15872DLC4705CF3" hidden="1">#N/A</definedName>
    <definedName name="_15873DLC4705CF3" hidden="1">#N/A</definedName>
    <definedName name="_15874DLC4705CF3" hidden="1">#N/A</definedName>
    <definedName name="_15875DLC4705CF3" hidden="1">#N/A</definedName>
    <definedName name="_15876DLC4705CF3" hidden="1">#N/A</definedName>
    <definedName name="_15877DLC4705CF3" hidden="1">#N/A</definedName>
    <definedName name="_15878DLC4705CF3" hidden="1">#N/A</definedName>
    <definedName name="_15879DLC4705CF3" hidden="1">#N/A</definedName>
    <definedName name="_1587DL60FE33F9" hidden="1">#N/A</definedName>
    <definedName name="_15880DLC4705CF3" hidden="1">#N/A</definedName>
    <definedName name="_15881DLC4705CF3" hidden="1">#N/A</definedName>
    <definedName name="_15882DLC4705CF3" hidden="1">#N/A</definedName>
    <definedName name="_15883DLC4705CF3" hidden="1">#N/A</definedName>
    <definedName name="_15884DLC4705CF3" hidden="1">#N/A</definedName>
    <definedName name="_15885DLC4705CF3" hidden="1">#N/A</definedName>
    <definedName name="_15886DLC4705CF3" hidden="1">#N/A</definedName>
    <definedName name="_15887DLC4705CF3" hidden="1">#N/A</definedName>
    <definedName name="_15888DLC4705CF3" hidden="1">#N/A</definedName>
    <definedName name="_15889DLC4705CF3" hidden="1">#N/A</definedName>
    <definedName name="_1588DL60FE33F9" hidden="1">#N/A</definedName>
    <definedName name="_15890DLC4705CF3" hidden="1">#N/A</definedName>
    <definedName name="_15891DLC470E15E" hidden="1">#N/A</definedName>
    <definedName name="_15892DLC470E15E" hidden="1">#N/A</definedName>
    <definedName name="_15893DLC470E15E" hidden="1">#N/A</definedName>
    <definedName name="_15894DLC470E15E" hidden="1">#N/A</definedName>
    <definedName name="_15895DLC470E15E" hidden="1">#N/A</definedName>
    <definedName name="_15896DLC470E15E" hidden="1">#N/A</definedName>
    <definedName name="_15897DLC470E15E" hidden="1">#N/A</definedName>
    <definedName name="_15898DLC470E15E" hidden="1">#N/A</definedName>
    <definedName name="_15899DLC470E15E" hidden="1">#N/A</definedName>
    <definedName name="_1589DL60FE33F9" hidden="1">#N/A</definedName>
    <definedName name="_158DL607530B2" hidden="1">#N/A</definedName>
    <definedName name="_158DL6186373D" hidden="1">#N/A</definedName>
    <definedName name="_15900DLC470E15E" hidden="1">#N/A</definedName>
    <definedName name="_15901DLC470E15E" hidden="1">#N/A</definedName>
    <definedName name="_15902DLC470E15E" hidden="1">#N/A</definedName>
    <definedName name="_15903DLC470E15E" hidden="1">#N/A</definedName>
    <definedName name="_15904DLC470E15E" hidden="1">#N/A</definedName>
    <definedName name="_15905DLC470E15E" hidden="1">#N/A</definedName>
    <definedName name="_15906DLC470E15E" hidden="1">#N/A</definedName>
    <definedName name="_15907DLC470E15E" hidden="1">#N/A</definedName>
    <definedName name="_15908DLC470E15E" hidden="1">#N/A</definedName>
    <definedName name="_15909DLC470E15E" hidden="1">#N/A</definedName>
    <definedName name="_1590DL60FE33F9" hidden="1">#N/A</definedName>
    <definedName name="_15910DLC470E15E" hidden="1">#N/A</definedName>
    <definedName name="_15911DLC470E15E" hidden="1">#N/A</definedName>
    <definedName name="_15912DLC470E15E" hidden="1">#N/A</definedName>
    <definedName name="_15913DLC470E15E" hidden="1">#N/A</definedName>
    <definedName name="_15914DLC470E15E" hidden="1">#N/A</definedName>
    <definedName name="_15915DLC470E15E" hidden="1">#N/A</definedName>
    <definedName name="_15916DLC470E15E" hidden="1">#N/A</definedName>
    <definedName name="_15917DLC470E15E" hidden="1">#N/A</definedName>
    <definedName name="_15918DLC470E15E" hidden="1">#N/A</definedName>
    <definedName name="_15919DLC470E15E" hidden="1">#N/A</definedName>
    <definedName name="_1591DL60FE33F9" hidden="1">#N/A</definedName>
    <definedName name="_15920DLC470E15E" hidden="1">#N/A</definedName>
    <definedName name="_15921DLC470E15E" hidden="1">#N/A</definedName>
    <definedName name="_15922DLC470E15E" hidden="1">#N/A</definedName>
    <definedName name="_15923DLC470E15E" hidden="1">#N/A</definedName>
    <definedName name="_15924DLC470E15E" hidden="1">#N/A</definedName>
    <definedName name="_15925DLC470E15E" hidden="1">#N/A</definedName>
    <definedName name="_15926DLC4715CF3" hidden="1">#N/A</definedName>
    <definedName name="_15927DLC4715CF3" hidden="1">#N/A</definedName>
    <definedName name="_15928DLC4715CF3" hidden="1">#N/A</definedName>
    <definedName name="_15929DLC4715CF3" hidden="1">#N/A</definedName>
    <definedName name="_1592DL60FE33F9" hidden="1">#N/A</definedName>
    <definedName name="_15930DLC4715CF3" hidden="1">#N/A</definedName>
    <definedName name="_15931DLC4715CF3" hidden="1">#N/A</definedName>
    <definedName name="_15932DLC4715CF3" hidden="1">#N/A</definedName>
    <definedName name="_15933DLC4715CF3" hidden="1">#N/A</definedName>
    <definedName name="_15934DLC4715CF3" hidden="1">#N/A</definedName>
    <definedName name="_15935DLC4715CF3" hidden="1">#N/A</definedName>
    <definedName name="_15936DLC4715CF3" hidden="1">#N/A</definedName>
    <definedName name="_15937DLC4715CF3" hidden="1">#N/A</definedName>
    <definedName name="_15938DLC4715CF3" hidden="1">#N/A</definedName>
    <definedName name="_15939DLC4715CF3" hidden="1">#N/A</definedName>
    <definedName name="_1593DL60FE33F9" hidden="1">#N/A</definedName>
    <definedName name="_15940DLC4715CF3" hidden="1">#N/A</definedName>
    <definedName name="_15941DLC4715CF3" hidden="1">#N/A</definedName>
    <definedName name="_15942DLC4715CF3" hidden="1">#N/A</definedName>
    <definedName name="_15943DLC4715CF3" hidden="1">#N/A</definedName>
    <definedName name="_15944DLC4715CF3" hidden="1">#N/A</definedName>
    <definedName name="_15945DLC4715CF3" hidden="1">#N/A</definedName>
    <definedName name="_15946DLC4715CF3" hidden="1">#N/A</definedName>
    <definedName name="_15947DLC4715CF3" hidden="1">#N/A</definedName>
    <definedName name="_15948DLC4715CF3" hidden="1">#N/A</definedName>
    <definedName name="_15949DLC4715CF3" hidden="1">#N/A</definedName>
    <definedName name="_1594DL60FE33F9" hidden="1">#N/A</definedName>
    <definedName name="_15950DLC4715CF3" hidden="1">#N/A</definedName>
    <definedName name="_15951DLC4715CF3" hidden="1">#N/A</definedName>
    <definedName name="_15952DLC4715CF3" hidden="1">#N/A</definedName>
    <definedName name="_15953DLC4715CF3" hidden="1">#N/A</definedName>
    <definedName name="_15954DLC4715CF3" hidden="1">#N/A</definedName>
    <definedName name="_15955DLC4715CF3" hidden="1">#N/A</definedName>
    <definedName name="_15956DLC4715CF3" hidden="1">#N/A</definedName>
    <definedName name="_15957DLC4715CF3" hidden="1">#N/A</definedName>
    <definedName name="_15958DLC4715CF3" hidden="1">#N/A</definedName>
    <definedName name="_15959DLC4715CF3" hidden="1">#N/A</definedName>
    <definedName name="_1595DL60FE33F9" hidden="1">#N/A</definedName>
    <definedName name="_15960DLC4715CF3" hidden="1">#N/A</definedName>
    <definedName name="_15961DLC471E15E" hidden="1">#N/A</definedName>
    <definedName name="_15962DLC471E15E" hidden="1">#N/A</definedName>
    <definedName name="_15963DLC471E15E" hidden="1">#N/A</definedName>
    <definedName name="_15964DLC471E15E" hidden="1">#N/A</definedName>
    <definedName name="_15965DLC471E15E" hidden="1">#N/A</definedName>
    <definedName name="_15966DLC471E15E" hidden="1">#N/A</definedName>
    <definedName name="_15967DLC471E15E" hidden="1">#N/A</definedName>
    <definedName name="_15968DLC471E15E" hidden="1">#N/A</definedName>
    <definedName name="_15969DLC471E15E" hidden="1">#N/A</definedName>
    <definedName name="_1596DL60FE33F9" hidden="1">#N/A</definedName>
    <definedName name="_15970DLC471E15E" hidden="1">#N/A</definedName>
    <definedName name="_15971DLC471E15E" hidden="1">#N/A</definedName>
    <definedName name="_15972DLC471E15E" hidden="1">#N/A</definedName>
    <definedName name="_15973DLC471E15E" hidden="1">#N/A</definedName>
    <definedName name="_15974DLC471E15E" hidden="1">#N/A</definedName>
    <definedName name="_15975DLC471E15E" hidden="1">#N/A</definedName>
    <definedName name="_15976DLC471E15E" hidden="1">#N/A</definedName>
    <definedName name="_15977DLC471E15E" hidden="1">#N/A</definedName>
    <definedName name="_15978DLC471E15E" hidden="1">#N/A</definedName>
    <definedName name="_15979DLC471E15E" hidden="1">#N/A</definedName>
    <definedName name="_1597DL60FE33F9" hidden="1">#N/A</definedName>
    <definedName name="_15980DLC471E15E" hidden="1">#N/A</definedName>
    <definedName name="_15981DLC471E15E" hidden="1">#N/A</definedName>
    <definedName name="_15982DLC471E15E" hidden="1">#N/A</definedName>
    <definedName name="_15983DLC471E15E" hidden="1">#N/A</definedName>
    <definedName name="_15984DLC471E15E" hidden="1">#N/A</definedName>
    <definedName name="_15985DLC471E15E" hidden="1">#N/A</definedName>
    <definedName name="_15986DLC471E15E" hidden="1">#N/A</definedName>
    <definedName name="_15987DLC471E15E" hidden="1">#N/A</definedName>
    <definedName name="_15988DLC471E15E" hidden="1">#N/A</definedName>
    <definedName name="_15989DLC471E15E" hidden="1">#N/A</definedName>
    <definedName name="_1598DL60FE33F9" hidden="1">#N/A</definedName>
    <definedName name="_15990DLC471E15E" hidden="1">#N/A</definedName>
    <definedName name="_15991DLC471E15E" hidden="1">#N/A</definedName>
    <definedName name="_15992DLC471E15E" hidden="1">#N/A</definedName>
    <definedName name="_15993DLC471E15E" hidden="1">#N/A</definedName>
    <definedName name="_15994DLC471E15E" hidden="1">#N/A</definedName>
    <definedName name="_15995DLC471E15E" hidden="1">#N/A</definedName>
    <definedName name="_15996DLC4725CF3" hidden="1">#N/A</definedName>
    <definedName name="_15997DLC4725CF3" hidden="1">#N/A</definedName>
    <definedName name="_15998DLC4725CF3" hidden="1">#N/A</definedName>
    <definedName name="_15999DLC4725CF3" hidden="1">#N/A</definedName>
    <definedName name="_1599DL60FE33F9" hidden="1">#N/A</definedName>
    <definedName name="_159DL607530B2" hidden="1">#N/A</definedName>
    <definedName name="_159DL61873743" hidden="1">#N/A</definedName>
    <definedName name="_15AL639B3E5C" hidden="1">#N/A</definedName>
    <definedName name="_15DL60D332EF" hidden="1">#N/A</definedName>
    <definedName name="_16000DLC4725CF3" hidden="1">#N/A</definedName>
    <definedName name="_16001DLC4725CF3" hidden="1">#N/A</definedName>
    <definedName name="_16002DLC4725CF3" hidden="1">#N/A</definedName>
    <definedName name="_16003DLC4725CF3" hidden="1">#N/A</definedName>
    <definedName name="_16004DLC4725CF3" hidden="1">#N/A</definedName>
    <definedName name="_16005DLC4725CF3" hidden="1">#N/A</definedName>
    <definedName name="_16006DLC4725CF3" hidden="1">#N/A</definedName>
    <definedName name="_16007DLC4725CF3" hidden="1">#N/A</definedName>
    <definedName name="_16008DLC4725CF3" hidden="1">#N/A</definedName>
    <definedName name="_16009DLC4725CF3" hidden="1">#N/A</definedName>
    <definedName name="_1600DL60FE33F9" hidden="1">#N/A</definedName>
    <definedName name="_16010DLC4725CF3" hidden="1">#N/A</definedName>
    <definedName name="_16011DLC4725CF3" hidden="1">#N/A</definedName>
    <definedName name="_16012DLC4725CF3" hidden="1">#N/A</definedName>
    <definedName name="_16013DLC4725CF3" hidden="1">#N/A</definedName>
    <definedName name="_16014DLC4725CF3" hidden="1">#N/A</definedName>
    <definedName name="_16015DLC4725CF3" hidden="1">#N/A</definedName>
    <definedName name="_16016DLC4725CF3" hidden="1">#N/A</definedName>
    <definedName name="_16017DLC4725CF3" hidden="1">#N/A</definedName>
    <definedName name="_16018DLC4725CF3" hidden="1">#N/A</definedName>
    <definedName name="_16019DLC4725CF3" hidden="1">#N/A</definedName>
    <definedName name="_1601DL60FE33F9" hidden="1">#N/A</definedName>
    <definedName name="_16020DLC4725CF3" hidden="1">#N/A</definedName>
    <definedName name="_16021DLC4725CF3" hidden="1">#N/A</definedName>
    <definedName name="_16022DLC4725CF3" hidden="1">#N/A</definedName>
    <definedName name="_16023DLC4725CF3" hidden="1">#N/A</definedName>
    <definedName name="_16024DLC4725CF3" hidden="1">#N/A</definedName>
    <definedName name="_16025DLC4725CF3" hidden="1">#N/A</definedName>
    <definedName name="_16026DLC4725CF3" hidden="1">#N/A</definedName>
    <definedName name="_16027DLC4725CF3" hidden="1">#N/A</definedName>
    <definedName name="_16028DLC4725CF3" hidden="1">#N/A</definedName>
    <definedName name="_16029DLC4725CF3" hidden="1">#N/A</definedName>
    <definedName name="_1602DL60FE33F9" hidden="1">#N/A</definedName>
    <definedName name="_16030DLC4725CF3" hidden="1">#N/A</definedName>
    <definedName name="_16031DLC472E15E" hidden="1">#N/A</definedName>
    <definedName name="_16032DLC472E15E" hidden="1">#N/A</definedName>
    <definedName name="_16033DLC472E15E" hidden="1">#N/A</definedName>
    <definedName name="_16034DLC472E15E" hidden="1">#N/A</definedName>
    <definedName name="_16035DLC472E15E" hidden="1">#N/A</definedName>
    <definedName name="_16036DLC472E15E" hidden="1">#N/A</definedName>
    <definedName name="_16037DLC472E15E" hidden="1">#N/A</definedName>
    <definedName name="_16038DLC472E15E" hidden="1">#N/A</definedName>
    <definedName name="_16039DLC472E15E" hidden="1">#N/A</definedName>
    <definedName name="_1603DL60FE33F9" hidden="1">#N/A</definedName>
    <definedName name="_16040DLC472E15E" hidden="1">#N/A</definedName>
    <definedName name="_16041DLC472E15E" hidden="1">#N/A</definedName>
    <definedName name="_16042DLC472E15E" hidden="1">#N/A</definedName>
    <definedName name="_16043DLC472E15E" hidden="1">#N/A</definedName>
    <definedName name="_16044DLC472E15E" hidden="1">#N/A</definedName>
    <definedName name="_16045DLC472E15E" hidden="1">#N/A</definedName>
    <definedName name="_16046DLC472E15E" hidden="1">#N/A</definedName>
    <definedName name="_16047DLC472E15E" hidden="1">#N/A</definedName>
    <definedName name="_16048DLC472E15E" hidden="1">#N/A</definedName>
    <definedName name="_16049DLC472E15E" hidden="1">#N/A</definedName>
    <definedName name="_1604DL60FE33F9" hidden="1">#N/A</definedName>
    <definedName name="_16050DLC472E15E" hidden="1">#N/A</definedName>
    <definedName name="_16051DLC472E15E" hidden="1">#N/A</definedName>
    <definedName name="_16052DLC472E15E" hidden="1">#N/A</definedName>
    <definedName name="_16053DLC472E15E" hidden="1">#N/A</definedName>
    <definedName name="_16054DLC472E15E" hidden="1">#N/A</definedName>
    <definedName name="_16055DLC472E15E" hidden="1">#N/A</definedName>
    <definedName name="_16056DLC472E15E" hidden="1">#N/A</definedName>
    <definedName name="_16057DLC472E15E" hidden="1">#N/A</definedName>
    <definedName name="_16058DLC472E15E" hidden="1">#N/A</definedName>
    <definedName name="_16059DLC472E15E" hidden="1">#N/A</definedName>
    <definedName name="_1605DL60FE33F9" hidden="1">#N/A</definedName>
    <definedName name="_16060DLC472E15E" hidden="1">#N/A</definedName>
    <definedName name="_16061DLC472E15E" hidden="1">#N/A</definedName>
    <definedName name="_16062DLC472E15E" hidden="1">#N/A</definedName>
    <definedName name="_16063DLC472E15E" hidden="1">#N/A</definedName>
    <definedName name="_16064DLC472E15E" hidden="1">#N/A</definedName>
    <definedName name="_16065DLC472E15E" hidden="1">#N/A</definedName>
    <definedName name="_16066DLC4735CF3" hidden="1">#N/A</definedName>
    <definedName name="_16067DLC4735CF3" hidden="1">#N/A</definedName>
    <definedName name="_16068DLC4735CF3" hidden="1">#N/A</definedName>
    <definedName name="_16069DLC4735CF3" hidden="1">#N/A</definedName>
    <definedName name="_1606DL60FE33F9" hidden="1">#N/A</definedName>
    <definedName name="_16070DLC4735CF3" hidden="1">#N/A</definedName>
    <definedName name="_16071DLC4735CF3" hidden="1">#N/A</definedName>
    <definedName name="_16072DLC4735CF3" hidden="1">#N/A</definedName>
    <definedName name="_16073DLC4735CF3" hidden="1">#N/A</definedName>
    <definedName name="_16074DLC4735CF3" hidden="1">#N/A</definedName>
    <definedName name="_16075DLC4735CF3" hidden="1">#N/A</definedName>
    <definedName name="_16076DLC4735CF3" hidden="1">#N/A</definedName>
    <definedName name="_16077DLC4735CF3" hidden="1">#N/A</definedName>
    <definedName name="_16078DLC4735CF3" hidden="1">#N/A</definedName>
    <definedName name="_16079DLC4735CF3" hidden="1">#N/A</definedName>
    <definedName name="_1607DL60FE33F9" hidden="1">#N/A</definedName>
    <definedName name="_16080DLC4735CF3" hidden="1">#N/A</definedName>
    <definedName name="_16081DLC4735CF3" hidden="1">#N/A</definedName>
    <definedName name="_16082DLC4735CF3" hidden="1">#N/A</definedName>
    <definedName name="_16083DLC4735CF3" hidden="1">#N/A</definedName>
    <definedName name="_16084DLC4735CF3" hidden="1">#N/A</definedName>
    <definedName name="_16085DLC4735CF3" hidden="1">#N/A</definedName>
    <definedName name="_16086DLC4735CF3" hidden="1">#N/A</definedName>
    <definedName name="_16087DLC4735CF3" hidden="1">#N/A</definedName>
    <definedName name="_16088DLC4735CF3" hidden="1">#N/A</definedName>
    <definedName name="_16089DLC4735CF3" hidden="1">#N/A</definedName>
    <definedName name="_1608DL60FE33F9" hidden="1">#N/A</definedName>
    <definedName name="_16090DLC4735CF3" hidden="1">#N/A</definedName>
    <definedName name="_16091DLC4735CF3" hidden="1">#N/A</definedName>
    <definedName name="_16092DLC4735CF3" hidden="1">#N/A</definedName>
    <definedName name="_16093DLC4735CF3" hidden="1">#N/A</definedName>
    <definedName name="_16094DLC4735CF3" hidden="1">#N/A</definedName>
    <definedName name="_16095DLC4735CF3" hidden="1">#N/A</definedName>
    <definedName name="_16096DLC4735CF3" hidden="1">#N/A</definedName>
    <definedName name="_16097DLC4735CF3" hidden="1">#N/A</definedName>
    <definedName name="_16098DLC4735CF3" hidden="1">#N/A</definedName>
    <definedName name="_16099DLC4735CF3" hidden="1">#N/A</definedName>
    <definedName name="_1609DL60FE33F9" hidden="1">#N/A</definedName>
    <definedName name="_160DL607530B2" hidden="1">#N/A</definedName>
    <definedName name="_160DL6188374A" hidden="1">#N/A</definedName>
    <definedName name="_16100DLC4735CF3" hidden="1">#N/A</definedName>
    <definedName name="_16101DLC473E15E" hidden="1">#N/A</definedName>
    <definedName name="_16102DLC473E15E" hidden="1">#N/A</definedName>
    <definedName name="_16103DLC473E15E" hidden="1">#N/A</definedName>
    <definedName name="_16104DLC473E15E" hidden="1">#N/A</definedName>
    <definedName name="_16105DLC473E15E" hidden="1">#N/A</definedName>
    <definedName name="_16106DLC473E15E" hidden="1">#N/A</definedName>
    <definedName name="_16107DLC473E15E" hidden="1">#N/A</definedName>
    <definedName name="_16108DLC473E15E" hidden="1">#N/A</definedName>
    <definedName name="_16109DLC473E15E" hidden="1">#N/A</definedName>
    <definedName name="_1610DL60FE33F9" hidden="1">#N/A</definedName>
    <definedName name="_16110DLC473E15E" hidden="1">#N/A</definedName>
    <definedName name="_16111DLC473E15E" hidden="1">#N/A</definedName>
    <definedName name="_16112DLC473E15E" hidden="1">#N/A</definedName>
    <definedName name="_16113DLC473E15E" hidden="1">#N/A</definedName>
    <definedName name="_16114DLC473E15E" hidden="1">#N/A</definedName>
    <definedName name="_16115DLC473E15E" hidden="1">#N/A</definedName>
    <definedName name="_16116DLC473E15E" hidden="1">#N/A</definedName>
    <definedName name="_16117DLC473E15E" hidden="1">#N/A</definedName>
    <definedName name="_16118DLC473E15E" hidden="1">#N/A</definedName>
    <definedName name="_16119DLC473E15E" hidden="1">#N/A</definedName>
    <definedName name="_1611DL60FF33FF" hidden="1">#N/A</definedName>
    <definedName name="_16120DLC473E15E" hidden="1">#N/A</definedName>
    <definedName name="_16121DLC473E15E" hidden="1">#N/A</definedName>
    <definedName name="_16122DLC473E15E" hidden="1">#N/A</definedName>
    <definedName name="_16123DLC473E15E" hidden="1">#N/A</definedName>
    <definedName name="_16124DLC473E15E" hidden="1">#N/A</definedName>
    <definedName name="_16125DLC473E15E" hidden="1">#N/A</definedName>
    <definedName name="_16126DLC473E15E" hidden="1">#N/A</definedName>
    <definedName name="_16127DLC473E15E" hidden="1">#N/A</definedName>
    <definedName name="_16128DLC473E15E" hidden="1">#N/A</definedName>
    <definedName name="_16129DLC473E15E" hidden="1">#N/A</definedName>
    <definedName name="_1612DL60FF33FF" hidden="1">#N/A</definedName>
    <definedName name="_16130DLC473E15E" hidden="1">#N/A</definedName>
    <definedName name="_16131DLC473E15E" hidden="1">#N/A</definedName>
    <definedName name="_16132DLC473E15E" hidden="1">#N/A</definedName>
    <definedName name="_16133DLC473E15E" hidden="1">#N/A</definedName>
    <definedName name="_16134DLC473E15E" hidden="1">#N/A</definedName>
    <definedName name="_16135DLC473E15E" hidden="1">#N/A</definedName>
    <definedName name="_16136DLC4745CF3" hidden="1">#N/A</definedName>
    <definedName name="_16137DLC4745CF3" hidden="1">#N/A</definedName>
    <definedName name="_16138DLC4745CF3" hidden="1">#N/A</definedName>
    <definedName name="_16139DLC4745CF3" hidden="1">#N/A</definedName>
    <definedName name="_1613DL60FF33FF" hidden="1">#N/A</definedName>
    <definedName name="_16140DLC4745CF3" hidden="1">#N/A</definedName>
    <definedName name="_16141DLC4745CF3" hidden="1">#N/A</definedName>
    <definedName name="_16142DLC4745CF3" hidden="1">#N/A</definedName>
    <definedName name="_16143DLC4745CF3" hidden="1">#N/A</definedName>
    <definedName name="_16144DLC4745CF3" hidden="1">#N/A</definedName>
    <definedName name="_16145DLC4745CF3" hidden="1">#N/A</definedName>
    <definedName name="_16146DLC4745CF3" hidden="1">#N/A</definedName>
    <definedName name="_16147DLC4745CF3" hidden="1">#N/A</definedName>
    <definedName name="_16148DLC4745CF3" hidden="1">#N/A</definedName>
    <definedName name="_16149DLC4745CF3" hidden="1">#N/A</definedName>
    <definedName name="_1614DL60FF33FF" hidden="1">#N/A</definedName>
    <definedName name="_16150DLC4745CF3" hidden="1">#N/A</definedName>
    <definedName name="_16151DLC4745CF3" hidden="1">#N/A</definedName>
    <definedName name="_16152DLC4745CF3" hidden="1">#N/A</definedName>
    <definedName name="_16153DLC4745CF3" hidden="1">#N/A</definedName>
    <definedName name="_16154DLC4745CF3" hidden="1">#N/A</definedName>
    <definedName name="_16155DLC4745CF3" hidden="1">#N/A</definedName>
    <definedName name="_16156DLC4745CF3" hidden="1">#N/A</definedName>
    <definedName name="_16157DLC4745CF3" hidden="1">#N/A</definedName>
    <definedName name="_16158DLC4745CF3" hidden="1">#N/A</definedName>
    <definedName name="_16159DLC4745CF3" hidden="1">#N/A</definedName>
    <definedName name="_1615DL60FF33FF" hidden="1">#N/A</definedName>
    <definedName name="_16160DLC4745CF3" hidden="1">#N/A</definedName>
    <definedName name="_16161DLC4745CF3" hidden="1">#N/A</definedName>
    <definedName name="_16162DLC4745CF3" hidden="1">#N/A</definedName>
    <definedName name="_16163DLC4745CF3" hidden="1">#N/A</definedName>
    <definedName name="_16164DLC4745CF3" hidden="1">#N/A</definedName>
    <definedName name="_16165DLC4745CF3" hidden="1">#N/A</definedName>
    <definedName name="_16166DLC4745CF3" hidden="1">#N/A</definedName>
    <definedName name="_16167DLC4745CF3" hidden="1">#N/A</definedName>
    <definedName name="_16168DLC4745CF3" hidden="1">#N/A</definedName>
    <definedName name="_16169DLC4745CF3" hidden="1">#N/A</definedName>
    <definedName name="_1616DL60FF33FF" hidden="1">#N/A</definedName>
    <definedName name="_16170DLC4745CF3" hidden="1">#N/A</definedName>
    <definedName name="_16171DLC474E15E" hidden="1">#N/A</definedName>
    <definedName name="_16172DLC474E15E" hidden="1">#N/A</definedName>
    <definedName name="_16173DLC474E15E" hidden="1">#N/A</definedName>
    <definedName name="_16174DLC474E15E" hidden="1">#N/A</definedName>
    <definedName name="_16175DLC474E15E" hidden="1">#N/A</definedName>
    <definedName name="_16176DLC474E15E" hidden="1">#N/A</definedName>
    <definedName name="_16177DLC474E15E" hidden="1">#N/A</definedName>
    <definedName name="_16178DLC474E15E" hidden="1">#N/A</definedName>
    <definedName name="_16179DLC474E15E" hidden="1">#N/A</definedName>
    <definedName name="_1617DL60FF33FF" hidden="1">#N/A</definedName>
    <definedName name="_16180DLC474E15E" hidden="1">#N/A</definedName>
    <definedName name="_16181DLC474E15E" hidden="1">#N/A</definedName>
    <definedName name="_16182DLC474E15E" hidden="1">#N/A</definedName>
    <definedName name="_16183DLC474E15E" hidden="1">#N/A</definedName>
    <definedName name="_16184DLC474E15E" hidden="1">#N/A</definedName>
    <definedName name="_16185DLC474E15E" hidden="1">#N/A</definedName>
    <definedName name="_16186DLC474E15E" hidden="1">#N/A</definedName>
    <definedName name="_16187DLC474E15E" hidden="1">#N/A</definedName>
    <definedName name="_16188DLC474E15E" hidden="1">#N/A</definedName>
    <definedName name="_16189DLC474E15E" hidden="1">#N/A</definedName>
    <definedName name="_1618DL60FF33FF" hidden="1">#N/A</definedName>
    <definedName name="_16190DLC474E15E" hidden="1">#N/A</definedName>
    <definedName name="_16191DLC474E15E" hidden="1">#N/A</definedName>
    <definedName name="_16192DLC474E15E" hidden="1">#N/A</definedName>
    <definedName name="_16193DLC474E15E" hidden="1">#N/A</definedName>
    <definedName name="_16194DLC474E15E" hidden="1">#N/A</definedName>
    <definedName name="_16195DLC474E15E" hidden="1">#N/A</definedName>
    <definedName name="_16196DLC474E15E" hidden="1">#N/A</definedName>
    <definedName name="_16197DLC474E15E" hidden="1">#N/A</definedName>
    <definedName name="_16198DLC474E15E" hidden="1">#N/A</definedName>
    <definedName name="_16199DLC474E15E" hidden="1">#N/A</definedName>
    <definedName name="_1619DL60FF33FF" hidden="1">#N/A</definedName>
    <definedName name="_161DL607530B2" hidden="1">#N/A</definedName>
    <definedName name="_161DL61893751" hidden="1">#N/A</definedName>
    <definedName name="_16200DLC474E15E" hidden="1">#N/A</definedName>
    <definedName name="_16201DLC474E15E" hidden="1">#N/A</definedName>
    <definedName name="_16202DLC474E15E" hidden="1">#N/A</definedName>
    <definedName name="_16203DLC474E15E" hidden="1">#N/A</definedName>
    <definedName name="_16204DLC474E15E" hidden="1">#N/A</definedName>
    <definedName name="_16205DLC474E15E" hidden="1">#N/A</definedName>
    <definedName name="_16206DLC4755CF3" hidden="1">#N/A</definedName>
    <definedName name="_16207DLC4755CF3" hidden="1">#N/A</definedName>
    <definedName name="_16208DLC4755CF3" hidden="1">#N/A</definedName>
    <definedName name="_16209DLC4755CF3" hidden="1">#N/A</definedName>
    <definedName name="_1620DL60FF33FF" hidden="1">#N/A</definedName>
    <definedName name="_16210DLC4755CF3" hidden="1">#N/A</definedName>
    <definedName name="_16211DLC4755CF3" hidden="1">#N/A</definedName>
    <definedName name="_16212DLC4755CF3" hidden="1">#N/A</definedName>
    <definedName name="_16213DLC4755CF3" hidden="1">#N/A</definedName>
    <definedName name="_16214DLC4755CF3" hidden="1">#N/A</definedName>
    <definedName name="_16215DLC4755CF3" hidden="1">#N/A</definedName>
    <definedName name="_16216DLC4755CF3" hidden="1">#N/A</definedName>
    <definedName name="_16217DLC4755CF3" hidden="1">#N/A</definedName>
    <definedName name="_16218DLC4755CF3" hidden="1">#N/A</definedName>
    <definedName name="_16219DLC4755CF3" hidden="1">#N/A</definedName>
    <definedName name="_1621DL60FF33FF" hidden="1">#N/A</definedName>
    <definedName name="_16220DLC4755CF3" hidden="1">#N/A</definedName>
    <definedName name="_16221DLC4755CF3" hidden="1">#N/A</definedName>
    <definedName name="_16222DLC4755CF3" hidden="1">#N/A</definedName>
    <definedName name="_16223DLC4755CF3" hidden="1">#N/A</definedName>
    <definedName name="_16224DLC4755CF3" hidden="1">#N/A</definedName>
    <definedName name="_16225DLC4755CF3" hidden="1">#N/A</definedName>
    <definedName name="_16226DLC4755CF3" hidden="1">#N/A</definedName>
    <definedName name="_16227DLC4755CF3" hidden="1">#N/A</definedName>
    <definedName name="_16228DLC4755CF3" hidden="1">#N/A</definedName>
    <definedName name="_16229DLC4755CF3" hidden="1">#N/A</definedName>
    <definedName name="_1622DL60FF33FF" hidden="1">#N/A</definedName>
    <definedName name="_16230DLC4755CF3" hidden="1">#N/A</definedName>
    <definedName name="_16231DLC4755CF3" hidden="1">#N/A</definedName>
    <definedName name="_16232DLC4755CF3" hidden="1">#N/A</definedName>
    <definedName name="_16233DLC4755CF3" hidden="1">#N/A</definedName>
    <definedName name="_16234DLC4755CF3" hidden="1">#N/A</definedName>
    <definedName name="_16235DLC4755CF3" hidden="1">#N/A</definedName>
    <definedName name="_16236DLC4755CF3" hidden="1">#N/A</definedName>
    <definedName name="_16237DLC4755CF3" hidden="1">#N/A</definedName>
    <definedName name="_16238DLC4755CF3" hidden="1">#N/A</definedName>
    <definedName name="_16239DLC4755CF3" hidden="1">#N/A</definedName>
    <definedName name="_1623DL60FF33FF" hidden="1">#N/A</definedName>
    <definedName name="_16240DLC4755CF3" hidden="1">#N/A</definedName>
    <definedName name="_16241DLC475E15E" hidden="1">#N/A</definedName>
    <definedName name="_16242DLC475E15E" hidden="1">#N/A</definedName>
    <definedName name="_16243DLC475E15E" hidden="1">#N/A</definedName>
    <definedName name="_16244DLC475E15E" hidden="1">#N/A</definedName>
    <definedName name="_16245DLC475E15E" hidden="1">#N/A</definedName>
    <definedName name="_16246DLC475E15E" hidden="1">#N/A</definedName>
    <definedName name="_16247DLC475E15E" hidden="1">#N/A</definedName>
    <definedName name="_16248DLC475E15E" hidden="1">#N/A</definedName>
    <definedName name="_16249DLC475E15E" hidden="1">#N/A</definedName>
    <definedName name="_1624DL60FF33FF" hidden="1">#N/A</definedName>
    <definedName name="_16250DLC475E15E" hidden="1">#N/A</definedName>
    <definedName name="_16251DLC475E15E" hidden="1">#N/A</definedName>
    <definedName name="_16252DLC475E15E" hidden="1">#N/A</definedName>
    <definedName name="_16253DLC475E15E" hidden="1">#N/A</definedName>
    <definedName name="_16254DLC475E15E" hidden="1">#N/A</definedName>
    <definedName name="_16255DLC475E15E" hidden="1">#N/A</definedName>
    <definedName name="_16256DLC475E15E" hidden="1">#N/A</definedName>
    <definedName name="_16257DLC475E15E" hidden="1">#N/A</definedName>
    <definedName name="_16258DLC475E15E" hidden="1">#N/A</definedName>
    <definedName name="_16259DLC475E15E" hidden="1">#N/A</definedName>
    <definedName name="_1625DL60FF33FF" hidden="1">#N/A</definedName>
    <definedName name="_16260DLC475E15E" hidden="1">#N/A</definedName>
    <definedName name="_16261DLC475E15E" hidden="1">#N/A</definedName>
    <definedName name="_16262DLC475E15E" hidden="1">#N/A</definedName>
    <definedName name="_16263DLC475E15E" hidden="1">#N/A</definedName>
    <definedName name="_16264DLC475E15E" hidden="1">#N/A</definedName>
    <definedName name="_16265DLC475E15E" hidden="1">#N/A</definedName>
    <definedName name="_16266DLC475E15E" hidden="1">#N/A</definedName>
    <definedName name="_16267DLC475E15E" hidden="1">#N/A</definedName>
    <definedName name="_16268DLC475E15E" hidden="1">#N/A</definedName>
    <definedName name="_16269DLC475E15E" hidden="1">#N/A</definedName>
    <definedName name="_1626DL60FF33FF" hidden="1">#N/A</definedName>
    <definedName name="_16270DLC475E15E" hidden="1">#N/A</definedName>
    <definedName name="_16271DLC475E15E" hidden="1">#N/A</definedName>
    <definedName name="_16272DLC475E15E" hidden="1">#N/A</definedName>
    <definedName name="_16273DLC475E15E" hidden="1">#N/A</definedName>
    <definedName name="_16274DLC475E15E" hidden="1">#N/A</definedName>
    <definedName name="_16275DLC475E15E" hidden="1">#N/A</definedName>
    <definedName name="_16276DLC4765CF3" hidden="1">#N/A</definedName>
    <definedName name="_16277DLC4765CF3" hidden="1">#N/A</definedName>
    <definedName name="_16278DLC4765CF3" hidden="1">#N/A</definedName>
    <definedName name="_16279DLC4765CF3" hidden="1">#N/A</definedName>
    <definedName name="_1627DL60FF33FF" hidden="1">#N/A</definedName>
    <definedName name="_16280DLC4765CF3" hidden="1">#N/A</definedName>
    <definedName name="_16281DLC4765CF3" hidden="1">#N/A</definedName>
    <definedName name="_16282DLC4765CF3" hidden="1">#N/A</definedName>
    <definedName name="_16283DLC4765CF3" hidden="1">#N/A</definedName>
    <definedName name="_16284DLC4765CF3" hidden="1">#N/A</definedName>
    <definedName name="_16285DLC4765CF3" hidden="1">#N/A</definedName>
    <definedName name="_16286DLC4765CF3" hidden="1">#N/A</definedName>
    <definedName name="_16287DLC4765CF3" hidden="1">#N/A</definedName>
    <definedName name="_16288DLC4765CF3" hidden="1">#N/A</definedName>
    <definedName name="_16289DLC4765CF3" hidden="1">#N/A</definedName>
    <definedName name="_1628DL60FF33FF" hidden="1">#N/A</definedName>
    <definedName name="_16290DLC4765CF3" hidden="1">#N/A</definedName>
    <definedName name="_16291DLC4765CF3" hidden="1">#N/A</definedName>
    <definedName name="_16292DLC4765CF3" hidden="1">#N/A</definedName>
    <definedName name="_16293DLC4765CF3" hidden="1">#N/A</definedName>
    <definedName name="_16294DLC4765CF3" hidden="1">#N/A</definedName>
    <definedName name="_16295DLC4765CF3" hidden="1">#N/A</definedName>
    <definedName name="_16296DLC4765CF3" hidden="1">#N/A</definedName>
    <definedName name="_16297DLC4765CF3" hidden="1">#N/A</definedName>
    <definedName name="_16298DLC4765CF3" hidden="1">#N/A</definedName>
    <definedName name="_16299DLC4765CF3" hidden="1">#N/A</definedName>
    <definedName name="_1629DL60FF33FF" hidden="1">#N/A</definedName>
    <definedName name="_162DL607530B2" hidden="1">#N/A</definedName>
    <definedName name="_162DL618A3757" hidden="1">#N/A</definedName>
    <definedName name="_16300DLC4765CF3" hidden="1">#N/A</definedName>
    <definedName name="_16301DLC4765CF3" hidden="1">#N/A</definedName>
    <definedName name="_16302DLC4765CF3" hidden="1">#N/A</definedName>
    <definedName name="_16303DLC4765CF3" hidden="1">#N/A</definedName>
    <definedName name="_16304DLC4765CF3" hidden="1">#N/A</definedName>
    <definedName name="_16305DLC4765CF3" hidden="1">#N/A</definedName>
    <definedName name="_16306DLC4765CF3" hidden="1">#N/A</definedName>
    <definedName name="_16307DLC4765CF3" hidden="1">#N/A</definedName>
    <definedName name="_16308DLC4765CF3" hidden="1">#N/A</definedName>
    <definedName name="_16309DLC4765CF3" hidden="1">#N/A</definedName>
    <definedName name="_1630DL60FF33FF" hidden="1">#N/A</definedName>
    <definedName name="_16310DLC4765CF3" hidden="1">#N/A</definedName>
    <definedName name="_16311DLC476E15E" hidden="1">#N/A</definedName>
    <definedName name="_16312DLC476E15E" hidden="1">#N/A</definedName>
    <definedName name="_16313DLC476E15E" hidden="1">#N/A</definedName>
    <definedName name="_16314DLC476E15E" hidden="1">#N/A</definedName>
    <definedName name="_16315DLC476E15E" hidden="1">#N/A</definedName>
    <definedName name="_16316DLC476E15E" hidden="1">#N/A</definedName>
    <definedName name="_16317DLC476E15E" hidden="1">#N/A</definedName>
    <definedName name="_16318DLC476E15E" hidden="1">#N/A</definedName>
    <definedName name="_16319DLC476E15E" hidden="1">#N/A</definedName>
    <definedName name="_1631DL60FF33FF" hidden="1">#N/A</definedName>
    <definedName name="_16320DLC476E15E" hidden="1">#N/A</definedName>
    <definedName name="_16321DLC476E15E" hidden="1">#N/A</definedName>
    <definedName name="_16322DLC476E15E" hidden="1">#N/A</definedName>
    <definedName name="_16323DLC476E15E" hidden="1">#N/A</definedName>
    <definedName name="_16324DLC476E15E" hidden="1">#N/A</definedName>
    <definedName name="_16325DLC476E15E" hidden="1">#N/A</definedName>
    <definedName name="_16326DLC476E15E" hidden="1">#N/A</definedName>
    <definedName name="_16327DLC476E15E" hidden="1">#N/A</definedName>
    <definedName name="_16328DLC476E15E" hidden="1">#N/A</definedName>
    <definedName name="_16329DLC476E15E" hidden="1">#N/A</definedName>
    <definedName name="_1632DL60FF33FF" hidden="1">#N/A</definedName>
    <definedName name="_16330DLC476E15E" hidden="1">#N/A</definedName>
    <definedName name="_16331DLC476E15E" hidden="1">#N/A</definedName>
    <definedName name="_16332DLC476E15E" hidden="1">#N/A</definedName>
    <definedName name="_16333DLC476E15E" hidden="1">#N/A</definedName>
    <definedName name="_16334DLC476E15E" hidden="1">#N/A</definedName>
    <definedName name="_16335DLC476E15E" hidden="1">#N/A</definedName>
    <definedName name="_16336DLC476E15E" hidden="1">#N/A</definedName>
    <definedName name="_16337DLC476E15E" hidden="1">#N/A</definedName>
    <definedName name="_16338DLC476E15E" hidden="1">#N/A</definedName>
    <definedName name="_16339DLC476E15E" hidden="1">#N/A</definedName>
    <definedName name="_1633DL60FF33FF" hidden="1">#N/A</definedName>
    <definedName name="_16340DLC476E15E" hidden="1">#N/A</definedName>
    <definedName name="_16341DLC476E15E" hidden="1">#N/A</definedName>
    <definedName name="_16342DLC476E15E" hidden="1">#N/A</definedName>
    <definedName name="_16343DLC476E15E" hidden="1">#N/A</definedName>
    <definedName name="_16344DLC476E15E" hidden="1">#N/A</definedName>
    <definedName name="_16345DLC476E15E" hidden="1">#N/A</definedName>
    <definedName name="_16346DLC4775EAF" hidden="1">#N/A</definedName>
    <definedName name="_16347DLC4775EAF" hidden="1">#N/A</definedName>
    <definedName name="_16348DLC4775EAF" hidden="1">#N/A</definedName>
    <definedName name="_16349DLC4775EAF" hidden="1">#N/A</definedName>
    <definedName name="_1634DL60FF33FF" hidden="1">#N/A</definedName>
    <definedName name="_16350DLC4775EAF" hidden="1">#N/A</definedName>
    <definedName name="_16351DLC4775EAF" hidden="1">#N/A</definedName>
    <definedName name="_16352DLC4775EAF" hidden="1">#N/A</definedName>
    <definedName name="_16353DLC4775EAF" hidden="1">#N/A</definedName>
    <definedName name="_16354DLC4775EAF" hidden="1">#N/A</definedName>
    <definedName name="_16355DLC4775EAF" hidden="1">#N/A</definedName>
    <definedName name="_16356DLC4775EAF" hidden="1">#N/A</definedName>
    <definedName name="_16357DLC4775EAF" hidden="1">#N/A</definedName>
    <definedName name="_16358DLC4775EAF" hidden="1">#N/A</definedName>
    <definedName name="_16359DLC4775EAF" hidden="1">#N/A</definedName>
    <definedName name="_1635DL60FF33FF" hidden="1">#N/A</definedName>
    <definedName name="_16360DLC4775EAF" hidden="1">#N/A</definedName>
    <definedName name="_16361DLC4775EAF" hidden="1">#N/A</definedName>
    <definedName name="_16362DLC4775EAF" hidden="1">#N/A</definedName>
    <definedName name="_16363DLC4775EAF" hidden="1">#N/A</definedName>
    <definedName name="_16364DLC4775EAF" hidden="1">#N/A</definedName>
    <definedName name="_16365DLC4775EAF" hidden="1">#N/A</definedName>
    <definedName name="_16366DLC4775EAF" hidden="1">#N/A</definedName>
    <definedName name="_16367DLC4775EAF" hidden="1">#N/A</definedName>
    <definedName name="_16368DLC4775EAF" hidden="1">#N/A</definedName>
    <definedName name="_16369DLC4775EAF" hidden="1">#N/A</definedName>
    <definedName name="_1636DL60FF33FF" hidden="1">#N/A</definedName>
    <definedName name="_16370DLC4775EAF" hidden="1">#N/A</definedName>
    <definedName name="_16371DLC4775EAF" hidden="1">#N/A</definedName>
    <definedName name="_16372DLC4775EAF" hidden="1">#N/A</definedName>
    <definedName name="_16373DLC4775EAF" hidden="1">#N/A</definedName>
    <definedName name="_16374DLC4775EAF" hidden="1">#N/A</definedName>
    <definedName name="_16375DLC4775EAF" hidden="1">#N/A</definedName>
    <definedName name="_16376DLC4775EAF" hidden="1">#N/A</definedName>
    <definedName name="_16377DLC4775EAF" hidden="1">#N/A</definedName>
    <definedName name="_16378DLC4775EAF" hidden="1">#N/A</definedName>
    <definedName name="_16379DLC4775EAF" hidden="1">#N/A</definedName>
    <definedName name="_1637DL60FF33FF" hidden="1">#N/A</definedName>
    <definedName name="_16380DLC4775EAF" hidden="1">#N/A</definedName>
    <definedName name="_16381DLC477E15E" hidden="1">#N/A</definedName>
    <definedName name="_16382DLC477E15E" hidden="1">#N/A</definedName>
    <definedName name="_16383DLC477E15E" hidden="1">#N/A</definedName>
    <definedName name="_16384DLC477E15E" hidden="1">#N/A</definedName>
    <definedName name="_16385DLC477E15E" hidden="1">#N/A</definedName>
    <definedName name="_16386DLC477E15E" hidden="1">#N/A</definedName>
    <definedName name="_16387DLC477E15E" hidden="1">#N/A</definedName>
    <definedName name="_16388DLC477E15E" hidden="1">#N/A</definedName>
    <definedName name="_16389DLC477E15E" hidden="1">#N/A</definedName>
    <definedName name="_1638DL60FF33FF" hidden="1">#N/A</definedName>
    <definedName name="_16390DLC477E15E" hidden="1">#N/A</definedName>
    <definedName name="_16391DLC477E15E" hidden="1">#N/A</definedName>
    <definedName name="_16392DLC477E15E" hidden="1">#N/A</definedName>
    <definedName name="_16393DLC477E15E" hidden="1">#N/A</definedName>
    <definedName name="_16394DLC477E15E" hidden="1">#N/A</definedName>
    <definedName name="_16395DLC477E15E" hidden="1">#N/A</definedName>
    <definedName name="_16396DLC477E15E" hidden="1">#N/A</definedName>
    <definedName name="_16397DLC477E15E" hidden="1">#N/A</definedName>
    <definedName name="_16398DLC477E15E" hidden="1">#N/A</definedName>
    <definedName name="_16399DLC477E15E" hidden="1">#N/A</definedName>
    <definedName name="_1639DL60FF33FF" hidden="1">#N/A</definedName>
    <definedName name="_163DL607530B2" hidden="1">#N/A</definedName>
    <definedName name="_163DL618B375E" hidden="1">#N/A</definedName>
    <definedName name="_16400DLC477E15E" hidden="1">#N/A</definedName>
    <definedName name="_16401DLC477E15E" hidden="1">#N/A</definedName>
    <definedName name="_16402DLC477E15E" hidden="1">#N/A</definedName>
    <definedName name="_16403DLC477E15E" hidden="1">#N/A</definedName>
    <definedName name="_16404DLC477E15E" hidden="1">#N/A</definedName>
    <definedName name="_16405DLC477E15E" hidden="1">#N/A</definedName>
    <definedName name="_16406DLC477E15E" hidden="1">#N/A</definedName>
    <definedName name="_16407DLC477E15E" hidden="1">#N/A</definedName>
    <definedName name="_16408DLC477E15E" hidden="1">#N/A</definedName>
    <definedName name="_16409DLC477E15E" hidden="1">#N/A</definedName>
    <definedName name="_1640DL60FF33FF" hidden="1">#N/A</definedName>
    <definedName name="_16410DLC477E15E" hidden="1">#N/A</definedName>
    <definedName name="_16411DLC477E15E" hidden="1">#N/A</definedName>
    <definedName name="_16412DLC477E15E" hidden="1">#N/A</definedName>
    <definedName name="_16413DLC477E15E" hidden="1">#N/A</definedName>
    <definedName name="_16414DLC477E15E" hidden="1">#N/A</definedName>
    <definedName name="_16415DLC477E15E" hidden="1">#N/A</definedName>
    <definedName name="_16416DLC4785EAF" hidden="1">#N/A</definedName>
    <definedName name="_16417DLC4785EAF" hidden="1">#N/A</definedName>
    <definedName name="_16418DLC4785EAF" hidden="1">#N/A</definedName>
    <definedName name="_16419DLC4785EAF" hidden="1">#N/A</definedName>
    <definedName name="_1641DL60FF33FF" hidden="1">#N/A</definedName>
    <definedName name="_16420DLC4785EAF" hidden="1">#N/A</definedName>
    <definedName name="_16421DLC4785EAF" hidden="1">#N/A</definedName>
    <definedName name="_16422DLC4785EAF" hidden="1">#N/A</definedName>
    <definedName name="_16423DLC4785EAF" hidden="1">#N/A</definedName>
    <definedName name="_16424DLC4785EAF" hidden="1">#N/A</definedName>
    <definedName name="_16425DLC4785EAF" hidden="1">#N/A</definedName>
    <definedName name="_16426DLC4785EAF" hidden="1">#N/A</definedName>
    <definedName name="_16427DLC4785EAF" hidden="1">#N/A</definedName>
    <definedName name="_16428DLC4785EAF" hidden="1">#N/A</definedName>
    <definedName name="_16429DLC4785EAF" hidden="1">#N/A</definedName>
    <definedName name="_1642DL60FF33FF" hidden="1">#N/A</definedName>
    <definedName name="_16430DLC4785EAF" hidden="1">#N/A</definedName>
    <definedName name="_16431DLC4785EAF" hidden="1">#N/A</definedName>
    <definedName name="_16432DLC4785EAF" hidden="1">#N/A</definedName>
    <definedName name="_16433DLC4785EAF" hidden="1">#N/A</definedName>
    <definedName name="_16434DLC4785EAF" hidden="1">#N/A</definedName>
    <definedName name="_16435DLC4785EAF" hidden="1">#N/A</definedName>
    <definedName name="_16436DLC4785EAF" hidden="1">#N/A</definedName>
    <definedName name="_16437DLC4785EAF" hidden="1">#N/A</definedName>
    <definedName name="_16438DLC4785EAF" hidden="1">#N/A</definedName>
    <definedName name="_16439DLC4785EAF" hidden="1">#N/A</definedName>
    <definedName name="_1643DL60FF33FF" hidden="1">#N/A</definedName>
    <definedName name="_16440DLC4785EAF" hidden="1">#N/A</definedName>
    <definedName name="_16441DLC4785EAF" hidden="1">#N/A</definedName>
    <definedName name="_16442DLC4785EAF" hidden="1">#N/A</definedName>
    <definedName name="_16443DLC4785EAF" hidden="1">#N/A</definedName>
    <definedName name="_16444DLC4785EAF" hidden="1">#N/A</definedName>
    <definedName name="_16445DLC4785EAF" hidden="1">#N/A</definedName>
    <definedName name="_16446DLC4785EAF" hidden="1">#N/A</definedName>
    <definedName name="_16447DLC4785EAF" hidden="1">#N/A</definedName>
    <definedName name="_16448DLC4785EAF" hidden="1">#N/A</definedName>
    <definedName name="_16449DLC4785EAF" hidden="1">#N/A</definedName>
    <definedName name="_1644DL60FF33FF" hidden="1">#N/A</definedName>
    <definedName name="_16450DLC4785EAF" hidden="1">#N/A</definedName>
    <definedName name="_16451DLC478E15E" hidden="1">#N/A</definedName>
    <definedName name="_16452DLC478E15E" hidden="1">#N/A</definedName>
    <definedName name="_16453DLC478E15E" hidden="1">#N/A</definedName>
    <definedName name="_16454DLC478E15E" hidden="1">#N/A</definedName>
    <definedName name="_16455DLC478E15E" hidden="1">#N/A</definedName>
    <definedName name="_16456DLC478E15E" hidden="1">#N/A</definedName>
    <definedName name="_16457DLC478E15E" hidden="1">#N/A</definedName>
    <definedName name="_16458DLC478E15E" hidden="1">#N/A</definedName>
    <definedName name="_16459DLC478E15E" hidden="1">#N/A</definedName>
    <definedName name="_1645DL60FF33FF" hidden="1">#N/A</definedName>
    <definedName name="_16460DLC478E15E" hidden="1">#N/A</definedName>
    <definedName name="_16461DLC478E15E" hidden="1">#N/A</definedName>
    <definedName name="_16462DLC478E15E" hidden="1">#N/A</definedName>
    <definedName name="_16463DLC478E15E" hidden="1">#N/A</definedName>
    <definedName name="_16464DLC478E15E" hidden="1">#N/A</definedName>
    <definedName name="_16465DLC478E15E" hidden="1">#N/A</definedName>
    <definedName name="_16466DLC478E15E" hidden="1">#N/A</definedName>
    <definedName name="_16467DLC478E15E" hidden="1">#N/A</definedName>
    <definedName name="_16468DLC478E15E" hidden="1">#N/A</definedName>
    <definedName name="_16469DLC478E15E" hidden="1">#N/A</definedName>
    <definedName name="_1646DL61003406" hidden="1">#N/A</definedName>
    <definedName name="_16470DLC478E15E" hidden="1">#N/A</definedName>
    <definedName name="_16471DLC478E15E" hidden="1">#N/A</definedName>
    <definedName name="_16472DLC478E15E" hidden="1">#N/A</definedName>
    <definedName name="_16473DLC478E15E" hidden="1">#N/A</definedName>
    <definedName name="_16474DLC478E15E" hidden="1">#N/A</definedName>
    <definedName name="_16475DLC478E15E" hidden="1">#N/A</definedName>
    <definedName name="_16476DLC478E15E" hidden="1">#N/A</definedName>
    <definedName name="_16477DLC478E15E" hidden="1">#N/A</definedName>
    <definedName name="_16478DLC478E15E" hidden="1">#N/A</definedName>
    <definedName name="_16479DLC478E15E" hidden="1">#N/A</definedName>
    <definedName name="_1647DL61003406" hidden="1">#N/A</definedName>
    <definedName name="_16480DLC478E15E" hidden="1">#N/A</definedName>
    <definedName name="_16481DLC478E15E" hidden="1">#N/A</definedName>
    <definedName name="_16482DLC478E15E" hidden="1">#N/A</definedName>
    <definedName name="_16483DLC478E15E" hidden="1">#N/A</definedName>
    <definedName name="_16484DLC478E15E" hidden="1">#N/A</definedName>
    <definedName name="_16485DLC478E15E" hidden="1">#N/A</definedName>
    <definedName name="_16486DLC4795EAF" hidden="1">#N/A</definedName>
    <definedName name="_16487DLC4795EAF" hidden="1">#N/A</definedName>
    <definedName name="_16488DLC4795EAF" hidden="1">#N/A</definedName>
    <definedName name="_16489DLC4795EAF" hidden="1">#N/A</definedName>
    <definedName name="_1648DL61003406" hidden="1">#N/A</definedName>
    <definedName name="_16490DLC4795EAF" hidden="1">#N/A</definedName>
    <definedName name="_16491DLC4795EAF" hidden="1">#N/A</definedName>
    <definedName name="_16492DLC4795EAF" hidden="1">#N/A</definedName>
    <definedName name="_16493DLC4795EAF" hidden="1">#N/A</definedName>
    <definedName name="_16494DLC4795EAF" hidden="1">#N/A</definedName>
    <definedName name="_16495DLC4795EAF" hidden="1">#N/A</definedName>
    <definedName name="_16496DLC4795EAF" hidden="1">#N/A</definedName>
    <definedName name="_16497DLC4795EAF" hidden="1">#N/A</definedName>
    <definedName name="_16498DLC4795EAF" hidden="1">#N/A</definedName>
    <definedName name="_16499DLC4795EAF" hidden="1">#N/A</definedName>
    <definedName name="_1649DL61003406" hidden="1">#N/A</definedName>
    <definedName name="_164DL607530B2" hidden="1">#N/A</definedName>
    <definedName name="_164DL618C3764" hidden="1">#N/A</definedName>
    <definedName name="_16500DLC4795EAF" hidden="1">#N/A</definedName>
    <definedName name="_16501DLC4795EAF" hidden="1">#N/A</definedName>
    <definedName name="_16502DLC4795EAF" hidden="1">#N/A</definedName>
    <definedName name="_16503DLC4795EAF" hidden="1">#N/A</definedName>
    <definedName name="_16504DLC4795EAF" hidden="1">#N/A</definedName>
    <definedName name="_16505DLC4795EAF" hidden="1">#N/A</definedName>
    <definedName name="_16506DLC4795EAF" hidden="1">#N/A</definedName>
    <definedName name="_16507DLC4795EAF" hidden="1">#N/A</definedName>
    <definedName name="_16508DLC4795EAF" hidden="1">#N/A</definedName>
    <definedName name="_16509DLC4795EAF" hidden="1">#N/A</definedName>
    <definedName name="_1650DL61003406" hidden="1">#N/A</definedName>
    <definedName name="_16510DLC4795EAF" hidden="1">#N/A</definedName>
    <definedName name="_16511DLC4795EAF" hidden="1">#N/A</definedName>
    <definedName name="_16512DLC4795EAF" hidden="1">#N/A</definedName>
    <definedName name="_16513DLC4795EAF" hidden="1">#N/A</definedName>
    <definedName name="_16514DLC4795EAF" hidden="1">#N/A</definedName>
    <definedName name="_16515DLC4795EAF" hidden="1">#N/A</definedName>
    <definedName name="_16516DLC4795EAF" hidden="1">#N/A</definedName>
    <definedName name="_16517DLC4795EAF" hidden="1">#N/A</definedName>
    <definedName name="_16518DLC4795EAF" hidden="1">#N/A</definedName>
    <definedName name="_16519DLC4795EAF" hidden="1">#N/A</definedName>
    <definedName name="_1651DL61003406" hidden="1">#N/A</definedName>
    <definedName name="_16520DLC4795EAF" hidden="1">#N/A</definedName>
    <definedName name="_16521DLC479E15E" hidden="1">#N/A</definedName>
    <definedName name="_16522DLC479E15E" hidden="1">#N/A</definedName>
    <definedName name="_16523DLC479E15E" hidden="1">#N/A</definedName>
    <definedName name="_16524DLC479E15E" hidden="1">#N/A</definedName>
    <definedName name="_16525DLC479E15E" hidden="1">#N/A</definedName>
    <definedName name="_16526DLC479E15E" hidden="1">#N/A</definedName>
    <definedName name="_16527DLC479E15E" hidden="1">#N/A</definedName>
    <definedName name="_16528DLC479E15E" hidden="1">#N/A</definedName>
    <definedName name="_16529DLC479E15E" hidden="1">#N/A</definedName>
    <definedName name="_1652DL61003406" hidden="1">#N/A</definedName>
    <definedName name="_16530DLC479E15E" hidden="1">#N/A</definedName>
    <definedName name="_16531DLC479E15E" hidden="1">#N/A</definedName>
    <definedName name="_16532DLC479E15E" hidden="1">#N/A</definedName>
    <definedName name="_16533DLC479E15E" hidden="1">#N/A</definedName>
    <definedName name="_16534DLC479E15E" hidden="1">#N/A</definedName>
    <definedName name="_16535DLC479E15E" hidden="1">#N/A</definedName>
    <definedName name="_16536DLC479E15E" hidden="1">#N/A</definedName>
    <definedName name="_16537DLC479E15E" hidden="1">#N/A</definedName>
    <definedName name="_16538DLC479E15E" hidden="1">#N/A</definedName>
    <definedName name="_16539DLC479E15E" hidden="1">#N/A</definedName>
    <definedName name="_1653DL61003406" hidden="1">#N/A</definedName>
    <definedName name="_16540DLC479E15E" hidden="1">#N/A</definedName>
    <definedName name="_16541DLC479E15E" hidden="1">#N/A</definedName>
    <definedName name="_16542DLC479E15E" hidden="1">#N/A</definedName>
    <definedName name="_16543DLC479E15E" hidden="1">#N/A</definedName>
    <definedName name="_16544DLC479E15E" hidden="1">#N/A</definedName>
    <definedName name="_16545DLC479E15E" hidden="1">#N/A</definedName>
    <definedName name="_16546DLC479E15E" hidden="1">#N/A</definedName>
    <definedName name="_16547DLC479E15E" hidden="1">#N/A</definedName>
    <definedName name="_16548DLC479E15E" hidden="1">#N/A</definedName>
    <definedName name="_16549DLC479E15E" hidden="1">#N/A</definedName>
    <definedName name="_1654DL61003406" hidden="1">#N/A</definedName>
    <definedName name="_16550DLC479E15E" hidden="1">#N/A</definedName>
    <definedName name="_16551DLC479E15E" hidden="1">#N/A</definedName>
    <definedName name="_16552DLC479E15E" hidden="1">#N/A</definedName>
    <definedName name="_16553DLC479E15E" hidden="1">#N/A</definedName>
    <definedName name="_16554DLC479E15E" hidden="1">#N/A</definedName>
    <definedName name="_16555DLC479E15E" hidden="1">#N/A</definedName>
    <definedName name="_16556DLC47A5EAF" hidden="1">#N/A</definedName>
    <definedName name="_16557DLC47A5EAF" hidden="1">#N/A</definedName>
    <definedName name="_16558DLC47A5EAF" hidden="1">#N/A</definedName>
    <definedName name="_16559DLC47A5EAF" hidden="1">#N/A</definedName>
    <definedName name="_1655DL61003406" hidden="1">#N/A</definedName>
    <definedName name="_16560DLC47A5EAF" hidden="1">#N/A</definedName>
    <definedName name="_16561DLC47A5EAF" hidden="1">#N/A</definedName>
    <definedName name="_16562DLC47A5EAF" hidden="1">#N/A</definedName>
    <definedName name="_16563DLC47A5EAF" hidden="1">#N/A</definedName>
    <definedName name="_16564DLC47A5EAF" hidden="1">#N/A</definedName>
    <definedName name="_16565DLC47A5EAF" hidden="1">#N/A</definedName>
    <definedName name="_16566DLC47A5EAF" hidden="1">#N/A</definedName>
    <definedName name="_16567DLC47A5EAF" hidden="1">#N/A</definedName>
    <definedName name="_16568DLC47A5EAF" hidden="1">#N/A</definedName>
    <definedName name="_16569DLC47A5EAF" hidden="1">#N/A</definedName>
    <definedName name="_1656DL61003406" hidden="1">#N/A</definedName>
    <definedName name="_16570DLC47A5EAF" hidden="1">#N/A</definedName>
    <definedName name="_16571DLC47A5EAF" hidden="1">#N/A</definedName>
    <definedName name="_16572DLC47A5EAF" hidden="1">#N/A</definedName>
    <definedName name="_16573DLC47A5EAF" hidden="1">#N/A</definedName>
    <definedName name="_16574DLC47A5EAF" hidden="1">#N/A</definedName>
    <definedName name="_16575DLC47A5EAF" hidden="1">#N/A</definedName>
    <definedName name="_16576DLC47A5EAF" hidden="1">#N/A</definedName>
    <definedName name="_16577DLC47A5EAF" hidden="1">#N/A</definedName>
    <definedName name="_16578DLC47A5EAF" hidden="1">#N/A</definedName>
    <definedName name="_16579DLC47A5EAF" hidden="1">#N/A</definedName>
    <definedName name="_1657DL61003406" hidden="1">#N/A</definedName>
    <definedName name="_16580DLC47A5EAF" hidden="1">#N/A</definedName>
    <definedName name="_16581DLC47A5EAF" hidden="1">#N/A</definedName>
    <definedName name="_16582DLC47A5EAF" hidden="1">#N/A</definedName>
    <definedName name="_16583DLC47A5EAF" hidden="1">#N/A</definedName>
    <definedName name="_16584DLC47A5EAF" hidden="1">#N/A</definedName>
    <definedName name="_16585DLC47A5EAF" hidden="1">#N/A</definedName>
    <definedName name="_16586DLC47A5EAF" hidden="1">#N/A</definedName>
    <definedName name="_16587DLC47A5EAF" hidden="1">#N/A</definedName>
    <definedName name="_16588DLC47A5EAF" hidden="1">#N/A</definedName>
    <definedName name="_16589DLC47A5EAF" hidden="1">#N/A</definedName>
    <definedName name="_1658DL61003406" hidden="1">#N/A</definedName>
    <definedName name="_16590DLC47A5EAF" hidden="1">#N/A</definedName>
    <definedName name="_16591DLC47AE15E" hidden="1">#N/A</definedName>
    <definedName name="_16592DLC47AE15E" hidden="1">#N/A</definedName>
    <definedName name="_16593DLC47AE15E" hidden="1">#N/A</definedName>
    <definedName name="_16594DLC47AE15E" hidden="1">#N/A</definedName>
    <definedName name="_16595DLC47AE15E" hidden="1">#N/A</definedName>
    <definedName name="_16596DLC47AE15E" hidden="1">#N/A</definedName>
    <definedName name="_16597DLC47AE15E" hidden="1">#N/A</definedName>
    <definedName name="_16598DLC47AE15E" hidden="1">#N/A</definedName>
    <definedName name="_16599DLC47AE15E" hidden="1">#N/A</definedName>
    <definedName name="_1659DL61003406" hidden="1">#N/A</definedName>
    <definedName name="_165DL607530B2" hidden="1">#N/A</definedName>
    <definedName name="_165DL618D376B" hidden="1">#N/A</definedName>
    <definedName name="_16600DLC47AE15E" hidden="1">#N/A</definedName>
    <definedName name="_16601DLC47AE15E" hidden="1">#N/A</definedName>
    <definedName name="_16602DLC47AE15E" hidden="1">#N/A</definedName>
    <definedName name="_16603DLC47AE15E" hidden="1">#N/A</definedName>
    <definedName name="_16604DLC47AE15E" hidden="1">#N/A</definedName>
    <definedName name="_16605DLC47AE15E" hidden="1">#N/A</definedName>
    <definedName name="_16606DLC47AE15E" hidden="1">#N/A</definedName>
    <definedName name="_16607DLC47AE15E" hidden="1">#N/A</definedName>
    <definedName name="_16608DLC47AE15E" hidden="1">#N/A</definedName>
    <definedName name="_16609DLC47AE15E" hidden="1">#N/A</definedName>
    <definedName name="_1660DL61003406" hidden="1">#N/A</definedName>
    <definedName name="_16610DLC47AE15E" hidden="1">#N/A</definedName>
    <definedName name="_16611DLC47AE15E" hidden="1">#N/A</definedName>
    <definedName name="_16612DLC47AE15E" hidden="1">#N/A</definedName>
    <definedName name="_16613DLC47AE15E" hidden="1">#N/A</definedName>
    <definedName name="_16614DLC47AE15E" hidden="1">#N/A</definedName>
    <definedName name="_16615DLC47AE15E" hidden="1">#N/A</definedName>
    <definedName name="_16616DLC47AE15E" hidden="1">#N/A</definedName>
    <definedName name="_16617DLC47AE15E" hidden="1">#N/A</definedName>
    <definedName name="_16618DLC47AE15E" hidden="1">#N/A</definedName>
    <definedName name="_16619DLC47AE15E" hidden="1">#N/A</definedName>
    <definedName name="_1661DL61003406" hidden="1">#N/A</definedName>
    <definedName name="_16620DLC47AE15E" hidden="1">#N/A</definedName>
    <definedName name="_16621DLC47AE15E" hidden="1">#N/A</definedName>
    <definedName name="_16622DLC47AE15E" hidden="1">#N/A</definedName>
    <definedName name="_16623DLC47AE15E" hidden="1">#N/A</definedName>
    <definedName name="_16624DLC47AE15E" hidden="1">#N/A</definedName>
    <definedName name="_16625DLC47AE15E" hidden="1">#N/A</definedName>
    <definedName name="_16626DLC47B5EAF" hidden="1">#N/A</definedName>
    <definedName name="_16627DLC47B5EAF" hidden="1">#N/A</definedName>
    <definedName name="_16628DLC47B5EAF" hidden="1">#N/A</definedName>
    <definedName name="_16629DLC47B5EAF" hidden="1">#N/A</definedName>
    <definedName name="_1662DL61003406" hidden="1">#N/A</definedName>
    <definedName name="_16630DLC47B5EAF" hidden="1">#N/A</definedName>
    <definedName name="_16631DLC47B5EAF" hidden="1">#N/A</definedName>
    <definedName name="_16632DLC47B5EAF" hidden="1">#N/A</definedName>
    <definedName name="_16633DLC47B5EAF" hidden="1">#N/A</definedName>
    <definedName name="_16634DLC47B5EAF" hidden="1">#N/A</definedName>
    <definedName name="_16635DLC47B5EAF" hidden="1">#N/A</definedName>
    <definedName name="_16636DLC47B5EAF" hidden="1">#N/A</definedName>
    <definedName name="_16637DLC47B5EAF" hidden="1">#N/A</definedName>
    <definedName name="_16638DLC47B5EAF" hidden="1">#N/A</definedName>
    <definedName name="_16639DLC47B5EAF" hidden="1">#N/A</definedName>
    <definedName name="_1663DL61003406" hidden="1">#N/A</definedName>
    <definedName name="_16640DLC47B5EAF" hidden="1">#N/A</definedName>
    <definedName name="_16641DLC47B5EAF" hidden="1">#N/A</definedName>
    <definedName name="_16642DLC47B5EAF" hidden="1">#N/A</definedName>
    <definedName name="_16643DLC47B5EAF" hidden="1">#N/A</definedName>
    <definedName name="_16644DLC47B5EAF" hidden="1">#N/A</definedName>
    <definedName name="_16645DLC47B5EAF" hidden="1">#N/A</definedName>
    <definedName name="_16646DLC47B5EAF" hidden="1">#N/A</definedName>
    <definedName name="_16647DLC47B5EAF" hidden="1">#N/A</definedName>
    <definedName name="_16648DLC47B5EAF" hidden="1">#N/A</definedName>
    <definedName name="_16649DLC47B5EAF" hidden="1">#N/A</definedName>
    <definedName name="_1664DL61003406" hidden="1">#N/A</definedName>
    <definedName name="_16650DLC47B5EAF" hidden="1">#N/A</definedName>
    <definedName name="_16651DLC47B5EAF" hidden="1">#N/A</definedName>
    <definedName name="_16652DLC47B5EAF" hidden="1">#N/A</definedName>
    <definedName name="_16653DLC47B5EAF" hidden="1">#N/A</definedName>
    <definedName name="_16654DLC47B5EAF" hidden="1">#N/A</definedName>
    <definedName name="_16655DLC47B5EAF" hidden="1">#N/A</definedName>
    <definedName name="_16656DLC47B5EAF" hidden="1">#N/A</definedName>
    <definedName name="_16657DLC47B5EAF" hidden="1">#N/A</definedName>
    <definedName name="_16658DLC47B5EAF" hidden="1">#N/A</definedName>
    <definedName name="_16659DLC47B5EAF" hidden="1">#N/A</definedName>
    <definedName name="_1665DL61003406" hidden="1">#N/A</definedName>
    <definedName name="_16660DLC47B5EAF" hidden="1">#N/A</definedName>
    <definedName name="_16661DLC47BE15E" hidden="1">#N/A</definedName>
    <definedName name="_16662DLC47BE15E" hidden="1">#N/A</definedName>
    <definedName name="_16663DLC47BE15E" hidden="1">#N/A</definedName>
    <definedName name="_16664DLC47BE15E" hidden="1">#N/A</definedName>
    <definedName name="_16665DLC47BE15E" hidden="1">#N/A</definedName>
    <definedName name="_16666DLC47BE15E" hidden="1">#N/A</definedName>
    <definedName name="_16667DLC47BE15E" hidden="1">#N/A</definedName>
    <definedName name="_16668DLC47BE15E" hidden="1">#N/A</definedName>
    <definedName name="_16669DLC47BE15E" hidden="1">#N/A</definedName>
    <definedName name="_1666DL61003406" hidden="1">#N/A</definedName>
    <definedName name="_16670DLC47BE15E" hidden="1">#N/A</definedName>
    <definedName name="_16671DLC47BE15E" hidden="1">#N/A</definedName>
    <definedName name="_16672DLC47BE15E" hidden="1">#N/A</definedName>
    <definedName name="_16673DLC47BE15E" hidden="1">#N/A</definedName>
    <definedName name="_16674DLC47BE15E" hidden="1">#N/A</definedName>
    <definedName name="_16675DLC47BE15E" hidden="1">#N/A</definedName>
    <definedName name="_16676DLC47BE15E" hidden="1">#N/A</definedName>
    <definedName name="_16677DLC47BE15E" hidden="1">#N/A</definedName>
    <definedName name="_16678DLC47BE15E" hidden="1">#N/A</definedName>
    <definedName name="_16679DLC47BE15E" hidden="1">#N/A</definedName>
    <definedName name="_1667DL61003406" hidden="1">#N/A</definedName>
    <definedName name="_16680DLC47BE15E" hidden="1">#N/A</definedName>
    <definedName name="_16681DLC47BE15E" hidden="1">#N/A</definedName>
    <definedName name="_16682DLC47BE15E" hidden="1">#N/A</definedName>
    <definedName name="_16683DLC47BE15E" hidden="1">#N/A</definedName>
    <definedName name="_16684DLC47BE15E" hidden="1">#N/A</definedName>
    <definedName name="_16685DLC47BE15E" hidden="1">#N/A</definedName>
    <definedName name="_16686DLC47BE15E" hidden="1">#N/A</definedName>
    <definedName name="_16687DLC47BE15E" hidden="1">#N/A</definedName>
    <definedName name="_16688DLC47BE15E" hidden="1">#N/A</definedName>
    <definedName name="_16689DLC47BE15E" hidden="1">#N/A</definedName>
    <definedName name="_1668DL61003406" hidden="1">#N/A</definedName>
    <definedName name="_16690DLC47BE15E" hidden="1">#N/A</definedName>
    <definedName name="_16691DLC47BE15E" hidden="1">#N/A</definedName>
    <definedName name="_16692DLC47BE15E" hidden="1">#N/A</definedName>
    <definedName name="_16693DLC47BE15E" hidden="1">#N/A</definedName>
    <definedName name="_16694DLC47BE15E" hidden="1">#N/A</definedName>
    <definedName name="_16695DLC47BE15E" hidden="1">#N/A</definedName>
    <definedName name="_16696DLC47C5EAF" hidden="1">#N/A</definedName>
    <definedName name="_16697DLC47C5EAF" hidden="1">#N/A</definedName>
    <definedName name="_16698DLC47C5EAF" hidden="1">#N/A</definedName>
    <definedName name="_16699DLC47C5EAF" hidden="1">#N/A</definedName>
    <definedName name="_1669DL61003406" hidden="1">#N/A</definedName>
    <definedName name="_166DL607530B2" hidden="1">#N/A</definedName>
    <definedName name="_166DL618E3771" hidden="1">#N/A</definedName>
    <definedName name="_16700DLC47C5EAF" hidden="1">#N/A</definedName>
    <definedName name="_16701DLC47C5EAF" hidden="1">#N/A</definedName>
    <definedName name="_16702DLC47C5EAF" hidden="1">#N/A</definedName>
    <definedName name="_16703DLC47C5EAF" hidden="1">#N/A</definedName>
    <definedName name="_16704DLC47C5EAF" hidden="1">#N/A</definedName>
    <definedName name="_16705DLC47C5EAF" hidden="1">#N/A</definedName>
    <definedName name="_16706DLC47C5EAF" hidden="1">#N/A</definedName>
    <definedName name="_16707DLC47C5EAF" hidden="1">#N/A</definedName>
    <definedName name="_16708DLC47C5EAF" hidden="1">#N/A</definedName>
    <definedName name="_16709DLC47C5EAF" hidden="1">#N/A</definedName>
    <definedName name="_1670DL61003406" hidden="1">#N/A</definedName>
    <definedName name="_16710DLC47C5EAF" hidden="1">#N/A</definedName>
    <definedName name="_16711DLC47C5EAF" hidden="1">#N/A</definedName>
    <definedName name="_16712DLC47C5EAF" hidden="1">#N/A</definedName>
    <definedName name="_16713DLC47C5EAF" hidden="1">#N/A</definedName>
    <definedName name="_16714DLC47C5EAF" hidden="1">#N/A</definedName>
    <definedName name="_16715DLC47C5EAF" hidden="1">#N/A</definedName>
    <definedName name="_16716DLC47C5EAF" hidden="1">#N/A</definedName>
    <definedName name="_16717DLC47C5EAF" hidden="1">#N/A</definedName>
    <definedName name="_16718DLC47C5EAF" hidden="1">#N/A</definedName>
    <definedName name="_16719DLC47C5EAF" hidden="1">#N/A</definedName>
    <definedName name="_1671DL61003406" hidden="1">#N/A</definedName>
    <definedName name="_16720DLC47C5EAF" hidden="1">#N/A</definedName>
    <definedName name="_16721DLC47C5EAF" hidden="1">#N/A</definedName>
    <definedName name="_16722DLC47C5EAF" hidden="1">#N/A</definedName>
    <definedName name="_16723DLC47C5EAF" hidden="1">#N/A</definedName>
    <definedName name="_16724DLC47C5EAF" hidden="1">#N/A</definedName>
    <definedName name="_16725DLC47C5EAF" hidden="1">#N/A</definedName>
    <definedName name="_16726DLC47C5EAF" hidden="1">#N/A</definedName>
    <definedName name="_16727DLC47C5EAF" hidden="1">#N/A</definedName>
    <definedName name="_16728DLC47C5EAF" hidden="1">#N/A</definedName>
    <definedName name="_16729DLC47C5EAF" hidden="1">#N/A</definedName>
    <definedName name="_1672DL61003406" hidden="1">#N/A</definedName>
    <definedName name="_16730DLC47C5EAF" hidden="1">#N/A</definedName>
    <definedName name="_16731DLC47CE15E" hidden="1">#N/A</definedName>
    <definedName name="_16732DLC47CE15E" hidden="1">#N/A</definedName>
    <definedName name="_16733DLC47CE15E" hidden="1">#N/A</definedName>
    <definedName name="_16734DLC47CE15E" hidden="1">#N/A</definedName>
    <definedName name="_16735DLC47CE15E" hidden="1">#N/A</definedName>
    <definedName name="_16736DLC47CE15E" hidden="1">#N/A</definedName>
    <definedName name="_16737DLC47CE15E" hidden="1">#N/A</definedName>
    <definedName name="_16738DLC47CE15E" hidden="1">#N/A</definedName>
    <definedName name="_16739DLC47CE15E" hidden="1">#N/A</definedName>
    <definedName name="_1673DL61003406" hidden="1">#N/A</definedName>
    <definedName name="_16740DLC47CE15E" hidden="1">#N/A</definedName>
    <definedName name="_16741DLC47CE15E" hidden="1">#N/A</definedName>
    <definedName name="_16742DLC47CE15E" hidden="1">#N/A</definedName>
    <definedName name="_16743DLC47CE15E" hidden="1">#N/A</definedName>
    <definedName name="_16744DLC47CE15E" hidden="1">#N/A</definedName>
    <definedName name="_16745DLC47CE15E" hidden="1">#N/A</definedName>
    <definedName name="_16746DLC47CE15E" hidden="1">#N/A</definedName>
    <definedName name="_16747DLC47CE15E" hidden="1">#N/A</definedName>
    <definedName name="_16748DLC47CE15E" hidden="1">#N/A</definedName>
    <definedName name="_16749DLC47CE15E" hidden="1">#N/A</definedName>
    <definedName name="_1674DL61003406" hidden="1">#N/A</definedName>
    <definedName name="_16750DLC47CE15E" hidden="1">#N/A</definedName>
    <definedName name="_16751DLC47CE15E" hidden="1">#N/A</definedName>
    <definedName name="_16752DLC47CE15E" hidden="1">#N/A</definedName>
    <definedName name="_16753DLC47CE15E" hidden="1">#N/A</definedName>
    <definedName name="_16754DLC47CE15E" hidden="1">#N/A</definedName>
    <definedName name="_16755DLC47CE15E" hidden="1">#N/A</definedName>
    <definedName name="_16756DLC47CE15E" hidden="1">#N/A</definedName>
    <definedName name="_16757DLC47CE15E" hidden="1">#N/A</definedName>
    <definedName name="_16758DLC47CE15E" hidden="1">#N/A</definedName>
    <definedName name="_16759DLC47CE15E" hidden="1">#N/A</definedName>
    <definedName name="_1675DL61003406" hidden="1">#N/A</definedName>
    <definedName name="_16760DLC47CE15E" hidden="1">#N/A</definedName>
    <definedName name="_16761DLC47CE15E" hidden="1">#N/A</definedName>
    <definedName name="_16762DLC47CE15E" hidden="1">#N/A</definedName>
    <definedName name="_16763DLC47CE15E" hidden="1">#N/A</definedName>
    <definedName name="_16764DLC47CE15E" hidden="1">#N/A</definedName>
    <definedName name="_16765DLC47CE15E" hidden="1">#N/A</definedName>
    <definedName name="_16766DLC47D5EAF" hidden="1">#N/A</definedName>
    <definedName name="_16767DLC47D5EAF" hidden="1">#N/A</definedName>
    <definedName name="_16768DLC47D5EAF" hidden="1">#N/A</definedName>
    <definedName name="_16769DLC47D5EAF" hidden="1">#N/A</definedName>
    <definedName name="_1676DL61003406" hidden="1">#N/A</definedName>
    <definedName name="_16770DLC47D5EAF" hidden="1">#N/A</definedName>
    <definedName name="_16771DLC47D5EAF" hidden="1">#N/A</definedName>
    <definedName name="_16772DLC47D5EAF" hidden="1">#N/A</definedName>
    <definedName name="_16773DLC47D5EAF" hidden="1">#N/A</definedName>
    <definedName name="_16774DLC47D5EAF" hidden="1">#N/A</definedName>
    <definedName name="_16775DLC47D5EAF" hidden="1">#N/A</definedName>
    <definedName name="_16776DLC47D5EAF" hidden="1">#N/A</definedName>
    <definedName name="_16777DLC47D5EAF" hidden="1">#N/A</definedName>
    <definedName name="_16778DLC47D5EAF" hidden="1">#N/A</definedName>
    <definedName name="_16779DLC47D5EAF" hidden="1">#N/A</definedName>
    <definedName name="_1677DL61003406" hidden="1">#N/A</definedName>
    <definedName name="_16780DLC47D5EAF" hidden="1">#N/A</definedName>
    <definedName name="_16781DLC47D5EAF" hidden="1">#N/A</definedName>
    <definedName name="_16782DLC47D5EAF" hidden="1">#N/A</definedName>
    <definedName name="_16783DLC47D5EAF" hidden="1">#N/A</definedName>
    <definedName name="_16784DLC47D5EAF" hidden="1">#N/A</definedName>
    <definedName name="_16785DLC47D5EAF" hidden="1">#N/A</definedName>
    <definedName name="_16786DLC47D5EAF" hidden="1">#N/A</definedName>
    <definedName name="_16787DLC47D5EAF" hidden="1">#N/A</definedName>
    <definedName name="_16788DLC47D5EAF" hidden="1">#N/A</definedName>
    <definedName name="_16789DLC47D5EAF" hidden="1">#N/A</definedName>
    <definedName name="_1678DL61003406" hidden="1">#N/A</definedName>
    <definedName name="_16790DLC47D5EAF" hidden="1">#N/A</definedName>
    <definedName name="_16791DLC47D5EAF" hidden="1">#N/A</definedName>
    <definedName name="_16792DLC47D5EAF" hidden="1">#N/A</definedName>
    <definedName name="_16793DLC47D5EAF" hidden="1">#N/A</definedName>
    <definedName name="_16794DLC47D5EAF" hidden="1">#N/A</definedName>
    <definedName name="_16795DLC47D5EAF" hidden="1">#N/A</definedName>
    <definedName name="_16796DLC47D5EAF" hidden="1">#N/A</definedName>
    <definedName name="_16797DLC47D5EAF" hidden="1">#N/A</definedName>
    <definedName name="_16798DLC47D5EAF" hidden="1">#N/A</definedName>
    <definedName name="_16799DLC47D5EAF" hidden="1">#N/A</definedName>
    <definedName name="_1679DL61003406" hidden="1">#N/A</definedName>
    <definedName name="_167DL607530B2" hidden="1">#N/A</definedName>
    <definedName name="_167DL618F3778" hidden="1">#N/A</definedName>
    <definedName name="_16800DLC47D5EAF" hidden="1">#N/A</definedName>
    <definedName name="_16801DLC47DE15E" hidden="1">#N/A</definedName>
    <definedName name="_16802DLC47DE15E" hidden="1">#N/A</definedName>
    <definedName name="_16803DLC47DE15E" hidden="1">#N/A</definedName>
    <definedName name="_16804DLC47DE15E" hidden="1">#N/A</definedName>
    <definedName name="_16805DLC47DE15E" hidden="1">#N/A</definedName>
    <definedName name="_16806DLC47DE15E" hidden="1">#N/A</definedName>
    <definedName name="_16807DLC47DE15E" hidden="1">#N/A</definedName>
    <definedName name="_16808DLC47DE15E" hidden="1">#N/A</definedName>
    <definedName name="_16809DLC47DE15E" hidden="1">#N/A</definedName>
    <definedName name="_1680DL61003406" hidden="1">#N/A</definedName>
    <definedName name="_16810DLC47DE15E" hidden="1">#N/A</definedName>
    <definedName name="_16811DLC47DE15E" hidden="1">#N/A</definedName>
    <definedName name="_16812DLC47DE15E" hidden="1">#N/A</definedName>
    <definedName name="_16813DLC47DE15E" hidden="1">#N/A</definedName>
    <definedName name="_16814DLC47DE15E" hidden="1">#N/A</definedName>
    <definedName name="_16815DLC47DE15E" hidden="1">#N/A</definedName>
    <definedName name="_16816DLC47DE15E" hidden="1">#N/A</definedName>
    <definedName name="_16817DLC47DE15E" hidden="1">#N/A</definedName>
    <definedName name="_16818DLC47DE15E" hidden="1">#N/A</definedName>
    <definedName name="_16819DLC47DE15E" hidden="1">#N/A</definedName>
    <definedName name="_1681DL6101340C" hidden="1">#N/A</definedName>
    <definedName name="_16820DLC47DE15E" hidden="1">#N/A</definedName>
    <definedName name="_16821DLC47DE15E" hidden="1">#N/A</definedName>
    <definedName name="_16822DLC47DE15E" hidden="1">#N/A</definedName>
    <definedName name="_16823DLC47DE15E" hidden="1">#N/A</definedName>
    <definedName name="_16824DLC47DE15E" hidden="1">#N/A</definedName>
    <definedName name="_16825DLC47DE15E" hidden="1">#N/A</definedName>
    <definedName name="_16826DLC47DE15E" hidden="1">#N/A</definedName>
    <definedName name="_16827DLC47DE15E" hidden="1">#N/A</definedName>
    <definedName name="_16828DLC47DE15E" hidden="1">#N/A</definedName>
    <definedName name="_16829DLC47DE15E" hidden="1">#N/A</definedName>
    <definedName name="_1682DL6101340C" hidden="1">#N/A</definedName>
    <definedName name="_16830DLC47DE15E" hidden="1">#N/A</definedName>
    <definedName name="_16831DLC47DE15E" hidden="1">#N/A</definedName>
    <definedName name="_16832DLC47DE15E" hidden="1">#N/A</definedName>
    <definedName name="_16833DLC47DE15E" hidden="1">#N/A</definedName>
    <definedName name="_16834DLC47DE15E" hidden="1">#N/A</definedName>
    <definedName name="_16835DLC47DE15E" hidden="1">#N/A</definedName>
    <definedName name="_16836DLC47E5EAF" hidden="1">#N/A</definedName>
    <definedName name="_16837DLC47E5EAF" hidden="1">#N/A</definedName>
    <definedName name="_16838DLC47E5EAF" hidden="1">#N/A</definedName>
    <definedName name="_16839DLC47E5EAF" hidden="1">#N/A</definedName>
    <definedName name="_1683DL6101340C" hidden="1">#N/A</definedName>
    <definedName name="_16840DLC47E5EAF" hidden="1">#N/A</definedName>
    <definedName name="_16841DLC47E5EAF" hidden="1">#N/A</definedName>
    <definedName name="_16842DLC47E5EAF" hidden="1">#N/A</definedName>
    <definedName name="_16843DLC47E5EAF" hidden="1">#N/A</definedName>
    <definedName name="_16844DLC47E5EAF" hidden="1">#N/A</definedName>
    <definedName name="_16845DLC47E5EAF" hidden="1">#N/A</definedName>
    <definedName name="_16846DLC47E5EAF" hidden="1">#N/A</definedName>
    <definedName name="_16847DLC47E5EAF" hidden="1">#N/A</definedName>
    <definedName name="_16848DLC47E5EAF" hidden="1">#N/A</definedName>
    <definedName name="_16849DLC47E5EAF" hidden="1">#N/A</definedName>
    <definedName name="_1684DL6101340C" hidden="1">#N/A</definedName>
    <definedName name="_16850DLC47E5EAF" hidden="1">#N/A</definedName>
    <definedName name="_16851DLC47E5EAF" hidden="1">#N/A</definedName>
    <definedName name="_16852DLC47E5EAF" hidden="1">#N/A</definedName>
    <definedName name="_16853DLC47E5EAF" hidden="1">#N/A</definedName>
    <definedName name="_16854DLC47E5EAF" hidden="1">#N/A</definedName>
    <definedName name="_16855DLC47E5EAF" hidden="1">#N/A</definedName>
    <definedName name="_16856DLC47E5EAF" hidden="1">#N/A</definedName>
    <definedName name="_16857DLC47E5EAF" hidden="1">#N/A</definedName>
    <definedName name="_16858DLC47E5EAF" hidden="1">#N/A</definedName>
    <definedName name="_16859DLC47E5EAF" hidden="1">#N/A</definedName>
    <definedName name="_1685DL6101340C" hidden="1">#N/A</definedName>
    <definedName name="_16860DLC47E5EAF" hidden="1">#N/A</definedName>
    <definedName name="_16861DLC47E5EAF" hidden="1">#N/A</definedName>
    <definedName name="_16862DLC47E5EAF" hidden="1">#N/A</definedName>
    <definedName name="_16863DLC47E5EAF" hidden="1">#N/A</definedName>
    <definedName name="_16864DLC47E5EAF" hidden="1">#N/A</definedName>
    <definedName name="_16865DLC47E5EAF" hidden="1">#N/A</definedName>
    <definedName name="_16866DLC47E5EAF" hidden="1">#N/A</definedName>
    <definedName name="_16867DLC47E5EAF" hidden="1">#N/A</definedName>
    <definedName name="_16868DLC47E5EAF" hidden="1">#N/A</definedName>
    <definedName name="_16869DLC47E5EAF" hidden="1">#N/A</definedName>
    <definedName name="_1686DL6101340C" hidden="1">#N/A</definedName>
    <definedName name="_16870DLC47E5EAF" hidden="1">#N/A</definedName>
    <definedName name="_16871DLC47EE15E" hidden="1">#N/A</definedName>
    <definedName name="_16872DLC47EE15E" hidden="1">#N/A</definedName>
    <definedName name="_16873DLC47EE15E" hidden="1">#N/A</definedName>
    <definedName name="_16874DLC47EE15E" hidden="1">#N/A</definedName>
    <definedName name="_16875DLC47EE15E" hidden="1">#N/A</definedName>
    <definedName name="_16876DLC47EE15E" hidden="1">#N/A</definedName>
    <definedName name="_16877DLC47EE15E" hidden="1">#N/A</definedName>
    <definedName name="_16878DLC47EE15E" hidden="1">#N/A</definedName>
    <definedName name="_16879DLC47EE15E" hidden="1">#N/A</definedName>
    <definedName name="_1687DL6101340C" hidden="1">#N/A</definedName>
    <definedName name="_16880DLC47EE15E" hidden="1">#N/A</definedName>
    <definedName name="_16881DLC47EE15E" hidden="1">#N/A</definedName>
    <definedName name="_16882DLC47EE15E" hidden="1">#N/A</definedName>
    <definedName name="_16883DLC47EE15E" hidden="1">#N/A</definedName>
    <definedName name="_16884DLC47EE15E" hidden="1">#N/A</definedName>
    <definedName name="_16885DLC47EE15E" hidden="1">#N/A</definedName>
    <definedName name="_16886DLC47EE15E" hidden="1">#N/A</definedName>
    <definedName name="_16887DLC47EE15E" hidden="1">#N/A</definedName>
    <definedName name="_16888DLC47EE15E" hidden="1">#N/A</definedName>
    <definedName name="_16889DLC47EE15E" hidden="1">#N/A</definedName>
    <definedName name="_1688DL6101340C" hidden="1">#N/A</definedName>
    <definedName name="_16890DLC47EE15E" hidden="1">#N/A</definedName>
    <definedName name="_16891DLC47EE15E" hidden="1">#N/A</definedName>
    <definedName name="_16892DLC47EE15E" hidden="1">#N/A</definedName>
    <definedName name="_16893DLC47EE15E" hidden="1">#N/A</definedName>
    <definedName name="_16894DLC47EE15E" hidden="1">#N/A</definedName>
    <definedName name="_16895DLC47EE15E" hidden="1">#N/A</definedName>
    <definedName name="_16896DLC47EE15E" hidden="1">#N/A</definedName>
    <definedName name="_16897DLC47EE15E" hidden="1">#N/A</definedName>
    <definedName name="_16898DLC47EE15E" hidden="1">#N/A</definedName>
    <definedName name="_16899DLC47EE15E" hidden="1">#N/A</definedName>
    <definedName name="_1689DL6101340C" hidden="1">#N/A</definedName>
    <definedName name="_168DL607530B2" hidden="1">#N/A</definedName>
    <definedName name="_168DL61903781" hidden="1">#N/A</definedName>
    <definedName name="_16900DLC47EE15E" hidden="1">#N/A</definedName>
    <definedName name="_16901DLC47EE15E" hidden="1">#N/A</definedName>
    <definedName name="_16902DLC47EE15E" hidden="1">#N/A</definedName>
    <definedName name="_16903DLC47EE15E" hidden="1">#N/A</definedName>
    <definedName name="_16904DLC47EE15E" hidden="1">#N/A</definedName>
    <definedName name="_16905DLC47EE15E" hidden="1">#N/A</definedName>
    <definedName name="_16906DLC47F5EAF" hidden="1">#N/A</definedName>
    <definedName name="_16907DLC47F5EAF" hidden="1">#N/A</definedName>
    <definedName name="_16908DLC47F5EAF" hidden="1">#N/A</definedName>
    <definedName name="_16909DLC47F5EAF" hidden="1">#N/A</definedName>
    <definedName name="_1690DL6101340C" hidden="1">#N/A</definedName>
    <definedName name="_16910DLC47F5EAF" hidden="1">#N/A</definedName>
    <definedName name="_16911DLC47F5EAF" hidden="1">#N/A</definedName>
    <definedName name="_16912DLC47F5EAF" hidden="1">#N/A</definedName>
    <definedName name="_16913DLC47F5EAF" hidden="1">#N/A</definedName>
    <definedName name="_16914DLC47F5EAF" hidden="1">#N/A</definedName>
    <definedName name="_16915DLC47F5EAF" hidden="1">#N/A</definedName>
    <definedName name="_16916DLC47F5EAF" hidden="1">#N/A</definedName>
    <definedName name="_16917DLC47F5EAF" hidden="1">#N/A</definedName>
    <definedName name="_16918DLC47F5EAF" hidden="1">#N/A</definedName>
    <definedName name="_16919DLC47F5EAF" hidden="1">#N/A</definedName>
    <definedName name="_1691DL6101340C" hidden="1">#N/A</definedName>
    <definedName name="_16920DLC47F5EAF" hidden="1">#N/A</definedName>
    <definedName name="_16921DLC47F5EAF" hidden="1">#N/A</definedName>
    <definedName name="_16922DLC47F5EAF" hidden="1">#N/A</definedName>
    <definedName name="_16923DLC47F5EAF" hidden="1">#N/A</definedName>
    <definedName name="_16924DLC47F5EAF" hidden="1">#N/A</definedName>
    <definedName name="_16925DLC47F5EAF" hidden="1">#N/A</definedName>
    <definedName name="_16926DLC47F5EAF" hidden="1">#N/A</definedName>
    <definedName name="_16927DLC47F5EAF" hidden="1">#N/A</definedName>
    <definedName name="_16928DLC47F5EAF" hidden="1">#N/A</definedName>
    <definedName name="_16929DLC47F5EAF" hidden="1">#N/A</definedName>
    <definedName name="_1692DL6101340C" hidden="1">#N/A</definedName>
    <definedName name="_16930DLC47F5EAF" hidden="1">#N/A</definedName>
    <definedName name="_16931DLC47F5EAF" hidden="1">#N/A</definedName>
    <definedName name="_16932DLC47F5EAF" hidden="1">#N/A</definedName>
    <definedName name="_16933DLC47F5EAF" hidden="1">#N/A</definedName>
    <definedName name="_16934DLC47F5EAF" hidden="1">#N/A</definedName>
    <definedName name="_16935DLC47F5EAF" hidden="1">#N/A</definedName>
    <definedName name="_16936DLC47F5EAF" hidden="1">#N/A</definedName>
    <definedName name="_16937DLC47F5EAF" hidden="1">#N/A</definedName>
    <definedName name="_16938DLC47F5EAF" hidden="1">#N/A</definedName>
    <definedName name="_16939DLC47F5EAF" hidden="1">#N/A</definedName>
    <definedName name="_1693DL6101340C" hidden="1">#N/A</definedName>
    <definedName name="_16940DLC47F5EAF" hidden="1">#N/A</definedName>
    <definedName name="_16941DLC47FE15E" hidden="1">#N/A</definedName>
    <definedName name="_16942DLC47FE15E" hidden="1">#N/A</definedName>
    <definedName name="_16943DLC47FE15E" hidden="1">#N/A</definedName>
    <definedName name="_16944DLC47FE15E" hidden="1">#N/A</definedName>
    <definedName name="_16945DLC47FE15E" hidden="1">#N/A</definedName>
    <definedName name="_16946DLC47FE15E" hidden="1">#N/A</definedName>
    <definedName name="_16947DLC47FE15E" hidden="1">#N/A</definedName>
    <definedName name="_16948DLC47FE15E" hidden="1">#N/A</definedName>
    <definedName name="_16949DLC47FE15E" hidden="1">#N/A</definedName>
    <definedName name="_1694DL6101340C" hidden="1">#N/A</definedName>
    <definedName name="_16950DLC47FE15E" hidden="1">#N/A</definedName>
    <definedName name="_16951DLC47FE15E" hidden="1">#N/A</definedName>
    <definedName name="_16952DLC47FE15E" hidden="1">#N/A</definedName>
    <definedName name="_16953DLC47FE15E" hidden="1">#N/A</definedName>
    <definedName name="_16954DLC47FE15E" hidden="1">#N/A</definedName>
    <definedName name="_16955DLC47FE15E" hidden="1">#N/A</definedName>
    <definedName name="_16956DLC47FE15E" hidden="1">#N/A</definedName>
    <definedName name="_16957DLC47FE15E" hidden="1">#N/A</definedName>
    <definedName name="_16958DLC47FE15E" hidden="1">#N/A</definedName>
    <definedName name="_16959DLC47FE15E" hidden="1">#N/A</definedName>
    <definedName name="_1695DL6101340C" hidden="1">#N/A</definedName>
    <definedName name="_16960DLC47FE15E" hidden="1">#N/A</definedName>
    <definedName name="_16961DLC47FE15E" hidden="1">#N/A</definedName>
    <definedName name="_16962DLC47FE15E" hidden="1">#N/A</definedName>
    <definedName name="_16963DLC47FE15E" hidden="1">#N/A</definedName>
    <definedName name="_16964DLC47FE15E" hidden="1">#N/A</definedName>
    <definedName name="_16965DLC47FE15E" hidden="1">#N/A</definedName>
    <definedName name="_16966DLC47FE15E" hidden="1">#N/A</definedName>
    <definedName name="_16967DLC47FE15E" hidden="1">#N/A</definedName>
    <definedName name="_16968DLC47FE15E" hidden="1">#N/A</definedName>
    <definedName name="_16969DLC47FE15E" hidden="1">#N/A</definedName>
    <definedName name="_1696DL6101340C" hidden="1">#N/A</definedName>
    <definedName name="_16970DLC47FE15E" hidden="1">#N/A</definedName>
    <definedName name="_16971DLC47FE15E" hidden="1">#N/A</definedName>
    <definedName name="_16972DLC47FE15E" hidden="1">#N/A</definedName>
    <definedName name="_16973DLC47FE15E" hidden="1">#N/A</definedName>
    <definedName name="_16974DLC47FE15E" hidden="1">#N/A</definedName>
    <definedName name="_16975DLC47FE15E" hidden="1">#N/A</definedName>
    <definedName name="_16976DLC4805EAF" hidden="1">#N/A</definedName>
    <definedName name="_16977DLC4805EAF" hidden="1">#N/A</definedName>
    <definedName name="_16978DLC4805EAF" hidden="1">#N/A</definedName>
    <definedName name="_16979DLC4805EAF" hidden="1">#N/A</definedName>
    <definedName name="_1697DL6101340C" hidden="1">#N/A</definedName>
    <definedName name="_16980DLC4805EAF" hidden="1">#N/A</definedName>
    <definedName name="_16981DLC4805EAF" hidden="1">#N/A</definedName>
    <definedName name="_16982DLC4805EAF" hidden="1">#N/A</definedName>
    <definedName name="_16983DLC4805EAF" hidden="1">#N/A</definedName>
    <definedName name="_16984DLC4805EAF" hidden="1">#N/A</definedName>
    <definedName name="_16985DLC4805EAF" hidden="1">#N/A</definedName>
    <definedName name="_16986DLC4805EAF" hidden="1">#N/A</definedName>
    <definedName name="_16987DLC4805EAF" hidden="1">#N/A</definedName>
    <definedName name="_16988DLC4805EAF" hidden="1">#N/A</definedName>
    <definedName name="_16989DLC4805EAF" hidden="1">#N/A</definedName>
    <definedName name="_1698DL6101340C" hidden="1">#N/A</definedName>
    <definedName name="_16990DLC4805EAF" hidden="1">#N/A</definedName>
    <definedName name="_16991DLC4805EAF" hidden="1">#N/A</definedName>
    <definedName name="_16992DLC4805EAF" hidden="1">#N/A</definedName>
    <definedName name="_16993DLC4805EAF" hidden="1">#N/A</definedName>
    <definedName name="_16994DLC4805EAF" hidden="1">#N/A</definedName>
    <definedName name="_16995DLC4805EAF" hidden="1">#N/A</definedName>
    <definedName name="_16996DLC4805EAF" hidden="1">#N/A</definedName>
    <definedName name="_16997DLC4805EAF" hidden="1">#N/A</definedName>
    <definedName name="_16998DLC4805EAF" hidden="1">#N/A</definedName>
    <definedName name="_16999DLC4805EAF" hidden="1">#N/A</definedName>
    <definedName name="_1699DL6101340C" hidden="1">#N/A</definedName>
    <definedName name="_169DL607530B2" hidden="1">#N/A</definedName>
    <definedName name="_169DL61913789" hidden="1">#N/A</definedName>
    <definedName name="_16AL639B3E5C" hidden="1">#N/A</definedName>
    <definedName name="_16DL60D432F5" hidden="1">#N/A</definedName>
    <definedName name="_17000DLC4805EAF" hidden="1">#N/A</definedName>
    <definedName name="_17001DLC4805EAF" hidden="1">#N/A</definedName>
    <definedName name="_17002DLC4805EAF" hidden="1">#N/A</definedName>
    <definedName name="_17003DLC4805EAF" hidden="1">#N/A</definedName>
    <definedName name="_17004DLC4805EAF" hidden="1">#N/A</definedName>
    <definedName name="_17005DLC4805EAF" hidden="1">#N/A</definedName>
    <definedName name="_17006DLC4805EAF" hidden="1">#N/A</definedName>
    <definedName name="_17007DLC4805EAF" hidden="1">#N/A</definedName>
    <definedName name="_17008DLC4805EAF" hidden="1">#N/A</definedName>
    <definedName name="_17009DLC4805EAF" hidden="1">#N/A</definedName>
    <definedName name="_1700DL6101340C" hidden="1">#N/A</definedName>
    <definedName name="_17010DLC4805EAF" hidden="1">#N/A</definedName>
    <definedName name="_17011DLC480E15E" hidden="1">#N/A</definedName>
    <definedName name="_17012DLC480E15E" hidden="1">#N/A</definedName>
    <definedName name="_17013DLC480E15E" hidden="1">#N/A</definedName>
    <definedName name="_17014DLC480E15E" hidden="1">#N/A</definedName>
    <definedName name="_17015DLC480E15E" hidden="1">#N/A</definedName>
    <definedName name="_17016DLC480E15E" hidden="1">#N/A</definedName>
    <definedName name="_17017DLC480E15E" hidden="1">#N/A</definedName>
    <definedName name="_17018DLC480E15E" hidden="1">#N/A</definedName>
    <definedName name="_17019DLC480E15E" hidden="1">#N/A</definedName>
    <definedName name="_1701DL6101340C" hidden="1">#N/A</definedName>
    <definedName name="_17020DLC480E15E" hidden="1">#N/A</definedName>
    <definedName name="_17021DLC480E15E" hidden="1">#N/A</definedName>
    <definedName name="_17022DLC480E15E" hidden="1">#N/A</definedName>
    <definedName name="_17023DLC480E15E" hidden="1">#N/A</definedName>
    <definedName name="_17024DLC480E15E" hidden="1">#N/A</definedName>
    <definedName name="_17025DLC480E15E" hidden="1">#N/A</definedName>
    <definedName name="_17026DLC480E15E" hidden="1">#N/A</definedName>
    <definedName name="_17027DLC480E15E" hidden="1">#N/A</definedName>
    <definedName name="_17028DLC480E15E" hidden="1">#N/A</definedName>
    <definedName name="_17029DLC480E15E" hidden="1">#N/A</definedName>
    <definedName name="_1702DL6101340C" hidden="1">#N/A</definedName>
    <definedName name="_17030DLC480E15E" hidden="1">#N/A</definedName>
    <definedName name="_17031DLC480E15E" hidden="1">#N/A</definedName>
    <definedName name="_17032DLC480E15E" hidden="1">#N/A</definedName>
    <definedName name="_17033DLC480E15E" hidden="1">#N/A</definedName>
    <definedName name="_17034DLC480E15E" hidden="1">#N/A</definedName>
    <definedName name="_17035DLC480E15E" hidden="1">#N/A</definedName>
    <definedName name="_17036DLC480E15E" hidden="1">#N/A</definedName>
    <definedName name="_17037DLC480E15E" hidden="1">#N/A</definedName>
    <definedName name="_17038DLC480E15E" hidden="1">#N/A</definedName>
    <definedName name="_17039DLC480E15E" hidden="1">#N/A</definedName>
    <definedName name="_1703DL6101340C" hidden="1">#N/A</definedName>
    <definedName name="_17040DLC480E15E" hidden="1">#N/A</definedName>
    <definedName name="_17041DLC480E15E" hidden="1">#N/A</definedName>
    <definedName name="_17042DLC480E15E" hidden="1">#N/A</definedName>
    <definedName name="_17043DLC480E15E" hidden="1">#N/A</definedName>
    <definedName name="_17044DLC480E15E" hidden="1">#N/A</definedName>
    <definedName name="_17045DLC480E15E" hidden="1">#N/A</definedName>
    <definedName name="_17046DLC4815EB0" hidden="1">#N/A</definedName>
    <definedName name="_17047DLC4815EB0" hidden="1">#N/A</definedName>
    <definedName name="_17048DLC4815EB0" hidden="1">#N/A</definedName>
    <definedName name="_17049DLC4815EB0" hidden="1">#N/A</definedName>
    <definedName name="_1704DL6101340C" hidden="1">#N/A</definedName>
    <definedName name="_17050DLC4815EB0" hidden="1">#N/A</definedName>
    <definedName name="_17051DLC4815EB0" hidden="1">#N/A</definedName>
    <definedName name="_17052DLC4815EB0" hidden="1">#N/A</definedName>
    <definedName name="_17053DLC4815EB0" hidden="1">#N/A</definedName>
    <definedName name="_17054DLC4815EB0" hidden="1">#N/A</definedName>
    <definedName name="_17055DLC4815EB0" hidden="1">#N/A</definedName>
    <definedName name="_17056DLC4815EB0" hidden="1">#N/A</definedName>
    <definedName name="_17057DLC4815EB0" hidden="1">#N/A</definedName>
    <definedName name="_17058DLC4815EB0" hidden="1">#N/A</definedName>
    <definedName name="_17059DLC4815EB0" hidden="1">#N/A</definedName>
    <definedName name="_1705DL6101340C" hidden="1">#N/A</definedName>
    <definedName name="_17060DLC4815EB0" hidden="1">#N/A</definedName>
    <definedName name="_17061DLC4815EB0" hidden="1">#N/A</definedName>
    <definedName name="_17062DLC4815EB0" hidden="1">#N/A</definedName>
    <definedName name="_17063DLC4815EB0" hidden="1">#N/A</definedName>
    <definedName name="_17064DLC4815EB0" hidden="1">#N/A</definedName>
    <definedName name="_17065DLC4815EB0" hidden="1">#N/A</definedName>
    <definedName name="_17066DLC4815EB0" hidden="1">#N/A</definedName>
    <definedName name="_17067DLC4815EB0" hidden="1">#N/A</definedName>
    <definedName name="_17068DLC4815EB0" hidden="1">#N/A</definedName>
    <definedName name="_17069DLC4815EB0" hidden="1">#N/A</definedName>
    <definedName name="_1706DL6101340C" hidden="1">#N/A</definedName>
    <definedName name="_17070DLC4815EB0" hidden="1">#N/A</definedName>
    <definedName name="_17071DLC4815EB0" hidden="1">#N/A</definedName>
    <definedName name="_17072DLC4815EB0" hidden="1">#N/A</definedName>
    <definedName name="_17073DLC4815EB0" hidden="1">#N/A</definedName>
    <definedName name="_17074DLC4815EB0" hidden="1">#N/A</definedName>
    <definedName name="_17075DLC4815EB0" hidden="1">#N/A</definedName>
    <definedName name="_17076DLC4815EB0" hidden="1">#N/A</definedName>
    <definedName name="_17077DLC4815EB0" hidden="1">#N/A</definedName>
    <definedName name="_17078DLC4815EB0" hidden="1">#N/A</definedName>
    <definedName name="_17079DLC4815EB0" hidden="1">#N/A</definedName>
    <definedName name="_1707DL6101340C" hidden="1">#N/A</definedName>
    <definedName name="_17080DLC4815EB0" hidden="1">#N/A</definedName>
    <definedName name="_17081DLC481E15E" hidden="1">#N/A</definedName>
    <definedName name="_17082DLC481E15E" hidden="1">#N/A</definedName>
    <definedName name="_17083DLC481E15E" hidden="1">#N/A</definedName>
    <definedName name="_17084DLC481E15E" hidden="1">#N/A</definedName>
    <definedName name="_17085DLC481E15E" hidden="1">#N/A</definedName>
    <definedName name="_17086DLC481E15E" hidden="1">#N/A</definedName>
    <definedName name="_17087DLC481E15E" hidden="1">#N/A</definedName>
    <definedName name="_17088DLC481E15E" hidden="1">#N/A</definedName>
    <definedName name="_17089DLC481E15E" hidden="1">#N/A</definedName>
    <definedName name="_1708DL6101340C" hidden="1">#N/A</definedName>
    <definedName name="_17090DLC481E15E" hidden="1">#N/A</definedName>
    <definedName name="_17091DLC481E15E" hidden="1">#N/A</definedName>
    <definedName name="_17092DLC481E15E" hidden="1">#N/A</definedName>
    <definedName name="_17093DLC481E15E" hidden="1">#N/A</definedName>
    <definedName name="_17094DLC481E15E" hidden="1">#N/A</definedName>
    <definedName name="_17095DLC481E15E" hidden="1">#N/A</definedName>
    <definedName name="_17096DLC481E15E" hidden="1">#N/A</definedName>
    <definedName name="_17097DLC481E15E" hidden="1">#N/A</definedName>
    <definedName name="_17098DLC481E15E" hidden="1">#N/A</definedName>
    <definedName name="_17099DLC481E15E" hidden="1">#N/A</definedName>
    <definedName name="_1709DL6101340C" hidden="1">#N/A</definedName>
    <definedName name="_170DL607530B2" hidden="1">#N/A</definedName>
    <definedName name="_170DL61923790" hidden="1">#N/A</definedName>
    <definedName name="_17100DLC481E15E" hidden="1">#N/A</definedName>
    <definedName name="_17101DLC481E15E" hidden="1">#N/A</definedName>
    <definedName name="_17102DLC481E15E" hidden="1">#N/A</definedName>
    <definedName name="_17103DLC481E15E" hidden="1">#N/A</definedName>
    <definedName name="_17104DLC481E15E" hidden="1">#N/A</definedName>
    <definedName name="_17105DLC481E15E" hidden="1">#N/A</definedName>
    <definedName name="_17106DLC481E15E" hidden="1">#N/A</definedName>
    <definedName name="_17107DLC481E15E" hidden="1">#N/A</definedName>
    <definedName name="_17108DLC481E15E" hidden="1">#N/A</definedName>
    <definedName name="_17109DLC481E15E" hidden="1">#N/A</definedName>
    <definedName name="_1710DL6101340C" hidden="1">#N/A</definedName>
    <definedName name="_17110DLC481E15E" hidden="1">#N/A</definedName>
    <definedName name="_17111DLC481E15E" hidden="1">#N/A</definedName>
    <definedName name="_17112DLC481E15E" hidden="1">#N/A</definedName>
    <definedName name="_17113DLC481E15E" hidden="1">#N/A</definedName>
    <definedName name="_17114DLC481E15E" hidden="1">#N/A</definedName>
    <definedName name="_17115DLC481E15E" hidden="1">#N/A</definedName>
    <definedName name="_17116DLC4825EB0" hidden="1">#N/A</definedName>
    <definedName name="_17117DLC4825EB0" hidden="1">#N/A</definedName>
    <definedName name="_17118DLC4825EB0" hidden="1">#N/A</definedName>
    <definedName name="_17119DLC4825EB0" hidden="1">#N/A</definedName>
    <definedName name="_1711DL6101340C" hidden="1">#N/A</definedName>
    <definedName name="_17120DLC4825EB0" hidden="1">#N/A</definedName>
    <definedName name="_17121DLC4825EB0" hidden="1">#N/A</definedName>
    <definedName name="_17122DLC4825EB0" hidden="1">#N/A</definedName>
    <definedName name="_17123DLC4825EB0" hidden="1">#N/A</definedName>
    <definedName name="_17124DLC4825EB0" hidden="1">#N/A</definedName>
    <definedName name="_17125DLC4825EB0" hidden="1">#N/A</definedName>
    <definedName name="_17126DLC4825EB0" hidden="1">#N/A</definedName>
    <definedName name="_17127DLC4825EB0" hidden="1">#N/A</definedName>
    <definedName name="_17128DLC4825EB0" hidden="1">#N/A</definedName>
    <definedName name="_17129DLC4825EB0" hidden="1">#N/A</definedName>
    <definedName name="_1712DL6101340C" hidden="1">#N/A</definedName>
    <definedName name="_17130DLC4825EB0" hidden="1">#N/A</definedName>
    <definedName name="_17131DLC4825EB0" hidden="1">#N/A</definedName>
    <definedName name="_17132DLC4825EB0" hidden="1">#N/A</definedName>
    <definedName name="_17133DLC4825EB0" hidden="1">#N/A</definedName>
    <definedName name="_17134DLC4825EB0" hidden="1">#N/A</definedName>
    <definedName name="_17135DLC4825EB0" hidden="1">#N/A</definedName>
    <definedName name="_17136DLC4825EB0" hidden="1">#N/A</definedName>
    <definedName name="_17137DLC4825EB0" hidden="1">#N/A</definedName>
    <definedName name="_17138DLC4825EB0" hidden="1">#N/A</definedName>
    <definedName name="_17139DLC4825EB0" hidden="1">#N/A</definedName>
    <definedName name="_1713DL6101340C" hidden="1">#N/A</definedName>
    <definedName name="_17140DLC4825EB0" hidden="1">#N/A</definedName>
    <definedName name="_17141DLC4825EB0" hidden="1">#N/A</definedName>
    <definedName name="_17142DLC4825EB0" hidden="1">#N/A</definedName>
    <definedName name="_17143DLC4825EB0" hidden="1">#N/A</definedName>
    <definedName name="_17144DLC4825EB0" hidden="1">#N/A</definedName>
    <definedName name="_17145DLC4825EB0" hidden="1">#N/A</definedName>
    <definedName name="_17146DLC4825EB0" hidden="1">#N/A</definedName>
    <definedName name="_17147DLC4825EB0" hidden="1">#N/A</definedName>
    <definedName name="_17148DLC4825EB0" hidden="1">#N/A</definedName>
    <definedName name="_17149DLC4825EB0" hidden="1">#N/A</definedName>
    <definedName name="_1714DL6101340C" hidden="1">#N/A</definedName>
    <definedName name="_17150DLC4825EB0" hidden="1">#N/A</definedName>
    <definedName name="_17151DLC482E15E" hidden="1">#N/A</definedName>
    <definedName name="_17152DLC482E15E" hidden="1">#N/A</definedName>
    <definedName name="_17153DLC482E15E" hidden="1">#N/A</definedName>
    <definedName name="_17154DLC482E15E" hidden="1">#N/A</definedName>
    <definedName name="_17155DLC482E15E" hidden="1">#N/A</definedName>
    <definedName name="_17156DLC482E15E" hidden="1">#N/A</definedName>
    <definedName name="_17157DLC482E15E" hidden="1">#N/A</definedName>
    <definedName name="_17158DLC482E15E" hidden="1">#N/A</definedName>
    <definedName name="_17159DLC482E15E" hidden="1">#N/A</definedName>
    <definedName name="_1715DL6101340C" hidden="1">#N/A</definedName>
    <definedName name="_17160DLC482E15E" hidden="1">#N/A</definedName>
    <definedName name="_17161DLC482E15E" hidden="1">#N/A</definedName>
    <definedName name="_17162DLC482E15E" hidden="1">#N/A</definedName>
    <definedName name="_17163DLC482E15E" hidden="1">#N/A</definedName>
    <definedName name="_17164DLC482E15E" hidden="1">#N/A</definedName>
    <definedName name="_17165DLC482E15E" hidden="1">#N/A</definedName>
    <definedName name="_17166DLC482E15E" hidden="1">#N/A</definedName>
    <definedName name="_17167DLC482E15E" hidden="1">#N/A</definedName>
    <definedName name="_17168DLC482E15E" hidden="1">#N/A</definedName>
    <definedName name="_17169DLC482E15E" hidden="1">#N/A</definedName>
    <definedName name="_1716DL61023411" hidden="1">#N/A</definedName>
    <definedName name="_17170DLC482E15E" hidden="1">#N/A</definedName>
    <definedName name="_17171DLC482E15E" hidden="1">#N/A</definedName>
    <definedName name="_17172DLC482E15E" hidden="1">#N/A</definedName>
    <definedName name="_17173DLC482E15E" hidden="1">#N/A</definedName>
    <definedName name="_17174DLC482E15E" hidden="1">#N/A</definedName>
    <definedName name="_17175DLC482E15E" hidden="1">#N/A</definedName>
    <definedName name="_17176DLC482E15E" hidden="1">#N/A</definedName>
    <definedName name="_17177DLC482E15E" hidden="1">#N/A</definedName>
    <definedName name="_17178DLC482E15E" hidden="1">#N/A</definedName>
    <definedName name="_17179DLC482E15E" hidden="1">#N/A</definedName>
    <definedName name="_1717DL61023411" hidden="1">#N/A</definedName>
    <definedName name="_17180DLC482E15E" hidden="1">#N/A</definedName>
    <definedName name="_17181DLC482E15E" hidden="1">#N/A</definedName>
    <definedName name="_17182DLC482E15E" hidden="1">#N/A</definedName>
    <definedName name="_17183DLC482E15E" hidden="1">#N/A</definedName>
    <definedName name="_17184DLC482E15E" hidden="1">#N/A</definedName>
    <definedName name="_17185DLC482E15E" hidden="1">#N/A</definedName>
    <definedName name="_17186DLC4836064" hidden="1">#N/A</definedName>
    <definedName name="_17187DLC4836064" hidden="1">#N/A</definedName>
    <definedName name="_17188DLC4836064" hidden="1">#N/A</definedName>
    <definedName name="_17189DLC4836064" hidden="1">#N/A</definedName>
    <definedName name="_1718DL61023411" hidden="1">#N/A</definedName>
    <definedName name="_17190DLC4836064" hidden="1">#N/A</definedName>
    <definedName name="_17191DLC4836064" hidden="1">#N/A</definedName>
    <definedName name="_17192DLC4836064" hidden="1">#N/A</definedName>
    <definedName name="_17193DLC4836064" hidden="1">#N/A</definedName>
    <definedName name="_17194DLC4836064" hidden="1">#N/A</definedName>
    <definedName name="_17195DLC4836064" hidden="1">#N/A</definedName>
    <definedName name="_17196DLC4836064" hidden="1">#N/A</definedName>
    <definedName name="_17197DLC4836064" hidden="1">#N/A</definedName>
    <definedName name="_17198DLC4836064" hidden="1">#N/A</definedName>
    <definedName name="_17199DLC4836064" hidden="1">#N/A</definedName>
    <definedName name="_1719DL61023411" hidden="1">#N/A</definedName>
    <definedName name="_171DL607530B2" hidden="1">#N/A</definedName>
    <definedName name="_171DL61933797" hidden="1">#N/A</definedName>
    <definedName name="_17200DLC4836064" hidden="1">#N/A</definedName>
    <definedName name="_17201DLC4836064" hidden="1">#N/A</definedName>
    <definedName name="_17202DLC4836064" hidden="1">#N/A</definedName>
    <definedName name="_17203DLC4836064" hidden="1">#N/A</definedName>
    <definedName name="_17204DLC4836064" hidden="1">#N/A</definedName>
    <definedName name="_17205DLC4836064" hidden="1">#N/A</definedName>
    <definedName name="_17206DLC4836064" hidden="1">#N/A</definedName>
    <definedName name="_17207DLC4836064" hidden="1">#N/A</definedName>
    <definedName name="_17208DLC4836064" hidden="1">#N/A</definedName>
    <definedName name="_17209DLC4836064" hidden="1">#N/A</definedName>
    <definedName name="_1720DL61023411" hidden="1">#N/A</definedName>
    <definedName name="_17210DLC4836064" hidden="1">#N/A</definedName>
    <definedName name="_17211DLC4836064" hidden="1">#N/A</definedName>
    <definedName name="_17212DLC4836064" hidden="1">#N/A</definedName>
    <definedName name="_17213DLC4836064" hidden="1">#N/A</definedName>
    <definedName name="_17214DLC4836064" hidden="1">#N/A</definedName>
    <definedName name="_17215DLC4836064" hidden="1">#N/A</definedName>
    <definedName name="_17216DLC4836064" hidden="1">#N/A</definedName>
    <definedName name="_17217DLC4836064" hidden="1">#N/A</definedName>
    <definedName name="_17218DLC4836064" hidden="1">#N/A</definedName>
    <definedName name="_17219DLC4836064" hidden="1">#N/A</definedName>
    <definedName name="_1721DL61023411" hidden="1">#N/A</definedName>
    <definedName name="_17220DLC4836064" hidden="1">#N/A</definedName>
    <definedName name="_17221DLC483E15E" hidden="1">#N/A</definedName>
    <definedName name="_17222DLC483E15E" hidden="1">#N/A</definedName>
    <definedName name="_17223DLC483E15E" hidden="1">#N/A</definedName>
    <definedName name="_17224DLC483E15E" hidden="1">#N/A</definedName>
    <definedName name="_17225DLC483E15E" hidden="1">#N/A</definedName>
    <definedName name="_17226DLC483E15E" hidden="1">#N/A</definedName>
    <definedName name="_17227DLC483E15E" hidden="1">#N/A</definedName>
    <definedName name="_17228DLC483E15E" hidden="1">#N/A</definedName>
    <definedName name="_17229DLC483E15E" hidden="1">#N/A</definedName>
    <definedName name="_1722DL61023411" hidden="1">#N/A</definedName>
    <definedName name="_17230DLC483E15E" hidden="1">#N/A</definedName>
    <definedName name="_17231DLC483E15E" hidden="1">#N/A</definedName>
    <definedName name="_17232DLC483E15E" hidden="1">#N/A</definedName>
    <definedName name="_17233DLC483E15E" hidden="1">#N/A</definedName>
    <definedName name="_17234DLC483E15E" hidden="1">#N/A</definedName>
    <definedName name="_17235DLC483E15E" hidden="1">#N/A</definedName>
    <definedName name="_17236DLC483E15E" hidden="1">#N/A</definedName>
    <definedName name="_17237DLC483E15E" hidden="1">#N/A</definedName>
    <definedName name="_17238DLC483E15E" hidden="1">#N/A</definedName>
    <definedName name="_17239DLC483E15E" hidden="1">#N/A</definedName>
    <definedName name="_1723DL61023411" hidden="1">#N/A</definedName>
    <definedName name="_17240DLC483E15E" hidden="1">#N/A</definedName>
    <definedName name="_17241DLC483E15E" hidden="1">#N/A</definedName>
    <definedName name="_17242DLC483E15E" hidden="1">#N/A</definedName>
    <definedName name="_17243DLC483E15E" hidden="1">#N/A</definedName>
    <definedName name="_17244DLC483E15E" hidden="1">#N/A</definedName>
    <definedName name="_17245DLC483E15E" hidden="1">#N/A</definedName>
    <definedName name="_17246DLC483E15E" hidden="1">#N/A</definedName>
    <definedName name="_17247DLC483E15E" hidden="1">#N/A</definedName>
    <definedName name="_17248DLC483E15E" hidden="1">#N/A</definedName>
    <definedName name="_17249DLC483E15E" hidden="1">#N/A</definedName>
    <definedName name="_1724DL61023411" hidden="1">#N/A</definedName>
    <definedName name="_17250DLC483E15E" hidden="1">#N/A</definedName>
    <definedName name="_17251DLC483E15E" hidden="1">#N/A</definedName>
    <definedName name="_17252DLC483E15E" hidden="1">#N/A</definedName>
    <definedName name="_17253DLC483E15E" hidden="1">#N/A</definedName>
    <definedName name="_17254DLC483E15E" hidden="1">#N/A</definedName>
    <definedName name="_17255DLC483E15E" hidden="1">#N/A</definedName>
    <definedName name="_17256DLC4846064" hidden="1">#N/A</definedName>
    <definedName name="_17257DLC4846064" hidden="1">#N/A</definedName>
    <definedName name="_17258DLC4846064" hidden="1">#N/A</definedName>
    <definedName name="_17259DLC4846064" hidden="1">#N/A</definedName>
    <definedName name="_1725DL61023411" hidden="1">#N/A</definedName>
    <definedName name="_17260DLC4846064" hidden="1">#N/A</definedName>
    <definedName name="_17261DLC4846064" hidden="1">#N/A</definedName>
    <definedName name="_17262DLC4846064" hidden="1">#N/A</definedName>
    <definedName name="_17263DLC4846064" hidden="1">#N/A</definedName>
    <definedName name="_17264DLC4846064" hidden="1">#N/A</definedName>
    <definedName name="_17265DLC4846064" hidden="1">#N/A</definedName>
    <definedName name="_17266DLC4846064" hidden="1">#N/A</definedName>
    <definedName name="_17267DLC4846064" hidden="1">#N/A</definedName>
    <definedName name="_17268DLC4846064" hidden="1">#N/A</definedName>
    <definedName name="_17269DLC4846064" hidden="1">#N/A</definedName>
    <definedName name="_1726DL61023411" hidden="1">#N/A</definedName>
    <definedName name="_17270DLC4846064" hidden="1">#N/A</definedName>
    <definedName name="_17271DLC4846064" hidden="1">#N/A</definedName>
    <definedName name="_17272DLC4846064" hidden="1">#N/A</definedName>
    <definedName name="_17273DLC4846064" hidden="1">#N/A</definedName>
    <definedName name="_17274DLC4846064" hidden="1">#N/A</definedName>
    <definedName name="_17275DLC4846064" hidden="1">#N/A</definedName>
    <definedName name="_17276DLC4846064" hidden="1">#N/A</definedName>
    <definedName name="_17277DLC4846064" hidden="1">#N/A</definedName>
    <definedName name="_17278DLC4846064" hidden="1">#N/A</definedName>
    <definedName name="_17279DLC4846064" hidden="1">#N/A</definedName>
    <definedName name="_1727DL61023411" hidden="1">#N/A</definedName>
    <definedName name="_17280DLC4846064" hidden="1">#N/A</definedName>
    <definedName name="_17281DLC4846064" hidden="1">#N/A</definedName>
    <definedName name="_17282DLC4846064" hidden="1">#N/A</definedName>
    <definedName name="_17283DLC4846064" hidden="1">#N/A</definedName>
    <definedName name="_17284DLC4846064" hidden="1">#N/A</definedName>
    <definedName name="_17285DLC4846064" hidden="1">#N/A</definedName>
    <definedName name="_17286DLC4846064" hidden="1">#N/A</definedName>
    <definedName name="_17287DLC4846064" hidden="1">#N/A</definedName>
    <definedName name="_17288DLC4846064" hidden="1">#N/A</definedName>
    <definedName name="_17289DLC4846064" hidden="1">#N/A</definedName>
    <definedName name="_1728DL61023411" hidden="1">#N/A</definedName>
    <definedName name="_17290DLC4846064" hidden="1">#N/A</definedName>
    <definedName name="_17291DLC484E15E" hidden="1">#N/A</definedName>
    <definedName name="_17292DLC484E15E" hidden="1">#N/A</definedName>
    <definedName name="_17293DLC484E15E" hidden="1">#N/A</definedName>
    <definedName name="_17294DLC484E15E" hidden="1">#N/A</definedName>
    <definedName name="_17295DLC484E15E" hidden="1">#N/A</definedName>
    <definedName name="_17296DLC484E15E" hidden="1">#N/A</definedName>
    <definedName name="_17297DLC484E15E" hidden="1">#N/A</definedName>
    <definedName name="_17298DLC484E15E" hidden="1">#N/A</definedName>
    <definedName name="_17299DLC484E15E" hidden="1">#N/A</definedName>
    <definedName name="_1729DL61023411" hidden="1">#N/A</definedName>
    <definedName name="_172DL607530B2" hidden="1">#N/A</definedName>
    <definedName name="_172DL619437A0" hidden="1">#N/A</definedName>
    <definedName name="_17300DLC484E15E" hidden="1">#N/A</definedName>
    <definedName name="_17301DLC484E15E" hidden="1">#N/A</definedName>
    <definedName name="_17302DLC484E15E" hidden="1">#N/A</definedName>
    <definedName name="_17303DLC484E15E" hidden="1">#N/A</definedName>
    <definedName name="_17304DLC484E15E" hidden="1">#N/A</definedName>
    <definedName name="_17305DLC484E15E" hidden="1">#N/A</definedName>
    <definedName name="_17306DLC484E15E" hidden="1">#N/A</definedName>
    <definedName name="_17307DLC484E15E" hidden="1">#N/A</definedName>
    <definedName name="_17308DLC484E15E" hidden="1">#N/A</definedName>
    <definedName name="_17309DLC484E15E" hidden="1">#N/A</definedName>
    <definedName name="_1730DL61023411" hidden="1">#N/A</definedName>
    <definedName name="_17310DLC484E15E" hidden="1">#N/A</definedName>
    <definedName name="_17311DLC484E15E" hidden="1">#N/A</definedName>
    <definedName name="_17312DLC484E15E" hidden="1">#N/A</definedName>
    <definedName name="_17313DLC484E15E" hidden="1">#N/A</definedName>
    <definedName name="_17314DLC484E15E" hidden="1">#N/A</definedName>
    <definedName name="_17315DLC484E15E" hidden="1">#N/A</definedName>
    <definedName name="_17316DLC484E15E" hidden="1">#N/A</definedName>
    <definedName name="_17317DLC484E15E" hidden="1">#N/A</definedName>
    <definedName name="_17318DLC484E15E" hidden="1">#N/A</definedName>
    <definedName name="_17319DLC484E15E" hidden="1">#N/A</definedName>
    <definedName name="_1731DL61023411" hidden="1">#N/A</definedName>
    <definedName name="_17320DLC484E15E" hidden="1">#N/A</definedName>
    <definedName name="_17321DLC484E15E" hidden="1">#N/A</definedName>
    <definedName name="_17322DLC484E15E" hidden="1">#N/A</definedName>
    <definedName name="_17323DLC484E15E" hidden="1">#N/A</definedName>
    <definedName name="_17324DLC484E15E" hidden="1">#N/A</definedName>
    <definedName name="_17325DLC484E15E" hidden="1">#N/A</definedName>
    <definedName name="_17326DLC4856064" hidden="1">#N/A</definedName>
    <definedName name="_17327DLC4856064" hidden="1">#N/A</definedName>
    <definedName name="_17328DLC4856064" hidden="1">#N/A</definedName>
    <definedName name="_17329DLC4856064" hidden="1">#N/A</definedName>
    <definedName name="_1732DL61023411" hidden="1">#N/A</definedName>
    <definedName name="_17330DLC4856064" hidden="1">#N/A</definedName>
    <definedName name="_17331DLC4856064" hidden="1">#N/A</definedName>
    <definedName name="_17332DLC4856064" hidden="1">#N/A</definedName>
    <definedName name="_17333DLC4856064" hidden="1">#N/A</definedName>
    <definedName name="_17334DLC4856064" hidden="1">#N/A</definedName>
    <definedName name="_17335DLC4856064" hidden="1">#N/A</definedName>
    <definedName name="_17336DLC4856064" hidden="1">#N/A</definedName>
    <definedName name="_17337DLC4856064" hidden="1">#N/A</definedName>
    <definedName name="_17338DLC4856064" hidden="1">#N/A</definedName>
    <definedName name="_17339DLC4856064" hidden="1">#N/A</definedName>
    <definedName name="_1733DL61023411" hidden="1">#N/A</definedName>
    <definedName name="_17340DLC4856064" hidden="1">#N/A</definedName>
    <definedName name="_17341DLC4856064" hidden="1">#N/A</definedName>
    <definedName name="_17342DLC4856064" hidden="1">#N/A</definedName>
    <definedName name="_17343DLC4856064" hidden="1">#N/A</definedName>
    <definedName name="_17344DLC4856064" hidden="1">#N/A</definedName>
    <definedName name="_17345DLC4856064" hidden="1">#N/A</definedName>
    <definedName name="_17346DLC4856064" hidden="1">#N/A</definedName>
    <definedName name="_17347DLC4856064" hidden="1">#N/A</definedName>
    <definedName name="_17348DLC4856064" hidden="1">#N/A</definedName>
    <definedName name="_17349DLC4856064" hidden="1">#N/A</definedName>
    <definedName name="_1734DL61023411" hidden="1">#N/A</definedName>
    <definedName name="_17350DLC4856064" hidden="1">#N/A</definedName>
    <definedName name="_17351DLC4856064" hidden="1">#N/A</definedName>
    <definedName name="_17352DLC4856064" hidden="1">#N/A</definedName>
    <definedName name="_17353DLC4856064" hidden="1">#N/A</definedName>
    <definedName name="_17354DLC4856064" hidden="1">#N/A</definedName>
    <definedName name="_17355DLC4856064" hidden="1">#N/A</definedName>
    <definedName name="_17356DLC4856064" hidden="1">#N/A</definedName>
    <definedName name="_17357DLC4856064" hidden="1">#N/A</definedName>
    <definedName name="_17358DLC4856064" hidden="1">#N/A</definedName>
    <definedName name="_17359DLC4856064" hidden="1">#N/A</definedName>
    <definedName name="_1735DL61023411" hidden="1">#N/A</definedName>
    <definedName name="_17360DLC4856064" hidden="1">#N/A</definedName>
    <definedName name="_17361DLC485E15E" hidden="1">#N/A</definedName>
    <definedName name="_17362DLC485E15E" hidden="1">#N/A</definedName>
    <definedName name="_17363DLC485E15E" hidden="1">#N/A</definedName>
    <definedName name="_17364DLC485E15E" hidden="1">#N/A</definedName>
    <definedName name="_17365DLC485E15E" hidden="1">#N/A</definedName>
    <definedName name="_17366DLC485E15E" hidden="1">#N/A</definedName>
    <definedName name="_17367DLC485E15E" hidden="1">#N/A</definedName>
    <definedName name="_17368DLC485E15E" hidden="1">#N/A</definedName>
    <definedName name="_17369DLC485E15E" hidden="1">#N/A</definedName>
    <definedName name="_1736DL61023411" hidden="1">#N/A</definedName>
    <definedName name="_17370DLC485E15E" hidden="1">#N/A</definedName>
    <definedName name="_17371DLC485E15E" hidden="1">#N/A</definedName>
    <definedName name="_17372DLC485E15E" hidden="1">#N/A</definedName>
    <definedName name="_17373DLC485E15E" hidden="1">#N/A</definedName>
    <definedName name="_17374DLC485E15E" hidden="1">#N/A</definedName>
    <definedName name="_17375DLC485E15E" hidden="1">#N/A</definedName>
    <definedName name="_17376DLC485E15E" hidden="1">#N/A</definedName>
    <definedName name="_17377DLC485E15E" hidden="1">#N/A</definedName>
    <definedName name="_17378DLC485E15E" hidden="1">#N/A</definedName>
    <definedName name="_17379DLC485E15E" hidden="1">#N/A</definedName>
    <definedName name="_1737DL61023411" hidden="1">#N/A</definedName>
    <definedName name="_17380DLC485E15E" hidden="1">#N/A</definedName>
    <definedName name="_17381DLC485E15E" hidden="1">#N/A</definedName>
    <definedName name="_17382DLC485E15E" hidden="1">#N/A</definedName>
    <definedName name="_17383DLC485E15E" hidden="1">#N/A</definedName>
    <definedName name="_17384DLC485E15E" hidden="1">#N/A</definedName>
    <definedName name="_17385DLC485E15E" hidden="1">#N/A</definedName>
    <definedName name="_17386DLC485E15E" hidden="1">#N/A</definedName>
    <definedName name="_17387DLC485E15E" hidden="1">#N/A</definedName>
    <definedName name="_17388DLC485E15E" hidden="1">#N/A</definedName>
    <definedName name="_17389DLC485E15E" hidden="1">#N/A</definedName>
    <definedName name="_1738DL61023411" hidden="1">#N/A</definedName>
    <definedName name="_17390DLC485E15E" hidden="1">#N/A</definedName>
    <definedName name="_17391DLC485E15E" hidden="1">#N/A</definedName>
    <definedName name="_17392DLC485E15E" hidden="1">#N/A</definedName>
    <definedName name="_17393DLC485E15E" hidden="1">#N/A</definedName>
    <definedName name="_17394DLC485E15E" hidden="1">#N/A</definedName>
    <definedName name="_17395DLC485E15E" hidden="1">#N/A</definedName>
    <definedName name="_17396DLC4866064" hidden="1">#N/A</definedName>
    <definedName name="_17397DLC4866064" hidden="1">#N/A</definedName>
    <definedName name="_17398DLC4866064" hidden="1">#N/A</definedName>
    <definedName name="_17399DLC4866064" hidden="1">#N/A</definedName>
    <definedName name="_1739DL61023411" hidden="1">#N/A</definedName>
    <definedName name="_173DL607530B2" hidden="1">#N/A</definedName>
    <definedName name="_173DL619537A6" hidden="1">#N/A</definedName>
    <definedName name="_17400DLC4866064" hidden="1">#N/A</definedName>
    <definedName name="_17401DLC4866064" hidden="1">#N/A</definedName>
    <definedName name="_17402DLC4866064" hidden="1">#N/A</definedName>
    <definedName name="_17403DLC4866064" hidden="1">#N/A</definedName>
    <definedName name="_17404DLC4866064" hidden="1">#N/A</definedName>
    <definedName name="_17405DLC4866064" hidden="1">#N/A</definedName>
    <definedName name="_17406DLC4866064" hidden="1">#N/A</definedName>
    <definedName name="_17407DLC4866064" hidden="1">#N/A</definedName>
    <definedName name="_17408DLC4866064" hidden="1">#N/A</definedName>
    <definedName name="_17409DLC4866064" hidden="1">#N/A</definedName>
    <definedName name="_1740DL61023411" hidden="1">#N/A</definedName>
    <definedName name="_17410DLC4866064" hidden="1">#N/A</definedName>
    <definedName name="_17411DLC4866064" hidden="1">#N/A</definedName>
    <definedName name="_17412DLC4866064" hidden="1">#N/A</definedName>
    <definedName name="_17413DLC4866064" hidden="1">#N/A</definedName>
    <definedName name="_17414DLC4866064" hidden="1">#N/A</definedName>
    <definedName name="_17415DLC4866064" hidden="1">#N/A</definedName>
    <definedName name="_17416DLC4866064" hidden="1">#N/A</definedName>
    <definedName name="_17417DLC4866064" hidden="1">#N/A</definedName>
    <definedName name="_17418DLC4866064" hidden="1">#N/A</definedName>
    <definedName name="_17419DLC4866064" hidden="1">#N/A</definedName>
    <definedName name="_1741DL61023411" hidden="1">#N/A</definedName>
    <definedName name="_17420DLC4866064" hidden="1">#N/A</definedName>
    <definedName name="_17421DLC4866064" hidden="1">#N/A</definedName>
    <definedName name="_17422DLC4866064" hidden="1">#N/A</definedName>
    <definedName name="_17423DLC4866064" hidden="1">#N/A</definedName>
    <definedName name="_17424DLC4866064" hidden="1">#N/A</definedName>
    <definedName name="_17425DLC4866064" hidden="1">#N/A</definedName>
    <definedName name="_17426DLC4866064" hidden="1">#N/A</definedName>
    <definedName name="_17427DLC4866064" hidden="1">#N/A</definedName>
    <definedName name="_17428DLC4866064" hidden="1">#N/A</definedName>
    <definedName name="_17429DLC4866064" hidden="1">#N/A</definedName>
    <definedName name="_1742DL61023411" hidden="1">#N/A</definedName>
    <definedName name="_17430DLC4866064" hidden="1">#N/A</definedName>
    <definedName name="_17431DLC486E15E" hidden="1">#N/A</definedName>
    <definedName name="_17432DLC486E15E" hidden="1">#N/A</definedName>
    <definedName name="_17433DLC486E15E" hidden="1">#N/A</definedName>
    <definedName name="_17434DLC486E15E" hidden="1">#N/A</definedName>
    <definedName name="_17435DLC486E15E" hidden="1">#N/A</definedName>
    <definedName name="_17436DLC486E15E" hidden="1">#N/A</definedName>
    <definedName name="_17437DLC486E15E" hidden="1">#N/A</definedName>
    <definedName name="_17438DLC486E15E" hidden="1">#N/A</definedName>
    <definedName name="_17439DLC486E15E" hidden="1">#N/A</definedName>
    <definedName name="_1743DL61023411" hidden="1">#N/A</definedName>
    <definedName name="_17440DLC486E15E" hidden="1">#N/A</definedName>
    <definedName name="_17441DLC486E15E" hidden="1">#N/A</definedName>
    <definedName name="_17442DLC486E15E" hidden="1">#N/A</definedName>
    <definedName name="_17443DLC486E15E" hidden="1">#N/A</definedName>
    <definedName name="_17444DLC486E15E" hidden="1">#N/A</definedName>
    <definedName name="_17445DLC486E15E" hidden="1">#N/A</definedName>
    <definedName name="_17446DLC486E15E" hidden="1">#N/A</definedName>
    <definedName name="_17447DLC486E15E" hidden="1">#N/A</definedName>
    <definedName name="_17448DLC486E15E" hidden="1">#N/A</definedName>
    <definedName name="_17449DLC486E15E" hidden="1">#N/A</definedName>
    <definedName name="_1744DL61023411" hidden="1">#N/A</definedName>
    <definedName name="_17450DLC486E15E" hidden="1">#N/A</definedName>
    <definedName name="_17451DLC486E15E" hidden="1">#N/A</definedName>
    <definedName name="_17452DLC486E15E" hidden="1">#N/A</definedName>
    <definedName name="_17453DLC486E15E" hidden="1">#N/A</definedName>
    <definedName name="_17454DLC486E15E" hidden="1">#N/A</definedName>
    <definedName name="_17455DLC486E15E" hidden="1">#N/A</definedName>
    <definedName name="_17456DLC486E15E" hidden="1">#N/A</definedName>
    <definedName name="_17457DLC486E15E" hidden="1">#N/A</definedName>
    <definedName name="_17458DLC486E15E" hidden="1">#N/A</definedName>
    <definedName name="_17459DLC486E15E" hidden="1">#N/A</definedName>
    <definedName name="_1745DL61023411" hidden="1">#N/A</definedName>
    <definedName name="_17460DLC486E15E" hidden="1">#N/A</definedName>
    <definedName name="_17461DLC486E15E" hidden="1">#N/A</definedName>
    <definedName name="_17462DLC486E15E" hidden="1">#N/A</definedName>
    <definedName name="_17463DLC486E15E" hidden="1">#N/A</definedName>
    <definedName name="_17464DLC486E15E" hidden="1">#N/A</definedName>
    <definedName name="_17465DLC486E15E" hidden="1">#N/A</definedName>
    <definedName name="_17466DLC4876064" hidden="1">#N/A</definedName>
    <definedName name="_17467DLC4876064" hidden="1">#N/A</definedName>
    <definedName name="_17468DLC4876064" hidden="1">#N/A</definedName>
    <definedName name="_17469DLC4876064" hidden="1">#N/A</definedName>
    <definedName name="_1746DL61023411" hidden="1">#N/A</definedName>
    <definedName name="_17470DLC4876064" hidden="1">#N/A</definedName>
    <definedName name="_17471DLC4876064" hidden="1">#N/A</definedName>
    <definedName name="_17472DLC4876064" hidden="1">#N/A</definedName>
    <definedName name="_17473DLC4876064" hidden="1">#N/A</definedName>
    <definedName name="_17474DLC4876064" hidden="1">#N/A</definedName>
    <definedName name="_17475DLC4876064" hidden="1">#N/A</definedName>
    <definedName name="_17476DLC4876064" hidden="1">#N/A</definedName>
    <definedName name="_17477DLC4876064" hidden="1">#N/A</definedName>
    <definedName name="_17478DLC4876064" hidden="1">#N/A</definedName>
    <definedName name="_17479DLC4876064" hidden="1">#N/A</definedName>
    <definedName name="_1747DL61023411" hidden="1">#N/A</definedName>
    <definedName name="_17480DLC4876064" hidden="1">#N/A</definedName>
    <definedName name="_17481DLC4876064" hidden="1">#N/A</definedName>
    <definedName name="_17482DLC4876064" hidden="1">#N/A</definedName>
    <definedName name="_17483DLC4876064" hidden="1">#N/A</definedName>
    <definedName name="_17484DLC4876064" hidden="1">#N/A</definedName>
    <definedName name="_17485DLC4876064" hidden="1">#N/A</definedName>
    <definedName name="_17486DLC4876064" hidden="1">#N/A</definedName>
    <definedName name="_17487DLC4876064" hidden="1">#N/A</definedName>
    <definedName name="_17488DLC4876064" hidden="1">#N/A</definedName>
    <definedName name="_17489DLC4876064" hidden="1">#N/A</definedName>
    <definedName name="_1748DL61023411" hidden="1">#N/A</definedName>
    <definedName name="_17490DLC4876064" hidden="1">#N/A</definedName>
    <definedName name="_17491DLC4876064" hidden="1">#N/A</definedName>
    <definedName name="_17492DLC4876064" hidden="1">#N/A</definedName>
    <definedName name="_17493DLC4876064" hidden="1">#N/A</definedName>
    <definedName name="_17494DLC4876064" hidden="1">#N/A</definedName>
    <definedName name="_17495DLC4876064" hidden="1">#N/A</definedName>
    <definedName name="_17496DLC4876064" hidden="1">#N/A</definedName>
    <definedName name="_17497DLC4876064" hidden="1">#N/A</definedName>
    <definedName name="_17498DLC4876064" hidden="1">#N/A</definedName>
    <definedName name="_17499DLC4876064" hidden="1">#N/A</definedName>
    <definedName name="_1749DL61023411" hidden="1">#N/A</definedName>
    <definedName name="_174DL607530B2" hidden="1">#N/A</definedName>
    <definedName name="_174DL619637AB" hidden="1">#N/A</definedName>
    <definedName name="_17500DLC4876064" hidden="1">#N/A</definedName>
    <definedName name="_17501DLC487E15E" hidden="1">#N/A</definedName>
    <definedName name="_17502DLC487E15E" hidden="1">#N/A</definedName>
    <definedName name="_17503DLC487E15E" hidden="1">#N/A</definedName>
    <definedName name="_17504DLC487E15E" hidden="1">#N/A</definedName>
    <definedName name="_17505DLC487E15E" hidden="1">#N/A</definedName>
    <definedName name="_17506DLC487E15E" hidden="1">#N/A</definedName>
    <definedName name="_17507DLC487E15E" hidden="1">#N/A</definedName>
    <definedName name="_17508DLC487E15E" hidden="1">#N/A</definedName>
    <definedName name="_17509DLC487E15E" hidden="1">#N/A</definedName>
    <definedName name="_1750DL61023411" hidden="1">#N/A</definedName>
    <definedName name="_17510DLC487E15E" hidden="1">#N/A</definedName>
    <definedName name="_17511DLC487E15E" hidden="1">#N/A</definedName>
    <definedName name="_17512DLC487E15E" hidden="1">#N/A</definedName>
    <definedName name="_17513DLC487E15E" hidden="1">#N/A</definedName>
    <definedName name="_17514DLC487E15E" hidden="1">#N/A</definedName>
    <definedName name="_17515DLC487E15E" hidden="1">#N/A</definedName>
    <definedName name="_17516DLC487E15E" hidden="1">#N/A</definedName>
    <definedName name="_17517DLC487E15E" hidden="1">#N/A</definedName>
    <definedName name="_17518DLC487E15E" hidden="1">#N/A</definedName>
    <definedName name="_17519DLC487E15E" hidden="1">#N/A</definedName>
    <definedName name="_1751DL61033417" hidden="1">#N/A</definedName>
    <definedName name="_17520DLC487E15E" hidden="1">#N/A</definedName>
    <definedName name="_17521DLC487E15E" hidden="1">#N/A</definedName>
    <definedName name="_17522DLC487E15E" hidden="1">#N/A</definedName>
    <definedName name="_17523DLC487E15E" hidden="1">#N/A</definedName>
    <definedName name="_17524DLC487E15E" hidden="1">#N/A</definedName>
    <definedName name="_17525DLC487E15E" hidden="1">#N/A</definedName>
    <definedName name="_17526DLC487E15E" hidden="1">#N/A</definedName>
    <definedName name="_17527DLC487E15E" hidden="1">#N/A</definedName>
    <definedName name="_17528DLC487E15E" hidden="1">#N/A</definedName>
    <definedName name="_17529DLC487E15E" hidden="1">#N/A</definedName>
    <definedName name="_1752DL61033417" hidden="1">#N/A</definedName>
    <definedName name="_17530DLC487E15E" hidden="1">#N/A</definedName>
    <definedName name="_17531DLC487E15E" hidden="1">#N/A</definedName>
    <definedName name="_17532DLC487E15E" hidden="1">#N/A</definedName>
    <definedName name="_17533DLC487E15E" hidden="1">#N/A</definedName>
    <definedName name="_17534DLC487E15E" hidden="1">#N/A</definedName>
    <definedName name="_17535DLC487E15E" hidden="1">#N/A</definedName>
    <definedName name="_17536DLC4886064" hidden="1">#N/A</definedName>
    <definedName name="_17537DLC4886064" hidden="1">#N/A</definedName>
    <definedName name="_17538DLC4886064" hidden="1">#N/A</definedName>
    <definedName name="_17539DLC4886064" hidden="1">#N/A</definedName>
    <definedName name="_1753DL61033417" hidden="1">#N/A</definedName>
    <definedName name="_17540DLC4886064" hidden="1">#N/A</definedName>
    <definedName name="_17541DLC4886064" hidden="1">#N/A</definedName>
    <definedName name="_17542DLC4886064" hidden="1">#N/A</definedName>
    <definedName name="_17543DLC4886064" hidden="1">#N/A</definedName>
    <definedName name="_17544DLC4886064" hidden="1">#N/A</definedName>
    <definedName name="_17545DLC4886064" hidden="1">#N/A</definedName>
    <definedName name="_17546DLC4886064" hidden="1">#N/A</definedName>
    <definedName name="_17547DLC4886064" hidden="1">#N/A</definedName>
    <definedName name="_17548DLC4886064" hidden="1">#N/A</definedName>
    <definedName name="_17549DLC4886064" hidden="1">#N/A</definedName>
    <definedName name="_1754DL61033417" hidden="1">#N/A</definedName>
    <definedName name="_17550DLC4886064" hidden="1">#N/A</definedName>
    <definedName name="_17551DLC4886064" hidden="1">#N/A</definedName>
    <definedName name="_17552DLC4886064" hidden="1">#N/A</definedName>
    <definedName name="_17553DLC4886064" hidden="1">#N/A</definedName>
    <definedName name="_17554DLC4886064" hidden="1">#N/A</definedName>
    <definedName name="_17555DLC4886064" hidden="1">#N/A</definedName>
    <definedName name="_17556DLC4886064" hidden="1">#N/A</definedName>
    <definedName name="_17557DLC4886064" hidden="1">#N/A</definedName>
    <definedName name="_17558DLC4886064" hidden="1">#N/A</definedName>
    <definedName name="_17559DLC4886064" hidden="1">#N/A</definedName>
    <definedName name="_1755DL61033417" hidden="1">#N/A</definedName>
    <definedName name="_17560DLC4886064" hidden="1">#N/A</definedName>
    <definedName name="_17561DLC4886064" hidden="1">#N/A</definedName>
    <definedName name="_17562DLC4886064" hidden="1">#N/A</definedName>
    <definedName name="_17563DLC4886064" hidden="1">#N/A</definedName>
    <definedName name="_17564DLC4886064" hidden="1">#N/A</definedName>
    <definedName name="_17565DLC4886064" hidden="1">#N/A</definedName>
    <definedName name="_17566DLC4886064" hidden="1">#N/A</definedName>
    <definedName name="_17567DLC4886064" hidden="1">#N/A</definedName>
    <definedName name="_17568DLC4886064" hidden="1">#N/A</definedName>
    <definedName name="_17569DLC4886064" hidden="1">#N/A</definedName>
    <definedName name="_1756DL61033417" hidden="1">#N/A</definedName>
    <definedName name="_17570DLC4886064" hidden="1">#N/A</definedName>
    <definedName name="_17571DLC488E15E" hidden="1">#N/A</definedName>
    <definedName name="_17572DLC488E15E" hidden="1">#N/A</definedName>
    <definedName name="_17573DLC488E15E" hidden="1">#N/A</definedName>
    <definedName name="_17574DLC488E15E" hidden="1">#N/A</definedName>
    <definedName name="_17575DLC488E15E" hidden="1">#N/A</definedName>
    <definedName name="_17576DLC488E15E" hidden="1">#N/A</definedName>
    <definedName name="_17577DLC488E15E" hidden="1">#N/A</definedName>
    <definedName name="_17578DLC488E15E" hidden="1">#N/A</definedName>
    <definedName name="_17579DLC488E15E" hidden="1">#N/A</definedName>
    <definedName name="_1757DL61033417" hidden="1">#N/A</definedName>
    <definedName name="_17580DLC488E15E" hidden="1">#N/A</definedName>
    <definedName name="_17581DLC488E15E" hidden="1">#N/A</definedName>
    <definedName name="_17582DLC488E15E" hidden="1">#N/A</definedName>
    <definedName name="_17583DLC488E15E" hidden="1">#N/A</definedName>
    <definedName name="_17584DLC488E15E" hidden="1">#N/A</definedName>
    <definedName name="_17585DLC488E15E" hidden="1">#N/A</definedName>
    <definedName name="_17586DLC488E15E" hidden="1">#N/A</definedName>
    <definedName name="_17587DLC488E15E" hidden="1">#N/A</definedName>
    <definedName name="_17588DLC488E15E" hidden="1">#N/A</definedName>
    <definedName name="_17589DLC488E15E" hidden="1">#N/A</definedName>
    <definedName name="_1758DL61033417" hidden="1">#N/A</definedName>
    <definedName name="_17590DLC488E15E" hidden="1">#N/A</definedName>
    <definedName name="_17591DLC488E15E" hidden="1">#N/A</definedName>
    <definedName name="_17592DLC488E15E" hidden="1">#N/A</definedName>
    <definedName name="_17593DLC488E15E" hidden="1">#N/A</definedName>
    <definedName name="_17594DLC488E15E" hidden="1">#N/A</definedName>
    <definedName name="_17595DLC488E15E" hidden="1">#N/A</definedName>
    <definedName name="_17596DLC488E15E" hidden="1">#N/A</definedName>
    <definedName name="_17597DLC488E15E" hidden="1">#N/A</definedName>
    <definedName name="_17598DLC488E15E" hidden="1">#N/A</definedName>
    <definedName name="_17599DLC488E15E" hidden="1">#N/A</definedName>
    <definedName name="_1759DL61033417" hidden="1">#N/A</definedName>
    <definedName name="_175DL607530B2" hidden="1">#N/A</definedName>
    <definedName name="_175DL619737B2" hidden="1">#N/A</definedName>
    <definedName name="_17600DLC488E15E" hidden="1">#N/A</definedName>
    <definedName name="_17601DLC488E15E" hidden="1">#N/A</definedName>
    <definedName name="_17602DLC488E15E" hidden="1">#N/A</definedName>
    <definedName name="_17603DLC488E15E" hidden="1">#N/A</definedName>
    <definedName name="_17604DLC488E15E" hidden="1">#N/A</definedName>
    <definedName name="_17605DLC488E15E" hidden="1">#N/A</definedName>
    <definedName name="_17606DLC4896064" hidden="1">#N/A</definedName>
    <definedName name="_17607DLC4896064" hidden="1">#N/A</definedName>
    <definedName name="_17608DLC4896064" hidden="1">#N/A</definedName>
    <definedName name="_17609DLC4896064" hidden="1">#N/A</definedName>
    <definedName name="_1760DL61033417" hidden="1">#N/A</definedName>
    <definedName name="_17610DLC4896064" hidden="1">#N/A</definedName>
    <definedName name="_17611DLC4896064" hidden="1">#N/A</definedName>
    <definedName name="_17612DLC4896064" hidden="1">#N/A</definedName>
    <definedName name="_17613DLC4896064" hidden="1">#N/A</definedName>
    <definedName name="_17614DLC4896064" hidden="1">#N/A</definedName>
    <definedName name="_17615DLC4896064" hidden="1">#N/A</definedName>
    <definedName name="_17616DLC4896064" hidden="1">#N/A</definedName>
    <definedName name="_17617DLC4896064" hidden="1">#N/A</definedName>
    <definedName name="_17618DLC4896064" hidden="1">#N/A</definedName>
    <definedName name="_17619DLC4896064" hidden="1">#N/A</definedName>
    <definedName name="_1761DL61033417" hidden="1">#N/A</definedName>
    <definedName name="_17620DLC4896064" hidden="1">#N/A</definedName>
    <definedName name="_17621DLC4896064" hidden="1">#N/A</definedName>
    <definedName name="_17622DLC4896064" hidden="1">#N/A</definedName>
    <definedName name="_17623DLC4896064" hidden="1">#N/A</definedName>
    <definedName name="_17624DLC4896064" hidden="1">#N/A</definedName>
    <definedName name="_17625DLC4896064" hidden="1">#N/A</definedName>
    <definedName name="_17626DLC4896064" hidden="1">#N/A</definedName>
    <definedName name="_17627DLC4896064" hidden="1">#N/A</definedName>
    <definedName name="_17628DLC4896064" hidden="1">#N/A</definedName>
    <definedName name="_17629DLC4896064" hidden="1">#N/A</definedName>
    <definedName name="_1762DL61033417" hidden="1">#N/A</definedName>
    <definedName name="_17630DLC4896064" hidden="1">#N/A</definedName>
    <definedName name="_17631DLC4896064" hidden="1">#N/A</definedName>
    <definedName name="_17632DLC4896064" hidden="1">#N/A</definedName>
    <definedName name="_17633DLC4896064" hidden="1">#N/A</definedName>
    <definedName name="_17634DLC4896064" hidden="1">#N/A</definedName>
    <definedName name="_17635DLC4896064" hidden="1">#N/A</definedName>
    <definedName name="_17636DLC4896064" hidden="1">#N/A</definedName>
    <definedName name="_17637DLC4896064" hidden="1">#N/A</definedName>
    <definedName name="_17638DLC4896064" hidden="1">#N/A</definedName>
    <definedName name="_17639DLC4896064" hidden="1">#N/A</definedName>
    <definedName name="_1763DL61033417" hidden="1">#N/A</definedName>
    <definedName name="_17640DLC4896064" hidden="1">#N/A</definedName>
    <definedName name="_17641DLC489E15E" hidden="1">#N/A</definedName>
    <definedName name="_17642DLC489E15E" hidden="1">#N/A</definedName>
    <definedName name="_17643DLC489E15E" hidden="1">#N/A</definedName>
    <definedName name="_17644DLC489E15E" hidden="1">#N/A</definedName>
    <definedName name="_17645DLC489E15E" hidden="1">#N/A</definedName>
    <definedName name="_17646DLC489E15E" hidden="1">#N/A</definedName>
    <definedName name="_17647DLC489E15E" hidden="1">#N/A</definedName>
    <definedName name="_17648DLC489E15E" hidden="1">#N/A</definedName>
    <definedName name="_17649DLC489E15E" hidden="1">#N/A</definedName>
    <definedName name="_1764DL61033417" hidden="1">#N/A</definedName>
    <definedName name="_17650DLC489E15E" hidden="1">#N/A</definedName>
    <definedName name="_17651DLC489E15E" hidden="1">#N/A</definedName>
    <definedName name="_17652DLC489E15E" hidden="1">#N/A</definedName>
    <definedName name="_17653DLC489E15E" hidden="1">#N/A</definedName>
    <definedName name="_17654DLC489E15E" hidden="1">#N/A</definedName>
    <definedName name="_17655DLC489E15E" hidden="1">#N/A</definedName>
    <definedName name="_17656DLC489E15E" hidden="1">#N/A</definedName>
    <definedName name="_17657DLC489E15E" hidden="1">#N/A</definedName>
    <definedName name="_17658DLC489E15E" hidden="1">#N/A</definedName>
    <definedName name="_17659DLC489E15E" hidden="1">#N/A</definedName>
    <definedName name="_1765DL61033417" hidden="1">#N/A</definedName>
    <definedName name="_17660DLC489E15E" hidden="1">#N/A</definedName>
    <definedName name="_17661DLC489E15E" hidden="1">#N/A</definedName>
    <definedName name="_17662DLC489E15E" hidden="1">#N/A</definedName>
    <definedName name="_17663DLC489E15E" hidden="1">#N/A</definedName>
    <definedName name="_17664DLC489E15E" hidden="1">#N/A</definedName>
    <definedName name="_17665DLC489E15E" hidden="1">#N/A</definedName>
    <definedName name="_17666DLC489E15E" hidden="1">#N/A</definedName>
    <definedName name="_17667DLC489E15E" hidden="1">#N/A</definedName>
    <definedName name="_17668DLC489E15E" hidden="1">#N/A</definedName>
    <definedName name="_17669DLC489E15E" hidden="1">#N/A</definedName>
    <definedName name="_1766DL61033417" hidden="1">#N/A</definedName>
    <definedName name="_17670DLC489E15E" hidden="1">#N/A</definedName>
    <definedName name="_17671DLC489E15E" hidden="1">#N/A</definedName>
    <definedName name="_17672DLC489E15E" hidden="1">#N/A</definedName>
    <definedName name="_17673DLC489E15E" hidden="1">#N/A</definedName>
    <definedName name="_17674DLC489E15E" hidden="1">#N/A</definedName>
    <definedName name="_17675DLC489E15E" hidden="1">#N/A</definedName>
    <definedName name="_17676DLC48A6065" hidden="1">#N/A</definedName>
    <definedName name="_17677DLC48A6065" hidden="1">#N/A</definedName>
    <definedName name="_17678DLC48A6065" hidden="1">#N/A</definedName>
    <definedName name="_17679DLC48A6065" hidden="1">#N/A</definedName>
    <definedName name="_1767DL61033417" hidden="1">#N/A</definedName>
    <definedName name="_17680DLC48A6065" hidden="1">#N/A</definedName>
    <definedName name="_17681DLC48A6065" hidden="1">#N/A</definedName>
    <definedName name="_17682DLC48A6065" hidden="1">#N/A</definedName>
    <definedName name="_17683DLC48A6065" hidden="1">#N/A</definedName>
    <definedName name="_17684DLC48A6065" hidden="1">#N/A</definedName>
    <definedName name="_17685DLC48A6065" hidden="1">#N/A</definedName>
    <definedName name="_17686DLC48A6065" hidden="1">#N/A</definedName>
    <definedName name="_17687DLC48A6065" hidden="1">#N/A</definedName>
    <definedName name="_17688DLC48A6065" hidden="1">#N/A</definedName>
    <definedName name="_17689DLC48A6065" hidden="1">#N/A</definedName>
    <definedName name="_1768DL61033417" hidden="1">#N/A</definedName>
    <definedName name="_17690DLC48A6065" hidden="1">#N/A</definedName>
    <definedName name="_17691DLC48A6065" hidden="1">#N/A</definedName>
    <definedName name="_17692DLC48A6065" hidden="1">#N/A</definedName>
    <definedName name="_17693DLC48A6065" hidden="1">#N/A</definedName>
    <definedName name="_17694DLC48A6065" hidden="1">#N/A</definedName>
    <definedName name="_17695DLC48A6065" hidden="1">#N/A</definedName>
    <definedName name="_17696DLC48A6065" hidden="1">#N/A</definedName>
    <definedName name="_17697DLC48A6065" hidden="1">#N/A</definedName>
    <definedName name="_17698DLC48A6065" hidden="1">#N/A</definedName>
    <definedName name="_17699DLC48A6065" hidden="1">#N/A</definedName>
    <definedName name="_1769DL61033417" hidden="1">#N/A</definedName>
    <definedName name="_176DL607630BB" hidden="1">#N/A</definedName>
    <definedName name="_176DL619837B9" hidden="1">#N/A</definedName>
    <definedName name="_17700DLC48A6065" hidden="1">#N/A</definedName>
    <definedName name="_17701DLC48A6065" hidden="1">#N/A</definedName>
    <definedName name="_17702DLC48A6065" hidden="1">#N/A</definedName>
    <definedName name="_17703DLC48A6065" hidden="1">#N/A</definedName>
    <definedName name="_17704DLC48A6065" hidden="1">#N/A</definedName>
    <definedName name="_17705DLC48A6065" hidden="1">#N/A</definedName>
    <definedName name="_17706DLC48A6065" hidden="1">#N/A</definedName>
    <definedName name="_17707DLC48A6065" hidden="1">#N/A</definedName>
    <definedName name="_17708DLC48A6065" hidden="1">#N/A</definedName>
    <definedName name="_17709DLC48A6065" hidden="1">#N/A</definedName>
    <definedName name="_1770DL61033417" hidden="1">#N/A</definedName>
    <definedName name="_17710DLC48A6065" hidden="1">#N/A</definedName>
    <definedName name="_17711DLC48AE15E" hidden="1">#N/A</definedName>
    <definedName name="_17712DLC48AE15E" hidden="1">#N/A</definedName>
    <definedName name="_17713DLC48AE15E" hidden="1">#N/A</definedName>
    <definedName name="_17714DLC48AE15E" hidden="1">#N/A</definedName>
    <definedName name="_17715DLC48AE15E" hidden="1">#N/A</definedName>
    <definedName name="_17716DLC48AE15E" hidden="1">#N/A</definedName>
    <definedName name="_17717DLC48AE15E" hidden="1">#N/A</definedName>
    <definedName name="_17718DLC48AE15E" hidden="1">#N/A</definedName>
    <definedName name="_17719DLC48AE15E" hidden="1">#N/A</definedName>
    <definedName name="_1771DL61033417" hidden="1">#N/A</definedName>
    <definedName name="_17720DLC48AE15E" hidden="1">#N/A</definedName>
    <definedName name="_17721DLC48AE15E" hidden="1">#N/A</definedName>
    <definedName name="_17722DLC48AE15E" hidden="1">#N/A</definedName>
    <definedName name="_17723DLC48AE15E" hidden="1">#N/A</definedName>
    <definedName name="_17724DLC48AE15E" hidden="1">#N/A</definedName>
    <definedName name="_17725DLC48AE15E" hidden="1">#N/A</definedName>
    <definedName name="_17726DLC48AE15E" hidden="1">#N/A</definedName>
    <definedName name="_17727DLC48AE15E" hidden="1">#N/A</definedName>
    <definedName name="_17728DLC48AE15E" hidden="1">#N/A</definedName>
    <definedName name="_17729DLC48AE15E" hidden="1">#N/A</definedName>
    <definedName name="_1772DL61033417" hidden="1">#N/A</definedName>
    <definedName name="_17730DLC48AE15E" hidden="1">#N/A</definedName>
    <definedName name="_17731DLC48AE15E" hidden="1">#N/A</definedName>
    <definedName name="_17732DLC48AE15E" hidden="1">#N/A</definedName>
    <definedName name="_17733DLC48AE15E" hidden="1">#N/A</definedName>
    <definedName name="_17734DLC48AE15E" hidden="1">#N/A</definedName>
    <definedName name="_17735DLC48AE15E" hidden="1">#N/A</definedName>
    <definedName name="_17736DLC48AE15E" hidden="1">#N/A</definedName>
    <definedName name="_17737DLC48AE15E" hidden="1">#N/A</definedName>
    <definedName name="_17738DLC48AE15E" hidden="1">#N/A</definedName>
    <definedName name="_17739DLC48AE15E" hidden="1">#N/A</definedName>
    <definedName name="_1773DL61033417" hidden="1">#N/A</definedName>
    <definedName name="_17740DLC48AE15E" hidden="1">#N/A</definedName>
    <definedName name="_17741DLC48AE15E" hidden="1">#N/A</definedName>
    <definedName name="_17742DLC48AE15E" hidden="1">#N/A</definedName>
    <definedName name="_17743DLC48AE15E" hidden="1">#N/A</definedName>
    <definedName name="_17744DLC48AE15E" hidden="1">#N/A</definedName>
    <definedName name="_17745DLC48AE15E" hidden="1">#N/A</definedName>
    <definedName name="_17746DLC48B6065" hidden="1">#N/A</definedName>
    <definedName name="_17747DLC48B6065" hidden="1">#N/A</definedName>
    <definedName name="_17748DLC48B6065" hidden="1">#N/A</definedName>
    <definedName name="_17749DLC48B6065" hidden="1">#N/A</definedName>
    <definedName name="_1774DL61033417" hidden="1">#N/A</definedName>
    <definedName name="_17750DLC48B6065" hidden="1">#N/A</definedName>
    <definedName name="_17751DLC48B6065" hidden="1">#N/A</definedName>
    <definedName name="_17752DLC48B6065" hidden="1">#N/A</definedName>
    <definedName name="_17753DLC48B6065" hidden="1">#N/A</definedName>
    <definedName name="_17754DLC48B6065" hidden="1">#N/A</definedName>
    <definedName name="_17755DLC48B6065" hidden="1">#N/A</definedName>
    <definedName name="_17756DLC48B6065" hidden="1">#N/A</definedName>
    <definedName name="_17757DLC48B6065" hidden="1">#N/A</definedName>
    <definedName name="_17758DLC48B6065" hidden="1">#N/A</definedName>
    <definedName name="_17759DLC48B6065" hidden="1">#N/A</definedName>
    <definedName name="_1775DL61033417" hidden="1">#N/A</definedName>
    <definedName name="_17760DLC48B6065" hidden="1">#N/A</definedName>
    <definedName name="_17761DLC48B6065" hidden="1">#N/A</definedName>
    <definedName name="_17762DLC48B6065" hidden="1">#N/A</definedName>
    <definedName name="_17763DLC48B6065" hidden="1">#N/A</definedName>
    <definedName name="_17764DLC48B6065" hidden="1">#N/A</definedName>
    <definedName name="_17765DLC48B6065" hidden="1">#N/A</definedName>
    <definedName name="_17766DLC48B6065" hidden="1">#N/A</definedName>
    <definedName name="_17767DLC48B6065" hidden="1">#N/A</definedName>
    <definedName name="_17768DLC48B6065" hidden="1">#N/A</definedName>
    <definedName name="_17769DLC48B6065" hidden="1">#N/A</definedName>
    <definedName name="_1776DL61033417" hidden="1">#N/A</definedName>
    <definedName name="_17770DLC48B6065" hidden="1">#N/A</definedName>
    <definedName name="_17771DLC48B6065" hidden="1">#N/A</definedName>
    <definedName name="_17772DLC48B6065" hidden="1">#N/A</definedName>
    <definedName name="_17773DLC48B6065" hidden="1">#N/A</definedName>
    <definedName name="_17774DLC48B6065" hidden="1">#N/A</definedName>
    <definedName name="_17775DLC48B6065" hidden="1">#N/A</definedName>
    <definedName name="_17776DLC48B6065" hidden="1">#N/A</definedName>
    <definedName name="_17777DLC48B6065" hidden="1">#N/A</definedName>
    <definedName name="_17778DLC48B6065" hidden="1">#N/A</definedName>
    <definedName name="_17779DLC48B6065" hidden="1">#N/A</definedName>
    <definedName name="_1777DL61033417" hidden="1">#N/A</definedName>
    <definedName name="_17780DLC48B6065" hidden="1">#N/A</definedName>
    <definedName name="_17781DLC48BE15E" hidden="1">#N/A</definedName>
    <definedName name="_17782DLC48BE15E" hidden="1">#N/A</definedName>
    <definedName name="_17783DLC48BE15E" hidden="1">#N/A</definedName>
    <definedName name="_17784DLC48BE15E" hidden="1">#N/A</definedName>
    <definedName name="_17785DLC48BE15E" hidden="1">#N/A</definedName>
    <definedName name="_17786DLC48BE15E" hidden="1">#N/A</definedName>
    <definedName name="_17787DLC48BE15E" hidden="1">#N/A</definedName>
    <definedName name="_17788DLC48BE15E" hidden="1">#N/A</definedName>
    <definedName name="_17789DLC48BE15E" hidden="1">#N/A</definedName>
    <definedName name="_1778DL61033417" hidden="1">#N/A</definedName>
    <definedName name="_17790DLC48BE15E" hidden="1">#N/A</definedName>
    <definedName name="_17791DLC48BE15E" hidden="1">#N/A</definedName>
    <definedName name="_17792DLC48BE15E" hidden="1">#N/A</definedName>
    <definedName name="_17793DLC48BE15E" hidden="1">#N/A</definedName>
    <definedName name="_17794DLC48BE15E" hidden="1">#N/A</definedName>
    <definedName name="_17795DLC48BE15E" hidden="1">#N/A</definedName>
    <definedName name="_17796DLC48BE15E" hidden="1">#N/A</definedName>
    <definedName name="_17797DLC48BE15E" hidden="1">#N/A</definedName>
    <definedName name="_17798DLC48BE15E" hidden="1">#N/A</definedName>
    <definedName name="_17799DLC48BE15E" hidden="1">#N/A</definedName>
    <definedName name="_1779DL61033417" hidden="1">#N/A</definedName>
    <definedName name="_177DL607630BB" hidden="1">#N/A</definedName>
    <definedName name="_177DL619937BF" hidden="1">#N/A</definedName>
    <definedName name="_17800DLC48BE15E" hidden="1">#N/A</definedName>
    <definedName name="_17801DLC48BE15E" hidden="1">#N/A</definedName>
    <definedName name="_17802DLC48BE15E" hidden="1">#N/A</definedName>
    <definedName name="_17803DLC48BE15E" hidden="1">#N/A</definedName>
    <definedName name="_17804DLC48BE15E" hidden="1">#N/A</definedName>
    <definedName name="_17805DLC48BE15E" hidden="1">#N/A</definedName>
    <definedName name="_17806DLC48BE15E" hidden="1">#N/A</definedName>
    <definedName name="_17807DLC48BE15E" hidden="1">#N/A</definedName>
    <definedName name="_17808DLC48BE15E" hidden="1">#N/A</definedName>
    <definedName name="_17809DLC48BE15E" hidden="1">#N/A</definedName>
    <definedName name="_1780DL61033417" hidden="1">#N/A</definedName>
    <definedName name="_17810DLC48BE15E" hidden="1">#N/A</definedName>
    <definedName name="_17811DLC48BE15E" hidden="1">#N/A</definedName>
    <definedName name="_17812DLC48BE15E" hidden="1">#N/A</definedName>
    <definedName name="_17813DLC48BE15E" hidden="1">#N/A</definedName>
    <definedName name="_17814DLC48BE15E" hidden="1">#N/A</definedName>
    <definedName name="_17815DLC48BE15E" hidden="1">#N/A</definedName>
    <definedName name="_17816DLC48C6065" hidden="1">#N/A</definedName>
    <definedName name="_17817DLC48C6065" hidden="1">#N/A</definedName>
    <definedName name="_17818DLC48C6065" hidden="1">#N/A</definedName>
    <definedName name="_17819DLC48C6065" hidden="1">#N/A</definedName>
    <definedName name="_1781DL61033417" hidden="1">#N/A</definedName>
    <definedName name="_17820DLC48C6065" hidden="1">#N/A</definedName>
    <definedName name="_17821DLC48C6065" hidden="1">#N/A</definedName>
    <definedName name="_17822DLC48C6065" hidden="1">#N/A</definedName>
    <definedName name="_17823DLC48C6065" hidden="1">#N/A</definedName>
    <definedName name="_17824DLC48C6065" hidden="1">#N/A</definedName>
    <definedName name="_17825DLC48C6065" hidden="1">#N/A</definedName>
    <definedName name="_17826DLC48C6065" hidden="1">#N/A</definedName>
    <definedName name="_17827DLC48C6065" hidden="1">#N/A</definedName>
    <definedName name="_17828DLC48C6065" hidden="1">#N/A</definedName>
    <definedName name="_17829DLC48C6065" hidden="1">#N/A</definedName>
    <definedName name="_1782DL61033417" hidden="1">#N/A</definedName>
    <definedName name="_17830DLC48C6065" hidden="1">#N/A</definedName>
    <definedName name="_17831DLC48C6065" hidden="1">#N/A</definedName>
    <definedName name="_17832DLC48C6065" hidden="1">#N/A</definedName>
    <definedName name="_17833DLC48C6065" hidden="1">#N/A</definedName>
    <definedName name="_17834DLC48C6065" hidden="1">#N/A</definedName>
    <definedName name="_17835DLC48C6065" hidden="1">#N/A</definedName>
    <definedName name="_17836DLC48C6065" hidden="1">#N/A</definedName>
    <definedName name="_17837DLC48C6065" hidden="1">#N/A</definedName>
    <definedName name="_17838DLC48C6065" hidden="1">#N/A</definedName>
    <definedName name="_17839DLC48C6065" hidden="1">#N/A</definedName>
    <definedName name="_1783DL61033417" hidden="1">#N/A</definedName>
    <definedName name="_17840DLC48C6065" hidden="1">#N/A</definedName>
    <definedName name="_17841DLC48C6065" hidden="1">#N/A</definedName>
    <definedName name="_17842DLC48C6065" hidden="1">#N/A</definedName>
    <definedName name="_17843DLC48C6065" hidden="1">#N/A</definedName>
    <definedName name="_17844DLC48C6065" hidden="1">#N/A</definedName>
    <definedName name="_17845DLC48C6065" hidden="1">#N/A</definedName>
    <definedName name="_17846DLC48C6065" hidden="1">#N/A</definedName>
    <definedName name="_17847DLC48C6065" hidden="1">#N/A</definedName>
    <definedName name="_17848DLC48C6065" hidden="1">#N/A</definedName>
    <definedName name="_17849DLC48C6065" hidden="1">#N/A</definedName>
    <definedName name="_1784DL61033417" hidden="1">#N/A</definedName>
    <definedName name="_17850DLC48C6065" hidden="1">#N/A</definedName>
    <definedName name="_17851DLC48CE15E" hidden="1">#N/A</definedName>
    <definedName name="_17852DLC48CE15E" hidden="1">#N/A</definedName>
    <definedName name="_17853DLC48CE15E" hidden="1">#N/A</definedName>
    <definedName name="_17854DLC48CE15E" hidden="1">#N/A</definedName>
    <definedName name="_17855DLC48CE15E" hidden="1">#N/A</definedName>
    <definedName name="_17856DLC48CE15E" hidden="1">#N/A</definedName>
    <definedName name="_17857DLC48CE15E" hidden="1">#N/A</definedName>
    <definedName name="_17858DLC48CE15E" hidden="1">#N/A</definedName>
    <definedName name="_17859DLC48CE15E" hidden="1">#N/A</definedName>
    <definedName name="_1785DL61033417" hidden="1">#N/A</definedName>
    <definedName name="_17860DLC48CE15E" hidden="1">#N/A</definedName>
    <definedName name="_17861DLC48CE15E" hidden="1">#N/A</definedName>
    <definedName name="_17862DLC48CE15E" hidden="1">#N/A</definedName>
    <definedName name="_17863DLC48CE15E" hidden="1">#N/A</definedName>
    <definedName name="_17864DLC48CE15E" hidden="1">#N/A</definedName>
    <definedName name="_17865DLC48CE15E" hidden="1">#N/A</definedName>
    <definedName name="_17866DLC48CE15E" hidden="1">#N/A</definedName>
    <definedName name="_17867DLC48CE15E" hidden="1">#N/A</definedName>
    <definedName name="_17868DLC48CE15E" hidden="1">#N/A</definedName>
    <definedName name="_17869DLC48CE15E" hidden="1">#N/A</definedName>
    <definedName name="_1786DL6104341E" hidden="1">#N/A</definedName>
    <definedName name="_17870DLC48CE15E" hidden="1">#N/A</definedName>
    <definedName name="_17871DLC48CE15E" hidden="1">#N/A</definedName>
    <definedName name="_17872DLC48CE15E" hidden="1">#N/A</definedName>
    <definedName name="_17873DLC48CE15E" hidden="1">#N/A</definedName>
    <definedName name="_17874DLC48CE15E" hidden="1">#N/A</definedName>
    <definedName name="_17875DLC48CE15E" hidden="1">#N/A</definedName>
    <definedName name="_17876DLC48CE15E" hidden="1">#N/A</definedName>
    <definedName name="_17877DLC48CE15E" hidden="1">#N/A</definedName>
    <definedName name="_17878DLC48CE15E" hidden="1">#N/A</definedName>
    <definedName name="_17879DLC48CE15E" hidden="1">#N/A</definedName>
    <definedName name="_1787DL6104341E" hidden="1">#N/A</definedName>
    <definedName name="_17880DLC48CE15E" hidden="1">#N/A</definedName>
    <definedName name="_17881DLC48CE15E" hidden="1">#N/A</definedName>
    <definedName name="_17882DLC48CE15E" hidden="1">#N/A</definedName>
    <definedName name="_17883DLC48CE15E" hidden="1">#N/A</definedName>
    <definedName name="_17884DLC48CE15E" hidden="1">#N/A</definedName>
    <definedName name="_17885DLC48CE15E" hidden="1">#N/A</definedName>
    <definedName name="_17886DLC48D6065" hidden="1">#N/A</definedName>
    <definedName name="_17887DLC48D6065" hidden="1">#N/A</definedName>
    <definedName name="_17888DLC48D6065" hidden="1">#N/A</definedName>
    <definedName name="_17889DLC48D6065" hidden="1">#N/A</definedName>
    <definedName name="_1788DL6104341E" hidden="1">#N/A</definedName>
    <definedName name="_17890DLC48D6065" hidden="1">#N/A</definedName>
    <definedName name="_17891DLC48D6065" hidden="1">#N/A</definedName>
    <definedName name="_17892DLC48D6065" hidden="1">#N/A</definedName>
    <definedName name="_17893DLC48D6065" hidden="1">#N/A</definedName>
    <definedName name="_17894DLC48D6065" hidden="1">#N/A</definedName>
    <definedName name="_17895DLC48D6065" hidden="1">#N/A</definedName>
    <definedName name="_17896DLC48D6065" hidden="1">#N/A</definedName>
    <definedName name="_17897DLC48D6065" hidden="1">#N/A</definedName>
    <definedName name="_17898DLC48D6065" hidden="1">#N/A</definedName>
    <definedName name="_17899DLC48D6065" hidden="1">#N/A</definedName>
    <definedName name="_1789DL6104341E" hidden="1">#N/A</definedName>
    <definedName name="_178DL607630BB" hidden="1">#N/A</definedName>
    <definedName name="_178DL619A37C5" hidden="1">#N/A</definedName>
    <definedName name="_17900DLC48D6065" hidden="1">#N/A</definedName>
    <definedName name="_17901DLC48D6065" hidden="1">#N/A</definedName>
    <definedName name="_17902DLC48D6065" hidden="1">#N/A</definedName>
    <definedName name="_17903DLC48D6065" hidden="1">#N/A</definedName>
    <definedName name="_17904DLC48D6065" hidden="1">#N/A</definedName>
    <definedName name="_17905DLC48D6065" hidden="1">#N/A</definedName>
    <definedName name="_17906DLC48D6065" hidden="1">#N/A</definedName>
    <definedName name="_17907DLC48D6065" hidden="1">#N/A</definedName>
    <definedName name="_17908DLC48D6065" hidden="1">#N/A</definedName>
    <definedName name="_17909DLC48D6065" hidden="1">#N/A</definedName>
    <definedName name="_1790DL6104341E" hidden="1">#N/A</definedName>
    <definedName name="_17910DLC48D6065" hidden="1">#N/A</definedName>
    <definedName name="_17911DLC48D6065" hidden="1">#N/A</definedName>
    <definedName name="_17912DLC48D6065" hidden="1">#N/A</definedName>
    <definedName name="_17913DLC48D6065" hidden="1">#N/A</definedName>
    <definedName name="_17914DLC48D6065" hidden="1">#N/A</definedName>
    <definedName name="_17915DLC48D6065" hidden="1">#N/A</definedName>
    <definedName name="_17916DLC48D6065" hidden="1">#N/A</definedName>
    <definedName name="_17917DLC48D6065" hidden="1">#N/A</definedName>
    <definedName name="_17918DLC48D6065" hidden="1">#N/A</definedName>
    <definedName name="_17919DLC48D6065" hidden="1">#N/A</definedName>
    <definedName name="_1791DL6104341E" hidden="1">#N/A</definedName>
    <definedName name="_17920DLC48D6065" hidden="1">#N/A</definedName>
    <definedName name="_17921DLC48DE15E" hidden="1">#N/A</definedName>
    <definedName name="_17922DLC48DE15E" hidden="1">#N/A</definedName>
    <definedName name="_17923DLC48DE15E" hidden="1">#N/A</definedName>
    <definedName name="_17924DLC48DE15E" hidden="1">#N/A</definedName>
    <definedName name="_17925DLC48DE15E" hidden="1">#N/A</definedName>
    <definedName name="_17926DLC48DE15E" hidden="1">#N/A</definedName>
    <definedName name="_17927DLC48DE15E" hidden="1">#N/A</definedName>
    <definedName name="_17928DLC48DE15E" hidden="1">#N/A</definedName>
    <definedName name="_17929DLC48DE15E" hidden="1">#N/A</definedName>
    <definedName name="_1792DL6104341E" hidden="1">#N/A</definedName>
    <definedName name="_17930DLC48DE15E" hidden="1">#N/A</definedName>
    <definedName name="_17931DLC48DE15E" hidden="1">#N/A</definedName>
    <definedName name="_17932DLC48DE15E" hidden="1">#N/A</definedName>
    <definedName name="_17933DLC48DE15E" hidden="1">#N/A</definedName>
    <definedName name="_17934DLC48DE15E" hidden="1">#N/A</definedName>
    <definedName name="_17935DLC48DE15E" hidden="1">#N/A</definedName>
    <definedName name="_17936DLC48DE15E" hidden="1">#N/A</definedName>
    <definedName name="_17937DLC48DE15E" hidden="1">#N/A</definedName>
    <definedName name="_17938DLC48DE15E" hidden="1">#N/A</definedName>
    <definedName name="_17939DLC48DE15E" hidden="1">#N/A</definedName>
    <definedName name="_1793DL6104341E" hidden="1">#N/A</definedName>
    <definedName name="_17940DLC48DE15E" hidden="1">#N/A</definedName>
    <definedName name="_17941DLC48DE15E" hidden="1">#N/A</definedName>
    <definedName name="_17942DLC48DE15E" hidden="1">#N/A</definedName>
    <definedName name="_17943DLC48DE15E" hidden="1">#N/A</definedName>
    <definedName name="_17944DLC48DE15E" hidden="1">#N/A</definedName>
    <definedName name="_17945DLC48DE15E" hidden="1">#N/A</definedName>
    <definedName name="_17946DLC48DE15E" hidden="1">#N/A</definedName>
    <definedName name="_17947DLC48DE15E" hidden="1">#N/A</definedName>
    <definedName name="_17948DLC48DE15E" hidden="1">#N/A</definedName>
    <definedName name="_17949DLC48DE15E" hidden="1">#N/A</definedName>
    <definedName name="_1794DL6104341E" hidden="1">#N/A</definedName>
    <definedName name="_17950DLC48DE15E" hidden="1">#N/A</definedName>
    <definedName name="_17951DLC48DE15E" hidden="1">#N/A</definedName>
    <definedName name="_17952DLC48DE15E" hidden="1">#N/A</definedName>
    <definedName name="_17953DLC48DE15E" hidden="1">#N/A</definedName>
    <definedName name="_17954DLC48DE15E" hidden="1">#N/A</definedName>
    <definedName name="_17955DLC48DE15E" hidden="1">#N/A</definedName>
    <definedName name="_17956DLC48E6065" hidden="1">#N/A</definedName>
    <definedName name="_17957DLC48E6065" hidden="1">#N/A</definedName>
    <definedName name="_17958DLC48E6065" hidden="1">#N/A</definedName>
    <definedName name="_17959DLC48E6065" hidden="1">#N/A</definedName>
    <definedName name="_1795DL6104341E" hidden="1">#N/A</definedName>
    <definedName name="_17960DLC48E6065" hidden="1">#N/A</definedName>
    <definedName name="_17961DLC48E6065" hidden="1">#N/A</definedName>
    <definedName name="_17962DLC48E6065" hidden="1">#N/A</definedName>
    <definedName name="_17963DLC48E6065" hidden="1">#N/A</definedName>
    <definedName name="_17964DLC48E6065" hidden="1">#N/A</definedName>
    <definedName name="_17965DLC48E6065" hidden="1">#N/A</definedName>
    <definedName name="_17966DLC48E6065" hidden="1">#N/A</definedName>
    <definedName name="_17967DLC48E6065" hidden="1">#N/A</definedName>
    <definedName name="_17968DLC48E6065" hidden="1">#N/A</definedName>
    <definedName name="_17969DLC48E6065" hidden="1">#N/A</definedName>
    <definedName name="_1796DL6104341E" hidden="1">#N/A</definedName>
    <definedName name="_17970DLC48E6065" hidden="1">#N/A</definedName>
    <definedName name="_17971DLC48E6065" hidden="1">#N/A</definedName>
    <definedName name="_17972DLC48E6065" hidden="1">#N/A</definedName>
    <definedName name="_17973DLC48E6065" hidden="1">#N/A</definedName>
    <definedName name="_17974DLC48E6065" hidden="1">#N/A</definedName>
    <definedName name="_17975DLC48E6065" hidden="1">#N/A</definedName>
    <definedName name="_17976DLC48E6065" hidden="1">#N/A</definedName>
    <definedName name="_17977DLC48E6065" hidden="1">#N/A</definedName>
    <definedName name="_17978DLC48E6065" hidden="1">#N/A</definedName>
    <definedName name="_17979DLC48E6065" hidden="1">#N/A</definedName>
    <definedName name="_1797DL6104341E" hidden="1">#N/A</definedName>
    <definedName name="_17980DLC48E6065" hidden="1">#N/A</definedName>
    <definedName name="_17981DLC48E6065" hidden="1">#N/A</definedName>
    <definedName name="_17982DLC48E6065" hidden="1">#N/A</definedName>
    <definedName name="_17983DLC48E6065" hidden="1">#N/A</definedName>
    <definedName name="_17984DLC48E6065" hidden="1">#N/A</definedName>
    <definedName name="_17985DLC48E6065" hidden="1">#N/A</definedName>
    <definedName name="_17986DLC48E6065" hidden="1">#N/A</definedName>
    <definedName name="_17987DLC48E6065" hidden="1">#N/A</definedName>
    <definedName name="_17988DLC48E6065" hidden="1">#N/A</definedName>
    <definedName name="_17989DLC48E6065" hidden="1">#N/A</definedName>
    <definedName name="_1798DL6104341E" hidden="1">#N/A</definedName>
    <definedName name="_17990DLC48E6065" hidden="1">#N/A</definedName>
    <definedName name="_17991DLC48EE15E" hidden="1">#N/A</definedName>
    <definedName name="_17992DLC48EE15E" hidden="1">#N/A</definedName>
    <definedName name="_17993DLC48EE15E" hidden="1">#N/A</definedName>
    <definedName name="_17994DLC48EE15E" hidden="1">#N/A</definedName>
    <definedName name="_17995DLC48EE15E" hidden="1">#N/A</definedName>
    <definedName name="_17996DLC48EE15E" hidden="1">#N/A</definedName>
    <definedName name="_17997DLC48EE15E" hidden="1">#N/A</definedName>
    <definedName name="_17998DLC48EE15E" hidden="1">#N/A</definedName>
    <definedName name="_17999DLC48EE15E" hidden="1">#N/A</definedName>
    <definedName name="_1799DL6104341E" hidden="1">#N/A</definedName>
    <definedName name="_179DL607630BB" hidden="1">#N/A</definedName>
    <definedName name="_179DL619B37CB" hidden="1">#N/A</definedName>
    <definedName name="_17AL639B3E5C" hidden="1">#N/A</definedName>
    <definedName name="_17DL60D532FC" hidden="1">#N/A</definedName>
    <definedName name="_18000DLC48EE15E" hidden="1">#N/A</definedName>
    <definedName name="_18001DLC48EE15E" hidden="1">#N/A</definedName>
    <definedName name="_18002DLC48EE15E" hidden="1">#N/A</definedName>
    <definedName name="_18003DLC48EE15E" hidden="1">#N/A</definedName>
    <definedName name="_18004DLC48EE15E" hidden="1">#N/A</definedName>
    <definedName name="_18005DLC48EE15E" hidden="1">#N/A</definedName>
    <definedName name="_18006DLC48EE15E" hidden="1">#N/A</definedName>
    <definedName name="_18007DLC48EE15E" hidden="1">#N/A</definedName>
    <definedName name="_18008DLC48EE15E" hidden="1">#N/A</definedName>
    <definedName name="_18009DLC48EE15E" hidden="1">#N/A</definedName>
    <definedName name="_1800DL6104341E" hidden="1">#N/A</definedName>
    <definedName name="_18010DLC48EE15E" hidden="1">#N/A</definedName>
    <definedName name="_18011DLC48EE15E" hidden="1">#N/A</definedName>
    <definedName name="_18012DLC48EE15E" hidden="1">#N/A</definedName>
    <definedName name="_18013DLC48EE15E" hidden="1">#N/A</definedName>
    <definedName name="_18014DLC48EE15E" hidden="1">#N/A</definedName>
    <definedName name="_18015DLC48EE15E" hidden="1">#N/A</definedName>
    <definedName name="_18016DLC48EE15E" hidden="1">#N/A</definedName>
    <definedName name="_18017DLC48EE15E" hidden="1">#N/A</definedName>
    <definedName name="_18018DLC48EE15E" hidden="1">#N/A</definedName>
    <definedName name="_18019DLC48EE15E" hidden="1">#N/A</definedName>
    <definedName name="_1801DL6104341E" hidden="1">#N/A</definedName>
    <definedName name="_18020DLC48EE15E" hidden="1">#N/A</definedName>
    <definedName name="_18021DLC48EE15E" hidden="1">#N/A</definedName>
    <definedName name="_18022DLC48EE15E" hidden="1">#N/A</definedName>
    <definedName name="_18023DLC48EE15E" hidden="1">#N/A</definedName>
    <definedName name="_18024DLC48EE15E" hidden="1">#N/A</definedName>
    <definedName name="_18025DLC48EE15E" hidden="1">#N/A</definedName>
    <definedName name="_18026DLC48FE15E" hidden="1">#N/A</definedName>
    <definedName name="_18027DLC48FE15E" hidden="1">#N/A</definedName>
    <definedName name="_18028DLC48FE15E" hidden="1">#N/A</definedName>
    <definedName name="_18029DLC48FE15E" hidden="1">#N/A</definedName>
    <definedName name="_1802DL6104341E" hidden="1">#N/A</definedName>
    <definedName name="_18030DLC48FE15E" hidden="1">#N/A</definedName>
    <definedName name="_18031DLC48FE15E" hidden="1">#N/A</definedName>
    <definedName name="_18032DLC48FE15E" hidden="1">#N/A</definedName>
    <definedName name="_18033DLC48FE15E" hidden="1">#N/A</definedName>
    <definedName name="_18034DLC48FE15E" hidden="1">#N/A</definedName>
    <definedName name="_18035DLC48FE15E" hidden="1">#N/A</definedName>
    <definedName name="_18036DLC48FE15E" hidden="1">#N/A</definedName>
    <definedName name="_18037DLC48FE15E" hidden="1">#N/A</definedName>
    <definedName name="_18038DLC48FE15E" hidden="1">#N/A</definedName>
    <definedName name="_18039DLC48FE15E" hidden="1">#N/A</definedName>
    <definedName name="_1803DL6104341E" hidden="1">#N/A</definedName>
    <definedName name="_18040DLC48FE15E" hidden="1">#N/A</definedName>
    <definedName name="_18041DLC48FE15E" hidden="1">#N/A</definedName>
    <definedName name="_18042DLC48FE15E" hidden="1">#N/A</definedName>
    <definedName name="_18043DLC48FE15E" hidden="1">#N/A</definedName>
    <definedName name="_18044DLC48FE15E" hidden="1">#N/A</definedName>
    <definedName name="_18045DLC48FE15E" hidden="1">#N/A</definedName>
    <definedName name="_18046DLC48FE15E" hidden="1">#N/A</definedName>
    <definedName name="_18047DLC48FE15E" hidden="1">#N/A</definedName>
    <definedName name="_18048DLC48FE15E" hidden="1">#N/A</definedName>
    <definedName name="_18049DLC48FE15E" hidden="1">#N/A</definedName>
    <definedName name="_1804DL6104341E" hidden="1">#N/A</definedName>
    <definedName name="_18050DLC48FE15E" hidden="1">#N/A</definedName>
    <definedName name="_18051DLC48FE15E" hidden="1">#N/A</definedName>
    <definedName name="_18052DLC48FE15E" hidden="1">#N/A</definedName>
    <definedName name="_18053DLC48FE15E" hidden="1">#N/A</definedName>
    <definedName name="_18054DLC48FE15E" hidden="1">#N/A</definedName>
    <definedName name="_18055DLC48FE15E" hidden="1">#N/A</definedName>
    <definedName name="_18056DLC48FE15E" hidden="1">#N/A</definedName>
    <definedName name="_18057DLC48FE15E" hidden="1">#N/A</definedName>
    <definedName name="_18058DLC48FE15E" hidden="1">#N/A</definedName>
    <definedName name="_18059DLC48FE15E" hidden="1">#N/A</definedName>
    <definedName name="_1805DL6104341E" hidden="1">#N/A</definedName>
    <definedName name="_18060DLC48FE15E" hidden="1">#N/A</definedName>
    <definedName name="_18061DLC490E15E" hidden="1">#N/A</definedName>
    <definedName name="_18062DLC490E15E" hidden="1">#N/A</definedName>
    <definedName name="_18063DLC490E15E" hidden="1">#N/A</definedName>
    <definedName name="_18064DLC490E15E" hidden="1">#N/A</definedName>
    <definedName name="_18065DLC490E15E" hidden="1">#N/A</definedName>
    <definedName name="_18066DLC490E15E" hidden="1">#N/A</definedName>
    <definedName name="_18067DLC490E15E" hidden="1">#N/A</definedName>
    <definedName name="_18068DLC490E15E" hidden="1">#N/A</definedName>
    <definedName name="_18069DLC490E15E" hidden="1">#N/A</definedName>
    <definedName name="_1806DL6104341E" hidden="1">#N/A</definedName>
    <definedName name="_18070DLC490E15E" hidden="1">#N/A</definedName>
    <definedName name="_18071DLC490E15E" hidden="1">#N/A</definedName>
    <definedName name="_18072DLC490E15E" hidden="1">#N/A</definedName>
    <definedName name="_18073DLC490E15E" hidden="1">#N/A</definedName>
    <definedName name="_18074DLC490E15E" hidden="1">#N/A</definedName>
    <definedName name="_18075DLC490E15E" hidden="1">#N/A</definedName>
    <definedName name="_18076DLC490E15E" hidden="1">#N/A</definedName>
    <definedName name="_18077DLC490E15E" hidden="1">#N/A</definedName>
    <definedName name="_18078DLC490E15E" hidden="1">#N/A</definedName>
    <definedName name="_18079DLC490E15E" hidden="1">#N/A</definedName>
    <definedName name="_1807DL6104341E" hidden="1">#N/A</definedName>
    <definedName name="_18080DLC490E15E" hidden="1">#N/A</definedName>
    <definedName name="_18081DLC490E15E" hidden="1">#N/A</definedName>
    <definedName name="_18082DLC490E15E" hidden="1">#N/A</definedName>
    <definedName name="_18083DLC490E15E" hidden="1">#N/A</definedName>
    <definedName name="_18084DLC490E15E" hidden="1">#N/A</definedName>
    <definedName name="_18085DLC490E15E" hidden="1">#N/A</definedName>
    <definedName name="_18086DLC490E15E" hidden="1">#N/A</definedName>
    <definedName name="_18087DLC490E15E" hidden="1">#N/A</definedName>
    <definedName name="_18088DLC490E15E" hidden="1">#N/A</definedName>
    <definedName name="_18089DLC490E15E" hidden="1">#N/A</definedName>
    <definedName name="_1808DL6104341E" hidden="1">#N/A</definedName>
    <definedName name="_18090DLC490E15E" hidden="1">#N/A</definedName>
    <definedName name="_18091DLC490E15E" hidden="1">#N/A</definedName>
    <definedName name="_18092DLC490E15E" hidden="1">#N/A</definedName>
    <definedName name="_18093DLC490E15E" hidden="1">#N/A</definedName>
    <definedName name="_18094DLC490E15E" hidden="1">#N/A</definedName>
    <definedName name="_18095DLC490E15E" hidden="1">#N/A</definedName>
    <definedName name="_18096DLC491E15E" hidden="1">#N/A</definedName>
    <definedName name="_18097DLC491E15E" hidden="1">#N/A</definedName>
    <definedName name="_18098DLC491E15E" hidden="1">#N/A</definedName>
    <definedName name="_18099DLC491E15E" hidden="1">#N/A</definedName>
    <definedName name="_1809DL6104341E" hidden="1">#N/A</definedName>
    <definedName name="_180DL607630BB" hidden="1">#N/A</definedName>
    <definedName name="_180DL619C37D1" hidden="1">#N/A</definedName>
    <definedName name="_18100DLC491E15E" hidden="1">#N/A</definedName>
    <definedName name="_18101DLC491E15E" hidden="1">#N/A</definedName>
    <definedName name="_18102DLC491E15E" hidden="1">#N/A</definedName>
    <definedName name="_18103DLC491E15E" hidden="1">#N/A</definedName>
    <definedName name="_18104DLC491E15E" hidden="1">#N/A</definedName>
    <definedName name="_18105DLC491E15E" hidden="1">#N/A</definedName>
    <definedName name="_18106DLC491E15E" hidden="1">#N/A</definedName>
    <definedName name="_18107DLC491E15E" hidden="1">#N/A</definedName>
    <definedName name="_18108DLC491E15E" hidden="1">#N/A</definedName>
    <definedName name="_18109DLC491E15E" hidden="1">#N/A</definedName>
    <definedName name="_1810DL6104341E" hidden="1">#N/A</definedName>
    <definedName name="_18110DLC491E15E" hidden="1">#N/A</definedName>
    <definedName name="_18111DLC491E15E" hidden="1">#N/A</definedName>
    <definedName name="_18112DLC491E15E" hidden="1">#N/A</definedName>
    <definedName name="_18113DLC491E15E" hidden="1">#N/A</definedName>
    <definedName name="_18114DLC491E15E" hidden="1">#N/A</definedName>
    <definedName name="_18115DLC491E15E" hidden="1">#N/A</definedName>
    <definedName name="_18116DLC491E15E" hidden="1">#N/A</definedName>
    <definedName name="_18117DLC491E15E" hidden="1">#N/A</definedName>
    <definedName name="_18118DLC491E15E" hidden="1">#N/A</definedName>
    <definedName name="_18119DLC491E15E" hidden="1">#N/A</definedName>
    <definedName name="_1811DL6104341E" hidden="1">#N/A</definedName>
    <definedName name="_18120DLC491E15E" hidden="1">#N/A</definedName>
    <definedName name="_18121DLC491E15E" hidden="1">#N/A</definedName>
    <definedName name="_18122DLC491E15E" hidden="1">#N/A</definedName>
    <definedName name="_18123DLC491E15E" hidden="1">#N/A</definedName>
    <definedName name="_18124DLC491E15E" hidden="1">#N/A</definedName>
    <definedName name="_18125DLC491E15E" hidden="1">#N/A</definedName>
    <definedName name="_18126DLC491E15E" hidden="1">#N/A</definedName>
    <definedName name="_18127DLC491E15E" hidden="1">#N/A</definedName>
    <definedName name="_18128DLC491E15E" hidden="1">#N/A</definedName>
    <definedName name="_18129DLC491E15E" hidden="1">#N/A</definedName>
    <definedName name="_1812DL6104341E" hidden="1">#N/A</definedName>
    <definedName name="_18130DLC491E15E" hidden="1">#N/A</definedName>
    <definedName name="_18131DLC492E15F" hidden="1">#N/A</definedName>
    <definedName name="_18132DLC492E15F" hidden="1">#N/A</definedName>
    <definedName name="_18133DLC492E15F" hidden="1">#N/A</definedName>
    <definedName name="_18134DLC492E15F" hidden="1">#N/A</definedName>
    <definedName name="_18135DLC492E15F" hidden="1">#N/A</definedName>
    <definedName name="_18136DLC492E15F" hidden="1">#N/A</definedName>
    <definedName name="_18137DLC492E15F" hidden="1">#N/A</definedName>
    <definedName name="_18138DLC492E15F" hidden="1">#N/A</definedName>
    <definedName name="_18139DLC492E15F" hidden="1">#N/A</definedName>
    <definedName name="_1813DL6104341E" hidden="1">#N/A</definedName>
    <definedName name="_18140DLC492E15F" hidden="1">#N/A</definedName>
    <definedName name="_18141DLC492E15F" hidden="1">#N/A</definedName>
    <definedName name="_18142DLC492E15F" hidden="1">#N/A</definedName>
    <definedName name="_18143DLC492E15F" hidden="1">#N/A</definedName>
    <definedName name="_18144DLC492E15F" hidden="1">#N/A</definedName>
    <definedName name="_18145DLC492E15F" hidden="1">#N/A</definedName>
    <definedName name="_18146DLC492E15F" hidden="1">#N/A</definedName>
    <definedName name="_18147DLC492E15F" hidden="1">#N/A</definedName>
    <definedName name="_18148DLC492E15F" hidden="1">#N/A</definedName>
    <definedName name="_18149DLC492E15F" hidden="1">#N/A</definedName>
    <definedName name="_1814DL6104341E" hidden="1">#N/A</definedName>
    <definedName name="_18150DLC492E15F" hidden="1">#N/A</definedName>
    <definedName name="_18151DLC492E15F" hidden="1">#N/A</definedName>
    <definedName name="_18152DLC492E15F" hidden="1">#N/A</definedName>
    <definedName name="_18153DLC492E15F" hidden="1">#N/A</definedName>
    <definedName name="_18154DLC492E15F" hidden="1">#N/A</definedName>
    <definedName name="_18155DLC492E15F" hidden="1">#N/A</definedName>
    <definedName name="_18156DLC492E15F" hidden="1">#N/A</definedName>
    <definedName name="_18157DLC492E15F" hidden="1">#N/A</definedName>
    <definedName name="_18158DLC492E15F" hidden="1">#N/A</definedName>
    <definedName name="_18159DLC492E15F" hidden="1">#N/A</definedName>
    <definedName name="_1815DL6104341E" hidden="1">#N/A</definedName>
    <definedName name="_18160DLC492E15F" hidden="1">#N/A</definedName>
    <definedName name="_18161DLC492E15F" hidden="1">#N/A</definedName>
    <definedName name="_18162DLC492E15F" hidden="1">#N/A</definedName>
    <definedName name="_18163DLC492E15F" hidden="1">#N/A</definedName>
    <definedName name="_18164DLC492E15F" hidden="1">#N/A</definedName>
    <definedName name="_18165DLC492E15F" hidden="1">#N/A</definedName>
    <definedName name="_18166DLC493E15F" hidden="1">#N/A</definedName>
    <definedName name="_18167DLC493E15F" hidden="1">#N/A</definedName>
    <definedName name="_18168DLC493E15F" hidden="1">#N/A</definedName>
    <definedName name="_18169DLC493E15F" hidden="1">#N/A</definedName>
    <definedName name="_1816DL6104341E" hidden="1">#N/A</definedName>
    <definedName name="_18170DLC493E15F" hidden="1">#N/A</definedName>
    <definedName name="_18171DLC493E15F" hidden="1">#N/A</definedName>
    <definedName name="_18172DLC493E15F" hidden="1">#N/A</definedName>
    <definedName name="_18173DLC493E15F" hidden="1">#N/A</definedName>
    <definedName name="_18174DLC493E15F" hidden="1">#N/A</definedName>
    <definedName name="_18175DLC493E15F" hidden="1">#N/A</definedName>
    <definedName name="_18176DLC493E15F" hidden="1">#N/A</definedName>
    <definedName name="_18177DLC493E15F" hidden="1">#N/A</definedName>
    <definedName name="_18178DLC493E15F" hidden="1">#N/A</definedName>
    <definedName name="_18179DLC493E15F" hidden="1">#N/A</definedName>
    <definedName name="_1817DL6104341E" hidden="1">#N/A</definedName>
    <definedName name="_18180DLC493E15F" hidden="1">#N/A</definedName>
    <definedName name="_18181DLC493E15F" hidden="1">#N/A</definedName>
    <definedName name="_18182DLC493E15F" hidden="1">#N/A</definedName>
    <definedName name="_18183DLC493E15F" hidden="1">#N/A</definedName>
    <definedName name="_18184DLC493E15F" hidden="1">#N/A</definedName>
    <definedName name="_18185DLC493E15F" hidden="1">#N/A</definedName>
    <definedName name="_18186DLC493E15F" hidden="1">#N/A</definedName>
    <definedName name="_18187DLC493E15F" hidden="1">#N/A</definedName>
    <definedName name="_18188DLC493E15F" hidden="1">#N/A</definedName>
    <definedName name="_18189DLC493E15F" hidden="1">#N/A</definedName>
    <definedName name="_1818DL6104341E" hidden="1">#N/A</definedName>
    <definedName name="_18190DLC493E15F" hidden="1">#N/A</definedName>
    <definedName name="_18191DLC493E15F" hidden="1">#N/A</definedName>
    <definedName name="_18192DLC493E15F" hidden="1">#N/A</definedName>
    <definedName name="_18193DLC493E15F" hidden="1">#N/A</definedName>
    <definedName name="_18194DLC493E15F" hidden="1">#N/A</definedName>
    <definedName name="_18195DLC493E15F" hidden="1">#N/A</definedName>
    <definedName name="_18196DLC493E15F" hidden="1">#N/A</definedName>
    <definedName name="_18197DLC493E15F" hidden="1">#N/A</definedName>
    <definedName name="_18198DLC493E15F" hidden="1">#N/A</definedName>
    <definedName name="_18199DLC493E15F" hidden="1">#N/A</definedName>
    <definedName name="_1819DL6104341E" hidden="1">#N/A</definedName>
    <definedName name="_181DL607630BB" hidden="1">#N/A</definedName>
    <definedName name="_181DL61A93816" hidden="1">#N/A</definedName>
    <definedName name="_18200DLC493E15F" hidden="1">#N/A</definedName>
    <definedName name="_18201DLC494E15F" hidden="1">#N/A</definedName>
    <definedName name="_18202DLC494E15F" hidden="1">#N/A</definedName>
    <definedName name="_18203DLC494E15F" hidden="1">#N/A</definedName>
    <definedName name="_18204DLC494E15F" hidden="1">#N/A</definedName>
    <definedName name="_18205DLC494E15F" hidden="1">#N/A</definedName>
    <definedName name="_18206DLC494E15F" hidden="1">#N/A</definedName>
    <definedName name="_18207DLC494E15F" hidden="1">#N/A</definedName>
    <definedName name="_18208DLC494E15F" hidden="1">#N/A</definedName>
    <definedName name="_18209DLC494E15F" hidden="1">#N/A</definedName>
    <definedName name="_1820DL6104341E" hidden="1">#N/A</definedName>
    <definedName name="_18210DLC494E15F" hidden="1">#N/A</definedName>
    <definedName name="_18211DLC494E15F" hidden="1">#N/A</definedName>
    <definedName name="_18212DLC494E15F" hidden="1">#N/A</definedName>
    <definedName name="_18213DLC494E15F" hidden="1">#N/A</definedName>
    <definedName name="_18214DLC494E15F" hidden="1">#N/A</definedName>
    <definedName name="_18215DLC494E15F" hidden="1">#N/A</definedName>
    <definedName name="_18216DLC494E15F" hidden="1">#N/A</definedName>
    <definedName name="_18217DLC494E15F" hidden="1">#N/A</definedName>
    <definedName name="_18218DLC494E15F" hidden="1">#N/A</definedName>
    <definedName name="_18219DLC494E15F" hidden="1">#N/A</definedName>
    <definedName name="_1821DL61053423" hidden="1">#N/A</definedName>
    <definedName name="_18220DLC494E15F" hidden="1">#N/A</definedName>
    <definedName name="_18221DLC494E15F" hidden="1">#N/A</definedName>
    <definedName name="_18222DLC494E15F" hidden="1">#N/A</definedName>
    <definedName name="_18223DLC494E15F" hidden="1">#N/A</definedName>
    <definedName name="_18224DLC494E15F" hidden="1">#N/A</definedName>
    <definedName name="_18225DLC494E15F" hidden="1">#N/A</definedName>
    <definedName name="_18226DLC494E15F" hidden="1">#N/A</definedName>
    <definedName name="_18227DLC494E15F" hidden="1">#N/A</definedName>
    <definedName name="_18228DLC494E15F" hidden="1">#N/A</definedName>
    <definedName name="_18229DLC494E15F" hidden="1">#N/A</definedName>
    <definedName name="_1822DL61053423" hidden="1">#N/A</definedName>
    <definedName name="_18230DLC494E15F" hidden="1">#N/A</definedName>
    <definedName name="_18231DLC494E15F" hidden="1">#N/A</definedName>
    <definedName name="_18232DLC494E15F" hidden="1">#N/A</definedName>
    <definedName name="_18233DLC494E15F" hidden="1">#N/A</definedName>
    <definedName name="_18234DLC494E15F" hidden="1">#N/A</definedName>
    <definedName name="_18235DLC494E15F" hidden="1">#N/A</definedName>
    <definedName name="_18236DLC495E15F" hidden="1">#N/A</definedName>
    <definedName name="_18237DLC495E15F" hidden="1">#N/A</definedName>
    <definedName name="_18238DLC495E15F" hidden="1">#N/A</definedName>
    <definedName name="_18239DLC495E15F" hidden="1">#N/A</definedName>
    <definedName name="_1823DL61053423" hidden="1">#N/A</definedName>
    <definedName name="_18240DLC495E15F" hidden="1">#N/A</definedName>
    <definedName name="_18241DLC495E15F" hidden="1">#N/A</definedName>
    <definedName name="_18242DLC495E15F" hidden="1">#N/A</definedName>
    <definedName name="_18243DLC495E15F" hidden="1">#N/A</definedName>
    <definedName name="_18244DLC495E15F" hidden="1">#N/A</definedName>
    <definedName name="_18245DLC495E15F" hidden="1">#N/A</definedName>
    <definedName name="_18246DLC495E15F" hidden="1">#N/A</definedName>
    <definedName name="_18247DLC495E15F" hidden="1">#N/A</definedName>
    <definedName name="_18248DLC495E15F" hidden="1">#N/A</definedName>
    <definedName name="_18249DLC495E15F" hidden="1">#N/A</definedName>
    <definedName name="_1824DL61053423" hidden="1">#N/A</definedName>
    <definedName name="_18250DLC495E15F" hidden="1">#N/A</definedName>
    <definedName name="_18251DLC495E15F" hidden="1">#N/A</definedName>
    <definedName name="_18252DLC495E15F" hidden="1">#N/A</definedName>
    <definedName name="_18253DLC495E15F" hidden="1">#N/A</definedName>
    <definedName name="_18254DLC495E15F" hidden="1">#N/A</definedName>
    <definedName name="_18255DLC495E15F" hidden="1">#N/A</definedName>
    <definedName name="_18256DLC495E15F" hidden="1">#N/A</definedName>
    <definedName name="_18257DLC495E15F" hidden="1">#N/A</definedName>
    <definedName name="_18258DLC495E15F" hidden="1">#N/A</definedName>
    <definedName name="_18259DLC495E15F" hidden="1">#N/A</definedName>
    <definedName name="_1825DL61053423" hidden="1">#N/A</definedName>
    <definedName name="_18260DLC495E15F" hidden="1">#N/A</definedName>
    <definedName name="_18261DLC495E15F" hidden="1">#N/A</definedName>
    <definedName name="_18262DLC495E15F" hidden="1">#N/A</definedName>
    <definedName name="_18263DLC495E15F" hidden="1">#N/A</definedName>
    <definedName name="_18264DLC495E15F" hidden="1">#N/A</definedName>
    <definedName name="_18265DLC495E15F" hidden="1">#N/A</definedName>
    <definedName name="_18266DLC495E15F" hidden="1">#N/A</definedName>
    <definedName name="_18267DLC495E15F" hidden="1">#N/A</definedName>
    <definedName name="_18268DLC495E15F" hidden="1">#N/A</definedName>
    <definedName name="_18269DLC495E15F" hidden="1">#N/A</definedName>
    <definedName name="_1826DL61053423" hidden="1">#N/A</definedName>
    <definedName name="_18270DLC495E15F" hidden="1">#N/A</definedName>
    <definedName name="_18271DLC496E15F" hidden="1">#N/A</definedName>
    <definedName name="_18272DLC496E15F" hidden="1">#N/A</definedName>
    <definedName name="_18273DLC496E15F" hidden="1">#N/A</definedName>
    <definedName name="_18274DLC496E15F" hidden="1">#N/A</definedName>
    <definedName name="_18275DLC496E15F" hidden="1">#N/A</definedName>
    <definedName name="_18276DLC496E15F" hidden="1">#N/A</definedName>
    <definedName name="_18277DLC496E15F" hidden="1">#N/A</definedName>
    <definedName name="_18278DLC496E15F" hidden="1">#N/A</definedName>
    <definedName name="_18279DLC496E15F" hidden="1">#N/A</definedName>
    <definedName name="_1827DL61053423" hidden="1">#N/A</definedName>
    <definedName name="_18280DLC496E15F" hidden="1">#N/A</definedName>
    <definedName name="_18281DLC496E15F" hidden="1">#N/A</definedName>
    <definedName name="_18282DLC496E15F" hidden="1">#N/A</definedName>
    <definedName name="_18283DLC496E15F" hidden="1">#N/A</definedName>
    <definedName name="_18284DLC496E15F" hidden="1">#N/A</definedName>
    <definedName name="_18285DLC496E15F" hidden="1">#N/A</definedName>
    <definedName name="_18286DLC496E15F" hidden="1">#N/A</definedName>
    <definedName name="_18287DLC496E15F" hidden="1">#N/A</definedName>
    <definedName name="_18288DLC496E15F" hidden="1">#N/A</definedName>
    <definedName name="_18289DLC496E15F" hidden="1">#N/A</definedName>
    <definedName name="_1828DL61053423" hidden="1">#N/A</definedName>
    <definedName name="_18290DLC496E15F" hidden="1">#N/A</definedName>
    <definedName name="_18291DLC496E15F" hidden="1">#N/A</definedName>
    <definedName name="_18292DLC496E15F" hidden="1">#N/A</definedName>
    <definedName name="_18293DLC496E15F" hidden="1">#N/A</definedName>
    <definedName name="_18294DLC496E15F" hidden="1">#N/A</definedName>
    <definedName name="_18295DLC496E15F" hidden="1">#N/A</definedName>
    <definedName name="_18296DLC496E15F" hidden="1">#N/A</definedName>
    <definedName name="_18297DLC496E15F" hidden="1">#N/A</definedName>
    <definedName name="_18298DLC496E15F" hidden="1">#N/A</definedName>
    <definedName name="_18299DLC496E15F" hidden="1">#N/A</definedName>
    <definedName name="_1829DL61053423" hidden="1">#N/A</definedName>
    <definedName name="_182DL607630BB" hidden="1">#N/A</definedName>
    <definedName name="_182DL61AA381C" hidden="1">#N/A</definedName>
    <definedName name="_18300DLC496E15F" hidden="1">#N/A</definedName>
    <definedName name="_18301DLC496E15F" hidden="1">#N/A</definedName>
    <definedName name="_18302DLC496E15F" hidden="1">#N/A</definedName>
    <definedName name="_18303DLC496E15F" hidden="1">#N/A</definedName>
    <definedName name="_18304DLC496E15F" hidden="1">#N/A</definedName>
    <definedName name="_18305DLC496E15F" hidden="1">#N/A</definedName>
    <definedName name="_18306DLC497E15F" hidden="1">#N/A</definedName>
    <definedName name="_18307DLC497E15F" hidden="1">#N/A</definedName>
    <definedName name="_18308DLC497E15F" hidden="1">#N/A</definedName>
    <definedName name="_18309DLC497E15F" hidden="1">#N/A</definedName>
    <definedName name="_1830DL61053423" hidden="1">#N/A</definedName>
    <definedName name="_18310DLC497E15F" hidden="1">#N/A</definedName>
    <definedName name="_18311DLC497E15F" hidden="1">#N/A</definedName>
    <definedName name="_18312DLC497E15F" hidden="1">#N/A</definedName>
    <definedName name="_18313DLC497E15F" hidden="1">#N/A</definedName>
    <definedName name="_18314DLC497E15F" hidden="1">#N/A</definedName>
    <definedName name="_18315DLC497E15F" hidden="1">#N/A</definedName>
    <definedName name="_18316DLC497E15F" hidden="1">#N/A</definedName>
    <definedName name="_18317DLC497E15F" hidden="1">#N/A</definedName>
    <definedName name="_18318DLC497E15F" hidden="1">#N/A</definedName>
    <definedName name="_18319DLC497E15F" hidden="1">#N/A</definedName>
    <definedName name="_1831DL61053423" hidden="1">#N/A</definedName>
    <definedName name="_18320DLC497E15F" hidden="1">#N/A</definedName>
    <definedName name="_18321DLC497E15F" hidden="1">#N/A</definedName>
    <definedName name="_18322DLC497E15F" hidden="1">#N/A</definedName>
    <definedName name="_18323DLC497E15F" hidden="1">#N/A</definedName>
    <definedName name="_18324DLC497E15F" hidden="1">#N/A</definedName>
    <definedName name="_18325DLC497E15F" hidden="1">#N/A</definedName>
    <definedName name="_18326DLC497E15F" hidden="1">#N/A</definedName>
    <definedName name="_18327DLC497E15F" hidden="1">#N/A</definedName>
    <definedName name="_18328DLC497E15F" hidden="1">#N/A</definedName>
    <definedName name="_18329DLC497E15F" hidden="1">#N/A</definedName>
    <definedName name="_1832DL61053423" hidden="1">#N/A</definedName>
    <definedName name="_18330DLC497E15F" hidden="1">#N/A</definedName>
    <definedName name="_18331DLC497E15F" hidden="1">#N/A</definedName>
    <definedName name="_18332DLC497E15F" hidden="1">#N/A</definedName>
    <definedName name="_18333DLC497E15F" hidden="1">#N/A</definedName>
    <definedName name="_18334DLC497E15F" hidden="1">#N/A</definedName>
    <definedName name="_18335DLC497E15F" hidden="1">#N/A</definedName>
    <definedName name="_18336DLC497E15F" hidden="1">#N/A</definedName>
    <definedName name="_18337DLC497E15F" hidden="1">#N/A</definedName>
    <definedName name="_18338DLC497E15F" hidden="1">#N/A</definedName>
    <definedName name="_18339DLC497E15F" hidden="1">#N/A</definedName>
    <definedName name="_1833DL61053423" hidden="1">#N/A</definedName>
    <definedName name="_18340DLC497E15F" hidden="1">#N/A</definedName>
    <definedName name="_18341DLC498E15F" hidden="1">#N/A</definedName>
    <definedName name="_18342DLC498E15F" hidden="1">#N/A</definedName>
    <definedName name="_18343DLC498E15F" hidden="1">#N/A</definedName>
    <definedName name="_18344DLC498E15F" hidden="1">#N/A</definedName>
    <definedName name="_18345DLC498E15F" hidden="1">#N/A</definedName>
    <definedName name="_18346DLC498E15F" hidden="1">#N/A</definedName>
    <definedName name="_18347DLC498E15F" hidden="1">#N/A</definedName>
    <definedName name="_18348DLC498E15F" hidden="1">#N/A</definedName>
    <definedName name="_18349DLC498E15F" hidden="1">#N/A</definedName>
    <definedName name="_1834DL61053423" hidden="1">#N/A</definedName>
    <definedName name="_18350DLC498E15F" hidden="1">#N/A</definedName>
    <definedName name="_18351DLC498E15F" hidden="1">#N/A</definedName>
    <definedName name="_18352DLC498E15F" hidden="1">#N/A</definedName>
    <definedName name="_18353DLC498E15F" hidden="1">#N/A</definedName>
    <definedName name="_18354DLC498E15F" hidden="1">#N/A</definedName>
    <definedName name="_18355DLC498E15F" hidden="1">#N/A</definedName>
    <definedName name="_18356DLC498E15F" hidden="1">#N/A</definedName>
    <definedName name="_18357DLC498E15F" hidden="1">#N/A</definedName>
    <definedName name="_18358DLC498E15F" hidden="1">#N/A</definedName>
    <definedName name="_18359DLC498E15F" hidden="1">#N/A</definedName>
    <definedName name="_1835DL61053423" hidden="1">#N/A</definedName>
    <definedName name="_18360DLC498E15F" hidden="1">#N/A</definedName>
    <definedName name="_18361DLC498E15F" hidden="1">#N/A</definedName>
    <definedName name="_18362DLC498E15F" hidden="1">#N/A</definedName>
    <definedName name="_18363DLC498E15F" hidden="1">#N/A</definedName>
    <definedName name="_18364DLC498E15F" hidden="1">#N/A</definedName>
    <definedName name="_18365DLC498E15F" hidden="1">#N/A</definedName>
    <definedName name="_18366DLC498E15F" hidden="1">#N/A</definedName>
    <definedName name="_18367DLC498E15F" hidden="1">#N/A</definedName>
    <definedName name="_18368DLC498E15F" hidden="1">#N/A</definedName>
    <definedName name="_18369DLC498E15F" hidden="1">#N/A</definedName>
    <definedName name="_1836DL61053423" hidden="1">#N/A</definedName>
    <definedName name="_18370DLC498E15F" hidden="1">#N/A</definedName>
    <definedName name="_18371DLC498E15F" hidden="1">#N/A</definedName>
    <definedName name="_18372DLC498E15F" hidden="1">#N/A</definedName>
    <definedName name="_18373DLC498E15F" hidden="1">#N/A</definedName>
    <definedName name="_18374DLC498E15F" hidden="1">#N/A</definedName>
    <definedName name="_18375DLC498E15F" hidden="1">#N/A</definedName>
    <definedName name="_18376DLC499E15F" hidden="1">#N/A</definedName>
    <definedName name="_18377DLC499E15F" hidden="1">#N/A</definedName>
    <definedName name="_18378DLC499E15F" hidden="1">#N/A</definedName>
    <definedName name="_18379DLC499E15F" hidden="1">#N/A</definedName>
    <definedName name="_1837DL61053423" hidden="1">#N/A</definedName>
    <definedName name="_18380DLC499E15F" hidden="1">#N/A</definedName>
    <definedName name="_18381DLC499E15F" hidden="1">#N/A</definedName>
    <definedName name="_18382DLC499E15F" hidden="1">#N/A</definedName>
    <definedName name="_18383DLC499E15F" hidden="1">#N/A</definedName>
    <definedName name="_18384DLC499E15F" hidden="1">#N/A</definedName>
    <definedName name="_18385DLC499E15F" hidden="1">#N/A</definedName>
    <definedName name="_18386DLC499E15F" hidden="1">#N/A</definedName>
    <definedName name="_18387DLC499E15F" hidden="1">#N/A</definedName>
    <definedName name="_18388DLC499E15F" hidden="1">#N/A</definedName>
    <definedName name="_18389DLC499E15F" hidden="1">#N/A</definedName>
    <definedName name="_1838DL61053423" hidden="1">#N/A</definedName>
    <definedName name="_18390DLC499E15F" hidden="1">#N/A</definedName>
    <definedName name="_18391DLC499E15F" hidden="1">#N/A</definedName>
    <definedName name="_18392DLC499E15F" hidden="1">#N/A</definedName>
    <definedName name="_18393DLC499E15F" hidden="1">#N/A</definedName>
    <definedName name="_18394DLC499E15F" hidden="1">#N/A</definedName>
    <definedName name="_18395DLC499E15F" hidden="1">#N/A</definedName>
    <definedName name="_18396DLC499E15F" hidden="1">#N/A</definedName>
    <definedName name="_18397DLC499E15F" hidden="1">#N/A</definedName>
    <definedName name="_18398DLC499E15F" hidden="1">#N/A</definedName>
    <definedName name="_18399DLC499E15F" hidden="1">#N/A</definedName>
    <definedName name="_1839DL61053423" hidden="1">#N/A</definedName>
    <definedName name="_183DL607630BB" hidden="1">#N/A</definedName>
    <definedName name="_183DL61AB3822" hidden="1">#N/A</definedName>
    <definedName name="_18400DLC499E15F" hidden="1">#N/A</definedName>
    <definedName name="_18401DLC499E15F" hidden="1">#N/A</definedName>
    <definedName name="_18402DLC499E15F" hidden="1">#N/A</definedName>
    <definedName name="_18403DLC499E15F" hidden="1">#N/A</definedName>
    <definedName name="_18404DLC499E15F" hidden="1">#N/A</definedName>
    <definedName name="_18405DLC499E15F" hidden="1">#N/A</definedName>
    <definedName name="_18406DLC499E15F" hidden="1">#N/A</definedName>
    <definedName name="_18407DLC499E15F" hidden="1">#N/A</definedName>
    <definedName name="_18408DLC499E15F" hidden="1">#N/A</definedName>
    <definedName name="_18409DLC499E15F" hidden="1">#N/A</definedName>
    <definedName name="_1840DL61053423" hidden="1">#N/A</definedName>
    <definedName name="_18410DLC499E15F" hidden="1">#N/A</definedName>
    <definedName name="_18411DLC49AE15F" hidden="1">#N/A</definedName>
    <definedName name="_18412DLC49AE15F" hidden="1">#N/A</definedName>
    <definedName name="_18413DLC49AE15F" hidden="1">#N/A</definedName>
    <definedName name="_18414DLC49AE15F" hidden="1">#N/A</definedName>
    <definedName name="_18415DLC49AE15F" hidden="1">#N/A</definedName>
    <definedName name="_18416DLC49AE15F" hidden="1">#N/A</definedName>
    <definedName name="_18417DLC49AE15F" hidden="1">#N/A</definedName>
    <definedName name="_18418DLC49AE15F" hidden="1">#N/A</definedName>
    <definedName name="_18419DLC49AE15F" hidden="1">#N/A</definedName>
    <definedName name="_1841DL61053423" hidden="1">#N/A</definedName>
    <definedName name="_18420DLC49AE15F" hidden="1">#N/A</definedName>
    <definedName name="_18421DLC49AE15F" hidden="1">#N/A</definedName>
    <definedName name="_18422DLC49AE15F" hidden="1">#N/A</definedName>
    <definedName name="_18423DLC49AE15F" hidden="1">#N/A</definedName>
    <definedName name="_18424DLC49AE15F" hidden="1">#N/A</definedName>
    <definedName name="_18425DLC49AE15F" hidden="1">#N/A</definedName>
    <definedName name="_18426DLC49AE15F" hidden="1">#N/A</definedName>
    <definedName name="_18427DLC49AE15F" hidden="1">#N/A</definedName>
    <definedName name="_18428DLC49AE15F" hidden="1">#N/A</definedName>
    <definedName name="_18429DLC49AE15F" hidden="1">#N/A</definedName>
    <definedName name="_1842DL61053423" hidden="1">#N/A</definedName>
    <definedName name="_18430DLC49AE15F" hidden="1">#N/A</definedName>
    <definedName name="_18431DLC49AE15F" hidden="1">#N/A</definedName>
    <definedName name="_18432DLC49AE15F" hidden="1">#N/A</definedName>
    <definedName name="_18433DLC49AE15F" hidden="1">#N/A</definedName>
    <definedName name="_18434DLC49AE15F" hidden="1">#N/A</definedName>
    <definedName name="_18435DLC49AE15F" hidden="1">#N/A</definedName>
    <definedName name="_18436DLC49AE15F" hidden="1">#N/A</definedName>
    <definedName name="_18437DLC49AE15F" hidden="1">#N/A</definedName>
    <definedName name="_18438DLC49AE15F" hidden="1">#N/A</definedName>
    <definedName name="_18439DLC49AE15F" hidden="1">#N/A</definedName>
    <definedName name="_1843DL61053423" hidden="1">#N/A</definedName>
    <definedName name="_18440DLC49AE15F" hidden="1">#N/A</definedName>
    <definedName name="_18441DLC49AE15F" hidden="1">#N/A</definedName>
    <definedName name="_18442DLC49AE15F" hidden="1">#N/A</definedName>
    <definedName name="_18443DLC49AE15F" hidden="1">#N/A</definedName>
    <definedName name="_18444DLC49AE15F" hidden="1">#N/A</definedName>
    <definedName name="_18445DLC49AE15F" hidden="1">#N/A</definedName>
    <definedName name="_18446DLC49B6C5A" hidden="1">#N/A</definedName>
    <definedName name="_18447DLC49B6C5A" hidden="1">#N/A</definedName>
    <definedName name="_18448DLC49B6C5A" hidden="1">#N/A</definedName>
    <definedName name="_18449DLC49B6C5A" hidden="1">#N/A</definedName>
    <definedName name="_1844DL61053423" hidden="1">#N/A</definedName>
    <definedName name="_18450DLC49B6C5A" hidden="1">#N/A</definedName>
    <definedName name="_18451DLC49B6C5A" hidden="1">#N/A</definedName>
    <definedName name="_18452DLC49B6C5A" hidden="1">#N/A</definedName>
    <definedName name="_18453DLC49B6C5A" hidden="1">#N/A</definedName>
    <definedName name="_18454DLC49B6C5A" hidden="1">#N/A</definedName>
    <definedName name="_18455DLC49B6C5A" hidden="1">#N/A</definedName>
    <definedName name="_18456DLC49B6C5A" hidden="1">#N/A</definedName>
    <definedName name="_18457DLC49B6C5A" hidden="1">#N/A</definedName>
    <definedName name="_18458DLC49B6C5A" hidden="1">#N/A</definedName>
    <definedName name="_18459DLC49B6C5A" hidden="1">#N/A</definedName>
    <definedName name="_1845DL61053423" hidden="1">#N/A</definedName>
    <definedName name="_18460DLC49B6C5A" hidden="1">#N/A</definedName>
    <definedName name="_18461DLC49B6C5A" hidden="1">#N/A</definedName>
    <definedName name="_18462DLC49B6C5A" hidden="1">#N/A</definedName>
    <definedName name="_18463DLC49B6C5A" hidden="1">#N/A</definedName>
    <definedName name="_18464DLC49B6C5A" hidden="1">#N/A</definedName>
    <definedName name="_18465DLC49B6C5A" hidden="1">#N/A</definedName>
    <definedName name="_18466DLC49B6C5A" hidden="1">#N/A</definedName>
    <definedName name="_18467DLC49B6C5A" hidden="1">#N/A</definedName>
    <definedName name="_18468DLC49B6C5A" hidden="1">#N/A</definedName>
    <definedName name="_18469DLC49B6C5A" hidden="1">#N/A</definedName>
    <definedName name="_1846DL61053423" hidden="1">#N/A</definedName>
    <definedName name="_18470DLC49B6C5A" hidden="1">#N/A</definedName>
    <definedName name="_18471DLC49B6C5A" hidden="1">#N/A</definedName>
    <definedName name="_18472DLC49B6C5A" hidden="1">#N/A</definedName>
    <definedName name="_18473DLC49B6C5A" hidden="1">#N/A</definedName>
    <definedName name="_18474DLC49B6C5A" hidden="1">#N/A</definedName>
    <definedName name="_18475DLC49B6C5A" hidden="1">#N/A</definedName>
    <definedName name="_18476DLC49B6C5A" hidden="1">#N/A</definedName>
    <definedName name="_18477DLC49B6C5A" hidden="1">#N/A</definedName>
    <definedName name="_18478DLC49B6C5A" hidden="1">#N/A</definedName>
    <definedName name="_18479DLC49B6C5A" hidden="1">#N/A</definedName>
    <definedName name="_1847DL61053423" hidden="1">#N/A</definedName>
    <definedName name="_18480DLC49B6C5A" hidden="1">#N/A</definedName>
    <definedName name="_18481DLC49BE15F" hidden="1">#N/A</definedName>
    <definedName name="_18482DLC49BE15F" hidden="1">#N/A</definedName>
    <definedName name="_18483DLC49BE15F" hidden="1">#N/A</definedName>
    <definedName name="_18484DLC49BE15F" hidden="1">#N/A</definedName>
    <definedName name="_18485DLC49BE15F" hidden="1">#N/A</definedName>
    <definedName name="_18486DLC49BE15F" hidden="1">#N/A</definedName>
    <definedName name="_18487DLC49BE15F" hidden="1">#N/A</definedName>
    <definedName name="_18488DLC49BE15F" hidden="1">#N/A</definedName>
    <definedName name="_18489DLC49BE15F" hidden="1">#N/A</definedName>
    <definedName name="_1848DL61053423" hidden="1">#N/A</definedName>
    <definedName name="_18490DLC49BE15F" hidden="1">#N/A</definedName>
    <definedName name="_18491DLC49BE15F" hidden="1">#N/A</definedName>
    <definedName name="_18492DLC49BE15F" hidden="1">#N/A</definedName>
    <definedName name="_18493DLC49BE15F" hidden="1">#N/A</definedName>
    <definedName name="_18494DLC49BE15F" hidden="1">#N/A</definedName>
    <definedName name="_18495DLC49BE15F" hidden="1">#N/A</definedName>
    <definedName name="_18496DLC49BE15F" hidden="1">#N/A</definedName>
    <definedName name="_18497DLC49BE15F" hidden="1">#N/A</definedName>
    <definedName name="_18498DLC49BE15F" hidden="1">#N/A</definedName>
    <definedName name="_18499DLC49BE15F" hidden="1">#N/A</definedName>
    <definedName name="_1849DL61053423" hidden="1">#N/A</definedName>
    <definedName name="_184DL607630BB" hidden="1">#N/A</definedName>
    <definedName name="_184DL61AC3827" hidden="1">#N/A</definedName>
    <definedName name="_18500DLC49BE15F" hidden="1">#N/A</definedName>
    <definedName name="_18501DLC49BE15F" hidden="1">#N/A</definedName>
    <definedName name="_18502DLC49BE15F" hidden="1">#N/A</definedName>
    <definedName name="_18503DLC49BE15F" hidden="1">#N/A</definedName>
    <definedName name="_18504DLC49BE15F" hidden="1">#N/A</definedName>
    <definedName name="_18505DLC49BE15F" hidden="1">#N/A</definedName>
    <definedName name="_18506DLC49BE15F" hidden="1">#N/A</definedName>
    <definedName name="_18507DLC49BE15F" hidden="1">#N/A</definedName>
    <definedName name="_18508DLC49BE15F" hidden="1">#N/A</definedName>
    <definedName name="_18509DLC49BE15F" hidden="1">#N/A</definedName>
    <definedName name="_1850DL61053423" hidden="1">#N/A</definedName>
    <definedName name="_18510DLC49BE15F" hidden="1">#N/A</definedName>
    <definedName name="_18511DLC49BE15F" hidden="1">#N/A</definedName>
    <definedName name="_18512DLC49BE15F" hidden="1">#N/A</definedName>
    <definedName name="_18513DLC49BE15F" hidden="1">#N/A</definedName>
    <definedName name="_18514DLC49BE15F" hidden="1">#N/A</definedName>
    <definedName name="_18515DLC49BE15F" hidden="1">#N/A</definedName>
    <definedName name="_18516DLC49C6C5D" hidden="1">#N/A</definedName>
    <definedName name="_18517DLC49C6C5D" hidden="1">#N/A</definedName>
    <definedName name="_18518DLC49C6C5D" hidden="1">#N/A</definedName>
    <definedName name="_18519DLC49C6C5D" hidden="1">#N/A</definedName>
    <definedName name="_1851DL61053423" hidden="1">#N/A</definedName>
    <definedName name="_18520DLC49C6C5D" hidden="1">#N/A</definedName>
    <definedName name="_18521DLC49C6C5D" hidden="1">#N/A</definedName>
    <definedName name="_18522DLC49C6C5D" hidden="1">#N/A</definedName>
    <definedName name="_18523DLC49C6C5D" hidden="1">#N/A</definedName>
    <definedName name="_18524DLC49C6C5D" hidden="1">#N/A</definedName>
    <definedName name="_18525DLC49C6C5D" hidden="1">#N/A</definedName>
    <definedName name="_18526DLC49C6C5D" hidden="1">#N/A</definedName>
    <definedName name="_18527DLC49C6C5D" hidden="1">#N/A</definedName>
    <definedName name="_18528DLC49C6C5D" hidden="1">#N/A</definedName>
    <definedName name="_18529DLC49C6C5D" hidden="1">#N/A</definedName>
    <definedName name="_1852DL61053423" hidden="1">#N/A</definedName>
    <definedName name="_18530DLC49C6C5D" hidden="1">#N/A</definedName>
    <definedName name="_18531DLC49C6C5D" hidden="1">#N/A</definedName>
    <definedName name="_18532DLC49C6C5D" hidden="1">#N/A</definedName>
    <definedName name="_18533DLC49C6C5D" hidden="1">#N/A</definedName>
    <definedName name="_18534DLC49C6C5D" hidden="1">#N/A</definedName>
    <definedName name="_18535DLC49C6C5D" hidden="1">#N/A</definedName>
    <definedName name="_18536DLC49C6C5D" hidden="1">#N/A</definedName>
    <definedName name="_18537DLC49C6C5D" hidden="1">#N/A</definedName>
    <definedName name="_18538DLC49C6C5D" hidden="1">#N/A</definedName>
    <definedName name="_18539DLC49C6C5D" hidden="1">#N/A</definedName>
    <definedName name="_1853DL61053423" hidden="1">#N/A</definedName>
    <definedName name="_18540DLC49C6C5D" hidden="1">#N/A</definedName>
    <definedName name="_18541DLC49C6C5D" hidden="1">#N/A</definedName>
    <definedName name="_18542DLC49C6C5D" hidden="1">#N/A</definedName>
    <definedName name="_18543DLC49C6C5D" hidden="1">#N/A</definedName>
    <definedName name="_18544DLC49C6C5D" hidden="1">#N/A</definedName>
    <definedName name="_18545DLC49C6C5D" hidden="1">#N/A</definedName>
    <definedName name="_18546DLC49C6C5D" hidden="1">#N/A</definedName>
    <definedName name="_18547DLC49C6C5D" hidden="1">#N/A</definedName>
    <definedName name="_18548DLC49C6C5D" hidden="1">#N/A</definedName>
    <definedName name="_18549DLC49C6C5D" hidden="1">#N/A</definedName>
    <definedName name="_1854DL61053423" hidden="1">#N/A</definedName>
    <definedName name="_18550DLC49C6C5D" hidden="1">#N/A</definedName>
    <definedName name="_18551DLC49CE15F" hidden="1">#N/A</definedName>
    <definedName name="_18552DLC49CE15F" hidden="1">#N/A</definedName>
    <definedName name="_18553DLC49CE15F" hidden="1">#N/A</definedName>
    <definedName name="_18554DLC49CE15F" hidden="1">#N/A</definedName>
    <definedName name="_18555DLC49CE15F" hidden="1">#N/A</definedName>
    <definedName name="_18556DLC49CE15F" hidden="1">#N/A</definedName>
    <definedName name="_18557DLC49CE15F" hidden="1">#N/A</definedName>
    <definedName name="_18558DLC49CE15F" hidden="1">#N/A</definedName>
    <definedName name="_18559DLC49CE15F" hidden="1">#N/A</definedName>
    <definedName name="_1855DL61053423" hidden="1">#N/A</definedName>
    <definedName name="_18560DLC49CE15F" hidden="1">#N/A</definedName>
    <definedName name="_18561DLC49CE15F" hidden="1">#N/A</definedName>
    <definedName name="_18562DLC49CE15F" hidden="1">#N/A</definedName>
    <definedName name="_18563DLC49CE15F" hidden="1">#N/A</definedName>
    <definedName name="_18564DLC49CE15F" hidden="1">#N/A</definedName>
    <definedName name="_18565DLC49CE15F" hidden="1">#N/A</definedName>
    <definedName name="_18566DLC49CE15F" hidden="1">#N/A</definedName>
    <definedName name="_18567DLC49CE15F" hidden="1">#N/A</definedName>
    <definedName name="_18568DLC49CE15F" hidden="1">#N/A</definedName>
    <definedName name="_18569DLC49CE15F" hidden="1">#N/A</definedName>
    <definedName name="_1856DL61063429" hidden="1">#N/A</definedName>
    <definedName name="_18570DLC49CE15F" hidden="1">#N/A</definedName>
    <definedName name="_18571DLC49CE15F" hidden="1">#N/A</definedName>
    <definedName name="_18572DLC49CE15F" hidden="1">#N/A</definedName>
    <definedName name="_18573DLC49CE15F" hidden="1">#N/A</definedName>
    <definedName name="_18574DLC49CE15F" hidden="1">#N/A</definedName>
    <definedName name="_18575DLC49CE15F" hidden="1">#N/A</definedName>
    <definedName name="_18576DLC49CE15F" hidden="1">#N/A</definedName>
    <definedName name="_18577DLC49CE15F" hidden="1">#N/A</definedName>
    <definedName name="_18578DLC49CE15F" hidden="1">#N/A</definedName>
    <definedName name="_18579DLC49CE15F" hidden="1">#N/A</definedName>
    <definedName name="_1857DL61063429" hidden="1">#N/A</definedName>
    <definedName name="_18580DLC49CE15F" hidden="1">#N/A</definedName>
    <definedName name="_18581DLC49CE15F" hidden="1">#N/A</definedName>
    <definedName name="_18582DLC49CE15F" hidden="1">#N/A</definedName>
    <definedName name="_18583DLC49CE15F" hidden="1">#N/A</definedName>
    <definedName name="_18584DLC49CE15F" hidden="1">#N/A</definedName>
    <definedName name="_18585DLC49CE15F" hidden="1">#N/A</definedName>
    <definedName name="_18586DLC49D6C5F" hidden="1">#N/A</definedName>
    <definedName name="_18587DLC49D6C5F" hidden="1">#N/A</definedName>
    <definedName name="_18588DLC49D6C5F" hidden="1">#N/A</definedName>
    <definedName name="_18589DLC49D6C5F" hidden="1">#N/A</definedName>
    <definedName name="_1858DL61063429" hidden="1">#N/A</definedName>
    <definedName name="_18590DLC49D6C5F" hidden="1">#N/A</definedName>
    <definedName name="_18591DLC49D6C5F" hidden="1">#N/A</definedName>
    <definedName name="_18592DLC49D6C5F" hidden="1">#N/A</definedName>
    <definedName name="_18593DLC49D6C5F" hidden="1">#N/A</definedName>
    <definedName name="_18594DLC49D6C5F" hidden="1">#N/A</definedName>
    <definedName name="_18595DLC49D6C5F" hidden="1">#N/A</definedName>
    <definedName name="_18596DLC49D6C5F" hidden="1">#N/A</definedName>
    <definedName name="_18597DLC49D6C5F" hidden="1">#N/A</definedName>
    <definedName name="_18598DLC49D6C5F" hidden="1">#N/A</definedName>
    <definedName name="_18599DLC49D6C5F" hidden="1">#N/A</definedName>
    <definedName name="_1859DL61063429" hidden="1">#N/A</definedName>
    <definedName name="_185DL607630BB" hidden="1">#N/A</definedName>
    <definedName name="_185DL61AD382C" hidden="1">#N/A</definedName>
    <definedName name="_18600DLC49D6C5F" hidden="1">#N/A</definedName>
    <definedName name="_18601DLC49D6C5F" hidden="1">#N/A</definedName>
    <definedName name="_18602DLC49D6C5F" hidden="1">#N/A</definedName>
    <definedName name="_18603DLC49D6C5F" hidden="1">#N/A</definedName>
    <definedName name="_18604DLC49D6C5F" hidden="1">#N/A</definedName>
    <definedName name="_18605DLC49D6C5F" hidden="1">#N/A</definedName>
    <definedName name="_18606DLC49D6C5F" hidden="1">#N/A</definedName>
    <definedName name="_18607DLC49D6C5F" hidden="1">#N/A</definedName>
    <definedName name="_18608DLC49D6C5F" hidden="1">#N/A</definedName>
    <definedName name="_18609DLC49D6C5F" hidden="1">#N/A</definedName>
    <definedName name="_1860DL61063429" hidden="1">#N/A</definedName>
    <definedName name="_18610DLC49D6C5F" hidden="1">#N/A</definedName>
    <definedName name="_18611DLC49D6C5F" hidden="1">#N/A</definedName>
    <definedName name="_18612DLC49D6C5F" hidden="1">#N/A</definedName>
    <definedName name="_18613DLC49D6C5F" hidden="1">#N/A</definedName>
    <definedName name="_18614DLC49D6C5F" hidden="1">#N/A</definedName>
    <definedName name="_18615DLC49D6C5F" hidden="1">#N/A</definedName>
    <definedName name="_18616DLC49D6C5F" hidden="1">#N/A</definedName>
    <definedName name="_18617DLC49D6C5F" hidden="1">#N/A</definedName>
    <definedName name="_18618DLC49D6C5F" hidden="1">#N/A</definedName>
    <definedName name="_18619DLC49D6C5F" hidden="1">#N/A</definedName>
    <definedName name="_1861DL61063429" hidden="1">#N/A</definedName>
    <definedName name="_18620DLC49D6C5F" hidden="1">#N/A</definedName>
    <definedName name="_18621DLC49DE15F" hidden="1">#N/A</definedName>
    <definedName name="_18622DLC49DE15F" hidden="1">#N/A</definedName>
    <definedName name="_18623DLC49DE15F" hidden="1">#N/A</definedName>
    <definedName name="_18624DLC49DE15F" hidden="1">#N/A</definedName>
    <definedName name="_18625DLC49DE15F" hidden="1">#N/A</definedName>
    <definedName name="_18626DLC49DE15F" hidden="1">#N/A</definedName>
    <definedName name="_18627DLC49DE15F" hidden="1">#N/A</definedName>
    <definedName name="_18628DLC49DE15F" hidden="1">#N/A</definedName>
    <definedName name="_18629DLC49DE15F" hidden="1">#N/A</definedName>
    <definedName name="_1862DL61063429" hidden="1">#N/A</definedName>
    <definedName name="_18630DLC49DE15F" hidden="1">#N/A</definedName>
    <definedName name="_18631DLC49DE15F" hidden="1">#N/A</definedName>
    <definedName name="_18632DLC49DE15F" hidden="1">#N/A</definedName>
    <definedName name="_18633DLC49DE15F" hidden="1">#N/A</definedName>
    <definedName name="_18634DLC49DE15F" hidden="1">#N/A</definedName>
    <definedName name="_18635DLC49DE15F" hidden="1">#N/A</definedName>
    <definedName name="_18636DLC49DE15F" hidden="1">#N/A</definedName>
    <definedName name="_18637DLC49DE15F" hidden="1">#N/A</definedName>
    <definedName name="_18638DLC49DE15F" hidden="1">#N/A</definedName>
    <definedName name="_18639DLC49DE15F" hidden="1">#N/A</definedName>
    <definedName name="_1863DL61063429" hidden="1">#N/A</definedName>
    <definedName name="_18640DLC49DE15F" hidden="1">#N/A</definedName>
    <definedName name="_18641DLC49DE15F" hidden="1">#N/A</definedName>
    <definedName name="_18642DLC49DE15F" hidden="1">#N/A</definedName>
    <definedName name="_18643DLC49DE15F" hidden="1">#N/A</definedName>
    <definedName name="_18644DLC49DE15F" hidden="1">#N/A</definedName>
    <definedName name="_18645DLC49DE15F" hidden="1">#N/A</definedName>
    <definedName name="_18646DLC49DE15F" hidden="1">#N/A</definedName>
    <definedName name="_18647DLC49DE15F" hidden="1">#N/A</definedName>
    <definedName name="_18648DLC49DE15F" hidden="1">#N/A</definedName>
    <definedName name="_18649DLC49DE15F" hidden="1">#N/A</definedName>
    <definedName name="_1864DL61063429" hidden="1">#N/A</definedName>
    <definedName name="_18650DLC49DE15F" hidden="1">#N/A</definedName>
    <definedName name="_18651DLC49DE15F" hidden="1">#N/A</definedName>
    <definedName name="_18652DLC49DE15F" hidden="1">#N/A</definedName>
    <definedName name="_18653DLC49DE15F" hidden="1">#N/A</definedName>
    <definedName name="_18654DLC49DE15F" hidden="1">#N/A</definedName>
    <definedName name="_18655DLC49DE15F" hidden="1">#N/A</definedName>
    <definedName name="_18656DLC49E6C60" hidden="1">#N/A</definedName>
    <definedName name="_18657DLC49E6C60" hidden="1">#N/A</definedName>
    <definedName name="_18658DLC49E6C60" hidden="1">#N/A</definedName>
    <definedName name="_18659DLC49E6C60" hidden="1">#N/A</definedName>
    <definedName name="_1865DL61063429" hidden="1">#N/A</definedName>
    <definedName name="_18660DLC49E6C60" hidden="1">#N/A</definedName>
    <definedName name="_18661DLC49E6C60" hidden="1">#N/A</definedName>
    <definedName name="_18662DLC49E6C60" hidden="1">#N/A</definedName>
    <definedName name="_18663DLC49E6C60" hidden="1">#N/A</definedName>
    <definedName name="_18664DLC49E6C60" hidden="1">#N/A</definedName>
    <definedName name="_18665DLC49E6C60" hidden="1">#N/A</definedName>
    <definedName name="_18666DLC49E6C60" hidden="1">#N/A</definedName>
    <definedName name="_18667DLC49E6C60" hidden="1">#N/A</definedName>
    <definedName name="_18668DLC49E6C60" hidden="1">#N/A</definedName>
    <definedName name="_18669DLC49E6C60" hidden="1">#N/A</definedName>
    <definedName name="_1866DL61063429" hidden="1">#N/A</definedName>
    <definedName name="_18670DLC49E6C60" hidden="1">#N/A</definedName>
    <definedName name="_18671DLC49E6C60" hidden="1">#N/A</definedName>
    <definedName name="_18672DLC49E6C60" hidden="1">#N/A</definedName>
    <definedName name="_18673DLC49E6C60" hidden="1">#N/A</definedName>
    <definedName name="_18674DLC49E6C60" hidden="1">#N/A</definedName>
    <definedName name="_18675DLC49E6C60" hidden="1">#N/A</definedName>
    <definedName name="_18676DLC49E6C60" hidden="1">#N/A</definedName>
    <definedName name="_18677DLC49E6C60" hidden="1">#N/A</definedName>
    <definedName name="_18678DLC49E6C60" hidden="1">#N/A</definedName>
    <definedName name="_18679DLC49E6C60" hidden="1">#N/A</definedName>
    <definedName name="_1867DL61063429" hidden="1">#N/A</definedName>
    <definedName name="_18680DLC49E6C60" hidden="1">#N/A</definedName>
    <definedName name="_18681DLC49E6C60" hidden="1">#N/A</definedName>
    <definedName name="_18682DLC49E6C60" hidden="1">#N/A</definedName>
    <definedName name="_18683DLC49E6C60" hidden="1">#N/A</definedName>
    <definedName name="_18684DLC49E6C60" hidden="1">#N/A</definedName>
    <definedName name="_18685DLC49E6C60" hidden="1">#N/A</definedName>
    <definedName name="_18686DLC49E6C60" hidden="1">#N/A</definedName>
    <definedName name="_18687DLC49E6C60" hidden="1">#N/A</definedName>
    <definedName name="_18688DLC49E6C60" hidden="1">#N/A</definedName>
    <definedName name="_18689DLC49E6C60" hidden="1">#N/A</definedName>
    <definedName name="_1868DL61063429" hidden="1">#N/A</definedName>
    <definedName name="_18690DLC49E6C60" hidden="1">#N/A</definedName>
    <definedName name="_18691DLC49EE15F" hidden="1">#N/A</definedName>
    <definedName name="_18692DLC49EE15F" hidden="1">#N/A</definedName>
    <definedName name="_18693DLC49EE15F" hidden="1">#N/A</definedName>
    <definedName name="_18694DLC49EE15F" hidden="1">#N/A</definedName>
    <definedName name="_18695DLC49EE15F" hidden="1">#N/A</definedName>
    <definedName name="_18696DLC49EE15F" hidden="1">#N/A</definedName>
    <definedName name="_18697DLC49EE15F" hidden="1">#N/A</definedName>
    <definedName name="_18698DLC49EE15F" hidden="1">#N/A</definedName>
    <definedName name="_18699DLC49EE15F" hidden="1">#N/A</definedName>
    <definedName name="_1869DL61063429" hidden="1">#N/A</definedName>
    <definedName name="_186DL607630BB" hidden="1">#N/A</definedName>
    <definedName name="_186DL61AE3831" hidden="1">#N/A</definedName>
    <definedName name="_18700DLC49EE15F" hidden="1">#N/A</definedName>
    <definedName name="_18701DLC49EE15F" hidden="1">#N/A</definedName>
    <definedName name="_18702DLC49EE15F" hidden="1">#N/A</definedName>
    <definedName name="_18703DLC49EE15F" hidden="1">#N/A</definedName>
    <definedName name="_18704DLC49EE15F" hidden="1">#N/A</definedName>
    <definedName name="_18705DLC49EE15F" hidden="1">#N/A</definedName>
    <definedName name="_18706DLC49EE15F" hidden="1">#N/A</definedName>
    <definedName name="_18707DLC49EE15F" hidden="1">#N/A</definedName>
    <definedName name="_18708DLC49EE15F" hidden="1">#N/A</definedName>
    <definedName name="_18709DLC49EE15F" hidden="1">#N/A</definedName>
    <definedName name="_1870DL61063429" hidden="1">#N/A</definedName>
    <definedName name="_18710DLC49EE15F" hidden="1">#N/A</definedName>
    <definedName name="_18711DLC49EE15F" hidden="1">#N/A</definedName>
    <definedName name="_18712DLC49EE15F" hidden="1">#N/A</definedName>
    <definedName name="_18713DLC49EE15F" hidden="1">#N/A</definedName>
    <definedName name="_18714DLC49EE15F" hidden="1">#N/A</definedName>
    <definedName name="_18715DLC49EE15F" hidden="1">#N/A</definedName>
    <definedName name="_18716DLC49EE15F" hidden="1">#N/A</definedName>
    <definedName name="_18717DLC49EE15F" hidden="1">#N/A</definedName>
    <definedName name="_18718DLC49EE15F" hidden="1">#N/A</definedName>
    <definedName name="_18719DLC49EE15F" hidden="1">#N/A</definedName>
    <definedName name="_1871DL61063429" hidden="1">#N/A</definedName>
    <definedName name="_18720DLC49EE15F" hidden="1">#N/A</definedName>
    <definedName name="_18721DLC49EE15F" hidden="1">#N/A</definedName>
    <definedName name="_18722DLC49EE15F" hidden="1">#N/A</definedName>
    <definedName name="_18723DLC49EE15F" hidden="1">#N/A</definedName>
    <definedName name="_18724DLC49EE15F" hidden="1">#N/A</definedName>
    <definedName name="_18725DLC49EE15F" hidden="1">#N/A</definedName>
    <definedName name="_18726DLC49F6C62" hidden="1">#N/A</definedName>
    <definedName name="_18727DLC49F6C62" hidden="1">#N/A</definedName>
    <definedName name="_18728DLC49F6C62" hidden="1">#N/A</definedName>
    <definedName name="_18729DLC49F6C62" hidden="1">#N/A</definedName>
    <definedName name="_1872DL61063429" hidden="1">#N/A</definedName>
    <definedName name="_18730DLC49F6C62" hidden="1">#N/A</definedName>
    <definedName name="_18731DLC49F6C62" hidden="1">#N/A</definedName>
    <definedName name="_18732DLC49F6C62" hidden="1">#N/A</definedName>
    <definedName name="_18733DLC49F6C62" hidden="1">#N/A</definedName>
    <definedName name="_18734DLC49F6C62" hidden="1">#N/A</definedName>
    <definedName name="_18735DLC49F6C62" hidden="1">#N/A</definedName>
    <definedName name="_18736DLC49F6C62" hidden="1">#N/A</definedName>
    <definedName name="_18737DLC49F6C62" hidden="1">#N/A</definedName>
    <definedName name="_18738DLC49F6C62" hidden="1">#N/A</definedName>
    <definedName name="_18739DLC49F6C62" hidden="1">#N/A</definedName>
    <definedName name="_1873DL61063429" hidden="1">#N/A</definedName>
    <definedName name="_18740DLC49F6C62" hidden="1">#N/A</definedName>
    <definedName name="_18741DLC49F6C62" hidden="1">#N/A</definedName>
    <definedName name="_18742DLC49F6C62" hidden="1">#N/A</definedName>
    <definedName name="_18743DLC49F6C62" hidden="1">#N/A</definedName>
    <definedName name="_18744DLC49F6C62" hidden="1">#N/A</definedName>
    <definedName name="_18745DLC49F6C62" hidden="1">#N/A</definedName>
    <definedName name="_18746DLC49F6C62" hidden="1">#N/A</definedName>
    <definedName name="_18747DLC49F6C62" hidden="1">#N/A</definedName>
    <definedName name="_18748DLC49F6C62" hidden="1">#N/A</definedName>
    <definedName name="_18749DLC49F6C62" hidden="1">#N/A</definedName>
    <definedName name="_1874DL61063429" hidden="1">#N/A</definedName>
    <definedName name="_18750DLC49F6C62" hidden="1">#N/A</definedName>
    <definedName name="_18751DLC49F6C62" hidden="1">#N/A</definedName>
    <definedName name="_18752DLC49F6C62" hidden="1">#N/A</definedName>
    <definedName name="_18753DLC49F6C62" hidden="1">#N/A</definedName>
    <definedName name="_18754DLC49F6C62" hidden="1">#N/A</definedName>
    <definedName name="_18755DLC49F6C62" hidden="1">#N/A</definedName>
    <definedName name="_18756DLC49F6C62" hidden="1">#N/A</definedName>
    <definedName name="_18757DLC49F6C62" hidden="1">#N/A</definedName>
    <definedName name="_18758DLC49F6C62" hidden="1">#N/A</definedName>
    <definedName name="_18759DLC49F6C62" hidden="1">#N/A</definedName>
    <definedName name="_1875DL61063429" hidden="1">#N/A</definedName>
    <definedName name="_18760DLC49F6C62" hidden="1">#N/A</definedName>
    <definedName name="_18761DLC49FE15F" hidden="1">#N/A</definedName>
    <definedName name="_18762DLC49FE15F" hidden="1">#N/A</definedName>
    <definedName name="_18763DLC49FE15F" hidden="1">#N/A</definedName>
    <definedName name="_18764DLC49FE15F" hidden="1">#N/A</definedName>
    <definedName name="_18765DLC49FE15F" hidden="1">#N/A</definedName>
    <definedName name="_18766DLC49FE15F" hidden="1">#N/A</definedName>
    <definedName name="_18767DLC49FE15F" hidden="1">#N/A</definedName>
    <definedName name="_18768DLC49FE15F" hidden="1">#N/A</definedName>
    <definedName name="_18769DLC49FE15F" hidden="1">#N/A</definedName>
    <definedName name="_1876DL61063429" hidden="1">#N/A</definedName>
    <definedName name="_18770DLC49FE15F" hidden="1">#N/A</definedName>
    <definedName name="_18771DLC49FE15F" hidden="1">#N/A</definedName>
    <definedName name="_18772DLC49FE15F" hidden="1">#N/A</definedName>
    <definedName name="_18773DLC49FE15F" hidden="1">#N/A</definedName>
    <definedName name="_18774DLC49FE15F" hidden="1">#N/A</definedName>
    <definedName name="_18775DLC49FE15F" hidden="1">#N/A</definedName>
    <definedName name="_18776DLC49FE15F" hidden="1">#N/A</definedName>
    <definedName name="_18777DLC49FE15F" hidden="1">#N/A</definedName>
    <definedName name="_18778DLC49FE15F" hidden="1">#N/A</definedName>
    <definedName name="_18779DLC49FE15F" hidden="1">#N/A</definedName>
    <definedName name="_1877DL61063429" hidden="1">#N/A</definedName>
    <definedName name="_18780DLC49FE15F" hidden="1">#N/A</definedName>
    <definedName name="_18781DLC49FE15F" hidden="1">#N/A</definedName>
    <definedName name="_18782DLC49FE15F" hidden="1">#N/A</definedName>
    <definedName name="_18783DLC49FE15F" hidden="1">#N/A</definedName>
    <definedName name="_18784DLC49FE15F" hidden="1">#N/A</definedName>
    <definedName name="_18785DLC49FE15F" hidden="1">#N/A</definedName>
    <definedName name="_18786DLC49FE15F" hidden="1">#N/A</definedName>
    <definedName name="_18787DLC49FE15F" hidden="1">#N/A</definedName>
    <definedName name="_18788DLC49FE15F" hidden="1">#N/A</definedName>
    <definedName name="_18789DLC49FE15F" hidden="1">#N/A</definedName>
    <definedName name="_1878DL61063429" hidden="1">#N/A</definedName>
    <definedName name="_18790DLC49FE15F" hidden="1">#N/A</definedName>
    <definedName name="_18791DLC49FE15F" hidden="1">#N/A</definedName>
    <definedName name="_18792DLC49FE15F" hidden="1">#N/A</definedName>
    <definedName name="_18793DLC49FE15F" hidden="1">#N/A</definedName>
    <definedName name="_18794DLC49FE15F" hidden="1">#N/A</definedName>
    <definedName name="_18795DLC49FE15F" hidden="1">#N/A</definedName>
    <definedName name="_18796DLC4A06C65" hidden="1">#N/A</definedName>
    <definedName name="_18797DLC4A06C65" hidden="1">#N/A</definedName>
    <definedName name="_18798DLC4A06C65" hidden="1">#N/A</definedName>
    <definedName name="_18799DLC4A06C65" hidden="1">#N/A</definedName>
    <definedName name="_1879DL61063429" hidden="1">#N/A</definedName>
    <definedName name="_187DL607630BB" hidden="1">#N/A</definedName>
    <definedName name="_187DL61AF3836" hidden="1">#N/A</definedName>
    <definedName name="_18800DLC4A06C65" hidden="1">#N/A</definedName>
    <definedName name="_18801DLC4A06C65" hidden="1">#N/A</definedName>
    <definedName name="_18802DLC4A06C65" hidden="1">#N/A</definedName>
    <definedName name="_18803DLC4A06C65" hidden="1">#N/A</definedName>
    <definedName name="_18804DLC4A06C65" hidden="1">#N/A</definedName>
    <definedName name="_18805DLC4A06C65" hidden="1">#N/A</definedName>
    <definedName name="_18806DLC4A06C65" hidden="1">#N/A</definedName>
    <definedName name="_18807DLC4A06C65" hidden="1">#N/A</definedName>
    <definedName name="_18808DLC4A06C65" hidden="1">#N/A</definedName>
    <definedName name="_18809DLC4A06C65" hidden="1">#N/A</definedName>
    <definedName name="_1880DL61063429" hidden="1">#N/A</definedName>
    <definedName name="_18810DLC4A06C65" hidden="1">#N/A</definedName>
    <definedName name="_18811DLC4A06C65" hidden="1">#N/A</definedName>
    <definedName name="_18812DLC4A06C65" hidden="1">#N/A</definedName>
    <definedName name="_18813DLC4A06C65" hidden="1">#N/A</definedName>
    <definedName name="_18814DLC4A06C65" hidden="1">#N/A</definedName>
    <definedName name="_18815DLC4A06C65" hidden="1">#N/A</definedName>
    <definedName name="_18816DLC4A06C65" hidden="1">#N/A</definedName>
    <definedName name="_18817DLC4A06C65" hidden="1">#N/A</definedName>
    <definedName name="_18818DLC4A06C65" hidden="1">#N/A</definedName>
    <definedName name="_18819DLC4A06C65" hidden="1">#N/A</definedName>
    <definedName name="_1881DL61063429" hidden="1">#N/A</definedName>
    <definedName name="_18820DLC4A06C65" hidden="1">#N/A</definedName>
    <definedName name="_18821DLC4A06C65" hidden="1">#N/A</definedName>
    <definedName name="_18822DLC4A06C65" hidden="1">#N/A</definedName>
    <definedName name="_18823DLC4A06C65" hidden="1">#N/A</definedName>
    <definedName name="_18824DLC4A06C65" hidden="1">#N/A</definedName>
    <definedName name="_18825DLC4A06C65" hidden="1">#N/A</definedName>
    <definedName name="_18826DLC4A06C65" hidden="1">#N/A</definedName>
    <definedName name="_18827DLC4A06C65" hidden="1">#N/A</definedName>
    <definedName name="_18828DLC4A06C65" hidden="1">#N/A</definedName>
    <definedName name="_18829DLC4A06C65" hidden="1">#N/A</definedName>
    <definedName name="_1882DL61063429" hidden="1">#N/A</definedName>
    <definedName name="_18830DLC4A06C65" hidden="1">#N/A</definedName>
    <definedName name="_18831DLC4A0E15F" hidden="1">#N/A</definedName>
    <definedName name="_18832DLC4A0E15F" hidden="1">#N/A</definedName>
    <definedName name="_18833DLC4A0E15F" hidden="1">#N/A</definedName>
    <definedName name="_18834DLC4A0E15F" hidden="1">#N/A</definedName>
    <definedName name="_18835DLC4A0E15F" hidden="1">#N/A</definedName>
    <definedName name="_18836DLC4A0E15F" hidden="1">#N/A</definedName>
    <definedName name="_18837DLC4A0E15F" hidden="1">#N/A</definedName>
    <definedName name="_18838DLC4A0E15F" hidden="1">#N/A</definedName>
    <definedName name="_18839DLC4A0E15F" hidden="1">#N/A</definedName>
    <definedName name="_1883DL61063429" hidden="1">#N/A</definedName>
    <definedName name="_18840DLC4A0E15F" hidden="1">#N/A</definedName>
    <definedName name="_18841DLC4A0E15F" hidden="1">#N/A</definedName>
    <definedName name="_18842DLC4A0E15F" hidden="1">#N/A</definedName>
    <definedName name="_18843DLC4A0E15F" hidden="1">#N/A</definedName>
    <definedName name="_18844DLC4A0E15F" hidden="1">#N/A</definedName>
    <definedName name="_18845DLC4A0E15F" hidden="1">#N/A</definedName>
    <definedName name="_18846DLC4A0E15F" hidden="1">#N/A</definedName>
    <definedName name="_18847DLC4A0E15F" hidden="1">#N/A</definedName>
    <definedName name="_18848DLC4A0E15F" hidden="1">#N/A</definedName>
    <definedName name="_18849DLC4A0E15F" hidden="1">#N/A</definedName>
    <definedName name="_1884DL61063429" hidden="1">#N/A</definedName>
    <definedName name="_18850DLC4A0E15F" hidden="1">#N/A</definedName>
    <definedName name="_18851DLC4A0E15F" hidden="1">#N/A</definedName>
    <definedName name="_18852DLC4A0E15F" hidden="1">#N/A</definedName>
    <definedName name="_18853DLC4A0E15F" hidden="1">#N/A</definedName>
    <definedName name="_18854DLC4A0E15F" hidden="1">#N/A</definedName>
    <definedName name="_18855DLC4A0E15F" hidden="1">#N/A</definedName>
    <definedName name="_18856DLC4A0E15F" hidden="1">#N/A</definedName>
    <definedName name="_18857DLC4A0E15F" hidden="1">#N/A</definedName>
    <definedName name="_18858DLC4A0E15F" hidden="1">#N/A</definedName>
    <definedName name="_18859DLC4A0E15F" hidden="1">#N/A</definedName>
    <definedName name="_1885DL61063429" hidden="1">#N/A</definedName>
    <definedName name="_18860DLC4A0E15F" hidden="1">#N/A</definedName>
    <definedName name="_18861DLC4A0E15F" hidden="1">#N/A</definedName>
    <definedName name="_18862DLC4A0E15F" hidden="1">#N/A</definedName>
    <definedName name="_18863DLC4A0E15F" hidden="1">#N/A</definedName>
    <definedName name="_18864DLC4A0E15F" hidden="1">#N/A</definedName>
    <definedName name="_18865DLC4A0E15F" hidden="1">#N/A</definedName>
    <definedName name="_18866DLC4A16C68" hidden="1">#N/A</definedName>
    <definedName name="_18867DLC4A16C68" hidden="1">#N/A</definedName>
    <definedName name="_18868DLC4A16C68" hidden="1">#N/A</definedName>
    <definedName name="_18869DLC4A16C68" hidden="1">#N/A</definedName>
    <definedName name="_1886DL61063429" hidden="1">#N/A</definedName>
    <definedName name="_18870DLC4A16C68" hidden="1">#N/A</definedName>
    <definedName name="_18871DLC4A16C68" hidden="1">#N/A</definedName>
    <definedName name="_18872DLC4A16C68" hidden="1">#N/A</definedName>
    <definedName name="_18873DLC4A16C68" hidden="1">#N/A</definedName>
    <definedName name="_18874DLC4A16C68" hidden="1">#N/A</definedName>
    <definedName name="_18875DLC4A16C68" hidden="1">#N/A</definedName>
    <definedName name="_18876DLC4A16C68" hidden="1">#N/A</definedName>
    <definedName name="_18877DLC4A16C68" hidden="1">#N/A</definedName>
    <definedName name="_18878DLC4A16C68" hidden="1">#N/A</definedName>
    <definedName name="_18879DLC4A16C68" hidden="1">#N/A</definedName>
    <definedName name="_1887DL61063429" hidden="1">#N/A</definedName>
    <definedName name="_18880DLC4A16C68" hidden="1">#N/A</definedName>
    <definedName name="_18881DLC4A16C68" hidden="1">#N/A</definedName>
    <definedName name="_18882DLC4A16C68" hidden="1">#N/A</definedName>
    <definedName name="_18883DLC4A16C68" hidden="1">#N/A</definedName>
    <definedName name="_18884DLC4A16C68" hidden="1">#N/A</definedName>
    <definedName name="_18885DLC4A16C68" hidden="1">#N/A</definedName>
    <definedName name="_18886DLC4A16C68" hidden="1">#N/A</definedName>
    <definedName name="_18887DLC4A16C68" hidden="1">#N/A</definedName>
    <definedName name="_18888DLC4A16C68" hidden="1">#N/A</definedName>
    <definedName name="_18889DLC4A16C68" hidden="1">#N/A</definedName>
    <definedName name="_1888DL61063429" hidden="1">#N/A</definedName>
    <definedName name="_18890DLC4A16C68" hidden="1">#N/A</definedName>
    <definedName name="_18891DLC4A16C68" hidden="1">#N/A</definedName>
    <definedName name="_18892DLC4A16C68" hidden="1">#N/A</definedName>
    <definedName name="_18893DLC4A16C68" hidden="1">#N/A</definedName>
    <definedName name="_18894DLC4A16C68" hidden="1">#N/A</definedName>
    <definedName name="_18895DLC4A16C68" hidden="1">#N/A</definedName>
    <definedName name="_18896DLC4A16C68" hidden="1">#N/A</definedName>
    <definedName name="_18897DLC4A16C68" hidden="1">#N/A</definedName>
    <definedName name="_18898DLC4A16C68" hidden="1">#N/A</definedName>
    <definedName name="_18899DLC4A16C68" hidden="1">#N/A</definedName>
    <definedName name="_1889DL61063429" hidden="1">#N/A</definedName>
    <definedName name="_188DL607630BB" hidden="1">#N/A</definedName>
    <definedName name="_188DL61B0383B" hidden="1">#N/A</definedName>
    <definedName name="_18900DLC4A16C68" hidden="1">#N/A</definedName>
    <definedName name="_18901DLC4A1E15F" hidden="1">#N/A</definedName>
    <definedName name="_18902DLC4A1E15F" hidden="1">#N/A</definedName>
    <definedName name="_18903DLC4A1E15F" hidden="1">#N/A</definedName>
    <definedName name="_18904DLC4A1E15F" hidden="1">#N/A</definedName>
    <definedName name="_18905DLC4A1E15F" hidden="1">#N/A</definedName>
    <definedName name="_18906DLC4A1E15F" hidden="1">#N/A</definedName>
    <definedName name="_18907DLC4A1E15F" hidden="1">#N/A</definedName>
    <definedName name="_18908DLC4A1E15F" hidden="1">#N/A</definedName>
    <definedName name="_18909DLC4A1E15F" hidden="1">#N/A</definedName>
    <definedName name="_1890DL61063429" hidden="1">#N/A</definedName>
    <definedName name="_18910DLC4A1E15F" hidden="1">#N/A</definedName>
    <definedName name="_18911DLC4A1E15F" hidden="1">#N/A</definedName>
    <definedName name="_18912DLC4A1E15F" hidden="1">#N/A</definedName>
    <definedName name="_18913DLC4A1E15F" hidden="1">#N/A</definedName>
    <definedName name="_18914DLC4A1E15F" hidden="1">#N/A</definedName>
    <definedName name="_18915DLC4A1E15F" hidden="1">#N/A</definedName>
    <definedName name="_18916DLC4A1E15F" hidden="1">#N/A</definedName>
    <definedName name="_18917DLC4A1E15F" hidden="1">#N/A</definedName>
    <definedName name="_18918DLC4A1E15F" hidden="1">#N/A</definedName>
    <definedName name="_18919DLC4A1E15F" hidden="1">#N/A</definedName>
    <definedName name="_1891DL61073430" hidden="1">#N/A</definedName>
    <definedName name="_18920DLC4A1E15F" hidden="1">#N/A</definedName>
    <definedName name="_18921DLC4A1E15F" hidden="1">#N/A</definedName>
    <definedName name="_18922DLC4A1E15F" hidden="1">#N/A</definedName>
    <definedName name="_18923DLC4A1E15F" hidden="1">#N/A</definedName>
    <definedName name="_18924DLC4A1E15F" hidden="1">#N/A</definedName>
    <definedName name="_18925DLC4A1E15F" hidden="1">#N/A</definedName>
    <definedName name="_18926DLC4A1E15F" hidden="1">#N/A</definedName>
    <definedName name="_18927DLC4A1E15F" hidden="1">#N/A</definedName>
    <definedName name="_18928DLC4A1E15F" hidden="1">#N/A</definedName>
    <definedName name="_18929DLC4A1E15F" hidden="1">#N/A</definedName>
    <definedName name="_1892DL61073430" hidden="1">#N/A</definedName>
    <definedName name="_18930DLC4A1E15F" hidden="1">#N/A</definedName>
    <definedName name="_18931DLC4A1E15F" hidden="1">#N/A</definedName>
    <definedName name="_18932DLC4A1E15F" hidden="1">#N/A</definedName>
    <definedName name="_18933DLC4A1E15F" hidden="1">#N/A</definedName>
    <definedName name="_18934DLC4A1E15F" hidden="1">#N/A</definedName>
    <definedName name="_18935DLC4A1E15F" hidden="1">#N/A</definedName>
    <definedName name="_18936DLC4A26C6A" hidden="1">#N/A</definedName>
    <definedName name="_18937DLC4A26C6A" hidden="1">#N/A</definedName>
    <definedName name="_18938DLC4A26C6A" hidden="1">#N/A</definedName>
    <definedName name="_18939DLC4A26C6A" hidden="1">#N/A</definedName>
    <definedName name="_1893DL61073430" hidden="1">#N/A</definedName>
    <definedName name="_18940DLC4A26C6A" hidden="1">#N/A</definedName>
    <definedName name="_18941DLC4A26C6A" hidden="1">#N/A</definedName>
    <definedName name="_18942DLC4A26C6A" hidden="1">#N/A</definedName>
    <definedName name="_18943DLC4A26C6A" hidden="1">#N/A</definedName>
    <definedName name="_18944DLC4A26C6A" hidden="1">#N/A</definedName>
    <definedName name="_18945DLC4A26C6A" hidden="1">#N/A</definedName>
    <definedName name="_18946DLC4A26C6A" hidden="1">#N/A</definedName>
    <definedName name="_18947DLC4A26C6A" hidden="1">#N/A</definedName>
    <definedName name="_18948DLC4A26C6A" hidden="1">#N/A</definedName>
    <definedName name="_18949DLC4A26C6A" hidden="1">#N/A</definedName>
    <definedName name="_1894DL61073430" hidden="1">#N/A</definedName>
    <definedName name="_18950DLC4A26C6A" hidden="1">#N/A</definedName>
    <definedName name="_18951DLC4A26C6A" hidden="1">#N/A</definedName>
    <definedName name="_18952DLC4A26C6A" hidden="1">#N/A</definedName>
    <definedName name="_18953DLC4A26C6A" hidden="1">#N/A</definedName>
    <definedName name="_18954DLC4A26C6A" hidden="1">#N/A</definedName>
    <definedName name="_18955DLC4A26C6A" hidden="1">#N/A</definedName>
    <definedName name="_18956DLC4A26C6A" hidden="1">#N/A</definedName>
    <definedName name="_18957DLC4A26C6A" hidden="1">#N/A</definedName>
    <definedName name="_18958DLC4A26C6A" hidden="1">#N/A</definedName>
    <definedName name="_18959DLC4A26C6A" hidden="1">#N/A</definedName>
    <definedName name="_1895DL61073430" hidden="1">#N/A</definedName>
    <definedName name="_18960DLC4A26C6A" hidden="1">#N/A</definedName>
    <definedName name="_18961DLC4A26C6A" hidden="1">#N/A</definedName>
    <definedName name="_18962DLC4A26C6A" hidden="1">#N/A</definedName>
    <definedName name="_18963DLC4A26C6A" hidden="1">#N/A</definedName>
    <definedName name="_18964DLC4A26C6A" hidden="1">#N/A</definedName>
    <definedName name="_18965DLC4A26C6A" hidden="1">#N/A</definedName>
    <definedName name="_18966DLC4A26C6A" hidden="1">#N/A</definedName>
    <definedName name="_18967DLC4A26C6A" hidden="1">#N/A</definedName>
    <definedName name="_18968DLC4A26C6A" hidden="1">#N/A</definedName>
    <definedName name="_18969DLC4A26C6A" hidden="1">#N/A</definedName>
    <definedName name="_1896DL61073430" hidden="1">#N/A</definedName>
    <definedName name="_18970DLC4A26C6A" hidden="1">#N/A</definedName>
    <definedName name="_18971DLC4A2E15F" hidden="1">#N/A</definedName>
    <definedName name="_18972DLC4A2E15F" hidden="1">#N/A</definedName>
    <definedName name="_18973DLC4A2E15F" hidden="1">#N/A</definedName>
    <definedName name="_18974DLC4A2E15F" hidden="1">#N/A</definedName>
    <definedName name="_18975DLC4A2E15F" hidden="1">#N/A</definedName>
    <definedName name="_18976DLC4A2E15F" hidden="1">#N/A</definedName>
    <definedName name="_18977DLC4A2E15F" hidden="1">#N/A</definedName>
    <definedName name="_18978DLC4A2E15F" hidden="1">#N/A</definedName>
    <definedName name="_18979DLC4A2E15F" hidden="1">#N/A</definedName>
    <definedName name="_1897DL61073430" hidden="1">#N/A</definedName>
    <definedName name="_18980DLC4A2E15F" hidden="1">#N/A</definedName>
    <definedName name="_18981DLC4A2E15F" hidden="1">#N/A</definedName>
    <definedName name="_18982DLC4A2E15F" hidden="1">#N/A</definedName>
    <definedName name="_18983DLC4A2E15F" hidden="1">#N/A</definedName>
    <definedName name="_18984DLC4A2E15F" hidden="1">#N/A</definedName>
    <definedName name="_18985DLC4A2E15F" hidden="1">#N/A</definedName>
    <definedName name="_18986DLC4A2E15F" hidden="1">#N/A</definedName>
    <definedName name="_18987DLC4A2E15F" hidden="1">#N/A</definedName>
    <definedName name="_18988DLC4A2E15F" hidden="1">#N/A</definedName>
    <definedName name="_18989DLC4A2E15F" hidden="1">#N/A</definedName>
    <definedName name="_1898DL61073430" hidden="1">#N/A</definedName>
    <definedName name="_18990DLC4A2E15F" hidden="1">#N/A</definedName>
    <definedName name="_18991DLC4A2E15F" hidden="1">#N/A</definedName>
    <definedName name="_18992DLC4A2E15F" hidden="1">#N/A</definedName>
    <definedName name="_18993DLC4A2E15F" hidden="1">#N/A</definedName>
    <definedName name="_18994DLC4A2E15F" hidden="1">#N/A</definedName>
    <definedName name="_18995DLC4A2E15F" hidden="1">#N/A</definedName>
    <definedName name="_18996DLC4A2E15F" hidden="1">#N/A</definedName>
    <definedName name="_18997DLC4A2E15F" hidden="1">#N/A</definedName>
    <definedName name="_18998DLC4A2E15F" hidden="1">#N/A</definedName>
    <definedName name="_18999DLC4A2E15F" hidden="1">#N/A</definedName>
    <definedName name="_1899DL61073430" hidden="1">#N/A</definedName>
    <definedName name="_189DL607630BB" hidden="1">#N/A</definedName>
    <definedName name="_189DL61B13840" hidden="1">#N/A</definedName>
    <definedName name="_18AL639B3E5C" hidden="1">#N/A</definedName>
    <definedName name="_18DL60D63303" hidden="1">#N/A</definedName>
    <definedName name="_19000DLC4A2E15F" hidden="1">#N/A</definedName>
    <definedName name="_19001DLC4A2E15F" hidden="1">#N/A</definedName>
    <definedName name="_19002DLC4A2E15F" hidden="1">#N/A</definedName>
    <definedName name="_19003DLC4A2E15F" hidden="1">#N/A</definedName>
    <definedName name="_19004DLC4A2E15F" hidden="1">#N/A</definedName>
    <definedName name="_19005DLC4A2E15F" hidden="1">#N/A</definedName>
    <definedName name="_19006DLC4A36C6D" hidden="1">#N/A</definedName>
    <definedName name="_19007DLC4A36C6D" hidden="1">#N/A</definedName>
    <definedName name="_19008DLC4A36C6D" hidden="1">#N/A</definedName>
    <definedName name="_19009DLC4A36C6D" hidden="1">#N/A</definedName>
    <definedName name="_1900DL61073430" hidden="1">#N/A</definedName>
    <definedName name="_19010DLC4A36C6D" hidden="1">#N/A</definedName>
    <definedName name="_19011DLC4A36C6D" hidden="1">#N/A</definedName>
    <definedName name="_19012DLC4A36C6D" hidden="1">#N/A</definedName>
    <definedName name="_19013DLC4A36C6D" hidden="1">#N/A</definedName>
    <definedName name="_19014DLC4A36C6D" hidden="1">#N/A</definedName>
    <definedName name="_19015DLC4A36C6D" hidden="1">#N/A</definedName>
    <definedName name="_19016DLC4A36C6D" hidden="1">#N/A</definedName>
    <definedName name="_19017DLC4A36C6D" hidden="1">#N/A</definedName>
    <definedName name="_19018DLC4A36C6D" hidden="1">#N/A</definedName>
    <definedName name="_19019DLC4A36C6D" hidden="1">#N/A</definedName>
    <definedName name="_1901DL61073430" hidden="1">#N/A</definedName>
    <definedName name="_19020DLC4A36C6D" hidden="1">#N/A</definedName>
    <definedName name="_19021DLC4A36C6D" hidden="1">#N/A</definedName>
    <definedName name="_19022DLC4A36C6D" hidden="1">#N/A</definedName>
    <definedName name="_19023DLC4A36C6D" hidden="1">#N/A</definedName>
    <definedName name="_19024DLC4A36C6D" hidden="1">#N/A</definedName>
    <definedName name="_19025DLC4A36C6D" hidden="1">#N/A</definedName>
    <definedName name="_19026DLC4A36C6D" hidden="1">#N/A</definedName>
    <definedName name="_19027DLC4A36C6D" hidden="1">#N/A</definedName>
    <definedName name="_19028DLC4A36C6D" hidden="1">#N/A</definedName>
    <definedName name="_19029DLC4A36C6D" hidden="1">#N/A</definedName>
    <definedName name="_1902DL61073430" hidden="1">#N/A</definedName>
    <definedName name="_19030DLC4A36C6D" hidden="1">#N/A</definedName>
    <definedName name="_19031DLC4A36C6D" hidden="1">#N/A</definedName>
    <definedName name="_19032DLC4A36C6D" hidden="1">#N/A</definedName>
    <definedName name="_19033DLC4A36C6D" hidden="1">#N/A</definedName>
    <definedName name="_19034DLC4A36C6D" hidden="1">#N/A</definedName>
    <definedName name="_19035DLC4A36C6D" hidden="1">#N/A</definedName>
    <definedName name="_19036DLC4A36C6D" hidden="1">#N/A</definedName>
    <definedName name="_19037DLC4A36C6D" hidden="1">#N/A</definedName>
    <definedName name="_19038DLC4A36C6D" hidden="1">#N/A</definedName>
    <definedName name="_19039DLC4A36C6D" hidden="1">#N/A</definedName>
    <definedName name="_1903DL61073430" hidden="1">#N/A</definedName>
    <definedName name="_19040DLC4A36C6D" hidden="1">#N/A</definedName>
    <definedName name="_19041DLC4A3E15F" hidden="1">#N/A</definedName>
    <definedName name="_19042DLC4A3E15F" hidden="1">#N/A</definedName>
    <definedName name="_19043DLC4A3E15F" hidden="1">#N/A</definedName>
    <definedName name="_19044DLC4A3E15F" hidden="1">#N/A</definedName>
    <definedName name="_19045DLC4A3E15F" hidden="1">#N/A</definedName>
    <definedName name="_19046DLC4A3E15F" hidden="1">#N/A</definedName>
    <definedName name="_19047DLC4A3E15F" hidden="1">#N/A</definedName>
    <definedName name="_19048DLC4A3E15F" hidden="1">#N/A</definedName>
    <definedName name="_19049DLC4A3E15F" hidden="1">#N/A</definedName>
    <definedName name="_1904DL61073430" hidden="1">#N/A</definedName>
    <definedName name="_19050DLC4A3E15F" hidden="1">#N/A</definedName>
    <definedName name="_19051DLC4A3E15F" hidden="1">#N/A</definedName>
    <definedName name="_19052DLC4A3E15F" hidden="1">#N/A</definedName>
    <definedName name="_19053DLC4A3E15F" hidden="1">#N/A</definedName>
    <definedName name="_19054DLC4A3E15F" hidden="1">#N/A</definedName>
    <definedName name="_19055DLC4A3E15F" hidden="1">#N/A</definedName>
    <definedName name="_19056DLC4A3E15F" hidden="1">#N/A</definedName>
    <definedName name="_19057DLC4A3E15F" hidden="1">#N/A</definedName>
    <definedName name="_19058DLC4A3E15F" hidden="1">#N/A</definedName>
    <definedName name="_19059DLC4A3E15F" hidden="1">#N/A</definedName>
    <definedName name="_1905DL61073430" hidden="1">#N/A</definedName>
    <definedName name="_19060DLC4A3E15F" hidden="1">#N/A</definedName>
    <definedName name="_19061DLC4A3E15F" hidden="1">#N/A</definedName>
    <definedName name="_19062DLC4A3E15F" hidden="1">#N/A</definedName>
    <definedName name="_19063DLC4A3E15F" hidden="1">#N/A</definedName>
    <definedName name="_19064DLC4A3E15F" hidden="1">#N/A</definedName>
    <definedName name="_19065DLC4A3E15F" hidden="1">#N/A</definedName>
    <definedName name="_19066DLC4A3E15F" hidden="1">#N/A</definedName>
    <definedName name="_19067DLC4A3E15F" hidden="1">#N/A</definedName>
    <definedName name="_19068DLC4A3E15F" hidden="1">#N/A</definedName>
    <definedName name="_19069DLC4A3E15F" hidden="1">#N/A</definedName>
    <definedName name="_1906DL61073430" hidden="1">#N/A</definedName>
    <definedName name="_19070DLC4A3E15F" hidden="1">#N/A</definedName>
    <definedName name="_19071DLC4A3E15F" hidden="1">#N/A</definedName>
    <definedName name="_19072DLC4A3E15F" hidden="1">#N/A</definedName>
    <definedName name="_19073DLC4A3E15F" hidden="1">#N/A</definedName>
    <definedName name="_19074DLC4A3E15F" hidden="1">#N/A</definedName>
    <definedName name="_19075DLC4A3E15F" hidden="1">#N/A</definedName>
    <definedName name="_19076DLC4A46C70" hidden="1">#N/A</definedName>
    <definedName name="_19077DLC4A46C70" hidden="1">#N/A</definedName>
    <definedName name="_19078DLC4A46C70" hidden="1">#N/A</definedName>
    <definedName name="_19079DLC4A46C70" hidden="1">#N/A</definedName>
    <definedName name="_1907DL61073430" hidden="1">#N/A</definedName>
    <definedName name="_19080DLC4A46C70" hidden="1">#N/A</definedName>
    <definedName name="_19081DLC4A46C70" hidden="1">#N/A</definedName>
    <definedName name="_19082DLC4A46C70" hidden="1">#N/A</definedName>
    <definedName name="_19083DLC4A46C70" hidden="1">#N/A</definedName>
    <definedName name="_19084DLC4A46C70" hidden="1">#N/A</definedName>
    <definedName name="_19085DLC4A46C70" hidden="1">#N/A</definedName>
    <definedName name="_19086DLC4A46C70" hidden="1">#N/A</definedName>
    <definedName name="_19087DLC4A46C70" hidden="1">#N/A</definedName>
    <definedName name="_19088DLC4A46C70" hidden="1">#N/A</definedName>
    <definedName name="_19089DLC4A46C70" hidden="1">#N/A</definedName>
    <definedName name="_1908DL61073430" hidden="1">#N/A</definedName>
    <definedName name="_19090DLC4A46C70" hidden="1">#N/A</definedName>
    <definedName name="_19091DLC4A46C70" hidden="1">#N/A</definedName>
    <definedName name="_19092DLC4A46C70" hidden="1">#N/A</definedName>
    <definedName name="_19093DLC4A46C70" hidden="1">#N/A</definedName>
    <definedName name="_19094DLC4A46C70" hidden="1">#N/A</definedName>
    <definedName name="_19095DLC4A46C70" hidden="1">#N/A</definedName>
    <definedName name="_19096DLC4A46C70" hidden="1">#N/A</definedName>
    <definedName name="_19097DLC4A46C70" hidden="1">#N/A</definedName>
    <definedName name="_19098DLC4A46C70" hidden="1">#N/A</definedName>
    <definedName name="_19099DLC4A46C70" hidden="1">#N/A</definedName>
    <definedName name="_1909DL61073430" hidden="1">#N/A</definedName>
    <definedName name="_190DL607630BB" hidden="1">#N/A</definedName>
    <definedName name="_190DL61B23845" hidden="1">#N/A</definedName>
    <definedName name="_19100DLC4A46C70" hidden="1">#N/A</definedName>
    <definedName name="_19101DLC4A46C70" hidden="1">#N/A</definedName>
    <definedName name="_19102DLC4A46C70" hidden="1">#N/A</definedName>
    <definedName name="_19103DLC4A46C70" hidden="1">#N/A</definedName>
    <definedName name="_19104DLC4A46C70" hidden="1">#N/A</definedName>
    <definedName name="_19105DLC4A46C70" hidden="1">#N/A</definedName>
    <definedName name="_19106DLC4A46C70" hidden="1">#N/A</definedName>
    <definedName name="_19107DLC4A46C70" hidden="1">#N/A</definedName>
    <definedName name="_19108DLC4A46C70" hidden="1">#N/A</definedName>
    <definedName name="_19109DLC4A46C70" hidden="1">#N/A</definedName>
    <definedName name="_1910DL61073430" hidden="1">#N/A</definedName>
    <definedName name="_19110DLC4A46C70" hidden="1">#N/A</definedName>
    <definedName name="_19111DLC4A4E15F" hidden="1">#N/A</definedName>
    <definedName name="_19112DLC4A4E15F" hidden="1">#N/A</definedName>
    <definedName name="_19113DLC4A4E15F" hidden="1">#N/A</definedName>
    <definedName name="_19114DLC4A4E15F" hidden="1">#N/A</definedName>
    <definedName name="_19115DLC4A4E15F" hidden="1">#N/A</definedName>
    <definedName name="_19116DLC4A4E15F" hidden="1">#N/A</definedName>
    <definedName name="_19117DLC4A4E15F" hidden="1">#N/A</definedName>
    <definedName name="_19118DLC4A4E15F" hidden="1">#N/A</definedName>
    <definedName name="_19119DLC4A4E15F" hidden="1">#N/A</definedName>
    <definedName name="_1911DL61073430" hidden="1">#N/A</definedName>
    <definedName name="_19120DLC4A4E15F" hidden="1">#N/A</definedName>
    <definedName name="_19121DLC4A4E15F" hidden="1">#N/A</definedName>
    <definedName name="_19122DLC4A4E15F" hidden="1">#N/A</definedName>
    <definedName name="_19123DLC4A4E15F" hidden="1">#N/A</definedName>
    <definedName name="_19124DLC4A4E15F" hidden="1">#N/A</definedName>
    <definedName name="_19125DLC4A4E15F" hidden="1">#N/A</definedName>
    <definedName name="_19126DLC4A4E15F" hidden="1">#N/A</definedName>
    <definedName name="_19127DLC4A4E15F" hidden="1">#N/A</definedName>
    <definedName name="_19128DLC4A4E15F" hidden="1">#N/A</definedName>
    <definedName name="_19129DLC4A4E15F" hidden="1">#N/A</definedName>
    <definedName name="_1912DL61073430" hidden="1">#N/A</definedName>
    <definedName name="_19130DLC4A4E15F" hidden="1">#N/A</definedName>
    <definedName name="_19131DLC4A4E15F" hidden="1">#N/A</definedName>
    <definedName name="_19132DLC4A4E15F" hidden="1">#N/A</definedName>
    <definedName name="_19133DLC4A4E15F" hidden="1">#N/A</definedName>
    <definedName name="_19134DLC4A4E15F" hidden="1">#N/A</definedName>
    <definedName name="_19135DLC4A4E15F" hidden="1">#N/A</definedName>
    <definedName name="_19136DLC4A4E15F" hidden="1">#N/A</definedName>
    <definedName name="_19137DLC4A4E15F" hidden="1">#N/A</definedName>
    <definedName name="_19138DLC4A4E15F" hidden="1">#N/A</definedName>
    <definedName name="_19139DLC4A4E15F" hidden="1">#N/A</definedName>
    <definedName name="_1913DL61073430" hidden="1">#N/A</definedName>
    <definedName name="_19140DLC4A4E15F" hidden="1">#N/A</definedName>
    <definedName name="_19141DLC4A4E15F" hidden="1">#N/A</definedName>
    <definedName name="_19142DLC4A4E15F" hidden="1">#N/A</definedName>
    <definedName name="_19143DLC4A4E15F" hidden="1">#N/A</definedName>
    <definedName name="_19144DLC4A4E15F" hidden="1">#N/A</definedName>
    <definedName name="_19145DLC4A4E15F" hidden="1">#N/A</definedName>
    <definedName name="_19146DLC4A56C73" hidden="1">#N/A</definedName>
    <definedName name="_19147DLC4A56C73" hidden="1">#N/A</definedName>
    <definedName name="_19148DLC4A56C73" hidden="1">#N/A</definedName>
    <definedName name="_19149DLC4A56C73" hidden="1">#N/A</definedName>
    <definedName name="_1914DL61073430" hidden="1">#N/A</definedName>
    <definedName name="_19150DLC4A56C73" hidden="1">#N/A</definedName>
    <definedName name="_19151DLC4A56C73" hidden="1">#N/A</definedName>
    <definedName name="_19152DLC4A56C73" hidden="1">#N/A</definedName>
    <definedName name="_19153DLC4A56C73" hidden="1">#N/A</definedName>
    <definedName name="_19154DLC4A56C73" hidden="1">#N/A</definedName>
    <definedName name="_19155DLC4A56C73" hidden="1">#N/A</definedName>
    <definedName name="_19156DLC4A56C73" hidden="1">#N/A</definedName>
    <definedName name="_19157DLC4A56C73" hidden="1">#N/A</definedName>
    <definedName name="_19158DLC4A56C73" hidden="1">#N/A</definedName>
    <definedName name="_19159DLC4A56C73" hidden="1">#N/A</definedName>
    <definedName name="_1915DL61073430" hidden="1">#N/A</definedName>
    <definedName name="_19160DLC4A56C73" hidden="1">#N/A</definedName>
    <definedName name="_19161DLC4A56C73" hidden="1">#N/A</definedName>
    <definedName name="_19162DLC4A56C73" hidden="1">#N/A</definedName>
    <definedName name="_19163DLC4A56C73" hidden="1">#N/A</definedName>
    <definedName name="_19164DLC4A56C73" hidden="1">#N/A</definedName>
    <definedName name="_19165DLC4A56C73" hidden="1">#N/A</definedName>
    <definedName name="_19166DLC4A56C73" hidden="1">#N/A</definedName>
    <definedName name="_19167DLC4A56C73" hidden="1">#N/A</definedName>
    <definedName name="_19168DLC4A56C73" hidden="1">#N/A</definedName>
    <definedName name="_19169DLC4A56C73" hidden="1">#N/A</definedName>
    <definedName name="_1916DL61073430" hidden="1">#N/A</definedName>
    <definedName name="_19170DLC4A56C73" hidden="1">#N/A</definedName>
    <definedName name="_19171DLC4A56C73" hidden="1">#N/A</definedName>
    <definedName name="_19172DLC4A56C73" hidden="1">#N/A</definedName>
    <definedName name="_19173DLC4A56C73" hidden="1">#N/A</definedName>
    <definedName name="_19174DLC4A56C73" hidden="1">#N/A</definedName>
    <definedName name="_19175DLC4A56C73" hidden="1">#N/A</definedName>
    <definedName name="_19176DLC4A56C73" hidden="1">#N/A</definedName>
    <definedName name="_19177DLC4A56C73" hidden="1">#N/A</definedName>
    <definedName name="_19178DLC4A56C73" hidden="1">#N/A</definedName>
    <definedName name="_19179DLC4A56C73" hidden="1">#N/A</definedName>
    <definedName name="_1917DL61073430" hidden="1">#N/A</definedName>
    <definedName name="_19180DLC4A56C73" hidden="1">#N/A</definedName>
    <definedName name="_19181DLC4A5E15F" hidden="1">#N/A</definedName>
    <definedName name="_19182DLC4A5E15F" hidden="1">#N/A</definedName>
    <definedName name="_19183DLC4A5E15F" hidden="1">#N/A</definedName>
    <definedName name="_19184DLC4A5E15F" hidden="1">#N/A</definedName>
    <definedName name="_19185DLC4A5E15F" hidden="1">#N/A</definedName>
    <definedName name="_19186DLC4A5E15F" hidden="1">#N/A</definedName>
    <definedName name="_19187DLC4A5E15F" hidden="1">#N/A</definedName>
    <definedName name="_19188DLC4A5E15F" hidden="1">#N/A</definedName>
    <definedName name="_19189DLC4A5E15F" hidden="1">#N/A</definedName>
    <definedName name="_1918DL61073430" hidden="1">#N/A</definedName>
    <definedName name="_19190DLC4A5E15F" hidden="1">#N/A</definedName>
    <definedName name="_19191DLC4A5E15F" hidden="1">#N/A</definedName>
    <definedName name="_19192DLC4A5E15F" hidden="1">#N/A</definedName>
    <definedName name="_19193DLC4A5E15F" hidden="1">#N/A</definedName>
    <definedName name="_19194DLC4A5E15F" hidden="1">#N/A</definedName>
    <definedName name="_19195DLC4A5E15F" hidden="1">#N/A</definedName>
    <definedName name="_19196DLC4A5E15F" hidden="1">#N/A</definedName>
    <definedName name="_19197DLC4A5E15F" hidden="1">#N/A</definedName>
    <definedName name="_19198DLC4A5E15F" hidden="1">#N/A</definedName>
    <definedName name="_19199DLC4A5E15F" hidden="1">#N/A</definedName>
    <definedName name="_1919DL61073430" hidden="1">#N/A</definedName>
    <definedName name="_191DL607630BB" hidden="1">#N/A</definedName>
    <definedName name="_191DL61B3384B" hidden="1">#N/A</definedName>
    <definedName name="_19200DLC4A5E15F" hidden="1">#N/A</definedName>
    <definedName name="_19201DLC4A5E15F" hidden="1">#N/A</definedName>
    <definedName name="_19202DLC4A5E15F" hidden="1">#N/A</definedName>
    <definedName name="_19203DLC4A5E15F" hidden="1">#N/A</definedName>
    <definedName name="_19204DLC4A5E15F" hidden="1">#N/A</definedName>
    <definedName name="_19205DLC4A5E15F" hidden="1">#N/A</definedName>
    <definedName name="_19206DLC4A5E15F" hidden="1">#N/A</definedName>
    <definedName name="_19207DLC4A5E15F" hidden="1">#N/A</definedName>
    <definedName name="_19208DLC4A5E15F" hidden="1">#N/A</definedName>
    <definedName name="_19209DLC4A5E15F" hidden="1">#N/A</definedName>
    <definedName name="_1920DL61073430" hidden="1">#N/A</definedName>
    <definedName name="_19210DLC4A5E15F" hidden="1">#N/A</definedName>
    <definedName name="_19211DLC4A5E15F" hidden="1">#N/A</definedName>
    <definedName name="_19212DLC4A5E15F" hidden="1">#N/A</definedName>
    <definedName name="_19213DLC4A5E15F" hidden="1">#N/A</definedName>
    <definedName name="_19214DLC4A5E15F" hidden="1">#N/A</definedName>
    <definedName name="_19215DLC4A5E15F" hidden="1">#N/A</definedName>
    <definedName name="_19216DLC4A66C75" hidden="1">#N/A</definedName>
    <definedName name="_19217DLC4A66C75" hidden="1">#N/A</definedName>
    <definedName name="_19218DLC4A66C75" hidden="1">#N/A</definedName>
    <definedName name="_19219DLC4A66C75" hidden="1">#N/A</definedName>
    <definedName name="_1921DL61073430" hidden="1">#N/A</definedName>
    <definedName name="_19220DLC4A66C75" hidden="1">#N/A</definedName>
    <definedName name="_19221DLC4A66C75" hidden="1">#N/A</definedName>
    <definedName name="_19222DLC4A66C75" hidden="1">#N/A</definedName>
    <definedName name="_19223DLC4A66C75" hidden="1">#N/A</definedName>
    <definedName name="_19224DLC4A66C75" hidden="1">#N/A</definedName>
    <definedName name="_19225DLC4A66C75" hidden="1">#N/A</definedName>
    <definedName name="_19226DLC4A66C75" hidden="1">#N/A</definedName>
    <definedName name="_19227DLC4A66C75" hidden="1">#N/A</definedName>
    <definedName name="_19228DLC4A66C75" hidden="1">#N/A</definedName>
    <definedName name="_19229DLC4A66C75" hidden="1">#N/A</definedName>
    <definedName name="_1922DL61073430" hidden="1">#N/A</definedName>
    <definedName name="_19230DLC4A66C75" hidden="1">#N/A</definedName>
    <definedName name="_19231DLC4A66C75" hidden="1">#N/A</definedName>
    <definedName name="_19232DLC4A66C75" hidden="1">#N/A</definedName>
    <definedName name="_19233DLC4A66C75" hidden="1">#N/A</definedName>
    <definedName name="_19234DLC4A66C75" hidden="1">#N/A</definedName>
    <definedName name="_19235DLC4A66C75" hidden="1">#N/A</definedName>
    <definedName name="_19236DLC4A66C75" hidden="1">#N/A</definedName>
    <definedName name="_19237DLC4A66C75" hidden="1">#N/A</definedName>
    <definedName name="_19238DLC4A66C75" hidden="1">#N/A</definedName>
    <definedName name="_19239DLC4A66C75" hidden="1">#N/A</definedName>
    <definedName name="_1923DL61073430" hidden="1">#N/A</definedName>
    <definedName name="_19240DLC4A66C75" hidden="1">#N/A</definedName>
    <definedName name="_19241DLC4A66C75" hidden="1">#N/A</definedName>
    <definedName name="_19242DLC4A66C75" hidden="1">#N/A</definedName>
    <definedName name="_19243DLC4A66C75" hidden="1">#N/A</definedName>
    <definedName name="_19244DLC4A66C75" hidden="1">#N/A</definedName>
    <definedName name="_19245DLC4A66C75" hidden="1">#N/A</definedName>
    <definedName name="_19246DLC4A66C75" hidden="1">#N/A</definedName>
    <definedName name="_19247DLC4A66C75" hidden="1">#N/A</definedName>
    <definedName name="_19248DLC4A66C75" hidden="1">#N/A</definedName>
    <definedName name="_19249DLC4A66C75" hidden="1">#N/A</definedName>
    <definedName name="_1924DL61073430" hidden="1">#N/A</definedName>
    <definedName name="_19250DLC4A66C75" hidden="1">#N/A</definedName>
    <definedName name="_19251DLC4A6E15F" hidden="1">#N/A</definedName>
    <definedName name="_19252DLC4A6E15F" hidden="1">#N/A</definedName>
    <definedName name="_19253DLC4A6E15F" hidden="1">#N/A</definedName>
    <definedName name="_19254DLC4A6E15F" hidden="1">#N/A</definedName>
    <definedName name="_19255DLC4A6E15F" hidden="1">#N/A</definedName>
    <definedName name="_19256DLC4A6E15F" hidden="1">#N/A</definedName>
    <definedName name="_19257DLC4A6E15F" hidden="1">#N/A</definedName>
    <definedName name="_19258DLC4A6E15F" hidden="1">#N/A</definedName>
    <definedName name="_19259DLC4A6E15F" hidden="1">#N/A</definedName>
    <definedName name="_1925DL61073430" hidden="1">#N/A</definedName>
    <definedName name="_19260DLC4A6E15F" hidden="1">#N/A</definedName>
    <definedName name="_19261DLC4A6E15F" hidden="1">#N/A</definedName>
    <definedName name="_19262DLC4A6E15F" hidden="1">#N/A</definedName>
    <definedName name="_19263DLC4A6E15F" hidden="1">#N/A</definedName>
    <definedName name="_19264DLC4A6E15F" hidden="1">#N/A</definedName>
    <definedName name="_19265DLC4A6E15F" hidden="1">#N/A</definedName>
    <definedName name="_19266DLC4A6E15F" hidden="1">#N/A</definedName>
    <definedName name="_19267DLC4A6E15F" hidden="1">#N/A</definedName>
    <definedName name="_19268DLC4A6E15F" hidden="1">#N/A</definedName>
    <definedName name="_19269DLC4A6E15F" hidden="1">#N/A</definedName>
    <definedName name="_1926DL61083436" hidden="1">#N/A</definedName>
    <definedName name="_19270DLC4A6E15F" hidden="1">#N/A</definedName>
    <definedName name="_19271DLC4A6E15F" hidden="1">#N/A</definedName>
    <definedName name="_19272DLC4A6E15F" hidden="1">#N/A</definedName>
    <definedName name="_19273DLC4A6E15F" hidden="1">#N/A</definedName>
    <definedName name="_19274DLC4A6E15F" hidden="1">#N/A</definedName>
    <definedName name="_19275DLC4A6E15F" hidden="1">#N/A</definedName>
    <definedName name="_19276DLC4A6E15F" hidden="1">#N/A</definedName>
    <definedName name="_19277DLC4A6E15F" hidden="1">#N/A</definedName>
    <definedName name="_19278DLC4A6E15F" hidden="1">#N/A</definedName>
    <definedName name="_19279DLC4A6E15F" hidden="1">#N/A</definedName>
    <definedName name="_1927DL61083436" hidden="1">#N/A</definedName>
    <definedName name="_19280DLC4A6E15F" hidden="1">#N/A</definedName>
    <definedName name="_19281DLC4A6E15F" hidden="1">#N/A</definedName>
    <definedName name="_19282DLC4A6E15F" hidden="1">#N/A</definedName>
    <definedName name="_19283DLC4A6E15F" hidden="1">#N/A</definedName>
    <definedName name="_19284DLC4A6E15F" hidden="1">#N/A</definedName>
    <definedName name="_19285DLC4A6E15F" hidden="1">#N/A</definedName>
    <definedName name="_19286DLC4A76DEA" hidden="1">#N/A</definedName>
    <definedName name="_19287DLC4A76DEA" hidden="1">#N/A</definedName>
    <definedName name="_19288DLC4A76DEA" hidden="1">#N/A</definedName>
    <definedName name="_19289DLC4A76DEA" hidden="1">#N/A</definedName>
    <definedName name="_1928DL61083436" hidden="1">#N/A</definedName>
    <definedName name="_19290DLC4A76DEA" hidden="1">#N/A</definedName>
    <definedName name="_19291DLC4A76DEA" hidden="1">#N/A</definedName>
    <definedName name="_19292DLC4A76DEA" hidden="1">#N/A</definedName>
    <definedName name="_19293DLC4A76DEA" hidden="1">#N/A</definedName>
    <definedName name="_19294DLC4A76DEA" hidden="1">#N/A</definedName>
    <definedName name="_19295DLC4A76DEA" hidden="1">#N/A</definedName>
    <definedName name="_19296DLC4A76DEA" hidden="1">#N/A</definedName>
    <definedName name="_19297DLC4A76DEA" hidden="1">#N/A</definedName>
    <definedName name="_19298DLC4A76DEA" hidden="1">#N/A</definedName>
    <definedName name="_19299DLC4A76DEA" hidden="1">#N/A</definedName>
    <definedName name="_1929DL61083436" hidden="1">#N/A</definedName>
    <definedName name="_192DL607630BB" hidden="1">#N/A</definedName>
    <definedName name="_192DL61B43850" hidden="1">#N/A</definedName>
    <definedName name="_19300DLC4A76DEA" hidden="1">#N/A</definedName>
    <definedName name="_19301DLC4A76DEA" hidden="1">#N/A</definedName>
    <definedName name="_19302DLC4A76DEA" hidden="1">#N/A</definedName>
    <definedName name="_19303DLC4A76DEA" hidden="1">#N/A</definedName>
    <definedName name="_19304DLC4A76DEA" hidden="1">#N/A</definedName>
    <definedName name="_19305DLC4A76DEA" hidden="1">#N/A</definedName>
    <definedName name="_19306DLC4A76DEA" hidden="1">#N/A</definedName>
    <definedName name="_19307DLC4A76DEA" hidden="1">#N/A</definedName>
    <definedName name="_19308DLC4A76DEA" hidden="1">#N/A</definedName>
    <definedName name="_19309DLC4A76DEA" hidden="1">#N/A</definedName>
    <definedName name="_1930DL61083436" hidden="1">#N/A</definedName>
    <definedName name="_19310DLC4A76DEA" hidden="1">#N/A</definedName>
    <definedName name="_19311DLC4A76DEA" hidden="1">#N/A</definedName>
    <definedName name="_19312DLC4A76DEA" hidden="1">#N/A</definedName>
    <definedName name="_19313DLC4A76DEA" hidden="1">#N/A</definedName>
    <definedName name="_19314DLC4A76DEA" hidden="1">#N/A</definedName>
    <definedName name="_19315DLC4A76DEA" hidden="1">#N/A</definedName>
    <definedName name="_19316DLC4A76DEA" hidden="1">#N/A</definedName>
    <definedName name="_19317DLC4A76DEA" hidden="1">#N/A</definedName>
    <definedName name="_19318DLC4A76DEA" hidden="1">#N/A</definedName>
    <definedName name="_19319DLC4A76DEA" hidden="1">#N/A</definedName>
    <definedName name="_1931DL61083436" hidden="1">#N/A</definedName>
    <definedName name="_19320DLC4A76DEA" hidden="1">#N/A</definedName>
    <definedName name="_19321DLC4A7E15F" hidden="1">#N/A</definedName>
    <definedName name="_19322DLC4A7E15F" hidden="1">#N/A</definedName>
    <definedName name="_19323DLC4A7E15F" hidden="1">#N/A</definedName>
    <definedName name="_19324DLC4A7E15F" hidden="1">#N/A</definedName>
    <definedName name="_19325DLC4A7E15F" hidden="1">#N/A</definedName>
    <definedName name="_19326DLC4A7E15F" hidden="1">#N/A</definedName>
    <definedName name="_19327DLC4A7E15F" hidden="1">#N/A</definedName>
    <definedName name="_19328DLC4A7E15F" hidden="1">#N/A</definedName>
    <definedName name="_19329DLC4A7E15F" hidden="1">#N/A</definedName>
    <definedName name="_1932DL61083436" hidden="1">#N/A</definedName>
    <definedName name="_19330DLC4A7E15F" hidden="1">#N/A</definedName>
    <definedName name="_19331DLC4A7E15F" hidden="1">#N/A</definedName>
    <definedName name="_19332DLC4A7E15F" hidden="1">#N/A</definedName>
    <definedName name="_19333DLC4A7E15F" hidden="1">#N/A</definedName>
    <definedName name="_19334DLC4A7E15F" hidden="1">#N/A</definedName>
    <definedName name="_19335DLC4A7E15F" hidden="1">#N/A</definedName>
    <definedName name="_19336DLC4A7E15F" hidden="1">#N/A</definedName>
    <definedName name="_19337DLC4A7E15F" hidden="1">#N/A</definedName>
    <definedName name="_19338DLC4A7E15F" hidden="1">#N/A</definedName>
    <definedName name="_19339DLC4A7E15F" hidden="1">#N/A</definedName>
    <definedName name="_1933DL61083436" hidden="1">#N/A</definedName>
    <definedName name="_19340DLC4A7E15F" hidden="1">#N/A</definedName>
    <definedName name="_19341DLC4A7E15F" hidden="1">#N/A</definedName>
    <definedName name="_19342DLC4A7E15F" hidden="1">#N/A</definedName>
    <definedName name="_19343DLC4A7E15F" hidden="1">#N/A</definedName>
    <definedName name="_19344DLC4A7E15F" hidden="1">#N/A</definedName>
    <definedName name="_19345DLC4A7E15F" hidden="1">#N/A</definedName>
    <definedName name="_19346DLC4A7E15F" hidden="1">#N/A</definedName>
    <definedName name="_19347DLC4A7E15F" hidden="1">#N/A</definedName>
    <definedName name="_19348DLC4A7E15F" hidden="1">#N/A</definedName>
    <definedName name="_19349DLC4A7E15F" hidden="1">#N/A</definedName>
    <definedName name="_1934DL61083436" hidden="1">#N/A</definedName>
    <definedName name="_19350DLC4A7E15F" hidden="1">#N/A</definedName>
    <definedName name="_19351DLC4A7E15F" hidden="1">#N/A</definedName>
    <definedName name="_19352DLC4A7E15F" hidden="1">#N/A</definedName>
    <definedName name="_19353DLC4A7E15F" hidden="1">#N/A</definedName>
    <definedName name="_19354DLC4A7E15F" hidden="1">#N/A</definedName>
    <definedName name="_19355DLC4A7E15F" hidden="1">#N/A</definedName>
    <definedName name="_19356DLC4A86DEA" hidden="1">#N/A</definedName>
    <definedName name="_19357DLC4A86DEA" hidden="1">#N/A</definedName>
    <definedName name="_19358DLC4A86DEA" hidden="1">#N/A</definedName>
    <definedName name="_19359DLC4A86DEA" hidden="1">#N/A</definedName>
    <definedName name="_1935DL61083436" hidden="1">#N/A</definedName>
    <definedName name="_19360DLC4A86DEA" hidden="1">#N/A</definedName>
    <definedName name="_19361DLC4A86DEA" hidden="1">#N/A</definedName>
    <definedName name="_19362DLC4A86DEA" hidden="1">#N/A</definedName>
    <definedName name="_19363DLC4A86DEA" hidden="1">#N/A</definedName>
    <definedName name="_19364DLC4A86DEA" hidden="1">#N/A</definedName>
    <definedName name="_19365DLC4A86DEA" hidden="1">#N/A</definedName>
    <definedName name="_19366DLC4A86DEA" hidden="1">#N/A</definedName>
    <definedName name="_19367DLC4A86DEA" hidden="1">#N/A</definedName>
    <definedName name="_19368DLC4A86DEA" hidden="1">#N/A</definedName>
    <definedName name="_19369DLC4A86DEA" hidden="1">#N/A</definedName>
    <definedName name="_1936DL61083436" hidden="1">#N/A</definedName>
    <definedName name="_19370DLC4A86DEA" hidden="1">#N/A</definedName>
    <definedName name="_19371DLC4A86DEA" hidden="1">#N/A</definedName>
    <definedName name="_19372DLC4A86DEA" hidden="1">#N/A</definedName>
    <definedName name="_19373DLC4A86DEA" hidden="1">#N/A</definedName>
    <definedName name="_19374DLC4A86DEA" hidden="1">#N/A</definedName>
    <definedName name="_19375DLC4A86DEA" hidden="1">#N/A</definedName>
    <definedName name="_19376DLC4A86DEA" hidden="1">#N/A</definedName>
    <definedName name="_19377DLC4A86DEA" hidden="1">#N/A</definedName>
    <definedName name="_19378DLC4A86DEA" hidden="1">#N/A</definedName>
    <definedName name="_19379DLC4A86DEA" hidden="1">#N/A</definedName>
    <definedName name="_1937DL61083436" hidden="1">#N/A</definedName>
    <definedName name="_19380DLC4A86DEA" hidden="1">#N/A</definedName>
    <definedName name="_19381DLC4A86DEA" hidden="1">#N/A</definedName>
    <definedName name="_19382DLC4A86DEA" hidden="1">#N/A</definedName>
    <definedName name="_19383DLC4A86DEA" hidden="1">#N/A</definedName>
    <definedName name="_19384DLC4A86DEA" hidden="1">#N/A</definedName>
    <definedName name="_19385DLC4A86DEA" hidden="1">#N/A</definedName>
    <definedName name="_19386DLC4A86DEA" hidden="1">#N/A</definedName>
    <definedName name="_19387DLC4A86DEA" hidden="1">#N/A</definedName>
    <definedName name="_19388DLC4A86DEA" hidden="1">#N/A</definedName>
    <definedName name="_19389DLC4A86DEA" hidden="1">#N/A</definedName>
    <definedName name="_1938DL61083436" hidden="1">#N/A</definedName>
    <definedName name="_19390DLC4A86DEA" hidden="1">#N/A</definedName>
    <definedName name="_19391DLC4A8E15F" hidden="1">#N/A</definedName>
    <definedName name="_19392DLC4A8E15F" hidden="1">#N/A</definedName>
    <definedName name="_19393DLC4A8E15F" hidden="1">#N/A</definedName>
    <definedName name="_19394DLC4A8E15F" hidden="1">#N/A</definedName>
    <definedName name="_19395DLC4A8E15F" hidden="1">#N/A</definedName>
    <definedName name="_19396DLC4A8E15F" hidden="1">#N/A</definedName>
    <definedName name="_19397DLC4A8E15F" hidden="1">#N/A</definedName>
    <definedName name="_19398DLC4A8E15F" hidden="1">#N/A</definedName>
    <definedName name="_19399DLC4A8E15F" hidden="1">#N/A</definedName>
    <definedName name="_1939DL61083436" hidden="1">#N/A</definedName>
    <definedName name="_193DL607630BB" hidden="1">#N/A</definedName>
    <definedName name="_193DL61B53856" hidden="1">#N/A</definedName>
    <definedName name="_19400DLC4A8E15F" hidden="1">#N/A</definedName>
    <definedName name="_19401DLC4A8E15F" hidden="1">#N/A</definedName>
    <definedName name="_19402DLC4A8E15F" hidden="1">#N/A</definedName>
    <definedName name="_19403DLC4A8E15F" hidden="1">#N/A</definedName>
    <definedName name="_19404DLC4A8E15F" hidden="1">#N/A</definedName>
    <definedName name="_19405DLC4A8E15F" hidden="1">#N/A</definedName>
    <definedName name="_19406DLC4A8E15F" hidden="1">#N/A</definedName>
    <definedName name="_19407DLC4A8E15F" hidden="1">#N/A</definedName>
    <definedName name="_19408DLC4A8E15F" hidden="1">#N/A</definedName>
    <definedName name="_19409DLC4A8E15F" hidden="1">#N/A</definedName>
    <definedName name="_1940DL61083436" hidden="1">#N/A</definedName>
    <definedName name="_19410DLC4A8E15F" hidden="1">#N/A</definedName>
    <definedName name="_19411DLC4A8E15F" hidden="1">#N/A</definedName>
    <definedName name="_19412DLC4A8E15F" hidden="1">#N/A</definedName>
    <definedName name="_19413DLC4A8E15F" hidden="1">#N/A</definedName>
    <definedName name="_19414DLC4A8E15F" hidden="1">#N/A</definedName>
    <definedName name="_19415DLC4A8E15F" hidden="1">#N/A</definedName>
    <definedName name="_19416DLC4A8E15F" hidden="1">#N/A</definedName>
    <definedName name="_19417DLC4A8E15F" hidden="1">#N/A</definedName>
    <definedName name="_19418DLC4A8E15F" hidden="1">#N/A</definedName>
    <definedName name="_19419DLC4A8E15F" hidden="1">#N/A</definedName>
    <definedName name="_1941DL61083436" hidden="1">#N/A</definedName>
    <definedName name="_19420DLC4A8E15F" hidden="1">#N/A</definedName>
    <definedName name="_19421DLC4A8E15F" hidden="1">#N/A</definedName>
    <definedName name="_19422DLC4A8E15F" hidden="1">#N/A</definedName>
    <definedName name="_19423DLC4A8E15F" hidden="1">#N/A</definedName>
    <definedName name="_19424DLC4A8E15F" hidden="1">#N/A</definedName>
    <definedName name="_19425DLC4A8E15F" hidden="1">#N/A</definedName>
    <definedName name="_19426DLC4A96DEA" hidden="1">#N/A</definedName>
    <definedName name="_19427DLC4A96DEA" hidden="1">#N/A</definedName>
    <definedName name="_19428DLC4A96DEA" hidden="1">#N/A</definedName>
    <definedName name="_19429DLC4A96DEA" hidden="1">#N/A</definedName>
    <definedName name="_1942DL61083436" hidden="1">#N/A</definedName>
    <definedName name="_19430DLC4A96DEA" hidden="1">#N/A</definedName>
    <definedName name="_19431DLC4A96DEA" hidden="1">#N/A</definedName>
    <definedName name="_19432DLC4A96DEA" hidden="1">#N/A</definedName>
    <definedName name="_19433DLC4A96DEA" hidden="1">#N/A</definedName>
    <definedName name="_19434DLC4A96DEA" hidden="1">#N/A</definedName>
    <definedName name="_19435DLC4A96DEA" hidden="1">#N/A</definedName>
    <definedName name="_19436DLC4A96DEA" hidden="1">#N/A</definedName>
    <definedName name="_19437DLC4A96DEA" hidden="1">#N/A</definedName>
    <definedName name="_19438DLC4A96DEA" hidden="1">#N/A</definedName>
    <definedName name="_19439DLC4A96DEA" hidden="1">#N/A</definedName>
    <definedName name="_1943DL61083436" hidden="1">#N/A</definedName>
    <definedName name="_19440DLC4A96DEA" hidden="1">#N/A</definedName>
    <definedName name="_19441DLC4A96DEA" hidden="1">#N/A</definedName>
    <definedName name="_19442DLC4A96DEA" hidden="1">#N/A</definedName>
    <definedName name="_19443DLC4A96DEA" hidden="1">#N/A</definedName>
    <definedName name="_19444DLC4A96DEA" hidden="1">#N/A</definedName>
    <definedName name="_19445DLC4A96DEA" hidden="1">#N/A</definedName>
    <definedName name="_19446DLC4A96DEA" hidden="1">#N/A</definedName>
    <definedName name="_19447DLC4A96DEA" hidden="1">#N/A</definedName>
    <definedName name="_19448DLC4A96DEA" hidden="1">#N/A</definedName>
    <definedName name="_19449DLC4A96DEA" hidden="1">#N/A</definedName>
    <definedName name="_1944DL61083436" hidden="1">#N/A</definedName>
    <definedName name="_19450DLC4A96DEA" hidden="1">#N/A</definedName>
    <definedName name="_19451DLC4A96DEA" hidden="1">#N/A</definedName>
    <definedName name="_19452DLC4A96DEA" hidden="1">#N/A</definedName>
    <definedName name="_19453DLC4A96DEA" hidden="1">#N/A</definedName>
    <definedName name="_19454DLC4A96DEA" hidden="1">#N/A</definedName>
    <definedName name="_19455DLC4A96DEA" hidden="1">#N/A</definedName>
    <definedName name="_19456DLC4A96DEA" hidden="1">#N/A</definedName>
    <definedName name="_19457DLC4A96DEA" hidden="1">#N/A</definedName>
    <definedName name="_19458DLC4A96DEA" hidden="1">#N/A</definedName>
    <definedName name="_19459DLC4A96DEA" hidden="1">#N/A</definedName>
    <definedName name="_1945DL61083436" hidden="1">#N/A</definedName>
    <definedName name="_19460DLC4A96DEA" hidden="1">#N/A</definedName>
    <definedName name="_19461DLC4A9E15F" hidden="1">#N/A</definedName>
    <definedName name="_19462DLC4A9E15F" hidden="1">#N/A</definedName>
    <definedName name="_19463DLC4A9E15F" hidden="1">#N/A</definedName>
    <definedName name="_19464DLC4A9E15F" hidden="1">#N/A</definedName>
    <definedName name="_19465DLC4A9E15F" hidden="1">#N/A</definedName>
    <definedName name="_19466DLC4A9E15F" hidden="1">#N/A</definedName>
    <definedName name="_19467DLC4A9E15F" hidden="1">#N/A</definedName>
    <definedName name="_19468DLC4A9E15F" hidden="1">#N/A</definedName>
    <definedName name="_19469DLC4A9E15F" hidden="1">#N/A</definedName>
    <definedName name="_1946DL61083436" hidden="1">#N/A</definedName>
    <definedName name="_19470DLC4A9E15F" hidden="1">#N/A</definedName>
    <definedName name="_19471DLC4A9E15F" hidden="1">#N/A</definedName>
    <definedName name="_19472DLC4A9E15F" hidden="1">#N/A</definedName>
    <definedName name="_19473DLC4A9E15F" hidden="1">#N/A</definedName>
    <definedName name="_19474DLC4A9E15F" hidden="1">#N/A</definedName>
    <definedName name="_19475DLC4A9E15F" hidden="1">#N/A</definedName>
    <definedName name="_19476DLC4A9E15F" hidden="1">#N/A</definedName>
    <definedName name="_19477DLC4A9E15F" hidden="1">#N/A</definedName>
    <definedName name="_19478DLC4A9E15F" hidden="1">#N/A</definedName>
    <definedName name="_19479DLC4A9E15F" hidden="1">#N/A</definedName>
    <definedName name="_1947DL61083436" hidden="1">#N/A</definedName>
    <definedName name="_19480DLC4A9E15F" hidden="1">#N/A</definedName>
    <definedName name="_19481DLC4A9E15F" hidden="1">#N/A</definedName>
    <definedName name="_19482DLC4A9E15F" hidden="1">#N/A</definedName>
    <definedName name="_19483DLC4A9E15F" hidden="1">#N/A</definedName>
    <definedName name="_19484DLC4A9E15F" hidden="1">#N/A</definedName>
    <definedName name="_19485DLC4A9E15F" hidden="1">#N/A</definedName>
    <definedName name="_19486DLC4A9E15F" hidden="1">#N/A</definedName>
    <definedName name="_19487DLC4A9E15F" hidden="1">#N/A</definedName>
    <definedName name="_19488DLC4A9E15F" hidden="1">#N/A</definedName>
    <definedName name="_19489DLC4A9E15F" hidden="1">#N/A</definedName>
    <definedName name="_1948DL61083436" hidden="1">#N/A</definedName>
    <definedName name="_19490DLC4A9E15F" hidden="1">#N/A</definedName>
    <definedName name="_19491DLC4A9E15F" hidden="1">#N/A</definedName>
    <definedName name="_19492DLC4A9E15F" hidden="1">#N/A</definedName>
    <definedName name="_19493DLC4A9E15F" hidden="1">#N/A</definedName>
    <definedName name="_19494DLC4A9E15F" hidden="1">#N/A</definedName>
    <definedName name="_19495DLC4A9E15F" hidden="1">#N/A</definedName>
    <definedName name="_19496DLC4AA6DEA" hidden="1">#N/A</definedName>
    <definedName name="_19497DLC4AA6DEA" hidden="1">#N/A</definedName>
    <definedName name="_19498DLC4AA6DEA" hidden="1">#N/A</definedName>
    <definedName name="_19499DLC4AA6DEA" hidden="1">#N/A</definedName>
    <definedName name="_1949DL61083436" hidden="1">#N/A</definedName>
    <definedName name="_194DL607630BB" hidden="1">#N/A</definedName>
    <definedName name="_194DL61B6385D" hidden="1">#N/A</definedName>
    <definedName name="_19500DLC4AA6DEA" hidden="1">#N/A</definedName>
    <definedName name="_19501DLC4AA6DEA" hidden="1">#N/A</definedName>
    <definedName name="_19502DLC4AA6DEA" hidden="1">#N/A</definedName>
    <definedName name="_19503DLC4AA6DEA" hidden="1">#N/A</definedName>
    <definedName name="_19504DLC4AA6DEA" hidden="1">#N/A</definedName>
    <definedName name="_19505DLC4AA6DEA" hidden="1">#N/A</definedName>
    <definedName name="_19506DLC4AA6DEA" hidden="1">#N/A</definedName>
    <definedName name="_19507DLC4AA6DEA" hidden="1">#N/A</definedName>
    <definedName name="_19508DLC4AA6DEA" hidden="1">#N/A</definedName>
    <definedName name="_19509DLC4AA6DEA" hidden="1">#N/A</definedName>
    <definedName name="_1950DL61083436" hidden="1">#N/A</definedName>
    <definedName name="_19510DLC4AA6DEA" hidden="1">#N/A</definedName>
    <definedName name="_19511DLC4AA6DEA" hidden="1">#N/A</definedName>
    <definedName name="_19512DLC4AA6DEA" hidden="1">#N/A</definedName>
    <definedName name="_19513DLC4AA6DEA" hidden="1">#N/A</definedName>
    <definedName name="_19514DLC4AA6DEA" hidden="1">#N/A</definedName>
    <definedName name="_19515DLC4AA6DEA" hidden="1">#N/A</definedName>
    <definedName name="_19516DLC4AA6DEA" hidden="1">#N/A</definedName>
    <definedName name="_19517DLC4AA6DEA" hidden="1">#N/A</definedName>
    <definedName name="_19518DLC4AA6DEA" hidden="1">#N/A</definedName>
    <definedName name="_19519DLC4AA6DEA" hidden="1">#N/A</definedName>
    <definedName name="_1951DL61083436" hidden="1">#N/A</definedName>
    <definedName name="_19520DLC4AA6DEA" hidden="1">#N/A</definedName>
    <definedName name="_19521DLC4AA6DEA" hidden="1">#N/A</definedName>
    <definedName name="_19522DLC4AA6DEA" hidden="1">#N/A</definedName>
    <definedName name="_19523DLC4AA6DEA" hidden="1">#N/A</definedName>
    <definedName name="_19524DLC4AA6DEA" hidden="1">#N/A</definedName>
    <definedName name="_19525DLC4AA6DEA" hidden="1">#N/A</definedName>
    <definedName name="_19526DLC4AA6DEA" hidden="1">#N/A</definedName>
    <definedName name="_19527DLC4AA6DEA" hidden="1">#N/A</definedName>
    <definedName name="_19528DLC4AA6DEA" hidden="1">#N/A</definedName>
    <definedName name="_19529DLC4AA6DEA" hidden="1">#N/A</definedName>
    <definedName name="_1952DL61083436" hidden="1">#N/A</definedName>
    <definedName name="_19530DLC4AA6DEA" hidden="1">#N/A</definedName>
    <definedName name="_19531DLC4AAE15F" hidden="1">#N/A</definedName>
    <definedName name="_19532DLC4AAE15F" hidden="1">#N/A</definedName>
    <definedName name="_19533DLC4AAE15F" hidden="1">#N/A</definedName>
    <definedName name="_19534DLC4AAE15F" hidden="1">#N/A</definedName>
    <definedName name="_19535DLC4AAE15F" hidden="1">#N/A</definedName>
    <definedName name="_19536DLC4AAE15F" hidden="1">#N/A</definedName>
    <definedName name="_19537DLC4AAE15F" hidden="1">#N/A</definedName>
    <definedName name="_19538DLC4AAE15F" hidden="1">#N/A</definedName>
    <definedName name="_19539DLC4AAE15F" hidden="1">#N/A</definedName>
    <definedName name="_1953DL61083436" hidden="1">#N/A</definedName>
    <definedName name="_19540DLC4AAE15F" hidden="1">#N/A</definedName>
    <definedName name="_19541DLC4AAE15F" hidden="1">#N/A</definedName>
    <definedName name="_19542DLC4AAE15F" hidden="1">#N/A</definedName>
    <definedName name="_19543DLC4AAE15F" hidden="1">#N/A</definedName>
    <definedName name="_19544DLC4AAE15F" hidden="1">#N/A</definedName>
    <definedName name="_19545DLC4AAE15F" hidden="1">#N/A</definedName>
    <definedName name="_19546DLC4AAE15F" hidden="1">#N/A</definedName>
    <definedName name="_19547DLC4AAE15F" hidden="1">#N/A</definedName>
    <definedName name="_19548DLC4AAE15F" hidden="1">#N/A</definedName>
    <definedName name="_19549DLC4AAE15F" hidden="1">#N/A</definedName>
    <definedName name="_1954DL61083436" hidden="1">#N/A</definedName>
    <definedName name="_19550DLC4AAE15F" hidden="1">#N/A</definedName>
    <definedName name="_19551DLC4AAE15F" hidden="1">#N/A</definedName>
    <definedName name="_19552DLC4AAE15F" hidden="1">#N/A</definedName>
    <definedName name="_19553DLC4AAE15F" hidden="1">#N/A</definedName>
    <definedName name="_19554DLC4AAE15F" hidden="1">#N/A</definedName>
    <definedName name="_19555DLC4AAE15F" hidden="1">#N/A</definedName>
    <definedName name="_19556DLC4AAE15F" hidden="1">#N/A</definedName>
    <definedName name="_19557DLC4AAE15F" hidden="1">#N/A</definedName>
    <definedName name="_19558DLC4AAE15F" hidden="1">#N/A</definedName>
    <definedName name="_19559DLC4AAE15F" hidden="1">#N/A</definedName>
    <definedName name="_1955DL61083436" hidden="1">#N/A</definedName>
    <definedName name="_19560DLC4AAE15F" hidden="1">#N/A</definedName>
    <definedName name="_19561DLC4AAE15F" hidden="1">#N/A</definedName>
    <definedName name="_19562DLC4AAE15F" hidden="1">#N/A</definedName>
    <definedName name="_19563DLC4AAE15F" hidden="1">#N/A</definedName>
    <definedName name="_19564DLC4AAE15F" hidden="1">#N/A</definedName>
    <definedName name="_19565DLC4AAE15F" hidden="1">#N/A</definedName>
    <definedName name="_19566DLC4AB6DEA" hidden="1">#N/A</definedName>
    <definedName name="_19567DLC4AB6DEA" hidden="1">#N/A</definedName>
    <definedName name="_19568DLC4AB6DEA" hidden="1">#N/A</definedName>
    <definedName name="_19569DLC4AB6DEA" hidden="1">#N/A</definedName>
    <definedName name="_1956DL61083436" hidden="1">#N/A</definedName>
    <definedName name="_19570DLC4AB6DEA" hidden="1">#N/A</definedName>
    <definedName name="_19571DLC4AB6DEA" hidden="1">#N/A</definedName>
    <definedName name="_19572DLC4AB6DEA" hidden="1">#N/A</definedName>
    <definedName name="_19573DLC4AB6DEA" hidden="1">#N/A</definedName>
    <definedName name="_19574DLC4AB6DEA" hidden="1">#N/A</definedName>
    <definedName name="_19575DLC4AB6DEA" hidden="1">#N/A</definedName>
    <definedName name="_19576DLC4AB6DEA" hidden="1">#N/A</definedName>
    <definedName name="_19577DLC4AB6DEA" hidden="1">#N/A</definedName>
    <definedName name="_19578DLC4AB6DEA" hidden="1">#N/A</definedName>
    <definedName name="_19579DLC4AB6DEA" hidden="1">#N/A</definedName>
    <definedName name="_1957DL61083436" hidden="1">#N/A</definedName>
    <definedName name="_19580DLC4AB6DEA" hidden="1">#N/A</definedName>
    <definedName name="_19581DLC4AB6DEA" hidden="1">#N/A</definedName>
    <definedName name="_19582DLC4AB6DEA" hidden="1">#N/A</definedName>
    <definedName name="_19583DLC4AB6DEA" hidden="1">#N/A</definedName>
    <definedName name="_19584DLC4AB6DEA" hidden="1">#N/A</definedName>
    <definedName name="_19585DLC4AB6DEA" hidden="1">#N/A</definedName>
    <definedName name="_19586DLC4AB6DEA" hidden="1">#N/A</definedName>
    <definedName name="_19587DLC4AB6DEA" hidden="1">#N/A</definedName>
    <definedName name="_19588DLC4AB6DEA" hidden="1">#N/A</definedName>
    <definedName name="_19589DLC4AB6DEA" hidden="1">#N/A</definedName>
    <definedName name="_1958DL61083436" hidden="1">#N/A</definedName>
    <definedName name="_19590DLC4AB6DEA" hidden="1">#N/A</definedName>
    <definedName name="_19591DLC4AB6DEA" hidden="1">#N/A</definedName>
    <definedName name="_19592DLC4AB6DEA" hidden="1">#N/A</definedName>
    <definedName name="_19593DLC4AB6DEA" hidden="1">#N/A</definedName>
    <definedName name="_19594DLC4AB6DEA" hidden="1">#N/A</definedName>
    <definedName name="_19595DLC4AB6DEA" hidden="1">#N/A</definedName>
    <definedName name="_19596DLC4AB6DEA" hidden="1">#N/A</definedName>
    <definedName name="_19597DLC4AB6DEA" hidden="1">#N/A</definedName>
    <definedName name="_19598DLC4AB6DEA" hidden="1">#N/A</definedName>
    <definedName name="_19599DLC4AB6DEA" hidden="1">#N/A</definedName>
    <definedName name="_1959DL61083436" hidden="1">#N/A</definedName>
    <definedName name="_195DL607630BB" hidden="1">#N/A</definedName>
    <definedName name="_195DL61B73860" hidden="1">#N/A</definedName>
    <definedName name="_19600DLC4AB6DEA" hidden="1">#N/A</definedName>
    <definedName name="_19601DLC4ABE15F" hidden="1">#N/A</definedName>
    <definedName name="_19602DLC4ABE15F" hidden="1">#N/A</definedName>
    <definedName name="_19603DLC4ABE15F" hidden="1">#N/A</definedName>
    <definedName name="_19604DLC4ABE15F" hidden="1">#N/A</definedName>
    <definedName name="_19605DLC4ABE15F" hidden="1">#N/A</definedName>
    <definedName name="_19606DLC4ABE15F" hidden="1">#N/A</definedName>
    <definedName name="_19607DLC4ABE15F" hidden="1">#N/A</definedName>
    <definedName name="_19608DLC4ABE15F" hidden="1">#N/A</definedName>
    <definedName name="_19609DLC4ABE15F" hidden="1">#N/A</definedName>
    <definedName name="_1960DL61083436" hidden="1">#N/A</definedName>
    <definedName name="_19610DLC4ABE15F" hidden="1">#N/A</definedName>
    <definedName name="_19611DLC4ABE15F" hidden="1">#N/A</definedName>
    <definedName name="_19612DLC4ABE15F" hidden="1">#N/A</definedName>
    <definedName name="_19613DLC4ABE15F" hidden="1">#N/A</definedName>
    <definedName name="_19614DLC4ABE15F" hidden="1">#N/A</definedName>
    <definedName name="_19615DLC4ABE15F" hidden="1">#N/A</definedName>
    <definedName name="_19616DLC4ABE15F" hidden="1">#N/A</definedName>
    <definedName name="_19617DLC4ABE15F" hidden="1">#N/A</definedName>
    <definedName name="_19618DLC4ABE15F" hidden="1">#N/A</definedName>
    <definedName name="_19619DLC4ABE15F" hidden="1">#N/A</definedName>
    <definedName name="_1961DL6109343B" hidden="1">#N/A</definedName>
    <definedName name="_19620DLC4ABE15F" hidden="1">#N/A</definedName>
    <definedName name="_19621DLC4ABE15F" hidden="1">#N/A</definedName>
    <definedName name="_19622DLC4ABE15F" hidden="1">#N/A</definedName>
    <definedName name="_19623DLC4ABE15F" hidden="1">#N/A</definedName>
    <definedName name="_19624DLC4ABE15F" hidden="1">#N/A</definedName>
    <definedName name="_19625DLC4ABE15F" hidden="1">#N/A</definedName>
    <definedName name="_19626DLC4ABE15F" hidden="1">#N/A</definedName>
    <definedName name="_19627DLC4ABE15F" hidden="1">#N/A</definedName>
    <definedName name="_19628DLC4ABE15F" hidden="1">#N/A</definedName>
    <definedName name="_19629DLC4ABE15F" hidden="1">#N/A</definedName>
    <definedName name="_1962DL6109343B" hidden="1">#N/A</definedName>
    <definedName name="_19630DLC4ABE15F" hidden="1">#N/A</definedName>
    <definedName name="_19631DLC4ABE15F" hidden="1">#N/A</definedName>
    <definedName name="_19632DLC4ABE15F" hidden="1">#N/A</definedName>
    <definedName name="_19633DLC4ABE15F" hidden="1">#N/A</definedName>
    <definedName name="_19634DLC4ABE15F" hidden="1">#N/A</definedName>
    <definedName name="_19635DLC4ABE15F" hidden="1">#N/A</definedName>
    <definedName name="_19636DLC4AC6DEA" hidden="1">#N/A</definedName>
    <definedName name="_19637DLC4AC6DEA" hidden="1">#N/A</definedName>
    <definedName name="_19638DLC4AC6DEA" hidden="1">#N/A</definedName>
    <definedName name="_19639DLC4AC6DEA" hidden="1">#N/A</definedName>
    <definedName name="_1963DL6109343B" hidden="1">#N/A</definedName>
    <definedName name="_19640DLC4AC6DEA" hidden="1">#N/A</definedName>
    <definedName name="_19641DLC4AC6DEA" hidden="1">#N/A</definedName>
    <definedName name="_19642DLC4AC6DEA" hidden="1">#N/A</definedName>
    <definedName name="_19643DLC4AC6DEA" hidden="1">#N/A</definedName>
    <definedName name="_19644DLC4AC6DEA" hidden="1">#N/A</definedName>
    <definedName name="_19645DLC4AC6DEA" hidden="1">#N/A</definedName>
    <definedName name="_19646DLC4AC6DEA" hidden="1">#N/A</definedName>
    <definedName name="_19647DLC4AC6DEA" hidden="1">#N/A</definedName>
    <definedName name="_19648DLC4AC6DEA" hidden="1">#N/A</definedName>
    <definedName name="_19649DLC4AC6DEA" hidden="1">#N/A</definedName>
    <definedName name="_1964DL6109343B" hidden="1">#N/A</definedName>
    <definedName name="_19650DLC4AC6DEA" hidden="1">#N/A</definedName>
    <definedName name="_19651DLC4AC6DEA" hidden="1">#N/A</definedName>
    <definedName name="_19652DLC4AC6DEA" hidden="1">#N/A</definedName>
    <definedName name="_19653DLC4AC6DEA" hidden="1">#N/A</definedName>
    <definedName name="_19654DLC4AC6DEA" hidden="1">#N/A</definedName>
    <definedName name="_19655DLC4AC6DEA" hidden="1">#N/A</definedName>
    <definedName name="_19656DLC4AC6DEA" hidden="1">#N/A</definedName>
    <definedName name="_19657DLC4AC6DEA" hidden="1">#N/A</definedName>
    <definedName name="_19658DLC4AC6DEA" hidden="1">#N/A</definedName>
    <definedName name="_19659DLC4AC6DEA" hidden="1">#N/A</definedName>
    <definedName name="_1965DL6109343B" hidden="1">#N/A</definedName>
    <definedName name="_19660DLC4AC6DEA" hidden="1">#N/A</definedName>
    <definedName name="_19661DLC4AC6DEA" hidden="1">#N/A</definedName>
    <definedName name="_19662DLC4AC6DEA" hidden="1">#N/A</definedName>
    <definedName name="_19663DLC4AC6DEA" hidden="1">#N/A</definedName>
    <definedName name="_19664DLC4AC6DEA" hidden="1">#N/A</definedName>
    <definedName name="_19665DLC4AC6DEA" hidden="1">#N/A</definedName>
    <definedName name="_19666DLC4AC6DEA" hidden="1">#N/A</definedName>
    <definedName name="_19667DLC4AC6DEA" hidden="1">#N/A</definedName>
    <definedName name="_19668DLC4AC6DEA" hidden="1">#N/A</definedName>
    <definedName name="_19669DLC4AC6DEA" hidden="1">#N/A</definedName>
    <definedName name="_1966DL6109343B" hidden="1">#N/A</definedName>
    <definedName name="_19670DLC4AC6DEA" hidden="1">#N/A</definedName>
    <definedName name="_19671DLC4ACE15F" hidden="1">#N/A</definedName>
    <definedName name="_19672DLC4ACE15F" hidden="1">#N/A</definedName>
    <definedName name="_19673DLC4ACE15F" hidden="1">#N/A</definedName>
    <definedName name="_19674DLC4ACE15F" hidden="1">#N/A</definedName>
    <definedName name="_19675DLC4ACE15F" hidden="1">#N/A</definedName>
    <definedName name="_19676DLC4ACE15F" hidden="1">#N/A</definedName>
    <definedName name="_19677DLC4ACE15F" hidden="1">#N/A</definedName>
    <definedName name="_19678DLC4ACE15F" hidden="1">#N/A</definedName>
    <definedName name="_19679DLC4ACE15F" hidden="1">#N/A</definedName>
    <definedName name="_1967DL6109343B" hidden="1">#N/A</definedName>
    <definedName name="_19680DLC4ACE15F" hidden="1">#N/A</definedName>
    <definedName name="_19681DLC4ACE15F" hidden="1">#N/A</definedName>
    <definedName name="_19682DLC4ACE15F" hidden="1">#N/A</definedName>
    <definedName name="_19683DLC4ACE15F" hidden="1">#N/A</definedName>
    <definedName name="_19684DLC4ACE15F" hidden="1">#N/A</definedName>
    <definedName name="_19685DLC4ACE15F" hidden="1">#N/A</definedName>
    <definedName name="_19686DLC4ACE15F" hidden="1">#N/A</definedName>
    <definedName name="_19687DLC4ACE15F" hidden="1">#N/A</definedName>
    <definedName name="_19688DLC4ACE15F" hidden="1">#N/A</definedName>
    <definedName name="_19689DLC4ACE15F" hidden="1">#N/A</definedName>
    <definedName name="_1968DL6109343B" hidden="1">#N/A</definedName>
    <definedName name="_19690DLC4ACE15F" hidden="1">#N/A</definedName>
    <definedName name="_19691DLC4ACE15F" hidden="1">#N/A</definedName>
    <definedName name="_19692DLC4ACE15F" hidden="1">#N/A</definedName>
    <definedName name="_19693DLC4ACE15F" hidden="1">#N/A</definedName>
    <definedName name="_19694DLC4ACE15F" hidden="1">#N/A</definedName>
    <definedName name="_19695DLC4ACE15F" hidden="1">#N/A</definedName>
    <definedName name="_19696DLC4ACE15F" hidden="1">#N/A</definedName>
    <definedName name="_19697DLC4ACE15F" hidden="1">#N/A</definedName>
    <definedName name="_19698DLC4ACE15F" hidden="1">#N/A</definedName>
    <definedName name="_19699DLC4ACE15F" hidden="1">#N/A</definedName>
    <definedName name="_1969DL6109343B" hidden="1">#N/A</definedName>
    <definedName name="_196DL607630BB" hidden="1">#N/A</definedName>
    <definedName name="_196DL61B83865" hidden="1">#N/A</definedName>
    <definedName name="_19700DLC4ACE15F" hidden="1">#N/A</definedName>
    <definedName name="_19701DLC4ACE15F" hidden="1">#N/A</definedName>
    <definedName name="_19702DLC4ACE15F" hidden="1">#N/A</definedName>
    <definedName name="_19703DLC4ACE15F" hidden="1">#N/A</definedName>
    <definedName name="_19704DLC4ACE15F" hidden="1">#N/A</definedName>
    <definedName name="_19705DLC4ACE15F" hidden="1">#N/A</definedName>
    <definedName name="_19706DLC4AD6DEA" hidden="1">#N/A</definedName>
    <definedName name="_19707DLC4AD6DEA" hidden="1">#N/A</definedName>
    <definedName name="_19708DLC4AD6DEA" hidden="1">#N/A</definedName>
    <definedName name="_19709DLC4AD6DEA" hidden="1">#N/A</definedName>
    <definedName name="_1970DL6109343B" hidden="1">#N/A</definedName>
    <definedName name="_19710DLC4AD6DEA" hidden="1">#N/A</definedName>
    <definedName name="_19711DLC4AD6DEA" hidden="1">#N/A</definedName>
    <definedName name="_19712DLC4AD6DEA" hidden="1">#N/A</definedName>
    <definedName name="_19713DLC4AD6DEA" hidden="1">#N/A</definedName>
    <definedName name="_19714DLC4AD6DEA" hidden="1">#N/A</definedName>
    <definedName name="_19715DLC4AD6DEA" hidden="1">#N/A</definedName>
    <definedName name="_19716DLC4AD6DEA" hidden="1">#N/A</definedName>
    <definedName name="_19717DLC4AD6DEA" hidden="1">#N/A</definedName>
    <definedName name="_19718DLC4AD6DEA" hidden="1">#N/A</definedName>
    <definedName name="_19719DLC4AD6DEA" hidden="1">#N/A</definedName>
    <definedName name="_1971DL6109343B" hidden="1">#N/A</definedName>
    <definedName name="_19720DLC4AD6DEA" hidden="1">#N/A</definedName>
    <definedName name="_19721DLC4AD6DEA" hidden="1">#N/A</definedName>
    <definedName name="_19722DLC4AD6DEA" hidden="1">#N/A</definedName>
    <definedName name="_19723DLC4AD6DEA" hidden="1">#N/A</definedName>
    <definedName name="_19724DLC4AD6DEA" hidden="1">#N/A</definedName>
    <definedName name="_19725DLC4AD6DEA" hidden="1">#N/A</definedName>
    <definedName name="_19726DLC4AD6DEA" hidden="1">#N/A</definedName>
    <definedName name="_19727DLC4AD6DEA" hidden="1">#N/A</definedName>
    <definedName name="_19728DLC4AD6DEA" hidden="1">#N/A</definedName>
    <definedName name="_19729DLC4AD6DEA" hidden="1">#N/A</definedName>
    <definedName name="_1972DL6109343B" hidden="1">#N/A</definedName>
    <definedName name="_19730DLC4AD6DEA" hidden="1">#N/A</definedName>
    <definedName name="_19731DLC4AD6DEA" hidden="1">#N/A</definedName>
    <definedName name="_19732DLC4AD6DEA" hidden="1">#N/A</definedName>
    <definedName name="_19733DLC4AD6DEA" hidden="1">#N/A</definedName>
    <definedName name="_19734DLC4AD6DEA" hidden="1">#N/A</definedName>
    <definedName name="_19735DLC4AD6DEA" hidden="1">#N/A</definedName>
    <definedName name="_19736DLC4AD6DEA" hidden="1">#N/A</definedName>
    <definedName name="_19737DLC4AD6DEA" hidden="1">#N/A</definedName>
    <definedName name="_19738DLC4AD6DEA" hidden="1">#N/A</definedName>
    <definedName name="_19739DLC4AD6DEA" hidden="1">#N/A</definedName>
    <definedName name="_1973DL6109343B" hidden="1">#N/A</definedName>
    <definedName name="_19740DLC4AD6DEA" hidden="1">#N/A</definedName>
    <definedName name="_19741DLC4ADE15F" hidden="1">#N/A</definedName>
    <definedName name="_19742DLC4ADE15F" hidden="1">#N/A</definedName>
    <definedName name="_19743DLC4ADE15F" hidden="1">#N/A</definedName>
    <definedName name="_19744DLC4ADE15F" hidden="1">#N/A</definedName>
    <definedName name="_19745DLC4ADE15F" hidden="1">#N/A</definedName>
    <definedName name="_19746DLC4ADE15F" hidden="1">#N/A</definedName>
    <definedName name="_19747DLC4ADE15F" hidden="1">#N/A</definedName>
    <definedName name="_19748DLC4ADE15F" hidden="1">#N/A</definedName>
    <definedName name="_19749DLC4ADE15F" hidden="1">#N/A</definedName>
    <definedName name="_1974DL6109343B" hidden="1">#N/A</definedName>
    <definedName name="_19750DLC4ADE15F" hidden="1">#N/A</definedName>
    <definedName name="_19751DLC4ADE15F" hidden="1">#N/A</definedName>
    <definedName name="_19752DLC4ADE15F" hidden="1">#N/A</definedName>
    <definedName name="_19753DLC4ADE15F" hidden="1">#N/A</definedName>
    <definedName name="_19754DLC4ADE15F" hidden="1">#N/A</definedName>
    <definedName name="_19755DLC4ADE15F" hidden="1">#N/A</definedName>
    <definedName name="_19756DLC4ADE15F" hidden="1">#N/A</definedName>
    <definedName name="_19757DLC4ADE15F" hidden="1">#N/A</definedName>
    <definedName name="_19758DLC4ADE15F" hidden="1">#N/A</definedName>
    <definedName name="_19759DLC4ADE15F" hidden="1">#N/A</definedName>
    <definedName name="_1975DL6109343B" hidden="1">#N/A</definedName>
    <definedName name="_19760DLC4ADE15F" hidden="1">#N/A</definedName>
    <definedName name="_19761DLC4ADE15F" hidden="1">#N/A</definedName>
    <definedName name="_19762DLC4ADE15F" hidden="1">#N/A</definedName>
    <definedName name="_19763DLC4ADE15F" hidden="1">#N/A</definedName>
    <definedName name="_19764DLC4ADE15F" hidden="1">#N/A</definedName>
    <definedName name="_19765DLC4ADE15F" hidden="1">#N/A</definedName>
    <definedName name="_19766DLC4ADE15F" hidden="1">#N/A</definedName>
    <definedName name="_19767DLC4ADE15F" hidden="1">#N/A</definedName>
    <definedName name="_19768DLC4ADE15F" hidden="1">#N/A</definedName>
    <definedName name="_19769DLC4ADE15F" hidden="1">#N/A</definedName>
    <definedName name="_1976DL6109343B" hidden="1">#N/A</definedName>
    <definedName name="_19770DLC4ADE15F" hidden="1">#N/A</definedName>
    <definedName name="_19771DLC4ADE15F" hidden="1">#N/A</definedName>
    <definedName name="_19772DLC4ADE15F" hidden="1">#N/A</definedName>
    <definedName name="_19773DLC4ADE15F" hidden="1">#N/A</definedName>
    <definedName name="_19774DLC4ADE15F" hidden="1">#N/A</definedName>
    <definedName name="_19775DLC4ADE15F" hidden="1">#N/A</definedName>
    <definedName name="_19776DLC4AE6DEA" hidden="1">#N/A</definedName>
    <definedName name="_19777DLC4AE6DEA" hidden="1">#N/A</definedName>
    <definedName name="_19778DLC4AE6DEA" hidden="1">#N/A</definedName>
    <definedName name="_19779DLC4AE6DEA" hidden="1">#N/A</definedName>
    <definedName name="_1977DL6109343B" hidden="1">#N/A</definedName>
    <definedName name="_19780DLC4AE6DEA" hidden="1">#N/A</definedName>
    <definedName name="_19781DLC4AE6DEA" hidden="1">#N/A</definedName>
    <definedName name="_19782DLC4AE6DEA" hidden="1">#N/A</definedName>
    <definedName name="_19783DLC4AE6DEA" hidden="1">#N/A</definedName>
    <definedName name="_19784DLC4AE6DEA" hidden="1">#N/A</definedName>
    <definedName name="_19785DLC4AE6DEA" hidden="1">#N/A</definedName>
    <definedName name="_19786DLC4AE6DEA" hidden="1">#N/A</definedName>
    <definedName name="_19787DLC4AE6DEA" hidden="1">#N/A</definedName>
    <definedName name="_19788DLC4AE6DEA" hidden="1">#N/A</definedName>
    <definedName name="_19789DLC4AE6DEA" hidden="1">#N/A</definedName>
    <definedName name="_1978DL6109343B" hidden="1">#N/A</definedName>
    <definedName name="_19790DLC4AE6DEA" hidden="1">#N/A</definedName>
    <definedName name="_19791DLC4AE6DEA" hidden="1">#N/A</definedName>
    <definedName name="_19792DLC4AE6DEA" hidden="1">#N/A</definedName>
    <definedName name="_19793DLC4AE6DEA" hidden="1">#N/A</definedName>
    <definedName name="_19794DLC4AE6DEA" hidden="1">#N/A</definedName>
    <definedName name="_19795DLC4AE6DEA" hidden="1">#N/A</definedName>
    <definedName name="_19796DLC4AE6DEA" hidden="1">#N/A</definedName>
    <definedName name="_19797DLC4AE6DEA" hidden="1">#N/A</definedName>
    <definedName name="_19798DLC4AE6DEA" hidden="1">#N/A</definedName>
    <definedName name="_19799DLC4AE6DEA" hidden="1">#N/A</definedName>
    <definedName name="_1979DL6109343B" hidden="1">#N/A</definedName>
    <definedName name="_197DL607630BB" hidden="1">#N/A</definedName>
    <definedName name="_197DL61B9386A" hidden="1">#N/A</definedName>
    <definedName name="_19800DLC4AE6DEA" hidden="1">#N/A</definedName>
    <definedName name="_19801DLC4AE6DEA" hidden="1">#N/A</definedName>
    <definedName name="_19802DLC4AE6DEA" hidden="1">#N/A</definedName>
    <definedName name="_19803DLC4AE6DEA" hidden="1">#N/A</definedName>
    <definedName name="_19804DLC4AE6DEA" hidden="1">#N/A</definedName>
    <definedName name="_19805DLC4AE6DEA" hidden="1">#N/A</definedName>
    <definedName name="_19806DLC4AE6DEA" hidden="1">#N/A</definedName>
    <definedName name="_19807DLC4AE6DEA" hidden="1">#N/A</definedName>
    <definedName name="_19808DLC4AE6DEA" hidden="1">#N/A</definedName>
    <definedName name="_19809DLC4AE6DEA" hidden="1">#N/A</definedName>
    <definedName name="_1980DL6109343B" hidden="1">#N/A</definedName>
    <definedName name="_19810DLC4AE6DEA" hidden="1">#N/A</definedName>
    <definedName name="_19811DLC4AEE15F" hidden="1">#N/A</definedName>
    <definedName name="_19812DLC4AEE15F" hidden="1">#N/A</definedName>
    <definedName name="_19813DLC4AEE15F" hidden="1">#N/A</definedName>
    <definedName name="_19814DLC4AEE15F" hidden="1">#N/A</definedName>
    <definedName name="_19815DLC4AEE15F" hidden="1">#N/A</definedName>
    <definedName name="_19816DLC4AEE15F" hidden="1">#N/A</definedName>
    <definedName name="_19817DLC4AEE15F" hidden="1">#N/A</definedName>
    <definedName name="_19818DLC4AEE15F" hidden="1">#N/A</definedName>
    <definedName name="_19819DLC4AEE15F" hidden="1">#N/A</definedName>
    <definedName name="_1981DL6109343B" hidden="1">#N/A</definedName>
    <definedName name="_19820DLC4AEE15F" hidden="1">#N/A</definedName>
    <definedName name="_19821DLC4AEE15F" hidden="1">#N/A</definedName>
    <definedName name="_19822DLC4AEE15F" hidden="1">#N/A</definedName>
    <definedName name="_19823DLC4AEE15F" hidden="1">#N/A</definedName>
    <definedName name="_19824DLC4AEE15F" hidden="1">#N/A</definedName>
    <definedName name="_19825DLC4AEE15F" hidden="1">#N/A</definedName>
    <definedName name="_19826DLC4AEE15F" hidden="1">#N/A</definedName>
    <definedName name="_19827DLC4AEE15F" hidden="1">#N/A</definedName>
    <definedName name="_19828DLC4AEE15F" hidden="1">#N/A</definedName>
    <definedName name="_19829DLC4AEE15F" hidden="1">#N/A</definedName>
    <definedName name="_1982DL6109343B" hidden="1">#N/A</definedName>
    <definedName name="_19830DLC4AEE15F" hidden="1">#N/A</definedName>
    <definedName name="_19831DLC4AEE15F" hidden="1">#N/A</definedName>
    <definedName name="_19832DLC4AEE15F" hidden="1">#N/A</definedName>
    <definedName name="_19833DLC4AEE15F" hidden="1">#N/A</definedName>
    <definedName name="_19834DLC4AEE15F" hidden="1">#N/A</definedName>
    <definedName name="_19835DLC4AEE15F" hidden="1">#N/A</definedName>
    <definedName name="_19836DLC4AEE15F" hidden="1">#N/A</definedName>
    <definedName name="_19837DLC4AEE15F" hidden="1">#N/A</definedName>
    <definedName name="_19838DLC4AEE15F" hidden="1">#N/A</definedName>
    <definedName name="_19839DLC4AEE15F" hidden="1">#N/A</definedName>
    <definedName name="_1983DL6109343B" hidden="1">#N/A</definedName>
    <definedName name="_19840DLC4AEE15F" hidden="1">#N/A</definedName>
    <definedName name="_19841DLC4AEE15F" hidden="1">#N/A</definedName>
    <definedName name="_19842DLC4AEE15F" hidden="1">#N/A</definedName>
    <definedName name="_19843DLC4AEE15F" hidden="1">#N/A</definedName>
    <definedName name="_19844DLC4AEE15F" hidden="1">#N/A</definedName>
    <definedName name="_19845DLC4AEE15F" hidden="1">#N/A</definedName>
    <definedName name="_19846DLC4AF6DEB" hidden="1">#N/A</definedName>
    <definedName name="_19847DLC4AF6DEB" hidden="1">#N/A</definedName>
    <definedName name="_19848DLC4AF6DEB" hidden="1">#N/A</definedName>
    <definedName name="_19849DLC4AF6DEB" hidden="1">#N/A</definedName>
    <definedName name="_1984DL6109343B" hidden="1">#N/A</definedName>
    <definedName name="_19850DLC4AF6DEB" hidden="1">#N/A</definedName>
    <definedName name="_19851DLC4AF6DEB" hidden="1">#N/A</definedName>
    <definedName name="_19852DLC4AF6DEB" hidden="1">#N/A</definedName>
    <definedName name="_19853DLC4AF6DEB" hidden="1">#N/A</definedName>
    <definedName name="_19854DLC4AF6DEB" hidden="1">#N/A</definedName>
    <definedName name="_19855DLC4AF6DEB" hidden="1">#N/A</definedName>
    <definedName name="_19856DLC4AF6DEB" hidden="1">#N/A</definedName>
    <definedName name="_19857DLC4AF6DEB" hidden="1">#N/A</definedName>
    <definedName name="_19858DLC4AF6DEB" hidden="1">#N/A</definedName>
    <definedName name="_19859DLC4AF6DEB" hidden="1">#N/A</definedName>
    <definedName name="_1985DL6109343B" hidden="1">#N/A</definedName>
    <definedName name="_19860DLC4AF6DEB" hidden="1">#N/A</definedName>
    <definedName name="_19861DLC4AF6DEB" hidden="1">#N/A</definedName>
    <definedName name="_19862DLC4AF6DEB" hidden="1">#N/A</definedName>
    <definedName name="_19863DLC4AF6DEB" hidden="1">#N/A</definedName>
    <definedName name="_19864DLC4AF6DEB" hidden="1">#N/A</definedName>
    <definedName name="_19865DLC4AF6DEB" hidden="1">#N/A</definedName>
    <definedName name="_19866DLC4AF6DEB" hidden="1">#N/A</definedName>
    <definedName name="_19867DLC4AF6DEB" hidden="1">#N/A</definedName>
    <definedName name="_19868DLC4AF6DEB" hidden="1">#N/A</definedName>
    <definedName name="_19869DLC4AF6DEB" hidden="1">#N/A</definedName>
    <definedName name="_1986DL6109343B" hidden="1">#N/A</definedName>
    <definedName name="_19870DLC4AF6DEB" hidden="1">#N/A</definedName>
    <definedName name="_19871DLC4AF6DEB" hidden="1">#N/A</definedName>
    <definedName name="_19872DLC4AF6DEB" hidden="1">#N/A</definedName>
    <definedName name="_19873DLC4AF6DEB" hidden="1">#N/A</definedName>
    <definedName name="_19874DLC4AF6DEB" hidden="1">#N/A</definedName>
    <definedName name="_19875DLC4AF6DEB" hidden="1">#N/A</definedName>
    <definedName name="_19876DLC4AF6DEB" hidden="1">#N/A</definedName>
    <definedName name="_19877DLC4AF6DEB" hidden="1">#N/A</definedName>
    <definedName name="_19878DLC4AF6DEB" hidden="1">#N/A</definedName>
    <definedName name="_19879DLC4AF6DEB" hidden="1">#N/A</definedName>
    <definedName name="_1987DL6109343B" hidden="1">#N/A</definedName>
    <definedName name="_19880DLC4AF6DEB" hidden="1">#N/A</definedName>
    <definedName name="_19881DLC4AFE15F" hidden="1">#N/A</definedName>
    <definedName name="_19882DLC4AFE15F" hidden="1">#N/A</definedName>
    <definedName name="_19883DLC4AFE15F" hidden="1">#N/A</definedName>
    <definedName name="_19884DLC4AFE15F" hidden="1">#N/A</definedName>
    <definedName name="_19885DLC4AFE15F" hidden="1">#N/A</definedName>
    <definedName name="_19886DLC4AFE15F" hidden="1">#N/A</definedName>
    <definedName name="_19887DLC4AFE15F" hidden="1">#N/A</definedName>
    <definedName name="_19888DLC4AFE15F" hidden="1">#N/A</definedName>
    <definedName name="_19889DLC4AFE15F" hidden="1">#N/A</definedName>
    <definedName name="_1988DL6109343B" hidden="1">#N/A</definedName>
    <definedName name="_19890DLC4AFE15F" hidden="1">#N/A</definedName>
    <definedName name="_19891DLC4AFE15F" hidden="1">#N/A</definedName>
    <definedName name="_19892DLC4AFE15F" hidden="1">#N/A</definedName>
    <definedName name="_19893DLC4AFE15F" hidden="1">#N/A</definedName>
    <definedName name="_19894DLC4AFE15F" hidden="1">#N/A</definedName>
    <definedName name="_19895DLC4AFE15F" hidden="1">#N/A</definedName>
    <definedName name="_19896DLC4AFE15F" hidden="1">#N/A</definedName>
    <definedName name="_19897DLC4AFE15F" hidden="1">#N/A</definedName>
    <definedName name="_19898DLC4AFE15F" hidden="1">#N/A</definedName>
    <definedName name="_19899DLC4AFE15F" hidden="1">#N/A</definedName>
    <definedName name="_1989DL6109343B" hidden="1">#N/A</definedName>
    <definedName name="_198DL607630BB" hidden="1">#N/A</definedName>
    <definedName name="_198DL61BA386F" hidden="1">#N/A</definedName>
    <definedName name="_19900DLC4AFE15F" hidden="1">#N/A</definedName>
    <definedName name="_19901DLC4AFE15F" hidden="1">#N/A</definedName>
    <definedName name="_19902DLC4AFE15F" hidden="1">#N/A</definedName>
    <definedName name="_19903DLC4AFE15F" hidden="1">#N/A</definedName>
    <definedName name="_19904DLC4AFE15F" hidden="1">#N/A</definedName>
    <definedName name="_19905DLC4AFE15F" hidden="1">#N/A</definedName>
    <definedName name="_19906DLC4AFE15F" hidden="1">#N/A</definedName>
    <definedName name="_19907DLC4AFE15F" hidden="1">#N/A</definedName>
    <definedName name="_19908DLC4AFE15F" hidden="1">#N/A</definedName>
    <definedName name="_19909DLC4AFE15F" hidden="1">#N/A</definedName>
    <definedName name="_1990DL6109343B" hidden="1">#N/A</definedName>
    <definedName name="_19910DLC4AFE15F" hidden="1">#N/A</definedName>
    <definedName name="_19911DLC4AFE15F" hidden="1">#N/A</definedName>
    <definedName name="_19912DLC4AFE15F" hidden="1">#N/A</definedName>
    <definedName name="_19913DLC4AFE15F" hidden="1">#N/A</definedName>
    <definedName name="_19914DLC4AFE15F" hidden="1">#N/A</definedName>
    <definedName name="_19915DLC4AFE15F" hidden="1">#N/A</definedName>
    <definedName name="_19916DLC4B06DEB" hidden="1">#N/A</definedName>
    <definedName name="_19917DLC4B06DEB" hidden="1">#N/A</definedName>
    <definedName name="_19918DLC4B06DEB" hidden="1">#N/A</definedName>
    <definedName name="_19919DLC4B06DEB" hidden="1">#N/A</definedName>
    <definedName name="_1991DL6109343B" hidden="1">#N/A</definedName>
    <definedName name="_19920DLC4B06DEB" hidden="1">#N/A</definedName>
    <definedName name="_19921DLC4B06DEB" hidden="1">#N/A</definedName>
    <definedName name="_19922DLC4B06DEB" hidden="1">#N/A</definedName>
    <definedName name="_19923DLC4B06DEB" hidden="1">#N/A</definedName>
    <definedName name="_19924DLC4B06DEB" hidden="1">#N/A</definedName>
    <definedName name="_19925DLC4B06DEB" hidden="1">#N/A</definedName>
    <definedName name="_19926DLC4B06DEB" hidden="1">#N/A</definedName>
    <definedName name="_19927DLC4B06DEB" hidden="1">#N/A</definedName>
    <definedName name="_19928DLC4B06DEB" hidden="1">#N/A</definedName>
    <definedName name="_19929DLC4B06DEB" hidden="1">#N/A</definedName>
    <definedName name="_1992DL6109343B" hidden="1">#N/A</definedName>
    <definedName name="_19930DLC4B06DEB" hidden="1">#N/A</definedName>
    <definedName name="_19931DLC4B06DEB" hidden="1">#N/A</definedName>
    <definedName name="_19932DLC4B06DEB" hidden="1">#N/A</definedName>
    <definedName name="_19933DLC4B06DEB" hidden="1">#N/A</definedName>
    <definedName name="_19934DLC4B06DEB" hidden="1">#N/A</definedName>
    <definedName name="_19935DLC4B06DEB" hidden="1">#N/A</definedName>
    <definedName name="_19936DLC4B06DEB" hidden="1">#N/A</definedName>
    <definedName name="_19937DLC4B06DEB" hidden="1">#N/A</definedName>
    <definedName name="_19938DLC4B06DEB" hidden="1">#N/A</definedName>
    <definedName name="_19939DLC4B06DEB" hidden="1">#N/A</definedName>
    <definedName name="_1993DL6109343B" hidden="1">#N/A</definedName>
    <definedName name="_19940DLC4B06DEB" hidden="1">#N/A</definedName>
    <definedName name="_19941DLC4B06DEB" hidden="1">#N/A</definedName>
    <definedName name="_19942DLC4B06DEB" hidden="1">#N/A</definedName>
    <definedName name="_19943DLC4B06DEB" hidden="1">#N/A</definedName>
    <definedName name="_19944DLC4B06DEB" hidden="1">#N/A</definedName>
    <definedName name="_19945DLC4B06DEB" hidden="1">#N/A</definedName>
    <definedName name="_19946DLC4B06DEB" hidden="1">#N/A</definedName>
    <definedName name="_19947DLC4B06DEB" hidden="1">#N/A</definedName>
    <definedName name="_19948DLC4B06DEB" hidden="1">#N/A</definedName>
    <definedName name="_19949DLC4B06DEB" hidden="1">#N/A</definedName>
    <definedName name="_1994DL6109343B" hidden="1">#N/A</definedName>
    <definedName name="_19950DLC4B06DEB" hidden="1">#N/A</definedName>
    <definedName name="_19951DLC4B0E15F" hidden="1">#N/A</definedName>
    <definedName name="_19952DLC4B0E15F" hidden="1">#N/A</definedName>
    <definedName name="_19953DLC4B0E15F" hidden="1">#N/A</definedName>
    <definedName name="_19954DLC4B0E15F" hidden="1">#N/A</definedName>
    <definedName name="_19955DLC4B0E15F" hidden="1">#N/A</definedName>
    <definedName name="_19956DLC4B0E15F" hidden="1">#N/A</definedName>
    <definedName name="_19957DLC4B0E15F" hidden="1">#N/A</definedName>
    <definedName name="_19958DLC4B0E15F" hidden="1">#N/A</definedName>
    <definedName name="_19959DLC4B0E15F" hidden="1">#N/A</definedName>
    <definedName name="_1995DL6109343B" hidden="1">#N/A</definedName>
    <definedName name="_19960DLC4B0E15F" hidden="1">#N/A</definedName>
    <definedName name="_19961DLC4B0E15F" hidden="1">#N/A</definedName>
    <definedName name="_19962DLC4B0E15F" hidden="1">#N/A</definedName>
    <definedName name="_19963DLC4B0E15F" hidden="1">#N/A</definedName>
    <definedName name="_19964DLC4B0E15F" hidden="1">#N/A</definedName>
    <definedName name="_19965DLC4B0E15F" hidden="1">#N/A</definedName>
    <definedName name="_19966DLC4B0E15F" hidden="1">#N/A</definedName>
    <definedName name="_19967DLC4B0E15F" hidden="1">#N/A</definedName>
    <definedName name="_19968DLC4B0E15F" hidden="1">#N/A</definedName>
    <definedName name="_19969DLC4B0E15F" hidden="1">#N/A</definedName>
    <definedName name="_1996DL610A3441" hidden="1">#N/A</definedName>
    <definedName name="_19970DLC4B0E15F" hidden="1">#N/A</definedName>
    <definedName name="_19971DLC4B0E15F" hidden="1">#N/A</definedName>
    <definedName name="_19972DLC4B0E15F" hidden="1">#N/A</definedName>
    <definedName name="_19973DLC4B0E15F" hidden="1">#N/A</definedName>
    <definedName name="_19974DLC4B0E15F" hidden="1">#N/A</definedName>
    <definedName name="_19975DLC4B0E15F" hidden="1">#N/A</definedName>
    <definedName name="_19976DLC4B0E15F" hidden="1">#N/A</definedName>
    <definedName name="_19977DLC4B0E15F" hidden="1">#N/A</definedName>
    <definedName name="_19978DLC4B0E15F" hidden="1">#N/A</definedName>
    <definedName name="_19979DLC4B0E15F" hidden="1">#N/A</definedName>
    <definedName name="_1997DL610A3441" hidden="1">#N/A</definedName>
    <definedName name="_19980DLC4B0E15F" hidden="1">#N/A</definedName>
    <definedName name="_19981DLC4B0E15F" hidden="1">#N/A</definedName>
    <definedName name="_19982DLC4B0E15F" hidden="1">#N/A</definedName>
    <definedName name="_19983DLC4B0E15F" hidden="1">#N/A</definedName>
    <definedName name="_19984DLC4B0E15F" hidden="1">#N/A</definedName>
    <definedName name="_19985DLC4B0E15F" hidden="1">#N/A</definedName>
    <definedName name="_19986DLC4B16DEB" hidden="1">#N/A</definedName>
    <definedName name="_19987DLC4B16DEB" hidden="1">#N/A</definedName>
    <definedName name="_19988DLC4B16DEB" hidden="1">#N/A</definedName>
    <definedName name="_19989DLC4B16DEB" hidden="1">#N/A</definedName>
    <definedName name="_1998DL610A3441" hidden="1">#N/A</definedName>
    <definedName name="_19990DLC4B16DEB" hidden="1">#N/A</definedName>
    <definedName name="_19991DLC4B16DEB" hidden="1">#N/A</definedName>
    <definedName name="_19992DLC4B16DEB" hidden="1">#N/A</definedName>
    <definedName name="_19993DLC4B16DEB" hidden="1">#N/A</definedName>
    <definedName name="_19994DLC4B16DEB" hidden="1">#N/A</definedName>
    <definedName name="_19995DLC4B16DEB" hidden="1">#N/A</definedName>
    <definedName name="_19996DLC4B16DEB" hidden="1">#N/A</definedName>
    <definedName name="_19997DLC4B16DEB" hidden="1">#N/A</definedName>
    <definedName name="_19998DLC4B16DEB" hidden="1">#N/A</definedName>
    <definedName name="_19999DLC4B16DEB" hidden="1">#N/A</definedName>
    <definedName name="_1999DL610A3441" hidden="1">#N/A</definedName>
    <definedName name="_199DL607630BB" hidden="1">#N/A</definedName>
    <definedName name="_199DL61BB3874" hidden="1">#N/A</definedName>
    <definedName name="_19AL639B3E5C" hidden="1">#N/A</definedName>
    <definedName name="_19DL60D73309" hidden="1">#N/A</definedName>
    <definedName name="_1AL639B3E5C" hidden="1">#N/A</definedName>
    <definedName name="_2__FDSAUDITLINK__" localSheetId="1" hidden="1">{"fdsup://directions/FAT Viewer?action=UPDATE&amp;creator=factset&amp;DYN_ARGS=TRUE&amp;DOC_NAME=FAT:FQL_AUDITING_CLIENT_TEMPLATE.FAT&amp;display_string=Audit&amp;VAR:KEY=MZWHMRYBYB&amp;VAR:QUERY=RkZfTkVUX0lOQyhBTk4sMjAwNywsLCxVU0Qp&amp;WINDOW=FIRST_POPUP&amp;HEIGHT=450&amp;WIDTH=450&amp;START_MA","XIMIZED=FALSE&amp;VAR:CALENDAR=US&amp;VAR:SYMBOL=545717&amp;VAR:INDEX=0"}</definedName>
    <definedName name="_2__FDSAUDITLINK__" localSheetId="0" hidden="1">{"fdsup://directions/FAT Viewer?action=UPDATE&amp;creator=factset&amp;DYN_ARGS=TRUE&amp;DOC_NAME=FAT:FQL_AUDITING_CLIENT_TEMPLATE.FAT&amp;display_string=Audit&amp;VAR:KEY=MZWHMRYBYB&amp;VAR:QUERY=RkZfTkVUX0lOQyhBTk4sMjAwNywsLCxVU0Qp&amp;WINDOW=FIRST_POPUP&amp;HEIGHT=450&amp;WIDTH=450&amp;START_MA","XIMIZED=FALSE&amp;VAR:CALENDAR=US&amp;VAR:SYMBOL=545717&amp;VAR:INDEX=0"}</definedName>
    <definedName name="_2__FDSAUDITLINK__" hidden="1">{"fdsup://directions/FAT Viewer?action=UPDATE&amp;creator=factset&amp;DYN_ARGS=TRUE&amp;DOC_NAME=FAT:FQL_AUDITING_CLIENT_TEMPLATE.FAT&amp;display_string=Audit&amp;VAR:KEY=MZWHMRYBYB&amp;VAR:QUERY=RkZfTkVUX0lOQyhBTk4sMjAwNywsLCxVU0Qp&amp;WINDOW=FIRST_POPUP&amp;HEIGHT=450&amp;WIDTH=450&amp;START_MA","XIMIZED=FALSE&amp;VAR:CALENDAR=US&amp;VAR:SYMBOL=545717&amp;VAR:INDEX=0"}</definedName>
    <definedName name="_20000DLC4B16DEB" hidden="1">#N/A</definedName>
    <definedName name="_20001DLC4B16DEB" hidden="1">#N/A</definedName>
    <definedName name="_20002DLC4B16DEB" hidden="1">#N/A</definedName>
    <definedName name="_20003DLC4B16DEB" hidden="1">#N/A</definedName>
    <definedName name="_20004DLC4B16DEB" hidden="1">#N/A</definedName>
    <definedName name="_20005DLC4B16DEB" hidden="1">#N/A</definedName>
    <definedName name="_20006DLC4B16DEB" hidden="1">#N/A</definedName>
    <definedName name="_20007DLC4B16DEB" hidden="1">#N/A</definedName>
    <definedName name="_20008DLC4B16DEB" hidden="1">#N/A</definedName>
    <definedName name="_20009DLC4B16DEB" hidden="1">#N/A</definedName>
    <definedName name="_2000DL610A3441" hidden="1">#N/A</definedName>
    <definedName name="_20010DLC4B16DEB" hidden="1">#N/A</definedName>
    <definedName name="_20011DLC4B16DEB" hidden="1">#N/A</definedName>
    <definedName name="_20012DLC4B16DEB" hidden="1">#N/A</definedName>
    <definedName name="_20013DLC4B16DEB" hidden="1">#N/A</definedName>
    <definedName name="_20014DLC4B16DEB" hidden="1">#N/A</definedName>
    <definedName name="_20015DLC4B16DEB" hidden="1">#N/A</definedName>
    <definedName name="_20016DLC4B16DEB" hidden="1">#N/A</definedName>
    <definedName name="_20017DLC4B16DEB" hidden="1">#N/A</definedName>
    <definedName name="_20018DLC4B16DEB" hidden="1">#N/A</definedName>
    <definedName name="_20019DLC4B16DEB" hidden="1">#N/A</definedName>
    <definedName name="_2001DL610A3441" hidden="1">#N/A</definedName>
    <definedName name="_20020DLC4B16DEB" hidden="1">#N/A</definedName>
    <definedName name="_20021DLC4B1E15F" hidden="1">#N/A</definedName>
    <definedName name="_20022DLC4B1E15F" hidden="1">#N/A</definedName>
    <definedName name="_20023DLC4B1E15F" hidden="1">#N/A</definedName>
    <definedName name="_20024DLC4B1E15F" hidden="1">#N/A</definedName>
    <definedName name="_20025DLC4B1E15F" hidden="1">#N/A</definedName>
    <definedName name="_20026DLC4B1E15F" hidden="1">#N/A</definedName>
    <definedName name="_20027DLC4B1E15F" hidden="1">#N/A</definedName>
    <definedName name="_20028DLC4B1E15F" hidden="1">#N/A</definedName>
    <definedName name="_20029DLC4B1E15F" hidden="1">#N/A</definedName>
    <definedName name="_2002DL610A3441" hidden="1">#N/A</definedName>
    <definedName name="_20030DLC4B1E15F" hidden="1">#N/A</definedName>
    <definedName name="_20031DLC4B1E15F" hidden="1">#N/A</definedName>
    <definedName name="_20032DLC4B1E15F" hidden="1">#N/A</definedName>
    <definedName name="_20033DLC4B1E15F" hidden="1">#N/A</definedName>
    <definedName name="_20034DLC4B1E15F" hidden="1">#N/A</definedName>
    <definedName name="_20035DLC4B1E15F" hidden="1">#N/A</definedName>
    <definedName name="_20036DLC4B1E15F" hidden="1">#N/A</definedName>
    <definedName name="_20037DLC4B1E15F" hidden="1">#N/A</definedName>
    <definedName name="_20038DLC4B1E15F" hidden="1">#N/A</definedName>
    <definedName name="_20039DLC4B1E15F" hidden="1">#N/A</definedName>
    <definedName name="_2003DL610A3441" hidden="1">#N/A</definedName>
    <definedName name="_20040DLC4B1E15F" hidden="1">#N/A</definedName>
    <definedName name="_20041DLC4B1E15F" hidden="1">#N/A</definedName>
    <definedName name="_20042DLC4B1E15F" hidden="1">#N/A</definedName>
    <definedName name="_20043DLC4B1E15F" hidden="1">#N/A</definedName>
    <definedName name="_20044DLC4B1E15F" hidden="1">#N/A</definedName>
    <definedName name="_20045DLC4B1E15F" hidden="1">#N/A</definedName>
    <definedName name="_20046DLC4B1E15F" hidden="1">#N/A</definedName>
    <definedName name="_20047DLC4B1E15F" hidden="1">#N/A</definedName>
    <definedName name="_20048DLC4B1E15F" hidden="1">#N/A</definedName>
    <definedName name="_20049DLC4B1E15F" hidden="1">#N/A</definedName>
    <definedName name="_2004DL610A3441" hidden="1">#N/A</definedName>
    <definedName name="_20050DLC4B1E15F" hidden="1">#N/A</definedName>
    <definedName name="_20051DLC4B1E15F" hidden="1">#N/A</definedName>
    <definedName name="_20052DLC4B1E15F" hidden="1">#N/A</definedName>
    <definedName name="_20053DLC4B1E15F" hidden="1">#N/A</definedName>
    <definedName name="_20054DLC4B1E15F" hidden="1">#N/A</definedName>
    <definedName name="_20055DLC4B1E15F" hidden="1">#N/A</definedName>
    <definedName name="_20056DLC4B26DEB" hidden="1">#N/A</definedName>
    <definedName name="_20057DLC4B26DEB" hidden="1">#N/A</definedName>
    <definedName name="_20058DLC4B26DEB" hidden="1">#N/A</definedName>
    <definedName name="_20059DLC4B26DEB" hidden="1">#N/A</definedName>
    <definedName name="_2005DL610A3441" hidden="1">#N/A</definedName>
    <definedName name="_20060DLC4B26DEB" hidden="1">#N/A</definedName>
    <definedName name="_20061DLC4B26DEB" hidden="1">#N/A</definedName>
    <definedName name="_20062DLC4B26DEB" hidden="1">#N/A</definedName>
    <definedName name="_20063DLC4B26DEB" hidden="1">#N/A</definedName>
    <definedName name="_20064DLC4B26DEB" hidden="1">#N/A</definedName>
    <definedName name="_20065DLC4B26DEB" hidden="1">#N/A</definedName>
    <definedName name="_20066DLC4B26DEB" hidden="1">#N/A</definedName>
    <definedName name="_20067DLC4B26DEB" hidden="1">#N/A</definedName>
    <definedName name="_20068DLC4B26DEB" hidden="1">#N/A</definedName>
    <definedName name="_20069DLC4B26DEB" hidden="1">#N/A</definedName>
    <definedName name="_2006DL610A3441" hidden="1">#N/A</definedName>
    <definedName name="_20070DLC4B26DEB" hidden="1">#N/A</definedName>
    <definedName name="_20071DLC4B26DEB" hidden="1">#N/A</definedName>
    <definedName name="_20072DLC4B26DEB" hidden="1">#N/A</definedName>
    <definedName name="_20073DLC4B26DEB" hidden="1">#N/A</definedName>
    <definedName name="_20074DLC4B26DEB" hidden="1">#N/A</definedName>
    <definedName name="_20075DLC4B26DEB" hidden="1">#N/A</definedName>
    <definedName name="_20076DLC4B26DEB" hidden="1">#N/A</definedName>
    <definedName name="_20077DLC4B26DEB" hidden="1">#N/A</definedName>
    <definedName name="_20078DLC4B26DEB" hidden="1">#N/A</definedName>
    <definedName name="_20079DLC4B26DEB" hidden="1">#N/A</definedName>
    <definedName name="_2007DL610A3441" hidden="1">#N/A</definedName>
    <definedName name="_20080DLC4B26DEB" hidden="1">#N/A</definedName>
    <definedName name="_20081DLC4B26DEB" hidden="1">#N/A</definedName>
    <definedName name="_20082DLC4B26DEB" hidden="1">#N/A</definedName>
    <definedName name="_20083DLC4B26DEB" hidden="1">#N/A</definedName>
    <definedName name="_20084DLC4B26DEB" hidden="1">#N/A</definedName>
    <definedName name="_20085DLC4B26DEB" hidden="1">#N/A</definedName>
    <definedName name="_20086DLC4B26DEB" hidden="1">#N/A</definedName>
    <definedName name="_20087DLC4B26DEB" hidden="1">#N/A</definedName>
    <definedName name="_20088DLC4B26DEB" hidden="1">#N/A</definedName>
    <definedName name="_20089DLC4B26DEB" hidden="1">#N/A</definedName>
    <definedName name="_2008DL610A3441" hidden="1">#N/A</definedName>
    <definedName name="_20090DLC4B26DEB" hidden="1">#N/A</definedName>
    <definedName name="_20091DLC4B2E15F" hidden="1">#N/A</definedName>
    <definedName name="_20092DLC4B2E15F" hidden="1">#N/A</definedName>
    <definedName name="_20093DLC4B2E15F" hidden="1">#N/A</definedName>
    <definedName name="_20094DLC4B2E15F" hidden="1">#N/A</definedName>
    <definedName name="_20095DLC4B2E15F" hidden="1">#N/A</definedName>
    <definedName name="_20096DLC4B2E15F" hidden="1">#N/A</definedName>
    <definedName name="_20097DLC4B2E15F" hidden="1">#N/A</definedName>
    <definedName name="_20098DLC4B2E15F" hidden="1">#N/A</definedName>
    <definedName name="_20099DLC4B2E15F" hidden="1">#N/A</definedName>
    <definedName name="_2009DL610A3441" hidden="1">#N/A</definedName>
    <definedName name="_200DL607630BB" hidden="1">#N/A</definedName>
    <definedName name="_200DL61BC387A" hidden="1">#N/A</definedName>
    <definedName name="_20100DLC4B2E15F" hidden="1">#N/A</definedName>
    <definedName name="_20101DLC4B2E15F" hidden="1">#N/A</definedName>
    <definedName name="_20102DLC4B2E15F" hidden="1">#N/A</definedName>
    <definedName name="_20103DLC4B2E15F" hidden="1">#N/A</definedName>
    <definedName name="_20104DLC4B2E15F" hidden="1">#N/A</definedName>
    <definedName name="_20105DLC4B2E15F" hidden="1">#N/A</definedName>
    <definedName name="_20106DLC4B2E15F" hidden="1">#N/A</definedName>
    <definedName name="_20107DLC4B2E15F" hidden="1">#N/A</definedName>
    <definedName name="_20108DLC4B2E15F" hidden="1">#N/A</definedName>
    <definedName name="_20109DLC4B2E15F" hidden="1">#N/A</definedName>
    <definedName name="_2010DL610A3441" hidden="1">#N/A</definedName>
    <definedName name="_20110DLC4B2E15F" hidden="1">#N/A</definedName>
    <definedName name="_20111DLC4B2E15F" hidden="1">#N/A</definedName>
    <definedName name="_20112DLC4B2E15F" hidden="1">#N/A</definedName>
    <definedName name="_20113DLC4B2E15F" hidden="1">#N/A</definedName>
    <definedName name="_20114DLC4B2E15F" hidden="1">#N/A</definedName>
    <definedName name="_20115DLC4B2E15F" hidden="1">#N/A</definedName>
    <definedName name="_20116DLC4B2E15F" hidden="1">#N/A</definedName>
    <definedName name="_20117DLC4B2E15F" hidden="1">#N/A</definedName>
    <definedName name="_20118DLC4B2E15F" hidden="1">#N/A</definedName>
    <definedName name="_20119DLC4B2E15F" hidden="1">#N/A</definedName>
    <definedName name="_2011DL610A3441" hidden="1">#N/A</definedName>
    <definedName name="_20120DLC4B2E15F" hidden="1">#N/A</definedName>
    <definedName name="_20121DLC4B2E15F" hidden="1">#N/A</definedName>
    <definedName name="_20122DLC4B2E15F" hidden="1">#N/A</definedName>
    <definedName name="_20123DLC4B2E15F" hidden="1">#N/A</definedName>
    <definedName name="_20124DLC4B2E15F" hidden="1">#N/A</definedName>
    <definedName name="_20125DLC4B2E15F" hidden="1">#N/A</definedName>
    <definedName name="_20126DLC4B36F9C" hidden="1">#N/A</definedName>
    <definedName name="_20127DLC4B36F9C" hidden="1">#N/A</definedName>
    <definedName name="_20128DLC4B36F9C" hidden="1">#N/A</definedName>
    <definedName name="_20129DLC4B36F9C" hidden="1">#N/A</definedName>
    <definedName name="_2012DL610A3441" hidden="1">#N/A</definedName>
    <definedName name="_20130DLC4B36F9C" hidden="1">#N/A</definedName>
    <definedName name="_20131DLC4B36F9C" hidden="1">#N/A</definedName>
    <definedName name="_20132DLC4B36F9C" hidden="1">#N/A</definedName>
    <definedName name="_20133DLC4B36F9C" hidden="1">#N/A</definedName>
    <definedName name="_20134DLC4B36F9C" hidden="1">#N/A</definedName>
    <definedName name="_20135DLC4B36F9C" hidden="1">#N/A</definedName>
    <definedName name="_20136DLC4B36F9C" hidden="1">#N/A</definedName>
    <definedName name="_20137DLC4B36F9C" hidden="1">#N/A</definedName>
    <definedName name="_20138DLC4B36F9C" hidden="1">#N/A</definedName>
    <definedName name="_20139DLC4B36F9C" hidden="1">#N/A</definedName>
    <definedName name="_2013DL610A3441" hidden="1">#N/A</definedName>
    <definedName name="_20140DLC4B36F9C" hidden="1">#N/A</definedName>
    <definedName name="_20141DLC4B36F9C" hidden="1">#N/A</definedName>
    <definedName name="_20142DLC4B36F9C" hidden="1">#N/A</definedName>
    <definedName name="_20143DLC4B36F9C" hidden="1">#N/A</definedName>
    <definedName name="_20144DLC4B36F9C" hidden="1">#N/A</definedName>
    <definedName name="_20145DLC4B36F9C" hidden="1">#N/A</definedName>
    <definedName name="_20146DLC4B36F9C" hidden="1">#N/A</definedName>
    <definedName name="_20147DLC4B36F9C" hidden="1">#N/A</definedName>
    <definedName name="_20148DLC4B36F9C" hidden="1">#N/A</definedName>
    <definedName name="_20149DLC4B36F9C" hidden="1">#N/A</definedName>
    <definedName name="_2014DL610A3441" hidden="1">#N/A</definedName>
    <definedName name="_20150DLC4B36F9C" hidden="1">#N/A</definedName>
    <definedName name="_20151DLC4B36F9C" hidden="1">#N/A</definedName>
    <definedName name="_20152DLC4B36F9C" hidden="1">#N/A</definedName>
    <definedName name="_20153DLC4B36F9C" hidden="1">#N/A</definedName>
    <definedName name="_20154DLC4B36F9C" hidden="1">#N/A</definedName>
    <definedName name="_20155DLC4B36F9C" hidden="1">#N/A</definedName>
    <definedName name="_20156DLC4B36F9C" hidden="1">#N/A</definedName>
    <definedName name="_20157DLC4B36F9C" hidden="1">#N/A</definedName>
    <definedName name="_20158DLC4B36F9C" hidden="1">#N/A</definedName>
    <definedName name="_20159DLC4B36F9C" hidden="1">#N/A</definedName>
    <definedName name="_2015DL610A3441" hidden="1">#N/A</definedName>
    <definedName name="_20160DLC4B36F9C" hidden="1">#N/A</definedName>
    <definedName name="_20161DLC4B3E15F" hidden="1">#N/A</definedName>
    <definedName name="_20162DLC4B3E15F" hidden="1">#N/A</definedName>
    <definedName name="_20163DLC4B3E15F" hidden="1">#N/A</definedName>
    <definedName name="_20164DLC4B3E15F" hidden="1">#N/A</definedName>
    <definedName name="_20165DLC4B3E15F" hidden="1">#N/A</definedName>
    <definedName name="_20166DLC4B3E15F" hidden="1">#N/A</definedName>
    <definedName name="_20167DLC4B3E15F" hidden="1">#N/A</definedName>
    <definedName name="_20168DLC4B3E15F" hidden="1">#N/A</definedName>
    <definedName name="_20169DLC4B3E15F" hidden="1">#N/A</definedName>
    <definedName name="_2016DL610A3441" hidden="1">#N/A</definedName>
    <definedName name="_20170DLC4B3E15F" hidden="1">#N/A</definedName>
    <definedName name="_20171DLC4B3E15F" hidden="1">#N/A</definedName>
    <definedName name="_20172DLC4B3E15F" hidden="1">#N/A</definedName>
    <definedName name="_20173DLC4B3E15F" hidden="1">#N/A</definedName>
    <definedName name="_20174DLC4B3E15F" hidden="1">#N/A</definedName>
    <definedName name="_20175DLC4B3E15F" hidden="1">#N/A</definedName>
    <definedName name="_20176DLC4B3E15F" hidden="1">#N/A</definedName>
    <definedName name="_20177DLC4B3E15F" hidden="1">#N/A</definedName>
    <definedName name="_20178DLC4B3E15F" hidden="1">#N/A</definedName>
    <definedName name="_20179DLC4B3E15F" hidden="1">#N/A</definedName>
    <definedName name="_2017DL610A3441" hidden="1">#N/A</definedName>
    <definedName name="_20180DLC4B3E15F" hidden="1">#N/A</definedName>
    <definedName name="_20181DLC4B3E15F" hidden="1">#N/A</definedName>
    <definedName name="_20182DLC4B3E15F" hidden="1">#N/A</definedName>
    <definedName name="_20183DLC4B3E15F" hidden="1">#N/A</definedName>
    <definedName name="_20184DLC4B3E15F" hidden="1">#N/A</definedName>
    <definedName name="_20185DLC4B3E15F" hidden="1">#N/A</definedName>
    <definedName name="_20186DLC4B3E15F" hidden="1">#N/A</definedName>
    <definedName name="_20187DLC4B3E15F" hidden="1">#N/A</definedName>
    <definedName name="_20188DLC4B3E15F" hidden="1">#N/A</definedName>
    <definedName name="_20189DLC4B3E15F" hidden="1">#N/A</definedName>
    <definedName name="_2018DL610A3441" hidden="1">#N/A</definedName>
    <definedName name="_20190DLC4B3E15F" hidden="1">#N/A</definedName>
    <definedName name="_20191DLC4B3E15F" hidden="1">#N/A</definedName>
    <definedName name="_20192DLC4B3E15F" hidden="1">#N/A</definedName>
    <definedName name="_20193DLC4B3E15F" hidden="1">#N/A</definedName>
    <definedName name="_20194DLC4B3E15F" hidden="1">#N/A</definedName>
    <definedName name="_20195DLC4B3E15F" hidden="1">#N/A</definedName>
    <definedName name="_20196DLC4B46F9C" hidden="1">#N/A</definedName>
    <definedName name="_20197DLC4B46F9C" hidden="1">#N/A</definedName>
    <definedName name="_20198DLC4B46F9C" hidden="1">#N/A</definedName>
    <definedName name="_20199DLC4B46F9C" hidden="1">#N/A</definedName>
    <definedName name="_2019DL610A3441" hidden="1">#N/A</definedName>
    <definedName name="_201DL607630BB" hidden="1">#N/A</definedName>
    <definedName name="_201DL61BD387E" hidden="1">#N/A</definedName>
    <definedName name="_20200DLC4B46F9C" hidden="1">#N/A</definedName>
    <definedName name="_20201DLC4B46F9C" hidden="1">#N/A</definedName>
    <definedName name="_20202DLC4B46F9C" hidden="1">#N/A</definedName>
    <definedName name="_20203DLC4B46F9C" hidden="1">#N/A</definedName>
    <definedName name="_20204DLC4B46F9C" hidden="1">#N/A</definedName>
    <definedName name="_20205DLC4B46F9C" hidden="1">#N/A</definedName>
    <definedName name="_20206DLC4B46F9C" hidden="1">#N/A</definedName>
    <definedName name="_20207DLC4B46F9C" hidden="1">#N/A</definedName>
    <definedName name="_20208DLC4B46F9C" hidden="1">#N/A</definedName>
    <definedName name="_20209DLC4B46F9C" hidden="1">#N/A</definedName>
    <definedName name="_2020DL610A3441" hidden="1">#N/A</definedName>
    <definedName name="_20210DLC4B46F9C" hidden="1">#N/A</definedName>
    <definedName name="_20211DLC4B46F9C" hidden="1">#N/A</definedName>
    <definedName name="_20212DLC4B46F9C" hidden="1">#N/A</definedName>
    <definedName name="_20213DLC4B46F9C" hidden="1">#N/A</definedName>
    <definedName name="_20214DLC4B46F9C" hidden="1">#N/A</definedName>
    <definedName name="_20215DLC4B46F9C" hidden="1">#N/A</definedName>
    <definedName name="_20216DLC4B46F9C" hidden="1">#N/A</definedName>
    <definedName name="_20217DLC4B46F9C" hidden="1">#N/A</definedName>
    <definedName name="_20218DLC4B46F9C" hidden="1">#N/A</definedName>
    <definedName name="_20219DLC4B46F9C" hidden="1">#N/A</definedName>
    <definedName name="_2021DL610A3441" hidden="1">#N/A</definedName>
    <definedName name="_20220DLC4B46F9C" hidden="1">#N/A</definedName>
    <definedName name="_20221DLC4B46F9C" hidden="1">#N/A</definedName>
    <definedName name="_20222DLC4B46F9C" hidden="1">#N/A</definedName>
    <definedName name="_20223DLC4B46F9C" hidden="1">#N/A</definedName>
    <definedName name="_20224DLC4B46F9C" hidden="1">#N/A</definedName>
    <definedName name="_20225DLC4B46F9C" hidden="1">#N/A</definedName>
    <definedName name="_20226DLC4B46F9C" hidden="1">#N/A</definedName>
    <definedName name="_20227DLC4B46F9C" hidden="1">#N/A</definedName>
    <definedName name="_20228DLC4B46F9C" hidden="1">#N/A</definedName>
    <definedName name="_20229DLC4B46F9C" hidden="1">#N/A</definedName>
    <definedName name="_2022DL610A3441" hidden="1">#N/A</definedName>
    <definedName name="_20230DLC4B46F9C" hidden="1">#N/A</definedName>
    <definedName name="_20231DLC4B4E15F" hidden="1">#N/A</definedName>
    <definedName name="_20232DLC4B4E15F" hidden="1">#N/A</definedName>
    <definedName name="_20233DLC4B4E15F" hidden="1">#N/A</definedName>
    <definedName name="_20234DLC4B4E15F" hidden="1">#N/A</definedName>
    <definedName name="_20235DLC4B4E15F" hidden="1">#N/A</definedName>
    <definedName name="_20236DLC4B4E15F" hidden="1">#N/A</definedName>
    <definedName name="_20237DLC4B4E15F" hidden="1">#N/A</definedName>
    <definedName name="_20238DLC4B4E15F" hidden="1">#N/A</definedName>
    <definedName name="_20239DLC4B4E15F" hidden="1">#N/A</definedName>
    <definedName name="_2023DL610A3441" hidden="1">#N/A</definedName>
    <definedName name="_20240DLC4B4E15F" hidden="1">#N/A</definedName>
    <definedName name="_20241DLC4B4E15F" hidden="1">#N/A</definedName>
    <definedName name="_20242DLC4B4E15F" hidden="1">#N/A</definedName>
    <definedName name="_20243DLC4B4E15F" hidden="1">#N/A</definedName>
    <definedName name="_20244DLC4B4E15F" hidden="1">#N/A</definedName>
    <definedName name="_20245DLC4B4E15F" hidden="1">#N/A</definedName>
    <definedName name="_20246DLC4B4E15F" hidden="1">#N/A</definedName>
    <definedName name="_20247DLC4B4E15F" hidden="1">#N/A</definedName>
    <definedName name="_20248DLC4B4E15F" hidden="1">#N/A</definedName>
    <definedName name="_20249DLC4B4E15F" hidden="1">#N/A</definedName>
    <definedName name="_2024DL610A3441" hidden="1">#N/A</definedName>
    <definedName name="_20250DLC4B4E15F" hidden="1">#N/A</definedName>
    <definedName name="_20251DLC4B4E15F" hidden="1">#N/A</definedName>
    <definedName name="_20252DLC4B4E15F" hidden="1">#N/A</definedName>
    <definedName name="_20253DLC4B4E15F" hidden="1">#N/A</definedName>
    <definedName name="_20254DLC4B4E15F" hidden="1">#N/A</definedName>
    <definedName name="_20255DLC4B4E15F" hidden="1">#N/A</definedName>
    <definedName name="_20256DLC4B4E15F" hidden="1">#N/A</definedName>
    <definedName name="_20257DLC4B4E15F" hidden="1">#N/A</definedName>
    <definedName name="_20258DLC4B4E15F" hidden="1">#N/A</definedName>
    <definedName name="_20259DLC4B4E15F" hidden="1">#N/A</definedName>
    <definedName name="_2025DL610A3441" hidden="1">#N/A</definedName>
    <definedName name="_20260DLC4B4E15F" hidden="1">#N/A</definedName>
    <definedName name="_20261DLC4B4E15F" hidden="1">#N/A</definedName>
    <definedName name="_20262DLC4B4E15F" hidden="1">#N/A</definedName>
    <definedName name="_20263DLC4B4E15F" hidden="1">#N/A</definedName>
    <definedName name="_20264DLC4B4E15F" hidden="1">#N/A</definedName>
    <definedName name="_20265DLC4B4E15F" hidden="1">#N/A</definedName>
    <definedName name="_20266DLC4B56F9C" hidden="1">#N/A</definedName>
    <definedName name="_20267DLC4B56F9C" hidden="1">#N/A</definedName>
    <definedName name="_20268DLC4B56F9C" hidden="1">#N/A</definedName>
    <definedName name="_20269DLC4B56F9C" hidden="1">#N/A</definedName>
    <definedName name="_2026DL610A3441" hidden="1">#N/A</definedName>
    <definedName name="_20270DLC4B56F9C" hidden="1">#N/A</definedName>
    <definedName name="_20271DLC4B56F9C" hidden="1">#N/A</definedName>
    <definedName name="_20272DLC4B56F9C" hidden="1">#N/A</definedName>
    <definedName name="_20273DLC4B56F9C" hidden="1">#N/A</definedName>
    <definedName name="_20274DLC4B56F9C" hidden="1">#N/A</definedName>
    <definedName name="_20275DLC4B56F9C" hidden="1">#N/A</definedName>
    <definedName name="_20276DLC4B56F9C" hidden="1">#N/A</definedName>
    <definedName name="_20277DLC4B56F9C" hidden="1">#N/A</definedName>
    <definedName name="_20278DLC4B56F9C" hidden="1">#N/A</definedName>
    <definedName name="_20279DLC4B56F9C" hidden="1">#N/A</definedName>
    <definedName name="_2027DL610A3441" hidden="1">#N/A</definedName>
    <definedName name="_20280DLC4B56F9C" hidden="1">#N/A</definedName>
    <definedName name="_20281DLC4B56F9C" hidden="1">#N/A</definedName>
    <definedName name="_20282DLC4B56F9C" hidden="1">#N/A</definedName>
    <definedName name="_20283DLC4B56F9C" hidden="1">#N/A</definedName>
    <definedName name="_20284DLC4B56F9C" hidden="1">#N/A</definedName>
    <definedName name="_20285DLC4B56F9C" hidden="1">#N/A</definedName>
    <definedName name="_20286DLC4B56F9C" hidden="1">#N/A</definedName>
    <definedName name="_20287DLC4B56F9C" hidden="1">#N/A</definedName>
    <definedName name="_20288DLC4B56F9C" hidden="1">#N/A</definedName>
    <definedName name="_20289DLC4B56F9C" hidden="1">#N/A</definedName>
    <definedName name="_2028DL610A3441" hidden="1">#N/A</definedName>
    <definedName name="_20290DLC4B56F9C" hidden="1">#N/A</definedName>
    <definedName name="_20291DLC4B56F9C" hidden="1">#N/A</definedName>
    <definedName name="_20292DLC4B56F9C" hidden="1">#N/A</definedName>
    <definedName name="_20293DLC4B56F9C" hidden="1">#N/A</definedName>
    <definedName name="_20294DLC4B56F9C" hidden="1">#N/A</definedName>
    <definedName name="_20295DLC4B56F9C" hidden="1">#N/A</definedName>
    <definedName name="_20296DLC4B56F9C" hidden="1">#N/A</definedName>
    <definedName name="_20297DLC4B56F9C" hidden="1">#N/A</definedName>
    <definedName name="_20298DLC4B56F9C" hidden="1">#N/A</definedName>
    <definedName name="_20299DLC4B56F9C" hidden="1">#N/A</definedName>
    <definedName name="_2029DL610A3441" hidden="1">#N/A</definedName>
    <definedName name="_202DL607630BB" hidden="1">#N/A</definedName>
    <definedName name="_202DL61BE3884" hidden="1">#N/A</definedName>
    <definedName name="_20300DLC4B56F9C" hidden="1">#N/A</definedName>
    <definedName name="_20301DLC4B5E15F" hidden="1">#N/A</definedName>
    <definedName name="_20302DLC4B5E15F" hidden="1">#N/A</definedName>
    <definedName name="_20303DLC4B5E15F" hidden="1">#N/A</definedName>
    <definedName name="_20304DLC4B5E15F" hidden="1">#N/A</definedName>
    <definedName name="_20305DLC4B5E15F" hidden="1">#N/A</definedName>
    <definedName name="_20306DLC4B5E15F" hidden="1">#N/A</definedName>
    <definedName name="_20307DLC4B5E15F" hidden="1">#N/A</definedName>
    <definedName name="_20308DLC4B5E15F" hidden="1">#N/A</definedName>
    <definedName name="_20309DLC4B5E15F" hidden="1">#N/A</definedName>
    <definedName name="_2030DL610A3441" hidden="1">#N/A</definedName>
    <definedName name="_20310DLC4B5E15F" hidden="1">#N/A</definedName>
    <definedName name="_20311DLC4B5E15F" hidden="1">#N/A</definedName>
    <definedName name="_20312DLC4B5E15F" hidden="1">#N/A</definedName>
    <definedName name="_20313DLC4B5E15F" hidden="1">#N/A</definedName>
    <definedName name="_20314DLC4B5E15F" hidden="1">#N/A</definedName>
    <definedName name="_20315DLC4B5E15F" hidden="1">#N/A</definedName>
    <definedName name="_20316DLC4B5E15F" hidden="1">#N/A</definedName>
    <definedName name="_20317DLC4B5E15F" hidden="1">#N/A</definedName>
    <definedName name="_20318DLC4B5E15F" hidden="1">#N/A</definedName>
    <definedName name="_20319DLC4B5E15F" hidden="1">#N/A</definedName>
    <definedName name="_2031DL610B3448" hidden="1">#N/A</definedName>
    <definedName name="_20320DLC4B5E15F" hidden="1">#N/A</definedName>
    <definedName name="_20321DLC4B5E15F" hidden="1">#N/A</definedName>
    <definedName name="_20322DLC4B5E15F" hidden="1">#N/A</definedName>
    <definedName name="_20323DLC4B5E15F" hidden="1">#N/A</definedName>
    <definedName name="_20324DLC4B5E15F" hidden="1">#N/A</definedName>
    <definedName name="_20325DLC4B5E15F" hidden="1">#N/A</definedName>
    <definedName name="_20326DLC4B5E15F" hidden="1">#N/A</definedName>
    <definedName name="_20327DLC4B5E15F" hidden="1">#N/A</definedName>
    <definedName name="_20328DLC4B5E15F" hidden="1">#N/A</definedName>
    <definedName name="_20329DLC4B5E15F" hidden="1">#N/A</definedName>
    <definedName name="_2032DL610B3448" hidden="1">#N/A</definedName>
    <definedName name="_20330DLC4B5E15F" hidden="1">#N/A</definedName>
    <definedName name="_20331DLC4B5E15F" hidden="1">#N/A</definedName>
    <definedName name="_20332DLC4B5E15F" hidden="1">#N/A</definedName>
    <definedName name="_20333DLC4B5E15F" hidden="1">#N/A</definedName>
    <definedName name="_20334DLC4B5E15F" hidden="1">#N/A</definedName>
    <definedName name="_20335DLC4B5E15F" hidden="1">#N/A</definedName>
    <definedName name="_20336DLC4B66F9D" hidden="1">#N/A</definedName>
    <definedName name="_20337DLC4B66F9D" hidden="1">#N/A</definedName>
    <definedName name="_20338DLC4B66F9D" hidden="1">#N/A</definedName>
    <definedName name="_20339DLC4B66F9D" hidden="1">#N/A</definedName>
    <definedName name="_2033DL610B3448" hidden="1">#N/A</definedName>
    <definedName name="_20340DLC4B66F9D" hidden="1">#N/A</definedName>
    <definedName name="_20341DLC4B66F9D" hidden="1">#N/A</definedName>
    <definedName name="_20342DLC4B66F9D" hidden="1">#N/A</definedName>
    <definedName name="_20343DLC4B66F9D" hidden="1">#N/A</definedName>
    <definedName name="_20344DLC4B66F9D" hidden="1">#N/A</definedName>
    <definedName name="_20345DLC4B66F9D" hidden="1">#N/A</definedName>
    <definedName name="_20346DLC4B66F9D" hidden="1">#N/A</definedName>
    <definedName name="_20347DLC4B66F9D" hidden="1">#N/A</definedName>
    <definedName name="_20348DLC4B66F9D" hidden="1">#N/A</definedName>
    <definedName name="_20349DLC4B66F9D" hidden="1">#N/A</definedName>
    <definedName name="_2034DL610B3448" hidden="1">#N/A</definedName>
    <definedName name="_20350DLC4B66F9D" hidden="1">#N/A</definedName>
    <definedName name="_20351DLC4B66F9D" hidden="1">#N/A</definedName>
    <definedName name="_20352DLC4B66F9D" hidden="1">#N/A</definedName>
    <definedName name="_20353DLC4B66F9D" hidden="1">#N/A</definedName>
    <definedName name="_20354DLC4B66F9D" hidden="1">#N/A</definedName>
    <definedName name="_20355DLC4B66F9D" hidden="1">#N/A</definedName>
    <definedName name="_20356DLC4B66F9D" hidden="1">#N/A</definedName>
    <definedName name="_20357DLC4B66F9D" hidden="1">#N/A</definedName>
    <definedName name="_20358DLC4B66F9D" hidden="1">#N/A</definedName>
    <definedName name="_20359DLC4B66F9D" hidden="1">#N/A</definedName>
    <definedName name="_2035DL610B3448" hidden="1">#N/A</definedName>
    <definedName name="_20360DLC4B66F9D" hidden="1">#N/A</definedName>
    <definedName name="_20361DLC4B66F9D" hidden="1">#N/A</definedName>
    <definedName name="_20362DLC4B66F9D" hidden="1">#N/A</definedName>
    <definedName name="_20363DLC4B66F9D" hidden="1">#N/A</definedName>
    <definedName name="_20364DLC4B66F9D" hidden="1">#N/A</definedName>
    <definedName name="_20365DLC4B66F9D" hidden="1">#N/A</definedName>
    <definedName name="_20366DLC4B66F9D" hidden="1">#N/A</definedName>
    <definedName name="_20367DLC4B66F9D" hidden="1">#N/A</definedName>
    <definedName name="_20368DLC4B66F9D" hidden="1">#N/A</definedName>
    <definedName name="_20369DLC4B66F9D" hidden="1">#N/A</definedName>
    <definedName name="_2036DL610B3448" hidden="1">#N/A</definedName>
    <definedName name="_20370DLC4B66F9D" hidden="1">#N/A</definedName>
    <definedName name="_20371DLC4B6E15F" hidden="1">#N/A</definedName>
    <definedName name="_20372DLC4B6E15F" hidden="1">#N/A</definedName>
    <definedName name="_20373DLC4B6E15F" hidden="1">#N/A</definedName>
    <definedName name="_20374DLC4B6E15F" hidden="1">#N/A</definedName>
    <definedName name="_20375DLC4B6E15F" hidden="1">#N/A</definedName>
    <definedName name="_20376DLC4B6E15F" hidden="1">#N/A</definedName>
    <definedName name="_20377DLC4B6E15F" hidden="1">#N/A</definedName>
    <definedName name="_20378DLC4B6E15F" hidden="1">#N/A</definedName>
    <definedName name="_20379DLC4B6E15F" hidden="1">#N/A</definedName>
    <definedName name="_2037DL610B3448" hidden="1">#N/A</definedName>
    <definedName name="_20380DLC4B6E15F" hidden="1">#N/A</definedName>
    <definedName name="_20381DLC4B6E15F" hidden="1">#N/A</definedName>
    <definedName name="_20382DLC4B6E15F" hidden="1">#N/A</definedName>
    <definedName name="_20383DLC4B6E15F" hidden="1">#N/A</definedName>
    <definedName name="_20384DLC4B6E15F" hidden="1">#N/A</definedName>
    <definedName name="_20385DLC4B6E15F" hidden="1">#N/A</definedName>
    <definedName name="_20386DLC4B6E15F" hidden="1">#N/A</definedName>
    <definedName name="_20387DLC4B6E15F" hidden="1">#N/A</definedName>
    <definedName name="_20388DLC4B6E15F" hidden="1">#N/A</definedName>
    <definedName name="_20389DLC4B6E15F" hidden="1">#N/A</definedName>
    <definedName name="_2038DL610B3448" hidden="1">#N/A</definedName>
    <definedName name="_20390DLC4B6E15F" hidden="1">#N/A</definedName>
    <definedName name="_20391DLC4B6E15F" hidden="1">#N/A</definedName>
    <definedName name="_20392DLC4B6E15F" hidden="1">#N/A</definedName>
    <definedName name="_20393DLC4B6E15F" hidden="1">#N/A</definedName>
    <definedName name="_20394DLC4B6E15F" hidden="1">#N/A</definedName>
    <definedName name="_20395DLC4B6E15F" hidden="1">#N/A</definedName>
    <definedName name="_20396DLC4B6E15F" hidden="1">#N/A</definedName>
    <definedName name="_20397DLC4B6E15F" hidden="1">#N/A</definedName>
    <definedName name="_20398DLC4B6E15F" hidden="1">#N/A</definedName>
    <definedName name="_20399DLC4B6E15F" hidden="1">#N/A</definedName>
    <definedName name="_2039DL610B3448" hidden="1">#N/A</definedName>
    <definedName name="_203DL607630BB" hidden="1">#N/A</definedName>
    <definedName name="_203DL61BF3889" hidden="1">#N/A</definedName>
    <definedName name="_20400DLC4B6E15F" hidden="1">#N/A</definedName>
    <definedName name="_20401DLC4B6E15F" hidden="1">#N/A</definedName>
    <definedName name="_20402DLC4B6E15F" hidden="1">#N/A</definedName>
    <definedName name="_20403DLC4B6E15F" hidden="1">#N/A</definedName>
    <definedName name="_20404DLC4B6E15F" hidden="1">#N/A</definedName>
    <definedName name="_20405DLC4B6E15F" hidden="1">#N/A</definedName>
    <definedName name="_20406DLC4B76F9D" hidden="1">#N/A</definedName>
    <definedName name="_20407DLC4B76F9D" hidden="1">#N/A</definedName>
    <definedName name="_20408DLC4B76F9D" hidden="1">#N/A</definedName>
    <definedName name="_20409DLC4B76F9D" hidden="1">#N/A</definedName>
    <definedName name="_2040DL610B3448" hidden="1">#N/A</definedName>
    <definedName name="_20410DLC4B76F9D" hidden="1">#N/A</definedName>
    <definedName name="_20411DLC4B76F9D" hidden="1">#N/A</definedName>
    <definedName name="_20412DLC4B76F9D" hidden="1">#N/A</definedName>
    <definedName name="_20413DLC4B76F9D" hidden="1">#N/A</definedName>
    <definedName name="_20414DLC4B76F9D" hidden="1">#N/A</definedName>
    <definedName name="_20415DLC4B76F9D" hidden="1">#N/A</definedName>
    <definedName name="_20416DLC4B76F9D" hidden="1">#N/A</definedName>
    <definedName name="_20417DLC4B76F9D" hidden="1">#N/A</definedName>
    <definedName name="_20418DLC4B76F9D" hidden="1">#N/A</definedName>
    <definedName name="_20419DLC4B76F9D" hidden="1">#N/A</definedName>
    <definedName name="_2041DL610B3448" hidden="1">#N/A</definedName>
    <definedName name="_20420DLC4B76F9D" hidden="1">#N/A</definedName>
    <definedName name="_20421DLC4B76F9D" hidden="1">#N/A</definedName>
    <definedName name="_20422DLC4B76F9D" hidden="1">#N/A</definedName>
    <definedName name="_20423DLC4B76F9D" hidden="1">#N/A</definedName>
    <definedName name="_20424DLC4B76F9D" hidden="1">#N/A</definedName>
    <definedName name="_20425DLC4B76F9D" hidden="1">#N/A</definedName>
    <definedName name="_20426DLC4B76F9D" hidden="1">#N/A</definedName>
    <definedName name="_20427DLC4B76F9D" hidden="1">#N/A</definedName>
    <definedName name="_20428DLC4B76F9D" hidden="1">#N/A</definedName>
    <definedName name="_20429DLC4B76F9D" hidden="1">#N/A</definedName>
    <definedName name="_2042DL610B3448" hidden="1">#N/A</definedName>
    <definedName name="_20430DLC4B76F9D" hidden="1">#N/A</definedName>
    <definedName name="_20431DLC4B76F9D" hidden="1">#N/A</definedName>
    <definedName name="_20432DLC4B76F9D" hidden="1">#N/A</definedName>
    <definedName name="_20433DLC4B76F9D" hidden="1">#N/A</definedName>
    <definedName name="_20434DLC4B76F9D" hidden="1">#N/A</definedName>
    <definedName name="_20435DLC4B76F9D" hidden="1">#N/A</definedName>
    <definedName name="_20436DLC4B76F9D" hidden="1">#N/A</definedName>
    <definedName name="_20437DLC4B76F9D" hidden="1">#N/A</definedName>
    <definedName name="_20438DLC4B76F9D" hidden="1">#N/A</definedName>
    <definedName name="_20439DLC4B76F9D" hidden="1">#N/A</definedName>
    <definedName name="_2043DL610B3448" hidden="1">#N/A</definedName>
    <definedName name="_20440DLC4B76F9D" hidden="1">#N/A</definedName>
    <definedName name="_20441DLC4B7E15F" hidden="1">#N/A</definedName>
    <definedName name="_20442DLC4B7E15F" hidden="1">#N/A</definedName>
    <definedName name="_20443DLC4B7E15F" hidden="1">#N/A</definedName>
    <definedName name="_20444DLC4B7E15F" hidden="1">#N/A</definedName>
    <definedName name="_20445DLC4B7E15F" hidden="1">#N/A</definedName>
    <definedName name="_20446DLC4B7E15F" hidden="1">#N/A</definedName>
    <definedName name="_20447DLC4B7E15F" hidden="1">#N/A</definedName>
    <definedName name="_20448DLC4B7E15F" hidden="1">#N/A</definedName>
    <definedName name="_20449DLC4B7E15F" hidden="1">#N/A</definedName>
    <definedName name="_2044DL610B3448" hidden="1">#N/A</definedName>
    <definedName name="_20450DLC4B7E15F" hidden="1">#N/A</definedName>
    <definedName name="_20451DLC4B7E15F" hidden="1">#N/A</definedName>
    <definedName name="_20452DLC4B7E15F" hidden="1">#N/A</definedName>
    <definedName name="_20453DLC4B7E15F" hidden="1">#N/A</definedName>
    <definedName name="_20454DLC4B7E15F" hidden="1">#N/A</definedName>
    <definedName name="_20455DLC4B7E15F" hidden="1">#N/A</definedName>
    <definedName name="_20456DLC4B7E15F" hidden="1">#N/A</definedName>
    <definedName name="_20457DLC4B7E15F" hidden="1">#N/A</definedName>
    <definedName name="_20458DLC4B7E15F" hidden="1">#N/A</definedName>
    <definedName name="_20459DLC4B7E15F" hidden="1">#N/A</definedName>
    <definedName name="_2045DL610B3448" hidden="1">#N/A</definedName>
    <definedName name="_20460DLC4B7E15F" hidden="1">#N/A</definedName>
    <definedName name="_20461DLC4B7E15F" hidden="1">#N/A</definedName>
    <definedName name="_20462DLC4B7E15F" hidden="1">#N/A</definedName>
    <definedName name="_20463DLC4B7E15F" hidden="1">#N/A</definedName>
    <definedName name="_20464DLC4B7E15F" hidden="1">#N/A</definedName>
    <definedName name="_20465DLC4B7E15F" hidden="1">#N/A</definedName>
    <definedName name="_20466DLC4B7E15F" hidden="1">#N/A</definedName>
    <definedName name="_20467DLC4B7E15F" hidden="1">#N/A</definedName>
    <definedName name="_20468DLC4B7E15F" hidden="1">#N/A</definedName>
    <definedName name="_20469DLC4B7E15F" hidden="1">#N/A</definedName>
    <definedName name="_2046DL610B3448" hidden="1">#N/A</definedName>
    <definedName name="_20470DLC4B7E15F" hidden="1">#N/A</definedName>
    <definedName name="_20471DLC4B7E15F" hidden="1">#N/A</definedName>
    <definedName name="_20472DLC4B7E15F" hidden="1">#N/A</definedName>
    <definedName name="_20473DLC4B7E15F" hidden="1">#N/A</definedName>
    <definedName name="_20474DLC4B7E15F" hidden="1">#N/A</definedName>
    <definedName name="_20475DLC4B7E15F" hidden="1">#N/A</definedName>
    <definedName name="_20476DLC4B86F9D" hidden="1">#N/A</definedName>
    <definedName name="_20477DLC4B86F9D" hidden="1">#N/A</definedName>
    <definedName name="_20478DLC4B86F9D" hidden="1">#N/A</definedName>
    <definedName name="_20479DLC4B86F9D" hidden="1">#N/A</definedName>
    <definedName name="_2047DL610B3448" hidden="1">#N/A</definedName>
    <definedName name="_20480DLC4B86F9D" hidden="1">#N/A</definedName>
    <definedName name="_20481DLC4B86F9D" hidden="1">#N/A</definedName>
    <definedName name="_20482DLC4B86F9D" hidden="1">#N/A</definedName>
    <definedName name="_20483DLC4B86F9D" hidden="1">#N/A</definedName>
    <definedName name="_20484DLC4B86F9D" hidden="1">#N/A</definedName>
    <definedName name="_20485DLC4B86F9D" hidden="1">#N/A</definedName>
    <definedName name="_20486DLC4B86F9D" hidden="1">#N/A</definedName>
    <definedName name="_20487DLC4B86F9D" hidden="1">#N/A</definedName>
    <definedName name="_20488DLC4B86F9D" hidden="1">#N/A</definedName>
    <definedName name="_20489DLC4B86F9D" hidden="1">#N/A</definedName>
    <definedName name="_2048DL610B3448" hidden="1">#N/A</definedName>
    <definedName name="_20490DLC4B86F9D" hidden="1">#N/A</definedName>
    <definedName name="_20491DLC4B86F9D" hidden="1">#N/A</definedName>
    <definedName name="_20492DLC4B86F9D" hidden="1">#N/A</definedName>
    <definedName name="_20493DLC4B86F9D" hidden="1">#N/A</definedName>
    <definedName name="_20494DLC4B86F9D" hidden="1">#N/A</definedName>
    <definedName name="_20495DLC4B86F9D" hidden="1">#N/A</definedName>
    <definedName name="_20496DLC4B86F9D" hidden="1">#N/A</definedName>
    <definedName name="_20497DLC4B86F9D" hidden="1">#N/A</definedName>
    <definedName name="_20498DLC4B86F9D" hidden="1">#N/A</definedName>
    <definedName name="_20499DLC4B86F9D" hidden="1">#N/A</definedName>
    <definedName name="_2049DL610B3448" hidden="1">#N/A</definedName>
    <definedName name="_204DL607630BB" hidden="1">#N/A</definedName>
    <definedName name="_204DL61C0388E" hidden="1">#N/A</definedName>
    <definedName name="_20500DLC4B86F9D" hidden="1">#N/A</definedName>
    <definedName name="_20501DLC4B86F9D" hidden="1">#N/A</definedName>
    <definedName name="_20502DLC4B86F9D" hidden="1">#N/A</definedName>
    <definedName name="_20503DLC4B86F9D" hidden="1">#N/A</definedName>
    <definedName name="_20504DLC4B86F9D" hidden="1">#N/A</definedName>
    <definedName name="_20505DLC4B86F9D" hidden="1">#N/A</definedName>
    <definedName name="_20506DLC4B86F9D" hidden="1">#N/A</definedName>
    <definedName name="_20507DLC4B86F9D" hidden="1">#N/A</definedName>
    <definedName name="_20508DLC4B86F9D" hidden="1">#N/A</definedName>
    <definedName name="_20509DLC4B86F9D" hidden="1">#N/A</definedName>
    <definedName name="_2050DL610B3448" hidden="1">#N/A</definedName>
    <definedName name="_20510DLC4B86F9D" hidden="1">#N/A</definedName>
    <definedName name="_20511DLC4B8E15F" hidden="1">#N/A</definedName>
    <definedName name="_20512DLC4B8E15F" hidden="1">#N/A</definedName>
    <definedName name="_20513DLC4B8E15F" hidden="1">#N/A</definedName>
    <definedName name="_20514DLC4B8E15F" hidden="1">#N/A</definedName>
    <definedName name="_20515DLC4B8E15F" hidden="1">#N/A</definedName>
    <definedName name="_20516DLC4B8E15F" hidden="1">#N/A</definedName>
    <definedName name="_20517DLC4B8E15F" hidden="1">#N/A</definedName>
    <definedName name="_20518DLC4B8E15F" hidden="1">#N/A</definedName>
    <definedName name="_20519DLC4B8E15F" hidden="1">#N/A</definedName>
    <definedName name="_2051DL610B3448" hidden="1">#N/A</definedName>
    <definedName name="_20520DLC4B8E15F" hidden="1">#N/A</definedName>
    <definedName name="_20521DLC4B8E15F" hidden="1">#N/A</definedName>
    <definedName name="_20522DLC4B8E15F" hidden="1">#N/A</definedName>
    <definedName name="_20523DLC4B8E15F" hidden="1">#N/A</definedName>
    <definedName name="_20524DLC4B8E15F" hidden="1">#N/A</definedName>
    <definedName name="_20525DLC4B8E15F" hidden="1">#N/A</definedName>
    <definedName name="_20526DLC4B8E15F" hidden="1">#N/A</definedName>
    <definedName name="_20527DLC4B8E15F" hidden="1">#N/A</definedName>
    <definedName name="_20528DLC4B8E15F" hidden="1">#N/A</definedName>
    <definedName name="_20529DLC4B8E15F" hidden="1">#N/A</definedName>
    <definedName name="_2052DL610B3448" hidden="1">#N/A</definedName>
    <definedName name="_20530DLC4B8E15F" hidden="1">#N/A</definedName>
    <definedName name="_20531DLC4B8E15F" hidden="1">#N/A</definedName>
    <definedName name="_20532DLC4B8E15F" hidden="1">#N/A</definedName>
    <definedName name="_20533DLC4B8E15F" hidden="1">#N/A</definedName>
    <definedName name="_20534DLC4B8E15F" hidden="1">#N/A</definedName>
    <definedName name="_20535DLC4B8E15F" hidden="1">#N/A</definedName>
    <definedName name="_20536DLC4B8E15F" hidden="1">#N/A</definedName>
    <definedName name="_20537DLC4B8E15F" hidden="1">#N/A</definedName>
    <definedName name="_20538DLC4B8E15F" hidden="1">#N/A</definedName>
    <definedName name="_20539DLC4B8E15F" hidden="1">#N/A</definedName>
    <definedName name="_2053DL610B3448" hidden="1">#N/A</definedName>
    <definedName name="_20540DLC4B8E15F" hidden="1">#N/A</definedName>
    <definedName name="_20541DLC4B8E15F" hidden="1">#N/A</definedName>
    <definedName name="_20542DLC4B8E15F" hidden="1">#N/A</definedName>
    <definedName name="_20543DLC4B8E15F" hidden="1">#N/A</definedName>
    <definedName name="_20544DLC4B8E15F" hidden="1">#N/A</definedName>
    <definedName name="_20545DLC4B8E15F" hidden="1">#N/A</definedName>
    <definedName name="_20546DLC4B96F9D" hidden="1">#N/A</definedName>
    <definedName name="_20547DLC4B96F9D" hidden="1">#N/A</definedName>
    <definedName name="_20548DLC4B96F9D" hidden="1">#N/A</definedName>
    <definedName name="_20549DLC4B96F9D" hidden="1">#N/A</definedName>
    <definedName name="_2054DL610B3448" hidden="1">#N/A</definedName>
    <definedName name="_20550DLC4B96F9D" hidden="1">#N/A</definedName>
    <definedName name="_20551DLC4B96F9D" hidden="1">#N/A</definedName>
    <definedName name="_20552DLC4B96F9D" hidden="1">#N/A</definedName>
    <definedName name="_20553DLC4B96F9D" hidden="1">#N/A</definedName>
    <definedName name="_20554DLC4B96F9D" hidden="1">#N/A</definedName>
    <definedName name="_20555DLC4B96F9D" hidden="1">#N/A</definedName>
    <definedName name="_20556DLC4B96F9D" hidden="1">#N/A</definedName>
    <definedName name="_20557DLC4B96F9D" hidden="1">#N/A</definedName>
    <definedName name="_20558DLC4B96F9D" hidden="1">#N/A</definedName>
    <definedName name="_20559DLC4B96F9D" hidden="1">#N/A</definedName>
    <definedName name="_2055DL610B3448" hidden="1">#N/A</definedName>
    <definedName name="_20560DLC4B96F9D" hidden="1">#N/A</definedName>
    <definedName name="_20561DLC4B96F9D" hidden="1">#N/A</definedName>
    <definedName name="_20562DLC4B96F9D" hidden="1">#N/A</definedName>
    <definedName name="_20563DLC4B96F9D" hidden="1">#N/A</definedName>
    <definedName name="_20564DLC4B96F9D" hidden="1">#N/A</definedName>
    <definedName name="_20565DLC4B96F9D" hidden="1">#N/A</definedName>
    <definedName name="_20566DLC4B96F9D" hidden="1">#N/A</definedName>
    <definedName name="_20567DLC4B96F9D" hidden="1">#N/A</definedName>
    <definedName name="_20568DLC4B96F9D" hidden="1">#N/A</definedName>
    <definedName name="_20569DLC4B96F9D" hidden="1">#N/A</definedName>
    <definedName name="_2056DL610B3448" hidden="1">#N/A</definedName>
    <definedName name="_20570DLC4B96F9D" hidden="1">#N/A</definedName>
    <definedName name="_20571DLC4B96F9D" hidden="1">#N/A</definedName>
    <definedName name="_20572DLC4B96F9D" hidden="1">#N/A</definedName>
    <definedName name="_20573DLC4B96F9D" hidden="1">#N/A</definedName>
    <definedName name="_20574DLC4B96F9D" hidden="1">#N/A</definedName>
    <definedName name="_20575DLC4B96F9D" hidden="1">#N/A</definedName>
    <definedName name="_20576DLC4B96F9D" hidden="1">#N/A</definedName>
    <definedName name="_20577DLC4B96F9D" hidden="1">#N/A</definedName>
    <definedName name="_20578DLC4B96F9D" hidden="1">#N/A</definedName>
    <definedName name="_20579DLC4B96F9D" hidden="1">#N/A</definedName>
    <definedName name="_2057DL610B3448" hidden="1">#N/A</definedName>
    <definedName name="_20580DLC4B96F9D" hidden="1">#N/A</definedName>
    <definedName name="_20581DLC4B9E15F" hidden="1">#N/A</definedName>
    <definedName name="_20582DLC4B9E15F" hidden="1">#N/A</definedName>
    <definedName name="_20583DLC4B9E15F" hidden="1">#N/A</definedName>
    <definedName name="_20584DLC4B9E15F" hidden="1">#N/A</definedName>
    <definedName name="_20585DLC4B9E15F" hidden="1">#N/A</definedName>
    <definedName name="_20586DLC4B9E15F" hidden="1">#N/A</definedName>
    <definedName name="_20587DLC4B9E15F" hidden="1">#N/A</definedName>
    <definedName name="_20588DLC4B9E15F" hidden="1">#N/A</definedName>
    <definedName name="_20589DLC4B9E15F" hidden="1">#N/A</definedName>
    <definedName name="_2058DL610B3448" hidden="1">#N/A</definedName>
    <definedName name="_20590DLC4B9E15F" hidden="1">#N/A</definedName>
    <definedName name="_20591DLC4B9E15F" hidden="1">#N/A</definedName>
    <definedName name="_20592DLC4B9E15F" hidden="1">#N/A</definedName>
    <definedName name="_20593DLC4B9E15F" hidden="1">#N/A</definedName>
    <definedName name="_20594DLC4B9E15F" hidden="1">#N/A</definedName>
    <definedName name="_20595DLC4B9E15F" hidden="1">#N/A</definedName>
    <definedName name="_20596DLC4B9E15F" hidden="1">#N/A</definedName>
    <definedName name="_20597DLC4B9E15F" hidden="1">#N/A</definedName>
    <definedName name="_20598DLC4B9E15F" hidden="1">#N/A</definedName>
    <definedName name="_20599DLC4B9E15F" hidden="1">#N/A</definedName>
    <definedName name="_2059DL610B3448" hidden="1">#N/A</definedName>
    <definedName name="_205DL607630BB" hidden="1">#N/A</definedName>
    <definedName name="_205DL61C13893" hidden="1">#N/A</definedName>
    <definedName name="_20600DLC4B9E15F" hidden="1">#N/A</definedName>
    <definedName name="_20601DLC4B9E15F" hidden="1">#N/A</definedName>
    <definedName name="_20602DLC4B9E15F" hidden="1">#N/A</definedName>
    <definedName name="_20603DLC4B9E15F" hidden="1">#N/A</definedName>
    <definedName name="_20604DLC4B9E15F" hidden="1">#N/A</definedName>
    <definedName name="_20605DLC4B9E15F" hidden="1">#N/A</definedName>
    <definedName name="_20606DLC4B9E15F" hidden="1">#N/A</definedName>
    <definedName name="_20607DLC4B9E15F" hidden="1">#N/A</definedName>
    <definedName name="_20608DLC4B9E15F" hidden="1">#N/A</definedName>
    <definedName name="_20609DLC4B9E15F" hidden="1">#N/A</definedName>
    <definedName name="_2060DL610B3448" hidden="1">#N/A</definedName>
    <definedName name="_20610DLC4B9E15F" hidden="1">#N/A</definedName>
    <definedName name="_20611DLC4B9E15F" hidden="1">#N/A</definedName>
    <definedName name="_20612DLC4B9E15F" hidden="1">#N/A</definedName>
    <definedName name="_20613DLC4B9E15F" hidden="1">#N/A</definedName>
    <definedName name="_20614DLC4B9E15F" hidden="1">#N/A</definedName>
    <definedName name="_20615DLC4B9E15F" hidden="1">#N/A</definedName>
    <definedName name="_20616DLC4BA6F9D" hidden="1">#N/A</definedName>
    <definedName name="_20617DLC4BA6F9D" hidden="1">#N/A</definedName>
    <definedName name="_20618DLC4BA6F9D" hidden="1">#N/A</definedName>
    <definedName name="_20619DLC4BA6F9D" hidden="1">#N/A</definedName>
    <definedName name="_2061DL610B3448" hidden="1">#N/A</definedName>
    <definedName name="_20620DLC4BA6F9D" hidden="1">#N/A</definedName>
    <definedName name="_20621DLC4BA6F9D" hidden="1">#N/A</definedName>
    <definedName name="_20622DLC4BA6F9D" hidden="1">#N/A</definedName>
    <definedName name="_20623DLC4BA6F9D" hidden="1">#N/A</definedName>
    <definedName name="_20624DLC4BA6F9D" hidden="1">#N/A</definedName>
    <definedName name="_20625DLC4BA6F9D" hidden="1">#N/A</definedName>
    <definedName name="_20626DLC4BA6F9D" hidden="1">#N/A</definedName>
    <definedName name="_20627DLC4BA6F9D" hidden="1">#N/A</definedName>
    <definedName name="_20628DLC4BA6F9D" hidden="1">#N/A</definedName>
    <definedName name="_20629DLC4BA6F9D" hidden="1">#N/A</definedName>
    <definedName name="_2062DL610B3448" hidden="1">#N/A</definedName>
    <definedName name="_20630DLC4BA6F9D" hidden="1">#N/A</definedName>
    <definedName name="_20631DLC4BA6F9D" hidden="1">#N/A</definedName>
    <definedName name="_20632DLC4BA6F9D" hidden="1">#N/A</definedName>
    <definedName name="_20633DLC4BA6F9D" hidden="1">#N/A</definedName>
    <definedName name="_20634DLC4BA6F9D" hidden="1">#N/A</definedName>
    <definedName name="_20635DLC4BA6F9D" hidden="1">#N/A</definedName>
    <definedName name="_20636DLC4BA6F9D" hidden="1">#N/A</definedName>
    <definedName name="_20637DLC4BA6F9D" hidden="1">#N/A</definedName>
    <definedName name="_20638DLC4BA6F9D" hidden="1">#N/A</definedName>
    <definedName name="_20639DLC4BA6F9D" hidden="1">#N/A</definedName>
    <definedName name="_2063DL610B3448" hidden="1">#N/A</definedName>
    <definedName name="_20640DLC4BA6F9D" hidden="1">#N/A</definedName>
    <definedName name="_20641DLC4BA6F9D" hidden="1">#N/A</definedName>
    <definedName name="_20642DLC4BA6F9D" hidden="1">#N/A</definedName>
    <definedName name="_20643DLC4BA6F9D" hidden="1">#N/A</definedName>
    <definedName name="_20644DLC4BA6F9D" hidden="1">#N/A</definedName>
    <definedName name="_20645DLC4BA6F9D" hidden="1">#N/A</definedName>
    <definedName name="_20646DLC4BA6F9D" hidden="1">#N/A</definedName>
    <definedName name="_20647DLC4BA6F9D" hidden="1">#N/A</definedName>
    <definedName name="_20648DLC4BA6F9D" hidden="1">#N/A</definedName>
    <definedName name="_20649DLC4BA6F9D" hidden="1">#N/A</definedName>
    <definedName name="_2064DL610B3448" hidden="1">#N/A</definedName>
    <definedName name="_20650DLC4BA6F9D" hidden="1">#N/A</definedName>
    <definedName name="_20651DLC4BAE15F" hidden="1">#N/A</definedName>
    <definedName name="_20652DLC4BAE15F" hidden="1">#N/A</definedName>
    <definedName name="_20653DLC4BAE15F" hidden="1">#N/A</definedName>
    <definedName name="_20654DLC4BAE15F" hidden="1">#N/A</definedName>
    <definedName name="_20655DLC4BAE15F" hidden="1">#N/A</definedName>
    <definedName name="_20656DLC4BAE15F" hidden="1">#N/A</definedName>
    <definedName name="_20657DLC4BAE15F" hidden="1">#N/A</definedName>
    <definedName name="_20658DLC4BAE15F" hidden="1">#N/A</definedName>
    <definedName name="_20659DLC4BAE15F" hidden="1">#N/A</definedName>
    <definedName name="_2065DL610B3448" hidden="1">#N/A</definedName>
    <definedName name="_20660DLC4BAE15F" hidden="1">#N/A</definedName>
    <definedName name="_20661DLC4BAE15F" hidden="1">#N/A</definedName>
    <definedName name="_20662DLC4BAE15F" hidden="1">#N/A</definedName>
    <definedName name="_20663DLC4BAE15F" hidden="1">#N/A</definedName>
    <definedName name="_20664DLC4BAE15F" hidden="1">#N/A</definedName>
    <definedName name="_20665DLC4BAE15F" hidden="1">#N/A</definedName>
    <definedName name="_20666DLC4BAE15F" hidden="1">#N/A</definedName>
    <definedName name="_20667DLC4BAE15F" hidden="1">#N/A</definedName>
    <definedName name="_20668DLC4BAE15F" hidden="1">#N/A</definedName>
    <definedName name="_20669DLC4BAE15F" hidden="1">#N/A</definedName>
    <definedName name="_2066DL610C344F" hidden="1">#N/A</definedName>
    <definedName name="_20670DLC4BAE15F" hidden="1">#N/A</definedName>
    <definedName name="_20671DLC4BAE15F" hidden="1">#N/A</definedName>
    <definedName name="_20672DLC4BAE15F" hidden="1">#N/A</definedName>
    <definedName name="_20673DLC4BAE15F" hidden="1">#N/A</definedName>
    <definedName name="_20674DLC4BAE15F" hidden="1">#N/A</definedName>
    <definedName name="_20675DLC4BAE15F" hidden="1">#N/A</definedName>
    <definedName name="_20676DLC4BAE15F" hidden="1">#N/A</definedName>
    <definedName name="_20677DLC4BAE15F" hidden="1">#N/A</definedName>
    <definedName name="_20678DLC4BAE15F" hidden="1">#N/A</definedName>
    <definedName name="_20679DLC4BAE15F" hidden="1">#N/A</definedName>
    <definedName name="_2067DL610C344F" hidden="1">#N/A</definedName>
    <definedName name="_20680DLC4BAE15F" hidden="1">#N/A</definedName>
    <definedName name="_20681DLC4BAE15F" hidden="1">#N/A</definedName>
    <definedName name="_20682DLC4BAE15F" hidden="1">#N/A</definedName>
    <definedName name="_20683DLC4BAE15F" hidden="1">#N/A</definedName>
    <definedName name="_20684DLC4BAE15F" hidden="1">#N/A</definedName>
    <definedName name="_20685DLC4BAE15F" hidden="1">#N/A</definedName>
    <definedName name="_20686DLC4BB6F9D" hidden="1">#N/A</definedName>
    <definedName name="_20687DLC4BB6F9D" hidden="1">#N/A</definedName>
    <definedName name="_20688DLC4BB6F9D" hidden="1">#N/A</definedName>
    <definedName name="_20689DLC4BB6F9D" hidden="1">#N/A</definedName>
    <definedName name="_2068DL610C344F" hidden="1">#N/A</definedName>
    <definedName name="_20690DLC4BB6F9D" hidden="1">#N/A</definedName>
    <definedName name="_20691DLC4BB6F9D" hidden="1">#N/A</definedName>
    <definedName name="_20692DLC4BB6F9D" hidden="1">#N/A</definedName>
    <definedName name="_20693DLC4BB6F9D" hidden="1">#N/A</definedName>
    <definedName name="_20694DLC4BB6F9D" hidden="1">#N/A</definedName>
    <definedName name="_20695DLC4BB6F9D" hidden="1">#N/A</definedName>
    <definedName name="_20696DLC4BB6F9D" hidden="1">#N/A</definedName>
    <definedName name="_20697DLC4BB6F9D" hidden="1">#N/A</definedName>
    <definedName name="_20698DLC4BB6F9D" hidden="1">#N/A</definedName>
    <definedName name="_20699DLC4BB6F9D" hidden="1">#N/A</definedName>
    <definedName name="_2069DL610C344F" hidden="1">#N/A</definedName>
    <definedName name="_206DL607630BB" hidden="1">#N/A</definedName>
    <definedName name="_206DL61C23899" hidden="1">#N/A</definedName>
    <definedName name="_20700DLC4BB6F9D" hidden="1">#N/A</definedName>
    <definedName name="_20701DLC4BB6F9D" hidden="1">#N/A</definedName>
    <definedName name="_20702DLC4BB6F9D" hidden="1">#N/A</definedName>
    <definedName name="_20703DLC4BB6F9D" hidden="1">#N/A</definedName>
    <definedName name="_20704DLC4BB6F9D" hidden="1">#N/A</definedName>
    <definedName name="_20705DLC4BB6F9D" hidden="1">#N/A</definedName>
    <definedName name="_20706DLC4BB6F9D" hidden="1">#N/A</definedName>
    <definedName name="_20707DLC4BB6F9D" hidden="1">#N/A</definedName>
    <definedName name="_20708DLC4BB6F9D" hidden="1">#N/A</definedName>
    <definedName name="_20709DLC4BB6F9D" hidden="1">#N/A</definedName>
    <definedName name="_2070DL610C344F" hidden="1">#N/A</definedName>
    <definedName name="_20710DLC4BB6F9D" hidden="1">#N/A</definedName>
    <definedName name="_20711DLC4BB6F9D" hidden="1">#N/A</definedName>
    <definedName name="_20712DLC4BB6F9D" hidden="1">#N/A</definedName>
    <definedName name="_20713DLC4BB6F9D" hidden="1">#N/A</definedName>
    <definedName name="_20714DLC4BB6F9D" hidden="1">#N/A</definedName>
    <definedName name="_20715DLC4BB6F9D" hidden="1">#N/A</definedName>
    <definedName name="_20716DLC4BB6F9D" hidden="1">#N/A</definedName>
    <definedName name="_20717DLC4BB6F9D" hidden="1">#N/A</definedName>
    <definedName name="_20718DLC4BB6F9D" hidden="1">#N/A</definedName>
    <definedName name="_20719DLC4BB6F9D" hidden="1">#N/A</definedName>
    <definedName name="_2071DL610C344F" hidden="1">#N/A</definedName>
    <definedName name="_20720DLC4BB6F9D" hidden="1">#N/A</definedName>
    <definedName name="_20721DLC4BBE15F" hidden="1">#N/A</definedName>
    <definedName name="_20722DLC4BBE15F" hidden="1">#N/A</definedName>
    <definedName name="_20723DLC4BBE15F" hidden="1">#N/A</definedName>
    <definedName name="_20724DLC4BBE15F" hidden="1">#N/A</definedName>
    <definedName name="_20725DLC4BBE15F" hidden="1">#N/A</definedName>
    <definedName name="_20726DLC4BBE15F" hidden="1">#N/A</definedName>
    <definedName name="_20727DLC4BBE15F" hidden="1">#N/A</definedName>
    <definedName name="_20728DLC4BBE15F" hidden="1">#N/A</definedName>
    <definedName name="_20729DLC4BBE15F" hidden="1">#N/A</definedName>
    <definedName name="_2072DL610C344F" hidden="1">#N/A</definedName>
    <definedName name="_20730DLC4BBE15F" hidden="1">#N/A</definedName>
    <definedName name="_20731DLC4BBE15F" hidden="1">#N/A</definedName>
    <definedName name="_20732DLC4BBE15F" hidden="1">#N/A</definedName>
    <definedName name="_20733DLC4BBE15F" hidden="1">#N/A</definedName>
    <definedName name="_20734DLC4BBE15F" hidden="1">#N/A</definedName>
    <definedName name="_20735DLC4BBE15F" hidden="1">#N/A</definedName>
    <definedName name="_20736DLC4BBE15F" hidden="1">#N/A</definedName>
    <definedName name="_20737DLC4BBE15F" hidden="1">#N/A</definedName>
    <definedName name="_20738DLC4BBE15F" hidden="1">#N/A</definedName>
    <definedName name="_20739DLC4BBE15F" hidden="1">#N/A</definedName>
    <definedName name="_2073DL610C344F" hidden="1">#N/A</definedName>
    <definedName name="_20740DLC4BBE15F" hidden="1">#N/A</definedName>
    <definedName name="_20741DLC4BBE15F" hidden="1">#N/A</definedName>
    <definedName name="_20742DLC4BBE15F" hidden="1">#N/A</definedName>
    <definedName name="_20743DLC4BBE15F" hidden="1">#N/A</definedName>
    <definedName name="_20744DLC4BBE15F" hidden="1">#N/A</definedName>
    <definedName name="_20745DLC4BBE15F" hidden="1">#N/A</definedName>
    <definedName name="_20746DLC4BBE15F" hidden="1">#N/A</definedName>
    <definedName name="_20747DLC4BBE15F" hidden="1">#N/A</definedName>
    <definedName name="_20748DLC4BBE15F" hidden="1">#N/A</definedName>
    <definedName name="_20749DLC4BBE15F" hidden="1">#N/A</definedName>
    <definedName name="_2074DL610C344F" hidden="1">#N/A</definedName>
    <definedName name="_20750DLC4BBE15F" hidden="1">#N/A</definedName>
    <definedName name="_20751DLC4BBE15F" hidden="1">#N/A</definedName>
    <definedName name="_20752DLC4BBE15F" hidden="1">#N/A</definedName>
    <definedName name="_20753DLC4BBE15F" hidden="1">#N/A</definedName>
    <definedName name="_20754DLC4BBE15F" hidden="1">#N/A</definedName>
    <definedName name="_20755DLC4BBE15F" hidden="1">#N/A</definedName>
    <definedName name="_20756DLC4BC6F9D" hidden="1">#N/A</definedName>
    <definedName name="_20757DLC4BC6F9D" hidden="1">#N/A</definedName>
    <definedName name="_20758DLC4BC6F9D" hidden="1">#N/A</definedName>
    <definedName name="_20759DLC4BC6F9D" hidden="1">#N/A</definedName>
    <definedName name="_2075DL610C344F" hidden="1">#N/A</definedName>
    <definedName name="_20760DLC4BC6F9D" hidden="1">#N/A</definedName>
    <definedName name="_20761DLC4BC6F9D" hidden="1">#N/A</definedName>
    <definedName name="_20762DLC4BC6F9D" hidden="1">#N/A</definedName>
    <definedName name="_20763DLC4BC6F9D" hidden="1">#N/A</definedName>
    <definedName name="_20764DLC4BC6F9D" hidden="1">#N/A</definedName>
    <definedName name="_20765DLC4BC6F9D" hidden="1">#N/A</definedName>
    <definedName name="_20766DLC4BC6F9D" hidden="1">#N/A</definedName>
    <definedName name="_20767DLC4BC6F9D" hidden="1">#N/A</definedName>
    <definedName name="_20768DLC4BC6F9D" hidden="1">#N/A</definedName>
    <definedName name="_20769DLC4BC6F9D" hidden="1">#N/A</definedName>
    <definedName name="_2076DL610C344F" hidden="1">#N/A</definedName>
    <definedName name="_20770DLC4BC6F9D" hidden="1">#N/A</definedName>
    <definedName name="_20771DLC4BC6F9D" hidden="1">#N/A</definedName>
    <definedName name="_20772DLC4BC6F9D" hidden="1">#N/A</definedName>
    <definedName name="_20773DLC4BC6F9D" hidden="1">#N/A</definedName>
    <definedName name="_20774DLC4BC6F9D" hidden="1">#N/A</definedName>
    <definedName name="_20775DLC4BC6F9D" hidden="1">#N/A</definedName>
    <definedName name="_20776DLC4BC6F9D" hidden="1">#N/A</definedName>
    <definedName name="_20777DLC4BC6F9D" hidden="1">#N/A</definedName>
    <definedName name="_20778DLC4BC6F9D" hidden="1">#N/A</definedName>
    <definedName name="_20779DLC4BC6F9D" hidden="1">#N/A</definedName>
    <definedName name="_2077DL610C344F" hidden="1">#N/A</definedName>
    <definedName name="_20780DLC4BC6F9D" hidden="1">#N/A</definedName>
    <definedName name="_20781DLC4BC6F9D" hidden="1">#N/A</definedName>
    <definedName name="_20782DLC4BC6F9D" hidden="1">#N/A</definedName>
    <definedName name="_20783DLC4BC6F9D" hidden="1">#N/A</definedName>
    <definedName name="_20784DLC4BC6F9D" hidden="1">#N/A</definedName>
    <definedName name="_20785DLC4BC6F9D" hidden="1">#N/A</definedName>
    <definedName name="_20786DLC4BC6F9D" hidden="1">#N/A</definedName>
    <definedName name="_20787DLC4BC6F9D" hidden="1">#N/A</definedName>
    <definedName name="_20788DLC4BC6F9D" hidden="1">#N/A</definedName>
    <definedName name="_20789DLC4BC6F9D" hidden="1">#N/A</definedName>
    <definedName name="_2078DL610C344F" hidden="1">#N/A</definedName>
    <definedName name="_20790DLC4BC6F9D" hidden="1">#N/A</definedName>
    <definedName name="_20791DLC4BCE15F" hidden="1">#N/A</definedName>
    <definedName name="_20792DLC4BCE15F" hidden="1">#N/A</definedName>
    <definedName name="_20793DLC4BCE15F" hidden="1">#N/A</definedName>
    <definedName name="_20794DLC4BCE15F" hidden="1">#N/A</definedName>
    <definedName name="_20795DLC4BCE15F" hidden="1">#N/A</definedName>
    <definedName name="_20796DLC4BCE15F" hidden="1">#N/A</definedName>
    <definedName name="_20797DLC4BCE15F" hidden="1">#N/A</definedName>
    <definedName name="_20798DLC4BCE15F" hidden="1">#N/A</definedName>
    <definedName name="_20799DLC4BCE15F" hidden="1">#N/A</definedName>
    <definedName name="_2079DL610C344F" hidden="1">#N/A</definedName>
    <definedName name="_207DL607630BB" hidden="1">#N/A</definedName>
    <definedName name="_207DL61C3389E" hidden="1">#N/A</definedName>
    <definedName name="_20800DLC4BCE15F" hidden="1">#N/A</definedName>
    <definedName name="_20801DLC4BCE15F" hidden="1">#N/A</definedName>
    <definedName name="_20802DLC4BCE15F" hidden="1">#N/A</definedName>
    <definedName name="_20803DLC4BCE15F" hidden="1">#N/A</definedName>
    <definedName name="_20804DLC4BCE15F" hidden="1">#N/A</definedName>
    <definedName name="_20805DLC4BCE15F" hidden="1">#N/A</definedName>
    <definedName name="_20806DLC4BCE15F" hidden="1">#N/A</definedName>
    <definedName name="_20807DLC4BCE15F" hidden="1">#N/A</definedName>
    <definedName name="_20808DLC4BCE15F" hidden="1">#N/A</definedName>
    <definedName name="_20809DLC4BCE15F" hidden="1">#N/A</definedName>
    <definedName name="_2080DL610C344F" hidden="1">#N/A</definedName>
    <definedName name="_20810DLC4BCE15F" hidden="1">#N/A</definedName>
    <definedName name="_20811DLC4BCE15F" hidden="1">#N/A</definedName>
    <definedName name="_20812DLC4BCE15F" hidden="1">#N/A</definedName>
    <definedName name="_20813DLC4BCE15F" hidden="1">#N/A</definedName>
    <definedName name="_20814DLC4BCE15F" hidden="1">#N/A</definedName>
    <definedName name="_20815DLC4BCE15F" hidden="1">#N/A</definedName>
    <definedName name="_20816DLC4BCE15F" hidden="1">#N/A</definedName>
    <definedName name="_20817DLC4BCE15F" hidden="1">#N/A</definedName>
    <definedName name="_20818DLC4BCE15F" hidden="1">#N/A</definedName>
    <definedName name="_20819DLC4BCE15F" hidden="1">#N/A</definedName>
    <definedName name="_2081DL610C344F" hidden="1">#N/A</definedName>
    <definedName name="_20820DLC4BCE15F" hidden="1">#N/A</definedName>
    <definedName name="_20821DLC4BCE15F" hidden="1">#N/A</definedName>
    <definedName name="_20822DLC4BCE15F" hidden="1">#N/A</definedName>
    <definedName name="_20823DLC4BCE15F" hidden="1">#N/A</definedName>
    <definedName name="_20824DLC4BCE15F" hidden="1">#N/A</definedName>
    <definedName name="_20825DLC4BCE15F" hidden="1">#N/A</definedName>
    <definedName name="_20826DLC4BD6F9D" hidden="1">#N/A</definedName>
    <definedName name="_20827DLC4BD6F9D" hidden="1">#N/A</definedName>
    <definedName name="_20828DLC4BD6F9D" hidden="1">#N/A</definedName>
    <definedName name="_20829DLC4BD6F9D" hidden="1">#N/A</definedName>
    <definedName name="_2082DL610C344F" hidden="1">#N/A</definedName>
    <definedName name="_20830DLC4BD6F9D" hidden="1">#N/A</definedName>
    <definedName name="_20831DLC4BD6F9D" hidden="1">#N/A</definedName>
    <definedName name="_20832DLC4BD6F9D" hidden="1">#N/A</definedName>
    <definedName name="_20833DLC4BD6F9D" hidden="1">#N/A</definedName>
    <definedName name="_20834DLC4BD6F9D" hidden="1">#N/A</definedName>
    <definedName name="_20835DLC4BD6F9D" hidden="1">#N/A</definedName>
    <definedName name="_20836DLC4BD6F9D" hidden="1">#N/A</definedName>
    <definedName name="_20837DLC4BD6F9D" hidden="1">#N/A</definedName>
    <definedName name="_20838DLC4BD6F9D" hidden="1">#N/A</definedName>
    <definedName name="_20839DLC4BD6F9D" hidden="1">#N/A</definedName>
    <definedName name="_2083DL610C344F" hidden="1">#N/A</definedName>
    <definedName name="_20840DLC4BD6F9D" hidden="1">#N/A</definedName>
    <definedName name="_20841DLC4BD6F9D" hidden="1">#N/A</definedName>
    <definedName name="_20842DLC4BD6F9D" hidden="1">#N/A</definedName>
    <definedName name="_20843DLC4BD6F9D" hidden="1">#N/A</definedName>
    <definedName name="_20844DLC4BD6F9D" hidden="1">#N/A</definedName>
    <definedName name="_20845DLC4BD6F9D" hidden="1">#N/A</definedName>
    <definedName name="_20846DLC4BD6F9D" hidden="1">#N/A</definedName>
    <definedName name="_20847DLC4BD6F9D" hidden="1">#N/A</definedName>
    <definedName name="_20848DLC4BD6F9D" hidden="1">#N/A</definedName>
    <definedName name="_20849DLC4BD6F9D" hidden="1">#N/A</definedName>
    <definedName name="_2084DL610C344F" hidden="1">#N/A</definedName>
    <definedName name="_20850DLC4BD6F9D" hidden="1">#N/A</definedName>
    <definedName name="_20851DLC4BD6F9D" hidden="1">#N/A</definedName>
    <definedName name="_20852DLC4BD6F9D" hidden="1">#N/A</definedName>
    <definedName name="_20853DLC4BD6F9D" hidden="1">#N/A</definedName>
    <definedName name="_20854DLC4BD6F9D" hidden="1">#N/A</definedName>
    <definedName name="_20855DLC4BD6F9D" hidden="1">#N/A</definedName>
    <definedName name="_20856DLC4BD6F9D" hidden="1">#N/A</definedName>
    <definedName name="_20857DLC4BD6F9D" hidden="1">#N/A</definedName>
    <definedName name="_20858DLC4BD6F9D" hidden="1">#N/A</definedName>
    <definedName name="_20859DLC4BD6F9D" hidden="1">#N/A</definedName>
    <definedName name="_2085DL610C344F" hidden="1">#N/A</definedName>
    <definedName name="_20860DLC4BD6F9D" hidden="1">#N/A</definedName>
    <definedName name="_20861DLC4BDE15F" hidden="1">#N/A</definedName>
    <definedName name="_20862DLC4BDE15F" hidden="1">#N/A</definedName>
    <definedName name="_20863DLC4BDE15F" hidden="1">#N/A</definedName>
    <definedName name="_20864DLC4BDE15F" hidden="1">#N/A</definedName>
    <definedName name="_20865DLC4BDE15F" hidden="1">#N/A</definedName>
    <definedName name="_20866DLC4BDE15F" hidden="1">#N/A</definedName>
    <definedName name="_20867DLC4BDE15F" hidden="1">#N/A</definedName>
    <definedName name="_20868DLC4BDE15F" hidden="1">#N/A</definedName>
    <definedName name="_20869DLC4BDE15F" hidden="1">#N/A</definedName>
    <definedName name="_2086DL610C344F" hidden="1">#N/A</definedName>
    <definedName name="_20870DLC4BDE15F" hidden="1">#N/A</definedName>
    <definedName name="_20871DLC4BDE15F" hidden="1">#N/A</definedName>
    <definedName name="_20872DLC4BDE15F" hidden="1">#N/A</definedName>
    <definedName name="_20873DLC4BDE15F" hidden="1">#N/A</definedName>
    <definedName name="_20874DLC4BDE15F" hidden="1">#N/A</definedName>
    <definedName name="_20875DLC4BDE15F" hidden="1">#N/A</definedName>
    <definedName name="_20876DLC4BDE15F" hidden="1">#N/A</definedName>
    <definedName name="_20877DLC4BDE15F" hidden="1">#N/A</definedName>
    <definedName name="_20878DLC4BDE15F" hidden="1">#N/A</definedName>
    <definedName name="_20879DLC4BDE15F" hidden="1">#N/A</definedName>
    <definedName name="_2087DL610C344F" hidden="1">#N/A</definedName>
    <definedName name="_20880DLC4BDE15F" hidden="1">#N/A</definedName>
    <definedName name="_20881DLC4BDE15F" hidden="1">#N/A</definedName>
    <definedName name="_20882DLC4BDE15F" hidden="1">#N/A</definedName>
    <definedName name="_20883DLC4BDE15F" hidden="1">#N/A</definedName>
    <definedName name="_20884DLC4BDE15F" hidden="1">#N/A</definedName>
    <definedName name="_20885DLC4BDE15F" hidden="1">#N/A</definedName>
    <definedName name="_20886DLC4BDE15F" hidden="1">#N/A</definedName>
    <definedName name="_20887DLC4BDE15F" hidden="1">#N/A</definedName>
    <definedName name="_20888DLC4BDE15F" hidden="1">#N/A</definedName>
    <definedName name="_20889DLC4BDE15F" hidden="1">#N/A</definedName>
    <definedName name="_2088DL610C344F" hidden="1">#N/A</definedName>
    <definedName name="_20890DLC4BDE15F" hidden="1">#N/A</definedName>
    <definedName name="_20891DLC4BDE15F" hidden="1">#N/A</definedName>
    <definedName name="_20892DLC4BDE15F" hidden="1">#N/A</definedName>
    <definedName name="_20893DLC4BDE15F" hidden="1">#N/A</definedName>
    <definedName name="_20894DLC4BDE15F" hidden="1">#N/A</definedName>
    <definedName name="_20895DLC4BDE15F" hidden="1">#N/A</definedName>
    <definedName name="_20896DLC4BE6F9D" hidden="1">#N/A</definedName>
    <definedName name="_20897DLC4BE6F9D" hidden="1">#N/A</definedName>
    <definedName name="_20898DLC4BE6F9D" hidden="1">#N/A</definedName>
    <definedName name="_20899DLC4BE6F9D" hidden="1">#N/A</definedName>
    <definedName name="_2089DL610C344F" hidden="1">#N/A</definedName>
    <definedName name="_208DL607630BB" hidden="1">#N/A</definedName>
    <definedName name="_208DL61C438A4" hidden="1">#N/A</definedName>
    <definedName name="_20900DLC4BE6F9D" hidden="1">#N/A</definedName>
    <definedName name="_20901DLC4BE6F9D" hidden="1">#N/A</definedName>
    <definedName name="_20902DLC4BE6F9D" hidden="1">#N/A</definedName>
    <definedName name="_20903DLC4BE6F9D" hidden="1">#N/A</definedName>
    <definedName name="_20904DLC4BE6F9D" hidden="1">#N/A</definedName>
    <definedName name="_20905DLC4BE6F9D" hidden="1">#N/A</definedName>
    <definedName name="_20906DLC4BE6F9D" hidden="1">#N/A</definedName>
    <definedName name="_20907DLC4BE6F9D" hidden="1">#N/A</definedName>
    <definedName name="_20908DLC4BE6F9D" hidden="1">#N/A</definedName>
    <definedName name="_20909DLC4BE6F9D" hidden="1">#N/A</definedName>
    <definedName name="_2090DL610C344F" hidden="1">#N/A</definedName>
    <definedName name="_20910DLC4BE6F9D" hidden="1">#N/A</definedName>
    <definedName name="_20911DLC4BE6F9D" hidden="1">#N/A</definedName>
    <definedName name="_20912DLC4BE6F9D" hidden="1">#N/A</definedName>
    <definedName name="_20913DLC4BE6F9D" hidden="1">#N/A</definedName>
    <definedName name="_20914DLC4BE6F9D" hidden="1">#N/A</definedName>
    <definedName name="_20915DLC4BE6F9D" hidden="1">#N/A</definedName>
    <definedName name="_20916DLC4BE6F9D" hidden="1">#N/A</definedName>
    <definedName name="_20917DLC4BE6F9D" hidden="1">#N/A</definedName>
    <definedName name="_20918DLC4BE6F9D" hidden="1">#N/A</definedName>
    <definedName name="_20919DLC4BE6F9D" hidden="1">#N/A</definedName>
    <definedName name="_2091DL610C344F" hidden="1">#N/A</definedName>
    <definedName name="_20920DLC4BE6F9D" hidden="1">#N/A</definedName>
    <definedName name="_20921DLC4BE6F9D" hidden="1">#N/A</definedName>
    <definedName name="_20922DLC4BE6F9D" hidden="1">#N/A</definedName>
    <definedName name="_20923DLC4BE6F9D" hidden="1">#N/A</definedName>
    <definedName name="_20924DLC4BE6F9D" hidden="1">#N/A</definedName>
    <definedName name="_20925DLC4BE6F9D" hidden="1">#N/A</definedName>
    <definedName name="_20926DLC4BE6F9D" hidden="1">#N/A</definedName>
    <definedName name="_20927DLC4BE6F9D" hidden="1">#N/A</definedName>
    <definedName name="_20928DLC4BE6F9D" hidden="1">#N/A</definedName>
    <definedName name="_20929DLC4BE6F9D" hidden="1">#N/A</definedName>
    <definedName name="_2092DL610C344F" hidden="1">#N/A</definedName>
    <definedName name="_20930DLC4BE6F9D" hidden="1">#N/A</definedName>
    <definedName name="_20931DLC4BEE15F" hidden="1">#N/A</definedName>
    <definedName name="_20932DLC4BEE15F" hidden="1">#N/A</definedName>
    <definedName name="_20933DLC4BEE15F" hidden="1">#N/A</definedName>
    <definedName name="_20934DLC4BEE15F" hidden="1">#N/A</definedName>
    <definedName name="_20935DLC4BEE15F" hidden="1">#N/A</definedName>
    <definedName name="_20936DLC4BEE15F" hidden="1">#N/A</definedName>
    <definedName name="_20937DLC4BEE15F" hidden="1">#N/A</definedName>
    <definedName name="_20938DLC4BEE15F" hidden="1">#N/A</definedName>
    <definedName name="_20939DLC4BEE15F" hidden="1">#N/A</definedName>
    <definedName name="_2093DL610C344F" hidden="1">#N/A</definedName>
    <definedName name="_20940DLC4BEE15F" hidden="1">#N/A</definedName>
    <definedName name="_20941DLC4BEE15F" hidden="1">#N/A</definedName>
    <definedName name="_20942DLC4BEE15F" hidden="1">#N/A</definedName>
    <definedName name="_20943DLC4BEE15F" hidden="1">#N/A</definedName>
    <definedName name="_20944DLC4BEE15F" hidden="1">#N/A</definedName>
    <definedName name="_20945DLC4BEE15F" hidden="1">#N/A</definedName>
    <definedName name="_20946DLC4BEE15F" hidden="1">#N/A</definedName>
    <definedName name="_20947DLC4BEE15F" hidden="1">#N/A</definedName>
    <definedName name="_20948DLC4BEE15F" hidden="1">#N/A</definedName>
    <definedName name="_20949DLC4BEE15F" hidden="1">#N/A</definedName>
    <definedName name="_2094DL610C344F" hidden="1">#N/A</definedName>
    <definedName name="_20950DLC4BEE15F" hidden="1">#N/A</definedName>
    <definedName name="_20951DLC4BEE15F" hidden="1">#N/A</definedName>
    <definedName name="_20952DLC4BEE15F" hidden="1">#N/A</definedName>
    <definedName name="_20953DLC4BEE15F" hidden="1">#N/A</definedName>
    <definedName name="_20954DLC4BEE15F" hidden="1">#N/A</definedName>
    <definedName name="_20955DLC4BEE15F" hidden="1">#N/A</definedName>
    <definedName name="_20956DLC4BEE15F" hidden="1">#N/A</definedName>
    <definedName name="_20957DLC4BEE15F" hidden="1">#N/A</definedName>
    <definedName name="_20958DLC4BEE15F" hidden="1">#N/A</definedName>
    <definedName name="_20959DLC4BEE15F" hidden="1">#N/A</definedName>
    <definedName name="_2095DL610C344F" hidden="1">#N/A</definedName>
    <definedName name="_20960DLC4BEE15F" hidden="1">#N/A</definedName>
    <definedName name="_20961DLC4BEE15F" hidden="1">#N/A</definedName>
    <definedName name="_20962DLC4BEE15F" hidden="1">#N/A</definedName>
    <definedName name="_20963DLC4BEE15F" hidden="1">#N/A</definedName>
    <definedName name="_20964DLC4BEE15F" hidden="1">#N/A</definedName>
    <definedName name="_20965DLC4BEE15F" hidden="1">#N/A</definedName>
    <definedName name="_20966DLC4BF7134" hidden="1">#N/A</definedName>
    <definedName name="_20967DLC4BF7134" hidden="1">#N/A</definedName>
    <definedName name="_20968DLC4BF7134" hidden="1">#N/A</definedName>
    <definedName name="_20969DLC4BF7134" hidden="1">#N/A</definedName>
    <definedName name="_2096DL610C344F" hidden="1">#N/A</definedName>
    <definedName name="_20970DLC4BF7134" hidden="1">#N/A</definedName>
    <definedName name="_20971DLC4BF7134" hidden="1">#N/A</definedName>
    <definedName name="_20972DLC4BF7134" hidden="1">#N/A</definedName>
    <definedName name="_20973DLC4BF7134" hidden="1">#N/A</definedName>
    <definedName name="_20974DLC4BF7134" hidden="1">#N/A</definedName>
    <definedName name="_20975DLC4BF7134" hidden="1">#N/A</definedName>
    <definedName name="_20976DLC4BF7134" hidden="1">#N/A</definedName>
    <definedName name="_20977DLC4BF7134" hidden="1">#N/A</definedName>
    <definedName name="_20978DLC4BF7134" hidden="1">#N/A</definedName>
    <definedName name="_20979DLC4BF7134" hidden="1">#N/A</definedName>
    <definedName name="_2097DL610C344F" hidden="1">#N/A</definedName>
    <definedName name="_20980DLC4BF7134" hidden="1">#N/A</definedName>
    <definedName name="_20981DLC4BF7134" hidden="1">#N/A</definedName>
    <definedName name="_20982DLC4BF7134" hidden="1">#N/A</definedName>
    <definedName name="_20983DLC4BF7134" hidden="1">#N/A</definedName>
    <definedName name="_20984DLC4BF7134" hidden="1">#N/A</definedName>
    <definedName name="_20985DLC4BF7134" hidden="1">#N/A</definedName>
    <definedName name="_20986DLC4BF7134" hidden="1">#N/A</definedName>
    <definedName name="_20987DLC4BF7134" hidden="1">#N/A</definedName>
    <definedName name="_20988DLC4BF7134" hidden="1">#N/A</definedName>
    <definedName name="_20989DLC4BF7134" hidden="1">#N/A</definedName>
    <definedName name="_2098DL610C344F" hidden="1">#N/A</definedName>
    <definedName name="_20990DLC4BF7134" hidden="1">#N/A</definedName>
    <definedName name="_20991DLC4BF7134" hidden="1">#N/A</definedName>
    <definedName name="_20992DLC4BF7134" hidden="1">#N/A</definedName>
    <definedName name="_20993DLC4BF7134" hidden="1">#N/A</definedName>
    <definedName name="_20994DLC4BF7134" hidden="1">#N/A</definedName>
    <definedName name="_20995DLC4BF7134" hidden="1">#N/A</definedName>
    <definedName name="_20996DLC4BF7134" hidden="1">#N/A</definedName>
    <definedName name="_20997DLC4BF7134" hidden="1">#N/A</definedName>
    <definedName name="_20998DLC4BF7134" hidden="1">#N/A</definedName>
    <definedName name="_20999DLC4BF7134" hidden="1">#N/A</definedName>
    <definedName name="_2099DL610C344F" hidden="1">#N/A</definedName>
    <definedName name="_209DL607630BB" hidden="1">#N/A</definedName>
    <definedName name="_209DL61C538A9" hidden="1">#N/A</definedName>
    <definedName name="_20AL639B3E5C" hidden="1">#N/A</definedName>
    <definedName name="_20DL60D83310" hidden="1">#N/A</definedName>
    <definedName name="_21000DLC4BF7134" hidden="1">#N/A</definedName>
    <definedName name="_21001DLC4BFE2AE" hidden="1">#N/A</definedName>
    <definedName name="_21002DLC4BFE2AE" hidden="1">#N/A</definedName>
    <definedName name="_21003DLC4BFE2AE" hidden="1">#N/A</definedName>
    <definedName name="_21004DLC4BFE2AE" hidden="1">#N/A</definedName>
    <definedName name="_21005DLC4BFE2AE" hidden="1">#N/A</definedName>
    <definedName name="_21006DLC4BFE2AE" hidden="1">#N/A</definedName>
    <definedName name="_21007DLC4BFE2AE" hidden="1">#N/A</definedName>
    <definedName name="_21008DLC4BFE2AE" hidden="1">#N/A</definedName>
    <definedName name="_21009DLC4BFE2AE" hidden="1">#N/A</definedName>
    <definedName name="_2100DL610C344F" hidden="1">#N/A</definedName>
    <definedName name="_21010DLC4BFE2AE" hidden="1">#N/A</definedName>
    <definedName name="_21011DLC4BFE2AE" hidden="1">#N/A</definedName>
    <definedName name="_21012DLC4BFE2AE" hidden="1">#N/A</definedName>
    <definedName name="_21013DLC4BFE2AE" hidden="1">#N/A</definedName>
    <definedName name="_21014DLC4BFE2AE" hidden="1">#N/A</definedName>
    <definedName name="_21015DLC4BFE2AE" hidden="1">#N/A</definedName>
    <definedName name="_21016DLC4BFE2AE" hidden="1">#N/A</definedName>
    <definedName name="_21017DLC4BFE2AE" hidden="1">#N/A</definedName>
    <definedName name="_21018DLC4BFE2AE" hidden="1">#N/A</definedName>
    <definedName name="_21019DLC4BFE2AE" hidden="1">#N/A</definedName>
    <definedName name="_2101DL610D3455" hidden="1">#N/A</definedName>
    <definedName name="_21020DLC4BFE2AE" hidden="1">#N/A</definedName>
    <definedName name="_21021DLC4BFE2AE" hidden="1">#N/A</definedName>
    <definedName name="_21022DLC4BFE2AE" hidden="1">#N/A</definedName>
    <definedName name="_21023DLC4BFE2AE" hidden="1">#N/A</definedName>
    <definedName name="_21024DLC4BFE2AE" hidden="1">#N/A</definedName>
    <definedName name="_21025DLC4BFE2AE" hidden="1">#N/A</definedName>
    <definedName name="_21026DLC4BFE2AE" hidden="1">#N/A</definedName>
    <definedName name="_21027DLC4BFE2AE" hidden="1">#N/A</definedName>
    <definedName name="_21028DLC4BFE2AE" hidden="1">#N/A</definedName>
    <definedName name="_21029DLC4BFE2AE" hidden="1">#N/A</definedName>
    <definedName name="_2102DL610D3455" hidden="1">#N/A</definedName>
    <definedName name="_21030DLC4BFE2AE" hidden="1">#N/A</definedName>
    <definedName name="_21031DLC4BFE2AE" hidden="1">#N/A</definedName>
    <definedName name="_21032DLC4BFE2AE" hidden="1">#N/A</definedName>
    <definedName name="_21033DLC4BFE2AE" hidden="1">#N/A</definedName>
    <definedName name="_21034DLC4BFE2AE" hidden="1">#N/A</definedName>
    <definedName name="_21035DLC4BFE2AE" hidden="1">#N/A</definedName>
    <definedName name="_21036DLC4C07134" hidden="1">#N/A</definedName>
    <definedName name="_21037DLC4C07134" hidden="1">#N/A</definedName>
    <definedName name="_21038DLC4C07134" hidden="1">#N/A</definedName>
    <definedName name="_21039DLC4C07134" hidden="1">#N/A</definedName>
    <definedName name="_2103DL610D3455" hidden="1">#N/A</definedName>
    <definedName name="_21040DLC4C07134" hidden="1">#N/A</definedName>
    <definedName name="_21041DLC4C07134" hidden="1">#N/A</definedName>
    <definedName name="_21042DLC4C07134" hidden="1">#N/A</definedName>
    <definedName name="_21043DLC4C07134" hidden="1">#N/A</definedName>
    <definedName name="_21044DLC4C07134" hidden="1">#N/A</definedName>
    <definedName name="_21045DLC4C07134" hidden="1">#N/A</definedName>
    <definedName name="_21046DLC4C07134" hidden="1">#N/A</definedName>
    <definedName name="_21047DLC4C07134" hidden="1">#N/A</definedName>
    <definedName name="_21048DLC4C07134" hidden="1">#N/A</definedName>
    <definedName name="_21049DLC4C07134" hidden="1">#N/A</definedName>
    <definedName name="_2104DL610D3455" hidden="1">#N/A</definedName>
    <definedName name="_21050DLC4C07134" hidden="1">#N/A</definedName>
    <definedName name="_21051DLC4C07134" hidden="1">#N/A</definedName>
    <definedName name="_21052DLC4C07134" hidden="1">#N/A</definedName>
    <definedName name="_21053DLC4C07134" hidden="1">#N/A</definedName>
    <definedName name="_21054DLC4C07134" hidden="1">#N/A</definedName>
    <definedName name="_21055DLC4C07134" hidden="1">#N/A</definedName>
    <definedName name="_21056DLC4C07134" hidden="1">#N/A</definedName>
    <definedName name="_21057DLC4C07134" hidden="1">#N/A</definedName>
    <definedName name="_21058DLC4C07134" hidden="1">#N/A</definedName>
    <definedName name="_21059DLC4C07134" hidden="1">#N/A</definedName>
    <definedName name="_2105DL610D3455" hidden="1">#N/A</definedName>
    <definedName name="_21060DLC4C07134" hidden="1">#N/A</definedName>
    <definedName name="_21061DLC4C07134" hidden="1">#N/A</definedName>
    <definedName name="_21062DLC4C07134" hidden="1">#N/A</definedName>
    <definedName name="_21063DLC4C07134" hidden="1">#N/A</definedName>
    <definedName name="_21064DLC4C07134" hidden="1">#N/A</definedName>
    <definedName name="_21065DLC4C07134" hidden="1">#N/A</definedName>
    <definedName name="_21066DLC4C07134" hidden="1">#N/A</definedName>
    <definedName name="_21067DLC4C07134" hidden="1">#N/A</definedName>
    <definedName name="_21068DLC4C07134" hidden="1">#N/A</definedName>
    <definedName name="_21069DLC4C07134" hidden="1">#N/A</definedName>
    <definedName name="_2106DL610D3455" hidden="1">#N/A</definedName>
    <definedName name="_21070DLC4C07134" hidden="1">#N/A</definedName>
    <definedName name="_21071DLC4C0E2AE" hidden="1">#N/A</definedName>
    <definedName name="_21072DLC4C0E2AE" hidden="1">#N/A</definedName>
    <definedName name="_21073DLC4C0E2AE" hidden="1">#N/A</definedName>
    <definedName name="_21074DLC4C0E2AE" hidden="1">#N/A</definedName>
    <definedName name="_21075DLC4C0E2AE" hidden="1">#N/A</definedName>
    <definedName name="_21076DLC4C0E2AE" hidden="1">#N/A</definedName>
    <definedName name="_21077DLC4C0E2AE" hidden="1">#N/A</definedName>
    <definedName name="_21078DLC4C0E2AE" hidden="1">#N/A</definedName>
    <definedName name="_21079DLC4C0E2AE" hidden="1">#N/A</definedName>
    <definedName name="_2107DL610D3455" hidden="1">#N/A</definedName>
    <definedName name="_21080DLC4C0E2AE" hidden="1">#N/A</definedName>
    <definedName name="_21081DLC4C0E2AE" hidden="1">#N/A</definedName>
    <definedName name="_21082DLC4C0E2AE" hidden="1">#N/A</definedName>
    <definedName name="_21083DLC4C0E2AE" hidden="1">#N/A</definedName>
    <definedName name="_21084DLC4C0E2AE" hidden="1">#N/A</definedName>
    <definedName name="_21085DLC4C0E2AE" hidden="1">#N/A</definedName>
    <definedName name="_21086DLC4C0E2AE" hidden="1">#N/A</definedName>
    <definedName name="_21087DLC4C0E2AE" hidden="1">#N/A</definedName>
    <definedName name="_21088DLC4C0E2AE" hidden="1">#N/A</definedName>
    <definedName name="_21089DLC4C0E2AE" hidden="1">#N/A</definedName>
    <definedName name="_2108DL610D3455" hidden="1">#N/A</definedName>
    <definedName name="_21090DLC4C0E2AE" hidden="1">#N/A</definedName>
    <definedName name="_21091DLC4C0E2AE" hidden="1">#N/A</definedName>
    <definedName name="_21092DLC4C0E2AE" hidden="1">#N/A</definedName>
    <definedName name="_21093DLC4C0E2AE" hidden="1">#N/A</definedName>
    <definedName name="_21094DLC4C0E2AE" hidden="1">#N/A</definedName>
    <definedName name="_21095DLC4C0E2AE" hidden="1">#N/A</definedName>
    <definedName name="_21096DLC4C0E2AE" hidden="1">#N/A</definedName>
    <definedName name="_21097DLC4C0E2AE" hidden="1">#N/A</definedName>
    <definedName name="_21098DLC4C0E2AE" hidden="1">#N/A</definedName>
    <definedName name="_21099DLC4C0E2AE" hidden="1">#N/A</definedName>
    <definedName name="_2109DL610D3455" hidden="1">#N/A</definedName>
    <definedName name="_210DL607630BB" hidden="1">#N/A</definedName>
    <definedName name="_210DL61C638AE" hidden="1">#N/A</definedName>
    <definedName name="_21100DLC4C0E2AE" hidden="1">#N/A</definedName>
    <definedName name="_21101DLC4C0E2AE" hidden="1">#N/A</definedName>
    <definedName name="_21102DLC4C0E2AE" hidden="1">#N/A</definedName>
    <definedName name="_21103DLC4C0E2AE" hidden="1">#N/A</definedName>
    <definedName name="_21104DLC4C0E2AE" hidden="1">#N/A</definedName>
    <definedName name="_21105DLC4C0E2AE" hidden="1">#N/A</definedName>
    <definedName name="_21106DLC4C17134" hidden="1">#N/A</definedName>
    <definedName name="_21107DLC4C17134" hidden="1">#N/A</definedName>
    <definedName name="_21108DLC4C17134" hidden="1">#N/A</definedName>
    <definedName name="_21109DLC4C17134" hidden="1">#N/A</definedName>
    <definedName name="_2110DL610D3455" hidden="1">#N/A</definedName>
    <definedName name="_21110DLC4C17134" hidden="1">#N/A</definedName>
    <definedName name="_21111DLC4C17134" hidden="1">#N/A</definedName>
    <definedName name="_21112DLC4C17134" hidden="1">#N/A</definedName>
    <definedName name="_21113DLC4C17134" hidden="1">#N/A</definedName>
    <definedName name="_21114DLC4C17134" hidden="1">#N/A</definedName>
    <definedName name="_21115DLC4C17134" hidden="1">#N/A</definedName>
    <definedName name="_21116DLC4C17134" hidden="1">#N/A</definedName>
    <definedName name="_21117DLC4C17134" hidden="1">#N/A</definedName>
    <definedName name="_21118DLC4C17134" hidden="1">#N/A</definedName>
    <definedName name="_21119DLC4C17134" hidden="1">#N/A</definedName>
    <definedName name="_2111DL610D3455" hidden="1">#N/A</definedName>
    <definedName name="_21120DLC4C17134" hidden="1">#N/A</definedName>
    <definedName name="_21121DLC4C17134" hidden="1">#N/A</definedName>
    <definedName name="_21122DLC4C17134" hidden="1">#N/A</definedName>
    <definedName name="_21123DLC4C17134" hidden="1">#N/A</definedName>
    <definedName name="_21124DLC4C17134" hidden="1">#N/A</definedName>
    <definedName name="_21125DLC4C17134" hidden="1">#N/A</definedName>
    <definedName name="_21126DLC4C17134" hidden="1">#N/A</definedName>
    <definedName name="_21127DLC4C17134" hidden="1">#N/A</definedName>
    <definedName name="_21128DLC4C17134" hidden="1">#N/A</definedName>
    <definedName name="_21129DLC4C17134" hidden="1">#N/A</definedName>
    <definedName name="_2112DL610D3455" hidden="1">#N/A</definedName>
    <definedName name="_21130DLC4C17134" hidden="1">#N/A</definedName>
    <definedName name="_21131DLC4C17134" hidden="1">#N/A</definedName>
    <definedName name="_21132DLC4C17134" hidden="1">#N/A</definedName>
    <definedName name="_21133DLC4C17134" hidden="1">#N/A</definedName>
    <definedName name="_21134DLC4C17134" hidden="1">#N/A</definedName>
    <definedName name="_21135DLC4C17134" hidden="1">#N/A</definedName>
    <definedName name="_21136DLC4C17134" hidden="1">#N/A</definedName>
    <definedName name="_21137DLC4C17134" hidden="1">#N/A</definedName>
    <definedName name="_21138DLC4C17134" hidden="1">#N/A</definedName>
    <definedName name="_21139DLC4C17134" hidden="1">#N/A</definedName>
    <definedName name="_2113DL610D3455" hidden="1">#N/A</definedName>
    <definedName name="_21140DLC4C17134" hidden="1">#N/A</definedName>
    <definedName name="_21141DLC4C1E2AE" hidden="1">#N/A</definedName>
    <definedName name="_21142DLC4C1E2AE" hidden="1">#N/A</definedName>
    <definedName name="_21143DLC4C1E2AE" hidden="1">#N/A</definedName>
    <definedName name="_21144DLC4C1E2AE" hidden="1">#N/A</definedName>
    <definedName name="_21145DLC4C1E2AE" hidden="1">#N/A</definedName>
    <definedName name="_21146DLC4C1E2AE" hidden="1">#N/A</definedName>
    <definedName name="_21147DLC4C1E2AE" hidden="1">#N/A</definedName>
    <definedName name="_21148DLC4C1E2AE" hidden="1">#N/A</definedName>
    <definedName name="_21149DLC4C1E2AE" hidden="1">#N/A</definedName>
    <definedName name="_2114DL610D3455" hidden="1">#N/A</definedName>
    <definedName name="_21150DLC4C1E2AE" hidden="1">#N/A</definedName>
    <definedName name="_21151DLC4C1E2AE" hidden="1">#N/A</definedName>
    <definedName name="_21152DLC4C1E2AE" hidden="1">#N/A</definedName>
    <definedName name="_21153DLC4C1E2AE" hidden="1">#N/A</definedName>
    <definedName name="_21154DLC4C1E2AE" hidden="1">#N/A</definedName>
    <definedName name="_21155DLC4C1E2AE" hidden="1">#N/A</definedName>
    <definedName name="_21156DLC4C1E2AE" hidden="1">#N/A</definedName>
    <definedName name="_21157DLC4C1E2AE" hidden="1">#N/A</definedName>
    <definedName name="_21158DLC4C1E2AE" hidden="1">#N/A</definedName>
    <definedName name="_21159DLC4C1E2AE" hidden="1">#N/A</definedName>
    <definedName name="_2115DL610D3455" hidden="1">#N/A</definedName>
    <definedName name="_21160DLC4C1E2AE" hidden="1">#N/A</definedName>
    <definedName name="_21161DLC4C1E2AE" hidden="1">#N/A</definedName>
    <definedName name="_21162DLC4C1E2AE" hidden="1">#N/A</definedName>
    <definedName name="_21163DLC4C1E2AE" hidden="1">#N/A</definedName>
    <definedName name="_21164DLC4C1E2AE" hidden="1">#N/A</definedName>
    <definedName name="_21165DLC4C1E2AE" hidden="1">#N/A</definedName>
    <definedName name="_21166DLC4C1E2AE" hidden="1">#N/A</definedName>
    <definedName name="_21167DLC4C1E2AE" hidden="1">#N/A</definedName>
    <definedName name="_21168DLC4C1E2AE" hidden="1">#N/A</definedName>
    <definedName name="_21169DLC4C1E2AE" hidden="1">#N/A</definedName>
    <definedName name="_2116DL610D3455" hidden="1">#N/A</definedName>
    <definedName name="_21170DLC4C1E2AE" hidden="1">#N/A</definedName>
    <definedName name="_21171DLC4C1E2AE" hidden="1">#N/A</definedName>
    <definedName name="_21172DLC4C1E2AE" hidden="1">#N/A</definedName>
    <definedName name="_21173DLC4C1E2AE" hidden="1">#N/A</definedName>
    <definedName name="_21174DLC4C1E2AE" hidden="1">#N/A</definedName>
    <definedName name="_21175DLC4C1E2AE" hidden="1">#N/A</definedName>
    <definedName name="_21176DLC4C27134" hidden="1">#N/A</definedName>
    <definedName name="_21177DLC4C27134" hidden="1">#N/A</definedName>
    <definedName name="_21178DLC4C27134" hidden="1">#N/A</definedName>
    <definedName name="_21179DLC4C27134" hidden="1">#N/A</definedName>
    <definedName name="_2117DL610D3455" hidden="1">#N/A</definedName>
    <definedName name="_21180DLC4C27134" hidden="1">#N/A</definedName>
    <definedName name="_21181DLC4C27134" hidden="1">#N/A</definedName>
    <definedName name="_21182DLC4C27134" hidden="1">#N/A</definedName>
    <definedName name="_21183DLC4C27134" hidden="1">#N/A</definedName>
    <definedName name="_21184DLC4C27134" hidden="1">#N/A</definedName>
    <definedName name="_21185DLC4C27134" hidden="1">#N/A</definedName>
    <definedName name="_21186DLC4C27134" hidden="1">#N/A</definedName>
    <definedName name="_21187DLC4C27134" hidden="1">#N/A</definedName>
    <definedName name="_21188DLC4C27134" hidden="1">#N/A</definedName>
    <definedName name="_21189DLC4C27134" hidden="1">#N/A</definedName>
    <definedName name="_2118DL610D3455" hidden="1">#N/A</definedName>
    <definedName name="_21190DLC4C27134" hidden="1">#N/A</definedName>
    <definedName name="_21191DLC4C27134" hidden="1">#N/A</definedName>
    <definedName name="_21192DLC4C27134" hidden="1">#N/A</definedName>
    <definedName name="_21193DLC4C27134" hidden="1">#N/A</definedName>
    <definedName name="_21194DLC4C27134" hidden="1">#N/A</definedName>
    <definedName name="_21195DLC4C27134" hidden="1">#N/A</definedName>
    <definedName name="_21196DLC4C27134" hidden="1">#N/A</definedName>
    <definedName name="_21197DLC4C27134" hidden="1">#N/A</definedName>
    <definedName name="_21198DLC4C27134" hidden="1">#N/A</definedName>
    <definedName name="_21199DLC4C27134" hidden="1">#N/A</definedName>
    <definedName name="_2119DL610D3455" hidden="1">#N/A</definedName>
    <definedName name="_211DL607730C1" hidden="1">#N/A</definedName>
    <definedName name="_211DL61C738B5" hidden="1">#N/A</definedName>
    <definedName name="_21200DLC4C27134" hidden="1">#N/A</definedName>
    <definedName name="_21201DLC4C27134" hidden="1">#N/A</definedName>
    <definedName name="_21202DLC4C27134" hidden="1">#N/A</definedName>
    <definedName name="_21203DLC4C27134" hidden="1">#N/A</definedName>
    <definedName name="_21204DLC4C27134" hidden="1">#N/A</definedName>
    <definedName name="_21205DLC4C27134" hidden="1">#N/A</definedName>
    <definedName name="_21206DLC4C27134" hidden="1">#N/A</definedName>
    <definedName name="_21207DLC4C27134" hidden="1">#N/A</definedName>
    <definedName name="_21208DLC4C27134" hidden="1">#N/A</definedName>
    <definedName name="_21209DLC4C27134" hidden="1">#N/A</definedName>
    <definedName name="_2120DL610D3455" hidden="1">#N/A</definedName>
    <definedName name="_21210DLC4C27134" hidden="1">#N/A</definedName>
    <definedName name="_21211DLC4C2E2AE" hidden="1">#N/A</definedName>
    <definedName name="_21212DLC4C2E2AE" hidden="1">#N/A</definedName>
    <definedName name="_21213DLC4C2E2AE" hidden="1">#N/A</definedName>
    <definedName name="_21214DLC4C2E2AE" hidden="1">#N/A</definedName>
    <definedName name="_21215DLC4C2E2AE" hidden="1">#N/A</definedName>
    <definedName name="_21216DLC4C2E2AE" hidden="1">#N/A</definedName>
    <definedName name="_21217DLC4C2E2AE" hidden="1">#N/A</definedName>
    <definedName name="_21218DLC4C2E2AE" hidden="1">#N/A</definedName>
    <definedName name="_21219DLC4C2E2AE" hidden="1">#N/A</definedName>
    <definedName name="_2121DL610D3455" hidden="1">#N/A</definedName>
    <definedName name="_21220DLC4C2E2AE" hidden="1">#N/A</definedName>
    <definedName name="_21221DLC4C2E2AE" hidden="1">#N/A</definedName>
    <definedName name="_21222DLC4C2E2AE" hidden="1">#N/A</definedName>
    <definedName name="_21223DLC4C2E2AE" hidden="1">#N/A</definedName>
    <definedName name="_21224DLC4C2E2AE" hidden="1">#N/A</definedName>
    <definedName name="_21225DLC4C2E2AE" hidden="1">#N/A</definedName>
    <definedName name="_21226DLC4C2E2AE" hidden="1">#N/A</definedName>
    <definedName name="_21227DLC4C2E2AE" hidden="1">#N/A</definedName>
    <definedName name="_21228DLC4C2E2AE" hidden="1">#N/A</definedName>
    <definedName name="_21229DLC4C2E2AE" hidden="1">#N/A</definedName>
    <definedName name="_2122DL610D3455" hidden="1">#N/A</definedName>
    <definedName name="_21230DLC4C2E2AE" hidden="1">#N/A</definedName>
    <definedName name="_21231DLC4C2E2AE" hidden="1">#N/A</definedName>
    <definedName name="_21232DLC4C2E2AE" hidden="1">#N/A</definedName>
    <definedName name="_21233DLC4C2E2AE" hidden="1">#N/A</definedName>
    <definedName name="_21234DLC4C2E2AE" hidden="1">#N/A</definedName>
    <definedName name="_21235DLC4C2E2AE" hidden="1">#N/A</definedName>
    <definedName name="_21236DLC4C2E2AE" hidden="1">#N/A</definedName>
    <definedName name="_21237DLC4C2E2AE" hidden="1">#N/A</definedName>
    <definedName name="_21238DLC4C2E2AE" hidden="1">#N/A</definedName>
    <definedName name="_21239DLC4C2E2AE" hidden="1">#N/A</definedName>
    <definedName name="_2123DL610D3455" hidden="1">#N/A</definedName>
    <definedName name="_21240DLC4C2E2AE" hidden="1">#N/A</definedName>
    <definedName name="_21241DLC4C2E2AE" hidden="1">#N/A</definedName>
    <definedName name="_21242DLC4C2E2AE" hidden="1">#N/A</definedName>
    <definedName name="_21243DLC4C2E2AE" hidden="1">#N/A</definedName>
    <definedName name="_21244DLC4C2E2AE" hidden="1">#N/A</definedName>
    <definedName name="_21245DLC4C2E2AE" hidden="1">#N/A</definedName>
    <definedName name="_21246DLC4C37134" hidden="1">#N/A</definedName>
    <definedName name="_21247DLC4C37134" hidden="1">#N/A</definedName>
    <definedName name="_21248DLC4C37134" hidden="1">#N/A</definedName>
    <definedName name="_21249DLC4C37134" hidden="1">#N/A</definedName>
    <definedName name="_2124DL610D3455" hidden="1">#N/A</definedName>
    <definedName name="_21250DLC4C37134" hidden="1">#N/A</definedName>
    <definedName name="_21251DLC4C37134" hidden="1">#N/A</definedName>
    <definedName name="_21252DLC4C37134" hidden="1">#N/A</definedName>
    <definedName name="_21253DLC4C37134" hidden="1">#N/A</definedName>
    <definedName name="_21254DLC4C37134" hidden="1">#N/A</definedName>
    <definedName name="_21255DLC4C37134" hidden="1">#N/A</definedName>
    <definedName name="_21256DLC4C37134" hidden="1">#N/A</definedName>
    <definedName name="_21257DLC4C37134" hidden="1">#N/A</definedName>
    <definedName name="_21258DLC4C37134" hidden="1">#N/A</definedName>
    <definedName name="_21259DLC4C37134" hidden="1">#N/A</definedName>
    <definedName name="_2125DL610D3455" hidden="1">#N/A</definedName>
    <definedName name="_21260DLC4C37134" hidden="1">#N/A</definedName>
    <definedName name="_21261DLC4C37134" hidden="1">#N/A</definedName>
    <definedName name="_21262DLC4C37134" hidden="1">#N/A</definedName>
    <definedName name="_21263DLC4C37134" hidden="1">#N/A</definedName>
    <definedName name="_21264DLC4C37134" hidden="1">#N/A</definedName>
    <definedName name="_21265DLC4C37134" hidden="1">#N/A</definedName>
    <definedName name="_21266DLC4C37134" hidden="1">#N/A</definedName>
    <definedName name="_21267DLC4C37134" hidden="1">#N/A</definedName>
    <definedName name="_21268DLC4C37134" hidden="1">#N/A</definedName>
    <definedName name="_21269DLC4C37134" hidden="1">#N/A</definedName>
    <definedName name="_2126DL610D3455" hidden="1">#N/A</definedName>
    <definedName name="_21270DLC4C37134" hidden="1">#N/A</definedName>
    <definedName name="_21271DLC4C37134" hidden="1">#N/A</definedName>
    <definedName name="_21272DLC4C37134" hidden="1">#N/A</definedName>
    <definedName name="_21273DLC4C37134" hidden="1">#N/A</definedName>
    <definedName name="_21274DLC4C37134" hidden="1">#N/A</definedName>
    <definedName name="_21275DLC4C37134" hidden="1">#N/A</definedName>
    <definedName name="_21276DLC4C37134" hidden="1">#N/A</definedName>
    <definedName name="_21277DLC4C37134" hidden="1">#N/A</definedName>
    <definedName name="_21278DLC4C37134" hidden="1">#N/A</definedName>
    <definedName name="_21279DLC4C37134" hidden="1">#N/A</definedName>
    <definedName name="_2127DL610D3455" hidden="1">#N/A</definedName>
    <definedName name="_21280DLC4C37134" hidden="1">#N/A</definedName>
    <definedName name="_21281DLC4C3E2AE" hidden="1">#N/A</definedName>
    <definedName name="_21282DLC4C3E2AE" hidden="1">#N/A</definedName>
    <definedName name="_21283DLC4C3E2AE" hidden="1">#N/A</definedName>
    <definedName name="_21284DLC4C3E2AE" hidden="1">#N/A</definedName>
    <definedName name="_21285DLC4C3E2AE" hidden="1">#N/A</definedName>
    <definedName name="_21286DLC4C3E2AE" hidden="1">#N/A</definedName>
    <definedName name="_21287DLC4C3E2AE" hidden="1">#N/A</definedName>
    <definedName name="_21288DLC4C3E2AE" hidden="1">#N/A</definedName>
    <definedName name="_21289DLC4C3E2AE" hidden="1">#N/A</definedName>
    <definedName name="_2128DL610D3455" hidden="1">#N/A</definedName>
    <definedName name="_21290DLC4C3E2AE" hidden="1">#N/A</definedName>
    <definedName name="_21291DLC4C3E2AE" hidden="1">#N/A</definedName>
    <definedName name="_21292DLC4C3E2AE" hidden="1">#N/A</definedName>
    <definedName name="_21293DLC4C3E2AE" hidden="1">#N/A</definedName>
    <definedName name="_21294DLC4C3E2AE" hidden="1">#N/A</definedName>
    <definedName name="_21295DLC4C3E2AE" hidden="1">#N/A</definedName>
    <definedName name="_21296DLC4C3E2AE" hidden="1">#N/A</definedName>
    <definedName name="_21297DLC4C3E2AE" hidden="1">#N/A</definedName>
    <definedName name="_21298DLC4C3E2AE" hidden="1">#N/A</definedName>
    <definedName name="_21299DLC4C3E2AE" hidden="1">#N/A</definedName>
    <definedName name="_2129DL610D3455" hidden="1">#N/A</definedName>
    <definedName name="_212DL607730C1" hidden="1">#N/A</definedName>
    <definedName name="_212DL61C838BB" hidden="1">#N/A</definedName>
    <definedName name="_21300DLC4C3E2AE" hidden="1">#N/A</definedName>
    <definedName name="_21301DLC4C3E2AE" hidden="1">#N/A</definedName>
    <definedName name="_21302DLC4C3E2AE" hidden="1">#N/A</definedName>
    <definedName name="_21303DLC4C3E2AE" hidden="1">#N/A</definedName>
    <definedName name="_21304DLC4C3E2AE" hidden="1">#N/A</definedName>
    <definedName name="_21305DLC4C3E2AE" hidden="1">#N/A</definedName>
    <definedName name="_21306DLC4C3E2AE" hidden="1">#N/A</definedName>
    <definedName name="_21307DLC4C3E2AE" hidden="1">#N/A</definedName>
    <definedName name="_21308DLC4C3E2AE" hidden="1">#N/A</definedName>
    <definedName name="_21309DLC4C3E2AE" hidden="1">#N/A</definedName>
    <definedName name="_2130DL610D3455" hidden="1">#N/A</definedName>
    <definedName name="_21310DLC4C3E2AE" hidden="1">#N/A</definedName>
    <definedName name="_21311DLC4C3E2AE" hidden="1">#N/A</definedName>
    <definedName name="_21312DLC4C3E2AE" hidden="1">#N/A</definedName>
    <definedName name="_21313DLC4C3E2AE" hidden="1">#N/A</definedName>
    <definedName name="_21314DLC4C3E2AE" hidden="1">#N/A</definedName>
    <definedName name="_21315DLC4C3E2AE" hidden="1">#N/A</definedName>
    <definedName name="_21316DLC4C47134" hidden="1">#N/A</definedName>
    <definedName name="_21317DLC4C47134" hidden="1">#N/A</definedName>
    <definedName name="_21318DLC4C47134" hidden="1">#N/A</definedName>
    <definedName name="_21319DLC4C47134" hidden="1">#N/A</definedName>
    <definedName name="_2131DL610D3455" hidden="1">#N/A</definedName>
    <definedName name="_21320DLC4C47134" hidden="1">#N/A</definedName>
    <definedName name="_21321DLC4C47134" hidden="1">#N/A</definedName>
    <definedName name="_21322DLC4C47134" hidden="1">#N/A</definedName>
    <definedName name="_21323DLC4C47134" hidden="1">#N/A</definedName>
    <definedName name="_21324DLC4C47134" hidden="1">#N/A</definedName>
    <definedName name="_21325DLC4C47134" hidden="1">#N/A</definedName>
    <definedName name="_21326DLC4C47134" hidden="1">#N/A</definedName>
    <definedName name="_21327DLC4C47134" hidden="1">#N/A</definedName>
    <definedName name="_21328DLC4C47134" hidden="1">#N/A</definedName>
    <definedName name="_21329DLC4C47134" hidden="1">#N/A</definedName>
    <definedName name="_2132DL610D3455" hidden="1">#N/A</definedName>
    <definedName name="_21330DLC4C47134" hidden="1">#N/A</definedName>
    <definedName name="_21331DLC4C47134" hidden="1">#N/A</definedName>
    <definedName name="_21332DLC4C47134" hidden="1">#N/A</definedName>
    <definedName name="_21333DLC4C47134" hidden="1">#N/A</definedName>
    <definedName name="_21334DLC4C47134" hidden="1">#N/A</definedName>
    <definedName name="_21335DLC4C47134" hidden="1">#N/A</definedName>
    <definedName name="_21336DLC4C47134" hidden="1">#N/A</definedName>
    <definedName name="_21337DLC4C47134" hidden="1">#N/A</definedName>
    <definedName name="_21338DLC4C47134" hidden="1">#N/A</definedName>
    <definedName name="_21339DLC4C47134" hidden="1">#N/A</definedName>
    <definedName name="_2133DL610D3455" hidden="1">#N/A</definedName>
    <definedName name="_21340DLC4C47134" hidden="1">#N/A</definedName>
    <definedName name="_21341DLC4C47134" hidden="1">#N/A</definedName>
    <definedName name="_21342DLC4C47134" hidden="1">#N/A</definedName>
    <definedName name="_21343DLC4C47134" hidden="1">#N/A</definedName>
    <definedName name="_21344DLC4C47134" hidden="1">#N/A</definedName>
    <definedName name="_21345DLC4C47134" hidden="1">#N/A</definedName>
    <definedName name="_21346DLC4C47134" hidden="1">#N/A</definedName>
    <definedName name="_21347DLC4C47134" hidden="1">#N/A</definedName>
    <definedName name="_21348DLC4C47134" hidden="1">#N/A</definedName>
    <definedName name="_21349DLC4C47134" hidden="1">#N/A</definedName>
    <definedName name="_2134DL610D3455" hidden="1">#N/A</definedName>
    <definedName name="_21350DLC4C47134" hidden="1">#N/A</definedName>
    <definedName name="_21351DLC4C4E2AE" hidden="1">#N/A</definedName>
    <definedName name="_21352DLC4C4E2AE" hidden="1">#N/A</definedName>
    <definedName name="_21353DLC4C4E2AE" hidden="1">#N/A</definedName>
    <definedName name="_21354DLC4C4E2AE" hidden="1">#N/A</definedName>
    <definedName name="_21355DLC4C4E2AE" hidden="1">#N/A</definedName>
    <definedName name="_21356DLC4C4E2AE" hidden="1">#N/A</definedName>
    <definedName name="_21357DLC4C4E2AE" hidden="1">#N/A</definedName>
    <definedName name="_21358DLC4C4E2AE" hidden="1">#N/A</definedName>
    <definedName name="_21359DLC4C4E2AE" hidden="1">#N/A</definedName>
    <definedName name="_2135DL610D3455" hidden="1">#N/A</definedName>
    <definedName name="_21360DLC4C4E2AE" hidden="1">#N/A</definedName>
    <definedName name="_21361DLC4C4E2AE" hidden="1">#N/A</definedName>
    <definedName name="_21362DLC4C4E2AE" hidden="1">#N/A</definedName>
    <definedName name="_21363DLC4C4E2AE" hidden="1">#N/A</definedName>
    <definedName name="_21364DLC4C4E2AE" hidden="1">#N/A</definedName>
    <definedName name="_21365DLC4C4E2AE" hidden="1">#N/A</definedName>
    <definedName name="_21366DLC4C4E2AE" hidden="1">#N/A</definedName>
    <definedName name="_21367DLC4C4E2AE" hidden="1">#N/A</definedName>
    <definedName name="_21368DLC4C4E2AE" hidden="1">#N/A</definedName>
    <definedName name="_21369DLC4C4E2AE" hidden="1">#N/A</definedName>
    <definedName name="_2136DL610E345B" hidden="1">#N/A</definedName>
    <definedName name="_21370DLC4C4E2AE" hidden="1">#N/A</definedName>
    <definedName name="_21371DLC4C4E2AE" hidden="1">#N/A</definedName>
    <definedName name="_21372DLC4C4E2AE" hidden="1">#N/A</definedName>
    <definedName name="_21373DLC4C4E2AE" hidden="1">#N/A</definedName>
    <definedName name="_21374DLC4C4E2AE" hidden="1">#N/A</definedName>
    <definedName name="_21375DLC4C4E2AE" hidden="1">#N/A</definedName>
    <definedName name="_21376DLC4C4E2AE" hidden="1">#N/A</definedName>
    <definedName name="_21377DLC4C4E2AE" hidden="1">#N/A</definedName>
    <definedName name="_21378DLC4C4E2AE" hidden="1">#N/A</definedName>
    <definedName name="_21379DLC4C4E2AE" hidden="1">#N/A</definedName>
    <definedName name="_2137DL610E345B" hidden="1">#N/A</definedName>
    <definedName name="_21380DLC4C4E2AE" hidden="1">#N/A</definedName>
    <definedName name="_21381DLC4C4E2AE" hidden="1">#N/A</definedName>
    <definedName name="_21382DLC4C4E2AE" hidden="1">#N/A</definedName>
    <definedName name="_21383DLC4C4E2AE" hidden="1">#N/A</definedName>
    <definedName name="_21384DLC4C4E2AE" hidden="1">#N/A</definedName>
    <definedName name="_21385DLC4C4E2AE" hidden="1">#N/A</definedName>
    <definedName name="_21386DLC4C57134" hidden="1">#N/A</definedName>
    <definedName name="_21387DLC4C57134" hidden="1">#N/A</definedName>
    <definedName name="_21388DLC4C57134" hidden="1">#N/A</definedName>
    <definedName name="_21389DLC4C57134" hidden="1">#N/A</definedName>
    <definedName name="_2138DL610E345B" hidden="1">#N/A</definedName>
    <definedName name="_21390DLC4C57134" hidden="1">#N/A</definedName>
    <definedName name="_21391DLC4C57134" hidden="1">#N/A</definedName>
    <definedName name="_21392DLC4C57134" hidden="1">#N/A</definedName>
    <definedName name="_21393DLC4C57134" hidden="1">#N/A</definedName>
    <definedName name="_21394DLC4C57134" hidden="1">#N/A</definedName>
    <definedName name="_21395DLC4C57134" hidden="1">#N/A</definedName>
    <definedName name="_21396DLC4C57134" hidden="1">#N/A</definedName>
    <definedName name="_21397DLC4C57134" hidden="1">#N/A</definedName>
    <definedName name="_21398DLC4C57134" hidden="1">#N/A</definedName>
    <definedName name="_21399DLC4C57134" hidden="1">#N/A</definedName>
    <definedName name="_2139DL610E345B" hidden="1">#N/A</definedName>
    <definedName name="_213DL607730C1" hidden="1">#N/A</definedName>
    <definedName name="_213DL61C938BF" hidden="1">#N/A</definedName>
    <definedName name="_21400DLC4C57134" hidden="1">#N/A</definedName>
    <definedName name="_21401DLC4C57134" hidden="1">#N/A</definedName>
    <definedName name="_21402DLC4C57134" hidden="1">#N/A</definedName>
    <definedName name="_21403DLC4C57134" hidden="1">#N/A</definedName>
    <definedName name="_21404DLC4C57134" hidden="1">#N/A</definedName>
    <definedName name="_21405DLC4C57134" hidden="1">#N/A</definedName>
    <definedName name="_21406DLC4C57134" hidden="1">#N/A</definedName>
    <definedName name="_21407DLC4C57134" hidden="1">#N/A</definedName>
    <definedName name="_21408DLC4C57134" hidden="1">#N/A</definedName>
    <definedName name="_21409DLC4C57134" hidden="1">#N/A</definedName>
    <definedName name="_2140DL610E345B" hidden="1">#N/A</definedName>
    <definedName name="_21410DLC4C57134" hidden="1">#N/A</definedName>
    <definedName name="_21411DLC4C57134" hidden="1">#N/A</definedName>
    <definedName name="_21412DLC4C57134" hidden="1">#N/A</definedName>
    <definedName name="_21413DLC4C57134" hidden="1">#N/A</definedName>
    <definedName name="_21414DLC4C57134" hidden="1">#N/A</definedName>
    <definedName name="_21415DLC4C57134" hidden="1">#N/A</definedName>
    <definedName name="_21416DLC4C57134" hidden="1">#N/A</definedName>
    <definedName name="_21417DLC4C57134" hidden="1">#N/A</definedName>
    <definedName name="_21418DLC4C57134" hidden="1">#N/A</definedName>
    <definedName name="_21419DLC4C57134" hidden="1">#N/A</definedName>
    <definedName name="_2141DL610E345B" hidden="1">#N/A</definedName>
    <definedName name="_21420DLC4C57134" hidden="1">#N/A</definedName>
    <definedName name="_21421DLC4C5E2AE" hidden="1">#N/A</definedName>
    <definedName name="_21422DLC4C5E2AE" hidden="1">#N/A</definedName>
    <definedName name="_21423DLC4C5E2AE" hidden="1">#N/A</definedName>
    <definedName name="_21424DLC4C5E2AE" hidden="1">#N/A</definedName>
    <definedName name="_21425DLC4C5E2AE" hidden="1">#N/A</definedName>
    <definedName name="_21426DLC4C5E2AE" hidden="1">#N/A</definedName>
    <definedName name="_21427DLC4C5E2AE" hidden="1">#N/A</definedName>
    <definedName name="_21428DLC4C5E2AE" hidden="1">#N/A</definedName>
    <definedName name="_21429DLC4C5E2AE" hidden="1">#N/A</definedName>
    <definedName name="_2142DL610E345B" hidden="1">#N/A</definedName>
    <definedName name="_21430DLC4C5E2AE" hidden="1">#N/A</definedName>
    <definedName name="_21431DLC4C5E2AE" hidden="1">#N/A</definedName>
    <definedName name="_21432DLC4C5E2AE" hidden="1">#N/A</definedName>
    <definedName name="_21433DLC4C5E2AE" hidden="1">#N/A</definedName>
    <definedName name="_21434DLC4C5E2AE" hidden="1">#N/A</definedName>
    <definedName name="_21435DLC4C5E2AE" hidden="1">#N/A</definedName>
    <definedName name="_21436DLC4C5E2AE" hidden="1">#N/A</definedName>
    <definedName name="_21437DLC4C5E2AE" hidden="1">#N/A</definedName>
    <definedName name="_21438DLC4C5E2AE" hidden="1">#N/A</definedName>
    <definedName name="_21439DLC4C5E2AE" hidden="1">#N/A</definedName>
    <definedName name="_2143DL610E345B" hidden="1">#N/A</definedName>
    <definedName name="_21440DLC4C5E2AE" hidden="1">#N/A</definedName>
    <definedName name="_21441DLC4C5E2AE" hidden="1">#N/A</definedName>
    <definedName name="_21442DLC4C5E2AE" hidden="1">#N/A</definedName>
    <definedName name="_21443DLC4C5E2AE" hidden="1">#N/A</definedName>
    <definedName name="_21444DLC4C5E2AE" hidden="1">#N/A</definedName>
    <definedName name="_21445DLC4C5E2AE" hidden="1">#N/A</definedName>
    <definedName name="_21446DLC4C5E2AE" hidden="1">#N/A</definedName>
    <definedName name="_21447DLC4C5E2AE" hidden="1">#N/A</definedName>
    <definedName name="_21448DLC4C5E2AE" hidden="1">#N/A</definedName>
    <definedName name="_21449DLC4C5E2AE" hidden="1">#N/A</definedName>
    <definedName name="_2144DL610E345B" hidden="1">#N/A</definedName>
    <definedName name="_21450DLC4C5E2AE" hidden="1">#N/A</definedName>
    <definedName name="_21451DLC4C5E2AE" hidden="1">#N/A</definedName>
    <definedName name="_21452DLC4C5E2AE" hidden="1">#N/A</definedName>
    <definedName name="_21453DLC4C5E2AE" hidden="1">#N/A</definedName>
    <definedName name="_21454DLC4C5E2AE" hidden="1">#N/A</definedName>
    <definedName name="_21455DLC4C5E2AE" hidden="1">#N/A</definedName>
    <definedName name="_21456DLC4C67134" hidden="1">#N/A</definedName>
    <definedName name="_21457DLC4C67134" hidden="1">#N/A</definedName>
    <definedName name="_21458DLC4C67134" hidden="1">#N/A</definedName>
    <definedName name="_21459DLC4C67134" hidden="1">#N/A</definedName>
    <definedName name="_2145DL610E345B" hidden="1">#N/A</definedName>
    <definedName name="_21460DLC4C67134" hidden="1">#N/A</definedName>
    <definedName name="_21461DLC4C67134" hidden="1">#N/A</definedName>
    <definedName name="_21462DLC4C67134" hidden="1">#N/A</definedName>
    <definedName name="_21463DLC4C67134" hidden="1">#N/A</definedName>
    <definedName name="_21464DLC4C67134" hidden="1">#N/A</definedName>
    <definedName name="_21465DLC4C67134" hidden="1">#N/A</definedName>
    <definedName name="_21466DLC4C67134" hidden="1">#N/A</definedName>
    <definedName name="_21467DLC4C67134" hidden="1">#N/A</definedName>
    <definedName name="_21468DLC4C67134" hidden="1">#N/A</definedName>
    <definedName name="_21469DLC4C67134" hidden="1">#N/A</definedName>
    <definedName name="_2146DL610E345B" hidden="1">#N/A</definedName>
    <definedName name="_21470DLC4C67134" hidden="1">#N/A</definedName>
    <definedName name="_21471DLC4C67134" hidden="1">#N/A</definedName>
    <definedName name="_21472DLC4C67134" hidden="1">#N/A</definedName>
    <definedName name="_21473DLC4C67134" hidden="1">#N/A</definedName>
    <definedName name="_21474DLC4C67134" hidden="1">#N/A</definedName>
    <definedName name="_21475DLC4C67134" hidden="1">#N/A</definedName>
    <definedName name="_21476DLC4C67134" hidden="1">#N/A</definedName>
    <definedName name="_21477DLC4C67134" hidden="1">#N/A</definedName>
    <definedName name="_21478DLC4C67134" hidden="1">#N/A</definedName>
    <definedName name="_21479DLC4C67134" hidden="1">#N/A</definedName>
    <definedName name="_2147DL610E345B" hidden="1">#N/A</definedName>
    <definedName name="_21480DLC4C67134" hidden="1">#N/A</definedName>
    <definedName name="_21481DLC4C67134" hidden="1">#N/A</definedName>
    <definedName name="_21482DLC4C67134" hidden="1">#N/A</definedName>
    <definedName name="_21483DLC4C67134" hidden="1">#N/A</definedName>
    <definedName name="_21484DLC4C67134" hidden="1">#N/A</definedName>
    <definedName name="_21485DLC4C67134" hidden="1">#N/A</definedName>
    <definedName name="_21486DLC4C67134" hidden="1">#N/A</definedName>
    <definedName name="_21487DLC4C67134" hidden="1">#N/A</definedName>
    <definedName name="_21488DLC4C67134" hidden="1">#N/A</definedName>
    <definedName name="_21489DLC4C67134" hidden="1">#N/A</definedName>
    <definedName name="_2148DL610E345B" hidden="1">#N/A</definedName>
    <definedName name="_21490DLC4C67134" hidden="1">#N/A</definedName>
    <definedName name="_21491DLC4C6E2AE" hidden="1">#N/A</definedName>
    <definedName name="_21492DLC4C6E2AE" hidden="1">#N/A</definedName>
    <definedName name="_21493DLC4C6E2AE" hidden="1">#N/A</definedName>
    <definedName name="_21494DLC4C6E2AE" hidden="1">#N/A</definedName>
    <definedName name="_21495DLC4C6E2AE" hidden="1">#N/A</definedName>
    <definedName name="_21496DLC4C6E2AE" hidden="1">#N/A</definedName>
    <definedName name="_21497DLC4C6E2AE" hidden="1">#N/A</definedName>
    <definedName name="_21498DLC4C6E2AE" hidden="1">#N/A</definedName>
    <definedName name="_21499DLC4C6E2AE" hidden="1">#N/A</definedName>
    <definedName name="_2149DL610E345B" hidden="1">#N/A</definedName>
    <definedName name="_214DL607730C1" hidden="1">#N/A</definedName>
    <definedName name="_214DL61CA38C6" hidden="1">#N/A</definedName>
    <definedName name="_21500DLC4C6E2AE" hidden="1">#N/A</definedName>
    <definedName name="_21501DLC4C6E2AE" hidden="1">#N/A</definedName>
    <definedName name="_21502DLC4C6E2AE" hidden="1">#N/A</definedName>
    <definedName name="_21503DLC4C6E2AE" hidden="1">#N/A</definedName>
    <definedName name="_21504DLC4C6E2AE" hidden="1">#N/A</definedName>
    <definedName name="_21505DLC4C6E2AE" hidden="1">#N/A</definedName>
    <definedName name="_21506DLC4C6E2AE" hidden="1">#N/A</definedName>
    <definedName name="_21507DLC4C6E2AE" hidden="1">#N/A</definedName>
    <definedName name="_21508DLC4C6E2AE" hidden="1">#N/A</definedName>
    <definedName name="_21509DLC4C6E2AE" hidden="1">#N/A</definedName>
    <definedName name="_2150DL610E345B" hidden="1">#N/A</definedName>
    <definedName name="_21510DLC4C6E2AE" hidden="1">#N/A</definedName>
    <definedName name="_21511DLC4C6E2AE" hidden="1">#N/A</definedName>
    <definedName name="_21512DLC4C6E2AE" hidden="1">#N/A</definedName>
    <definedName name="_21513DLC4C6E2AE" hidden="1">#N/A</definedName>
    <definedName name="_21514DLC4C6E2AE" hidden="1">#N/A</definedName>
    <definedName name="_21515DLC4C6E2AE" hidden="1">#N/A</definedName>
    <definedName name="_21516DLC4C6E2AE" hidden="1">#N/A</definedName>
    <definedName name="_21517DLC4C6E2AE" hidden="1">#N/A</definedName>
    <definedName name="_21518DLC4C6E2AE" hidden="1">#N/A</definedName>
    <definedName name="_21519DLC4C6E2AE" hidden="1">#N/A</definedName>
    <definedName name="_2151DL610E345B" hidden="1">#N/A</definedName>
    <definedName name="_21520DLC4C6E2AE" hidden="1">#N/A</definedName>
    <definedName name="_21521DLC4C6E2AE" hidden="1">#N/A</definedName>
    <definedName name="_21522DLC4C6E2AE" hidden="1">#N/A</definedName>
    <definedName name="_21523DLC4C6E2AE" hidden="1">#N/A</definedName>
    <definedName name="_21524DLC4C6E2AE" hidden="1">#N/A</definedName>
    <definedName name="_21525DLC4C6E2AE" hidden="1">#N/A</definedName>
    <definedName name="_21526DLC4C77134" hidden="1">#N/A</definedName>
    <definedName name="_21527DLC4C77134" hidden="1">#N/A</definedName>
    <definedName name="_21528DLC4C77134" hidden="1">#N/A</definedName>
    <definedName name="_21529DLC4C77134" hidden="1">#N/A</definedName>
    <definedName name="_2152DL610E345B" hidden="1">#N/A</definedName>
    <definedName name="_21530DLC4C77134" hidden="1">#N/A</definedName>
    <definedName name="_21531DLC4C77134" hidden="1">#N/A</definedName>
    <definedName name="_21532DLC4C77134" hidden="1">#N/A</definedName>
    <definedName name="_21533DLC4C77134" hidden="1">#N/A</definedName>
    <definedName name="_21534DLC4C77134" hidden="1">#N/A</definedName>
    <definedName name="_21535DLC4C77134" hidden="1">#N/A</definedName>
    <definedName name="_21536DLC4C77134" hidden="1">#N/A</definedName>
    <definedName name="_21537DLC4C77134" hidden="1">#N/A</definedName>
    <definedName name="_21538DLC4C77134" hidden="1">#N/A</definedName>
    <definedName name="_21539DLC4C77134" hidden="1">#N/A</definedName>
    <definedName name="_2153DL610E345B" hidden="1">#N/A</definedName>
    <definedName name="_21540DLC4C77134" hidden="1">#N/A</definedName>
    <definedName name="_21541DLC4C77134" hidden="1">#N/A</definedName>
    <definedName name="_21542DLC4C77134" hidden="1">#N/A</definedName>
    <definedName name="_21543DLC4C77134" hidden="1">#N/A</definedName>
    <definedName name="_21544DLC4C77134" hidden="1">#N/A</definedName>
    <definedName name="_21545DLC4C77134" hidden="1">#N/A</definedName>
    <definedName name="_21546DLC4C77134" hidden="1">#N/A</definedName>
    <definedName name="_21547DLC4C77134" hidden="1">#N/A</definedName>
    <definedName name="_21548DLC4C77134" hidden="1">#N/A</definedName>
    <definedName name="_21549DLC4C77134" hidden="1">#N/A</definedName>
    <definedName name="_2154DL610E345B" hidden="1">#N/A</definedName>
    <definedName name="_21550DLC4C77134" hidden="1">#N/A</definedName>
    <definedName name="_21551DLC4C77134" hidden="1">#N/A</definedName>
    <definedName name="_21552DLC4C77134" hidden="1">#N/A</definedName>
    <definedName name="_21553DLC4C77134" hidden="1">#N/A</definedName>
    <definedName name="_21554DLC4C77134" hidden="1">#N/A</definedName>
    <definedName name="_21555DLC4C77134" hidden="1">#N/A</definedName>
    <definedName name="_21556DLC4C77134" hidden="1">#N/A</definedName>
    <definedName name="_21557DLC4C77134" hidden="1">#N/A</definedName>
    <definedName name="_21558DLC4C77134" hidden="1">#N/A</definedName>
    <definedName name="_21559DLC4C77134" hidden="1">#N/A</definedName>
    <definedName name="_2155DL610E345B" hidden="1">#N/A</definedName>
    <definedName name="_21560DLC4C77134" hidden="1">#N/A</definedName>
    <definedName name="_21561DLC4C7E2AE" hidden="1">#N/A</definedName>
    <definedName name="_21562DLC4C7E2AE" hidden="1">#N/A</definedName>
    <definedName name="_21563DLC4C7E2AE" hidden="1">#N/A</definedName>
    <definedName name="_21564DLC4C7E2AE" hidden="1">#N/A</definedName>
    <definedName name="_21565DLC4C7E2AE" hidden="1">#N/A</definedName>
    <definedName name="_21566DLC4C7E2AE" hidden="1">#N/A</definedName>
    <definedName name="_21567DLC4C7E2AE" hidden="1">#N/A</definedName>
    <definedName name="_21568DLC4C7E2AE" hidden="1">#N/A</definedName>
    <definedName name="_21569DLC4C7E2AE" hidden="1">#N/A</definedName>
    <definedName name="_2156DL610E345B" hidden="1">#N/A</definedName>
    <definedName name="_21570DLC4C7E2AE" hidden="1">#N/A</definedName>
    <definedName name="_21571DLC4C7E2AE" hidden="1">#N/A</definedName>
    <definedName name="_21572DLC4C7E2AE" hidden="1">#N/A</definedName>
    <definedName name="_21573DLC4C7E2AE" hidden="1">#N/A</definedName>
    <definedName name="_21574DLC4C7E2AE" hidden="1">#N/A</definedName>
    <definedName name="_21575DLC4C7E2AE" hidden="1">#N/A</definedName>
    <definedName name="_21576DLC4C7E2AE" hidden="1">#N/A</definedName>
    <definedName name="_21577DLC4C7E2AE" hidden="1">#N/A</definedName>
    <definedName name="_21578DLC4C7E2AE" hidden="1">#N/A</definedName>
    <definedName name="_21579DLC4C7E2AE" hidden="1">#N/A</definedName>
    <definedName name="_2157DL610E345B" hidden="1">#N/A</definedName>
    <definedName name="_21580DLC4C7E2AE" hidden="1">#N/A</definedName>
    <definedName name="_21581DLC4C7E2AE" hidden="1">#N/A</definedName>
    <definedName name="_21582DLC4C7E2AE" hidden="1">#N/A</definedName>
    <definedName name="_21583DLC4C7E2AE" hidden="1">#N/A</definedName>
    <definedName name="_21584DLC4C7E2AE" hidden="1">#N/A</definedName>
    <definedName name="_21585DLC4C7E2AE" hidden="1">#N/A</definedName>
    <definedName name="_21586DLC4C7E2AE" hidden="1">#N/A</definedName>
    <definedName name="_21587DLC4C7E2AE" hidden="1">#N/A</definedName>
    <definedName name="_21588DLC4C7E2AE" hidden="1">#N/A</definedName>
    <definedName name="_21589DLC4C7E2AE" hidden="1">#N/A</definedName>
    <definedName name="_2158DL610E345B" hidden="1">#N/A</definedName>
    <definedName name="_21590DLC4C7E2AE" hidden="1">#N/A</definedName>
    <definedName name="_21591DLC4C7E2AE" hidden="1">#N/A</definedName>
    <definedName name="_21592DLC4C7E2AE" hidden="1">#N/A</definedName>
    <definedName name="_21593DLC4C7E2AE" hidden="1">#N/A</definedName>
    <definedName name="_21594DLC4C7E2AE" hidden="1">#N/A</definedName>
    <definedName name="_21595DLC4C7E2AE" hidden="1">#N/A</definedName>
    <definedName name="_21596DLC4C87135" hidden="1">#N/A</definedName>
    <definedName name="_21597DLC4C87135" hidden="1">#N/A</definedName>
    <definedName name="_21598DLC4C87135" hidden="1">#N/A</definedName>
    <definedName name="_21599DLC4C87135" hidden="1">#N/A</definedName>
    <definedName name="_2159DL610E345B" hidden="1">#N/A</definedName>
    <definedName name="_215DL607730C1" hidden="1">#N/A</definedName>
    <definedName name="_215DL61CB38CC" hidden="1">#N/A</definedName>
    <definedName name="_21600DLC4C87135" hidden="1">#N/A</definedName>
    <definedName name="_21601DLC4C87135" hidden="1">#N/A</definedName>
    <definedName name="_21602DLC4C87135" hidden="1">#N/A</definedName>
    <definedName name="_21603DLC4C87135" hidden="1">#N/A</definedName>
    <definedName name="_21604DLC4C87135" hidden="1">#N/A</definedName>
    <definedName name="_21605DLC4C87135" hidden="1">#N/A</definedName>
    <definedName name="_21606DLC4C87135" hidden="1">#N/A</definedName>
    <definedName name="_21607DLC4C87135" hidden="1">#N/A</definedName>
    <definedName name="_21608DLC4C87135" hidden="1">#N/A</definedName>
    <definedName name="_21609DLC4C87135" hidden="1">#N/A</definedName>
    <definedName name="_2160DL610E345B" hidden="1">#N/A</definedName>
    <definedName name="_21610DLC4C87135" hidden="1">#N/A</definedName>
    <definedName name="_21611DLC4C87135" hidden="1">#N/A</definedName>
    <definedName name="_21612DLC4C87135" hidden="1">#N/A</definedName>
    <definedName name="_21613DLC4C87135" hidden="1">#N/A</definedName>
    <definedName name="_21614DLC4C87135" hidden="1">#N/A</definedName>
    <definedName name="_21615DLC4C87135" hidden="1">#N/A</definedName>
    <definedName name="_21616DLC4C87135" hidden="1">#N/A</definedName>
    <definedName name="_21617DLC4C87135" hidden="1">#N/A</definedName>
    <definedName name="_21618DLC4C87135" hidden="1">#N/A</definedName>
    <definedName name="_21619DLC4C87135" hidden="1">#N/A</definedName>
    <definedName name="_2161DL610E345B" hidden="1">#N/A</definedName>
    <definedName name="_21620DLC4C87135" hidden="1">#N/A</definedName>
    <definedName name="_21621DLC4C87135" hidden="1">#N/A</definedName>
    <definedName name="_21622DLC4C87135" hidden="1">#N/A</definedName>
    <definedName name="_21623DLC4C87135" hidden="1">#N/A</definedName>
    <definedName name="_21624DLC4C87135" hidden="1">#N/A</definedName>
    <definedName name="_21625DLC4C87135" hidden="1">#N/A</definedName>
    <definedName name="_21626DLC4C87135" hidden="1">#N/A</definedName>
    <definedName name="_21627DLC4C87135" hidden="1">#N/A</definedName>
    <definedName name="_21628DLC4C87135" hidden="1">#N/A</definedName>
    <definedName name="_21629DLC4C87135" hidden="1">#N/A</definedName>
    <definedName name="_2162DL610E345B" hidden="1">#N/A</definedName>
    <definedName name="_21630DLC4C87135" hidden="1">#N/A</definedName>
    <definedName name="_21631DLC4C8E2AE" hidden="1">#N/A</definedName>
    <definedName name="_21632DLC4C8E2AE" hidden="1">#N/A</definedName>
    <definedName name="_21633DLC4C8E2AE" hidden="1">#N/A</definedName>
    <definedName name="_21634DLC4C8E2AE" hidden="1">#N/A</definedName>
    <definedName name="_21635DLC4C8E2AE" hidden="1">#N/A</definedName>
    <definedName name="_21636DLC4C8E2AE" hidden="1">#N/A</definedName>
    <definedName name="_21637DLC4C8E2AE" hidden="1">#N/A</definedName>
    <definedName name="_21638DLC4C8E2AE" hidden="1">#N/A</definedName>
    <definedName name="_21639DLC4C8E2AE" hidden="1">#N/A</definedName>
    <definedName name="_2163DL610E345B" hidden="1">#N/A</definedName>
    <definedName name="_21640DLC4C8E2AE" hidden="1">#N/A</definedName>
    <definedName name="_21641DLC4C8E2AE" hidden="1">#N/A</definedName>
    <definedName name="_21642DLC4C8E2AE" hidden="1">#N/A</definedName>
    <definedName name="_21643DLC4C8E2AE" hidden="1">#N/A</definedName>
    <definedName name="_21644DLC4C8E2AE" hidden="1">#N/A</definedName>
    <definedName name="_21645DLC4C8E2AE" hidden="1">#N/A</definedName>
    <definedName name="_21646DLC4C8E2AE" hidden="1">#N/A</definedName>
    <definedName name="_21647DLC4C8E2AE" hidden="1">#N/A</definedName>
    <definedName name="_21648DLC4C8E2AE" hidden="1">#N/A</definedName>
    <definedName name="_21649DLC4C8E2AE" hidden="1">#N/A</definedName>
    <definedName name="_2164DL610E345B" hidden="1">#N/A</definedName>
    <definedName name="_21650DLC4C8E2AE" hidden="1">#N/A</definedName>
    <definedName name="_21651DLC4C8E2AE" hidden="1">#N/A</definedName>
    <definedName name="_21652DLC4C8E2AE" hidden="1">#N/A</definedName>
    <definedName name="_21653DLC4C8E2AE" hidden="1">#N/A</definedName>
    <definedName name="_21654DLC4C8E2AE" hidden="1">#N/A</definedName>
    <definedName name="_21655DLC4C8E2AE" hidden="1">#N/A</definedName>
    <definedName name="_21656DLC4C8E2AE" hidden="1">#N/A</definedName>
    <definedName name="_21657DLC4C8E2AE" hidden="1">#N/A</definedName>
    <definedName name="_21658DLC4C8E2AE" hidden="1">#N/A</definedName>
    <definedName name="_21659DLC4C8E2AE" hidden="1">#N/A</definedName>
    <definedName name="_2165DL610E345B" hidden="1">#N/A</definedName>
    <definedName name="_21660DLC4C8E2AE" hidden="1">#N/A</definedName>
    <definedName name="_21661DLC4C8E2AE" hidden="1">#N/A</definedName>
    <definedName name="_21662DLC4C8E2AE" hidden="1">#N/A</definedName>
    <definedName name="_21663DLC4C8E2AE" hidden="1">#N/A</definedName>
    <definedName name="_21664DLC4C8E2AE" hidden="1">#N/A</definedName>
    <definedName name="_21665DLC4C8E2AE" hidden="1">#N/A</definedName>
    <definedName name="_21666DLC4C97135" hidden="1">#N/A</definedName>
    <definedName name="_21667DLC4C97135" hidden="1">#N/A</definedName>
    <definedName name="_21668DLC4C97135" hidden="1">#N/A</definedName>
    <definedName name="_21669DLC4C97135" hidden="1">#N/A</definedName>
    <definedName name="_2166DL610E345B" hidden="1">#N/A</definedName>
    <definedName name="_21670DLC4C97135" hidden="1">#N/A</definedName>
    <definedName name="_21671DLC4C97135" hidden="1">#N/A</definedName>
    <definedName name="_21672DLC4C97135" hidden="1">#N/A</definedName>
    <definedName name="_21673DLC4C97135" hidden="1">#N/A</definedName>
    <definedName name="_21674DLC4C97135" hidden="1">#N/A</definedName>
    <definedName name="_21675DLC4C97135" hidden="1">#N/A</definedName>
    <definedName name="_21676DLC4C97135" hidden="1">#N/A</definedName>
    <definedName name="_21677DLC4C97135" hidden="1">#N/A</definedName>
    <definedName name="_21678DLC4C97135" hidden="1">#N/A</definedName>
    <definedName name="_21679DLC4C97135" hidden="1">#N/A</definedName>
    <definedName name="_2167DL610E345B" hidden="1">#N/A</definedName>
    <definedName name="_21680DLC4C97135" hidden="1">#N/A</definedName>
    <definedName name="_21681DLC4C97135" hidden="1">#N/A</definedName>
    <definedName name="_21682DLC4C97135" hidden="1">#N/A</definedName>
    <definedName name="_21683DLC4C97135" hidden="1">#N/A</definedName>
    <definedName name="_21684DLC4C97135" hidden="1">#N/A</definedName>
    <definedName name="_21685DLC4C97135" hidden="1">#N/A</definedName>
    <definedName name="_21686DLC4C97135" hidden="1">#N/A</definedName>
    <definedName name="_21687DLC4C97135" hidden="1">#N/A</definedName>
    <definedName name="_21688DLC4C97135" hidden="1">#N/A</definedName>
    <definedName name="_21689DLC4C97135" hidden="1">#N/A</definedName>
    <definedName name="_2168DL610E345B" hidden="1">#N/A</definedName>
    <definedName name="_21690DLC4C97135" hidden="1">#N/A</definedName>
    <definedName name="_21691DLC4C97135" hidden="1">#N/A</definedName>
    <definedName name="_21692DLC4C97135" hidden="1">#N/A</definedName>
    <definedName name="_21693DLC4C97135" hidden="1">#N/A</definedName>
    <definedName name="_21694DLC4C97135" hidden="1">#N/A</definedName>
    <definedName name="_21695DLC4C97135" hidden="1">#N/A</definedName>
    <definedName name="_21696DLC4C97135" hidden="1">#N/A</definedName>
    <definedName name="_21697DLC4C97135" hidden="1">#N/A</definedName>
    <definedName name="_21698DLC4C97135" hidden="1">#N/A</definedName>
    <definedName name="_21699DLC4C97135" hidden="1">#N/A</definedName>
    <definedName name="_2169DL610E345B" hidden="1">#N/A</definedName>
    <definedName name="_216DL607730C1" hidden="1">#N/A</definedName>
    <definedName name="_216DL61CC38D2" hidden="1">#N/A</definedName>
    <definedName name="_21700DLC4C97135" hidden="1">#N/A</definedName>
    <definedName name="_21701DLC4C9E2AE" hidden="1">#N/A</definedName>
    <definedName name="_21702DLC4C9E2AE" hidden="1">#N/A</definedName>
    <definedName name="_21703DLC4C9E2AE" hidden="1">#N/A</definedName>
    <definedName name="_21704DLC4C9E2AE" hidden="1">#N/A</definedName>
    <definedName name="_21705DLC4C9E2AE" hidden="1">#N/A</definedName>
    <definedName name="_21706DLC4C9E2AE" hidden="1">#N/A</definedName>
    <definedName name="_21707DLC4C9E2AE" hidden="1">#N/A</definedName>
    <definedName name="_21708DLC4C9E2AE" hidden="1">#N/A</definedName>
    <definedName name="_21709DLC4C9E2AE" hidden="1">#N/A</definedName>
    <definedName name="_2170DL610E345B" hidden="1">#N/A</definedName>
    <definedName name="_21710DLC4C9E2AE" hidden="1">#N/A</definedName>
    <definedName name="_21711DLC4C9E2AE" hidden="1">#N/A</definedName>
    <definedName name="_21712DLC4C9E2AE" hidden="1">#N/A</definedName>
    <definedName name="_21713DLC4C9E2AE" hidden="1">#N/A</definedName>
    <definedName name="_21714DLC4C9E2AE" hidden="1">#N/A</definedName>
    <definedName name="_21715DLC4C9E2AE" hidden="1">#N/A</definedName>
    <definedName name="_21716DLC4C9E2AE" hidden="1">#N/A</definedName>
    <definedName name="_21717DLC4C9E2AE" hidden="1">#N/A</definedName>
    <definedName name="_21718DLC4C9E2AE" hidden="1">#N/A</definedName>
    <definedName name="_21719DLC4C9E2AE" hidden="1">#N/A</definedName>
    <definedName name="_2171DL610F3461" hidden="1">#N/A</definedName>
    <definedName name="_21720DLC4C9E2AE" hidden="1">#N/A</definedName>
    <definedName name="_21721DLC4C9E2AE" hidden="1">#N/A</definedName>
    <definedName name="_21722DLC4C9E2AE" hidden="1">#N/A</definedName>
    <definedName name="_21723DLC4C9E2AE" hidden="1">#N/A</definedName>
    <definedName name="_21724DLC4C9E2AE" hidden="1">#N/A</definedName>
    <definedName name="_21725DLC4C9E2AE" hidden="1">#N/A</definedName>
    <definedName name="_21726DLC4C9E2AE" hidden="1">#N/A</definedName>
    <definedName name="_21727DLC4C9E2AE" hidden="1">#N/A</definedName>
    <definedName name="_21728DLC4C9E2AE" hidden="1">#N/A</definedName>
    <definedName name="_21729DLC4C9E2AE" hidden="1">#N/A</definedName>
    <definedName name="_2172DL610F3461" hidden="1">#N/A</definedName>
    <definedName name="_21730DLC4C9E2AE" hidden="1">#N/A</definedName>
    <definedName name="_21731DLC4C9E2AE" hidden="1">#N/A</definedName>
    <definedName name="_21732DLC4C9E2AE" hidden="1">#N/A</definedName>
    <definedName name="_21733DLC4C9E2AE" hidden="1">#N/A</definedName>
    <definedName name="_21734DLC4C9E2AE" hidden="1">#N/A</definedName>
    <definedName name="_21735DLC4C9E2AE" hidden="1">#N/A</definedName>
    <definedName name="_21736DLC4CA7135" hidden="1">#N/A</definedName>
    <definedName name="_21737DLC4CA7135" hidden="1">#N/A</definedName>
    <definedName name="_21738DLC4CA7135" hidden="1">#N/A</definedName>
    <definedName name="_21739DLC4CA7135" hidden="1">#N/A</definedName>
    <definedName name="_2173DL610F3461" hidden="1">#N/A</definedName>
    <definedName name="_21740DLC4CA7135" hidden="1">#N/A</definedName>
    <definedName name="_21741DLC4CA7135" hidden="1">#N/A</definedName>
    <definedName name="_21742DLC4CA7135" hidden="1">#N/A</definedName>
    <definedName name="_21743DLC4CA7135" hidden="1">#N/A</definedName>
    <definedName name="_21744DLC4CA7135" hidden="1">#N/A</definedName>
    <definedName name="_21745DLC4CA7135" hidden="1">#N/A</definedName>
    <definedName name="_21746DLC4CA7135" hidden="1">#N/A</definedName>
    <definedName name="_21747DLC4CA7135" hidden="1">#N/A</definedName>
    <definedName name="_21748DLC4CA7135" hidden="1">#N/A</definedName>
    <definedName name="_21749DLC4CA7135" hidden="1">#N/A</definedName>
    <definedName name="_2174DL610F3461" hidden="1">#N/A</definedName>
    <definedName name="_21750DLC4CA7135" hidden="1">#N/A</definedName>
    <definedName name="_21751DLC4CA7135" hidden="1">#N/A</definedName>
    <definedName name="_21752DLC4CA7135" hidden="1">#N/A</definedName>
    <definedName name="_21753DLC4CA7135" hidden="1">#N/A</definedName>
    <definedName name="_21754DLC4CA7135" hidden="1">#N/A</definedName>
    <definedName name="_21755DLC4CA7135" hidden="1">#N/A</definedName>
    <definedName name="_21756DLC4CA7135" hidden="1">#N/A</definedName>
    <definedName name="_21757DLC4CA7135" hidden="1">#N/A</definedName>
    <definedName name="_21758DLC4CA7135" hidden="1">#N/A</definedName>
    <definedName name="_21759DLC4CA7135" hidden="1">#N/A</definedName>
    <definedName name="_2175DL610F3461" hidden="1">#N/A</definedName>
    <definedName name="_21760DLC4CA7135" hidden="1">#N/A</definedName>
    <definedName name="_21761DLC4CA7135" hidden="1">#N/A</definedName>
    <definedName name="_21762DLC4CA7135" hidden="1">#N/A</definedName>
    <definedName name="_21763DLC4CA7135" hidden="1">#N/A</definedName>
    <definedName name="_21764DLC4CA7135" hidden="1">#N/A</definedName>
    <definedName name="_21765DLC4CA7135" hidden="1">#N/A</definedName>
    <definedName name="_21766DLC4CA7135" hidden="1">#N/A</definedName>
    <definedName name="_21767DLC4CA7135" hidden="1">#N/A</definedName>
    <definedName name="_21768DLC4CA7135" hidden="1">#N/A</definedName>
    <definedName name="_21769DLC4CA7135" hidden="1">#N/A</definedName>
    <definedName name="_2176DL610F3461" hidden="1">#N/A</definedName>
    <definedName name="_21770DLC4CA7135" hidden="1">#N/A</definedName>
    <definedName name="_21771DLC4CAE2AE" hidden="1">#N/A</definedName>
    <definedName name="_21772DLC4CAE2AE" hidden="1">#N/A</definedName>
    <definedName name="_21773DLC4CAE2AE" hidden="1">#N/A</definedName>
    <definedName name="_21774DLC4CAE2AE" hidden="1">#N/A</definedName>
    <definedName name="_21775DLC4CAE2AE" hidden="1">#N/A</definedName>
    <definedName name="_21776DLC4CAE2AE" hidden="1">#N/A</definedName>
    <definedName name="_21777DLC4CAE2AE" hidden="1">#N/A</definedName>
    <definedName name="_21778DLC4CAE2AE" hidden="1">#N/A</definedName>
    <definedName name="_21779DLC4CAE2AE" hidden="1">#N/A</definedName>
    <definedName name="_2177DL610F3461" hidden="1">#N/A</definedName>
    <definedName name="_21780DLC4CAE2AE" hidden="1">#N/A</definedName>
    <definedName name="_21781DLC4CAE2AE" hidden="1">#N/A</definedName>
    <definedName name="_21782DLC4CAE2AE" hidden="1">#N/A</definedName>
    <definedName name="_21783DLC4CAE2AE" hidden="1">#N/A</definedName>
    <definedName name="_21784DLC4CAE2AE" hidden="1">#N/A</definedName>
    <definedName name="_21785DLC4CAE2AE" hidden="1">#N/A</definedName>
    <definedName name="_21786DLC4CAE2AE" hidden="1">#N/A</definedName>
    <definedName name="_21787DLC4CAE2AE" hidden="1">#N/A</definedName>
    <definedName name="_21788DLC4CAE2AE" hidden="1">#N/A</definedName>
    <definedName name="_21789DLC4CAE2AE" hidden="1">#N/A</definedName>
    <definedName name="_2178DL610F3461" hidden="1">#N/A</definedName>
    <definedName name="_21790DLC4CAE2AE" hidden="1">#N/A</definedName>
    <definedName name="_21791DLC4CAE2AE" hidden="1">#N/A</definedName>
    <definedName name="_21792DLC4CAE2AE" hidden="1">#N/A</definedName>
    <definedName name="_21793DLC4CAE2AE" hidden="1">#N/A</definedName>
    <definedName name="_21794DLC4CAE2AE" hidden="1">#N/A</definedName>
    <definedName name="_21795DLC4CAE2AE" hidden="1">#N/A</definedName>
    <definedName name="_21796DLC4CAE2AE" hidden="1">#N/A</definedName>
    <definedName name="_21797DLC4CAE2AE" hidden="1">#N/A</definedName>
    <definedName name="_21798DLC4CAE2AE" hidden="1">#N/A</definedName>
    <definedName name="_21799DLC4CAE2AE" hidden="1">#N/A</definedName>
    <definedName name="_2179DL610F3461" hidden="1">#N/A</definedName>
    <definedName name="_217DL607730C1" hidden="1">#N/A</definedName>
    <definedName name="_217DL61CD38D7" hidden="1">#N/A</definedName>
    <definedName name="_21800DLC4CAE2AE" hidden="1">#N/A</definedName>
    <definedName name="_21801DLC4CAE2AE" hidden="1">#N/A</definedName>
    <definedName name="_21802DLC4CAE2AE" hidden="1">#N/A</definedName>
    <definedName name="_21803DLC4CAE2AE" hidden="1">#N/A</definedName>
    <definedName name="_21804DLC4CAE2AE" hidden="1">#N/A</definedName>
    <definedName name="_21805DLC4CAE2AE" hidden="1">#N/A</definedName>
    <definedName name="_21806DLC4CB7135" hidden="1">#N/A</definedName>
    <definedName name="_21807DLC4CB7135" hidden="1">#N/A</definedName>
    <definedName name="_21808DLC4CB7135" hidden="1">#N/A</definedName>
    <definedName name="_21809DLC4CB7135" hidden="1">#N/A</definedName>
    <definedName name="_2180DL610F3461" hidden="1">#N/A</definedName>
    <definedName name="_21810DLC4CB7135" hidden="1">#N/A</definedName>
    <definedName name="_21811DLC4CB7135" hidden="1">#N/A</definedName>
    <definedName name="_21812DLC4CB7135" hidden="1">#N/A</definedName>
    <definedName name="_21813DLC4CB7135" hidden="1">#N/A</definedName>
    <definedName name="_21814DLC4CB7135" hidden="1">#N/A</definedName>
    <definedName name="_21815DLC4CB7135" hidden="1">#N/A</definedName>
    <definedName name="_21816DLC4CB7135" hidden="1">#N/A</definedName>
    <definedName name="_21817DLC4CB7135" hidden="1">#N/A</definedName>
    <definedName name="_21818DLC4CB7135" hidden="1">#N/A</definedName>
    <definedName name="_21819DLC4CB7135" hidden="1">#N/A</definedName>
    <definedName name="_2181DL610F3461" hidden="1">#N/A</definedName>
    <definedName name="_21820DLC4CB7135" hidden="1">#N/A</definedName>
    <definedName name="_21821DLC4CB7135" hidden="1">#N/A</definedName>
    <definedName name="_21822DLC4CB7135" hidden="1">#N/A</definedName>
    <definedName name="_21823DLC4CB7135" hidden="1">#N/A</definedName>
    <definedName name="_21824DLC4CB7135" hidden="1">#N/A</definedName>
    <definedName name="_21825DLC4CB7135" hidden="1">#N/A</definedName>
    <definedName name="_21826DLC4CB7135" hidden="1">#N/A</definedName>
    <definedName name="_21827DLC4CB7135" hidden="1">#N/A</definedName>
    <definedName name="_21828DLC4CB7135" hidden="1">#N/A</definedName>
    <definedName name="_21829DLC4CB7135" hidden="1">#N/A</definedName>
    <definedName name="_2182DL610F3461" hidden="1">#N/A</definedName>
    <definedName name="_21830DLC4CB7135" hidden="1">#N/A</definedName>
    <definedName name="_21831DLC4CB7135" hidden="1">#N/A</definedName>
    <definedName name="_21832DLC4CB7135" hidden="1">#N/A</definedName>
    <definedName name="_21833DLC4CB7135" hidden="1">#N/A</definedName>
    <definedName name="_21834DLC4CB7135" hidden="1">#N/A</definedName>
    <definedName name="_21835DLC4CB7135" hidden="1">#N/A</definedName>
    <definedName name="_21836DLC4CB7135" hidden="1">#N/A</definedName>
    <definedName name="_21837DLC4CB7135" hidden="1">#N/A</definedName>
    <definedName name="_21838DLC4CB7135" hidden="1">#N/A</definedName>
    <definedName name="_21839DLC4CB7135" hidden="1">#N/A</definedName>
    <definedName name="_2183DL610F3461" hidden="1">#N/A</definedName>
    <definedName name="_21840DLC4CB7135" hidden="1">#N/A</definedName>
    <definedName name="_21841DLC4CBE2AE" hidden="1">#N/A</definedName>
    <definedName name="_21842DLC4CBE2AE" hidden="1">#N/A</definedName>
    <definedName name="_21843DLC4CBE2AE" hidden="1">#N/A</definedName>
    <definedName name="_21844DLC4CBE2AE" hidden="1">#N/A</definedName>
    <definedName name="_21845DLC4CBE2AE" hidden="1">#N/A</definedName>
    <definedName name="_21846DLC4CBE2AE" hidden="1">#N/A</definedName>
    <definedName name="_21847DLC4CBE2AE" hidden="1">#N/A</definedName>
    <definedName name="_21848DLC4CBE2AE" hidden="1">#N/A</definedName>
    <definedName name="_21849DLC4CBE2AE" hidden="1">#N/A</definedName>
    <definedName name="_2184DL610F3461" hidden="1">#N/A</definedName>
    <definedName name="_21850DLC4CBE2AE" hidden="1">#N/A</definedName>
    <definedName name="_21851DLC4CBE2AE" hidden="1">#N/A</definedName>
    <definedName name="_21852DLC4CBE2AE" hidden="1">#N/A</definedName>
    <definedName name="_21853DLC4CBE2AE" hidden="1">#N/A</definedName>
    <definedName name="_21854DLC4CBE2AE" hidden="1">#N/A</definedName>
    <definedName name="_21855DLC4CBE2AE" hidden="1">#N/A</definedName>
    <definedName name="_21856DLC4CBE2AE" hidden="1">#N/A</definedName>
    <definedName name="_21857DLC4CBE2AE" hidden="1">#N/A</definedName>
    <definedName name="_21858DLC4CBE2AE" hidden="1">#N/A</definedName>
    <definedName name="_21859DLC4CBE2AE" hidden="1">#N/A</definedName>
    <definedName name="_2185DL610F3461" hidden="1">#N/A</definedName>
    <definedName name="_21860DLC4CBE2AE" hidden="1">#N/A</definedName>
    <definedName name="_21861DLC4CBE2AE" hidden="1">#N/A</definedName>
    <definedName name="_21862DLC4CBE2AE" hidden="1">#N/A</definedName>
    <definedName name="_21863DLC4CBE2AE" hidden="1">#N/A</definedName>
    <definedName name="_21864DLC4CBE2AE" hidden="1">#N/A</definedName>
    <definedName name="_21865DLC4CBE2AE" hidden="1">#N/A</definedName>
    <definedName name="_21866DLC4CBE2AE" hidden="1">#N/A</definedName>
    <definedName name="_21867DLC4CBE2AE" hidden="1">#N/A</definedName>
    <definedName name="_21868DLC4CBE2AE" hidden="1">#N/A</definedName>
    <definedName name="_21869DLC4CBE2AE" hidden="1">#N/A</definedName>
    <definedName name="_2186DL610F3461" hidden="1">#N/A</definedName>
    <definedName name="_21870DLC4CBE2AE" hidden="1">#N/A</definedName>
    <definedName name="_21871DLC4CBE2AE" hidden="1">#N/A</definedName>
    <definedName name="_21872DLC4CBE2AE" hidden="1">#N/A</definedName>
    <definedName name="_21873DLC4CBE2AE" hidden="1">#N/A</definedName>
    <definedName name="_21874DLC4CBE2AE" hidden="1">#N/A</definedName>
    <definedName name="_21875DLC4CBE2AE" hidden="1">#N/A</definedName>
    <definedName name="_21876DLC4CC7135" hidden="1">#N/A</definedName>
    <definedName name="_21877DLC4CC7135" hidden="1">#N/A</definedName>
    <definedName name="_21878DLC4CC7135" hidden="1">#N/A</definedName>
    <definedName name="_21879DLC4CC7135" hidden="1">#N/A</definedName>
    <definedName name="_2187DL610F3461" hidden="1">#N/A</definedName>
    <definedName name="_21880DLC4CC7135" hidden="1">#N/A</definedName>
    <definedName name="_21881DLC4CC7135" hidden="1">#N/A</definedName>
    <definedName name="_21882DLC4CC7135" hidden="1">#N/A</definedName>
    <definedName name="_21883DLC4CC7135" hidden="1">#N/A</definedName>
    <definedName name="_21884DLC4CC7135" hidden="1">#N/A</definedName>
    <definedName name="_21885DLC4CC7135" hidden="1">#N/A</definedName>
    <definedName name="_21886DLC4CC7135" hidden="1">#N/A</definedName>
    <definedName name="_21887DLC4CC7135" hidden="1">#N/A</definedName>
    <definedName name="_21888DLC4CC7135" hidden="1">#N/A</definedName>
    <definedName name="_21889DLC4CC7135" hidden="1">#N/A</definedName>
    <definedName name="_2188DL610F3461" hidden="1">#N/A</definedName>
    <definedName name="_21890DLC4CC7135" hidden="1">#N/A</definedName>
    <definedName name="_21891DLC4CC7135" hidden="1">#N/A</definedName>
    <definedName name="_21892DLC4CC7135" hidden="1">#N/A</definedName>
    <definedName name="_21893DLC4CC7135" hidden="1">#N/A</definedName>
    <definedName name="_21894DLC4CC7135" hidden="1">#N/A</definedName>
    <definedName name="_21895DLC4CC7135" hidden="1">#N/A</definedName>
    <definedName name="_21896DLC4CC7135" hidden="1">#N/A</definedName>
    <definedName name="_21897DLC4CC7135" hidden="1">#N/A</definedName>
    <definedName name="_21898DLC4CC7135" hidden="1">#N/A</definedName>
    <definedName name="_21899DLC4CC7135" hidden="1">#N/A</definedName>
    <definedName name="_2189DL610F3461" hidden="1">#N/A</definedName>
    <definedName name="_218DL607730C1" hidden="1">#N/A</definedName>
    <definedName name="_218DL61CE38DE" hidden="1">#N/A</definedName>
    <definedName name="_21900DLC4CC7135" hidden="1">#N/A</definedName>
    <definedName name="_21901DLC4CC7135" hidden="1">#N/A</definedName>
    <definedName name="_21902DLC4CC7135" hidden="1">#N/A</definedName>
    <definedName name="_21903DLC4CC7135" hidden="1">#N/A</definedName>
    <definedName name="_21904DLC4CC7135" hidden="1">#N/A</definedName>
    <definedName name="_21905DLC4CC7135" hidden="1">#N/A</definedName>
    <definedName name="_21906DLC4CC7135" hidden="1">#N/A</definedName>
    <definedName name="_21907DLC4CC7135" hidden="1">#N/A</definedName>
    <definedName name="_21908DLC4CC7135" hidden="1">#N/A</definedName>
    <definedName name="_21909DLC4CC7135" hidden="1">#N/A</definedName>
    <definedName name="_2190DL610F3461" hidden="1">#N/A</definedName>
    <definedName name="_21910DLC4CC7135" hidden="1">#N/A</definedName>
    <definedName name="_21911DLC4CCE2AE" hidden="1">#N/A</definedName>
    <definedName name="_21912DLC4CCE2AE" hidden="1">#N/A</definedName>
    <definedName name="_21913DLC4CCE2AE" hidden="1">#N/A</definedName>
    <definedName name="_21914DLC4CCE2AE" hidden="1">#N/A</definedName>
    <definedName name="_21915DLC4CCE2AE" hidden="1">#N/A</definedName>
    <definedName name="_21916DLC4CCE2AE" hidden="1">#N/A</definedName>
    <definedName name="_21917DLC4CCE2AE" hidden="1">#N/A</definedName>
    <definedName name="_21918DLC4CCE2AE" hidden="1">#N/A</definedName>
    <definedName name="_21919DLC4CCE2AE" hidden="1">#N/A</definedName>
    <definedName name="_2191DL610F3461" hidden="1">#N/A</definedName>
    <definedName name="_21920DLC4CCE2AE" hidden="1">#N/A</definedName>
    <definedName name="_21921DLC4CCE2AE" hidden="1">#N/A</definedName>
    <definedName name="_21922DLC4CCE2AE" hidden="1">#N/A</definedName>
    <definedName name="_21923DLC4CCE2AE" hidden="1">#N/A</definedName>
    <definedName name="_21924DLC4CCE2AE" hidden="1">#N/A</definedName>
    <definedName name="_21925DLC4CCE2AE" hidden="1">#N/A</definedName>
    <definedName name="_21926DLC4CCE2AE" hidden="1">#N/A</definedName>
    <definedName name="_21927DLC4CCE2AE" hidden="1">#N/A</definedName>
    <definedName name="_21928DLC4CCE2AE" hidden="1">#N/A</definedName>
    <definedName name="_21929DLC4CCE2AE" hidden="1">#N/A</definedName>
    <definedName name="_2192DL610F3461" hidden="1">#N/A</definedName>
    <definedName name="_21930DLC4CCE2AE" hidden="1">#N/A</definedName>
    <definedName name="_21931DLC4CCE2AE" hidden="1">#N/A</definedName>
    <definedName name="_21932DLC4CCE2AE" hidden="1">#N/A</definedName>
    <definedName name="_21933DLC4CCE2AE" hidden="1">#N/A</definedName>
    <definedName name="_21934DLC4CCE2AE" hidden="1">#N/A</definedName>
    <definedName name="_21935DLC4CCE2AE" hidden="1">#N/A</definedName>
    <definedName name="_21936DLC4CCE2AE" hidden="1">#N/A</definedName>
    <definedName name="_21937DLC4CCE2AE" hidden="1">#N/A</definedName>
    <definedName name="_21938DLC4CCE2AE" hidden="1">#N/A</definedName>
    <definedName name="_21939DLC4CCE2AE" hidden="1">#N/A</definedName>
    <definedName name="_2193DL610F3461" hidden="1">#N/A</definedName>
    <definedName name="_21940DLC4CCE2AE" hidden="1">#N/A</definedName>
    <definedName name="_21941DLC4CCE2AE" hidden="1">#N/A</definedName>
    <definedName name="_21942DLC4CCE2AE" hidden="1">#N/A</definedName>
    <definedName name="_21943DLC4CCE2AE" hidden="1">#N/A</definedName>
    <definedName name="_21944DLC4CCE2AE" hidden="1">#N/A</definedName>
    <definedName name="_21945DLC4CCE2AE" hidden="1">#N/A</definedName>
    <definedName name="_21946DLC4CD7135" hidden="1">#N/A</definedName>
    <definedName name="_21947DLC4CD7135" hidden="1">#N/A</definedName>
    <definedName name="_21948DLC4CD7135" hidden="1">#N/A</definedName>
    <definedName name="_21949DLC4CD7135" hidden="1">#N/A</definedName>
    <definedName name="_2194DL610F3461" hidden="1">#N/A</definedName>
    <definedName name="_21950DLC4CD7135" hidden="1">#N/A</definedName>
    <definedName name="_21951DLC4CD7135" hidden="1">#N/A</definedName>
    <definedName name="_21952DLC4CD7135" hidden="1">#N/A</definedName>
    <definedName name="_21953DLC4CD7135" hidden="1">#N/A</definedName>
    <definedName name="_21954DLC4CD7135" hidden="1">#N/A</definedName>
    <definedName name="_21955DLC4CD7135" hidden="1">#N/A</definedName>
    <definedName name="_21956DLC4CD7135" hidden="1">#N/A</definedName>
    <definedName name="_21957DLC4CD7135" hidden="1">#N/A</definedName>
    <definedName name="_21958DLC4CD7135" hidden="1">#N/A</definedName>
    <definedName name="_21959DLC4CD7135" hidden="1">#N/A</definedName>
    <definedName name="_2195DL610F3461" hidden="1">#N/A</definedName>
    <definedName name="_21960DLC4CD7135" hidden="1">#N/A</definedName>
    <definedName name="_21961DLC4CD7135" hidden="1">#N/A</definedName>
    <definedName name="_21962DLC4CD7135" hidden="1">#N/A</definedName>
    <definedName name="_21963DLC4CD7135" hidden="1">#N/A</definedName>
    <definedName name="_21964DLC4CD7135" hidden="1">#N/A</definedName>
    <definedName name="_21965DLC4CD7135" hidden="1">#N/A</definedName>
    <definedName name="_21966DLC4CD7135" hidden="1">#N/A</definedName>
    <definedName name="_21967DLC4CD7135" hidden="1">#N/A</definedName>
    <definedName name="_21968DLC4CD7135" hidden="1">#N/A</definedName>
    <definedName name="_21969DLC4CD7135" hidden="1">#N/A</definedName>
    <definedName name="_2196DL610F3461" hidden="1">#N/A</definedName>
    <definedName name="_21970DLC4CD7135" hidden="1">#N/A</definedName>
    <definedName name="_21971DLC4CD7135" hidden="1">#N/A</definedName>
    <definedName name="_21972DLC4CD7135" hidden="1">#N/A</definedName>
    <definedName name="_21973DLC4CD7135" hidden="1">#N/A</definedName>
    <definedName name="_21974DLC4CD7135" hidden="1">#N/A</definedName>
    <definedName name="_21975DLC4CD7135" hidden="1">#N/A</definedName>
    <definedName name="_21976DLC4CD7135" hidden="1">#N/A</definedName>
    <definedName name="_21977DLC4CD7135" hidden="1">#N/A</definedName>
    <definedName name="_21978DLC4CD7135" hidden="1">#N/A</definedName>
    <definedName name="_21979DLC4CD7135" hidden="1">#N/A</definedName>
    <definedName name="_2197DL610F3461" hidden="1">#N/A</definedName>
    <definedName name="_21980DLC4CD7135" hidden="1">#N/A</definedName>
    <definedName name="_21981DLC4CDE2AE" hidden="1">#N/A</definedName>
    <definedName name="_21982DLC4CDE2AE" hidden="1">#N/A</definedName>
    <definedName name="_21983DLC4CDE2AE" hidden="1">#N/A</definedName>
    <definedName name="_21984DLC4CDE2AE" hidden="1">#N/A</definedName>
    <definedName name="_21985DLC4CDE2AE" hidden="1">#N/A</definedName>
    <definedName name="_21986DLC4CDE2AE" hidden="1">#N/A</definedName>
    <definedName name="_21987DLC4CDE2AE" hidden="1">#N/A</definedName>
    <definedName name="_21988DLC4CDE2AE" hidden="1">#N/A</definedName>
    <definedName name="_21989DLC4CDE2AE" hidden="1">#N/A</definedName>
    <definedName name="_2198DL610F3461" hidden="1">#N/A</definedName>
    <definedName name="_21990DLC4CDE2AE" hidden="1">#N/A</definedName>
    <definedName name="_21991DLC4CDE2AE" hidden="1">#N/A</definedName>
    <definedName name="_21992DLC4CDE2AE" hidden="1">#N/A</definedName>
    <definedName name="_21993DLC4CDE2AE" hidden="1">#N/A</definedName>
    <definedName name="_21994DLC4CDE2AE" hidden="1">#N/A</definedName>
    <definedName name="_21995DLC4CDE2AE" hidden="1">#N/A</definedName>
    <definedName name="_21996DLC4CDE2AE" hidden="1">#N/A</definedName>
    <definedName name="_21997DLC4CDE2AE" hidden="1">#N/A</definedName>
    <definedName name="_21998DLC4CDE2AE" hidden="1">#N/A</definedName>
    <definedName name="_21999DLC4CDE2AE" hidden="1">#N/A</definedName>
    <definedName name="_2199DL610F3461" hidden="1">#N/A</definedName>
    <definedName name="_219DL607730C1" hidden="1">#N/A</definedName>
    <definedName name="_219DL61CF38E2" hidden="1">#N/A</definedName>
    <definedName name="_21AL639B3E5C" hidden="1">#N/A</definedName>
    <definedName name="_21DL60D93316" hidden="1">#N/A</definedName>
    <definedName name="_22000DLC4CDE2AE" hidden="1">#N/A</definedName>
    <definedName name="_22001DLC4CDE2AE" hidden="1">#N/A</definedName>
    <definedName name="_22002DLC4CDE2AE" hidden="1">#N/A</definedName>
    <definedName name="_22003DLC4CDE2AE" hidden="1">#N/A</definedName>
    <definedName name="_22004DLC4CDE2AE" hidden="1">#N/A</definedName>
    <definedName name="_22005DLC4CDE2AE" hidden="1">#N/A</definedName>
    <definedName name="_22006DLC4CDE2AE" hidden="1">#N/A</definedName>
    <definedName name="_22007DLC4CDE2AE" hidden="1">#N/A</definedName>
    <definedName name="_22008DLC4CDE2AE" hidden="1">#N/A</definedName>
    <definedName name="_22009DLC4CDE2AE" hidden="1">#N/A</definedName>
    <definedName name="_2200DL610F3461" hidden="1">#N/A</definedName>
    <definedName name="_22010DLC4CDE2AE" hidden="1">#N/A</definedName>
    <definedName name="_22011DLC4CDE2AE" hidden="1">#N/A</definedName>
    <definedName name="_22012DLC4CDE2AE" hidden="1">#N/A</definedName>
    <definedName name="_22013DLC4CDE2AE" hidden="1">#N/A</definedName>
    <definedName name="_22014DLC4CDE2AE" hidden="1">#N/A</definedName>
    <definedName name="_22015DLC4CDE2AE" hidden="1">#N/A</definedName>
    <definedName name="_22016DLC4CE7135" hidden="1">#N/A</definedName>
    <definedName name="_22017DLC4CE7135" hidden="1">#N/A</definedName>
    <definedName name="_22018DLC4CE7135" hidden="1">#N/A</definedName>
    <definedName name="_22019DLC4CE7135" hidden="1">#N/A</definedName>
    <definedName name="_2201DL610F3461" hidden="1">#N/A</definedName>
    <definedName name="_22020DLC4CE7135" hidden="1">#N/A</definedName>
    <definedName name="_22021DLC4CE7135" hidden="1">#N/A</definedName>
    <definedName name="_22022DLC4CE7135" hidden="1">#N/A</definedName>
    <definedName name="_22023DLC4CE7135" hidden="1">#N/A</definedName>
    <definedName name="_22024DLC4CE7135" hidden="1">#N/A</definedName>
    <definedName name="_22025DLC4CE7135" hidden="1">#N/A</definedName>
    <definedName name="_22026DLC4CE7135" hidden="1">#N/A</definedName>
    <definedName name="_22027DLC4CE7135" hidden="1">#N/A</definedName>
    <definedName name="_22028DLC4CE7135" hidden="1">#N/A</definedName>
    <definedName name="_22029DLC4CE7135" hidden="1">#N/A</definedName>
    <definedName name="_2202DL610F3461" hidden="1">#N/A</definedName>
    <definedName name="_22030DLC4CE7135" hidden="1">#N/A</definedName>
    <definedName name="_22031DLC4CE7135" hidden="1">#N/A</definedName>
    <definedName name="_22032DLC4CE7135" hidden="1">#N/A</definedName>
    <definedName name="_22033DLC4CE7135" hidden="1">#N/A</definedName>
    <definedName name="_22034DLC4CE7135" hidden="1">#N/A</definedName>
    <definedName name="_22035DLC4CE7135" hidden="1">#N/A</definedName>
    <definedName name="_22036DLC4CE7135" hidden="1">#N/A</definedName>
    <definedName name="_22037DLC4CE7135" hidden="1">#N/A</definedName>
    <definedName name="_22038DLC4CE7135" hidden="1">#N/A</definedName>
    <definedName name="_22039DLC4CE7135" hidden="1">#N/A</definedName>
    <definedName name="_2203DL610F3461" hidden="1">#N/A</definedName>
    <definedName name="_22040DLC4CE7135" hidden="1">#N/A</definedName>
    <definedName name="_22041DLC4CE7135" hidden="1">#N/A</definedName>
    <definedName name="_22042DLC4CE7135" hidden="1">#N/A</definedName>
    <definedName name="_22043DLC4CE7135" hidden="1">#N/A</definedName>
    <definedName name="_22044DLC4CE7135" hidden="1">#N/A</definedName>
    <definedName name="_22045DLC4CE7135" hidden="1">#N/A</definedName>
    <definedName name="_22046DLC4CE7135" hidden="1">#N/A</definedName>
    <definedName name="_22047DLC4CE7135" hidden="1">#N/A</definedName>
    <definedName name="_22048DLC4CE7135" hidden="1">#N/A</definedName>
    <definedName name="_22049DLC4CE7135" hidden="1">#N/A</definedName>
    <definedName name="_2204DL610F3461" hidden="1">#N/A</definedName>
    <definedName name="_22050DLC4CE7135" hidden="1">#N/A</definedName>
    <definedName name="_22051DLC4CEE2AE" hidden="1">#N/A</definedName>
    <definedName name="_22052DLC4CEE2AE" hidden="1">#N/A</definedName>
    <definedName name="_22053DLC4CEE2AE" hidden="1">#N/A</definedName>
    <definedName name="_22054DLC4CEE2AE" hidden="1">#N/A</definedName>
    <definedName name="_22055DLC4CEE2AE" hidden="1">#N/A</definedName>
    <definedName name="_22056DLC4CEE2AE" hidden="1">#N/A</definedName>
    <definedName name="_22057DLC4CEE2AE" hidden="1">#N/A</definedName>
    <definedName name="_22058DLC4CEE2AE" hidden="1">#N/A</definedName>
    <definedName name="_22059DLC4CEE2AE" hidden="1">#N/A</definedName>
    <definedName name="_2205DL610F3461" hidden="1">#N/A</definedName>
    <definedName name="_22060DLC4CEE2AE" hidden="1">#N/A</definedName>
    <definedName name="_22061DLC4CEE2AE" hidden="1">#N/A</definedName>
    <definedName name="_22062DLC4CEE2AE" hidden="1">#N/A</definedName>
    <definedName name="_22063DLC4CEE2AE" hidden="1">#N/A</definedName>
    <definedName name="_22064DLC4CEE2AE" hidden="1">#N/A</definedName>
    <definedName name="_22065DLC4CEE2AE" hidden="1">#N/A</definedName>
    <definedName name="_22066DLC4CEE2AE" hidden="1">#N/A</definedName>
    <definedName name="_22067DLC4CEE2AE" hidden="1">#N/A</definedName>
    <definedName name="_22068DLC4CEE2AE" hidden="1">#N/A</definedName>
    <definedName name="_22069DLC4CEE2AE" hidden="1">#N/A</definedName>
    <definedName name="_2206DL61103467" hidden="1">#N/A</definedName>
    <definedName name="_22070DLC4CEE2AE" hidden="1">#N/A</definedName>
    <definedName name="_22071DLC4CEE2AE" hidden="1">#N/A</definedName>
    <definedName name="_22072DLC4CEE2AE" hidden="1">#N/A</definedName>
    <definedName name="_22073DLC4CEE2AE" hidden="1">#N/A</definedName>
    <definedName name="_22074DLC4CEE2AE" hidden="1">#N/A</definedName>
    <definedName name="_22075DLC4CEE2AE" hidden="1">#N/A</definedName>
    <definedName name="_22076DLC4CEE2AE" hidden="1">#N/A</definedName>
    <definedName name="_22077DLC4CEE2AE" hidden="1">#N/A</definedName>
    <definedName name="_22078DLC4CEE2AE" hidden="1">#N/A</definedName>
    <definedName name="_22079DLC4CEE2AE" hidden="1">#N/A</definedName>
    <definedName name="_2207DL61103467" hidden="1">#N/A</definedName>
    <definedName name="_22080DLC4CEE2AE" hidden="1">#N/A</definedName>
    <definedName name="_22081DLC4CEE2AE" hidden="1">#N/A</definedName>
    <definedName name="_22082DLC4CEE2AE" hidden="1">#N/A</definedName>
    <definedName name="_22083DLC4CEE2AE" hidden="1">#N/A</definedName>
    <definedName name="_22084DLC4CEE2AE" hidden="1">#N/A</definedName>
    <definedName name="_22085DLC4CEE2AE" hidden="1">#N/A</definedName>
    <definedName name="_22086DLC4CF7135" hidden="1">#N/A</definedName>
    <definedName name="_22087DLC4CF7135" hidden="1">#N/A</definedName>
    <definedName name="_22088DLC4CF7135" hidden="1">#N/A</definedName>
    <definedName name="_22089DLC4CF7135" hidden="1">#N/A</definedName>
    <definedName name="_2208DL61103467" hidden="1">#N/A</definedName>
    <definedName name="_22090DLC4CF7135" hidden="1">#N/A</definedName>
    <definedName name="_22091DLC4CF7135" hidden="1">#N/A</definedName>
    <definedName name="_22092DLC4CF7135" hidden="1">#N/A</definedName>
    <definedName name="_22093DLC4CF7135" hidden="1">#N/A</definedName>
    <definedName name="_22094DLC4CF7135" hidden="1">#N/A</definedName>
    <definedName name="_22095DLC4CF7135" hidden="1">#N/A</definedName>
    <definedName name="_22096DLC4CF7135" hidden="1">#N/A</definedName>
    <definedName name="_22097DLC4CF7135" hidden="1">#N/A</definedName>
    <definedName name="_22098DLC4CF7135" hidden="1">#N/A</definedName>
    <definedName name="_22099DLC4CF7135" hidden="1">#N/A</definedName>
    <definedName name="_2209DL61103467" hidden="1">#N/A</definedName>
    <definedName name="_220DL607730C1" hidden="1">#N/A</definedName>
    <definedName name="_220DL61D038E6" hidden="1">#N/A</definedName>
    <definedName name="_22100DLC4CF7135" hidden="1">#N/A</definedName>
    <definedName name="_22101DLC4CF7135" hidden="1">#N/A</definedName>
    <definedName name="_22102DLC4CF7135" hidden="1">#N/A</definedName>
    <definedName name="_22103DLC4CF7135" hidden="1">#N/A</definedName>
    <definedName name="_22104DLC4CF7135" hidden="1">#N/A</definedName>
    <definedName name="_22105DLC4CF7135" hidden="1">#N/A</definedName>
    <definedName name="_22106DLC4CF7135" hidden="1">#N/A</definedName>
    <definedName name="_22107DLC4CF7135" hidden="1">#N/A</definedName>
    <definedName name="_22108DLC4CF7135" hidden="1">#N/A</definedName>
    <definedName name="_22109DLC4CF7135" hidden="1">#N/A</definedName>
    <definedName name="_2210DL61103467" hidden="1">#N/A</definedName>
    <definedName name="_22110DLC4CF7135" hidden="1">#N/A</definedName>
    <definedName name="_22111DLC4CF7135" hidden="1">#N/A</definedName>
    <definedName name="_22112DLC4CF7135" hidden="1">#N/A</definedName>
    <definedName name="_22113DLC4CF7135" hidden="1">#N/A</definedName>
    <definedName name="_22114DLC4CF7135" hidden="1">#N/A</definedName>
    <definedName name="_22115DLC4CF7135" hidden="1">#N/A</definedName>
    <definedName name="_22116DLC4CF7135" hidden="1">#N/A</definedName>
    <definedName name="_22117DLC4CF7135" hidden="1">#N/A</definedName>
    <definedName name="_22118DLC4CF7135" hidden="1">#N/A</definedName>
    <definedName name="_22119DLC4CF7135" hidden="1">#N/A</definedName>
    <definedName name="_2211DL61103467" hidden="1">#N/A</definedName>
    <definedName name="_22120DLC4CF7135" hidden="1">#N/A</definedName>
    <definedName name="_22121DLC4CFE2AE" hidden="1">#N/A</definedName>
    <definedName name="_22122DLC4CFE2AE" hidden="1">#N/A</definedName>
    <definedName name="_22123DLC4CFE2AE" hidden="1">#N/A</definedName>
    <definedName name="_22124DLC4CFE2AE" hidden="1">#N/A</definedName>
    <definedName name="_22125DLC4CFE2AE" hidden="1">#N/A</definedName>
    <definedName name="_22126DLC4CFE2AE" hidden="1">#N/A</definedName>
    <definedName name="_22127DLC4CFE2AE" hidden="1">#N/A</definedName>
    <definedName name="_22128DLC4CFE2AE" hidden="1">#N/A</definedName>
    <definedName name="_22129DLC4CFE2AE" hidden="1">#N/A</definedName>
    <definedName name="_2212DL61103467" hidden="1">#N/A</definedName>
    <definedName name="_22130DLC4CFE2AE" hidden="1">#N/A</definedName>
    <definedName name="_22131DLC4CFE2AE" hidden="1">#N/A</definedName>
    <definedName name="_22132DLC4CFE2AE" hidden="1">#N/A</definedName>
    <definedName name="_22133DLC4CFE2AE" hidden="1">#N/A</definedName>
    <definedName name="_22134DLC4CFE2AE" hidden="1">#N/A</definedName>
    <definedName name="_22135DLC4CFE2AE" hidden="1">#N/A</definedName>
    <definedName name="_22136DLC4CFE2AE" hidden="1">#N/A</definedName>
    <definedName name="_22137DLC4CFE2AE" hidden="1">#N/A</definedName>
    <definedName name="_22138DLC4CFE2AE" hidden="1">#N/A</definedName>
    <definedName name="_22139DLC4CFE2AE" hidden="1">#N/A</definedName>
    <definedName name="_2213DL61103467" hidden="1">#N/A</definedName>
    <definedName name="_22140DLC4CFE2AE" hidden="1">#N/A</definedName>
    <definedName name="_22141DLC4CFE2AE" hidden="1">#N/A</definedName>
    <definedName name="_22142DLC4CFE2AE" hidden="1">#N/A</definedName>
    <definedName name="_22143DLC4CFE2AE" hidden="1">#N/A</definedName>
    <definedName name="_22144DLC4CFE2AE" hidden="1">#N/A</definedName>
    <definedName name="_22145DLC4CFE2AE" hidden="1">#N/A</definedName>
    <definedName name="_22146DLC4CFE2AE" hidden="1">#N/A</definedName>
    <definedName name="_22147DLC4CFE2AE" hidden="1">#N/A</definedName>
    <definedName name="_22148DLC4CFE2AE" hidden="1">#N/A</definedName>
    <definedName name="_22149DLC4CFE2AE" hidden="1">#N/A</definedName>
    <definedName name="_2214DL61103467" hidden="1">#N/A</definedName>
    <definedName name="_22150DLC4CFE2AE" hidden="1">#N/A</definedName>
    <definedName name="_22151DLC4CFE2AE" hidden="1">#N/A</definedName>
    <definedName name="_22152DLC4CFE2AE" hidden="1">#N/A</definedName>
    <definedName name="_22153DLC4CFE2AE" hidden="1">#N/A</definedName>
    <definedName name="_22154DLC4CFE2AE" hidden="1">#N/A</definedName>
    <definedName name="_22155DLC4CFE2AE" hidden="1">#N/A</definedName>
    <definedName name="_22156DLC4D07135" hidden="1">#N/A</definedName>
    <definedName name="_22157DLC4D07135" hidden="1">#N/A</definedName>
    <definedName name="_22158DLC4D07135" hidden="1">#N/A</definedName>
    <definedName name="_22159DLC4D07135" hidden="1">#N/A</definedName>
    <definedName name="_2215DL61103467" hidden="1">#N/A</definedName>
    <definedName name="_22160DLC4D07135" hidden="1">#N/A</definedName>
    <definedName name="_22161DLC4D07135" hidden="1">#N/A</definedName>
    <definedName name="_22162DLC4D07135" hidden="1">#N/A</definedName>
    <definedName name="_22163DLC4D07135" hidden="1">#N/A</definedName>
    <definedName name="_22164DLC4D07135" hidden="1">#N/A</definedName>
    <definedName name="_22165DLC4D07135" hidden="1">#N/A</definedName>
    <definedName name="_22166DLC4D07135" hidden="1">#N/A</definedName>
    <definedName name="_22167DLC4D07135" hidden="1">#N/A</definedName>
    <definedName name="_22168DLC4D07135" hidden="1">#N/A</definedName>
    <definedName name="_22169DLC4D07135" hidden="1">#N/A</definedName>
    <definedName name="_2216DL61103467" hidden="1">#N/A</definedName>
    <definedName name="_22170DLC4D07135" hidden="1">#N/A</definedName>
    <definedName name="_22171DLC4D07135" hidden="1">#N/A</definedName>
    <definedName name="_22172DLC4D07135" hidden="1">#N/A</definedName>
    <definedName name="_22173DLC4D07135" hidden="1">#N/A</definedName>
    <definedName name="_22174DLC4D07135" hidden="1">#N/A</definedName>
    <definedName name="_22175DLC4D07135" hidden="1">#N/A</definedName>
    <definedName name="_22176DLC4D07135" hidden="1">#N/A</definedName>
    <definedName name="_22177DLC4D07135" hidden="1">#N/A</definedName>
    <definedName name="_22178DLC4D07135" hidden="1">#N/A</definedName>
    <definedName name="_22179DLC4D07135" hidden="1">#N/A</definedName>
    <definedName name="_2217DL61103467" hidden="1">#N/A</definedName>
    <definedName name="_22180DLC4D07135" hidden="1">#N/A</definedName>
    <definedName name="_22181DLC4D07135" hidden="1">#N/A</definedName>
    <definedName name="_22182DLC4D07135" hidden="1">#N/A</definedName>
    <definedName name="_22183DLC4D07135" hidden="1">#N/A</definedName>
    <definedName name="_22184DLC4D07135" hidden="1">#N/A</definedName>
    <definedName name="_22185DLC4D07135" hidden="1">#N/A</definedName>
    <definedName name="_22186DLC4D07135" hidden="1">#N/A</definedName>
    <definedName name="_22187DLC4D07135" hidden="1">#N/A</definedName>
    <definedName name="_22188DLC4D07135" hidden="1">#N/A</definedName>
    <definedName name="_22189DLC4D07135" hidden="1">#N/A</definedName>
    <definedName name="_2218DL61103467" hidden="1">#N/A</definedName>
    <definedName name="_22190DLC4D07135" hidden="1">#N/A</definedName>
    <definedName name="_22191DLC4D0E2AE" hidden="1">#N/A</definedName>
    <definedName name="_22192DLC4D0E2AE" hidden="1">#N/A</definedName>
    <definedName name="_22193DLC4D0E2AE" hidden="1">#N/A</definedName>
    <definedName name="_22194DLC4D0E2AE" hidden="1">#N/A</definedName>
    <definedName name="_22195DLC4D0E2AE" hidden="1">#N/A</definedName>
    <definedName name="_22196DLC4D0E2AE" hidden="1">#N/A</definedName>
    <definedName name="_22197DLC4D0E2AE" hidden="1">#N/A</definedName>
    <definedName name="_22198DLC4D0E2AE" hidden="1">#N/A</definedName>
    <definedName name="_22199DLC4D0E2AE" hidden="1">#N/A</definedName>
    <definedName name="_2219DL61103467" hidden="1">#N/A</definedName>
    <definedName name="_221DL607730C1" hidden="1">#N/A</definedName>
    <definedName name="_221DL61D138EA" hidden="1">#N/A</definedName>
    <definedName name="_22200DLC4D0E2AE" hidden="1">#N/A</definedName>
    <definedName name="_22201DLC4D0E2AE" hidden="1">#N/A</definedName>
    <definedName name="_22202DLC4D0E2AE" hidden="1">#N/A</definedName>
    <definedName name="_22203DLC4D0E2AE" hidden="1">#N/A</definedName>
    <definedName name="_22204DLC4D0E2AE" hidden="1">#N/A</definedName>
    <definedName name="_22205DLC4D0E2AE" hidden="1">#N/A</definedName>
    <definedName name="_22206DLC4D0E2AE" hidden="1">#N/A</definedName>
    <definedName name="_22207DLC4D0E2AE" hidden="1">#N/A</definedName>
    <definedName name="_22208DLC4D0E2AE" hidden="1">#N/A</definedName>
    <definedName name="_22209DLC4D0E2AE" hidden="1">#N/A</definedName>
    <definedName name="_2220DL61103467" hidden="1">#N/A</definedName>
    <definedName name="_22210DLC4D0E2AE" hidden="1">#N/A</definedName>
    <definedName name="_22211DLC4D0E2AE" hidden="1">#N/A</definedName>
    <definedName name="_22212DLC4D0E2AE" hidden="1">#N/A</definedName>
    <definedName name="_22213DLC4D0E2AE" hidden="1">#N/A</definedName>
    <definedName name="_22214DLC4D0E2AE" hidden="1">#N/A</definedName>
    <definedName name="_22215DLC4D0E2AE" hidden="1">#N/A</definedName>
    <definedName name="_22216DLC4D0E2AE" hidden="1">#N/A</definedName>
    <definedName name="_22217DLC4D0E2AE" hidden="1">#N/A</definedName>
    <definedName name="_22218DLC4D0E2AE" hidden="1">#N/A</definedName>
    <definedName name="_22219DLC4D0E2AE" hidden="1">#N/A</definedName>
    <definedName name="_2221DL61103467" hidden="1">#N/A</definedName>
    <definedName name="_22220DLC4D0E2AE" hidden="1">#N/A</definedName>
    <definedName name="_22221DLC4D0E2AE" hidden="1">#N/A</definedName>
    <definedName name="_22222DLC4D0E2AE" hidden="1">#N/A</definedName>
    <definedName name="_22223DLC4D0E2AE" hidden="1">#N/A</definedName>
    <definedName name="_22224DLC4D0E2AE" hidden="1">#N/A</definedName>
    <definedName name="_22225DLC4D0E2AE" hidden="1">#N/A</definedName>
    <definedName name="_22226DLC4D17135" hidden="1">#N/A</definedName>
    <definedName name="_22227DLC4D17135" hidden="1">#N/A</definedName>
    <definedName name="_22228DLC4D17135" hidden="1">#N/A</definedName>
    <definedName name="_22229DLC4D17135" hidden="1">#N/A</definedName>
    <definedName name="_2222DL61103467" hidden="1">#N/A</definedName>
    <definedName name="_22230DLC4D17135" hidden="1">#N/A</definedName>
    <definedName name="_22231DLC4D17135" hidden="1">#N/A</definedName>
    <definedName name="_22232DLC4D17135" hidden="1">#N/A</definedName>
    <definedName name="_22233DLC4D17135" hidden="1">#N/A</definedName>
    <definedName name="_22234DLC4D17135" hidden="1">#N/A</definedName>
    <definedName name="_22235DLC4D17135" hidden="1">#N/A</definedName>
    <definedName name="_22236DLC4D17135" hidden="1">#N/A</definedName>
    <definedName name="_22237DLC4D17135" hidden="1">#N/A</definedName>
    <definedName name="_22238DLC4D17135" hidden="1">#N/A</definedName>
    <definedName name="_22239DLC4D17135" hidden="1">#N/A</definedName>
    <definedName name="_2223DL61103467" hidden="1">#N/A</definedName>
    <definedName name="_22240DLC4D17135" hidden="1">#N/A</definedName>
    <definedName name="_22241DLC4D17135" hidden="1">#N/A</definedName>
    <definedName name="_22242DLC4D17135" hidden="1">#N/A</definedName>
    <definedName name="_22243DLC4D17135" hidden="1">#N/A</definedName>
    <definedName name="_22244DLC4D17135" hidden="1">#N/A</definedName>
    <definedName name="_22245DLC4D17135" hidden="1">#N/A</definedName>
    <definedName name="_22246DLC4D17135" hidden="1">#N/A</definedName>
    <definedName name="_22247DLC4D17135" hidden="1">#N/A</definedName>
    <definedName name="_22248DLC4D17135" hidden="1">#N/A</definedName>
    <definedName name="_22249DLC4D17135" hidden="1">#N/A</definedName>
    <definedName name="_2224DL61103467" hidden="1">#N/A</definedName>
    <definedName name="_22250DLC4D17135" hidden="1">#N/A</definedName>
    <definedName name="_22251DLC4D17135" hidden="1">#N/A</definedName>
    <definedName name="_22252DLC4D17135" hidden="1">#N/A</definedName>
    <definedName name="_22253DLC4D17135" hidden="1">#N/A</definedName>
    <definedName name="_22254DLC4D17135" hidden="1">#N/A</definedName>
    <definedName name="_22255DLC4D17135" hidden="1">#N/A</definedName>
    <definedName name="_22256DLC4D17135" hidden="1">#N/A</definedName>
    <definedName name="_22257DLC4D17135" hidden="1">#N/A</definedName>
    <definedName name="_22258DLC4D17135" hidden="1">#N/A</definedName>
    <definedName name="_22259DLC4D17135" hidden="1">#N/A</definedName>
    <definedName name="_2225DL61103467" hidden="1">#N/A</definedName>
    <definedName name="_22260DLC4D17135" hidden="1">#N/A</definedName>
    <definedName name="_22261DLC4D1E2AE" hidden="1">#N/A</definedName>
    <definedName name="_22262DLC4D1E2AE" hidden="1">#N/A</definedName>
    <definedName name="_22263DLC4D1E2AE" hidden="1">#N/A</definedName>
    <definedName name="_22264DLC4D1E2AE" hidden="1">#N/A</definedName>
    <definedName name="_22265DLC4D1E2AE" hidden="1">#N/A</definedName>
    <definedName name="_22266DLC4D1E2AE" hidden="1">#N/A</definedName>
    <definedName name="_22267DLC4D1E2AE" hidden="1">#N/A</definedName>
    <definedName name="_22268DLC4D1E2AE" hidden="1">#N/A</definedName>
    <definedName name="_22269DLC4D1E2AE" hidden="1">#N/A</definedName>
    <definedName name="_2226DL61103467" hidden="1">#N/A</definedName>
    <definedName name="_22270DLC4D1E2AE" hidden="1">#N/A</definedName>
    <definedName name="_22271DLC4D1E2AE" hidden="1">#N/A</definedName>
    <definedName name="_22272DLC4D1E2AE" hidden="1">#N/A</definedName>
    <definedName name="_22273DLC4D1E2AE" hidden="1">#N/A</definedName>
    <definedName name="_22274DLC4D1E2AE" hidden="1">#N/A</definedName>
    <definedName name="_22275DLC4D1E2AE" hidden="1">#N/A</definedName>
    <definedName name="_22276DLC4D1E2AE" hidden="1">#N/A</definedName>
    <definedName name="_22277DLC4D1E2AE" hidden="1">#N/A</definedName>
    <definedName name="_22278DLC4D1E2AE" hidden="1">#N/A</definedName>
    <definedName name="_22279DLC4D1E2AE" hidden="1">#N/A</definedName>
    <definedName name="_2227DL61103467" hidden="1">#N/A</definedName>
    <definedName name="_22280DLC4D1E2AE" hidden="1">#N/A</definedName>
    <definedName name="_22281DLC4D1E2AE" hidden="1">#N/A</definedName>
    <definedName name="_22282DLC4D1E2AE" hidden="1">#N/A</definedName>
    <definedName name="_22283DLC4D1E2AE" hidden="1">#N/A</definedName>
    <definedName name="_22284DLC4D1E2AE" hidden="1">#N/A</definedName>
    <definedName name="_22285DLC4D1E2AE" hidden="1">#N/A</definedName>
    <definedName name="_22286DLC4D1E2AE" hidden="1">#N/A</definedName>
    <definedName name="_22287DLC4D1E2AE" hidden="1">#N/A</definedName>
    <definedName name="_22288DLC4D1E2AE" hidden="1">#N/A</definedName>
    <definedName name="_22289DLC4D1E2AE" hidden="1">#N/A</definedName>
    <definedName name="_2228DL61103467" hidden="1">#N/A</definedName>
    <definedName name="_22290DLC4D1E2AE" hidden="1">#N/A</definedName>
    <definedName name="_22291DLC4D1E2AE" hidden="1">#N/A</definedName>
    <definedName name="_22292DLC4D1E2AE" hidden="1">#N/A</definedName>
    <definedName name="_22293DLC4D1E2AE" hidden="1">#N/A</definedName>
    <definedName name="_22294DLC4D1E2AE" hidden="1">#N/A</definedName>
    <definedName name="_22295DLC4D1E2AE" hidden="1">#N/A</definedName>
    <definedName name="_22296DLC4D27135" hidden="1">#N/A</definedName>
    <definedName name="_22297DLC4D27135" hidden="1">#N/A</definedName>
    <definedName name="_22298DLC4D27135" hidden="1">#N/A</definedName>
    <definedName name="_22299DLC4D27135" hidden="1">#N/A</definedName>
    <definedName name="_2229DL61103467" hidden="1">#N/A</definedName>
    <definedName name="_222DL607730C1" hidden="1">#N/A</definedName>
    <definedName name="_222DL61D238ED" hidden="1">#N/A</definedName>
    <definedName name="_22300DLC4D27135" hidden="1">#N/A</definedName>
    <definedName name="_22301DLC4D27135" hidden="1">#N/A</definedName>
    <definedName name="_22302DLC4D27135" hidden="1">#N/A</definedName>
    <definedName name="_22303DLC4D27135" hidden="1">#N/A</definedName>
    <definedName name="_22304DLC4D27135" hidden="1">#N/A</definedName>
    <definedName name="_22305DLC4D27135" hidden="1">#N/A</definedName>
    <definedName name="_22306DLC4D27135" hidden="1">#N/A</definedName>
    <definedName name="_22307DLC4D27135" hidden="1">#N/A</definedName>
    <definedName name="_22308DLC4D27135" hidden="1">#N/A</definedName>
    <definedName name="_22309DLC4D27135" hidden="1">#N/A</definedName>
    <definedName name="_2230DL61103467" hidden="1">#N/A</definedName>
    <definedName name="_22310DLC4D27135" hidden="1">#N/A</definedName>
    <definedName name="_22311DLC4D27135" hidden="1">#N/A</definedName>
    <definedName name="_22312DLC4D27135" hidden="1">#N/A</definedName>
    <definedName name="_22313DLC4D27135" hidden="1">#N/A</definedName>
    <definedName name="_22314DLC4D27135" hidden="1">#N/A</definedName>
    <definedName name="_22315DLC4D27135" hidden="1">#N/A</definedName>
    <definedName name="_22316DLC4D27135" hidden="1">#N/A</definedName>
    <definedName name="_22317DLC4D27135" hidden="1">#N/A</definedName>
    <definedName name="_22318DLC4D27135" hidden="1">#N/A</definedName>
    <definedName name="_22319DLC4D27135" hidden="1">#N/A</definedName>
    <definedName name="_2231DL61103467" hidden="1">#N/A</definedName>
    <definedName name="_22320DLC4D27135" hidden="1">#N/A</definedName>
    <definedName name="_22321DLC4D27135" hidden="1">#N/A</definedName>
    <definedName name="_22322DLC4D27135" hidden="1">#N/A</definedName>
    <definedName name="_22323DLC4D27135" hidden="1">#N/A</definedName>
    <definedName name="_22324DLC4D27135" hidden="1">#N/A</definedName>
    <definedName name="_22325DLC4D27135" hidden="1">#N/A</definedName>
    <definedName name="_22326DLC4D27135" hidden="1">#N/A</definedName>
    <definedName name="_22327DLC4D27135" hidden="1">#N/A</definedName>
    <definedName name="_22328DLC4D27135" hidden="1">#N/A</definedName>
    <definedName name="_22329DLC4D27135" hidden="1">#N/A</definedName>
    <definedName name="_2232DL61103467" hidden="1">#N/A</definedName>
    <definedName name="_22330DLC4D27135" hidden="1">#N/A</definedName>
    <definedName name="_22331DLC4D2E2AE" hidden="1">#N/A</definedName>
    <definedName name="_22332DLC4D2E2AE" hidden="1">#N/A</definedName>
    <definedName name="_22333DLC4D2E2AE" hidden="1">#N/A</definedName>
    <definedName name="_22334DLC4D2E2AE" hidden="1">#N/A</definedName>
    <definedName name="_22335DLC4D2E2AE" hidden="1">#N/A</definedName>
    <definedName name="_22336DLC4D2E2AE" hidden="1">#N/A</definedName>
    <definedName name="_22337DLC4D2E2AE" hidden="1">#N/A</definedName>
    <definedName name="_22338DLC4D2E2AE" hidden="1">#N/A</definedName>
    <definedName name="_22339DLC4D2E2AE" hidden="1">#N/A</definedName>
    <definedName name="_2233DL61103467" hidden="1">#N/A</definedName>
    <definedName name="_22340DLC4D2E2AE" hidden="1">#N/A</definedName>
    <definedName name="_22341DLC4D2E2AE" hidden="1">#N/A</definedName>
    <definedName name="_22342DLC4D2E2AE" hidden="1">#N/A</definedName>
    <definedName name="_22343DLC4D2E2AE" hidden="1">#N/A</definedName>
    <definedName name="_22344DLC4D2E2AE" hidden="1">#N/A</definedName>
    <definedName name="_22345DLC4D2E2AE" hidden="1">#N/A</definedName>
    <definedName name="_22346DLC4D2E2AE" hidden="1">#N/A</definedName>
    <definedName name="_22347DLC4D2E2AE" hidden="1">#N/A</definedName>
    <definedName name="_22348DLC4D2E2AE" hidden="1">#N/A</definedName>
    <definedName name="_22349DLC4D2E2AE" hidden="1">#N/A</definedName>
    <definedName name="_2234DL61103467" hidden="1">#N/A</definedName>
    <definedName name="_22350DLC4D2E2AE" hidden="1">#N/A</definedName>
    <definedName name="_22351DLC4D2E2AE" hidden="1">#N/A</definedName>
    <definedName name="_22352DLC4D2E2AE" hidden="1">#N/A</definedName>
    <definedName name="_22353DLC4D2E2AE" hidden="1">#N/A</definedName>
    <definedName name="_22354DLC4D2E2AE" hidden="1">#N/A</definedName>
    <definedName name="_22355DLC4D2E2AE" hidden="1">#N/A</definedName>
    <definedName name="_22356DLC4D2E2AE" hidden="1">#N/A</definedName>
    <definedName name="_22357DLC4D2E2AE" hidden="1">#N/A</definedName>
    <definedName name="_22358DLC4D2E2AE" hidden="1">#N/A</definedName>
    <definedName name="_22359DLC4D2E2AE" hidden="1">#N/A</definedName>
    <definedName name="_2235DL61103467" hidden="1">#N/A</definedName>
    <definedName name="_22360DLC4D2E2AE" hidden="1">#N/A</definedName>
    <definedName name="_22361DLC4D2E2AE" hidden="1">#N/A</definedName>
    <definedName name="_22362DLC4D2E2AE" hidden="1">#N/A</definedName>
    <definedName name="_22363DLC4D2E2AE" hidden="1">#N/A</definedName>
    <definedName name="_22364DLC4D2E2AE" hidden="1">#N/A</definedName>
    <definedName name="_22365DLC4D2E2AE" hidden="1">#N/A</definedName>
    <definedName name="_22366DLC4D37135" hidden="1">#N/A</definedName>
    <definedName name="_22367DLC4D37135" hidden="1">#N/A</definedName>
    <definedName name="_22368DLC4D37135" hidden="1">#N/A</definedName>
    <definedName name="_22369DLC4D37135" hidden="1">#N/A</definedName>
    <definedName name="_2236DL61103467" hidden="1">#N/A</definedName>
    <definedName name="_22370DLC4D37135" hidden="1">#N/A</definedName>
    <definedName name="_22371DLC4D37135" hidden="1">#N/A</definedName>
    <definedName name="_22372DLC4D37135" hidden="1">#N/A</definedName>
    <definedName name="_22373DLC4D37135" hidden="1">#N/A</definedName>
    <definedName name="_22374DLC4D37135" hidden="1">#N/A</definedName>
    <definedName name="_22375DLC4D37135" hidden="1">#N/A</definedName>
    <definedName name="_22376DLC4D37135" hidden="1">#N/A</definedName>
    <definedName name="_22377DLC4D37135" hidden="1">#N/A</definedName>
    <definedName name="_22378DLC4D37135" hidden="1">#N/A</definedName>
    <definedName name="_22379DLC4D37135" hidden="1">#N/A</definedName>
    <definedName name="_2237DL61103467" hidden="1">#N/A</definedName>
    <definedName name="_22380DLC4D37135" hidden="1">#N/A</definedName>
    <definedName name="_22381DLC4D37135" hidden="1">#N/A</definedName>
    <definedName name="_22382DLC4D37135" hidden="1">#N/A</definedName>
    <definedName name="_22383DLC4D37135" hidden="1">#N/A</definedName>
    <definedName name="_22384DLC4D37135" hidden="1">#N/A</definedName>
    <definedName name="_22385DLC4D37135" hidden="1">#N/A</definedName>
    <definedName name="_22386DLC4D37135" hidden="1">#N/A</definedName>
    <definedName name="_22387DLC4D37135" hidden="1">#N/A</definedName>
    <definedName name="_22388DLC4D37135" hidden="1">#N/A</definedName>
    <definedName name="_22389DLC4D37135" hidden="1">#N/A</definedName>
    <definedName name="_2238DL61103467" hidden="1">#N/A</definedName>
    <definedName name="_22390DLC4D37135" hidden="1">#N/A</definedName>
    <definedName name="_22391DLC4D37135" hidden="1">#N/A</definedName>
    <definedName name="_22392DLC4D37135" hidden="1">#N/A</definedName>
    <definedName name="_22393DLC4D37135" hidden="1">#N/A</definedName>
    <definedName name="_22394DLC4D37135" hidden="1">#N/A</definedName>
    <definedName name="_22395DLC4D37135" hidden="1">#N/A</definedName>
    <definedName name="_22396DLC4D37135" hidden="1">#N/A</definedName>
    <definedName name="_22397DLC4D37135" hidden="1">#N/A</definedName>
    <definedName name="_22398DLC4D37135" hidden="1">#N/A</definedName>
    <definedName name="_22399DLC4D37135" hidden="1">#N/A</definedName>
    <definedName name="_2239DL61103467" hidden="1">#N/A</definedName>
    <definedName name="_223DL607730C1" hidden="1">#N/A</definedName>
    <definedName name="_223DL61D338F1" hidden="1">#N/A</definedName>
    <definedName name="_22400DLC4D37135" hidden="1">#N/A</definedName>
    <definedName name="_22401DLC4D3E2AE" hidden="1">#N/A</definedName>
    <definedName name="_22402DLC4D3E2AE" hidden="1">#N/A</definedName>
    <definedName name="_22403DLC4D3E2AE" hidden="1">#N/A</definedName>
    <definedName name="_22404DLC4D3E2AE" hidden="1">#N/A</definedName>
    <definedName name="_22405DLC4D3E2AE" hidden="1">#N/A</definedName>
    <definedName name="_22406DLC4D3E2AE" hidden="1">#N/A</definedName>
    <definedName name="_22407DLC4D3E2AE" hidden="1">#N/A</definedName>
    <definedName name="_22408DLC4D3E2AE" hidden="1">#N/A</definedName>
    <definedName name="_22409DLC4D3E2AE" hidden="1">#N/A</definedName>
    <definedName name="_2240DL61103467" hidden="1">#N/A</definedName>
    <definedName name="_22410DLC4D3E2AE" hidden="1">#N/A</definedName>
    <definedName name="_22411DLC4D3E2AE" hidden="1">#N/A</definedName>
    <definedName name="_22412DLC4D3E2AE" hidden="1">#N/A</definedName>
    <definedName name="_22413DLC4D3E2AE" hidden="1">#N/A</definedName>
    <definedName name="_22414DLC4D3E2AE" hidden="1">#N/A</definedName>
    <definedName name="_22415DLC4D3E2AE" hidden="1">#N/A</definedName>
    <definedName name="_22416DLC4D3E2AE" hidden="1">#N/A</definedName>
    <definedName name="_22417DLC4D3E2AE" hidden="1">#N/A</definedName>
    <definedName name="_22418DLC4D3E2AE" hidden="1">#N/A</definedName>
    <definedName name="_22419DLC4D3E2AE" hidden="1">#N/A</definedName>
    <definedName name="_2241DL6111346C" hidden="1">#N/A</definedName>
    <definedName name="_22420DLC4D3E2AE" hidden="1">#N/A</definedName>
    <definedName name="_22421DLC4D3E2AE" hidden="1">#N/A</definedName>
    <definedName name="_22422DLC4D3E2AE" hidden="1">#N/A</definedName>
    <definedName name="_22423DLC4D3E2AE" hidden="1">#N/A</definedName>
    <definedName name="_22424DLC4D3E2AE" hidden="1">#N/A</definedName>
    <definedName name="_22425DLC4D3E2AE" hidden="1">#N/A</definedName>
    <definedName name="_22426DLC4D3E2AE" hidden="1">#N/A</definedName>
    <definedName name="_22427DLC4D3E2AE" hidden="1">#N/A</definedName>
    <definedName name="_22428DLC4D3E2AE" hidden="1">#N/A</definedName>
    <definedName name="_22429DLC4D3E2AE" hidden="1">#N/A</definedName>
    <definedName name="_2242DL6111346C" hidden="1">#N/A</definedName>
    <definedName name="_22430DLC4D3E2AE" hidden="1">#N/A</definedName>
    <definedName name="_22431DLC4D3E2AE" hidden="1">#N/A</definedName>
    <definedName name="_22432DLC4D3E2AE" hidden="1">#N/A</definedName>
    <definedName name="_22433DLC4D3E2AE" hidden="1">#N/A</definedName>
    <definedName name="_22434DLC4D3E2AE" hidden="1">#N/A</definedName>
    <definedName name="_22435DLC4D3E2AE" hidden="1">#N/A</definedName>
    <definedName name="_22436DLC4D47135" hidden="1">#N/A</definedName>
    <definedName name="_22437DLC4D47135" hidden="1">#N/A</definedName>
    <definedName name="_22438DLC4D47135" hidden="1">#N/A</definedName>
    <definedName name="_22439DLC4D47135" hidden="1">#N/A</definedName>
    <definedName name="_2243DL6111346C" hidden="1">#N/A</definedName>
    <definedName name="_22440DLC4D47135" hidden="1">#N/A</definedName>
    <definedName name="_22441DLC4D47135" hidden="1">#N/A</definedName>
    <definedName name="_22442DLC4D47135" hidden="1">#N/A</definedName>
    <definedName name="_22443DLC4D47135" hidden="1">#N/A</definedName>
    <definedName name="_22444DLC4D47135" hidden="1">#N/A</definedName>
    <definedName name="_22445DLC4D47135" hidden="1">#N/A</definedName>
    <definedName name="_22446DLC4D47135" hidden="1">#N/A</definedName>
    <definedName name="_22447DLC4D47135" hidden="1">#N/A</definedName>
    <definedName name="_22448DLC4D47135" hidden="1">#N/A</definedName>
    <definedName name="_22449DLC4D47135" hidden="1">#N/A</definedName>
    <definedName name="_2244DL6111346C" hidden="1">#N/A</definedName>
    <definedName name="_22450DLC4D47135" hidden="1">#N/A</definedName>
    <definedName name="_22451DLC4D47135" hidden="1">#N/A</definedName>
    <definedName name="_22452DLC4D47135" hidden="1">#N/A</definedName>
    <definedName name="_22453DLC4D47135" hidden="1">#N/A</definedName>
    <definedName name="_22454DLC4D47135" hidden="1">#N/A</definedName>
    <definedName name="_22455DLC4D47135" hidden="1">#N/A</definedName>
    <definedName name="_22456DLC4D47135" hidden="1">#N/A</definedName>
    <definedName name="_22457DLC4D47135" hidden="1">#N/A</definedName>
    <definedName name="_22458DLC4D47135" hidden="1">#N/A</definedName>
    <definedName name="_22459DLC4D47135" hidden="1">#N/A</definedName>
    <definedName name="_2245DL6111346C" hidden="1">#N/A</definedName>
    <definedName name="_22460DLC4D47135" hidden="1">#N/A</definedName>
    <definedName name="_22461DLC4D47135" hidden="1">#N/A</definedName>
    <definedName name="_22462DLC4D47135" hidden="1">#N/A</definedName>
    <definedName name="_22463DLC4D47135" hidden="1">#N/A</definedName>
    <definedName name="_22464DLC4D47135" hidden="1">#N/A</definedName>
    <definedName name="_22465DLC4D47135" hidden="1">#N/A</definedName>
    <definedName name="_22466DLC4D47135" hidden="1">#N/A</definedName>
    <definedName name="_22467DLC4D47135" hidden="1">#N/A</definedName>
    <definedName name="_22468DLC4D47135" hidden="1">#N/A</definedName>
    <definedName name="_22469DLC4D47135" hidden="1">#N/A</definedName>
    <definedName name="_2246DL6111346C" hidden="1">#N/A</definedName>
    <definedName name="_22470DLC4D47135" hidden="1">#N/A</definedName>
    <definedName name="_22471DLC4D4E2AE" hidden="1">#N/A</definedName>
    <definedName name="_22472DLC4D4E2AE" hidden="1">#N/A</definedName>
    <definedName name="_22473DLC4D4E2AE" hidden="1">#N/A</definedName>
    <definedName name="_22474DLC4D4E2AE" hidden="1">#N/A</definedName>
    <definedName name="_22475DLC4D4E2AE" hidden="1">#N/A</definedName>
    <definedName name="_22476DLC4D4E2AE" hidden="1">#N/A</definedName>
    <definedName name="_22477DLC4D4E2AE" hidden="1">#N/A</definedName>
    <definedName name="_22478DLC4D4E2AE" hidden="1">#N/A</definedName>
    <definedName name="_22479DLC4D4E2AE" hidden="1">#N/A</definedName>
    <definedName name="_2247DL6111346C" hidden="1">#N/A</definedName>
    <definedName name="_22480DLC4D4E2AE" hidden="1">#N/A</definedName>
    <definedName name="_22481DLC4D4E2AE" hidden="1">#N/A</definedName>
    <definedName name="_22482DLC4D4E2AE" hidden="1">#N/A</definedName>
    <definedName name="_22483DLC4D4E2AE" hidden="1">#N/A</definedName>
    <definedName name="_22484DLC4D4E2AE" hidden="1">#N/A</definedName>
    <definedName name="_22485DLC4D4E2AE" hidden="1">#N/A</definedName>
    <definedName name="_22486DLC4D4E2AE" hidden="1">#N/A</definedName>
    <definedName name="_22487DLC4D4E2AE" hidden="1">#N/A</definedName>
    <definedName name="_22488DLC4D4E2AE" hidden="1">#N/A</definedName>
    <definedName name="_22489DLC4D4E2AE" hidden="1">#N/A</definedName>
    <definedName name="_2248DL6111346C" hidden="1">#N/A</definedName>
    <definedName name="_22490DLC4D4E2AE" hidden="1">#N/A</definedName>
    <definedName name="_22491DLC4D4E2AE" hidden="1">#N/A</definedName>
    <definedName name="_22492DLC4D4E2AE" hidden="1">#N/A</definedName>
    <definedName name="_22493DLC4D4E2AE" hidden="1">#N/A</definedName>
    <definedName name="_22494DLC4D4E2AE" hidden="1">#N/A</definedName>
    <definedName name="_22495DLC4D4E2AE" hidden="1">#N/A</definedName>
    <definedName name="_22496DLC4D4E2AE" hidden="1">#N/A</definedName>
    <definedName name="_22497DLC4D4E2AE" hidden="1">#N/A</definedName>
    <definedName name="_22498DLC4D4E2AE" hidden="1">#N/A</definedName>
    <definedName name="_22499DLC4D4E2AE" hidden="1">#N/A</definedName>
    <definedName name="_2249DL6111346C" hidden="1">#N/A</definedName>
    <definedName name="_224DL607730C1" hidden="1">#N/A</definedName>
    <definedName name="_224DL61D438F4" hidden="1">#N/A</definedName>
    <definedName name="_22500DLC4D4E2AE" hidden="1">#N/A</definedName>
    <definedName name="_22501DLC4D4E2AE" hidden="1">#N/A</definedName>
    <definedName name="_22502DLC4D4E2AE" hidden="1">#N/A</definedName>
    <definedName name="_22503DLC4D4E2AE" hidden="1">#N/A</definedName>
    <definedName name="_22504DLC4D4E2AE" hidden="1">#N/A</definedName>
    <definedName name="_22505DLC4D4E2AE" hidden="1">#N/A</definedName>
    <definedName name="_22506DLC4D57136" hidden="1">#N/A</definedName>
    <definedName name="_22507DLC4D57136" hidden="1">#N/A</definedName>
    <definedName name="_22508DLC4D57136" hidden="1">#N/A</definedName>
    <definedName name="_22509DLC4D57136" hidden="1">#N/A</definedName>
    <definedName name="_2250DL6111346C" hidden="1">#N/A</definedName>
    <definedName name="_22510DLC4D57136" hidden="1">#N/A</definedName>
    <definedName name="_22511DLC4D57136" hidden="1">#N/A</definedName>
    <definedName name="_22512DLC4D57136" hidden="1">#N/A</definedName>
    <definedName name="_22513DLC4D57136" hidden="1">#N/A</definedName>
    <definedName name="_22514DLC4D57136" hidden="1">#N/A</definedName>
    <definedName name="_22515DLC4D57136" hidden="1">#N/A</definedName>
    <definedName name="_22516DLC4D57136" hidden="1">#N/A</definedName>
    <definedName name="_22517DLC4D57136" hidden="1">#N/A</definedName>
    <definedName name="_22518DLC4D57136" hidden="1">#N/A</definedName>
    <definedName name="_22519DLC4D57136" hidden="1">#N/A</definedName>
    <definedName name="_2251DL6111346C" hidden="1">#N/A</definedName>
    <definedName name="_22520DLC4D57136" hidden="1">#N/A</definedName>
    <definedName name="_22521DLC4D57136" hidden="1">#N/A</definedName>
    <definedName name="_22522DLC4D57136" hidden="1">#N/A</definedName>
    <definedName name="_22523DLC4D57136" hidden="1">#N/A</definedName>
    <definedName name="_22524DLC4D57136" hidden="1">#N/A</definedName>
    <definedName name="_22525DLC4D57136" hidden="1">#N/A</definedName>
    <definedName name="_22526DLC4D57136" hidden="1">#N/A</definedName>
    <definedName name="_22527DLC4D57136" hidden="1">#N/A</definedName>
    <definedName name="_22528DLC4D57136" hidden="1">#N/A</definedName>
    <definedName name="_22529DLC4D57136" hidden="1">#N/A</definedName>
    <definedName name="_2252DL6111346C" hidden="1">#N/A</definedName>
    <definedName name="_22530DLC4D57136" hidden="1">#N/A</definedName>
    <definedName name="_22531DLC4D57136" hidden="1">#N/A</definedName>
    <definedName name="_22532DLC4D57136" hidden="1">#N/A</definedName>
    <definedName name="_22533DLC4D57136" hidden="1">#N/A</definedName>
    <definedName name="_22534DLC4D57136" hidden="1">#N/A</definedName>
    <definedName name="_22535DLC4D57136" hidden="1">#N/A</definedName>
    <definedName name="_22536DLC4D57136" hidden="1">#N/A</definedName>
    <definedName name="_22537DLC4D57136" hidden="1">#N/A</definedName>
    <definedName name="_22538DLC4D57136" hidden="1">#N/A</definedName>
    <definedName name="_22539DLC4D57136" hidden="1">#N/A</definedName>
    <definedName name="_2253DL6111346C" hidden="1">#N/A</definedName>
    <definedName name="_22540DLC4D57136" hidden="1">#N/A</definedName>
    <definedName name="_22541DLC4D5E2AE" hidden="1">#N/A</definedName>
    <definedName name="_22542DLC4D5E2AE" hidden="1">#N/A</definedName>
    <definedName name="_22543DLC4D5E2AE" hidden="1">#N/A</definedName>
    <definedName name="_22544DLC4D5E2AE" hidden="1">#N/A</definedName>
    <definedName name="_22545DLC4D5E2AE" hidden="1">#N/A</definedName>
    <definedName name="_22546DLC4D5E2AE" hidden="1">#N/A</definedName>
    <definedName name="_22547DLC4D5E2AE" hidden="1">#N/A</definedName>
    <definedName name="_22548DLC4D5E2AE" hidden="1">#N/A</definedName>
    <definedName name="_22549DLC4D5E2AE" hidden="1">#N/A</definedName>
    <definedName name="_2254DL6111346C" hidden="1">#N/A</definedName>
    <definedName name="_22550DLC4D5E2AE" hidden="1">#N/A</definedName>
    <definedName name="_22551DLC4D5E2AE" hidden="1">#N/A</definedName>
    <definedName name="_22552DLC4D5E2AE" hidden="1">#N/A</definedName>
    <definedName name="_22553DLC4D5E2AE" hidden="1">#N/A</definedName>
    <definedName name="_22554DLC4D5E2AE" hidden="1">#N/A</definedName>
    <definedName name="_22555DLC4D5E2AE" hidden="1">#N/A</definedName>
    <definedName name="_22556DLC4D5E2AE" hidden="1">#N/A</definedName>
    <definedName name="_22557DLC4D5E2AE" hidden="1">#N/A</definedName>
    <definedName name="_22558DLC4D5E2AE" hidden="1">#N/A</definedName>
    <definedName name="_22559DLC4D5E2AE" hidden="1">#N/A</definedName>
    <definedName name="_2255DL6111346C" hidden="1">#N/A</definedName>
    <definedName name="_22560DLC4D5E2AE" hidden="1">#N/A</definedName>
    <definedName name="_22561DLC4D5E2AE" hidden="1">#N/A</definedName>
    <definedName name="_22562DLC4D5E2AE" hidden="1">#N/A</definedName>
    <definedName name="_22563DLC4D5E2AE" hidden="1">#N/A</definedName>
    <definedName name="_22564DLC4D5E2AE" hidden="1">#N/A</definedName>
    <definedName name="_22565DLC4D5E2AE" hidden="1">#N/A</definedName>
    <definedName name="_22566DLC4D5E2AE" hidden="1">#N/A</definedName>
    <definedName name="_22567DLC4D5E2AE" hidden="1">#N/A</definedName>
    <definedName name="_22568DLC4D5E2AE" hidden="1">#N/A</definedName>
    <definedName name="_22569DLC4D5E2AE" hidden="1">#N/A</definedName>
    <definedName name="_2256DL6111346C" hidden="1">#N/A</definedName>
    <definedName name="_22570DLC4D5E2AE" hidden="1">#N/A</definedName>
    <definedName name="_22571DLC4D5E2AE" hidden="1">#N/A</definedName>
    <definedName name="_22572DLC4D5E2AE" hidden="1">#N/A</definedName>
    <definedName name="_22573DLC4D5E2AE" hidden="1">#N/A</definedName>
    <definedName name="_22574DLC4D5E2AE" hidden="1">#N/A</definedName>
    <definedName name="_22575DLC4D5E2AE" hidden="1">#N/A</definedName>
    <definedName name="_22576DLC4D67136" hidden="1">#N/A</definedName>
    <definedName name="_22577DLC4D67136" hidden="1">#N/A</definedName>
    <definedName name="_22578DLC4D67136" hidden="1">#N/A</definedName>
    <definedName name="_22579DLC4D67136" hidden="1">#N/A</definedName>
    <definedName name="_2257DL6111346C" hidden="1">#N/A</definedName>
    <definedName name="_22580DLC4D67136" hidden="1">#N/A</definedName>
    <definedName name="_22581DLC4D67136" hidden="1">#N/A</definedName>
    <definedName name="_22582DLC4D67136" hidden="1">#N/A</definedName>
    <definedName name="_22583DLC4D67136" hidden="1">#N/A</definedName>
    <definedName name="_22584DLC4D67136" hidden="1">#N/A</definedName>
    <definedName name="_22585DLC4D67136" hidden="1">#N/A</definedName>
    <definedName name="_22586DLC4D67136" hidden="1">#N/A</definedName>
    <definedName name="_22587DLC4D67136" hidden="1">#N/A</definedName>
    <definedName name="_22588DLC4D67136" hidden="1">#N/A</definedName>
    <definedName name="_22589DLC4D67136" hidden="1">#N/A</definedName>
    <definedName name="_2258DL6111346C" hidden="1">#N/A</definedName>
    <definedName name="_22590DLC4D67136" hidden="1">#N/A</definedName>
    <definedName name="_22591DLC4D67136" hidden="1">#N/A</definedName>
    <definedName name="_22592DLC4D67136" hidden="1">#N/A</definedName>
    <definedName name="_22593DLC4D67136" hidden="1">#N/A</definedName>
    <definedName name="_22594DLC4D67136" hidden="1">#N/A</definedName>
    <definedName name="_22595DLC4D67136" hidden="1">#N/A</definedName>
    <definedName name="_22596DLC4D67136" hidden="1">#N/A</definedName>
    <definedName name="_22597DLC4D67136" hidden="1">#N/A</definedName>
    <definedName name="_22598DLC4D67136" hidden="1">#N/A</definedName>
    <definedName name="_22599DLC4D67136" hidden="1">#N/A</definedName>
    <definedName name="_2259DL6111346C" hidden="1">#N/A</definedName>
    <definedName name="_225DL607730C1" hidden="1">#N/A</definedName>
    <definedName name="_225DL61D538F8" hidden="1">#N/A</definedName>
    <definedName name="_22600DLC4D67136" hidden="1">#N/A</definedName>
    <definedName name="_22601DLC4D67136" hidden="1">#N/A</definedName>
    <definedName name="_22602DLC4D67136" hidden="1">#N/A</definedName>
    <definedName name="_22603DLC4D67136" hidden="1">#N/A</definedName>
    <definedName name="_22604DLC4D67136" hidden="1">#N/A</definedName>
    <definedName name="_22605DLC4D67136" hidden="1">#N/A</definedName>
    <definedName name="_22606DLC4D67136" hidden="1">#N/A</definedName>
    <definedName name="_22607DLC4D67136" hidden="1">#N/A</definedName>
    <definedName name="_22608DLC4D67136" hidden="1">#N/A</definedName>
    <definedName name="_22609DLC4D67136" hidden="1">#N/A</definedName>
    <definedName name="_2260DL6111346C" hidden="1">#N/A</definedName>
    <definedName name="_22610DLC4D67136" hidden="1">#N/A</definedName>
    <definedName name="_22611DLC4D6E2AE" hidden="1">#N/A</definedName>
    <definedName name="_22612DLC4D6E2AE" hidden="1">#N/A</definedName>
    <definedName name="_22613DLC4D6E2AE" hidden="1">#N/A</definedName>
    <definedName name="_22614DLC4D6E2AE" hidden="1">#N/A</definedName>
    <definedName name="_22615DLC4D6E2AE" hidden="1">#N/A</definedName>
    <definedName name="_22616DLC4D6E2AE" hidden="1">#N/A</definedName>
    <definedName name="_22617DLC4D6E2AE" hidden="1">#N/A</definedName>
    <definedName name="_22618DLC4D6E2AE" hidden="1">#N/A</definedName>
    <definedName name="_22619DLC4D6E2AE" hidden="1">#N/A</definedName>
    <definedName name="_2261DL6111346C" hidden="1">#N/A</definedName>
    <definedName name="_22620DLC4D6E2AE" hidden="1">#N/A</definedName>
    <definedName name="_22621DLC4D6E2AE" hidden="1">#N/A</definedName>
    <definedName name="_22622DLC4D6E2AE" hidden="1">#N/A</definedName>
    <definedName name="_22623DLC4D6E2AE" hidden="1">#N/A</definedName>
    <definedName name="_22624DLC4D6E2AE" hidden="1">#N/A</definedName>
    <definedName name="_22625DLC4D6E2AE" hidden="1">#N/A</definedName>
    <definedName name="_22626DLC4D6E2AE" hidden="1">#N/A</definedName>
    <definedName name="_22627DLC4D6E2AE" hidden="1">#N/A</definedName>
    <definedName name="_22628DLC4D6E2AE" hidden="1">#N/A</definedName>
    <definedName name="_22629DLC4D6E2AE" hidden="1">#N/A</definedName>
    <definedName name="_2262DL6111346C" hidden="1">#N/A</definedName>
    <definedName name="_22630DLC4D6E2AE" hidden="1">#N/A</definedName>
    <definedName name="_22631DLC4D6E2AE" hidden="1">#N/A</definedName>
    <definedName name="_22632DLC4D6E2AE" hidden="1">#N/A</definedName>
    <definedName name="_22633DLC4D6E2AE" hidden="1">#N/A</definedName>
    <definedName name="_22634DLC4D6E2AE" hidden="1">#N/A</definedName>
    <definedName name="_22635DLC4D6E2AE" hidden="1">#N/A</definedName>
    <definedName name="_22636DLC4D6E2AE" hidden="1">#N/A</definedName>
    <definedName name="_22637DLC4D6E2AE" hidden="1">#N/A</definedName>
    <definedName name="_22638DLC4D6E2AE" hidden="1">#N/A</definedName>
    <definedName name="_22639DLC4D6E2AE" hidden="1">#N/A</definedName>
    <definedName name="_2263DL6111346C" hidden="1">#N/A</definedName>
    <definedName name="_22640DLC4D6E2AE" hidden="1">#N/A</definedName>
    <definedName name="_22641DLC4D6E2AE" hidden="1">#N/A</definedName>
    <definedName name="_22642DLC4D6E2AE" hidden="1">#N/A</definedName>
    <definedName name="_22643DLC4D6E2AE" hidden="1">#N/A</definedName>
    <definedName name="_22644DLC4D6E2AE" hidden="1">#N/A</definedName>
    <definedName name="_22645DLC4D6E2AE" hidden="1">#N/A</definedName>
    <definedName name="_22646DLC4D77136" hidden="1">#N/A</definedName>
    <definedName name="_22647DLC4D77136" hidden="1">#N/A</definedName>
    <definedName name="_22648DLC4D77136" hidden="1">#N/A</definedName>
    <definedName name="_22649DLC4D77136" hidden="1">#N/A</definedName>
    <definedName name="_2264DL6111346C" hidden="1">#N/A</definedName>
    <definedName name="_22650DLC4D77136" hidden="1">#N/A</definedName>
    <definedName name="_22651DLC4D77136" hidden="1">#N/A</definedName>
    <definedName name="_22652DLC4D77136" hidden="1">#N/A</definedName>
    <definedName name="_22653DLC4D77136" hidden="1">#N/A</definedName>
    <definedName name="_22654DLC4D77136" hidden="1">#N/A</definedName>
    <definedName name="_22655DLC4D77136" hidden="1">#N/A</definedName>
    <definedName name="_22656DLC4D77136" hidden="1">#N/A</definedName>
    <definedName name="_22657DLC4D77136" hidden="1">#N/A</definedName>
    <definedName name="_22658DLC4D77136" hidden="1">#N/A</definedName>
    <definedName name="_22659DLC4D77136" hidden="1">#N/A</definedName>
    <definedName name="_2265DL6111346C" hidden="1">#N/A</definedName>
    <definedName name="_22660DLC4D77136" hidden="1">#N/A</definedName>
    <definedName name="_22661DLC4D77136" hidden="1">#N/A</definedName>
    <definedName name="_22662DLC4D77136" hidden="1">#N/A</definedName>
    <definedName name="_22663DLC4D77136" hidden="1">#N/A</definedName>
    <definedName name="_22664DLC4D77136" hidden="1">#N/A</definedName>
    <definedName name="_22665DLC4D77136" hidden="1">#N/A</definedName>
    <definedName name="_22666DLC4D77136" hidden="1">#N/A</definedName>
    <definedName name="_22667DLC4D77136" hidden="1">#N/A</definedName>
    <definedName name="_22668DLC4D77136" hidden="1">#N/A</definedName>
    <definedName name="_22669DLC4D77136" hidden="1">#N/A</definedName>
    <definedName name="_2266DL6111346C" hidden="1">#N/A</definedName>
    <definedName name="_22670DLC4D77136" hidden="1">#N/A</definedName>
    <definedName name="_22671DLC4D77136" hidden="1">#N/A</definedName>
    <definedName name="_22672DLC4D77136" hidden="1">#N/A</definedName>
    <definedName name="_22673DLC4D77136" hidden="1">#N/A</definedName>
    <definedName name="_22674DLC4D77136" hidden="1">#N/A</definedName>
    <definedName name="_22675DLC4D77136" hidden="1">#N/A</definedName>
    <definedName name="_22676DLC4D77136" hidden="1">#N/A</definedName>
    <definedName name="_22677DLC4D77136" hidden="1">#N/A</definedName>
    <definedName name="_22678DLC4D77136" hidden="1">#N/A</definedName>
    <definedName name="_22679DLC4D77136" hidden="1">#N/A</definedName>
    <definedName name="_2267DL6111346C" hidden="1">#N/A</definedName>
    <definedName name="_22680DLC4D77136" hidden="1">#N/A</definedName>
    <definedName name="_22681DLC4D7E3BE" hidden="1">#N/A</definedName>
    <definedName name="_22682DLC4D7E3BE" hidden="1">#N/A</definedName>
    <definedName name="_22683DLC4D7E3BE" hidden="1">#N/A</definedName>
    <definedName name="_22684DLC4D7E3BE" hidden="1">#N/A</definedName>
    <definedName name="_22685DLC4D7E3BE" hidden="1">#N/A</definedName>
    <definedName name="_22686DLC4D7E3BE" hidden="1">#N/A</definedName>
    <definedName name="_22687DLC4D7E3BE" hidden="1">#N/A</definedName>
    <definedName name="_22688DLC4D7E3BE" hidden="1">#N/A</definedName>
    <definedName name="_22689DLC4D7E3BE" hidden="1">#N/A</definedName>
    <definedName name="_2268DL6111346C" hidden="1">#N/A</definedName>
    <definedName name="_22690DLC4D7E3BE" hidden="1">#N/A</definedName>
    <definedName name="_22691DLC4D7E3BE" hidden="1">#N/A</definedName>
    <definedName name="_22692DLC4D7E3BE" hidden="1">#N/A</definedName>
    <definedName name="_22693DLC4D7E3BE" hidden="1">#N/A</definedName>
    <definedName name="_22694DLC4D7E3BE" hidden="1">#N/A</definedName>
    <definedName name="_22695DLC4D7E3BE" hidden="1">#N/A</definedName>
    <definedName name="_22696DLC4D7E3BE" hidden="1">#N/A</definedName>
    <definedName name="_22697DLC4D7E3BE" hidden="1">#N/A</definedName>
    <definedName name="_22698DLC4D7E3BE" hidden="1">#N/A</definedName>
    <definedName name="_22699DLC4D7E3BE" hidden="1">#N/A</definedName>
    <definedName name="_2269DL6111346C" hidden="1">#N/A</definedName>
    <definedName name="_226DL607730C1" hidden="1">#N/A</definedName>
    <definedName name="_226DL61D638FB" hidden="1">#N/A</definedName>
    <definedName name="_22700DLC4D7E3BE" hidden="1">#N/A</definedName>
    <definedName name="_22701DLC4D7E3BE" hidden="1">#N/A</definedName>
    <definedName name="_22702DLC4D7E3BE" hidden="1">#N/A</definedName>
    <definedName name="_22703DLC4D7E3BE" hidden="1">#N/A</definedName>
    <definedName name="_22704DLC4D7E3BE" hidden="1">#N/A</definedName>
    <definedName name="_22705DLC4D7E3BE" hidden="1">#N/A</definedName>
    <definedName name="_22706DLC4D7E3BE" hidden="1">#N/A</definedName>
    <definedName name="_22707DLC4D7E3BE" hidden="1">#N/A</definedName>
    <definedName name="_22708DLC4D7E3BE" hidden="1">#N/A</definedName>
    <definedName name="_22709DLC4D7E3BE" hidden="1">#N/A</definedName>
    <definedName name="_2270DL6111346C" hidden="1">#N/A</definedName>
    <definedName name="_22710DLC4D7E3BE" hidden="1">#N/A</definedName>
    <definedName name="_22711DLC4D7E3BE" hidden="1">#N/A</definedName>
    <definedName name="_22712DLC4D7E3BE" hidden="1">#N/A</definedName>
    <definedName name="_22713DLC4D7E3BE" hidden="1">#N/A</definedName>
    <definedName name="_22714DLC4D7E3BE" hidden="1">#N/A</definedName>
    <definedName name="_22715DLC4D7E3BE" hidden="1">#N/A</definedName>
    <definedName name="_22716DLC4D87136" hidden="1">#N/A</definedName>
    <definedName name="_22717DLC4D87136" hidden="1">#N/A</definedName>
    <definedName name="_22718DLC4D87136" hidden="1">#N/A</definedName>
    <definedName name="_22719DLC4D87136" hidden="1">#N/A</definedName>
    <definedName name="_2271DL6111346C" hidden="1">#N/A</definedName>
    <definedName name="_22720DLC4D87136" hidden="1">#N/A</definedName>
    <definedName name="_22721DLC4D87136" hidden="1">#N/A</definedName>
    <definedName name="_22722DLC4D87136" hidden="1">#N/A</definedName>
    <definedName name="_22723DLC4D87136" hidden="1">#N/A</definedName>
    <definedName name="_22724DLC4D87136" hidden="1">#N/A</definedName>
    <definedName name="_22725DLC4D87136" hidden="1">#N/A</definedName>
    <definedName name="_22726DLC4D87136" hidden="1">#N/A</definedName>
    <definedName name="_22727DLC4D87136" hidden="1">#N/A</definedName>
    <definedName name="_22728DLC4D87136" hidden="1">#N/A</definedName>
    <definedName name="_22729DLC4D87136" hidden="1">#N/A</definedName>
    <definedName name="_2272DL6111346C" hidden="1">#N/A</definedName>
    <definedName name="_22730DLC4D87136" hidden="1">#N/A</definedName>
    <definedName name="_22731DLC4D87136" hidden="1">#N/A</definedName>
    <definedName name="_22732DLC4D87136" hidden="1">#N/A</definedName>
    <definedName name="_22733DLC4D87136" hidden="1">#N/A</definedName>
    <definedName name="_22734DLC4D87136" hidden="1">#N/A</definedName>
    <definedName name="_22735DLC4D87136" hidden="1">#N/A</definedName>
    <definedName name="_22736DLC4D87136" hidden="1">#N/A</definedName>
    <definedName name="_22737DLC4D87136" hidden="1">#N/A</definedName>
    <definedName name="_22738DLC4D87136" hidden="1">#N/A</definedName>
    <definedName name="_22739DLC4D87136" hidden="1">#N/A</definedName>
    <definedName name="_2273DL6111346C" hidden="1">#N/A</definedName>
    <definedName name="_22740DLC4D87136" hidden="1">#N/A</definedName>
    <definedName name="_22741DLC4D87136" hidden="1">#N/A</definedName>
    <definedName name="_22742DLC4D87136" hidden="1">#N/A</definedName>
    <definedName name="_22743DLC4D87136" hidden="1">#N/A</definedName>
    <definedName name="_22744DLC4D87136" hidden="1">#N/A</definedName>
    <definedName name="_22745DLC4D87136" hidden="1">#N/A</definedName>
    <definedName name="_22746DLC4D87136" hidden="1">#N/A</definedName>
    <definedName name="_22747DLC4D87136" hidden="1">#N/A</definedName>
    <definedName name="_22748DLC4D87136" hidden="1">#N/A</definedName>
    <definedName name="_22749DLC4D87136" hidden="1">#N/A</definedName>
    <definedName name="_2274DL6111346C" hidden="1">#N/A</definedName>
    <definedName name="_22750DLC4D87136" hidden="1">#N/A</definedName>
    <definedName name="_22751DLC4D8E3BE" hidden="1">#N/A</definedName>
    <definedName name="_22752DLC4D8E3BE" hidden="1">#N/A</definedName>
    <definedName name="_22753DLC4D8E3BE" hidden="1">#N/A</definedName>
    <definedName name="_22754DLC4D8E3BE" hidden="1">#N/A</definedName>
    <definedName name="_22755DLC4D8E3BE" hidden="1">#N/A</definedName>
    <definedName name="_22756DLC4D8E3BE" hidden="1">#N/A</definedName>
    <definedName name="_22757DLC4D8E3BE" hidden="1">#N/A</definedName>
    <definedName name="_22758DLC4D8E3BE" hidden="1">#N/A</definedName>
    <definedName name="_22759DLC4D8E3BE" hidden="1">#N/A</definedName>
    <definedName name="_2275DL6111346C" hidden="1">#N/A</definedName>
    <definedName name="_22760DLC4D8E3BE" hidden="1">#N/A</definedName>
    <definedName name="_22761DLC4D8E3BE" hidden="1">#N/A</definedName>
    <definedName name="_22762DLC4D8E3BE" hidden="1">#N/A</definedName>
    <definedName name="_22763DLC4D8E3BE" hidden="1">#N/A</definedName>
    <definedName name="_22764DLC4D8E3BE" hidden="1">#N/A</definedName>
    <definedName name="_22765DLC4D8E3BE" hidden="1">#N/A</definedName>
    <definedName name="_22766DLC4D8E3BE" hidden="1">#N/A</definedName>
    <definedName name="_22767DLC4D8E3BE" hidden="1">#N/A</definedName>
    <definedName name="_22768DLC4D8E3BE" hidden="1">#N/A</definedName>
    <definedName name="_22769DLC4D8E3BE" hidden="1">#N/A</definedName>
    <definedName name="_2276DL61123472" hidden="1">#N/A</definedName>
    <definedName name="_22770DLC4D8E3BE" hidden="1">#N/A</definedName>
    <definedName name="_22771DLC4D8E3BE" hidden="1">#N/A</definedName>
    <definedName name="_22772DLC4D8E3BE" hidden="1">#N/A</definedName>
    <definedName name="_22773DLC4D8E3BE" hidden="1">#N/A</definedName>
    <definedName name="_22774DLC4D8E3BE" hidden="1">#N/A</definedName>
    <definedName name="_22775DLC4D8E3BE" hidden="1">#N/A</definedName>
    <definedName name="_22776DLC4D8E3BE" hidden="1">#N/A</definedName>
    <definedName name="_22777DLC4D8E3BE" hidden="1">#N/A</definedName>
    <definedName name="_22778DLC4D8E3BE" hidden="1">#N/A</definedName>
    <definedName name="_22779DLC4D8E3BE" hidden="1">#N/A</definedName>
    <definedName name="_2277DL61123472" hidden="1">#N/A</definedName>
    <definedName name="_22780DLC4D8E3BE" hidden="1">#N/A</definedName>
    <definedName name="_22781DLC4D8E3BE" hidden="1">#N/A</definedName>
    <definedName name="_22782DLC4D8E3BE" hidden="1">#N/A</definedName>
    <definedName name="_22783DLC4D8E3BE" hidden="1">#N/A</definedName>
    <definedName name="_22784DLC4D8E3BE" hidden="1">#N/A</definedName>
    <definedName name="_22785DLC4D8E3BE" hidden="1">#N/A</definedName>
    <definedName name="_22786DLC4D97136" hidden="1">#N/A</definedName>
    <definedName name="_22787DLC4D97136" hidden="1">#N/A</definedName>
    <definedName name="_22788DLC4D97136" hidden="1">#N/A</definedName>
    <definedName name="_22789DLC4D97136" hidden="1">#N/A</definedName>
    <definedName name="_2278DL61123472" hidden="1">#N/A</definedName>
    <definedName name="_22790DLC4D97136" hidden="1">#N/A</definedName>
    <definedName name="_22791DLC4D97136" hidden="1">#N/A</definedName>
    <definedName name="_22792DLC4D97136" hidden="1">#N/A</definedName>
    <definedName name="_22793DLC4D97136" hidden="1">#N/A</definedName>
    <definedName name="_22794DLC4D97136" hidden="1">#N/A</definedName>
    <definedName name="_22795DLC4D97136" hidden="1">#N/A</definedName>
    <definedName name="_22796DLC4D97136" hidden="1">#N/A</definedName>
    <definedName name="_22797DLC4D97136" hidden="1">#N/A</definedName>
    <definedName name="_22798DLC4D97136" hidden="1">#N/A</definedName>
    <definedName name="_22799DLC4D97136" hidden="1">#N/A</definedName>
    <definedName name="_2279DL61123472" hidden="1">#N/A</definedName>
    <definedName name="_227DL607730C1" hidden="1">#N/A</definedName>
    <definedName name="_227DL61D738FE" hidden="1">#N/A</definedName>
    <definedName name="_22800DLC4D97136" hidden="1">#N/A</definedName>
    <definedName name="_22801DLC4D97136" hidden="1">#N/A</definedName>
    <definedName name="_22802DLC4D97136" hidden="1">#N/A</definedName>
    <definedName name="_22803DLC4D97136" hidden="1">#N/A</definedName>
    <definedName name="_22804DLC4D97136" hidden="1">#N/A</definedName>
    <definedName name="_22805DLC4D97136" hidden="1">#N/A</definedName>
    <definedName name="_22806DLC4D97136" hidden="1">#N/A</definedName>
    <definedName name="_22807DLC4D97136" hidden="1">#N/A</definedName>
    <definedName name="_22808DLC4D97136" hidden="1">#N/A</definedName>
    <definedName name="_22809DLC4D97136" hidden="1">#N/A</definedName>
    <definedName name="_2280DL61123472" hidden="1">#N/A</definedName>
    <definedName name="_22810DLC4D97136" hidden="1">#N/A</definedName>
    <definedName name="_22811DLC4D97136" hidden="1">#N/A</definedName>
    <definedName name="_22812DLC4D97136" hidden="1">#N/A</definedName>
    <definedName name="_22813DLC4D97136" hidden="1">#N/A</definedName>
    <definedName name="_22814DLC4D97136" hidden="1">#N/A</definedName>
    <definedName name="_22815DLC4D97136" hidden="1">#N/A</definedName>
    <definedName name="_22816DLC4D97136" hidden="1">#N/A</definedName>
    <definedName name="_22817DLC4D97136" hidden="1">#N/A</definedName>
    <definedName name="_22818DLC4D97136" hidden="1">#N/A</definedName>
    <definedName name="_22819DLC4D97136" hidden="1">#N/A</definedName>
    <definedName name="_2281DL61123472" hidden="1">#N/A</definedName>
    <definedName name="_22820DLC4D97136" hidden="1">#N/A</definedName>
    <definedName name="_22821DLC4D9E3BE" hidden="1">#N/A</definedName>
    <definedName name="_22822DLC4D9E3BE" hidden="1">#N/A</definedName>
    <definedName name="_22823DLC4D9E3BE" hidden="1">#N/A</definedName>
    <definedName name="_22824DLC4D9E3BE" hidden="1">#N/A</definedName>
    <definedName name="_22825DLC4D9E3BE" hidden="1">#N/A</definedName>
    <definedName name="_22826DLC4D9E3BE" hidden="1">#N/A</definedName>
    <definedName name="_22827DLC4D9E3BE" hidden="1">#N/A</definedName>
    <definedName name="_22828DLC4D9E3BE" hidden="1">#N/A</definedName>
    <definedName name="_22829DLC4D9E3BE" hidden="1">#N/A</definedName>
    <definedName name="_2282DL61123472" hidden="1">#N/A</definedName>
    <definedName name="_22830DLC4D9E3BE" hidden="1">#N/A</definedName>
    <definedName name="_22831DLC4D9E3BE" hidden="1">#N/A</definedName>
    <definedName name="_22832DLC4D9E3BE" hidden="1">#N/A</definedName>
    <definedName name="_22833DLC4D9E3BE" hidden="1">#N/A</definedName>
    <definedName name="_22834DLC4D9E3BE" hidden="1">#N/A</definedName>
    <definedName name="_22835DLC4D9E3BE" hidden="1">#N/A</definedName>
    <definedName name="_22836DLC4D9E3BE" hidden="1">#N/A</definedName>
    <definedName name="_22837DLC4D9E3BE" hidden="1">#N/A</definedName>
    <definedName name="_22838DLC4D9E3BE" hidden="1">#N/A</definedName>
    <definedName name="_22839DLC4D9E3BE" hidden="1">#N/A</definedName>
    <definedName name="_2283DL61123472" hidden="1">#N/A</definedName>
    <definedName name="_22840DLC4D9E3BE" hidden="1">#N/A</definedName>
    <definedName name="_22841DLC4D9E3BE" hidden="1">#N/A</definedName>
    <definedName name="_22842DLC4D9E3BE" hidden="1">#N/A</definedName>
    <definedName name="_22843DLC4D9E3BE" hidden="1">#N/A</definedName>
    <definedName name="_22844DLC4D9E3BE" hidden="1">#N/A</definedName>
    <definedName name="_22845DLC4D9E3BE" hidden="1">#N/A</definedName>
    <definedName name="_22846DLC4D9E3BE" hidden="1">#N/A</definedName>
    <definedName name="_22847DLC4D9E3BE" hidden="1">#N/A</definedName>
    <definedName name="_22848DLC4D9E3BE" hidden="1">#N/A</definedName>
    <definedName name="_22849DLC4D9E3BE" hidden="1">#N/A</definedName>
    <definedName name="_2284DL61123472" hidden="1">#N/A</definedName>
    <definedName name="_22850DLC4D9E3BE" hidden="1">#N/A</definedName>
    <definedName name="_22851DLC4D9E3BE" hidden="1">#N/A</definedName>
    <definedName name="_22852DLC4D9E3BE" hidden="1">#N/A</definedName>
    <definedName name="_22853DLC4D9E3BE" hidden="1">#N/A</definedName>
    <definedName name="_22854DLC4D9E3BE" hidden="1">#N/A</definedName>
    <definedName name="_22855DLC4D9E3BE" hidden="1">#N/A</definedName>
    <definedName name="_22856DLC4DA7136" hidden="1">#N/A</definedName>
    <definedName name="_22857DLC4DA7136" hidden="1">#N/A</definedName>
    <definedName name="_22858DLC4DA7136" hidden="1">#N/A</definedName>
    <definedName name="_22859DLC4DA7136" hidden="1">#N/A</definedName>
    <definedName name="_2285DL61123472" hidden="1">#N/A</definedName>
    <definedName name="_22860DLC4DA7136" hidden="1">#N/A</definedName>
    <definedName name="_22861DLC4DA7136" hidden="1">#N/A</definedName>
    <definedName name="_22862DLC4DA7136" hidden="1">#N/A</definedName>
    <definedName name="_22863DLC4DA7136" hidden="1">#N/A</definedName>
    <definedName name="_22864DLC4DA7136" hidden="1">#N/A</definedName>
    <definedName name="_22865DLC4DA7136" hidden="1">#N/A</definedName>
    <definedName name="_22866DLC4DA7136" hidden="1">#N/A</definedName>
    <definedName name="_22867DLC4DA7136" hidden="1">#N/A</definedName>
    <definedName name="_22868DLC4DA7136" hidden="1">#N/A</definedName>
    <definedName name="_22869DLC4DA7136" hidden="1">#N/A</definedName>
    <definedName name="_2286DL61123472" hidden="1">#N/A</definedName>
    <definedName name="_22870DLC4DA7136" hidden="1">#N/A</definedName>
    <definedName name="_22871DLC4DA7136" hidden="1">#N/A</definedName>
    <definedName name="_22872DLC4DA7136" hidden="1">#N/A</definedName>
    <definedName name="_22873DLC4DA7136" hidden="1">#N/A</definedName>
    <definedName name="_22874DLC4DA7136" hidden="1">#N/A</definedName>
    <definedName name="_22875DLC4DA7136" hidden="1">#N/A</definedName>
    <definedName name="_22876DLC4DA7136" hidden="1">#N/A</definedName>
    <definedName name="_22877DLC4DA7136" hidden="1">#N/A</definedName>
    <definedName name="_22878DLC4DA7136" hidden="1">#N/A</definedName>
    <definedName name="_22879DLC4DA7136" hidden="1">#N/A</definedName>
    <definedName name="_2287DL61123472" hidden="1">#N/A</definedName>
    <definedName name="_22880DLC4DA7136" hidden="1">#N/A</definedName>
    <definedName name="_22881DLC4DA7136" hidden="1">#N/A</definedName>
    <definedName name="_22882DLC4DA7136" hidden="1">#N/A</definedName>
    <definedName name="_22883DLC4DA7136" hidden="1">#N/A</definedName>
    <definedName name="_22884DLC4DA7136" hidden="1">#N/A</definedName>
    <definedName name="_22885DLC4DA7136" hidden="1">#N/A</definedName>
    <definedName name="_22886DLC4DA7136" hidden="1">#N/A</definedName>
    <definedName name="_22887DLC4DA7136" hidden="1">#N/A</definedName>
    <definedName name="_22888DLC4DA7136" hidden="1">#N/A</definedName>
    <definedName name="_22889DLC4DA7136" hidden="1">#N/A</definedName>
    <definedName name="_2288DL61123472" hidden="1">#N/A</definedName>
    <definedName name="_22890DLC4DA7136" hidden="1">#N/A</definedName>
    <definedName name="_22891DLC4DAE3BE" hidden="1">#N/A</definedName>
    <definedName name="_22892DLC4DAE3BE" hidden="1">#N/A</definedName>
    <definedName name="_22893DLC4DAE3BE" hidden="1">#N/A</definedName>
    <definedName name="_22894DLC4DAE3BE" hidden="1">#N/A</definedName>
    <definedName name="_22895DLC4DAE3BE" hidden="1">#N/A</definedName>
    <definedName name="_22896DLC4DAE3BE" hidden="1">#N/A</definedName>
    <definedName name="_22897DLC4DAE3BE" hidden="1">#N/A</definedName>
    <definedName name="_22898DLC4DAE3BE" hidden="1">#N/A</definedName>
    <definedName name="_22899DLC4DAE3BE" hidden="1">#N/A</definedName>
    <definedName name="_2289DL61123472" hidden="1">#N/A</definedName>
    <definedName name="_228DL607730C1" hidden="1">#N/A</definedName>
    <definedName name="_228DL61D83902" hidden="1">#N/A</definedName>
    <definedName name="_22900DLC4DAE3BE" hidden="1">#N/A</definedName>
    <definedName name="_22901DLC4DAE3BE" hidden="1">#N/A</definedName>
    <definedName name="_22902DLC4DAE3BE" hidden="1">#N/A</definedName>
    <definedName name="_22903DLC4DAE3BE" hidden="1">#N/A</definedName>
    <definedName name="_22904DLC4DAE3BE" hidden="1">#N/A</definedName>
    <definedName name="_22905DLC4DAE3BE" hidden="1">#N/A</definedName>
    <definedName name="_22906DLC4DAE3BE" hidden="1">#N/A</definedName>
    <definedName name="_22907DLC4DAE3BE" hidden="1">#N/A</definedName>
    <definedName name="_22908DLC4DAE3BE" hidden="1">#N/A</definedName>
    <definedName name="_22909DLC4DAE3BE" hidden="1">#N/A</definedName>
    <definedName name="_2290DL61123472" hidden="1">#N/A</definedName>
    <definedName name="_22910DLC4DAE3BE" hidden="1">#N/A</definedName>
    <definedName name="_22911DLC4DAE3BE" hidden="1">#N/A</definedName>
    <definedName name="_22912DLC4DAE3BE" hidden="1">#N/A</definedName>
    <definedName name="_22913DLC4DAE3BE" hidden="1">#N/A</definedName>
    <definedName name="_22914DLC4DAE3BE" hidden="1">#N/A</definedName>
    <definedName name="_22915DLC4DAE3BE" hidden="1">#N/A</definedName>
    <definedName name="_22916DLC4DAE3BE" hidden="1">#N/A</definedName>
    <definedName name="_22917DLC4DAE3BE" hidden="1">#N/A</definedName>
    <definedName name="_22918DLC4DAE3BE" hidden="1">#N/A</definedName>
    <definedName name="_22919DLC4DAE3BE" hidden="1">#N/A</definedName>
    <definedName name="_2291DL61123472" hidden="1">#N/A</definedName>
    <definedName name="_22920DLC4DAE3BE" hidden="1">#N/A</definedName>
    <definedName name="_22921DLC4DAE3BE" hidden="1">#N/A</definedName>
    <definedName name="_22922DLC4DAE3BE" hidden="1">#N/A</definedName>
    <definedName name="_22923DLC4DAE3BE" hidden="1">#N/A</definedName>
    <definedName name="_22924DLC4DAE3BE" hidden="1">#N/A</definedName>
    <definedName name="_22925DLC4DAE3BE" hidden="1">#N/A</definedName>
    <definedName name="_22926DLC4DB7136" hidden="1">#N/A</definedName>
    <definedName name="_22927DLC4DB7136" hidden="1">#N/A</definedName>
    <definedName name="_22928DLC4DB7136" hidden="1">#N/A</definedName>
    <definedName name="_22929DLC4DB7136" hidden="1">#N/A</definedName>
    <definedName name="_2292DL61123472" hidden="1">#N/A</definedName>
    <definedName name="_22930DLC4DB7136" hidden="1">#N/A</definedName>
    <definedName name="_22931DLC4DB7136" hidden="1">#N/A</definedName>
    <definedName name="_22932DLC4DB7136" hidden="1">#N/A</definedName>
    <definedName name="_22933DLC4DB7136" hidden="1">#N/A</definedName>
    <definedName name="_22934DLC4DB7136" hidden="1">#N/A</definedName>
    <definedName name="_22935DLC4DB7136" hidden="1">#N/A</definedName>
    <definedName name="_22936DLC4DB7136" hidden="1">#N/A</definedName>
    <definedName name="_22937DLC4DB7136" hidden="1">#N/A</definedName>
    <definedName name="_22938DLC4DB7136" hidden="1">#N/A</definedName>
    <definedName name="_22939DLC4DB7136" hidden="1">#N/A</definedName>
    <definedName name="_2293DL61123472" hidden="1">#N/A</definedName>
    <definedName name="_22940DLC4DB7136" hidden="1">#N/A</definedName>
    <definedName name="_22941DLC4DB7136" hidden="1">#N/A</definedName>
    <definedName name="_22942DLC4DB7136" hidden="1">#N/A</definedName>
    <definedName name="_22943DLC4DB7136" hidden="1">#N/A</definedName>
    <definedName name="_22944DLC4DB7136" hidden="1">#N/A</definedName>
    <definedName name="_22945DLC4DB7136" hidden="1">#N/A</definedName>
    <definedName name="_22946DLC4DB7136" hidden="1">#N/A</definedName>
    <definedName name="_22947DLC4DB7136" hidden="1">#N/A</definedName>
    <definedName name="_22948DLC4DB7136" hidden="1">#N/A</definedName>
    <definedName name="_22949DLC4DB7136" hidden="1">#N/A</definedName>
    <definedName name="_2294DL61123472" hidden="1">#N/A</definedName>
    <definedName name="_22950DLC4DB7136" hidden="1">#N/A</definedName>
    <definedName name="_22951DLC4DB7136" hidden="1">#N/A</definedName>
    <definedName name="_22952DLC4DB7136" hidden="1">#N/A</definedName>
    <definedName name="_22953DLC4DB7136" hidden="1">#N/A</definedName>
    <definedName name="_22954DLC4DB7136" hidden="1">#N/A</definedName>
    <definedName name="_22955DLC4DB7136" hidden="1">#N/A</definedName>
    <definedName name="_22956DLC4DB7136" hidden="1">#N/A</definedName>
    <definedName name="_22957DLC4DB7136" hidden="1">#N/A</definedName>
    <definedName name="_22958DLC4DB7136" hidden="1">#N/A</definedName>
    <definedName name="_22959DLC4DB7136" hidden="1">#N/A</definedName>
    <definedName name="_2295DL61123472" hidden="1">#N/A</definedName>
    <definedName name="_22960DLC4DB7136" hidden="1">#N/A</definedName>
    <definedName name="_22961DLC4DBE3BE" hidden="1">#N/A</definedName>
    <definedName name="_22962DLC4DBE3BE" hidden="1">#N/A</definedName>
    <definedName name="_22963DLC4DBE3BE" hidden="1">#N/A</definedName>
    <definedName name="_22964DLC4DBE3BE" hidden="1">#N/A</definedName>
    <definedName name="_22965DLC4DBE3BE" hidden="1">#N/A</definedName>
    <definedName name="_22966DLC4DBE3BE" hidden="1">#N/A</definedName>
    <definedName name="_22967DLC4DBE3BE" hidden="1">#N/A</definedName>
    <definedName name="_22968DLC4DBE3BE" hidden="1">#N/A</definedName>
    <definedName name="_22969DLC4DBE3BE" hidden="1">#N/A</definedName>
    <definedName name="_2296DL61123472" hidden="1">#N/A</definedName>
    <definedName name="_22970DLC4DBE3BE" hidden="1">#N/A</definedName>
    <definedName name="_22971DLC4DBE3BE" hidden="1">#N/A</definedName>
    <definedName name="_22972DLC4DBE3BE" hidden="1">#N/A</definedName>
    <definedName name="_22973DLC4DBE3BE" hidden="1">#N/A</definedName>
    <definedName name="_22974DLC4DBE3BE" hidden="1">#N/A</definedName>
    <definedName name="_22975DLC4DBE3BE" hidden="1">#N/A</definedName>
    <definedName name="_22976DLC4DBE3BE" hidden="1">#N/A</definedName>
    <definedName name="_22977DLC4DBE3BE" hidden="1">#N/A</definedName>
    <definedName name="_22978DLC4DBE3BE" hidden="1">#N/A</definedName>
    <definedName name="_22979DLC4DBE3BE" hidden="1">#N/A</definedName>
    <definedName name="_2297DL61123472" hidden="1">#N/A</definedName>
    <definedName name="_22980DLC4DBE3BE" hidden="1">#N/A</definedName>
    <definedName name="_22981DLC4DBE3BE" hidden="1">#N/A</definedName>
    <definedName name="_22982DLC4DBE3BE" hidden="1">#N/A</definedName>
    <definedName name="_22983DLC4DBE3BE" hidden="1">#N/A</definedName>
    <definedName name="_22984DLC4DBE3BE" hidden="1">#N/A</definedName>
    <definedName name="_22985DLC4DBE3BE" hidden="1">#N/A</definedName>
    <definedName name="_22986DLC4DBE3BE" hidden="1">#N/A</definedName>
    <definedName name="_22987DLC4DBE3BE" hidden="1">#N/A</definedName>
    <definedName name="_22988DLC4DBE3BE" hidden="1">#N/A</definedName>
    <definedName name="_22989DLC4DBE3BE" hidden="1">#N/A</definedName>
    <definedName name="_2298DL61123472" hidden="1">#N/A</definedName>
    <definedName name="_22990DLC4DBE3BE" hidden="1">#N/A</definedName>
    <definedName name="_22991DLC4DBE3BE" hidden="1">#N/A</definedName>
    <definedName name="_22992DLC4DBE3BE" hidden="1">#N/A</definedName>
    <definedName name="_22993DLC4DBE3BE" hidden="1">#N/A</definedName>
    <definedName name="_22994DLC4DBE3BE" hidden="1">#N/A</definedName>
    <definedName name="_22995DLC4DBE3BE" hidden="1">#N/A</definedName>
    <definedName name="_22996DLC4DC7136" hidden="1">#N/A</definedName>
    <definedName name="_22997DLC4DC7136" hidden="1">#N/A</definedName>
    <definedName name="_22998DLC4DC7136" hidden="1">#N/A</definedName>
    <definedName name="_22999DLC4DC7136" hidden="1">#N/A</definedName>
    <definedName name="_2299DL61123472" hidden="1">#N/A</definedName>
    <definedName name="_229DL607730C1" hidden="1">#N/A</definedName>
    <definedName name="_229DL61D93906" hidden="1">#N/A</definedName>
    <definedName name="_22AL639B3E5C" hidden="1">#N/A</definedName>
    <definedName name="_22DL60DA331D" hidden="1">#N/A</definedName>
    <definedName name="_23000DLC4DC7136" hidden="1">#N/A</definedName>
    <definedName name="_23001DLC4DC7136" hidden="1">#N/A</definedName>
    <definedName name="_23002DLC4DC7136" hidden="1">#N/A</definedName>
    <definedName name="_23003DLC4DC7136" hidden="1">#N/A</definedName>
    <definedName name="_23004DLC4DC7136" hidden="1">#N/A</definedName>
    <definedName name="_23005DLC4DC7136" hidden="1">#N/A</definedName>
    <definedName name="_23006DLC4DC7136" hidden="1">#N/A</definedName>
    <definedName name="_23007DLC4DC7136" hidden="1">#N/A</definedName>
    <definedName name="_23008DLC4DC7136" hidden="1">#N/A</definedName>
    <definedName name="_23009DLC4DC7136" hidden="1">#N/A</definedName>
    <definedName name="_2300DL61123472" hidden="1">#N/A</definedName>
    <definedName name="_23010DLC4DC7136" hidden="1">#N/A</definedName>
    <definedName name="_23011DLC4DC7136" hidden="1">#N/A</definedName>
    <definedName name="_23012DLC4DC7136" hidden="1">#N/A</definedName>
    <definedName name="_23013DLC4DC7136" hidden="1">#N/A</definedName>
    <definedName name="_23014DLC4DC7136" hidden="1">#N/A</definedName>
    <definedName name="_23015DLC4DC7136" hidden="1">#N/A</definedName>
    <definedName name="_23016DLC4DC7136" hidden="1">#N/A</definedName>
    <definedName name="_23017DLC4DC7136" hidden="1">#N/A</definedName>
    <definedName name="_23018DLC4DC7136" hidden="1">#N/A</definedName>
    <definedName name="_23019DLC4DC7136" hidden="1">#N/A</definedName>
    <definedName name="_2301DL61123472" hidden="1">#N/A</definedName>
    <definedName name="_23020DLC4DC7136" hidden="1">#N/A</definedName>
    <definedName name="_23021DLC4DC7136" hidden="1">#N/A</definedName>
    <definedName name="_23022DLC4DC7136" hidden="1">#N/A</definedName>
    <definedName name="_23023DLC4DC7136" hidden="1">#N/A</definedName>
    <definedName name="_23024DLC4DC7136" hidden="1">#N/A</definedName>
    <definedName name="_23025DLC4DC7136" hidden="1">#N/A</definedName>
    <definedName name="_23026DLC4DC7136" hidden="1">#N/A</definedName>
    <definedName name="_23027DLC4DC7136" hidden="1">#N/A</definedName>
    <definedName name="_23028DLC4DC7136" hidden="1">#N/A</definedName>
    <definedName name="_23029DLC4DC7136" hidden="1">#N/A</definedName>
    <definedName name="_2302DL61123472" hidden="1">#N/A</definedName>
    <definedName name="_23030DLC4DC7136" hidden="1">#N/A</definedName>
    <definedName name="_23031DLC4DCE3BE" hidden="1">#N/A</definedName>
    <definedName name="_23032DLC4DCE3BE" hidden="1">#N/A</definedName>
    <definedName name="_23033DLC4DCE3BE" hidden="1">#N/A</definedName>
    <definedName name="_23034DLC4DCE3BE" hidden="1">#N/A</definedName>
    <definedName name="_23035DLC4DCE3BE" hidden="1">#N/A</definedName>
    <definedName name="_23036DLC4DCE3BE" hidden="1">#N/A</definedName>
    <definedName name="_23037DLC4DCE3BE" hidden="1">#N/A</definedName>
    <definedName name="_23038DLC4DCE3BE" hidden="1">#N/A</definedName>
    <definedName name="_23039DLC4DCE3BE" hidden="1">#N/A</definedName>
    <definedName name="_2303DL61123472" hidden="1">#N/A</definedName>
    <definedName name="_23040DLC4DCE3BE" hidden="1">#N/A</definedName>
    <definedName name="_23041DLC4DCE3BE" hidden="1">#N/A</definedName>
    <definedName name="_23042DLC4DCE3BE" hidden="1">#N/A</definedName>
    <definedName name="_23043DLC4DCE3BE" hidden="1">#N/A</definedName>
    <definedName name="_23044DLC4DCE3BE" hidden="1">#N/A</definedName>
    <definedName name="_23045DLC4DCE3BE" hidden="1">#N/A</definedName>
    <definedName name="_23046DLC4DCE3BE" hidden="1">#N/A</definedName>
    <definedName name="_23047DLC4DCE3BE" hidden="1">#N/A</definedName>
    <definedName name="_23048DLC4DCE3BE" hidden="1">#N/A</definedName>
    <definedName name="_23049DLC4DCE3BE" hidden="1">#N/A</definedName>
    <definedName name="_2304DL61123472" hidden="1">#N/A</definedName>
    <definedName name="_23050DLC4DCE3BE" hidden="1">#N/A</definedName>
    <definedName name="_23051DLC4DCE3BE" hidden="1">#N/A</definedName>
    <definedName name="_23052DLC4DCE3BE" hidden="1">#N/A</definedName>
    <definedName name="_23053DLC4DCE3BE" hidden="1">#N/A</definedName>
    <definedName name="_23054DLC4DCE3BE" hidden="1">#N/A</definedName>
    <definedName name="_23055DLC4DCE3BE" hidden="1">#N/A</definedName>
    <definedName name="_23056DLC4DCE3BE" hidden="1">#N/A</definedName>
    <definedName name="_23057DLC4DCE3BE" hidden="1">#N/A</definedName>
    <definedName name="_23058DLC4DCE3BE" hidden="1">#N/A</definedName>
    <definedName name="_23059DLC4DCE3BE" hidden="1">#N/A</definedName>
    <definedName name="_2305DL61123472" hidden="1">#N/A</definedName>
    <definedName name="_23060DLC4DCE3BE" hidden="1">#N/A</definedName>
    <definedName name="_23061DLC4DCE3BE" hidden="1">#N/A</definedName>
    <definedName name="_23062DLC4DCE3BE" hidden="1">#N/A</definedName>
    <definedName name="_23063DLC4DCE3BE" hidden="1">#N/A</definedName>
    <definedName name="_23064DLC4DCE3BE" hidden="1">#N/A</definedName>
    <definedName name="_23065DLC4DCE3BE" hidden="1">#N/A</definedName>
    <definedName name="_23066DLC4DD7136" hidden="1">#N/A</definedName>
    <definedName name="_23067DLC4DD7136" hidden="1">#N/A</definedName>
    <definedName name="_23068DLC4DD7136" hidden="1">#N/A</definedName>
    <definedName name="_23069DLC4DD7136" hidden="1">#N/A</definedName>
    <definedName name="_2306DL61123472" hidden="1">#N/A</definedName>
    <definedName name="_23070DLC4DD7136" hidden="1">#N/A</definedName>
    <definedName name="_23071DLC4DD7136" hidden="1">#N/A</definedName>
    <definedName name="_23072DLC4DD7136" hidden="1">#N/A</definedName>
    <definedName name="_23073DLC4DD7136" hidden="1">#N/A</definedName>
    <definedName name="_23074DLC4DD7136" hidden="1">#N/A</definedName>
    <definedName name="_23075DLC4DD7136" hidden="1">#N/A</definedName>
    <definedName name="_23076DLC4DD7136" hidden="1">#N/A</definedName>
    <definedName name="_23077DLC4DD7136" hidden="1">#N/A</definedName>
    <definedName name="_23078DLC4DD7136" hidden="1">#N/A</definedName>
    <definedName name="_23079DLC4DD7136" hidden="1">#N/A</definedName>
    <definedName name="_2307DL61123472" hidden="1">#N/A</definedName>
    <definedName name="_23080DLC4DD7136" hidden="1">#N/A</definedName>
    <definedName name="_23081DLC4DD7136" hidden="1">#N/A</definedName>
    <definedName name="_23082DLC4DD7136" hidden="1">#N/A</definedName>
    <definedName name="_23083DLC4DD7136" hidden="1">#N/A</definedName>
    <definedName name="_23084DLC4DD7136" hidden="1">#N/A</definedName>
    <definedName name="_23085DLC4DD7136" hidden="1">#N/A</definedName>
    <definedName name="_23086DLC4DD7136" hidden="1">#N/A</definedName>
    <definedName name="_23087DLC4DD7136" hidden="1">#N/A</definedName>
    <definedName name="_23088DLC4DD7136" hidden="1">#N/A</definedName>
    <definedName name="_23089DLC4DD7136" hidden="1">#N/A</definedName>
    <definedName name="_2308DL61123472" hidden="1">#N/A</definedName>
    <definedName name="_23090DLC4DD7136" hidden="1">#N/A</definedName>
    <definedName name="_23091DLC4DD7136" hidden="1">#N/A</definedName>
    <definedName name="_23092DLC4DD7136" hidden="1">#N/A</definedName>
    <definedName name="_23093DLC4DD7136" hidden="1">#N/A</definedName>
    <definedName name="_23094DLC4DD7136" hidden="1">#N/A</definedName>
    <definedName name="_23095DLC4DD7136" hidden="1">#N/A</definedName>
    <definedName name="_23096DLC4DD7136" hidden="1">#N/A</definedName>
    <definedName name="_23097DLC4DD7136" hidden="1">#N/A</definedName>
    <definedName name="_23098DLC4DD7136" hidden="1">#N/A</definedName>
    <definedName name="_23099DLC4DD7136" hidden="1">#N/A</definedName>
    <definedName name="_2309DL61123472" hidden="1">#N/A</definedName>
    <definedName name="_230DL607730C1" hidden="1">#N/A</definedName>
    <definedName name="_230DL61DA3909" hidden="1">#N/A</definedName>
    <definedName name="_23100DLC4DD7136" hidden="1">#N/A</definedName>
    <definedName name="_23101DLC4DDE3BE" hidden="1">#N/A</definedName>
    <definedName name="_23102DLC4DDE3BE" hidden="1">#N/A</definedName>
    <definedName name="_23103DLC4DDE3BE" hidden="1">#N/A</definedName>
    <definedName name="_23104DLC4DDE3BE" hidden="1">#N/A</definedName>
    <definedName name="_23105DLC4DDE3BE" hidden="1">#N/A</definedName>
    <definedName name="_23106DLC4DDE3BE" hidden="1">#N/A</definedName>
    <definedName name="_23107DLC4DDE3BE" hidden="1">#N/A</definedName>
    <definedName name="_23108DLC4DDE3BE" hidden="1">#N/A</definedName>
    <definedName name="_23109DLC4DDE3BE" hidden="1">#N/A</definedName>
    <definedName name="_2310DL61123472" hidden="1">#N/A</definedName>
    <definedName name="_23110DLC4DDE3BE" hidden="1">#N/A</definedName>
    <definedName name="_23111DLC4DDE3BE" hidden="1">#N/A</definedName>
    <definedName name="_23112DLC4DDE3BE" hidden="1">#N/A</definedName>
    <definedName name="_23113DLC4DDE3BE" hidden="1">#N/A</definedName>
    <definedName name="_23114DLC4DDE3BE" hidden="1">#N/A</definedName>
    <definedName name="_23115DLC4DDE3BE" hidden="1">#N/A</definedName>
    <definedName name="_23116DLC4DDE3BE" hidden="1">#N/A</definedName>
    <definedName name="_23117DLC4DDE3BE" hidden="1">#N/A</definedName>
    <definedName name="_23118DLC4DDE3BE" hidden="1">#N/A</definedName>
    <definedName name="_23119DLC4DDE3BE" hidden="1">#N/A</definedName>
    <definedName name="_2311DL61133477" hidden="1">#N/A</definedName>
    <definedName name="_23120DLC4DDE3BE" hidden="1">#N/A</definedName>
    <definedName name="_23121DLC4DDE3BE" hidden="1">#N/A</definedName>
    <definedName name="_23122DLC4DDE3BE" hidden="1">#N/A</definedName>
    <definedName name="_23123DLC4DDE3BE" hidden="1">#N/A</definedName>
    <definedName name="_23124DLC4DDE3BE" hidden="1">#N/A</definedName>
    <definedName name="_23125DLC4DDE3BE" hidden="1">#N/A</definedName>
    <definedName name="_23126DLC4DDE3BE" hidden="1">#N/A</definedName>
    <definedName name="_23127DLC4DDE3BE" hidden="1">#N/A</definedName>
    <definedName name="_23128DLC4DDE3BE" hidden="1">#N/A</definedName>
    <definedName name="_23129DLC4DDE3BE" hidden="1">#N/A</definedName>
    <definedName name="_2312DL61133477" hidden="1">#N/A</definedName>
    <definedName name="_23130DLC4DDE3BE" hidden="1">#N/A</definedName>
    <definedName name="_23131DLC4DDE3BE" hidden="1">#N/A</definedName>
    <definedName name="_23132DLC4DDE3BE" hidden="1">#N/A</definedName>
    <definedName name="_23133DLC4DDE3BE" hidden="1">#N/A</definedName>
    <definedName name="_23134DLC4DDE3BE" hidden="1">#N/A</definedName>
    <definedName name="_23135DLC4DDE3BE" hidden="1">#N/A</definedName>
    <definedName name="_23136DLC4DE7136" hidden="1">#N/A</definedName>
    <definedName name="_23137DLC4DE7136" hidden="1">#N/A</definedName>
    <definedName name="_23138DLC4DE7136" hidden="1">#N/A</definedName>
    <definedName name="_23139DLC4DE7136" hidden="1">#N/A</definedName>
    <definedName name="_2313DL61133477" hidden="1">#N/A</definedName>
    <definedName name="_23140DLC4DE7136" hidden="1">#N/A</definedName>
    <definedName name="_23141DLC4DE7136" hidden="1">#N/A</definedName>
    <definedName name="_23142DLC4DE7136" hidden="1">#N/A</definedName>
    <definedName name="_23143DLC4DE7136" hidden="1">#N/A</definedName>
    <definedName name="_23144DLC4DE7136" hidden="1">#N/A</definedName>
    <definedName name="_23145DLC4DE7136" hidden="1">#N/A</definedName>
    <definedName name="_23146DLC4DE7136" hidden="1">#N/A</definedName>
    <definedName name="_23147DLC4DE7136" hidden="1">#N/A</definedName>
    <definedName name="_23148DLC4DE7136" hidden="1">#N/A</definedName>
    <definedName name="_23149DLC4DE7136" hidden="1">#N/A</definedName>
    <definedName name="_2314DL61133477" hidden="1">#N/A</definedName>
    <definedName name="_23150DLC4DE7136" hidden="1">#N/A</definedName>
    <definedName name="_23151DLC4DE7136" hidden="1">#N/A</definedName>
    <definedName name="_23152DLC4DE7136" hidden="1">#N/A</definedName>
    <definedName name="_23153DLC4DE7136" hidden="1">#N/A</definedName>
    <definedName name="_23154DLC4DE7136" hidden="1">#N/A</definedName>
    <definedName name="_23155DLC4DE7136" hidden="1">#N/A</definedName>
    <definedName name="_23156DLC4DE7136" hidden="1">#N/A</definedName>
    <definedName name="_23157DLC4DE7136" hidden="1">#N/A</definedName>
    <definedName name="_23158DLC4DE7136" hidden="1">#N/A</definedName>
    <definedName name="_23159DLC4DE7136" hidden="1">#N/A</definedName>
    <definedName name="_2315DL61133477" hidden="1">#N/A</definedName>
    <definedName name="_23160DLC4DE7136" hidden="1">#N/A</definedName>
    <definedName name="_23161DLC4DE7136" hidden="1">#N/A</definedName>
    <definedName name="_23162DLC4DE7136" hidden="1">#N/A</definedName>
    <definedName name="_23163DLC4DE7136" hidden="1">#N/A</definedName>
    <definedName name="_23164DLC4DE7136" hidden="1">#N/A</definedName>
    <definedName name="_23165DLC4DE7136" hidden="1">#N/A</definedName>
    <definedName name="_23166DLC4DE7136" hidden="1">#N/A</definedName>
    <definedName name="_23167DLC4DE7136" hidden="1">#N/A</definedName>
    <definedName name="_23168DLC4DE7136" hidden="1">#N/A</definedName>
    <definedName name="_23169DLC4DE7136" hidden="1">#N/A</definedName>
    <definedName name="_2316DL61133477" hidden="1">#N/A</definedName>
    <definedName name="_23170DLC4DE7136" hidden="1">#N/A</definedName>
    <definedName name="_23171DLC4DEE3BE" hidden="1">#N/A</definedName>
    <definedName name="_23172DLC4DEE3BE" hidden="1">#N/A</definedName>
    <definedName name="_23173DLC4DEE3BE" hidden="1">#N/A</definedName>
    <definedName name="_23174DLC4DEE3BE" hidden="1">#N/A</definedName>
    <definedName name="_23175DLC4DEE3BE" hidden="1">#N/A</definedName>
    <definedName name="_23176DLC4DEE3BE" hidden="1">#N/A</definedName>
    <definedName name="_23177DLC4DEE3BE" hidden="1">#N/A</definedName>
    <definedName name="_23178DLC4DEE3BE" hidden="1">#N/A</definedName>
    <definedName name="_23179DLC4DEE3BE" hidden="1">#N/A</definedName>
    <definedName name="_2317DL61133477" hidden="1">#N/A</definedName>
    <definedName name="_23180DLC4DEE3BE" hidden="1">#N/A</definedName>
    <definedName name="_23181DLC4DEE3BE" hidden="1">#N/A</definedName>
    <definedName name="_23182DLC4DEE3BE" hidden="1">#N/A</definedName>
    <definedName name="_23183DLC4DEE3BE" hidden="1">#N/A</definedName>
    <definedName name="_23184DLC4DEE3BE" hidden="1">#N/A</definedName>
    <definedName name="_23185DLC4DEE3BE" hidden="1">#N/A</definedName>
    <definedName name="_23186DLC4DEE3BE" hidden="1">#N/A</definedName>
    <definedName name="_23187DLC4DEE3BE" hidden="1">#N/A</definedName>
    <definedName name="_23188DLC4DEE3BE" hidden="1">#N/A</definedName>
    <definedName name="_23189DLC4DEE3BE" hidden="1">#N/A</definedName>
    <definedName name="_2318DL61133477" hidden="1">#N/A</definedName>
    <definedName name="_23190DLC4DEE3BE" hidden="1">#N/A</definedName>
    <definedName name="_23191DLC4DEE3BE" hidden="1">#N/A</definedName>
    <definedName name="_23192DLC4DEE3BE" hidden="1">#N/A</definedName>
    <definedName name="_23193DLC4DEE3BE" hidden="1">#N/A</definedName>
    <definedName name="_23194DLC4DEE3BE" hidden="1">#N/A</definedName>
    <definedName name="_23195DLC4DEE3BE" hidden="1">#N/A</definedName>
    <definedName name="_23196DLC4DEE3BE" hidden="1">#N/A</definedName>
    <definedName name="_23197DLC4DEE3BE" hidden="1">#N/A</definedName>
    <definedName name="_23198DLC4DEE3BE" hidden="1">#N/A</definedName>
    <definedName name="_23199DLC4DEE3BE" hidden="1">#N/A</definedName>
    <definedName name="_2319DL61133477" hidden="1">#N/A</definedName>
    <definedName name="_231DL607730C1" hidden="1">#N/A</definedName>
    <definedName name="_231DL61DB390D" hidden="1">#N/A</definedName>
    <definedName name="_23200DLC4DEE3BE" hidden="1">#N/A</definedName>
    <definedName name="_23201DLC4DEE3BE" hidden="1">#N/A</definedName>
    <definedName name="_23202DLC4DEE3BE" hidden="1">#N/A</definedName>
    <definedName name="_23203DLC4DEE3BE" hidden="1">#N/A</definedName>
    <definedName name="_23204DLC4DEE3BE" hidden="1">#N/A</definedName>
    <definedName name="_23205DLC4DEE3BE" hidden="1">#N/A</definedName>
    <definedName name="_23206DLC4DF7136" hidden="1">#N/A</definedName>
    <definedName name="_23207DLC4DF7136" hidden="1">#N/A</definedName>
    <definedName name="_23208DLC4DF7136" hidden="1">#N/A</definedName>
    <definedName name="_23209DLC4DF7136" hidden="1">#N/A</definedName>
    <definedName name="_2320DL61133477" hidden="1">#N/A</definedName>
    <definedName name="_23210DLC4DF7136" hidden="1">#N/A</definedName>
    <definedName name="_23211DLC4DF7136" hidden="1">#N/A</definedName>
    <definedName name="_23212DLC4DF7136" hidden="1">#N/A</definedName>
    <definedName name="_23213DLC4DF7136" hidden="1">#N/A</definedName>
    <definedName name="_23214DLC4DF7136" hidden="1">#N/A</definedName>
    <definedName name="_23215DLC4DF7136" hidden="1">#N/A</definedName>
    <definedName name="_23216DLC4DF7136" hidden="1">#N/A</definedName>
    <definedName name="_23217DLC4DF7136" hidden="1">#N/A</definedName>
    <definedName name="_23218DLC4DF7136" hidden="1">#N/A</definedName>
    <definedName name="_23219DLC4DF7136" hidden="1">#N/A</definedName>
    <definedName name="_2321DL61133477" hidden="1">#N/A</definedName>
    <definedName name="_23220DLC4DF7136" hidden="1">#N/A</definedName>
    <definedName name="_23221DLC4DF7136" hidden="1">#N/A</definedName>
    <definedName name="_23222DLC4DF7136" hidden="1">#N/A</definedName>
    <definedName name="_23223DLC4DF7136" hidden="1">#N/A</definedName>
    <definedName name="_23224DLC4DF7136" hidden="1">#N/A</definedName>
    <definedName name="_23225DLC4DF7136" hidden="1">#N/A</definedName>
    <definedName name="_23226DLC4DF7136" hidden="1">#N/A</definedName>
    <definedName name="_23227DLC4DF7136" hidden="1">#N/A</definedName>
    <definedName name="_23228DLC4DF7136" hidden="1">#N/A</definedName>
    <definedName name="_23229DLC4DF7136" hidden="1">#N/A</definedName>
    <definedName name="_2322DL61133477" hidden="1">#N/A</definedName>
    <definedName name="_23230DLC4DF7136" hidden="1">#N/A</definedName>
    <definedName name="_23231DLC4DF7136" hidden="1">#N/A</definedName>
    <definedName name="_23232DLC4DF7136" hidden="1">#N/A</definedName>
    <definedName name="_23233DLC4DF7136" hidden="1">#N/A</definedName>
    <definedName name="_23234DLC4DF7136" hidden="1">#N/A</definedName>
    <definedName name="_23235DLC4DF7136" hidden="1">#N/A</definedName>
    <definedName name="_23236DLC4DF7136" hidden="1">#N/A</definedName>
    <definedName name="_23237DLC4DF7136" hidden="1">#N/A</definedName>
    <definedName name="_23238DLC4DF7136" hidden="1">#N/A</definedName>
    <definedName name="_23239DLC4DF7136" hidden="1">#N/A</definedName>
    <definedName name="_2323DL61133477" hidden="1">#N/A</definedName>
    <definedName name="_23240DLC4DF7136" hidden="1">#N/A</definedName>
    <definedName name="_23241DLC4DFE3BE" hidden="1">#N/A</definedName>
    <definedName name="_23242DLC4DFE3BE" hidden="1">#N/A</definedName>
    <definedName name="_23243DLC4DFE3BE" hidden="1">#N/A</definedName>
    <definedName name="_23244DLC4DFE3BE" hidden="1">#N/A</definedName>
    <definedName name="_23245DLC4DFE3BE" hidden="1">#N/A</definedName>
    <definedName name="_23246DLC4DFE3BE" hidden="1">#N/A</definedName>
    <definedName name="_23247DLC4DFE3BE" hidden="1">#N/A</definedName>
    <definedName name="_23248DLC4DFE3BE" hidden="1">#N/A</definedName>
    <definedName name="_23249DLC4DFE3BE" hidden="1">#N/A</definedName>
    <definedName name="_2324DL61133477" hidden="1">#N/A</definedName>
    <definedName name="_23250DLC4DFE3BE" hidden="1">#N/A</definedName>
    <definedName name="_23251DLC4DFE3BE" hidden="1">#N/A</definedName>
    <definedName name="_23252DLC4DFE3BE" hidden="1">#N/A</definedName>
    <definedName name="_23253DLC4DFE3BE" hidden="1">#N/A</definedName>
    <definedName name="_23254DLC4DFE3BE" hidden="1">#N/A</definedName>
    <definedName name="_23255DLC4DFE3BE" hidden="1">#N/A</definedName>
    <definedName name="_23256DLC4DFE3BE" hidden="1">#N/A</definedName>
    <definedName name="_23257DLC4DFE3BE" hidden="1">#N/A</definedName>
    <definedName name="_23258DLC4DFE3BE" hidden="1">#N/A</definedName>
    <definedName name="_23259DLC4DFE3BE" hidden="1">#N/A</definedName>
    <definedName name="_2325DL61133477" hidden="1">#N/A</definedName>
    <definedName name="_23260DLC4DFE3BE" hidden="1">#N/A</definedName>
    <definedName name="_23261DLC4DFE3BE" hidden="1">#N/A</definedName>
    <definedName name="_23262DLC4DFE3BE" hidden="1">#N/A</definedName>
    <definedName name="_23263DLC4DFE3BE" hidden="1">#N/A</definedName>
    <definedName name="_23264DLC4DFE3BE" hidden="1">#N/A</definedName>
    <definedName name="_23265DLC4DFE3BE" hidden="1">#N/A</definedName>
    <definedName name="_23266DLC4DFE3BE" hidden="1">#N/A</definedName>
    <definedName name="_23267DLC4DFE3BE" hidden="1">#N/A</definedName>
    <definedName name="_23268DLC4DFE3BE" hidden="1">#N/A</definedName>
    <definedName name="_23269DLC4DFE3BE" hidden="1">#N/A</definedName>
    <definedName name="_2326DL61133477" hidden="1">#N/A</definedName>
    <definedName name="_23270DLC4DFE3BE" hidden="1">#N/A</definedName>
    <definedName name="_23271DLC4DFE3BE" hidden="1">#N/A</definedName>
    <definedName name="_23272DLC4DFE3BE" hidden="1">#N/A</definedName>
    <definedName name="_23273DLC4DFE3BE" hidden="1">#N/A</definedName>
    <definedName name="_23274DLC4DFE3BE" hidden="1">#N/A</definedName>
    <definedName name="_23275DLC4DFE3BE" hidden="1">#N/A</definedName>
    <definedName name="_23276DLC4E07136" hidden="1">#N/A</definedName>
    <definedName name="_23277DLC4E07136" hidden="1">#N/A</definedName>
    <definedName name="_23278DLC4E07136" hidden="1">#N/A</definedName>
    <definedName name="_23279DLC4E07136" hidden="1">#N/A</definedName>
    <definedName name="_2327DL61133477" hidden="1">#N/A</definedName>
    <definedName name="_23280DLC4E07136" hidden="1">#N/A</definedName>
    <definedName name="_23281DLC4E07136" hidden="1">#N/A</definedName>
    <definedName name="_23282DLC4E07136" hidden="1">#N/A</definedName>
    <definedName name="_23283DLC4E07136" hidden="1">#N/A</definedName>
    <definedName name="_23284DLC4E07136" hidden="1">#N/A</definedName>
    <definedName name="_23285DLC4E07136" hidden="1">#N/A</definedName>
    <definedName name="_23286DLC4E07136" hidden="1">#N/A</definedName>
    <definedName name="_23287DLC4E07136" hidden="1">#N/A</definedName>
    <definedName name="_23288DLC4E07136" hidden="1">#N/A</definedName>
    <definedName name="_23289DLC4E07136" hidden="1">#N/A</definedName>
    <definedName name="_2328DL61133477" hidden="1">#N/A</definedName>
    <definedName name="_23290DLC4E07136" hidden="1">#N/A</definedName>
    <definedName name="_23291DLC4E07136" hidden="1">#N/A</definedName>
    <definedName name="_23292DLC4E07136" hidden="1">#N/A</definedName>
    <definedName name="_23293DLC4E07136" hidden="1">#N/A</definedName>
    <definedName name="_23294DLC4E07136" hidden="1">#N/A</definedName>
    <definedName name="_23295DLC4E07136" hidden="1">#N/A</definedName>
    <definedName name="_23296DLC4E07136" hidden="1">#N/A</definedName>
    <definedName name="_23297DLC4E07136" hidden="1">#N/A</definedName>
    <definedName name="_23298DLC4E07136" hidden="1">#N/A</definedName>
    <definedName name="_23299DLC4E07136" hidden="1">#N/A</definedName>
    <definedName name="_2329DL61133477" hidden="1">#N/A</definedName>
    <definedName name="_232DL607730C1" hidden="1">#N/A</definedName>
    <definedName name="_232DL61DC3911" hidden="1">#N/A</definedName>
    <definedName name="_23300DLC4E07136" hidden="1">#N/A</definedName>
    <definedName name="_23301DLC4E07136" hidden="1">#N/A</definedName>
    <definedName name="_23302DLC4E07136" hidden="1">#N/A</definedName>
    <definedName name="_23303DLC4E07136" hidden="1">#N/A</definedName>
    <definedName name="_23304DLC4E07136" hidden="1">#N/A</definedName>
    <definedName name="_23305DLC4E07136" hidden="1">#N/A</definedName>
    <definedName name="_23306DLC4E07136" hidden="1">#N/A</definedName>
    <definedName name="_23307DLC4E07136" hidden="1">#N/A</definedName>
    <definedName name="_23308DLC4E07136" hidden="1">#N/A</definedName>
    <definedName name="_23309DLC4E07136" hidden="1">#N/A</definedName>
    <definedName name="_2330DL61133477" hidden="1">#N/A</definedName>
    <definedName name="_23310DLC4E07136" hidden="1">#N/A</definedName>
    <definedName name="_23311DLC4E0E3BE" hidden="1">#N/A</definedName>
    <definedName name="_23312DLC4E0E3BE" hidden="1">#N/A</definedName>
    <definedName name="_23313DLC4E0E3BE" hidden="1">#N/A</definedName>
    <definedName name="_23314DLC4E0E3BE" hidden="1">#N/A</definedName>
    <definedName name="_23315DLC4E0E3BE" hidden="1">#N/A</definedName>
    <definedName name="_23316DLC4E0E3BE" hidden="1">#N/A</definedName>
    <definedName name="_23317DLC4E0E3BE" hidden="1">#N/A</definedName>
    <definedName name="_23318DLC4E0E3BE" hidden="1">#N/A</definedName>
    <definedName name="_23319DLC4E0E3BE" hidden="1">#N/A</definedName>
    <definedName name="_2331DL61133477" hidden="1">#N/A</definedName>
    <definedName name="_23320DLC4E0E3BE" hidden="1">#N/A</definedName>
    <definedName name="_23321DLC4E0E3BE" hidden="1">#N/A</definedName>
    <definedName name="_23322DLC4E0E3BE" hidden="1">#N/A</definedName>
    <definedName name="_23323DLC4E0E3BE" hidden="1">#N/A</definedName>
    <definedName name="_23324DLC4E0E3BE" hidden="1">#N/A</definedName>
    <definedName name="_23325DLC4E0E3BE" hidden="1">#N/A</definedName>
    <definedName name="_23326DLC4E0E3BE" hidden="1">#N/A</definedName>
    <definedName name="_23327DLC4E0E3BE" hidden="1">#N/A</definedName>
    <definedName name="_23328DLC4E0E3BE" hidden="1">#N/A</definedName>
    <definedName name="_23329DLC4E0E3BE" hidden="1">#N/A</definedName>
    <definedName name="_2332DL61133477" hidden="1">#N/A</definedName>
    <definedName name="_23330DLC4E0E3BE" hidden="1">#N/A</definedName>
    <definedName name="_23331DLC4E0E3BE" hidden="1">#N/A</definedName>
    <definedName name="_23332DLC4E0E3BE" hidden="1">#N/A</definedName>
    <definedName name="_23333DLC4E0E3BE" hidden="1">#N/A</definedName>
    <definedName name="_23334DLC4E0E3BE" hidden="1">#N/A</definedName>
    <definedName name="_23335DLC4E0E3BE" hidden="1">#N/A</definedName>
    <definedName name="_23336DLC4E0E3BE" hidden="1">#N/A</definedName>
    <definedName name="_23337DLC4E0E3BE" hidden="1">#N/A</definedName>
    <definedName name="_23338DLC4E0E3BE" hidden="1">#N/A</definedName>
    <definedName name="_23339DLC4E0E3BE" hidden="1">#N/A</definedName>
    <definedName name="_2333DL61133477" hidden="1">#N/A</definedName>
    <definedName name="_23340DLC4E0E3BE" hidden="1">#N/A</definedName>
    <definedName name="_23341DLC4E0E3BE" hidden="1">#N/A</definedName>
    <definedName name="_23342DLC4E0E3BE" hidden="1">#N/A</definedName>
    <definedName name="_23343DLC4E0E3BE" hidden="1">#N/A</definedName>
    <definedName name="_23344DLC4E0E3BE" hidden="1">#N/A</definedName>
    <definedName name="_23345DLC4E0E3BE" hidden="1">#N/A</definedName>
    <definedName name="_23346DLC4E17137" hidden="1">#N/A</definedName>
    <definedName name="_23347DLC4E17137" hidden="1">#N/A</definedName>
    <definedName name="_23348DLC4E17137" hidden="1">#N/A</definedName>
    <definedName name="_23349DLC4E17137" hidden="1">#N/A</definedName>
    <definedName name="_2334DL61133477" hidden="1">#N/A</definedName>
    <definedName name="_23350DLC4E17137" hidden="1">#N/A</definedName>
    <definedName name="_23351DLC4E17137" hidden="1">#N/A</definedName>
    <definedName name="_23352DLC4E17137" hidden="1">#N/A</definedName>
    <definedName name="_23353DLC4E17137" hidden="1">#N/A</definedName>
    <definedName name="_23354DLC4E17137" hidden="1">#N/A</definedName>
    <definedName name="_23355DLC4E17137" hidden="1">#N/A</definedName>
    <definedName name="_23356DLC4E17137" hidden="1">#N/A</definedName>
    <definedName name="_23357DLC4E17137" hidden="1">#N/A</definedName>
    <definedName name="_23358DLC4E17137" hidden="1">#N/A</definedName>
    <definedName name="_23359DLC4E17137" hidden="1">#N/A</definedName>
    <definedName name="_2335DL61133477" hidden="1">#N/A</definedName>
    <definedName name="_23360DLC4E17137" hidden="1">#N/A</definedName>
    <definedName name="_23361DLC4E17137" hidden="1">#N/A</definedName>
    <definedName name="_23362DLC4E17137" hidden="1">#N/A</definedName>
    <definedName name="_23363DLC4E17137" hidden="1">#N/A</definedName>
    <definedName name="_23364DLC4E17137" hidden="1">#N/A</definedName>
    <definedName name="_23365DLC4E17137" hidden="1">#N/A</definedName>
    <definedName name="_23366DLC4E17137" hidden="1">#N/A</definedName>
    <definedName name="_23367DLC4E17137" hidden="1">#N/A</definedName>
    <definedName name="_23368DLC4E17137" hidden="1">#N/A</definedName>
    <definedName name="_23369DLC4E17137" hidden="1">#N/A</definedName>
    <definedName name="_2336DL61133477" hidden="1">#N/A</definedName>
    <definedName name="_23370DLC4E17137" hidden="1">#N/A</definedName>
    <definedName name="_23371DLC4E17137" hidden="1">#N/A</definedName>
    <definedName name="_23372DLC4E17137" hidden="1">#N/A</definedName>
    <definedName name="_23373DLC4E17137" hidden="1">#N/A</definedName>
    <definedName name="_23374DLC4E17137" hidden="1">#N/A</definedName>
    <definedName name="_23375DLC4E17137" hidden="1">#N/A</definedName>
    <definedName name="_23376DLC4E17137" hidden="1">#N/A</definedName>
    <definedName name="_23377DLC4E17137" hidden="1">#N/A</definedName>
    <definedName name="_23378DLC4E17137" hidden="1">#N/A</definedName>
    <definedName name="_23379DLC4E17137" hidden="1">#N/A</definedName>
    <definedName name="_2337DL61133477" hidden="1">#N/A</definedName>
    <definedName name="_23380DLC4E17137" hidden="1">#N/A</definedName>
    <definedName name="_23381DLC4E1E3BE" hidden="1">#N/A</definedName>
    <definedName name="_23382DLC4E1E3BE" hidden="1">#N/A</definedName>
    <definedName name="_23383DLC4E1E3BE" hidden="1">#N/A</definedName>
    <definedName name="_23384DLC4E1E3BE" hidden="1">#N/A</definedName>
    <definedName name="_23385DLC4E1E3BE" hidden="1">#N/A</definedName>
    <definedName name="_23386DLC4E1E3BE" hidden="1">#N/A</definedName>
    <definedName name="_23387DLC4E1E3BE" hidden="1">#N/A</definedName>
    <definedName name="_23388DLC4E1E3BE" hidden="1">#N/A</definedName>
    <definedName name="_23389DLC4E1E3BE" hidden="1">#N/A</definedName>
    <definedName name="_2338DL61133477" hidden="1">#N/A</definedName>
    <definedName name="_23390DLC4E1E3BE" hidden="1">#N/A</definedName>
    <definedName name="_23391DLC4E1E3BE" hidden="1">#N/A</definedName>
    <definedName name="_23392DLC4E1E3BE" hidden="1">#N/A</definedName>
    <definedName name="_23393DLC4E1E3BE" hidden="1">#N/A</definedName>
    <definedName name="_23394DLC4E1E3BE" hidden="1">#N/A</definedName>
    <definedName name="_23395DLC4E1E3BE" hidden="1">#N/A</definedName>
    <definedName name="_23396DLC4E1E3BE" hidden="1">#N/A</definedName>
    <definedName name="_23397DLC4E1E3BE" hidden="1">#N/A</definedName>
    <definedName name="_23398DLC4E1E3BE" hidden="1">#N/A</definedName>
    <definedName name="_23399DLC4E1E3BE" hidden="1">#N/A</definedName>
    <definedName name="_2339DL61133477" hidden="1">#N/A</definedName>
    <definedName name="_233DL607730C1" hidden="1">#N/A</definedName>
    <definedName name="_233DL61DD3914" hidden="1">#N/A</definedName>
    <definedName name="_23400DLC4E1E3BE" hidden="1">#N/A</definedName>
    <definedName name="_23401DLC4E1E3BE" hidden="1">#N/A</definedName>
    <definedName name="_23402DLC4E1E3BE" hidden="1">#N/A</definedName>
    <definedName name="_23403DLC4E1E3BE" hidden="1">#N/A</definedName>
    <definedName name="_23404DLC4E1E3BE" hidden="1">#N/A</definedName>
    <definedName name="_23405DLC4E1E3BE" hidden="1">#N/A</definedName>
    <definedName name="_23406DLC4E1E3BE" hidden="1">#N/A</definedName>
    <definedName name="_23407DLC4E1E3BE" hidden="1">#N/A</definedName>
    <definedName name="_23408DLC4E1E3BE" hidden="1">#N/A</definedName>
    <definedName name="_23409DLC4E1E3BE" hidden="1">#N/A</definedName>
    <definedName name="_2340DL61133477" hidden="1">#N/A</definedName>
    <definedName name="_23410DLC4E1E3BE" hidden="1">#N/A</definedName>
    <definedName name="_23411DLC4E1E3BE" hidden="1">#N/A</definedName>
    <definedName name="_23412DLC4E1E3BE" hidden="1">#N/A</definedName>
    <definedName name="_23413DLC4E1E3BE" hidden="1">#N/A</definedName>
    <definedName name="_23414DLC4E1E3BE" hidden="1">#N/A</definedName>
    <definedName name="_23415DLC4E1E3BE" hidden="1">#N/A</definedName>
    <definedName name="_23416DLC4E27137" hidden="1">#N/A</definedName>
    <definedName name="_23417DLC4E27137" hidden="1">#N/A</definedName>
    <definedName name="_23418DLC4E27137" hidden="1">#N/A</definedName>
    <definedName name="_23419DLC4E27137" hidden="1">#N/A</definedName>
    <definedName name="_2341DL61133477" hidden="1">#N/A</definedName>
    <definedName name="_23420DLC4E27137" hidden="1">#N/A</definedName>
    <definedName name="_23421DLC4E27137" hidden="1">#N/A</definedName>
    <definedName name="_23422DLC4E27137" hidden="1">#N/A</definedName>
    <definedName name="_23423DLC4E27137" hidden="1">#N/A</definedName>
    <definedName name="_23424DLC4E27137" hidden="1">#N/A</definedName>
    <definedName name="_23425DLC4E27137" hidden="1">#N/A</definedName>
    <definedName name="_23426DLC4E27137" hidden="1">#N/A</definedName>
    <definedName name="_23427DLC4E27137" hidden="1">#N/A</definedName>
    <definedName name="_23428DLC4E27137" hidden="1">#N/A</definedName>
    <definedName name="_23429DLC4E27137" hidden="1">#N/A</definedName>
    <definedName name="_2342DL61133477" hidden="1">#N/A</definedName>
    <definedName name="_23430DLC4E27137" hidden="1">#N/A</definedName>
    <definedName name="_23431DLC4E27137" hidden="1">#N/A</definedName>
    <definedName name="_23432DLC4E27137" hidden="1">#N/A</definedName>
    <definedName name="_23433DLC4E27137" hidden="1">#N/A</definedName>
    <definedName name="_23434DLC4E27137" hidden="1">#N/A</definedName>
    <definedName name="_23435DLC4E27137" hidden="1">#N/A</definedName>
    <definedName name="_23436DLC4E27137" hidden="1">#N/A</definedName>
    <definedName name="_23437DLC4E27137" hidden="1">#N/A</definedName>
    <definedName name="_23438DLC4E27137" hidden="1">#N/A</definedName>
    <definedName name="_23439DLC4E27137" hidden="1">#N/A</definedName>
    <definedName name="_2343DL61133477" hidden="1">#N/A</definedName>
    <definedName name="_23440DLC4E27137" hidden="1">#N/A</definedName>
    <definedName name="_23441DLC4E27137" hidden="1">#N/A</definedName>
    <definedName name="_23442DLC4E27137" hidden="1">#N/A</definedName>
    <definedName name="_23443DLC4E27137" hidden="1">#N/A</definedName>
    <definedName name="_23444DLC4E27137" hidden="1">#N/A</definedName>
    <definedName name="_23445DLC4E27137" hidden="1">#N/A</definedName>
    <definedName name="_23446DLC4E27137" hidden="1">#N/A</definedName>
    <definedName name="_23447DLC4E27137" hidden="1">#N/A</definedName>
    <definedName name="_23448DLC4E27137" hidden="1">#N/A</definedName>
    <definedName name="_23449DLC4E27137" hidden="1">#N/A</definedName>
    <definedName name="_2344DL61133477" hidden="1">#N/A</definedName>
    <definedName name="_23450DLC4E27137" hidden="1">#N/A</definedName>
    <definedName name="_23451DLC4E2E3BE" hidden="1">#N/A</definedName>
    <definedName name="_23452DLC4E2E3BE" hidden="1">#N/A</definedName>
    <definedName name="_23453DLC4E2E3BE" hidden="1">#N/A</definedName>
    <definedName name="_23454DLC4E2E3BE" hidden="1">#N/A</definedName>
    <definedName name="_23455DLC4E2E3BE" hidden="1">#N/A</definedName>
    <definedName name="_23456DLC4E2E3BE" hidden="1">#N/A</definedName>
    <definedName name="_23457DLC4E2E3BE" hidden="1">#N/A</definedName>
    <definedName name="_23458DLC4E2E3BE" hidden="1">#N/A</definedName>
    <definedName name="_23459DLC4E2E3BE" hidden="1">#N/A</definedName>
    <definedName name="_2345DL61133477" hidden="1">#N/A</definedName>
    <definedName name="_23460DLC4E2E3BE" hidden="1">#N/A</definedName>
    <definedName name="_23461DLC4E2E3BE" hidden="1">#N/A</definedName>
    <definedName name="_23462DLC4E2E3BE" hidden="1">#N/A</definedName>
    <definedName name="_23463DLC4E2E3BE" hidden="1">#N/A</definedName>
    <definedName name="_23464DLC4E2E3BE" hidden="1">#N/A</definedName>
    <definedName name="_23465DLC4E2E3BE" hidden="1">#N/A</definedName>
    <definedName name="_23466DLC4E2E3BE" hidden="1">#N/A</definedName>
    <definedName name="_23467DLC4E2E3BE" hidden="1">#N/A</definedName>
    <definedName name="_23468DLC4E2E3BE" hidden="1">#N/A</definedName>
    <definedName name="_23469DLC4E2E3BE" hidden="1">#N/A</definedName>
    <definedName name="_2346DL6114347D" hidden="1">#N/A</definedName>
    <definedName name="_23470DLC4E2E3BE" hidden="1">#N/A</definedName>
    <definedName name="_23471DLC4E2E3BE" hidden="1">#N/A</definedName>
    <definedName name="_23472DLC4E2E3BE" hidden="1">#N/A</definedName>
    <definedName name="_23473DLC4E2E3BE" hidden="1">#N/A</definedName>
    <definedName name="_23474DLC4E2E3BE" hidden="1">#N/A</definedName>
    <definedName name="_23475DLC4E2E3BE" hidden="1">#N/A</definedName>
    <definedName name="_23476DLC4E2E3BE" hidden="1">#N/A</definedName>
    <definedName name="_23477DLC4E2E3BE" hidden="1">#N/A</definedName>
    <definedName name="_23478DLC4E2E3BE" hidden="1">#N/A</definedName>
    <definedName name="_23479DLC4E2E3BE" hidden="1">#N/A</definedName>
    <definedName name="_2347DL6114347D" hidden="1">#N/A</definedName>
    <definedName name="_23480DLC4E2E3BE" hidden="1">#N/A</definedName>
    <definedName name="_23481DLC4E2E3BE" hidden="1">#N/A</definedName>
    <definedName name="_23482DLC4E2E3BE" hidden="1">#N/A</definedName>
    <definedName name="_23483DLC4E2E3BE" hidden="1">#N/A</definedName>
    <definedName name="_23484DLC4E2E3BE" hidden="1">#N/A</definedName>
    <definedName name="_23485DLC4E2E3BE" hidden="1">#N/A</definedName>
    <definedName name="_23486DLC4E3955C" hidden="1">#N/A</definedName>
    <definedName name="_23487DLC4E3955C" hidden="1">#N/A</definedName>
    <definedName name="_23488DLC4E3955C" hidden="1">#N/A</definedName>
    <definedName name="_23489DLC4E3955C" hidden="1">#N/A</definedName>
    <definedName name="_2348DL6114347D" hidden="1">#N/A</definedName>
    <definedName name="_23490DLC4E3955C" hidden="1">#N/A</definedName>
    <definedName name="_23491DLC4E3955C" hidden="1">#N/A</definedName>
    <definedName name="_23492DLC4E3955C" hidden="1">#N/A</definedName>
    <definedName name="_23493DLC4E3955C" hidden="1">#N/A</definedName>
    <definedName name="_23494DLC4E3955C" hidden="1">#N/A</definedName>
    <definedName name="_23495DLC4E3955C" hidden="1">#N/A</definedName>
    <definedName name="_23496DLC4E3955C" hidden="1">#N/A</definedName>
    <definedName name="_23497DLC4E3955C" hidden="1">#N/A</definedName>
    <definedName name="_23498DLC4E3955C" hidden="1">#N/A</definedName>
    <definedName name="_23499DLC4E3955C" hidden="1">#N/A</definedName>
    <definedName name="_2349DL6114347D" hidden="1">#N/A</definedName>
    <definedName name="_234DL607730C1" hidden="1">#N/A</definedName>
    <definedName name="_234DL61DE3918" hidden="1">#N/A</definedName>
    <definedName name="_23500DLC4E3955C" hidden="1">#N/A</definedName>
    <definedName name="_23501DLC4E3955C" hidden="1">#N/A</definedName>
    <definedName name="_23502DLC4E3955C" hidden="1">#N/A</definedName>
    <definedName name="_23503DLC4E3955C" hidden="1">#N/A</definedName>
    <definedName name="_23504DLC4E3955C" hidden="1">#N/A</definedName>
    <definedName name="_23505DLC4E3955C" hidden="1">#N/A</definedName>
    <definedName name="_23506DLC4E3955C" hidden="1">#N/A</definedName>
    <definedName name="_23507DLC4E3955C" hidden="1">#N/A</definedName>
    <definedName name="_23508DLC4E3955C" hidden="1">#N/A</definedName>
    <definedName name="_23509DLC4E3955C" hidden="1">#N/A</definedName>
    <definedName name="_2350DL6114347D" hidden="1">#N/A</definedName>
    <definedName name="_23510DLC4E3955C" hidden="1">#N/A</definedName>
    <definedName name="_23511DLC4E3955C" hidden="1">#N/A</definedName>
    <definedName name="_23512DLC4E3955C" hidden="1">#N/A</definedName>
    <definedName name="_23513DLC4E3955C" hidden="1">#N/A</definedName>
    <definedName name="_23514DLC4E3955C" hidden="1">#N/A</definedName>
    <definedName name="_23515DLC4E3955C" hidden="1">#N/A</definedName>
    <definedName name="_23516DLC4E3955C" hidden="1">#N/A</definedName>
    <definedName name="_23517DLC4E3955C" hidden="1">#N/A</definedName>
    <definedName name="_23518DLC4E3955C" hidden="1">#N/A</definedName>
    <definedName name="_23519DLC4E3955C" hidden="1">#N/A</definedName>
    <definedName name="_2351DL6114347D" hidden="1">#N/A</definedName>
    <definedName name="_23520DLC4E3955C" hidden="1">#N/A</definedName>
    <definedName name="_23521DLC4E3E3BE" hidden="1">#N/A</definedName>
    <definedName name="_23522DLC4E3E3BE" hidden="1">#N/A</definedName>
    <definedName name="_23523DLC4E3E3BE" hidden="1">#N/A</definedName>
    <definedName name="_23524DLC4E3E3BE" hidden="1">#N/A</definedName>
    <definedName name="_23525DLC4E3E3BE" hidden="1">#N/A</definedName>
    <definedName name="_23526DLC4E3E3BE" hidden="1">#N/A</definedName>
    <definedName name="_23527DLC4E3E3BE" hidden="1">#N/A</definedName>
    <definedName name="_23528DLC4E3E3BE" hidden="1">#N/A</definedName>
    <definedName name="_23529DLC4E3E3BE" hidden="1">#N/A</definedName>
    <definedName name="_2352DL6114347D" hidden="1">#N/A</definedName>
    <definedName name="_23530DLC4E3E3BE" hidden="1">#N/A</definedName>
    <definedName name="_23531DLC4E3E3BE" hidden="1">#N/A</definedName>
    <definedName name="_23532DLC4E3E3BE" hidden="1">#N/A</definedName>
    <definedName name="_23533DLC4E3E3BE" hidden="1">#N/A</definedName>
    <definedName name="_23534DLC4E3E3BE" hidden="1">#N/A</definedName>
    <definedName name="_23535DLC4E3E3BE" hidden="1">#N/A</definedName>
    <definedName name="_23536DLC4E3E3BE" hidden="1">#N/A</definedName>
    <definedName name="_23537DLC4E3E3BE" hidden="1">#N/A</definedName>
    <definedName name="_23538DLC4E3E3BE" hidden="1">#N/A</definedName>
    <definedName name="_23539DLC4E3E3BE" hidden="1">#N/A</definedName>
    <definedName name="_2353DL6114347D" hidden="1">#N/A</definedName>
    <definedName name="_23540DLC4E3E3BE" hidden="1">#N/A</definedName>
    <definedName name="_23541DLC4E3E3BE" hidden="1">#N/A</definedName>
    <definedName name="_23542DLC4E3E3BE" hidden="1">#N/A</definedName>
    <definedName name="_23543DLC4E3E3BE" hidden="1">#N/A</definedName>
    <definedName name="_23544DLC4E3E3BE" hidden="1">#N/A</definedName>
    <definedName name="_23545DLC4E3E3BE" hidden="1">#N/A</definedName>
    <definedName name="_23546DLC4E3E3BE" hidden="1">#N/A</definedName>
    <definedName name="_23547DLC4E3E3BE" hidden="1">#N/A</definedName>
    <definedName name="_23548DLC4E3E3BE" hidden="1">#N/A</definedName>
    <definedName name="_23549DLC4E3E3BE" hidden="1">#N/A</definedName>
    <definedName name="_2354DL6114347D" hidden="1">#N/A</definedName>
    <definedName name="_23550DLC4E3E3BE" hidden="1">#N/A</definedName>
    <definedName name="_23551DLC4E3E3BE" hidden="1">#N/A</definedName>
    <definedName name="_23552DLC4E3E3BE" hidden="1">#N/A</definedName>
    <definedName name="_23553DLC4E3E3BE" hidden="1">#N/A</definedName>
    <definedName name="_23554DLC4E3E3BE" hidden="1">#N/A</definedName>
    <definedName name="_23555DLC4E3E3BE" hidden="1">#N/A</definedName>
    <definedName name="_23556DLC4E4955C" hidden="1">#N/A</definedName>
    <definedName name="_23557DLC4E4955C" hidden="1">#N/A</definedName>
    <definedName name="_23558DLC4E4955C" hidden="1">#N/A</definedName>
    <definedName name="_23559DLC4E4955C" hidden="1">#N/A</definedName>
    <definedName name="_2355DL6114347D" hidden="1">#N/A</definedName>
    <definedName name="_23560DLC4E4955C" hidden="1">#N/A</definedName>
    <definedName name="_23561DLC4E4955C" hidden="1">#N/A</definedName>
    <definedName name="_23562DLC4E4955C" hidden="1">#N/A</definedName>
    <definedName name="_23563DLC4E4955C" hidden="1">#N/A</definedName>
    <definedName name="_23564DLC4E4955C" hidden="1">#N/A</definedName>
    <definedName name="_23565DLC4E4955C" hidden="1">#N/A</definedName>
    <definedName name="_23566DLC4E4955C" hidden="1">#N/A</definedName>
    <definedName name="_23567DLC4E4955C" hidden="1">#N/A</definedName>
    <definedName name="_23568DLC4E4955C" hidden="1">#N/A</definedName>
    <definedName name="_23569DLC4E4955C" hidden="1">#N/A</definedName>
    <definedName name="_2356DL6114347D" hidden="1">#N/A</definedName>
    <definedName name="_23570DLC4E4955C" hidden="1">#N/A</definedName>
    <definedName name="_23571DLC4E4955C" hidden="1">#N/A</definedName>
    <definedName name="_23572DLC4E4955C" hidden="1">#N/A</definedName>
    <definedName name="_23573DLC4E4955C" hidden="1">#N/A</definedName>
    <definedName name="_23574DLC4E4955C" hidden="1">#N/A</definedName>
    <definedName name="_23575DLC4E4955C" hidden="1">#N/A</definedName>
    <definedName name="_23576DLC4E4955C" hidden="1">#N/A</definedName>
    <definedName name="_23577DLC4E4955C" hidden="1">#N/A</definedName>
    <definedName name="_23578DLC4E4955C" hidden="1">#N/A</definedName>
    <definedName name="_23579DLC4E4955C" hidden="1">#N/A</definedName>
    <definedName name="_2357DL6114347D" hidden="1">#N/A</definedName>
    <definedName name="_23580DLC4E4955C" hidden="1">#N/A</definedName>
    <definedName name="_23581DLC4E4955C" hidden="1">#N/A</definedName>
    <definedName name="_23582DLC4E4955C" hidden="1">#N/A</definedName>
    <definedName name="_23583DLC4E4955C" hidden="1">#N/A</definedName>
    <definedName name="_23584DLC4E4955C" hidden="1">#N/A</definedName>
    <definedName name="_23585DLC4E4955C" hidden="1">#N/A</definedName>
    <definedName name="_23586DLC4E4955C" hidden="1">#N/A</definedName>
    <definedName name="_23587DLC4E4955C" hidden="1">#N/A</definedName>
    <definedName name="_23588DLC4E4955C" hidden="1">#N/A</definedName>
    <definedName name="_23589DLC4E4955C" hidden="1">#N/A</definedName>
    <definedName name="_2358DL6114347D" hidden="1">#N/A</definedName>
    <definedName name="_23590DLC4E4955C" hidden="1">#N/A</definedName>
    <definedName name="_23591DLC4E4E3BE" hidden="1">#N/A</definedName>
    <definedName name="_23592DLC4E4E3BE" hidden="1">#N/A</definedName>
    <definedName name="_23593DLC4E4E3BE" hidden="1">#N/A</definedName>
    <definedName name="_23594DLC4E4E3BE" hidden="1">#N/A</definedName>
    <definedName name="_23595DLC4E4E3BE" hidden="1">#N/A</definedName>
    <definedName name="_23596DLC4E4E3BE" hidden="1">#N/A</definedName>
    <definedName name="_23597DLC4E4E3BE" hidden="1">#N/A</definedName>
    <definedName name="_23598DLC4E4E3BE" hidden="1">#N/A</definedName>
    <definedName name="_23599DLC4E4E3BE" hidden="1">#N/A</definedName>
    <definedName name="_2359DL6114347D" hidden="1">#N/A</definedName>
    <definedName name="_235DL607730C1" hidden="1">#N/A</definedName>
    <definedName name="_235DL61DF391C" hidden="1">#N/A</definedName>
    <definedName name="_23600DLC4E4E3BE" hidden="1">#N/A</definedName>
    <definedName name="_23601DLC4E4E3BE" hidden="1">#N/A</definedName>
    <definedName name="_23602DLC4E4E3BE" hidden="1">#N/A</definedName>
    <definedName name="_23603DLC4E4E3BE" hidden="1">#N/A</definedName>
    <definedName name="_23604DLC4E4E3BE" hidden="1">#N/A</definedName>
    <definedName name="_23605DLC4E4E3BE" hidden="1">#N/A</definedName>
    <definedName name="_23606DLC4E4E3BE" hidden="1">#N/A</definedName>
    <definedName name="_23607DLC4E4E3BE" hidden="1">#N/A</definedName>
    <definedName name="_23608DLC4E4E3BE" hidden="1">#N/A</definedName>
    <definedName name="_23609DLC4E4E3BE" hidden="1">#N/A</definedName>
    <definedName name="_2360DL6114347D" hidden="1">#N/A</definedName>
    <definedName name="_23610DLC4E4E3BE" hidden="1">#N/A</definedName>
    <definedName name="_23611DLC4E4E3BE" hidden="1">#N/A</definedName>
    <definedName name="_23612DLC4E4E3BE" hidden="1">#N/A</definedName>
    <definedName name="_23613DLC4E4E3BE" hidden="1">#N/A</definedName>
    <definedName name="_23614DLC4E4E3BE" hidden="1">#N/A</definedName>
    <definedName name="_23615DLC4E4E3BE" hidden="1">#N/A</definedName>
    <definedName name="_23616DLC4E4E3BE" hidden="1">#N/A</definedName>
    <definedName name="_23617DLC4E4E3BE" hidden="1">#N/A</definedName>
    <definedName name="_23618DLC4E4E3BE" hidden="1">#N/A</definedName>
    <definedName name="_23619DLC4E4E3BE" hidden="1">#N/A</definedName>
    <definedName name="_2361DL6114347D" hidden="1">#N/A</definedName>
    <definedName name="_23620DLC4E4E3BE" hidden="1">#N/A</definedName>
    <definedName name="_23621DLC4E4E3BE" hidden="1">#N/A</definedName>
    <definedName name="_23622DLC4E4E3BE" hidden="1">#N/A</definedName>
    <definedName name="_23623DLC4E4E3BE" hidden="1">#N/A</definedName>
    <definedName name="_23624DLC4E4E3BE" hidden="1">#N/A</definedName>
    <definedName name="_23625DLC4E4E3BE" hidden="1">#N/A</definedName>
    <definedName name="_23626DLC4E5955C" hidden="1">#N/A</definedName>
    <definedName name="_23627DLC4E5955C" hidden="1">#N/A</definedName>
    <definedName name="_23628DLC4E5955C" hidden="1">#N/A</definedName>
    <definedName name="_23629DLC4E5955C" hidden="1">#N/A</definedName>
    <definedName name="_2362DL6114347D" hidden="1">#N/A</definedName>
    <definedName name="_23630DLC4E5955C" hidden="1">#N/A</definedName>
    <definedName name="_23631DLC4E5955C" hidden="1">#N/A</definedName>
    <definedName name="_23632DLC4E5955C" hidden="1">#N/A</definedName>
    <definedName name="_23633DLC4E5955C" hidden="1">#N/A</definedName>
    <definedName name="_23634DLC4E5955C" hidden="1">#N/A</definedName>
    <definedName name="_23635DLC4E5955C" hidden="1">#N/A</definedName>
    <definedName name="_23636DLC4E5955C" hidden="1">#N/A</definedName>
    <definedName name="_23637DLC4E5955C" hidden="1">#N/A</definedName>
    <definedName name="_23638DLC4E5955C" hidden="1">#N/A</definedName>
    <definedName name="_23639DLC4E5955C" hidden="1">#N/A</definedName>
    <definedName name="_2363DL6114347D" hidden="1">#N/A</definedName>
    <definedName name="_23640DLC4E5955C" hidden="1">#N/A</definedName>
    <definedName name="_23641DLC4E5955C" hidden="1">#N/A</definedName>
    <definedName name="_23642DLC4E5955C" hidden="1">#N/A</definedName>
    <definedName name="_23643DLC4E5955C" hidden="1">#N/A</definedName>
    <definedName name="_23644DLC4E5955C" hidden="1">#N/A</definedName>
    <definedName name="_23645DLC4E5955C" hidden="1">#N/A</definedName>
    <definedName name="_23646DLC4E5955C" hidden="1">#N/A</definedName>
    <definedName name="_23647DLC4E5955C" hidden="1">#N/A</definedName>
    <definedName name="_23648DLC4E5955C" hidden="1">#N/A</definedName>
    <definedName name="_23649DLC4E5955C" hidden="1">#N/A</definedName>
    <definedName name="_2364DL6114347D" hidden="1">#N/A</definedName>
    <definedName name="_23650DLC4E5955C" hidden="1">#N/A</definedName>
    <definedName name="_23651DLC4E5955C" hidden="1">#N/A</definedName>
    <definedName name="_23652DLC4E5955C" hidden="1">#N/A</definedName>
    <definedName name="_23653DLC4E5955C" hidden="1">#N/A</definedName>
    <definedName name="_23654DLC4E5955C" hidden="1">#N/A</definedName>
    <definedName name="_23655DLC4E5955C" hidden="1">#N/A</definedName>
    <definedName name="_23656DLC4E5955C" hidden="1">#N/A</definedName>
    <definedName name="_23657DLC4E5955C" hidden="1">#N/A</definedName>
    <definedName name="_23658DLC4E5955C" hidden="1">#N/A</definedName>
    <definedName name="_23659DLC4E5955C" hidden="1">#N/A</definedName>
    <definedName name="_2365DL6114347D" hidden="1">#N/A</definedName>
    <definedName name="_23660DLC4E5955C" hidden="1">#N/A</definedName>
    <definedName name="_23661DLC4E5E3BE" hidden="1">#N/A</definedName>
    <definedName name="_23662DLC4E5E3BE" hidden="1">#N/A</definedName>
    <definedName name="_23663DLC4E5E3BE" hidden="1">#N/A</definedName>
    <definedName name="_23664DLC4E5E3BE" hidden="1">#N/A</definedName>
    <definedName name="_23665DLC4E5E3BE" hidden="1">#N/A</definedName>
    <definedName name="_23666DLC4E5E3BE" hidden="1">#N/A</definedName>
    <definedName name="_23667DLC4E5E3BE" hidden="1">#N/A</definedName>
    <definedName name="_23668DLC4E5E3BE" hidden="1">#N/A</definedName>
    <definedName name="_23669DLC4E5E3BE" hidden="1">#N/A</definedName>
    <definedName name="_2366DL6114347D" hidden="1">#N/A</definedName>
    <definedName name="_23670DLC4E5E3BE" hidden="1">#N/A</definedName>
    <definedName name="_23671DLC4E5E3BE" hidden="1">#N/A</definedName>
    <definedName name="_23672DLC4E5E3BE" hidden="1">#N/A</definedName>
    <definedName name="_23673DLC4E5E3BE" hidden="1">#N/A</definedName>
    <definedName name="_23674DLC4E5E3BE" hidden="1">#N/A</definedName>
    <definedName name="_23675DLC4E5E3BE" hidden="1">#N/A</definedName>
    <definedName name="_23676DLC4E5E3BE" hidden="1">#N/A</definedName>
    <definedName name="_23677DLC4E5E3BE" hidden="1">#N/A</definedName>
    <definedName name="_23678DLC4E5E3BE" hidden="1">#N/A</definedName>
    <definedName name="_23679DLC4E5E3BE" hidden="1">#N/A</definedName>
    <definedName name="_2367DL6114347D" hidden="1">#N/A</definedName>
    <definedName name="_23680DLC4E5E3BE" hidden="1">#N/A</definedName>
    <definedName name="_23681DLC4E5E3BE" hidden="1">#N/A</definedName>
    <definedName name="_23682DLC4E5E3BE" hidden="1">#N/A</definedName>
    <definedName name="_23683DLC4E5E3BE" hidden="1">#N/A</definedName>
    <definedName name="_23684DLC4E5E3BE" hidden="1">#N/A</definedName>
    <definedName name="_23685DLC4E5E3BE" hidden="1">#N/A</definedName>
    <definedName name="_23686DLC4E5E3BE" hidden="1">#N/A</definedName>
    <definedName name="_23687DLC4E5E3BE" hidden="1">#N/A</definedName>
    <definedName name="_23688DLC4E5E3BE" hidden="1">#N/A</definedName>
    <definedName name="_23689DLC4E5E3BE" hidden="1">#N/A</definedName>
    <definedName name="_2368DL6114347D" hidden="1">#N/A</definedName>
    <definedName name="_23690DLC4E5E3BE" hidden="1">#N/A</definedName>
    <definedName name="_23691DLC4E5E3BE" hidden="1">#N/A</definedName>
    <definedName name="_23692DLC4E5E3BE" hidden="1">#N/A</definedName>
    <definedName name="_23693DLC4E5E3BE" hidden="1">#N/A</definedName>
    <definedName name="_23694DLC4E5E3BE" hidden="1">#N/A</definedName>
    <definedName name="_23695DLC4E5E3BE" hidden="1">#N/A</definedName>
    <definedName name="_23696DLC4E6955D" hidden="1">#N/A</definedName>
    <definedName name="_23697DLC4E6955D" hidden="1">#N/A</definedName>
    <definedName name="_23698DLC4E6955D" hidden="1">#N/A</definedName>
    <definedName name="_23699DLC4E6955D" hidden="1">#N/A</definedName>
    <definedName name="_2369DL6114347D" hidden="1">#N/A</definedName>
    <definedName name="_236DL607730C1" hidden="1">#N/A</definedName>
    <definedName name="_236DL61E03921" hidden="1">#N/A</definedName>
    <definedName name="_23700DLC4E6955D" hidden="1">#N/A</definedName>
    <definedName name="_23701DLC4E6955D" hidden="1">#N/A</definedName>
    <definedName name="_23702DLC4E6955D" hidden="1">#N/A</definedName>
    <definedName name="_23703DLC4E6955D" hidden="1">#N/A</definedName>
    <definedName name="_23704DLC4E6955D" hidden="1">#N/A</definedName>
    <definedName name="_23705DLC4E6955D" hidden="1">#N/A</definedName>
    <definedName name="_23706DLC4E6955D" hidden="1">#N/A</definedName>
    <definedName name="_23707DLC4E6955D" hidden="1">#N/A</definedName>
    <definedName name="_23708DLC4E6955D" hidden="1">#N/A</definedName>
    <definedName name="_23709DLC4E6955D" hidden="1">#N/A</definedName>
    <definedName name="_2370DL6114347D" hidden="1">#N/A</definedName>
    <definedName name="_23710DLC4E6955D" hidden="1">#N/A</definedName>
    <definedName name="_23711DLC4E6955D" hidden="1">#N/A</definedName>
    <definedName name="_23712DLC4E6955D" hidden="1">#N/A</definedName>
    <definedName name="_23713DLC4E6955D" hidden="1">#N/A</definedName>
    <definedName name="_23714DLC4E6955D" hidden="1">#N/A</definedName>
    <definedName name="_23715DLC4E6955D" hidden="1">#N/A</definedName>
    <definedName name="_23716DLC4E6955D" hidden="1">#N/A</definedName>
    <definedName name="_23717DLC4E6955D" hidden="1">#N/A</definedName>
    <definedName name="_23718DLC4E6955D" hidden="1">#N/A</definedName>
    <definedName name="_23719DLC4E6955D" hidden="1">#N/A</definedName>
    <definedName name="_2371DL6114347D" hidden="1">#N/A</definedName>
    <definedName name="_23720DLC4E6955D" hidden="1">#N/A</definedName>
    <definedName name="_23721DLC4E6955D" hidden="1">#N/A</definedName>
    <definedName name="_23722DLC4E6955D" hidden="1">#N/A</definedName>
    <definedName name="_23723DLC4E6955D" hidden="1">#N/A</definedName>
    <definedName name="_23724DLC4E6955D" hidden="1">#N/A</definedName>
    <definedName name="_23725DLC4E6955D" hidden="1">#N/A</definedName>
    <definedName name="_23726DLC4E6955D" hidden="1">#N/A</definedName>
    <definedName name="_23727DLC4E6955D" hidden="1">#N/A</definedName>
    <definedName name="_23728DLC4E6955D" hidden="1">#N/A</definedName>
    <definedName name="_23729DLC4E6955D" hidden="1">#N/A</definedName>
    <definedName name="_2372DL6114347D" hidden="1">#N/A</definedName>
    <definedName name="_23730DLC4E6955D" hidden="1">#N/A</definedName>
    <definedName name="_23731DLC4E6E3BE" hidden="1">#N/A</definedName>
    <definedName name="_23732DLC4E6E3BE" hidden="1">#N/A</definedName>
    <definedName name="_23733DLC4E6E3BE" hidden="1">#N/A</definedName>
    <definedName name="_23734DLC4E6E3BE" hidden="1">#N/A</definedName>
    <definedName name="_23735DLC4E6E3BE" hidden="1">#N/A</definedName>
    <definedName name="_23736DLC4E6E3BE" hidden="1">#N/A</definedName>
    <definedName name="_23737DLC4E6E3BE" hidden="1">#N/A</definedName>
    <definedName name="_23738DLC4E6E3BE" hidden="1">#N/A</definedName>
    <definedName name="_23739DLC4E6E3BE" hidden="1">#N/A</definedName>
    <definedName name="_2373DL6114347D" hidden="1">#N/A</definedName>
    <definedName name="_23740DLC4E6E3BE" hidden="1">#N/A</definedName>
    <definedName name="_23741DLC4E6E3BE" hidden="1">#N/A</definedName>
    <definedName name="_23742DLC4E6E3BE" hidden="1">#N/A</definedName>
    <definedName name="_23743DLC4E6E3BE" hidden="1">#N/A</definedName>
    <definedName name="_23744DLC4E6E3BE" hidden="1">#N/A</definedName>
    <definedName name="_23745DLC4E6E3BE" hidden="1">#N/A</definedName>
    <definedName name="_23746DLC4E6E3BE" hidden="1">#N/A</definedName>
    <definedName name="_23747DLC4E6E3BE" hidden="1">#N/A</definedName>
    <definedName name="_23748DLC4E6E3BE" hidden="1">#N/A</definedName>
    <definedName name="_23749DLC4E6E3BE" hidden="1">#N/A</definedName>
    <definedName name="_2374DL6114347D" hidden="1">#N/A</definedName>
    <definedName name="_23750DLC4E6E3BE" hidden="1">#N/A</definedName>
    <definedName name="_23751DLC4E6E3BE" hidden="1">#N/A</definedName>
    <definedName name="_23752DLC4E6E3BE" hidden="1">#N/A</definedName>
    <definedName name="_23753DLC4E6E3BE" hidden="1">#N/A</definedName>
    <definedName name="_23754DLC4E6E3BE" hidden="1">#N/A</definedName>
    <definedName name="_23755DLC4E6E3BE" hidden="1">#N/A</definedName>
    <definedName name="_23756DLC4E6E3BE" hidden="1">#N/A</definedName>
    <definedName name="_23757DLC4E6E3BE" hidden="1">#N/A</definedName>
    <definedName name="_23758DLC4E6E3BE" hidden="1">#N/A</definedName>
    <definedName name="_23759DLC4E6E3BE" hidden="1">#N/A</definedName>
    <definedName name="_2375DL6114347D" hidden="1">#N/A</definedName>
    <definedName name="_23760DLC4E6E3BE" hidden="1">#N/A</definedName>
    <definedName name="_23761DLC4E6E3BE" hidden="1">#N/A</definedName>
    <definedName name="_23762DLC4E6E3BE" hidden="1">#N/A</definedName>
    <definedName name="_23763DLC4E6E3BE" hidden="1">#N/A</definedName>
    <definedName name="_23764DLC4E6E3BE" hidden="1">#N/A</definedName>
    <definedName name="_23765DLC4E6E3BE" hidden="1">#N/A</definedName>
    <definedName name="_23766DLC4E7955D" hidden="1">#N/A</definedName>
    <definedName name="_23767DLC4E7955D" hidden="1">#N/A</definedName>
    <definedName name="_23768DLC4E7955D" hidden="1">#N/A</definedName>
    <definedName name="_23769DLC4E7955D" hidden="1">#N/A</definedName>
    <definedName name="_2376DL6114347D" hidden="1">#N/A</definedName>
    <definedName name="_23770DLC4E7955D" hidden="1">#N/A</definedName>
    <definedName name="_23771DLC4E7955D" hidden="1">#N/A</definedName>
    <definedName name="_23772DLC4E7955D" hidden="1">#N/A</definedName>
    <definedName name="_23773DLC4E7955D" hidden="1">#N/A</definedName>
    <definedName name="_23774DLC4E7955D" hidden="1">#N/A</definedName>
    <definedName name="_23775DLC4E7955D" hidden="1">#N/A</definedName>
    <definedName name="_23776DLC4E7955D" hidden="1">#N/A</definedName>
    <definedName name="_23777DLC4E7955D" hidden="1">#N/A</definedName>
    <definedName name="_23778DLC4E7955D" hidden="1">#N/A</definedName>
    <definedName name="_23779DLC4E7955D" hidden="1">#N/A</definedName>
    <definedName name="_2377DL6114347D" hidden="1">#N/A</definedName>
    <definedName name="_23780DLC4E7955D" hidden="1">#N/A</definedName>
    <definedName name="_23781DLC4E7955D" hidden="1">#N/A</definedName>
    <definedName name="_23782DLC4E7955D" hidden="1">#N/A</definedName>
    <definedName name="_23783DLC4E7955D" hidden="1">#N/A</definedName>
    <definedName name="_23784DLC4E7955D" hidden="1">#N/A</definedName>
    <definedName name="_23785DLC4E7955D" hidden="1">#N/A</definedName>
    <definedName name="_23786DLC4E7955D" hidden="1">#N/A</definedName>
    <definedName name="_23787DLC4E7955D" hidden="1">#N/A</definedName>
    <definedName name="_23788DLC4E7955D" hidden="1">#N/A</definedName>
    <definedName name="_23789DLC4E7955D" hidden="1">#N/A</definedName>
    <definedName name="_2378DL6114347D" hidden="1">#N/A</definedName>
    <definedName name="_23790DLC4E7955D" hidden="1">#N/A</definedName>
    <definedName name="_23791DLC4E7955D" hidden="1">#N/A</definedName>
    <definedName name="_23792DLC4E7955D" hidden="1">#N/A</definedName>
    <definedName name="_23793DLC4E7955D" hidden="1">#N/A</definedName>
    <definedName name="_23794DLC4E7955D" hidden="1">#N/A</definedName>
    <definedName name="_23795DLC4E7955D" hidden="1">#N/A</definedName>
    <definedName name="_23796DLC4E7955D" hidden="1">#N/A</definedName>
    <definedName name="_23797DLC4E7955D" hidden="1">#N/A</definedName>
    <definedName name="_23798DLC4E7955D" hidden="1">#N/A</definedName>
    <definedName name="_23799DLC4E7955D" hidden="1">#N/A</definedName>
    <definedName name="_2379DL6114347D" hidden="1">#N/A</definedName>
    <definedName name="_237DL607730C1" hidden="1">#N/A</definedName>
    <definedName name="_237DL61E13925" hidden="1">#N/A</definedName>
    <definedName name="_23800DLC4E7955D" hidden="1">#N/A</definedName>
    <definedName name="_23801DLC4E7E3BE" hidden="1">#N/A</definedName>
    <definedName name="_23802DLC4E7E3BE" hidden="1">#N/A</definedName>
    <definedName name="_23803DLC4E7E3BE" hidden="1">#N/A</definedName>
    <definedName name="_23804DLC4E7E3BE" hidden="1">#N/A</definedName>
    <definedName name="_23805DLC4E7E3BE" hidden="1">#N/A</definedName>
    <definedName name="_23806DLC4E7E3BE" hidden="1">#N/A</definedName>
    <definedName name="_23807DLC4E7E3BE" hidden="1">#N/A</definedName>
    <definedName name="_23808DLC4E7E3BE" hidden="1">#N/A</definedName>
    <definedName name="_23809DLC4E7E3BE" hidden="1">#N/A</definedName>
    <definedName name="_2380DL6114347D" hidden="1">#N/A</definedName>
    <definedName name="_23810DLC4E7E3BE" hidden="1">#N/A</definedName>
    <definedName name="_23811DLC4E7E3BE" hidden="1">#N/A</definedName>
    <definedName name="_23812DLC4E7E3BE" hidden="1">#N/A</definedName>
    <definedName name="_23813DLC4E7E3BE" hidden="1">#N/A</definedName>
    <definedName name="_23814DLC4E7E3BE" hidden="1">#N/A</definedName>
    <definedName name="_23815DLC4E7E3BE" hidden="1">#N/A</definedName>
    <definedName name="_23816DLC4E7E3BE" hidden="1">#N/A</definedName>
    <definedName name="_23817DLC4E7E3BE" hidden="1">#N/A</definedName>
    <definedName name="_23818DLC4E7E3BE" hidden="1">#N/A</definedName>
    <definedName name="_23819DLC4E7E3BE" hidden="1">#N/A</definedName>
    <definedName name="_2381DL61153482" hidden="1">#N/A</definedName>
    <definedName name="_23820DLC4E7E3BE" hidden="1">#N/A</definedName>
    <definedName name="_23821DLC4E7E3BE" hidden="1">#N/A</definedName>
    <definedName name="_23822DLC4E7E3BE" hidden="1">#N/A</definedName>
    <definedName name="_23823DLC4E7E3BE" hidden="1">#N/A</definedName>
    <definedName name="_23824DLC4E7E3BE" hidden="1">#N/A</definedName>
    <definedName name="_23825DLC4E7E3BE" hidden="1">#N/A</definedName>
    <definedName name="_23826DLC4E7E3BE" hidden="1">#N/A</definedName>
    <definedName name="_23827DLC4E7E3BE" hidden="1">#N/A</definedName>
    <definedName name="_23828DLC4E7E3BE" hidden="1">#N/A</definedName>
    <definedName name="_23829DLC4E7E3BE" hidden="1">#N/A</definedName>
    <definedName name="_2382DL61153482" hidden="1">#N/A</definedName>
    <definedName name="_23830DLC4E7E3BE" hidden="1">#N/A</definedName>
    <definedName name="_23831DLC4E7E3BE" hidden="1">#N/A</definedName>
    <definedName name="_23832DLC4E7E3BE" hidden="1">#N/A</definedName>
    <definedName name="_23833DLC4E7E3BE" hidden="1">#N/A</definedName>
    <definedName name="_23834DLC4E7E3BE" hidden="1">#N/A</definedName>
    <definedName name="_23835DLC4E7E3BE" hidden="1">#N/A</definedName>
    <definedName name="_23836DLC4E8955D" hidden="1">#N/A</definedName>
    <definedName name="_23837DLC4E8955D" hidden="1">#N/A</definedName>
    <definedName name="_23838DLC4E8955D" hidden="1">#N/A</definedName>
    <definedName name="_23839DLC4E8955D" hidden="1">#N/A</definedName>
    <definedName name="_2383DL61153482" hidden="1">#N/A</definedName>
    <definedName name="_23840DLC4E8955D" hidden="1">#N/A</definedName>
    <definedName name="_23841DLC4E8955D" hidden="1">#N/A</definedName>
    <definedName name="_23842DLC4E8955D" hidden="1">#N/A</definedName>
    <definedName name="_23843DLC4E8955D" hidden="1">#N/A</definedName>
    <definedName name="_23844DLC4E8955D" hidden="1">#N/A</definedName>
    <definedName name="_23845DLC4E8955D" hidden="1">#N/A</definedName>
    <definedName name="_23846DLC4E8955D" hidden="1">#N/A</definedName>
    <definedName name="_23847DLC4E8955D" hidden="1">#N/A</definedName>
    <definedName name="_23848DLC4E8955D" hidden="1">#N/A</definedName>
    <definedName name="_23849DLC4E8955D" hidden="1">#N/A</definedName>
    <definedName name="_2384DL61153482" hidden="1">#N/A</definedName>
    <definedName name="_23850DLC4E8955D" hidden="1">#N/A</definedName>
    <definedName name="_23851DLC4E8955D" hidden="1">#N/A</definedName>
    <definedName name="_23852DLC4E8955D" hidden="1">#N/A</definedName>
    <definedName name="_23853DLC4E8955D" hidden="1">#N/A</definedName>
    <definedName name="_23854DLC4E8955D" hidden="1">#N/A</definedName>
    <definedName name="_23855DLC4E8955D" hidden="1">#N/A</definedName>
    <definedName name="_23856DLC4E8955D" hidden="1">#N/A</definedName>
    <definedName name="_23857DLC4E8955D" hidden="1">#N/A</definedName>
    <definedName name="_23858DLC4E8955D" hidden="1">#N/A</definedName>
    <definedName name="_23859DLC4E8955D" hidden="1">#N/A</definedName>
    <definedName name="_2385DL61153482" hidden="1">#N/A</definedName>
    <definedName name="_23860DLC4E8955D" hidden="1">#N/A</definedName>
    <definedName name="_23861DLC4E8955D" hidden="1">#N/A</definedName>
    <definedName name="_23862DLC4E8955D" hidden="1">#N/A</definedName>
    <definedName name="_23863DLC4E8955D" hidden="1">#N/A</definedName>
    <definedName name="_23864DLC4E8955D" hidden="1">#N/A</definedName>
    <definedName name="_23865DLC4E8955D" hidden="1">#N/A</definedName>
    <definedName name="_23866DLC4E8955D" hidden="1">#N/A</definedName>
    <definedName name="_23867DLC4E8955D" hidden="1">#N/A</definedName>
    <definedName name="_23868DLC4E8955D" hidden="1">#N/A</definedName>
    <definedName name="_23869DLC4E8955D" hidden="1">#N/A</definedName>
    <definedName name="_2386DL61153482" hidden="1">#N/A</definedName>
    <definedName name="_23870DLC4E8955D" hidden="1">#N/A</definedName>
    <definedName name="_23871DLC4E8E3BE" hidden="1">#N/A</definedName>
    <definedName name="_23872DLC4E8E3BE" hidden="1">#N/A</definedName>
    <definedName name="_23873DLC4E8E3BE" hidden="1">#N/A</definedName>
    <definedName name="_23874DLC4E8E3BE" hidden="1">#N/A</definedName>
    <definedName name="_23875DLC4E8E3BE" hidden="1">#N/A</definedName>
    <definedName name="_23876DLC4E8E3BE" hidden="1">#N/A</definedName>
    <definedName name="_23877DLC4E8E3BE" hidden="1">#N/A</definedName>
    <definedName name="_23878DLC4E8E3BE" hidden="1">#N/A</definedName>
    <definedName name="_23879DLC4E8E3BE" hidden="1">#N/A</definedName>
    <definedName name="_2387DL61153482" hidden="1">#N/A</definedName>
    <definedName name="_23880DLC4E8E3BE" hidden="1">#N/A</definedName>
    <definedName name="_23881DLC4E8E3BE" hidden="1">#N/A</definedName>
    <definedName name="_23882DLC4E8E3BE" hidden="1">#N/A</definedName>
    <definedName name="_23883DLC4E8E3BE" hidden="1">#N/A</definedName>
    <definedName name="_23884DLC4E8E3BE" hidden="1">#N/A</definedName>
    <definedName name="_23885DLC4E8E3BE" hidden="1">#N/A</definedName>
    <definedName name="_23886DLC4E8E3BE" hidden="1">#N/A</definedName>
    <definedName name="_23887DLC4E8E3BE" hidden="1">#N/A</definedName>
    <definedName name="_23888DLC4E8E3BE" hidden="1">#N/A</definedName>
    <definedName name="_23889DLC4E8E3BE" hidden="1">#N/A</definedName>
    <definedName name="_2388DL61153482" hidden="1">#N/A</definedName>
    <definedName name="_23890DLC4E8E3BE" hidden="1">#N/A</definedName>
    <definedName name="_23891DLC4E8E3BE" hidden="1">#N/A</definedName>
    <definedName name="_23892DLC4E8E3BE" hidden="1">#N/A</definedName>
    <definedName name="_23893DLC4E8E3BE" hidden="1">#N/A</definedName>
    <definedName name="_23894DLC4E8E3BE" hidden="1">#N/A</definedName>
    <definedName name="_23895DLC4E8E3BE" hidden="1">#N/A</definedName>
    <definedName name="_23896DLC4E8E3BE" hidden="1">#N/A</definedName>
    <definedName name="_23897DLC4E8E3BE" hidden="1">#N/A</definedName>
    <definedName name="_23898DLC4E8E3BE" hidden="1">#N/A</definedName>
    <definedName name="_23899DLC4E8E3BE" hidden="1">#N/A</definedName>
    <definedName name="_2389DL61153482" hidden="1">#N/A</definedName>
    <definedName name="_238DL607730C1" hidden="1">#N/A</definedName>
    <definedName name="_238DL61E23929" hidden="1">#N/A</definedName>
    <definedName name="_23900DLC4E8E3BE" hidden="1">#N/A</definedName>
    <definedName name="_23901DLC4E8E3BE" hidden="1">#N/A</definedName>
    <definedName name="_23902DLC4E8E3BE" hidden="1">#N/A</definedName>
    <definedName name="_23903DLC4E8E3BE" hidden="1">#N/A</definedName>
    <definedName name="_23904DLC4E8E3BE" hidden="1">#N/A</definedName>
    <definedName name="_23905DLC4E8E3BE" hidden="1">#N/A</definedName>
    <definedName name="_23906DLC4E9955D" hidden="1">#N/A</definedName>
    <definedName name="_23907DLC4E9955D" hidden="1">#N/A</definedName>
    <definedName name="_23908DLC4E9955D" hidden="1">#N/A</definedName>
    <definedName name="_23909DLC4E9955D" hidden="1">#N/A</definedName>
    <definedName name="_2390DL61153482" hidden="1">#N/A</definedName>
    <definedName name="_23910DLC4E9955D" hidden="1">#N/A</definedName>
    <definedName name="_23911DLC4E9955D" hidden="1">#N/A</definedName>
    <definedName name="_23912DLC4E9955D" hidden="1">#N/A</definedName>
    <definedName name="_23913DLC4E9955D" hidden="1">#N/A</definedName>
    <definedName name="_23914DLC4E9955D" hidden="1">#N/A</definedName>
    <definedName name="_23915DLC4E9955D" hidden="1">#N/A</definedName>
    <definedName name="_23916DLC4E9955D" hidden="1">#N/A</definedName>
    <definedName name="_23917DLC4E9955D" hidden="1">#N/A</definedName>
    <definedName name="_23918DLC4E9955D" hidden="1">#N/A</definedName>
    <definedName name="_23919DLC4E9955D" hidden="1">#N/A</definedName>
    <definedName name="_2391DL61153482" hidden="1">#N/A</definedName>
    <definedName name="_23920DLC4E9955D" hidden="1">#N/A</definedName>
    <definedName name="_23921DLC4E9955D" hidden="1">#N/A</definedName>
    <definedName name="_23922DLC4E9955D" hidden="1">#N/A</definedName>
    <definedName name="_23923DLC4E9955D" hidden="1">#N/A</definedName>
    <definedName name="_23924DLC4E9955D" hidden="1">#N/A</definedName>
    <definedName name="_23925DLC4E9955D" hidden="1">#N/A</definedName>
    <definedName name="_23926DLC4E9955D" hidden="1">#N/A</definedName>
    <definedName name="_23927DLC4E9955D" hidden="1">#N/A</definedName>
    <definedName name="_23928DLC4E9955D" hidden="1">#N/A</definedName>
    <definedName name="_23929DLC4E9955D" hidden="1">#N/A</definedName>
    <definedName name="_2392DL61153482" hidden="1">#N/A</definedName>
    <definedName name="_23930DLC4E9955D" hidden="1">#N/A</definedName>
    <definedName name="_23931DLC4E9955D" hidden="1">#N/A</definedName>
    <definedName name="_23932DLC4E9955D" hidden="1">#N/A</definedName>
    <definedName name="_23933DLC4E9955D" hidden="1">#N/A</definedName>
    <definedName name="_23934DLC4E9955D" hidden="1">#N/A</definedName>
    <definedName name="_23935DLC4E9955D" hidden="1">#N/A</definedName>
    <definedName name="_23936DLC4E9955D" hidden="1">#N/A</definedName>
    <definedName name="_23937DLC4E9955D" hidden="1">#N/A</definedName>
    <definedName name="_23938DLC4E9955D" hidden="1">#N/A</definedName>
    <definedName name="_23939DLC4E9955D" hidden="1">#N/A</definedName>
    <definedName name="_2393DL61153482" hidden="1">#N/A</definedName>
    <definedName name="_23940DLC4E9955D" hidden="1">#N/A</definedName>
    <definedName name="_23941DLC4E9E3BE" hidden="1">#N/A</definedName>
    <definedName name="_23942DLC4E9E3BE" hidden="1">#N/A</definedName>
    <definedName name="_23943DLC4E9E3BE" hidden="1">#N/A</definedName>
    <definedName name="_23944DLC4E9E3BE" hidden="1">#N/A</definedName>
    <definedName name="_23945DLC4E9E3BE" hidden="1">#N/A</definedName>
    <definedName name="_23946DLC4E9E3BE" hidden="1">#N/A</definedName>
    <definedName name="_23947DLC4E9E3BE" hidden="1">#N/A</definedName>
    <definedName name="_23948DLC4E9E3BE" hidden="1">#N/A</definedName>
    <definedName name="_23949DLC4E9E3BE" hidden="1">#N/A</definedName>
    <definedName name="_2394DL61153482" hidden="1">#N/A</definedName>
    <definedName name="_23950DLC4E9E3BE" hidden="1">#N/A</definedName>
    <definedName name="_23951DLC4E9E3BE" hidden="1">#N/A</definedName>
    <definedName name="_23952DLC4E9E3BE" hidden="1">#N/A</definedName>
    <definedName name="_23953DLC4E9E3BE" hidden="1">#N/A</definedName>
    <definedName name="_23954DLC4E9E3BE" hidden="1">#N/A</definedName>
    <definedName name="_23955DLC4E9E3BE" hidden="1">#N/A</definedName>
    <definedName name="_23956DLC4E9E3BE" hidden="1">#N/A</definedName>
    <definedName name="_23957DLC4E9E3BE" hidden="1">#N/A</definedName>
    <definedName name="_23958DLC4E9E3BE" hidden="1">#N/A</definedName>
    <definedName name="_23959DLC4E9E3BE" hidden="1">#N/A</definedName>
    <definedName name="_2395DL61153482" hidden="1">#N/A</definedName>
    <definedName name="_23960DLC4E9E3BE" hidden="1">#N/A</definedName>
    <definedName name="_23961DLC4E9E3BE" hidden="1">#N/A</definedName>
    <definedName name="_23962DLC4E9E3BE" hidden="1">#N/A</definedName>
    <definedName name="_23963DLC4E9E3BE" hidden="1">#N/A</definedName>
    <definedName name="_23964DLC4E9E3BE" hidden="1">#N/A</definedName>
    <definedName name="_23965DLC4E9E3BE" hidden="1">#N/A</definedName>
    <definedName name="_23966DLC4E9E3BE" hidden="1">#N/A</definedName>
    <definedName name="_23967DLC4E9E3BE" hidden="1">#N/A</definedName>
    <definedName name="_23968DLC4E9E3BE" hidden="1">#N/A</definedName>
    <definedName name="_23969DLC4E9E3BE" hidden="1">#N/A</definedName>
    <definedName name="_2396DL61153482" hidden="1">#N/A</definedName>
    <definedName name="_23970DLC4E9E3BE" hidden="1">#N/A</definedName>
    <definedName name="_23971DLC4E9E3BE" hidden="1">#N/A</definedName>
    <definedName name="_23972DLC4E9E3BE" hidden="1">#N/A</definedName>
    <definedName name="_23973DLC4E9E3BE" hidden="1">#N/A</definedName>
    <definedName name="_23974DLC4E9E3BE" hidden="1">#N/A</definedName>
    <definedName name="_23975DLC4E9E3BE" hidden="1">#N/A</definedName>
    <definedName name="_23976DLC4EA955D" hidden="1">#N/A</definedName>
    <definedName name="_23977DLC4EA955D" hidden="1">#N/A</definedName>
    <definedName name="_23978DLC4EA955D" hidden="1">#N/A</definedName>
    <definedName name="_23979DLC4EA955D" hidden="1">#N/A</definedName>
    <definedName name="_2397DL61153482" hidden="1">#N/A</definedName>
    <definedName name="_23980DLC4EA955D" hidden="1">#N/A</definedName>
    <definedName name="_23981DLC4EA955D" hidden="1">#N/A</definedName>
    <definedName name="_23982DLC4EA955D" hidden="1">#N/A</definedName>
    <definedName name="_23983DLC4EA955D" hidden="1">#N/A</definedName>
    <definedName name="_23984DLC4EA955D" hidden="1">#N/A</definedName>
    <definedName name="_23985DLC4EA955D" hidden="1">#N/A</definedName>
    <definedName name="_23986DLC4EA955D" hidden="1">#N/A</definedName>
    <definedName name="_23987DLC4EA955D" hidden="1">#N/A</definedName>
    <definedName name="_23988DLC4EA955D" hidden="1">#N/A</definedName>
    <definedName name="_23989DLC4EA955D" hidden="1">#N/A</definedName>
    <definedName name="_2398DL61153482" hidden="1">#N/A</definedName>
    <definedName name="_23990DLC4EA955D" hidden="1">#N/A</definedName>
    <definedName name="_23991DLC4EA955D" hidden="1">#N/A</definedName>
    <definedName name="_23992DLC4EA955D" hidden="1">#N/A</definedName>
    <definedName name="_23993DLC4EA955D" hidden="1">#N/A</definedName>
    <definedName name="_23994DLC4EA955D" hidden="1">#N/A</definedName>
    <definedName name="_23995DLC4EA955D" hidden="1">#N/A</definedName>
    <definedName name="_23996DLC4EA955D" hidden="1">#N/A</definedName>
    <definedName name="_23997DLC4EA955D" hidden="1">#N/A</definedName>
    <definedName name="_23998DLC4EA955D" hidden="1">#N/A</definedName>
    <definedName name="_23999DLC4EA955D" hidden="1">#N/A</definedName>
    <definedName name="_2399DL61153482" hidden="1">#N/A</definedName>
    <definedName name="_239DL607730C1" hidden="1">#N/A</definedName>
    <definedName name="_239DL61E3392E" hidden="1">#N/A</definedName>
    <definedName name="_23AL639B3E5C" hidden="1">#N/A</definedName>
    <definedName name="_23DL60DB3324" hidden="1">#N/A</definedName>
    <definedName name="_24000DLC4EA955D" hidden="1">#N/A</definedName>
    <definedName name="_24001DLC4EA955D" hidden="1">#N/A</definedName>
    <definedName name="_24002DLC4EA955D" hidden="1">#N/A</definedName>
    <definedName name="_24003DLC4EA955D" hidden="1">#N/A</definedName>
    <definedName name="_24004DLC4EA955D" hidden="1">#N/A</definedName>
    <definedName name="_24005DLC4EA955D" hidden="1">#N/A</definedName>
    <definedName name="_24006DLC4EA955D" hidden="1">#N/A</definedName>
    <definedName name="_24007DLC4EA955D" hidden="1">#N/A</definedName>
    <definedName name="_24008DLC4EA955D" hidden="1">#N/A</definedName>
    <definedName name="_24009DLC4EA955D" hidden="1">#N/A</definedName>
    <definedName name="_2400DL61153482" hidden="1">#N/A</definedName>
    <definedName name="_24010DLC4EA955D" hidden="1">#N/A</definedName>
    <definedName name="_24011DLC4EAE3BE" hidden="1">#N/A</definedName>
    <definedName name="_24012DLC4EAE3BE" hidden="1">#N/A</definedName>
    <definedName name="_24013DLC4EAE3BE" hidden="1">#N/A</definedName>
    <definedName name="_24014DLC4EAE3BE" hidden="1">#N/A</definedName>
    <definedName name="_24015DLC4EAE3BE" hidden="1">#N/A</definedName>
    <definedName name="_24016DLC4EAE3BE" hidden="1">#N/A</definedName>
    <definedName name="_24017DLC4EAE3BE" hidden="1">#N/A</definedName>
    <definedName name="_24018DLC4EAE3BE" hidden="1">#N/A</definedName>
    <definedName name="_24019DLC4EAE3BE" hidden="1">#N/A</definedName>
    <definedName name="_2401DL61153482" hidden="1">#N/A</definedName>
    <definedName name="_24020DLC4EAE3BE" hidden="1">#N/A</definedName>
    <definedName name="_24021DLC4EAE3BE" hidden="1">#N/A</definedName>
    <definedName name="_24022DLC4EAE3BE" hidden="1">#N/A</definedName>
    <definedName name="_24023DLC4EAE3BE" hidden="1">#N/A</definedName>
    <definedName name="_24024DLC4EAE3BE" hidden="1">#N/A</definedName>
    <definedName name="_24025DLC4EAE3BE" hidden="1">#N/A</definedName>
    <definedName name="_24026DLC4EAE3BE" hidden="1">#N/A</definedName>
    <definedName name="_24027DLC4EAE3BE" hidden="1">#N/A</definedName>
    <definedName name="_24028DLC4EAE3BE" hidden="1">#N/A</definedName>
    <definedName name="_24029DLC4EAE3BE" hidden="1">#N/A</definedName>
    <definedName name="_2402DL61153482" hidden="1">#N/A</definedName>
    <definedName name="_24030DLC4EAE3BE" hidden="1">#N/A</definedName>
    <definedName name="_24031DLC4EAE3BE" hidden="1">#N/A</definedName>
    <definedName name="_24032DLC4EAE3BE" hidden="1">#N/A</definedName>
    <definedName name="_24033DLC4EAE3BE" hidden="1">#N/A</definedName>
    <definedName name="_24034DLC4EAE3BE" hidden="1">#N/A</definedName>
    <definedName name="_24035DLC4EAE3BE" hidden="1">#N/A</definedName>
    <definedName name="_24036DLC4EAE3BE" hidden="1">#N/A</definedName>
    <definedName name="_24037DLC4EAE3BE" hidden="1">#N/A</definedName>
    <definedName name="_24038DLC4EAE3BE" hidden="1">#N/A</definedName>
    <definedName name="_24039DLC4EAE3BE" hidden="1">#N/A</definedName>
    <definedName name="_2403DL61153482" hidden="1">#N/A</definedName>
    <definedName name="_24040DLC4EAE3BE" hidden="1">#N/A</definedName>
    <definedName name="_24041DLC4EAE3BE" hidden="1">#N/A</definedName>
    <definedName name="_24042DLC4EAE3BE" hidden="1">#N/A</definedName>
    <definedName name="_24043DLC4EAE3BE" hidden="1">#N/A</definedName>
    <definedName name="_24044DLC4EAE3BE" hidden="1">#N/A</definedName>
    <definedName name="_24045DLC4EAE3BE" hidden="1">#N/A</definedName>
    <definedName name="_24046DLC4EB955D" hidden="1">#N/A</definedName>
    <definedName name="_24047DLC4EB955D" hidden="1">#N/A</definedName>
    <definedName name="_24048DLC4EB955D" hidden="1">#N/A</definedName>
    <definedName name="_24049DLC4EB955D" hidden="1">#N/A</definedName>
    <definedName name="_2404DL61153482" hidden="1">#N/A</definedName>
    <definedName name="_24050DLC4EB955D" hidden="1">#N/A</definedName>
    <definedName name="_24051DLC4EB955D" hidden="1">#N/A</definedName>
    <definedName name="_24052DLC4EB955D" hidden="1">#N/A</definedName>
    <definedName name="_24053DLC4EB955D" hidden="1">#N/A</definedName>
    <definedName name="_24054DLC4EB955D" hidden="1">#N/A</definedName>
    <definedName name="_24055DLC4EB955D" hidden="1">#N/A</definedName>
    <definedName name="_24056DLC4EB955D" hidden="1">#N/A</definedName>
    <definedName name="_24057DLC4EB955D" hidden="1">#N/A</definedName>
    <definedName name="_24058DLC4EB955D" hidden="1">#N/A</definedName>
    <definedName name="_24059DLC4EB955D" hidden="1">#N/A</definedName>
    <definedName name="_2405DL61153482" hidden="1">#N/A</definedName>
    <definedName name="_24060DLC4EB955D" hidden="1">#N/A</definedName>
    <definedName name="_24061DLC4EB955D" hidden="1">#N/A</definedName>
    <definedName name="_24062DLC4EB955D" hidden="1">#N/A</definedName>
    <definedName name="_24063DLC4EB955D" hidden="1">#N/A</definedName>
    <definedName name="_24064DLC4EB955D" hidden="1">#N/A</definedName>
    <definedName name="_24065DLC4EB955D" hidden="1">#N/A</definedName>
    <definedName name="_24066DLC4EB955D" hidden="1">#N/A</definedName>
    <definedName name="_24067DLC4EB955D" hidden="1">#N/A</definedName>
    <definedName name="_24068DLC4EB955D" hidden="1">#N/A</definedName>
    <definedName name="_24069DLC4EB955D" hidden="1">#N/A</definedName>
    <definedName name="_2406DL61153482" hidden="1">#N/A</definedName>
    <definedName name="_24070DLC4EB955D" hidden="1">#N/A</definedName>
    <definedName name="_24071DLC4EB955D" hidden="1">#N/A</definedName>
    <definedName name="_24072DLC4EB955D" hidden="1">#N/A</definedName>
    <definedName name="_24073DLC4EB955D" hidden="1">#N/A</definedName>
    <definedName name="_24074DLC4EB955D" hidden="1">#N/A</definedName>
    <definedName name="_24075DLC4EB955D" hidden="1">#N/A</definedName>
    <definedName name="_24076DLC4EB955D" hidden="1">#N/A</definedName>
    <definedName name="_24077DLC4EB955D" hidden="1">#N/A</definedName>
    <definedName name="_24078DLC4EB955D" hidden="1">#N/A</definedName>
    <definedName name="_24079DLC4EB955D" hidden="1">#N/A</definedName>
    <definedName name="_2407DL61153482" hidden="1">#N/A</definedName>
    <definedName name="_24080DLC4EB955D" hidden="1">#N/A</definedName>
    <definedName name="_24081DLC4EBE3BE" hidden="1">#N/A</definedName>
    <definedName name="_24082DLC4EBE3BE" hidden="1">#N/A</definedName>
    <definedName name="_24083DLC4EBE3BE" hidden="1">#N/A</definedName>
    <definedName name="_24084DLC4EBE3BE" hidden="1">#N/A</definedName>
    <definedName name="_24085DLC4EBE3BE" hidden="1">#N/A</definedName>
    <definedName name="_24086DLC4EBE3BE" hidden="1">#N/A</definedName>
    <definedName name="_24087DLC4EBE3BE" hidden="1">#N/A</definedName>
    <definedName name="_24088DLC4EBE3BE" hidden="1">#N/A</definedName>
    <definedName name="_24089DLC4EBE3BE" hidden="1">#N/A</definedName>
    <definedName name="_2408DL61153482" hidden="1">#N/A</definedName>
    <definedName name="_24090DLC4EBE3BE" hidden="1">#N/A</definedName>
    <definedName name="_24091DLC4EBE3BE" hidden="1">#N/A</definedName>
    <definedName name="_24092DLC4EBE3BE" hidden="1">#N/A</definedName>
    <definedName name="_24093DLC4EBE3BE" hidden="1">#N/A</definedName>
    <definedName name="_24094DLC4EBE3BE" hidden="1">#N/A</definedName>
    <definedName name="_24095DLC4EBE3BE" hidden="1">#N/A</definedName>
    <definedName name="_24096DLC4EBE3BE" hidden="1">#N/A</definedName>
    <definedName name="_24097DLC4EBE3BE" hidden="1">#N/A</definedName>
    <definedName name="_24098DLC4EBE3BE" hidden="1">#N/A</definedName>
    <definedName name="_24099DLC4EBE3BE" hidden="1">#N/A</definedName>
    <definedName name="_2409DL61153482" hidden="1">#N/A</definedName>
    <definedName name="_240DL607730C1" hidden="1">#N/A</definedName>
    <definedName name="_240DL61E43932" hidden="1">#N/A</definedName>
    <definedName name="_24100DLC4EBE3BE" hidden="1">#N/A</definedName>
    <definedName name="_24101DLC4EBE3BE" hidden="1">#N/A</definedName>
    <definedName name="_24102DLC4EBE3BE" hidden="1">#N/A</definedName>
    <definedName name="_24103DLC4EBE3BE" hidden="1">#N/A</definedName>
    <definedName name="_24104DLC4EBE3BE" hidden="1">#N/A</definedName>
    <definedName name="_24105DLC4EBE3BE" hidden="1">#N/A</definedName>
    <definedName name="_24106DLC4EBE3BE" hidden="1">#N/A</definedName>
    <definedName name="_24107DLC4EBE3BE" hidden="1">#N/A</definedName>
    <definedName name="_24108DLC4EBE3BE" hidden="1">#N/A</definedName>
    <definedName name="_24109DLC4EBE3BE" hidden="1">#N/A</definedName>
    <definedName name="_2410DL61153482" hidden="1">#N/A</definedName>
    <definedName name="_24110DLC4EBE3BE" hidden="1">#N/A</definedName>
    <definedName name="_24111DLC4EBE3BE" hidden="1">#N/A</definedName>
    <definedName name="_24112DLC4EBE3BE" hidden="1">#N/A</definedName>
    <definedName name="_24113DLC4EBE3BE" hidden="1">#N/A</definedName>
    <definedName name="_24114DLC4EBE3BE" hidden="1">#N/A</definedName>
    <definedName name="_24115DLC4EBE3BE" hidden="1">#N/A</definedName>
    <definedName name="_24116DLC4EC955D" hidden="1">#N/A</definedName>
    <definedName name="_24117DLC4EC955D" hidden="1">#N/A</definedName>
    <definedName name="_24118DLC4EC955D" hidden="1">#N/A</definedName>
    <definedName name="_24119DLC4EC955D" hidden="1">#N/A</definedName>
    <definedName name="_2411DL61153482" hidden="1">#N/A</definedName>
    <definedName name="_24120DLC4EC955D" hidden="1">#N/A</definedName>
    <definedName name="_24121DLC4EC955D" hidden="1">#N/A</definedName>
    <definedName name="_24122DLC4EC955D" hidden="1">#N/A</definedName>
    <definedName name="_24123DLC4EC955D" hidden="1">#N/A</definedName>
    <definedName name="_24124DLC4EC955D" hidden="1">#N/A</definedName>
    <definedName name="_24125DLC4EC955D" hidden="1">#N/A</definedName>
    <definedName name="_24126DLC4EC955D" hidden="1">#N/A</definedName>
    <definedName name="_24127DLC4EC955D" hidden="1">#N/A</definedName>
    <definedName name="_24128DLC4EC955D" hidden="1">#N/A</definedName>
    <definedName name="_24129DLC4EC955D" hidden="1">#N/A</definedName>
    <definedName name="_2412DL61153482" hidden="1">#N/A</definedName>
    <definedName name="_24130DLC4EC955D" hidden="1">#N/A</definedName>
    <definedName name="_24131DLC4EC955D" hidden="1">#N/A</definedName>
    <definedName name="_24132DLC4EC955D" hidden="1">#N/A</definedName>
    <definedName name="_24133DLC4EC955D" hidden="1">#N/A</definedName>
    <definedName name="_24134DLC4EC955D" hidden="1">#N/A</definedName>
    <definedName name="_24135DLC4EC955D" hidden="1">#N/A</definedName>
    <definedName name="_24136DLC4EC955D" hidden="1">#N/A</definedName>
    <definedName name="_24137DLC4EC955D" hidden="1">#N/A</definedName>
    <definedName name="_24138DLC4EC955D" hidden="1">#N/A</definedName>
    <definedName name="_24139DLC4EC955D" hidden="1">#N/A</definedName>
    <definedName name="_2413DL61153482" hidden="1">#N/A</definedName>
    <definedName name="_24140DLC4EC955D" hidden="1">#N/A</definedName>
    <definedName name="_24141DLC4EC955D" hidden="1">#N/A</definedName>
    <definedName name="_24142DLC4EC955D" hidden="1">#N/A</definedName>
    <definedName name="_24143DLC4EC955D" hidden="1">#N/A</definedName>
    <definedName name="_24144DLC4EC955D" hidden="1">#N/A</definedName>
    <definedName name="_24145DLC4EC955D" hidden="1">#N/A</definedName>
    <definedName name="_24146DLC4EC955D" hidden="1">#N/A</definedName>
    <definedName name="_24147DLC4EC955D" hidden="1">#N/A</definedName>
    <definedName name="_24148DLC4EC955D" hidden="1">#N/A</definedName>
    <definedName name="_24149DLC4EC955D" hidden="1">#N/A</definedName>
    <definedName name="_2414DL61153482" hidden="1">#N/A</definedName>
    <definedName name="_24150DLC4EC955D" hidden="1">#N/A</definedName>
    <definedName name="_24151DLC4ECE3BE" hidden="1">#N/A</definedName>
    <definedName name="_24152DLC4ECE3BE" hidden="1">#N/A</definedName>
    <definedName name="_24153DLC4ECE3BE" hidden="1">#N/A</definedName>
    <definedName name="_24154DLC4ECE3BE" hidden="1">#N/A</definedName>
    <definedName name="_24155DLC4ECE3BE" hidden="1">#N/A</definedName>
    <definedName name="_24156DLC4ECE3BE" hidden="1">#N/A</definedName>
    <definedName name="_24157DLC4ECE3BE" hidden="1">#N/A</definedName>
    <definedName name="_24158DLC4ECE3BE" hidden="1">#N/A</definedName>
    <definedName name="_24159DLC4ECE3BE" hidden="1">#N/A</definedName>
    <definedName name="_2415DL61153482" hidden="1">#N/A</definedName>
    <definedName name="_24160DLC4ECE3BE" hidden="1">#N/A</definedName>
    <definedName name="_24161DLC4ECE3BE" hidden="1">#N/A</definedName>
    <definedName name="_24162DLC4ECE3BE" hidden="1">#N/A</definedName>
    <definedName name="_24163DLC4ECE3BE" hidden="1">#N/A</definedName>
    <definedName name="_24164DLC4ECE3BE" hidden="1">#N/A</definedName>
    <definedName name="_24165DLC4ECE3BE" hidden="1">#N/A</definedName>
    <definedName name="_24166DLC4ECE3BE" hidden="1">#N/A</definedName>
    <definedName name="_24167DLC4ECE3BE" hidden="1">#N/A</definedName>
    <definedName name="_24168DLC4ECE3BE" hidden="1">#N/A</definedName>
    <definedName name="_24169DLC4ECE3BE" hidden="1">#N/A</definedName>
    <definedName name="_2416DL61163489" hidden="1">#N/A</definedName>
    <definedName name="_24170DLC4ECE3BE" hidden="1">#N/A</definedName>
    <definedName name="_24171DLC4ECE3BE" hidden="1">#N/A</definedName>
    <definedName name="_24172DLC4ECE3BE" hidden="1">#N/A</definedName>
    <definedName name="_24173DLC4ECE3BE" hidden="1">#N/A</definedName>
    <definedName name="_24174DLC4ECE3BE" hidden="1">#N/A</definedName>
    <definedName name="_24175DLC4ECE3BE" hidden="1">#N/A</definedName>
    <definedName name="_24176DLC4ECE3BE" hidden="1">#N/A</definedName>
    <definedName name="_24177DLC4ECE3BE" hidden="1">#N/A</definedName>
    <definedName name="_24178DLC4ECE3BE" hidden="1">#N/A</definedName>
    <definedName name="_24179DLC4ECE3BE" hidden="1">#N/A</definedName>
    <definedName name="_2417DL61163489" hidden="1">#N/A</definedName>
    <definedName name="_24180DLC4ECE3BE" hidden="1">#N/A</definedName>
    <definedName name="_24181DLC4ECE3BE" hidden="1">#N/A</definedName>
    <definedName name="_24182DLC4ECE3BE" hidden="1">#N/A</definedName>
    <definedName name="_24183DLC4ECE3BE" hidden="1">#N/A</definedName>
    <definedName name="_24184DLC4ECE3BE" hidden="1">#N/A</definedName>
    <definedName name="_24185DLC4ECE3BE" hidden="1">#N/A</definedName>
    <definedName name="_24186DLC4ED955D" hidden="1">#N/A</definedName>
    <definedName name="_24187DLC4ED955D" hidden="1">#N/A</definedName>
    <definedName name="_24188DLC4ED955D" hidden="1">#N/A</definedName>
    <definedName name="_24189DLC4ED955D" hidden="1">#N/A</definedName>
    <definedName name="_2418DL61163489" hidden="1">#N/A</definedName>
    <definedName name="_24190DLC4ED955D" hidden="1">#N/A</definedName>
    <definedName name="_24191DLC4ED955D" hidden="1">#N/A</definedName>
    <definedName name="_24192DLC4ED955D" hidden="1">#N/A</definedName>
    <definedName name="_24193DLC4ED955D" hidden="1">#N/A</definedName>
    <definedName name="_24194DLC4ED955D" hidden="1">#N/A</definedName>
    <definedName name="_24195DLC4ED955D" hidden="1">#N/A</definedName>
    <definedName name="_24196DLC4ED955D" hidden="1">#N/A</definedName>
    <definedName name="_24197DLC4ED955D" hidden="1">#N/A</definedName>
    <definedName name="_24198DLC4ED955D" hidden="1">#N/A</definedName>
    <definedName name="_24199DLC4ED955D" hidden="1">#N/A</definedName>
    <definedName name="_2419DL61163489" hidden="1">#N/A</definedName>
    <definedName name="_241DL607730C1" hidden="1">#N/A</definedName>
    <definedName name="_241DL62393A5F" hidden="1">#N/A</definedName>
    <definedName name="_24200DLC4ED955D" hidden="1">#N/A</definedName>
    <definedName name="_24201DLC4ED955D" hidden="1">#N/A</definedName>
    <definedName name="_24202DLC4ED955D" hidden="1">#N/A</definedName>
    <definedName name="_24203DLC4ED955D" hidden="1">#N/A</definedName>
    <definedName name="_24204DLC4ED955D" hidden="1">#N/A</definedName>
    <definedName name="_24205DLC4ED955D" hidden="1">#N/A</definedName>
    <definedName name="_24206DLC4ED955D" hidden="1">#N/A</definedName>
    <definedName name="_24207DLC4ED955D" hidden="1">#N/A</definedName>
    <definedName name="_24208DLC4ED955D" hidden="1">#N/A</definedName>
    <definedName name="_24209DLC4ED955D" hidden="1">#N/A</definedName>
    <definedName name="_2420DL61163489" hidden="1">#N/A</definedName>
    <definedName name="_24210DLC4ED955D" hidden="1">#N/A</definedName>
    <definedName name="_24211DLC4ED955D" hidden="1">#N/A</definedName>
    <definedName name="_24212DLC4ED955D" hidden="1">#N/A</definedName>
    <definedName name="_24213DLC4ED955D" hidden="1">#N/A</definedName>
    <definedName name="_24214DLC4ED955D" hidden="1">#N/A</definedName>
    <definedName name="_24215DLC4ED955D" hidden="1">#N/A</definedName>
    <definedName name="_24216DLC4ED955D" hidden="1">#N/A</definedName>
    <definedName name="_24217DLC4ED955D" hidden="1">#N/A</definedName>
    <definedName name="_24218DLC4ED955D" hidden="1">#N/A</definedName>
    <definedName name="_24219DLC4ED955D" hidden="1">#N/A</definedName>
    <definedName name="_2421DL61163489" hidden="1">#N/A</definedName>
    <definedName name="_24220DLC4ED955D" hidden="1">#N/A</definedName>
    <definedName name="_24221DLC4EDE3BE" hidden="1">#N/A</definedName>
    <definedName name="_24222DLC4EDE3BE" hidden="1">#N/A</definedName>
    <definedName name="_24223DLC4EDE3BE" hidden="1">#N/A</definedName>
    <definedName name="_24224DLC4EDE3BE" hidden="1">#N/A</definedName>
    <definedName name="_24225DLC4EDE3BE" hidden="1">#N/A</definedName>
    <definedName name="_24226DLC4EDE3BE" hidden="1">#N/A</definedName>
    <definedName name="_24227DLC4EDE3BE" hidden="1">#N/A</definedName>
    <definedName name="_24228DLC4EDE3BE" hidden="1">#N/A</definedName>
    <definedName name="_24229DLC4EDE3BE" hidden="1">#N/A</definedName>
    <definedName name="_2422DL61163489" hidden="1">#N/A</definedName>
    <definedName name="_24230DLC4EDE3BE" hidden="1">#N/A</definedName>
    <definedName name="_24231DLC4EDE3BE" hidden="1">#N/A</definedName>
    <definedName name="_24232DLC4EDE3BE" hidden="1">#N/A</definedName>
    <definedName name="_24233DLC4EDE3BE" hidden="1">#N/A</definedName>
    <definedName name="_24234DLC4EDE3BE" hidden="1">#N/A</definedName>
    <definedName name="_24235DLC4EDE3BE" hidden="1">#N/A</definedName>
    <definedName name="_24236DLC4EDE3BE" hidden="1">#N/A</definedName>
    <definedName name="_24237DLC4EDE3BE" hidden="1">#N/A</definedName>
    <definedName name="_24238DLC4EDE3BE" hidden="1">#N/A</definedName>
    <definedName name="_24239DLC4EDE3BE" hidden="1">#N/A</definedName>
    <definedName name="_2423DL61163489" hidden="1">#N/A</definedName>
    <definedName name="_24240DLC4EDE3BE" hidden="1">#N/A</definedName>
    <definedName name="_24241DLC4EDE3BE" hidden="1">#N/A</definedName>
    <definedName name="_24242DLC4EDE3BE" hidden="1">#N/A</definedName>
    <definedName name="_24243DLC4EDE3BE" hidden="1">#N/A</definedName>
    <definedName name="_24244DLC4EDE3BE" hidden="1">#N/A</definedName>
    <definedName name="_24245DLC4EDE3BE" hidden="1">#N/A</definedName>
    <definedName name="_24246DLC4EDE3BE" hidden="1">#N/A</definedName>
    <definedName name="_24247DLC4EDE3BE" hidden="1">#N/A</definedName>
    <definedName name="_24248DLC4EDE3BE" hidden="1">#N/A</definedName>
    <definedName name="_24249DLC4EDE3BE" hidden="1">#N/A</definedName>
    <definedName name="_2424DL61163489" hidden="1">#N/A</definedName>
    <definedName name="_24250DLC4EDE3BE" hidden="1">#N/A</definedName>
    <definedName name="_24251DLC4EDE3BE" hidden="1">#N/A</definedName>
    <definedName name="_24252DLC4EDE3BE" hidden="1">#N/A</definedName>
    <definedName name="_24253DLC4EDE3BE" hidden="1">#N/A</definedName>
    <definedName name="_24254DLC4EDE3BE" hidden="1">#N/A</definedName>
    <definedName name="_24255DLC4EDE3BE" hidden="1">#N/A</definedName>
    <definedName name="_24256DLC4EE955D" hidden="1">#N/A</definedName>
    <definedName name="_24257DLC4EE955D" hidden="1">#N/A</definedName>
    <definedName name="_24258DLC4EE955D" hidden="1">#N/A</definedName>
    <definedName name="_24259DLC4EE955D" hidden="1">#N/A</definedName>
    <definedName name="_2425DL61163489" hidden="1">#N/A</definedName>
    <definedName name="_24260DLC4EE955D" hidden="1">#N/A</definedName>
    <definedName name="_24261DLC4EE955D" hidden="1">#N/A</definedName>
    <definedName name="_24262DLC4EE955D" hidden="1">#N/A</definedName>
    <definedName name="_24263DLC4EE955D" hidden="1">#N/A</definedName>
    <definedName name="_24264DLC4EE955D" hidden="1">#N/A</definedName>
    <definedName name="_24265DLC4EE955D" hidden="1">#N/A</definedName>
    <definedName name="_24266DLC4EE955D" hidden="1">#N/A</definedName>
    <definedName name="_24267DLC4EE955D" hidden="1">#N/A</definedName>
    <definedName name="_24268DLC4EE955D" hidden="1">#N/A</definedName>
    <definedName name="_24269DLC4EE955D" hidden="1">#N/A</definedName>
    <definedName name="_2426DL61163489" hidden="1">#N/A</definedName>
    <definedName name="_24270DLC4EE955D" hidden="1">#N/A</definedName>
    <definedName name="_24271DLC4EE955D" hidden="1">#N/A</definedName>
    <definedName name="_24272DLC4EE955D" hidden="1">#N/A</definedName>
    <definedName name="_24273DLC4EE955D" hidden="1">#N/A</definedName>
    <definedName name="_24274DLC4EE955D" hidden="1">#N/A</definedName>
    <definedName name="_24275DLC4EE955D" hidden="1">#N/A</definedName>
    <definedName name="_24276DLC4EE955D" hidden="1">#N/A</definedName>
    <definedName name="_24277DLC4EE955D" hidden="1">#N/A</definedName>
    <definedName name="_24278DLC4EE955D" hidden="1">#N/A</definedName>
    <definedName name="_24279DLC4EE955D" hidden="1">#N/A</definedName>
    <definedName name="_2427DL61163489" hidden="1">#N/A</definedName>
    <definedName name="_24280DLC4EE955D" hidden="1">#N/A</definedName>
    <definedName name="_24281DLC4EE955D" hidden="1">#N/A</definedName>
    <definedName name="_24282DLC4EE955D" hidden="1">#N/A</definedName>
    <definedName name="_24283DLC4EE955D" hidden="1">#N/A</definedName>
    <definedName name="_24284DLC4EE955D" hidden="1">#N/A</definedName>
    <definedName name="_24285DLC4EE955D" hidden="1">#N/A</definedName>
    <definedName name="_24286DLC4EE955D" hidden="1">#N/A</definedName>
    <definedName name="_24287DLC4EE955D" hidden="1">#N/A</definedName>
    <definedName name="_24288DLC4EE955D" hidden="1">#N/A</definedName>
    <definedName name="_24289DLC4EE955D" hidden="1">#N/A</definedName>
    <definedName name="_2428DL61163489" hidden="1">#N/A</definedName>
    <definedName name="_24290DLC4EE955D" hidden="1">#N/A</definedName>
    <definedName name="_24291DLC4EEE3BE" hidden="1">#N/A</definedName>
    <definedName name="_24292DLC4EEE3BE" hidden="1">#N/A</definedName>
    <definedName name="_24293DLC4EEE3BE" hidden="1">#N/A</definedName>
    <definedName name="_24294DLC4EEE3BE" hidden="1">#N/A</definedName>
    <definedName name="_24295DLC4EEE3BE" hidden="1">#N/A</definedName>
    <definedName name="_24296DLC4EEE3BE" hidden="1">#N/A</definedName>
    <definedName name="_24297DLC4EEE3BE" hidden="1">#N/A</definedName>
    <definedName name="_24298DLC4EEE3BE" hidden="1">#N/A</definedName>
    <definedName name="_24299DLC4EEE3BE" hidden="1">#N/A</definedName>
    <definedName name="_2429DL61163489" hidden="1">#N/A</definedName>
    <definedName name="_242DL607730C1" hidden="1">#N/A</definedName>
    <definedName name="_242DL623A3A63" hidden="1">#N/A</definedName>
    <definedName name="_24300DLC4EEE3BE" hidden="1">#N/A</definedName>
    <definedName name="_24301DLC4EEE3BE" hidden="1">#N/A</definedName>
    <definedName name="_24302DLC4EEE3BE" hidden="1">#N/A</definedName>
    <definedName name="_24303DLC4EEE3BE" hidden="1">#N/A</definedName>
    <definedName name="_24304DLC4EEE3BE" hidden="1">#N/A</definedName>
    <definedName name="_24305DLC4EEE3BE" hidden="1">#N/A</definedName>
    <definedName name="_24306DLC4EEE3BE" hidden="1">#N/A</definedName>
    <definedName name="_24307DLC4EEE3BE" hidden="1">#N/A</definedName>
    <definedName name="_24308DLC4EEE3BE" hidden="1">#N/A</definedName>
    <definedName name="_24309DLC4EEE3BE" hidden="1">#N/A</definedName>
    <definedName name="_2430DL61163489" hidden="1">#N/A</definedName>
    <definedName name="_24310DLC4EEE3BE" hidden="1">#N/A</definedName>
    <definedName name="_24311DLC4EEE3BE" hidden="1">#N/A</definedName>
    <definedName name="_24312DLC4EEE3BE" hidden="1">#N/A</definedName>
    <definedName name="_24313DLC4EEE3BE" hidden="1">#N/A</definedName>
    <definedName name="_24314DLC4EEE3BE" hidden="1">#N/A</definedName>
    <definedName name="_24315DLC4EEE3BE" hidden="1">#N/A</definedName>
    <definedName name="_24316DLC4EEE3BE" hidden="1">#N/A</definedName>
    <definedName name="_24317DLC4EEE3BE" hidden="1">#N/A</definedName>
    <definedName name="_24318DLC4EEE3BE" hidden="1">#N/A</definedName>
    <definedName name="_24319DLC4EEE3BE" hidden="1">#N/A</definedName>
    <definedName name="_2431DL61163489" hidden="1">#N/A</definedName>
    <definedName name="_24320DLC4EEE3BE" hidden="1">#N/A</definedName>
    <definedName name="_24321DLC4EEE3BE" hidden="1">#N/A</definedName>
    <definedName name="_24322DLC4EEE3BE" hidden="1">#N/A</definedName>
    <definedName name="_24323DLC4EEE3BE" hidden="1">#N/A</definedName>
    <definedName name="_24324DLC4EEE3BE" hidden="1">#N/A</definedName>
    <definedName name="_24325DLC4EEE3BE" hidden="1">#N/A</definedName>
    <definedName name="_24326DLC4EF955D" hidden="1">#N/A</definedName>
    <definedName name="_24327DLC4EF955D" hidden="1">#N/A</definedName>
    <definedName name="_24328DLC4EF955D" hidden="1">#N/A</definedName>
    <definedName name="_24329DLC4EF955D" hidden="1">#N/A</definedName>
    <definedName name="_2432DL61163489" hidden="1">#N/A</definedName>
    <definedName name="_24330DLC4EF955D" hidden="1">#N/A</definedName>
    <definedName name="_24331DLC4EF955D" hidden="1">#N/A</definedName>
    <definedName name="_24332DLC4EF955D" hidden="1">#N/A</definedName>
    <definedName name="_24333DLC4EF955D" hidden="1">#N/A</definedName>
    <definedName name="_24334DLC4EF955D" hidden="1">#N/A</definedName>
    <definedName name="_24335DLC4EF955D" hidden="1">#N/A</definedName>
    <definedName name="_24336DLC4EF955D" hidden="1">#N/A</definedName>
    <definedName name="_24337DLC4EF955D" hidden="1">#N/A</definedName>
    <definedName name="_24338DLC4EF955D" hidden="1">#N/A</definedName>
    <definedName name="_24339DLC4EF955D" hidden="1">#N/A</definedName>
    <definedName name="_2433DL61163489" hidden="1">#N/A</definedName>
    <definedName name="_24340DLC4EF955D" hidden="1">#N/A</definedName>
    <definedName name="_24341DLC4EF955D" hidden="1">#N/A</definedName>
    <definedName name="_24342DLC4EF955D" hidden="1">#N/A</definedName>
    <definedName name="_24343DLC4EF955D" hidden="1">#N/A</definedName>
    <definedName name="_24344DLC4EF955D" hidden="1">#N/A</definedName>
    <definedName name="_24345DLC4EF955D" hidden="1">#N/A</definedName>
    <definedName name="_24346DLC4EF955D" hidden="1">#N/A</definedName>
    <definedName name="_24347DLC4EF955D" hidden="1">#N/A</definedName>
    <definedName name="_24348DLC4EF955D" hidden="1">#N/A</definedName>
    <definedName name="_24349DLC4EF955D" hidden="1">#N/A</definedName>
    <definedName name="_2434DL61163489" hidden="1">#N/A</definedName>
    <definedName name="_24350DLC4EF955D" hidden="1">#N/A</definedName>
    <definedName name="_24351DLC4EF955D" hidden="1">#N/A</definedName>
    <definedName name="_24352DLC4EF955D" hidden="1">#N/A</definedName>
    <definedName name="_24353DLC4EF955D" hidden="1">#N/A</definedName>
    <definedName name="_24354DLC4EF955D" hidden="1">#N/A</definedName>
    <definedName name="_24355DLC4EF955D" hidden="1">#N/A</definedName>
    <definedName name="_24356DLC4EF955D" hidden="1">#N/A</definedName>
    <definedName name="_24357DLC4EF955D" hidden="1">#N/A</definedName>
    <definedName name="_24358DLC4EF955D" hidden="1">#N/A</definedName>
    <definedName name="_24359DLC4EF955D" hidden="1">#N/A</definedName>
    <definedName name="_2435DL61163489" hidden="1">#N/A</definedName>
    <definedName name="_24360DLC4EF955D" hidden="1">#N/A</definedName>
    <definedName name="_24361DLC4EFE3BE" hidden="1">#N/A</definedName>
    <definedName name="_24362DLC4EFE3BE" hidden="1">#N/A</definedName>
    <definedName name="_24363DLC4EFE3BE" hidden="1">#N/A</definedName>
    <definedName name="_24364DLC4EFE3BE" hidden="1">#N/A</definedName>
    <definedName name="_24365DLC4EFE3BE" hidden="1">#N/A</definedName>
    <definedName name="_24366DLC4EFE3BE" hidden="1">#N/A</definedName>
    <definedName name="_24367DLC4EFE3BE" hidden="1">#N/A</definedName>
    <definedName name="_24368DLC4EFE3BE" hidden="1">#N/A</definedName>
    <definedName name="_24369DLC4EFE3BE" hidden="1">#N/A</definedName>
    <definedName name="_2436DL61163489" hidden="1">#N/A</definedName>
    <definedName name="_24370DLC4EFE3BE" hidden="1">#N/A</definedName>
    <definedName name="_24371DLC4EFE3BE" hidden="1">#N/A</definedName>
    <definedName name="_24372DLC4EFE3BE" hidden="1">#N/A</definedName>
    <definedName name="_24373DLC4EFE3BE" hidden="1">#N/A</definedName>
    <definedName name="_24374DLC4EFE3BE" hidden="1">#N/A</definedName>
    <definedName name="_24375DLC4EFE3BE" hidden="1">#N/A</definedName>
    <definedName name="_24376DLC4EFE3BE" hidden="1">#N/A</definedName>
    <definedName name="_24377DLC4EFE3BE" hidden="1">#N/A</definedName>
    <definedName name="_24378DLC4EFE3BE" hidden="1">#N/A</definedName>
    <definedName name="_24379DLC4EFE3BE" hidden="1">#N/A</definedName>
    <definedName name="_2437DL61163489" hidden="1">#N/A</definedName>
    <definedName name="_24380DLC4EFE3BE" hidden="1">#N/A</definedName>
    <definedName name="_24381DLC4EFE3BE" hidden="1">#N/A</definedName>
    <definedName name="_24382DLC4EFE3BE" hidden="1">#N/A</definedName>
    <definedName name="_24383DLC4EFE3BE" hidden="1">#N/A</definedName>
    <definedName name="_24384DLC4EFE3BE" hidden="1">#N/A</definedName>
    <definedName name="_24385DLC4EFE3BE" hidden="1">#N/A</definedName>
    <definedName name="_24386DLC4EFE3BE" hidden="1">#N/A</definedName>
    <definedName name="_24387DLC4EFE3BE" hidden="1">#N/A</definedName>
    <definedName name="_24388DLC4EFE3BE" hidden="1">#N/A</definedName>
    <definedName name="_24389DLC4EFE3BE" hidden="1">#N/A</definedName>
    <definedName name="_2438DL61163489" hidden="1">#N/A</definedName>
    <definedName name="_24390DLC4EFE3BE" hidden="1">#N/A</definedName>
    <definedName name="_24391DLC4EFE3BE" hidden="1">#N/A</definedName>
    <definedName name="_24392DLC4EFE3BE" hidden="1">#N/A</definedName>
    <definedName name="_24393DLC4EFE3BE" hidden="1">#N/A</definedName>
    <definedName name="_24394DLC4EFE3BE" hidden="1">#N/A</definedName>
    <definedName name="_24395DLC4EFE3BE" hidden="1">#N/A</definedName>
    <definedName name="_24396DLC4F0955D" hidden="1">#N/A</definedName>
    <definedName name="_24397DLC4F0955D" hidden="1">#N/A</definedName>
    <definedName name="_24398DLC4F0955D" hidden="1">#N/A</definedName>
    <definedName name="_24399DLC4F0955D" hidden="1">#N/A</definedName>
    <definedName name="_2439DL61163489" hidden="1">#N/A</definedName>
    <definedName name="_243DL607730C1" hidden="1">#N/A</definedName>
    <definedName name="_243DL623B3A66" hidden="1">#N/A</definedName>
    <definedName name="_24400DLC4F0955D" hidden="1">#N/A</definedName>
    <definedName name="_24401DLC4F0955D" hidden="1">#N/A</definedName>
    <definedName name="_24402DLC4F0955D" hidden="1">#N/A</definedName>
    <definedName name="_24403DLC4F0955D" hidden="1">#N/A</definedName>
    <definedName name="_24404DLC4F0955D" hidden="1">#N/A</definedName>
    <definedName name="_24405DLC4F0955D" hidden="1">#N/A</definedName>
    <definedName name="_24406DLC4F0955D" hidden="1">#N/A</definedName>
    <definedName name="_24407DLC4F0955D" hidden="1">#N/A</definedName>
    <definedName name="_24408DLC4F0955D" hidden="1">#N/A</definedName>
    <definedName name="_24409DLC4F0955D" hidden="1">#N/A</definedName>
    <definedName name="_2440DL61163489" hidden="1">#N/A</definedName>
    <definedName name="_24410DLC4F0955D" hidden="1">#N/A</definedName>
    <definedName name="_24411DLC4F0955D" hidden="1">#N/A</definedName>
    <definedName name="_24412DLC4F0955D" hidden="1">#N/A</definedName>
    <definedName name="_24413DLC4F0955D" hidden="1">#N/A</definedName>
    <definedName name="_24414DLC4F0955D" hidden="1">#N/A</definedName>
    <definedName name="_24415DLC4F0955D" hidden="1">#N/A</definedName>
    <definedName name="_24416DLC4F0955D" hidden="1">#N/A</definedName>
    <definedName name="_24417DLC4F0955D" hidden="1">#N/A</definedName>
    <definedName name="_24418DLC4F0955D" hidden="1">#N/A</definedName>
    <definedName name="_24419DLC4F0955D" hidden="1">#N/A</definedName>
    <definedName name="_2441DL61163489" hidden="1">#N/A</definedName>
    <definedName name="_24420DLC4F0955D" hidden="1">#N/A</definedName>
    <definedName name="_24421DLC4F0955D" hidden="1">#N/A</definedName>
    <definedName name="_24422DLC4F0955D" hidden="1">#N/A</definedName>
    <definedName name="_24423DLC4F0955D" hidden="1">#N/A</definedName>
    <definedName name="_24424DLC4F0955D" hidden="1">#N/A</definedName>
    <definedName name="_24425DLC4F0955D" hidden="1">#N/A</definedName>
    <definedName name="_24426DLC4F0955D" hidden="1">#N/A</definedName>
    <definedName name="_24427DLC4F0955D" hidden="1">#N/A</definedName>
    <definedName name="_24428DLC4F0955D" hidden="1">#N/A</definedName>
    <definedName name="_24429DLC4F0955D" hidden="1">#N/A</definedName>
    <definedName name="_2442DL61163489" hidden="1">#N/A</definedName>
    <definedName name="_24430DLC4F0955D" hidden="1">#N/A</definedName>
    <definedName name="_24431DLC4F0E3BE" hidden="1">#N/A</definedName>
    <definedName name="_24432DLC4F0E3BE" hidden="1">#N/A</definedName>
    <definedName name="_24433DLC4F0E3BE" hidden="1">#N/A</definedName>
    <definedName name="_24434DLC4F0E3BE" hidden="1">#N/A</definedName>
    <definedName name="_24435DLC4F0E3BE" hidden="1">#N/A</definedName>
    <definedName name="_24436DLC4F0E3BE" hidden="1">#N/A</definedName>
    <definedName name="_24437DLC4F0E3BE" hidden="1">#N/A</definedName>
    <definedName name="_24438DLC4F0E3BE" hidden="1">#N/A</definedName>
    <definedName name="_24439DLC4F0E3BE" hidden="1">#N/A</definedName>
    <definedName name="_2443DL61163489" hidden="1">#N/A</definedName>
    <definedName name="_24440DLC4F0E3BE" hidden="1">#N/A</definedName>
    <definedName name="_24441DLC4F0E3BE" hidden="1">#N/A</definedName>
    <definedName name="_24442DLC4F0E3BE" hidden="1">#N/A</definedName>
    <definedName name="_24443DLC4F0E3BE" hidden="1">#N/A</definedName>
    <definedName name="_24444DLC4F0E3BE" hidden="1">#N/A</definedName>
    <definedName name="_24445DLC4F0E3BE" hidden="1">#N/A</definedName>
    <definedName name="_24446DLC4F0E3BE" hidden="1">#N/A</definedName>
    <definedName name="_24447DLC4F0E3BE" hidden="1">#N/A</definedName>
    <definedName name="_24448DLC4F0E3BE" hidden="1">#N/A</definedName>
    <definedName name="_24449DLC4F0E3BE" hidden="1">#N/A</definedName>
    <definedName name="_2444DL61163489" hidden="1">#N/A</definedName>
    <definedName name="_24450DLC4F0E3BE" hidden="1">#N/A</definedName>
    <definedName name="_24451DLC4F0E3BE" hidden="1">#N/A</definedName>
    <definedName name="_24452DLC4F0E3BE" hidden="1">#N/A</definedName>
    <definedName name="_24453DLC4F0E3BE" hidden="1">#N/A</definedName>
    <definedName name="_24454DLC4F0E3BE" hidden="1">#N/A</definedName>
    <definedName name="_24455DLC4F0E3BE" hidden="1">#N/A</definedName>
    <definedName name="_24456DLC4F0E3BE" hidden="1">#N/A</definedName>
    <definedName name="_24457DLC4F0E3BE" hidden="1">#N/A</definedName>
    <definedName name="_24458DLC4F0E3BE" hidden="1">#N/A</definedName>
    <definedName name="_24459DLC4F0E3BE" hidden="1">#N/A</definedName>
    <definedName name="_2445DL61163489" hidden="1">#N/A</definedName>
    <definedName name="_24460DLC4F0E3BE" hidden="1">#N/A</definedName>
    <definedName name="_24461DLC4F0E3BE" hidden="1">#N/A</definedName>
    <definedName name="_24462DLC4F0E3BE" hidden="1">#N/A</definedName>
    <definedName name="_24463DLC4F0E3BE" hidden="1">#N/A</definedName>
    <definedName name="_24464DLC4F0E3BE" hidden="1">#N/A</definedName>
    <definedName name="_24465DLC4F0E3BE" hidden="1">#N/A</definedName>
    <definedName name="_24466DLC4F1955D" hidden="1">#N/A</definedName>
    <definedName name="_24467DLC4F1955D" hidden="1">#N/A</definedName>
    <definedName name="_24468DLC4F1955D" hidden="1">#N/A</definedName>
    <definedName name="_24469DLC4F1955D" hidden="1">#N/A</definedName>
    <definedName name="_2446DL61163489" hidden="1">#N/A</definedName>
    <definedName name="_24470DLC4F1955D" hidden="1">#N/A</definedName>
    <definedName name="_24471DLC4F1955D" hidden="1">#N/A</definedName>
    <definedName name="_24472DLC4F1955D" hidden="1">#N/A</definedName>
    <definedName name="_24473DLC4F1955D" hidden="1">#N/A</definedName>
    <definedName name="_24474DLC4F1955D" hidden="1">#N/A</definedName>
    <definedName name="_24475DLC4F1955D" hidden="1">#N/A</definedName>
    <definedName name="_24476DLC4F1955D" hidden="1">#N/A</definedName>
    <definedName name="_24477DLC4F1955D" hidden="1">#N/A</definedName>
    <definedName name="_24478DLC4F1955D" hidden="1">#N/A</definedName>
    <definedName name="_24479DLC4F1955D" hidden="1">#N/A</definedName>
    <definedName name="_2447DL61163489" hidden="1">#N/A</definedName>
    <definedName name="_24480DLC4F1955D" hidden="1">#N/A</definedName>
    <definedName name="_24481DLC4F1955D" hidden="1">#N/A</definedName>
    <definedName name="_24482DLC4F1955D" hidden="1">#N/A</definedName>
    <definedName name="_24483DLC4F1955D" hidden="1">#N/A</definedName>
    <definedName name="_24484DLC4F1955D" hidden="1">#N/A</definedName>
    <definedName name="_24485DLC4F1955D" hidden="1">#N/A</definedName>
    <definedName name="_24486DLC4F1955D" hidden="1">#N/A</definedName>
    <definedName name="_24487DLC4F1955D" hidden="1">#N/A</definedName>
    <definedName name="_24488DLC4F1955D" hidden="1">#N/A</definedName>
    <definedName name="_24489DLC4F1955D" hidden="1">#N/A</definedName>
    <definedName name="_2448DL61163489" hidden="1">#N/A</definedName>
    <definedName name="_24490DLC4F1955D" hidden="1">#N/A</definedName>
    <definedName name="_24491DLC4F1955D" hidden="1">#N/A</definedName>
    <definedName name="_24492DLC4F1955D" hidden="1">#N/A</definedName>
    <definedName name="_24493DLC4F1955D" hidden="1">#N/A</definedName>
    <definedName name="_24494DLC4F1955D" hidden="1">#N/A</definedName>
    <definedName name="_24495DLC4F1955D" hidden="1">#N/A</definedName>
    <definedName name="_24496DLC4F1955D" hidden="1">#N/A</definedName>
    <definedName name="_24497DLC4F1955D" hidden="1">#N/A</definedName>
    <definedName name="_24498DLC4F1955D" hidden="1">#N/A</definedName>
    <definedName name="_24499DLC4F1955D" hidden="1">#N/A</definedName>
    <definedName name="_2449DL61163489" hidden="1">#N/A</definedName>
    <definedName name="_244DL607730C1" hidden="1">#N/A</definedName>
    <definedName name="_244DL623C3A6A" hidden="1">#N/A</definedName>
    <definedName name="_24500DLC4F1955D" hidden="1">#N/A</definedName>
    <definedName name="_24501DLC4F1E3BE" hidden="1">#N/A</definedName>
    <definedName name="_24502DLC4F1E3BE" hidden="1">#N/A</definedName>
    <definedName name="_24503DLC4F1E3BE" hidden="1">#N/A</definedName>
    <definedName name="_24504DLC4F1E3BE" hidden="1">#N/A</definedName>
    <definedName name="_24505DLC4F1E3BE" hidden="1">#N/A</definedName>
    <definedName name="_24506DLC4F1E3BE" hidden="1">#N/A</definedName>
    <definedName name="_24507DLC4F1E3BE" hidden="1">#N/A</definedName>
    <definedName name="_24508DLC4F1E3BE" hidden="1">#N/A</definedName>
    <definedName name="_24509DLC4F1E3BE" hidden="1">#N/A</definedName>
    <definedName name="_2450DL61163489" hidden="1">#N/A</definedName>
    <definedName name="_24510DLC4F1E3BE" hidden="1">#N/A</definedName>
    <definedName name="_24511DLC4F1E3BE" hidden="1">#N/A</definedName>
    <definedName name="_24512DLC4F1E3BE" hidden="1">#N/A</definedName>
    <definedName name="_24513DLC4F1E3BE" hidden="1">#N/A</definedName>
    <definedName name="_24514DLC4F1E3BE" hidden="1">#N/A</definedName>
    <definedName name="_24515DLC4F1E3BE" hidden="1">#N/A</definedName>
    <definedName name="_24516DLC4F1E3BE" hidden="1">#N/A</definedName>
    <definedName name="_24517DLC4F1E3BE" hidden="1">#N/A</definedName>
    <definedName name="_24518DLC4F1E3BE" hidden="1">#N/A</definedName>
    <definedName name="_24519DLC4F1E3BE" hidden="1">#N/A</definedName>
    <definedName name="_2451DL6117348F" hidden="1">#N/A</definedName>
    <definedName name="_24520DLC4F1E3BE" hidden="1">#N/A</definedName>
    <definedName name="_24521DLC4F1E3BE" hidden="1">#N/A</definedName>
    <definedName name="_24522DLC4F1E3BE" hidden="1">#N/A</definedName>
    <definedName name="_24523DLC4F1E3BE" hidden="1">#N/A</definedName>
    <definedName name="_24524DLC4F1E3BE" hidden="1">#N/A</definedName>
    <definedName name="_24525DLC4F1E3BE" hidden="1">#N/A</definedName>
    <definedName name="_24526DLC4F1E3BE" hidden="1">#N/A</definedName>
    <definedName name="_24527DLC4F1E3BE" hidden="1">#N/A</definedName>
    <definedName name="_24528DLC4F1E3BE" hidden="1">#N/A</definedName>
    <definedName name="_24529DLC4F1E3BE" hidden="1">#N/A</definedName>
    <definedName name="_2452DL6117348F" hidden="1">#N/A</definedName>
    <definedName name="_24530DLC4F1E3BE" hidden="1">#N/A</definedName>
    <definedName name="_24531DLC4F1E3BE" hidden="1">#N/A</definedName>
    <definedName name="_24532DLC4F1E3BE" hidden="1">#N/A</definedName>
    <definedName name="_24533DLC4F1E3BE" hidden="1">#N/A</definedName>
    <definedName name="_24534DLC4F1E3BE" hidden="1">#N/A</definedName>
    <definedName name="_24535DLC4F1E3BE" hidden="1">#N/A</definedName>
    <definedName name="_24536DLC4F2955D" hidden="1">#N/A</definedName>
    <definedName name="_24537DLC4F2955D" hidden="1">#N/A</definedName>
    <definedName name="_24538DLC4F2955D" hidden="1">#N/A</definedName>
    <definedName name="_24539DLC4F2955D" hidden="1">#N/A</definedName>
    <definedName name="_2453DL6117348F" hidden="1">#N/A</definedName>
    <definedName name="_24540DLC4F2955D" hidden="1">#N/A</definedName>
    <definedName name="_24541DLC4F2955D" hidden="1">#N/A</definedName>
    <definedName name="_24542DLC4F2955D" hidden="1">#N/A</definedName>
    <definedName name="_24543DLC4F2955D" hidden="1">#N/A</definedName>
    <definedName name="_24544DLC4F2955D" hidden="1">#N/A</definedName>
    <definedName name="_24545DLC4F2955D" hidden="1">#N/A</definedName>
    <definedName name="_24546DLC4F2955D" hidden="1">#N/A</definedName>
    <definedName name="_24547DLC4F2955D" hidden="1">#N/A</definedName>
    <definedName name="_24548DLC4F2955D" hidden="1">#N/A</definedName>
    <definedName name="_24549DLC4F2955D" hidden="1">#N/A</definedName>
    <definedName name="_2454DL6117348F" hidden="1">#N/A</definedName>
    <definedName name="_24550DLC4F2955D" hidden="1">#N/A</definedName>
    <definedName name="_24551DLC4F2955D" hidden="1">#N/A</definedName>
    <definedName name="_24552DLC4F2955D" hidden="1">#N/A</definedName>
    <definedName name="_24553DLC4F2955D" hidden="1">#N/A</definedName>
    <definedName name="_24554DLC4F2955D" hidden="1">#N/A</definedName>
    <definedName name="_24555DLC4F2955D" hidden="1">#N/A</definedName>
    <definedName name="_24556DLC4F2955D" hidden="1">#N/A</definedName>
    <definedName name="_24557DLC4F2955D" hidden="1">#N/A</definedName>
    <definedName name="_24558DLC4F2955D" hidden="1">#N/A</definedName>
    <definedName name="_24559DLC4F2955D" hidden="1">#N/A</definedName>
    <definedName name="_2455DL6117348F" hidden="1">#N/A</definedName>
    <definedName name="_24560DLC4F2955D" hidden="1">#N/A</definedName>
    <definedName name="_24561DLC4F2955D" hidden="1">#N/A</definedName>
    <definedName name="_24562DLC4F2955D" hidden="1">#N/A</definedName>
    <definedName name="_24563DLC4F2955D" hidden="1">#N/A</definedName>
    <definedName name="_24564DLC4F2955D" hidden="1">#N/A</definedName>
    <definedName name="_24565DLC4F2955D" hidden="1">#N/A</definedName>
    <definedName name="_24566DLC4F2955D" hidden="1">#N/A</definedName>
    <definedName name="_24567DLC4F2955D" hidden="1">#N/A</definedName>
    <definedName name="_24568DLC4F2955D" hidden="1">#N/A</definedName>
    <definedName name="_24569DLC4F2955D" hidden="1">#N/A</definedName>
    <definedName name="_2456DL6117348F" hidden="1">#N/A</definedName>
    <definedName name="_24570DLC4F2955D" hidden="1">#N/A</definedName>
    <definedName name="_24571DLC4F2E3BE" hidden="1">#N/A</definedName>
    <definedName name="_24572DLC4F2E3BE" hidden="1">#N/A</definedName>
    <definedName name="_24573DLC4F2E3BE" hidden="1">#N/A</definedName>
    <definedName name="_24574DLC4F2E3BE" hidden="1">#N/A</definedName>
    <definedName name="_24575DLC4F2E3BE" hidden="1">#N/A</definedName>
    <definedName name="_24576DLC4F2E3BE" hidden="1">#N/A</definedName>
    <definedName name="_24577DLC4F2E3BE" hidden="1">#N/A</definedName>
    <definedName name="_24578DLC4F2E3BE" hidden="1">#N/A</definedName>
    <definedName name="_24579DLC4F2E3BE" hidden="1">#N/A</definedName>
    <definedName name="_2457DL6117348F" hidden="1">#N/A</definedName>
    <definedName name="_24580DLC4F2E3BE" hidden="1">#N/A</definedName>
    <definedName name="_24581DLC4F2E3BE" hidden="1">#N/A</definedName>
    <definedName name="_24582DLC4F2E3BE" hidden="1">#N/A</definedName>
    <definedName name="_24583DLC4F2E3BE" hidden="1">#N/A</definedName>
    <definedName name="_24584DLC4F2E3BE" hidden="1">#N/A</definedName>
    <definedName name="_24585DLC4F2E3BE" hidden="1">#N/A</definedName>
    <definedName name="_24586DLC4F2E3BE" hidden="1">#N/A</definedName>
    <definedName name="_24587DLC4F2E3BE" hidden="1">#N/A</definedName>
    <definedName name="_24588DLC4F2E3BE" hidden="1">#N/A</definedName>
    <definedName name="_24589DLC4F2E3BE" hidden="1">#N/A</definedName>
    <definedName name="_2458DL6117348F" hidden="1">#N/A</definedName>
    <definedName name="_24590DLC4F2E3BE" hidden="1">#N/A</definedName>
    <definedName name="_24591DLC4F2E3BE" hidden="1">#N/A</definedName>
    <definedName name="_24592DLC4F2E3BE" hidden="1">#N/A</definedName>
    <definedName name="_24593DLC4F2E3BE" hidden="1">#N/A</definedName>
    <definedName name="_24594DLC4F2E3BE" hidden="1">#N/A</definedName>
    <definedName name="_24595DLC4F2E3BE" hidden="1">#N/A</definedName>
    <definedName name="_24596DLC4F2E3BE" hidden="1">#N/A</definedName>
    <definedName name="_24597DLC4F2E3BE" hidden="1">#N/A</definedName>
    <definedName name="_24598DLC4F2E3BE" hidden="1">#N/A</definedName>
    <definedName name="_24599DLC4F2E3BE" hidden="1">#N/A</definedName>
    <definedName name="_2459DL6117348F" hidden="1">#N/A</definedName>
    <definedName name="_245DL607730C1" hidden="1">#N/A</definedName>
    <definedName name="_245DL623D3A70" hidden="1">#N/A</definedName>
    <definedName name="_24600DLC4F2E3BE" hidden="1">#N/A</definedName>
    <definedName name="_24601DLC4F2E3BE" hidden="1">#N/A</definedName>
    <definedName name="_24602DLC4F2E3BE" hidden="1">#N/A</definedName>
    <definedName name="_24603DLC4F2E3BE" hidden="1">#N/A</definedName>
    <definedName name="_24604DLC4F2E3BE" hidden="1">#N/A</definedName>
    <definedName name="_24605DLC4F2E3BE" hidden="1">#N/A</definedName>
    <definedName name="_24606DLC4F3955D" hidden="1">#N/A</definedName>
    <definedName name="_24607DLC4F3955D" hidden="1">#N/A</definedName>
    <definedName name="_24608DLC4F3955D" hidden="1">#N/A</definedName>
    <definedName name="_24609DLC4F3955D" hidden="1">#N/A</definedName>
    <definedName name="_2460DL6117348F" hidden="1">#N/A</definedName>
    <definedName name="_24610DLC4F3955D" hidden="1">#N/A</definedName>
    <definedName name="_24611DLC4F3955D" hidden="1">#N/A</definedName>
    <definedName name="_24612DLC4F3955D" hidden="1">#N/A</definedName>
    <definedName name="_24613DLC4F3955D" hidden="1">#N/A</definedName>
    <definedName name="_24614DLC4F3955D" hidden="1">#N/A</definedName>
    <definedName name="_24615DLC4F3955D" hidden="1">#N/A</definedName>
    <definedName name="_24616DLC4F3955D" hidden="1">#N/A</definedName>
    <definedName name="_24617DLC4F3955D" hidden="1">#N/A</definedName>
    <definedName name="_24618DLC4F3955D" hidden="1">#N/A</definedName>
    <definedName name="_24619DLC4F3955D" hidden="1">#N/A</definedName>
    <definedName name="_2461DL6117348F" hidden="1">#N/A</definedName>
    <definedName name="_24620DLC4F3955D" hidden="1">#N/A</definedName>
    <definedName name="_24621DLC4F3955D" hidden="1">#N/A</definedName>
    <definedName name="_24622DLC4F3955D" hidden="1">#N/A</definedName>
    <definedName name="_24623DLC4F3955D" hidden="1">#N/A</definedName>
    <definedName name="_24624DLC4F3955D" hidden="1">#N/A</definedName>
    <definedName name="_24625DLC4F3955D" hidden="1">#N/A</definedName>
    <definedName name="_24626DLC4F3955D" hidden="1">#N/A</definedName>
    <definedName name="_24627DLC4F3955D" hidden="1">#N/A</definedName>
    <definedName name="_24628DLC4F3955D" hidden="1">#N/A</definedName>
    <definedName name="_24629DLC4F3955D" hidden="1">#N/A</definedName>
    <definedName name="_2462DL6117348F" hidden="1">#N/A</definedName>
    <definedName name="_24630DLC4F3955D" hidden="1">#N/A</definedName>
    <definedName name="_24631DLC4F3955D" hidden="1">#N/A</definedName>
    <definedName name="_24632DLC4F3955D" hidden="1">#N/A</definedName>
    <definedName name="_24633DLC4F3955D" hidden="1">#N/A</definedName>
    <definedName name="_24634DLC4F3955D" hidden="1">#N/A</definedName>
    <definedName name="_24635DLC4F3955D" hidden="1">#N/A</definedName>
    <definedName name="_24636DLC4F3955D" hidden="1">#N/A</definedName>
    <definedName name="_24637DLC4F3955D" hidden="1">#N/A</definedName>
    <definedName name="_24638DLC4F3955D" hidden="1">#N/A</definedName>
    <definedName name="_24639DLC4F3955D" hidden="1">#N/A</definedName>
    <definedName name="_2463DL6117348F" hidden="1">#N/A</definedName>
    <definedName name="_24640DLC4F3955D" hidden="1">#N/A</definedName>
    <definedName name="_24641DLC4F3E3BE" hidden="1">#N/A</definedName>
    <definedName name="_24642DLC4F3E3BE" hidden="1">#N/A</definedName>
    <definedName name="_24643DLC4F3E3BE" hidden="1">#N/A</definedName>
    <definedName name="_24644DLC4F3E3BE" hidden="1">#N/A</definedName>
    <definedName name="_24645DLC4F3E3BE" hidden="1">#N/A</definedName>
    <definedName name="_24646DLC4F3E3BE" hidden="1">#N/A</definedName>
    <definedName name="_24647DLC4F3E3BE" hidden="1">#N/A</definedName>
    <definedName name="_24648DLC4F3E3BE" hidden="1">#N/A</definedName>
    <definedName name="_24649DLC4F3E3BE" hidden="1">#N/A</definedName>
    <definedName name="_2464DL6117348F" hidden="1">#N/A</definedName>
    <definedName name="_24650DLC4F3E3BE" hidden="1">#N/A</definedName>
    <definedName name="_24651DLC4F3E3BE" hidden="1">#N/A</definedName>
    <definedName name="_24652DLC4F3E3BE" hidden="1">#N/A</definedName>
    <definedName name="_24653DLC4F3E3BE" hidden="1">#N/A</definedName>
    <definedName name="_24654DLC4F3E3BE" hidden="1">#N/A</definedName>
    <definedName name="_24655DLC4F3E3BE" hidden="1">#N/A</definedName>
    <definedName name="_24656DLC4F3E3BE" hidden="1">#N/A</definedName>
    <definedName name="_24657DLC4F3E3BE" hidden="1">#N/A</definedName>
    <definedName name="_24658DLC4F3E3BE" hidden="1">#N/A</definedName>
    <definedName name="_24659DLC4F3E3BE" hidden="1">#N/A</definedName>
    <definedName name="_2465DL6117348F" hidden="1">#N/A</definedName>
    <definedName name="_24660DLC4F3E3BE" hidden="1">#N/A</definedName>
    <definedName name="_24661DLC4F3E3BE" hidden="1">#N/A</definedName>
    <definedName name="_24662DLC4F3E3BE" hidden="1">#N/A</definedName>
    <definedName name="_24663DLC4F3E3BE" hidden="1">#N/A</definedName>
    <definedName name="_24664DLC4F3E3BE" hidden="1">#N/A</definedName>
    <definedName name="_24665DLC4F3E3BE" hidden="1">#N/A</definedName>
    <definedName name="_24666DLC4F3E3BE" hidden="1">#N/A</definedName>
    <definedName name="_24667DLC4F3E3BE" hidden="1">#N/A</definedName>
    <definedName name="_24668DLC4F3E3BE" hidden="1">#N/A</definedName>
    <definedName name="_24669DLC4F3E3BE" hidden="1">#N/A</definedName>
    <definedName name="_2466DL6117348F" hidden="1">#N/A</definedName>
    <definedName name="_24670DLC4F3E3BE" hidden="1">#N/A</definedName>
    <definedName name="_24671DLC4F3E3BE" hidden="1">#N/A</definedName>
    <definedName name="_24672DLC4F3E3BE" hidden="1">#N/A</definedName>
    <definedName name="_24673DLC4F3E3BE" hidden="1">#N/A</definedName>
    <definedName name="_24674DLC4F3E3BE" hidden="1">#N/A</definedName>
    <definedName name="_24675DLC4F3E3BE" hidden="1">#N/A</definedName>
    <definedName name="_24676DLC4F4955E" hidden="1">#N/A</definedName>
    <definedName name="_24677DLC4F4955E" hidden="1">#N/A</definedName>
    <definedName name="_24678DLC4F4955E" hidden="1">#N/A</definedName>
    <definedName name="_24679DLC4F4955E" hidden="1">#N/A</definedName>
    <definedName name="_2467DL6117348F" hidden="1">#N/A</definedName>
    <definedName name="_24680DLC4F4955E" hidden="1">#N/A</definedName>
    <definedName name="_24681DLC4F4955E" hidden="1">#N/A</definedName>
    <definedName name="_24682DLC4F4955E" hidden="1">#N/A</definedName>
    <definedName name="_24683DLC4F4955E" hidden="1">#N/A</definedName>
    <definedName name="_24684DLC4F4955E" hidden="1">#N/A</definedName>
    <definedName name="_24685DLC4F4955E" hidden="1">#N/A</definedName>
    <definedName name="_24686DLC4F4955E" hidden="1">#N/A</definedName>
    <definedName name="_24687DLC4F4955E" hidden="1">#N/A</definedName>
    <definedName name="_24688DLC4F4955E" hidden="1">#N/A</definedName>
    <definedName name="_24689DLC4F4955E" hidden="1">#N/A</definedName>
    <definedName name="_2468DL6117348F" hidden="1">#N/A</definedName>
    <definedName name="_24690DLC4F4955E" hidden="1">#N/A</definedName>
    <definedName name="_24691DLC4F4955E" hidden="1">#N/A</definedName>
    <definedName name="_24692DLC4F4955E" hidden="1">#N/A</definedName>
    <definedName name="_24693DLC4F4955E" hidden="1">#N/A</definedName>
    <definedName name="_24694DLC4F4955E" hidden="1">#N/A</definedName>
    <definedName name="_24695DLC4F4955E" hidden="1">#N/A</definedName>
    <definedName name="_24696DLC4F4955E" hidden="1">#N/A</definedName>
    <definedName name="_24697DLC4F4955E" hidden="1">#N/A</definedName>
    <definedName name="_24698DLC4F4955E" hidden="1">#N/A</definedName>
    <definedName name="_24699DLC4F4955E" hidden="1">#N/A</definedName>
    <definedName name="_2469DL6117348F" hidden="1">#N/A</definedName>
    <definedName name="_246DL607830C7" hidden="1">#N/A</definedName>
    <definedName name="_246DL623E3A74" hidden="1">#N/A</definedName>
    <definedName name="_24700DLC4F4955E" hidden="1">#N/A</definedName>
    <definedName name="_24701DLC4F4955E" hidden="1">#N/A</definedName>
    <definedName name="_24702DLC4F4955E" hidden="1">#N/A</definedName>
    <definedName name="_24703DLC4F4955E" hidden="1">#N/A</definedName>
    <definedName name="_24704DLC4F4955E" hidden="1">#N/A</definedName>
    <definedName name="_24705DLC4F4955E" hidden="1">#N/A</definedName>
    <definedName name="_24706DLC4F4955E" hidden="1">#N/A</definedName>
    <definedName name="_24707DLC4F4955E" hidden="1">#N/A</definedName>
    <definedName name="_24708DLC4F4955E" hidden="1">#N/A</definedName>
    <definedName name="_24709DLC4F4955E" hidden="1">#N/A</definedName>
    <definedName name="_2470DL6117348F" hidden="1">#N/A</definedName>
    <definedName name="_24710DLC4F4955E" hidden="1">#N/A</definedName>
    <definedName name="_24711DLC4F4E3BE" hidden="1">#N/A</definedName>
    <definedName name="_24712DLC4F4E3BE" hidden="1">#N/A</definedName>
    <definedName name="_24713DLC4F4E3BE" hidden="1">#N/A</definedName>
    <definedName name="_24714DLC4F4E3BE" hidden="1">#N/A</definedName>
    <definedName name="_24715DLC4F4E3BE" hidden="1">#N/A</definedName>
    <definedName name="_24716DLC4F4E3BE" hidden="1">#N/A</definedName>
    <definedName name="_24717DLC4F4E3BE" hidden="1">#N/A</definedName>
    <definedName name="_24718DLC4F4E3BE" hidden="1">#N/A</definedName>
    <definedName name="_24719DLC4F4E3BE" hidden="1">#N/A</definedName>
    <definedName name="_2471DL6117348F" hidden="1">#N/A</definedName>
    <definedName name="_24720DLC4F4E3BE" hidden="1">#N/A</definedName>
    <definedName name="_24721DLC4F4E3BE" hidden="1">#N/A</definedName>
    <definedName name="_24722DLC4F4E3BE" hidden="1">#N/A</definedName>
    <definedName name="_24723DLC4F4E3BE" hidden="1">#N/A</definedName>
    <definedName name="_24724DLC4F4E3BE" hidden="1">#N/A</definedName>
    <definedName name="_24725DLC4F4E3BE" hidden="1">#N/A</definedName>
    <definedName name="_24726DLC4F4E3BE" hidden="1">#N/A</definedName>
    <definedName name="_24727DLC4F4E3BE" hidden="1">#N/A</definedName>
    <definedName name="_24728DLC4F4E3BE" hidden="1">#N/A</definedName>
    <definedName name="_24729DLC4F4E3BE" hidden="1">#N/A</definedName>
    <definedName name="_2472DL6117348F" hidden="1">#N/A</definedName>
    <definedName name="_24730DLC4F4E3BE" hidden="1">#N/A</definedName>
    <definedName name="_24731DLC4F4E3BE" hidden="1">#N/A</definedName>
    <definedName name="_24732DLC4F4E3BE" hidden="1">#N/A</definedName>
    <definedName name="_24733DLC4F4E3BE" hidden="1">#N/A</definedName>
    <definedName name="_24734DLC4F4E3BE" hidden="1">#N/A</definedName>
    <definedName name="_24735DLC4F4E3BE" hidden="1">#N/A</definedName>
    <definedName name="_24736DLC4F4E3BE" hidden="1">#N/A</definedName>
    <definedName name="_24737DLC4F4E3BE" hidden="1">#N/A</definedName>
    <definedName name="_24738DLC4F4E3BE" hidden="1">#N/A</definedName>
    <definedName name="_24739DLC4F4E3BE" hidden="1">#N/A</definedName>
    <definedName name="_2473DL6117348F" hidden="1">#N/A</definedName>
    <definedName name="_24740DLC4F4E3BE" hidden="1">#N/A</definedName>
    <definedName name="_24741DLC4F4E3BE" hidden="1">#N/A</definedName>
    <definedName name="_24742DLC4F4E3BE" hidden="1">#N/A</definedName>
    <definedName name="_24743DLC4F4E3BE" hidden="1">#N/A</definedName>
    <definedName name="_24744DLC4F4E3BE" hidden="1">#N/A</definedName>
    <definedName name="_24745DLC4F4E3BE" hidden="1">#N/A</definedName>
    <definedName name="_24746DLC4F5955E" hidden="1">#N/A</definedName>
    <definedName name="_24747DLC4F5955E" hidden="1">#N/A</definedName>
    <definedName name="_24748DLC4F5955E" hidden="1">#N/A</definedName>
    <definedName name="_24749DLC4F5955E" hidden="1">#N/A</definedName>
    <definedName name="_2474DL6117348F" hidden="1">#N/A</definedName>
    <definedName name="_24750DLC4F5955E" hidden="1">#N/A</definedName>
    <definedName name="_24751DLC4F5955E" hidden="1">#N/A</definedName>
    <definedName name="_24752DLC4F5955E" hidden="1">#N/A</definedName>
    <definedName name="_24753DLC4F5955E" hidden="1">#N/A</definedName>
    <definedName name="_24754DLC4F5955E" hidden="1">#N/A</definedName>
    <definedName name="_24755DLC4F5955E" hidden="1">#N/A</definedName>
    <definedName name="_24756DLC4F5955E" hidden="1">#N/A</definedName>
    <definedName name="_24757DLC4F5955E" hidden="1">#N/A</definedName>
    <definedName name="_24758DLC4F5955E" hidden="1">#N/A</definedName>
    <definedName name="_24759DLC4F5955E" hidden="1">#N/A</definedName>
    <definedName name="_2475DL6117348F" hidden="1">#N/A</definedName>
    <definedName name="_24760DLC4F5955E" hidden="1">#N/A</definedName>
    <definedName name="_24761DLC4F5955E" hidden="1">#N/A</definedName>
    <definedName name="_24762DLC4F5955E" hidden="1">#N/A</definedName>
    <definedName name="_24763DLC4F5955E" hidden="1">#N/A</definedName>
    <definedName name="_24764DLC4F5955E" hidden="1">#N/A</definedName>
    <definedName name="_24765DLC4F5955E" hidden="1">#N/A</definedName>
    <definedName name="_24766DLC4F5955E" hidden="1">#N/A</definedName>
    <definedName name="_24767DLC4F5955E" hidden="1">#N/A</definedName>
    <definedName name="_24768DLC4F5955E" hidden="1">#N/A</definedName>
    <definedName name="_24769DLC4F5955E" hidden="1">#N/A</definedName>
    <definedName name="_2476DL6117348F" hidden="1">#N/A</definedName>
    <definedName name="_24770DLC4F5955E" hidden="1">#N/A</definedName>
    <definedName name="_24771DLC4F5955E" hidden="1">#N/A</definedName>
    <definedName name="_24772DLC4F5955E" hidden="1">#N/A</definedName>
    <definedName name="_24773DLC4F5955E" hidden="1">#N/A</definedName>
    <definedName name="_24774DLC4F5955E" hidden="1">#N/A</definedName>
    <definedName name="_24775DLC4F5955E" hidden="1">#N/A</definedName>
    <definedName name="_24776DLC4F5955E" hidden="1">#N/A</definedName>
    <definedName name="_24777DLC4F5955E" hidden="1">#N/A</definedName>
    <definedName name="_24778DLC4F5955E" hidden="1">#N/A</definedName>
    <definedName name="_24779DLC4F5955E" hidden="1">#N/A</definedName>
    <definedName name="_2477DL6117348F" hidden="1">#N/A</definedName>
    <definedName name="_24780DLC4F5955E" hidden="1">#N/A</definedName>
    <definedName name="_24781DLC4F5E3BE" hidden="1">#N/A</definedName>
    <definedName name="_24782DLC4F5E3BE" hidden="1">#N/A</definedName>
    <definedName name="_24783DLC4F5E3BE" hidden="1">#N/A</definedName>
    <definedName name="_24784DLC4F5E3BE" hidden="1">#N/A</definedName>
    <definedName name="_24785DLC4F5E3BE" hidden="1">#N/A</definedName>
    <definedName name="_24786DLC4F5E3BE" hidden="1">#N/A</definedName>
    <definedName name="_24787DLC4F5E3BE" hidden="1">#N/A</definedName>
    <definedName name="_24788DLC4F5E3BE" hidden="1">#N/A</definedName>
    <definedName name="_24789DLC4F5E3BE" hidden="1">#N/A</definedName>
    <definedName name="_2478DL6117348F" hidden="1">#N/A</definedName>
    <definedName name="_24790DLC4F5E3BE" hidden="1">#N/A</definedName>
    <definedName name="_24791DLC4F5E3BE" hidden="1">#N/A</definedName>
    <definedName name="_24792DLC4F5E3BE" hidden="1">#N/A</definedName>
    <definedName name="_24793DLC4F5E3BE" hidden="1">#N/A</definedName>
    <definedName name="_24794DLC4F5E3BE" hidden="1">#N/A</definedName>
    <definedName name="_24795DLC4F5E3BE" hidden="1">#N/A</definedName>
    <definedName name="_24796DLC4F5E3BE" hidden="1">#N/A</definedName>
    <definedName name="_24797DLC4F5E3BE" hidden="1">#N/A</definedName>
    <definedName name="_24798DLC4F5E3BE" hidden="1">#N/A</definedName>
    <definedName name="_24799DLC4F5E3BE" hidden="1">#N/A</definedName>
    <definedName name="_2479DL6117348F" hidden="1">#N/A</definedName>
    <definedName name="_247DL607830C7" hidden="1">#N/A</definedName>
    <definedName name="_247DL623F3A78" hidden="1">#N/A</definedName>
    <definedName name="_24800DLC4F5E3BE" hidden="1">#N/A</definedName>
    <definedName name="_24801DLC4F5E3BE" hidden="1">#N/A</definedName>
    <definedName name="_24802DLC4F5E3BE" hidden="1">#N/A</definedName>
    <definedName name="_24803DLC4F5E3BE" hidden="1">#N/A</definedName>
    <definedName name="_24804DLC4F5E3BE" hidden="1">#N/A</definedName>
    <definedName name="_24805DLC4F5E3BE" hidden="1">#N/A</definedName>
    <definedName name="_24806DLC4F5E3BE" hidden="1">#N/A</definedName>
    <definedName name="_24807DLC4F5E3BE" hidden="1">#N/A</definedName>
    <definedName name="_24808DLC4F5E3BE" hidden="1">#N/A</definedName>
    <definedName name="_24809DLC4F5E3BE" hidden="1">#N/A</definedName>
    <definedName name="_2480DL6117348F" hidden="1">#N/A</definedName>
    <definedName name="_24810DLC4F5E3BE" hidden="1">#N/A</definedName>
    <definedName name="_24811DLC4F5E3BE" hidden="1">#N/A</definedName>
    <definedName name="_24812DLC4F5E3BE" hidden="1">#N/A</definedName>
    <definedName name="_24813DLC4F5E3BE" hidden="1">#N/A</definedName>
    <definedName name="_24814DLC4F5E3BE" hidden="1">#N/A</definedName>
    <definedName name="_24815DLC4F5E3BE" hidden="1">#N/A</definedName>
    <definedName name="_24816DLC4F6955E" hidden="1">#N/A</definedName>
    <definedName name="_24817DLC4F6955E" hidden="1">#N/A</definedName>
    <definedName name="_24818DLC4F6955E" hidden="1">#N/A</definedName>
    <definedName name="_24819DLC4F6955E" hidden="1">#N/A</definedName>
    <definedName name="_2481DL6117348F" hidden="1">#N/A</definedName>
    <definedName name="_24820DLC4F6955E" hidden="1">#N/A</definedName>
    <definedName name="_24821DLC4F6955E" hidden="1">#N/A</definedName>
    <definedName name="_24822DLC4F6955E" hidden="1">#N/A</definedName>
    <definedName name="_24823DLC4F6955E" hidden="1">#N/A</definedName>
    <definedName name="_24824DLC4F6955E" hidden="1">#N/A</definedName>
    <definedName name="_24825DLC4F6955E" hidden="1">#N/A</definedName>
    <definedName name="_24826DLC4F6955E" hidden="1">#N/A</definedName>
    <definedName name="_24827DLC4F6955E" hidden="1">#N/A</definedName>
    <definedName name="_24828DLC4F6955E" hidden="1">#N/A</definedName>
    <definedName name="_24829DLC4F6955E" hidden="1">#N/A</definedName>
    <definedName name="_2482DL6117348F" hidden="1">#N/A</definedName>
    <definedName name="_24830DLC4F6955E" hidden="1">#N/A</definedName>
    <definedName name="_24831DLC4F6955E" hidden="1">#N/A</definedName>
    <definedName name="_24832DLC4F6955E" hidden="1">#N/A</definedName>
    <definedName name="_24833DLC4F6955E" hidden="1">#N/A</definedName>
    <definedName name="_24834DLC4F6955E" hidden="1">#N/A</definedName>
    <definedName name="_24835DLC4F6955E" hidden="1">#N/A</definedName>
    <definedName name="_24836DLC4F6955E" hidden="1">#N/A</definedName>
    <definedName name="_24837DLC4F6955E" hidden="1">#N/A</definedName>
    <definedName name="_24838DLC4F6955E" hidden="1">#N/A</definedName>
    <definedName name="_24839DLC4F6955E" hidden="1">#N/A</definedName>
    <definedName name="_2483DL6117348F" hidden="1">#N/A</definedName>
    <definedName name="_24840DLC4F6955E" hidden="1">#N/A</definedName>
    <definedName name="_24841DLC4F6955E" hidden="1">#N/A</definedName>
    <definedName name="_24842DLC4F6955E" hidden="1">#N/A</definedName>
    <definedName name="_24843DLC4F6955E" hidden="1">#N/A</definedName>
    <definedName name="_24844DLC4F6955E" hidden="1">#N/A</definedName>
    <definedName name="_24845DLC4F6955E" hidden="1">#N/A</definedName>
    <definedName name="_24846DLC4F6955E" hidden="1">#N/A</definedName>
    <definedName name="_24847DLC4F6955E" hidden="1">#N/A</definedName>
    <definedName name="_24848DLC4F6955E" hidden="1">#N/A</definedName>
    <definedName name="_24849DLC4F6955E" hidden="1">#N/A</definedName>
    <definedName name="_2484DL6117348F" hidden="1">#N/A</definedName>
    <definedName name="_24850DLC4F6955E" hidden="1">#N/A</definedName>
    <definedName name="_24851DLC4F6E3BE" hidden="1">#N/A</definedName>
    <definedName name="_24852DLC4F6E3BE" hidden="1">#N/A</definedName>
    <definedName name="_24853DLC4F6E3BE" hidden="1">#N/A</definedName>
    <definedName name="_24854DLC4F6E3BE" hidden="1">#N/A</definedName>
    <definedName name="_24855DLC4F6E3BE" hidden="1">#N/A</definedName>
    <definedName name="_24856DLC4F6E3BE" hidden="1">#N/A</definedName>
    <definedName name="_24857DLC4F6E3BE" hidden="1">#N/A</definedName>
    <definedName name="_24858DLC4F6E3BE" hidden="1">#N/A</definedName>
    <definedName name="_24859DLC4F6E3BE" hidden="1">#N/A</definedName>
    <definedName name="_2485DL6117348F" hidden="1">#N/A</definedName>
    <definedName name="_24860DLC4F6E3BE" hidden="1">#N/A</definedName>
    <definedName name="_24861DLC4F6E3BE" hidden="1">#N/A</definedName>
    <definedName name="_24862DLC4F6E3BE" hidden="1">#N/A</definedName>
    <definedName name="_24863DLC4F6E3BE" hidden="1">#N/A</definedName>
    <definedName name="_24864DLC4F6E3BE" hidden="1">#N/A</definedName>
    <definedName name="_24865DLC4F6E3BE" hidden="1">#N/A</definedName>
    <definedName name="_24866DLC4F6E3BE" hidden="1">#N/A</definedName>
    <definedName name="_24867DLC4F6E3BE" hidden="1">#N/A</definedName>
    <definedName name="_24868DLC4F6E3BE" hidden="1">#N/A</definedName>
    <definedName name="_24869DLC4F6E3BE" hidden="1">#N/A</definedName>
    <definedName name="_2486DL61183495" hidden="1">#N/A</definedName>
    <definedName name="_24870DLC4F6E3BE" hidden="1">#N/A</definedName>
    <definedName name="_24871DLC4F6E3BE" hidden="1">#N/A</definedName>
    <definedName name="_24872DLC4F6E3BE" hidden="1">#N/A</definedName>
    <definedName name="_24873DLC4F6E3BE" hidden="1">#N/A</definedName>
    <definedName name="_24874DLC4F6E3BE" hidden="1">#N/A</definedName>
    <definedName name="_24875DLC4F6E3BE" hidden="1">#N/A</definedName>
    <definedName name="_24876DLC4F6E3BE" hidden="1">#N/A</definedName>
    <definedName name="_24877DLC4F6E3BE" hidden="1">#N/A</definedName>
    <definedName name="_24878DLC4F6E3BE" hidden="1">#N/A</definedName>
    <definedName name="_24879DLC4F6E3BE" hidden="1">#N/A</definedName>
    <definedName name="_2487DL61183495" hidden="1">#N/A</definedName>
    <definedName name="_24880DLC4F6E3BE" hidden="1">#N/A</definedName>
    <definedName name="_24881DLC4F6E3BE" hidden="1">#N/A</definedName>
    <definedName name="_24882DLC4F6E3BE" hidden="1">#N/A</definedName>
    <definedName name="_24883DLC4F6E3BE" hidden="1">#N/A</definedName>
    <definedName name="_24884DLC4F6E3BE" hidden="1">#N/A</definedName>
    <definedName name="_24885DLC4F6E3BE" hidden="1">#N/A</definedName>
    <definedName name="_24886DLC4F7955E" hidden="1">#N/A</definedName>
    <definedName name="_24887DLC4F7955E" hidden="1">#N/A</definedName>
    <definedName name="_24888DLC4F7955E" hidden="1">#N/A</definedName>
    <definedName name="_24889DLC4F7955E" hidden="1">#N/A</definedName>
    <definedName name="_2488DL61183495" hidden="1">#N/A</definedName>
    <definedName name="_24890DLC4F7955E" hidden="1">#N/A</definedName>
    <definedName name="_24891DLC4F7955E" hidden="1">#N/A</definedName>
    <definedName name="_24892DLC4F7955E" hidden="1">#N/A</definedName>
    <definedName name="_24893DLC4F7955E" hidden="1">#N/A</definedName>
    <definedName name="_24894DLC4F7955E" hidden="1">#N/A</definedName>
    <definedName name="_24895DLC4F7955E" hidden="1">#N/A</definedName>
    <definedName name="_24896DLC4F7955E" hidden="1">#N/A</definedName>
    <definedName name="_24897DLC4F7955E" hidden="1">#N/A</definedName>
    <definedName name="_24898DLC4F7955E" hidden="1">#N/A</definedName>
    <definedName name="_24899DLC4F7955E" hidden="1">#N/A</definedName>
    <definedName name="_2489DL61183495" hidden="1">#N/A</definedName>
    <definedName name="_248DL607830C7" hidden="1">#N/A</definedName>
    <definedName name="_248DL62403A7C" hidden="1">#N/A</definedName>
    <definedName name="_24900DLC4F7955E" hidden="1">#N/A</definedName>
    <definedName name="_24901DLC4F7955E" hidden="1">#N/A</definedName>
    <definedName name="_24902DLC4F7955E" hidden="1">#N/A</definedName>
    <definedName name="_24903DLC4F7955E" hidden="1">#N/A</definedName>
    <definedName name="_24904DLC4F7955E" hidden="1">#N/A</definedName>
    <definedName name="_24905DLC4F7955E" hidden="1">#N/A</definedName>
    <definedName name="_24906DLC4F7955E" hidden="1">#N/A</definedName>
    <definedName name="_24907DLC4F7955E" hidden="1">#N/A</definedName>
    <definedName name="_24908DLC4F7955E" hidden="1">#N/A</definedName>
    <definedName name="_24909DLC4F7955E" hidden="1">#N/A</definedName>
    <definedName name="_2490DL61183495" hidden="1">#N/A</definedName>
    <definedName name="_24910DLC4F7955E" hidden="1">#N/A</definedName>
    <definedName name="_24911DLC4F7955E" hidden="1">#N/A</definedName>
    <definedName name="_24912DLC4F7955E" hidden="1">#N/A</definedName>
    <definedName name="_24913DLC4F7955E" hidden="1">#N/A</definedName>
    <definedName name="_24914DLC4F7955E" hidden="1">#N/A</definedName>
    <definedName name="_24915DLC4F7955E" hidden="1">#N/A</definedName>
    <definedName name="_24916DLC4F7955E" hidden="1">#N/A</definedName>
    <definedName name="_24917DLC4F7955E" hidden="1">#N/A</definedName>
    <definedName name="_24918DLC4F7955E" hidden="1">#N/A</definedName>
    <definedName name="_24919DLC4F7955E" hidden="1">#N/A</definedName>
    <definedName name="_2491DL61183495" hidden="1">#N/A</definedName>
    <definedName name="_24920DLC4F7955E" hidden="1">#N/A</definedName>
    <definedName name="_24921DLC4F7E3BE" hidden="1">#N/A</definedName>
    <definedName name="_24922DLC4F7E3BE" hidden="1">#N/A</definedName>
    <definedName name="_24923DLC4F7E3BE" hidden="1">#N/A</definedName>
    <definedName name="_24924DLC4F7E3BE" hidden="1">#N/A</definedName>
    <definedName name="_24925DLC4F7E3BE" hidden="1">#N/A</definedName>
    <definedName name="_24926DLC4F7E3BE" hidden="1">#N/A</definedName>
    <definedName name="_24927DLC4F7E3BE" hidden="1">#N/A</definedName>
    <definedName name="_24928DLC4F7E3BE" hidden="1">#N/A</definedName>
    <definedName name="_24929DLC4F7E3BE" hidden="1">#N/A</definedName>
    <definedName name="_2492DL61183495" hidden="1">#N/A</definedName>
    <definedName name="_24930DLC4F7E3BE" hidden="1">#N/A</definedName>
    <definedName name="_24931DLC4F7E3BE" hidden="1">#N/A</definedName>
    <definedName name="_24932DLC4F7E3BE" hidden="1">#N/A</definedName>
    <definedName name="_24933DLC4F7E3BE" hidden="1">#N/A</definedName>
    <definedName name="_24934DLC4F7E3BE" hidden="1">#N/A</definedName>
    <definedName name="_24935DLC4F7E3BE" hidden="1">#N/A</definedName>
    <definedName name="_24936DLC4F7E3BE" hidden="1">#N/A</definedName>
    <definedName name="_24937DLC4F7E3BE" hidden="1">#N/A</definedName>
    <definedName name="_24938DLC4F7E3BE" hidden="1">#N/A</definedName>
    <definedName name="_24939DLC4F7E3BE" hidden="1">#N/A</definedName>
    <definedName name="_2493DL61183495" hidden="1">#N/A</definedName>
    <definedName name="_24940DLC4F7E3BE" hidden="1">#N/A</definedName>
    <definedName name="_24941DLC4F7E3BE" hidden="1">#N/A</definedName>
    <definedName name="_24942DLC4F7E3BE" hidden="1">#N/A</definedName>
    <definedName name="_24943DLC4F7E3BE" hidden="1">#N/A</definedName>
    <definedName name="_24944DLC4F7E3BE" hidden="1">#N/A</definedName>
    <definedName name="_24945DLC4F7E3BE" hidden="1">#N/A</definedName>
    <definedName name="_24946DLC4F7E3BE" hidden="1">#N/A</definedName>
    <definedName name="_24947DLC4F7E3BE" hidden="1">#N/A</definedName>
    <definedName name="_24948DLC4F7E3BE" hidden="1">#N/A</definedName>
    <definedName name="_24949DLC4F7E3BE" hidden="1">#N/A</definedName>
    <definedName name="_2494DL61183495" hidden="1">#N/A</definedName>
    <definedName name="_24950DLC4F7E3BE" hidden="1">#N/A</definedName>
    <definedName name="_24951DLC4F7E3BE" hidden="1">#N/A</definedName>
    <definedName name="_24952DLC4F7E3BE" hidden="1">#N/A</definedName>
    <definedName name="_24953DLC4F7E3BE" hidden="1">#N/A</definedName>
    <definedName name="_24954DLC4F7E3BE" hidden="1">#N/A</definedName>
    <definedName name="_24955DLC4F7E3BE" hidden="1">#N/A</definedName>
    <definedName name="_24956DLC4F8955E" hidden="1">#N/A</definedName>
    <definedName name="_24957DLC4F8955E" hidden="1">#N/A</definedName>
    <definedName name="_24958DLC4F8955E" hidden="1">#N/A</definedName>
    <definedName name="_24959DLC4F8955E" hidden="1">#N/A</definedName>
    <definedName name="_2495DL61183495" hidden="1">#N/A</definedName>
    <definedName name="_24960DLC4F8955E" hidden="1">#N/A</definedName>
    <definedName name="_24961DLC4F8955E" hidden="1">#N/A</definedName>
    <definedName name="_24962DLC4F8955E" hidden="1">#N/A</definedName>
    <definedName name="_24963DLC4F8955E" hidden="1">#N/A</definedName>
    <definedName name="_24964DLC4F8955E" hidden="1">#N/A</definedName>
    <definedName name="_24965DLC4F8955E" hidden="1">#N/A</definedName>
    <definedName name="_24966DLC4F8955E" hidden="1">#N/A</definedName>
    <definedName name="_24967DLC4F8955E" hidden="1">#N/A</definedName>
    <definedName name="_24968DLC4F8955E" hidden="1">#N/A</definedName>
    <definedName name="_24969DLC4F8955E" hidden="1">#N/A</definedName>
    <definedName name="_2496DL61183495" hidden="1">#N/A</definedName>
    <definedName name="_24970DLC4F8955E" hidden="1">#N/A</definedName>
    <definedName name="_24971DLC4F8955E" hidden="1">#N/A</definedName>
    <definedName name="_24972DLC4F8955E" hidden="1">#N/A</definedName>
    <definedName name="_24973DLC4F8955E" hidden="1">#N/A</definedName>
    <definedName name="_24974DLC4F8955E" hidden="1">#N/A</definedName>
    <definedName name="_24975DLC4F8955E" hidden="1">#N/A</definedName>
    <definedName name="_24976DLC4F8955E" hidden="1">#N/A</definedName>
    <definedName name="_24977DLC4F8955E" hidden="1">#N/A</definedName>
    <definedName name="_24978DLC4F8955E" hidden="1">#N/A</definedName>
    <definedName name="_24979DLC4F8955E" hidden="1">#N/A</definedName>
    <definedName name="_2497DL61183495" hidden="1">#N/A</definedName>
    <definedName name="_24980DLC4F8955E" hidden="1">#N/A</definedName>
    <definedName name="_24981DLC4F8955E" hidden="1">#N/A</definedName>
    <definedName name="_24982DLC4F8955E" hidden="1">#N/A</definedName>
    <definedName name="_24983DLC4F8955E" hidden="1">#N/A</definedName>
    <definedName name="_24984DLC4F8955E" hidden="1">#N/A</definedName>
    <definedName name="_24985DLC4F8955E" hidden="1">#N/A</definedName>
    <definedName name="_24986DLC4F8955E" hidden="1">#N/A</definedName>
    <definedName name="_24987DLC4F8955E" hidden="1">#N/A</definedName>
    <definedName name="_24988DLC4F8955E" hidden="1">#N/A</definedName>
    <definedName name="_24989DLC4F8955E" hidden="1">#N/A</definedName>
    <definedName name="_2498DL61183495" hidden="1">#N/A</definedName>
    <definedName name="_24990DLC4F8955E" hidden="1">#N/A</definedName>
    <definedName name="_24991DLC4F8E3BE" hidden="1">#N/A</definedName>
    <definedName name="_24992DLC4F8E3BE" hidden="1">#N/A</definedName>
    <definedName name="_24993DLC4F8E3BE" hidden="1">#N/A</definedName>
    <definedName name="_24994DLC4F8E3BE" hidden="1">#N/A</definedName>
    <definedName name="_24995DLC4F8E3BE" hidden="1">#N/A</definedName>
    <definedName name="_24996DLC4F8E3BE" hidden="1">#N/A</definedName>
    <definedName name="_24997DLC4F8E3BE" hidden="1">#N/A</definedName>
    <definedName name="_24998DLC4F8E3BE" hidden="1">#N/A</definedName>
    <definedName name="_24999DLC4F8E3BE" hidden="1">#N/A</definedName>
    <definedName name="_2499DL61183495" hidden="1">#N/A</definedName>
    <definedName name="_249DL607830C7" hidden="1">#N/A</definedName>
    <definedName name="_249DL62413A7F" hidden="1">#N/A</definedName>
    <definedName name="_24AL639B3E5C" hidden="1">#N/A</definedName>
    <definedName name="_24DL60DC332A" hidden="1">#N/A</definedName>
    <definedName name="_25000DLC4F8E3BE" hidden="1">#N/A</definedName>
    <definedName name="_25001DLC4F8E3BE" hidden="1">#N/A</definedName>
    <definedName name="_25002DLC4F8E3BE" hidden="1">#N/A</definedName>
    <definedName name="_25003DLC4F8E3BE" hidden="1">#N/A</definedName>
    <definedName name="_25004DLC4F8E3BE" hidden="1">#N/A</definedName>
    <definedName name="_25005DLC4F8E3BE" hidden="1">#N/A</definedName>
    <definedName name="_25006DLC4F8E3BE" hidden="1">#N/A</definedName>
    <definedName name="_25007DLC4F8E3BE" hidden="1">#N/A</definedName>
    <definedName name="_25008DLC4F8E3BE" hidden="1">#N/A</definedName>
    <definedName name="_25009DLC4F8E3BE" hidden="1">#N/A</definedName>
    <definedName name="_2500DL61183495" hidden="1">#N/A</definedName>
    <definedName name="_25010DLC4F8E3BE" hidden="1">#N/A</definedName>
    <definedName name="_25011DLC4F8E3BE" hidden="1">#N/A</definedName>
    <definedName name="_25012DLC4F8E3BE" hidden="1">#N/A</definedName>
    <definedName name="_25013DLC4F8E3BE" hidden="1">#N/A</definedName>
    <definedName name="_25014DLC4F8E3BE" hidden="1">#N/A</definedName>
    <definedName name="_25015DLC4F8E3BE" hidden="1">#N/A</definedName>
    <definedName name="_25016DLC4F8E3BE" hidden="1">#N/A</definedName>
    <definedName name="_25017DLC4F8E3BE" hidden="1">#N/A</definedName>
    <definedName name="_25018DLC4F8E3BE" hidden="1">#N/A</definedName>
    <definedName name="_25019DLC4F8E3BE" hidden="1">#N/A</definedName>
    <definedName name="_2501DL61183495" hidden="1">#N/A</definedName>
    <definedName name="_25020DLC4F8E3BE" hidden="1">#N/A</definedName>
    <definedName name="_25021DLC4F8E3BE" hidden="1">#N/A</definedName>
    <definedName name="_25022DLC4F8E3BE" hidden="1">#N/A</definedName>
    <definedName name="_25023DLC4F8E3BE" hidden="1">#N/A</definedName>
    <definedName name="_25024DLC4F8E3BE" hidden="1">#N/A</definedName>
    <definedName name="_25025DLC4F8E3BE" hidden="1">#N/A</definedName>
    <definedName name="_25026DLC4F9955E" hidden="1">#N/A</definedName>
    <definedName name="_25027DLC4F9955E" hidden="1">#N/A</definedName>
    <definedName name="_25028DLC4F9955E" hidden="1">#N/A</definedName>
    <definedName name="_25029DLC4F9955E" hidden="1">#N/A</definedName>
    <definedName name="_2502DL61183495" hidden="1">#N/A</definedName>
    <definedName name="_25030DLC4F9955E" hidden="1">#N/A</definedName>
    <definedName name="_25031DLC4F9955E" hidden="1">#N/A</definedName>
    <definedName name="_25032DLC4F9955E" hidden="1">#N/A</definedName>
    <definedName name="_25033DLC4F9955E" hidden="1">#N/A</definedName>
    <definedName name="_25034DLC4F9955E" hidden="1">#N/A</definedName>
    <definedName name="_25035DLC4F9955E" hidden="1">#N/A</definedName>
    <definedName name="_25036DLC4F9955E" hidden="1">#N/A</definedName>
    <definedName name="_25037DLC4F9955E" hidden="1">#N/A</definedName>
    <definedName name="_25038DLC4F9955E" hidden="1">#N/A</definedName>
    <definedName name="_25039DLC4F9955E" hidden="1">#N/A</definedName>
    <definedName name="_2503DL61183495" hidden="1">#N/A</definedName>
    <definedName name="_25040DLC4F9955E" hidden="1">#N/A</definedName>
    <definedName name="_25041DLC4F9955E" hidden="1">#N/A</definedName>
    <definedName name="_25042DLC4F9955E" hidden="1">#N/A</definedName>
    <definedName name="_25043DLC4F9955E" hidden="1">#N/A</definedName>
    <definedName name="_25044DLC4F9955E" hidden="1">#N/A</definedName>
    <definedName name="_25045DLC4F9955E" hidden="1">#N/A</definedName>
    <definedName name="_25046DLC4F9955E" hidden="1">#N/A</definedName>
    <definedName name="_25047DLC4F9955E" hidden="1">#N/A</definedName>
    <definedName name="_25048DLC4F9955E" hidden="1">#N/A</definedName>
    <definedName name="_25049DLC4F9955E" hidden="1">#N/A</definedName>
    <definedName name="_2504DL61183495" hidden="1">#N/A</definedName>
    <definedName name="_25050DLC4F9955E" hidden="1">#N/A</definedName>
    <definedName name="_25051DLC4F9955E" hidden="1">#N/A</definedName>
    <definedName name="_25052DLC4F9955E" hidden="1">#N/A</definedName>
    <definedName name="_25053DLC4F9955E" hidden="1">#N/A</definedName>
    <definedName name="_25054DLC4F9955E" hidden="1">#N/A</definedName>
    <definedName name="_25055DLC4F9955E" hidden="1">#N/A</definedName>
    <definedName name="_25056DLC4F9955E" hidden="1">#N/A</definedName>
    <definedName name="_25057DLC4F9955E" hidden="1">#N/A</definedName>
    <definedName name="_25058DLC4F9955E" hidden="1">#N/A</definedName>
    <definedName name="_25059DLC4F9955E" hidden="1">#N/A</definedName>
    <definedName name="_2505DL61183495" hidden="1">#N/A</definedName>
    <definedName name="_25060DLC4F9955E" hidden="1">#N/A</definedName>
    <definedName name="_25061DLC4F9E3BE" hidden="1">#N/A</definedName>
    <definedName name="_25062DLC4F9E3BE" hidden="1">#N/A</definedName>
    <definedName name="_25063DLC4F9E3BE" hidden="1">#N/A</definedName>
    <definedName name="_25064DLC4F9E3BE" hidden="1">#N/A</definedName>
    <definedName name="_25065DLC4F9E3BE" hidden="1">#N/A</definedName>
    <definedName name="_25066DLC4F9E3BE" hidden="1">#N/A</definedName>
    <definedName name="_25067DLC4F9E3BE" hidden="1">#N/A</definedName>
    <definedName name="_25068DLC4F9E3BE" hidden="1">#N/A</definedName>
    <definedName name="_25069DLC4F9E3BE" hidden="1">#N/A</definedName>
    <definedName name="_2506DL61183495" hidden="1">#N/A</definedName>
    <definedName name="_25070DLC4F9E3BE" hidden="1">#N/A</definedName>
    <definedName name="_25071DLC4F9E3BE" hidden="1">#N/A</definedName>
    <definedName name="_25072DLC4F9E3BE" hidden="1">#N/A</definedName>
    <definedName name="_25073DLC4F9E3BE" hidden="1">#N/A</definedName>
    <definedName name="_25074DLC4F9E3BE" hidden="1">#N/A</definedName>
    <definedName name="_25075DLC4F9E3BE" hidden="1">#N/A</definedName>
    <definedName name="_25076DLC4F9E3BE" hidden="1">#N/A</definedName>
    <definedName name="_25077DLC4F9E3BE" hidden="1">#N/A</definedName>
    <definedName name="_25078DLC4F9E3BE" hidden="1">#N/A</definedName>
    <definedName name="_25079DLC4F9E3BE" hidden="1">#N/A</definedName>
    <definedName name="_2507DL61183495" hidden="1">#N/A</definedName>
    <definedName name="_25080DLC4F9E3BE" hidden="1">#N/A</definedName>
    <definedName name="_25081DLC4F9E3BE" hidden="1">#N/A</definedName>
    <definedName name="_25082DLC4F9E3BE" hidden="1">#N/A</definedName>
    <definedName name="_25083DLC4F9E3BE" hidden="1">#N/A</definedName>
    <definedName name="_25084DLC4F9E3BE" hidden="1">#N/A</definedName>
    <definedName name="_25085DLC4F9E3BE" hidden="1">#N/A</definedName>
    <definedName name="_25086DLC4F9E3BE" hidden="1">#N/A</definedName>
    <definedName name="_25087DLC4F9E3BE" hidden="1">#N/A</definedName>
    <definedName name="_25088DLC4F9E3BE" hidden="1">#N/A</definedName>
    <definedName name="_25089DLC4F9E3BE" hidden="1">#N/A</definedName>
    <definedName name="_2508DL61183495" hidden="1">#N/A</definedName>
    <definedName name="_25090DLC4F9E3BE" hidden="1">#N/A</definedName>
    <definedName name="_25091DLC4F9E3BE" hidden="1">#N/A</definedName>
    <definedName name="_25092DLC4F9E3BE" hidden="1">#N/A</definedName>
    <definedName name="_25093DLC4F9E3BE" hidden="1">#N/A</definedName>
    <definedName name="_25094DLC4F9E3BE" hidden="1">#N/A</definedName>
    <definedName name="_25095DLC4F9E3BE" hidden="1">#N/A</definedName>
    <definedName name="_25096DLC4FA955E" hidden="1">#N/A</definedName>
    <definedName name="_25097DLC4FA955E" hidden="1">#N/A</definedName>
    <definedName name="_25098DLC4FA955E" hidden="1">#N/A</definedName>
    <definedName name="_25099DLC4FA955E" hidden="1">#N/A</definedName>
    <definedName name="_2509DL61183495" hidden="1">#N/A</definedName>
    <definedName name="_250DL607830C7" hidden="1">#N/A</definedName>
    <definedName name="_250DL62423A83" hidden="1">#N/A</definedName>
    <definedName name="_25100DLC4FA955E" hidden="1">#N/A</definedName>
    <definedName name="_25101DLC4FA955E" hidden="1">#N/A</definedName>
    <definedName name="_25102DLC4FA955E" hidden="1">#N/A</definedName>
    <definedName name="_25103DLC4FA955E" hidden="1">#N/A</definedName>
    <definedName name="_25104DLC4FA955E" hidden="1">#N/A</definedName>
    <definedName name="_25105DLC4FA955E" hidden="1">#N/A</definedName>
    <definedName name="_25106DLC4FA955E" hidden="1">#N/A</definedName>
    <definedName name="_25107DLC4FA955E" hidden="1">#N/A</definedName>
    <definedName name="_25108DLC4FA955E" hidden="1">#N/A</definedName>
    <definedName name="_25109DLC4FA955E" hidden="1">#N/A</definedName>
    <definedName name="_2510DL61183495" hidden="1">#N/A</definedName>
    <definedName name="_25110DLC4FA955E" hidden="1">#N/A</definedName>
    <definedName name="_25111DLC4FA955E" hidden="1">#N/A</definedName>
    <definedName name="_25112DLC4FA955E" hidden="1">#N/A</definedName>
    <definedName name="_25113DLC4FA955E" hidden="1">#N/A</definedName>
    <definedName name="_25114DLC4FA955E" hidden="1">#N/A</definedName>
    <definedName name="_25115DLC4FA955E" hidden="1">#N/A</definedName>
    <definedName name="_25116DLC4FA955E" hidden="1">#N/A</definedName>
    <definedName name="_25117DLC4FA955E" hidden="1">#N/A</definedName>
    <definedName name="_25118DLC4FA955E" hidden="1">#N/A</definedName>
    <definedName name="_25119DLC4FA955E" hidden="1">#N/A</definedName>
    <definedName name="_2511DL61183495" hidden="1">#N/A</definedName>
    <definedName name="_25120DLC4FA955E" hidden="1">#N/A</definedName>
    <definedName name="_25121DLC4FA955E" hidden="1">#N/A</definedName>
    <definedName name="_25122DLC4FA955E" hidden="1">#N/A</definedName>
    <definedName name="_25123DLC4FA955E" hidden="1">#N/A</definedName>
    <definedName name="_25124DLC4FA955E" hidden="1">#N/A</definedName>
    <definedName name="_25125DLC4FA955E" hidden="1">#N/A</definedName>
    <definedName name="_25126DLC4FA955E" hidden="1">#N/A</definedName>
    <definedName name="_25127DLC4FA955E" hidden="1">#N/A</definedName>
    <definedName name="_25128DLC4FA955E" hidden="1">#N/A</definedName>
    <definedName name="_25129DLC4FA955E" hidden="1">#N/A</definedName>
    <definedName name="_2512DL61183495" hidden="1">#N/A</definedName>
    <definedName name="_25130DLC4FA955E" hidden="1">#N/A</definedName>
    <definedName name="_25131DLC4FAE3BE" hidden="1">#N/A</definedName>
    <definedName name="_25132DLC4FAE3BE" hidden="1">#N/A</definedName>
    <definedName name="_25133DLC4FAE3BE" hidden="1">#N/A</definedName>
    <definedName name="_25134DLC4FAE3BE" hidden="1">#N/A</definedName>
    <definedName name="_25135DLC4FAE3BE" hidden="1">#N/A</definedName>
    <definedName name="_25136DLC4FAE3BE" hidden="1">#N/A</definedName>
    <definedName name="_25137DLC4FAE3BE" hidden="1">#N/A</definedName>
    <definedName name="_25138DLC4FAE3BE" hidden="1">#N/A</definedName>
    <definedName name="_25139DLC4FAE3BE" hidden="1">#N/A</definedName>
    <definedName name="_2513DL61183495" hidden="1">#N/A</definedName>
    <definedName name="_25140DLC4FAE3BE" hidden="1">#N/A</definedName>
    <definedName name="_25141DLC4FAE3BE" hidden="1">#N/A</definedName>
    <definedName name="_25142DLC4FAE3BE" hidden="1">#N/A</definedName>
    <definedName name="_25143DLC4FAE3BE" hidden="1">#N/A</definedName>
    <definedName name="_25144DLC4FAE3BE" hidden="1">#N/A</definedName>
    <definedName name="_25145DLC4FAE3BE" hidden="1">#N/A</definedName>
    <definedName name="_25146DLC4FAE3BE" hidden="1">#N/A</definedName>
    <definedName name="_25147DLC4FAE3BE" hidden="1">#N/A</definedName>
    <definedName name="_25148DLC4FAE3BE" hidden="1">#N/A</definedName>
    <definedName name="_25149DLC4FAE3BE" hidden="1">#N/A</definedName>
    <definedName name="_2514DL61183495" hidden="1">#N/A</definedName>
    <definedName name="_25150DLC4FAE3BE" hidden="1">#N/A</definedName>
    <definedName name="_25151DLC4FAE3BE" hidden="1">#N/A</definedName>
    <definedName name="_25152DLC4FAE3BE" hidden="1">#N/A</definedName>
    <definedName name="_25153DLC4FAE3BE" hidden="1">#N/A</definedName>
    <definedName name="_25154DLC4FAE3BE" hidden="1">#N/A</definedName>
    <definedName name="_25155DLC4FAE3BE" hidden="1">#N/A</definedName>
    <definedName name="_25156DLC4FAE3BE" hidden="1">#N/A</definedName>
    <definedName name="_25157DLC4FAE3BE" hidden="1">#N/A</definedName>
    <definedName name="_25158DLC4FAE3BE" hidden="1">#N/A</definedName>
    <definedName name="_25159DLC4FAE3BE" hidden="1">#N/A</definedName>
    <definedName name="_2515DL61183495" hidden="1">#N/A</definedName>
    <definedName name="_25160DLC4FAE3BE" hidden="1">#N/A</definedName>
    <definedName name="_25161DLC4FAE3BE" hidden="1">#N/A</definedName>
    <definedName name="_25162DLC4FAE3BE" hidden="1">#N/A</definedName>
    <definedName name="_25163DLC4FAE3BE" hidden="1">#N/A</definedName>
    <definedName name="_25164DLC4FAE3BE" hidden="1">#N/A</definedName>
    <definedName name="_25165DLC4FAE3BE" hidden="1">#N/A</definedName>
    <definedName name="_25166DLC4FB955E" hidden="1">#N/A</definedName>
    <definedName name="_25167DLC4FB955E" hidden="1">#N/A</definedName>
    <definedName name="_25168DLC4FB955E" hidden="1">#N/A</definedName>
    <definedName name="_25169DLC4FB955E" hidden="1">#N/A</definedName>
    <definedName name="_2516DL61183495" hidden="1">#N/A</definedName>
    <definedName name="_25170DLC4FB955E" hidden="1">#N/A</definedName>
    <definedName name="_25171DLC4FB955E" hidden="1">#N/A</definedName>
    <definedName name="_25172DLC4FB955E" hidden="1">#N/A</definedName>
    <definedName name="_25173DLC4FB955E" hidden="1">#N/A</definedName>
    <definedName name="_25174DLC4FB955E" hidden="1">#N/A</definedName>
    <definedName name="_25175DLC4FB955E" hidden="1">#N/A</definedName>
    <definedName name="_25176DLC4FB955E" hidden="1">#N/A</definedName>
    <definedName name="_25177DLC4FB955E" hidden="1">#N/A</definedName>
    <definedName name="_25178DLC4FB955E" hidden="1">#N/A</definedName>
    <definedName name="_25179DLC4FB955E" hidden="1">#N/A</definedName>
    <definedName name="_2517DL61183495" hidden="1">#N/A</definedName>
    <definedName name="_25180DLC4FB955E" hidden="1">#N/A</definedName>
    <definedName name="_25181DLC4FB955E" hidden="1">#N/A</definedName>
    <definedName name="_25182DLC4FB955E" hidden="1">#N/A</definedName>
    <definedName name="_25183DLC4FB955E" hidden="1">#N/A</definedName>
    <definedName name="_25184DLC4FB955E" hidden="1">#N/A</definedName>
    <definedName name="_25185DLC4FB955E" hidden="1">#N/A</definedName>
    <definedName name="_25186DLC4FB955E" hidden="1">#N/A</definedName>
    <definedName name="_25187DLC4FB955E" hidden="1">#N/A</definedName>
    <definedName name="_25188DLC4FB955E" hidden="1">#N/A</definedName>
    <definedName name="_25189DLC4FB955E" hidden="1">#N/A</definedName>
    <definedName name="_2518DL61183495" hidden="1">#N/A</definedName>
    <definedName name="_25190DLC4FB955E" hidden="1">#N/A</definedName>
    <definedName name="_25191DLC4FB955E" hidden="1">#N/A</definedName>
    <definedName name="_25192DLC4FB955E" hidden="1">#N/A</definedName>
    <definedName name="_25193DLC4FB955E" hidden="1">#N/A</definedName>
    <definedName name="_25194DLC4FB955E" hidden="1">#N/A</definedName>
    <definedName name="_25195DLC4FB955E" hidden="1">#N/A</definedName>
    <definedName name="_25196DLC4FB955E" hidden="1">#N/A</definedName>
    <definedName name="_25197DLC4FB955E" hidden="1">#N/A</definedName>
    <definedName name="_25198DLC4FB955E" hidden="1">#N/A</definedName>
    <definedName name="_25199DLC4FB955E" hidden="1">#N/A</definedName>
    <definedName name="_2519DL61183495" hidden="1">#N/A</definedName>
    <definedName name="_251DL607830C7" hidden="1">#N/A</definedName>
    <definedName name="_251DL62433A87" hidden="1">#N/A</definedName>
    <definedName name="_25200DLC4FB955E" hidden="1">#N/A</definedName>
    <definedName name="_25201DLC4FBE51A" hidden="1">#N/A</definedName>
    <definedName name="_25202DLC4FBE51A" hidden="1">#N/A</definedName>
    <definedName name="_25203DLC4FBE51A" hidden="1">#N/A</definedName>
    <definedName name="_25204DLC4FBE51A" hidden="1">#N/A</definedName>
    <definedName name="_25205DLC4FBE51A" hidden="1">#N/A</definedName>
    <definedName name="_25206DLC4FBE51A" hidden="1">#N/A</definedName>
    <definedName name="_25207DLC4FBE51A" hidden="1">#N/A</definedName>
    <definedName name="_25208DLC4FBE51A" hidden="1">#N/A</definedName>
    <definedName name="_25209DLC4FBE51A" hidden="1">#N/A</definedName>
    <definedName name="_2520DL61183495" hidden="1">#N/A</definedName>
    <definedName name="_25210DLC4FBE51A" hidden="1">#N/A</definedName>
    <definedName name="_25211DLC4FBE51A" hidden="1">#N/A</definedName>
    <definedName name="_25212DLC4FBE51A" hidden="1">#N/A</definedName>
    <definedName name="_25213DLC4FBE51A" hidden="1">#N/A</definedName>
    <definedName name="_25214DLC4FBE51A" hidden="1">#N/A</definedName>
    <definedName name="_25215DLC4FBE51A" hidden="1">#N/A</definedName>
    <definedName name="_25216DLC4FBE51A" hidden="1">#N/A</definedName>
    <definedName name="_25217DLC4FBE51A" hidden="1">#N/A</definedName>
    <definedName name="_25218DLC4FBE51A" hidden="1">#N/A</definedName>
    <definedName name="_25219DLC4FBE51A" hidden="1">#N/A</definedName>
    <definedName name="_2521DL612534E9" hidden="1">#N/A</definedName>
    <definedName name="_25220DLC4FBE51A" hidden="1">#N/A</definedName>
    <definedName name="_25221DLC4FBE51A" hidden="1">#N/A</definedName>
    <definedName name="_25222DLC4FBE51A" hidden="1">#N/A</definedName>
    <definedName name="_25223DLC4FBE51A" hidden="1">#N/A</definedName>
    <definedName name="_25224DLC4FBE51A" hidden="1">#N/A</definedName>
    <definedName name="_25225DLC4FBE51A" hidden="1">#N/A</definedName>
    <definedName name="_25226DLC4FBE51A" hidden="1">#N/A</definedName>
    <definedName name="_25227DLC4FBE51A" hidden="1">#N/A</definedName>
    <definedName name="_25228DLC4FBE51A" hidden="1">#N/A</definedName>
    <definedName name="_25229DLC4FBE51A" hidden="1">#N/A</definedName>
    <definedName name="_2522DL612534E9" hidden="1">#N/A</definedName>
    <definedName name="_25230DLC4FBE51A" hidden="1">#N/A</definedName>
    <definedName name="_25231DLC4FBE51A" hidden="1">#N/A</definedName>
    <definedName name="_25232DLC4FBE51A" hidden="1">#N/A</definedName>
    <definedName name="_25233DLC4FBE51A" hidden="1">#N/A</definedName>
    <definedName name="_25234DLC4FBE51A" hidden="1">#N/A</definedName>
    <definedName name="_25235DLC4FBE51A" hidden="1">#N/A</definedName>
    <definedName name="_25236DLC4FC955E" hidden="1">#N/A</definedName>
    <definedName name="_25237DLC4FC955E" hidden="1">#N/A</definedName>
    <definedName name="_25238DLC4FC955E" hidden="1">#N/A</definedName>
    <definedName name="_25239DLC4FC955E" hidden="1">#N/A</definedName>
    <definedName name="_2523DL612534E9" hidden="1">#N/A</definedName>
    <definedName name="_25240DLC4FC955E" hidden="1">#N/A</definedName>
    <definedName name="_25241DLC4FC955E" hidden="1">#N/A</definedName>
    <definedName name="_25242DLC4FC955E" hidden="1">#N/A</definedName>
    <definedName name="_25243DLC4FC955E" hidden="1">#N/A</definedName>
    <definedName name="_25244DLC4FC955E" hidden="1">#N/A</definedName>
    <definedName name="_25245DLC4FC955E" hidden="1">#N/A</definedName>
    <definedName name="_25246DLC4FC955E" hidden="1">#N/A</definedName>
    <definedName name="_25247DLC4FC955E" hidden="1">#N/A</definedName>
    <definedName name="_25248DLC4FC955E" hidden="1">#N/A</definedName>
    <definedName name="_25249DLC4FC955E" hidden="1">#N/A</definedName>
    <definedName name="_2524DL612534E9" hidden="1">#N/A</definedName>
    <definedName name="_25250DLC4FC955E" hidden="1">#N/A</definedName>
    <definedName name="_25251DLC4FC955E" hidden="1">#N/A</definedName>
    <definedName name="_25252DLC4FC955E" hidden="1">#N/A</definedName>
    <definedName name="_25253DLC4FC955E" hidden="1">#N/A</definedName>
    <definedName name="_25254DLC4FC955E" hidden="1">#N/A</definedName>
    <definedName name="_25255DLC4FC955E" hidden="1">#N/A</definedName>
    <definedName name="_25256DLC4FC955E" hidden="1">#N/A</definedName>
    <definedName name="_25257DLC4FC955E" hidden="1">#N/A</definedName>
    <definedName name="_25258DLC4FC955E" hidden="1">#N/A</definedName>
    <definedName name="_25259DLC4FC955E" hidden="1">#N/A</definedName>
    <definedName name="_2525DL612534E9" hidden="1">#N/A</definedName>
    <definedName name="_25260DLC4FC955E" hidden="1">#N/A</definedName>
    <definedName name="_25261DLC4FC955E" hidden="1">#N/A</definedName>
    <definedName name="_25262DLC4FC955E" hidden="1">#N/A</definedName>
    <definedName name="_25263DLC4FC955E" hidden="1">#N/A</definedName>
    <definedName name="_25264DLC4FC955E" hidden="1">#N/A</definedName>
    <definedName name="_25265DLC4FC955E" hidden="1">#N/A</definedName>
    <definedName name="_25266DLC4FC955E" hidden="1">#N/A</definedName>
    <definedName name="_25267DLC4FC955E" hidden="1">#N/A</definedName>
    <definedName name="_25268DLC4FC955E" hidden="1">#N/A</definedName>
    <definedName name="_25269DLC4FC955E" hidden="1">#N/A</definedName>
    <definedName name="_2526DL612534E9" hidden="1">#N/A</definedName>
    <definedName name="_25270DLC4FC955E" hidden="1">#N/A</definedName>
    <definedName name="_25271DLC4FCE51A" hidden="1">#N/A</definedName>
    <definedName name="_25272DLC4FCE51A" hidden="1">#N/A</definedName>
    <definedName name="_25273DLC4FCE51A" hidden="1">#N/A</definedName>
    <definedName name="_25274DLC4FCE51A" hidden="1">#N/A</definedName>
    <definedName name="_25275DLC4FCE51A" hidden="1">#N/A</definedName>
    <definedName name="_25276DLC4FCE51A" hidden="1">#N/A</definedName>
    <definedName name="_25277DLC4FCE51A" hidden="1">#N/A</definedName>
    <definedName name="_25278DLC4FCE51A" hidden="1">#N/A</definedName>
    <definedName name="_25279DLC4FCE51A" hidden="1">#N/A</definedName>
    <definedName name="_2527DL612534E9" hidden="1">#N/A</definedName>
    <definedName name="_25280DLC4FCE51A" hidden="1">#N/A</definedName>
    <definedName name="_25281DLC4FCE51A" hidden="1">#N/A</definedName>
    <definedName name="_25282DLC4FCE51A" hidden="1">#N/A</definedName>
    <definedName name="_25283DLC4FCE51A" hidden="1">#N/A</definedName>
    <definedName name="_25284DLC4FCE51A" hidden="1">#N/A</definedName>
    <definedName name="_25285DLC4FCE51A" hidden="1">#N/A</definedName>
    <definedName name="_25286DLC4FCE51A" hidden="1">#N/A</definedName>
    <definedName name="_25287DLC4FCE51A" hidden="1">#N/A</definedName>
    <definedName name="_25288DLC4FCE51A" hidden="1">#N/A</definedName>
    <definedName name="_25289DLC4FCE51A" hidden="1">#N/A</definedName>
    <definedName name="_2528DL612534E9" hidden="1">#N/A</definedName>
    <definedName name="_25290DLC4FCE51A" hidden="1">#N/A</definedName>
    <definedName name="_25291DLC4FCE51A" hidden="1">#N/A</definedName>
    <definedName name="_25292DLC4FCE51A" hidden="1">#N/A</definedName>
    <definedName name="_25293DLC4FCE51A" hidden="1">#N/A</definedName>
    <definedName name="_25294DLC4FCE51A" hidden="1">#N/A</definedName>
    <definedName name="_25295DLC4FCE51A" hidden="1">#N/A</definedName>
    <definedName name="_25296DLC4FCE51A" hidden="1">#N/A</definedName>
    <definedName name="_25297DLC4FCE51A" hidden="1">#N/A</definedName>
    <definedName name="_25298DLC4FCE51A" hidden="1">#N/A</definedName>
    <definedName name="_25299DLC4FCE51A" hidden="1">#N/A</definedName>
    <definedName name="_2529DL612534E9" hidden="1">#N/A</definedName>
    <definedName name="_252DL607830C7" hidden="1">#N/A</definedName>
    <definedName name="_252DL62443A8A" hidden="1">#N/A</definedName>
    <definedName name="_25300DLC4FCE51A" hidden="1">#N/A</definedName>
    <definedName name="_25301DLC4FCE51A" hidden="1">#N/A</definedName>
    <definedName name="_25302DLC4FCE51A" hidden="1">#N/A</definedName>
    <definedName name="_25303DLC4FCE51A" hidden="1">#N/A</definedName>
    <definedName name="_25304DLC4FCE51A" hidden="1">#N/A</definedName>
    <definedName name="_25305DLC4FCE51A" hidden="1">#N/A</definedName>
    <definedName name="_25306DLC4FD955E" hidden="1">#N/A</definedName>
    <definedName name="_25307DLC4FD955E" hidden="1">#N/A</definedName>
    <definedName name="_25308DLC4FD955E" hidden="1">#N/A</definedName>
    <definedName name="_25309DLC4FD955E" hidden="1">#N/A</definedName>
    <definedName name="_2530DL612534E9" hidden="1">#N/A</definedName>
    <definedName name="_25310DLC4FD955E" hidden="1">#N/A</definedName>
    <definedName name="_25311DLC4FD955E" hidden="1">#N/A</definedName>
    <definedName name="_25312DLC4FD955E" hidden="1">#N/A</definedName>
    <definedName name="_25313DLC4FD955E" hidden="1">#N/A</definedName>
    <definedName name="_25314DLC4FD955E" hidden="1">#N/A</definedName>
    <definedName name="_25315DLC4FD955E" hidden="1">#N/A</definedName>
    <definedName name="_25316DLC4FD955E" hidden="1">#N/A</definedName>
    <definedName name="_25317DLC4FD955E" hidden="1">#N/A</definedName>
    <definedName name="_25318DLC4FD955E" hidden="1">#N/A</definedName>
    <definedName name="_25319DLC4FD955E" hidden="1">#N/A</definedName>
    <definedName name="_2531DL612534E9" hidden="1">#N/A</definedName>
    <definedName name="_25320DLC4FD955E" hidden="1">#N/A</definedName>
    <definedName name="_25321DLC4FD955E" hidden="1">#N/A</definedName>
    <definedName name="_25322DLC4FD955E" hidden="1">#N/A</definedName>
    <definedName name="_25323DLC4FD955E" hidden="1">#N/A</definedName>
    <definedName name="_25324DLC4FD955E" hidden="1">#N/A</definedName>
    <definedName name="_25325DLC4FD955E" hidden="1">#N/A</definedName>
    <definedName name="_25326DLC4FD955E" hidden="1">#N/A</definedName>
    <definedName name="_25327DLC4FD955E" hidden="1">#N/A</definedName>
    <definedName name="_25328DLC4FD955E" hidden="1">#N/A</definedName>
    <definedName name="_25329DLC4FD955E" hidden="1">#N/A</definedName>
    <definedName name="_2532DL612534E9" hidden="1">#N/A</definedName>
    <definedName name="_25330DLC4FD955E" hidden="1">#N/A</definedName>
    <definedName name="_25331DLC4FD955E" hidden="1">#N/A</definedName>
    <definedName name="_25332DLC4FD955E" hidden="1">#N/A</definedName>
    <definedName name="_25333DLC4FD955E" hidden="1">#N/A</definedName>
    <definedName name="_25334DLC4FD955E" hidden="1">#N/A</definedName>
    <definedName name="_25335DLC4FD955E" hidden="1">#N/A</definedName>
    <definedName name="_25336DLC4FD955E" hidden="1">#N/A</definedName>
    <definedName name="_25337DLC4FD955E" hidden="1">#N/A</definedName>
    <definedName name="_25338DLC4FD955E" hidden="1">#N/A</definedName>
    <definedName name="_25339DLC4FD955E" hidden="1">#N/A</definedName>
    <definedName name="_2533DL612534E9" hidden="1">#N/A</definedName>
    <definedName name="_25340DLC4FD955E" hidden="1">#N/A</definedName>
    <definedName name="_25341DLC4FDE51A" hidden="1">#N/A</definedName>
    <definedName name="_25342DLC4FDE51A" hidden="1">#N/A</definedName>
    <definedName name="_25343DLC4FDE51A" hidden="1">#N/A</definedName>
    <definedName name="_25344DLC4FDE51A" hidden="1">#N/A</definedName>
    <definedName name="_25345DLC4FDE51A" hidden="1">#N/A</definedName>
    <definedName name="_25346DLC4FDE51A" hidden="1">#N/A</definedName>
    <definedName name="_25347DLC4FDE51A" hidden="1">#N/A</definedName>
    <definedName name="_25348DLC4FDE51A" hidden="1">#N/A</definedName>
    <definedName name="_25349DLC4FDE51A" hidden="1">#N/A</definedName>
    <definedName name="_2534DL612534E9" hidden="1">#N/A</definedName>
    <definedName name="_25350DLC4FDE51A" hidden="1">#N/A</definedName>
    <definedName name="_25351DLC4FDE51A" hidden="1">#N/A</definedName>
    <definedName name="_25352DLC4FDE51A" hidden="1">#N/A</definedName>
    <definedName name="_25353DLC4FDE51A" hidden="1">#N/A</definedName>
    <definedName name="_25354DLC4FDE51A" hidden="1">#N/A</definedName>
    <definedName name="_25355DLC4FDE51A" hidden="1">#N/A</definedName>
    <definedName name="_25356DLC4FDE51A" hidden="1">#N/A</definedName>
    <definedName name="_25357DLC4FDE51A" hidden="1">#N/A</definedName>
    <definedName name="_25358DLC4FDE51A" hidden="1">#N/A</definedName>
    <definedName name="_25359DLC4FDE51A" hidden="1">#N/A</definedName>
    <definedName name="_2535DL612534E9" hidden="1">#N/A</definedName>
    <definedName name="_25360DLC4FDE51A" hidden="1">#N/A</definedName>
    <definedName name="_25361DLC4FDE51A" hidden="1">#N/A</definedName>
    <definedName name="_25362DLC4FDE51A" hidden="1">#N/A</definedName>
    <definedName name="_25363DLC4FDE51A" hidden="1">#N/A</definedName>
    <definedName name="_25364DLC4FDE51A" hidden="1">#N/A</definedName>
    <definedName name="_25365DLC4FDE51A" hidden="1">#N/A</definedName>
    <definedName name="_25366DLC4FDE51A" hidden="1">#N/A</definedName>
    <definedName name="_25367DLC4FDE51A" hidden="1">#N/A</definedName>
    <definedName name="_25368DLC4FDE51A" hidden="1">#N/A</definedName>
    <definedName name="_25369DLC4FDE51A" hidden="1">#N/A</definedName>
    <definedName name="_2536DL612534E9" hidden="1">#N/A</definedName>
    <definedName name="_25370DLC4FDE51A" hidden="1">#N/A</definedName>
    <definedName name="_25371DLC4FDE51A" hidden="1">#N/A</definedName>
    <definedName name="_25372DLC4FDE51A" hidden="1">#N/A</definedName>
    <definedName name="_25373DLC4FDE51A" hidden="1">#N/A</definedName>
    <definedName name="_25374DLC4FDE51A" hidden="1">#N/A</definedName>
    <definedName name="_25375DLC4FDE51A" hidden="1">#N/A</definedName>
    <definedName name="_25376DLC4FE955E" hidden="1">#N/A</definedName>
    <definedName name="_25377DLC4FE955E" hidden="1">#N/A</definedName>
    <definedName name="_25378DLC4FE955E" hidden="1">#N/A</definedName>
    <definedName name="_25379DLC4FE955E" hidden="1">#N/A</definedName>
    <definedName name="_2537DL612534E9" hidden="1">#N/A</definedName>
    <definedName name="_25380DLC4FE955E" hidden="1">#N/A</definedName>
    <definedName name="_25381DLC4FE955E" hidden="1">#N/A</definedName>
    <definedName name="_25382DLC4FE955E" hidden="1">#N/A</definedName>
    <definedName name="_25383DLC4FE955E" hidden="1">#N/A</definedName>
    <definedName name="_25384DLC4FE955E" hidden="1">#N/A</definedName>
    <definedName name="_25385DLC4FE955E" hidden="1">#N/A</definedName>
    <definedName name="_25386DLC4FE955E" hidden="1">#N/A</definedName>
    <definedName name="_25387DLC4FE955E" hidden="1">#N/A</definedName>
    <definedName name="_25388DLC4FE955E" hidden="1">#N/A</definedName>
    <definedName name="_25389DLC4FE955E" hidden="1">#N/A</definedName>
    <definedName name="_2538DL612534E9" hidden="1">#N/A</definedName>
    <definedName name="_25390DLC4FE955E" hidden="1">#N/A</definedName>
    <definedName name="_25391DLC4FE955E" hidden="1">#N/A</definedName>
    <definedName name="_25392DLC4FE955E" hidden="1">#N/A</definedName>
    <definedName name="_25393DLC4FE955E" hidden="1">#N/A</definedName>
    <definedName name="_25394DLC4FE955E" hidden="1">#N/A</definedName>
    <definedName name="_25395DLC4FE955E" hidden="1">#N/A</definedName>
    <definedName name="_25396DLC4FE955E" hidden="1">#N/A</definedName>
    <definedName name="_25397DLC4FE955E" hidden="1">#N/A</definedName>
    <definedName name="_25398DLC4FE955E" hidden="1">#N/A</definedName>
    <definedName name="_25399DLC4FE955E" hidden="1">#N/A</definedName>
    <definedName name="_2539DL612534E9" hidden="1">#N/A</definedName>
    <definedName name="_253DL607830C7" hidden="1">#N/A</definedName>
    <definedName name="_253DL62453A8F" hidden="1">#N/A</definedName>
    <definedName name="_25400DLC4FE955E" hidden="1">#N/A</definedName>
    <definedName name="_25401DLC4FE955E" hidden="1">#N/A</definedName>
    <definedName name="_25402DLC4FE955E" hidden="1">#N/A</definedName>
    <definedName name="_25403DLC4FE955E" hidden="1">#N/A</definedName>
    <definedName name="_25404DLC4FE955E" hidden="1">#N/A</definedName>
    <definedName name="_25405DLC4FE955E" hidden="1">#N/A</definedName>
    <definedName name="_25406DLC4FE955E" hidden="1">#N/A</definedName>
    <definedName name="_25407DLC4FE955E" hidden="1">#N/A</definedName>
    <definedName name="_25408DLC4FE955E" hidden="1">#N/A</definedName>
    <definedName name="_25409DLC4FE955E" hidden="1">#N/A</definedName>
    <definedName name="_2540DL612534E9" hidden="1">#N/A</definedName>
    <definedName name="_25410DLC4FE955E" hidden="1">#N/A</definedName>
    <definedName name="_25411DLC4FEE51A" hidden="1">#N/A</definedName>
    <definedName name="_25412DLC4FEE51A" hidden="1">#N/A</definedName>
    <definedName name="_25413DLC4FEE51A" hidden="1">#N/A</definedName>
    <definedName name="_25414DLC4FEE51A" hidden="1">#N/A</definedName>
    <definedName name="_25415DLC4FEE51A" hidden="1">#N/A</definedName>
    <definedName name="_25416DLC4FEE51A" hidden="1">#N/A</definedName>
    <definedName name="_25417DLC4FEE51A" hidden="1">#N/A</definedName>
    <definedName name="_25418DLC4FEE51A" hidden="1">#N/A</definedName>
    <definedName name="_25419DLC4FEE51A" hidden="1">#N/A</definedName>
    <definedName name="_2541DL612534E9" hidden="1">#N/A</definedName>
    <definedName name="_25420DLC4FEE51A" hidden="1">#N/A</definedName>
    <definedName name="_25421DLC4FEE51A" hidden="1">#N/A</definedName>
    <definedName name="_25422DLC4FEE51A" hidden="1">#N/A</definedName>
    <definedName name="_25423DLC4FEE51A" hidden="1">#N/A</definedName>
    <definedName name="_25424DLC4FEE51A" hidden="1">#N/A</definedName>
    <definedName name="_25425DLC4FEE51A" hidden="1">#N/A</definedName>
    <definedName name="_25426DLC4FEE51A" hidden="1">#N/A</definedName>
    <definedName name="_25427DLC4FEE51A" hidden="1">#N/A</definedName>
    <definedName name="_25428DLC4FEE51A" hidden="1">#N/A</definedName>
    <definedName name="_25429DLC4FEE51A" hidden="1">#N/A</definedName>
    <definedName name="_2542DL612534E9" hidden="1">#N/A</definedName>
    <definedName name="_25430DLC4FEE51A" hidden="1">#N/A</definedName>
    <definedName name="_25431DLC4FEE51A" hidden="1">#N/A</definedName>
    <definedName name="_25432DLC4FEE51A" hidden="1">#N/A</definedName>
    <definedName name="_25433DLC4FEE51A" hidden="1">#N/A</definedName>
    <definedName name="_25434DLC4FEE51A" hidden="1">#N/A</definedName>
    <definedName name="_25435DLC4FEE51A" hidden="1">#N/A</definedName>
    <definedName name="_25436DLC4FEE51A" hidden="1">#N/A</definedName>
    <definedName name="_25437DLC4FEE51A" hidden="1">#N/A</definedName>
    <definedName name="_25438DLC4FEE51A" hidden="1">#N/A</definedName>
    <definedName name="_25439DLC4FEE51A" hidden="1">#N/A</definedName>
    <definedName name="_2543DL612534E9" hidden="1">#N/A</definedName>
    <definedName name="_25440DLC4FEE51A" hidden="1">#N/A</definedName>
    <definedName name="_25441DLC4FEE51A" hidden="1">#N/A</definedName>
    <definedName name="_25442DLC4FEE51A" hidden="1">#N/A</definedName>
    <definedName name="_25443DLC4FEE51A" hidden="1">#N/A</definedName>
    <definedName name="_25444DLC4FEE51A" hidden="1">#N/A</definedName>
    <definedName name="_25445DLC4FEE51A" hidden="1">#N/A</definedName>
    <definedName name="_25446DLC4FF955E" hidden="1">#N/A</definedName>
    <definedName name="_25447DLC4FF955E" hidden="1">#N/A</definedName>
    <definedName name="_25448DLC4FF955E" hidden="1">#N/A</definedName>
    <definedName name="_25449DLC4FF955E" hidden="1">#N/A</definedName>
    <definedName name="_2544DL612534E9" hidden="1">#N/A</definedName>
    <definedName name="_25450DLC4FF955E" hidden="1">#N/A</definedName>
    <definedName name="_25451DLC4FF955E" hidden="1">#N/A</definedName>
    <definedName name="_25452DLC4FF955E" hidden="1">#N/A</definedName>
    <definedName name="_25453DLC4FF955E" hidden="1">#N/A</definedName>
    <definedName name="_25454DLC4FF955E" hidden="1">#N/A</definedName>
    <definedName name="_25455DLC4FF955E" hidden="1">#N/A</definedName>
    <definedName name="_25456DLC4FF955E" hidden="1">#N/A</definedName>
    <definedName name="_25457DLC4FF955E" hidden="1">#N/A</definedName>
    <definedName name="_25458DLC4FF955E" hidden="1">#N/A</definedName>
    <definedName name="_25459DLC4FF955E" hidden="1">#N/A</definedName>
    <definedName name="_2545DL612534E9" hidden="1">#N/A</definedName>
    <definedName name="_25460DLC4FF955E" hidden="1">#N/A</definedName>
    <definedName name="_25461DLC4FF955E" hidden="1">#N/A</definedName>
    <definedName name="_25462DLC4FF955E" hidden="1">#N/A</definedName>
    <definedName name="_25463DLC4FF955E" hidden="1">#N/A</definedName>
    <definedName name="_25464DLC4FF955E" hidden="1">#N/A</definedName>
    <definedName name="_25465DLC4FF955E" hidden="1">#N/A</definedName>
    <definedName name="_25466DLC4FF955E" hidden="1">#N/A</definedName>
    <definedName name="_25467DLC4FF955E" hidden="1">#N/A</definedName>
    <definedName name="_25468DLC4FF955E" hidden="1">#N/A</definedName>
    <definedName name="_25469DLC4FF955E" hidden="1">#N/A</definedName>
    <definedName name="_2546DL612534E9" hidden="1">#N/A</definedName>
    <definedName name="_25470DLC4FF955E" hidden="1">#N/A</definedName>
    <definedName name="_25471DLC4FF955E" hidden="1">#N/A</definedName>
    <definedName name="_25472DLC4FF955E" hidden="1">#N/A</definedName>
    <definedName name="_25473DLC4FF955E" hidden="1">#N/A</definedName>
    <definedName name="_25474DLC4FF955E" hidden="1">#N/A</definedName>
    <definedName name="_25475DLC4FF955E" hidden="1">#N/A</definedName>
    <definedName name="_25476DLC4FF955E" hidden="1">#N/A</definedName>
    <definedName name="_25477DLC4FF955E" hidden="1">#N/A</definedName>
    <definedName name="_25478DLC4FF955E" hidden="1">#N/A</definedName>
    <definedName name="_25479DLC4FF955E" hidden="1">#N/A</definedName>
    <definedName name="_2547DL612534E9" hidden="1">#N/A</definedName>
    <definedName name="_25480DLC4FF955E" hidden="1">#N/A</definedName>
    <definedName name="_25481DLC4FFE51A" hidden="1">#N/A</definedName>
    <definedName name="_25482DLC4FFE51A" hidden="1">#N/A</definedName>
    <definedName name="_25483DLC4FFE51A" hidden="1">#N/A</definedName>
    <definedName name="_25484DLC4FFE51A" hidden="1">#N/A</definedName>
    <definedName name="_25485DLC4FFE51A" hidden="1">#N/A</definedName>
    <definedName name="_25486DLC4FFE51A" hidden="1">#N/A</definedName>
    <definedName name="_25487DLC4FFE51A" hidden="1">#N/A</definedName>
    <definedName name="_25488DLC4FFE51A" hidden="1">#N/A</definedName>
    <definedName name="_25489DLC4FFE51A" hidden="1">#N/A</definedName>
    <definedName name="_2548DL612534E9" hidden="1">#N/A</definedName>
    <definedName name="_25490DLC4FFE51A" hidden="1">#N/A</definedName>
    <definedName name="_25491DLC4FFE51A" hidden="1">#N/A</definedName>
    <definedName name="_25492DLC4FFE51A" hidden="1">#N/A</definedName>
    <definedName name="_25493DLC4FFE51A" hidden="1">#N/A</definedName>
    <definedName name="_25494DLC4FFE51A" hidden="1">#N/A</definedName>
    <definedName name="_25495DLC4FFE51A" hidden="1">#N/A</definedName>
    <definedName name="_25496DLC4FFE51A" hidden="1">#N/A</definedName>
    <definedName name="_25497DLC4FFE51A" hidden="1">#N/A</definedName>
    <definedName name="_25498DLC4FFE51A" hidden="1">#N/A</definedName>
    <definedName name="_25499DLC4FFE51A" hidden="1">#N/A</definedName>
    <definedName name="_2549DL612534E9" hidden="1">#N/A</definedName>
    <definedName name="_254DL607830C7" hidden="1">#N/A</definedName>
    <definedName name="_254DL62463A92" hidden="1">#N/A</definedName>
    <definedName name="_25500DLC4FFE51A" hidden="1">#N/A</definedName>
    <definedName name="_25501DLC4FFE51A" hidden="1">#N/A</definedName>
    <definedName name="_25502DLC4FFE51A" hidden="1">#N/A</definedName>
    <definedName name="_25503DLC4FFE51A" hidden="1">#N/A</definedName>
    <definedName name="_25504DLC4FFE51A" hidden="1">#N/A</definedName>
    <definedName name="_25505DLC4FFE51A" hidden="1">#N/A</definedName>
    <definedName name="_25506DLC4FFE51A" hidden="1">#N/A</definedName>
    <definedName name="_25507DLC4FFE51A" hidden="1">#N/A</definedName>
    <definedName name="_25508DLC4FFE51A" hidden="1">#N/A</definedName>
    <definedName name="_25509DLC4FFE51A" hidden="1">#N/A</definedName>
    <definedName name="_2550DL612534E9" hidden="1">#N/A</definedName>
    <definedName name="_25510DLC4FFE51A" hidden="1">#N/A</definedName>
    <definedName name="_25511DLC4FFE51A" hidden="1">#N/A</definedName>
    <definedName name="_25512DLC4FFE51A" hidden="1">#N/A</definedName>
    <definedName name="_25513DLC4FFE51A" hidden="1">#N/A</definedName>
    <definedName name="_25514DLC4FFE51A" hidden="1">#N/A</definedName>
    <definedName name="_25515DLC4FFE51A" hidden="1">#N/A</definedName>
    <definedName name="_25516DLC500955F" hidden="1">#N/A</definedName>
    <definedName name="_25517DLC500955F" hidden="1">#N/A</definedName>
    <definedName name="_25518DLC500955F" hidden="1">#N/A</definedName>
    <definedName name="_25519DLC500955F" hidden="1">#N/A</definedName>
    <definedName name="_2551DL612534E9" hidden="1">#N/A</definedName>
    <definedName name="_25520DLC500955F" hidden="1">#N/A</definedName>
    <definedName name="_25521DLC500955F" hidden="1">#N/A</definedName>
    <definedName name="_25522DLC500955F" hidden="1">#N/A</definedName>
    <definedName name="_25523DLC500955F" hidden="1">#N/A</definedName>
    <definedName name="_25524DLC500955F" hidden="1">#N/A</definedName>
    <definedName name="_25525DLC500955F" hidden="1">#N/A</definedName>
    <definedName name="_25526DLC500955F" hidden="1">#N/A</definedName>
    <definedName name="_25527DLC500955F" hidden="1">#N/A</definedName>
    <definedName name="_25528DLC500955F" hidden="1">#N/A</definedName>
    <definedName name="_25529DLC500955F" hidden="1">#N/A</definedName>
    <definedName name="_2552DL612534E9" hidden="1">#N/A</definedName>
    <definedName name="_25530DLC500955F" hidden="1">#N/A</definedName>
    <definedName name="_25531DLC500955F" hidden="1">#N/A</definedName>
    <definedName name="_25532DLC500955F" hidden="1">#N/A</definedName>
    <definedName name="_25533DLC500955F" hidden="1">#N/A</definedName>
    <definedName name="_25534DLC500955F" hidden="1">#N/A</definedName>
    <definedName name="_25535DLC500955F" hidden="1">#N/A</definedName>
    <definedName name="_25536DLC500955F" hidden="1">#N/A</definedName>
    <definedName name="_25537DLC500955F" hidden="1">#N/A</definedName>
    <definedName name="_25538DLC500955F" hidden="1">#N/A</definedName>
    <definedName name="_25539DLC500955F" hidden="1">#N/A</definedName>
    <definedName name="_2553DL612534E9" hidden="1">#N/A</definedName>
    <definedName name="_25540DLC500955F" hidden="1">#N/A</definedName>
    <definedName name="_25541DLC500955F" hidden="1">#N/A</definedName>
    <definedName name="_25542DLC500955F" hidden="1">#N/A</definedName>
    <definedName name="_25543DLC500955F" hidden="1">#N/A</definedName>
    <definedName name="_25544DLC500955F" hidden="1">#N/A</definedName>
    <definedName name="_25545DLC500955F" hidden="1">#N/A</definedName>
    <definedName name="_25546DLC500955F" hidden="1">#N/A</definedName>
    <definedName name="_25547DLC500955F" hidden="1">#N/A</definedName>
    <definedName name="_25548DLC500955F" hidden="1">#N/A</definedName>
    <definedName name="_25549DLC500955F" hidden="1">#N/A</definedName>
    <definedName name="_2554DL612534E9" hidden="1">#N/A</definedName>
    <definedName name="_25550DLC500955F" hidden="1">#N/A</definedName>
    <definedName name="_25551DLC500E51A" hidden="1">#N/A</definedName>
    <definedName name="_25552DLC500E51A" hidden="1">#N/A</definedName>
    <definedName name="_25553DLC500E51A" hidden="1">#N/A</definedName>
    <definedName name="_25554DLC500E51A" hidden="1">#N/A</definedName>
    <definedName name="_25555DLC500E51A" hidden="1">#N/A</definedName>
    <definedName name="_25556DLC500E51A" hidden="1">#N/A</definedName>
    <definedName name="_25557DLC500E51A" hidden="1">#N/A</definedName>
    <definedName name="_25558DLC500E51A" hidden="1">#N/A</definedName>
    <definedName name="_25559DLC500E51A" hidden="1">#N/A</definedName>
    <definedName name="_2555DL612534E9" hidden="1">#N/A</definedName>
    <definedName name="_25560DLC500E51A" hidden="1">#N/A</definedName>
    <definedName name="_25561DLC500E51A" hidden="1">#N/A</definedName>
    <definedName name="_25562DLC500E51A" hidden="1">#N/A</definedName>
    <definedName name="_25563DLC500E51A" hidden="1">#N/A</definedName>
    <definedName name="_25564DLC500E51A" hidden="1">#N/A</definedName>
    <definedName name="_25565DLC500E51A" hidden="1">#N/A</definedName>
    <definedName name="_25566DLC500E51A" hidden="1">#N/A</definedName>
    <definedName name="_25567DLC500E51A" hidden="1">#N/A</definedName>
    <definedName name="_25568DLC500E51A" hidden="1">#N/A</definedName>
    <definedName name="_25569DLC500E51A" hidden="1">#N/A</definedName>
    <definedName name="_2556DL612634EF" hidden="1">#N/A</definedName>
    <definedName name="_25570DLC500E51A" hidden="1">#N/A</definedName>
    <definedName name="_25571DLC500E51A" hidden="1">#N/A</definedName>
    <definedName name="_25572DLC500E51A" hidden="1">#N/A</definedName>
    <definedName name="_25573DLC500E51A" hidden="1">#N/A</definedName>
    <definedName name="_25574DLC500E51A" hidden="1">#N/A</definedName>
    <definedName name="_25575DLC500E51A" hidden="1">#N/A</definedName>
    <definedName name="_25576DLC500E51A" hidden="1">#N/A</definedName>
    <definedName name="_25577DLC500E51A" hidden="1">#N/A</definedName>
    <definedName name="_25578DLC500E51A" hidden="1">#N/A</definedName>
    <definedName name="_25579DLC500E51A" hidden="1">#N/A</definedName>
    <definedName name="_2557DL612634EF" hidden="1">#N/A</definedName>
    <definedName name="_25580DLC500E51A" hidden="1">#N/A</definedName>
    <definedName name="_25581DLC500E51A" hidden="1">#N/A</definedName>
    <definedName name="_25582DLC500E51A" hidden="1">#N/A</definedName>
    <definedName name="_25583DLC500E51A" hidden="1">#N/A</definedName>
    <definedName name="_25584DLC500E51A" hidden="1">#N/A</definedName>
    <definedName name="_25585DLC500E51A" hidden="1">#N/A</definedName>
    <definedName name="_25586DLC501955F" hidden="1">#N/A</definedName>
    <definedName name="_25587DLC501955F" hidden="1">#N/A</definedName>
    <definedName name="_25588DLC501955F" hidden="1">#N/A</definedName>
    <definedName name="_25589DLC501955F" hidden="1">#N/A</definedName>
    <definedName name="_2558DL612634EF" hidden="1">#N/A</definedName>
    <definedName name="_25590DLC501955F" hidden="1">#N/A</definedName>
    <definedName name="_25591DLC501955F" hidden="1">#N/A</definedName>
    <definedName name="_25592DLC501955F" hidden="1">#N/A</definedName>
    <definedName name="_25593DLC501955F" hidden="1">#N/A</definedName>
    <definedName name="_25594DLC501955F" hidden="1">#N/A</definedName>
    <definedName name="_25595DLC501955F" hidden="1">#N/A</definedName>
    <definedName name="_25596DLC501955F" hidden="1">#N/A</definedName>
    <definedName name="_25597DLC501955F" hidden="1">#N/A</definedName>
    <definedName name="_25598DLC501955F" hidden="1">#N/A</definedName>
    <definedName name="_25599DLC501955F" hidden="1">#N/A</definedName>
    <definedName name="_2559DL612634EF" hidden="1">#N/A</definedName>
    <definedName name="_255DL607830C7" hidden="1">#N/A</definedName>
    <definedName name="_255DL62473A95" hidden="1">#N/A</definedName>
    <definedName name="_25600DLC501955F" hidden="1">#N/A</definedName>
    <definedName name="_25601DLC501955F" hidden="1">#N/A</definedName>
    <definedName name="_25602DLC501955F" hidden="1">#N/A</definedName>
    <definedName name="_25603DLC501955F" hidden="1">#N/A</definedName>
    <definedName name="_25604DLC501955F" hidden="1">#N/A</definedName>
    <definedName name="_25605DLC501955F" hidden="1">#N/A</definedName>
    <definedName name="_25606DLC501955F" hidden="1">#N/A</definedName>
    <definedName name="_25607DLC501955F" hidden="1">#N/A</definedName>
    <definedName name="_25608DLC501955F" hidden="1">#N/A</definedName>
    <definedName name="_25609DLC501955F" hidden="1">#N/A</definedName>
    <definedName name="_2560DL612634EF" hidden="1">#N/A</definedName>
    <definedName name="_25610DLC501955F" hidden="1">#N/A</definedName>
    <definedName name="_25611DLC501955F" hidden="1">#N/A</definedName>
    <definedName name="_25612DLC501955F" hidden="1">#N/A</definedName>
    <definedName name="_25613DLC501955F" hidden="1">#N/A</definedName>
    <definedName name="_25614DLC501955F" hidden="1">#N/A</definedName>
    <definedName name="_25615DLC501955F" hidden="1">#N/A</definedName>
    <definedName name="_25616DLC501955F" hidden="1">#N/A</definedName>
    <definedName name="_25617DLC501955F" hidden="1">#N/A</definedName>
    <definedName name="_25618DLC501955F" hidden="1">#N/A</definedName>
    <definedName name="_25619DLC501955F" hidden="1">#N/A</definedName>
    <definedName name="_2561DL612634EF" hidden="1">#N/A</definedName>
    <definedName name="_25620DLC501955F" hidden="1">#N/A</definedName>
    <definedName name="_25621DLC501E51A" hidden="1">#N/A</definedName>
    <definedName name="_25622DLC501E51A" hidden="1">#N/A</definedName>
    <definedName name="_25623DLC501E51A" hidden="1">#N/A</definedName>
    <definedName name="_25624DLC501E51A" hidden="1">#N/A</definedName>
    <definedName name="_25625DLC501E51A" hidden="1">#N/A</definedName>
    <definedName name="_25626DLC501E51A" hidden="1">#N/A</definedName>
    <definedName name="_25627DLC501E51A" hidden="1">#N/A</definedName>
    <definedName name="_25628DLC501E51A" hidden="1">#N/A</definedName>
    <definedName name="_25629DLC501E51A" hidden="1">#N/A</definedName>
    <definedName name="_2562DL612634EF" hidden="1">#N/A</definedName>
    <definedName name="_25630DLC501E51A" hidden="1">#N/A</definedName>
    <definedName name="_25631DLC501E51A" hidden="1">#N/A</definedName>
    <definedName name="_25632DLC501E51A" hidden="1">#N/A</definedName>
    <definedName name="_25633DLC501E51A" hidden="1">#N/A</definedName>
    <definedName name="_25634DLC501E51A" hidden="1">#N/A</definedName>
    <definedName name="_25635DLC501E51A" hidden="1">#N/A</definedName>
    <definedName name="_25636DLC501E51A" hidden="1">#N/A</definedName>
    <definedName name="_25637DLC501E51A" hidden="1">#N/A</definedName>
    <definedName name="_25638DLC501E51A" hidden="1">#N/A</definedName>
    <definedName name="_25639DLC501E51A" hidden="1">#N/A</definedName>
    <definedName name="_2563DL612634EF" hidden="1">#N/A</definedName>
    <definedName name="_25640DLC501E51A" hidden="1">#N/A</definedName>
    <definedName name="_25641DLC501E51A" hidden="1">#N/A</definedName>
    <definedName name="_25642DLC501E51A" hidden="1">#N/A</definedName>
    <definedName name="_25643DLC501E51A" hidden="1">#N/A</definedName>
    <definedName name="_25644DLC501E51A" hidden="1">#N/A</definedName>
    <definedName name="_25645DLC501E51A" hidden="1">#N/A</definedName>
    <definedName name="_25646DLC501E51A" hidden="1">#N/A</definedName>
    <definedName name="_25647DLC501E51A" hidden="1">#N/A</definedName>
    <definedName name="_25648DLC501E51A" hidden="1">#N/A</definedName>
    <definedName name="_25649DLC501E51A" hidden="1">#N/A</definedName>
    <definedName name="_2564DL612634EF" hidden="1">#N/A</definedName>
    <definedName name="_25650DLC501E51A" hidden="1">#N/A</definedName>
    <definedName name="_25651DLC501E51A" hidden="1">#N/A</definedName>
    <definedName name="_25652DLC501E51A" hidden="1">#N/A</definedName>
    <definedName name="_25653DLC501E51A" hidden="1">#N/A</definedName>
    <definedName name="_25654DLC501E51A" hidden="1">#N/A</definedName>
    <definedName name="_25655DLC501E51A" hidden="1">#N/A</definedName>
    <definedName name="_25656DLC502955F" hidden="1">#N/A</definedName>
    <definedName name="_25657DLC502955F" hidden="1">#N/A</definedName>
    <definedName name="_25658DLC502955F" hidden="1">#N/A</definedName>
    <definedName name="_25659DLC502955F" hidden="1">#N/A</definedName>
    <definedName name="_2565DL612634EF" hidden="1">#N/A</definedName>
    <definedName name="_25660DLC502955F" hidden="1">#N/A</definedName>
    <definedName name="_25661DLC502955F" hidden="1">#N/A</definedName>
    <definedName name="_25662DLC502955F" hidden="1">#N/A</definedName>
    <definedName name="_25663DLC502955F" hidden="1">#N/A</definedName>
    <definedName name="_25664DLC502955F" hidden="1">#N/A</definedName>
    <definedName name="_25665DLC502955F" hidden="1">#N/A</definedName>
    <definedName name="_25666DLC502955F" hidden="1">#N/A</definedName>
    <definedName name="_25667DLC502955F" hidden="1">#N/A</definedName>
    <definedName name="_25668DLC502955F" hidden="1">#N/A</definedName>
    <definedName name="_25669DLC502955F" hidden="1">#N/A</definedName>
    <definedName name="_2566DL612634EF" hidden="1">#N/A</definedName>
    <definedName name="_25670DLC502955F" hidden="1">#N/A</definedName>
    <definedName name="_25671DLC502955F" hidden="1">#N/A</definedName>
    <definedName name="_25672DLC502955F" hidden="1">#N/A</definedName>
    <definedName name="_25673DLC502955F" hidden="1">#N/A</definedName>
    <definedName name="_25674DLC502955F" hidden="1">#N/A</definedName>
    <definedName name="_25675DLC502955F" hidden="1">#N/A</definedName>
    <definedName name="_25676DLC502955F" hidden="1">#N/A</definedName>
    <definedName name="_25677DLC502955F" hidden="1">#N/A</definedName>
    <definedName name="_25678DLC502955F" hidden="1">#N/A</definedName>
    <definedName name="_25679DLC502955F" hidden="1">#N/A</definedName>
    <definedName name="_2567DL612634EF" hidden="1">#N/A</definedName>
    <definedName name="_25680DLC502955F" hidden="1">#N/A</definedName>
    <definedName name="_25681DLC502955F" hidden="1">#N/A</definedName>
    <definedName name="_25682DLC502955F" hidden="1">#N/A</definedName>
    <definedName name="_25683DLC502955F" hidden="1">#N/A</definedName>
    <definedName name="_25684DLC502955F" hidden="1">#N/A</definedName>
    <definedName name="_25685DLC502955F" hidden="1">#N/A</definedName>
    <definedName name="_25686DLC502955F" hidden="1">#N/A</definedName>
    <definedName name="_25687DLC502955F" hidden="1">#N/A</definedName>
    <definedName name="_25688DLC502955F" hidden="1">#N/A</definedName>
    <definedName name="_25689DLC502955F" hidden="1">#N/A</definedName>
    <definedName name="_2568DL612634EF" hidden="1">#N/A</definedName>
    <definedName name="_25690DLC502955F" hidden="1">#N/A</definedName>
    <definedName name="_25691DLC502E51A" hidden="1">#N/A</definedName>
    <definedName name="_25692DLC502E51A" hidden="1">#N/A</definedName>
    <definedName name="_25693DLC502E51A" hidden="1">#N/A</definedName>
    <definedName name="_25694DLC502E51A" hidden="1">#N/A</definedName>
    <definedName name="_25695DLC502E51A" hidden="1">#N/A</definedName>
    <definedName name="_25696DLC502E51A" hidden="1">#N/A</definedName>
    <definedName name="_25697DLC502E51A" hidden="1">#N/A</definedName>
    <definedName name="_25698DLC502E51A" hidden="1">#N/A</definedName>
    <definedName name="_25699DLC502E51A" hidden="1">#N/A</definedName>
    <definedName name="_2569DL612634EF" hidden="1">#N/A</definedName>
    <definedName name="_256DL607830C7" hidden="1">#N/A</definedName>
    <definedName name="_256DL62483A99" hidden="1">#N/A</definedName>
    <definedName name="_25700DLC502E51A" hidden="1">#N/A</definedName>
    <definedName name="_25701DLC502E51A" hidden="1">#N/A</definedName>
    <definedName name="_25702DLC502E51A" hidden="1">#N/A</definedName>
    <definedName name="_25703DLC502E51A" hidden="1">#N/A</definedName>
    <definedName name="_25704DLC502E51A" hidden="1">#N/A</definedName>
    <definedName name="_25705DLC502E51A" hidden="1">#N/A</definedName>
    <definedName name="_25706DLC502E51A" hidden="1">#N/A</definedName>
    <definedName name="_25707DLC502E51A" hidden="1">#N/A</definedName>
    <definedName name="_25708DLC502E51A" hidden="1">#N/A</definedName>
    <definedName name="_25709DLC502E51A" hidden="1">#N/A</definedName>
    <definedName name="_2570DL612634EF" hidden="1">#N/A</definedName>
    <definedName name="_25710DLC502E51A" hidden="1">#N/A</definedName>
    <definedName name="_25711DLC502E51A" hidden="1">#N/A</definedName>
    <definedName name="_25712DLC502E51A" hidden="1">#N/A</definedName>
    <definedName name="_25713DLC502E51A" hidden="1">#N/A</definedName>
    <definedName name="_25714DLC502E51A" hidden="1">#N/A</definedName>
    <definedName name="_25715DLC502E51A" hidden="1">#N/A</definedName>
    <definedName name="_25716DLC502E51A" hidden="1">#N/A</definedName>
    <definedName name="_25717DLC502E51A" hidden="1">#N/A</definedName>
    <definedName name="_25718DLC502E51A" hidden="1">#N/A</definedName>
    <definedName name="_25719DLC502E51A" hidden="1">#N/A</definedName>
    <definedName name="_2571DL612634EF" hidden="1">#N/A</definedName>
    <definedName name="_25720DLC502E51A" hidden="1">#N/A</definedName>
    <definedName name="_25721DLC502E51A" hidden="1">#N/A</definedName>
    <definedName name="_25722DLC502E51A" hidden="1">#N/A</definedName>
    <definedName name="_25723DLC502E51A" hidden="1">#N/A</definedName>
    <definedName name="_25724DLC502E51A" hidden="1">#N/A</definedName>
    <definedName name="_25725DLC502E51A" hidden="1">#N/A</definedName>
    <definedName name="_25726DLC503955F" hidden="1">#N/A</definedName>
    <definedName name="_25727DLC503955F" hidden="1">#N/A</definedName>
    <definedName name="_25728DLC503955F" hidden="1">#N/A</definedName>
    <definedName name="_25729DLC503955F" hidden="1">#N/A</definedName>
    <definedName name="_2572DL612634EF" hidden="1">#N/A</definedName>
    <definedName name="_25730DLC503955F" hidden="1">#N/A</definedName>
    <definedName name="_25731DLC503955F" hidden="1">#N/A</definedName>
    <definedName name="_25732DLC503955F" hidden="1">#N/A</definedName>
    <definedName name="_25733DLC503955F" hidden="1">#N/A</definedName>
    <definedName name="_25734DLC503955F" hidden="1">#N/A</definedName>
    <definedName name="_25735DLC503955F" hidden="1">#N/A</definedName>
    <definedName name="_25736DLC503955F" hidden="1">#N/A</definedName>
    <definedName name="_25737DLC503955F" hidden="1">#N/A</definedName>
    <definedName name="_25738DLC503955F" hidden="1">#N/A</definedName>
    <definedName name="_25739DLC503955F" hidden="1">#N/A</definedName>
    <definedName name="_2573DL612634EF" hidden="1">#N/A</definedName>
    <definedName name="_25740DLC503955F" hidden="1">#N/A</definedName>
    <definedName name="_25741DLC503955F" hidden="1">#N/A</definedName>
    <definedName name="_25742DLC503955F" hidden="1">#N/A</definedName>
    <definedName name="_25743DLC503955F" hidden="1">#N/A</definedName>
    <definedName name="_25744DLC503955F" hidden="1">#N/A</definedName>
    <definedName name="_25745DLC503955F" hidden="1">#N/A</definedName>
    <definedName name="_25746DLC503955F" hidden="1">#N/A</definedName>
    <definedName name="_25747DLC503955F" hidden="1">#N/A</definedName>
    <definedName name="_25748DLC503955F" hidden="1">#N/A</definedName>
    <definedName name="_25749DLC503955F" hidden="1">#N/A</definedName>
    <definedName name="_2574DL612634EF" hidden="1">#N/A</definedName>
    <definedName name="_25750DLC503955F" hidden="1">#N/A</definedName>
    <definedName name="_25751DLC503955F" hidden="1">#N/A</definedName>
    <definedName name="_25752DLC503955F" hidden="1">#N/A</definedName>
    <definedName name="_25753DLC503955F" hidden="1">#N/A</definedName>
    <definedName name="_25754DLC503955F" hidden="1">#N/A</definedName>
    <definedName name="_25755DLC503955F" hidden="1">#N/A</definedName>
    <definedName name="_25756DLC503955F" hidden="1">#N/A</definedName>
    <definedName name="_25757DLC503955F" hidden="1">#N/A</definedName>
    <definedName name="_25758DLC503955F" hidden="1">#N/A</definedName>
    <definedName name="_25759DLC503955F" hidden="1">#N/A</definedName>
    <definedName name="_2575DL612634EF" hidden="1">#N/A</definedName>
    <definedName name="_25760DLC503955F" hidden="1">#N/A</definedName>
    <definedName name="_25761DLC503E51A" hidden="1">#N/A</definedName>
    <definedName name="_25762DLC503E51A" hidden="1">#N/A</definedName>
    <definedName name="_25763DLC503E51A" hidden="1">#N/A</definedName>
    <definedName name="_25764DLC503E51A" hidden="1">#N/A</definedName>
    <definedName name="_25765DLC503E51A" hidden="1">#N/A</definedName>
    <definedName name="_25766DLC503E51A" hidden="1">#N/A</definedName>
    <definedName name="_25767DLC503E51A" hidden="1">#N/A</definedName>
    <definedName name="_25768DLC503E51A" hidden="1">#N/A</definedName>
    <definedName name="_25769DLC503E51A" hidden="1">#N/A</definedName>
    <definedName name="_2576DL612634EF" hidden="1">#N/A</definedName>
    <definedName name="_25770DLC503E51A" hidden="1">#N/A</definedName>
    <definedName name="_25771DLC503E51A" hidden="1">#N/A</definedName>
    <definedName name="_25772DLC503E51A" hidden="1">#N/A</definedName>
    <definedName name="_25773DLC503E51A" hidden="1">#N/A</definedName>
    <definedName name="_25774DLC503E51A" hidden="1">#N/A</definedName>
    <definedName name="_25775DLC503E51A" hidden="1">#N/A</definedName>
    <definedName name="_25776DLC503E51A" hidden="1">#N/A</definedName>
    <definedName name="_25777DLC503E51A" hidden="1">#N/A</definedName>
    <definedName name="_25778DLC503E51A" hidden="1">#N/A</definedName>
    <definedName name="_25779DLC503E51A" hidden="1">#N/A</definedName>
    <definedName name="_2577DL612634EF" hidden="1">#N/A</definedName>
    <definedName name="_25780DLC503E51A" hidden="1">#N/A</definedName>
    <definedName name="_25781DLC503E51A" hidden="1">#N/A</definedName>
    <definedName name="_25782DLC503E51A" hidden="1">#N/A</definedName>
    <definedName name="_25783DLC503E51A" hidden="1">#N/A</definedName>
    <definedName name="_25784DLC503E51A" hidden="1">#N/A</definedName>
    <definedName name="_25785DLC503E51A" hidden="1">#N/A</definedName>
    <definedName name="_25786DLC503E51A" hidden="1">#N/A</definedName>
    <definedName name="_25787DLC503E51A" hidden="1">#N/A</definedName>
    <definedName name="_25788DLC503E51A" hidden="1">#N/A</definedName>
    <definedName name="_25789DLC503E51A" hidden="1">#N/A</definedName>
    <definedName name="_2578DL612634EF" hidden="1">#N/A</definedName>
    <definedName name="_25790DLC503E51A" hidden="1">#N/A</definedName>
    <definedName name="_25791DLC503E51A" hidden="1">#N/A</definedName>
    <definedName name="_25792DLC503E51A" hidden="1">#N/A</definedName>
    <definedName name="_25793DLC503E51A" hidden="1">#N/A</definedName>
    <definedName name="_25794DLC503E51A" hidden="1">#N/A</definedName>
    <definedName name="_25795DLC503E51A" hidden="1">#N/A</definedName>
    <definedName name="_25796DLC504955F" hidden="1">#N/A</definedName>
    <definedName name="_25797DLC504955F" hidden="1">#N/A</definedName>
    <definedName name="_25798DLC504955F" hidden="1">#N/A</definedName>
    <definedName name="_25799DLC504955F" hidden="1">#N/A</definedName>
    <definedName name="_2579DL612634EF" hidden="1">#N/A</definedName>
    <definedName name="_257DL607830C7" hidden="1">#N/A</definedName>
    <definedName name="_257DL62493A9D" hidden="1">#N/A</definedName>
    <definedName name="_25800DLC504955F" hidden="1">#N/A</definedName>
    <definedName name="_25801DLC504955F" hidden="1">#N/A</definedName>
    <definedName name="_25802DLC504955F" hidden="1">#N/A</definedName>
    <definedName name="_25803DLC504955F" hidden="1">#N/A</definedName>
    <definedName name="_25804DLC504955F" hidden="1">#N/A</definedName>
    <definedName name="_25805DLC504955F" hidden="1">#N/A</definedName>
    <definedName name="_25806DLC504955F" hidden="1">#N/A</definedName>
    <definedName name="_25807DLC504955F" hidden="1">#N/A</definedName>
    <definedName name="_25808DLC504955F" hidden="1">#N/A</definedName>
    <definedName name="_25809DLC504955F" hidden="1">#N/A</definedName>
    <definedName name="_2580DL612634EF" hidden="1">#N/A</definedName>
    <definedName name="_25810DLC504955F" hidden="1">#N/A</definedName>
    <definedName name="_25811DLC504955F" hidden="1">#N/A</definedName>
    <definedName name="_25812DLC504955F" hidden="1">#N/A</definedName>
    <definedName name="_25813DLC504955F" hidden="1">#N/A</definedName>
    <definedName name="_25814DLC504955F" hidden="1">#N/A</definedName>
    <definedName name="_25815DLC504955F" hidden="1">#N/A</definedName>
    <definedName name="_25816DLC504955F" hidden="1">#N/A</definedName>
    <definedName name="_25817DLC504955F" hidden="1">#N/A</definedName>
    <definedName name="_25818DLC504955F" hidden="1">#N/A</definedName>
    <definedName name="_25819DLC504955F" hidden="1">#N/A</definedName>
    <definedName name="_2581DL612634EF" hidden="1">#N/A</definedName>
    <definedName name="_25820DLC504955F" hidden="1">#N/A</definedName>
    <definedName name="_25821DLC504955F" hidden="1">#N/A</definedName>
    <definedName name="_25822DLC504955F" hidden="1">#N/A</definedName>
    <definedName name="_25823DLC504955F" hidden="1">#N/A</definedName>
    <definedName name="_25824DLC504955F" hidden="1">#N/A</definedName>
    <definedName name="_25825DLC504955F" hidden="1">#N/A</definedName>
    <definedName name="_25826DLC504955F" hidden="1">#N/A</definedName>
    <definedName name="_25827DLC504955F" hidden="1">#N/A</definedName>
    <definedName name="_25828DLC504955F" hidden="1">#N/A</definedName>
    <definedName name="_25829DLC504955F" hidden="1">#N/A</definedName>
    <definedName name="_2582DL612634EF" hidden="1">#N/A</definedName>
    <definedName name="_25830DLC504955F" hidden="1">#N/A</definedName>
    <definedName name="_25831DLC504E51A" hidden="1">#N/A</definedName>
    <definedName name="_25832DLC504E51A" hidden="1">#N/A</definedName>
    <definedName name="_25833DLC504E51A" hidden="1">#N/A</definedName>
    <definedName name="_25834DLC504E51A" hidden="1">#N/A</definedName>
    <definedName name="_25835DLC504E51A" hidden="1">#N/A</definedName>
    <definedName name="_25836DLC504E51A" hidden="1">#N/A</definedName>
    <definedName name="_25837DLC504E51A" hidden="1">#N/A</definedName>
    <definedName name="_25838DLC504E51A" hidden="1">#N/A</definedName>
    <definedName name="_25839DLC504E51A" hidden="1">#N/A</definedName>
    <definedName name="_2583DL612634EF" hidden="1">#N/A</definedName>
    <definedName name="_25840DLC504E51A" hidden="1">#N/A</definedName>
    <definedName name="_25841DLC504E51A" hidden="1">#N/A</definedName>
    <definedName name="_25842DLC504E51A" hidden="1">#N/A</definedName>
    <definedName name="_25843DLC504E51A" hidden="1">#N/A</definedName>
    <definedName name="_25844DLC504E51A" hidden="1">#N/A</definedName>
    <definedName name="_25845DLC504E51A" hidden="1">#N/A</definedName>
    <definedName name="_25846DLC504E51A" hidden="1">#N/A</definedName>
    <definedName name="_25847DLC504E51A" hidden="1">#N/A</definedName>
    <definedName name="_25848DLC504E51A" hidden="1">#N/A</definedName>
    <definedName name="_25849DLC504E51A" hidden="1">#N/A</definedName>
    <definedName name="_2584DL612634EF" hidden="1">#N/A</definedName>
    <definedName name="_25850DLC504E51A" hidden="1">#N/A</definedName>
    <definedName name="_25851DLC504E51A" hidden="1">#N/A</definedName>
    <definedName name="_25852DLC504E51A" hidden="1">#N/A</definedName>
    <definedName name="_25853DLC504E51A" hidden="1">#N/A</definedName>
    <definedName name="_25854DLC504E51A" hidden="1">#N/A</definedName>
    <definedName name="_25855DLC504E51A" hidden="1">#N/A</definedName>
    <definedName name="_25856DLC504E51A" hidden="1">#N/A</definedName>
    <definedName name="_25857DLC504E51A" hidden="1">#N/A</definedName>
    <definedName name="_25858DLC504E51A" hidden="1">#N/A</definedName>
    <definedName name="_25859DLC504E51A" hidden="1">#N/A</definedName>
    <definedName name="_2585DL612634EF" hidden="1">#N/A</definedName>
    <definedName name="_25860DLC504E51A" hidden="1">#N/A</definedName>
    <definedName name="_25861DLC504E51A" hidden="1">#N/A</definedName>
    <definedName name="_25862DLC504E51A" hidden="1">#N/A</definedName>
    <definedName name="_25863DLC504E51A" hidden="1">#N/A</definedName>
    <definedName name="_25864DLC504E51A" hidden="1">#N/A</definedName>
    <definedName name="_25865DLC504E51A" hidden="1">#N/A</definedName>
    <definedName name="_25866DLC505955F" hidden="1">#N/A</definedName>
    <definedName name="_25867DLC505955F" hidden="1">#N/A</definedName>
    <definedName name="_25868DLC505955F" hidden="1">#N/A</definedName>
    <definedName name="_25869DLC505955F" hidden="1">#N/A</definedName>
    <definedName name="_2586DL612634EF" hidden="1">#N/A</definedName>
    <definedName name="_25870DLC505955F" hidden="1">#N/A</definedName>
    <definedName name="_25871DLC505955F" hidden="1">#N/A</definedName>
    <definedName name="_25872DLC505955F" hidden="1">#N/A</definedName>
    <definedName name="_25873DLC505955F" hidden="1">#N/A</definedName>
    <definedName name="_25874DLC505955F" hidden="1">#N/A</definedName>
    <definedName name="_25875DLC505955F" hidden="1">#N/A</definedName>
    <definedName name="_25876DLC505955F" hidden="1">#N/A</definedName>
    <definedName name="_25877DLC505955F" hidden="1">#N/A</definedName>
    <definedName name="_25878DLC505955F" hidden="1">#N/A</definedName>
    <definedName name="_25879DLC505955F" hidden="1">#N/A</definedName>
    <definedName name="_2587DL612634EF" hidden="1">#N/A</definedName>
    <definedName name="_25880DLC505955F" hidden="1">#N/A</definedName>
    <definedName name="_25881DLC505955F" hidden="1">#N/A</definedName>
    <definedName name="_25882DLC505955F" hidden="1">#N/A</definedName>
    <definedName name="_25883DLC505955F" hidden="1">#N/A</definedName>
    <definedName name="_25884DLC505955F" hidden="1">#N/A</definedName>
    <definedName name="_25885DLC505955F" hidden="1">#N/A</definedName>
    <definedName name="_25886DLC505955F" hidden="1">#N/A</definedName>
    <definedName name="_25887DLC505955F" hidden="1">#N/A</definedName>
    <definedName name="_25888DLC505955F" hidden="1">#N/A</definedName>
    <definedName name="_25889DLC505955F" hidden="1">#N/A</definedName>
    <definedName name="_2588DL612634EF" hidden="1">#N/A</definedName>
    <definedName name="_25890DLC505955F" hidden="1">#N/A</definedName>
    <definedName name="_25891DLC505955F" hidden="1">#N/A</definedName>
    <definedName name="_25892DLC505955F" hidden="1">#N/A</definedName>
    <definedName name="_25893DLC505955F" hidden="1">#N/A</definedName>
    <definedName name="_25894DLC505955F" hidden="1">#N/A</definedName>
    <definedName name="_25895DLC505955F" hidden="1">#N/A</definedName>
    <definedName name="_25896DLC505955F" hidden="1">#N/A</definedName>
    <definedName name="_25897DLC505955F" hidden="1">#N/A</definedName>
    <definedName name="_25898DLC505955F" hidden="1">#N/A</definedName>
    <definedName name="_25899DLC505955F" hidden="1">#N/A</definedName>
    <definedName name="_2589DL612634EF" hidden="1">#N/A</definedName>
    <definedName name="_258DL607830C7" hidden="1">#N/A</definedName>
    <definedName name="_258DL624A3AA0" hidden="1">#N/A</definedName>
    <definedName name="_25900DLC505955F" hidden="1">#N/A</definedName>
    <definedName name="_25901DLC505E51A" hidden="1">#N/A</definedName>
    <definedName name="_25902DLC505E51A" hidden="1">#N/A</definedName>
    <definedName name="_25903DLC505E51A" hidden="1">#N/A</definedName>
    <definedName name="_25904DLC505E51A" hidden="1">#N/A</definedName>
    <definedName name="_25905DLC505E51A" hidden="1">#N/A</definedName>
    <definedName name="_25906DLC505E51A" hidden="1">#N/A</definedName>
    <definedName name="_25907DLC505E51A" hidden="1">#N/A</definedName>
    <definedName name="_25908DLC505E51A" hidden="1">#N/A</definedName>
    <definedName name="_25909DLC505E51A" hidden="1">#N/A</definedName>
    <definedName name="_2590DL612634EF" hidden="1">#N/A</definedName>
    <definedName name="_25910DLC505E51A" hidden="1">#N/A</definedName>
    <definedName name="_25911DLC505E51A" hidden="1">#N/A</definedName>
    <definedName name="_25912DLC505E51A" hidden="1">#N/A</definedName>
    <definedName name="_25913DLC505E51A" hidden="1">#N/A</definedName>
    <definedName name="_25914DLC505E51A" hidden="1">#N/A</definedName>
    <definedName name="_25915DLC505E51A" hidden="1">#N/A</definedName>
    <definedName name="_25916DLC505E51A" hidden="1">#N/A</definedName>
    <definedName name="_25917DLC505E51A" hidden="1">#N/A</definedName>
    <definedName name="_25918DLC505E51A" hidden="1">#N/A</definedName>
    <definedName name="_25919DLC505E51A" hidden="1">#N/A</definedName>
    <definedName name="_2591DL612734F4" hidden="1">#N/A</definedName>
    <definedName name="_25920DLC505E51A" hidden="1">#N/A</definedName>
    <definedName name="_25921DLC505E51A" hidden="1">#N/A</definedName>
    <definedName name="_25922DLC505E51A" hidden="1">#N/A</definedName>
    <definedName name="_25923DLC505E51A" hidden="1">#N/A</definedName>
    <definedName name="_25924DLC505E51A" hidden="1">#N/A</definedName>
    <definedName name="_25925DLC505E51A" hidden="1">#N/A</definedName>
    <definedName name="_25926DLC505E51A" hidden="1">#N/A</definedName>
    <definedName name="_25927DLC505E51A" hidden="1">#N/A</definedName>
    <definedName name="_25928DLC505E51A" hidden="1">#N/A</definedName>
    <definedName name="_25929DLC505E51A" hidden="1">#N/A</definedName>
    <definedName name="_2592DL612734F4" hidden="1">#N/A</definedName>
    <definedName name="_25930DLC505E51A" hidden="1">#N/A</definedName>
    <definedName name="_25931DLC505E51A" hidden="1">#N/A</definedName>
    <definedName name="_25932DLC505E51A" hidden="1">#N/A</definedName>
    <definedName name="_25933DLC505E51A" hidden="1">#N/A</definedName>
    <definedName name="_25934DLC505E51A" hidden="1">#N/A</definedName>
    <definedName name="_25935DLC505E51A" hidden="1">#N/A</definedName>
    <definedName name="_25936DLC506955F" hidden="1">#N/A</definedName>
    <definedName name="_25937DLC506955F" hidden="1">#N/A</definedName>
    <definedName name="_25938DLC506955F" hidden="1">#N/A</definedName>
    <definedName name="_25939DLC506955F" hidden="1">#N/A</definedName>
    <definedName name="_2593DL612734F4" hidden="1">#N/A</definedName>
    <definedName name="_25940DLC506955F" hidden="1">#N/A</definedName>
    <definedName name="_25941DLC506955F" hidden="1">#N/A</definedName>
    <definedName name="_25942DLC506955F" hidden="1">#N/A</definedName>
    <definedName name="_25943DLC506955F" hidden="1">#N/A</definedName>
    <definedName name="_25944DLC506955F" hidden="1">#N/A</definedName>
    <definedName name="_25945DLC506955F" hidden="1">#N/A</definedName>
    <definedName name="_25946DLC506955F" hidden="1">#N/A</definedName>
    <definedName name="_25947DLC506955F" hidden="1">#N/A</definedName>
    <definedName name="_25948DLC506955F" hidden="1">#N/A</definedName>
    <definedName name="_25949DLC506955F" hidden="1">#N/A</definedName>
    <definedName name="_2594DL612734F4" hidden="1">#N/A</definedName>
    <definedName name="_25950DLC506955F" hidden="1">#N/A</definedName>
    <definedName name="_25951DLC506955F" hidden="1">#N/A</definedName>
    <definedName name="_25952DLC506955F" hidden="1">#N/A</definedName>
    <definedName name="_25953DLC506955F" hidden="1">#N/A</definedName>
    <definedName name="_25954DLC506955F" hidden="1">#N/A</definedName>
    <definedName name="_25955DLC506955F" hidden="1">#N/A</definedName>
    <definedName name="_25956DLC506955F" hidden="1">#N/A</definedName>
    <definedName name="_25957DLC506955F" hidden="1">#N/A</definedName>
    <definedName name="_25958DLC506955F" hidden="1">#N/A</definedName>
    <definedName name="_25959DLC506955F" hidden="1">#N/A</definedName>
    <definedName name="_2595DL612734F4" hidden="1">#N/A</definedName>
    <definedName name="_25960DLC506955F" hidden="1">#N/A</definedName>
    <definedName name="_25961DLC506955F" hidden="1">#N/A</definedName>
    <definedName name="_25962DLC506955F" hidden="1">#N/A</definedName>
    <definedName name="_25963DLC506955F" hidden="1">#N/A</definedName>
    <definedName name="_25964DLC506955F" hidden="1">#N/A</definedName>
    <definedName name="_25965DLC506955F" hidden="1">#N/A</definedName>
    <definedName name="_25966DLC506955F" hidden="1">#N/A</definedName>
    <definedName name="_25967DLC506955F" hidden="1">#N/A</definedName>
    <definedName name="_25968DLC506955F" hidden="1">#N/A</definedName>
    <definedName name="_25969DLC506955F" hidden="1">#N/A</definedName>
    <definedName name="_2596DL612734F4" hidden="1">#N/A</definedName>
    <definedName name="_25970DLC506955F" hidden="1">#N/A</definedName>
    <definedName name="_25971DLC506E51A" hidden="1">#N/A</definedName>
    <definedName name="_25972DLC506E51A" hidden="1">#N/A</definedName>
    <definedName name="_25973DLC506E51A" hidden="1">#N/A</definedName>
    <definedName name="_25974DLC506E51A" hidden="1">#N/A</definedName>
    <definedName name="_25975DLC506E51A" hidden="1">#N/A</definedName>
    <definedName name="_25976DLC506E51A" hidden="1">#N/A</definedName>
    <definedName name="_25977DLC506E51A" hidden="1">#N/A</definedName>
    <definedName name="_25978DLC506E51A" hidden="1">#N/A</definedName>
    <definedName name="_25979DLC506E51A" hidden="1">#N/A</definedName>
    <definedName name="_2597DL612734F4" hidden="1">#N/A</definedName>
    <definedName name="_25980DLC506E51A" hidden="1">#N/A</definedName>
    <definedName name="_25981DLC506E51A" hidden="1">#N/A</definedName>
    <definedName name="_25982DLC506E51A" hidden="1">#N/A</definedName>
    <definedName name="_25983DLC506E51A" hidden="1">#N/A</definedName>
    <definedName name="_25984DLC506E51A" hidden="1">#N/A</definedName>
    <definedName name="_25985DLC506E51A" hidden="1">#N/A</definedName>
    <definedName name="_25986DLC506E51A" hidden="1">#N/A</definedName>
    <definedName name="_25987DLC506E51A" hidden="1">#N/A</definedName>
    <definedName name="_25988DLC506E51A" hidden="1">#N/A</definedName>
    <definedName name="_25989DLC506E51A" hidden="1">#N/A</definedName>
    <definedName name="_2598DL612734F4" hidden="1">#N/A</definedName>
    <definedName name="_25990DLC506E51A" hidden="1">#N/A</definedName>
    <definedName name="_25991DLC506E51A" hidden="1">#N/A</definedName>
    <definedName name="_25992DLC506E51A" hidden="1">#N/A</definedName>
    <definedName name="_25993DLC506E51A" hidden="1">#N/A</definedName>
    <definedName name="_25994DLC506E51A" hidden="1">#N/A</definedName>
    <definedName name="_25995DLC506E51A" hidden="1">#N/A</definedName>
    <definedName name="_25996DLC506E51A" hidden="1">#N/A</definedName>
    <definedName name="_25997DLC506E51A" hidden="1">#N/A</definedName>
    <definedName name="_25998DLC506E51A" hidden="1">#N/A</definedName>
    <definedName name="_25999DLC506E51A" hidden="1">#N/A</definedName>
    <definedName name="_2599DL612734F4" hidden="1">#N/A</definedName>
    <definedName name="_259DL607830C7" hidden="1">#N/A</definedName>
    <definedName name="_259DL624B3AA3" hidden="1">#N/A</definedName>
    <definedName name="_25AL639B3E5C" hidden="1">#N/A</definedName>
    <definedName name="_25DL60E9337B" hidden="1">#N/A</definedName>
    <definedName name="_26000DLC506E51A" hidden="1">#N/A</definedName>
    <definedName name="_26001DLC506E51A" hidden="1">#N/A</definedName>
    <definedName name="_26002DLC506E51A" hidden="1">#N/A</definedName>
    <definedName name="_26003DLC506E51A" hidden="1">#N/A</definedName>
    <definedName name="_26004DLC506E51A" hidden="1">#N/A</definedName>
    <definedName name="_26005DLC506E51A" hidden="1">#N/A</definedName>
    <definedName name="_26006DLC507955F" hidden="1">#N/A</definedName>
    <definedName name="_26007DLC507955F" hidden="1">#N/A</definedName>
    <definedName name="_26008DLC507955F" hidden="1">#N/A</definedName>
    <definedName name="_26009DLC507955F" hidden="1">#N/A</definedName>
    <definedName name="_2600DL612734F4" hidden="1">#N/A</definedName>
    <definedName name="_26010DLC507955F" hidden="1">#N/A</definedName>
    <definedName name="_26011DLC507955F" hidden="1">#N/A</definedName>
    <definedName name="_26012DLC507955F" hidden="1">#N/A</definedName>
    <definedName name="_26013DLC507955F" hidden="1">#N/A</definedName>
    <definedName name="_26014DLC507955F" hidden="1">#N/A</definedName>
    <definedName name="_26015DLC507955F" hidden="1">#N/A</definedName>
    <definedName name="_26016DLC507955F" hidden="1">#N/A</definedName>
    <definedName name="_26017DLC507955F" hidden="1">#N/A</definedName>
    <definedName name="_26018DLC507955F" hidden="1">#N/A</definedName>
    <definedName name="_26019DLC507955F" hidden="1">#N/A</definedName>
    <definedName name="_2601DL612734F4" hidden="1">#N/A</definedName>
    <definedName name="_26020DLC507955F" hidden="1">#N/A</definedName>
    <definedName name="_26021DLC507955F" hidden="1">#N/A</definedName>
    <definedName name="_26022DLC507955F" hidden="1">#N/A</definedName>
    <definedName name="_26023DLC507955F" hidden="1">#N/A</definedName>
    <definedName name="_26024DLC507955F" hidden="1">#N/A</definedName>
    <definedName name="_26025DLC507955F" hidden="1">#N/A</definedName>
    <definedName name="_26026DLC507955F" hidden="1">#N/A</definedName>
    <definedName name="_26027DLC507955F" hidden="1">#N/A</definedName>
    <definedName name="_26028DLC507955F" hidden="1">#N/A</definedName>
    <definedName name="_26029DLC507955F" hidden="1">#N/A</definedName>
    <definedName name="_2602DL612734F4" hidden="1">#N/A</definedName>
    <definedName name="_26030DLC507955F" hidden="1">#N/A</definedName>
    <definedName name="_26031DLC507955F" hidden="1">#N/A</definedName>
    <definedName name="_26032DLC507955F" hidden="1">#N/A</definedName>
    <definedName name="_26033DLC507955F" hidden="1">#N/A</definedName>
    <definedName name="_26034DLC507955F" hidden="1">#N/A</definedName>
    <definedName name="_26035DLC507955F" hidden="1">#N/A</definedName>
    <definedName name="_26036DLC507955F" hidden="1">#N/A</definedName>
    <definedName name="_26037DLC507955F" hidden="1">#N/A</definedName>
    <definedName name="_26038DLC507955F" hidden="1">#N/A</definedName>
    <definedName name="_26039DLC507955F" hidden="1">#N/A</definedName>
    <definedName name="_2603DL612734F4" hidden="1">#N/A</definedName>
    <definedName name="_26040DLC507955F" hidden="1">#N/A</definedName>
    <definedName name="_26041DLC507E51A" hidden="1">#N/A</definedName>
    <definedName name="_26042DLC507E51A" hidden="1">#N/A</definedName>
    <definedName name="_26043DLC507E51A" hidden="1">#N/A</definedName>
    <definedName name="_26044DLC507E51A" hidden="1">#N/A</definedName>
    <definedName name="_26045DLC507E51A" hidden="1">#N/A</definedName>
    <definedName name="_26046DLC507E51A" hidden="1">#N/A</definedName>
    <definedName name="_26047DLC507E51A" hidden="1">#N/A</definedName>
    <definedName name="_26048DLC507E51A" hidden="1">#N/A</definedName>
    <definedName name="_26049DLC507E51A" hidden="1">#N/A</definedName>
    <definedName name="_2604DL612734F4" hidden="1">#N/A</definedName>
    <definedName name="_26050DLC507E51A" hidden="1">#N/A</definedName>
    <definedName name="_26051DLC507E51A" hidden="1">#N/A</definedName>
    <definedName name="_26052DLC507E51A" hidden="1">#N/A</definedName>
    <definedName name="_26053DLC507E51A" hidden="1">#N/A</definedName>
    <definedName name="_26054DLC507E51A" hidden="1">#N/A</definedName>
    <definedName name="_26055DLC507E51A" hidden="1">#N/A</definedName>
    <definedName name="_26056DLC507E51A" hidden="1">#N/A</definedName>
    <definedName name="_26057DLC507E51A" hidden="1">#N/A</definedName>
    <definedName name="_26058DLC507E51A" hidden="1">#N/A</definedName>
    <definedName name="_26059DLC507E51A" hidden="1">#N/A</definedName>
    <definedName name="_2605DL612734F4" hidden="1">#N/A</definedName>
    <definedName name="_26060DLC507E51A" hidden="1">#N/A</definedName>
    <definedName name="_26061DLC507E51A" hidden="1">#N/A</definedName>
    <definedName name="_26062DLC507E51A" hidden="1">#N/A</definedName>
    <definedName name="_26063DLC507E51A" hidden="1">#N/A</definedName>
    <definedName name="_26064DLC507E51A" hidden="1">#N/A</definedName>
    <definedName name="_26065DLC507E51A" hidden="1">#N/A</definedName>
    <definedName name="_26066DLC507E51A" hidden="1">#N/A</definedName>
    <definedName name="_26067DLC507E51A" hidden="1">#N/A</definedName>
    <definedName name="_26068DLC507E51A" hidden="1">#N/A</definedName>
    <definedName name="_26069DLC507E51A" hidden="1">#N/A</definedName>
    <definedName name="_2606DL612734F4" hidden="1">#N/A</definedName>
    <definedName name="_26070DLC507E51A" hidden="1">#N/A</definedName>
    <definedName name="_26071DLC507E51A" hidden="1">#N/A</definedName>
    <definedName name="_26072DLC507E51A" hidden="1">#N/A</definedName>
    <definedName name="_26073DLC507E51A" hidden="1">#N/A</definedName>
    <definedName name="_26074DLC507E51A" hidden="1">#N/A</definedName>
    <definedName name="_26075DLC507E51A" hidden="1">#N/A</definedName>
    <definedName name="_26076DLC508955F" hidden="1">#N/A</definedName>
    <definedName name="_26077DLC508955F" hidden="1">#N/A</definedName>
    <definedName name="_26078DLC508955F" hidden="1">#N/A</definedName>
    <definedName name="_26079DLC508955F" hidden="1">#N/A</definedName>
    <definedName name="_2607DL612734F4" hidden="1">#N/A</definedName>
    <definedName name="_26080DLC508955F" hidden="1">#N/A</definedName>
    <definedName name="_26081DLC508955F" hidden="1">#N/A</definedName>
    <definedName name="_26082DLC508955F" hidden="1">#N/A</definedName>
    <definedName name="_26083DLC508955F" hidden="1">#N/A</definedName>
    <definedName name="_26084DLC508955F" hidden="1">#N/A</definedName>
    <definedName name="_26085DLC508955F" hidden="1">#N/A</definedName>
    <definedName name="_26086DLC508955F" hidden="1">#N/A</definedName>
    <definedName name="_26087DLC508955F" hidden="1">#N/A</definedName>
    <definedName name="_26088DLC508955F" hidden="1">#N/A</definedName>
    <definedName name="_26089DLC508955F" hidden="1">#N/A</definedName>
    <definedName name="_2608DL612734F4" hidden="1">#N/A</definedName>
    <definedName name="_26090DLC508955F" hidden="1">#N/A</definedName>
    <definedName name="_26091DLC508955F" hidden="1">#N/A</definedName>
    <definedName name="_26092DLC508955F" hidden="1">#N/A</definedName>
    <definedName name="_26093DLC508955F" hidden="1">#N/A</definedName>
    <definedName name="_26094DLC508955F" hidden="1">#N/A</definedName>
    <definedName name="_26095DLC508955F" hidden="1">#N/A</definedName>
    <definedName name="_26096DLC508955F" hidden="1">#N/A</definedName>
    <definedName name="_26097DLC508955F" hidden="1">#N/A</definedName>
    <definedName name="_26098DLC508955F" hidden="1">#N/A</definedName>
    <definedName name="_26099DLC508955F" hidden="1">#N/A</definedName>
    <definedName name="_2609DL612734F4" hidden="1">#N/A</definedName>
    <definedName name="_260DL607830C7" hidden="1">#N/A</definedName>
    <definedName name="_260DL624C3AA7" hidden="1">#N/A</definedName>
    <definedName name="_26100DLC508955F" hidden="1">#N/A</definedName>
    <definedName name="_26101DLC508955F" hidden="1">#N/A</definedName>
    <definedName name="_26102DLC508955F" hidden="1">#N/A</definedName>
    <definedName name="_26103DLC508955F" hidden="1">#N/A</definedName>
    <definedName name="_26104DLC508955F" hidden="1">#N/A</definedName>
    <definedName name="_26105DLC508955F" hidden="1">#N/A</definedName>
    <definedName name="_26106DLC508955F" hidden="1">#N/A</definedName>
    <definedName name="_26107DLC508955F" hidden="1">#N/A</definedName>
    <definedName name="_26108DLC508955F" hidden="1">#N/A</definedName>
    <definedName name="_26109DLC508955F" hidden="1">#N/A</definedName>
    <definedName name="_2610DL612734F4" hidden="1">#N/A</definedName>
    <definedName name="_26110DLC508955F" hidden="1">#N/A</definedName>
    <definedName name="_26111DLC508E51A" hidden="1">#N/A</definedName>
    <definedName name="_26112DLC508E51A" hidden="1">#N/A</definedName>
    <definedName name="_26113DLC508E51A" hidden="1">#N/A</definedName>
    <definedName name="_26114DLC508E51A" hidden="1">#N/A</definedName>
    <definedName name="_26115DLC508E51A" hidden="1">#N/A</definedName>
    <definedName name="_26116DLC508E51A" hidden="1">#N/A</definedName>
    <definedName name="_26117DLC508E51A" hidden="1">#N/A</definedName>
    <definedName name="_26118DLC508E51A" hidden="1">#N/A</definedName>
    <definedName name="_26119DLC508E51A" hidden="1">#N/A</definedName>
    <definedName name="_2611DL612734F4" hidden="1">#N/A</definedName>
    <definedName name="_26120DLC508E51A" hidden="1">#N/A</definedName>
    <definedName name="_26121DLC508E51A" hidden="1">#N/A</definedName>
    <definedName name="_26122DLC508E51A" hidden="1">#N/A</definedName>
    <definedName name="_26123DLC508E51A" hidden="1">#N/A</definedName>
    <definedName name="_26124DLC508E51A" hidden="1">#N/A</definedName>
    <definedName name="_26125DLC508E51A" hidden="1">#N/A</definedName>
    <definedName name="_26126DLC508E51A" hidden="1">#N/A</definedName>
    <definedName name="_26127DLC508E51A" hidden="1">#N/A</definedName>
    <definedName name="_26128DLC508E51A" hidden="1">#N/A</definedName>
    <definedName name="_26129DLC508E51A" hidden="1">#N/A</definedName>
    <definedName name="_2612DL612734F4" hidden="1">#N/A</definedName>
    <definedName name="_26130DLC508E51A" hidden="1">#N/A</definedName>
    <definedName name="_26131DLC508E51A" hidden="1">#N/A</definedName>
    <definedName name="_26132DLC508E51A" hidden="1">#N/A</definedName>
    <definedName name="_26133DLC508E51A" hidden="1">#N/A</definedName>
    <definedName name="_26134DLC508E51A" hidden="1">#N/A</definedName>
    <definedName name="_26135DLC508E51A" hidden="1">#N/A</definedName>
    <definedName name="_26136DLC508E51A" hidden="1">#N/A</definedName>
    <definedName name="_26137DLC508E51A" hidden="1">#N/A</definedName>
    <definedName name="_26138DLC508E51A" hidden="1">#N/A</definedName>
    <definedName name="_26139DLC508E51A" hidden="1">#N/A</definedName>
    <definedName name="_2613DL612734F4" hidden="1">#N/A</definedName>
    <definedName name="_26140DLC508E51A" hidden="1">#N/A</definedName>
    <definedName name="_26141DLC508E51A" hidden="1">#N/A</definedName>
    <definedName name="_26142DLC508E51A" hidden="1">#N/A</definedName>
    <definedName name="_26143DLC508E51A" hidden="1">#N/A</definedName>
    <definedName name="_26144DLC508E51A" hidden="1">#N/A</definedName>
    <definedName name="_26145DLC508E51A" hidden="1">#N/A</definedName>
    <definedName name="_26146DLC509955F" hidden="1">#N/A</definedName>
    <definedName name="_26147DLC509955F" hidden="1">#N/A</definedName>
    <definedName name="_26148DLC509955F" hidden="1">#N/A</definedName>
    <definedName name="_26149DLC509955F" hidden="1">#N/A</definedName>
    <definedName name="_2614DL612734F4" hidden="1">#N/A</definedName>
    <definedName name="_26150DLC509955F" hidden="1">#N/A</definedName>
    <definedName name="_26151DLC509955F" hidden="1">#N/A</definedName>
    <definedName name="_26152DLC509955F" hidden="1">#N/A</definedName>
    <definedName name="_26153DLC509955F" hidden="1">#N/A</definedName>
    <definedName name="_26154DLC509955F" hidden="1">#N/A</definedName>
    <definedName name="_26155DLC509955F" hidden="1">#N/A</definedName>
    <definedName name="_26156DLC509955F" hidden="1">#N/A</definedName>
    <definedName name="_26157DLC509955F" hidden="1">#N/A</definedName>
    <definedName name="_26158DLC509955F" hidden="1">#N/A</definedName>
    <definedName name="_26159DLC509955F" hidden="1">#N/A</definedName>
    <definedName name="_2615DL612734F4" hidden="1">#N/A</definedName>
    <definedName name="_26160DLC509955F" hidden="1">#N/A</definedName>
    <definedName name="_26161DLC509955F" hidden="1">#N/A</definedName>
    <definedName name="_26162DLC509955F" hidden="1">#N/A</definedName>
    <definedName name="_26163DLC509955F" hidden="1">#N/A</definedName>
    <definedName name="_26164DLC509955F" hidden="1">#N/A</definedName>
    <definedName name="_26165DLC509955F" hidden="1">#N/A</definedName>
    <definedName name="_26166DLC509955F" hidden="1">#N/A</definedName>
    <definedName name="_26167DLC509955F" hidden="1">#N/A</definedName>
    <definedName name="_26168DLC509955F" hidden="1">#N/A</definedName>
    <definedName name="_26169DLC509955F" hidden="1">#N/A</definedName>
    <definedName name="_2616DL612734F4" hidden="1">#N/A</definedName>
    <definedName name="_26170DLC509955F" hidden="1">#N/A</definedName>
    <definedName name="_26171DLC509955F" hidden="1">#N/A</definedName>
    <definedName name="_26172DLC509955F" hidden="1">#N/A</definedName>
    <definedName name="_26173DLC509955F" hidden="1">#N/A</definedName>
    <definedName name="_26174DLC509955F" hidden="1">#N/A</definedName>
    <definedName name="_26175DLC509955F" hidden="1">#N/A</definedName>
    <definedName name="_26176DLC509955F" hidden="1">#N/A</definedName>
    <definedName name="_26177DLC509955F" hidden="1">#N/A</definedName>
    <definedName name="_26178DLC509955F" hidden="1">#N/A</definedName>
    <definedName name="_26179DLC509955F" hidden="1">#N/A</definedName>
    <definedName name="_2617DL612734F4" hidden="1">#N/A</definedName>
    <definedName name="_26180DLC509955F" hidden="1">#N/A</definedName>
    <definedName name="_26181DLC509E51A" hidden="1">#N/A</definedName>
    <definedName name="_26182DLC509E51A" hidden="1">#N/A</definedName>
    <definedName name="_26183DLC509E51A" hidden="1">#N/A</definedName>
    <definedName name="_26184DLC509E51A" hidden="1">#N/A</definedName>
    <definedName name="_26185DLC509E51A" hidden="1">#N/A</definedName>
    <definedName name="_26186DLC509E51A" hidden="1">#N/A</definedName>
    <definedName name="_26187DLC509E51A" hidden="1">#N/A</definedName>
    <definedName name="_26188DLC509E51A" hidden="1">#N/A</definedName>
    <definedName name="_26189DLC509E51A" hidden="1">#N/A</definedName>
    <definedName name="_2618DL612734F4" hidden="1">#N/A</definedName>
    <definedName name="_26190DLC509E51A" hidden="1">#N/A</definedName>
    <definedName name="_26191DLC509E51A" hidden="1">#N/A</definedName>
    <definedName name="_26192DLC509E51A" hidden="1">#N/A</definedName>
    <definedName name="_26193DLC509E51A" hidden="1">#N/A</definedName>
    <definedName name="_26194DLC509E51A" hidden="1">#N/A</definedName>
    <definedName name="_26195DLC509E51A" hidden="1">#N/A</definedName>
    <definedName name="_26196DLC509E51A" hidden="1">#N/A</definedName>
    <definedName name="_26197DLC509E51A" hidden="1">#N/A</definedName>
    <definedName name="_26198DLC509E51A" hidden="1">#N/A</definedName>
    <definedName name="_26199DLC509E51A" hidden="1">#N/A</definedName>
    <definedName name="_2619DL612734F4" hidden="1">#N/A</definedName>
    <definedName name="_261DL607830C7" hidden="1">#N/A</definedName>
    <definedName name="_261DL624D3AAB" hidden="1">#N/A</definedName>
    <definedName name="_26200DLC509E51A" hidden="1">#N/A</definedName>
    <definedName name="_26201DLC509E51A" hidden="1">#N/A</definedName>
    <definedName name="_26202DLC509E51A" hidden="1">#N/A</definedName>
    <definedName name="_26203DLC509E51A" hidden="1">#N/A</definedName>
    <definedName name="_26204DLC509E51A" hidden="1">#N/A</definedName>
    <definedName name="_26205DLC509E51A" hidden="1">#N/A</definedName>
    <definedName name="_26206DLC509E51A" hidden="1">#N/A</definedName>
    <definedName name="_26207DLC509E51A" hidden="1">#N/A</definedName>
    <definedName name="_26208DLC509E51A" hidden="1">#N/A</definedName>
    <definedName name="_26209DLC509E51A" hidden="1">#N/A</definedName>
    <definedName name="_2620DL612734F4" hidden="1">#N/A</definedName>
    <definedName name="_26210DLC509E51A" hidden="1">#N/A</definedName>
    <definedName name="_26211DLC509E51A" hidden="1">#N/A</definedName>
    <definedName name="_26212DLC509E51A" hidden="1">#N/A</definedName>
    <definedName name="_26213DLC509E51A" hidden="1">#N/A</definedName>
    <definedName name="_26214DLC509E51A" hidden="1">#N/A</definedName>
    <definedName name="_26215DLC509E51A" hidden="1">#N/A</definedName>
    <definedName name="_26216DLC50A955F" hidden="1">#N/A</definedName>
    <definedName name="_26217DLC50A955F" hidden="1">#N/A</definedName>
    <definedName name="_26218DLC50A955F" hidden="1">#N/A</definedName>
    <definedName name="_26219DLC50A955F" hidden="1">#N/A</definedName>
    <definedName name="_2621DL612734F4" hidden="1">#N/A</definedName>
    <definedName name="_26220DLC50A955F" hidden="1">#N/A</definedName>
    <definedName name="_26221DLC50A955F" hidden="1">#N/A</definedName>
    <definedName name="_26222DLC50A955F" hidden="1">#N/A</definedName>
    <definedName name="_26223DLC50A955F" hidden="1">#N/A</definedName>
    <definedName name="_26224DLC50A955F" hidden="1">#N/A</definedName>
    <definedName name="_26225DLC50A955F" hidden="1">#N/A</definedName>
    <definedName name="_26226DLC50A955F" hidden="1">#N/A</definedName>
    <definedName name="_26227DLC50A955F" hidden="1">#N/A</definedName>
    <definedName name="_26228DLC50A955F" hidden="1">#N/A</definedName>
    <definedName name="_26229DLC50A955F" hidden="1">#N/A</definedName>
    <definedName name="_2622DL612734F4" hidden="1">#N/A</definedName>
    <definedName name="_26230DLC50A955F" hidden="1">#N/A</definedName>
    <definedName name="_26231DLC50A955F" hidden="1">#N/A</definedName>
    <definedName name="_26232DLC50A955F" hidden="1">#N/A</definedName>
    <definedName name="_26233DLC50A955F" hidden="1">#N/A</definedName>
    <definedName name="_26234DLC50A955F" hidden="1">#N/A</definedName>
    <definedName name="_26235DLC50A955F" hidden="1">#N/A</definedName>
    <definedName name="_26236DLC50A955F" hidden="1">#N/A</definedName>
    <definedName name="_26237DLC50A955F" hidden="1">#N/A</definedName>
    <definedName name="_26238DLC50A955F" hidden="1">#N/A</definedName>
    <definedName name="_26239DLC50A955F" hidden="1">#N/A</definedName>
    <definedName name="_2623DL612734F4" hidden="1">#N/A</definedName>
    <definedName name="_26240DLC50A955F" hidden="1">#N/A</definedName>
    <definedName name="_26241DLC50A955F" hidden="1">#N/A</definedName>
    <definedName name="_26242DLC50A955F" hidden="1">#N/A</definedName>
    <definedName name="_26243DLC50A955F" hidden="1">#N/A</definedName>
    <definedName name="_26244DLC50A955F" hidden="1">#N/A</definedName>
    <definedName name="_26245DLC50A955F" hidden="1">#N/A</definedName>
    <definedName name="_26246DLC50A955F" hidden="1">#N/A</definedName>
    <definedName name="_26247DLC50A955F" hidden="1">#N/A</definedName>
    <definedName name="_26248DLC50A955F" hidden="1">#N/A</definedName>
    <definedName name="_26249DLC50A955F" hidden="1">#N/A</definedName>
    <definedName name="_2624DL612734F4" hidden="1">#N/A</definedName>
    <definedName name="_26250DLC50A955F" hidden="1">#N/A</definedName>
    <definedName name="_26251DLC50AE51A" hidden="1">#N/A</definedName>
    <definedName name="_26252DLC50AE51A" hidden="1">#N/A</definedName>
    <definedName name="_26253DLC50AE51A" hidden="1">#N/A</definedName>
    <definedName name="_26254DLC50AE51A" hidden="1">#N/A</definedName>
    <definedName name="_26255DLC50AE51A" hidden="1">#N/A</definedName>
    <definedName name="_26256DLC50AE51A" hidden="1">#N/A</definedName>
    <definedName name="_26257DLC50AE51A" hidden="1">#N/A</definedName>
    <definedName name="_26258DLC50AE51A" hidden="1">#N/A</definedName>
    <definedName name="_26259DLC50AE51A" hidden="1">#N/A</definedName>
    <definedName name="_2625DL612734F4" hidden="1">#N/A</definedName>
    <definedName name="_26260DLC50AE51A" hidden="1">#N/A</definedName>
    <definedName name="_26261DLC50AE51A" hidden="1">#N/A</definedName>
    <definedName name="_26262DLC50AE51A" hidden="1">#N/A</definedName>
    <definedName name="_26263DLC50AE51A" hidden="1">#N/A</definedName>
    <definedName name="_26264DLC50AE51A" hidden="1">#N/A</definedName>
    <definedName name="_26265DLC50AE51A" hidden="1">#N/A</definedName>
    <definedName name="_26266DLC50AE51A" hidden="1">#N/A</definedName>
    <definedName name="_26267DLC50AE51A" hidden="1">#N/A</definedName>
    <definedName name="_26268DLC50AE51A" hidden="1">#N/A</definedName>
    <definedName name="_26269DLC50AE51A" hidden="1">#N/A</definedName>
    <definedName name="_2626DL612834FA" hidden="1">#N/A</definedName>
    <definedName name="_26270DLC50AE51A" hidden="1">#N/A</definedName>
    <definedName name="_26271DLC50AE51A" hidden="1">#N/A</definedName>
    <definedName name="_26272DLC50AE51A" hidden="1">#N/A</definedName>
    <definedName name="_26273DLC50AE51A" hidden="1">#N/A</definedName>
    <definedName name="_26274DLC50AE51A" hidden="1">#N/A</definedName>
    <definedName name="_26275DLC50AE51A" hidden="1">#N/A</definedName>
    <definedName name="_26276DLC50AE51A" hidden="1">#N/A</definedName>
    <definedName name="_26277DLC50AE51A" hidden="1">#N/A</definedName>
    <definedName name="_26278DLC50AE51A" hidden="1">#N/A</definedName>
    <definedName name="_26279DLC50AE51A" hidden="1">#N/A</definedName>
    <definedName name="_2627DL612834FA" hidden="1">#N/A</definedName>
    <definedName name="_26280DLC50AE51A" hidden="1">#N/A</definedName>
    <definedName name="_26281DLC50AE51A" hidden="1">#N/A</definedName>
    <definedName name="_26282DLC50AE51A" hidden="1">#N/A</definedName>
    <definedName name="_26283DLC50AE51A" hidden="1">#N/A</definedName>
    <definedName name="_26284DLC50AE51A" hidden="1">#N/A</definedName>
    <definedName name="_26285DLC50AE51A" hidden="1">#N/A</definedName>
    <definedName name="_26286DLC50B9560" hidden="1">#N/A</definedName>
    <definedName name="_26287DLC50B9560" hidden="1">#N/A</definedName>
    <definedName name="_26288DLC50B9560" hidden="1">#N/A</definedName>
    <definedName name="_26289DLC50B9560" hidden="1">#N/A</definedName>
    <definedName name="_2628DL612834FA" hidden="1">#N/A</definedName>
    <definedName name="_26290DLC50B9560" hidden="1">#N/A</definedName>
    <definedName name="_26291DLC50B9560" hidden="1">#N/A</definedName>
    <definedName name="_26292DLC50B9560" hidden="1">#N/A</definedName>
    <definedName name="_26293DLC50B9560" hidden="1">#N/A</definedName>
    <definedName name="_26294DLC50B9560" hidden="1">#N/A</definedName>
    <definedName name="_26295DLC50B9560" hidden="1">#N/A</definedName>
    <definedName name="_26296DLC50B9560" hidden="1">#N/A</definedName>
    <definedName name="_26297DLC50B9560" hidden="1">#N/A</definedName>
    <definedName name="_26298DLC50B9560" hidden="1">#N/A</definedName>
    <definedName name="_26299DLC50B9560" hidden="1">#N/A</definedName>
    <definedName name="_2629DL612834FA" hidden="1">#N/A</definedName>
    <definedName name="_262DL607830C7" hidden="1">#N/A</definedName>
    <definedName name="_262DL624E3AAE" hidden="1">#N/A</definedName>
    <definedName name="_26300DLC50B9560" hidden="1">#N/A</definedName>
    <definedName name="_26301DLC50B9560" hidden="1">#N/A</definedName>
    <definedName name="_26302DLC50B9560" hidden="1">#N/A</definedName>
    <definedName name="_26303DLC50B9560" hidden="1">#N/A</definedName>
    <definedName name="_26304DLC50B9560" hidden="1">#N/A</definedName>
    <definedName name="_26305DLC50B9560" hidden="1">#N/A</definedName>
    <definedName name="_26306DLC50B9560" hidden="1">#N/A</definedName>
    <definedName name="_26307DLC50B9560" hidden="1">#N/A</definedName>
    <definedName name="_26308DLC50B9560" hidden="1">#N/A</definedName>
    <definedName name="_26309DLC50B9560" hidden="1">#N/A</definedName>
    <definedName name="_2630DL612834FA" hidden="1">#N/A</definedName>
    <definedName name="_26310DLC50B9560" hidden="1">#N/A</definedName>
    <definedName name="_26311DLC50B9560" hidden="1">#N/A</definedName>
    <definedName name="_26312DLC50B9560" hidden="1">#N/A</definedName>
    <definedName name="_26313DLC50B9560" hidden="1">#N/A</definedName>
    <definedName name="_26314DLC50B9560" hidden="1">#N/A</definedName>
    <definedName name="_26315DLC50B9560" hidden="1">#N/A</definedName>
    <definedName name="_26316DLC50B9560" hidden="1">#N/A</definedName>
    <definedName name="_26317DLC50B9560" hidden="1">#N/A</definedName>
    <definedName name="_26318DLC50B9560" hidden="1">#N/A</definedName>
    <definedName name="_26319DLC50B9560" hidden="1">#N/A</definedName>
    <definedName name="_2631DL612834FA" hidden="1">#N/A</definedName>
    <definedName name="_26320DLC50B9560" hidden="1">#N/A</definedName>
    <definedName name="_26321DLC50BE51A" hidden="1">#N/A</definedName>
    <definedName name="_26322DLC50BE51A" hidden="1">#N/A</definedName>
    <definedName name="_26323DLC50BE51A" hidden="1">#N/A</definedName>
    <definedName name="_26324DLC50BE51A" hidden="1">#N/A</definedName>
    <definedName name="_26325DLC50BE51A" hidden="1">#N/A</definedName>
    <definedName name="_26326DLC50BE51A" hidden="1">#N/A</definedName>
    <definedName name="_26327DLC50BE51A" hidden="1">#N/A</definedName>
    <definedName name="_26328DLC50BE51A" hidden="1">#N/A</definedName>
    <definedName name="_26329DLC50BE51A" hidden="1">#N/A</definedName>
    <definedName name="_2632DL612834FA" hidden="1">#N/A</definedName>
    <definedName name="_26330DLC50BE51A" hidden="1">#N/A</definedName>
    <definedName name="_26331DLC50BE51A" hidden="1">#N/A</definedName>
    <definedName name="_26332DLC50BE51A" hidden="1">#N/A</definedName>
    <definedName name="_26333DLC50BE51A" hidden="1">#N/A</definedName>
    <definedName name="_26334DLC50BE51A" hidden="1">#N/A</definedName>
    <definedName name="_26335DLC50BE51A" hidden="1">#N/A</definedName>
    <definedName name="_26336DLC50BE51A" hidden="1">#N/A</definedName>
    <definedName name="_26337DLC50BE51A" hidden="1">#N/A</definedName>
    <definedName name="_26338DLC50BE51A" hidden="1">#N/A</definedName>
    <definedName name="_26339DLC50BE51A" hidden="1">#N/A</definedName>
    <definedName name="_2633DL612834FA" hidden="1">#N/A</definedName>
    <definedName name="_26340DLC50BE51A" hidden="1">#N/A</definedName>
    <definedName name="_26341DLC50BE51A" hidden="1">#N/A</definedName>
    <definedName name="_26342DLC50BE51A" hidden="1">#N/A</definedName>
    <definedName name="_26343DLC50BE51A" hidden="1">#N/A</definedName>
    <definedName name="_26344DLC50BE51A" hidden="1">#N/A</definedName>
    <definedName name="_26345DLC50BE51A" hidden="1">#N/A</definedName>
    <definedName name="_26346DLC50BE51A" hidden="1">#N/A</definedName>
    <definedName name="_26347DLC50BE51A" hidden="1">#N/A</definedName>
    <definedName name="_26348DLC50BE51A" hidden="1">#N/A</definedName>
    <definedName name="_26349DLC50BE51A" hidden="1">#N/A</definedName>
    <definedName name="_2634DL612834FA" hidden="1">#N/A</definedName>
    <definedName name="_26350DLC50BE51A" hidden="1">#N/A</definedName>
    <definedName name="_26351DLC50BE51A" hidden="1">#N/A</definedName>
    <definedName name="_26352DLC50BE51A" hidden="1">#N/A</definedName>
    <definedName name="_26353DLC50BE51A" hidden="1">#N/A</definedName>
    <definedName name="_26354DLC50BE51A" hidden="1">#N/A</definedName>
    <definedName name="_26355DLC50BE51A" hidden="1">#N/A</definedName>
    <definedName name="_26356DLC50C9560" hidden="1">#N/A</definedName>
    <definedName name="_26357DLC50C9560" hidden="1">#N/A</definedName>
    <definedName name="_26358DLC50C9560" hidden="1">#N/A</definedName>
    <definedName name="_26359DLC50C9560" hidden="1">#N/A</definedName>
    <definedName name="_2635DL612834FA" hidden="1">#N/A</definedName>
    <definedName name="_26360DLC50C9560" hidden="1">#N/A</definedName>
    <definedName name="_26361DLC50C9560" hidden="1">#N/A</definedName>
    <definedName name="_26362DLC50C9560" hidden="1">#N/A</definedName>
    <definedName name="_26363DLC50C9560" hidden="1">#N/A</definedName>
    <definedName name="_26364DLC50C9560" hidden="1">#N/A</definedName>
    <definedName name="_26365DLC50C9560" hidden="1">#N/A</definedName>
    <definedName name="_26366DLC50C9560" hidden="1">#N/A</definedName>
    <definedName name="_26367DLC50C9560" hidden="1">#N/A</definedName>
    <definedName name="_26368DLC50C9560" hidden="1">#N/A</definedName>
    <definedName name="_26369DLC50C9560" hidden="1">#N/A</definedName>
    <definedName name="_2636DL612834FA" hidden="1">#N/A</definedName>
    <definedName name="_26370DLC50C9560" hidden="1">#N/A</definedName>
    <definedName name="_26371DLC50C9560" hidden="1">#N/A</definedName>
    <definedName name="_26372DLC50C9560" hidden="1">#N/A</definedName>
    <definedName name="_26373DLC50C9560" hidden="1">#N/A</definedName>
    <definedName name="_26374DLC50C9560" hidden="1">#N/A</definedName>
    <definedName name="_26375DLC50C9560" hidden="1">#N/A</definedName>
    <definedName name="_26376DLC50C9560" hidden="1">#N/A</definedName>
    <definedName name="_26377DLC50C9560" hidden="1">#N/A</definedName>
    <definedName name="_26378DLC50C9560" hidden="1">#N/A</definedName>
    <definedName name="_26379DLC50C9560" hidden="1">#N/A</definedName>
    <definedName name="_2637DL612834FA" hidden="1">#N/A</definedName>
    <definedName name="_26380DLC50C9560" hidden="1">#N/A</definedName>
    <definedName name="_26381DLC50C9560" hidden="1">#N/A</definedName>
    <definedName name="_26382DLC50C9560" hidden="1">#N/A</definedName>
    <definedName name="_26383DLC50C9560" hidden="1">#N/A</definedName>
    <definedName name="_26384DLC50C9560" hidden="1">#N/A</definedName>
    <definedName name="_26385DLC50C9560" hidden="1">#N/A</definedName>
    <definedName name="_26386DLC50C9560" hidden="1">#N/A</definedName>
    <definedName name="_26387DLC50C9560" hidden="1">#N/A</definedName>
    <definedName name="_26388DLC50C9560" hidden="1">#N/A</definedName>
    <definedName name="_26389DLC50C9560" hidden="1">#N/A</definedName>
    <definedName name="_2638DL612834FA" hidden="1">#N/A</definedName>
    <definedName name="_26390DLC50C9560" hidden="1">#N/A</definedName>
    <definedName name="_26391DLC50CE51A" hidden="1">#N/A</definedName>
    <definedName name="_26392DLC50CE51A" hidden="1">#N/A</definedName>
    <definedName name="_26393DLC50CE51A" hidden="1">#N/A</definedName>
    <definedName name="_26394DLC50CE51A" hidden="1">#N/A</definedName>
    <definedName name="_26395DLC50CE51A" hidden="1">#N/A</definedName>
    <definedName name="_26396DLC50CE51A" hidden="1">#N/A</definedName>
    <definedName name="_26397DLC50CE51A" hidden="1">#N/A</definedName>
    <definedName name="_26398DLC50CE51A" hidden="1">#N/A</definedName>
    <definedName name="_26399DLC50CE51A" hidden="1">#N/A</definedName>
    <definedName name="_2639DL612834FA" hidden="1">#N/A</definedName>
    <definedName name="_263DL607830C7" hidden="1">#N/A</definedName>
    <definedName name="_263DL624F3AB2" hidden="1">#N/A</definedName>
    <definedName name="_26400DLC50CE51A" hidden="1">#N/A</definedName>
    <definedName name="_26401DLC50CE51A" hidden="1">#N/A</definedName>
    <definedName name="_26402DLC50CE51A" hidden="1">#N/A</definedName>
    <definedName name="_26403DLC50CE51A" hidden="1">#N/A</definedName>
    <definedName name="_26404DLC50CE51A" hidden="1">#N/A</definedName>
    <definedName name="_26405DLC50CE51A" hidden="1">#N/A</definedName>
    <definedName name="_26406DLC50CE51A" hidden="1">#N/A</definedName>
    <definedName name="_26407DLC50CE51A" hidden="1">#N/A</definedName>
    <definedName name="_26408DLC50CE51A" hidden="1">#N/A</definedName>
    <definedName name="_26409DLC50CE51A" hidden="1">#N/A</definedName>
    <definedName name="_2640DL612834FA" hidden="1">#N/A</definedName>
    <definedName name="_26410DLC50CE51A" hidden="1">#N/A</definedName>
    <definedName name="_26411DLC50CE51A" hidden="1">#N/A</definedName>
    <definedName name="_26412DLC50CE51A" hidden="1">#N/A</definedName>
    <definedName name="_26413DLC50CE51A" hidden="1">#N/A</definedName>
    <definedName name="_26414DLC50CE51A" hidden="1">#N/A</definedName>
    <definedName name="_26415DLC50CE51A" hidden="1">#N/A</definedName>
    <definedName name="_26416DLC50CE51A" hidden="1">#N/A</definedName>
    <definedName name="_26417DLC50CE51A" hidden="1">#N/A</definedName>
    <definedName name="_26418DLC50CE51A" hidden="1">#N/A</definedName>
    <definedName name="_26419DLC50CE51A" hidden="1">#N/A</definedName>
    <definedName name="_2641DL612834FA" hidden="1">#N/A</definedName>
    <definedName name="_26420DLC50CE51A" hidden="1">#N/A</definedName>
    <definedName name="_26421DLC50CE51A" hidden="1">#N/A</definedName>
    <definedName name="_26422DLC50CE51A" hidden="1">#N/A</definedName>
    <definedName name="_26423DLC50CE51A" hidden="1">#N/A</definedName>
    <definedName name="_26424DLC50CE51A" hidden="1">#N/A</definedName>
    <definedName name="_26425DLC50CE51A" hidden="1">#N/A</definedName>
    <definedName name="_26426DLC50D9560" hidden="1">#N/A</definedName>
    <definedName name="_26427DLC50D9560" hidden="1">#N/A</definedName>
    <definedName name="_26428DLC50D9560" hidden="1">#N/A</definedName>
    <definedName name="_26429DLC50D9560" hidden="1">#N/A</definedName>
    <definedName name="_2642DL612834FA" hidden="1">#N/A</definedName>
    <definedName name="_26430DLC50D9560" hidden="1">#N/A</definedName>
    <definedName name="_26431DLC50D9560" hidden="1">#N/A</definedName>
    <definedName name="_26432DLC50D9560" hidden="1">#N/A</definedName>
    <definedName name="_26433DLC50D9560" hidden="1">#N/A</definedName>
    <definedName name="_26434DLC50D9560" hidden="1">#N/A</definedName>
    <definedName name="_26435DLC50D9560" hidden="1">#N/A</definedName>
    <definedName name="_26436DLC50D9560" hidden="1">#N/A</definedName>
    <definedName name="_26437DLC50D9560" hidden="1">#N/A</definedName>
    <definedName name="_26438DLC50D9560" hidden="1">#N/A</definedName>
    <definedName name="_26439DLC50D9560" hidden="1">#N/A</definedName>
    <definedName name="_2643DL612834FA" hidden="1">#N/A</definedName>
    <definedName name="_26440DLC50D9560" hidden="1">#N/A</definedName>
    <definedName name="_26441DLC50D9560" hidden="1">#N/A</definedName>
    <definedName name="_26442DLC50D9560" hidden="1">#N/A</definedName>
    <definedName name="_26443DLC50D9560" hidden="1">#N/A</definedName>
    <definedName name="_26444DLC50D9560" hidden="1">#N/A</definedName>
    <definedName name="_26445DLC50D9560" hidden="1">#N/A</definedName>
    <definedName name="_26446DLC50D9560" hidden="1">#N/A</definedName>
    <definedName name="_26447DLC50D9560" hidden="1">#N/A</definedName>
    <definedName name="_26448DLC50D9560" hidden="1">#N/A</definedName>
    <definedName name="_26449DLC50D9560" hidden="1">#N/A</definedName>
    <definedName name="_2644DL612834FA" hidden="1">#N/A</definedName>
    <definedName name="_26450DLC50D9560" hidden="1">#N/A</definedName>
    <definedName name="_26451DLC50D9560" hidden="1">#N/A</definedName>
    <definedName name="_26452DLC50D9560" hidden="1">#N/A</definedName>
    <definedName name="_26453DLC50D9560" hidden="1">#N/A</definedName>
    <definedName name="_26454DLC50D9560" hidden="1">#N/A</definedName>
    <definedName name="_26455DLC50D9560" hidden="1">#N/A</definedName>
    <definedName name="_26456DLC50D9560" hidden="1">#N/A</definedName>
    <definedName name="_26457DLC50D9560" hidden="1">#N/A</definedName>
    <definedName name="_26458DLC50D9560" hidden="1">#N/A</definedName>
    <definedName name="_26459DLC50D9560" hidden="1">#N/A</definedName>
    <definedName name="_2645DL612834FA" hidden="1">#N/A</definedName>
    <definedName name="_26460DLC50D9560" hidden="1">#N/A</definedName>
    <definedName name="_26461DLC50DE51A" hidden="1">#N/A</definedName>
    <definedName name="_26462DLC50DE51A" hidden="1">#N/A</definedName>
    <definedName name="_26463DLC50DE51A" hidden="1">#N/A</definedName>
    <definedName name="_26464DLC50DE51A" hidden="1">#N/A</definedName>
    <definedName name="_26465DLC50DE51A" hidden="1">#N/A</definedName>
    <definedName name="_26466DLC50DE51A" hidden="1">#N/A</definedName>
    <definedName name="_26467DLC50DE51A" hidden="1">#N/A</definedName>
    <definedName name="_26468DLC50DE51A" hidden="1">#N/A</definedName>
    <definedName name="_26469DLC50DE51A" hidden="1">#N/A</definedName>
    <definedName name="_2646DL612834FA" hidden="1">#N/A</definedName>
    <definedName name="_26470DLC50DE51A" hidden="1">#N/A</definedName>
    <definedName name="_26471DLC50DE51A" hidden="1">#N/A</definedName>
    <definedName name="_26472DLC50DE51A" hidden="1">#N/A</definedName>
    <definedName name="_26473DLC50DE51A" hidden="1">#N/A</definedName>
    <definedName name="_26474DLC50DE51A" hidden="1">#N/A</definedName>
    <definedName name="_26475DLC50DE51A" hidden="1">#N/A</definedName>
    <definedName name="_26476DLC50DE51A" hidden="1">#N/A</definedName>
    <definedName name="_26477DLC50DE51A" hidden="1">#N/A</definedName>
    <definedName name="_26478DLC50DE51A" hidden="1">#N/A</definedName>
    <definedName name="_26479DLC50DE51A" hidden="1">#N/A</definedName>
    <definedName name="_2647DL612834FA" hidden="1">#N/A</definedName>
    <definedName name="_26480DLC50DE51A" hidden="1">#N/A</definedName>
    <definedName name="_26481DLC50DE51A" hidden="1">#N/A</definedName>
    <definedName name="_26482DLC50DE51A" hidden="1">#N/A</definedName>
    <definedName name="_26483DLC50DE51A" hidden="1">#N/A</definedName>
    <definedName name="_26484DLC50DE51A" hidden="1">#N/A</definedName>
    <definedName name="_26485DLC50DE51A" hidden="1">#N/A</definedName>
    <definedName name="_26486DLC50DE51A" hidden="1">#N/A</definedName>
    <definedName name="_26487DLC50DE51A" hidden="1">#N/A</definedName>
    <definedName name="_26488DLC50DE51A" hidden="1">#N/A</definedName>
    <definedName name="_26489DLC50DE51A" hidden="1">#N/A</definedName>
    <definedName name="_2648DL612834FA" hidden="1">#N/A</definedName>
    <definedName name="_26490DLC50DE51A" hidden="1">#N/A</definedName>
    <definedName name="_26491DLC50DE51A" hidden="1">#N/A</definedName>
    <definedName name="_26492DLC50DE51A" hidden="1">#N/A</definedName>
    <definedName name="_26493DLC50DE51A" hidden="1">#N/A</definedName>
    <definedName name="_26494DLC50DE51A" hidden="1">#N/A</definedName>
    <definedName name="_26495DLC50DE51A" hidden="1">#N/A</definedName>
    <definedName name="_26496DLC50E9560" hidden="1">#N/A</definedName>
    <definedName name="_26497DLC50E9560" hidden="1">#N/A</definedName>
    <definedName name="_26498DLC50E9560" hidden="1">#N/A</definedName>
    <definedName name="_26499DLC50E9560" hidden="1">#N/A</definedName>
    <definedName name="_2649DL612834FA" hidden="1">#N/A</definedName>
    <definedName name="_264DL607830C7" hidden="1">#N/A</definedName>
    <definedName name="_264DL62503AB6" hidden="1">#N/A</definedName>
    <definedName name="_26500DLC50E9560" hidden="1">#N/A</definedName>
    <definedName name="_26501DLC50E9560" hidden="1">#N/A</definedName>
    <definedName name="_26502DLC50E9560" hidden="1">#N/A</definedName>
    <definedName name="_26503DLC50E9560" hidden="1">#N/A</definedName>
    <definedName name="_26504DLC50E9560" hidden="1">#N/A</definedName>
    <definedName name="_26505DLC50E9560" hidden="1">#N/A</definedName>
    <definedName name="_26506DLC50E9560" hidden="1">#N/A</definedName>
    <definedName name="_26507DLC50E9560" hidden="1">#N/A</definedName>
    <definedName name="_26508DLC50E9560" hidden="1">#N/A</definedName>
    <definedName name="_26509DLC50E9560" hidden="1">#N/A</definedName>
    <definedName name="_2650DL612834FA" hidden="1">#N/A</definedName>
    <definedName name="_26510DLC50E9560" hidden="1">#N/A</definedName>
    <definedName name="_26511DLC50E9560" hidden="1">#N/A</definedName>
    <definedName name="_26512DLC50E9560" hidden="1">#N/A</definedName>
    <definedName name="_26513DLC50E9560" hidden="1">#N/A</definedName>
    <definedName name="_26514DLC50E9560" hidden="1">#N/A</definedName>
    <definedName name="_26515DLC50E9560" hidden="1">#N/A</definedName>
    <definedName name="_26516DLC50E9560" hidden="1">#N/A</definedName>
    <definedName name="_26517DLC50E9560" hidden="1">#N/A</definedName>
    <definedName name="_26518DLC50E9560" hidden="1">#N/A</definedName>
    <definedName name="_26519DLC50E9560" hidden="1">#N/A</definedName>
    <definedName name="_2651DL612834FA" hidden="1">#N/A</definedName>
    <definedName name="_26520DLC50E9560" hidden="1">#N/A</definedName>
    <definedName name="_26521DLC50E9560" hidden="1">#N/A</definedName>
    <definedName name="_26522DLC50E9560" hidden="1">#N/A</definedName>
    <definedName name="_26523DLC50E9560" hidden="1">#N/A</definedName>
    <definedName name="_26524DLC50E9560" hidden="1">#N/A</definedName>
    <definedName name="_26525DLC50E9560" hidden="1">#N/A</definedName>
    <definedName name="_26526DLC50E9560" hidden="1">#N/A</definedName>
    <definedName name="_26527DLC50E9560" hidden="1">#N/A</definedName>
    <definedName name="_26528DLC50E9560" hidden="1">#N/A</definedName>
    <definedName name="_26529DLC50E9560" hidden="1">#N/A</definedName>
    <definedName name="_2652DL612834FA" hidden="1">#N/A</definedName>
    <definedName name="_26530DLC50E9560" hidden="1">#N/A</definedName>
    <definedName name="_26531DLC50EE51A" hidden="1">#N/A</definedName>
    <definedName name="_26532DLC50EE51A" hidden="1">#N/A</definedName>
    <definedName name="_26533DLC50EE51A" hidden="1">#N/A</definedName>
    <definedName name="_26534DLC50EE51A" hidden="1">#N/A</definedName>
    <definedName name="_26535DLC50EE51A" hidden="1">#N/A</definedName>
    <definedName name="_26536DLC50EE51A" hidden="1">#N/A</definedName>
    <definedName name="_26537DLC50EE51A" hidden="1">#N/A</definedName>
    <definedName name="_26538DLC50EE51A" hidden="1">#N/A</definedName>
    <definedName name="_26539DLC50EE51A" hidden="1">#N/A</definedName>
    <definedName name="_2653DL612834FA" hidden="1">#N/A</definedName>
    <definedName name="_26540DLC50EE51A" hidden="1">#N/A</definedName>
    <definedName name="_26541DLC50EE51A" hidden="1">#N/A</definedName>
    <definedName name="_26542DLC50EE51A" hidden="1">#N/A</definedName>
    <definedName name="_26543DLC50EE51A" hidden="1">#N/A</definedName>
    <definedName name="_26544DLC50EE51A" hidden="1">#N/A</definedName>
    <definedName name="_26545DLC50EE51A" hidden="1">#N/A</definedName>
    <definedName name="_26546DLC50EE51A" hidden="1">#N/A</definedName>
    <definedName name="_26547DLC50EE51A" hidden="1">#N/A</definedName>
    <definedName name="_26548DLC50EE51A" hidden="1">#N/A</definedName>
    <definedName name="_26549DLC50EE51A" hidden="1">#N/A</definedName>
    <definedName name="_2654DL612834FA" hidden="1">#N/A</definedName>
    <definedName name="_26550DLC50EE51A" hidden="1">#N/A</definedName>
    <definedName name="_26551DLC50EE51A" hidden="1">#N/A</definedName>
    <definedName name="_26552DLC50EE51A" hidden="1">#N/A</definedName>
    <definedName name="_26553DLC50EE51A" hidden="1">#N/A</definedName>
    <definedName name="_26554DLC50EE51A" hidden="1">#N/A</definedName>
    <definedName name="_26555DLC50EE51A" hidden="1">#N/A</definedName>
    <definedName name="_26556DLC50EE51A" hidden="1">#N/A</definedName>
    <definedName name="_26557DLC50EE51A" hidden="1">#N/A</definedName>
    <definedName name="_26558DLC50EE51A" hidden="1">#N/A</definedName>
    <definedName name="_26559DLC50EE51A" hidden="1">#N/A</definedName>
    <definedName name="_2655DL612834FA" hidden="1">#N/A</definedName>
    <definedName name="_26560DLC50EE51A" hidden="1">#N/A</definedName>
    <definedName name="_26561DLC50EE51A" hidden="1">#N/A</definedName>
    <definedName name="_26562DLC50EE51A" hidden="1">#N/A</definedName>
    <definedName name="_26563DLC50EE51A" hidden="1">#N/A</definedName>
    <definedName name="_26564DLC50EE51A" hidden="1">#N/A</definedName>
    <definedName name="_26565DLC50EE51A" hidden="1">#N/A</definedName>
    <definedName name="_26566DLC50F9560" hidden="1">#N/A</definedName>
    <definedName name="_26567DLC50F9560" hidden="1">#N/A</definedName>
    <definedName name="_26568DLC50F9560" hidden="1">#N/A</definedName>
    <definedName name="_26569DLC50F9560" hidden="1">#N/A</definedName>
    <definedName name="_2656DL612834FA" hidden="1">#N/A</definedName>
    <definedName name="_26570DLC50F9560" hidden="1">#N/A</definedName>
    <definedName name="_26571DLC50F9560" hidden="1">#N/A</definedName>
    <definedName name="_26572DLC50F9560" hidden="1">#N/A</definedName>
    <definedName name="_26573DLC50F9560" hidden="1">#N/A</definedName>
    <definedName name="_26574DLC50F9560" hidden="1">#N/A</definedName>
    <definedName name="_26575DLC50F9560" hidden="1">#N/A</definedName>
    <definedName name="_26576DLC50F9560" hidden="1">#N/A</definedName>
    <definedName name="_26577DLC50F9560" hidden="1">#N/A</definedName>
    <definedName name="_26578DLC50F9560" hidden="1">#N/A</definedName>
    <definedName name="_26579DLC50F9560" hidden="1">#N/A</definedName>
    <definedName name="_2657DL612834FA" hidden="1">#N/A</definedName>
    <definedName name="_26580DLC50F9560" hidden="1">#N/A</definedName>
    <definedName name="_26581DLC50F9560" hidden="1">#N/A</definedName>
    <definedName name="_26582DLC50F9560" hidden="1">#N/A</definedName>
    <definedName name="_26583DLC50F9560" hidden="1">#N/A</definedName>
    <definedName name="_26584DLC50F9560" hidden="1">#N/A</definedName>
    <definedName name="_26585DLC50F9560" hidden="1">#N/A</definedName>
    <definedName name="_26586DLC50F9560" hidden="1">#N/A</definedName>
    <definedName name="_26587DLC50F9560" hidden="1">#N/A</definedName>
    <definedName name="_26588DLC50F9560" hidden="1">#N/A</definedName>
    <definedName name="_26589DLC50F9560" hidden="1">#N/A</definedName>
    <definedName name="_2658DL612834FA" hidden="1">#N/A</definedName>
    <definedName name="_26590DLC50F9560" hidden="1">#N/A</definedName>
    <definedName name="_26591DLC50F9560" hidden="1">#N/A</definedName>
    <definedName name="_26592DLC50F9560" hidden="1">#N/A</definedName>
    <definedName name="_26593DLC50F9560" hidden="1">#N/A</definedName>
    <definedName name="_26594DLC50F9560" hidden="1">#N/A</definedName>
    <definedName name="_26595DLC50F9560" hidden="1">#N/A</definedName>
    <definedName name="_26596DLC50F9560" hidden="1">#N/A</definedName>
    <definedName name="_26597DLC50F9560" hidden="1">#N/A</definedName>
    <definedName name="_26598DLC50F9560" hidden="1">#N/A</definedName>
    <definedName name="_26599DLC50F9560" hidden="1">#N/A</definedName>
    <definedName name="_2659DL612834FA" hidden="1">#N/A</definedName>
    <definedName name="_265DL607830C7" hidden="1">#N/A</definedName>
    <definedName name="_265DL62513ADD" hidden="1">#N/A</definedName>
    <definedName name="_26600DLC50F9560" hidden="1">#N/A</definedName>
    <definedName name="_26601DLC50FE51A" hidden="1">#N/A</definedName>
    <definedName name="_26602DLC50FE51A" hidden="1">#N/A</definedName>
    <definedName name="_26603DLC50FE51A" hidden="1">#N/A</definedName>
    <definedName name="_26604DLC50FE51A" hidden="1">#N/A</definedName>
    <definedName name="_26605DLC50FE51A" hidden="1">#N/A</definedName>
    <definedName name="_26606DLC50FE51A" hidden="1">#N/A</definedName>
    <definedName name="_26607DLC50FE51A" hidden="1">#N/A</definedName>
    <definedName name="_26608DLC50FE51A" hidden="1">#N/A</definedName>
    <definedName name="_26609DLC50FE51A" hidden="1">#N/A</definedName>
    <definedName name="_2660DL612834FA" hidden="1">#N/A</definedName>
    <definedName name="_26610DLC50FE51A" hidden="1">#N/A</definedName>
    <definedName name="_26611DLC50FE51A" hidden="1">#N/A</definedName>
    <definedName name="_26612DLC50FE51A" hidden="1">#N/A</definedName>
    <definedName name="_26613DLC50FE51A" hidden="1">#N/A</definedName>
    <definedName name="_26614DLC50FE51A" hidden="1">#N/A</definedName>
    <definedName name="_26615DLC50FE51A" hidden="1">#N/A</definedName>
    <definedName name="_26616DLC50FE51A" hidden="1">#N/A</definedName>
    <definedName name="_26617DLC50FE51A" hidden="1">#N/A</definedName>
    <definedName name="_26618DLC50FE51A" hidden="1">#N/A</definedName>
    <definedName name="_26619DLC50FE51A" hidden="1">#N/A</definedName>
    <definedName name="_2661DL61293500" hidden="1">#N/A</definedName>
    <definedName name="_26620DLC50FE51A" hidden="1">#N/A</definedName>
    <definedName name="_26621DLC50FE51A" hidden="1">#N/A</definedName>
    <definedName name="_26622DLC50FE51A" hidden="1">#N/A</definedName>
    <definedName name="_26623DLC50FE51A" hidden="1">#N/A</definedName>
    <definedName name="_26624DLC50FE51A" hidden="1">#N/A</definedName>
    <definedName name="_26625DLC50FE51A" hidden="1">#N/A</definedName>
    <definedName name="_26626DLC50FE51A" hidden="1">#N/A</definedName>
    <definedName name="_26627DLC50FE51A" hidden="1">#N/A</definedName>
    <definedName name="_26628DLC50FE51A" hidden="1">#N/A</definedName>
    <definedName name="_26629DLC50FE51A" hidden="1">#N/A</definedName>
    <definedName name="_2662DL61293500" hidden="1">#N/A</definedName>
    <definedName name="_26630DLC50FE51A" hidden="1">#N/A</definedName>
    <definedName name="_26631DLC50FE51A" hidden="1">#N/A</definedName>
    <definedName name="_26632DLC50FE51A" hidden="1">#N/A</definedName>
    <definedName name="_26633DLC50FE51A" hidden="1">#N/A</definedName>
    <definedName name="_26634DLC50FE51A" hidden="1">#N/A</definedName>
    <definedName name="_26635DLC50FE51A" hidden="1">#N/A</definedName>
    <definedName name="_26636DLC5109560" hidden="1">#N/A</definedName>
    <definedName name="_26637DLC5109560" hidden="1">#N/A</definedName>
    <definedName name="_26638DLC5109560" hidden="1">#N/A</definedName>
    <definedName name="_26639DLC5109560" hidden="1">#N/A</definedName>
    <definedName name="_2663DL61293500" hidden="1">#N/A</definedName>
    <definedName name="_26640DLC5109560" hidden="1">#N/A</definedName>
    <definedName name="_26641DLC5109560" hidden="1">#N/A</definedName>
    <definedName name="_26642DLC5109560" hidden="1">#N/A</definedName>
    <definedName name="_26643DLC5109560" hidden="1">#N/A</definedName>
    <definedName name="_26644DLC5109560" hidden="1">#N/A</definedName>
    <definedName name="_26645DLC5109560" hidden="1">#N/A</definedName>
    <definedName name="_26646DLC5109560" hidden="1">#N/A</definedName>
    <definedName name="_26647DLC5109560" hidden="1">#N/A</definedName>
    <definedName name="_26648DLC5109560" hidden="1">#N/A</definedName>
    <definedName name="_26649DLC5109560" hidden="1">#N/A</definedName>
    <definedName name="_2664DL61293500" hidden="1">#N/A</definedName>
    <definedName name="_26650DLC5109560" hidden="1">#N/A</definedName>
    <definedName name="_26651DLC5109560" hidden="1">#N/A</definedName>
    <definedName name="_26652DLC5109560" hidden="1">#N/A</definedName>
    <definedName name="_26653DLC5109560" hidden="1">#N/A</definedName>
    <definedName name="_26654DLC5109560" hidden="1">#N/A</definedName>
    <definedName name="_26655DLC5109560" hidden="1">#N/A</definedName>
    <definedName name="_26656DLC5109560" hidden="1">#N/A</definedName>
    <definedName name="_26657DLC5109560" hidden="1">#N/A</definedName>
    <definedName name="_26658DLC5109560" hidden="1">#N/A</definedName>
    <definedName name="_26659DLC5109560" hidden="1">#N/A</definedName>
    <definedName name="_2665DL61293500" hidden="1">#N/A</definedName>
    <definedName name="_26660DLC5109560" hidden="1">#N/A</definedName>
    <definedName name="_26661DLC5109560" hidden="1">#N/A</definedName>
    <definedName name="_26662DLC5109560" hidden="1">#N/A</definedName>
    <definedName name="_26663DLC5109560" hidden="1">#N/A</definedName>
    <definedName name="_26664DLC5109560" hidden="1">#N/A</definedName>
    <definedName name="_26665DLC5109560" hidden="1">#N/A</definedName>
    <definedName name="_26666DLC5109560" hidden="1">#N/A</definedName>
    <definedName name="_26667DLC5109560" hidden="1">#N/A</definedName>
    <definedName name="_26668DLC5109560" hidden="1">#N/A</definedName>
    <definedName name="_26669DLC5109560" hidden="1">#N/A</definedName>
    <definedName name="_2666DL61293500" hidden="1">#N/A</definedName>
    <definedName name="_26670DLC5109560" hidden="1">#N/A</definedName>
    <definedName name="_26671DLC510E51A" hidden="1">#N/A</definedName>
    <definedName name="_26672DLC510E51A" hidden="1">#N/A</definedName>
    <definedName name="_26673DLC510E51A" hidden="1">#N/A</definedName>
    <definedName name="_26674DLC510E51A" hidden="1">#N/A</definedName>
    <definedName name="_26675DLC510E51A" hidden="1">#N/A</definedName>
    <definedName name="_26676DLC510E51A" hidden="1">#N/A</definedName>
    <definedName name="_26677DLC510E51A" hidden="1">#N/A</definedName>
    <definedName name="_26678DLC510E51A" hidden="1">#N/A</definedName>
    <definedName name="_26679DLC510E51A" hidden="1">#N/A</definedName>
    <definedName name="_2667DL61293500" hidden="1">#N/A</definedName>
    <definedName name="_26680DLC510E51A" hidden="1">#N/A</definedName>
    <definedName name="_26681DLC510E51A" hidden="1">#N/A</definedName>
    <definedName name="_26682DLC510E51A" hidden="1">#N/A</definedName>
    <definedName name="_26683DLC510E51A" hidden="1">#N/A</definedName>
    <definedName name="_26684DLC510E51A" hidden="1">#N/A</definedName>
    <definedName name="_26685DLC510E51A" hidden="1">#N/A</definedName>
    <definedName name="_26686DLC510E51A" hidden="1">#N/A</definedName>
    <definedName name="_26687DLC510E51A" hidden="1">#N/A</definedName>
    <definedName name="_26688DLC510E51A" hidden="1">#N/A</definedName>
    <definedName name="_26689DLC510E51A" hidden="1">#N/A</definedName>
    <definedName name="_2668DL61293500" hidden="1">#N/A</definedName>
    <definedName name="_26690DLC510E51A" hidden="1">#N/A</definedName>
    <definedName name="_26691DLC510E51A" hidden="1">#N/A</definedName>
    <definedName name="_26692DLC510E51A" hidden="1">#N/A</definedName>
    <definedName name="_26693DLC510E51A" hidden="1">#N/A</definedName>
    <definedName name="_26694DLC510E51A" hidden="1">#N/A</definedName>
    <definedName name="_26695DLC510E51A" hidden="1">#N/A</definedName>
    <definedName name="_26696DLC510E51A" hidden="1">#N/A</definedName>
    <definedName name="_26697DLC510E51A" hidden="1">#N/A</definedName>
    <definedName name="_26698DLC510E51A" hidden="1">#N/A</definedName>
    <definedName name="_26699DLC510E51A" hidden="1">#N/A</definedName>
    <definedName name="_2669DL61293500" hidden="1">#N/A</definedName>
    <definedName name="_266DL607830C7" hidden="1">#N/A</definedName>
    <definedName name="_266DLC3E9128E" hidden="1">#N/A</definedName>
    <definedName name="_26700DLC510E51A" hidden="1">#N/A</definedName>
    <definedName name="_26701DLC510E51A" hidden="1">#N/A</definedName>
    <definedName name="_26702DLC510E51A" hidden="1">#N/A</definedName>
    <definedName name="_26703DLC510E51A" hidden="1">#N/A</definedName>
    <definedName name="_26704DLC510E51A" hidden="1">#N/A</definedName>
    <definedName name="_26705DLC510E51A" hidden="1">#N/A</definedName>
    <definedName name="_26706DLC5119560" hidden="1">#N/A</definedName>
    <definedName name="_26707DLC5119560" hidden="1">#N/A</definedName>
    <definedName name="_26708DLC5119560" hidden="1">#N/A</definedName>
    <definedName name="_26709DLC5119560" hidden="1">#N/A</definedName>
    <definedName name="_2670DL61293500" hidden="1">#N/A</definedName>
    <definedName name="_26710DLC5119560" hidden="1">#N/A</definedName>
    <definedName name="_26711DLC5119560" hidden="1">#N/A</definedName>
    <definedName name="_26712DLC5119560" hidden="1">#N/A</definedName>
    <definedName name="_26713DLC5119560" hidden="1">#N/A</definedName>
    <definedName name="_26714DLC5119560" hidden="1">#N/A</definedName>
    <definedName name="_26715DLC5119560" hidden="1">#N/A</definedName>
    <definedName name="_26716DLC5119560" hidden="1">#N/A</definedName>
    <definedName name="_26717DLC5119560" hidden="1">#N/A</definedName>
    <definedName name="_26718DLC5119560" hidden="1">#N/A</definedName>
    <definedName name="_26719DLC5119560" hidden="1">#N/A</definedName>
    <definedName name="_2671DL61293500" hidden="1">#N/A</definedName>
    <definedName name="_26720DLC5119560" hidden="1">#N/A</definedName>
    <definedName name="_26721DLC5119560" hidden="1">#N/A</definedName>
    <definedName name="_26722DLC5119560" hidden="1">#N/A</definedName>
    <definedName name="_26723DLC5119560" hidden="1">#N/A</definedName>
    <definedName name="_26724DLC5119560" hidden="1">#N/A</definedName>
    <definedName name="_26725DLC5119560" hidden="1">#N/A</definedName>
    <definedName name="_26726DLC5119560" hidden="1">#N/A</definedName>
    <definedName name="_26727DLC5119560" hidden="1">#N/A</definedName>
    <definedName name="_26728DLC5119560" hidden="1">#N/A</definedName>
    <definedName name="_26729DLC5119560" hidden="1">#N/A</definedName>
    <definedName name="_2672DL61293500" hidden="1">#N/A</definedName>
    <definedName name="_26730DLC5119560" hidden="1">#N/A</definedName>
    <definedName name="_26731DLC5119560" hidden="1">#N/A</definedName>
    <definedName name="_26732DLC5119560" hidden="1">#N/A</definedName>
    <definedName name="_26733DLC5119560" hidden="1">#N/A</definedName>
    <definedName name="_26734DLC5119560" hidden="1">#N/A</definedName>
    <definedName name="_26735DLC5119560" hidden="1">#N/A</definedName>
    <definedName name="_26736DLC5119560" hidden="1">#N/A</definedName>
    <definedName name="_26737DLC5119560" hidden="1">#N/A</definedName>
    <definedName name="_26738DLC5119560" hidden="1">#N/A</definedName>
    <definedName name="_26739DLC5119560" hidden="1">#N/A</definedName>
    <definedName name="_2673DL61293500" hidden="1">#N/A</definedName>
    <definedName name="_26740DLC5119560" hidden="1">#N/A</definedName>
    <definedName name="_26741DLC511E51A" hidden="1">#N/A</definedName>
    <definedName name="_26742DLC511E51A" hidden="1">#N/A</definedName>
    <definedName name="_26743DLC511E51A" hidden="1">#N/A</definedName>
    <definedName name="_26744DLC511E51A" hidden="1">#N/A</definedName>
    <definedName name="_26745DLC511E51A" hidden="1">#N/A</definedName>
    <definedName name="_26746DLC511E51A" hidden="1">#N/A</definedName>
    <definedName name="_26747DLC511E51A" hidden="1">#N/A</definedName>
    <definedName name="_26748DLC511E51A" hidden="1">#N/A</definedName>
    <definedName name="_26749DLC511E51A" hidden="1">#N/A</definedName>
    <definedName name="_2674DL61293500" hidden="1">#N/A</definedName>
    <definedName name="_26750DLC511E51A" hidden="1">#N/A</definedName>
    <definedName name="_26751DLC511E51A" hidden="1">#N/A</definedName>
    <definedName name="_26752DLC511E51A" hidden="1">#N/A</definedName>
    <definedName name="_26753DLC511E51A" hidden="1">#N/A</definedName>
    <definedName name="_26754DLC511E51A" hidden="1">#N/A</definedName>
    <definedName name="_26755DLC511E51A" hidden="1">#N/A</definedName>
    <definedName name="_26756DLC511E51A" hidden="1">#N/A</definedName>
    <definedName name="_26757DLC511E51A" hidden="1">#N/A</definedName>
    <definedName name="_26758DLC511E51A" hidden="1">#N/A</definedName>
    <definedName name="_26759DLC511E51A" hidden="1">#N/A</definedName>
    <definedName name="_2675DL61293500" hidden="1">#N/A</definedName>
    <definedName name="_26760DLC511E51A" hidden="1">#N/A</definedName>
    <definedName name="_26761DLC511E51A" hidden="1">#N/A</definedName>
    <definedName name="_26762DLC511E51A" hidden="1">#N/A</definedName>
    <definedName name="_26763DLC511E51A" hidden="1">#N/A</definedName>
    <definedName name="_26764DLC511E51A" hidden="1">#N/A</definedName>
    <definedName name="_26765DLC511E51A" hidden="1">#N/A</definedName>
    <definedName name="_26766DLC511E51A" hidden="1">#N/A</definedName>
    <definedName name="_26767DLC511E51A" hidden="1">#N/A</definedName>
    <definedName name="_26768DLC511E51A" hidden="1">#N/A</definedName>
    <definedName name="_26769DLC511E51A" hidden="1">#N/A</definedName>
    <definedName name="_2676DL61293500" hidden="1">#N/A</definedName>
    <definedName name="_26770DLC511E51A" hidden="1">#N/A</definedName>
    <definedName name="_26771DLC511E51A" hidden="1">#N/A</definedName>
    <definedName name="_26772DLC511E51A" hidden="1">#N/A</definedName>
    <definedName name="_26773DLC511E51A" hidden="1">#N/A</definedName>
    <definedName name="_26774DLC511E51A" hidden="1">#N/A</definedName>
    <definedName name="_26775DLC511E51A" hidden="1">#N/A</definedName>
    <definedName name="_26776DLC5129560" hidden="1">#N/A</definedName>
    <definedName name="_26777DLC5129560" hidden="1">#N/A</definedName>
    <definedName name="_26778DLC5129560" hidden="1">#N/A</definedName>
    <definedName name="_26779DLC5129560" hidden="1">#N/A</definedName>
    <definedName name="_2677DL61293500" hidden="1">#N/A</definedName>
    <definedName name="_26780DLC5129560" hidden="1">#N/A</definedName>
    <definedName name="_26781DLC5129560" hidden="1">#N/A</definedName>
    <definedName name="_26782DLC5129560" hidden="1">#N/A</definedName>
    <definedName name="_26783DLC5129560" hidden="1">#N/A</definedName>
    <definedName name="_26784DLC5129560" hidden="1">#N/A</definedName>
    <definedName name="_26785DLC5129560" hidden="1">#N/A</definedName>
    <definedName name="_26786DLC5129560" hidden="1">#N/A</definedName>
    <definedName name="_26787DLC5129560" hidden="1">#N/A</definedName>
    <definedName name="_26788DLC5129560" hidden="1">#N/A</definedName>
    <definedName name="_26789DLC5129560" hidden="1">#N/A</definedName>
    <definedName name="_2678DL61293500" hidden="1">#N/A</definedName>
    <definedName name="_26790DLC5129560" hidden="1">#N/A</definedName>
    <definedName name="_26791DLC5129560" hidden="1">#N/A</definedName>
    <definedName name="_26792DLC5129560" hidden="1">#N/A</definedName>
    <definedName name="_26793DLC5129560" hidden="1">#N/A</definedName>
    <definedName name="_26794DLC5129560" hidden="1">#N/A</definedName>
    <definedName name="_26795DLC5129560" hidden="1">#N/A</definedName>
    <definedName name="_26796DLC5129560" hidden="1">#N/A</definedName>
    <definedName name="_26797DLC5129560" hidden="1">#N/A</definedName>
    <definedName name="_26798DLC5129560" hidden="1">#N/A</definedName>
    <definedName name="_26799DLC5129560" hidden="1">#N/A</definedName>
    <definedName name="_2679DL61293500" hidden="1">#N/A</definedName>
    <definedName name="_267DL607830C7" hidden="1">#N/A</definedName>
    <definedName name="_267DLC3EA1415" hidden="1">#N/A</definedName>
    <definedName name="_26800DLC5129560" hidden="1">#N/A</definedName>
    <definedName name="_26801DLC5129560" hidden="1">#N/A</definedName>
    <definedName name="_26802DLC5129560" hidden="1">#N/A</definedName>
    <definedName name="_26803DLC5129560" hidden="1">#N/A</definedName>
    <definedName name="_26804DLC5129560" hidden="1">#N/A</definedName>
    <definedName name="_26805DLC5129560" hidden="1">#N/A</definedName>
    <definedName name="_26806DLC5129560" hidden="1">#N/A</definedName>
    <definedName name="_26807DLC5129560" hidden="1">#N/A</definedName>
    <definedName name="_26808DLC5129560" hidden="1">#N/A</definedName>
    <definedName name="_26809DLC5129560" hidden="1">#N/A</definedName>
    <definedName name="_2680DL61293500" hidden="1">#N/A</definedName>
    <definedName name="_26810DLC5129560" hidden="1">#N/A</definedName>
    <definedName name="_26811DLC512E51A" hidden="1">#N/A</definedName>
    <definedName name="_26812DLC512E51A" hidden="1">#N/A</definedName>
    <definedName name="_26813DLC512E51A" hidden="1">#N/A</definedName>
    <definedName name="_26814DLC512E51A" hidden="1">#N/A</definedName>
    <definedName name="_26815DLC512E51A" hidden="1">#N/A</definedName>
    <definedName name="_26816DLC512E51A" hidden="1">#N/A</definedName>
    <definedName name="_26817DLC512E51A" hidden="1">#N/A</definedName>
    <definedName name="_26818DLC512E51A" hidden="1">#N/A</definedName>
    <definedName name="_26819DLC512E51A" hidden="1">#N/A</definedName>
    <definedName name="_2681DL61293500" hidden="1">#N/A</definedName>
    <definedName name="_26820DLC512E51A" hidden="1">#N/A</definedName>
    <definedName name="_26821DLC512E51A" hidden="1">#N/A</definedName>
    <definedName name="_26822DLC512E51A" hidden="1">#N/A</definedName>
    <definedName name="_26823DLC512E51A" hidden="1">#N/A</definedName>
    <definedName name="_26824DLC512E51A" hidden="1">#N/A</definedName>
    <definedName name="_26825DLC512E51A" hidden="1">#N/A</definedName>
    <definedName name="_26826DLC512E51A" hidden="1">#N/A</definedName>
    <definedName name="_26827DLC512E51A" hidden="1">#N/A</definedName>
    <definedName name="_26828DLC512E51A" hidden="1">#N/A</definedName>
    <definedName name="_26829DLC512E51A" hidden="1">#N/A</definedName>
    <definedName name="_2682DL61293500" hidden="1">#N/A</definedName>
    <definedName name="_26830DLC512E51A" hidden="1">#N/A</definedName>
    <definedName name="_26831DLC512E51A" hidden="1">#N/A</definedName>
    <definedName name="_26832DLC512E51A" hidden="1">#N/A</definedName>
    <definedName name="_26833DLC512E51A" hidden="1">#N/A</definedName>
    <definedName name="_26834DLC512E51A" hidden="1">#N/A</definedName>
    <definedName name="_26835DLC512E51A" hidden="1">#N/A</definedName>
    <definedName name="_26836DLC512E51A" hidden="1">#N/A</definedName>
    <definedName name="_26837DLC512E51A" hidden="1">#N/A</definedName>
    <definedName name="_26838DLC512E51A" hidden="1">#N/A</definedName>
    <definedName name="_26839DLC512E51A" hidden="1">#N/A</definedName>
    <definedName name="_2683DL61293500" hidden="1">#N/A</definedName>
    <definedName name="_26840DLC512E51A" hidden="1">#N/A</definedName>
    <definedName name="_26841DLC512E51A" hidden="1">#N/A</definedName>
    <definedName name="_26842DLC512E51A" hidden="1">#N/A</definedName>
    <definedName name="_26843DLC512E51A" hidden="1">#N/A</definedName>
    <definedName name="_26844DLC512E51A" hidden="1">#N/A</definedName>
    <definedName name="_26845DLC512E51A" hidden="1">#N/A</definedName>
    <definedName name="_26846DLC5139560" hidden="1">#N/A</definedName>
    <definedName name="_26847DLC5139560" hidden="1">#N/A</definedName>
    <definedName name="_26848DLC5139560" hidden="1">#N/A</definedName>
    <definedName name="_26849DLC5139560" hidden="1">#N/A</definedName>
    <definedName name="_2684DL61293500" hidden="1">#N/A</definedName>
    <definedName name="_26850DLC5139560" hidden="1">#N/A</definedName>
    <definedName name="_26851DLC5139560" hidden="1">#N/A</definedName>
    <definedName name="_26852DLC5139560" hidden="1">#N/A</definedName>
    <definedName name="_26853DLC5139560" hidden="1">#N/A</definedName>
    <definedName name="_26854DLC5139560" hidden="1">#N/A</definedName>
    <definedName name="_26855DLC5139560" hidden="1">#N/A</definedName>
    <definedName name="_26856DLC5139560" hidden="1">#N/A</definedName>
    <definedName name="_26857DLC5139560" hidden="1">#N/A</definedName>
    <definedName name="_26858DLC5139560" hidden="1">#N/A</definedName>
    <definedName name="_26859DLC5139560" hidden="1">#N/A</definedName>
    <definedName name="_2685DL61293500" hidden="1">#N/A</definedName>
    <definedName name="_26860DLC5139560" hidden="1">#N/A</definedName>
    <definedName name="_26861DLC5139560" hidden="1">#N/A</definedName>
    <definedName name="_26862DLC5139560" hidden="1">#N/A</definedName>
    <definedName name="_26863DLC5139560" hidden="1">#N/A</definedName>
    <definedName name="_26864DLC5139560" hidden="1">#N/A</definedName>
    <definedName name="_26865DLC5139560" hidden="1">#N/A</definedName>
    <definedName name="_26866DLC5139560" hidden="1">#N/A</definedName>
    <definedName name="_26867DLC5139560" hidden="1">#N/A</definedName>
    <definedName name="_26868DLC5139560" hidden="1">#N/A</definedName>
    <definedName name="_26869DLC5139560" hidden="1">#N/A</definedName>
    <definedName name="_2686DL61293500" hidden="1">#N/A</definedName>
    <definedName name="_26870DLC5139560" hidden="1">#N/A</definedName>
    <definedName name="_26871DLC5139560" hidden="1">#N/A</definedName>
    <definedName name="_26872DLC5139560" hidden="1">#N/A</definedName>
    <definedName name="_26873DLC5139560" hidden="1">#N/A</definedName>
    <definedName name="_26874DLC5139560" hidden="1">#N/A</definedName>
    <definedName name="_26875DLC5139560" hidden="1">#N/A</definedName>
    <definedName name="_26876DLC5139560" hidden="1">#N/A</definedName>
    <definedName name="_26877DLC5139560" hidden="1">#N/A</definedName>
    <definedName name="_26878DLC5139560" hidden="1">#N/A</definedName>
    <definedName name="_26879DLC5139560" hidden="1">#N/A</definedName>
    <definedName name="_2687DL61293500" hidden="1">#N/A</definedName>
    <definedName name="_26880DLC5139560" hidden="1">#N/A</definedName>
    <definedName name="_26881DLC513E51B" hidden="1">#N/A</definedName>
    <definedName name="_26882DLC513E51B" hidden="1">#N/A</definedName>
    <definedName name="_26883DLC513E51B" hidden="1">#N/A</definedName>
    <definedName name="_26884DLC513E51B" hidden="1">#N/A</definedName>
    <definedName name="_26885DLC513E51B" hidden="1">#N/A</definedName>
    <definedName name="_26886DLC513E51B" hidden="1">#N/A</definedName>
    <definedName name="_26887DLC513E51B" hidden="1">#N/A</definedName>
    <definedName name="_26888DLC513E51B" hidden="1">#N/A</definedName>
    <definedName name="_26889DLC513E51B" hidden="1">#N/A</definedName>
    <definedName name="_2688DL61293500" hidden="1">#N/A</definedName>
    <definedName name="_26890DLC513E51B" hidden="1">#N/A</definedName>
    <definedName name="_26891DLC513E51B" hidden="1">#N/A</definedName>
    <definedName name="_26892DLC513E51B" hidden="1">#N/A</definedName>
    <definedName name="_26893DLC513E51B" hidden="1">#N/A</definedName>
    <definedName name="_26894DLC513E51B" hidden="1">#N/A</definedName>
    <definedName name="_26895DLC513E51B" hidden="1">#N/A</definedName>
    <definedName name="_26896DLC513E51B" hidden="1">#N/A</definedName>
    <definedName name="_26897DLC513E51B" hidden="1">#N/A</definedName>
    <definedName name="_26898DLC513E51B" hidden="1">#N/A</definedName>
    <definedName name="_26899DLC513E51B" hidden="1">#N/A</definedName>
    <definedName name="_2689DL61293500" hidden="1">#N/A</definedName>
    <definedName name="_268DL607830C7" hidden="1">#N/A</definedName>
    <definedName name="_268DLC3EB1415" hidden="1">#N/A</definedName>
    <definedName name="_26900DLC513E51B" hidden="1">#N/A</definedName>
    <definedName name="_26901DLC513E51B" hidden="1">#N/A</definedName>
    <definedName name="_26902DLC513E51B" hidden="1">#N/A</definedName>
    <definedName name="_26903DLC513E51B" hidden="1">#N/A</definedName>
    <definedName name="_26904DLC513E51B" hidden="1">#N/A</definedName>
    <definedName name="_26905DLC513E51B" hidden="1">#N/A</definedName>
    <definedName name="_26906DLC513E51B" hidden="1">#N/A</definedName>
    <definedName name="_26907DLC513E51B" hidden="1">#N/A</definedName>
    <definedName name="_26908DLC513E51B" hidden="1">#N/A</definedName>
    <definedName name="_26909DLC513E51B" hidden="1">#N/A</definedName>
    <definedName name="_2690DL61293500" hidden="1">#N/A</definedName>
    <definedName name="_26910DLC513E51B" hidden="1">#N/A</definedName>
    <definedName name="_26911DLC513E51B" hidden="1">#N/A</definedName>
    <definedName name="_26912DLC513E51B" hidden="1">#N/A</definedName>
    <definedName name="_26913DLC513E51B" hidden="1">#N/A</definedName>
    <definedName name="_26914DLC513E51B" hidden="1">#N/A</definedName>
    <definedName name="_26915DLC513E51B" hidden="1">#N/A</definedName>
    <definedName name="_26916DLC5149560" hidden="1">#N/A</definedName>
    <definedName name="_26917DLC5149560" hidden="1">#N/A</definedName>
    <definedName name="_26918DLC5149560" hidden="1">#N/A</definedName>
    <definedName name="_26919DLC5149560" hidden="1">#N/A</definedName>
    <definedName name="_2691DL61293500" hidden="1">#N/A</definedName>
    <definedName name="_26920DLC5149560" hidden="1">#N/A</definedName>
    <definedName name="_26921DLC5149560" hidden="1">#N/A</definedName>
    <definedName name="_26922DLC5149560" hidden="1">#N/A</definedName>
    <definedName name="_26923DLC5149560" hidden="1">#N/A</definedName>
    <definedName name="_26924DLC5149560" hidden="1">#N/A</definedName>
    <definedName name="_26925DLC5149560" hidden="1">#N/A</definedName>
    <definedName name="_26926DLC5149560" hidden="1">#N/A</definedName>
    <definedName name="_26927DLC5149560" hidden="1">#N/A</definedName>
    <definedName name="_26928DLC5149560" hidden="1">#N/A</definedName>
    <definedName name="_26929DLC5149560" hidden="1">#N/A</definedName>
    <definedName name="_2692DL61293500" hidden="1">#N/A</definedName>
    <definedName name="_26930DLC5149560" hidden="1">#N/A</definedName>
    <definedName name="_26931DLC5149560" hidden="1">#N/A</definedName>
    <definedName name="_26932DLC5149560" hidden="1">#N/A</definedName>
    <definedName name="_26933DLC5149560" hidden="1">#N/A</definedName>
    <definedName name="_26934DLC5149560" hidden="1">#N/A</definedName>
    <definedName name="_26935DLC5149560" hidden="1">#N/A</definedName>
    <definedName name="_26936DLC5149560" hidden="1">#N/A</definedName>
    <definedName name="_26937DLC5149560" hidden="1">#N/A</definedName>
    <definedName name="_26938DLC5149560" hidden="1">#N/A</definedName>
    <definedName name="_26939DLC5149560" hidden="1">#N/A</definedName>
    <definedName name="_2693DL61293500" hidden="1">#N/A</definedName>
    <definedName name="_26940DLC5149560" hidden="1">#N/A</definedName>
    <definedName name="_26941DLC5149560" hidden="1">#N/A</definedName>
    <definedName name="_26942DLC5149560" hidden="1">#N/A</definedName>
    <definedName name="_26943DLC5149560" hidden="1">#N/A</definedName>
    <definedName name="_26944DLC5149560" hidden="1">#N/A</definedName>
    <definedName name="_26945DLC5149560" hidden="1">#N/A</definedName>
    <definedName name="_26946DLC5149560" hidden="1">#N/A</definedName>
    <definedName name="_26947DLC5149560" hidden="1">#N/A</definedName>
    <definedName name="_26948DLC5149560" hidden="1">#N/A</definedName>
    <definedName name="_26949DLC5149560" hidden="1">#N/A</definedName>
    <definedName name="_2694DL61293500" hidden="1">#N/A</definedName>
    <definedName name="_26950DLC5149560" hidden="1">#N/A</definedName>
    <definedName name="_26951DLC514E51B" hidden="1">#N/A</definedName>
    <definedName name="_26952DLC514E51B" hidden="1">#N/A</definedName>
    <definedName name="_26953DLC514E51B" hidden="1">#N/A</definedName>
    <definedName name="_26954DLC514E51B" hidden="1">#N/A</definedName>
    <definedName name="_26955DLC514E51B" hidden="1">#N/A</definedName>
    <definedName name="_26956DLC514E51B" hidden="1">#N/A</definedName>
    <definedName name="_26957DLC514E51B" hidden="1">#N/A</definedName>
    <definedName name="_26958DLC514E51B" hidden="1">#N/A</definedName>
    <definedName name="_26959DLC514E51B" hidden="1">#N/A</definedName>
    <definedName name="_2695DL61293500" hidden="1">#N/A</definedName>
    <definedName name="_26960DLC514E51B" hidden="1">#N/A</definedName>
    <definedName name="_26961DLC514E51B" hidden="1">#N/A</definedName>
    <definedName name="_26962DLC514E51B" hidden="1">#N/A</definedName>
    <definedName name="_26963DLC514E51B" hidden="1">#N/A</definedName>
    <definedName name="_26964DLC514E51B" hidden="1">#N/A</definedName>
    <definedName name="_26965DLC514E51B" hidden="1">#N/A</definedName>
    <definedName name="_26966DLC514E51B" hidden="1">#N/A</definedName>
    <definedName name="_26967DLC514E51B" hidden="1">#N/A</definedName>
    <definedName name="_26968DLC514E51B" hidden="1">#N/A</definedName>
    <definedName name="_26969DLC514E51B" hidden="1">#N/A</definedName>
    <definedName name="_2696DL612A3506" hidden="1">#N/A</definedName>
    <definedName name="_26970DLC514E51B" hidden="1">#N/A</definedName>
    <definedName name="_26971DLC514E51B" hidden="1">#N/A</definedName>
    <definedName name="_26972DLC514E51B" hidden="1">#N/A</definedName>
    <definedName name="_26973DLC514E51B" hidden="1">#N/A</definedName>
    <definedName name="_26974DLC514E51B" hidden="1">#N/A</definedName>
    <definedName name="_26975DLC514E51B" hidden="1">#N/A</definedName>
    <definedName name="_26976DLC514E51B" hidden="1">#N/A</definedName>
    <definedName name="_26977DLC514E51B" hidden="1">#N/A</definedName>
    <definedName name="_26978DLC514E51B" hidden="1">#N/A</definedName>
    <definedName name="_26979DLC514E51B" hidden="1">#N/A</definedName>
    <definedName name="_2697DL612A3506" hidden="1">#N/A</definedName>
    <definedName name="_26980DLC514E51B" hidden="1">#N/A</definedName>
    <definedName name="_26981DLC514E51B" hidden="1">#N/A</definedName>
    <definedName name="_26982DLC514E51B" hidden="1">#N/A</definedName>
    <definedName name="_26983DLC514E51B" hidden="1">#N/A</definedName>
    <definedName name="_26984DLC514E51B" hidden="1">#N/A</definedName>
    <definedName name="_26985DLC514E51B" hidden="1">#N/A</definedName>
    <definedName name="_26986DLC5159560" hidden="1">#N/A</definedName>
    <definedName name="_26987DLC5159560" hidden="1">#N/A</definedName>
    <definedName name="_26988DLC5159560" hidden="1">#N/A</definedName>
    <definedName name="_26989DLC5159560" hidden="1">#N/A</definedName>
    <definedName name="_2698DL612A3506" hidden="1">#N/A</definedName>
    <definedName name="_26990DLC5159560" hidden="1">#N/A</definedName>
    <definedName name="_26991DLC5159560" hidden="1">#N/A</definedName>
    <definedName name="_26992DLC5159560" hidden="1">#N/A</definedName>
    <definedName name="_26993DLC5159560" hidden="1">#N/A</definedName>
    <definedName name="_26994DLC5159560" hidden="1">#N/A</definedName>
    <definedName name="_26995DLC5159560" hidden="1">#N/A</definedName>
    <definedName name="_26996DLC5159560" hidden="1">#N/A</definedName>
    <definedName name="_26997DLC5159560" hidden="1">#N/A</definedName>
    <definedName name="_26998DLC5159560" hidden="1">#N/A</definedName>
    <definedName name="_26999DLC5159560" hidden="1">#N/A</definedName>
    <definedName name="_2699DL612A3506" hidden="1">#N/A</definedName>
    <definedName name="_269DL607830C7" hidden="1">#N/A</definedName>
    <definedName name="_269DLC3EC1415" hidden="1">#N/A</definedName>
    <definedName name="_26AL639B3E5C" hidden="1">#N/A</definedName>
    <definedName name="_26DL60EA3381" hidden="1">#N/A</definedName>
    <definedName name="_27000DLC5159560" hidden="1">#N/A</definedName>
    <definedName name="_27001DLC5159560" hidden="1">#N/A</definedName>
    <definedName name="_27002DLC5159560" hidden="1">#N/A</definedName>
    <definedName name="_27003DLC5159560" hidden="1">#N/A</definedName>
    <definedName name="_27004DLC5159560" hidden="1">#N/A</definedName>
    <definedName name="_27005DLC5159560" hidden="1">#N/A</definedName>
    <definedName name="_27006DLC5159560" hidden="1">#N/A</definedName>
    <definedName name="_27007DLC5159560" hidden="1">#N/A</definedName>
    <definedName name="_27008DLC5159560" hidden="1">#N/A</definedName>
    <definedName name="_27009DLC5159560" hidden="1">#N/A</definedName>
    <definedName name="_2700DL612A3506" hidden="1">#N/A</definedName>
    <definedName name="_27010DLC5159560" hidden="1">#N/A</definedName>
    <definedName name="_27011DLC5159560" hidden="1">#N/A</definedName>
    <definedName name="_27012DLC5159560" hidden="1">#N/A</definedName>
    <definedName name="_27013DLC5159560" hidden="1">#N/A</definedName>
    <definedName name="_27014DLC5159560" hidden="1">#N/A</definedName>
    <definedName name="_27015DLC5159560" hidden="1">#N/A</definedName>
    <definedName name="_27016DLC5159560" hidden="1">#N/A</definedName>
    <definedName name="_27017DLC5159560" hidden="1">#N/A</definedName>
    <definedName name="_27018DLC5159560" hidden="1">#N/A</definedName>
    <definedName name="_27019DLC5159560" hidden="1">#N/A</definedName>
    <definedName name="_2701DL612A3506" hidden="1">#N/A</definedName>
    <definedName name="_27020DLC5159560" hidden="1">#N/A</definedName>
    <definedName name="_27021DLC515E51B" hidden="1">#N/A</definedName>
    <definedName name="_27022DLC515E51B" hidden="1">#N/A</definedName>
    <definedName name="_27023DLC515E51B" hidden="1">#N/A</definedName>
    <definedName name="_27024DLC515E51B" hidden="1">#N/A</definedName>
    <definedName name="_27025DLC515E51B" hidden="1">#N/A</definedName>
    <definedName name="_27026DLC515E51B" hidden="1">#N/A</definedName>
    <definedName name="_27027DLC515E51B" hidden="1">#N/A</definedName>
    <definedName name="_27028DLC515E51B" hidden="1">#N/A</definedName>
    <definedName name="_27029DLC515E51B" hidden="1">#N/A</definedName>
    <definedName name="_2702DL612A3506" hidden="1">#N/A</definedName>
    <definedName name="_27030DLC515E51B" hidden="1">#N/A</definedName>
    <definedName name="_27031DLC515E51B" hidden="1">#N/A</definedName>
    <definedName name="_27032DLC515E51B" hidden="1">#N/A</definedName>
    <definedName name="_27033DLC515E51B" hidden="1">#N/A</definedName>
    <definedName name="_27034DLC515E51B" hidden="1">#N/A</definedName>
    <definedName name="_27035DLC515E51B" hidden="1">#N/A</definedName>
    <definedName name="_27036DLC515E51B" hidden="1">#N/A</definedName>
    <definedName name="_27037DLC515E51B" hidden="1">#N/A</definedName>
    <definedName name="_27038DLC515E51B" hidden="1">#N/A</definedName>
    <definedName name="_27039DLC515E51B" hidden="1">#N/A</definedName>
    <definedName name="_2703DL612A3506" hidden="1">#N/A</definedName>
    <definedName name="_27040DLC515E51B" hidden="1">#N/A</definedName>
    <definedName name="_27041DLC515E51B" hidden="1">#N/A</definedName>
    <definedName name="_27042DLC515E51B" hidden="1">#N/A</definedName>
    <definedName name="_27043DLC515E51B" hidden="1">#N/A</definedName>
    <definedName name="_27044DLC515E51B" hidden="1">#N/A</definedName>
    <definedName name="_27045DLC515E51B" hidden="1">#N/A</definedName>
    <definedName name="_27046DLC515E51B" hidden="1">#N/A</definedName>
    <definedName name="_27047DLC515E51B" hidden="1">#N/A</definedName>
    <definedName name="_27048DLC515E51B" hidden="1">#N/A</definedName>
    <definedName name="_27049DLC515E51B" hidden="1">#N/A</definedName>
    <definedName name="_2704DL612A3506" hidden="1">#N/A</definedName>
    <definedName name="_27050DLC515E51B" hidden="1">#N/A</definedName>
    <definedName name="_27051DLC515E51B" hidden="1">#N/A</definedName>
    <definedName name="_27052DLC515E51B" hidden="1">#N/A</definedName>
    <definedName name="_27053DLC515E51B" hidden="1">#N/A</definedName>
    <definedName name="_27054DLC515E51B" hidden="1">#N/A</definedName>
    <definedName name="_27055DLC515E51B" hidden="1">#N/A</definedName>
    <definedName name="_27056DLC5169560" hidden="1">#N/A</definedName>
    <definedName name="_27057DLC5169560" hidden="1">#N/A</definedName>
    <definedName name="_27058DLC5169560" hidden="1">#N/A</definedName>
    <definedName name="_27059DLC5169560" hidden="1">#N/A</definedName>
    <definedName name="_2705DL612A3506" hidden="1">#N/A</definedName>
    <definedName name="_27060DLC5169560" hidden="1">#N/A</definedName>
    <definedName name="_27061DLC5169560" hidden="1">#N/A</definedName>
    <definedName name="_27062DLC5169560" hidden="1">#N/A</definedName>
    <definedName name="_27063DLC5169560" hidden="1">#N/A</definedName>
    <definedName name="_27064DLC5169560" hidden="1">#N/A</definedName>
    <definedName name="_27065DLC5169560" hidden="1">#N/A</definedName>
    <definedName name="_27066DLC5169560" hidden="1">#N/A</definedName>
    <definedName name="_27067DLC5169560" hidden="1">#N/A</definedName>
    <definedName name="_27068DLC5169560" hidden="1">#N/A</definedName>
    <definedName name="_27069DLC5169560" hidden="1">#N/A</definedName>
    <definedName name="_2706DL612A3506" hidden="1">#N/A</definedName>
    <definedName name="_27070DLC5169560" hidden="1">#N/A</definedName>
    <definedName name="_27071DLC5169560" hidden="1">#N/A</definedName>
    <definedName name="_27072DLC5169560" hidden="1">#N/A</definedName>
    <definedName name="_27073DLC5169560" hidden="1">#N/A</definedName>
    <definedName name="_27074DLC5169560" hidden="1">#N/A</definedName>
    <definedName name="_27075DLC5169560" hidden="1">#N/A</definedName>
    <definedName name="_27076DLC5169560" hidden="1">#N/A</definedName>
    <definedName name="_27077DLC5169560" hidden="1">#N/A</definedName>
    <definedName name="_27078DLC5169560" hidden="1">#N/A</definedName>
    <definedName name="_27079DLC5169560" hidden="1">#N/A</definedName>
    <definedName name="_2707DL612A3506" hidden="1">#N/A</definedName>
    <definedName name="_27080DLC5169560" hidden="1">#N/A</definedName>
    <definedName name="_27081DLC5169560" hidden="1">#N/A</definedName>
    <definedName name="_27082DLC5169560" hidden="1">#N/A</definedName>
    <definedName name="_27083DLC5169560" hidden="1">#N/A</definedName>
    <definedName name="_27084DLC5169560" hidden="1">#N/A</definedName>
    <definedName name="_27085DLC5169560" hidden="1">#N/A</definedName>
    <definedName name="_27086DLC5169560" hidden="1">#N/A</definedName>
    <definedName name="_27087DLC5169560" hidden="1">#N/A</definedName>
    <definedName name="_27088DLC5169560" hidden="1">#N/A</definedName>
    <definedName name="_27089DLC5169560" hidden="1">#N/A</definedName>
    <definedName name="_2708DL612A3506" hidden="1">#N/A</definedName>
    <definedName name="_27090DLC5169560" hidden="1">#N/A</definedName>
    <definedName name="_27091DLC516E51B" hidden="1">#N/A</definedName>
    <definedName name="_27092DLC516E51B" hidden="1">#N/A</definedName>
    <definedName name="_27093DLC516E51B" hidden="1">#N/A</definedName>
    <definedName name="_27094DLC516E51B" hidden="1">#N/A</definedName>
    <definedName name="_27095DLC516E51B" hidden="1">#N/A</definedName>
    <definedName name="_27096DLC516E51B" hidden="1">#N/A</definedName>
    <definedName name="_27097DLC516E51B" hidden="1">#N/A</definedName>
    <definedName name="_27098DLC516E51B" hidden="1">#N/A</definedName>
    <definedName name="_27099DLC516E51B" hidden="1">#N/A</definedName>
    <definedName name="_2709DL612A3506" hidden="1">#N/A</definedName>
    <definedName name="_270DL607830C7" hidden="1">#N/A</definedName>
    <definedName name="_270DLC3ED1415" hidden="1">#N/A</definedName>
    <definedName name="_27100DLC516E51B" hidden="1">#N/A</definedName>
    <definedName name="_27101DLC516E51B" hidden="1">#N/A</definedName>
    <definedName name="_27102DLC516E51B" hidden="1">#N/A</definedName>
    <definedName name="_27103DLC516E51B" hidden="1">#N/A</definedName>
    <definedName name="_27104DLC516E51B" hidden="1">#N/A</definedName>
    <definedName name="_27105DLC516E51B" hidden="1">#N/A</definedName>
    <definedName name="_27106DLC516E51B" hidden="1">#N/A</definedName>
    <definedName name="_27107DLC516E51B" hidden="1">#N/A</definedName>
    <definedName name="_27108DLC516E51B" hidden="1">#N/A</definedName>
    <definedName name="_27109DLC516E51B" hidden="1">#N/A</definedName>
    <definedName name="_2710DL612A3506" hidden="1">#N/A</definedName>
    <definedName name="_27110DLC516E51B" hidden="1">#N/A</definedName>
    <definedName name="_27111DLC516E51B" hidden="1">#N/A</definedName>
    <definedName name="_27112DLC516E51B" hidden="1">#N/A</definedName>
    <definedName name="_27113DLC516E51B" hidden="1">#N/A</definedName>
    <definedName name="_27114DLC516E51B" hidden="1">#N/A</definedName>
    <definedName name="_27115DLC516E51B" hidden="1">#N/A</definedName>
    <definedName name="_27116DLC516E51B" hidden="1">#N/A</definedName>
    <definedName name="_27117DLC516E51B" hidden="1">#N/A</definedName>
    <definedName name="_27118DLC516E51B" hidden="1">#N/A</definedName>
    <definedName name="_27119DLC516E51B" hidden="1">#N/A</definedName>
    <definedName name="_2711DL612A3506" hidden="1">#N/A</definedName>
    <definedName name="_27120DLC516E51B" hidden="1">#N/A</definedName>
    <definedName name="_27121DLC516E51B" hidden="1">#N/A</definedName>
    <definedName name="_27122DLC516E51B" hidden="1">#N/A</definedName>
    <definedName name="_27123DLC516E51B" hidden="1">#N/A</definedName>
    <definedName name="_27124DLC516E51B" hidden="1">#N/A</definedName>
    <definedName name="_27125DLC516E51B" hidden="1">#N/A</definedName>
    <definedName name="_27126DLC5179560" hidden="1">#N/A</definedName>
    <definedName name="_27127DLC5179560" hidden="1">#N/A</definedName>
    <definedName name="_27128DLC5179560" hidden="1">#N/A</definedName>
    <definedName name="_27129DLC5179560" hidden="1">#N/A</definedName>
    <definedName name="_2712DL612A3506" hidden="1">#N/A</definedName>
    <definedName name="_27130DLC5179560" hidden="1">#N/A</definedName>
    <definedName name="_27131DLC5179560" hidden="1">#N/A</definedName>
    <definedName name="_27132DLC5179560" hidden="1">#N/A</definedName>
    <definedName name="_27133DLC5179560" hidden="1">#N/A</definedName>
    <definedName name="_27134DLC5179560" hidden="1">#N/A</definedName>
    <definedName name="_27135DLC5179560" hidden="1">#N/A</definedName>
    <definedName name="_27136DLC5179560" hidden="1">#N/A</definedName>
    <definedName name="_27137DLC5179560" hidden="1">#N/A</definedName>
    <definedName name="_27138DLC5179560" hidden="1">#N/A</definedName>
    <definedName name="_27139DLC5179560" hidden="1">#N/A</definedName>
    <definedName name="_2713DL612A3506" hidden="1">#N/A</definedName>
    <definedName name="_27140DLC5179560" hidden="1">#N/A</definedName>
    <definedName name="_27141DLC5179560" hidden="1">#N/A</definedName>
    <definedName name="_27142DLC5179560" hidden="1">#N/A</definedName>
    <definedName name="_27143DLC5179560" hidden="1">#N/A</definedName>
    <definedName name="_27144DLC5179560" hidden="1">#N/A</definedName>
    <definedName name="_27145DLC5179560" hidden="1">#N/A</definedName>
    <definedName name="_27146DLC5179560" hidden="1">#N/A</definedName>
    <definedName name="_27147DLC5179560" hidden="1">#N/A</definedName>
    <definedName name="_27148DLC5179560" hidden="1">#N/A</definedName>
    <definedName name="_27149DLC5179560" hidden="1">#N/A</definedName>
    <definedName name="_2714DL612A3506" hidden="1">#N/A</definedName>
    <definedName name="_27150DLC5179560" hidden="1">#N/A</definedName>
    <definedName name="_27151DLC5179560" hidden="1">#N/A</definedName>
    <definedName name="_27152DLC5179560" hidden="1">#N/A</definedName>
    <definedName name="_27153DLC5179560" hidden="1">#N/A</definedName>
    <definedName name="_27154DLC5179560" hidden="1">#N/A</definedName>
    <definedName name="_27155DLC5179560" hidden="1">#N/A</definedName>
    <definedName name="_27156DLC5179560" hidden="1">#N/A</definedName>
    <definedName name="_27157DLC5179560" hidden="1">#N/A</definedName>
    <definedName name="_27158DLC5179560" hidden="1">#N/A</definedName>
    <definedName name="_27159DLC5179560" hidden="1">#N/A</definedName>
    <definedName name="_2715DL612A3506" hidden="1">#N/A</definedName>
    <definedName name="_27160DLC5179560" hidden="1">#N/A</definedName>
    <definedName name="_27161DLC517E51B" hidden="1">#N/A</definedName>
    <definedName name="_27162DLC517E51B" hidden="1">#N/A</definedName>
    <definedName name="_27163DLC517E51B" hidden="1">#N/A</definedName>
    <definedName name="_27164DLC517E51B" hidden="1">#N/A</definedName>
    <definedName name="_27165DLC517E51B" hidden="1">#N/A</definedName>
    <definedName name="_27166DLC517E51B" hidden="1">#N/A</definedName>
    <definedName name="_27167DLC517E51B" hidden="1">#N/A</definedName>
    <definedName name="_27168DLC517E51B" hidden="1">#N/A</definedName>
    <definedName name="_27169DLC517E51B" hidden="1">#N/A</definedName>
    <definedName name="_2716DL612A3506" hidden="1">#N/A</definedName>
    <definedName name="_27170DLC517E51B" hidden="1">#N/A</definedName>
    <definedName name="_27171DLC517E51B" hidden="1">#N/A</definedName>
    <definedName name="_27172DLC517E51B" hidden="1">#N/A</definedName>
    <definedName name="_27173DLC517E51B" hidden="1">#N/A</definedName>
    <definedName name="_27174DLC517E51B" hidden="1">#N/A</definedName>
    <definedName name="_27175DLC517E51B" hidden="1">#N/A</definedName>
    <definedName name="_27176DLC517E51B" hidden="1">#N/A</definedName>
    <definedName name="_27177DLC517E51B" hidden="1">#N/A</definedName>
    <definedName name="_27178DLC517E51B" hidden="1">#N/A</definedName>
    <definedName name="_27179DLC517E51B" hidden="1">#N/A</definedName>
    <definedName name="_2717DL612A3506" hidden="1">#N/A</definedName>
    <definedName name="_27180DLC517E51B" hidden="1">#N/A</definedName>
    <definedName name="_27181DLC517E51B" hidden="1">#N/A</definedName>
    <definedName name="_27182DLC517E51B" hidden="1">#N/A</definedName>
    <definedName name="_27183DLC517E51B" hidden="1">#N/A</definedName>
    <definedName name="_27184DLC517E51B" hidden="1">#N/A</definedName>
    <definedName name="_27185DLC517E51B" hidden="1">#N/A</definedName>
    <definedName name="_27186DLC517E51B" hidden="1">#N/A</definedName>
    <definedName name="_27187DLC517E51B" hidden="1">#N/A</definedName>
    <definedName name="_27188DLC517E51B" hidden="1">#N/A</definedName>
    <definedName name="_27189DLC517E51B" hidden="1">#N/A</definedName>
    <definedName name="_2718DL612A3506" hidden="1">#N/A</definedName>
    <definedName name="_27190DLC517E51B" hidden="1">#N/A</definedName>
    <definedName name="_27191DLC517E51B" hidden="1">#N/A</definedName>
    <definedName name="_27192DLC517E51B" hidden="1">#N/A</definedName>
    <definedName name="_27193DLC517E51B" hidden="1">#N/A</definedName>
    <definedName name="_27194DLC517E51B" hidden="1">#N/A</definedName>
    <definedName name="_27195DLC517E51B" hidden="1">#N/A</definedName>
    <definedName name="_27196DLC5189561" hidden="1">#N/A</definedName>
    <definedName name="_27197DLC5189561" hidden="1">#N/A</definedName>
    <definedName name="_27198DLC5189561" hidden="1">#N/A</definedName>
    <definedName name="_27199DLC5189561" hidden="1">#N/A</definedName>
    <definedName name="_2719DL612A3506" hidden="1">#N/A</definedName>
    <definedName name="_271DL607830C7" hidden="1">#N/A</definedName>
    <definedName name="_271DLC3EE1415" hidden="1">#N/A</definedName>
    <definedName name="_27200DLC5189561" hidden="1">#N/A</definedName>
    <definedName name="_27201DLC5189561" hidden="1">#N/A</definedName>
    <definedName name="_27202DLC5189561" hidden="1">#N/A</definedName>
    <definedName name="_27203DLC5189561" hidden="1">#N/A</definedName>
    <definedName name="_27204DLC5189561" hidden="1">#N/A</definedName>
    <definedName name="_27205DLC5189561" hidden="1">#N/A</definedName>
    <definedName name="_27206DLC5189561" hidden="1">#N/A</definedName>
    <definedName name="_27207DLC5189561" hidden="1">#N/A</definedName>
    <definedName name="_27208DLC5189561" hidden="1">#N/A</definedName>
    <definedName name="_27209DLC5189561" hidden="1">#N/A</definedName>
    <definedName name="_2720DL612A3506" hidden="1">#N/A</definedName>
    <definedName name="_27210DLC5189561" hidden="1">#N/A</definedName>
    <definedName name="_27211DLC5189561" hidden="1">#N/A</definedName>
    <definedName name="_27212DLC5189561" hidden="1">#N/A</definedName>
    <definedName name="_27213DLC5189561" hidden="1">#N/A</definedName>
    <definedName name="_27214DLC5189561" hidden="1">#N/A</definedName>
    <definedName name="_27215DLC5189561" hidden="1">#N/A</definedName>
    <definedName name="_27216DLC5189561" hidden="1">#N/A</definedName>
    <definedName name="_27217DLC5189561" hidden="1">#N/A</definedName>
    <definedName name="_27218DLC5189561" hidden="1">#N/A</definedName>
    <definedName name="_27219DLC5189561" hidden="1">#N/A</definedName>
    <definedName name="_2721DL612A3506" hidden="1">#N/A</definedName>
    <definedName name="_27220DLC5189561" hidden="1">#N/A</definedName>
    <definedName name="_27221DLC5189561" hidden="1">#N/A</definedName>
    <definedName name="_27222DLC5189561" hidden="1">#N/A</definedName>
    <definedName name="_27223DLC5189561" hidden="1">#N/A</definedName>
    <definedName name="_27224DLC5189561" hidden="1">#N/A</definedName>
    <definedName name="_27225DLC5189561" hidden="1">#N/A</definedName>
    <definedName name="_27226DLC5189561" hidden="1">#N/A</definedName>
    <definedName name="_27227DLC5189561" hidden="1">#N/A</definedName>
    <definedName name="_27228DLC5189561" hidden="1">#N/A</definedName>
    <definedName name="_27229DLC5189561" hidden="1">#N/A</definedName>
    <definedName name="_2722DL612A3506" hidden="1">#N/A</definedName>
    <definedName name="_27230DLC5189561" hidden="1">#N/A</definedName>
    <definedName name="_27231DLC518E51B" hidden="1">#N/A</definedName>
    <definedName name="_27232DLC518E51B" hidden="1">#N/A</definedName>
    <definedName name="_27233DLC518E51B" hidden="1">#N/A</definedName>
    <definedName name="_27234DLC518E51B" hidden="1">#N/A</definedName>
    <definedName name="_27235DLC518E51B" hidden="1">#N/A</definedName>
    <definedName name="_27236DLC518E51B" hidden="1">#N/A</definedName>
    <definedName name="_27237DLC518E51B" hidden="1">#N/A</definedName>
    <definedName name="_27238DLC518E51B" hidden="1">#N/A</definedName>
    <definedName name="_27239DLC518E51B" hidden="1">#N/A</definedName>
    <definedName name="_2723DL612A3506" hidden="1">#N/A</definedName>
    <definedName name="_27240DLC518E51B" hidden="1">#N/A</definedName>
    <definedName name="_27241DLC518E51B" hidden="1">#N/A</definedName>
    <definedName name="_27242DLC518E51B" hidden="1">#N/A</definedName>
    <definedName name="_27243DLC518E51B" hidden="1">#N/A</definedName>
    <definedName name="_27244DLC518E51B" hidden="1">#N/A</definedName>
    <definedName name="_27245DLC518E51B" hidden="1">#N/A</definedName>
    <definedName name="_27246DLC518E51B" hidden="1">#N/A</definedName>
    <definedName name="_27247DLC518E51B" hidden="1">#N/A</definedName>
    <definedName name="_27248DLC518E51B" hidden="1">#N/A</definedName>
    <definedName name="_27249DLC518E51B" hidden="1">#N/A</definedName>
    <definedName name="_2724DL612A3506" hidden="1">#N/A</definedName>
    <definedName name="_27250DLC518E51B" hidden="1">#N/A</definedName>
    <definedName name="_27251DLC518E51B" hidden="1">#N/A</definedName>
    <definedName name="_27252DLC518E51B" hidden="1">#N/A</definedName>
    <definedName name="_27253DLC518E51B" hidden="1">#N/A</definedName>
    <definedName name="_27254DLC518E51B" hidden="1">#N/A</definedName>
    <definedName name="_27255DLC518E51B" hidden="1">#N/A</definedName>
    <definedName name="_27256DLC518E51B" hidden="1">#N/A</definedName>
    <definedName name="_27257DLC518E51B" hidden="1">#N/A</definedName>
    <definedName name="_27258DLC518E51B" hidden="1">#N/A</definedName>
    <definedName name="_27259DLC518E51B" hidden="1">#N/A</definedName>
    <definedName name="_2725DL612A3506" hidden="1">#N/A</definedName>
    <definedName name="_27260DLC518E51B" hidden="1">#N/A</definedName>
    <definedName name="_27261DLC518E51B" hidden="1">#N/A</definedName>
    <definedName name="_27262DLC518E51B" hidden="1">#N/A</definedName>
    <definedName name="_27263DLC518E51B" hidden="1">#N/A</definedName>
    <definedName name="_27264DLC518E51B" hidden="1">#N/A</definedName>
    <definedName name="_27265DLC518E51B" hidden="1">#N/A</definedName>
    <definedName name="_27266DLC5199561" hidden="1">#N/A</definedName>
    <definedName name="_27267DLC5199561" hidden="1">#N/A</definedName>
    <definedName name="_27268DLC5199561" hidden="1">#N/A</definedName>
    <definedName name="_27269DLC5199561" hidden="1">#N/A</definedName>
    <definedName name="_2726DL612A3506" hidden="1">#N/A</definedName>
    <definedName name="_27270DLC5199561" hidden="1">#N/A</definedName>
    <definedName name="_27271DLC5199561" hidden="1">#N/A</definedName>
    <definedName name="_27272DLC5199561" hidden="1">#N/A</definedName>
    <definedName name="_27273DLC5199561" hidden="1">#N/A</definedName>
    <definedName name="_27274DLC5199561" hidden="1">#N/A</definedName>
    <definedName name="_27275DLC5199561" hidden="1">#N/A</definedName>
    <definedName name="_27276DLC5199561" hidden="1">#N/A</definedName>
    <definedName name="_27277DLC5199561" hidden="1">#N/A</definedName>
    <definedName name="_27278DLC5199561" hidden="1">#N/A</definedName>
    <definedName name="_27279DLC5199561" hidden="1">#N/A</definedName>
    <definedName name="_2727DL612A3506" hidden="1">#N/A</definedName>
    <definedName name="_27280DLC5199561" hidden="1">#N/A</definedName>
    <definedName name="_27281DLC5199561" hidden="1">#N/A</definedName>
    <definedName name="_27282DLC5199561" hidden="1">#N/A</definedName>
    <definedName name="_27283DLC5199561" hidden="1">#N/A</definedName>
    <definedName name="_27284DLC5199561" hidden="1">#N/A</definedName>
    <definedName name="_27285DLC5199561" hidden="1">#N/A</definedName>
    <definedName name="_27286DLC5199561" hidden="1">#N/A</definedName>
    <definedName name="_27287DLC5199561" hidden="1">#N/A</definedName>
    <definedName name="_27288DLC5199561" hidden="1">#N/A</definedName>
    <definedName name="_27289DLC5199561" hidden="1">#N/A</definedName>
    <definedName name="_2728DL612A3506" hidden="1">#N/A</definedName>
    <definedName name="_27290DLC5199561" hidden="1">#N/A</definedName>
    <definedName name="_27291DLC5199561" hidden="1">#N/A</definedName>
    <definedName name="_27292DLC5199561" hidden="1">#N/A</definedName>
    <definedName name="_27293DLC5199561" hidden="1">#N/A</definedName>
    <definedName name="_27294DLC5199561" hidden="1">#N/A</definedName>
    <definedName name="_27295DLC5199561" hidden="1">#N/A</definedName>
    <definedName name="_27296DLC5199561" hidden="1">#N/A</definedName>
    <definedName name="_27297DLC5199561" hidden="1">#N/A</definedName>
    <definedName name="_27298DLC5199561" hidden="1">#N/A</definedName>
    <definedName name="_27299DLC5199561" hidden="1">#N/A</definedName>
    <definedName name="_2729DL612A3506" hidden="1">#N/A</definedName>
    <definedName name="_272DL607830C7" hidden="1">#N/A</definedName>
    <definedName name="_272DLC3EF1415" hidden="1">#N/A</definedName>
    <definedName name="_27300DLC5199561" hidden="1">#N/A</definedName>
    <definedName name="_27301DLC519E51B" hidden="1">#N/A</definedName>
    <definedName name="_27302DLC519E51B" hidden="1">#N/A</definedName>
    <definedName name="_27303DLC519E51B" hidden="1">#N/A</definedName>
    <definedName name="_27304DLC519E51B" hidden="1">#N/A</definedName>
    <definedName name="_27305DLC519E51B" hidden="1">#N/A</definedName>
    <definedName name="_27306DLC519E51B" hidden="1">#N/A</definedName>
    <definedName name="_27307DLC519E51B" hidden="1">#N/A</definedName>
    <definedName name="_27308DLC519E51B" hidden="1">#N/A</definedName>
    <definedName name="_27309DLC519E51B" hidden="1">#N/A</definedName>
    <definedName name="_2730DL612A3506" hidden="1">#N/A</definedName>
    <definedName name="_27310DLC519E51B" hidden="1">#N/A</definedName>
    <definedName name="_27311DLC519E51B" hidden="1">#N/A</definedName>
    <definedName name="_27312DLC519E51B" hidden="1">#N/A</definedName>
    <definedName name="_27313DLC519E51B" hidden="1">#N/A</definedName>
    <definedName name="_27314DLC519E51B" hidden="1">#N/A</definedName>
    <definedName name="_27315DLC519E51B" hidden="1">#N/A</definedName>
    <definedName name="_27316DLC519E51B" hidden="1">#N/A</definedName>
    <definedName name="_27317DLC519E51B" hidden="1">#N/A</definedName>
    <definedName name="_27318DLC519E51B" hidden="1">#N/A</definedName>
    <definedName name="_27319DLC519E51B" hidden="1">#N/A</definedName>
    <definedName name="_2731DL612B350C" hidden="1">#N/A</definedName>
    <definedName name="_27320DLC519E51B" hidden="1">#N/A</definedName>
    <definedName name="_27321DLC519E51B" hidden="1">#N/A</definedName>
    <definedName name="_27322DLC519E51B" hidden="1">#N/A</definedName>
    <definedName name="_27323DLC519E51B" hidden="1">#N/A</definedName>
    <definedName name="_27324DLC519E51B" hidden="1">#N/A</definedName>
    <definedName name="_27325DLC519E51B" hidden="1">#N/A</definedName>
    <definedName name="_27326DLC519E51B" hidden="1">#N/A</definedName>
    <definedName name="_27327DLC519E51B" hidden="1">#N/A</definedName>
    <definedName name="_27328DLC519E51B" hidden="1">#N/A</definedName>
    <definedName name="_27329DLC519E51B" hidden="1">#N/A</definedName>
    <definedName name="_2732DL612B350C" hidden="1">#N/A</definedName>
    <definedName name="_27330DLC519E51B" hidden="1">#N/A</definedName>
    <definedName name="_27331DLC519E51B" hidden="1">#N/A</definedName>
    <definedName name="_27332DLC519E51B" hidden="1">#N/A</definedName>
    <definedName name="_27333DLC519E51B" hidden="1">#N/A</definedName>
    <definedName name="_27334DLC519E51B" hidden="1">#N/A</definedName>
    <definedName name="_27335DLC519E51B" hidden="1">#N/A</definedName>
    <definedName name="_27336DLC51A9561" hidden="1">#N/A</definedName>
    <definedName name="_27337DLC51A9561" hidden="1">#N/A</definedName>
    <definedName name="_27338DLC51A9561" hidden="1">#N/A</definedName>
    <definedName name="_27339DLC51A9561" hidden="1">#N/A</definedName>
    <definedName name="_2733DL612B350C" hidden="1">#N/A</definedName>
    <definedName name="_27340DLC51A9561" hidden="1">#N/A</definedName>
    <definedName name="_27341DLC51A9561" hidden="1">#N/A</definedName>
    <definedName name="_27342DLC51A9561" hidden="1">#N/A</definedName>
    <definedName name="_27343DLC51A9561" hidden="1">#N/A</definedName>
    <definedName name="_27344DLC51A9561" hidden="1">#N/A</definedName>
    <definedName name="_27345DLC51A9561" hidden="1">#N/A</definedName>
    <definedName name="_27346DLC51A9561" hidden="1">#N/A</definedName>
    <definedName name="_27347DLC51A9561" hidden="1">#N/A</definedName>
    <definedName name="_27348DLC51A9561" hidden="1">#N/A</definedName>
    <definedName name="_27349DLC51A9561" hidden="1">#N/A</definedName>
    <definedName name="_2734DL612B350C" hidden="1">#N/A</definedName>
    <definedName name="_27350DLC51A9561" hidden="1">#N/A</definedName>
    <definedName name="_27351DLC51A9561" hidden="1">#N/A</definedName>
    <definedName name="_27352DLC51A9561" hidden="1">#N/A</definedName>
    <definedName name="_27353DLC51A9561" hidden="1">#N/A</definedName>
    <definedName name="_27354DLC51A9561" hidden="1">#N/A</definedName>
    <definedName name="_27355DLC51A9561" hidden="1">#N/A</definedName>
    <definedName name="_27356DLC51A9561" hidden="1">#N/A</definedName>
    <definedName name="_27357DLC51A9561" hidden="1">#N/A</definedName>
    <definedName name="_27358DLC51A9561" hidden="1">#N/A</definedName>
    <definedName name="_27359DLC51A9561" hidden="1">#N/A</definedName>
    <definedName name="_2735DL612B350C" hidden="1">#N/A</definedName>
    <definedName name="_27360DLC51A9561" hidden="1">#N/A</definedName>
    <definedName name="_27361DLC51A9561" hidden="1">#N/A</definedName>
    <definedName name="_27362DLC51A9561" hidden="1">#N/A</definedName>
    <definedName name="_27363DLC51A9561" hidden="1">#N/A</definedName>
    <definedName name="_27364DLC51A9561" hidden="1">#N/A</definedName>
    <definedName name="_27365DLC51A9561" hidden="1">#N/A</definedName>
    <definedName name="_27366DLC51A9561" hidden="1">#N/A</definedName>
    <definedName name="_27367DLC51A9561" hidden="1">#N/A</definedName>
    <definedName name="_27368DLC51A9561" hidden="1">#N/A</definedName>
    <definedName name="_27369DLC51A9561" hidden="1">#N/A</definedName>
    <definedName name="_2736DL612B350C" hidden="1">#N/A</definedName>
    <definedName name="_27370DLC51A9561" hidden="1">#N/A</definedName>
    <definedName name="_27371DLC51AE51B" hidden="1">#N/A</definedName>
    <definedName name="_27372DLC51AE51B" hidden="1">#N/A</definedName>
    <definedName name="_27373DLC51AE51B" hidden="1">#N/A</definedName>
    <definedName name="_27374DLC51AE51B" hidden="1">#N/A</definedName>
    <definedName name="_27375DLC51AE51B" hidden="1">#N/A</definedName>
    <definedName name="_27376DLC51AE51B" hidden="1">#N/A</definedName>
    <definedName name="_27377DLC51AE51B" hidden="1">#N/A</definedName>
    <definedName name="_27378DLC51AE51B" hidden="1">#N/A</definedName>
    <definedName name="_27379DLC51AE51B" hidden="1">#N/A</definedName>
    <definedName name="_2737DL612B350C" hidden="1">#N/A</definedName>
    <definedName name="_27380DLC51AE51B" hidden="1">#N/A</definedName>
    <definedName name="_27381DLC51AE51B" hidden="1">#N/A</definedName>
    <definedName name="_27382DLC51AE51B" hidden="1">#N/A</definedName>
    <definedName name="_27383DLC51AE51B" hidden="1">#N/A</definedName>
    <definedName name="_27384DLC51AE51B" hidden="1">#N/A</definedName>
    <definedName name="_27385DLC51AE51B" hidden="1">#N/A</definedName>
    <definedName name="_27386DLC51AE51B" hidden="1">#N/A</definedName>
    <definedName name="_27387DLC51AE51B" hidden="1">#N/A</definedName>
    <definedName name="_27388DLC51AE51B" hidden="1">#N/A</definedName>
    <definedName name="_27389DLC51AE51B" hidden="1">#N/A</definedName>
    <definedName name="_2738DL612B350C" hidden="1">#N/A</definedName>
    <definedName name="_27390DLC51AE51B" hidden="1">#N/A</definedName>
    <definedName name="_27391DLC51AE51B" hidden="1">#N/A</definedName>
    <definedName name="_27392DLC51AE51B" hidden="1">#N/A</definedName>
    <definedName name="_27393DLC51AE51B" hidden="1">#N/A</definedName>
    <definedName name="_27394DLC51AE51B" hidden="1">#N/A</definedName>
    <definedName name="_27395DLC51AE51B" hidden="1">#N/A</definedName>
    <definedName name="_27396DLC51AE51B" hidden="1">#N/A</definedName>
    <definedName name="_27397DLC51AE51B" hidden="1">#N/A</definedName>
    <definedName name="_27398DLC51AE51B" hidden="1">#N/A</definedName>
    <definedName name="_27399DLC51AE51B" hidden="1">#N/A</definedName>
    <definedName name="_2739DL612B350C" hidden="1">#N/A</definedName>
    <definedName name="_273DL607830C7" hidden="1">#N/A</definedName>
    <definedName name="_273DLC3F01415" hidden="1">#N/A</definedName>
    <definedName name="_27400DLC51AE51B" hidden="1">#N/A</definedName>
    <definedName name="_27401DLC51AE51B" hidden="1">#N/A</definedName>
    <definedName name="_27402DLC51AE51B" hidden="1">#N/A</definedName>
    <definedName name="_27403DLC51AE51B" hidden="1">#N/A</definedName>
    <definedName name="_27404DLC51AE51B" hidden="1">#N/A</definedName>
    <definedName name="_27405DLC51AE51B" hidden="1">#N/A</definedName>
    <definedName name="_27406DLC51B9561" hidden="1">#N/A</definedName>
    <definedName name="_27407DLC51B9561" hidden="1">#N/A</definedName>
    <definedName name="_27408DLC51B9561" hidden="1">#N/A</definedName>
    <definedName name="_27409DLC51B9561" hidden="1">#N/A</definedName>
    <definedName name="_2740DL612B350C" hidden="1">#N/A</definedName>
    <definedName name="_27410DLC51B9561" hidden="1">#N/A</definedName>
    <definedName name="_27411DLC51B9561" hidden="1">#N/A</definedName>
    <definedName name="_27412DLC51B9561" hidden="1">#N/A</definedName>
    <definedName name="_27413DLC51B9561" hidden="1">#N/A</definedName>
    <definedName name="_27414DLC51B9561" hidden="1">#N/A</definedName>
    <definedName name="_27415DLC51B9561" hidden="1">#N/A</definedName>
    <definedName name="_27416DLC51B9561" hidden="1">#N/A</definedName>
    <definedName name="_27417DLC51B9561" hidden="1">#N/A</definedName>
    <definedName name="_27418DLC51B9561" hidden="1">#N/A</definedName>
    <definedName name="_27419DLC51B9561" hidden="1">#N/A</definedName>
    <definedName name="_2741DL612B350C" hidden="1">#N/A</definedName>
    <definedName name="_27420DLC51B9561" hidden="1">#N/A</definedName>
    <definedName name="_27421DLC51B9561" hidden="1">#N/A</definedName>
    <definedName name="_27422DLC51B9561" hidden="1">#N/A</definedName>
    <definedName name="_27423DLC51B9561" hidden="1">#N/A</definedName>
    <definedName name="_27424DLC51B9561" hidden="1">#N/A</definedName>
    <definedName name="_27425DLC51B9561" hidden="1">#N/A</definedName>
    <definedName name="_27426DLC51B9561" hidden="1">#N/A</definedName>
    <definedName name="_27427DLC51B9561" hidden="1">#N/A</definedName>
    <definedName name="_27428DLC51B9561" hidden="1">#N/A</definedName>
    <definedName name="_27429DLC51B9561" hidden="1">#N/A</definedName>
    <definedName name="_2742DL612B350C" hidden="1">#N/A</definedName>
    <definedName name="_27430DLC51B9561" hidden="1">#N/A</definedName>
    <definedName name="_27431DLC51B9561" hidden="1">#N/A</definedName>
    <definedName name="_27432DLC51B9561" hidden="1">#N/A</definedName>
    <definedName name="_27433DLC51B9561" hidden="1">#N/A</definedName>
    <definedName name="_27434DLC51B9561" hidden="1">#N/A</definedName>
    <definedName name="_27435DLC51B9561" hidden="1">#N/A</definedName>
    <definedName name="_27436DLC51B9561" hidden="1">#N/A</definedName>
    <definedName name="_27437DLC51B9561" hidden="1">#N/A</definedName>
    <definedName name="_27438DLC51B9561" hidden="1">#N/A</definedName>
    <definedName name="_27439DLC51B9561" hidden="1">#N/A</definedName>
    <definedName name="_2743DL612B350C" hidden="1">#N/A</definedName>
    <definedName name="_27440DLC51B9561" hidden="1">#N/A</definedName>
    <definedName name="_27441DLC51BE51B" hidden="1">#N/A</definedName>
    <definedName name="_27442DLC51BE51B" hidden="1">#N/A</definedName>
    <definedName name="_27443DLC51BE51B" hidden="1">#N/A</definedName>
    <definedName name="_27444DLC51BE51B" hidden="1">#N/A</definedName>
    <definedName name="_27445DLC51BE51B" hidden="1">#N/A</definedName>
    <definedName name="_27446DLC51BE51B" hidden="1">#N/A</definedName>
    <definedName name="_27447DLC51BE51B" hidden="1">#N/A</definedName>
    <definedName name="_27448DLC51BE51B" hidden="1">#N/A</definedName>
    <definedName name="_27449DLC51BE51B" hidden="1">#N/A</definedName>
    <definedName name="_2744DL612B350C" hidden="1">#N/A</definedName>
    <definedName name="_27450DLC51BE51B" hidden="1">#N/A</definedName>
    <definedName name="_27451DLC51BE51B" hidden="1">#N/A</definedName>
    <definedName name="_27452DLC51BE51B" hidden="1">#N/A</definedName>
    <definedName name="_27453DLC51BE51B" hidden="1">#N/A</definedName>
    <definedName name="_27454DLC51BE51B" hidden="1">#N/A</definedName>
    <definedName name="_27455DLC51BE51B" hidden="1">#N/A</definedName>
    <definedName name="_27456DLC51BE51B" hidden="1">#N/A</definedName>
    <definedName name="_27457DLC51BE51B" hidden="1">#N/A</definedName>
    <definedName name="_27458DLC51BE51B" hidden="1">#N/A</definedName>
    <definedName name="_27459DLC51BE51B" hidden="1">#N/A</definedName>
    <definedName name="_2745DL612B350C" hidden="1">#N/A</definedName>
    <definedName name="_27460DLC51BE51B" hidden="1">#N/A</definedName>
    <definedName name="_27461DLC51BE51B" hidden="1">#N/A</definedName>
    <definedName name="_27462DLC51BE51B" hidden="1">#N/A</definedName>
    <definedName name="_27463DLC51BE51B" hidden="1">#N/A</definedName>
    <definedName name="_27464DLC51BE51B" hidden="1">#N/A</definedName>
    <definedName name="_27465DLC51BE51B" hidden="1">#N/A</definedName>
    <definedName name="_27466DLC51BE51B" hidden="1">#N/A</definedName>
    <definedName name="_27467DLC51BE51B" hidden="1">#N/A</definedName>
    <definedName name="_27468DLC51BE51B" hidden="1">#N/A</definedName>
    <definedName name="_27469DLC51BE51B" hidden="1">#N/A</definedName>
    <definedName name="_2746DL612B350C" hidden="1">#N/A</definedName>
    <definedName name="_27470DLC51BE51B" hidden="1">#N/A</definedName>
    <definedName name="_27471DLC51BE51B" hidden="1">#N/A</definedName>
    <definedName name="_27472DLC51BE51B" hidden="1">#N/A</definedName>
    <definedName name="_27473DLC51BE51B" hidden="1">#N/A</definedName>
    <definedName name="_27474DLC51BE51B" hidden="1">#N/A</definedName>
    <definedName name="_27475DLC51BE51B" hidden="1">#N/A</definedName>
    <definedName name="_27476DLC51C9561" hidden="1">#N/A</definedName>
    <definedName name="_27477DLC51C9561" hidden="1">#N/A</definedName>
    <definedName name="_27478DLC51C9561" hidden="1">#N/A</definedName>
    <definedName name="_27479DLC51C9561" hidden="1">#N/A</definedName>
    <definedName name="_2747DL612B350C" hidden="1">#N/A</definedName>
    <definedName name="_27480DLC51C9561" hidden="1">#N/A</definedName>
    <definedName name="_27481DLC51C9561" hidden="1">#N/A</definedName>
    <definedName name="_27482DLC51C9561" hidden="1">#N/A</definedName>
    <definedName name="_27483DLC51C9561" hidden="1">#N/A</definedName>
    <definedName name="_27484DLC51C9561" hidden="1">#N/A</definedName>
    <definedName name="_27485DLC51C9561" hidden="1">#N/A</definedName>
    <definedName name="_27486DLC51C9561" hidden="1">#N/A</definedName>
    <definedName name="_27487DLC51C9561" hidden="1">#N/A</definedName>
    <definedName name="_27488DLC51C9561" hidden="1">#N/A</definedName>
    <definedName name="_27489DLC51C9561" hidden="1">#N/A</definedName>
    <definedName name="_2748DL612B350C" hidden="1">#N/A</definedName>
    <definedName name="_27490DLC51C9561" hidden="1">#N/A</definedName>
    <definedName name="_27491DLC51C9561" hidden="1">#N/A</definedName>
    <definedName name="_27492DLC51C9561" hidden="1">#N/A</definedName>
    <definedName name="_27493DLC51C9561" hidden="1">#N/A</definedName>
    <definedName name="_27494DLC51C9561" hidden="1">#N/A</definedName>
    <definedName name="_27495DLC51C9561" hidden="1">#N/A</definedName>
    <definedName name="_27496DLC51C9561" hidden="1">#N/A</definedName>
    <definedName name="_27497DLC51C9561" hidden="1">#N/A</definedName>
    <definedName name="_27498DLC51C9561" hidden="1">#N/A</definedName>
    <definedName name="_27499DLC51C9561" hidden="1">#N/A</definedName>
    <definedName name="_2749DL612B350C" hidden="1">#N/A</definedName>
    <definedName name="_274DL607830C7" hidden="1">#N/A</definedName>
    <definedName name="_274DLC3F11415" hidden="1">#N/A</definedName>
    <definedName name="_27500DLC51C9561" hidden="1">#N/A</definedName>
    <definedName name="_27501DLC51C9561" hidden="1">#N/A</definedName>
    <definedName name="_27502DLC51C9561" hidden="1">#N/A</definedName>
    <definedName name="_27503DLC51C9561" hidden="1">#N/A</definedName>
    <definedName name="_27504DLC51C9561" hidden="1">#N/A</definedName>
    <definedName name="_27505DLC51C9561" hidden="1">#N/A</definedName>
    <definedName name="_27506DLC51C9561" hidden="1">#N/A</definedName>
    <definedName name="_27507DLC51C9561" hidden="1">#N/A</definedName>
    <definedName name="_27508DLC51C9561" hidden="1">#N/A</definedName>
    <definedName name="_27509DLC51C9561" hidden="1">#N/A</definedName>
    <definedName name="_2750DL612B350C" hidden="1">#N/A</definedName>
    <definedName name="_27510DLC51C9561" hidden="1">#N/A</definedName>
    <definedName name="_27511DLC51CE51B" hidden="1">#N/A</definedName>
    <definedName name="_27512DLC51CE51B" hidden="1">#N/A</definedName>
    <definedName name="_27513DLC51CE51B" hidden="1">#N/A</definedName>
    <definedName name="_27514DLC51CE51B" hidden="1">#N/A</definedName>
    <definedName name="_27515DLC51CE51B" hidden="1">#N/A</definedName>
    <definedName name="_27516DLC51CE51B" hidden="1">#N/A</definedName>
    <definedName name="_27517DLC51CE51B" hidden="1">#N/A</definedName>
    <definedName name="_27518DLC51CE51B" hidden="1">#N/A</definedName>
    <definedName name="_27519DLC51CE51B" hidden="1">#N/A</definedName>
    <definedName name="_2751DL612B350C" hidden="1">#N/A</definedName>
    <definedName name="_27520DLC51CE51B" hidden="1">#N/A</definedName>
    <definedName name="_27521DLC51CE51B" hidden="1">#N/A</definedName>
    <definedName name="_27522DLC51CE51B" hidden="1">#N/A</definedName>
    <definedName name="_27523DLC51CE51B" hidden="1">#N/A</definedName>
    <definedName name="_27524DLC51CE51B" hidden="1">#N/A</definedName>
    <definedName name="_27525DLC51CE51B" hidden="1">#N/A</definedName>
    <definedName name="_27526DLC51CE51B" hidden="1">#N/A</definedName>
    <definedName name="_27527DLC51CE51B" hidden="1">#N/A</definedName>
    <definedName name="_27528DLC51CE51B" hidden="1">#N/A</definedName>
    <definedName name="_27529DLC51CE51B" hidden="1">#N/A</definedName>
    <definedName name="_2752DL612B350C" hidden="1">#N/A</definedName>
    <definedName name="_27530DLC51CE51B" hidden="1">#N/A</definedName>
    <definedName name="_27531DLC51CE51B" hidden="1">#N/A</definedName>
    <definedName name="_27532DLC51CE51B" hidden="1">#N/A</definedName>
    <definedName name="_27533DLC51CE51B" hidden="1">#N/A</definedName>
    <definedName name="_27534DLC51CE51B" hidden="1">#N/A</definedName>
    <definedName name="_27535DLC51CE51B" hidden="1">#N/A</definedName>
    <definedName name="_27536DLC51CE51B" hidden="1">#N/A</definedName>
    <definedName name="_27537DLC51CE51B" hidden="1">#N/A</definedName>
    <definedName name="_27538DLC51CE51B" hidden="1">#N/A</definedName>
    <definedName name="_27539DLC51CE51B" hidden="1">#N/A</definedName>
    <definedName name="_2753DL612B350C" hidden="1">#N/A</definedName>
    <definedName name="_27540DLC51CE51B" hidden="1">#N/A</definedName>
    <definedName name="_27541DLC51CE51B" hidden="1">#N/A</definedName>
    <definedName name="_27542DLC51CE51B" hidden="1">#N/A</definedName>
    <definedName name="_27543DLC51CE51B" hidden="1">#N/A</definedName>
    <definedName name="_27544DLC51CE51B" hidden="1">#N/A</definedName>
    <definedName name="_27545DLC51CE51B" hidden="1">#N/A</definedName>
    <definedName name="_27546DLC51D9561" hidden="1">#N/A</definedName>
    <definedName name="_27547DLC51D9561" hidden="1">#N/A</definedName>
    <definedName name="_27548DLC51D9561" hidden="1">#N/A</definedName>
    <definedName name="_27549DLC51D9561" hidden="1">#N/A</definedName>
    <definedName name="_2754DL612B350C" hidden="1">#N/A</definedName>
    <definedName name="_27550DLC51D9561" hidden="1">#N/A</definedName>
    <definedName name="_27551DLC51D9561" hidden="1">#N/A</definedName>
    <definedName name="_27552DLC51D9561" hidden="1">#N/A</definedName>
    <definedName name="_27553DLC51D9561" hidden="1">#N/A</definedName>
    <definedName name="_27554DLC51D9561" hidden="1">#N/A</definedName>
    <definedName name="_27555DLC51D9561" hidden="1">#N/A</definedName>
    <definedName name="_27556DLC51D9561" hidden="1">#N/A</definedName>
    <definedName name="_27557DLC51D9561" hidden="1">#N/A</definedName>
    <definedName name="_27558DLC51D9561" hidden="1">#N/A</definedName>
    <definedName name="_27559DLC51D9561" hidden="1">#N/A</definedName>
    <definedName name="_2755DL612B350C" hidden="1">#N/A</definedName>
    <definedName name="_27560DLC51D9561" hidden="1">#N/A</definedName>
    <definedName name="_27561DLC51D9561" hidden="1">#N/A</definedName>
    <definedName name="_27562DLC51D9561" hidden="1">#N/A</definedName>
    <definedName name="_27563DLC51D9561" hidden="1">#N/A</definedName>
    <definedName name="_27564DLC51D9561" hidden="1">#N/A</definedName>
    <definedName name="_27565DLC51D9561" hidden="1">#N/A</definedName>
    <definedName name="_27566DLC51D9561" hidden="1">#N/A</definedName>
    <definedName name="_27567DLC51D9561" hidden="1">#N/A</definedName>
    <definedName name="_27568DLC51D9561" hidden="1">#N/A</definedName>
    <definedName name="_27569DLC51D9561" hidden="1">#N/A</definedName>
    <definedName name="_2756DL612B350C" hidden="1">#N/A</definedName>
    <definedName name="_27570DLC51D9561" hidden="1">#N/A</definedName>
    <definedName name="_27571DLC51D9561" hidden="1">#N/A</definedName>
    <definedName name="_27572DLC51D9561" hidden="1">#N/A</definedName>
    <definedName name="_27573DLC51D9561" hidden="1">#N/A</definedName>
    <definedName name="_27574DLC51D9561" hidden="1">#N/A</definedName>
    <definedName name="_27575DLC51D9561" hidden="1">#N/A</definedName>
    <definedName name="_27576DLC51D9561" hidden="1">#N/A</definedName>
    <definedName name="_27577DLC51D9561" hidden="1">#N/A</definedName>
    <definedName name="_27578DLC51D9561" hidden="1">#N/A</definedName>
    <definedName name="_27579DLC51D9561" hidden="1">#N/A</definedName>
    <definedName name="_2757DL612B350C" hidden="1">#N/A</definedName>
    <definedName name="_27580DLC51D9561" hidden="1">#N/A</definedName>
    <definedName name="_27581DLC51DE51B" hidden="1">#N/A</definedName>
    <definedName name="_27582DLC51DE51B" hidden="1">#N/A</definedName>
    <definedName name="_27583DLC51DE51B" hidden="1">#N/A</definedName>
    <definedName name="_27584DLC51DE51B" hidden="1">#N/A</definedName>
    <definedName name="_27585DLC51DE51B" hidden="1">#N/A</definedName>
    <definedName name="_27586DLC51DE51B" hidden="1">#N/A</definedName>
    <definedName name="_27587DLC51DE51B" hidden="1">#N/A</definedName>
    <definedName name="_27588DLC51DE51B" hidden="1">#N/A</definedName>
    <definedName name="_27589DLC51DE51B" hidden="1">#N/A</definedName>
    <definedName name="_2758DL612B350C" hidden="1">#N/A</definedName>
    <definedName name="_27590DLC51DE51B" hidden="1">#N/A</definedName>
    <definedName name="_27591DLC51DE51B" hidden="1">#N/A</definedName>
    <definedName name="_27592DLC51DE51B" hidden="1">#N/A</definedName>
    <definedName name="_27593DLC51DE51B" hidden="1">#N/A</definedName>
    <definedName name="_27594DLC51DE51B" hidden="1">#N/A</definedName>
    <definedName name="_27595DLC51DE51B" hidden="1">#N/A</definedName>
    <definedName name="_27596DLC51DE51B" hidden="1">#N/A</definedName>
    <definedName name="_27597DLC51DE51B" hidden="1">#N/A</definedName>
    <definedName name="_27598DLC51DE51B" hidden="1">#N/A</definedName>
    <definedName name="_27599DLC51DE51B" hidden="1">#N/A</definedName>
    <definedName name="_2759DL612B350C" hidden="1">#N/A</definedName>
    <definedName name="_275DL607830C7" hidden="1">#N/A</definedName>
    <definedName name="_275DLC3F21415" hidden="1">#N/A</definedName>
    <definedName name="_27600DLC51DE51B" hidden="1">#N/A</definedName>
    <definedName name="_27601DLC51DE51B" hidden="1">#N/A</definedName>
    <definedName name="_27602DLC51DE51B" hidden="1">#N/A</definedName>
    <definedName name="_27603DLC51DE51B" hidden="1">#N/A</definedName>
    <definedName name="_27604DLC51DE51B" hidden="1">#N/A</definedName>
    <definedName name="_27605DLC51DE51B" hidden="1">#N/A</definedName>
    <definedName name="_27606DLC51DE51B" hidden="1">#N/A</definedName>
    <definedName name="_27607DLC51DE51B" hidden="1">#N/A</definedName>
    <definedName name="_27608DLC51DE51B" hidden="1">#N/A</definedName>
    <definedName name="_27609DLC51DE51B" hidden="1">#N/A</definedName>
    <definedName name="_2760DL612B350C" hidden="1">#N/A</definedName>
    <definedName name="_27610DLC51DE51B" hidden="1">#N/A</definedName>
    <definedName name="_27611DLC51DE51B" hidden="1">#N/A</definedName>
    <definedName name="_27612DLC51DE51B" hidden="1">#N/A</definedName>
    <definedName name="_27613DLC51DE51B" hidden="1">#N/A</definedName>
    <definedName name="_27614DLC51DE51B" hidden="1">#N/A</definedName>
    <definedName name="_27615DLC51DE51B" hidden="1">#N/A</definedName>
    <definedName name="_27616DLC51E9561" hidden="1">#N/A</definedName>
    <definedName name="_27617DLC51E9561" hidden="1">#N/A</definedName>
    <definedName name="_27618DLC51E9561" hidden="1">#N/A</definedName>
    <definedName name="_27619DLC51E9561" hidden="1">#N/A</definedName>
    <definedName name="_2761DL612B350C" hidden="1">#N/A</definedName>
    <definedName name="_27620DLC51E9561" hidden="1">#N/A</definedName>
    <definedName name="_27621DLC51E9561" hidden="1">#N/A</definedName>
    <definedName name="_27622DLC51E9561" hidden="1">#N/A</definedName>
    <definedName name="_27623DLC51E9561" hidden="1">#N/A</definedName>
    <definedName name="_27624DLC51E9561" hidden="1">#N/A</definedName>
    <definedName name="_27625DLC51E9561" hidden="1">#N/A</definedName>
    <definedName name="_27626DLC51E9561" hidden="1">#N/A</definedName>
    <definedName name="_27627DLC51E9561" hidden="1">#N/A</definedName>
    <definedName name="_27628DLC51E9561" hidden="1">#N/A</definedName>
    <definedName name="_27629DLC51E9561" hidden="1">#N/A</definedName>
    <definedName name="_2762DL612B350C" hidden="1">#N/A</definedName>
    <definedName name="_27630DLC51E9561" hidden="1">#N/A</definedName>
    <definedName name="_27631DLC51E9561" hidden="1">#N/A</definedName>
    <definedName name="_27632DLC51E9561" hidden="1">#N/A</definedName>
    <definedName name="_27633DLC51E9561" hidden="1">#N/A</definedName>
    <definedName name="_27634DLC51E9561" hidden="1">#N/A</definedName>
    <definedName name="_27635DLC51E9561" hidden="1">#N/A</definedName>
    <definedName name="_27636DLC51E9561" hidden="1">#N/A</definedName>
    <definedName name="_27637DLC51E9561" hidden="1">#N/A</definedName>
    <definedName name="_27638DLC51E9561" hidden="1">#N/A</definedName>
    <definedName name="_27639DLC51E9561" hidden="1">#N/A</definedName>
    <definedName name="_2763DL612B350C" hidden="1">#N/A</definedName>
    <definedName name="_27640DLC51E9561" hidden="1">#N/A</definedName>
    <definedName name="_27641DLC51E9561" hidden="1">#N/A</definedName>
    <definedName name="_27642DLC51E9561" hidden="1">#N/A</definedName>
    <definedName name="_27643DLC51E9561" hidden="1">#N/A</definedName>
    <definedName name="_27644DLC51E9561" hidden="1">#N/A</definedName>
    <definedName name="_27645DLC51E9561" hidden="1">#N/A</definedName>
    <definedName name="_27646DLC51E9561" hidden="1">#N/A</definedName>
    <definedName name="_27647DLC51E9561" hidden="1">#N/A</definedName>
    <definedName name="_27648DLC51E9561" hidden="1">#N/A</definedName>
    <definedName name="_27649DLC51E9561" hidden="1">#N/A</definedName>
    <definedName name="_2764DL612B350C" hidden="1">#N/A</definedName>
    <definedName name="_27650DLC51E9561" hidden="1">#N/A</definedName>
    <definedName name="_27651DLC51EE51B" hidden="1">#N/A</definedName>
    <definedName name="_27652DLC51EE51B" hidden="1">#N/A</definedName>
    <definedName name="_27653DLC51EE51B" hidden="1">#N/A</definedName>
    <definedName name="_27654DLC51EE51B" hidden="1">#N/A</definedName>
    <definedName name="_27655DLC51EE51B" hidden="1">#N/A</definedName>
    <definedName name="_27656DLC51EE51B" hidden="1">#N/A</definedName>
    <definedName name="_27657DLC51EE51B" hidden="1">#N/A</definedName>
    <definedName name="_27658DLC51EE51B" hidden="1">#N/A</definedName>
    <definedName name="_27659DLC51EE51B" hidden="1">#N/A</definedName>
    <definedName name="_2765DL612B350C" hidden="1">#N/A</definedName>
    <definedName name="_27660DLC51EE51B" hidden="1">#N/A</definedName>
    <definedName name="_27661DLC51EE51B" hidden="1">#N/A</definedName>
    <definedName name="_27662DLC51EE51B" hidden="1">#N/A</definedName>
    <definedName name="_27663DLC51EE51B" hidden="1">#N/A</definedName>
    <definedName name="_27664DLC51EE51B" hidden="1">#N/A</definedName>
    <definedName name="_27665DLC51EE51B" hidden="1">#N/A</definedName>
    <definedName name="_27666DLC51EE51B" hidden="1">#N/A</definedName>
    <definedName name="_27667DLC51EE51B" hidden="1">#N/A</definedName>
    <definedName name="_27668DLC51EE51B" hidden="1">#N/A</definedName>
    <definedName name="_27669DLC51EE51B" hidden="1">#N/A</definedName>
    <definedName name="_2766DL612C3512" hidden="1">#N/A</definedName>
    <definedName name="_27670DLC51EE51B" hidden="1">#N/A</definedName>
    <definedName name="_27671DLC51EE51B" hidden="1">#N/A</definedName>
    <definedName name="_27672DLC51EE51B" hidden="1">#N/A</definedName>
    <definedName name="_27673DLC51EE51B" hidden="1">#N/A</definedName>
    <definedName name="_27674DLC51EE51B" hidden="1">#N/A</definedName>
    <definedName name="_27675DLC51EE51B" hidden="1">#N/A</definedName>
    <definedName name="_27676DLC51EE51B" hidden="1">#N/A</definedName>
    <definedName name="_27677DLC51EE51B" hidden="1">#N/A</definedName>
    <definedName name="_27678DLC51EE51B" hidden="1">#N/A</definedName>
    <definedName name="_27679DLC51EE51B" hidden="1">#N/A</definedName>
    <definedName name="_2767DL612C3512" hidden="1">#N/A</definedName>
    <definedName name="_27680DLC51EE51B" hidden="1">#N/A</definedName>
    <definedName name="_27681DLC51EE51B" hidden="1">#N/A</definedName>
    <definedName name="_27682DLC51EE51B" hidden="1">#N/A</definedName>
    <definedName name="_27683DLC51EE51B" hidden="1">#N/A</definedName>
    <definedName name="_27684DLC51EE51B" hidden="1">#N/A</definedName>
    <definedName name="_27685DLC51EE51B" hidden="1">#N/A</definedName>
    <definedName name="_27686DLC51F9561" hidden="1">#N/A</definedName>
    <definedName name="_27687DLC51F9561" hidden="1">#N/A</definedName>
    <definedName name="_27688DLC51F9561" hidden="1">#N/A</definedName>
    <definedName name="_27689DLC51F9561" hidden="1">#N/A</definedName>
    <definedName name="_2768DL612C3512" hidden="1">#N/A</definedName>
    <definedName name="_27690DLC51F9561" hidden="1">#N/A</definedName>
    <definedName name="_27691DLC51F9561" hidden="1">#N/A</definedName>
    <definedName name="_27692DLC51F9561" hidden="1">#N/A</definedName>
    <definedName name="_27693DLC51F9561" hidden="1">#N/A</definedName>
    <definedName name="_27694DLC51F9561" hidden="1">#N/A</definedName>
    <definedName name="_27695DLC51F9561" hidden="1">#N/A</definedName>
    <definedName name="_27696DLC51F9561" hidden="1">#N/A</definedName>
    <definedName name="_27697DLC51F9561" hidden="1">#N/A</definedName>
    <definedName name="_27698DLC51F9561" hidden="1">#N/A</definedName>
    <definedName name="_27699DLC51F9561" hidden="1">#N/A</definedName>
    <definedName name="_2769DL612C3512" hidden="1">#N/A</definedName>
    <definedName name="_276DL607830C7" hidden="1">#N/A</definedName>
    <definedName name="_276DLC3F31415" hidden="1">#N/A</definedName>
    <definedName name="_27700DLC51F9561" hidden="1">#N/A</definedName>
    <definedName name="_27701DLC51F9561" hidden="1">#N/A</definedName>
    <definedName name="_27702DLC51F9561" hidden="1">#N/A</definedName>
    <definedName name="_27703DLC51F9561" hidden="1">#N/A</definedName>
    <definedName name="_27704DLC51F9561" hidden="1">#N/A</definedName>
    <definedName name="_27705DLC51F9561" hidden="1">#N/A</definedName>
    <definedName name="_27706DLC51F9561" hidden="1">#N/A</definedName>
    <definedName name="_27707DLC51F9561" hidden="1">#N/A</definedName>
    <definedName name="_27708DLC51F9561" hidden="1">#N/A</definedName>
    <definedName name="_27709DLC51F9561" hidden="1">#N/A</definedName>
    <definedName name="_2770DL612C3512" hidden="1">#N/A</definedName>
    <definedName name="_27710DLC51F9561" hidden="1">#N/A</definedName>
    <definedName name="_27711DLC51F9561" hidden="1">#N/A</definedName>
    <definedName name="_27712DLC51F9561" hidden="1">#N/A</definedName>
    <definedName name="_27713DLC51F9561" hidden="1">#N/A</definedName>
    <definedName name="_27714DLC51F9561" hidden="1">#N/A</definedName>
    <definedName name="_27715DLC51F9561" hidden="1">#N/A</definedName>
    <definedName name="_27716DLC51F9561" hidden="1">#N/A</definedName>
    <definedName name="_27717DLC51F9561" hidden="1">#N/A</definedName>
    <definedName name="_27718DLC51F9561" hidden="1">#N/A</definedName>
    <definedName name="_27719DLC51F9561" hidden="1">#N/A</definedName>
    <definedName name="_2771DL612C3512" hidden="1">#N/A</definedName>
    <definedName name="_27720DLC51F9561" hidden="1">#N/A</definedName>
    <definedName name="_27721DLC51FE51B" hidden="1">#N/A</definedName>
    <definedName name="_27722DLC51FE51B" hidden="1">#N/A</definedName>
    <definedName name="_27723DLC51FE51B" hidden="1">#N/A</definedName>
    <definedName name="_27724DLC51FE51B" hidden="1">#N/A</definedName>
    <definedName name="_27725DLC51FE51B" hidden="1">#N/A</definedName>
    <definedName name="_27726DLC51FE51B" hidden="1">#N/A</definedName>
    <definedName name="_27727DLC51FE51B" hidden="1">#N/A</definedName>
    <definedName name="_27728DLC51FE51B" hidden="1">#N/A</definedName>
    <definedName name="_27729DLC51FE51B" hidden="1">#N/A</definedName>
    <definedName name="_2772DL612C3512" hidden="1">#N/A</definedName>
    <definedName name="_27730DLC51FE51B" hidden="1">#N/A</definedName>
    <definedName name="_27731DLC51FE51B" hidden="1">#N/A</definedName>
    <definedName name="_27732DLC51FE51B" hidden="1">#N/A</definedName>
    <definedName name="_27733DLC51FE51B" hidden="1">#N/A</definedName>
    <definedName name="_27734DLC51FE51B" hidden="1">#N/A</definedName>
    <definedName name="_27735DLC51FE51B" hidden="1">#N/A</definedName>
    <definedName name="_27736DLC51FE51B" hidden="1">#N/A</definedName>
    <definedName name="_27737DLC51FE51B" hidden="1">#N/A</definedName>
    <definedName name="_27738DLC51FE51B" hidden="1">#N/A</definedName>
    <definedName name="_27739DLC51FE51B" hidden="1">#N/A</definedName>
    <definedName name="_2773DL612C3512" hidden="1">#N/A</definedName>
    <definedName name="_27740DLC51FE51B" hidden="1">#N/A</definedName>
    <definedName name="_27741DLC51FE51B" hidden="1">#N/A</definedName>
    <definedName name="_27742DLC51FE51B" hidden="1">#N/A</definedName>
    <definedName name="_27743DLC51FE51B" hidden="1">#N/A</definedName>
    <definedName name="_27744DLC51FE51B" hidden="1">#N/A</definedName>
    <definedName name="_27745DLC51FE51B" hidden="1">#N/A</definedName>
    <definedName name="_27746DLC51FE51B" hidden="1">#N/A</definedName>
    <definedName name="_27747DLC51FE51B" hidden="1">#N/A</definedName>
    <definedName name="_27748DLC51FE51B" hidden="1">#N/A</definedName>
    <definedName name="_27749DLC51FE51B" hidden="1">#N/A</definedName>
    <definedName name="_2774DL612C3512" hidden="1">#N/A</definedName>
    <definedName name="_27750DLC51FE51B" hidden="1">#N/A</definedName>
    <definedName name="_27751DLC51FE51B" hidden="1">#N/A</definedName>
    <definedName name="_27752DLC51FE51B" hidden="1">#N/A</definedName>
    <definedName name="_27753DLC51FE51B" hidden="1">#N/A</definedName>
    <definedName name="_27754DLC51FE51B" hidden="1">#N/A</definedName>
    <definedName name="_27755DLC51FE51B" hidden="1">#N/A</definedName>
    <definedName name="_27756DLC5209561" hidden="1">#N/A</definedName>
    <definedName name="_27757DLC5209561" hidden="1">#N/A</definedName>
    <definedName name="_27758DLC5209561" hidden="1">#N/A</definedName>
    <definedName name="_27759DLC5209561" hidden="1">#N/A</definedName>
    <definedName name="_2775DL612C3512" hidden="1">#N/A</definedName>
    <definedName name="_27760DLC5209561" hidden="1">#N/A</definedName>
    <definedName name="_27761DLC5209561" hidden="1">#N/A</definedName>
    <definedName name="_27762DLC5209561" hidden="1">#N/A</definedName>
    <definedName name="_27763DLC5209561" hidden="1">#N/A</definedName>
    <definedName name="_27764DLC5209561" hidden="1">#N/A</definedName>
    <definedName name="_27765DLC5209561" hidden="1">#N/A</definedName>
    <definedName name="_27766DLC5209561" hidden="1">#N/A</definedName>
    <definedName name="_27767DLC5209561" hidden="1">#N/A</definedName>
    <definedName name="_27768DLC5209561" hidden="1">#N/A</definedName>
    <definedName name="_27769DLC5209561" hidden="1">#N/A</definedName>
    <definedName name="_2776DL612C3512" hidden="1">#N/A</definedName>
    <definedName name="_27770DLC5209561" hidden="1">#N/A</definedName>
    <definedName name="_27771DLC5209561" hidden="1">#N/A</definedName>
    <definedName name="_27772DLC5209561" hidden="1">#N/A</definedName>
    <definedName name="_27773DLC5209561" hidden="1">#N/A</definedName>
    <definedName name="_27774DLC5209561" hidden="1">#N/A</definedName>
    <definedName name="_27775DLC5209561" hidden="1">#N/A</definedName>
    <definedName name="_27776DLC5209561" hidden="1">#N/A</definedName>
    <definedName name="_27777DLC5209561" hidden="1">#N/A</definedName>
    <definedName name="_27778DLC5209561" hidden="1">#N/A</definedName>
    <definedName name="_27779DLC5209561" hidden="1">#N/A</definedName>
    <definedName name="_2777DL612C3512" hidden="1">#N/A</definedName>
    <definedName name="_27780DLC5209561" hidden="1">#N/A</definedName>
    <definedName name="_27781DLC5209561" hidden="1">#N/A</definedName>
    <definedName name="_27782DLC5209561" hidden="1">#N/A</definedName>
    <definedName name="_27783DLC5209561" hidden="1">#N/A</definedName>
    <definedName name="_27784DLC5209561" hidden="1">#N/A</definedName>
    <definedName name="_27785DLC5209561" hidden="1">#N/A</definedName>
    <definedName name="_27786DLC5209561" hidden="1">#N/A</definedName>
    <definedName name="_27787DLC5209561" hidden="1">#N/A</definedName>
    <definedName name="_27788DLC5209561" hidden="1">#N/A</definedName>
    <definedName name="_27789DLC5209561" hidden="1">#N/A</definedName>
    <definedName name="_2778DL612C3512" hidden="1">#N/A</definedName>
    <definedName name="_27790DLC5209561" hidden="1">#N/A</definedName>
    <definedName name="_27791DLC520E51B" hidden="1">#N/A</definedName>
    <definedName name="_27792DLC520E51B" hidden="1">#N/A</definedName>
    <definedName name="_27793DLC520E51B" hidden="1">#N/A</definedName>
    <definedName name="_27794DLC520E51B" hidden="1">#N/A</definedName>
    <definedName name="_27795DLC520E51B" hidden="1">#N/A</definedName>
    <definedName name="_27796DLC520E51B" hidden="1">#N/A</definedName>
    <definedName name="_27797DLC520E51B" hidden="1">#N/A</definedName>
    <definedName name="_27798DLC520E51B" hidden="1">#N/A</definedName>
    <definedName name="_27799DLC520E51B" hidden="1">#N/A</definedName>
    <definedName name="_2779DL612C3512" hidden="1">#N/A</definedName>
    <definedName name="_277DL607830C7" hidden="1">#N/A</definedName>
    <definedName name="_277DLC3F41415" hidden="1">#N/A</definedName>
    <definedName name="_27800DLC520E51B" hidden="1">#N/A</definedName>
    <definedName name="_27801DLC520E51B" hidden="1">#N/A</definedName>
    <definedName name="_27802DLC520E51B" hidden="1">#N/A</definedName>
    <definedName name="_27803DLC520E51B" hidden="1">#N/A</definedName>
    <definedName name="_27804DLC520E51B" hidden="1">#N/A</definedName>
    <definedName name="_27805DLC520E51B" hidden="1">#N/A</definedName>
    <definedName name="_27806DLC520E51B" hidden="1">#N/A</definedName>
    <definedName name="_27807DLC520E51B" hidden="1">#N/A</definedName>
    <definedName name="_27808DLC520E51B" hidden="1">#N/A</definedName>
    <definedName name="_27809DLC520E51B" hidden="1">#N/A</definedName>
    <definedName name="_2780DL612C3512" hidden="1">#N/A</definedName>
    <definedName name="_27810DLC520E51B" hidden="1">#N/A</definedName>
    <definedName name="_27811DLC520E51B" hidden="1">#N/A</definedName>
    <definedName name="_27812DLC520E51B" hidden="1">#N/A</definedName>
    <definedName name="_27813DLC520E51B" hidden="1">#N/A</definedName>
    <definedName name="_27814DLC520E51B" hidden="1">#N/A</definedName>
    <definedName name="_27815DLC520E51B" hidden="1">#N/A</definedName>
    <definedName name="_27816DLC520E51B" hidden="1">#N/A</definedName>
    <definedName name="_27817DLC520E51B" hidden="1">#N/A</definedName>
    <definedName name="_27818DLC520E51B" hidden="1">#N/A</definedName>
    <definedName name="_27819DLC520E51B" hidden="1">#N/A</definedName>
    <definedName name="_2781DL612C3512" hidden="1">#N/A</definedName>
    <definedName name="_27820DLC520E51B" hidden="1">#N/A</definedName>
    <definedName name="_27821DLC520E51B" hidden="1">#N/A</definedName>
    <definedName name="_27822DLC520E51B" hidden="1">#N/A</definedName>
    <definedName name="_27823DLC520E51B" hidden="1">#N/A</definedName>
    <definedName name="_27824DLC520E51B" hidden="1">#N/A</definedName>
    <definedName name="_27825DLC520E51B" hidden="1">#N/A</definedName>
    <definedName name="_27826DLC5219561" hidden="1">#N/A</definedName>
    <definedName name="_27827DLC5219561" hidden="1">#N/A</definedName>
    <definedName name="_27828DLC5219561" hidden="1">#N/A</definedName>
    <definedName name="_27829DLC5219561" hidden="1">#N/A</definedName>
    <definedName name="_2782DL612C3512" hidden="1">#N/A</definedName>
    <definedName name="_27830DLC5219561" hidden="1">#N/A</definedName>
    <definedName name="_27831DLC5219561" hidden="1">#N/A</definedName>
    <definedName name="_27832DLC5219561" hidden="1">#N/A</definedName>
    <definedName name="_27833DLC5219561" hidden="1">#N/A</definedName>
    <definedName name="_27834DLC5219561" hidden="1">#N/A</definedName>
    <definedName name="_27835DLC5219561" hidden="1">#N/A</definedName>
    <definedName name="_27836DLC5219561" hidden="1">#N/A</definedName>
    <definedName name="_27837DLC5219561" hidden="1">#N/A</definedName>
    <definedName name="_27838DLC5219561" hidden="1">#N/A</definedName>
    <definedName name="_27839DLC5219561" hidden="1">#N/A</definedName>
    <definedName name="_2783DL612C3512" hidden="1">#N/A</definedName>
    <definedName name="_27840DLC5219561" hidden="1">#N/A</definedName>
    <definedName name="_27841DLC5219561" hidden="1">#N/A</definedName>
    <definedName name="_27842DLC5219561" hidden="1">#N/A</definedName>
    <definedName name="_27843DLC5219561" hidden="1">#N/A</definedName>
    <definedName name="_27844DLC5219561" hidden="1">#N/A</definedName>
    <definedName name="_27845DLC5219561" hidden="1">#N/A</definedName>
    <definedName name="_27846DLC5219561" hidden="1">#N/A</definedName>
    <definedName name="_27847DLC5219561" hidden="1">#N/A</definedName>
    <definedName name="_27848DLC5219561" hidden="1">#N/A</definedName>
    <definedName name="_27849DLC5219561" hidden="1">#N/A</definedName>
    <definedName name="_2784DL612C3512" hidden="1">#N/A</definedName>
    <definedName name="_27850DLC5219561" hidden="1">#N/A</definedName>
    <definedName name="_27851DLC5219561" hidden="1">#N/A</definedName>
    <definedName name="_27852DLC5219561" hidden="1">#N/A</definedName>
    <definedName name="_27853DLC5219561" hidden="1">#N/A</definedName>
    <definedName name="_27854DLC5219561" hidden="1">#N/A</definedName>
    <definedName name="_27855DLC5219561" hidden="1">#N/A</definedName>
    <definedName name="_27856DLC5219561" hidden="1">#N/A</definedName>
    <definedName name="_27857DLC5219561" hidden="1">#N/A</definedName>
    <definedName name="_27858DLC5219561" hidden="1">#N/A</definedName>
    <definedName name="_27859DLC5219561" hidden="1">#N/A</definedName>
    <definedName name="_2785DL612C3512" hidden="1">#N/A</definedName>
    <definedName name="_27860DLC5219561" hidden="1">#N/A</definedName>
    <definedName name="_27861DLC521E51B" hidden="1">#N/A</definedName>
    <definedName name="_27862DLC521E51B" hidden="1">#N/A</definedName>
    <definedName name="_27863DLC521E51B" hidden="1">#N/A</definedName>
    <definedName name="_27864DLC521E51B" hidden="1">#N/A</definedName>
    <definedName name="_27865DLC521E51B" hidden="1">#N/A</definedName>
    <definedName name="_27866DLC521E51B" hidden="1">#N/A</definedName>
    <definedName name="_27867DLC521E51B" hidden="1">#N/A</definedName>
    <definedName name="_27868DLC521E51B" hidden="1">#N/A</definedName>
    <definedName name="_27869DLC521E51B" hidden="1">#N/A</definedName>
    <definedName name="_2786DL612C3512" hidden="1">#N/A</definedName>
    <definedName name="_27870DLC521E51B" hidden="1">#N/A</definedName>
    <definedName name="_27871DLC521E51B" hidden="1">#N/A</definedName>
    <definedName name="_27872DLC521E51B" hidden="1">#N/A</definedName>
    <definedName name="_27873DLC521E51B" hidden="1">#N/A</definedName>
    <definedName name="_27874DLC521E51B" hidden="1">#N/A</definedName>
    <definedName name="_27875DLC521E51B" hidden="1">#N/A</definedName>
    <definedName name="_27876DLC521E51B" hidden="1">#N/A</definedName>
    <definedName name="_27877DLC521E51B" hidden="1">#N/A</definedName>
    <definedName name="_27878DLC521E51B" hidden="1">#N/A</definedName>
    <definedName name="_27879DLC521E51B" hidden="1">#N/A</definedName>
    <definedName name="_2787DL612C3512" hidden="1">#N/A</definedName>
    <definedName name="_27880DLC521E51B" hidden="1">#N/A</definedName>
    <definedName name="_27881DLC521E51B" hidden="1">#N/A</definedName>
    <definedName name="_27882DLC521E51B" hidden="1">#N/A</definedName>
    <definedName name="_27883DLC521E51B" hidden="1">#N/A</definedName>
    <definedName name="_27884DLC521E51B" hidden="1">#N/A</definedName>
    <definedName name="_27885DLC521E51B" hidden="1">#N/A</definedName>
    <definedName name="_27886DLC521E51B" hidden="1">#N/A</definedName>
    <definedName name="_27887DLC521E51B" hidden="1">#N/A</definedName>
    <definedName name="_27888DLC521E51B" hidden="1">#N/A</definedName>
    <definedName name="_27889DLC521E51B" hidden="1">#N/A</definedName>
    <definedName name="_2788DL612C3512" hidden="1">#N/A</definedName>
    <definedName name="_27890DLC521E51B" hidden="1">#N/A</definedName>
    <definedName name="_27891DLC521E51B" hidden="1">#N/A</definedName>
    <definedName name="_27892DLC521E51B" hidden="1">#N/A</definedName>
    <definedName name="_27893DLC521E51B" hidden="1">#N/A</definedName>
    <definedName name="_27894DLC521E51B" hidden="1">#N/A</definedName>
    <definedName name="_27895DLC521E51B" hidden="1">#N/A</definedName>
    <definedName name="_27896DLC5229561" hidden="1">#N/A</definedName>
    <definedName name="_27897DLC5229561" hidden="1">#N/A</definedName>
    <definedName name="_27898DLC5229561" hidden="1">#N/A</definedName>
    <definedName name="_27899DLC5229561" hidden="1">#N/A</definedName>
    <definedName name="_2789DL612C3512" hidden="1">#N/A</definedName>
    <definedName name="_278DL607830C7" hidden="1">#N/A</definedName>
    <definedName name="_278DLC3F51415" hidden="1">#N/A</definedName>
    <definedName name="_27900DLC5229561" hidden="1">#N/A</definedName>
    <definedName name="_27901DLC5229561" hidden="1">#N/A</definedName>
    <definedName name="_27902DLC5229561" hidden="1">#N/A</definedName>
    <definedName name="_27903DLC5229561" hidden="1">#N/A</definedName>
    <definedName name="_27904DLC5229561" hidden="1">#N/A</definedName>
    <definedName name="_27905DLC5229561" hidden="1">#N/A</definedName>
    <definedName name="_27906DLC5229561" hidden="1">#N/A</definedName>
    <definedName name="_27907DLC5229561" hidden="1">#N/A</definedName>
    <definedName name="_27908DLC5229561" hidden="1">#N/A</definedName>
    <definedName name="_27909DLC5229561" hidden="1">#N/A</definedName>
    <definedName name="_2790DL612C3512" hidden="1">#N/A</definedName>
    <definedName name="_27910DLC5229561" hidden="1">#N/A</definedName>
    <definedName name="_27911DLC5229561" hidden="1">#N/A</definedName>
    <definedName name="_27912DLC5229561" hidden="1">#N/A</definedName>
    <definedName name="_27913DLC5229561" hidden="1">#N/A</definedName>
    <definedName name="_27914DLC5229561" hidden="1">#N/A</definedName>
    <definedName name="_27915DLC5229561" hidden="1">#N/A</definedName>
    <definedName name="_27916DLC5229561" hidden="1">#N/A</definedName>
    <definedName name="_27917DLC5229561" hidden="1">#N/A</definedName>
    <definedName name="_27918DLC5229561" hidden="1">#N/A</definedName>
    <definedName name="_27919DLC5229561" hidden="1">#N/A</definedName>
    <definedName name="_2791DL612C3512" hidden="1">#N/A</definedName>
    <definedName name="_27920DLC5229561" hidden="1">#N/A</definedName>
    <definedName name="_27921DLC5229561" hidden="1">#N/A</definedName>
    <definedName name="_27922DLC5229561" hidden="1">#N/A</definedName>
    <definedName name="_27923DLC5229561" hidden="1">#N/A</definedName>
    <definedName name="_27924DLC5229561" hidden="1">#N/A</definedName>
    <definedName name="_27925DLC5229561" hidden="1">#N/A</definedName>
    <definedName name="_27926DLC5229561" hidden="1">#N/A</definedName>
    <definedName name="_27927DLC5229561" hidden="1">#N/A</definedName>
    <definedName name="_27928DLC5229561" hidden="1">#N/A</definedName>
    <definedName name="_27929DLC5229561" hidden="1">#N/A</definedName>
    <definedName name="_2792DL612C3512" hidden="1">#N/A</definedName>
    <definedName name="_27930DLC5229561" hidden="1">#N/A</definedName>
    <definedName name="_27931DLC522E51B" hidden="1">#N/A</definedName>
    <definedName name="_27932DLC522E51B" hidden="1">#N/A</definedName>
    <definedName name="_27933DLC522E51B" hidden="1">#N/A</definedName>
    <definedName name="_27934DLC522E51B" hidden="1">#N/A</definedName>
    <definedName name="_27935DLC522E51B" hidden="1">#N/A</definedName>
    <definedName name="_27936DLC522E51B" hidden="1">#N/A</definedName>
    <definedName name="_27937DLC522E51B" hidden="1">#N/A</definedName>
    <definedName name="_27938DLC522E51B" hidden="1">#N/A</definedName>
    <definedName name="_27939DLC522E51B" hidden="1">#N/A</definedName>
    <definedName name="_2793DL612C3512" hidden="1">#N/A</definedName>
    <definedName name="_27940DLC522E51B" hidden="1">#N/A</definedName>
    <definedName name="_27941DLC522E51B" hidden="1">#N/A</definedName>
    <definedName name="_27942DLC522E51B" hidden="1">#N/A</definedName>
    <definedName name="_27943DLC522E51B" hidden="1">#N/A</definedName>
    <definedName name="_27944DLC522E51B" hidden="1">#N/A</definedName>
    <definedName name="_27945DLC522E51B" hidden="1">#N/A</definedName>
    <definedName name="_27946DLC522E51B" hidden="1">#N/A</definedName>
    <definedName name="_27947DLC522E51B" hidden="1">#N/A</definedName>
    <definedName name="_27948DLC522E51B" hidden="1">#N/A</definedName>
    <definedName name="_27949DLC522E51B" hidden="1">#N/A</definedName>
    <definedName name="_2794DL612C3512" hidden="1">#N/A</definedName>
    <definedName name="_27950DLC522E51B" hidden="1">#N/A</definedName>
    <definedName name="_27951DLC522E51B" hidden="1">#N/A</definedName>
    <definedName name="_27952DLC522E51B" hidden="1">#N/A</definedName>
    <definedName name="_27953DLC522E51B" hidden="1">#N/A</definedName>
    <definedName name="_27954DLC522E51B" hidden="1">#N/A</definedName>
    <definedName name="_27955DLC522E51B" hidden="1">#N/A</definedName>
    <definedName name="_27956DLC522E51B" hidden="1">#N/A</definedName>
    <definedName name="_27957DLC522E51B" hidden="1">#N/A</definedName>
    <definedName name="_27958DLC522E51B" hidden="1">#N/A</definedName>
    <definedName name="_27959DLC522E51B" hidden="1">#N/A</definedName>
    <definedName name="_2795DL612C3512" hidden="1">#N/A</definedName>
    <definedName name="_27960DLC522E51B" hidden="1">#N/A</definedName>
    <definedName name="_27961DLC522E51B" hidden="1">#N/A</definedName>
    <definedName name="_27962DLC522E51B" hidden="1">#N/A</definedName>
    <definedName name="_27963DLC522E51B" hidden="1">#N/A</definedName>
    <definedName name="_27964DLC522E51B" hidden="1">#N/A</definedName>
    <definedName name="_27965DLC522E51B" hidden="1">#N/A</definedName>
    <definedName name="_27966DLC5239562" hidden="1">#N/A</definedName>
    <definedName name="_27967DLC5239562" hidden="1">#N/A</definedName>
    <definedName name="_27968DLC5239562" hidden="1">#N/A</definedName>
    <definedName name="_27969DLC5239562" hidden="1">#N/A</definedName>
    <definedName name="_2796DL612C3512" hidden="1">#N/A</definedName>
    <definedName name="_27970DLC5239562" hidden="1">#N/A</definedName>
    <definedName name="_27971DLC5239562" hidden="1">#N/A</definedName>
    <definedName name="_27972DLC5239562" hidden="1">#N/A</definedName>
    <definedName name="_27973DLC5239562" hidden="1">#N/A</definedName>
    <definedName name="_27974DLC5239562" hidden="1">#N/A</definedName>
    <definedName name="_27975DLC5239562" hidden="1">#N/A</definedName>
    <definedName name="_27976DLC5239562" hidden="1">#N/A</definedName>
    <definedName name="_27977DLC5239562" hidden="1">#N/A</definedName>
    <definedName name="_27978DLC5239562" hidden="1">#N/A</definedName>
    <definedName name="_27979DLC5239562" hidden="1">#N/A</definedName>
    <definedName name="_2797DL612C3512" hidden="1">#N/A</definedName>
    <definedName name="_27980DLC5239562" hidden="1">#N/A</definedName>
    <definedName name="_27981DLC5239562" hidden="1">#N/A</definedName>
    <definedName name="_27982DLC5239562" hidden="1">#N/A</definedName>
    <definedName name="_27983DLC5239562" hidden="1">#N/A</definedName>
    <definedName name="_27984DLC5239562" hidden="1">#N/A</definedName>
    <definedName name="_27985DLC5239562" hidden="1">#N/A</definedName>
    <definedName name="_27986DLC5239562" hidden="1">#N/A</definedName>
    <definedName name="_27987DLC5239562" hidden="1">#N/A</definedName>
    <definedName name="_27988DLC5239562" hidden="1">#N/A</definedName>
    <definedName name="_27989DLC5239562" hidden="1">#N/A</definedName>
    <definedName name="_2798DL612C3512" hidden="1">#N/A</definedName>
    <definedName name="_27990DLC5239562" hidden="1">#N/A</definedName>
    <definedName name="_27991DLC5239562" hidden="1">#N/A</definedName>
    <definedName name="_27992DLC5239562" hidden="1">#N/A</definedName>
    <definedName name="_27993DLC5239562" hidden="1">#N/A</definedName>
    <definedName name="_27994DLC5239562" hidden="1">#N/A</definedName>
    <definedName name="_27995DLC5239562" hidden="1">#N/A</definedName>
    <definedName name="_27996DLC5239562" hidden="1">#N/A</definedName>
    <definedName name="_27997DLC5239562" hidden="1">#N/A</definedName>
    <definedName name="_27998DLC5239562" hidden="1">#N/A</definedName>
    <definedName name="_27999DLC5239562" hidden="1">#N/A</definedName>
    <definedName name="_2799DL612C3512" hidden="1">#N/A</definedName>
    <definedName name="_279DL607830C7" hidden="1">#N/A</definedName>
    <definedName name="_279DLC3F61415" hidden="1">#N/A</definedName>
    <definedName name="_27AL639B3E5C" hidden="1">#N/A</definedName>
    <definedName name="_27DL60EB3387" hidden="1">#N/A</definedName>
    <definedName name="_28000DLC5239562" hidden="1">#N/A</definedName>
    <definedName name="_28001DLC523E51B" hidden="1">#N/A</definedName>
    <definedName name="_28002DLC523E51B" hidden="1">#N/A</definedName>
    <definedName name="_28003DLC523E51B" hidden="1">#N/A</definedName>
    <definedName name="_28004DLC523E51B" hidden="1">#N/A</definedName>
    <definedName name="_28005DLC523E51B" hidden="1">#N/A</definedName>
    <definedName name="_28006DLC523E51B" hidden="1">#N/A</definedName>
    <definedName name="_28007DLC523E51B" hidden="1">#N/A</definedName>
    <definedName name="_28008DLC523E51B" hidden="1">#N/A</definedName>
    <definedName name="_28009DLC523E51B" hidden="1">#N/A</definedName>
    <definedName name="_2800DL612C3512" hidden="1">#N/A</definedName>
    <definedName name="_28010DLC523E51B" hidden="1">#N/A</definedName>
    <definedName name="_28011DLC523E51B" hidden="1">#N/A</definedName>
    <definedName name="_28012DLC523E51B" hidden="1">#N/A</definedName>
    <definedName name="_28013DLC523E51B" hidden="1">#N/A</definedName>
    <definedName name="_28014DLC523E51B" hidden="1">#N/A</definedName>
    <definedName name="_28015DLC523E51B" hidden="1">#N/A</definedName>
    <definedName name="_28016DLC523E51B" hidden="1">#N/A</definedName>
    <definedName name="_28017DLC523E51B" hidden="1">#N/A</definedName>
    <definedName name="_28018DLC523E51B" hidden="1">#N/A</definedName>
    <definedName name="_28019DLC523E51B" hidden="1">#N/A</definedName>
    <definedName name="_2801DL612D3518" hidden="1">#N/A</definedName>
    <definedName name="_28020DLC523E51B" hidden="1">#N/A</definedName>
    <definedName name="_28021DLC523E51B" hidden="1">#N/A</definedName>
    <definedName name="_28022DLC523E51B" hidden="1">#N/A</definedName>
    <definedName name="_28023DLC523E51B" hidden="1">#N/A</definedName>
    <definedName name="_28024DLC523E51B" hidden="1">#N/A</definedName>
    <definedName name="_28025DLC523E51B" hidden="1">#N/A</definedName>
    <definedName name="_28026DLC523E51B" hidden="1">#N/A</definedName>
    <definedName name="_28027DLC523E51B" hidden="1">#N/A</definedName>
    <definedName name="_28028DLC523E51B" hidden="1">#N/A</definedName>
    <definedName name="_28029DLC523E51B" hidden="1">#N/A</definedName>
    <definedName name="_2802DL612D3518" hidden="1">#N/A</definedName>
    <definedName name="_28030DLC523E51B" hidden="1">#N/A</definedName>
    <definedName name="_28031DLC523E51B" hidden="1">#N/A</definedName>
    <definedName name="_28032DLC523E51B" hidden="1">#N/A</definedName>
    <definedName name="_28033DLC523E51B" hidden="1">#N/A</definedName>
    <definedName name="_28034DLC523E51B" hidden="1">#N/A</definedName>
    <definedName name="_28035DLC523E51B" hidden="1">#N/A</definedName>
    <definedName name="_28036DLC5249562" hidden="1">#N/A</definedName>
    <definedName name="_28037DLC5249562" hidden="1">#N/A</definedName>
    <definedName name="_28038DLC5249562" hidden="1">#N/A</definedName>
    <definedName name="_28039DLC5249562" hidden="1">#N/A</definedName>
    <definedName name="_2803DL612D3518" hidden="1">#N/A</definedName>
    <definedName name="_28040DLC5249562" hidden="1">#N/A</definedName>
    <definedName name="_28041DLC5249562" hidden="1">#N/A</definedName>
    <definedName name="_28042DLC5249562" hidden="1">#N/A</definedName>
    <definedName name="_28043DLC5249562" hidden="1">#N/A</definedName>
    <definedName name="_28044DLC5249562" hidden="1">#N/A</definedName>
    <definedName name="_28045DLC5249562" hidden="1">#N/A</definedName>
    <definedName name="_28046DLC5249562" hidden="1">#N/A</definedName>
    <definedName name="_28047DLC5249562" hidden="1">#N/A</definedName>
    <definedName name="_28048DLC5249562" hidden="1">#N/A</definedName>
    <definedName name="_28049DLC5249562" hidden="1">#N/A</definedName>
    <definedName name="_2804DL612D3518" hidden="1">#N/A</definedName>
    <definedName name="_28050DLC5249562" hidden="1">#N/A</definedName>
    <definedName name="_28051DLC5249562" hidden="1">#N/A</definedName>
    <definedName name="_28052DLC5249562" hidden="1">#N/A</definedName>
    <definedName name="_28053DLC5249562" hidden="1">#N/A</definedName>
    <definedName name="_28054DLC5249562" hidden="1">#N/A</definedName>
    <definedName name="_28055DLC5249562" hidden="1">#N/A</definedName>
    <definedName name="_28056DLC5249562" hidden="1">#N/A</definedName>
    <definedName name="_28057DLC5249562" hidden="1">#N/A</definedName>
    <definedName name="_28058DLC5249562" hidden="1">#N/A</definedName>
    <definedName name="_28059DLC5249562" hidden="1">#N/A</definedName>
    <definedName name="_2805DL612D3518" hidden="1">#N/A</definedName>
    <definedName name="_28060DLC5249562" hidden="1">#N/A</definedName>
    <definedName name="_28061DLC5249562" hidden="1">#N/A</definedName>
    <definedName name="_28062DLC5249562" hidden="1">#N/A</definedName>
    <definedName name="_28063DLC5249562" hidden="1">#N/A</definedName>
    <definedName name="_28064DLC5249562" hidden="1">#N/A</definedName>
    <definedName name="_28065DLC5249562" hidden="1">#N/A</definedName>
    <definedName name="_28066DLC5249562" hidden="1">#N/A</definedName>
    <definedName name="_28067DLC5249562" hidden="1">#N/A</definedName>
    <definedName name="_28068DLC5249562" hidden="1">#N/A</definedName>
    <definedName name="_28069DLC5249562" hidden="1">#N/A</definedName>
    <definedName name="_2806DL612D3518" hidden="1">#N/A</definedName>
    <definedName name="_28070DLC5249562" hidden="1">#N/A</definedName>
    <definedName name="_28071DLC524E51B" hidden="1">#N/A</definedName>
    <definedName name="_28072DLC524E51B" hidden="1">#N/A</definedName>
    <definedName name="_28073DLC524E51B" hidden="1">#N/A</definedName>
    <definedName name="_28074DLC524E51B" hidden="1">#N/A</definedName>
    <definedName name="_28075DLC524E51B" hidden="1">#N/A</definedName>
    <definedName name="_28076DLC524E51B" hidden="1">#N/A</definedName>
    <definedName name="_28077DLC524E51B" hidden="1">#N/A</definedName>
    <definedName name="_28078DLC524E51B" hidden="1">#N/A</definedName>
    <definedName name="_28079DLC524E51B" hidden="1">#N/A</definedName>
    <definedName name="_2807DL612D3518" hidden="1">#N/A</definedName>
    <definedName name="_28080DLC524E51B" hidden="1">#N/A</definedName>
    <definedName name="_28081DLC524E51B" hidden="1">#N/A</definedName>
    <definedName name="_28082DLC524E51B" hidden="1">#N/A</definedName>
    <definedName name="_28083DLC524E51B" hidden="1">#N/A</definedName>
    <definedName name="_28084DLC524E51B" hidden="1">#N/A</definedName>
    <definedName name="_28085DLC524E51B" hidden="1">#N/A</definedName>
    <definedName name="_28086DLC524E51B" hidden="1">#N/A</definedName>
    <definedName name="_28087DLC524E51B" hidden="1">#N/A</definedName>
    <definedName name="_28088DLC524E51B" hidden="1">#N/A</definedName>
    <definedName name="_28089DLC524E51B" hidden="1">#N/A</definedName>
    <definedName name="_2808DL612D3518" hidden="1">#N/A</definedName>
    <definedName name="_28090DLC524E51B" hidden="1">#N/A</definedName>
    <definedName name="_28091DLC524E51B" hidden="1">#N/A</definedName>
    <definedName name="_28092DLC524E51B" hidden="1">#N/A</definedName>
    <definedName name="_28093DLC524E51B" hidden="1">#N/A</definedName>
    <definedName name="_28094DLC524E51B" hidden="1">#N/A</definedName>
    <definedName name="_28095DLC524E51B" hidden="1">#N/A</definedName>
    <definedName name="_28096DLC524E51B" hidden="1">#N/A</definedName>
    <definedName name="_28097DLC524E51B" hidden="1">#N/A</definedName>
    <definedName name="_28098DLC524E51B" hidden="1">#N/A</definedName>
    <definedName name="_28099DLC524E51B" hidden="1">#N/A</definedName>
    <definedName name="_2809DL612D3518" hidden="1">#N/A</definedName>
    <definedName name="_280DL607830C7" hidden="1">#N/A</definedName>
    <definedName name="_280DLC3F71415" hidden="1">#N/A</definedName>
    <definedName name="_28100DLC524E51B" hidden="1">#N/A</definedName>
    <definedName name="_28101DLC524E51B" hidden="1">#N/A</definedName>
    <definedName name="_28102DLC524E51B" hidden="1">#N/A</definedName>
    <definedName name="_28103DLC524E51B" hidden="1">#N/A</definedName>
    <definedName name="_28104DLC524E51B" hidden="1">#N/A</definedName>
    <definedName name="_28105DLC524E51B" hidden="1">#N/A</definedName>
    <definedName name="_28106DLC5259562" hidden="1">#N/A</definedName>
    <definedName name="_28107DLC5259562" hidden="1">#N/A</definedName>
    <definedName name="_28108DLC5259562" hidden="1">#N/A</definedName>
    <definedName name="_28109DLC5259562" hidden="1">#N/A</definedName>
    <definedName name="_2810DL612D3518" hidden="1">#N/A</definedName>
    <definedName name="_28110DLC5259562" hidden="1">#N/A</definedName>
    <definedName name="_28111DLC5259562" hidden="1">#N/A</definedName>
    <definedName name="_28112DLC5259562" hidden="1">#N/A</definedName>
    <definedName name="_28113DLC5259562" hidden="1">#N/A</definedName>
    <definedName name="_28114DLC5259562" hidden="1">#N/A</definedName>
    <definedName name="_28115DLC5259562" hidden="1">#N/A</definedName>
    <definedName name="_28116DLC5259562" hidden="1">#N/A</definedName>
    <definedName name="_28117DLC5259562" hidden="1">#N/A</definedName>
    <definedName name="_28118DLC5259562" hidden="1">#N/A</definedName>
    <definedName name="_28119DLC5259562" hidden="1">#N/A</definedName>
    <definedName name="_2811DL612D3518" hidden="1">#N/A</definedName>
    <definedName name="_28120DLC5259562" hidden="1">#N/A</definedName>
    <definedName name="_28121DLC5259562" hidden="1">#N/A</definedName>
    <definedName name="_28122DLC5259562" hidden="1">#N/A</definedName>
    <definedName name="_28123DLC5259562" hidden="1">#N/A</definedName>
    <definedName name="_28124DLC5259562" hidden="1">#N/A</definedName>
    <definedName name="_28125DLC5259562" hidden="1">#N/A</definedName>
    <definedName name="_28126DLC5259562" hidden="1">#N/A</definedName>
    <definedName name="_28127DLC5259562" hidden="1">#N/A</definedName>
    <definedName name="_28128DLC5259562" hidden="1">#N/A</definedName>
    <definedName name="_28129DLC5259562" hidden="1">#N/A</definedName>
    <definedName name="_2812DL612D3518" hidden="1">#N/A</definedName>
    <definedName name="_28130DLC5259562" hidden="1">#N/A</definedName>
    <definedName name="_28131DLC5259562" hidden="1">#N/A</definedName>
    <definedName name="_28132DLC5259562" hidden="1">#N/A</definedName>
    <definedName name="_28133DLC5259562" hidden="1">#N/A</definedName>
    <definedName name="_28134DLC5259562" hidden="1">#N/A</definedName>
    <definedName name="_28135DLC5259562" hidden="1">#N/A</definedName>
    <definedName name="_28136DLC5259562" hidden="1">#N/A</definedName>
    <definedName name="_28137DLC5259562" hidden="1">#N/A</definedName>
    <definedName name="_28138DLC5259562" hidden="1">#N/A</definedName>
    <definedName name="_28139DLC5259562" hidden="1">#N/A</definedName>
    <definedName name="_2813DL612D3518" hidden="1">#N/A</definedName>
    <definedName name="_28140DLC5259562" hidden="1">#N/A</definedName>
    <definedName name="_28141DLC525E51B" hidden="1">#N/A</definedName>
    <definedName name="_28142DLC525E51B" hidden="1">#N/A</definedName>
    <definedName name="_28143DLC525E51B" hidden="1">#N/A</definedName>
    <definedName name="_28144DLC525E51B" hidden="1">#N/A</definedName>
    <definedName name="_28145DLC525E51B" hidden="1">#N/A</definedName>
    <definedName name="_28146DLC525E51B" hidden="1">#N/A</definedName>
    <definedName name="_28147DLC525E51B" hidden="1">#N/A</definedName>
    <definedName name="_28148DLC525E51B" hidden="1">#N/A</definedName>
    <definedName name="_28149DLC525E51B" hidden="1">#N/A</definedName>
    <definedName name="_2814DL612D3518" hidden="1">#N/A</definedName>
    <definedName name="_28150DLC525E51B" hidden="1">#N/A</definedName>
    <definedName name="_28151DLC525E51B" hidden="1">#N/A</definedName>
    <definedName name="_28152DLC525E51B" hidden="1">#N/A</definedName>
    <definedName name="_28153DLC525E51B" hidden="1">#N/A</definedName>
    <definedName name="_28154DLC525E51B" hidden="1">#N/A</definedName>
    <definedName name="_28155DLC525E51B" hidden="1">#N/A</definedName>
    <definedName name="_28156DLC525E51B" hidden="1">#N/A</definedName>
    <definedName name="_28157DLC525E51B" hidden="1">#N/A</definedName>
    <definedName name="_28158DLC525E51B" hidden="1">#N/A</definedName>
    <definedName name="_28159DLC525E51B" hidden="1">#N/A</definedName>
    <definedName name="_2815DL612D3518" hidden="1">#N/A</definedName>
    <definedName name="_28160DLC525E51B" hidden="1">#N/A</definedName>
    <definedName name="_28161DLC525E51B" hidden="1">#N/A</definedName>
    <definedName name="_28162DLC525E51B" hidden="1">#N/A</definedName>
    <definedName name="_28163DLC525E51B" hidden="1">#N/A</definedName>
    <definedName name="_28164DLC525E51B" hidden="1">#N/A</definedName>
    <definedName name="_28165DLC525E51B" hidden="1">#N/A</definedName>
    <definedName name="_28166DLC525E51B" hidden="1">#N/A</definedName>
    <definedName name="_28167DLC525E51B" hidden="1">#N/A</definedName>
    <definedName name="_28168DLC525E51B" hidden="1">#N/A</definedName>
    <definedName name="_28169DLC525E51B" hidden="1">#N/A</definedName>
    <definedName name="_2816DL612D3518" hidden="1">#N/A</definedName>
    <definedName name="_28170DLC525E51B" hidden="1">#N/A</definedName>
    <definedName name="_28171DLC525E51B" hidden="1">#N/A</definedName>
    <definedName name="_28172DLC525E51B" hidden="1">#N/A</definedName>
    <definedName name="_28173DLC525E51B" hidden="1">#N/A</definedName>
    <definedName name="_28174DLC525E51B" hidden="1">#N/A</definedName>
    <definedName name="_28175DLC525E51B" hidden="1">#N/A</definedName>
    <definedName name="_28176DLC5269562" hidden="1">#N/A</definedName>
    <definedName name="_28177DLC5269562" hidden="1">#N/A</definedName>
    <definedName name="_28178DLC5269562" hidden="1">#N/A</definedName>
    <definedName name="_28179DLC5269562" hidden="1">#N/A</definedName>
    <definedName name="_2817DL612D3518" hidden="1">#N/A</definedName>
    <definedName name="_28180DLC5269562" hidden="1">#N/A</definedName>
    <definedName name="_28181DLC5269562" hidden="1">#N/A</definedName>
    <definedName name="_28182DLC5269562" hidden="1">#N/A</definedName>
    <definedName name="_28183DLC5269562" hidden="1">#N/A</definedName>
    <definedName name="_28184DLC5269562" hidden="1">#N/A</definedName>
    <definedName name="_28185DLC5269562" hidden="1">#N/A</definedName>
    <definedName name="_28186DLC5269562" hidden="1">#N/A</definedName>
    <definedName name="_28187DLC5269562" hidden="1">#N/A</definedName>
    <definedName name="_28188DLC5269562" hidden="1">#N/A</definedName>
    <definedName name="_28189DLC5269562" hidden="1">#N/A</definedName>
    <definedName name="_2818DL612D3518" hidden="1">#N/A</definedName>
    <definedName name="_28190DLC5269562" hidden="1">#N/A</definedName>
    <definedName name="_28191DLC5269562" hidden="1">#N/A</definedName>
    <definedName name="_28192DLC5269562" hidden="1">#N/A</definedName>
    <definedName name="_28193DLC5269562" hidden="1">#N/A</definedName>
    <definedName name="_28194DLC5269562" hidden="1">#N/A</definedName>
    <definedName name="_28195DLC5269562" hidden="1">#N/A</definedName>
    <definedName name="_28196DLC5269562" hidden="1">#N/A</definedName>
    <definedName name="_28197DLC5269562" hidden="1">#N/A</definedName>
    <definedName name="_28198DLC5269562" hidden="1">#N/A</definedName>
    <definedName name="_28199DLC5269562" hidden="1">#N/A</definedName>
    <definedName name="_2819DL612D3518" hidden="1">#N/A</definedName>
    <definedName name="_281DL607930CC" hidden="1">#N/A</definedName>
    <definedName name="_281DLC3F81415" hidden="1">#N/A</definedName>
    <definedName name="_28200DLC5269562" hidden="1">#N/A</definedName>
    <definedName name="_28201DLC5269562" hidden="1">#N/A</definedName>
    <definedName name="_28202DLC5269562" hidden="1">#N/A</definedName>
    <definedName name="_28203DLC5269562" hidden="1">#N/A</definedName>
    <definedName name="_28204DLC5269562" hidden="1">#N/A</definedName>
    <definedName name="_28205DLC5269562" hidden="1">#N/A</definedName>
    <definedName name="_28206DLC5269562" hidden="1">#N/A</definedName>
    <definedName name="_28207DLC5269562" hidden="1">#N/A</definedName>
    <definedName name="_28208DLC5269562" hidden="1">#N/A</definedName>
    <definedName name="_28209DLC5269562" hidden="1">#N/A</definedName>
    <definedName name="_2820DL612D3518" hidden="1">#N/A</definedName>
    <definedName name="_28210DLC5269562" hidden="1">#N/A</definedName>
    <definedName name="_28211DLC526E51B" hidden="1">#N/A</definedName>
    <definedName name="_28212DLC526E51B" hidden="1">#N/A</definedName>
    <definedName name="_28213DLC526E51B" hidden="1">#N/A</definedName>
    <definedName name="_28214DLC526E51B" hidden="1">#N/A</definedName>
    <definedName name="_28215DLC526E51B" hidden="1">#N/A</definedName>
    <definedName name="_28216DLC526E51B" hidden="1">#N/A</definedName>
    <definedName name="_28217DLC526E51B" hidden="1">#N/A</definedName>
    <definedName name="_28218DLC526E51B" hidden="1">#N/A</definedName>
    <definedName name="_28219DLC526E51B" hidden="1">#N/A</definedName>
    <definedName name="_2821DL612D3518" hidden="1">#N/A</definedName>
    <definedName name="_28220DLC526E51B" hidden="1">#N/A</definedName>
    <definedName name="_28221DLC526E51B" hidden="1">#N/A</definedName>
    <definedName name="_28222DLC526E51B" hidden="1">#N/A</definedName>
    <definedName name="_28223DLC526E51B" hidden="1">#N/A</definedName>
    <definedName name="_28224DLC526E51B" hidden="1">#N/A</definedName>
    <definedName name="_28225DLC526E51B" hidden="1">#N/A</definedName>
    <definedName name="_28226DLC526E51B" hidden="1">#N/A</definedName>
    <definedName name="_28227DLC526E51B" hidden="1">#N/A</definedName>
    <definedName name="_28228DLC526E51B" hidden="1">#N/A</definedName>
    <definedName name="_28229DLC526E51B" hidden="1">#N/A</definedName>
    <definedName name="_2822DL612D3518" hidden="1">#N/A</definedName>
    <definedName name="_28230DLC526E51B" hidden="1">#N/A</definedName>
    <definedName name="_28231DLC526E51B" hidden="1">#N/A</definedName>
    <definedName name="_28232DLC526E51B" hidden="1">#N/A</definedName>
    <definedName name="_28233DLC526E51B" hidden="1">#N/A</definedName>
    <definedName name="_28234DLC526E51B" hidden="1">#N/A</definedName>
    <definedName name="_28235DLC526E51B" hidden="1">#N/A</definedName>
    <definedName name="_28236DLC526E51B" hidden="1">#N/A</definedName>
    <definedName name="_28237DLC526E51B" hidden="1">#N/A</definedName>
    <definedName name="_28238DLC526E51B" hidden="1">#N/A</definedName>
    <definedName name="_28239DLC526E51B" hidden="1">#N/A</definedName>
    <definedName name="_2823DL612D3518" hidden="1">#N/A</definedName>
    <definedName name="_28240DLC526E51B" hidden="1">#N/A</definedName>
    <definedName name="_28241DLC526E51B" hidden="1">#N/A</definedName>
    <definedName name="_28242DLC526E51B" hidden="1">#N/A</definedName>
    <definedName name="_28243DLC526E51B" hidden="1">#N/A</definedName>
    <definedName name="_28244DLC526E51B" hidden="1">#N/A</definedName>
    <definedName name="_28245DLC526E51B" hidden="1">#N/A</definedName>
    <definedName name="_28246DLC5279562" hidden="1">#N/A</definedName>
    <definedName name="_28247DLC5279562" hidden="1">#N/A</definedName>
    <definedName name="_28248DLC5279562" hidden="1">#N/A</definedName>
    <definedName name="_28249DLC5279562" hidden="1">#N/A</definedName>
    <definedName name="_2824DL612D3518" hidden="1">#N/A</definedName>
    <definedName name="_28250DLC5279562" hidden="1">#N/A</definedName>
    <definedName name="_28251DLC5279562" hidden="1">#N/A</definedName>
    <definedName name="_28252DLC5279562" hidden="1">#N/A</definedName>
    <definedName name="_28253DLC5279562" hidden="1">#N/A</definedName>
    <definedName name="_28254DLC5279562" hidden="1">#N/A</definedName>
    <definedName name="_28255DLC5279562" hidden="1">#N/A</definedName>
    <definedName name="_28256DLC5279562" hidden="1">#N/A</definedName>
    <definedName name="_28257DLC5279562" hidden="1">#N/A</definedName>
    <definedName name="_28258DLC5279562" hidden="1">#N/A</definedName>
    <definedName name="_28259DLC5279562" hidden="1">#N/A</definedName>
    <definedName name="_2825DL612D3518" hidden="1">#N/A</definedName>
    <definedName name="_28260DLC5279562" hidden="1">#N/A</definedName>
    <definedName name="_28261DLC5279562" hidden="1">#N/A</definedName>
    <definedName name="_28262DLC5279562" hidden="1">#N/A</definedName>
    <definedName name="_28263DLC5279562" hidden="1">#N/A</definedName>
    <definedName name="_28264DLC5279562" hidden="1">#N/A</definedName>
    <definedName name="_28265DLC5279562" hidden="1">#N/A</definedName>
    <definedName name="_28266DLC5279562" hidden="1">#N/A</definedName>
    <definedName name="_28267DLC5279562" hidden="1">#N/A</definedName>
    <definedName name="_28268DLC5279562" hidden="1">#N/A</definedName>
    <definedName name="_28269DLC5279562" hidden="1">#N/A</definedName>
    <definedName name="_2826DL612D3518" hidden="1">#N/A</definedName>
    <definedName name="_28270DLC5279562" hidden="1">#N/A</definedName>
    <definedName name="_28271DLC5279562" hidden="1">#N/A</definedName>
    <definedName name="_28272DLC5279562" hidden="1">#N/A</definedName>
    <definedName name="_28273DLC5279562" hidden="1">#N/A</definedName>
    <definedName name="_28274DLC5279562" hidden="1">#N/A</definedName>
    <definedName name="_28275DLC5279562" hidden="1">#N/A</definedName>
    <definedName name="_28276DLC5279562" hidden="1">#N/A</definedName>
    <definedName name="_28277DLC5279562" hidden="1">#N/A</definedName>
    <definedName name="_28278DLC5279562" hidden="1">#N/A</definedName>
    <definedName name="_28279DLC5279562" hidden="1">#N/A</definedName>
    <definedName name="_2827DL612D3518" hidden="1">#N/A</definedName>
    <definedName name="_28280DLC5279562" hidden="1">#N/A</definedName>
    <definedName name="_28281DLC527E51B" hidden="1">#N/A</definedName>
    <definedName name="_28282DLC527E51B" hidden="1">#N/A</definedName>
    <definedName name="_28283DLC527E51B" hidden="1">#N/A</definedName>
    <definedName name="_28284DLC527E51B" hidden="1">#N/A</definedName>
    <definedName name="_28285DLC527E51B" hidden="1">#N/A</definedName>
    <definedName name="_28286DLC527E51B" hidden="1">#N/A</definedName>
    <definedName name="_28287DLC527E51B" hidden="1">#N/A</definedName>
    <definedName name="_28288DLC527E51B" hidden="1">#N/A</definedName>
    <definedName name="_28289DLC527E51B" hidden="1">#N/A</definedName>
    <definedName name="_2828DL612D3518" hidden="1">#N/A</definedName>
    <definedName name="_28290DLC527E51B" hidden="1">#N/A</definedName>
    <definedName name="_28291DLC527E51B" hidden="1">#N/A</definedName>
    <definedName name="_28292DLC527E51B" hidden="1">#N/A</definedName>
    <definedName name="_28293DLC527E51B" hidden="1">#N/A</definedName>
    <definedName name="_28294DLC527E51B" hidden="1">#N/A</definedName>
    <definedName name="_28295DLC527E51B" hidden="1">#N/A</definedName>
    <definedName name="_28296DLC527E51B" hidden="1">#N/A</definedName>
    <definedName name="_28297DLC527E51B" hidden="1">#N/A</definedName>
    <definedName name="_28298DLC527E51B" hidden="1">#N/A</definedName>
    <definedName name="_28299DLC527E51B" hidden="1">#N/A</definedName>
    <definedName name="_2829DL612D3518" hidden="1">#N/A</definedName>
    <definedName name="_282DL607930CC" hidden="1">#N/A</definedName>
    <definedName name="_282DLC3F91415" hidden="1">#N/A</definedName>
    <definedName name="_28300DLC527E51B" hidden="1">#N/A</definedName>
    <definedName name="_28301DLC527E51B" hidden="1">#N/A</definedName>
    <definedName name="_28302DLC527E51B" hidden="1">#N/A</definedName>
    <definedName name="_28303DLC527E51B" hidden="1">#N/A</definedName>
    <definedName name="_28304DLC527E51B" hidden="1">#N/A</definedName>
    <definedName name="_28305DLC527E51B" hidden="1">#N/A</definedName>
    <definedName name="_28306DLC527E51B" hidden="1">#N/A</definedName>
    <definedName name="_28307DLC527E51B" hidden="1">#N/A</definedName>
    <definedName name="_28308DLC527E51B" hidden="1">#N/A</definedName>
    <definedName name="_28309DLC527E51B" hidden="1">#N/A</definedName>
    <definedName name="_2830DL612D3518" hidden="1">#N/A</definedName>
    <definedName name="_28310DLC527E51B" hidden="1">#N/A</definedName>
    <definedName name="_28311DLC527E51B" hidden="1">#N/A</definedName>
    <definedName name="_28312DLC527E51B" hidden="1">#N/A</definedName>
    <definedName name="_28313DLC527E51B" hidden="1">#N/A</definedName>
    <definedName name="_28314DLC527E51B" hidden="1">#N/A</definedName>
    <definedName name="_28315DLC527E51B" hidden="1">#N/A</definedName>
    <definedName name="_28316DLC5289562" hidden="1">#N/A</definedName>
    <definedName name="_28317DLC5289562" hidden="1">#N/A</definedName>
    <definedName name="_28318DLC5289562" hidden="1">#N/A</definedName>
    <definedName name="_28319DLC5289562" hidden="1">#N/A</definedName>
    <definedName name="_2831DL612D3518" hidden="1">#N/A</definedName>
    <definedName name="_28320DLC5289562" hidden="1">#N/A</definedName>
    <definedName name="_28321DLC5289562" hidden="1">#N/A</definedName>
    <definedName name="_28322DLC5289562" hidden="1">#N/A</definedName>
    <definedName name="_28323DLC5289562" hidden="1">#N/A</definedName>
    <definedName name="_28324DLC5289562" hidden="1">#N/A</definedName>
    <definedName name="_28325DLC5289562" hidden="1">#N/A</definedName>
    <definedName name="_28326DLC5289562" hidden="1">#N/A</definedName>
    <definedName name="_28327DLC5289562" hidden="1">#N/A</definedName>
    <definedName name="_28328DLC5289562" hidden="1">#N/A</definedName>
    <definedName name="_28329DLC5289562" hidden="1">#N/A</definedName>
    <definedName name="_2832DL612D3518" hidden="1">#N/A</definedName>
    <definedName name="_28330DLC5289562" hidden="1">#N/A</definedName>
    <definedName name="_28331DLC5289562" hidden="1">#N/A</definedName>
    <definedName name="_28332DLC5289562" hidden="1">#N/A</definedName>
    <definedName name="_28333DLC5289562" hidden="1">#N/A</definedName>
    <definedName name="_28334DLC5289562" hidden="1">#N/A</definedName>
    <definedName name="_28335DLC5289562" hidden="1">#N/A</definedName>
    <definedName name="_28336DLC5289562" hidden="1">#N/A</definedName>
    <definedName name="_28337DLC5289562" hidden="1">#N/A</definedName>
    <definedName name="_28338DLC5289562" hidden="1">#N/A</definedName>
    <definedName name="_28339DLC5289562" hidden="1">#N/A</definedName>
    <definedName name="_2833DL612D3518" hidden="1">#N/A</definedName>
    <definedName name="_28340DLC5289562" hidden="1">#N/A</definedName>
    <definedName name="_28341DLC5289562" hidden="1">#N/A</definedName>
    <definedName name="_28342DLC5289562" hidden="1">#N/A</definedName>
    <definedName name="_28343DLC5289562" hidden="1">#N/A</definedName>
    <definedName name="_28344DLC5289562" hidden="1">#N/A</definedName>
    <definedName name="_28345DLC5289562" hidden="1">#N/A</definedName>
    <definedName name="_28346DLC5289562" hidden="1">#N/A</definedName>
    <definedName name="_28347DLC5289562" hidden="1">#N/A</definedName>
    <definedName name="_28348DLC5289562" hidden="1">#N/A</definedName>
    <definedName name="_28349DLC5289562" hidden="1">#N/A</definedName>
    <definedName name="_2834DL612D3518" hidden="1">#N/A</definedName>
    <definedName name="_28350DLC5289562" hidden="1">#N/A</definedName>
    <definedName name="_28351DLC528E51B" hidden="1">#N/A</definedName>
    <definedName name="_28352DLC528E51B" hidden="1">#N/A</definedName>
    <definedName name="_28353DLC528E51B" hidden="1">#N/A</definedName>
    <definedName name="_28354DLC528E51B" hidden="1">#N/A</definedName>
    <definedName name="_28355DLC528E51B" hidden="1">#N/A</definedName>
    <definedName name="_28356DLC528E51B" hidden="1">#N/A</definedName>
    <definedName name="_28357DLC528E51B" hidden="1">#N/A</definedName>
    <definedName name="_28358DLC528E51B" hidden="1">#N/A</definedName>
    <definedName name="_28359DLC528E51B" hidden="1">#N/A</definedName>
    <definedName name="_2835DL612D3518" hidden="1">#N/A</definedName>
    <definedName name="_28360DLC528E51B" hidden="1">#N/A</definedName>
    <definedName name="_28361DLC528E51B" hidden="1">#N/A</definedName>
    <definedName name="_28362DLC528E51B" hidden="1">#N/A</definedName>
    <definedName name="_28363DLC528E51B" hidden="1">#N/A</definedName>
    <definedName name="_28364DLC528E51B" hidden="1">#N/A</definedName>
    <definedName name="_28365DLC528E51B" hidden="1">#N/A</definedName>
    <definedName name="_28366DLC528E51B" hidden="1">#N/A</definedName>
    <definedName name="_28367DLC528E51B" hidden="1">#N/A</definedName>
    <definedName name="_28368DLC528E51B" hidden="1">#N/A</definedName>
    <definedName name="_28369DLC528E51B" hidden="1">#N/A</definedName>
    <definedName name="_2836DL612E351E" hidden="1">#N/A</definedName>
    <definedName name="_28370DLC528E51B" hidden="1">#N/A</definedName>
    <definedName name="_28371DLC528E51B" hidden="1">#N/A</definedName>
    <definedName name="_28372DLC528E51B" hidden="1">#N/A</definedName>
    <definedName name="_28373DLC528E51B" hidden="1">#N/A</definedName>
    <definedName name="_28374DLC528E51B" hidden="1">#N/A</definedName>
    <definedName name="_28375DLC528E51B" hidden="1">#N/A</definedName>
    <definedName name="_28376DLC528E51B" hidden="1">#N/A</definedName>
    <definedName name="_28377DLC528E51B" hidden="1">#N/A</definedName>
    <definedName name="_28378DLC528E51B" hidden="1">#N/A</definedName>
    <definedName name="_28379DLC528E51B" hidden="1">#N/A</definedName>
    <definedName name="_2837DL612E351E" hidden="1">#N/A</definedName>
    <definedName name="_28380DLC528E51B" hidden="1">#N/A</definedName>
    <definedName name="_28381DLC528E51B" hidden="1">#N/A</definedName>
    <definedName name="_28382DLC528E51B" hidden="1">#N/A</definedName>
    <definedName name="_28383DLC528E51B" hidden="1">#N/A</definedName>
    <definedName name="_28384DLC528E51B" hidden="1">#N/A</definedName>
    <definedName name="_28385DLC528E51B" hidden="1">#N/A</definedName>
    <definedName name="_28386DLC5299562" hidden="1">#N/A</definedName>
    <definedName name="_28387DLC5299562" hidden="1">#N/A</definedName>
    <definedName name="_28388DLC5299562" hidden="1">#N/A</definedName>
    <definedName name="_28389DLC5299562" hidden="1">#N/A</definedName>
    <definedName name="_2838DL612E351E" hidden="1">#N/A</definedName>
    <definedName name="_28390DLC5299562" hidden="1">#N/A</definedName>
    <definedName name="_28391DLC5299562" hidden="1">#N/A</definedName>
    <definedName name="_28392DLC5299562" hidden="1">#N/A</definedName>
    <definedName name="_28393DLC5299562" hidden="1">#N/A</definedName>
    <definedName name="_28394DLC5299562" hidden="1">#N/A</definedName>
    <definedName name="_28395DLC5299562" hidden="1">#N/A</definedName>
    <definedName name="_28396DLC5299562" hidden="1">#N/A</definedName>
    <definedName name="_28397DLC5299562" hidden="1">#N/A</definedName>
    <definedName name="_28398DLC5299562" hidden="1">#N/A</definedName>
    <definedName name="_28399DLC5299562" hidden="1">#N/A</definedName>
    <definedName name="_2839DL612E351E" hidden="1">#N/A</definedName>
    <definedName name="_283DL607930CC" hidden="1">#N/A</definedName>
    <definedName name="_283DLC3FA1415" hidden="1">#N/A</definedName>
    <definedName name="_28400DLC5299562" hidden="1">#N/A</definedName>
    <definedName name="_28401DLC5299562" hidden="1">#N/A</definedName>
    <definedName name="_28402DLC5299562" hidden="1">#N/A</definedName>
    <definedName name="_28403DLC5299562" hidden="1">#N/A</definedName>
    <definedName name="_28404DLC5299562" hidden="1">#N/A</definedName>
    <definedName name="_28405DLC5299562" hidden="1">#N/A</definedName>
    <definedName name="_28406DLC5299562" hidden="1">#N/A</definedName>
    <definedName name="_28407DLC5299562" hidden="1">#N/A</definedName>
    <definedName name="_28408DLC5299562" hidden="1">#N/A</definedName>
    <definedName name="_28409DLC5299562" hidden="1">#N/A</definedName>
    <definedName name="_2840DL612E351E" hidden="1">#N/A</definedName>
    <definedName name="_28410DLC5299562" hidden="1">#N/A</definedName>
    <definedName name="_28411DLC5299562" hidden="1">#N/A</definedName>
    <definedName name="_28412DLC5299562" hidden="1">#N/A</definedName>
    <definedName name="_28413DLC5299562" hidden="1">#N/A</definedName>
    <definedName name="_28414DLC5299562" hidden="1">#N/A</definedName>
    <definedName name="_28415DLC5299562" hidden="1">#N/A</definedName>
    <definedName name="_28416DLC5299562" hidden="1">#N/A</definedName>
    <definedName name="_28417DLC5299562" hidden="1">#N/A</definedName>
    <definedName name="_28418DLC5299562" hidden="1">#N/A</definedName>
    <definedName name="_28419DLC5299562" hidden="1">#N/A</definedName>
    <definedName name="_2841DL612E351E" hidden="1">#N/A</definedName>
    <definedName name="_28420DLC5299562" hidden="1">#N/A</definedName>
    <definedName name="_28421DLC529E51B" hidden="1">#N/A</definedName>
    <definedName name="_28422DLC529E51B" hidden="1">#N/A</definedName>
    <definedName name="_28423DLC529E51B" hidden="1">#N/A</definedName>
    <definedName name="_28424DLC529E51B" hidden="1">#N/A</definedName>
    <definedName name="_28425DLC529E51B" hidden="1">#N/A</definedName>
    <definedName name="_28426DLC529E51B" hidden="1">#N/A</definedName>
    <definedName name="_28427DLC529E51B" hidden="1">#N/A</definedName>
    <definedName name="_28428DLC529E51B" hidden="1">#N/A</definedName>
    <definedName name="_28429DLC529E51B" hidden="1">#N/A</definedName>
    <definedName name="_2842DL612E351E" hidden="1">#N/A</definedName>
    <definedName name="_28430DLC529E51B" hidden="1">#N/A</definedName>
    <definedName name="_28431DLC529E51B" hidden="1">#N/A</definedName>
    <definedName name="_28432DLC529E51B" hidden="1">#N/A</definedName>
    <definedName name="_28433DLC529E51B" hidden="1">#N/A</definedName>
    <definedName name="_28434DLC529E51B" hidden="1">#N/A</definedName>
    <definedName name="_28435DLC529E51B" hidden="1">#N/A</definedName>
    <definedName name="_28436DLC529E51B" hidden="1">#N/A</definedName>
    <definedName name="_28437DLC529E51B" hidden="1">#N/A</definedName>
    <definedName name="_28438DLC529E51B" hidden="1">#N/A</definedName>
    <definedName name="_28439DLC529E51B" hidden="1">#N/A</definedName>
    <definedName name="_2843DL612E351E" hidden="1">#N/A</definedName>
    <definedName name="_28440DLC529E51B" hidden="1">#N/A</definedName>
    <definedName name="_28441DLC529E51B" hidden="1">#N/A</definedName>
    <definedName name="_28442DLC529E51B" hidden="1">#N/A</definedName>
    <definedName name="_28443DLC529E51B" hidden="1">#N/A</definedName>
    <definedName name="_28444DLC529E51B" hidden="1">#N/A</definedName>
    <definedName name="_28445DLC529E51B" hidden="1">#N/A</definedName>
    <definedName name="_28446DLC529E51B" hidden="1">#N/A</definedName>
    <definedName name="_28447DLC529E51B" hidden="1">#N/A</definedName>
    <definedName name="_28448DLC529E51B" hidden="1">#N/A</definedName>
    <definedName name="_28449DLC529E51B" hidden="1">#N/A</definedName>
    <definedName name="_2844DL612E351E" hidden="1">#N/A</definedName>
    <definedName name="_28450DLC529E51B" hidden="1">#N/A</definedName>
    <definedName name="_28451DLC529E51B" hidden="1">#N/A</definedName>
    <definedName name="_28452DLC529E51B" hidden="1">#N/A</definedName>
    <definedName name="_28453DLC529E51B" hidden="1">#N/A</definedName>
    <definedName name="_28454DLC529E51B" hidden="1">#N/A</definedName>
    <definedName name="_28455DLC529E51B" hidden="1">#N/A</definedName>
    <definedName name="_28456DLC52A9562" hidden="1">#N/A</definedName>
    <definedName name="_28457DLC52A9562" hidden="1">#N/A</definedName>
    <definedName name="_28458DLC52A9562" hidden="1">#N/A</definedName>
    <definedName name="_28459DLC52A9562" hidden="1">#N/A</definedName>
    <definedName name="_2845DL612E351E" hidden="1">#N/A</definedName>
    <definedName name="_28460DLC52A9562" hidden="1">#N/A</definedName>
    <definedName name="_28461DLC52A9562" hidden="1">#N/A</definedName>
    <definedName name="_28462DLC52A9562" hidden="1">#N/A</definedName>
    <definedName name="_28463DLC52A9562" hidden="1">#N/A</definedName>
    <definedName name="_28464DLC52A9562" hidden="1">#N/A</definedName>
    <definedName name="_28465DLC52A9562" hidden="1">#N/A</definedName>
    <definedName name="_28466DLC52A9562" hidden="1">#N/A</definedName>
    <definedName name="_28467DLC52A9562" hidden="1">#N/A</definedName>
    <definedName name="_28468DLC52A9562" hidden="1">#N/A</definedName>
    <definedName name="_28469DLC52A9562" hidden="1">#N/A</definedName>
    <definedName name="_2846DL612E351E" hidden="1">#N/A</definedName>
    <definedName name="_28470DLC52A9562" hidden="1">#N/A</definedName>
    <definedName name="_28471DLC52A9562" hidden="1">#N/A</definedName>
    <definedName name="_28472DLC52A9562" hidden="1">#N/A</definedName>
    <definedName name="_28473DLC52A9562" hidden="1">#N/A</definedName>
    <definedName name="_28474DLC52A9562" hidden="1">#N/A</definedName>
    <definedName name="_28475DLC52A9562" hidden="1">#N/A</definedName>
    <definedName name="_28476DLC52A9562" hidden="1">#N/A</definedName>
    <definedName name="_28477DLC52A9562" hidden="1">#N/A</definedName>
    <definedName name="_28478DLC52A9562" hidden="1">#N/A</definedName>
    <definedName name="_28479DLC52A9562" hidden="1">#N/A</definedName>
    <definedName name="_2847DL612E351E" hidden="1">#N/A</definedName>
    <definedName name="_28480DLC52A9562" hidden="1">#N/A</definedName>
    <definedName name="_28481DLC52A9562" hidden="1">#N/A</definedName>
    <definedName name="_28482DLC52A9562" hidden="1">#N/A</definedName>
    <definedName name="_28483DLC52A9562" hidden="1">#N/A</definedName>
    <definedName name="_28484DLC52A9562" hidden="1">#N/A</definedName>
    <definedName name="_28485DLC52A9562" hidden="1">#N/A</definedName>
    <definedName name="_28486DLC52A9562" hidden="1">#N/A</definedName>
    <definedName name="_28487DLC52A9562" hidden="1">#N/A</definedName>
    <definedName name="_28488DLC52A9562" hidden="1">#N/A</definedName>
    <definedName name="_28489DLC52A9562" hidden="1">#N/A</definedName>
    <definedName name="_2848DL612E351E" hidden="1">#N/A</definedName>
    <definedName name="_28490DLC52A9562" hidden="1">#N/A</definedName>
    <definedName name="_28491DLC52AE51B" hidden="1">#N/A</definedName>
    <definedName name="_28492DLC52AE51B" hidden="1">#N/A</definedName>
    <definedName name="_28493DLC52AE51B" hidden="1">#N/A</definedName>
    <definedName name="_28494DLC52AE51B" hidden="1">#N/A</definedName>
    <definedName name="_28495DLC52AE51B" hidden="1">#N/A</definedName>
    <definedName name="_28496DLC52AE51B" hidden="1">#N/A</definedName>
    <definedName name="_28497DLC52AE51B" hidden="1">#N/A</definedName>
    <definedName name="_28498DLC52AE51B" hidden="1">#N/A</definedName>
    <definedName name="_28499DLC52AE51B" hidden="1">#N/A</definedName>
    <definedName name="_2849DL612E351E" hidden="1">#N/A</definedName>
    <definedName name="_284DL607930CC" hidden="1">#N/A</definedName>
    <definedName name="_284DLC3FB1415" hidden="1">#N/A</definedName>
    <definedName name="_28500DLC52AE51B" hidden="1">#N/A</definedName>
    <definedName name="_28501DLC52AE51B" hidden="1">#N/A</definedName>
    <definedName name="_28502DLC52AE51B" hidden="1">#N/A</definedName>
    <definedName name="_28503DLC52AE51B" hidden="1">#N/A</definedName>
    <definedName name="_28504DLC52AE51B" hidden="1">#N/A</definedName>
    <definedName name="_28505DLC52AE51B" hidden="1">#N/A</definedName>
    <definedName name="_28506DLC52AE51B" hidden="1">#N/A</definedName>
    <definedName name="_28507DLC52AE51B" hidden="1">#N/A</definedName>
    <definedName name="_28508DLC52AE51B" hidden="1">#N/A</definedName>
    <definedName name="_28509DLC52AE51B" hidden="1">#N/A</definedName>
    <definedName name="_2850DL612E351E" hidden="1">#N/A</definedName>
    <definedName name="_28510DLC52AE51B" hidden="1">#N/A</definedName>
    <definedName name="_28511DLC52AE51B" hidden="1">#N/A</definedName>
    <definedName name="_28512DLC52AE51B" hidden="1">#N/A</definedName>
    <definedName name="_28513DLC52AE51B" hidden="1">#N/A</definedName>
    <definedName name="_28514DLC52AE51B" hidden="1">#N/A</definedName>
    <definedName name="_28515DLC52AE51B" hidden="1">#N/A</definedName>
    <definedName name="_28516DLC52AE51B" hidden="1">#N/A</definedName>
    <definedName name="_28517DLC52AE51B" hidden="1">#N/A</definedName>
    <definedName name="_28518DLC52AE51B" hidden="1">#N/A</definedName>
    <definedName name="_28519DLC52AE51B" hidden="1">#N/A</definedName>
    <definedName name="_2851DL612E351E" hidden="1">#N/A</definedName>
    <definedName name="_28520DLC52AE51B" hidden="1">#N/A</definedName>
    <definedName name="_28521DLC52AE51B" hidden="1">#N/A</definedName>
    <definedName name="_28522DLC52AE51B" hidden="1">#N/A</definedName>
    <definedName name="_28523DLC52AE51B" hidden="1">#N/A</definedName>
    <definedName name="_28524DLC52AE51B" hidden="1">#N/A</definedName>
    <definedName name="_28525DLC52AE51B" hidden="1">#N/A</definedName>
    <definedName name="_28526DLC52B9562" hidden="1">#N/A</definedName>
    <definedName name="_28527DLC52B9562" hidden="1">#N/A</definedName>
    <definedName name="_28528DLC52B9562" hidden="1">#N/A</definedName>
    <definedName name="_28529DLC52B9562" hidden="1">#N/A</definedName>
    <definedName name="_2852DL612E351E" hidden="1">#N/A</definedName>
    <definedName name="_28530DLC52B9562" hidden="1">#N/A</definedName>
    <definedName name="_28531DLC52B9562" hidden="1">#N/A</definedName>
    <definedName name="_28532DLC52B9562" hidden="1">#N/A</definedName>
    <definedName name="_28533DLC52B9562" hidden="1">#N/A</definedName>
    <definedName name="_28534DLC52B9562" hidden="1">#N/A</definedName>
    <definedName name="_28535DLC52B9562" hidden="1">#N/A</definedName>
    <definedName name="_28536DLC52B9562" hidden="1">#N/A</definedName>
    <definedName name="_28537DLC52B9562" hidden="1">#N/A</definedName>
    <definedName name="_28538DLC52B9562" hidden="1">#N/A</definedName>
    <definedName name="_28539DLC52B9562" hidden="1">#N/A</definedName>
    <definedName name="_2853DL612E351E" hidden="1">#N/A</definedName>
    <definedName name="_28540DLC52B9562" hidden="1">#N/A</definedName>
    <definedName name="_28541DLC52B9562" hidden="1">#N/A</definedName>
    <definedName name="_28542DLC52B9562" hidden="1">#N/A</definedName>
    <definedName name="_28543DLC52B9562" hidden="1">#N/A</definedName>
    <definedName name="_28544DLC52B9562" hidden="1">#N/A</definedName>
    <definedName name="_28545DLC52B9562" hidden="1">#N/A</definedName>
    <definedName name="_28546DLC52B9562" hidden="1">#N/A</definedName>
    <definedName name="_28547DLC52B9562" hidden="1">#N/A</definedName>
    <definedName name="_28548DLC52B9562" hidden="1">#N/A</definedName>
    <definedName name="_28549DLC52B9562" hidden="1">#N/A</definedName>
    <definedName name="_2854DL612E351E" hidden="1">#N/A</definedName>
    <definedName name="_28550DLC52B9562" hidden="1">#N/A</definedName>
    <definedName name="_28551DLC52B9562" hidden="1">#N/A</definedName>
    <definedName name="_28552DLC52B9562" hidden="1">#N/A</definedName>
    <definedName name="_28553DLC52B9562" hidden="1">#N/A</definedName>
    <definedName name="_28554DLC52B9562" hidden="1">#N/A</definedName>
    <definedName name="_28555DLC52B9562" hidden="1">#N/A</definedName>
    <definedName name="_28556DLC52B9562" hidden="1">#N/A</definedName>
    <definedName name="_28557DLC52B9562" hidden="1">#N/A</definedName>
    <definedName name="_28558DLC52B9562" hidden="1">#N/A</definedName>
    <definedName name="_28559DLC52B9562" hidden="1">#N/A</definedName>
    <definedName name="_2855DL612E351E" hidden="1">#N/A</definedName>
    <definedName name="_28560DLC52B9562" hidden="1">#N/A</definedName>
    <definedName name="_28561DLC52BE51B" hidden="1">#N/A</definedName>
    <definedName name="_28562DLC52BE51B" hidden="1">#N/A</definedName>
    <definedName name="_28563DLC52BE51B" hidden="1">#N/A</definedName>
    <definedName name="_28564DLC52BE51B" hidden="1">#N/A</definedName>
    <definedName name="_28565DLC52BE51B" hidden="1">#N/A</definedName>
    <definedName name="_28566DLC52BE51B" hidden="1">#N/A</definedName>
    <definedName name="_28567DLC52BE51B" hidden="1">#N/A</definedName>
    <definedName name="_28568DLC52BE51B" hidden="1">#N/A</definedName>
    <definedName name="_28569DLC52BE51B" hidden="1">#N/A</definedName>
    <definedName name="_2856DL612E351E" hidden="1">#N/A</definedName>
    <definedName name="_28570DLC52BE51B" hidden="1">#N/A</definedName>
    <definedName name="_28571DLC52BE51B" hidden="1">#N/A</definedName>
    <definedName name="_28572DLC52BE51B" hidden="1">#N/A</definedName>
    <definedName name="_28573DLC52BE51B" hidden="1">#N/A</definedName>
    <definedName name="_28574DLC52BE51B" hidden="1">#N/A</definedName>
    <definedName name="_28575DLC52BE51B" hidden="1">#N/A</definedName>
    <definedName name="_28576DLC52BE51B" hidden="1">#N/A</definedName>
    <definedName name="_28577DLC52BE51B" hidden="1">#N/A</definedName>
    <definedName name="_28578DLC52BE51B" hidden="1">#N/A</definedName>
    <definedName name="_28579DLC52BE51B" hidden="1">#N/A</definedName>
    <definedName name="_2857DL612E351E" hidden="1">#N/A</definedName>
    <definedName name="_28580DLC52BE51B" hidden="1">#N/A</definedName>
    <definedName name="_28581DLC52BE51B" hidden="1">#N/A</definedName>
    <definedName name="_28582DLC52BE51B" hidden="1">#N/A</definedName>
    <definedName name="_28583DLC52BE51B" hidden="1">#N/A</definedName>
    <definedName name="_28584DLC52BE51B" hidden="1">#N/A</definedName>
    <definedName name="_28585DLC52BE51B" hidden="1">#N/A</definedName>
    <definedName name="_28586DLC52BE51B" hidden="1">#N/A</definedName>
    <definedName name="_28587DLC52BE51B" hidden="1">#N/A</definedName>
    <definedName name="_28588DLC52BE51B" hidden="1">#N/A</definedName>
    <definedName name="_28589DLC52BE51B" hidden="1">#N/A</definedName>
    <definedName name="_2858DL612E351E" hidden="1">#N/A</definedName>
    <definedName name="_28590DLC52BE51B" hidden="1">#N/A</definedName>
    <definedName name="_28591DLC52BE51B" hidden="1">#N/A</definedName>
    <definedName name="_28592DLC52BE51B" hidden="1">#N/A</definedName>
    <definedName name="_28593DLC52BE51B" hidden="1">#N/A</definedName>
    <definedName name="_28594DLC52BE51B" hidden="1">#N/A</definedName>
    <definedName name="_28595DLC52BE51B" hidden="1">#N/A</definedName>
    <definedName name="_28596DLC52C9562" hidden="1">#N/A</definedName>
    <definedName name="_28597DLC52C9562" hidden="1">#N/A</definedName>
    <definedName name="_28598DLC52C9562" hidden="1">#N/A</definedName>
    <definedName name="_28599DLC52C9562" hidden="1">#N/A</definedName>
    <definedName name="_2859DL612E351E" hidden="1">#N/A</definedName>
    <definedName name="_285DL607930CC" hidden="1">#N/A</definedName>
    <definedName name="_285DLC3FC1415" hidden="1">#N/A</definedName>
    <definedName name="_28600DLC52C9562" hidden="1">#N/A</definedName>
    <definedName name="_28601DLC52C9562" hidden="1">#N/A</definedName>
    <definedName name="_28602DLC52C9562" hidden="1">#N/A</definedName>
    <definedName name="_28603DLC52C9562" hidden="1">#N/A</definedName>
    <definedName name="_28604DLC52C9562" hidden="1">#N/A</definedName>
    <definedName name="_28605DLC52C9562" hidden="1">#N/A</definedName>
    <definedName name="_28606DLC52C9562" hidden="1">#N/A</definedName>
    <definedName name="_28607DLC52C9562" hidden="1">#N/A</definedName>
    <definedName name="_28608DLC52C9562" hidden="1">#N/A</definedName>
    <definedName name="_28609DLC52C9562" hidden="1">#N/A</definedName>
    <definedName name="_2860DL612E351E" hidden="1">#N/A</definedName>
    <definedName name="_28610DLC52C9562" hidden="1">#N/A</definedName>
    <definedName name="_28611DLC52C9562" hidden="1">#N/A</definedName>
    <definedName name="_28612DLC52C9562" hidden="1">#N/A</definedName>
    <definedName name="_28613DLC52C9562" hidden="1">#N/A</definedName>
    <definedName name="_28614DLC52C9562" hidden="1">#N/A</definedName>
    <definedName name="_28615DLC52C9562" hidden="1">#N/A</definedName>
    <definedName name="_28616DLC52C9562" hidden="1">#N/A</definedName>
    <definedName name="_28617DLC52C9562" hidden="1">#N/A</definedName>
    <definedName name="_28618DLC52C9562" hidden="1">#N/A</definedName>
    <definedName name="_28619DLC52C9562" hidden="1">#N/A</definedName>
    <definedName name="_2861DL612E351E" hidden="1">#N/A</definedName>
    <definedName name="_28620DLC52C9562" hidden="1">#N/A</definedName>
    <definedName name="_28621DLC52C9562" hidden="1">#N/A</definedName>
    <definedName name="_28622DLC52C9562" hidden="1">#N/A</definedName>
    <definedName name="_28623DLC52C9562" hidden="1">#N/A</definedName>
    <definedName name="_28624DLC52C9562" hidden="1">#N/A</definedName>
    <definedName name="_28625DLC52C9562" hidden="1">#N/A</definedName>
    <definedName name="_28626DLC52C9562" hidden="1">#N/A</definedName>
    <definedName name="_28627DLC52C9562" hidden="1">#N/A</definedName>
    <definedName name="_28628DLC52C9562" hidden="1">#N/A</definedName>
    <definedName name="_28629DLC52C9562" hidden="1">#N/A</definedName>
    <definedName name="_2862DL612E351E" hidden="1">#N/A</definedName>
    <definedName name="_28630DLC52C9562" hidden="1">#N/A</definedName>
    <definedName name="_28631DLC52CE51B" hidden="1">#N/A</definedName>
    <definedName name="_28632DLC52CE51B" hidden="1">#N/A</definedName>
    <definedName name="_28633DLC52CE51B" hidden="1">#N/A</definedName>
    <definedName name="_28634DLC52CE51B" hidden="1">#N/A</definedName>
    <definedName name="_28635DLC52CE51B" hidden="1">#N/A</definedName>
    <definedName name="_28636DLC52CE51B" hidden="1">#N/A</definedName>
    <definedName name="_28637DLC52CE51B" hidden="1">#N/A</definedName>
    <definedName name="_28638DLC52CE51B" hidden="1">#N/A</definedName>
    <definedName name="_28639DLC52CE51B" hidden="1">#N/A</definedName>
    <definedName name="_2863DL612E351E" hidden="1">#N/A</definedName>
    <definedName name="_28640DLC52CE51B" hidden="1">#N/A</definedName>
    <definedName name="_28641DLC52CE51B" hidden="1">#N/A</definedName>
    <definedName name="_28642DLC52CE51B" hidden="1">#N/A</definedName>
    <definedName name="_28643DLC52CE51B" hidden="1">#N/A</definedName>
    <definedName name="_28644DLC52CE51B" hidden="1">#N/A</definedName>
    <definedName name="_28645DLC52CE51B" hidden="1">#N/A</definedName>
    <definedName name="_28646DLC52CE51B" hidden="1">#N/A</definedName>
    <definedName name="_28647DLC52CE51B" hidden="1">#N/A</definedName>
    <definedName name="_28648DLC52CE51B" hidden="1">#N/A</definedName>
    <definedName name="_28649DLC52CE51B" hidden="1">#N/A</definedName>
    <definedName name="_2864DL612E351E" hidden="1">#N/A</definedName>
    <definedName name="_28650DLC52CE51B" hidden="1">#N/A</definedName>
    <definedName name="_28651DLC52CE51B" hidden="1">#N/A</definedName>
    <definedName name="_28652DLC52CE51B" hidden="1">#N/A</definedName>
    <definedName name="_28653DLC52CE51B" hidden="1">#N/A</definedName>
    <definedName name="_28654DLC52CE51B" hidden="1">#N/A</definedName>
    <definedName name="_28655DLC52CE51B" hidden="1">#N/A</definedName>
    <definedName name="_28656DLC52CE51B" hidden="1">#N/A</definedName>
    <definedName name="_28657DLC52CE51B" hidden="1">#N/A</definedName>
    <definedName name="_28658DLC52CE51B" hidden="1">#N/A</definedName>
    <definedName name="_28659DLC52CE51B" hidden="1">#N/A</definedName>
    <definedName name="_2865DL612E351E" hidden="1">#N/A</definedName>
    <definedName name="_28660DLC52CE51B" hidden="1">#N/A</definedName>
    <definedName name="_28661DLC52CE51B" hidden="1">#N/A</definedName>
    <definedName name="_28662DLC52CE51B" hidden="1">#N/A</definedName>
    <definedName name="_28663DLC52CE51B" hidden="1">#N/A</definedName>
    <definedName name="_28664DLC52CE51B" hidden="1">#N/A</definedName>
    <definedName name="_28665DLC52CE51B" hidden="1">#N/A</definedName>
    <definedName name="_28666DLC52D9562" hidden="1">#N/A</definedName>
    <definedName name="_28667DLC52D9562" hidden="1">#N/A</definedName>
    <definedName name="_28668DLC52D9562" hidden="1">#N/A</definedName>
    <definedName name="_28669DLC52D9562" hidden="1">#N/A</definedName>
    <definedName name="_2866DL612E351E" hidden="1">#N/A</definedName>
    <definedName name="_28670DLC52D9562" hidden="1">#N/A</definedName>
    <definedName name="_28671DLC52D9562" hidden="1">#N/A</definedName>
    <definedName name="_28672DLC52D9562" hidden="1">#N/A</definedName>
    <definedName name="_28673DLC52D9562" hidden="1">#N/A</definedName>
    <definedName name="_28674DLC52D9562" hidden="1">#N/A</definedName>
    <definedName name="_28675DLC52D9562" hidden="1">#N/A</definedName>
    <definedName name="_28676DLC52D9562" hidden="1">#N/A</definedName>
    <definedName name="_28677DLC52D9562" hidden="1">#N/A</definedName>
    <definedName name="_28678DLC52D9562" hidden="1">#N/A</definedName>
    <definedName name="_28679DLC52D9562" hidden="1">#N/A</definedName>
    <definedName name="_2867DL612E351E" hidden="1">#N/A</definedName>
    <definedName name="_28680DLC52D9562" hidden="1">#N/A</definedName>
    <definedName name="_28681DLC52D9562" hidden="1">#N/A</definedName>
    <definedName name="_28682DLC52D9562" hidden="1">#N/A</definedName>
    <definedName name="_28683DLC52D9562" hidden="1">#N/A</definedName>
    <definedName name="_28684DLC52D9562" hidden="1">#N/A</definedName>
    <definedName name="_28685DLC52D9562" hidden="1">#N/A</definedName>
    <definedName name="_28686DLC52D9562" hidden="1">#N/A</definedName>
    <definedName name="_28687DLC52D9562" hidden="1">#N/A</definedName>
    <definedName name="_28688DLC52D9562" hidden="1">#N/A</definedName>
    <definedName name="_28689DLC52D9562" hidden="1">#N/A</definedName>
    <definedName name="_2868DL612E351E" hidden="1">#N/A</definedName>
    <definedName name="_28690DLC52D9562" hidden="1">#N/A</definedName>
    <definedName name="_28691DLC52D9562" hidden="1">#N/A</definedName>
    <definedName name="_28692DLC52D9562" hidden="1">#N/A</definedName>
    <definedName name="_28693DLC52D9562" hidden="1">#N/A</definedName>
    <definedName name="_28694DLC52D9562" hidden="1">#N/A</definedName>
    <definedName name="_28695DLC52D9562" hidden="1">#N/A</definedName>
    <definedName name="_28696DLC52D9562" hidden="1">#N/A</definedName>
    <definedName name="_28697DLC52D9562" hidden="1">#N/A</definedName>
    <definedName name="_28698DLC52D9562" hidden="1">#N/A</definedName>
    <definedName name="_28699DLC52D9562" hidden="1">#N/A</definedName>
    <definedName name="_2869DL612E351E" hidden="1">#N/A</definedName>
    <definedName name="_286DL607930CC" hidden="1">#N/A</definedName>
    <definedName name="_286DLC3FD1415" hidden="1">#N/A</definedName>
    <definedName name="_28700DLC52D9562" hidden="1">#N/A</definedName>
    <definedName name="_28701DLC52DE51B" hidden="1">#N/A</definedName>
    <definedName name="_28702DLC52DE51B" hidden="1">#N/A</definedName>
    <definedName name="_28703DLC52DE51B" hidden="1">#N/A</definedName>
    <definedName name="_28704DLC52DE51B" hidden="1">#N/A</definedName>
    <definedName name="_28705DLC52DE51B" hidden="1">#N/A</definedName>
    <definedName name="_28706DLC52DE51B" hidden="1">#N/A</definedName>
    <definedName name="_28707DLC52DE51B" hidden="1">#N/A</definedName>
    <definedName name="_28708DLC52DE51B" hidden="1">#N/A</definedName>
    <definedName name="_28709DLC52DE51B" hidden="1">#N/A</definedName>
    <definedName name="_2870DL612E351E" hidden="1">#N/A</definedName>
    <definedName name="_28710DLC52DE51B" hidden="1">#N/A</definedName>
    <definedName name="_28711DLC52DE51B" hidden="1">#N/A</definedName>
    <definedName name="_28712DLC52DE51B" hidden="1">#N/A</definedName>
    <definedName name="_28713DLC52DE51B" hidden="1">#N/A</definedName>
    <definedName name="_28714DLC52DE51B" hidden="1">#N/A</definedName>
    <definedName name="_28715DLC52DE51B" hidden="1">#N/A</definedName>
    <definedName name="_28716DLC52DE51B" hidden="1">#N/A</definedName>
    <definedName name="_28717DLC52DE51B" hidden="1">#N/A</definedName>
    <definedName name="_28718DLC52DE51B" hidden="1">#N/A</definedName>
    <definedName name="_28719DLC52DE51B" hidden="1">#N/A</definedName>
    <definedName name="_2871DL612F3524" hidden="1">#N/A</definedName>
    <definedName name="_28720DLC52DE51B" hidden="1">#N/A</definedName>
    <definedName name="_28721DLC52DE51B" hidden="1">#N/A</definedName>
    <definedName name="_28722DLC52DE51B" hidden="1">#N/A</definedName>
    <definedName name="_28723DLC52DE51B" hidden="1">#N/A</definedName>
    <definedName name="_28724DLC52DE51B" hidden="1">#N/A</definedName>
    <definedName name="_28725DLC52DE51B" hidden="1">#N/A</definedName>
    <definedName name="_28726DLC52DE51B" hidden="1">#N/A</definedName>
    <definedName name="_28727DLC52DE51B" hidden="1">#N/A</definedName>
    <definedName name="_28728DLC52DE51B" hidden="1">#N/A</definedName>
    <definedName name="_28729DLC52DE51B" hidden="1">#N/A</definedName>
    <definedName name="_2872DL612F3524" hidden="1">#N/A</definedName>
    <definedName name="_28730DLC52DE51B" hidden="1">#N/A</definedName>
    <definedName name="_28731DLC52DE51B" hidden="1">#N/A</definedName>
    <definedName name="_28732DLC52DE51B" hidden="1">#N/A</definedName>
    <definedName name="_28733DLC52DE51B" hidden="1">#N/A</definedName>
    <definedName name="_28734DLC52DE51B" hidden="1">#N/A</definedName>
    <definedName name="_28735DLC52DE51B" hidden="1">#N/A</definedName>
    <definedName name="_28736DLC52E9562" hidden="1">#N/A</definedName>
    <definedName name="_28737DLC52E9562" hidden="1">#N/A</definedName>
    <definedName name="_28738DLC52E9562" hidden="1">#N/A</definedName>
    <definedName name="_28739DLC52E9562" hidden="1">#N/A</definedName>
    <definedName name="_2873DL612F3524" hidden="1">#N/A</definedName>
    <definedName name="_28740DLC52E9562" hidden="1">#N/A</definedName>
    <definedName name="_28741DLC52E9562" hidden="1">#N/A</definedName>
    <definedName name="_28742DLC52E9562" hidden="1">#N/A</definedName>
    <definedName name="_28743DLC52E9562" hidden="1">#N/A</definedName>
    <definedName name="_28744DLC52E9562" hidden="1">#N/A</definedName>
    <definedName name="_28745DLC52E9562" hidden="1">#N/A</definedName>
    <definedName name="_28746DLC52E9562" hidden="1">#N/A</definedName>
    <definedName name="_28747DLC52E9562" hidden="1">#N/A</definedName>
    <definedName name="_28748DLC52E9562" hidden="1">#N/A</definedName>
    <definedName name="_28749DLC52E9562" hidden="1">#N/A</definedName>
    <definedName name="_2874DL612F3524" hidden="1">#N/A</definedName>
    <definedName name="_28750DLC52E9562" hidden="1">#N/A</definedName>
    <definedName name="_28751DLC52E9562" hidden="1">#N/A</definedName>
    <definedName name="_28752DLC52E9562" hidden="1">#N/A</definedName>
    <definedName name="_28753DLC52E9562" hidden="1">#N/A</definedName>
    <definedName name="_28754DLC52E9562" hidden="1">#N/A</definedName>
    <definedName name="_28755DLC52E9562" hidden="1">#N/A</definedName>
    <definedName name="_28756DLC52E9562" hidden="1">#N/A</definedName>
    <definedName name="_28757DLC52E9562" hidden="1">#N/A</definedName>
    <definedName name="_28758DLC52E9562" hidden="1">#N/A</definedName>
    <definedName name="_28759DLC52E9562" hidden="1">#N/A</definedName>
    <definedName name="_2875DL612F3524" hidden="1">#N/A</definedName>
    <definedName name="_28760DLC52E9562" hidden="1">#N/A</definedName>
    <definedName name="_28761DLC52E9562" hidden="1">#N/A</definedName>
    <definedName name="_28762DLC52E9562" hidden="1">#N/A</definedName>
    <definedName name="_28763DLC52E9562" hidden="1">#N/A</definedName>
    <definedName name="_28764DLC52E9562" hidden="1">#N/A</definedName>
    <definedName name="_28765DLC52E9562" hidden="1">#N/A</definedName>
    <definedName name="_28766DLC52E9562" hidden="1">#N/A</definedName>
    <definedName name="_28767DLC52E9562" hidden="1">#N/A</definedName>
    <definedName name="_28768DLC52E9562" hidden="1">#N/A</definedName>
    <definedName name="_28769DLC52E9562" hidden="1">#N/A</definedName>
    <definedName name="_2876DL612F3524" hidden="1">#N/A</definedName>
    <definedName name="_28770DLC52E9562" hidden="1">#N/A</definedName>
    <definedName name="_28771DLC52EE51B" hidden="1">#N/A</definedName>
    <definedName name="_28772DLC52EE51B" hidden="1">#N/A</definedName>
    <definedName name="_28773DLC52EE51B" hidden="1">#N/A</definedName>
    <definedName name="_28774DLC52EE51B" hidden="1">#N/A</definedName>
    <definedName name="_28775DLC52EE51B" hidden="1">#N/A</definedName>
    <definedName name="_28776DLC52EE51B" hidden="1">#N/A</definedName>
    <definedName name="_28777DLC52EE51B" hidden="1">#N/A</definedName>
    <definedName name="_28778DLC52EE51B" hidden="1">#N/A</definedName>
    <definedName name="_28779DLC52EE51B" hidden="1">#N/A</definedName>
    <definedName name="_2877DL612F3524" hidden="1">#N/A</definedName>
    <definedName name="_28780DLC52EE51B" hidden="1">#N/A</definedName>
    <definedName name="_28781DLC52EE51B" hidden="1">#N/A</definedName>
    <definedName name="_28782DLC52EE51B" hidden="1">#N/A</definedName>
    <definedName name="_28783DLC52EE51B" hidden="1">#N/A</definedName>
    <definedName name="_28784DLC52EE51B" hidden="1">#N/A</definedName>
    <definedName name="_28785DLC52EE51B" hidden="1">#N/A</definedName>
    <definedName name="_28786DLC52EE51B" hidden="1">#N/A</definedName>
    <definedName name="_28787DLC52EE51B" hidden="1">#N/A</definedName>
    <definedName name="_28788DLC52EE51B" hidden="1">#N/A</definedName>
    <definedName name="_28789DLC52EE51B" hidden="1">#N/A</definedName>
    <definedName name="_2878DL612F3524" hidden="1">#N/A</definedName>
    <definedName name="_28790DLC52EE51B" hidden="1">#N/A</definedName>
    <definedName name="_28791DLC52EE51B" hidden="1">#N/A</definedName>
    <definedName name="_28792DLC52EE51B" hidden="1">#N/A</definedName>
    <definedName name="_28793DLC52EE51B" hidden="1">#N/A</definedName>
    <definedName name="_28794DLC52EE51B" hidden="1">#N/A</definedName>
    <definedName name="_28795DLC52EE51B" hidden="1">#N/A</definedName>
    <definedName name="_28796DLC52EE51B" hidden="1">#N/A</definedName>
    <definedName name="_28797DLC52EE51B" hidden="1">#N/A</definedName>
    <definedName name="_28798DLC52EE51B" hidden="1">#N/A</definedName>
    <definedName name="_28799DLC52EE51B" hidden="1">#N/A</definedName>
    <definedName name="_2879DL612F3524" hidden="1">#N/A</definedName>
    <definedName name="_287DL607930CC" hidden="1">#N/A</definedName>
    <definedName name="_287DLC3FE1415" hidden="1">#N/A</definedName>
    <definedName name="_28800DLC52EE51B" hidden="1">#N/A</definedName>
    <definedName name="_28801DLC52EE51B" hidden="1">#N/A</definedName>
    <definedName name="_28802DLC52EE51B" hidden="1">#N/A</definedName>
    <definedName name="_28803DLC52EE51B" hidden="1">#N/A</definedName>
    <definedName name="_28804DLC52EE51B" hidden="1">#N/A</definedName>
    <definedName name="_28805DLC52EE51B" hidden="1">#N/A</definedName>
    <definedName name="_28806DLC52F9563" hidden="1">#N/A</definedName>
    <definedName name="_28807DLC52F9563" hidden="1">#N/A</definedName>
    <definedName name="_28808DLC52F9563" hidden="1">#N/A</definedName>
    <definedName name="_28809DLC52F9563" hidden="1">#N/A</definedName>
    <definedName name="_2880DL612F3524" hidden="1">#N/A</definedName>
    <definedName name="_28810DLC52F9563" hidden="1">#N/A</definedName>
    <definedName name="_28811DLC52F9563" hidden="1">#N/A</definedName>
    <definedName name="_28812DLC52F9563" hidden="1">#N/A</definedName>
    <definedName name="_28813DLC52F9563" hidden="1">#N/A</definedName>
    <definedName name="_28814DLC52F9563" hidden="1">#N/A</definedName>
    <definedName name="_28815DLC52F9563" hidden="1">#N/A</definedName>
    <definedName name="_28816DLC52F9563" hidden="1">#N/A</definedName>
    <definedName name="_28817DLC52F9563" hidden="1">#N/A</definedName>
    <definedName name="_28818DLC52F9563" hidden="1">#N/A</definedName>
    <definedName name="_28819DLC52F9563" hidden="1">#N/A</definedName>
    <definedName name="_2881DL612F3524" hidden="1">#N/A</definedName>
    <definedName name="_28820DLC52F9563" hidden="1">#N/A</definedName>
    <definedName name="_28821DLC52F9563" hidden="1">#N/A</definedName>
    <definedName name="_28822DLC52F9563" hidden="1">#N/A</definedName>
    <definedName name="_28823DLC52F9563" hidden="1">#N/A</definedName>
    <definedName name="_28824DLC52F9563" hidden="1">#N/A</definedName>
    <definedName name="_28825DLC52F9563" hidden="1">#N/A</definedName>
    <definedName name="_28826DLC52F9563" hidden="1">#N/A</definedName>
    <definedName name="_28827DLC52F9563" hidden="1">#N/A</definedName>
    <definedName name="_28828DLC52F9563" hidden="1">#N/A</definedName>
    <definedName name="_28829DLC52F9563" hidden="1">#N/A</definedName>
    <definedName name="_2882DL612F3524" hidden="1">#N/A</definedName>
    <definedName name="_28830DLC52F9563" hidden="1">#N/A</definedName>
    <definedName name="_28831DLC52F9563" hidden="1">#N/A</definedName>
    <definedName name="_28832DLC52F9563" hidden="1">#N/A</definedName>
    <definedName name="_28833DLC52F9563" hidden="1">#N/A</definedName>
    <definedName name="_28834DLC52F9563" hidden="1">#N/A</definedName>
    <definedName name="_28835DLC52F9563" hidden="1">#N/A</definedName>
    <definedName name="_28836DLC52F9563" hidden="1">#N/A</definedName>
    <definedName name="_28837DLC52F9563" hidden="1">#N/A</definedName>
    <definedName name="_28838DLC52F9563" hidden="1">#N/A</definedName>
    <definedName name="_28839DLC52F9563" hidden="1">#N/A</definedName>
    <definedName name="_2883DL612F3524" hidden="1">#N/A</definedName>
    <definedName name="_28840DLC52F9563" hidden="1">#N/A</definedName>
    <definedName name="_28841DLC52FE51B" hidden="1">#N/A</definedName>
    <definedName name="_28842DLC52FE51B" hidden="1">#N/A</definedName>
    <definedName name="_28843DLC52FE51B" hidden="1">#N/A</definedName>
    <definedName name="_28844DLC52FE51B" hidden="1">#N/A</definedName>
    <definedName name="_28845DLC52FE51B" hidden="1">#N/A</definedName>
    <definedName name="_28846DLC52FE51B" hidden="1">#N/A</definedName>
    <definedName name="_28847DLC52FE51B" hidden="1">#N/A</definedName>
    <definedName name="_28848DLC52FE51B" hidden="1">#N/A</definedName>
    <definedName name="_28849DLC52FE51B" hidden="1">#N/A</definedName>
    <definedName name="_2884DL612F3524" hidden="1">#N/A</definedName>
    <definedName name="_28850DLC52FE51B" hidden="1">#N/A</definedName>
    <definedName name="_28851DLC52FE51B" hidden="1">#N/A</definedName>
    <definedName name="_28852DLC52FE51B" hidden="1">#N/A</definedName>
    <definedName name="_28853DLC52FE51B" hidden="1">#N/A</definedName>
    <definedName name="_28854DLC52FE51B" hidden="1">#N/A</definedName>
    <definedName name="_28855DLC52FE51B" hidden="1">#N/A</definedName>
    <definedName name="_28856DLC52FE51B" hidden="1">#N/A</definedName>
    <definedName name="_28857DLC52FE51B" hidden="1">#N/A</definedName>
    <definedName name="_28858DLC52FE51B" hidden="1">#N/A</definedName>
    <definedName name="_28859DLC52FE51B" hidden="1">#N/A</definedName>
    <definedName name="_2885DL612F3524" hidden="1">#N/A</definedName>
    <definedName name="_28860DLC52FE51B" hidden="1">#N/A</definedName>
    <definedName name="_28861DLC52FE51B" hidden="1">#N/A</definedName>
    <definedName name="_28862DLC52FE51B" hidden="1">#N/A</definedName>
    <definedName name="_28863DLC52FE51B" hidden="1">#N/A</definedName>
    <definedName name="_28864DLC52FE51B" hidden="1">#N/A</definedName>
    <definedName name="_28865DLC52FE51B" hidden="1">#N/A</definedName>
    <definedName name="_28866DLC52FE51B" hidden="1">#N/A</definedName>
    <definedName name="_28867DLC52FE51B" hidden="1">#N/A</definedName>
    <definedName name="_28868DLC52FE51B" hidden="1">#N/A</definedName>
    <definedName name="_28869DLC52FE51B" hidden="1">#N/A</definedName>
    <definedName name="_2886DL612F3524" hidden="1">#N/A</definedName>
    <definedName name="_28870DLC52FE51B" hidden="1">#N/A</definedName>
    <definedName name="_28871DLC52FE51B" hidden="1">#N/A</definedName>
    <definedName name="_28872DLC52FE51B" hidden="1">#N/A</definedName>
    <definedName name="_28873DLC52FE51B" hidden="1">#N/A</definedName>
    <definedName name="_28874DLC52FE51B" hidden="1">#N/A</definedName>
    <definedName name="_28875DLC52FE51B" hidden="1">#N/A</definedName>
    <definedName name="_28876DLC5309563" hidden="1">#N/A</definedName>
    <definedName name="_28877DLC5309563" hidden="1">#N/A</definedName>
    <definedName name="_28878DLC5309563" hidden="1">#N/A</definedName>
    <definedName name="_28879DLC5309563" hidden="1">#N/A</definedName>
    <definedName name="_2887DL612F3524" hidden="1">#N/A</definedName>
    <definedName name="_28880DLC5309563" hidden="1">#N/A</definedName>
    <definedName name="_28881DLC5309563" hidden="1">#N/A</definedName>
    <definedName name="_28882DLC5309563" hidden="1">#N/A</definedName>
    <definedName name="_28883DLC5309563" hidden="1">#N/A</definedName>
    <definedName name="_28884DLC5309563" hidden="1">#N/A</definedName>
    <definedName name="_28885DLC5309563" hidden="1">#N/A</definedName>
    <definedName name="_28886DLC5309563" hidden="1">#N/A</definedName>
    <definedName name="_28887DLC5309563" hidden="1">#N/A</definedName>
    <definedName name="_28888DLC5309563" hidden="1">#N/A</definedName>
    <definedName name="_28889DLC5309563" hidden="1">#N/A</definedName>
    <definedName name="_2888DL612F3524" hidden="1">#N/A</definedName>
    <definedName name="_28890DLC5309563" hidden="1">#N/A</definedName>
    <definedName name="_28891DLC5309563" hidden="1">#N/A</definedName>
    <definedName name="_28892DLC5309563" hidden="1">#N/A</definedName>
    <definedName name="_28893DLC5309563" hidden="1">#N/A</definedName>
    <definedName name="_28894DLC5309563" hidden="1">#N/A</definedName>
    <definedName name="_28895DLC5309563" hidden="1">#N/A</definedName>
    <definedName name="_28896DLC5309563" hidden="1">#N/A</definedName>
    <definedName name="_28897DLC5309563" hidden="1">#N/A</definedName>
    <definedName name="_28898DLC5309563" hidden="1">#N/A</definedName>
    <definedName name="_28899DLC5309563" hidden="1">#N/A</definedName>
    <definedName name="_2889DL612F3524" hidden="1">#N/A</definedName>
    <definedName name="_288DL607930CC" hidden="1">#N/A</definedName>
    <definedName name="_288DLC3FF1419" hidden="1">#N/A</definedName>
    <definedName name="_28900DLC5309563" hidden="1">#N/A</definedName>
    <definedName name="_28901DLC5309563" hidden="1">#N/A</definedName>
    <definedName name="_28902DLC5309563" hidden="1">#N/A</definedName>
    <definedName name="_28903DLC5309563" hidden="1">#N/A</definedName>
    <definedName name="_28904DLC5309563" hidden="1">#N/A</definedName>
    <definedName name="_28905DLC5309563" hidden="1">#N/A</definedName>
    <definedName name="_28906DLC5309563" hidden="1">#N/A</definedName>
    <definedName name="_28907DLC5309563" hidden="1">#N/A</definedName>
    <definedName name="_28908DLC5309563" hidden="1">#N/A</definedName>
    <definedName name="_28909DLC5309563" hidden="1">#N/A</definedName>
    <definedName name="_2890DL612F3524" hidden="1">#N/A</definedName>
    <definedName name="_28910DLC5309563" hidden="1">#N/A</definedName>
    <definedName name="_28911DLC530E51C" hidden="1">#N/A</definedName>
    <definedName name="_28912DLC530E51C" hidden="1">#N/A</definedName>
    <definedName name="_28913DLC530E51C" hidden="1">#N/A</definedName>
    <definedName name="_28914DLC530E51C" hidden="1">#N/A</definedName>
    <definedName name="_28915DLC530E51C" hidden="1">#N/A</definedName>
    <definedName name="_28916DLC530E51C" hidden="1">#N/A</definedName>
    <definedName name="_28917DLC530E51C" hidden="1">#N/A</definedName>
    <definedName name="_28918DLC530E51C" hidden="1">#N/A</definedName>
    <definedName name="_28919DLC530E51C" hidden="1">#N/A</definedName>
    <definedName name="_2891DL612F3524" hidden="1">#N/A</definedName>
    <definedName name="_28920DLC530E51C" hidden="1">#N/A</definedName>
    <definedName name="_28921DLC530E51C" hidden="1">#N/A</definedName>
    <definedName name="_28922DLC530E51C" hidden="1">#N/A</definedName>
    <definedName name="_28923DLC530E51C" hidden="1">#N/A</definedName>
    <definedName name="_28924DLC530E51C" hidden="1">#N/A</definedName>
    <definedName name="_28925DLC530E51C" hidden="1">#N/A</definedName>
    <definedName name="_28926DLC530E51C" hidden="1">#N/A</definedName>
    <definedName name="_28927DLC530E51C" hidden="1">#N/A</definedName>
    <definedName name="_28928DLC530E51C" hidden="1">#N/A</definedName>
    <definedName name="_28929DLC530E51C" hidden="1">#N/A</definedName>
    <definedName name="_2892DL612F3524" hidden="1">#N/A</definedName>
    <definedName name="_28930DLC530E51C" hidden="1">#N/A</definedName>
    <definedName name="_28931DLC530E51C" hidden="1">#N/A</definedName>
    <definedName name="_28932DLC530E51C" hidden="1">#N/A</definedName>
    <definedName name="_28933DLC530E51C" hidden="1">#N/A</definedName>
    <definedName name="_28934DLC530E51C" hidden="1">#N/A</definedName>
    <definedName name="_28935DLC530E51C" hidden="1">#N/A</definedName>
    <definedName name="_28936DLC530E51C" hidden="1">#N/A</definedName>
    <definedName name="_28937DLC530E51C" hidden="1">#N/A</definedName>
    <definedName name="_28938DLC530E51C" hidden="1">#N/A</definedName>
    <definedName name="_28939DLC530E51C" hidden="1">#N/A</definedName>
    <definedName name="_2893DL612F3524" hidden="1">#N/A</definedName>
    <definedName name="_28940DLC530E51C" hidden="1">#N/A</definedName>
    <definedName name="_28941DLC530E51C" hidden="1">#N/A</definedName>
    <definedName name="_28942DLC530E51C" hidden="1">#N/A</definedName>
    <definedName name="_28943DLC530E51C" hidden="1">#N/A</definedName>
    <definedName name="_28944DLC530E51C" hidden="1">#N/A</definedName>
    <definedName name="_28945DLC530E51C" hidden="1">#N/A</definedName>
    <definedName name="_28946DLC5319563" hidden="1">#N/A</definedName>
    <definedName name="_28947DLC5319563" hidden="1">#N/A</definedName>
    <definedName name="_28948DLC5319563" hidden="1">#N/A</definedName>
    <definedName name="_28949DLC5319563" hidden="1">#N/A</definedName>
    <definedName name="_2894DL612F3524" hidden="1">#N/A</definedName>
    <definedName name="_28950DLC5319563" hidden="1">#N/A</definedName>
    <definedName name="_28951DLC5319563" hidden="1">#N/A</definedName>
    <definedName name="_28952DLC5319563" hidden="1">#N/A</definedName>
    <definedName name="_28953DLC5319563" hidden="1">#N/A</definedName>
    <definedName name="_28954DLC5319563" hidden="1">#N/A</definedName>
    <definedName name="_28955DLC5319563" hidden="1">#N/A</definedName>
    <definedName name="_28956DLC5319563" hidden="1">#N/A</definedName>
    <definedName name="_28957DLC5319563" hidden="1">#N/A</definedName>
    <definedName name="_28958DLC5319563" hidden="1">#N/A</definedName>
    <definedName name="_28959DLC5319563" hidden="1">#N/A</definedName>
    <definedName name="_2895DL612F3524" hidden="1">#N/A</definedName>
    <definedName name="_28960DLC5319563" hidden="1">#N/A</definedName>
    <definedName name="_28961DLC5319563" hidden="1">#N/A</definedName>
    <definedName name="_28962DLC5319563" hidden="1">#N/A</definedName>
    <definedName name="_28963DLC5319563" hidden="1">#N/A</definedName>
    <definedName name="_28964DLC5319563" hidden="1">#N/A</definedName>
    <definedName name="_28965DLC5319563" hidden="1">#N/A</definedName>
    <definedName name="_28966DLC5319563" hidden="1">#N/A</definedName>
    <definedName name="_28967DLC5319563" hidden="1">#N/A</definedName>
    <definedName name="_28968DLC5319563" hidden="1">#N/A</definedName>
    <definedName name="_28969DLC5319563" hidden="1">#N/A</definedName>
    <definedName name="_2896DL612F3524" hidden="1">#N/A</definedName>
    <definedName name="_28970DLC5319563" hidden="1">#N/A</definedName>
    <definedName name="_28971DLC5319563" hidden="1">#N/A</definedName>
    <definedName name="_28972DLC5319563" hidden="1">#N/A</definedName>
    <definedName name="_28973DLC5319563" hidden="1">#N/A</definedName>
    <definedName name="_28974DLC5319563" hidden="1">#N/A</definedName>
    <definedName name="_28975DLC5319563" hidden="1">#N/A</definedName>
    <definedName name="_28976DLC5319563" hidden="1">#N/A</definedName>
    <definedName name="_28977DLC5319563" hidden="1">#N/A</definedName>
    <definedName name="_28978DLC5319563" hidden="1">#N/A</definedName>
    <definedName name="_28979DLC5319563" hidden="1">#N/A</definedName>
    <definedName name="_2897DL612F3524" hidden="1">#N/A</definedName>
    <definedName name="_28980DLC5319563" hidden="1">#N/A</definedName>
    <definedName name="_28981DLC531E51C" hidden="1">#N/A</definedName>
    <definedName name="_28982DLC531E51C" hidden="1">#N/A</definedName>
    <definedName name="_28983DLC531E51C" hidden="1">#N/A</definedName>
    <definedName name="_28984DLC531E51C" hidden="1">#N/A</definedName>
    <definedName name="_28985DLC531E51C" hidden="1">#N/A</definedName>
    <definedName name="_28986DLC531E51C" hidden="1">#N/A</definedName>
    <definedName name="_28987DLC531E51C" hidden="1">#N/A</definedName>
    <definedName name="_28988DLC531E51C" hidden="1">#N/A</definedName>
    <definedName name="_28989DLC531E51C" hidden="1">#N/A</definedName>
    <definedName name="_2898DL612F3524" hidden="1">#N/A</definedName>
    <definedName name="_28990DLC531E51C" hidden="1">#N/A</definedName>
    <definedName name="_28991DLC531E51C" hidden="1">#N/A</definedName>
    <definedName name="_28992DLC531E51C" hidden="1">#N/A</definedName>
    <definedName name="_28993DLC531E51C" hidden="1">#N/A</definedName>
    <definedName name="_28994DLC531E51C" hidden="1">#N/A</definedName>
    <definedName name="_28995DLC531E51C" hidden="1">#N/A</definedName>
    <definedName name="_28996DLC531E51C" hidden="1">#N/A</definedName>
    <definedName name="_28997DLC531E51C" hidden="1">#N/A</definedName>
    <definedName name="_28998DLC531E51C" hidden="1">#N/A</definedName>
    <definedName name="_28999DLC531E51C" hidden="1">#N/A</definedName>
    <definedName name="_2899DL612F3524" hidden="1">#N/A</definedName>
    <definedName name="_289DL607930CC" hidden="1">#N/A</definedName>
    <definedName name="_289DLC4001419" hidden="1">#N/A</definedName>
    <definedName name="_28AL639B3E5C" hidden="1">#N/A</definedName>
    <definedName name="_28DL60EC338D" hidden="1">#N/A</definedName>
    <definedName name="_29000DLC531E51C" hidden="1">#N/A</definedName>
    <definedName name="_29001DLC531E51C" hidden="1">#N/A</definedName>
    <definedName name="_29002DLC531E51C" hidden="1">#N/A</definedName>
    <definedName name="_29003DLC531E51C" hidden="1">#N/A</definedName>
    <definedName name="_29004DLC531E51C" hidden="1">#N/A</definedName>
    <definedName name="_29005DLC531E51C" hidden="1">#N/A</definedName>
    <definedName name="_29006DLC531E51C" hidden="1">#N/A</definedName>
    <definedName name="_29007DLC531E51C" hidden="1">#N/A</definedName>
    <definedName name="_29008DLC531E51C" hidden="1">#N/A</definedName>
    <definedName name="_29009DLC531E51C" hidden="1">#N/A</definedName>
    <definedName name="_2900DL612F3524" hidden="1">#N/A</definedName>
    <definedName name="_29010DLC531E51C" hidden="1">#N/A</definedName>
    <definedName name="_29011DLC531E51C" hidden="1">#N/A</definedName>
    <definedName name="_29012DLC531E51C" hidden="1">#N/A</definedName>
    <definedName name="_29013DLC531E51C" hidden="1">#N/A</definedName>
    <definedName name="_29014DLC531E51C" hidden="1">#N/A</definedName>
    <definedName name="_29015DLC531E51C" hidden="1">#N/A</definedName>
    <definedName name="_29016DLC5329563" hidden="1">#N/A</definedName>
    <definedName name="_29017DLC5329563" hidden="1">#N/A</definedName>
    <definedName name="_29018DLC5329563" hidden="1">#N/A</definedName>
    <definedName name="_29019DLC5329563" hidden="1">#N/A</definedName>
    <definedName name="_2901DL612F3524" hidden="1">#N/A</definedName>
    <definedName name="_29020DLC5329563" hidden="1">#N/A</definedName>
    <definedName name="_29021DLC5329563" hidden="1">#N/A</definedName>
    <definedName name="_29022DLC5329563" hidden="1">#N/A</definedName>
    <definedName name="_29023DLC5329563" hidden="1">#N/A</definedName>
    <definedName name="_29024DLC5329563" hidden="1">#N/A</definedName>
    <definedName name="_29025DLC5329563" hidden="1">#N/A</definedName>
    <definedName name="_29026DLC5329563" hidden="1">#N/A</definedName>
    <definedName name="_29027DLC5329563" hidden="1">#N/A</definedName>
    <definedName name="_29028DLC5329563" hidden="1">#N/A</definedName>
    <definedName name="_29029DLC5329563" hidden="1">#N/A</definedName>
    <definedName name="_2902DL612F3524" hidden="1">#N/A</definedName>
    <definedName name="_29030DLC5329563" hidden="1">#N/A</definedName>
    <definedName name="_29031DLC5329563" hidden="1">#N/A</definedName>
    <definedName name="_29032DLC5329563" hidden="1">#N/A</definedName>
    <definedName name="_29033DLC5329563" hidden="1">#N/A</definedName>
    <definedName name="_29034DLC5329563" hidden="1">#N/A</definedName>
    <definedName name="_29035DLC5329563" hidden="1">#N/A</definedName>
    <definedName name="_29036DLC5329563" hidden="1">#N/A</definedName>
    <definedName name="_29037DLC5329563" hidden="1">#N/A</definedName>
    <definedName name="_29038DLC5329563" hidden="1">#N/A</definedName>
    <definedName name="_29039DLC5329563" hidden="1">#N/A</definedName>
    <definedName name="_2903DL612F3524" hidden="1">#N/A</definedName>
    <definedName name="_29040DLC5329563" hidden="1">#N/A</definedName>
    <definedName name="_29041DLC5329563" hidden="1">#N/A</definedName>
    <definedName name="_29042DLC5329563" hidden="1">#N/A</definedName>
    <definedName name="_29043DLC5329563" hidden="1">#N/A</definedName>
    <definedName name="_29044DLC5329563" hidden="1">#N/A</definedName>
    <definedName name="_29045DLC5329563" hidden="1">#N/A</definedName>
    <definedName name="_29046DLC5329563" hidden="1">#N/A</definedName>
    <definedName name="_29047DLC5329563" hidden="1">#N/A</definedName>
    <definedName name="_29048DLC5329563" hidden="1">#N/A</definedName>
    <definedName name="_29049DLC5329563" hidden="1">#N/A</definedName>
    <definedName name="_2904DL612F3524" hidden="1">#N/A</definedName>
    <definedName name="_29050DLC5329563" hidden="1">#N/A</definedName>
    <definedName name="_29051DLC532E51C" hidden="1">#N/A</definedName>
    <definedName name="_29052DLC532E51C" hidden="1">#N/A</definedName>
    <definedName name="_29053DLC532E51C" hidden="1">#N/A</definedName>
    <definedName name="_29054DLC532E51C" hidden="1">#N/A</definedName>
    <definedName name="_29055DLC532E51C" hidden="1">#N/A</definedName>
    <definedName name="_29056DLC532E51C" hidden="1">#N/A</definedName>
    <definedName name="_29057DLC532E51C" hidden="1">#N/A</definedName>
    <definedName name="_29058DLC532E51C" hidden="1">#N/A</definedName>
    <definedName name="_29059DLC532E51C" hidden="1">#N/A</definedName>
    <definedName name="_2905DL612F3524" hidden="1">#N/A</definedName>
    <definedName name="_29060DLC532E51C" hidden="1">#N/A</definedName>
    <definedName name="_29061DLC532E51C" hidden="1">#N/A</definedName>
    <definedName name="_29062DLC532E51C" hidden="1">#N/A</definedName>
    <definedName name="_29063DLC532E51C" hidden="1">#N/A</definedName>
    <definedName name="_29064DLC532E51C" hidden="1">#N/A</definedName>
    <definedName name="_29065DLC532E51C" hidden="1">#N/A</definedName>
    <definedName name="_29066DLC532E51C" hidden="1">#N/A</definedName>
    <definedName name="_29067DLC532E51C" hidden="1">#N/A</definedName>
    <definedName name="_29068DLC532E51C" hidden="1">#N/A</definedName>
    <definedName name="_29069DLC532E51C" hidden="1">#N/A</definedName>
    <definedName name="_2906DL61303529" hidden="1">#N/A</definedName>
    <definedName name="_29070DLC532E51C" hidden="1">#N/A</definedName>
    <definedName name="_29071DLC532E51C" hidden="1">#N/A</definedName>
    <definedName name="_29072DLC532E51C" hidden="1">#N/A</definedName>
    <definedName name="_29073DLC532E51C" hidden="1">#N/A</definedName>
    <definedName name="_29074DLC532E51C" hidden="1">#N/A</definedName>
    <definedName name="_29075DLC532E51C" hidden="1">#N/A</definedName>
    <definedName name="_29076DLC532E51C" hidden="1">#N/A</definedName>
    <definedName name="_29077DLC532E51C" hidden="1">#N/A</definedName>
    <definedName name="_29078DLC532E51C" hidden="1">#N/A</definedName>
    <definedName name="_29079DLC532E51C" hidden="1">#N/A</definedName>
    <definedName name="_2907DL61303529" hidden="1">#N/A</definedName>
    <definedName name="_29080DLC532E51C" hidden="1">#N/A</definedName>
    <definedName name="_29081DLC532E51C" hidden="1">#N/A</definedName>
    <definedName name="_29082DLC532E51C" hidden="1">#N/A</definedName>
    <definedName name="_29083DLC532E51C" hidden="1">#N/A</definedName>
    <definedName name="_29084DLC532E51C" hidden="1">#N/A</definedName>
    <definedName name="_29085DLC532E51C" hidden="1">#N/A</definedName>
    <definedName name="_29086DLC5339563" hidden="1">#N/A</definedName>
    <definedName name="_29087DLC5339563" hidden="1">#N/A</definedName>
    <definedName name="_29088DLC5339563" hidden="1">#N/A</definedName>
    <definedName name="_29089DLC5339563" hidden="1">#N/A</definedName>
    <definedName name="_2908DL61303529" hidden="1">#N/A</definedName>
    <definedName name="_29090DLC5339563" hidden="1">#N/A</definedName>
    <definedName name="_29091DLC5339563" hidden="1">#N/A</definedName>
    <definedName name="_29092DLC5339563" hidden="1">#N/A</definedName>
    <definedName name="_29093DLC5339563" hidden="1">#N/A</definedName>
    <definedName name="_29094DLC5339563" hidden="1">#N/A</definedName>
    <definedName name="_29095DLC5339563" hidden="1">#N/A</definedName>
    <definedName name="_29096DLC5339563" hidden="1">#N/A</definedName>
    <definedName name="_29097DLC5339563" hidden="1">#N/A</definedName>
    <definedName name="_29098DLC5339563" hidden="1">#N/A</definedName>
    <definedName name="_29099DLC5339563" hidden="1">#N/A</definedName>
    <definedName name="_2909DL61303529" hidden="1">#N/A</definedName>
    <definedName name="_290DL607930CC" hidden="1">#N/A</definedName>
    <definedName name="_290DLC4011419" hidden="1">#N/A</definedName>
    <definedName name="_29100DLC5339563" hidden="1">#N/A</definedName>
    <definedName name="_29101DLC5339563" hidden="1">#N/A</definedName>
    <definedName name="_29102DLC5339563" hidden="1">#N/A</definedName>
    <definedName name="_29103DLC5339563" hidden="1">#N/A</definedName>
    <definedName name="_29104DLC5339563" hidden="1">#N/A</definedName>
    <definedName name="_29105DLC5339563" hidden="1">#N/A</definedName>
    <definedName name="_29106DLC5339563" hidden="1">#N/A</definedName>
    <definedName name="_29107DLC5339563" hidden="1">#N/A</definedName>
    <definedName name="_29108DLC5339563" hidden="1">#N/A</definedName>
    <definedName name="_29109DLC5339563" hidden="1">#N/A</definedName>
    <definedName name="_2910DL61303529" hidden="1">#N/A</definedName>
    <definedName name="_29110DLC5339563" hidden="1">#N/A</definedName>
    <definedName name="_29111DLC5339563" hidden="1">#N/A</definedName>
    <definedName name="_29112DLC5339563" hidden="1">#N/A</definedName>
    <definedName name="_29113DLC5339563" hidden="1">#N/A</definedName>
    <definedName name="_29114DLC5339563" hidden="1">#N/A</definedName>
    <definedName name="_29115DLC5339563" hidden="1">#N/A</definedName>
    <definedName name="_29116DLC5339563" hidden="1">#N/A</definedName>
    <definedName name="_29117DLC5339563" hidden="1">#N/A</definedName>
    <definedName name="_29118DLC5339563" hidden="1">#N/A</definedName>
    <definedName name="_29119DLC5339563" hidden="1">#N/A</definedName>
    <definedName name="_2911DL61303529" hidden="1">#N/A</definedName>
    <definedName name="_29120DLC5339563" hidden="1">#N/A</definedName>
    <definedName name="_29121DLC533E51C" hidden="1">#N/A</definedName>
    <definedName name="_29122DLC533E51C" hidden="1">#N/A</definedName>
    <definedName name="_29123DLC533E51C" hidden="1">#N/A</definedName>
    <definedName name="_29124DLC533E51C" hidden="1">#N/A</definedName>
    <definedName name="_29125DLC533E51C" hidden="1">#N/A</definedName>
    <definedName name="_29126DLC533E51C" hidden="1">#N/A</definedName>
    <definedName name="_29127DLC533E51C" hidden="1">#N/A</definedName>
    <definedName name="_29128DLC533E51C" hidden="1">#N/A</definedName>
    <definedName name="_29129DLC533E51C" hidden="1">#N/A</definedName>
    <definedName name="_2912DL61303529" hidden="1">#N/A</definedName>
    <definedName name="_29130DLC533E51C" hidden="1">#N/A</definedName>
    <definedName name="_29131DLC533E51C" hidden="1">#N/A</definedName>
    <definedName name="_29132DLC533E51C" hidden="1">#N/A</definedName>
    <definedName name="_29133DLC533E51C" hidden="1">#N/A</definedName>
    <definedName name="_29134DLC533E51C" hidden="1">#N/A</definedName>
    <definedName name="_29135DLC533E51C" hidden="1">#N/A</definedName>
    <definedName name="_29136DLC533E51C" hidden="1">#N/A</definedName>
    <definedName name="_29137DLC533E51C" hidden="1">#N/A</definedName>
    <definedName name="_29138DLC533E51C" hidden="1">#N/A</definedName>
    <definedName name="_29139DLC533E51C" hidden="1">#N/A</definedName>
    <definedName name="_2913DL61303529" hidden="1">#N/A</definedName>
    <definedName name="_29140DLC533E51C" hidden="1">#N/A</definedName>
    <definedName name="_29141DLC533E51C" hidden="1">#N/A</definedName>
    <definedName name="_29142DLC533E51C" hidden="1">#N/A</definedName>
    <definedName name="_29143DLC533E51C" hidden="1">#N/A</definedName>
    <definedName name="_29144DLC533E51C" hidden="1">#N/A</definedName>
    <definedName name="_29145DLC533E51C" hidden="1">#N/A</definedName>
    <definedName name="_29146DLC533E51C" hidden="1">#N/A</definedName>
    <definedName name="_29147DLC533E51C" hidden="1">#N/A</definedName>
    <definedName name="_29148DLC533E51C" hidden="1">#N/A</definedName>
    <definedName name="_29149DLC533E51C" hidden="1">#N/A</definedName>
    <definedName name="_2914DL61303529" hidden="1">#N/A</definedName>
    <definedName name="_29150DLC533E51C" hidden="1">#N/A</definedName>
    <definedName name="_29151DLC533E51C" hidden="1">#N/A</definedName>
    <definedName name="_29152DLC533E51C" hidden="1">#N/A</definedName>
    <definedName name="_29153DLC533E51C" hidden="1">#N/A</definedName>
    <definedName name="_29154DLC533E51C" hidden="1">#N/A</definedName>
    <definedName name="_29155DLC533E51C" hidden="1">#N/A</definedName>
    <definedName name="_29156DLC5349563" hidden="1">#N/A</definedName>
    <definedName name="_29157DLC5349563" hidden="1">#N/A</definedName>
    <definedName name="_29158DLC5349563" hidden="1">#N/A</definedName>
    <definedName name="_29159DLC5349563" hidden="1">#N/A</definedName>
    <definedName name="_2915DL61303529" hidden="1">#N/A</definedName>
    <definedName name="_29160DLC5349563" hidden="1">#N/A</definedName>
    <definedName name="_29161DLC5349563" hidden="1">#N/A</definedName>
    <definedName name="_29162DLC5349563" hidden="1">#N/A</definedName>
    <definedName name="_29163DLC5349563" hidden="1">#N/A</definedName>
    <definedName name="_29164DLC5349563" hidden="1">#N/A</definedName>
    <definedName name="_29165DLC5349563" hidden="1">#N/A</definedName>
    <definedName name="_29166DLC5349563" hidden="1">#N/A</definedName>
    <definedName name="_29167DLC5349563" hidden="1">#N/A</definedName>
    <definedName name="_29168DLC5349563" hidden="1">#N/A</definedName>
    <definedName name="_29169DLC5349563" hidden="1">#N/A</definedName>
    <definedName name="_2916DL61303529" hidden="1">#N/A</definedName>
    <definedName name="_29170DLC5349563" hidden="1">#N/A</definedName>
    <definedName name="_29171DLC5349563" hidden="1">#N/A</definedName>
    <definedName name="_29172DLC5349563" hidden="1">#N/A</definedName>
    <definedName name="_29173DLC5349563" hidden="1">#N/A</definedName>
    <definedName name="_29174DLC5349563" hidden="1">#N/A</definedName>
    <definedName name="_29175DLC5349563" hidden="1">#N/A</definedName>
    <definedName name="_29176DLC5349563" hidden="1">#N/A</definedName>
    <definedName name="_29177DLC5349563" hidden="1">#N/A</definedName>
    <definedName name="_29178DLC5349563" hidden="1">#N/A</definedName>
    <definedName name="_29179DLC5349563" hidden="1">#N/A</definedName>
    <definedName name="_2917DL61303529" hidden="1">#N/A</definedName>
    <definedName name="_29180DLC5349563" hidden="1">#N/A</definedName>
    <definedName name="_29181DLC5349563" hidden="1">#N/A</definedName>
    <definedName name="_29182DLC5349563" hidden="1">#N/A</definedName>
    <definedName name="_29183DLC5349563" hidden="1">#N/A</definedName>
    <definedName name="_29184DLC5349563" hidden="1">#N/A</definedName>
    <definedName name="_29185DLC5349563" hidden="1">#N/A</definedName>
    <definedName name="_29186DLC5349563" hidden="1">#N/A</definedName>
    <definedName name="_29187DLC5349563" hidden="1">#N/A</definedName>
    <definedName name="_29188DLC5349563" hidden="1">#N/A</definedName>
    <definedName name="_29189DLC5349563" hidden="1">#N/A</definedName>
    <definedName name="_2918DL61303529" hidden="1">#N/A</definedName>
    <definedName name="_29190DLC5349563" hidden="1">#N/A</definedName>
    <definedName name="_29191DLC534E51C" hidden="1">#N/A</definedName>
    <definedName name="_29192DLC534E51C" hidden="1">#N/A</definedName>
    <definedName name="_29193DLC534E51C" hidden="1">#N/A</definedName>
    <definedName name="_29194DLC534E51C" hidden="1">#N/A</definedName>
    <definedName name="_29195DLC534E51C" hidden="1">#N/A</definedName>
    <definedName name="_29196DLC534E51C" hidden="1">#N/A</definedName>
    <definedName name="_29197DLC534E51C" hidden="1">#N/A</definedName>
    <definedName name="_29198DLC534E51C" hidden="1">#N/A</definedName>
    <definedName name="_29199DLC534E51C" hidden="1">#N/A</definedName>
    <definedName name="_2919DL61303529" hidden="1">#N/A</definedName>
    <definedName name="_291DL607930CC" hidden="1">#N/A</definedName>
    <definedName name="_291DLC4021419" hidden="1">#N/A</definedName>
    <definedName name="_29200DLC534E51C" hidden="1">#N/A</definedName>
    <definedName name="_29201DLC534E51C" hidden="1">#N/A</definedName>
    <definedName name="_29202DLC534E51C" hidden="1">#N/A</definedName>
    <definedName name="_29203DLC534E51C" hidden="1">#N/A</definedName>
    <definedName name="_29204DLC534E51C" hidden="1">#N/A</definedName>
    <definedName name="_29205DLC534E51C" hidden="1">#N/A</definedName>
    <definedName name="_29206DLC534E51C" hidden="1">#N/A</definedName>
    <definedName name="_29207DLC534E51C" hidden="1">#N/A</definedName>
    <definedName name="_29208DLC534E51C" hidden="1">#N/A</definedName>
    <definedName name="_29209DLC534E51C" hidden="1">#N/A</definedName>
    <definedName name="_2920DL61303529" hidden="1">#N/A</definedName>
    <definedName name="_29210DLC534E51C" hidden="1">#N/A</definedName>
    <definedName name="_29211DLC534E51C" hidden="1">#N/A</definedName>
    <definedName name="_29212DLC534E51C" hidden="1">#N/A</definedName>
    <definedName name="_29213DLC534E51C" hidden="1">#N/A</definedName>
    <definedName name="_29214DLC534E51C" hidden="1">#N/A</definedName>
    <definedName name="_29215DLC534E51C" hidden="1">#N/A</definedName>
    <definedName name="_29216DLC534E51C" hidden="1">#N/A</definedName>
    <definedName name="_29217DLC534E51C" hidden="1">#N/A</definedName>
    <definedName name="_29218DLC534E51C" hidden="1">#N/A</definedName>
    <definedName name="_29219DLC534E51C" hidden="1">#N/A</definedName>
    <definedName name="_2921DL61303529" hidden="1">#N/A</definedName>
    <definedName name="_29220DLC534E51C" hidden="1">#N/A</definedName>
    <definedName name="_29221DLC534E51C" hidden="1">#N/A</definedName>
    <definedName name="_29222DLC534E51C" hidden="1">#N/A</definedName>
    <definedName name="_29223DLC534E51C" hidden="1">#N/A</definedName>
    <definedName name="_29224DLC534E51C" hidden="1">#N/A</definedName>
    <definedName name="_29225DLC534E51C" hidden="1">#N/A</definedName>
    <definedName name="_29226DLC5359563" hidden="1">#N/A</definedName>
    <definedName name="_29227DLC5359563" hidden="1">#N/A</definedName>
    <definedName name="_29228DLC5359563" hidden="1">#N/A</definedName>
    <definedName name="_29229DLC5359563" hidden="1">#N/A</definedName>
    <definedName name="_2922DL61303529" hidden="1">#N/A</definedName>
    <definedName name="_29230DLC5359563" hidden="1">#N/A</definedName>
    <definedName name="_29231DLC5359563" hidden="1">#N/A</definedName>
    <definedName name="_29232DLC5359563" hidden="1">#N/A</definedName>
    <definedName name="_29233DLC5359563" hidden="1">#N/A</definedName>
    <definedName name="_29234DLC5359563" hidden="1">#N/A</definedName>
    <definedName name="_29235DLC5359563" hidden="1">#N/A</definedName>
    <definedName name="_29236DLC5359563" hidden="1">#N/A</definedName>
    <definedName name="_29237DLC5359563" hidden="1">#N/A</definedName>
    <definedName name="_29238DLC5359563" hidden="1">#N/A</definedName>
    <definedName name="_29239DLC5359563" hidden="1">#N/A</definedName>
    <definedName name="_2923DL61303529" hidden="1">#N/A</definedName>
    <definedName name="_29240DLC5359563" hidden="1">#N/A</definedName>
    <definedName name="_29241DLC5359563" hidden="1">#N/A</definedName>
    <definedName name="_29242DLC5359563" hidden="1">#N/A</definedName>
    <definedName name="_29243DLC5359563" hidden="1">#N/A</definedName>
    <definedName name="_29244DLC5359563" hidden="1">#N/A</definedName>
    <definedName name="_29245DLC5359563" hidden="1">#N/A</definedName>
    <definedName name="_29246DLC5359563" hidden="1">#N/A</definedName>
    <definedName name="_29247DLC5359563" hidden="1">#N/A</definedName>
    <definedName name="_29248DLC5359563" hidden="1">#N/A</definedName>
    <definedName name="_29249DLC5359563" hidden="1">#N/A</definedName>
    <definedName name="_2924DL61303529" hidden="1">#N/A</definedName>
    <definedName name="_29250DLC5359563" hidden="1">#N/A</definedName>
    <definedName name="_29251DLC5359563" hidden="1">#N/A</definedName>
    <definedName name="_29252DLC5359563" hidden="1">#N/A</definedName>
    <definedName name="_29253DLC5359563" hidden="1">#N/A</definedName>
    <definedName name="_29254DLC5359563" hidden="1">#N/A</definedName>
    <definedName name="_29255DLC5359563" hidden="1">#N/A</definedName>
    <definedName name="_29256DLC5359563" hidden="1">#N/A</definedName>
    <definedName name="_29257DLC5359563" hidden="1">#N/A</definedName>
    <definedName name="_29258DLC5359563" hidden="1">#N/A</definedName>
    <definedName name="_29259DLC5359563" hidden="1">#N/A</definedName>
    <definedName name="_2925DL61303529" hidden="1">#N/A</definedName>
    <definedName name="_29260DLC5359563" hidden="1">#N/A</definedName>
    <definedName name="_29261DLC535E51C" hidden="1">#N/A</definedName>
    <definedName name="_29262DLC535E51C" hidden="1">#N/A</definedName>
    <definedName name="_29263DLC535E51C" hidden="1">#N/A</definedName>
    <definedName name="_29264DLC535E51C" hidden="1">#N/A</definedName>
    <definedName name="_29265DLC535E51C" hidden="1">#N/A</definedName>
    <definedName name="_29266DLC535E51C" hidden="1">#N/A</definedName>
    <definedName name="_29267DLC535E51C" hidden="1">#N/A</definedName>
    <definedName name="_29268DLC535E51C" hidden="1">#N/A</definedName>
    <definedName name="_29269DLC535E51C" hidden="1">#N/A</definedName>
    <definedName name="_2926DL61303529" hidden="1">#N/A</definedName>
    <definedName name="_29270DLC535E51C" hidden="1">#N/A</definedName>
    <definedName name="_29271DLC535E51C" hidden="1">#N/A</definedName>
    <definedName name="_29272DLC535E51C" hidden="1">#N/A</definedName>
    <definedName name="_29273DLC535E51C" hidden="1">#N/A</definedName>
    <definedName name="_29274DLC535E51C" hidden="1">#N/A</definedName>
    <definedName name="_29275DLC535E51C" hidden="1">#N/A</definedName>
    <definedName name="_29276DLC535E51C" hidden="1">#N/A</definedName>
    <definedName name="_29277DLC535E51C" hidden="1">#N/A</definedName>
    <definedName name="_29278DLC535E51C" hidden="1">#N/A</definedName>
    <definedName name="_29279DLC535E51C" hidden="1">#N/A</definedName>
    <definedName name="_2927DL61303529" hidden="1">#N/A</definedName>
    <definedName name="_29280DLC535E51C" hidden="1">#N/A</definedName>
    <definedName name="_29281DLC535E51C" hidden="1">#N/A</definedName>
    <definedName name="_29282DLC535E51C" hidden="1">#N/A</definedName>
    <definedName name="_29283DLC535E51C" hidden="1">#N/A</definedName>
    <definedName name="_29284DLC535E51C" hidden="1">#N/A</definedName>
    <definedName name="_29285DLC535E51C" hidden="1">#N/A</definedName>
    <definedName name="_29286DLC535E51C" hidden="1">#N/A</definedName>
    <definedName name="_29287DLC535E51C" hidden="1">#N/A</definedName>
    <definedName name="_29288DLC535E51C" hidden="1">#N/A</definedName>
    <definedName name="_29289DLC535E51C" hidden="1">#N/A</definedName>
    <definedName name="_2928DL61303529" hidden="1">#N/A</definedName>
    <definedName name="_29290DLC535E51C" hidden="1">#N/A</definedName>
    <definedName name="_29291DLC535E51C" hidden="1">#N/A</definedName>
    <definedName name="_29292DLC535E51C" hidden="1">#N/A</definedName>
    <definedName name="_29293DLC535E51C" hidden="1">#N/A</definedName>
    <definedName name="_29294DLC535E51C" hidden="1">#N/A</definedName>
    <definedName name="_29295DLC535E51C" hidden="1">#N/A</definedName>
    <definedName name="_29296DLC5369563" hidden="1">#N/A</definedName>
    <definedName name="_29297DLC5369563" hidden="1">#N/A</definedName>
    <definedName name="_29298DLC5369563" hidden="1">#N/A</definedName>
    <definedName name="_29299DLC5369563" hidden="1">#N/A</definedName>
    <definedName name="_2929DL61303529" hidden="1">#N/A</definedName>
    <definedName name="_292DL607930CC" hidden="1">#N/A</definedName>
    <definedName name="_292DLC4031419" hidden="1">#N/A</definedName>
    <definedName name="_29300DLC5369563" hidden="1">#N/A</definedName>
    <definedName name="_29301DLC5369563" hidden="1">#N/A</definedName>
    <definedName name="_29302DLC5369563" hidden="1">#N/A</definedName>
    <definedName name="_29303DLC5369563" hidden="1">#N/A</definedName>
    <definedName name="_29304DLC5369563" hidden="1">#N/A</definedName>
    <definedName name="_29305DLC5369563" hidden="1">#N/A</definedName>
    <definedName name="_29306DLC5369563" hidden="1">#N/A</definedName>
    <definedName name="_29307DLC5369563" hidden="1">#N/A</definedName>
    <definedName name="_29308DLC5369563" hidden="1">#N/A</definedName>
    <definedName name="_29309DLC5369563" hidden="1">#N/A</definedName>
    <definedName name="_2930DL61303529" hidden="1">#N/A</definedName>
    <definedName name="_29310DLC5369563" hidden="1">#N/A</definedName>
    <definedName name="_29311DLC5369563" hidden="1">#N/A</definedName>
    <definedName name="_29312DLC5369563" hidden="1">#N/A</definedName>
    <definedName name="_29313DLC5369563" hidden="1">#N/A</definedName>
    <definedName name="_29314DLC5369563" hidden="1">#N/A</definedName>
    <definedName name="_29315DLC5369563" hidden="1">#N/A</definedName>
    <definedName name="_29316DLC5369563" hidden="1">#N/A</definedName>
    <definedName name="_29317DLC5369563" hidden="1">#N/A</definedName>
    <definedName name="_29318DLC5369563" hidden="1">#N/A</definedName>
    <definedName name="_29319DLC5369563" hidden="1">#N/A</definedName>
    <definedName name="_2931DL61303529" hidden="1">#N/A</definedName>
    <definedName name="_29320DLC5369563" hidden="1">#N/A</definedName>
    <definedName name="_29321DLC5369563" hidden="1">#N/A</definedName>
    <definedName name="_29322DLC5369563" hidden="1">#N/A</definedName>
    <definedName name="_29323DLC5369563" hidden="1">#N/A</definedName>
    <definedName name="_29324DLC5369563" hidden="1">#N/A</definedName>
    <definedName name="_29325DLC5369563" hidden="1">#N/A</definedName>
    <definedName name="_29326DLC5369563" hidden="1">#N/A</definedName>
    <definedName name="_29327DLC5369563" hidden="1">#N/A</definedName>
    <definedName name="_29328DLC5369563" hidden="1">#N/A</definedName>
    <definedName name="_29329DLC5369563" hidden="1">#N/A</definedName>
    <definedName name="_2932DL61303529" hidden="1">#N/A</definedName>
    <definedName name="_29330DLC5369563" hidden="1">#N/A</definedName>
    <definedName name="_29331DLC536E51C" hidden="1">#N/A</definedName>
    <definedName name="_29332DLC536E51C" hidden="1">#N/A</definedName>
    <definedName name="_29333DLC536E51C" hidden="1">#N/A</definedName>
    <definedName name="_29334DLC536E51C" hidden="1">#N/A</definedName>
    <definedName name="_29335DLC536E51C" hidden="1">#N/A</definedName>
    <definedName name="_29336DLC536E51C" hidden="1">#N/A</definedName>
    <definedName name="_29337DLC536E51C" hidden="1">#N/A</definedName>
    <definedName name="_29338DLC536E51C" hidden="1">#N/A</definedName>
    <definedName name="_29339DLC536E51C" hidden="1">#N/A</definedName>
    <definedName name="_2933DL61303529" hidden="1">#N/A</definedName>
    <definedName name="_29340DLC536E51C" hidden="1">#N/A</definedName>
    <definedName name="_29341DLC536E51C" hidden="1">#N/A</definedName>
    <definedName name="_29342DLC536E51C" hidden="1">#N/A</definedName>
    <definedName name="_29343DLC536E51C" hidden="1">#N/A</definedName>
    <definedName name="_29344DLC536E51C" hidden="1">#N/A</definedName>
    <definedName name="_29345DLC536E51C" hidden="1">#N/A</definedName>
    <definedName name="_29346DLC536E51C" hidden="1">#N/A</definedName>
    <definedName name="_29347DLC536E51C" hidden="1">#N/A</definedName>
    <definedName name="_29348DLC536E51C" hidden="1">#N/A</definedName>
    <definedName name="_29349DLC536E51C" hidden="1">#N/A</definedName>
    <definedName name="_2934DL61303529" hidden="1">#N/A</definedName>
    <definedName name="_29350DLC536E51C" hidden="1">#N/A</definedName>
    <definedName name="_29351DLC536E51C" hidden="1">#N/A</definedName>
    <definedName name="_29352DLC536E51C" hidden="1">#N/A</definedName>
    <definedName name="_29353DLC536E51C" hidden="1">#N/A</definedName>
    <definedName name="_29354DLC536E51C" hidden="1">#N/A</definedName>
    <definedName name="_29355DLC536E51C" hidden="1">#N/A</definedName>
    <definedName name="_29356DLC536E51C" hidden="1">#N/A</definedName>
    <definedName name="_29357DLC536E51C" hidden="1">#N/A</definedName>
    <definedName name="_29358DLC536E51C" hidden="1">#N/A</definedName>
    <definedName name="_29359DLC536E51C" hidden="1">#N/A</definedName>
    <definedName name="_2935DL61303529" hidden="1">#N/A</definedName>
    <definedName name="_29360DLC536E51C" hidden="1">#N/A</definedName>
    <definedName name="_29361DLC536E51C" hidden="1">#N/A</definedName>
    <definedName name="_29362DLC536E51C" hidden="1">#N/A</definedName>
    <definedName name="_29363DLC536E51C" hidden="1">#N/A</definedName>
    <definedName name="_29364DLC536E51C" hidden="1">#N/A</definedName>
    <definedName name="_29365DLC536E51C" hidden="1">#N/A</definedName>
    <definedName name="_29366DLC537E64E" hidden="1">#N/A</definedName>
    <definedName name="_29367DLC537E64E" hidden="1">#N/A</definedName>
    <definedName name="_29368DLC537E64E" hidden="1">#N/A</definedName>
    <definedName name="_29369DLC537E64E" hidden="1">#N/A</definedName>
    <definedName name="_2936DL61303529" hidden="1">#N/A</definedName>
    <definedName name="_29370DLC537E64E" hidden="1">#N/A</definedName>
    <definedName name="_29371DLC537E64E" hidden="1">#N/A</definedName>
    <definedName name="_29372DLC537E64E" hidden="1">#N/A</definedName>
    <definedName name="_29373DLC537E64E" hidden="1">#N/A</definedName>
    <definedName name="_29374DLC537E64E" hidden="1">#N/A</definedName>
    <definedName name="_29375DLC537E64E" hidden="1">#N/A</definedName>
    <definedName name="_29376DLC537E64E" hidden="1">#N/A</definedName>
    <definedName name="_29377DLC537E64E" hidden="1">#N/A</definedName>
    <definedName name="_29378DLC537E64E" hidden="1">#N/A</definedName>
    <definedName name="_29379DLC537E64E" hidden="1">#N/A</definedName>
    <definedName name="_2937DL61303529" hidden="1">#N/A</definedName>
    <definedName name="_29380DLC537E64E" hidden="1">#N/A</definedName>
    <definedName name="_29381DLC537E64E" hidden="1">#N/A</definedName>
    <definedName name="_29382DLC537E64E" hidden="1">#N/A</definedName>
    <definedName name="_29383DLC537E64E" hidden="1">#N/A</definedName>
    <definedName name="_29384DLC537E64E" hidden="1">#N/A</definedName>
    <definedName name="_29385DLC537E64E" hidden="1">#N/A</definedName>
    <definedName name="_29386DLC537E64E" hidden="1">#N/A</definedName>
    <definedName name="_29387DLC537E64E" hidden="1">#N/A</definedName>
    <definedName name="_29388DLC537E64E" hidden="1">#N/A</definedName>
    <definedName name="_29389DLC537E64E" hidden="1">#N/A</definedName>
    <definedName name="_2938DL61303529" hidden="1">#N/A</definedName>
    <definedName name="_29390DLC537E64E" hidden="1">#N/A</definedName>
    <definedName name="_29391DLC537E64E" hidden="1">#N/A</definedName>
    <definedName name="_29392DLC537E64E" hidden="1">#N/A</definedName>
    <definedName name="_29393DLC537E64E" hidden="1">#N/A</definedName>
    <definedName name="_29394DLC537E64E" hidden="1">#N/A</definedName>
    <definedName name="_29395DLC537E64E" hidden="1">#N/A</definedName>
    <definedName name="_29396DLC537E64E" hidden="1">#N/A</definedName>
    <definedName name="_29397DLC537E64E" hidden="1">#N/A</definedName>
    <definedName name="_29398DLC537E64E" hidden="1">#N/A</definedName>
    <definedName name="_29399DLC537E64E" hidden="1">#N/A</definedName>
    <definedName name="_2939DL61303529" hidden="1">#N/A</definedName>
    <definedName name="_293DL607930CC" hidden="1">#N/A</definedName>
    <definedName name="_293DLC4041419" hidden="1">#N/A</definedName>
    <definedName name="_29400DLC537E64E" hidden="1">#N/A</definedName>
    <definedName name="_29401DLC538E64E" hidden="1">#N/A</definedName>
    <definedName name="_29402DLC538E64E" hidden="1">#N/A</definedName>
    <definedName name="_29403DLC538E64E" hidden="1">#N/A</definedName>
    <definedName name="_29404DLC538E64E" hidden="1">#N/A</definedName>
    <definedName name="_29405DLC538E64E" hidden="1">#N/A</definedName>
    <definedName name="_29406DLC538E64E" hidden="1">#N/A</definedName>
    <definedName name="_29407DLC538E64E" hidden="1">#N/A</definedName>
    <definedName name="_29408DLC538E64E" hidden="1">#N/A</definedName>
    <definedName name="_29409DLC538E64E" hidden="1">#N/A</definedName>
    <definedName name="_2940DL61303529" hidden="1">#N/A</definedName>
    <definedName name="_29410DLC538E64E" hidden="1">#N/A</definedName>
    <definedName name="_29411DLC538E64E" hidden="1">#N/A</definedName>
    <definedName name="_29412DLC538E64E" hidden="1">#N/A</definedName>
    <definedName name="_29413DLC538E64E" hidden="1">#N/A</definedName>
    <definedName name="_29414DLC538E64E" hidden="1">#N/A</definedName>
    <definedName name="_29415DLC538E64E" hidden="1">#N/A</definedName>
    <definedName name="_29416DLC538E64E" hidden="1">#N/A</definedName>
    <definedName name="_29417DLC538E64E" hidden="1">#N/A</definedName>
    <definedName name="_29418DLC538E64E" hidden="1">#N/A</definedName>
    <definedName name="_29419DLC538E64E" hidden="1">#N/A</definedName>
    <definedName name="_2941DL61313530" hidden="1">#N/A</definedName>
    <definedName name="_29420DLC538E64E" hidden="1">#N/A</definedName>
    <definedName name="_29421DLC538E64E" hidden="1">#N/A</definedName>
    <definedName name="_29422DLC538E64E" hidden="1">#N/A</definedName>
    <definedName name="_29423DLC538E64E" hidden="1">#N/A</definedName>
    <definedName name="_29424DLC538E64E" hidden="1">#N/A</definedName>
    <definedName name="_29425DLC538E64E" hidden="1">#N/A</definedName>
    <definedName name="_29426DLC538E64E" hidden="1">#N/A</definedName>
    <definedName name="_29427DLC538E64E" hidden="1">#N/A</definedName>
    <definedName name="_29428DLC538E64E" hidden="1">#N/A</definedName>
    <definedName name="_29429DLC538E64E" hidden="1">#N/A</definedName>
    <definedName name="_2942DL61313530" hidden="1">#N/A</definedName>
    <definedName name="_29430DLC538E64E" hidden="1">#N/A</definedName>
    <definedName name="_29431DLC538E64E" hidden="1">#N/A</definedName>
    <definedName name="_29432DLC538E64E" hidden="1">#N/A</definedName>
    <definedName name="_29433DLC538E64E" hidden="1">#N/A</definedName>
    <definedName name="_29434DLC538E64E" hidden="1">#N/A</definedName>
    <definedName name="_29435DLC538E64E" hidden="1">#N/A</definedName>
    <definedName name="_29436DLC539E64E" hidden="1">#N/A</definedName>
    <definedName name="_29437DLC539E64E" hidden="1">#N/A</definedName>
    <definedName name="_29438DLC539E64E" hidden="1">#N/A</definedName>
    <definedName name="_29439DLC539E64E" hidden="1">#N/A</definedName>
    <definedName name="_2943DL61313530" hidden="1">#N/A</definedName>
    <definedName name="_29440DLC539E64E" hidden="1">#N/A</definedName>
    <definedName name="_29441DLC539E64E" hidden="1">#N/A</definedName>
    <definedName name="_29442DLC539E64E" hidden="1">#N/A</definedName>
    <definedName name="_29443DLC539E64E" hidden="1">#N/A</definedName>
    <definedName name="_29444DLC539E64E" hidden="1">#N/A</definedName>
    <definedName name="_29445DLC539E64E" hidden="1">#N/A</definedName>
    <definedName name="_29446DLC539E64E" hidden="1">#N/A</definedName>
    <definedName name="_29447DLC539E64E" hidden="1">#N/A</definedName>
    <definedName name="_29448DLC539E64E" hidden="1">#N/A</definedName>
    <definedName name="_29449DLC539E64E" hidden="1">#N/A</definedName>
    <definedName name="_2944DL61313530" hidden="1">#N/A</definedName>
    <definedName name="_29450DLC539E64E" hidden="1">#N/A</definedName>
    <definedName name="_29451DLC539E64E" hidden="1">#N/A</definedName>
    <definedName name="_29452DLC539E64E" hidden="1">#N/A</definedName>
    <definedName name="_29453DLC539E64E" hidden="1">#N/A</definedName>
    <definedName name="_29454DLC539E64E" hidden="1">#N/A</definedName>
    <definedName name="_29455DLC539E64E" hidden="1">#N/A</definedName>
    <definedName name="_29456DLC539E64E" hidden="1">#N/A</definedName>
    <definedName name="_29457DLC539E64E" hidden="1">#N/A</definedName>
    <definedName name="_29458DLC539E64E" hidden="1">#N/A</definedName>
    <definedName name="_29459DLC539E64E" hidden="1">#N/A</definedName>
    <definedName name="_2945DL61313530" hidden="1">#N/A</definedName>
    <definedName name="_29460DLC539E64E" hidden="1">#N/A</definedName>
    <definedName name="_29461DLC539E64E" hidden="1">#N/A</definedName>
    <definedName name="_29462DLC539E64E" hidden="1">#N/A</definedName>
    <definedName name="_29463DLC539E64E" hidden="1">#N/A</definedName>
    <definedName name="_29464DLC539E64E" hidden="1">#N/A</definedName>
    <definedName name="_29465DLC539E64E" hidden="1">#N/A</definedName>
    <definedName name="_29466DLC539E64E" hidden="1">#N/A</definedName>
    <definedName name="_29467DLC539E64E" hidden="1">#N/A</definedName>
    <definedName name="_29468DLC539E64E" hidden="1">#N/A</definedName>
    <definedName name="_29469DLC539E64E" hidden="1">#N/A</definedName>
    <definedName name="_2946DL61313530" hidden="1">#N/A</definedName>
    <definedName name="_29470DLC539E64E" hidden="1">#N/A</definedName>
    <definedName name="_29471DLC53AE64E" hidden="1">#N/A</definedName>
    <definedName name="_29472DLC53AE64E" hidden="1">#N/A</definedName>
    <definedName name="_29473DLC53AE64E" hidden="1">#N/A</definedName>
    <definedName name="_29474DLC53AE64E" hidden="1">#N/A</definedName>
    <definedName name="_29475DLC53AE64E" hidden="1">#N/A</definedName>
    <definedName name="_29476DLC53AE64E" hidden="1">#N/A</definedName>
    <definedName name="_29477DLC53AE64E" hidden="1">#N/A</definedName>
    <definedName name="_29478DLC53AE64E" hidden="1">#N/A</definedName>
    <definedName name="_29479DLC53AE64E" hidden="1">#N/A</definedName>
    <definedName name="_2947DL61313530" hidden="1">#N/A</definedName>
    <definedName name="_29480DLC53AE64E" hidden="1">#N/A</definedName>
    <definedName name="_29481DLC53AE64E" hidden="1">#N/A</definedName>
    <definedName name="_29482DLC53AE64E" hidden="1">#N/A</definedName>
    <definedName name="_29483DLC53AE64E" hidden="1">#N/A</definedName>
    <definedName name="_29484DLC53AE64E" hidden="1">#N/A</definedName>
    <definedName name="_29485DLC53AE64E" hidden="1">#N/A</definedName>
    <definedName name="_29486DLC53AE64E" hidden="1">#N/A</definedName>
    <definedName name="_29487DLC53AE64E" hidden="1">#N/A</definedName>
    <definedName name="_29488DLC53AE64E" hidden="1">#N/A</definedName>
    <definedName name="_29489DLC53AE64E" hidden="1">#N/A</definedName>
    <definedName name="_2948DL61313530" hidden="1">#N/A</definedName>
    <definedName name="_29490DLC53AE64E" hidden="1">#N/A</definedName>
    <definedName name="_29491DLC53AE64E" hidden="1">#N/A</definedName>
    <definedName name="_29492DLC53AE64E" hidden="1">#N/A</definedName>
    <definedName name="_29493DLC53AE64E" hidden="1">#N/A</definedName>
    <definedName name="_29494DLC53AE64E" hidden="1">#N/A</definedName>
    <definedName name="_29495DLC53AE64E" hidden="1">#N/A</definedName>
    <definedName name="_29496DLC53AE64E" hidden="1">#N/A</definedName>
    <definedName name="_29497DLC53AE64E" hidden="1">#N/A</definedName>
    <definedName name="_29498DLC53AE64E" hidden="1">#N/A</definedName>
    <definedName name="_29499DLC53AE64E" hidden="1">#N/A</definedName>
    <definedName name="_2949DL61313530" hidden="1">#N/A</definedName>
    <definedName name="_294DL607930CC" hidden="1">#N/A</definedName>
    <definedName name="_294DLC4051419" hidden="1">#N/A</definedName>
    <definedName name="_29500DLC53AE64E" hidden="1">#N/A</definedName>
    <definedName name="_29501DLC53AE64E" hidden="1">#N/A</definedName>
    <definedName name="_29502DLC53AE64E" hidden="1">#N/A</definedName>
    <definedName name="_29503DLC53AE64E" hidden="1">#N/A</definedName>
    <definedName name="_29504DLC53AE64E" hidden="1">#N/A</definedName>
    <definedName name="_29505DLC53AE64E" hidden="1">#N/A</definedName>
    <definedName name="_29506DLC53BE64E" hidden="1">#N/A</definedName>
    <definedName name="_29507DLC53BE64E" hidden="1">#N/A</definedName>
    <definedName name="_29508DLC53BE64E" hidden="1">#N/A</definedName>
    <definedName name="_29509DLC53BE64E" hidden="1">#N/A</definedName>
    <definedName name="_2950DL61313530" hidden="1">#N/A</definedName>
    <definedName name="_29510DLC53BE64E" hidden="1">#N/A</definedName>
    <definedName name="_29511DLC53BE64E" hidden="1">#N/A</definedName>
    <definedName name="_29512DLC53BE64E" hidden="1">#N/A</definedName>
    <definedName name="_29513DLC53BE64E" hidden="1">#N/A</definedName>
    <definedName name="_29514DLC53BE64E" hidden="1">#N/A</definedName>
    <definedName name="_29515DLC53BE64E" hidden="1">#N/A</definedName>
    <definedName name="_29516DLC53BE64E" hidden="1">#N/A</definedName>
    <definedName name="_29517DLC53BE64E" hidden="1">#N/A</definedName>
    <definedName name="_29518DLC53BE64E" hidden="1">#N/A</definedName>
    <definedName name="_29519DLC53BE64E" hidden="1">#N/A</definedName>
    <definedName name="_2951DL61313530" hidden="1">#N/A</definedName>
    <definedName name="_29520DLC53BE64E" hidden="1">#N/A</definedName>
    <definedName name="_29521DLC53BE64E" hidden="1">#N/A</definedName>
    <definedName name="_29522DLC53BE64E" hidden="1">#N/A</definedName>
    <definedName name="_29523DLC53BE64E" hidden="1">#N/A</definedName>
    <definedName name="_29524DLC53BE64E" hidden="1">#N/A</definedName>
    <definedName name="_29525DLC53BE64E" hidden="1">#N/A</definedName>
    <definedName name="_29526DLC53BE64E" hidden="1">#N/A</definedName>
    <definedName name="_29527DLC53BE64E" hidden="1">#N/A</definedName>
    <definedName name="_29528DLC53BE64E" hidden="1">#N/A</definedName>
    <definedName name="_29529DLC53BE64E" hidden="1">#N/A</definedName>
    <definedName name="_2952DL61313530" hidden="1">#N/A</definedName>
    <definedName name="_29530DLC53BE64E" hidden="1">#N/A</definedName>
    <definedName name="_29531DLC53BE64E" hidden="1">#N/A</definedName>
    <definedName name="_29532DLC53BE64E" hidden="1">#N/A</definedName>
    <definedName name="_29533DLC53BE64E" hidden="1">#N/A</definedName>
    <definedName name="_29534DLC53BE64E" hidden="1">#N/A</definedName>
    <definedName name="_29535DLC53BE64E" hidden="1">#N/A</definedName>
    <definedName name="_29536DLC53BE64E" hidden="1">#N/A</definedName>
    <definedName name="_29537DLC53BE64E" hidden="1">#N/A</definedName>
    <definedName name="_29538DLC53BE64E" hidden="1">#N/A</definedName>
    <definedName name="_29539DLC53BE64E" hidden="1">#N/A</definedName>
    <definedName name="_2953DL61313530" hidden="1">#N/A</definedName>
    <definedName name="_29540DLC53BE64E" hidden="1">#N/A</definedName>
    <definedName name="_29541DLC53CE64E" hidden="1">#N/A</definedName>
    <definedName name="_29542DLC53CE64E" hidden="1">#N/A</definedName>
    <definedName name="_29543DLC53CE64E" hidden="1">#N/A</definedName>
    <definedName name="_29544DLC53CE64E" hidden="1">#N/A</definedName>
    <definedName name="_29545DLC53CE64E" hidden="1">#N/A</definedName>
    <definedName name="_29546DLC53CE64E" hidden="1">#N/A</definedName>
    <definedName name="_29547DLC53CE64E" hidden="1">#N/A</definedName>
    <definedName name="_29548DLC53CE64E" hidden="1">#N/A</definedName>
    <definedName name="_29549DLC53CE64E" hidden="1">#N/A</definedName>
    <definedName name="_2954DL61313530" hidden="1">#N/A</definedName>
    <definedName name="_29550DLC53CE64E" hidden="1">#N/A</definedName>
    <definedName name="_29551DLC53CE64E" hidden="1">#N/A</definedName>
    <definedName name="_29552DLC53CE64E" hidden="1">#N/A</definedName>
    <definedName name="_29553DLC53CE64E" hidden="1">#N/A</definedName>
    <definedName name="_29554DLC53CE64E" hidden="1">#N/A</definedName>
    <definedName name="_29555DLC53CE64E" hidden="1">#N/A</definedName>
    <definedName name="_29556DLC53CE64E" hidden="1">#N/A</definedName>
    <definedName name="_29557DLC53CE64E" hidden="1">#N/A</definedName>
    <definedName name="_29558DLC53CE64E" hidden="1">#N/A</definedName>
    <definedName name="_29559DLC53CE64E" hidden="1">#N/A</definedName>
    <definedName name="_2955DL61313530" hidden="1">#N/A</definedName>
    <definedName name="_29560DLC53CE64E" hidden="1">#N/A</definedName>
    <definedName name="_29561DLC53CE64E" hidden="1">#N/A</definedName>
    <definedName name="_29562DLC53CE64E" hidden="1">#N/A</definedName>
    <definedName name="_29563DLC53CE64E" hidden="1">#N/A</definedName>
    <definedName name="_29564DLC53CE64E" hidden="1">#N/A</definedName>
    <definedName name="_29565DLC53CE64E" hidden="1">#N/A</definedName>
    <definedName name="_29566DLC53CE64E" hidden="1">#N/A</definedName>
    <definedName name="_29567DLC53CE64E" hidden="1">#N/A</definedName>
    <definedName name="_29568DLC53CE64E" hidden="1">#N/A</definedName>
    <definedName name="_29569DLC53CE64E" hidden="1">#N/A</definedName>
    <definedName name="_2956DL61313530" hidden="1">#N/A</definedName>
    <definedName name="_29570DLC53CE64E" hidden="1">#N/A</definedName>
    <definedName name="_29571DLC53CE64E" hidden="1">#N/A</definedName>
    <definedName name="_29572DLC53CE64E" hidden="1">#N/A</definedName>
    <definedName name="_29573DLC53CE64E" hidden="1">#N/A</definedName>
    <definedName name="_29574DLC53CE64E" hidden="1">#N/A</definedName>
    <definedName name="_29575DLC53CE64E" hidden="1">#N/A</definedName>
    <definedName name="_29576DLC53DE64E" hidden="1">#N/A</definedName>
    <definedName name="_29577DLC53DE64E" hidden="1">#N/A</definedName>
    <definedName name="_29578DLC53DE64E" hidden="1">#N/A</definedName>
    <definedName name="_29579DLC53DE64E" hidden="1">#N/A</definedName>
    <definedName name="_2957DL61313530" hidden="1">#N/A</definedName>
    <definedName name="_29580DLC53DE64E" hidden="1">#N/A</definedName>
    <definedName name="_29581DLC53DE64E" hidden="1">#N/A</definedName>
    <definedName name="_29582DLC53DE64E" hidden="1">#N/A</definedName>
    <definedName name="_29583DLC53DE64E" hidden="1">#N/A</definedName>
    <definedName name="_29584DLC53DE64E" hidden="1">#N/A</definedName>
    <definedName name="_29585DLC53DE64E" hidden="1">#N/A</definedName>
    <definedName name="_29586DLC53DE64E" hidden="1">#N/A</definedName>
    <definedName name="_29587DLC53DE64E" hidden="1">#N/A</definedName>
    <definedName name="_29588DLC53DE64E" hidden="1">#N/A</definedName>
    <definedName name="_29589DLC53DE64E" hidden="1">#N/A</definedName>
    <definedName name="_2958DL61313530" hidden="1">#N/A</definedName>
    <definedName name="_29590DLC53DE64E" hidden="1">#N/A</definedName>
    <definedName name="_29591DLC53DE64E" hidden="1">#N/A</definedName>
    <definedName name="_29592DLC53DE64E" hidden="1">#N/A</definedName>
    <definedName name="_29593DLC53DE64E" hidden="1">#N/A</definedName>
    <definedName name="_29594DLC53DE64E" hidden="1">#N/A</definedName>
    <definedName name="_29595DLC53DE64E" hidden="1">#N/A</definedName>
    <definedName name="_29596DLC53DE64E" hidden="1">#N/A</definedName>
    <definedName name="_29597DLC53DE64E" hidden="1">#N/A</definedName>
    <definedName name="_29598DLC53DE64E" hidden="1">#N/A</definedName>
    <definedName name="_29599DLC53DE64E" hidden="1">#N/A</definedName>
    <definedName name="_2959DL61313530" hidden="1">#N/A</definedName>
    <definedName name="_295DL607930CC" hidden="1">#N/A</definedName>
    <definedName name="_295DLC4061419" hidden="1">#N/A</definedName>
    <definedName name="_29600DLC53DE64E" hidden="1">#N/A</definedName>
    <definedName name="_29601DLC53DE64E" hidden="1">#N/A</definedName>
    <definedName name="_29602DLC53DE64E" hidden="1">#N/A</definedName>
    <definedName name="_29603DLC53DE64E" hidden="1">#N/A</definedName>
    <definedName name="_29604DLC53DE64E" hidden="1">#N/A</definedName>
    <definedName name="_29605DLC53DE64E" hidden="1">#N/A</definedName>
    <definedName name="_29606DLC53DE64E" hidden="1">#N/A</definedName>
    <definedName name="_29607DLC53DE64E" hidden="1">#N/A</definedName>
    <definedName name="_29608DLC53DE64E" hidden="1">#N/A</definedName>
    <definedName name="_29609DLC53DE64E" hidden="1">#N/A</definedName>
    <definedName name="_2960DL61313530" hidden="1">#N/A</definedName>
    <definedName name="_29610DLC53DE64E" hidden="1">#N/A</definedName>
    <definedName name="_29611DLC53EE64E" hidden="1">#N/A</definedName>
    <definedName name="_29612DLC53EE64E" hidden="1">#N/A</definedName>
    <definedName name="_29613DLC53EE64E" hidden="1">#N/A</definedName>
    <definedName name="_29614DLC53EE64E" hidden="1">#N/A</definedName>
    <definedName name="_29615DLC53EE64E" hidden="1">#N/A</definedName>
    <definedName name="_29616DLC53EE64E" hidden="1">#N/A</definedName>
    <definedName name="_29617DLC53EE64E" hidden="1">#N/A</definedName>
    <definedName name="_29618DLC53EE64E" hidden="1">#N/A</definedName>
    <definedName name="_29619DLC53EE64E" hidden="1">#N/A</definedName>
    <definedName name="_2961DL61313530" hidden="1">#N/A</definedName>
    <definedName name="_29620DLC53EE64E" hidden="1">#N/A</definedName>
    <definedName name="_29621DLC53EE64E" hidden="1">#N/A</definedName>
    <definedName name="_29622DLC53EE64E" hidden="1">#N/A</definedName>
    <definedName name="_29623DLC53EE64E" hidden="1">#N/A</definedName>
    <definedName name="_29624DLC53EE64E" hidden="1">#N/A</definedName>
    <definedName name="_29625DLC53EE64E" hidden="1">#N/A</definedName>
    <definedName name="_29626DLC53EE64E" hidden="1">#N/A</definedName>
    <definedName name="_29627DLC53EE64E" hidden="1">#N/A</definedName>
    <definedName name="_29628DLC53EE64E" hidden="1">#N/A</definedName>
    <definedName name="_29629DLC53EE64E" hidden="1">#N/A</definedName>
    <definedName name="_2962DL61313530" hidden="1">#N/A</definedName>
    <definedName name="_29630DLC53EE64E" hidden="1">#N/A</definedName>
    <definedName name="_29631DLC53EE64E" hidden="1">#N/A</definedName>
    <definedName name="_29632DLC53EE64E" hidden="1">#N/A</definedName>
    <definedName name="_29633DLC53EE64E" hidden="1">#N/A</definedName>
    <definedName name="_29634DLC53EE64E" hidden="1">#N/A</definedName>
    <definedName name="_29635DLC53EE64E" hidden="1">#N/A</definedName>
    <definedName name="_29636DLC53EE64E" hidden="1">#N/A</definedName>
    <definedName name="_29637DLC53EE64E" hidden="1">#N/A</definedName>
    <definedName name="_29638DLC53EE64E" hidden="1">#N/A</definedName>
    <definedName name="_29639DLC53EE64E" hidden="1">#N/A</definedName>
    <definedName name="_2963DL61313530" hidden="1">#N/A</definedName>
    <definedName name="_29640DLC53EE64E" hidden="1">#N/A</definedName>
    <definedName name="_29641DLC53EE64E" hidden="1">#N/A</definedName>
    <definedName name="_29642DLC53EE64E" hidden="1">#N/A</definedName>
    <definedName name="_29643DLC53EE64E" hidden="1">#N/A</definedName>
    <definedName name="_29644DLC53EE64E" hidden="1">#N/A</definedName>
    <definedName name="_29645DLC53EE64E" hidden="1">#N/A</definedName>
    <definedName name="_29646DLC53FE64E" hidden="1">#N/A</definedName>
    <definedName name="_29647DLC53FE64E" hidden="1">#N/A</definedName>
    <definedName name="_29648DLC53FE64E" hidden="1">#N/A</definedName>
    <definedName name="_29649DLC53FE64E" hidden="1">#N/A</definedName>
    <definedName name="_2964DL61313530" hidden="1">#N/A</definedName>
    <definedName name="_29650DLC53FE64E" hidden="1">#N/A</definedName>
    <definedName name="_29651DLC53FE64E" hidden="1">#N/A</definedName>
    <definedName name="_29652DLC53FE64E" hidden="1">#N/A</definedName>
    <definedName name="_29653DLC53FE64E" hidden="1">#N/A</definedName>
    <definedName name="_29654DLC53FE64E" hidden="1">#N/A</definedName>
    <definedName name="_29655DLC53FE64E" hidden="1">#N/A</definedName>
    <definedName name="_29656DLC53FE64E" hidden="1">#N/A</definedName>
    <definedName name="_29657DLC53FE64E" hidden="1">#N/A</definedName>
    <definedName name="_29658DLC53FE64E" hidden="1">#N/A</definedName>
    <definedName name="_29659DLC53FE64E" hidden="1">#N/A</definedName>
    <definedName name="_2965DL61313530" hidden="1">#N/A</definedName>
    <definedName name="_29660DLC53FE64E" hidden="1">#N/A</definedName>
    <definedName name="_29661DLC53FE64E" hidden="1">#N/A</definedName>
    <definedName name="_29662DLC53FE64E" hidden="1">#N/A</definedName>
    <definedName name="_29663DLC53FE64E" hidden="1">#N/A</definedName>
    <definedName name="_29664DLC53FE64E" hidden="1">#N/A</definedName>
    <definedName name="_29665DLC53FE64E" hidden="1">#N/A</definedName>
    <definedName name="_29666DLC53FE64E" hidden="1">#N/A</definedName>
    <definedName name="_29667DLC53FE64E" hidden="1">#N/A</definedName>
    <definedName name="_29668DLC53FE64E" hidden="1">#N/A</definedName>
    <definedName name="_29669DLC53FE64E" hidden="1">#N/A</definedName>
    <definedName name="_2966DL61313530" hidden="1">#N/A</definedName>
    <definedName name="_29670DLC53FE64E" hidden="1">#N/A</definedName>
    <definedName name="_29671DLC53FE64E" hidden="1">#N/A</definedName>
    <definedName name="_29672DLC53FE64E" hidden="1">#N/A</definedName>
    <definedName name="_29673DLC53FE64E" hidden="1">#N/A</definedName>
    <definedName name="_29674DLC53FE64E" hidden="1">#N/A</definedName>
    <definedName name="_29675DLC53FE64E" hidden="1">#N/A</definedName>
    <definedName name="_29676DLC53FE64E" hidden="1">#N/A</definedName>
    <definedName name="_29677DLC53FE64E" hidden="1">#N/A</definedName>
    <definedName name="_29678DLC53FE64E" hidden="1">#N/A</definedName>
    <definedName name="_29679DLC53FE64E" hidden="1">#N/A</definedName>
    <definedName name="_2967DL61313530" hidden="1">#N/A</definedName>
    <definedName name="_29680DLC53FE64E" hidden="1">#N/A</definedName>
    <definedName name="_29681DLC540E64E" hidden="1">#N/A</definedName>
    <definedName name="_29682DLC540E64E" hidden="1">#N/A</definedName>
    <definedName name="_29683DLC540E64E" hidden="1">#N/A</definedName>
    <definedName name="_29684DLC540E64E" hidden="1">#N/A</definedName>
    <definedName name="_29685DLC540E64E" hidden="1">#N/A</definedName>
    <definedName name="_29686DLC540E64E" hidden="1">#N/A</definedName>
    <definedName name="_29687DLC540E64E" hidden="1">#N/A</definedName>
    <definedName name="_29688DLC540E64E" hidden="1">#N/A</definedName>
    <definedName name="_29689DLC540E64E" hidden="1">#N/A</definedName>
    <definedName name="_2968DL61313530" hidden="1">#N/A</definedName>
    <definedName name="_29690DLC540E64E" hidden="1">#N/A</definedName>
    <definedName name="_29691DLC540E64E" hidden="1">#N/A</definedName>
    <definedName name="_29692DLC540E64E" hidden="1">#N/A</definedName>
    <definedName name="_29693DLC540E64E" hidden="1">#N/A</definedName>
    <definedName name="_29694DLC540E64E" hidden="1">#N/A</definedName>
    <definedName name="_29695DLC540E64E" hidden="1">#N/A</definedName>
    <definedName name="_29696DLC540E64E" hidden="1">#N/A</definedName>
    <definedName name="_29697DLC540E64E" hidden="1">#N/A</definedName>
    <definedName name="_29698DLC540E64E" hidden="1">#N/A</definedName>
    <definedName name="_29699DLC540E64E" hidden="1">#N/A</definedName>
    <definedName name="_2969DL61313530" hidden="1">#N/A</definedName>
    <definedName name="_296DL607930CC" hidden="1">#N/A</definedName>
    <definedName name="_296DLC4071419" hidden="1">#N/A</definedName>
    <definedName name="_29700DLC540E64E" hidden="1">#N/A</definedName>
    <definedName name="_29701DLC540E64E" hidden="1">#N/A</definedName>
    <definedName name="_29702DLC540E64E" hidden="1">#N/A</definedName>
    <definedName name="_29703DLC540E64E" hidden="1">#N/A</definedName>
    <definedName name="_29704DLC540E64E" hidden="1">#N/A</definedName>
    <definedName name="_29705DLC540E64E" hidden="1">#N/A</definedName>
    <definedName name="_29706DLC540E64E" hidden="1">#N/A</definedName>
    <definedName name="_29707DLC540E64E" hidden="1">#N/A</definedName>
    <definedName name="_29708DLC540E64E" hidden="1">#N/A</definedName>
    <definedName name="_29709DLC540E64E" hidden="1">#N/A</definedName>
    <definedName name="_2970DL61313530" hidden="1">#N/A</definedName>
    <definedName name="_29710DLC540E64E" hidden="1">#N/A</definedName>
    <definedName name="_29711DLC540E64E" hidden="1">#N/A</definedName>
    <definedName name="_29712DLC540E64E" hidden="1">#N/A</definedName>
    <definedName name="_29713DLC540E64E" hidden="1">#N/A</definedName>
    <definedName name="_29714DLC540E64E" hidden="1">#N/A</definedName>
    <definedName name="_29715DLC540E64E" hidden="1">#N/A</definedName>
    <definedName name="_29716DLC541E64E" hidden="1">#N/A</definedName>
    <definedName name="_29717DLC541E64E" hidden="1">#N/A</definedName>
    <definedName name="_29718DLC541E64E" hidden="1">#N/A</definedName>
    <definedName name="_29719DLC541E64E" hidden="1">#N/A</definedName>
    <definedName name="_2971DL61313530" hidden="1">#N/A</definedName>
    <definedName name="_29720DLC541E64E" hidden="1">#N/A</definedName>
    <definedName name="_29721DLC541E64E" hidden="1">#N/A</definedName>
    <definedName name="_29722DLC541E64E" hidden="1">#N/A</definedName>
    <definedName name="_29723DLC541E64E" hidden="1">#N/A</definedName>
    <definedName name="_29724DLC541E64E" hidden="1">#N/A</definedName>
    <definedName name="_29725DLC541E64E" hidden="1">#N/A</definedName>
    <definedName name="_29726DLC541E64E" hidden="1">#N/A</definedName>
    <definedName name="_29727DLC541E64E" hidden="1">#N/A</definedName>
    <definedName name="_29728DLC541E64E" hidden="1">#N/A</definedName>
    <definedName name="_29729DLC541E64E" hidden="1">#N/A</definedName>
    <definedName name="_2972DL61313530" hidden="1">#N/A</definedName>
    <definedName name="_29730DLC541E64E" hidden="1">#N/A</definedName>
    <definedName name="_29731DLC541E64E" hidden="1">#N/A</definedName>
    <definedName name="_29732DLC541E64E" hidden="1">#N/A</definedName>
    <definedName name="_29733DLC541E64E" hidden="1">#N/A</definedName>
    <definedName name="_29734DLC541E64E" hidden="1">#N/A</definedName>
    <definedName name="_29735DLC541E64E" hidden="1">#N/A</definedName>
    <definedName name="_29736DLC541E64E" hidden="1">#N/A</definedName>
    <definedName name="_29737DLC541E64E" hidden="1">#N/A</definedName>
    <definedName name="_29738DLC541E64E" hidden="1">#N/A</definedName>
    <definedName name="_29739DLC541E64E" hidden="1">#N/A</definedName>
    <definedName name="_2973DL61313530" hidden="1">#N/A</definedName>
    <definedName name="_29740DLC541E64E" hidden="1">#N/A</definedName>
    <definedName name="_29741DLC541E64E" hidden="1">#N/A</definedName>
    <definedName name="_29742DLC541E64E" hidden="1">#N/A</definedName>
    <definedName name="_29743DLC541E64E" hidden="1">#N/A</definedName>
    <definedName name="_29744DLC541E64E" hidden="1">#N/A</definedName>
    <definedName name="_29745DLC541E64E" hidden="1">#N/A</definedName>
    <definedName name="_29746DLC541E64E" hidden="1">#N/A</definedName>
    <definedName name="_29747DLC541E64E" hidden="1">#N/A</definedName>
    <definedName name="_29748DLC541E64E" hidden="1">#N/A</definedName>
    <definedName name="_29749DLC541E64E" hidden="1">#N/A</definedName>
    <definedName name="_2974DL61313530" hidden="1">#N/A</definedName>
    <definedName name="_29750DLC541E64E" hidden="1">#N/A</definedName>
    <definedName name="_29751DLC542E64E" hidden="1">#N/A</definedName>
    <definedName name="_29752DLC542E64E" hidden="1">#N/A</definedName>
    <definedName name="_29753DLC542E64E" hidden="1">#N/A</definedName>
    <definedName name="_29754DLC542E64E" hidden="1">#N/A</definedName>
    <definedName name="_29755DLC542E64E" hidden="1">#N/A</definedName>
    <definedName name="_29756DLC542E64E" hidden="1">#N/A</definedName>
    <definedName name="_29757DLC542E64E" hidden="1">#N/A</definedName>
    <definedName name="_29758DLC542E64E" hidden="1">#N/A</definedName>
    <definedName name="_29759DLC542E64E" hidden="1">#N/A</definedName>
    <definedName name="_2975DL61313530" hidden="1">#N/A</definedName>
    <definedName name="_29760DLC542E64E" hidden="1">#N/A</definedName>
    <definedName name="_29761DLC542E64E" hidden="1">#N/A</definedName>
    <definedName name="_29762DLC542E64E" hidden="1">#N/A</definedName>
    <definedName name="_29763DLC542E64E" hidden="1">#N/A</definedName>
    <definedName name="_29764DLC542E64E" hidden="1">#N/A</definedName>
    <definedName name="_29765DLC542E64E" hidden="1">#N/A</definedName>
    <definedName name="_29766DLC542E64E" hidden="1">#N/A</definedName>
    <definedName name="_29767DLC542E64E" hidden="1">#N/A</definedName>
    <definedName name="_29768DLC542E64E" hidden="1">#N/A</definedName>
    <definedName name="_29769DLC542E64E" hidden="1">#N/A</definedName>
    <definedName name="_2976DL61323536" hidden="1">#N/A</definedName>
    <definedName name="_29770DLC542E64E" hidden="1">#N/A</definedName>
    <definedName name="_29771DLC542E64E" hidden="1">#N/A</definedName>
    <definedName name="_29772DLC542E64E" hidden="1">#N/A</definedName>
    <definedName name="_29773DLC542E64E" hidden="1">#N/A</definedName>
    <definedName name="_29774DLC542E64E" hidden="1">#N/A</definedName>
    <definedName name="_29775DLC542E64E" hidden="1">#N/A</definedName>
    <definedName name="_29776DLC542E64E" hidden="1">#N/A</definedName>
    <definedName name="_29777DLC542E64E" hidden="1">#N/A</definedName>
    <definedName name="_29778DLC542E64E" hidden="1">#N/A</definedName>
    <definedName name="_29779DLC542E64E" hidden="1">#N/A</definedName>
    <definedName name="_2977DL61323536" hidden="1">#N/A</definedName>
    <definedName name="_29780DLC542E64E" hidden="1">#N/A</definedName>
    <definedName name="_29781DLC542E64E" hidden="1">#N/A</definedName>
    <definedName name="_29782DLC542E64E" hidden="1">#N/A</definedName>
    <definedName name="_29783DLC542E64E" hidden="1">#N/A</definedName>
    <definedName name="_29784DLC542E64E" hidden="1">#N/A</definedName>
    <definedName name="_29785DLC542E64E" hidden="1">#N/A</definedName>
    <definedName name="_29786DLC543E64E" hidden="1">#N/A</definedName>
    <definedName name="_29787DLC543E64E" hidden="1">#N/A</definedName>
    <definedName name="_29788DLC543E64E" hidden="1">#N/A</definedName>
    <definedName name="_29789DLC543E64E" hidden="1">#N/A</definedName>
    <definedName name="_2978DL61323536" hidden="1">#N/A</definedName>
    <definedName name="_29790DLC543E64E" hidden="1">#N/A</definedName>
    <definedName name="_29791DLC543E64E" hidden="1">#N/A</definedName>
    <definedName name="_29792DLC543E64E" hidden="1">#N/A</definedName>
    <definedName name="_29793DLC543E64E" hidden="1">#N/A</definedName>
    <definedName name="_29794DLC543E64E" hidden="1">#N/A</definedName>
    <definedName name="_29795DLC543E64E" hidden="1">#N/A</definedName>
    <definedName name="_29796DLC543E64E" hidden="1">#N/A</definedName>
    <definedName name="_29797DLC543E64E" hidden="1">#N/A</definedName>
    <definedName name="_29798DLC543E64E" hidden="1">#N/A</definedName>
    <definedName name="_29799DLC543E64E" hidden="1">#N/A</definedName>
    <definedName name="_2979DL61323536" hidden="1">#N/A</definedName>
    <definedName name="_297DL607930CC" hidden="1">#N/A</definedName>
    <definedName name="_297DLC4081419" hidden="1">#N/A</definedName>
    <definedName name="_29800DLC543E64E" hidden="1">#N/A</definedName>
    <definedName name="_29801DLC543E64E" hidden="1">#N/A</definedName>
    <definedName name="_29802DLC543E64E" hidden="1">#N/A</definedName>
    <definedName name="_29803DLC543E64E" hidden="1">#N/A</definedName>
    <definedName name="_29804DLC543E64E" hidden="1">#N/A</definedName>
    <definedName name="_29805DLC543E64E" hidden="1">#N/A</definedName>
    <definedName name="_29806DLC543E64E" hidden="1">#N/A</definedName>
    <definedName name="_29807DLC543E64E" hidden="1">#N/A</definedName>
    <definedName name="_29808DLC543E64E" hidden="1">#N/A</definedName>
    <definedName name="_29809DLC543E64E" hidden="1">#N/A</definedName>
    <definedName name="_2980DL61323536" hidden="1">#N/A</definedName>
    <definedName name="_29810DLC543E64E" hidden="1">#N/A</definedName>
    <definedName name="_29811DLC543E64E" hidden="1">#N/A</definedName>
    <definedName name="_29812DLC543E64E" hidden="1">#N/A</definedName>
    <definedName name="_29813DLC543E64E" hidden="1">#N/A</definedName>
    <definedName name="_29814DLC543E64E" hidden="1">#N/A</definedName>
    <definedName name="_29815DLC543E64E" hidden="1">#N/A</definedName>
    <definedName name="_29816DLC543E64E" hidden="1">#N/A</definedName>
    <definedName name="_29817DLC543E64E" hidden="1">#N/A</definedName>
    <definedName name="_29818DLC543E64E" hidden="1">#N/A</definedName>
    <definedName name="_29819DLC543E64E" hidden="1">#N/A</definedName>
    <definedName name="_2981DL61323536" hidden="1">#N/A</definedName>
    <definedName name="_29820DLC543E64E" hidden="1">#N/A</definedName>
    <definedName name="_29821DLC544E64E" hidden="1">#N/A</definedName>
    <definedName name="_29822DLC544E64E" hidden="1">#N/A</definedName>
    <definedName name="_29823DLC544E64E" hidden="1">#N/A</definedName>
    <definedName name="_29824DLC544E64E" hidden="1">#N/A</definedName>
    <definedName name="_29825DLC544E64E" hidden="1">#N/A</definedName>
    <definedName name="_29826DLC544E64E" hidden="1">#N/A</definedName>
    <definedName name="_29827DLC544E64E" hidden="1">#N/A</definedName>
    <definedName name="_29828DLC544E64E" hidden="1">#N/A</definedName>
    <definedName name="_29829DLC544E64E" hidden="1">#N/A</definedName>
    <definedName name="_2982DL61323536" hidden="1">#N/A</definedName>
    <definedName name="_29830DLC544E64E" hidden="1">#N/A</definedName>
    <definedName name="_29831DLC544E64E" hidden="1">#N/A</definedName>
    <definedName name="_29832DLC544E64E" hidden="1">#N/A</definedName>
    <definedName name="_29833DLC544E64E" hidden="1">#N/A</definedName>
    <definedName name="_29834DLC544E64E" hidden="1">#N/A</definedName>
    <definedName name="_29835DLC544E64E" hidden="1">#N/A</definedName>
    <definedName name="_29836DLC544E64E" hidden="1">#N/A</definedName>
    <definedName name="_29837DLC544E64E" hidden="1">#N/A</definedName>
    <definedName name="_29838DLC544E64E" hidden="1">#N/A</definedName>
    <definedName name="_29839DLC544E64E" hidden="1">#N/A</definedName>
    <definedName name="_2983DL61323536" hidden="1">#N/A</definedName>
    <definedName name="_29840DLC544E64E" hidden="1">#N/A</definedName>
    <definedName name="_29841DLC544E64E" hidden="1">#N/A</definedName>
    <definedName name="_29842DLC544E64E" hidden="1">#N/A</definedName>
    <definedName name="_29843DLC544E64E" hidden="1">#N/A</definedName>
    <definedName name="_29844DLC544E64E" hidden="1">#N/A</definedName>
    <definedName name="_29845DLC544E64E" hidden="1">#N/A</definedName>
    <definedName name="_29846DLC544E64E" hidden="1">#N/A</definedName>
    <definedName name="_29847DLC544E64E" hidden="1">#N/A</definedName>
    <definedName name="_29848DLC544E64E" hidden="1">#N/A</definedName>
    <definedName name="_29849DLC544E64E" hidden="1">#N/A</definedName>
    <definedName name="_2984DL61323536" hidden="1">#N/A</definedName>
    <definedName name="_29850DLC544E64E" hidden="1">#N/A</definedName>
    <definedName name="_29851DLC544E64E" hidden="1">#N/A</definedName>
    <definedName name="_29852DLC544E64E" hidden="1">#N/A</definedName>
    <definedName name="_29853DLC544E64E" hidden="1">#N/A</definedName>
    <definedName name="_29854DLC544E64E" hidden="1">#N/A</definedName>
    <definedName name="_29855DLC544E64E" hidden="1">#N/A</definedName>
    <definedName name="_29856DLC545E64E" hidden="1">#N/A</definedName>
    <definedName name="_29857DLC545E64E" hidden="1">#N/A</definedName>
    <definedName name="_29858DLC545E64E" hidden="1">#N/A</definedName>
    <definedName name="_29859DLC545E64E" hidden="1">#N/A</definedName>
    <definedName name="_2985DL61323536" hidden="1">#N/A</definedName>
    <definedName name="_29860DLC545E64E" hidden="1">#N/A</definedName>
    <definedName name="_29861DLC545E64E" hidden="1">#N/A</definedName>
    <definedName name="_29862DLC545E64E" hidden="1">#N/A</definedName>
    <definedName name="_29863DLC545E64E" hidden="1">#N/A</definedName>
    <definedName name="_29864DLC545E64E" hidden="1">#N/A</definedName>
    <definedName name="_29865DLC545E64E" hidden="1">#N/A</definedName>
    <definedName name="_29866DLC545E64E" hidden="1">#N/A</definedName>
    <definedName name="_29867DLC545E64E" hidden="1">#N/A</definedName>
    <definedName name="_29868DLC545E64E" hidden="1">#N/A</definedName>
    <definedName name="_29869DLC545E64E" hidden="1">#N/A</definedName>
    <definedName name="_2986DL61323536" hidden="1">#N/A</definedName>
    <definedName name="_29870DLC545E64E" hidden="1">#N/A</definedName>
    <definedName name="_29871DLC545E64E" hidden="1">#N/A</definedName>
    <definedName name="_29872DLC545E64E" hidden="1">#N/A</definedName>
    <definedName name="_29873DLC545E64E" hidden="1">#N/A</definedName>
    <definedName name="_29874DLC545E64E" hidden="1">#N/A</definedName>
    <definedName name="_29875DLC545E64E" hidden="1">#N/A</definedName>
    <definedName name="_29876DLC545E64E" hidden="1">#N/A</definedName>
    <definedName name="_29877DLC545E64E" hidden="1">#N/A</definedName>
    <definedName name="_29878DLC545E64E" hidden="1">#N/A</definedName>
    <definedName name="_29879DLC545E64E" hidden="1">#N/A</definedName>
    <definedName name="_2987DL61323536" hidden="1">#N/A</definedName>
    <definedName name="_29880DLC545E64E" hidden="1">#N/A</definedName>
    <definedName name="_29881DLC545E64E" hidden="1">#N/A</definedName>
    <definedName name="_29882DLC545E64E" hidden="1">#N/A</definedName>
    <definedName name="_29883DLC545E64E" hidden="1">#N/A</definedName>
    <definedName name="_29884DLC545E64E" hidden="1">#N/A</definedName>
    <definedName name="_29885DLC545E64E" hidden="1">#N/A</definedName>
    <definedName name="_29886DLC545E64E" hidden="1">#N/A</definedName>
    <definedName name="_29887DLC545E64E" hidden="1">#N/A</definedName>
    <definedName name="_29888DLC545E64E" hidden="1">#N/A</definedName>
    <definedName name="_29889DLC545E64E" hidden="1">#N/A</definedName>
    <definedName name="_2988DL61323536" hidden="1">#N/A</definedName>
    <definedName name="_29890DLC545E64E" hidden="1">#N/A</definedName>
    <definedName name="_29891DLC546E64E" hidden="1">#N/A</definedName>
    <definedName name="_29892DLC546E64E" hidden="1">#N/A</definedName>
    <definedName name="_29893DLC546E64E" hidden="1">#N/A</definedName>
    <definedName name="_29894DLC546E64E" hidden="1">#N/A</definedName>
    <definedName name="_29895DLC546E64E" hidden="1">#N/A</definedName>
    <definedName name="_29896DLC546E64E" hidden="1">#N/A</definedName>
    <definedName name="_29897DLC546E64E" hidden="1">#N/A</definedName>
    <definedName name="_29898DLC546E64E" hidden="1">#N/A</definedName>
    <definedName name="_29899DLC546E64E" hidden="1">#N/A</definedName>
    <definedName name="_2989DL61323536" hidden="1">#N/A</definedName>
    <definedName name="_298DL607930CC" hidden="1">#N/A</definedName>
    <definedName name="_298DLC4091419" hidden="1">#N/A</definedName>
    <definedName name="_29900DLC546E64E" hidden="1">#N/A</definedName>
    <definedName name="_29901DLC546E64E" hidden="1">#N/A</definedName>
    <definedName name="_29902DLC546E64E" hidden="1">#N/A</definedName>
    <definedName name="_29903DLC546E64E" hidden="1">#N/A</definedName>
    <definedName name="_29904DLC546E64E" hidden="1">#N/A</definedName>
    <definedName name="_29905DLC546E64E" hidden="1">#N/A</definedName>
    <definedName name="_29906DLC546E64E" hidden="1">#N/A</definedName>
    <definedName name="_29907DLC546E64E" hidden="1">#N/A</definedName>
    <definedName name="_29908DLC546E64E" hidden="1">#N/A</definedName>
    <definedName name="_29909DLC546E64E" hidden="1">#N/A</definedName>
    <definedName name="_2990DL61323536" hidden="1">#N/A</definedName>
    <definedName name="_29910DLC546E64E" hidden="1">#N/A</definedName>
    <definedName name="_29911DLC546E64E" hidden="1">#N/A</definedName>
    <definedName name="_29912DLC546E64E" hidden="1">#N/A</definedName>
    <definedName name="_29913DLC546E64E" hidden="1">#N/A</definedName>
    <definedName name="_29914DLC546E64E" hidden="1">#N/A</definedName>
    <definedName name="_29915DLC546E64E" hidden="1">#N/A</definedName>
    <definedName name="_29916DLC546E64E" hidden="1">#N/A</definedName>
    <definedName name="_29917DLC546E64E" hidden="1">#N/A</definedName>
    <definedName name="_29918DLC546E64E" hidden="1">#N/A</definedName>
    <definedName name="_29919DLC546E64E" hidden="1">#N/A</definedName>
    <definedName name="_2991DL61323536" hidden="1">#N/A</definedName>
    <definedName name="_29920DLC546E64E" hidden="1">#N/A</definedName>
    <definedName name="_29921DLC546E64E" hidden="1">#N/A</definedName>
    <definedName name="_29922DLC546E64E" hidden="1">#N/A</definedName>
    <definedName name="_29923DLC546E64E" hidden="1">#N/A</definedName>
    <definedName name="_29924DLC546E64E" hidden="1">#N/A</definedName>
    <definedName name="_29925DLC546E64E" hidden="1">#N/A</definedName>
    <definedName name="_29926DLC547E64E" hidden="1">#N/A</definedName>
    <definedName name="_29927DLC547E64E" hidden="1">#N/A</definedName>
    <definedName name="_29928DLC547E64E" hidden="1">#N/A</definedName>
    <definedName name="_29929DLC547E64E" hidden="1">#N/A</definedName>
    <definedName name="_2992DL61323536" hidden="1">#N/A</definedName>
    <definedName name="_29930DLC547E64E" hidden="1">#N/A</definedName>
    <definedName name="_29931DLC547E64E" hidden="1">#N/A</definedName>
    <definedName name="_29932DLC547E64E" hidden="1">#N/A</definedName>
    <definedName name="_29933DLC547E64E" hidden="1">#N/A</definedName>
    <definedName name="_29934DLC547E64E" hidden="1">#N/A</definedName>
    <definedName name="_29935DLC547E64E" hidden="1">#N/A</definedName>
    <definedName name="_29936DLC547E64E" hidden="1">#N/A</definedName>
    <definedName name="_29937DLC547E64E" hidden="1">#N/A</definedName>
    <definedName name="_29938DLC547E64E" hidden="1">#N/A</definedName>
    <definedName name="_29939DLC547E64E" hidden="1">#N/A</definedName>
    <definedName name="_2993DL61323536" hidden="1">#N/A</definedName>
    <definedName name="_29940DLC547E64E" hidden="1">#N/A</definedName>
    <definedName name="_29941DLC547E64E" hidden="1">#N/A</definedName>
    <definedName name="_29942DLC547E64E" hidden="1">#N/A</definedName>
    <definedName name="_29943DLC547E64E" hidden="1">#N/A</definedName>
    <definedName name="_29944DLC547E64E" hidden="1">#N/A</definedName>
    <definedName name="_29945DLC547E64E" hidden="1">#N/A</definedName>
    <definedName name="_29946DLC547E64E" hidden="1">#N/A</definedName>
    <definedName name="_29947DLC547E64E" hidden="1">#N/A</definedName>
    <definedName name="_29948DLC547E64E" hidden="1">#N/A</definedName>
    <definedName name="_29949DLC547E64E" hidden="1">#N/A</definedName>
    <definedName name="_2994DL61323536" hidden="1">#N/A</definedName>
    <definedName name="_29950DLC547E64E" hidden="1">#N/A</definedName>
    <definedName name="_29951DLC547E64E" hidden="1">#N/A</definedName>
    <definedName name="_29952DLC547E64E" hidden="1">#N/A</definedName>
    <definedName name="_29953DLC547E64E" hidden="1">#N/A</definedName>
    <definedName name="_29954DLC547E64E" hidden="1">#N/A</definedName>
    <definedName name="_29955DLC547E64E" hidden="1">#N/A</definedName>
    <definedName name="_29956DLC547E64E" hidden="1">#N/A</definedName>
    <definedName name="_29957DLC547E64E" hidden="1">#N/A</definedName>
    <definedName name="_29958DLC547E64E" hidden="1">#N/A</definedName>
    <definedName name="_29959DLC547E64E" hidden="1">#N/A</definedName>
    <definedName name="_2995DL61323536" hidden="1">#N/A</definedName>
    <definedName name="_29960DLC547E64E" hidden="1">#N/A</definedName>
    <definedName name="_29961DLC548E64E" hidden="1">#N/A</definedName>
    <definedName name="_29962DLC548E64E" hidden="1">#N/A</definedName>
    <definedName name="_29963DLC548E64E" hidden="1">#N/A</definedName>
    <definedName name="_29964DLC548E64E" hidden="1">#N/A</definedName>
    <definedName name="_29965DLC548E64E" hidden="1">#N/A</definedName>
    <definedName name="_29966DLC548E64E" hidden="1">#N/A</definedName>
    <definedName name="_29967DLC548E64E" hidden="1">#N/A</definedName>
    <definedName name="_29968DLC548E64E" hidden="1">#N/A</definedName>
    <definedName name="_29969DLC548E64E" hidden="1">#N/A</definedName>
    <definedName name="_2996DL61323536" hidden="1">#N/A</definedName>
    <definedName name="_29970DLC548E64E" hidden="1">#N/A</definedName>
    <definedName name="_29971DLC548E64E" hidden="1">#N/A</definedName>
    <definedName name="_29972DLC548E64E" hidden="1">#N/A</definedName>
    <definedName name="_29973DLC548E64E" hidden="1">#N/A</definedName>
    <definedName name="_29974DLC548E64E" hidden="1">#N/A</definedName>
    <definedName name="_29975DLC548E64E" hidden="1">#N/A</definedName>
    <definedName name="_29976DLC548E64E" hidden="1">#N/A</definedName>
    <definedName name="_29977DLC548E64E" hidden="1">#N/A</definedName>
    <definedName name="_29978DLC548E64E" hidden="1">#N/A</definedName>
    <definedName name="_29979DLC548E64E" hidden="1">#N/A</definedName>
    <definedName name="_2997DL61323536" hidden="1">#N/A</definedName>
    <definedName name="_29980DLC548E64E" hidden="1">#N/A</definedName>
    <definedName name="_29981DLC548E64E" hidden="1">#N/A</definedName>
    <definedName name="_29982DLC548E64E" hidden="1">#N/A</definedName>
    <definedName name="_29983DLC548E64E" hidden="1">#N/A</definedName>
    <definedName name="_29984DLC548E64E" hidden="1">#N/A</definedName>
    <definedName name="_29985DLC548E64E" hidden="1">#N/A</definedName>
    <definedName name="_29986DLC548E64E" hidden="1">#N/A</definedName>
    <definedName name="_29987DLC548E64E" hidden="1">#N/A</definedName>
    <definedName name="_29988DLC548E64E" hidden="1">#N/A</definedName>
    <definedName name="_29989DLC548E64E" hidden="1">#N/A</definedName>
    <definedName name="_2998DL61323536" hidden="1">#N/A</definedName>
    <definedName name="_29990DLC548E64E" hidden="1">#N/A</definedName>
    <definedName name="_29991DLC548E64E" hidden="1">#N/A</definedName>
    <definedName name="_29992DLC548E64E" hidden="1">#N/A</definedName>
    <definedName name="_29993DLC548E64E" hidden="1">#N/A</definedName>
    <definedName name="_29994DLC548E64E" hidden="1">#N/A</definedName>
    <definedName name="_29995DLC548E64E" hidden="1">#N/A</definedName>
    <definedName name="_29996DLC549E64E" hidden="1">#N/A</definedName>
    <definedName name="_29997DLC549E64E" hidden="1">#N/A</definedName>
    <definedName name="_29998DLC549E64E" hidden="1">#N/A</definedName>
    <definedName name="_29999DLC549E64E" hidden="1">#N/A</definedName>
    <definedName name="_2999DL61323536" hidden="1">#N/A</definedName>
    <definedName name="_299DL607930CC" hidden="1">#N/A</definedName>
    <definedName name="_299DLC40A1419" hidden="1">#N/A</definedName>
    <definedName name="_29AL639B3E5C" hidden="1">#N/A</definedName>
    <definedName name="_29DL60ED3393" hidden="1">#N/A</definedName>
    <definedName name="_2AL639B3E5C" hidden="1">#N/A</definedName>
    <definedName name="_2DL60723099" hidden="1">#N/A</definedName>
    <definedName name="_30000DLC549E64E" hidden="1">#N/A</definedName>
    <definedName name="_30001DLC549E64E" hidden="1">#N/A</definedName>
    <definedName name="_30002DLC549E64E" hidden="1">#N/A</definedName>
    <definedName name="_30003DLC549E64E" hidden="1">#N/A</definedName>
    <definedName name="_30004DLC549E64E" hidden="1">#N/A</definedName>
    <definedName name="_30005DLC549E64E" hidden="1">#N/A</definedName>
    <definedName name="_30006DLC549E64E" hidden="1">#N/A</definedName>
    <definedName name="_30007DLC549E64E" hidden="1">#N/A</definedName>
    <definedName name="_30008DLC549E64E" hidden="1">#N/A</definedName>
    <definedName name="_30009DLC549E64E" hidden="1">#N/A</definedName>
    <definedName name="_3000DL61323536" hidden="1">#N/A</definedName>
    <definedName name="_30010DLC549E64E" hidden="1">#N/A</definedName>
    <definedName name="_30011DLC549E64E" hidden="1">#N/A</definedName>
    <definedName name="_30012DLC549E64E" hidden="1">#N/A</definedName>
    <definedName name="_30013DLC549E64E" hidden="1">#N/A</definedName>
    <definedName name="_30014DLC549E64E" hidden="1">#N/A</definedName>
    <definedName name="_30015DLC549E64E" hidden="1">#N/A</definedName>
    <definedName name="_30016DLC549E64E" hidden="1">#N/A</definedName>
    <definedName name="_30017DLC549E64E" hidden="1">#N/A</definedName>
    <definedName name="_30018DLC549E64E" hidden="1">#N/A</definedName>
    <definedName name="_30019DLC549E64E" hidden="1">#N/A</definedName>
    <definedName name="_3001DL61323536" hidden="1">#N/A</definedName>
    <definedName name="_30020DLC549E64E" hidden="1">#N/A</definedName>
    <definedName name="_30021DLC549E64E" hidden="1">#N/A</definedName>
    <definedName name="_30022DLC549E64E" hidden="1">#N/A</definedName>
    <definedName name="_30023DLC549E64E" hidden="1">#N/A</definedName>
    <definedName name="_30024DLC549E64E" hidden="1">#N/A</definedName>
    <definedName name="_30025DLC549E64E" hidden="1">#N/A</definedName>
    <definedName name="_30026DLC549E64E" hidden="1">#N/A</definedName>
    <definedName name="_30027DLC549E64E" hidden="1">#N/A</definedName>
    <definedName name="_30028DLC549E64E" hidden="1">#N/A</definedName>
    <definedName name="_30029DLC549E64E" hidden="1">#N/A</definedName>
    <definedName name="_3002DL61323536" hidden="1">#N/A</definedName>
    <definedName name="_30030DLC549E64E" hidden="1">#N/A</definedName>
    <definedName name="_30031DLC54AE64E" hidden="1">#N/A</definedName>
    <definedName name="_30032DLC54AE64E" hidden="1">#N/A</definedName>
    <definedName name="_30033DLC54AE64E" hidden="1">#N/A</definedName>
    <definedName name="_30034DLC54AE64E" hidden="1">#N/A</definedName>
    <definedName name="_30035DLC54AE64E" hidden="1">#N/A</definedName>
    <definedName name="_30036DLC54AE64E" hidden="1">#N/A</definedName>
    <definedName name="_30037DLC54AE64E" hidden="1">#N/A</definedName>
    <definedName name="_30038DLC54AE64E" hidden="1">#N/A</definedName>
    <definedName name="_30039DLC54AE64E" hidden="1">#N/A</definedName>
    <definedName name="_3003DL61323536" hidden="1">#N/A</definedName>
    <definedName name="_30040DLC54AE64E" hidden="1">#N/A</definedName>
    <definedName name="_30041DLC54AE64E" hidden="1">#N/A</definedName>
    <definedName name="_30042DLC54AE64E" hidden="1">#N/A</definedName>
    <definedName name="_30043DLC54AE64E" hidden="1">#N/A</definedName>
    <definedName name="_30044DLC54AE64E" hidden="1">#N/A</definedName>
    <definedName name="_30045DLC54AE64E" hidden="1">#N/A</definedName>
    <definedName name="_30046DLC54AE64E" hidden="1">#N/A</definedName>
    <definedName name="_30047DLC54AE64E" hidden="1">#N/A</definedName>
    <definedName name="_30048DLC54AE64E" hidden="1">#N/A</definedName>
    <definedName name="_30049DLC54AE64E" hidden="1">#N/A</definedName>
    <definedName name="_3004DL61323536" hidden="1">#N/A</definedName>
    <definedName name="_30050DLC54AE64E" hidden="1">#N/A</definedName>
    <definedName name="_30051DLC54AE64E" hidden="1">#N/A</definedName>
    <definedName name="_30052DLC54AE64E" hidden="1">#N/A</definedName>
    <definedName name="_30053DLC54AE64E" hidden="1">#N/A</definedName>
    <definedName name="_30054DLC54AE64E" hidden="1">#N/A</definedName>
    <definedName name="_30055DLC54AE64E" hidden="1">#N/A</definedName>
    <definedName name="_30056DLC54AE64E" hidden="1">#N/A</definedName>
    <definedName name="_30057DLC54AE64E" hidden="1">#N/A</definedName>
    <definedName name="_30058DLC54AE64E" hidden="1">#N/A</definedName>
    <definedName name="_30059DLC54AE64E" hidden="1">#N/A</definedName>
    <definedName name="_3005DL61323536" hidden="1">#N/A</definedName>
    <definedName name="_30060DLC54AE64E" hidden="1">#N/A</definedName>
    <definedName name="_30061DLC54AE64E" hidden="1">#N/A</definedName>
    <definedName name="_30062DLC54AE64E" hidden="1">#N/A</definedName>
    <definedName name="_30063DLC54AE64E" hidden="1">#N/A</definedName>
    <definedName name="_30064DLC54AE64E" hidden="1">#N/A</definedName>
    <definedName name="_30065DLC54AE64E" hidden="1">#N/A</definedName>
    <definedName name="_30066DLC54BE64E" hidden="1">#N/A</definedName>
    <definedName name="_30067DLC54BE64E" hidden="1">#N/A</definedName>
    <definedName name="_30068DLC54BE64E" hidden="1">#N/A</definedName>
    <definedName name="_30069DLC54BE64E" hidden="1">#N/A</definedName>
    <definedName name="_3006DL61323536" hidden="1">#N/A</definedName>
    <definedName name="_30070DLC54BE64E" hidden="1">#N/A</definedName>
    <definedName name="_30071DLC54BE64E" hidden="1">#N/A</definedName>
    <definedName name="_30072DLC54BE64E" hidden="1">#N/A</definedName>
    <definedName name="_30073DLC54BE64E" hidden="1">#N/A</definedName>
    <definedName name="_30074DLC54BE64E" hidden="1">#N/A</definedName>
    <definedName name="_30075DLC54BE64E" hidden="1">#N/A</definedName>
    <definedName name="_30076DLC54BE64E" hidden="1">#N/A</definedName>
    <definedName name="_30077DLC54BE64E" hidden="1">#N/A</definedName>
    <definedName name="_30078DLC54BE64E" hidden="1">#N/A</definedName>
    <definedName name="_30079DLC54BE64E" hidden="1">#N/A</definedName>
    <definedName name="_3007DL61323536" hidden="1">#N/A</definedName>
    <definedName name="_30080DLC54BE64E" hidden="1">#N/A</definedName>
    <definedName name="_30081DLC54BE64E" hidden="1">#N/A</definedName>
    <definedName name="_30082DLC54BE64E" hidden="1">#N/A</definedName>
    <definedName name="_30083DLC54BE64E" hidden="1">#N/A</definedName>
    <definedName name="_30084DLC54BE64E" hidden="1">#N/A</definedName>
    <definedName name="_30085DLC54BE64E" hidden="1">#N/A</definedName>
    <definedName name="_30086DLC54BE64E" hidden="1">#N/A</definedName>
    <definedName name="_30087DLC54BE64E" hidden="1">#N/A</definedName>
    <definedName name="_30088DLC54BE64E" hidden="1">#N/A</definedName>
    <definedName name="_30089DLC54BE64E" hidden="1">#N/A</definedName>
    <definedName name="_3008DL61323536" hidden="1">#N/A</definedName>
    <definedName name="_30090DLC54BE64E" hidden="1">#N/A</definedName>
    <definedName name="_30091DLC54BE64E" hidden="1">#N/A</definedName>
    <definedName name="_30092DLC54BE64E" hidden="1">#N/A</definedName>
    <definedName name="_30093DLC54BE64E" hidden="1">#N/A</definedName>
    <definedName name="_30094DLC54BE64E" hidden="1">#N/A</definedName>
    <definedName name="_30095DLC54BE64E" hidden="1">#N/A</definedName>
    <definedName name="_30096DLC54BE64E" hidden="1">#N/A</definedName>
    <definedName name="_30097DLC54BE64E" hidden="1">#N/A</definedName>
    <definedName name="_30098DLC54BE64E" hidden="1">#N/A</definedName>
    <definedName name="_30099DLC54BE64E" hidden="1">#N/A</definedName>
    <definedName name="_3009DL61323536" hidden="1">#N/A</definedName>
    <definedName name="_300DL607930CC" hidden="1">#N/A</definedName>
    <definedName name="_300DLC40B1419" hidden="1">#N/A</definedName>
    <definedName name="_30100DLC54BE64E" hidden="1">#N/A</definedName>
    <definedName name="_30101DLC54CE64E" hidden="1">#N/A</definedName>
    <definedName name="_30102DLC54CE64E" hidden="1">#N/A</definedName>
    <definedName name="_30103DLC54CE64E" hidden="1">#N/A</definedName>
    <definedName name="_30104DLC54CE64E" hidden="1">#N/A</definedName>
    <definedName name="_30105DLC54CE64E" hidden="1">#N/A</definedName>
    <definedName name="_30106DLC54CE64E" hidden="1">#N/A</definedName>
    <definedName name="_30107DLC54CE64E" hidden="1">#N/A</definedName>
    <definedName name="_30108DLC54CE64E" hidden="1">#N/A</definedName>
    <definedName name="_30109DLC54CE64E" hidden="1">#N/A</definedName>
    <definedName name="_3010DL61323536" hidden="1">#N/A</definedName>
    <definedName name="_30110DLC54CE64E" hidden="1">#N/A</definedName>
    <definedName name="_30111DLC54CE64E" hidden="1">#N/A</definedName>
    <definedName name="_30112DLC54CE64E" hidden="1">#N/A</definedName>
    <definedName name="_30113DLC54CE64E" hidden="1">#N/A</definedName>
    <definedName name="_30114DLC54CE64E" hidden="1">#N/A</definedName>
    <definedName name="_30115DLC54CE64E" hidden="1">#N/A</definedName>
    <definedName name="_30116DLC54CE64E" hidden="1">#N/A</definedName>
    <definedName name="_30117DLC54CE64E" hidden="1">#N/A</definedName>
    <definedName name="_30118DLC54CE64E" hidden="1">#N/A</definedName>
    <definedName name="_30119DLC54CE64E" hidden="1">#N/A</definedName>
    <definedName name="_3011DL6133353D" hidden="1">#N/A</definedName>
    <definedName name="_30120DLC54CE64E" hidden="1">#N/A</definedName>
    <definedName name="_30121DLC54CE64E" hidden="1">#N/A</definedName>
    <definedName name="_30122DLC54CE64E" hidden="1">#N/A</definedName>
    <definedName name="_30123DLC54CE64E" hidden="1">#N/A</definedName>
    <definedName name="_30124DLC54CE64E" hidden="1">#N/A</definedName>
    <definedName name="_30125DLC54CE64E" hidden="1">#N/A</definedName>
    <definedName name="_30126DLC54CE64E" hidden="1">#N/A</definedName>
    <definedName name="_30127DLC54CE64E" hidden="1">#N/A</definedName>
    <definedName name="_30128DLC54CE64E" hidden="1">#N/A</definedName>
    <definedName name="_30129DLC54CE64E" hidden="1">#N/A</definedName>
    <definedName name="_3012DL6133353D" hidden="1">#N/A</definedName>
    <definedName name="_30130DLC54CE64E" hidden="1">#N/A</definedName>
    <definedName name="_30131DLC54CE64E" hidden="1">#N/A</definedName>
    <definedName name="_30132DLC54CE64E" hidden="1">#N/A</definedName>
    <definedName name="_30133DLC54CE64E" hidden="1">#N/A</definedName>
    <definedName name="_30134DLC54CE64E" hidden="1">#N/A</definedName>
    <definedName name="_30135DLC54CE64E" hidden="1">#N/A</definedName>
    <definedName name="_30136DLC54DE64E" hidden="1">#N/A</definedName>
    <definedName name="_30137DLC54DE64E" hidden="1">#N/A</definedName>
    <definedName name="_30138DLC54DE64E" hidden="1">#N/A</definedName>
    <definedName name="_30139DLC54DE64E" hidden="1">#N/A</definedName>
    <definedName name="_3013DL6133353D" hidden="1">#N/A</definedName>
    <definedName name="_30140DLC54DE64E" hidden="1">#N/A</definedName>
    <definedName name="_30141DLC54DE64E" hidden="1">#N/A</definedName>
    <definedName name="_30142DLC54DE64E" hidden="1">#N/A</definedName>
    <definedName name="_30143DLC54DE64E" hidden="1">#N/A</definedName>
    <definedName name="_30144DLC54DE64E" hidden="1">#N/A</definedName>
    <definedName name="_30145DLC54DE64E" hidden="1">#N/A</definedName>
    <definedName name="_30146DLC54DE64E" hidden="1">#N/A</definedName>
    <definedName name="_30147DLC54DE64E" hidden="1">#N/A</definedName>
    <definedName name="_30148DLC54DE64E" hidden="1">#N/A</definedName>
    <definedName name="_30149DLC54DE64E" hidden="1">#N/A</definedName>
    <definedName name="_3014DL6133353D" hidden="1">#N/A</definedName>
    <definedName name="_30150DLC54DE64E" hidden="1">#N/A</definedName>
    <definedName name="_30151DLC54DE64E" hidden="1">#N/A</definedName>
    <definedName name="_30152DLC54DE64E" hidden="1">#N/A</definedName>
    <definedName name="_30153DLC54DE64E" hidden="1">#N/A</definedName>
    <definedName name="_30154DLC54DE64E" hidden="1">#N/A</definedName>
    <definedName name="_30155DLC54DE64E" hidden="1">#N/A</definedName>
    <definedName name="_30156DLC54DE64E" hidden="1">#N/A</definedName>
    <definedName name="_30157DLC54DE64E" hidden="1">#N/A</definedName>
    <definedName name="_30158DLC54DE64E" hidden="1">#N/A</definedName>
    <definedName name="_30159DLC54DE64E" hidden="1">#N/A</definedName>
    <definedName name="_3015DL6133353D" hidden="1">#N/A</definedName>
    <definedName name="_30160DLC54DE64E" hidden="1">#N/A</definedName>
    <definedName name="_30161DLC54DE64E" hidden="1">#N/A</definedName>
    <definedName name="_30162DLC54DE64E" hidden="1">#N/A</definedName>
    <definedName name="_30163DLC54DE64E" hidden="1">#N/A</definedName>
    <definedName name="_30164DLC54DE64E" hidden="1">#N/A</definedName>
    <definedName name="_30165DLC54DE64E" hidden="1">#N/A</definedName>
    <definedName name="_30166DLC54DE64E" hidden="1">#N/A</definedName>
    <definedName name="_30167DLC54DE64E" hidden="1">#N/A</definedName>
    <definedName name="_30168DLC54DE64E" hidden="1">#N/A</definedName>
    <definedName name="_30169DLC54DE64E" hidden="1">#N/A</definedName>
    <definedName name="_3016DL6133353D" hidden="1">#N/A</definedName>
    <definedName name="_30170DLC54DE64E" hidden="1">#N/A</definedName>
    <definedName name="_30171DLC54EE64E" hidden="1">#N/A</definedName>
    <definedName name="_30172DLC54EE64E" hidden="1">#N/A</definedName>
    <definedName name="_30173DLC54EE64E" hidden="1">#N/A</definedName>
    <definedName name="_30174DLC54EE64E" hidden="1">#N/A</definedName>
    <definedName name="_30175DLC54EE64E" hidden="1">#N/A</definedName>
    <definedName name="_30176DLC54EE64E" hidden="1">#N/A</definedName>
    <definedName name="_30177DLC54EE64E" hidden="1">#N/A</definedName>
    <definedName name="_30178DLC54EE64E" hidden="1">#N/A</definedName>
    <definedName name="_30179DLC54EE64E" hidden="1">#N/A</definedName>
    <definedName name="_3017DL6133353D" hidden="1">#N/A</definedName>
    <definedName name="_30180DLC54EE64E" hidden="1">#N/A</definedName>
    <definedName name="_30181DLC54EE64E" hidden="1">#N/A</definedName>
    <definedName name="_30182DLC54EE64E" hidden="1">#N/A</definedName>
    <definedName name="_30183DLC54EE64E" hidden="1">#N/A</definedName>
    <definedName name="_30184DLC54EE64E" hidden="1">#N/A</definedName>
    <definedName name="_30185DLC54EE64E" hidden="1">#N/A</definedName>
    <definedName name="_30186DLC54EE64E" hidden="1">#N/A</definedName>
    <definedName name="_30187DLC54EE64E" hidden="1">#N/A</definedName>
    <definedName name="_30188DLC54EE64E" hidden="1">#N/A</definedName>
    <definedName name="_30189DLC54EE64E" hidden="1">#N/A</definedName>
    <definedName name="_3018DL6133353D" hidden="1">#N/A</definedName>
    <definedName name="_30190DLC54EE64E" hidden="1">#N/A</definedName>
    <definedName name="_30191DLC54EE64E" hidden="1">#N/A</definedName>
    <definedName name="_30192DLC54EE64E" hidden="1">#N/A</definedName>
    <definedName name="_30193DLC54EE64E" hidden="1">#N/A</definedName>
    <definedName name="_30194DLC54EE64E" hidden="1">#N/A</definedName>
    <definedName name="_30195DLC54EE64E" hidden="1">#N/A</definedName>
    <definedName name="_30196DLC54EE64E" hidden="1">#N/A</definedName>
    <definedName name="_30197DLC54EE64E" hidden="1">#N/A</definedName>
    <definedName name="_30198DLC54EE64E" hidden="1">#N/A</definedName>
    <definedName name="_30199DLC54EE64E" hidden="1">#N/A</definedName>
    <definedName name="_3019DL6133353D" hidden="1">#N/A</definedName>
    <definedName name="_301DL607930CC" hidden="1">#N/A</definedName>
    <definedName name="_301DLC40C1419" hidden="1">#N/A</definedName>
    <definedName name="_30200DLC54EE64E" hidden="1">#N/A</definedName>
    <definedName name="_30201DLC54EE64E" hidden="1">#N/A</definedName>
    <definedName name="_30202DLC54EE64E" hidden="1">#N/A</definedName>
    <definedName name="_30203DLC54EE64E" hidden="1">#N/A</definedName>
    <definedName name="_30204DLC54EE64E" hidden="1">#N/A</definedName>
    <definedName name="_30205DLC54EE64E" hidden="1">#N/A</definedName>
    <definedName name="_30206DLC54FE76E" hidden="1">#N/A</definedName>
    <definedName name="_30207DLC54FE76E" hidden="1">#N/A</definedName>
    <definedName name="_30208DLC54FE76E" hidden="1">#N/A</definedName>
    <definedName name="_30209DLC54FE76E" hidden="1">#N/A</definedName>
    <definedName name="_3020DL6133353D" hidden="1">#N/A</definedName>
    <definedName name="_30210DLC54FE76E" hidden="1">#N/A</definedName>
    <definedName name="_30211DLC54FE76E" hidden="1">#N/A</definedName>
    <definedName name="_30212DLC54FE76E" hidden="1">#N/A</definedName>
    <definedName name="_30213DLC54FE76E" hidden="1">#N/A</definedName>
    <definedName name="_30214DLC54FE76E" hidden="1">#N/A</definedName>
    <definedName name="_30215DLC54FE76E" hidden="1">#N/A</definedName>
    <definedName name="_30216DLC54FE76E" hidden="1">#N/A</definedName>
    <definedName name="_30217DLC54FE76E" hidden="1">#N/A</definedName>
    <definedName name="_30218DLC54FE76E" hidden="1">#N/A</definedName>
    <definedName name="_30219DLC54FE76E" hidden="1">#N/A</definedName>
    <definedName name="_3021DL6133353D" hidden="1">#N/A</definedName>
    <definedName name="_30220DLC54FE76E" hidden="1">#N/A</definedName>
    <definedName name="_30221DLC54FE76E" hidden="1">#N/A</definedName>
    <definedName name="_30222DLC54FE76E" hidden="1">#N/A</definedName>
    <definedName name="_30223DLC54FE76E" hidden="1">#N/A</definedName>
    <definedName name="_30224DLC54FE76E" hidden="1">#N/A</definedName>
    <definedName name="_30225DLC54FE76E" hidden="1">#N/A</definedName>
    <definedName name="_30226DLC54FE76E" hidden="1">#N/A</definedName>
    <definedName name="_30227DLC54FE76E" hidden="1">#N/A</definedName>
    <definedName name="_30228DLC54FE76E" hidden="1">#N/A</definedName>
    <definedName name="_30229DLC54FE76E" hidden="1">#N/A</definedName>
    <definedName name="_3022DL6133353D" hidden="1">#N/A</definedName>
    <definedName name="_30230DLC54FE76E" hidden="1">#N/A</definedName>
    <definedName name="_30231DLC54FE76E" hidden="1">#N/A</definedName>
    <definedName name="_30232DLC54FE76E" hidden="1">#N/A</definedName>
    <definedName name="_30233DLC54FE76E" hidden="1">#N/A</definedName>
    <definedName name="_30234DLC54FE76E" hidden="1">#N/A</definedName>
    <definedName name="_30235DLC54FE76E" hidden="1">#N/A</definedName>
    <definedName name="_30236DLC54FE76E" hidden="1">#N/A</definedName>
    <definedName name="_30237DLC54FE76E" hidden="1">#N/A</definedName>
    <definedName name="_30238DLC54FE76E" hidden="1">#N/A</definedName>
    <definedName name="_30239DLC54FE76E" hidden="1">#N/A</definedName>
    <definedName name="_3023DL6133353D" hidden="1">#N/A</definedName>
    <definedName name="_30240DLC54FE76E" hidden="1">#N/A</definedName>
    <definedName name="_30241DLC550E76E" hidden="1">#N/A</definedName>
    <definedName name="_30242DLC550E76E" hidden="1">#N/A</definedName>
    <definedName name="_30243DLC550E76E" hidden="1">#N/A</definedName>
    <definedName name="_30244DLC550E76E" hidden="1">#N/A</definedName>
    <definedName name="_30245DLC550E76E" hidden="1">#N/A</definedName>
    <definedName name="_30246DLC550E76E" hidden="1">#N/A</definedName>
    <definedName name="_30247DLC550E76E" hidden="1">#N/A</definedName>
    <definedName name="_30248DLC550E76E" hidden="1">#N/A</definedName>
    <definedName name="_30249DLC550E76E" hidden="1">#N/A</definedName>
    <definedName name="_3024DL6133353D" hidden="1">#N/A</definedName>
    <definedName name="_30250DLC550E76E" hidden="1">#N/A</definedName>
    <definedName name="_30251DLC550E76E" hidden="1">#N/A</definedName>
    <definedName name="_30252DLC550E76E" hidden="1">#N/A</definedName>
    <definedName name="_30253DLC550E76E" hidden="1">#N/A</definedName>
    <definedName name="_30254DLC550E76E" hidden="1">#N/A</definedName>
    <definedName name="_30255DLC550E76E" hidden="1">#N/A</definedName>
    <definedName name="_30256DLC550E76E" hidden="1">#N/A</definedName>
    <definedName name="_30257DLC550E76E" hidden="1">#N/A</definedName>
    <definedName name="_30258DLC550E76E" hidden="1">#N/A</definedName>
    <definedName name="_30259DLC550E76E" hidden="1">#N/A</definedName>
    <definedName name="_3025DL6133353D" hidden="1">#N/A</definedName>
    <definedName name="_30260DLC550E76E" hidden="1">#N/A</definedName>
    <definedName name="_30261DLC550E76E" hidden="1">#N/A</definedName>
    <definedName name="_30262DLC550E76E" hidden="1">#N/A</definedName>
    <definedName name="_30263DLC550E76E" hidden="1">#N/A</definedName>
    <definedName name="_30264DLC550E76E" hidden="1">#N/A</definedName>
    <definedName name="_30265DLC550E76E" hidden="1">#N/A</definedName>
    <definedName name="_30266DLC550E76E" hidden="1">#N/A</definedName>
    <definedName name="_30267DLC550E76E" hidden="1">#N/A</definedName>
    <definedName name="_30268DLC550E76E" hidden="1">#N/A</definedName>
    <definedName name="_30269DLC550E76E" hidden="1">#N/A</definedName>
    <definedName name="_3026DL6133353D" hidden="1">#N/A</definedName>
    <definedName name="_30270DLC550E76E" hidden="1">#N/A</definedName>
    <definedName name="_30271DLC550E76E" hidden="1">#N/A</definedName>
    <definedName name="_30272DLC550E76E" hidden="1">#N/A</definedName>
    <definedName name="_30273DLC550E76E" hidden="1">#N/A</definedName>
    <definedName name="_30274DLC550E76E" hidden="1">#N/A</definedName>
    <definedName name="_30275DLC550E76E" hidden="1">#N/A</definedName>
    <definedName name="_30276DLC551E76E" hidden="1">#N/A</definedName>
    <definedName name="_30277DLC551E76E" hidden="1">#N/A</definedName>
    <definedName name="_30278DLC551E76E" hidden="1">#N/A</definedName>
    <definedName name="_30279DLC551E76E" hidden="1">#N/A</definedName>
    <definedName name="_3027DL6133353D" hidden="1">#N/A</definedName>
    <definedName name="_30280DLC551E76E" hidden="1">#N/A</definedName>
    <definedName name="_30281DLC551E76E" hidden="1">#N/A</definedName>
    <definedName name="_30282DLC551E76E" hidden="1">#N/A</definedName>
    <definedName name="_30283DLC551E76E" hidden="1">#N/A</definedName>
    <definedName name="_30284DLC551E76E" hidden="1">#N/A</definedName>
    <definedName name="_30285DLC551E76E" hidden="1">#N/A</definedName>
    <definedName name="_30286DLC551E76E" hidden="1">#N/A</definedName>
    <definedName name="_30287DLC551E76E" hidden="1">#N/A</definedName>
    <definedName name="_30288DLC551E76E" hidden="1">#N/A</definedName>
    <definedName name="_30289DLC551E76E" hidden="1">#N/A</definedName>
    <definedName name="_3028DL6133353D" hidden="1">#N/A</definedName>
    <definedName name="_30290DLC551E76E" hidden="1">#N/A</definedName>
    <definedName name="_30291DLC551E76E" hidden="1">#N/A</definedName>
    <definedName name="_30292DLC551E76E" hidden="1">#N/A</definedName>
    <definedName name="_30293DLC551E76E" hidden="1">#N/A</definedName>
    <definedName name="_30294DLC551E76E" hidden="1">#N/A</definedName>
    <definedName name="_30295DLC551E76E" hidden="1">#N/A</definedName>
    <definedName name="_30296DLC551E76E" hidden="1">#N/A</definedName>
    <definedName name="_30297DLC551E76E" hidden="1">#N/A</definedName>
    <definedName name="_30298DLC551E76E" hidden="1">#N/A</definedName>
    <definedName name="_30299DLC551E76E" hidden="1">#N/A</definedName>
    <definedName name="_3029DL6133353D" hidden="1">#N/A</definedName>
    <definedName name="_302DL607930CC" hidden="1">#N/A</definedName>
    <definedName name="_302DLC40D1419" hidden="1">#N/A</definedName>
    <definedName name="_30300DLC551E76E" hidden="1">#N/A</definedName>
    <definedName name="_30301DLC551E76E" hidden="1">#N/A</definedName>
    <definedName name="_30302DLC551E76E" hidden="1">#N/A</definedName>
    <definedName name="_30303DLC551E76E" hidden="1">#N/A</definedName>
    <definedName name="_30304DLC551E76E" hidden="1">#N/A</definedName>
    <definedName name="_30305DLC551E76E" hidden="1">#N/A</definedName>
    <definedName name="_30306DLC551E76E" hidden="1">#N/A</definedName>
    <definedName name="_30307DLC551E76E" hidden="1">#N/A</definedName>
    <definedName name="_30308DLC551E76E" hidden="1">#N/A</definedName>
    <definedName name="_30309DLC551E76E" hidden="1">#N/A</definedName>
    <definedName name="_3030DL6133353D" hidden="1">#N/A</definedName>
    <definedName name="_30310DLC551E76E" hidden="1">#N/A</definedName>
    <definedName name="_30311DLC552E76E" hidden="1">#N/A</definedName>
    <definedName name="_30312DLC552E76E" hidden="1">#N/A</definedName>
    <definedName name="_30313DLC552E76E" hidden="1">#N/A</definedName>
    <definedName name="_30314DLC552E76E" hidden="1">#N/A</definedName>
    <definedName name="_30315DLC552E76E" hidden="1">#N/A</definedName>
    <definedName name="_30316DLC552E76E" hidden="1">#N/A</definedName>
    <definedName name="_30317DLC552E76E" hidden="1">#N/A</definedName>
    <definedName name="_30318DLC552E76E" hidden="1">#N/A</definedName>
    <definedName name="_30319DLC552E76E" hidden="1">#N/A</definedName>
    <definedName name="_3031DL6133353D" hidden="1">#N/A</definedName>
    <definedName name="_30320DLC552E76E" hidden="1">#N/A</definedName>
    <definedName name="_30321DLC552E76E" hidden="1">#N/A</definedName>
    <definedName name="_30322DLC552E76E" hidden="1">#N/A</definedName>
    <definedName name="_30323DLC552E76E" hidden="1">#N/A</definedName>
    <definedName name="_30324DLC552E76E" hidden="1">#N/A</definedName>
    <definedName name="_30325DLC552E76E" hidden="1">#N/A</definedName>
    <definedName name="_30326DLC552E76E" hidden="1">#N/A</definedName>
    <definedName name="_30327DLC552E76E" hidden="1">#N/A</definedName>
    <definedName name="_30328DLC552E76E" hidden="1">#N/A</definedName>
    <definedName name="_30329DLC552E76E" hidden="1">#N/A</definedName>
    <definedName name="_3032DL6133353D" hidden="1">#N/A</definedName>
    <definedName name="_30330DLC552E76E" hidden="1">#N/A</definedName>
    <definedName name="_30331DLC552E76E" hidden="1">#N/A</definedName>
    <definedName name="_30332DLC552E76E" hidden="1">#N/A</definedName>
    <definedName name="_30333DLC552E76E" hidden="1">#N/A</definedName>
    <definedName name="_30334DLC552E76E" hidden="1">#N/A</definedName>
    <definedName name="_30335DLC552E76E" hidden="1">#N/A</definedName>
    <definedName name="_30336DLC552E76E" hidden="1">#N/A</definedName>
    <definedName name="_30337DLC552E76E" hidden="1">#N/A</definedName>
    <definedName name="_30338DLC552E76E" hidden="1">#N/A</definedName>
    <definedName name="_30339DLC552E76E" hidden="1">#N/A</definedName>
    <definedName name="_3033DL6133353D" hidden="1">#N/A</definedName>
    <definedName name="_30340DLC552E76E" hidden="1">#N/A</definedName>
    <definedName name="_30341DLC552E76E" hidden="1">#N/A</definedName>
    <definedName name="_30342DLC552E76E" hidden="1">#N/A</definedName>
    <definedName name="_30343DLC552E76E" hidden="1">#N/A</definedName>
    <definedName name="_30344DLC552E76E" hidden="1">#N/A</definedName>
    <definedName name="_30345DLC552E76E" hidden="1">#N/A</definedName>
    <definedName name="_30346DLC553E76E" hidden="1">#N/A</definedName>
    <definedName name="_30347DLC553E76E" hidden="1">#N/A</definedName>
    <definedName name="_30348DLC553E76E" hidden="1">#N/A</definedName>
    <definedName name="_30349DLC553E76E" hidden="1">#N/A</definedName>
    <definedName name="_3034DL6133353D" hidden="1">#N/A</definedName>
    <definedName name="_30350DLC553E76E" hidden="1">#N/A</definedName>
    <definedName name="_30351DLC553E76E" hidden="1">#N/A</definedName>
    <definedName name="_30352DLC553E76E" hidden="1">#N/A</definedName>
    <definedName name="_30353DLC553E76E" hidden="1">#N/A</definedName>
    <definedName name="_30354DLC553E76E" hidden="1">#N/A</definedName>
    <definedName name="_30355DLC553E76E" hidden="1">#N/A</definedName>
    <definedName name="_30356DLC553E76E" hidden="1">#N/A</definedName>
    <definedName name="_30357DLC553E76E" hidden="1">#N/A</definedName>
    <definedName name="_30358DLC553E76E" hidden="1">#N/A</definedName>
    <definedName name="_30359DLC553E76E" hidden="1">#N/A</definedName>
    <definedName name="_3035DL6133353D" hidden="1">#N/A</definedName>
    <definedName name="_30360DLC553E76E" hidden="1">#N/A</definedName>
    <definedName name="_30361DLC553E76E" hidden="1">#N/A</definedName>
    <definedName name="_30362DLC553E76E" hidden="1">#N/A</definedName>
    <definedName name="_30363DLC553E76E" hidden="1">#N/A</definedName>
    <definedName name="_30364DLC553E76E" hidden="1">#N/A</definedName>
    <definedName name="_30365DLC553E76E" hidden="1">#N/A</definedName>
    <definedName name="_30366DLC553E76E" hidden="1">#N/A</definedName>
    <definedName name="_30367DLC553E76E" hidden="1">#N/A</definedName>
    <definedName name="_30368DLC553E76E" hidden="1">#N/A</definedName>
    <definedName name="_30369DLC553E76E" hidden="1">#N/A</definedName>
    <definedName name="_3036DL6133353D" hidden="1">#N/A</definedName>
    <definedName name="_30370DLC553E76E" hidden="1">#N/A</definedName>
    <definedName name="_30371DLC553E76E" hidden="1">#N/A</definedName>
    <definedName name="_30372DLC553E76E" hidden="1">#N/A</definedName>
    <definedName name="_30373DLC553E76E" hidden="1">#N/A</definedName>
    <definedName name="_30374DLC553E76E" hidden="1">#N/A</definedName>
    <definedName name="_30375DLC553E76E" hidden="1">#N/A</definedName>
    <definedName name="_30376DLC553E76E" hidden="1">#N/A</definedName>
    <definedName name="_30377DLC553E76E" hidden="1">#N/A</definedName>
    <definedName name="_30378DLC553E76E" hidden="1">#N/A</definedName>
    <definedName name="_30379DLC553E76E" hidden="1">#N/A</definedName>
    <definedName name="_3037DL6133353D" hidden="1">#N/A</definedName>
    <definedName name="_30380DLC553E76E" hidden="1">#N/A</definedName>
    <definedName name="_30381DLC554E76E" hidden="1">#N/A</definedName>
    <definedName name="_30382DLC554E76E" hidden="1">#N/A</definedName>
    <definedName name="_30383DLC554E76E" hidden="1">#N/A</definedName>
    <definedName name="_30384DLC554E76E" hidden="1">#N/A</definedName>
    <definedName name="_30385DLC554E76E" hidden="1">#N/A</definedName>
    <definedName name="_30386DLC554E76E" hidden="1">#N/A</definedName>
    <definedName name="_30387DLC554E76E" hidden="1">#N/A</definedName>
    <definedName name="_30388DLC554E76E" hidden="1">#N/A</definedName>
    <definedName name="_30389DLC554E76E" hidden="1">#N/A</definedName>
    <definedName name="_3038DL6133353D" hidden="1">#N/A</definedName>
    <definedName name="_30390DLC554E76E" hidden="1">#N/A</definedName>
    <definedName name="_30391DLC554E76E" hidden="1">#N/A</definedName>
    <definedName name="_30392DLC554E76E" hidden="1">#N/A</definedName>
    <definedName name="_30393DLC554E76E" hidden="1">#N/A</definedName>
    <definedName name="_30394DLC554E76E" hidden="1">#N/A</definedName>
    <definedName name="_30395DLC554E76E" hidden="1">#N/A</definedName>
    <definedName name="_30396DLC554E76E" hidden="1">#N/A</definedName>
    <definedName name="_30397DLC554E76E" hidden="1">#N/A</definedName>
    <definedName name="_30398DLC554E76E" hidden="1">#N/A</definedName>
    <definedName name="_30399DLC554E76E" hidden="1">#N/A</definedName>
    <definedName name="_3039DL6133353D" hidden="1">#N/A</definedName>
    <definedName name="_303DL607930CC" hidden="1">#N/A</definedName>
    <definedName name="_303DLC40E1419" hidden="1">#N/A</definedName>
    <definedName name="_30400DLC554E76E" hidden="1">#N/A</definedName>
    <definedName name="_30401DLC554E76E" hidden="1">#N/A</definedName>
    <definedName name="_30402DLC554E76E" hidden="1">#N/A</definedName>
    <definedName name="_30403DLC554E76E" hidden="1">#N/A</definedName>
    <definedName name="_30404DLC554E76E" hidden="1">#N/A</definedName>
    <definedName name="_30405DLC554E76E" hidden="1">#N/A</definedName>
    <definedName name="_30406DLC554E76E" hidden="1">#N/A</definedName>
    <definedName name="_30407DLC554E76E" hidden="1">#N/A</definedName>
    <definedName name="_30408DLC554E76E" hidden="1">#N/A</definedName>
    <definedName name="_30409DLC554E76E" hidden="1">#N/A</definedName>
    <definedName name="_3040DL6133353D" hidden="1">#N/A</definedName>
    <definedName name="_30410DLC554E76E" hidden="1">#N/A</definedName>
    <definedName name="_30411DLC554E76E" hidden="1">#N/A</definedName>
    <definedName name="_30412DLC554E76E" hidden="1">#N/A</definedName>
    <definedName name="_30413DLC554E76E" hidden="1">#N/A</definedName>
    <definedName name="_30414DLC554E76E" hidden="1">#N/A</definedName>
    <definedName name="_30415DLC554E76E" hidden="1">#N/A</definedName>
    <definedName name="_30416DLC555E76E" hidden="1">#N/A</definedName>
    <definedName name="_30417DLC555E76E" hidden="1">#N/A</definedName>
    <definedName name="_30418DLC555E76E" hidden="1">#N/A</definedName>
    <definedName name="_30419DLC555E76E" hidden="1">#N/A</definedName>
    <definedName name="_3041DL6133353D" hidden="1">#N/A</definedName>
    <definedName name="_30420DLC555E76E" hidden="1">#N/A</definedName>
    <definedName name="_30421DLC555E76E" hidden="1">#N/A</definedName>
    <definedName name="_30422DLC555E76E" hidden="1">#N/A</definedName>
    <definedName name="_30423DLC555E76E" hidden="1">#N/A</definedName>
    <definedName name="_30424DLC555E76E" hidden="1">#N/A</definedName>
    <definedName name="_30425DLC555E76E" hidden="1">#N/A</definedName>
    <definedName name="_30426DLC555E76E" hidden="1">#N/A</definedName>
    <definedName name="_30427DLC555E76E" hidden="1">#N/A</definedName>
    <definedName name="_30428DLC555E76E" hidden="1">#N/A</definedName>
    <definedName name="_30429DLC555E76E" hidden="1">#N/A</definedName>
    <definedName name="_3042DL6133353D" hidden="1">#N/A</definedName>
    <definedName name="_30430DLC555E76E" hidden="1">#N/A</definedName>
    <definedName name="_30431DLC555E76E" hidden="1">#N/A</definedName>
    <definedName name="_30432DLC555E76E" hidden="1">#N/A</definedName>
    <definedName name="_30433DLC555E76E" hidden="1">#N/A</definedName>
    <definedName name="_30434DLC555E76E" hidden="1">#N/A</definedName>
    <definedName name="_30435DLC555E76E" hidden="1">#N/A</definedName>
    <definedName name="_30436DLC555E76E" hidden="1">#N/A</definedName>
    <definedName name="_30437DLC555E76E" hidden="1">#N/A</definedName>
    <definedName name="_30438DLC555E76E" hidden="1">#N/A</definedName>
    <definedName name="_30439DLC555E76E" hidden="1">#N/A</definedName>
    <definedName name="_3043DL6133353D" hidden="1">#N/A</definedName>
    <definedName name="_30440DLC555E76E" hidden="1">#N/A</definedName>
    <definedName name="_30441DLC555E76E" hidden="1">#N/A</definedName>
    <definedName name="_30442DLC555E76E" hidden="1">#N/A</definedName>
    <definedName name="_30443DLC555E76E" hidden="1">#N/A</definedName>
    <definedName name="_30444DLC555E76E" hidden="1">#N/A</definedName>
    <definedName name="_30445DLC555E76E" hidden="1">#N/A</definedName>
    <definedName name="_30446DLC555E76E" hidden="1">#N/A</definedName>
    <definedName name="_30447DLC555E76E" hidden="1">#N/A</definedName>
    <definedName name="_30448DLC555E76E" hidden="1">#N/A</definedName>
    <definedName name="_30449DLC555E76E" hidden="1">#N/A</definedName>
    <definedName name="_3044DL6133353D" hidden="1">#N/A</definedName>
    <definedName name="_30450DLC555E76E" hidden="1">#N/A</definedName>
    <definedName name="_30451DLC556E76E" hidden="1">#N/A</definedName>
    <definedName name="_30452DLC556E76E" hidden="1">#N/A</definedName>
    <definedName name="_30453DLC556E76E" hidden="1">#N/A</definedName>
    <definedName name="_30454DLC556E76E" hidden="1">#N/A</definedName>
    <definedName name="_30455DLC556E76E" hidden="1">#N/A</definedName>
    <definedName name="_30456DLC556E76E" hidden="1">#N/A</definedName>
    <definedName name="_30457DLC556E76E" hidden="1">#N/A</definedName>
    <definedName name="_30458DLC556E76E" hidden="1">#N/A</definedName>
    <definedName name="_30459DLC556E76E" hidden="1">#N/A</definedName>
    <definedName name="_3045DL6133353D" hidden="1">#N/A</definedName>
    <definedName name="_30460DLC556E76E" hidden="1">#N/A</definedName>
    <definedName name="_30461DLC556E76E" hidden="1">#N/A</definedName>
    <definedName name="_30462DLC556E76E" hidden="1">#N/A</definedName>
    <definedName name="_30463DLC556E76E" hidden="1">#N/A</definedName>
    <definedName name="_30464DLC556E76E" hidden="1">#N/A</definedName>
    <definedName name="_30465DLC556E76E" hidden="1">#N/A</definedName>
    <definedName name="_30466DLC556E76E" hidden="1">#N/A</definedName>
    <definedName name="_30467DLC556E76E" hidden="1">#N/A</definedName>
    <definedName name="_30468DLC556E76E" hidden="1">#N/A</definedName>
    <definedName name="_30469DLC556E76E" hidden="1">#N/A</definedName>
    <definedName name="_3046DL61343544" hidden="1">#N/A</definedName>
    <definedName name="_30470DLC556E76E" hidden="1">#N/A</definedName>
    <definedName name="_30471DLC556E76E" hidden="1">#N/A</definedName>
    <definedName name="_30472DLC556E76E" hidden="1">#N/A</definedName>
    <definedName name="_30473DLC556E76E" hidden="1">#N/A</definedName>
    <definedName name="_30474DLC556E76E" hidden="1">#N/A</definedName>
    <definedName name="_30475DLC556E76E" hidden="1">#N/A</definedName>
    <definedName name="_30476DLC556E76E" hidden="1">#N/A</definedName>
    <definedName name="_30477DLC556E76E" hidden="1">#N/A</definedName>
    <definedName name="_30478DLC556E76E" hidden="1">#N/A</definedName>
    <definedName name="_30479DLC556E76E" hidden="1">#N/A</definedName>
    <definedName name="_3047DL61343544" hidden="1">#N/A</definedName>
    <definedName name="_30480DLC556E76E" hidden="1">#N/A</definedName>
    <definedName name="_30481DLC556E76E" hidden="1">#N/A</definedName>
    <definedName name="_30482DLC556E76E" hidden="1">#N/A</definedName>
    <definedName name="_30483DLC556E76E" hidden="1">#N/A</definedName>
    <definedName name="_30484DLC556E76E" hidden="1">#N/A</definedName>
    <definedName name="_30485DLC556E76E" hidden="1">#N/A</definedName>
    <definedName name="_30486DLC557E76E" hidden="1">#N/A</definedName>
    <definedName name="_30487DLC557E76E" hidden="1">#N/A</definedName>
    <definedName name="_30488DLC557E76E" hidden="1">#N/A</definedName>
    <definedName name="_30489DLC557E76E" hidden="1">#N/A</definedName>
    <definedName name="_3048DL61343544" hidden="1">#N/A</definedName>
    <definedName name="_30490DLC557E76E" hidden="1">#N/A</definedName>
    <definedName name="_30491DLC557E76E" hidden="1">#N/A</definedName>
    <definedName name="_30492DLC557E76E" hidden="1">#N/A</definedName>
    <definedName name="_30493DLC557E76E" hidden="1">#N/A</definedName>
    <definedName name="_30494DLC557E76E" hidden="1">#N/A</definedName>
    <definedName name="_30495DLC557E76E" hidden="1">#N/A</definedName>
    <definedName name="_30496DLC557E76E" hidden="1">#N/A</definedName>
    <definedName name="_30497DLC557E76E" hidden="1">#N/A</definedName>
    <definedName name="_30498DLC557E76E" hidden="1">#N/A</definedName>
    <definedName name="_30499DLC557E76E" hidden="1">#N/A</definedName>
    <definedName name="_3049DL61343544" hidden="1">#N/A</definedName>
    <definedName name="_304DL607930CC" hidden="1">#N/A</definedName>
    <definedName name="_304DLC40F1419" hidden="1">#N/A</definedName>
    <definedName name="_30500DLC557E76E" hidden="1">#N/A</definedName>
    <definedName name="_30501DLC557E76E" hidden="1">#N/A</definedName>
    <definedName name="_30502DLC557E76E" hidden="1">#N/A</definedName>
    <definedName name="_30503DLC557E76E" hidden="1">#N/A</definedName>
    <definedName name="_30504DLC557E76E" hidden="1">#N/A</definedName>
    <definedName name="_30505DLC557E76E" hidden="1">#N/A</definedName>
    <definedName name="_30506DLC557E76E" hidden="1">#N/A</definedName>
    <definedName name="_30507DLC557E76E" hidden="1">#N/A</definedName>
    <definedName name="_30508DLC557E76E" hidden="1">#N/A</definedName>
    <definedName name="_30509DLC557E76E" hidden="1">#N/A</definedName>
    <definedName name="_3050DL61343544" hidden="1">#N/A</definedName>
    <definedName name="_30510DLC557E76E" hidden="1">#N/A</definedName>
    <definedName name="_30511DLC557E76E" hidden="1">#N/A</definedName>
    <definedName name="_30512DLC557E76E" hidden="1">#N/A</definedName>
    <definedName name="_30513DLC557E76E" hidden="1">#N/A</definedName>
    <definedName name="_30514DLC557E76E" hidden="1">#N/A</definedName>
    <definedName name="_30515DLC557E76E" hidden="1">#N/A</definedName>
    <definedName name="_30516DLC557E76E" hidden="1">#N/A</definedName>
    <definedName name="_30517DLC557E76E" hidden="1">#N/A</definedName>
    <definedName name="_30518DLC557E76E" hidden="1">#N/A</definedName>
    <definedName name="_30519DLC557E76E" hidden="1">#N/A</definedName>
    <definedName name="_3051DL61343544" hidden="1">#N/A</definedName>
    <definedName name="_30520DLC557E76E" hidden="1">#N/A</definedName>
    <definedName name="_30521DLC558E76E" hidden="1">#N/A</definedName>
    <definedName name="_30522DLC558E76E" hidden="1">#N/A</definedName>
    <definedName name="_30523DLC558E76E" hidden="1">#N/A</definedName>
    <definedName name="_30524DLC558E76E" hidden="1">#N/A</definedName>
    <definedName name="_30525DLC558E76E" hidden="1">#N/A</definedName>
    <definedName name="_30526DLC558E76E" hidden="1">#N/A</definedName>
    <definedName name="_30527DLC558E76E" hidden="1">#N/A</definedName>
    <definedName name="_30528DLC558E76E" hidden="1">#N/A</definedName>
    <definedName name="_30529DLC558E76E" hidden="1">#N/A</definedName>
    <definedName name="_3052DL61343544" hidden="1">#N/A</definedName>
    <definedName name="_30530DLC558E76E" hidden="1">#N/A</definedName>
    <definedName name="_30531DLC558E76E" hidden="1">#N/A</definedName>
    <definedName name="_30532DLC558E76E" hidden="1">#N/A</definedName>
    <definedName name="_30533DLC558E76E" hidden="1">#N/A</definedName>
    <definedName name="_30534DLC558E76E" hidden="1">#N/A</definedName>
    <definedName name="_30535DLC558E76E" hidden="1">#N/A</definedName>
    <definedName name="_30536DLC558E76E" hidden="1">#N/A</definedName>
    <definedName name="_30537DLC558E76E" hidden="1">#N/A</definedName>
    <definedName name="_30538DLC558E76E" hidden="1">#N/A</definedName>
    <definedName name="_30539DLC558E76E" hidden="1">#N/A</definedName>
    <definedName name="_3053DL61343544" hidden="1">#N/A</definedName>
    <definedName name="_30540DLC558E76E" hidden="1">#N/A</definedName>
    <definedName name="_30541DLC558E76E" hidden="1">#N/A</definedName>
    <definedName name="_30542DLC558E76E" hidden="1">#N/A</definedName>
    <definedName name="_30543DLC558E76E" hidden="1">#N/A</definedName>
    <definedName name="_30544DLC558E76E" hidden="1">#N/A</definedName>
    <definedName name="_30545DLC558E76E" hidden="1">#N/A</definedName>
    <definedName name="_30546DLC558E76E" hidden="1">#N/A</definedName>
    <definedName name="_30547DLC558E76E" hidden="1">#N/A</definedName>
    <definedName name="_30548DLC558E76E" hidden="1">#N/A</definedName>
    <definedName name="_30549DLC558E76E" hidden="1">#N/A</definedName>
    <definedName name="_3054DL61343544" hidden="1">#N/A</definedName>
    <definedName name="_30550DLC558E76E" hidden="1">#N/A</definedName>
    <definedName name="_30551DLC558E76E" hidden="1">#N/A</definedName>
    <definedName name="_30552DLC558E76E" hidden="1">#N/A</definedName>
    <definedName name="_30553DLC558E76E" hidden="1">#N/A</definedName>
    <definedName name="_30554DLC558E76E" hidden="1">#N/A</definedName>
    <definedName name="_30555DLC558E76E" hidden="1">#N/A</definedName>
    <definedName name="_30556DLC559E76E" hidden="1">#N/A</definedName>
    <definedName name="_30557DLC559E76E" hidden="1">#N/A</definedName>
    <definedName name="_30558DLC559E76E" hidden="1">#N/A</definedName>
    <definedName name="_30559DLC559E76E" hidden="1">#N/A</definedName>
    <definedName name="_3055DL61343544" hidden="1">#N/A</definedName>
    <definedName name="_30560DLC559E76E" hidden="1">#N/A</definedName>
    <definedName name="_30561DLC559E76E" hidden="1">#N/A</definedName>
    <definedName name="_30562DLC559E76E" hidden="1">#N/A</definedName>
    <definedName name="_30563DLC559E76E" hidden="1">#N/A</definedName>
    <definedName name="_30564DLC559E76E" hidden="1">#N/A</definedName>
    <definedName name="_30565DLC559E76E" hidden="1">#N/A</definedName>
    <definedName name="_30566DLC559E76E" hidden="1">#N/A</definedName>
    <definedName name="_30567DLC559E76E" hidden="1">#N/A</definedName>
    <definedName name="_30568DLC559E76E" hidden="1">#N/A</definedName>
    <definedName name="_30569DLC559E76E" hidden="1">#N/A</definedName>
    <definedName name="_3056DL61343544" hidden="1">#N/A</definedName>
    <definedName name="_30570DLC559E76E" hidden="1">#N/A</definedName>
    <definedName name="_30571DLC559E76E" hidden="1">#N/A</definedName>
    <definedName name="_30572DLC559E76E" hidden="1">#N/A</definedName>
    <definedName name="_30573DLC559E76E" hidden="1">#N/A</definedName>
    <definedName name="_30574DLC559E76E" hidden="1">#N/A</definedName>
    <definedName name="_30575DLC559E76E" hidden="1">#N/A</definedName>
    <definedName name="_30576DLC559E76E" hidden="1">#N/A</definedName>
    <definedName name="_30577DLC559E76E" hidden="1">#N/A</definedName>
    <definedName name="_30578DLC559E76E" hidden="1">#N/A</definedName>
    <definedName name="_30579DLC559E76E" hidden="1">#N/A</definedName>
    <definedName name="_3057DL61343544" hidden="1">#N/A</definedName>
    <definedName name="_30580DLC559E76E" hidden="1">#N/A</definedName>
    <definedName name="_30581DLC559E76E" hidden="1">#N/A</definedName>
    <definedName name="_30582DLC559E76E" hidden="1">#N/A</definedName>
    <definedName name="_30583DLC559E76E" hidden="1">#N/A</definedName>
    <definedName name="_30584DLC559E76E" hidden="1">#N/A</definedName>
    <definedName name="_30585DLC559E76E" hidden="1">#N/A</definedName>
    <definedName name="_30586DLC559E76E" hidden="1">#N/A</definedName>
    <definedName name="_30587DLC559E76E" hidden="1">#N/A</definedName>
    <definedName name="_30588DLC559E76E" hidden="1">#N/A</definedName>
    <definedName name="_30589DLC559E76E" hidden="1">#N/A</definedName>
    <definedName name="_3058DL61343544" hidden="1">#N/A</definedName>
    <definedName name="_30590DLC559E76E" hidden="1">#N/A</definedName>
    <definedName name="_30591DLC55AE76E" hidden="1">#N/A</definedName>
    <definedName name="_30592DLC55AE76E" hidden="1">#N/A</definedName>
    <definedName name="_30593DLC55AE76E" hidden="1">#N/A</definedName>
    <definedName name="_30594DLC55AE76E" hidden="1">#N/A</definedName>
    <definedName name="_30595DLC55AE76E" hidden="1">#N/A</definedName>
    <definedName name="_30596DLC55AE76E" hidden="1">#N/A</definedName>
    <definedName name="_30597DLC55AE76E" hidden="1">#N/A</definedName>
    <definedName name="_30598DLC55AE76E" hidden="1">#N/A</definedName>
    <definedName name="_30599DLC55AE76E" hidden="1">#N/A</definedName>
    <definedName name="_3059DL61343544" hidden="1">#N/A</definedName>
    <definedName name="_305DL607930CC" hidden="1">#N/A</definedName>
    <definedName name="_305DLC4101419" hidden="1">#N/A</definedName>
    <definedName name="_30600DLC55AE76E" hidden="1">#N/A</definedName>
    <definedName name="_30601DLC55AE76E" hidden="1">#N/A</definedName>
    <definedName name="_30602DLC55AE76E" hidden="1">#N/A</definedName>
    <definedName name="_30603DLC55AE76E" hidden="1">#N/A</definedName>
    <definedName name="_30604DLC55AE76E" hidden="1">#N/A</definedName>
    <definedName name="_30605DLC55AE76E" hidden="1">#N/A</definedName>
    <definedName name="_30606DLC55AE76E" hidden="1">#N/A</definedName>
    <definedName name="_30607DLC55AE76E" hidden="1">#N/A</definedName>
    <definedName name="_30608DLC55AE76E" hidden="1">#N/A</definedName>
    <definedName name="_30609DLC55AE76E" hidden="1">#N/A</definedName>
    <definedName name="_3060DL61343544" hidden="1">#N/A</definedName>
    <definedName name="_30610DLC55AE76E" hidden="1">#N/A</definedName>
    <definedName name="_30611DLC55AE76E" hidden="1">#N/A</definedName>
    <definedName name="_30612DLC55AE76E" hidden="1">#N/A</definedName>
    <definedName name="_30613DLC55AE76E" hidden="1">#N/A</definedName>
    <definedName name="_30614DLC55AE76E" hidden="1">#N/A</definedName>
    <definedName name="_30615DLC55AE76E" hidden="1">#N/A</definedName>
    <definedName name="_30616DLC55AE76E" hidden="1">#N/A</definedName>
    <definedName name="_30617DLC55AE76E" hidden="1">#N/A</definedName>
    <definedName name="_30618DLC55AE76E" hidden="1">#N/A</definedName>
    <definedName name="_30619DLC55AE76E" hidden="1">#N/A</definedName>
    <definedName name="_3061DL61343544" hidden="1">#N/A</definedName>
    <definedName name="_30620DLC55AE76E" hidden="1">#N/A</definedName>
    <definedName name="_30621DLC55AE76E" hidden="1">#N/A</definedName>
    <definedName name="_30622DLC55AE76E" hidden="1">#N/A</definedName>
    <definedName name="_30623DLC55AE76E" hidden="1">#N/A</definedName>
    <definedName name="_30624DLC55AE76E" hidden="1">#N/A</definedName>
    <definedName name="_30625DLC55AE76E" hidden="1">#N/A</definedName>
    <definedName name="_30626DLC55BE869" hidden="1">#N/A</definedName>
    <definedName name="_30627DLC55BE869" hidden="1">#N/A</definedName>
    <definedName name="_30628DLC55BE869" hidden="1">#N/A</definedName>
    <definedName name="_30629DLC55BE869" hidden="1">#N/A</definedName>
    <definedName name="_3062DL61343544" hidden="1">#N/A</definedName>
    <definedName name="_30630DLC55BE869" hidden="1">#N/A</definedName>
    <definedName name="_30631DLC55BE869" hidden="1">#N/A</definedName>
    <definedName name="_30632DLC55BE869" hidden="1">#N/A</definedName>
    <definedName name="_30633DLC55BE869" hidden="1">#N/A</definedName>
    <definedName name="_30634DLC55BE869" hidden="1">#N/A</definedName>
    <definedName name="_30635DLC55BE869" hidden="1">#N/A</definedName>
    <definedName name="_30636DLC55BE869" hidden="1">#N/A</definedName>
    <definedName name="_30637DLC55BE869" hidden="1">#N/A</definedName>
    <definedName name="_30638DLC55BE869" hidden="1">#N/A</definedName>
    <definedName name="_30639DLC55BE869" hidden="1">#N/A</definedName>
    <definedName name="_3063DL61343544" hidden="1">#N/A</definedName>
    <definedName name="_30640DLC55BE869" hidden="1">#N/A</definedName>
    <definedName name="_30641DLC55BE869" hidden="1">#N/A</definedName>
    <definedName name="_30642DLC55BE869" hidden="1">#N/A</definedName>
    <definedName name="_30643DLC55BE869" hidden="1">#N/A</definedName>
    <definedName name="_30644DLC55BE869" hidden="1">#N/A</definedName>
    <definedName name="_30645DLC55BE869" hidden="1">#N/A</definedName>
    <definedName name="_30646DLC55BE869" hidden="1">#N/A</definedName>
    <definedName name="_30647DLC55BE869" hidden="1">#N/A</definedName>
    <definedName name="_30648DLC55BE869" hidden="1">#N/A</definedName>
    <definedName name="_30649DLC55BE869" hidden="1">#N/A</definedName>
    <definedName name="_3064DL61343544" hidden="1">#N/A</definedName>
    <definedName name="_30650DLC55BE869" hidden="1">#N/A</definedName>
    <definedName name="_30651DLC55BE869" hidden="1">#N/A</definedName>
    <definedName name="_30652DLC55BE869" hidden="1">#N/A</definedName>
    <definedName name="_30653DLC55BE869" hidden="1">#N/A</definedName>
    <definedName name="_30654DLC55BE869" hidden="1">#N/A</definedName>
    <definedName name="_30655DLC55BE869" hidden="1">#N/A</definedName>
    <definedName name="_30656DLC55BE869" hidden="1">#N/A</definedName>
    <definedName name="_30657DLC55BE869" hidden="1">#N/A</definedName>
    <definedName name="_30658DLC55BE869" hidden="1">#N/A</definedName>
    <definedName name="_30659DLC55BE869" hidden="1">#N/A</definedName>
    <definedName name="_3065DL61343544" hidden="1">#N/A</definedName>
    <definedName name="_30660DLC55BE869" hidden="1">#N/A</definedName>
    <definedName name="_30661DLC55CE869" hidden="1">#N/A</definedName>
    <definedName name="_30662DLC55CE869" hidden="1">#N/A</definedName>
    <definedName name="_30663DLC55CE869" hidden="1">#N/A</definedName>
    <definedName name="_30664DLC55CE869" hidden="1">#N/A</definedName>
    <definedName name="_30665DLC55CE869" hidden="1">#N/A</definedName>
    <definedName name="_30666DLC55CE869" hidden="1">#N/A</definedName>
    <definedName name="_30667DLC55CE869" hidden="1">#N/A</definedName>
    <definedName name="_30668DLC55CE869" hidden="1">#N/A</definedName>
    <definedName name="_30669DLC55CE869" hidden="1">#N/A</definedName>
    <definedName name="_3066DL61343544" hidden="1">#N/A</definedName>
    <definedName name="_30670DLC55CE869" hidden="1">#N/A</definedName>
    <definedName name="_30671DLC55CE869" hidden="1">#N/A</definedName>
    <definedName name="_30672DLC55CE869" hidden="1">#N/A</definedName>
    <definedName name="_30673DLC55CE869" hidden="1">#N/A</definedName>
    <definedName name="_30674DLC55CE869" hidden="1">#N/A</definedName>
    <definedName name="_30675DLC55CE869" hidden="1">#N/A</definedName>
    <definedName name="_30676DLC55CE869" hidden="1">#N/A</definedName>
    <definedName name="_30677DLC55CE869" hidden="1">#N/A</definedName>
    <definedName name="_30678DLC55CE869" hidden="1">#N/A</definedName>
    <definedName name="_30679DLC55CE869" hidden="1">#N/A</definedName>
    <definedName name="_3067DL61343544" hidden="1">#N/A</definedName>
    <definedName name="_30680DLC55CE869" hidden="1">#N/A</definedName>
    <definedName name="_30681DLC55CE869" hidden="1">#N/A</definedName>
    <definedName name="_30682DLC55CE869" hidden="1">#N/A</definedName>
    <definedName name="_30683DLC55CE869" hidden="1">#N/A</definedName>
    <definedName name="_30684DLC55CE869" hidden="1">#N/A</definedName>
    <definedName name="_30685DLC55CE869" hidden="1">#N/A</definedName>
    <definedName name="_30686DLC55CE869" hidden="1">#N/A</definedName>
    <definedName name="_30687DLC55CE869" hidden="1">#N/A</definedName>
    <definedName name="_30688DLC55CE869" hidden="1">#N/A</definedName>
    <definedName name="_30689DLC55CE869" hidden="1">#N/A</definedName>
    <definedName name="_3068DL61343544" hidden="1">#N/A</definedName>
    <definedName name="_30690DLC55CE869" hidden="1">#N/A</definedName>
    <definedName name="_30691DLC55CE869" hidden="1">#N/A</definedName>
    <definedName name="_30692DLC55CE869" hidden="1">#N/A</definedName>
    <definedName name="_30693DLC55CE869" hidden="1">#N/A</definedName>
    <definedName name="_30694DLC55CE869" hidden="1">#N/A</definedName>
    <definedName name="_30695DLC55CE869" hidden="1">#N/A</definedName>
    <definedName name="_30696DLC55DE869" hidden="1">#N/A</definedName>
    <definedName name="_30697DLC55DE869" hidden="1">#N/A</definedName>
    <definedName name="_30698DLC55DE869" hidden="1">#N/A</definedName>
    <definedName name="_30699DLC55DE869" hidden="1">#N/A</definedName>
    <definedName name="_3069DL61343544" hidden="1">#N/A</definedName>
    <definedName name="_306DL607930CC" hidden="1">#N/A</definedName>
    <definedName name="_306DLC4111419" hidden="1">#N/A</definedName>
    <definedName name="_30700DLC55DE869" hidden="1">#N/A</definedName>
    <definedName name="_30701DLC55DE869" hidden="1">#N/A</definedName>
    <definedName name="_30702DLC55DE869" hidden="1">#N/A</definedName>
    <definedName name="_30703DLC55DE869" hidden="1">#N/A</definedName>
    <definedName name="_30704DLC55DE869" hidden="1">#N/A</definedName>
    <definedName name="_30705DLC55DE869" hidden="1">#N/A</definedName>
    <definedName name="_30706DLC55DE869" hidden="1">#N/A</definedName>
    <definedName name="_30707DLC55DE869" hidden="1">#N/A</definedName>
    <definedName name="_30708DLC55DE869" hidden="1">#N/A</definedName>
    <definedName name="_30709DLC55DE869" hidden="1">#N/A</definedName>
    <definedName name="_3070DL61343544" hidden="1">#N/A</definedName>
    <definedName name="_30710DLC55DE869" hidden="1">#N/A</definedName>
    <definedName name="_30711DLC55DE869" hidden="1">#N/A</definedName>
    <definedName name="_30712DLC55DE869" hidden="1">#N/A</definedName>
    <definedName name="_30713DLC55DE869" hidden="1">#N/A</definedName>
    <definedName name="_30714DLC55DE869" hidden="1">#N/A</definedName>
    <definedName name="_30715DLC55DE869" hidden="1">#N/A</definedName>
    <definedName name="_30716DLC55DE869" hidden="1">#N/A</definedName>
    <definedName name="_30717DLC55DE869" hidden="1">#N/A</definedName>
    <definedName name="_30718DLC55DE869" hidden="1">#N/A</definedName>
    <definedName name="_30719DLC55DE869" hidden="1">#N/A</definedName>
    <definedName name="_3071DL61343544" hidden="1">#N/A</definedName>
    <definedName name="_30720DLC55DE869" hidden="1">#N/A</definedName>
    <definedName name="_30721DLC55DE869" hidden="1">#N/A</definedName>
    <definedName name="_30722DLC55DE869" hidden="1">#N/A</definedName>
    <definedName name="_30723DLC55DE869" hidden="1">#N/A</definedName>
    <definedName name="_30724DLC55DE869" hidden="1">#N/A</definedName>
    <definedName name="_30725DLC55DE869" hidden="1">#N/A</definedName>
    <definedName name="_30726DLC55DE869" hidden="1">#N/A</definedName>
    <definedName name="_30727DLC55DE869" hidden="1">#N/A</definedName>
    <definedName name="_30728DLC55DE869" hidden="1">#N/A</definedName>
    <definedName name="_30729DLC55DE869" hidden="1">#N/A</definedName>
    <definedName name="_3072DL61343544" hidden="1">#N/A</definedName>
    <definedName name="_30730DLC55DE869" hidden="1">#N/A</definedName>
    <definedName name="_30731DLC55EE869" hidden="1">#N/A</definedName>
    <definedName name="_30732DLC55EE869" hidden="1">#N/A</definedName>
    <definedName name="_30733DLC55EE869" hidden="1">#N/A</definedName>
    <definedName name="_30734DLC55EE869" hidden="1">#N/A</definedName>
    <definedName name="_30735DLC55EE869" hidden="1">#N/A</definedName>
    <definedName name="_30736DLC55EE869" hidden="1">#N/A</definedName>
    <definedName name="_30737DLC55EE869" hidden="1">#N/A</definedName>
    <definedName name="_30738DLC55EE869" hidden="1">#N/A</definedName>
    <definedName name="_30739DLC55EE869" hidden="1">#N/A</definedName>
    <definedName name="_3073DL61343544" hidden="1">#N/A</definedName>
    <definedName name="_30740DLC55EE869" hidden="1">#N/A</definedName>
    <definedName name="_30741DLC55EE869" hidden="1">#N/A</definedName>
    <definedName name="_30742DLC55EE869" hidden="1">#N/A</definedName>
    <definedName name="_30743DLC55EE869" hidden="1">#N/A</definedName>
    <definedName name="_30744DLC55EE869" hidden="1">#N/A</definedName>
    <definedName name="_30745DLC55EE869" hidden="1">#N/A</definedName>
    <definedName name="_30746DLC55EE869" hidden="1">#N/A</definedName>
    <definedName name="_30747DLC55EE869" hidden="1">#N/A</definedName>
    <definedName name="_30748DLC55EE869" hidden="1">#N/A</definedName>
    <definedName name="_30749DLC55EE869" hidden="1">#N/A</definedName>
    <definedName name="_3074DL61343544" hidden="1">#N/A</definedName>
    <definedName name="_30750DLC55EE869" hidden="1">#N/A</definedName>
    <definedName name="_30751DLC55EE869" hidden="1">#N/A</definedName>
    <definedName name="_30752DLC55EE869" hidden="1">#N/A</definedName>
    <definedName name="_30753DLC55EE869" hidden="1">#N/A</definedName>
    <definedName name="_30754DLC55EE869" hidden="1">#N/A</definedName>
    <definedName name="_30755DLC55EE869" hidden="1">#N/A</definedName>
    <definedName name="_30756DLC55EE869" hidden="1">#N/A</definedName>
    <definedName name="_30757DLC55EE869" hidden="1">#N/A</definedName>
    <definedName name="_30758DLC55EE869" hidden="1">#N/A</definedName>
    <definedName name="_30759DLC55EE869" hidden="1">#N/A</definedName>
    <definedName name="_3075DL61343544" hidden="1">#N/A</definedName>
    <definedName name="_30760DLC55EE869" hidden="1">#N/A</definedName>
    <definedName name="_30761DLC55EE869" hidden="1">#N/A</definedName>
    <definedName name="_30762DLC55EE869" hidden="1">#N/A</definedName>
    <definedName name="_30763DLC55EE869" hidden="1">#N/A</definedName>
    <definedName name="_30764DLC55EE869" hidden="1">#N/A</definedName>
    <definedName name="_30765DLC55EE869" hidden="1">#N/A</definedName>
    <definedName name="_30766DLC55FE869" hidden="1">#N/A</definedName>
    <definedName name="_30767DLC55FE869" hidden="1">#N/A</definedName>
    <definedName name="_30768DLC55FE869" hidden="1">#N/A</definedName>
    <definedName name="_30769DLC55FE869" hidden="1">#N/A</definedName>
    <definedName name="_3076DL61343544" hidden="1">#N/A</definedName>
    <definedName name="_30770DLC55FE869" hidden="1">#N/A</definedName>
    <definedName name="_30771DLC55FE869" hidden="1">#N/A</definedName>
    <definedName name="_30772DLC55FE869" hidden="1">#N/A</definedName>
    <definedName name="_30773DLC55FE869" hidden="1">#N/A</definedName>
    <definedName name="_30774DLC55FE869" hidden="1">#N/A</definedName>
    <definedName name="_30775DLC55FE869" hidden="1">#N/A</definedName>
    <definedName name="_30776DLC55FE869" hidden="1">#N/A</definedName>
    <definedName name="_30777DLC55FE869" hidden="1">#N/A</definedName>
    <definedName name="_30778DLC55FE869" hidden="1">#N/A</definedName>
    <definedName name="_30779DLC55FE869" hidden="1">#N/A</definedName>
    <definedName name="_3077DL61343544" hidden="1">#N/A</definedName>
    <definedName name="_30780DLC55FE869" hidden="1">#N/A</definedName>
    <definedName name="_30781DLC55FE869" hidden="1">#N/A</definedName>
    <definedName name="_30782DLC55FE869" hidden="1">#N/A</definedName>
    <definedName name="_30783DLC55FE869" hidden="1">#N/A</definedName>
    <definedName name="_30784DLC55FE869" hidden="1">#N/A</definedName>
    <definedName name="_30785DLC55FE869" hidden="1">#N/A</definedName>
    <definedName name="_30786DLC55FE869" hidden="1">#N/A</definedName>
    <definedName name="_30787DLC55FE869" hidden="1">#N/A</definedName>
    <definedName name="_30788DLC55FE869" hidden="1">#N/A</definedName>
    <definedName name="_30789DLC55FE869" hidden="1">#N/A</definedName>
    <definedName name="_3078DL61343544" hidden="1">#N/A</definedName>
    <definedName name="_30790DLC55FE869" hidden="1">#N/A</definedName>
    <definedName name="_30791DLC55FE869" hidden="1">#N/A</definedName>
    <definedName name="_30792DLC55FE869" hidden="1">#N/A</definedName>
    <definedName name="_30793DLC55FE869" hidden="1">#N/A</definedName>
    <definedName name="_30794DLC55FE869" hidden="1">#N/A</definedName>
    <definedName name="_30795DLC55FE869" hidden="1">#N/A</definedName>
    <definedName name="_30796DLC55FE869" hidden="1">#N/A</definedName>
    <definedName name="_30797DLC55FE869" hidden="1">#N/A</definedName>
    <definedName name="_30798DLC55FE869" hidden="1">#N/A</definedName>
    <definedName name="_30799DLC55FE869" hidden="1">#N/A</definedName>
    <definedName name="_3079DL61343544" hidden="1">#N/A</definedName>
    <definedName name="_307DL607930CC" hidden="1">#N/A</definedName>
    <definedName name="_307DLC4121419" hidden="1">#N/A</definedName>
    <definedName name="_30800DLC55FE869" hidden="1">#N/A</definedName>
    <definedName name="_30801DLC560E869" hidden="1">#N/A</definedName>
    <definedName name="_30802DLC560E869" hidden="1">#N/A</definedName>
    <definedName name="_30803DLC560E869" hidden="1">#N/A</definedName>
    <definedName name="_30804DLC560E869" hidden="1">#N/A</definedName>
    <definedName name="_30805DLC560E869" hidden="1">#N/A</definedName>
    <definedName name="_30806DLC560E869" hidden="1">#N/A</definedName>
    <definedName name="_30807DLC560E869" hidden="1">#N/A</definedName>
    <definedName name="_30808DLC560E869" hidden="1">#N/A</definedName>
    <definedName name="_30809DLC560E869" hidden="1">#N/A</definedName>
    <definedName name="_3080DL61343544" hidden="1">#N/A</definedName>
    <definedName name="_30810DLC560E869" hidden="1">#N/A</definedName>
    <definedName name="_30811DLC560E869" hidden="1">#N/A</definedName>
    <definedName name="_30812DLC560E869" hidden="1">#N/A</definedName>
    <definedName name="_30813DLC560E869" hidden="1">#N/A</definedName>
    <definedName name="_30814DLC560E869" hidden="1">#N/A</definedName>
    <definedName name="_30815DLC560E869" hidden="1">#N/A</definedName>
    <definedName name="_30816DLC560E869" hidden="1">#N/A</definedName>
    <definedName name="_30817DLC560E869" hidden="1">#N/A</definedName>
    <definedName name="_30818DLC560E869" hidden="1">#N/A</definedName>
    <definedName name="_30819DLC560E869" hidden="1">#N/A</definedName>
    <definedName name="_3081DL6135354C" hidden="1">#N/A</definedName>
    <definedName name="_30820DLC560E869" hidden="1">#N/A</definedName>
    <definedName name="_30821DLC560E869" hidden="1">#N/A</definedName>
    <definedName name="_30822DLC560E869" hidden="1">#N/A</definedName>
    <definedName name="_30823DLC560E869" hidden="1">#N/A</definedName>
    <definedName name="_30824DLC560E869" hidden="1">#N/A</definedName>
    <definedName name="_30825DLC560E869" hidden="1">#N/A</definedName>
    <definedName name="_30826DLC560E869" hidden="1">#N/A</definedName>
    <definedName name="_30827DLC560E869" hidden="1">#N/A</definedName>
    <definedName name="_30828DLC560E869" hidden="1">#N/A</definedName>
    <definedName name="_30829DLC560E869" hidden="1">#N/A</definedName>
    <definedName name="_3082DL6135354C" hidden="1">#N/A</definedName>
    <definedName name="_30830DLC560E869" hidden="1">#N/A</definedName>
    <definedName name="_30831DLC560E869" hidden="1">#N/A</definedName>
    <definedName name="_30832DLC560E869" hidden="1">#N/A</definedName>
    <definedName name="_30833DLC560E869" hidden="1">#N/A</definedName>
    <definedName name="_30834DLC560E869" hidden="1">#N/A</definedName>
    <definedName name="_30835DLC560E869" hidden="1">#N/A</definedName>
    <definedName name="_30836DLC561E869" hidden="1">#N/A</definedName>
    <definedName name="_30837DLC561E869" hidden="1">#N/A</definedName>
    <definedName name="_30838DLC561E869" hidden="1">#N/A</definedName>
    <definedName name="_30839DLC561E869" hidden="1">#N/A</definedName>
    <definedName name="_3083DL6135354C" hidden="1">#N/A</definedName>
    <definedName name="_30840DLC561E869" hidden="1">#N/A</definedName>
    <definedName name="_30841DLC561E869" hidden="1">#N/A</definedName>
    <definedName name="_30842DLC561E869" hidden="1">#N/A</definedName>
    <definedName name="_30843DLC561E869" hidden="1">#N/A</definedName>
    <definedName name="_30844DLC561E869" hidden="1">#N/A</definedName>
    <definedName name="_30845DLC561E869" hidden="1">#N/A</definedName>
    <definedName name="_30846DLC561E869" hidden="1">#N/A</definedName>
    <definedName name="_30847DLC561E869" hidden="1">#N/A</definedName>
    <definedName name="_30848DLC561E869" hidden="1">#N/A</definedName>
    <definedName name="_30849DLC561E869" hidden="1">#N/A</definedName>
    <definedName name="_3084DL6135354C" hidden="1">#N/A</definedName>
    <definedName name="_30850DLC561E869" hidden="1">#N/A</definedName>
    <definedName name="_30851DLC561E869" hidden="1">#N/A</definedName>
    <definedName name="_30852DLC561E869" hidden="1">#N/A</definedName>
    <definedName name="_30853DLC561E869" hidden="1">#N/A</definedName>
    <definedName name="_30854DLC561E869" hidden="1">#N/A</definedName>
    <definedName name="_30855DLC561E869" hidden="1">#N/A</definedName>
    <definedName name="_30856DLC561E869" hidden="1">#N/A</definedName>
    <definedName name="_30857DLC561E869" hidden="1">#N/A</definedName>
    <definedName name="_30858DLC561E869" hidden="1">#N/A</definedName>
    <definedName name="_30859DLC561E869" hidden="1">#N/A</definedName>
    <definedName name="_3085DL6135354C" hidden="1">#N/A</definedName>
    <definedName name="_30860DLC561E869" hidden="1">#N/A</definedName>
    <definedName name="_30861DLC561E869" hidden="1">#N/A</definedName>
    <definedName name="_30862DLC561E869" hidden="1">#N/A</definedName>
    <definedName name="_30863DLC561E869" hidden="1">#N/A</definedName>
    <definedName name="_30864DLC561E869" hidden="1">#N/A</definedName>
    <definedName name="_30865DLC561E869" hidden="1">#N/A</definedName>
    <definedName name="_30866DLC561E869" hidden="1">#N/A</definedName>
    <definedName name="_30867DLC561E869" hidden="1">#N/A</definedName>
    <definedName name="_30868DLC561E869" hidden="1">#N/A</definedName>
    <definedName name="_30869DLC561E869" hidden="1">#N/A</definedName>
    <definedName name="_3086DL6135354C" hidden="1">#N/A</definedName>
    <definedName name="_30870DLC561E869" hidden="1">#N/A</definedName>
    <definedName name="_30871DLC562E869" hidden="1">#N/A</definedName>
    <definedName name="_30872DLC562E869" hidden="1">#N/A</definedName>
    <definedName name="_30873DLC562E869" hidden="1">#N/A</definedName>
    <definedName name="_30874DLC562E869" hidden="1">#N/A</definedName>
    <definedName name="_30875DLC562E869" hidden="1">#N/A</definedName>
    <definedName name="_30876DLC562E869" hidden="1">#N/A</definedName>
    <definedName name="_30877DLC562E869" hidden="1">#N/A</definedName>
    <definedName name="_30878DLC562E869" hidden="1">#N/A</definedName>
    <definedName name="_30879DLC562E869" hidden="1">#N/A</definedName>
    <definedName name="_3087DL6135354C" hidden="1">#N/A</definedName>
    <definedName name="_30880DLC562E869" hidden="1">#N/A</definedName>
    <definedName name="_30881DLC562E869" hidden="1">#N/A</definedName>
    <definedName name="_30882DLC562E869" hidden="1">#N/A</definedName>
    <definedName name="_30883DLC562E869" hidden="1">#N/A</definedName>
    <definedName name="_30884DLC562E869" hidden="1">#N/A</definedName>
    <definedName name="_30885DLC562E869" hidden="1">#N/A</definedName>
    <definedName name="_30886DLC562E869" hidden="1">#N/A</definedName>
    <definedName name="_30887DLC562E869" hidden="1">#N/A</definedName>
    <definedName name="_30888DLC562E869" hidden="1">#N/A</definedName>
    <definedName name="_30889DLC562E869" hidden="1">#N/A</definedName>
    <definedName name="_3088DL6135354C" hidden="1">#N/A</definedName>
    <definedName name="_30890DLC562E869" hidden="1">#N/A</definedName>
    <definedName name="_30891DLC562E869" hidden="1">#N/A</definedName>
    <definedName name="_30892DLC562E869" hidden="1">#N/A</definedName>
    <definedName name="_30893DLC562E869" hidden="1">#N/A</definedName>
    <definedName name="_30894DLC562E869" hidden="1">#N/A</definedName>
    <definedName name="_30895DLC562E869" hidden="1">#N/A</definedName>
    <definedName name="_30896DLC562E869" hidden="1">#N/A</definedName>
    <definedName name="_30897DLC562E869" hidden="1">#N/A</definedName>
    <definedName name="_30898DLC562E869" hidden="1">#N/A</definedName>
    <definedName name="_30899DLC562E869" hidden="1">#N/A</definedName>
    <definedName name="_3089DL6135354C" hidden="1">#N/A</definedName>
    <definedName name="_308DL607930CC" hidden="1">#N/A</definedName>
    <definedName name="_308DLC4131419" hidden="1">#N/A</definedName>
    <definedName name="_30900DLC562E869" hidden="1">#N/A</definedName>
    <definedName name="_30901DLC562E869" hidden="1">#N/A</definedName>
    <definedName name="_30902DLC562E869" hidden="1">#N/A</definedName>
    <definedName name="_30903DLC562E869" hidden="1">#N/A</definedName>
    <definedName name="_30904DLC562E869" hidden="1">#N/A</definedName>
    <definedName name="_30905DLC562E869" hidden="1">#N/A</definedName>
    <definedName name="_30906DLC563E869" hidden="1">#N/A</definedName>
    <definedName name="_30907DLC563E869" hidden="1">#N/A</definedName>
    <definedName name="_30908DLC563E869" hidden="1">#N/A</definedName>
    <definedName name="_30909DLC563E869" hidden="1">#N/A</definedName>
    <definedName name="_3090DL6135354C" hidden="1">#N/A</definedName>
    <definedName name="_30910DLC563E869" hidden="1">#N/A</definedName>
    <definedName name="_30911DLC563E869" hidden="1">#N/A</definedName>
    <definedName name="_30912DLC563E869" hidden="1">#N/A</definedName>
    <definedName name="_30913DLC563E869" hidden="1">#N/A</definedName>
    <definedName name="_30914DLC563E869" hidden="1">#N/A</definedName>
    <definedName name="_30915DLC563E869" hidden="1">#N/A</definedName>
    <definedName name="_30916DLC563E869" hidden="1">#N/A</definedName>
    <definedName name="_30917DLC563E869" hidden="1">#N/A</definedName>
    <definedName name="_30918DLC563E869" hidden="1">#N/A</definedName>
    <definedName name="_30919DLC563E869" hidden="1">#N/A</definedName>
    <definedName name="_3091DL6135354C" hidden="1">#N/A</definedName>
    <definedName name="_30920DLC563E869" hidden="1">#N/A</definedName>
    <definedName name="_30921DLC563E869" hidden="1">#N/A</definedName>
    <definedName name="_30922DLC563E869" hidden="1">#N/A</definedName>
    <definedName name="_30923DLC563E869" hidden="1">#N/A</definedName>
    <definedName name="_30924DLC563E869" hidden="1">#N/A</definedName>
    <definedName name="_30925DLC563E869" hidden="1">#N/A</definedName>
    <definedName name="_30926DLC563E869" hidden="1">#N/A</definedName>
    <definedName name="_30927DLC563E869" hidden="1">#N/A</definedName>
    <definedName name="_30928DLC563E869" hidden="1">#N/A</definedName>
    <definedName name="_30929DLC563E869" hidden="1">#N/A</definedName>
    <definedName name="_3092DL6135354C" hidden="1">#N/A</definedName>
    <definedName name="_30930DLC563E869" hidden="1">#N/A</definedName>
    <definedName name="_30931DLC563E869" hidden="1">#N/A</definedName>
    <definedName name="_30932DLC563E869" hidden="1">#N/A</definedName>
    <definedName name="_30933DLC563E869" hidden="1">#N/A</definedName>
    <definedName name="_30934DLC563E869" hidden="1">#N/A</definedName>
    <definedName name="_30935DLC563E869" hidden="1">#N/A</definedName>
    <definedName name="_30936DLC563E869" hidden="1">#N/A</definedName>
    <definedName name="_30937DLC563E869" hidden="1">#N/A</definedName>
    <definedName name="_30938DLC563E869" hidden="1">#N/A</definedName>
    <definedName name="_30939DLC563E869" hidden="1">#N/A</definedName>
    <definedName name="_3093DL6135354C" hidden="1">#N/A</definedName>
    <definedName name="_30940DLC563E869" hidden="1">#N/A</definedName>
    <definedName name="_30941DLC564E869" hidden="1">#N/A</definedName>
    <definedName name="_30942DLC564E869" hidden="1">#N/A</definedName>
    <definedName name="_30943DLC564E869" hidden="1">#N/A</definedName>
    <definedName name="_30944DLC564E869" hidden="1">#N/A</definedName>
    <definedName name="_30945DLC564E869" hidden="1">#N/A</definedName>
    <definedName name="_30946DLC564E869" hidden="1">#N/A</definedName>
    <definedName name="_30947DLC564E869" hidden="1">#N/A</definedName>
    <definedName name="_30948DLC564E869" hidden="1">#N/A</definedName>
    <definedName name="_30949DLC564E869" hidden="1">#N/A</definedName>
    <definedName name="_3094DL6135354C" hidden="1">#N/A</definedName>
    <definedName name="_30950DLC564E869" hidden="1">#N/A</definedName>
    <definedName name="_30951DLC564E869" hidden="1">#N/A</definedName>
    <definedName name="_30952DLC564E869" hidden="1">#N/A</definedName>
    <definedName name="_30953DLC564E869" hidden="1">#N/A</definedName>
    <definedName name="_30954DLC564E869" hidden="1">#N/A</definedName>
    <definedName name="_30955DLC564E869" hidden="1">#N/A</definedName>
    <definedName name="_30956DLC564E869" hidden="1">#N/A</definedName>
    <definedName name="_30957DLC564E869" hidden="1">#N/A</definedName>
    <definedName name="_30958DLC564E869" hidden="1">#N/A</definedName>
    <definedName name="_30959DLC564E869" hidden="1">#N/A</definedName>
    <definedName name="_3095DL6135354C" hidden="1">#N/A</definedName>
    <definedName name="_30960DLC564E869" hidden="1">#N/A</definedName>
    <definedName name="_30961DLC564E869" hidden="1">#N/A</definedName>
    <definedName name="_30962DLC564E869" hidden="1">#N/A</definedName>
    <definedName name="_30963DLC564E869" hidden="1">#N/A</definedName>
    <definedName name="_30964DLC564E869" hidden="1">#N/A</definedName>
    <definedName name="_30965DLC564E869" hidden="1">#N/A</definedName>
    <definedName name="_30966DLC564E869" hidden="1">#N/A</definedName>
    <definedName name="_30967DLC564E869" hidden="1">#N/A</definedName>
    <definedName name="_30968DLC564E869" hidden="1">#N/A</definedName>
    <definedName name="_30969DLC564E869" hidden="1">#N/A</definedName>
    <definedName name="_3096DL6135354C" hidden="1">#N/A</definedName>
    <definedName name="_30970DLC564E869" hidden="1">#N/A</definedName>
    <definedName name="_30971DLC564E869" hidden="1">#N/A</definedName>
    <definedName name="_30972DLC564E869" hidden="1">#N/A</definedName>
    <definedName name="_30973DLC564E869" hidden="1">#N/A</definedName>
    <definedName name="_30974DLC564E869" hidden="1">#N/A</definedName>
    <definedName name="_30975DLC564E869" hidden="1">#N/A</definedName>
    <definedName name="_30976DLC565E869" hidden="1">#N/A</definedName>
    <definedName name="_30977DLC565E869" hidden="1">#N/A</definedName>
    <definedName name="_30978DLC565E869" hidden="1">#N/A</definedName>
    <definedName name="_30979DLC565E869" hidden="1">#N/A</definedName>
    <definedName name="_3097DL6135354C" hidden="1">#N/A</definedName>
    <definedName name="_30980DLC565E869" hidden="1">#N/A</definedName>
    <definedName name="_30981DLC565E869" hidden="1">#N/A</definedName>
    <definedName name="_30982DLC565E869" hidden="1">#N/A</definedName>
    <definedName name="_30983DLC565E869" hidden="1">#N/A</definedName>
    <definedName name="_30984DLC565E869" hidden="1">#N/A</definedName>
    <definedName name="_30985DLC565E869" hidden="1">#N/A</definedName>
    <definedName name="_30986DLC565E869" hidden="1">#N/A</definedName>
    <definedName name="_30987DLC565E869" hidden="1">#N/A</definedName>
    <definedName name="_30988DLC565E869" hidden="1">#N/A</definedName>
    <definedName name="_30989DLC565E869" hidden="1">#N/A</definedName>
    <definedName name="_3098DL6135354C" hidden="1">#N/A</definedName>
    <definedName name="_30990DLC565E869" hidden="1">#N/A</definedName>
    <definedName name="_30991DLC565E869" hidden="1">#N/A</definedName>
    <definedName name="_30992DLC565E869" hidden="1">#N/A</definedName>
    <definedName name="_30993DLC565E869" hidden="1">#N/A</definedName>
    <definedName name="_30994DLC565E869" hidden="1">#N/A</definedName>
    <definedName name="_30995DLC565E869" hidden="1">#N/A</definedName>
    <definedName name="_30996DLC565E869" hidden="1">#N/A</definedName>
    <definedName name="_30997DLC565E869" hidden="1">#N/A</definedName>
    <definedName name="_30998DLC565E869" hidden="1">#N/A</definedName>
    <definedName name="_30999DLC565E869" hidden="1">#N/A</definedName>
    <definedName name="_3099DL6135354C" hidden="1">#N/A</definedName>
    <definedName name="_309DL607930CC" hidden="1">#N/A</definedName>
    <definedName name="_309DLC4141419" hidden="1">#N/A</definedName>
    <definedName name="_30AL639B3E5C" hidden="1">#N/A</definedName>
    <definedName name="_30DL60EE3399" hidden="1">#N/A</definedName>
    <definedName name="_31000DLC565E869" hidden="1">#N/A</definedName>
    <definedName name="_31001DLC565E869" hidden="1">#N/A</definedName>
    <definedName name="_31002DLC565E869" hidden="1">#N/A</definedName>
    <definedName name="_31003DLC565E869" hidden="1">#N/A</definedName>
    <definedName name="_31004DLC565E869" hidden="1">#N/A</definedName>
    <definedName name="_31005DLC565E869" hidden="1">#N/A</definedName>
    <definedName name="_31006DLC565E869" hidden="1">#N/A</definedName>
    <definedName name="_31007DLC565E869" hidden="1">#N/A</definedName>
    <definedName name="_31008DLC565E869" hidden="1">#N/A</definedName>
    <definedName name="_31009DLC565E869" hidden="1">#N/A</definedName>
    <definedName name="_3100DL6135354C" hidden="1">#N/A</definedName>
    <definedName name="_31010DLC565E869" hidden="1">#N/A</definedName>
    <definedName name="_31011DLC566E869" hidden="1">#N/A</definedName>
    <definedName name="_31012DLC566E869" hidden="1">#N/A</definedName>
    <definedName name="_31013DLC566E869" hidden="1">#N/A</definedName>
    <definedName name="_31014DLC566E869" hidden="1">#N/A</definedName>
    <definedName name="_31015DLC566E869" hidden="1">#N/A</definedName>
    <definedName name="_31016DLC566E869" hidden="1">#N/A</definedName>
    <definedName name="_31017DLC566E869" hidden="1">#N/A</definedName>
    <definedName name="_31018DLC566E869" hidden="1">#N/A</definedName>
    <definedName name="_31019DLC566E869" hidden="1">#N/A</definedName>
    <definedName name="_3101DL6135354C" hidden="1">#N/A</definedName>
    <definedName name="_31020DLC566E869" hidden="1">#N/A</definedName>
    <definedName name="_31021DLC566E869" hidden="1">#N/A</definedName>
    <definedName name="_31022DLC566E869" hidden="1">#N/A</definedName>
    <definedName name="_31023DLC566E869" hidden="1">#N/A</definedName>
    <definedName name="_31024DLC566E869" hidden="1">#N/A</definedName>
    <definedName name="_31025DLC566E869" hidden="1">#N/A</definedName>
    <definedName name="_31026DLC566E869" hidden="1">#N/A</definedName>
    <definedName name="_31027DLC566E869" hidden="1">#N/A</definedName>
    <definedName name="_31028DLC566E869" hidden="1">#N/A</definedName>
    <definedName name="_31029DLC566E869" hidden="1">#N/A</definedName>
    <definedName name="_3102DL6135354C" hidden="1">#N/A</definedName>
    <definedName name="_31030DLC566E869" hidden="1">#N/A</definedName>
    <definedName name="_31031DLC566E869" hidden="1">#N/A</definedName>
    <definedName name="_31032DLC566E869" hidden="1">#N/A</definedName>
    <definedName name="_31033DLC566E869" hidden="1">#N/A</definedName>
    <definedName name="_31034DLC566E869" hidden="1">#N/A</definedName>
    <definedName name="_31035DLC566E869" hidden="1">#N/A</definedName>
    <definedName name="_31036DLC566E869" hidden="1">#N/A</definedName>
    <definedName name="_31037DLC566E869" hidden="1">#N/A</definedName>
    <definedName name="_31038DLC566E869" hidden="1">#N/A</definedName>
    <definedName name="_31039DLC566E869" hidden="1">#N/A</definedName>
    <definedName name="_3103DL6135354C" hidden="1">#N/A</definedName>
    <definedName name="_31040DLC566E869" hidden="1">#N/A</definedName>
    <definedName name="_31041DLC566E869" hidden="1">#N/A</definedName>
    <definedName name="_31042DLC566E869" hidden="1">#N/A</definedName>
    <definedName name="_31043DLC566E869" hidden="1">#N/A</definedName>
    <definedName name="_31044DLC566E869" hidden="1">#N/A</definedName>
    <definedName name="_31045DLC566E869" hidden="1">#N/A</definedName>
    <definedName name="_3104DL6135354C" hidden="1">#N/A</definedName>
    <definedName name="_3105DL6135354C" hidden="1">#N/A</definedName>
    <definedName name="_3106DL6135354C" hidden="1">#N/A</definedName>
    <definedName name="_3107DL6135354C" hidden="1">#N/A</definedName>
    <definedName name="_3108DL6135354C" hidden="1">#N/A</definedName>
    <definedName name="_3109DL6135354C" hidden="1">#N/A</definedName>
    <definedName name="_310DL607930CC" hidden="1">#N/A</definedName>
    <definedName name="_310DLC4151419" hidden="1">#N/A</definedName>
    <definedName name="_3110DL6135354C" hidden="1">#N/A</definedName>
    <definedName name="_3111DL6135354C" hidden="1">#N/A</definedName>
    <definedName name="_3112DL6135354C" hidden="1">#N/A</definedName>
    <definedName name="_3113DL6135354C" hidden="1">#N/A</definedName>
    <definedName name="_3114DL6135354C" hidden="1">#N/A</definedName>
    <definedName name="_3115DL6135354C" hidden="1">#N/A</definedName>
    <definedName name="_3116DL61363552" hidden="1">#N/A</definedName>
    <definedName name="_3117DL61363552" hidden="1">#N/A</definedName>
    <definedName name="_3118DL61363552" hidden="1">#N/A</definedName>
    <definedName name="_3119DL61363552" hidden="1">#N/A</definedName>
    <definedName name="_311DL607930CC" hidden="1">#N/A</definedName>
    <definedName name="_311DLC4161419" hidden="1">#N/A</definedName>
    <definedName name="_3120DL61363552" hidden="1">#N/A</definedName>
    <definedName name="_3121DL61363552" hidden="1">#N/A</definedName>
    <definedName name="_3122DL61363552" hidden="1">#N/A</definedName>
    <definedName name="_3123DL61363552" hidden="1">#N/A</definedName>
    <definedName name="_3124DL61363552" hidden="1">#N/A</definedName>
    <definedName name="_3125DL61363552" hidden="1">#N/A</definedName>
    <definedName name="_3126DL61363552" hidden="1">#N/A</definedName>
    <definedName name="_3127DL61363552" hidden="1">#N/A</definedName>
    <definedName name="_3128DL61363552" hidden="1">#N/A</definedName>
    <definedName name="_3129DL61363552" hidden="1">#N/A</definedName>
    <definedName name="_312DL607930CC" hidden="1">#N/A</definedName>
    <definedName name="_312DLC4175B7F" hidden="1">#N/A</definedName>
    <definedName name="_3130DL61363552" hidden="1">#N/A</definedName>
    <definedName name="_3131DL61363552" hidden="1">#N/A</definedName>
    <definedName name="_3132DL61363552" hidden="1">#N/A</definedName>
    <definedName name="_3133DL61363552" hidden="1">#N/A</definedName>
    <definedName name="_3134DL61363552" hidden="1">#N/A</definedName>
    <definedName name="_3135DL61363552" hidden="1">#N/A</definedName>
    <definedName name="_3136DL61363552" hidden="1">#N/A</definedName>
    <definedName name="_3137DL61363552" hidden="1">#N/A</definedName>
    <definedName name="_3138DL61363552" hidden="1">#N/A</definedName>
    <definedName name="_3139DL61363552" hidden="1">#N/A</definedName>
    <definedName name="_313DL607930CC" hidden="1">#N/A</definedName>
    <definedName name="_313DLC417D760" hidden="1">#N/A</definedName>
    <definedName name="_3140DL61363552" hidden="1">#N/A</definedName>
    <definedName name="_3141DL61363552" hidden="1">#N/A</definedName>
    <definedName name="_3142DL61363552" hidden="1">#N/A</definedName>
    <definedName name="_3143DL61363552" hidden="1">#N/A</definedName>
    <definedName name="_3144DL61363552" hidden="1">#N/A</definedName>
    <definedName name="_3145DL61363552" hidden="1">#N/A</definedName>
    <definedName name="_3146DL61363552" hidden="1">#N/A</definedName>
    <definedName name="_3147DL61363552" hidden="1">#N/A</definedName>
    <definedName name="_3148DL61363552" hidden="1">#N/A</definedName>
    <definedName name="_3149DL61363552" hidden="1">#N/A</definedName>
    <definedName name="_314DL607930CC" hidden="1">#N/A</definedName>
    <definedName name="_314DLC4185B7F" hidden="1">#N/A</definedName>
    <definedName name="_3150DL61363552" hidden="1">#N/A</definedName>
    <definedName name="_3151DL61373558" hidden="1">#N/A</definedName>
    <definedName name="_3152DL61373558" hidden="1">#N/A</definedName>
    <definedName name="_3153DL61373558" hidden="1">#N/A</definedName>
    <definedName name="_3154DL61373558" hidden="1">#N/A</definedName>
    <definedName name="_3155DL61373558" hidden="1">#N/A</definedName>
    <definedName name="_3156DL61373558" hidden="1">#N/A</definedName>
    <definedName name="_3157DL61373558" hidden="1">#N/A</definedName>
    <definedName name="_3158DL61373558" hidden="1">#N/A</definedName>
    <definedName name="_3159DL61373558" hidden="1">#N/A</definedName>
    <definedName name="_315DL607930CC" hidden="1">#N/A</definedName>
    <definedName name="_315DLC418D9ED" hidden="1">#N/A</definedName>
    <definedName name="_3160DL61373558" hidden="1">#N/A</definedName>
    <definedName name="_3161DL61373558" hidden="1">#N/A</definedName>
    <definedName name="_3162DL61373558" hidden="1">#N/A</definedName>
    <definedName name="_3163DL61373558" hidden="1">#N/A</definedName>
    <definedName name="_3164DL61373558" hidden="1">#N/A</definedName>
    <definedName name="_3165DL61373558" hidden="1">#N/A</definedName>
    <definedName name="_3166DL61373558" hidden="1">#N/A</definedName>
    <definedName name="_3167DL61373558" hidden="1">#N/A</definedName>
    <definedName name="_3168DL61373558" hidden="1">#N/A</definedName>
    <definedName name="_3169DL61373558" hidden="1">#N/A</definedName>
    <definedName name="_316DL607A30D2" hidden="1">#N/A</definedName>
    <definedName name="_316DLC4195B7F" hidden="1">#N/A</definedName>
    <definedName name="_3170DL61373558" hidden="1">#N/A</definedName>
    <definedName name="_3171DL61373558" hidden="1">#N/A</definedName>
    <definedName name="_3172DL61373558" hidden="1">#N/A</definedName>
    <definedName name="_3173DL61373558" hidden="1">#N/A</definedName>
    <definedName name="_3174DL61373558" hidden="1">#N/A</definedName>
    <definedName name="_3175DL61373558" hidden="1">#N/A</definedName>
    <definedName name="_3176DL61373558" hidden="1">#N/A</definedName>
    <definedName name="_3177DL61373558" hidden="1">#N/A</definedName>
    <definedName name="_3178DL61373558" hidden="1">#N/A</definedName>
    <definedName name="_3179DL61373558" hidden="1">#N/A</definedName>
    <definedName name="_317DL607A30D2" hidden="1">#N/A</definedName>
    <definedName name="_317DLC419D9ED" hidden="1">#N/A</definedName>
    <definedName name="_3180DL61373558" hidden="1">#N/A</definedName>
    <definedName name="_3181DL61373558" hidden="1">#N/A</definedName>
    <definedName name="_3182DL61373558" hidden="1">#N/A</definedName>
    <definedName name="_3183DL61373558" hidden="1">#N/A</definedName>
    <definedName name="_3184DL61373558" hidden="1">#N/A</definedName>
    <definedName name="_3185DL61373558" hidden="1">#N/A</definedName>
    <definedName name="_3186DL6138355E" hidden="1">#N/A</definedName>
    <definedName name="_3187DL6138355E" hidden="1">#N/A</definedName>
    <definedName name="_3188DL6138355E" hidden="1">#N/A</definedName>
    <definedName name="_3189DL6138355E" hidden="1">#N/A</definedName>
    <definedName name="_318DL607A30D2" hidden="1">#N/A</definedName>
    <definedName name="_318DLC41A5B7F" hidden="1">#N/A</definedName>
    <definedName name="_3190DL6138355E" hidden="1">#N/A</definedName>
    <definedName name="_3191DL6138355E" hidden="1">#N/A</definedName>
    <definedName name="_3192DL6138355E" hidden="1">#N/A</definedName>
    <definedName name="_3193DL6138355E" hidden="1">#N/A</definedName>
    <definedName name="_3194DL6138355E" hidden="1">#N/A</definedName>
    <definedName name="_3195DL6138355E" hidden="1">#N/A</definedName>
    <definedName name="_3196DL6138355E" hidden="1">#N/A</definedName>
    <definedName name="_3197DL6138355E" hidden="1">#N/A</definedName>
    <definedName name="_3198DL6138355E" hidden="1">#N/A</definedName>
    <definedName name="_3199DL6138355E" hidden="1">#N/A</definedName>
    <definedName name="_319DL607A30D2" hidden="1">#N/A</definedName>
    <definedName name="_319DLC41AD9ED" hidden="1">#N/A</definedName>
    <definedName name="_31AL639B3E5C" hidden="1">#N/A</definedName>
    <definedName name="_31DL60EF33A0" hidden="1">#N/A</definedName>
    <definedName name="_3200DL6138355E" hidden="1">#N/A</definedName>
    <definedName name="_3201DL6138355E" hidden="1">#N/A</definedName>
    <definedName name="_3202DL6138355E" hidden="1">#N/A</definedName>
    <definedName name="_3203DL6138355E" hidden="1">#N/A</definedName>
    <definedName name="_3204DL6138355E" hidden="1">#N/A</definedName>
    <definedName name="_3205DL6138355E" hidden="1">#N/A</definedName>
    <definedName name="_3206DL6138355E" hidden="1">#N/A</definedName>
    <definedName name="_3207DL6138355E" hidden="1">#N/A</definedName>
    <definedName name="_3208DL6138355E" hidden="1">#N/A</definedName>
    <definedName name="_3209DL6138355E" hidden="1">#N/A</definedName>
    <definedName name="_320DL607A30D2" hidden="1">#N/A</definedName>
    <definedName name="_320DLC41B5B80" hidden="1">#N/A</definedName>
    <definedName name="_3210DL6138355E" hidden="1">#N/A</definedName>
    <definedName name="_3211DL6138355E" hidden="1">#N/A</definedName>
    <definedName name="_3212DL6138355E" hidden="1">#N/A</definedName>
    <definedName name="_3213DL6138355E" hidden="1">#N/A</definedName>
    <definedName name="_3214DL6138355E" hidden="1">#N/A</definedName>
    <definedName name="_3215DL6138355E" hidden="1">#N/A</definedName>
    <definedName name="_3216DL6138355E" hidden="1">#N/A</definedName>
    <definedName name="_3217DL6138355E" hidden="1">#N/A</definedName>
    <definedName name="_3218DL6138355E" hidden="1">#N/A</definedName>
    <definedName name="_3219DL6138355E" hidden="1">#N/A</definedName>
    <definedName name="_321DL607A30D2" hidden="1">#N/A</definedName>
    <definedName name="_321DLC41BD9ED" hidden="1">#N/A</definedName>
    <definedName name="_3220DL6138355E" hidden="1">#N/A</definedName>
    <definedName name="_3221DL61393564" hidden="1">#N/A</definedName>
    <definedName name="_3222DL61393564" hidden="1">#N/A</definedName>
    <definedName name="_3223DL61393564" hidden="1">#N/A</definedName>
    <definedName name="_3224DL61393564" hidden="1">#N/A</definedName>
    <definedName name="_3225DL61393564" hidden="1">#N/A</definedName>
    <definedName name="_3226DL61393564" hidden="1">#N/A</definedName>
    <definedName name="_3227DL61393564" hidden="1">#N/A</definedName>
    <definedName name="_3228DL61393564" hidden="1">#N/A</definedName>
    <definedName name="_3229DL61393564" hidden="1">#N/A</definedName>
    <definedName name="_322DL607A30D2" hidden="1">#N/A</definedName>
    <definedName name="_322DLC41C5B80" hidden="1">#N/A</definedName>
    <definedName name="_3230DL61393564" hidden="1">#N/A</definedName>
    <definedName name="_3231DL61393564" hidden="1">#N/A</definedName>
    <definedName name="_3232DL61393564" hidden="1">#N/A</definedName>
    <definedName name="_3233DL61393564" hidden="1">#N/A</definedName>
    <definedName name="_3234DL61393564" hidden="1">#N/A</definedName>
    <definedName name="_3235DL61393564" hidden="1">#N/A</definedName>
    <definedName name="_3236DL61393564" hidden="1">#N/A</definedName>
    <definedName name="_3237DL61393564" hidden="1">#N/A</definedName>
    <definedName name="_3238DL61393564" hidden="1">#N/A</definedName>
    <definedName name="_3239DL61393564" hidden="1">#N/A</definedName>
    <definedName name="_323DL607A30D2" hidden="1">#N/A</definedName>
    <definedName name="_323DLC41CD9ED" hidden="1">#N/A</definedName>
    <definedName name="_3240DL61393564" hidden="1">#N/A</definedName>
    <definedName name="_3241DL61393564" hidden="1">#N/A</definedName>
    <definedName name="_3242DL61393564" hidden="1">#N/A</definedName>
    <definedName name="_3243DL61393564" hidden="1">#N/A</definedName>
    <definedName name="_3244DL61393564" hidden="1">#N/A</definedName>
    <definedName name="_3245DL61393564" hidden="1">#N/A</definedName>
    <definedName name="_3246DL61393564" hidden="1">#N/A</definedName>
    <definedName name="_3247DL61393564" hidden="1">#N/A</definedName>
    <definedName name="_3248DL61393564" hidden="1">#N/A</definedName>
    <definedName name="_3249DL61393564" hidden="1">#N/A</definedName>
    <definedName name="_324DL607A30D2" hidden="1">#N/A</definedName>
    <definedName name="_324DLC41D5B80" hidden="1">#N/A</definedName>
    <definedName name="_3250DL61393564" hidden="1">#N/A</definedName>
    <definedName name="_3251DL61393564" hidden="1">#N/A</definedName>
    <definedName name="_3252DL61393564" hidden="1">#N/A</definedName>
    <definedName name="_3253DL61393564" hidden="1">#N/A</definedName>
    <definedName name="_3254DL61393564" hidden="1">#N/A</definedName>
    <definedName name="_3255DL61393564" hidden="1">#N/A</definedName>
    <definedName name="_3256DL613A356B" hidden="1">#N/A</definedName>
    <definedName name="_3257DL613A356B" hidden="1">#N/A</definedName>
    <definedName name="_3258DL613A356B" hidden="1">#N/A</definedName>
    <definedName name="_3259DL613A356B" hidden="1">#N/A</definedName>
    <definedName name="_325DL607A30D2" hidden="1">#N/A</definedName>
    <definedName name="_325DLC41DD9ED" hidden="1">#N/A</definedName>
    <definedName name="_3260DL613A356B" hidden="1">#N/A</definedName>
    <definedName name="_3261DL613A356B" hidden="1">#N/A</definedName>
    <definedName name="_3262DL613A356B" hidden="1">#N/A</definedName>
    <definedName name="_3263DL613A356B" hidden="1">#N/A</definedName>
    <definedName name="_3264DL613A356B" hidden="1">#N/A</definedName>
    <definedName name="_3265DL613A356B" hidden="1">#N/A</definedName>
    <definedName name="_3266DL613A356B" hidden="1">#N/A</definedName>
    <definedName name="_3267DL613A356B" hidden="1">#N/A</definedName>
    <definedName name="_3268DL613A356B" hidden="1">#N/A</definedName>
    <definedName name="_3269DL613A356B" hidden="1">#N/A</definedName>
    <definedName name="_326DL607A30D2" hidden="1">#N/A</definedName>
    <definedName name="_326DLC41E5B80" hidden="1">#N/A</definedName>
    <definedName name="_3270DL613A356B" hidden="1">#N/A</definedName>
    <definedName name="_3271DL613A356B" hidden="1">#N/A</definedName>
    <definedName name="_3272DL613A356B" hidden="1">#N/A</definedName>
    <definedName name="_3273DL613A356B" hidden="1">#N/A</definedName>
    <definedName name="_3274DL613A356B" hidden="1">#N/A</definedName>
    <definedName name="_3275DL613A356B" hidden="1">#N/A</definedName>
    <definedName name="_3276DL613A356B" hidden="1">#N/A</definedName>
    <definedName name="_3277DL613A356B" hidden="1">#N/A</definedName>
    <definedName name="_3278DL613A356B" hidden="1">#N/A</definedName>
    <definedName name="_3279DL613A356B" hidden="1">#N/A</definedName>
    <definedName name="_327DL607A30D2" hidden="1">#N/A</definedName>
    <definedName name="_327DLC41ED9ED" hidden="1">#N/A</definedName>
    <definedName name="_3280DL613A356B" hidden="1">#N/A</definedName>
    <definedName name="_3281DL613A356B" hidden="1">#N/A</definedName>
    <definedName name="_3282DL613A356B" hidden="1">#N/A</definedName>
    <definedName name="_3283DL613A356B" hidden="1">#N/A</definedName>
    <definedName name="_3284DL613A356B" hidden="1">#N/A</definedName>
    <definedName name="_3285DL613A356B" hidden="1">#N/A</definedName>
    <definedName name="_3286DL613A356B" hidden="1">#N/A</definedName>
    <definedName name="_3287DL613A356B" hidden="1">#N/A</definedName>
    <definedName name="_3288DL613A356B" hidden="1">#N/A</definedName>
    <definedName name="_3289DL613A356B" hidden="1">#N/A</definedName>
    <definedName name="_328DL607A30D2" hidden="1">#N/A</definedName>
    <definedName name="_328DLC41F5B80" hidden="1">#N/A</definedName>
    <definedName name="_3290DL613A356B" hidden="1">#N/A</definedName>
    <definedName name="_3291DL613B3571" hidden="1">#N/A</definedName>
    <definedName name="_3292DL613B3571" hidden="1">#N/A</definedName>
    <definedName name="_3293DL613B3571" hidden="1">#N/A</definedName>
    <definedName name="_3294DL613B3571" hidden="1">#N/A</definedName>
    <definedName name="_3295DL613B3571" hidden="1">#N/A</definedName>
    <definedName name="_3296DL613B3571" hidden="1">#N/A</definedName>
    <definedName name="_3297DL613B3571" hidden="1">#N/A</definedName>
    <definedName name="_3298DL613B3571" hidden="1">#N/A</definedName>
    <definedName name="_3299DL613B3571" hidden="1">#N/A</definedName>
    <definedName name="_329DL607A30D2" hidden="1">#N/A</definedName>
    <definedName name="_329DLC41FD9ED" hidden="1">#N/A</definedName>
    <definedName name="_32AL639B3E5C" hidden="1">#N/A</definedName>
    <definedName name="_32DL60F033A7" hidden="1">#N/A</definedName>
    <definedName name="_3300DL613B3571" hidden="1">#N/A</definedName>
    <definedName name="_3301DL613B3571" hidden="1">#N/A</definedName>
    <definedName name="_3302DL613B3571" hidden="1">#N/A</definedName>
    <definedName name="_3303DL613B3571" hidden="1">#N/A</definedName>
    <definedName name="_3304DL613B3571" hidden="1">#N/A</definedName>
    <definedName name="_3305DL613B3571" hidden="1">#N/A</definedName>
    <definedName name="_3306DL613B3571" hidden="1">#N/A</definedName>
    <definedName name="_3307DL613B3571" hidden="1">#N/A</definedName>
    <definedName name="_3308DL613B3571" hidden="1">#N/A</definedName>
    <definedName name="_3309DL613B3571" hidden="1">#N/A</definedName>
    <definedName name="_330DL607A30D2" hidden="1">#N/A</definedName>
    <definedName name="_330DLC4205B80" hidden="1">#N/A</definedName>
    <definedName name="_3310DL613B3571" hidden="1">#N/A</definedName>
    <definedName name="_3311DL613B3571" hidden="1">#N/A</definedName>
    <definedName name="_3312DL613B3571" hidden="1">#N/A</definedName>
    <definedName name="_3313DL613B3571" hidden="1">#N/A</definedName>
    <definedName name="_3314DL613B3571" hidden="1">#N/A</definedName>
    <definedName name="_3315DL613B3571" hidden="1">#N/A</definedName>
    <definedName name="_3316DL613B3571" hidden="1">#N/A</definedName>
    <definedName name="_3317DL613B3571" hidden="1">#N/A</definedName>
    <definedName name="_3318DL613B3571" hidden="1">#N/A</definedName>
    <definedName name="_3319DL613B3571" hidden="1">#N/A</definedName>
    <definedName name="_331DL607A30D2" hidden="1">#N/A</definedName>
    <definedName name="_331DLC420D9ED" hidden="1">#N/A</definedName>
    <definedName name="_3320DL613B3571" hidden="1">#N/A</definedName>
    <definedName name="_3321DL613B3571" hidden="1">#N/A</definedName>
    <definedName name="_3322DL613B3571" hidden="1">#N/A</definedName>
    <definedName name="_3323DL613B3571" hidden="1">#N/A</definedName>
    <definedName name="_3324DL613B3571" hidden="1">#N/A</definedName>
    <definedName name="_3325DL613B3571" hidden="1">#N/A</definedName>
    <definedName name="_3326DL613C3577" hidden="1">#N/A</definedName>
    <definedName name="_3327DL613C3577" hidden="1">#N/A</definedName>
    <definedName name="_3328DL613C3577" hidden="1">#N/A</definedName>
    <definedName name="_3329DL613C3577" hidden="1">#N/A</definedName>
    <definedName name="_332DL607A30D2" hidden="1">#N/A</definedName>
    <definedName name="_332DLC4215B80" hidden="1">#N/A</definedName>
    <definedName name="_3330DL613C3577" hidden="1">#N/A</definedName>
    <definedName name="_3331DL613C3577" hidden="1">#N/A</definedName>
    <definedName name="_3332DL613C3577" hidden="1">#N/A</definedName>
    <definedName name="_3333DL613C3577" hidden="1">#N/A</definedName>
    <definedName name="_3334DL613C3577" hidden="1">#N/A</definedName>
    <definedName name="_3335DL613C3577" hidden="1">#N/A</definedName>
    <definedName name="_3336DL613C3577" hidden="1">#N/A</definedName>
    <definedName name="_3337DL613C3577" hidden="1">#N/A</definedName>
    <definedName name="_3338DL613C3577" hidden="1">#N/A</definedName>
    <definedName name="_3339DL613C3577" hidden="1">#N/A</definedName>
    <definedName name="_333DL607A30D2" hidden="1">#N/A</definedName>
    <definedName name="_333DLC421D9ED" hidden="1">#N/A</definedName>
    <definedName name="_3340DL613C3577" hidden="1">#N/A</definedName>
    <definedName name="_3341DL613C3577" hidden="1">#N/A</definedName>
    <definedName name="_3342DL613C3577" hidden="1">#N/A</definedName>
    <definedName name="_3343DL613C3577" hidden="1">#N/A</definedName>
    <definedName name="_3344DL613C3577" hidden="1">#N/A</definedName>
    <definedName name="_3345DL613C3577" hidden="1">#N/A</definedName>
    <definedName name="_3346DL613C3577" hidden="1">#N/A</definedName>
    <definedName name="_3347DL613C3577" hidden="1">#N/A</definedName>
    <definedName name="_3348DL613C3577" hidden="1">#N/A</definedName>
    <definedName name="_3349DL613C3577" hidden="1">#N/A</definedName>
    <definedName name="_334DL607A30D2" hidden="1">#N/A</definedName>
    <definedName name="_334DLC4225B80" hidden="1">#N/A</definedName>
    <definedName name="_3350DL613C3577" hidden="1">#N/A</definedName>
    <definedName name="_3351DL613C3577" hidden="1">#N/A</definedName>
    <definedName name="_3352DL613C3577" hidden="1">#N/A</definedName>
    <definedName name="_3353DL613C3577" hidden="1">#N/A</definedName>
    <definedName name="_3354DL613C3577" hidden="1">#N/A</definedName>
    <definedName name="_3355DL613C3577" hidden="1">#N/A</definedName>
    <definedName name="_3356DL613C3577" hidden="1">#N/A</definedName>
    <definedName name="_3357DL613C3577" hidden="1">#N/A</definedName>
    <definedName name="_3358DL613C3577" hidden="1">#N/A</definedName>
    <definedName name="_3359DL613C3577" hidden="1">#N/A</definedName>
    <definedName name="_335DL607A30D2" hidden="1">#N/A</definedName>
    <definedName name="_335DLC422D9ED" hidden="1">#N/A</definedName>
    <definedName name="_3360DL613C3577" hidden="1">#N/A</definedName>
    <definedName name="_3361DL613D357D" hidden="1">#N/A</definedName>
    <definedName name="_3362DL613D357D" hidden="1">#N/A</definedName>
    <definedName name="_3363DL613D357D" hidden="1">#N/A</definedName>
    <definedName name="_3364DL613D357D" hidden="1">#N/A</definedName>
    <definedName name="_3365DL613D357D" hidden="1">#N/A</definedName>
    <definedName name="_3366DL613D357D" hidden="1">#N/A</definedName>
    <definedName name="_3367DL613D357D" hidden="1">#N/A</definedName>
    <definedName name="_3368DL613D357D" hidden="1">#N/A</definedName>
    <definedName name="_3369DL613D357D" hidden="1">#N/A</definedName>
    <definedName name="_336DL607A30D2" hidden="1">#N/A</definedName>
    <definedName name="_336DLC4235B80" hidden="1">#N/A</definedName>
    <definedName name="_3370DL613D357D" hidden="1">#N/A</definedName>
    <definedName name="_3371DL613D357D" hidden="1">#N/A</definedName>
    <definedName name="_3372DL613D357D" hidden="1">#N/A</definedName>
    <definedName name="_3373DL613D357D" hidden="1">#N/A</definedName>
    <definedName name="_3374DL613D357D" hidden="1">#N/A</definedName>
    <definedName name="_3375DL613D357D" hidden="1">#N/A</definedName>
    <definedName name="_3376DL613D357D" hidden="1">#N/A</definedName>
    <definedName name="_3377DL613D357D" hidden="1">#N/A</definedName>
    <definedName name="_3378DL613D357D" hidden="1">#N/A</definedName>
    <definedName name="_3379DL613D357D" hidden="1">#N/A</definedName>
    <definedName name="_337DL607A30D2" hidden="1">#N/A</definedName>
    <definedName name="_337DLC4245B80" hidden="1">#N/A</definedName>
    <definedName name="_3380DL613D357D" hidden="1">#N/A</definedName>
    <definedName name="_3381DL613D357D" hidden="1">#N/A</definedName>
    <definedName name="_3382DL613D357D" hidden="1">#N/A</definedName>
    <definedName name="_3383DL613D357D" hidden="1">#N/A</definedName>
    <definedName name="_3384DL613D357D" hidden="1">#N/A</definedName>
    <definedName name="_3385DL613D357D" hidden="1">#N/A</definedName>
    <definedName name="_3386DL613D357D" hidden="1">#N/A</definedName>
    <definedName name="_3387DL613D357D" hidden="1">#N/A</definedName>
    <definedName name="_3388DL613D357D" hidden="1">#N/A</definedName>
    <definedName name="_3389DL613D357D" hidden="1">#N/A</definedName>
    <definedName name="_338DL607A30D2" hidden="1">#N/A</definedName>
    <definedName name="_338DLC4255B80" hidden="1">#N/A</definedName>
    <definedName name="_3390DL613D357D" hidden="1">#N/A</definedName>
    <definedName name="_3391DL613D357D" hidden="1">#N/A</definedName>
    <definedName name="_3392DL613D357D" hidden="1">#N/A</definedName>
    <definedName name="_3393DL613D357D" hidden="1">#N/A</definedName>
    <definedName name="_3394DL613D357D" hidden="1">#N/A</definedName>
    <definedName name="_3395DL613D357D" hidden="1">#N/A</definedName>
    <definedName name="_3396DL613E3583" hidden="1">#N/A</definedName>
    <definedName name="_3397DL613E3583" hidden="1">#N/A</definedName>
    <definedName name="_3398DL613E3583" hidden="1">#N/A</definedName>
    <definedName name="_3399DL613E3583" hidden="1">#N/A</definedName>
    <definedName name="_339DL607A30D2" hidden="1">#N/A</definedName>
    <definedName name="_339DLC4265B80" hidden="1">#N/A</definedName>
    <definedName name="_33AL639B3E5C" hidden="1">#N/A</definedName>
    <definedName name="_33DL60F133AC" hidden="1">#N/A</definedName>
    <definedName name="_3400DL613E3583" hidden="1">#N/A</definedName>
    <definedName name="_3401DL613E3583" hidden="1">#N/A</definedName>
    <definedName name="_3402DL613E3583" hidden="1">#N/A</definedName>
    <definedName name="_3403DL613E3583" hidden="1">#N/A</definedName>
    <definedName name="_3404DL613E3583" hidden="1">#N/A</definedName>
    <definedName name="_3405DL613E3583" hidden="1">#N/A</definedName>
    <definedName name="_3406DL613E3583" hidden="1">#N/A</definedName>
    <definedName name="_3407DL613E3583" hidden="1">#N/A</definedName>
    <definedName name="_3408DL613E3583" hidden="1">#N/A</definedName>
    <definedName name="_3409DL613E3583" hidden="1">#N/A</definedName>
    <definedName name="_340DL607A30D2" hidden="1">#N/A</definedName>
    <definedName name="_340DLC4275B80" hidden="1">#N/A</definedName>
    <definedName name="_3410DL613E3583" hidden="1">#N/A</definedName>
    <definedName name="_3411DL613E3583" hidden="1">#N/A</definedName>
    <definedName name="_3412DL613E3583" hidden="1">#N/A</definedName>
    <definedName name="_3413DL613E3583" hidden="1">#N/A</definedName>
    <definedName name="_3414DL613E3583" hidden="1">#N/A</definedName>
    <definedName name="_3415DL613E3583" hidden="1">#N/A</definedName>
    <definedName name="_3416DL613E3583" hidden="1">#N/A</definedName>
    <definedName name="_3417DL613E3583" hidden="1">#N/A</definedName>
    <definedName name="_3418DL613E3583" hidden="1">#N/A</definedName>
    <definedName name="_3419DL613E3583" hidden="1">#N/A</definedName>
    <definedName name="_341DL607A30D2" hidden="1">#N/A</definedName>
    <definedName name="_341DLC4285B80" hidden="1">#N/A</definedName>
    <definedName name="_3420DL613E3583" hidden="1">#N/A</definedName>
    <definedName name="_3421DL613E3583" hidden="1">#N/A</definedName>
    <definedName name="_3422DL613E3583" hidden="1">#N/A</definedName>
    <definedName name="_3423DL613E3583" hidden="1">#N/A</definedName>
    <definedName name="_3424DL613E3583" hidden="1">#N/A</definedName>
    <definedName name="_3425DL613E3583" hidden="1">#N/A</definedName>
    <definedName name="_3426DL613E3583" hidden="1">#N/A</definedName>
    <definedName name="_3427DL613E3583" hidden="1">#N/A</definedName>
    <definedName name="_3428DL613E3583" hidden="1">#N/A</definedName>
    <definedName name="_3429DL613E3583" hidden="1">#N/A</definedName>
    <definedName name="_342DL607A30D2" hidden="1">#N/A</definedName>
    <definedName name="_342DLC4295B81" hidden="1">#N/A</definedName>
    <definedName name="_3430DL613E3583" hidden="1">#N/A</definedName>
    <definedName name="_3431DL613F3589" hidden="1">#N/A</definedName>
    <definedName name="_3432DL613F3589" hidden="1">#N/A</definedName>
    <definedName name="_3433DL613F3589" hidden="1">#N/A</definedName>
    <definedName name="_3434DL613F3589" hidden="1">#N/A</definedName>
    <definedName name="_3435DL613F3589" hidden="1">#N/A</definedName>
    <definedName name="_3436DL613F3589" hidden="1">#N/A</definedName>
    <definedName name="_3437DL613F3589" hidden="1">#N/A</definedName>
    <definedName name="_3438DL613F3589" hidden="1">#N/A</definedName>
    <definedName name="_3439DL613F3589" hidden="1">#N/A</definedName>
    <definedName name="_343DL607A30D2" hidden="1">#N/A</definedName>
    <definedName name="_343DLC42A5B81" hidden="1">#N/A</definedName>
    <definedName name="_3440DL613F3589" hidden="1">#N/A</definedName>
    <definedName name="_3441DL613F3589" hidden="1">#N/A</definedName>
    <definedName name="_3442DL613F3589" hidden="1">#N/A</definedName>
    <definedName name="_3443DL613F3589" hidden="1">#N/A</definedName>
    <definedName name="_3444DL613F3589" hidden="1">#N/A</definedName>
    <definedName name="_3445DL613F3589" hidden="1">#N/A</definedName>
    <definedName name="_3446DL613F3589" hidden="1">#N/A</definedName>
    <definedName name="_3447DL613F3589" hidden="1">#N/A</definedName>
    <definedName name="_3448DL613F3589" hidden="1">#N/A</definedName>
    <definedName name="_3449DL613F3589" hidden="1">#N/A</definedName>
    <definedName name="_344DL607A30D2" hidden="1">#N/A</definedName>
    <definedName name="_344DLC42B5B81" hidden="1">#N/A</definedName>
    <definedName name="_3450DL613F3589" hidden="1">#N/A</definedName>
    <definedName name="_3451DL613F3589" hidden="1">#N/A</definedName>
    <definedName name="_3452DL613F3589" hidden="1">#N/A</definedName>
    <definedName name="_3453DL613F3589" hidden="1">#N/A</definedName>
    <definedName name="_3454DL613F3589" hidden="1">#N/A</definedName>
    <definedName name="_3455DL613F3589" hidden="1">#N/A</definedName>
    <definedName name="_3456DL613F3589" hidden="1">#N/A</definedName>
    <definedName name="_3457DL613F3589" hidden="1">#N/A</definedName>
    <definedName name="_3458DL613F3589" hidden="1">#N/A</definedName>
    <definedName name="_3459DL613F3589" hidden="1">#N/A</definedName>
    <definedName name="_345DL607A30D2" hidden="1">#N/A</definedName>
    <definedName name="_345DLC42C5B81" hidden="1">#N/A</definedName>
    <definedName name="_3460DL613F3589" hidden="1">#N/A</definedName>
    <definedName name="_3461DL613F3589" hidden="1">#N/A</definedName>
    <definedName name="_3462DL613F3589" hidden="1">#N/A</definedName>
    <definedName name="_3463DL613F3589" hidden="1">#N/A</definedName>
    <definedName name="_3464DL613F3589" hidden="1">#N/A</definedName>
    <definedName name="_3465DL613F3589" hidden="1">#N/A</definedName>
    <definedName name="_3466DL6140358F" hidden="1">#N/A</definedName>
    <definedName name="_3467DL6140358F" hidden="1">#N/A</definedName>
    <definedName name="_3468DL6140358F" hidden="1">#N/A</definedName>
    <definedName name="_3469DL6140358F" hidden="1">#N/A</definedName>
    <definedName name="_346DL607A30D2" hidden="1">#N/A</definedName>
    <definedName name="_346DLC42D5B81" hidden="1">#N/A</definedName>
    <definedName name="_3470DL6140358F" hidden="1">#N/A</definedName>
    <definedName name="_3471DL6140358F" hidden="1">#N/A</definedName>
    <definedName name="_3472DL6140358F" hidden="1">#N/A</definedName>
    <definedName name="_3473DL6140358F" hidden="1">#N/A</definedName>
    <definedName name="_3474DL6140358F" hidden="1">#N/A</definedName>
    <definedName name="_3475DL6140358F" hidden="1">#N/A</definedName>
    <definedName name="_3476DL6140358F" hidden="1">#N/A</definedName>
    <definedName name="_3477DL6140358F" hidden="1">#N/A</definedName>
    <definedName name="_3478DL6140358F" hidden="1">#N/A</definedName>
    <definedName name="_3479DL6140358F" hidden="1">#N/A</definedName>
    <definedName name="_347DL607A30D2" hidden="1">#N/A</definedName>
    <definedName name="_347DLC42E5B81" hidden="1">#N/A</definedName>
    <definedName name="_3480DL6140358F" hidden="1">#N/A</definedName>
    <definedName name="_3481DL6140358F" hidden="1">#N/A</definedName>
    <definedName name="_3482DL6140358F" hidden="1">#N/A</definedName>
    <definedName name="_3483DL6140358F" hidden="1">#N/A</definedName>
    <definedName name="_3484DL6140358F" hidden="1">#N/A</definedName>
    <definedName name="_3485DL6140358F" hidden="1">#N/A</definedName>
    <definedName name="_3486DL6140358F" hidden="1">#N/A</definedName>
    <definedName name="_3487DL6140358F" hidden="1">#N/A</definedName>
    <definedName name="_3488DL6140358F" hidden="1">#N/A</definedName>
    <definedName name="_3489DL6140358F" hidden="1">#N/A</definedName>
    <definedName name="_348DL607A30D2" hidden="1">#N/A</definedName>
    <definedName name="_348DLC42F5B81" hidden="1">#N/A</definedName>
    <definedName name="_3490DL6140358F" hidden="1">#N/A</definedName>
    <definedName name="_3491DL6140358F" hidden="1">#N/A</definedName>
    <definedName name="_3492DL6140358F" hidden="1">#N/A</definedName>
    <definedName name="_3493DL6140358F" hidden="1">#N/A</definedName>
    <definedName name="_3494DL6140358F" hidden="1">#N/A</definedName>
    <definedName name="_3495DL6140358F" hidden="1">#N/A</definedName>
    <definedName name="_3496DL6140358F" hidden="1">#N/A</definedName>
    <definedName name="_3497DL6140358F" hidden="1">#N/A</definedName>
    <definedName name="_3498DL6140358F" hidden="1">#N/A</definedName>
    <definedName name="_3499DL6140358F" hidden="1">#N/A</definedName>
    <definedName name="_349DL607A30D2" hidden="1">#N/A</definedName>
    <definedName name="_349DLC4305B81" hidden="1">#N/A</definedName>
    <definedName name="_34AL639B3E5C" hidden="1">#N/A</definedName>
    <definedName name="_34DL60F233B3" hidden="1">#N/A</definedName>
    <definedName name="_3500DL6140358F" hidden="1">#N/A</definedName>
    <definedName name="_3501DL61413595" hidden="1">#N/A</definedName>
    <definedName name="_3502DL61413595" hidden="1">#N/A</definedName>
    <definedName name="_3503DL61413595" hidden="1">#N/A</definedName>
    <definedName name="_3504DL61413595" hidden="1">#N/A</definedName>
    <definedName name="_3505DL61413595" hidden="1">#N/A</definedName>
    <definedName name="_3506DL61413595" hidden="1">#N/A</definedName>
    <definedName name="_3507DL61413595" hidden="1">#N/A</definedName>
    <definedName name="_3508DL61413595" hidden="1">#N/A</definedName>
    <definedName name="_3509DL61413595" hidden="1">#N/A</definedName>
    <definedName name="_350DL607A30D2" hidden="1">#N/A</definedName>
    <definedName name="_350DLC4315B81" hidden="1">#N/A</definedName>
    <definedName name="_3510DL61413595" hidden="1">#N/A</definedName>
    <definedName name="_3511DL61413595" hidden="1">#N/A</definedName>
    <definedName name="_3512DL61413595" hidden="1">#N/A</definedName>
    <definedName name="_3513DL61413595" hidden="1">#N/A</definedName>
    <definedName name="_3514DL61413595" hidden="1">#N/A</definedName>
    <definedName name="_3515DL61413595" hidden="1">#N/A</definedName>
    <definedName name="_3516DL61413595" hidden="1">#N/A</definedName>
    <definedName name="_3517DL61413595" hidden="1">#N/A</definedName>
    <definedName name="_3518DL61413595" hidden="1">#N/A</definedName>
    <definedName name="_3519DL61413595" hidden="1">#N/A</definedName>
    <definedName name="_351DL607B30D7" hidden="1">#N/A</definedName>
    <definedName name="_351DLC4325B81" hidden="1">#N/A</definedName>
    <definedName name="_3520DL61413595" hidden="1">#N/A</definedName>
    <definedName name="_3521DL61413595" hidden="1">#N/A</definedName>
    <definedName name="_3522DL61413595" hidden="1">#N/A</definedName>
    <definedName name="_3523DL61413595" hidden="1">#N/A</definedName>
    <definedName name="_3524DL61413595" hidden="1">#N/A</definedName>
    <definedName name="_3525DL61413595" hidden="1">#N/A</definedName>
    <definedName name="_3526DL61413595" hidden="1">#N/A</definedName>
    <definedName name="_3527DL61413595" hidden="1">#N/A</definedName>
    <definedName name="_3528DL61413595" hidden="1">#N/A</definedName>
    <definedName name="_3529DL61413595" hidden="1">#N/A</definedName>
    <definedName name="_352DL607B30D7" hidden="1">#N/A</definedName>
    <definedName name="_352DLC4335B81" hidden="1">#N/A</definedName>
    <definedName name="_3530DL61413595" hidden="1">#N/A</definedName>
    <definedName name="_3531DL61413595" hidden="1">#N/A</definedName>
    <definedName name="_3532DL61413595" hidden="1">#N/A</definedName>
    <definedName name="_3533DL61413595" hidden="1">#N/A</definedName>
    <definedName name="_3534DL61413595" hidden="1">#N/A</definedName>
    <definedName name="_3535DL61413595" hidden="1">#N/A</definedName>
    <definedName name="_3536DL6142359B" hidden="1">#N/A</definedName>
    <definedName name="_3537DL6142359B" hidden="1">#N/A</definedName>
    <definedName name="_3538DL6142359B" hidden="1">#N/A</definedName>
    <definedName name="_3539DL6142359B" hidden="1">#N/A</definedName>
    <definedName name="_353DL607B30D7" hidden="1">#N/A</definedName>
    <definedName name="_353DLC4345B81" hidden="1">#N/A</definedName>
    <definedName name="_3540DL6142359B" hidden="1">#N/A</definedName>
    <definedName name="_3541DL6142359B" hidden="1">#N/A</definedName>
    <definedName name="_3542DL6142359B" hidden="1">#N/A</definedName>
    <definedName name="_3543DL6142359B" hidden="1">#N/A</definedName>
    <definedName name="_3544DL6142359B" hidden="1">#N/A</definedName>
    <definedName name="_3545DL6142359B" hidden="1">#N/A</definedName>
    <definedName name="_3546DL6142359B" hidden="1">#N/A</definedName>
    <definedName name="_3547DL6142359B" hidden="1">#N/A</definedName>
    <definedName name="_3548DL6142359B" hidden="1">#N/A</definedName>
    <definedName name="_3549DL6142359B" hidden="1">#N/A</definedName>
    <definedName name="_354DL607B30D7" hidden="1">#N/A</definedName>
    <definedName name="_354DLC4355B81" hidden="1">#N/A</definedName>
    <definedName name="_3550DL6142359B" hidden="1">#N/A</definedName>
    <definedName name="_3551DL6142359B" hidden="1">#N/A</definedName>
    <definedName name="_3552DL6142359B" hidden="1">#N/A</definedName>
    <definedName name="_3553DL6142359B" hidden="1">#N/A</definedName>
    <definedName name="_3554DL6142359B" hidden="1">#N/A</definedName>
    <definedName name="_3555DL6142359B" hidden="1">#N/A</definedName>
    <definedName name="_3556DL6142359B" hidden="1">#N/A</definedName>
    <definedName name="_3557DL6142359B" hidden="1">#N/A</definedName>
    <definedName name="_3558DL6142359B" hidden="1">#N/A</definedName>
    <definedName name="_3559DL6142359B" hidden="1">#N/A</definedName>
    <definedName name="_355DL607B30D7" hidden="1">#N/A</definedName>
    <definedName name="_355DLC4365B82" hidden="1">#N/A</definedName>
    <definedName name="_3560DL6142359B" hidden="1">#N/A</definedName>
    <definedName name="_3561DL6142359B" hidden="1">#N/A</definedName>
    <definedName name="_3562DL6142359B" hidden="1">#N/A</definedName>
    <definedName name="_3563DL6142359B" hidden="1">#N/A</definedName>
    <definedName name="_3564DL6142359B" hidden="1">#N/A</definedName>
    <definedName name="_3565DL6142359B" hidden="1">#N/A</definedName>
    <definedName name="_3566DL6142359B" hidden="1">#N/A</definedName>
    <definedName name="_3567DL6142359B" hidden="1">#N/A</definedName>
    <definedName name="_3568DL6142359B" hidden="1">#N/A</definedName>
    <definedName name="_3569DL6142359B" hidden="1">#N/A</definedName>
    <definedName name="_356DL607B30D7" hidden="1">#N/A</definedName>
    <definedName name="_356DLC4375B82" hidden="1">#N/A</definedName>
    <definedName name="_3570DL6142359B" hidden="1">#N/A</definedName>
    <definedName name="_3571DL614335A1" hidden="1">#N/A</definedName>
    <definedName name="_3572DL614335A1" hidden="1">#N/A</definedName>
    <definedName name="_3573DL614335A1" hidden="1">#N/A</definedName>
    <definedName name="_3574DL614335A1" hidden="1">#N/A</definedName>
    <definedName name="_3575DL614335A1" hidden="1">#N/A</definedName>
    <definedName name="_3576DL614335A1" hidden="1">#N/A</definedName>
    <definedName name="_3577DL614335A1" hidden="1">#N/A</definedName>
    <definedName name="_3578DL614335A1" hidden="1">#N/A</definedName>
    <definedName name="_3579DL614335A1" hidden="1">#N/A</definedName>
    <definedName name="_357DL607B30D7" hidden="1">#N/A</definedName>
    <definedName name="_357DLC4385B82" hidden="1">#N/A</definedName>
    <definedName name="_3580DL614335A1" hidden="1">#N/A</definedName>
    <definedName name="_3581DL614335A1" hidden="1">#N/A</definedName>
    <definedName name="_3582DL614335A1" hidden="1">#N/A</definedName>
    <definedName name="_3583DL614335A1" hidden="1">#N/A</definedName>
    <definedName name="_3584DL614335A1" hidden="1">#N/A</definedName>
    <definedName name="_3585DL614335A1" hidden="1">#N/A</definedName>
    <definedName name="_3586DL614335A1" hidden="1">#N/A</definedName>
    <definedName name="_3587DL614335A1" hidden="1">#N/A</definedName>
    <definedName name="_3588DL614335A1" hidden="1">#N/A</definedName>
    <definedName name="_3589DL614335A1" hidden="1">#N/A</definedName>
    <definedName name="_358DL607B30D7" hidden="1">#N/A</definedName>
    <definedName name="_358DLC4395B82" hidden="1">#N/A</definedName>
    <definedName name="_3590DL614335A1" hidden="1">#N/A</definedName>
    <definedName name="_3591DL614335A1" hidden="1">#N/A</definedName>
    <definedName name="_3592DL614335A1" hidden="1">#N/A</definedName>
    <definedName name="_3593DL614335A1" hidden="1">#N/A</definedName>
    <definedName name="_3594DL614335A1" hidden="1">#N/A</definedName>
    <definedName name="_3595DL614335A1" hidden="1">#N/A</definedName>
    <definedName name="_3596DL614335A1" hidden="1">#N/A</definedName>
    <definedName name="_3597DL614335A1" hidden="1">#N/A</definedName>
    <definedName name="_3598DL614335A1" hidden="1">#N/A</definedName>
    <definedName name="_3599DL614335A1" hidden="1">#N/A</definedName>
    <definedName name="_359DL607B30D7" hidden="1">#N/A</definedName>
    <definedName name="_359DLC43A5B82" hidden="1">#N/A</definedName>
    <definedName name="_35AL639B3E5C" hidden="1">#N/A</definedName>
    <definedName name="_35DL60F333B8" hidden="1">#N/A</definedName>
    <definedName name="_3600DL614335A1" hidden="1">#N/A</definedName>
    <definedName name="_3601DL614335A1" hidden="1">#N/A</definedName>
    <definedName name="_3602DL614335A1" hidden="1">#N/A</definedName>
    <definedName name="_3603DL614335A1" hidden="1">#N/A</definedName>
    <definedName name="_3604DL614335A1" hidden="1">#N/A</definedName>
    <definedName name="_3605DL614335A1" hidden="1">#N/A</definedName>
    <definedName name="_3606DL614435A7" hidden="1">#N/A</definedName>
    <definedName name="_3607DL614435A7" hidden="1">#N/A</definedName>
    <definedName name="_3608DL614435A7" hidden="1">#N/A</definedName>
    <definedName name="_3609DL614435A7" hidden="1">#N/A</definedName>
    <definedName name="_360DL607B30D7" hidden="1">#N/A</definedName>
    <definedName name="_360DLC43B5CEE" hidden="1">#N/A</definedName>
    <definedName name="_3610DL614435A7" hidden="1">#N/A</definedName>
    <definedName name="_3611DL614435A7" hidden="1">#N/A</definedName>
    <definedName name="_3612DL614435A7" hidden="1">#N/A</definedName>
    <definedName name="_3613DL614435A7" hidden="1">#N/A</definedName>
    <definedName name="_3614DL614435A7" hidden="1">#N/A</definedName>
    <definedName name="_3615DL614435A7" hidden="1">#N/A</definedName>
    <definedName name="_3616DL614435A7" hidden="1">#N/A</definedName>
    <definedName name="_3617DL614435A7" hidden="1">#N/A</definedName>
    <definedName name="_3618DL614435A7" hidden="1">#N/A</definedName>
    <definedName name="_3619DL614435A7" hidden="1">#N/A</definedName>
    <definedName name="_361DL607B30D7" hidden="1">#N/A</definedName>
    <definedName name="_361DLC43C5CEF" hidden="1">#N/A</definedName>
    <definedName name="_3620DL614435A7" hidden="1">#N/A</definedName>
    <definedName name="_3621DL614435A7" hidden="1">#N/A</definedName>
    <definedName name="_3622DL614435A7" hidden="1">#N/A</definedName>
    <definedName name="_3623DL614435A7" hidden="1">#N/A</definedName>
    <definedName name="_3624DL614435A7" hidden="1">#N/A</definedName>
    <definedName name="_3625DL614435A7" hidden="1">#N/A</definedName>
    <definedName name="_3626DL614435A7" hidden="1">#N/A</definedName>
    <definedName name="_3627DL614435A7" hidden="1">#N/A</definedName>
    <definedName name="_3628DL614435A7" hidden="1">#N/A</definedName>
    <definedName name="_3629DL614435A7" hidden="1">#N/A</definedName>
    <definedName name="_362DL607B30D7" hidden="1">#N/A</definedName>
    <definedName name="_362DLC43D5CEF" hidden="1">#N/A</definedName>
    <definedName name="_3630DL614435A7" hidden="1">#N/A</definedName>
    <definedName name="_3631DL614435A7" hidden="1">#N/A</definedName>
    <definedName name="_3632DL614435A7" hidden="1">#N/A</definedName>
    <definedName name="_3633DL614435A7" hidden="1">#N/A</definedName>
    <definedName name="_3634DL614435A7" hidden="1">#N/A</definedName>
    <definedName name="_3635DL614435A7" hidden="1">#N/A</definedName>
    <definedName name="_3636DL614435A7" hidden="1">#N/A</definedName>
    <definedName name="_3637DL614435A7" hidden="1">#N/A</definedName>
    <definedName name="_3638DL614435A7" hidden="1">#N/A</definedName>
    <definedName name="_3639DL614435A7" hidden="1">#N/A</definedName>
    <definedName name="_363DL607B30D7" hidden="1">#N/A</definedName>
    <definedName name="_363DLC43E5CEF" hidden="1">#N/A</definedName>
    <definedName name="_3640DL614435A7" hidden="1">#N/A</definedName>
    <definedName name="_3641DL614535AC" hidden="1">#N/A</definedName>
    <definedName name="_3642DL614535AC" hidden="1">#N/A</definedName>
    <definedName name="_3643DL614535AC" hidden="1">#N/A</definedName>
    <definedName name="_3644DL614535AC" hidden="1">#N/A</definedName>
    <definedName name="_3645DL614535AC" hidden="1">#N/A</definedName>
    <definedName name="_3646DL614535AC" hidden="1">#N/A</definedName>
    <definedName name="_3647DL614535AC" hidden="1">#N/A</definedName>
    <definedName name="_3648DL614535AC" hidden="1">#N/A</definedName>
    <definedName name="_3649DL614535AC" hidden="1">#N/A</definedName>
    <definedName name="_364DL607B30D7" hidden="1">#N/A</definedName>
    <definedName name="_364DLC43F5CEF" hidden="1">#N/A</definedName>
    <definedName name="_3650DL614535AC" hidden="1">#N/A</definedName>
    <definedName name="_3651DL614535AC" hidden="1">#N/A</definedName>
    <definedName name="_3652DL614535AC" hidden="1">#N/A</definedName>
    <definedName name="_3653DL614535AC" hidden="1">#N/A</definedName>
    <definedName name="_3654DL614535AC" hidden="1">#N/A</definedName>
    <definedName name="_3655DL614535AC" hidden="1">#N/A</definedName>
    <definedName name="_3656DL614535AC" hidden="1">#N/A</definedName>
    <definedName name="_3657DL614535AC" hidden="1">#N/A</definedName>
    <definedName name="_3658DL614535AC" hidden="1">#N/A</definedName>
    <definedName name="_3659DL614535AC" hidden="1">#N/A</definedName>
    <definedName name="_365DL607B30D7" hidden="1">#N/A</definedName>
    <definedName name="_365DLC4405CEF" hidden="1">#N/A</definedName>
    <definedName name="_3660DL614535AC" hidden="1">#N/A</definedName>
    <definedName name="_3661DL614535AC" hidden="1">#N/A</definedName>
    <definedName name="_3662DL614535AC" hidden="1">#N/A</definedName>
    <definedName name="_3663DL614535AC" hidden="1">#N/A</definedName>
    <definedName name="_3664DL614535AC" hidden="1">#N/A</definedName>
    <definedName name="_3665DL614535AC" hidden="1">#N/A</definedName>
    <definedName name="_3666DL614535AC" hidden="1">#N/A</definedName>
    <definedName name="_3667DL614535AC" hidden="1">#N/A</definedName>
    <definedName name="_3668DL614535AC" hidden="1">#N/A</definedName>
    <definedName name="_3669DL614535AC" hidden="1">#N/A</definedName>
    <definedName name="_366DL607B30D7" hidden="1">#N/A</definedName>
    <definedName name="_366DLC4415CEF" hidden="1">#N/A</definedName>
    <definedName name="_3670DL614535AC" hidden="1">#N/A</definedName>
    <definedName name="_3671DL614535AC" hidden="1">#N/A</definedName>
    <definedName name="_3672DL614535AC" hidden="1">#N/A</definedName>
    <definedName name="_3673DL614535AC" hidden="1">#N/A</definedName>
    <definedName name="_3674DL614535AC" hidden="1">#N/A</definedName>
    <definedName name="_3675DL614535AC" hidden="1">#N/A</definedName>
    <definedName name="_3676DL614635B3" hidden="1">#N/A</definedName>
    <definedName name="_3677DL614635B3" hidden="1">#N/A</definedName>
    <definedName name="_3678DL614635B3" hidden="1">#N/A</definedName>
    <definedName name="_3679DL614635B3" hidden="1">#N/A</definedName>
    <definedName name="_367DL607B30D7" hidden="1">#N/A</definedName>
    <definedName name="_367DLC4425CEF" hidden="1">#N/A</definedName>
    <definedName name="_3680DL614635B3" hidden="1">#N/A</definedName>
    <definedName name="_3681DL614635B3" hidden="1">#N/A</definedName>
    <definedName name="_3682DL614635B3" hidden="1">#N/A</definedName>
    <definedName name="_3683DL614635B3" hidden="1">#N/A</definedName>
    <definedName name="_3684DL614635B3" hidden="1">#N/A</definedName>
    <definedName name="_3685DL614635B3" hidden="1">#N/A</definedName>
    <definedName name="_3686DL614635B3" hidden="1">#N/A</definedName>
    <definedName name="_3687DL614635B3" hidden="1">#N/A</definedName>
    <definedName name="_3688DL614635B3" hidden="1">#N/A</definedName>
    <definedName name="_3689DL614635B3" hidden="1">#N/A</definedName>
    <definedName name="_368DL607B30D7" hidden="1">#N/A</definedName>
    <definedName name="_368DLC4435CEF" hidden="1">#N/A</definedName>
    <definedName name="_3690DL614635B3" hidden="1">#N/A</definedName>
    <definedName name="_3691DL614635B3" hidden="1">#N/A</definedName>
    <definedName name="_3692DL614635B3" hidden="1">#N/A</definedName>
    <definedName name="_3693DL614635B3" hidden="1">#N/A</definedName>
    <definedName name="_3694DL614635B3" hidden="1">#N/A</definedName>
    <definedName name="_3695DL614635B3" hidden="1">#N/A</definedName>
    <definedName name="_3696DL614635B3" hidden="1">#N/A</definedName>
    <definedName name="_3697DL614635B3" hidden="1">#N/A</definedName>
    <definedName name="_3698DL614635B3" hidden="1">#N/A</definedName>
    <definedName name="_3699DL614635B3" hidden="1">#N/A</definedName>
    <definedName name="_369DL607B30D7" hidden="1">#N/A</definedName>
    <definedName name="_369DLC4445CEF" hidden="1">#N/A</definedName>
    <definedName name="_36DL60723099" hidden="1">#N/A</definedName>
    <definedName name="_36DL60F433BE" hidden="1">#N/A</definedName>
    <definedName name="_3700DL614635B3" hidden="1">#N/A</definedName>
    <definedName name="_3701DL614635B3" hidden="1">#N/A</definedName>
    <definedName name="_3702DL614635B3" hidden="1">#N/A</definedName>
    <definedName name="_3703DL614635B3" hidden="1">#N/A</definedName>
    <definedName name="_3704DL614635B3" hidden="1">#N/A</definedName>
    <definedName name="_3705DL614635B3" hidden="1">#N/A</definedName>
    <definedName name="_3706DL614635B3" hidden="1">#N/A</definedName>
    <definedName name="_3707DL614635B3" hidden="1">#N/A</definedName>
    <definedName name="_3708DL614635B3" hidden="1">#N/A</definedName>
    <definedName name="_3709DL614635B3" hidden="1">#N/A</definedName>
    <definedName name="_370DL607B30D7" hidden="1">#N/A</definedName>
    <definedName name="_370DLC4455CEF" hidden="1">#N/A</definedName>
    <definedName name="_3710DL614635B3" hidden="1">#N/A</definedName>
    <definedName name="_3711DL614735B9" hidden="1">#N/A</definedName>
    <definedName name="_3712DL614735B9" hidden="1">#N/A</definedName>
    <definedName name="_3713DL614735B9" hidden="1">#N/A</definedName>
    <definedName name="_3714DL614735B9" hidden="1">#N/A</definedName>
    <definedName name="_3715DL614735B9" hidden="1">#N/A</definedName>
    <definedName name="_3716DL614735B9" hidden="1">#N/A</definedName>
    <definedName name="_3717DL614735B9" hidden="1">#N/A</definedName>
    <definedName name="_3718DL614735B9" hidden="1">#N/A</definedName>
    <definedName name="_3719DL614735B9" hidden="1">#N/A</definedName>
    <definedName name="_371DL607B30D7" hidden="1">#N/A</definedName>
    <definedName name="_371DLC4465CEF" hidden="1">#N/A</definedName>
    <definedName name="_3720DL614735B9" hidden="1">#N/A</definedName>
    <definedName name="_3721DL614735B9" hidden="1">#N/A</definedName>
    <definedName name="_3722DL614735B9" hidden="1">#N/A</definedName>
    <definedName name="_3723DL614735B9" hidden="1">#N/A</definedName>
    <definedName name="_3724DL614735B9" hidden="1">#N/A</definedName>
    <definedName name="_3725DL614735B9" hidden="1">#N/A</definedName>
    <definedName name="_3726DL614735B9" hidden="1">#N/A</definedName>
    <definedName name="_3727DL614735B9" hidden="1">#N/A</definedName>
    <definedName name="_3728DL614735B9" hidden="1">#N/A</definedName>
    <definedName name="_3729DL614735B9" hidden="1">#N/A</definedName>
    <definedName name="_372DL607B30D7" hidden="1">#N/A</definedName>
    <definedName name="_372DLC4475CEF" hidden="1">#N/A</definedName>
    <definedName name="_3730DL614735B9" hidden="1">#N/A</definedName>
    <definedName name="_3731DL614735B9" hidden="1">#N/A</definedName>
    <definedName name="_3732DL614735B9" hidden="1">#N/A</definedName>
    <definedName name="_3733DL614735B9" hidden="1">#N/A</definedName>
    <definedName name="_3734DL614735B9" hidden="1">#N/A</definedName>
    <definedName name="_3735DL614735B9" hidden="1">#N/A</definedName>
    <definedName name="_3736DL614735B9" hidden="1">#N/A</definedName>
    <definedName name="_3737DL614735B9" hidden="1">#N/A</definedName>
    <definedName name="_3738DL614735B9" hidden="1">#N/A</definedName>
    <definedName name="_3739DL614735B9" hidden="1">#N/A</definedName>
    <definedName name="_373DL607B30D7" hidden="1">#N/A</definedName>
    <definedName name="_373DLC447DFF3" hidden="1">#N/A</definedName>
    <definedName name="_3740DL614735B9" hidden="1">#N/A</definedName>
    <definedName name="_3741DL614735B9" hidden="1">#N/A</definedName>
    <definedName name="_3742DL614735B9" hidden="1">#N/A</definedName>
    <definedName name="_3743DL614735B9" hidden="1">#N/A</definedName>
    <definedName name="_3744DL614735B9" hidden="1">#N/A</definedName>
    <definedName name="_3745DL614735B9" hidden="1">#N/A</definedName>
    <definedName name="_3746DL614835BF" hidden="1">#N/A</definedName>
    <definedName name="_3747DL614835BF" hidden="1">#N/A</definedName>
    <definedName name="_3748DL614835BF" hidden="1">#N/A</definedName>
    <definedName name="_3749DL614835BF" hidden="1">#N/A</definedName>
    <definedName name="_374DL607B30D7" hidden="1">#N/A</definedName>
    <definedName name="_374DLC4485CEF" hidden="1">#N/A</definedName>
    <definedName name="_3750DL614835BF" hidden="1">#N/A</definedName>
    <definedName name="_3751DL614835BF" hidden="1">#N/A</definedName>
    <definedName name="_3752DL614835BF" hidden="1">#N/A</definedName>
    <definedName name="_3753DL614835BF" hidden="1">#N/A</definedName>
    <definedName name="_3754DL614835BF" hidden="1">#N/A</definedName>
    <definedName name="_3755DL614835BF" hidden="1">#N/A</definedName>
    <definedName name="_3756DL614835BF" hidden="1">#N/A</definedName>
    <definedName name="_3757DL614835BF" hidden="1">#N/A</definedName>
    <definedName name="_3758DL614835BF" hidden="1">#N/A</definedName>
    <definedName name="_3759DL614835BF" hidden="1">#N/A</definedName>
    <definedName name="_375DL607B30D7" hidden="1">#N/A</definedName>
    <definedName name="_375DLC448DFF3" hidden="1">#N/A</definedName>
    <definedName name="_3760DL614835BF" hidden="1">#N/A</definedName>
    <definedName name="_3761DL614835BF" hidden="1">#N/A</definedName>
    <definedName name="_3762DL614835BF" hidden="1">#N/A</definedName>
    <definedName name="_3763DL614835BF" hidden="1">#N/A</definedName>
    <definedName name="_3764DL614835BF" hidden="1">#N/A</definedName>
    <definedName name="_3765DL614835BF" hidden="1">#N/A</definedName>
    <definedName name="_3766DL614835BF" hidden="1">#N/A</definedName>
    <definedName name="_3767DL614835BF" hidden="1">#N/A</definedName>
    <definedName name="_3768DL614835BF" hidden="1">#N/A</definedName>
    <definedName name="_3769DL614835BF" hidden="1">#N/A</definedName>
    <definedName name="_376DL607B30D7" hidden="1">#N/A</definedName>
    <definedName name="_376DLC4495CF0" hidden="1">#N/A</definedName>
    <definedName name="_3770DL614835BF" hidden="1">#N/A</definedName>
    <definedName name="_3771DL614835BF" hidden="1">#N/A</definedName>
    <definedName name="_3772DL614835BF" hidden="1">#N/A</definedName>
    <definedName name="_3773DL614835BF" hidden="1">#N/A</definedName>
    <definedName name="_3774DL614835BF" hidden="1">#N/A</definedName>
    <definedName name="_3775DL614835BF" hidden="1">#N/A</definedName>
    <definedName name="_3776DL614835BF" hidden="1">#N/A</definedName>
    <definedName name="_3777DL614835BF" hidden="1">#N/A</definedName>
    <definedName name="_3778DL614835BF" hidden="1">#N/A</definedName>
    <definedName name="_3779DL614835BF" hidden="1">#N/A</definedName>
    <definedName name="_377DL607B30D7" hidden="1">#N/A</definedName>
    <definedName name="_377DLC449DFF3" hidden="1">#N/A</definedName>
    <definedName name="_3780DL614835BF" hidden="1">#N/A</definedName>
    <definedName name="_3781DL614935C5" hidden="1">#N/A</definedName>
    <definedName name="_3782DL614935C5" hidden="1">#N/A</definedName>
    <definedName name="_3783DL614935C5" hidden="1">#N/A</definedName>
    <definedName name="_3784DL614935C5" hidden="1">#N/A</definedName>
    <definedName name="_3785DL614935C5" hidden="1">#N/A</definedName>
    <definedName name="_3786DL614935C5" hidden="1">#N/A</definedName>
    <definedName name="_3787DL614935C5" hidden="1">#N/A</definedName>
    <definedName name="_3788DL614935C5" hidden="1">#N/A</definedName>
    <definedName name="_3789DL614935C5" hidden="1">#N/A</definedName>
    <definedName name="_378DL607B30D7" hidden="1">#N/A</definedName>
    <definedName name="_378DLC44A5CF0" hidden="1">#N/A</definedName>
    <definedName name="_3790DL614935C5" hidden="1">#N/A</definedName>
    <definedName name="_3791DL614935C5" hidden="1">#N/A</definedName>
    <definedName name="_3792DL614935C5" hidden="1">#N/A</definedName>
    <definedName name="_3793DL614935C5" hidden="1">#N/A</definedName>
    <definedName name="_3794DL614935C5" hidden="1">#N/A</definedName>
    <definedName name="_3795DL614935C5" hidden="1">#N/A</definedName>
    <definedName name="_3796DL614935C5" hidden="1">#N/A</definedName>
    <definedName name="_3797DL614935C5" hidden="1">#N/A</definedName>
    <definedName name="_3798DL614935C5" hidden="1">#N/A</definedName>
    <definedName name="_3799DL614935C5" hidden="1">#N/A</definedName>
    <definedName name="_379DL607B30D7" hidden="1">#N/A</definedName>
    <definedName name="_379DLC44ADFF3" hidden="1">#N/A</definedName>
    <definedName name="_37DL60723099" hidden="1">#N/A</definedName>
    <definedName name="_37DL60F533C5" hidden="1">#N/A</definedName>
    <definedName name="_3800DL614935C5" hidden="1">#N/A</definedName>
    <definedName name="_3801DL614935C5" hidden="1">#N/A</definedName>
    <definedName name="_3802DL614935C5" hidden="1">#N/A</definedName>
    <definedName name="_3803DL614935C5" hidden="1">#N/A</definedName>
    <definedName name="_3804DL614935C5" hidden="1">#N/A</definedName>
    <definedName name="_3805DL614935C5" hidden="1">#N/A</definedName>
    <definedName name="_3806DL614935C5" hidden="1">#N/A</definedName>
    <definedName name="_3807DL614935C5" hidden="1">#N/A</definedName>
    <definedName name="_3808DL614935C5" hidden="1">#N/A</definedName>
    <definedName name="_3809DL614935C5" hidden="1">#N/A</definedName>
    <definedName name="_380DL607B30D7" hidden="1">#N/A</definedName>
    <definedName name="_380DLC44B5CF0" hidden="1">#N/A</definedName>
    <definedName name="_3810DL614935C5" hidden="1">#N/A</definedName>
    <definedName name="_3811DL614935C5" hidden="1">#N/A</definedName>
    <definedName name="_3812DL614935C5" hidden="1">#N/A</definedName>
    <definedName name="_3813DL614935C5" hidden="1">#N/A</definedName>
    <definedName name="_3814DL614935C5" hidden="1">#N/A</definedName>
    <definedName name="_3815DL614935C5" hidden="1">#N/A</definedName>
    <definedName name="_3816DL614A35CB" hidden="1">#N/A</definedName>
    <definedName name="_3817DL614A35CB" hidden="1">#N/A</definedName>
    <definedName name="_3818DL614A35CB" hidden="1">#N/A</definedName>
    <definedName name="_3819DL614A35CB" hidden="1">#N/A</definedName>
    <definedName name="_381DL607B30D7" hidden="1">#N/A</definedName>
    <definedName name="_381DLC44BDFF3" hidden="1">#N/A</definedName>
    <definedName name="_3820DL614A35CB" hidden="1">#N/A</definedName>
    <definedName name="_3821DL614A35CB" hidden="1">#N/A</definedName>
    <definedName name="_3822DL614A35CB" hidden="1">#N/A</definedName>
    <definedName name="_3823DL614A35CB" hidden="1">#N/A</definedName>
    <definedName name="_3824DL614A35CB" hidden="1">#N/A</definedName>
    <definedName name="_3825DL614A35CB" hidden="1">#N/A</definedName>
    <definedName name="_3826DL614A35CB" hidden="1">#N/A</definedName>
    <definedName name="_3827DL614A35CB" hidden="1">#N/A</definedName>
    <definedName name="_3828DL614A35CB" hidden="1">#N/A</definedName>
    <definedName name="_3829DL614A35CB" hidden="1">#N/A</definedName>
    <definedName name="_382DL607B30D7" hidden="1">#N/A</definedName>
    <definedName name="_382DLC44C5CF0" hidden="1">#N/A</definedName>
    <definedName name="_3830DL614A35CB" hidden="1">#N/A</definedName>
    <definedName name="_3831DL614A35CB" hidden="1">#N/A</definedName>
    <definedName name="_3832DL614A35CB" hidden="1">#N/A</definedName>
    <definedName name="_3833DL614A35CB" hidden="1">#N/A</definedName>
    <definedName name="_3834DL614A35CB" hidden="1">#N/A</definedName>
    <definedName name="_3835DL614A35CB" hidden="1">#N/A</definedName>
    <definedName name="_3836DL614A35CB" hidden="1">#N/A</definedName>
    <definedName name="_3837DL614A35CB" hidden="1">#N/A</definedName>
    <definedName name="_3838DL614A35CB" hidden="1">#N/A</definedName>
    <definedName name="_3839DL614A35CB" hidden="1">#N/A</definedName>
    <definedName name="_383DL607B30D7" hidden="1">#N/A</definedName>
    <definedName name="_383DLC44CDFF3" hidden="1">#N/A</definedName>
    <definedName name="_3840DL614A35CB" hidden="1">#N/A</definedName>
    <definedName name="_3841DL614A35CB" hidden="1">#N/A</definedName>
    <definedName name="_3842DL614A35CB" hidden="1">#N/A</definedName>
    <definedName name="_3843DL614A35CB" hidden="1">#N/A</definedName>
    <definedName name="_3844DL614A35CB" hidden="1">#N/A</definedName>
    <definedName name="_3845DL614A35CB" hidden="1">#N/A</definedName>
    <definedName name="_3846DL614A35CB" hidden="1">#N/A</definedName>
    <definedName name="_3847DL614A35CB" hidden="1">#N/A</definedName>
    <definedName name="_3848DL614A35CB" hidden="1">#N/A</definedName>
    <definedName name="_3849DL614A35CB" hidden="1">#N/A</definedName>
    <definedName name="_384DL607B30D7" hidden="1">#N/A</definedName>
    <definedName name="_384DLC44D5CF0" hidden="1">#N/A</definedName>
    <definedName name="_3850DL614A35CB" hidden="1">#N/A</definedName>
    <definedName name="_3851DL614B35D0" hidden="1">#N/A</definedName>
    <definedName name="_3852DL614B35D0" hidden="1">#N/A</definedName>
    <definedName name="_3853DL614B35D0" hidden="1">#N/A</definedName>
    <definedName name="_3854DL614B35D0" hidden="1">#N/A</definedName>
    <definedName name="_3855DL614B35D0" hidden="1">#N/A</definedName>
    <definedName name="_3856DL614B35D0" hidden="1">#N/A</definedName>
    <definedName name="_3857DL614B35D0" hidden="1">#N/A</definedName>
    <definedName name="_3858DL614B35D0" hidden="1">#N/A</definedName>
    <definedName name="_3859DL614B35D0" hidden="1">#N/A</definedName>
    <definedName name="_385DL607B30D7" hidden="1">#N/A</definedName>
    <definedName name="_385DLC44DDFF3" hidden="1">#N/A</definedName>
    <definedName name="_3860DL614B35D0" hidden="1">#N/A</definedName>
    <definedName name="_3861DL614B35D0" hidden="1">#N/A</definedName>
    <definedName name="_3862DL614B35D0" hidden="1">#N/A</definedName>
    <definedName name="_3863DL614B35D0" hidden="1">#N/A</definedName>
    <definedName name="_3864DL614B35D0" hidden="1">#N/A</definedName>
    <definedName name="_3865DL614B35D0" hidden="1">#N/A</definedName>
    <definedName name="_3866DL614B35D0" hidden="1">#N/A</definedName>
    <definedName name="_3867DL614B35D0" hidden="1">#N/A</definedName>
    <definedName name="_3868DL614B35D0" hidden="1">#N/A</definedName>
    <definedName name="_3869DL614B35D0" hidden="1">#N/A</definedName>
    <definedName name="_386DL607C30DD" hidden="1">#N/A</definedName>
    <definedName name="_386DLC44E5CF0" hidden="1">#N/A</definedName>
    <definedName name="_3870DL614B35D0" hidden="1">#N/A</definedName>
    <definedName name="_3871DL614B35D0" hidden="1">#N/A</definedName>
    <definedName name="_3872DL614B35D0" hidden="1">#N/A</definedName>
    <definedName name="_3873DL614B35D0" hidden="1">#N/A</definedName>
    <definedName name="_3874DL614B35D0" hidden="1">#N/A</definedName>
    <definedName name="_3875DL614B35D0" hidden="1">#N/A</definedName>
    <definedName name="_3876DL614B35D0" hidden="1">#N/A</definedName>
    <definedName name="_3877DL614B35D0" hidden="1">#N/A</definedName>
    <definedName name="_3878DL614B35D0" hidden="1">#N/A</definedName>
    <definedName name="_3879DL614B35D0" hidden="1">#N/A</definedName>
    <definedName name="_387DL607C30DD" hidden="1">#N/A</definedName>
    <definedName name="_387DLC44EDFF3" hidden="1">#N/A</definedName>
    <definedName name="_3880DL614B35D0" hidden="1">#N/A</definedName>
    <definedName name="_3881DL614B35D0" hidden="1">#N/A</definedName>
    <definedName name="_3882DL614B35D0" hidden="1">#N/A</definedName>
    <definedName name="_3883DL614B35D0" hidden="1">#N/A</definedName>
    <definedName name="_3884DL614B35D0" hidden="1">#N/A</definedName>
    <definedName name="_3885DL614B35D0" hidden="1">#N/A</definedName>
    <definedName name="_3886DL614C35D6" hidden="1">#N/A</definedName>
    <definedName name="_3887DL614C35D6" hidden="1">#N/A</definedName>
    <definedName name="_3888DL614C35D6" hidden="1">#N/A</definedName>
    <definedName name="_3889DL614C35D6" hidden="1">#N/A</definedName>
    <definedName name="_388DL607C30DD" hidden="1">#N/A</definedName>
    <definedName name="_388DLC44F5CF0" hidden="1">#N/A</definedName>
    <definedName name="_3890DL614C35D6" hidden="1">#N/A</definedName>
    <definedName name="_3891DL614C35D6" hidden="1">#N/A</definedName>
    <definedName name="_3892DL614C35D6" hidden="1">#N/A</definedName>
    <definedName name="_3893DL614C35D6" hidden="1">#N/A</definedName>
    <definedName name="_3894DL614C35D6" hidden="1">#N/A</definedName>
    <definedName name="_3895DL614C35D6" hidden="1">#N/A</definedName>
    <definedName name="_3896DL614C35D6" hidden="1">#N/A</definedName>
    <definedName name="_3897DL614C35D6" hidden="1">#N/A</definedName>
    <definedName name="_3898DL614C35D6" hidden="1">#N/A</definedName>
    <definedName name="_3899DL614C35D6" hidden="1">#N/A</definedName>
    <definedName name="_389DL607C30DD" hidden="1">#N/A</definedName>
    <definedName name="_389DLC44FDFF3" hidden="1">#N/A</definedName>
    <definedName name="_38DL60723099" hidden="1">#N/A</definedName>
    <definedName name="_38DL60F633CB" hidden="1">#N/A</definedName>
    <definedName name="_3900DL614C35D6" hidden="1">#N/A</definedName>
    <definedName name="_3901DL614C35D6" hidden="1">#N/A</definedName>
    <definedName name="_3902DL614C35D6" hidden="1">#N/A</definedName>
    <definedName name="_3903DL614C35D6" hidden="1">#N/A</definedName>
    <definedName name="_3904DL614C35D6" hidden="1">#N/A</definedName>
    <definedName name="_3905DL614C35D6" hidden="1">#N/A</definedName>
    <definedName name="_3906DL614C35D6" hidden="1">#N/A</definedName>
    <definedName name="_3907DL614C35D6" hidden="1">#N/A</definedName>
    <definedName name="_3908DL614C35D6" hidden="1">#N/A</definedName>
    <definedName name="_3909DL614C35D6" hidden="1">#N/A</definedName>
    <definedName name="_390DL607C30DD" hidden="1">#N/A</definedName>
    <definedName name="_390DLC4505CF0" hidden="1">#N/A</definedName>
    <definedName name="_3910DL614C35D6" hidden="1">#N/A</definedName>
    <definedName name="_3911DL614C35D6" hidden="1">#N/A</definedName>
    <definedName name="_3912DL614C35D6" hidden="1">#N/A</definedName>
    <definedName name="_3913DL614C35D6" hidden="1">#N/A</definedName>
    <definedName name="_3914DL614C35D6" hidden="1">#N/A</definedName>
    <definedName name="_3915DL614C35D6" hidden="1">#N/A</definedName>
    <definedName name="_3916DL614C35D6" hidden="1">#N/A</definedName>
    <definedName name="_3917DL614C35D6" hidden="1">#N/A</definedName>
    <definedName name="_3918DL614C35D6" hidden="1">#N/A</definedName>
    <definedName name="_3919DL614C35D6" hidden="1">#N/A</definedName>
    <definedName name="_391DL607C30DD" hidden="1">#N/A</definedName>
    <definedName name="_391DLC450DFF3" hidden="1">#N/A</definedName>
    <definedName name="_3920DL614C35D6" hidden="1">#N/A</definedName>
    <definedName name="_3921DL614D35DC" hidden="1">#N/A</definedName>
    <definedName name="_3922DL614D35DC" hidden="1">#N/A</definedName>
    <definedName name="_3923DL614D35DC" hidden="1">#N/A</definedName>
    <definedName name="_3924DL614D35DC" hidden="1">#N/A</definedName>
    <definedName name="_3925DL614D35DC" hidden="1">#N/A</definedName>
    <definedName name="_3926DL614D35DC" hidden="1">#N/A</definedName>
    <definedName name="_3927DL614D35DC" hidden="1">#N/A</definedName>
    <definedName name="_3928DL614D35DC" hidden="1">#N/A</definedName>
    <definedName name="_3929DL614D35DC" hidden="1">#N/A</definedName>
    <definedName name="_392DL607C30DD" hidden="1">#N/A</definedName>
    <definedName name="_392DLC4515CF0" hidden="1">#N/A</definedName>
    <definedName name="_3930DL614D35DC" hidden="1">#N/A</definedName>
    <definedName name="_3931DL614D35DC" hidden="1">#N/A</definedName>
    <definedName name="_3932DL614D35DC" hidden="1">#N/A</definedName>
    <definedName name="_3933DL614D35DC" hidden="1">#N/A</definedName>
    <definedName name="_3934DL614D35DC" hidden="1">#N/A</definedName>
    <definedName name="_3935DL614D35DC" hidden="1">#N/A</definedName>
    <definedName name="_3936DL614D35DC" hidden="1">#N/A</definedName>
    <definedName name="_3937DL614D35DC" hidden="1">#N/A</definedName>
    <definedName name="_3938DL614D35DC" hidden="1">#N/A</definedName>
    <definedName name="_3939DL614D35DC" hidden="1">#N/A</definedName>
    <definedName name="_393DL607C30DD" hidden="1">#N/A</definedName>
    <definedName name="_393DLC451DFF3" hidden="1">#N/A</definedName>
    <definedName name="_3940DL614D35DC" hidden="1">#N/A</definedName>
    <definedName name="_3941DL614D35DC" hidden="1">#N/A</definedName>
    <definedName name="_3942DL614D35DC" hidden="1">#N/A</definedName>
    <definedName name="_3943DL614D35DC" hidden="1">#N/A</definedName>
    <definedName name="_3944DL614D35DC" hidden="1">#N/A</definedName>
    <definedName name="_3945DL614D35DC" hidden="1">#N/A</definedName>
    <definedName name="_3946DL614D35DC" hidden="1">#N/A</definedName>
    <definedName name="_3947DL614D35DC" hidden="1">#N/A</definedName>
    <definedName name="_3948DL614D35DC" hidden="1">#N/A</definedName>
    <definedName name="_3949DL614D35DC" hidden="1">#N/A</definedName>
    <definedName name="_394DL607C30DD" hidden="1">#N/A</definedName>
    <definedName name="_394DLC4525CF0" hidden="1">#N/A</definedName>
    <definedName name="_3950DL614D35DC" hidden="1">#N/A</definedName>
    <definedName name="_3951DL614D35DC" hidden="1">#N/A</definedName>
    <definedName name="_3952DL614D35DC" hidden="1">#N/A</definedName>
    <definedName name="_3953DL614D35DC" hidden="1">#N/A</definedName>
    <definedName name="_3954DL614D35DC" hidden="1">#N/A</definedName>
    <definedName name="_3955DL614D35DC" hidden="1">#N/A</definedName>
    <definedName name="_3956DL614E35E1" hidden="1">#N/A</definedName>
    <definedName name="_3957DL614E35E1" hidden="1">#N/A</definedName>
    <definedName name="_3958DL614E35E1" hidden="1">#N/A</definedName>
    <definedName name="_3959DL614E35E1" hidden="1">#N/A</definedName>
    <definedName name="_395DL607C30DD" hidden="1">#N/A</definedName>
    <definedName name="_395DLC452DFF3" hidden="1">#N/A</definedName>
    <definedName name="_3960DL614E35E1" hidden="1">#N/A</definedName>
    <definedName name="_3961DL614E35E1" hidden="1">#N/A</definedName>
    <definedName name="_3962DL614E35E1" hidden="1">#N/A</definedName>
    <definedName name="_3963DL614E35E1" hidden="1">#N/A</definedName>
    <definedName name="_3964DL614E35E1" hidden="1">#N/A</definedName>
    <definedName name="_3965DL614E35E1" hidden="1">#N/A</definedName>
    <definedName name="_3966DL614E35E1" hidden="1">#N/A</definedName>
    <definedName name="_3967DL614E35E1" hidden="1">#N/A</definedName>
    <definedName name="_3968DL614E35E1" hidden="1">#N/A</definedName>
    <definedName name="_3969DL614E35E1" hidden="1">#N/A</definedName>
    <definedName name="_396DL607C30DD" hidden="1">#N/A</definedName>
    <definedName name="_396DLC4535CF0" hidden="1">#N/A</definedName>
    <definedName name="_3970DL614E35E1" hidden="1">#N/A</definedName>
    <definedName name="_3971DL614E35E1" hidden="1">#N/A</definedName>
    <definedName name="_3972DL614E35E1" hidden="1">#N/A</definedName>
    <definedName name="_3973DL614E35E1" hidden="1">#N/A</definedName>
    <definedName name="_3974DL614E35E1" hidden="1">#N/A</definedName>
    <definedName name="_3975DL614E35E1" hidden="1">#N/A</definedName>
    <definedName name="_3976DL614E35E1" hidden="1">#N/A</definedName>
    <definedName name="_3977DL614E35E1" hidden="1">#N/A</definedName>
    <definedName name="_3978DL614E35E1" hidden="1">#N/A</definedName>
    <definedName name="_3979DL614E35E1" hidden="1">#N/A</definedName>
    <definedName name="_397DL607C30DD" hidden="1">#N/A</definedName>
    <definedName name="_397DLC453DFF3" hidden="1">#N/A</definedName>
    <definedName name="_3980DL614E35E1" hidden="1">#N/A</definedName>
    <definedName name="_3981DL614E35E1" hidden="1">#N/A</definedName>
    <definedName name="_3982DL614E35E1" hidden="1">#N/A</definedName>
    <definedName name="_3983DL614E35E1" hidden="1">#N/A</definedName>
    <definedName name="_3984DL614E35E1" hidden="1">#N/A</definedName>
    <definedName name="_3985DL614E35E1" hidden="1">#N/A</definedName>
    <definedName name="_3986DL614E35E1" hidden="1">#N/A</definedName>
    <definedName name="_3987DL614E35E1" hidden="1">#N/A</definedName>
    <definedName name="_3988DL614E35E1" hidden="1">#N/A</definedName>
    <definedName name="_3989DL614E35E1" hidden="1">#N/A</definedName>
    <definedName name="_398DL607C30DD" hidden="1">#N/A</definedName>
    <definedName name="_398DLC4545CF0" hidden="1">#N/A</definedName>
    <definedName name="_3990DL614E35E1" hidden="1">#N/A</definedName>
    <definedName name="_3991DL614F35E7" hidden="1">#N/A</definedName>
    <definedName name="_3992DL614F35E7" hidden="1">#N/A</definedName>
    <definedName name="_3993DL614F35E7" hidden="1">#N/A</definedName>
    <definedName name="_3994DL614F35E7" hidden="1">#N/A</definedName>
    <definedName name="_3995DL614F35E7" hidden="1">#N/A</definedName>
    <definedName name="_3996DL614F35E7" hidden="1">#N/A</definedName>
    <definedName name="_3997DL614F35E7" hidden="1">#N/A</definedName>
    <definedName name="_3998DL614F35E7" hidden="1">#N/A</definedName>
    <definedName name="_3999DL614F35E7" hidden="1">#N/A</definedName>
    <definedName name="_399DL607C30DD" hidden="1">#N/A</definedName>
    <definedName name="_399DLC454DFF3" hidden="1">#N/A</definedName>
    <definedName name="_39DL60723099" hidden="1">#N/A</definedName>
    <definedName name="_39DL60F733D0" hidden="1">#N/A</definedName>
    <definedName name="_3AL639B3E5C" hidden="1">#N/A</definedName>
    <definedName name="_3DL607330A6" hidden="1">#N/A</definedName>
    <definedName name="_4000DL614F35E7" hidden="1">#N/A</definedName>
    <definedName name="_4001DL614F35E7" hidden="1">#N/A</definedName>
    <definedName name="_4002DL614F35E7" hidden="1">#N/A</definedName>
    <definedName name="_4003DL614F35E7" hidden="1">#N/A</definedName>
    <definedName name="_4004DL614F35E7" hidden="1">#N/A</definedName>
    <definedName name="_4005DL614F35E7" hidden="1">#N/A</definedName>
    <definedName name="_4006DL614F35E7" hidden="1">#N/A</definedName>
    <definedName name="_4007DL614F35E7" hidden="1">#N/A</definedName>
    <definedName name="_4008DL614F35E7" hidden="1">#N/A</definedName>
    <definedName name="_4009DL614F35E7" hidden="1">#N/A</definedName>
    <definedName name="_400DL607C30DD" hidden="1">#N/A</definedName>
    <definedName name="_400DLC4555CF0" hidden="1">#N/A</definedName>
    <definedName name="_4010DL614F35E7" hidden="1">#N/A</definedName>
    <definedName name="_4011DL614F35E7" hidden="1">#N/A</definedName>
    <definedName name="_4012DL614F35E7" hidden="1">#N/A</definedName>
    <definedName name="_4013DL614F35E7" hidden="1">#N/A</definedName>
    <definedName name="_4014DL614F35E7" hidden="1">#N/A</definedName>
    <definedName name="_4015DL614F35E7" hidden="1">#N/A</definedName>
    <definedName name="_4016DL614F35E7" hidden="1">#N/A</definedName>
    <definedName name="_4017DL614F35E7" hidden="1">#N/A</definedName>
    <definedName name="_4018DL614F35E7" hidden="1">#N/A</definedName>
    <definedName name="_4019DL614F35E7" hidden="1">#N/A</definedName>
    <definedName name="_401DL607C30DD" hidden="1">#N/A</definedName>
    <definedName name="_401DLC455DFF3" hidden="1">#N/A</definedName>
    <definedName name="_4020DL614F35E7" hidden="1">#N/A</definedName>
    <definedName name="_4021DL614F35E7" hidden="1">#N/A</definedName>
    <definedName name="_4022DL614F35E7" hidden="1">#N/A</definedName>
    <definedName name="_4023DL614F35E7" hidden="1">#N/A</definedName>
    <definedName name="_4024DL614F35E7" hidden="1">#N/A</definedName>
    <definedName name="_4025DL614F35E7" hidden="1">#N/A</definedName>
    <definedName name="_4026DL615035ED" hidden="1">#N/A</definedName>
    <definedName name="_4027DL615035ED" hidden="1">#N/A</definedName>
    <definedName name="_4028DL615035ED" hidden="1">#N/A</definedName>
    <definedName name="_4029DL615035ED" hidden="1">#N/A</definedName>
    <definedName name="_402DL607C30DD" hidden="1">#N/A</definedName>
    <definedName name="_402DLC4565CF0" hidden="1">#N/A</definedName>
    <definedName name="_4030DL615035ED" hidden="1">#N/A</definedName>
    <definedName name="_4031DL615035ED" hidden="1">#N/A</definedName>
    <definedName name="_4032DL615035ED" hidden="1">#N/A</definedName>
    <definedName name="_4033DL615035ED" hidden="1">#N/A</definedName>
    <definedName name="_4034DL615035ED" hidden="1">#N/A</definedName>
    <definedName name="_4035DL615035ED" hidden="1">#N/A</definedName>
    <definedName name="_4036DL615035ED" hidden="1">#N/A</definedName>
    <definedName name="_4037DL615035ED" hidden="1">#N/A</definedName>
    <definedName name="_4038DL615035ED" hidden="1">#N/A</definedName>
    <definedName name="_4039DL615035ED" hidden="1">#N/A</definedName>
    <definedName name="_403DL607C30DD" hidden="1">#N/A</definedName>
    <definedName name="_403DLC456DFF3" hidden="1">#N/A</definedName>
    <definedName name="_4040DL615035ED" hidden="1">#N/A</definedName>
    <definedName name="_4041DL615035ED" hidden="1">#N/A</definedName>
    <definedName name="_4042DL615035ED" hidden="1">#N/A</definedName>
    <definedName name="_4043DL615035ED" hidden="1">#N/A</definedName>
    <definedName name="_4044DL615035ED" hidden="1">#N/A</definedName>
    <definedName name="_4045DL615035ED" hidden="1">#N/A</definedName>
    <definedName name="_4046DL615035ED" hidden="1">#N/A</definedName>
    <definedName name="_4047DL615035ED" hidden="1">#N/A</definedName>
    <definedName name="_4048DL615035ED" hidden="1">#N/A</definedName>
    <definedName name="_4049DL615035ED" hidden="1">#N/A</definedName>
    <definedName name="_404DL607C30DD" hidden="1">#N/A</definedName>
    <definedName name="_404DLC4575CF0" hidden="1">#N/A</definedName>
    <definedName name="_4050DL615035ED" hidden="1">#N/A</definedName>
    <definedName name="_4051DL615035ED" hidden="1">#N/A</definedName>
    <definedName name="_4052DL615035ED" hidden="1">#N/A</definedName>
    <definedName name="_4053DL615035ED" hidden="1">#N/A</definedName>
    <definedName name="_4054DL615035ED" hidden="1">#N/A</definedName>
    <definedName name="_4055DL615035ED" hidden="1">#N/A</definedName>
    <definedName name="_4056DL615035ED" hidden="1">#N/A</definedName>
    <definedName name="_4057DL615035ED" hidden="1">#N/A</definedName>
    <definedName name="_4058DL615035ED" hidden="1">#N/A</definedName>
    <definedName name="_4059DL615035ED" hidden="1">#N/A</definedName>
    <definedName name="_405DL607C30DD" hidden="1">#N/A</definedName>
    <definedName name="_405DLC457DFF3" hidden="1">#N/A</definedName>
    <definedName name="_4060DL615035ED" hidden="1">#N/A</definedName>
    <definedName name="_4061DL615135F3" hidden="1">#N/A</definedName>
    <definedName name="_4062DL615135F3" hidden="1">#N/A</definedName>
    <definedName name="_4063DL615135F3" hidden="1">#N/A</definedName>
    <definedName name="_4064DL615135F3" hidden="1">#N/A</definedName>
    <definedName name="_4065DL615135F3" hidden="1">#N/A</definedName>
    <definedName name="_4066DL615135F3" hidden="1">#N/A</definedName>
    <definedName name="_4067DL615135F3" hidden="1">#N/A</definedName>
    <definedName name="_4068DL615135F3" hidden="1">#N/A</definedName>
    <definedName name="_4069DL615135F3" hidden="1">#N/A</definedName>
    <definedName name="_406DL607C30DD" hidden="1">#N/A</definedName>
    <definedName name="_406DLC4585CF1" hidden="1">#N/A</definedName>
    <definedName name="_4070DL615135F3" hidden="1">#N/A</definedName>
    <definedName name="_4071DL615135F3" hidden="1">#N/A</definedName>
    <definedName name="_4072DL615135F3" hidden="1">#N/A</definedName>
    <definedName name="_4073DL615135F3" hidden="1">#N/A</definedName>
    <definedName name="_4074DL615135F3" hidden="1">#N/A</definedName>
    <definedName name="_4075DL615135F3" hidden="1">#N/A</definedName>
    <definedName name="_4076DL615135F3" hidden="1">#N/A</definedName>
    <definedName name="_4077DL615135F3" hidden="1">#N/A</definedName>
    <definedName name="_4078DL615135F3" hidden="1">#N/A</definedName>
    <definedName name="_4079DL615135F3" hidden="1">#N/A</definedName>
    <definedName name="_407DL607C30DD" hidden="1">#N/A</definedName>
    <definedName name="_407DLC458DFF3" hidden="1">#N/A</definedName>
    <definedName name="_4080DL615135F3" hidden="1">#N/A</definedName>
    <definedName name="_4081DL615135F3" hidden="1">#N/A</definedName>
    <definedName name="_4082DL615135F3" hidden="1">#N/A</definedName>
    <definedName name="_4083DL615135F3" hidden="1">#N/A</definedName>
    <definedName name="_4084DL615135F3" hidden="1">#N/A</definedName>
    <definedName name="_4085DL615135F3" hidden="1">#N/A</definedName>
    <definedName name="_4086DL615135F3" hidden="1">#N/A</definedName>
    <definedName name="_4087DL615135F3" hidden="1">#N/A</definedName>
    <definedName name="_4088DL615135F3" hidden="1">#N/A</definedName>
    <definedName name="_4089DL615135F3" hidden="1">#N/A</definedName>
    <definedName name="_408DL607C30DD" hidden="1">#N/A</definedName>
    <definedName name="_408DLC4595CF1" hidden="1">#N/A</definedName>
    <definedName name="_4090DL615135F3" hidden="1">#N/A</definedName>
    <definedName name="_4091DL615135F3" hidden="1">#N/A</definedName>
    <definedName name="_4092DL615135F3" hidden="1">#N/A</definedName>
    <definedName name="_4093DL615135F3" hidden="1">#N/A</definedName>
    <definedName name="_4094DL615135F3" hidden="1">#N/A</definedName>
    <definedName name="_4095DL615135F3" hidden="1">#N/A</definedName>
    <definedName name="_4096DL615235F9" hidden="1">#N/A</definedName>
    <definedName name="_4097DL615235F9" hidden="1">#N/A</definedName>
    <definedName name="_4098DL615235F9" hidden="1">#N/A</definedName>
    <definedName name="_4099DL615235F9" hidden="1">#N/A</definedName>
    <definedName name="_409DL607C30DD" hidden="1">#N/A</definedName>
    <definedName name="_409DLC459DFF3" hidden="1">#N/A</definedName>
    <definedName name="_40DL60723099" hidden="1">#N/A</definedName>
    <definedName name="_40DL60F833D6" hidden="1">#N/A</definedName>
    <definedName name="_4100DL615235F9" hidden="1">#N/A</definedName>
    <definedName name="_4101DL615235F9" hidden="1">#N/A</definedName>
    <definedName name="_4102DL615235F9" hidden="1">#N/A</definedName>
    <definedName name="_4103DL615235F9" hidden="1">#N/A</definedName>
    <definedName name="_4104DL615235F9" hidden="1">#N/A</definedName>
    <definedName name="_4105DL615235F9" hidden="1">#N/A</definedName>
    <definedName name="_4106DL615235F9" hidden="1">#N/A</definedName>
    <definedName name="_4107DL615235F9" hidden="1">#N/A</definedName>
    <definedName name="_4108DL615235F9" hidden="1">#N/A</definedName>
    <definedName name="_4109DL615235F9" hidden="1">#N/A</definedName>
    <definedName name="_410DL607C30DD" hidden="1">#N/A</definedName>
    <definedName name="_410DLC45A5CF1" hidden="1">#N/A</definedName>
    <definedName name="_4110DL615235F9" hidden="1">#N/A</definedName>
    <definedName name="_4111DL615235F9" hidden="1">#N/A</definedName>
    <definedName name="_4112DL615235F9" hidden="1">#N/A</definedName>
    <definedName name="_4113DL615235F9" hidden="1">#N/A</definedName>
    <definedName name="_4114DL615235F9" hidden="1">#N/A</definedName>
    <definedName name="_4115DL615235F9" hidden="1">#N/A</definedName>
    <definedName name="_4116DL615235F9" hidden="1">#N/A</definedName>
    <definedName name="_4117DL615235F9" hidden="1">#N/A</definedName>
    <definedName name="_4118DL615235F9" hidden="1">#N/A</definedName>
    <definedName name="_4119DL615235F9" hidden="1">#N/A</definedName>
    <definedName name="_411DL607C30DD" hidden="1">#N/A</definedName>
    <definedName name="_411DLC45ADFF3" hidden="1">#N/A</definedName>
    <definedName name="_4120DL615235F9" hidden="1">#N/A</definedName>
    <definedName name="_4121DL615235F9" hidden="1">#N/A</definedName>
    <definedName name="_4122DL615235F9" hidden="1">#N/A</definedName>
    <definedName name="_4123DL615235F9" hidden="1">#N/A</definedName>
    <definedName name="_4124DL615235F9" hidden="1">#N/A</definedName>
    <definedName name="_4125DL615235F9" hidden="1">#N/A</definedName>
    <definedName name="_4126DL615235F9" hidden="1">#N/A</definedName>
    <definedName name="_4127DL615235F9" hidden="1">#N/A</definedName>
    <definedName name="_4128DL615235F9" hidden="1">#N/A</definedName>
    <definedName name="_4129DL615235F9" hidden="1">#N/A</definedName>
    <definedName name="_412DL607C30DD" hidden="1">#N/A</definedName>
    <definedName name="_412DLC45B5CF1" hidden="1">#N/A</definedName>
    <definedName name="_4130DL615235F9" hidden="1">#N/A</definedName>
    <definedName name="_4131DL615335FF" hidden="1">#N/A</definedName>
    <definedName name="_4132DL615335FF" hidden="1">#N/A</definedName>
    <definedName name="_4133DL615335FF" hidden="1">#N/A</definedName>
    <definedName name="_4134DL615335FF" hidden="1">#N/A</definedName>
    <definedName name="_4135DL615335FF" hidden="1">#N/A</definedName>
    <definedName name="_4136DL615335FF" hidden="1">#N/A</definedName>
    <definedName name="_4137DL615335FF" hidden="1">#N/A</definedName>
    <definedName name="_4138DL615335FF" hidden="1">#N/A</definedName>
    <definedName name="_4139DL615335FF" hidden="1">#N/A</definedName>
    <definedName name="_413DL607C30DD" hidden="1">#N/A</definedName>
    <definedName name="_413DLC45BDFF3" hidden="1">#N/A</definedName>
    <definedName name="_4140DL615335FF" hidden="1">#N/A</definedName>
    <definedName name="_4141DL615335FF" hidden="1">#N/A</definedName>
    <definedName name="_4142DL615335FF" hidden="1">#N/A</definedName>
    <definedName name="_4143DL615335FF" hidden="1">#N/A</definedName>
    <definedName name="_4144DL615335FF" hidden="1">#N/A</definedName>
    <definedName name="_4145DL615335FF" hidden="1">#N/A</definedName>
    <definedName name="_4146DL615335FF" hidden="1">#N/A</definedName>
    <definedName name="_4147DL615335FF" hidden="1">#N/A</definedName>
    <definedName name="_4148DL615335FF" hidden="1">#N/A</definedName>
    <definedName name="_4149DL615335FF" hidden="1">#N/A</definedName>
    <definedName name="_414DL607C30DD" hidden="1">#N/A</definedName>
    <definedName name="_414DLC45C5CF1" hidden="1">#N/A</definedName>
    <definedName name="_4150DL615335FF" hidden="1">#N/A</definedName>
    <definedName name="_4151DL615335FF" hidden="1">#N/A</definedName>
    <definedName name="_4152DL615335FF" hidden="1">#N/A</definedName>
    <definedName name="_4153DL615335FF" hidden="1">#N/A</definedName>
    <definedName name="_4154DL615335FF" hidden="1">#N/A</definedName>
    <definedName name="_4155DL615335FF" hidden="1">#N/A</definedName>
    <definedName name="_4156DL615335FF" hidden="1">#N/A</definedName>
    <definedName name="_4157DL615335FF" hidden="1">#N/A</definedName>
    <definedName name="_4158DL615335FF" hidden="1">#N/A</definedName>
    <definedName name="_4159DL615335FF" hidden="1">#N/A</definedName>
    <definedName name="_415DL607C30DD" hidden="1">#N/A</definedName>
    <definedName name="_415DLC45CDFF3" hidden="1">#N/A</definedName>
    <definedName name="_4160DL615335FF" hidden="1">#N/A</definedName>
    <definedName name="_4161DL615335FF" hidden="1">#N/A</definedName>
    <definedName name="_4162DL615335FF" hidden="1">#N/A</definedName>
    <definedName name="_4163DL615335FF" hidden="1">#N/A</definedName>
    <definedName name="_4164DL615335FF" hidden="1">#N/A</definedName>
    <definedName name="_4165DL615335FF" hidden="1">#N/A</definedName>
    <definedName name="_4166DL61543605" hidden="1">#N/A</definedName>
    <definedName name="_4167DL61543605" hidden="1">#N/A</definedName>
    <definedName name="_4168DL61543605" hidden="1">#N/A</definedName>
    <definedName name="_4169DL61543605" hidden="1">#N/A</definedName>
    <definedName name="_416DL607C30DD" hidden="1">#N/A</definedName>
    <definedName name="_416DLC45D5CF1" hidden="1">#N/A</definedName>
    <definedName name="_4170DL61543605" hidden="1">#N/A</definedName>
    <definedName name="_4171DL61543605" hidden="1">#N/A</definedName>
    <definedName name="_4172DL61543605" hidden="1">#N/A</definedName>
    <definedName name="_4173DL61543605" hidden="1">#N/A</definedName>
    <definedName name="_4174DL61543605" hidden="1">#N/A</definedName>
    <definedName name="_4175DL61543605" hidden="1">#N/A</definedName>
    <definedName name="_4176DL61543605" hidden="1">#N/A</definedName>
    <definedName name="_4177DL61543605" hidden="1">#N/A</definedName>
    <definedName name="_4178DL61543605" hidden="1">#N/A</definedName>
    <definedName name="_4179DL61543605" hidden="1">#N/A</definedName>
    <definedName name="_417DL607C30DD" hidden="1">#N/A</definedName>
    <definedName name="_417DLC45DDFF3" hidden="1">#N/A</definedName>
    <definedName name="_4180DL61543605" hidden="1">#N/A</definedName>
    <definedName name="_4181DL61543605" hidden="1">#N/A</definedName>
    <definedName name="_4182DL61543605" hidden="1">#N/A</definedName>
    <definedName name="_4183DL61543605" hidden="1">#N/A</definedName>
    <definedName name="_4184DL61543605" hidden="1">#N/A</definedName>
    <definedName name="_4185DL61543605" hidden="1">#N/A</definedName>
    <definedName name="_4186DL61543605" hidden="1">#N/A</definedName>
    <definedName name="_4187DL61543605" hidden="1">#N/A</definedName>
    <definedName name="_4188DL61543605" hidden="1">#N/A</definedName>
    <definedName name="_4189DL61543605" hidden="1">#N/A</definedName>
    <definedName name="_418DL607C30DD" hidden="1">#N/A</definedName>
    <definedName name="_418DLC45E5CF1" hidden="1">#N/A</definedName>
    <definedName name="_4190DL61543605" hidden="1">#N/A</definedName>
    <definedName name="_4191DL61543605" hidden="1">#N/A</definedName>
    <definedName name="_4192DL61543605" hidden="1">#N/A</definedName>
    <definedName name="_4193DL61543605" hidden="1">#N/A</definedName>
    <definedName name="_4194DL61543605" hidden="1">#N/A</definedName>
    <definedName name="_4195DL61543605" hidden="1">#N/A</definedName>
    <definedName name="_4196DL61543605" hidden="1">#N/A</definedName>
    <definedName name="_4197DL61543605" hidden="1">#N/A</definedName>
    <definedName name="_4198DL61543605" hidden="1">#N/A</definedName>
    <definedName name="_4199DL61543605" hidden="1">#N/A</definedName>
    <definedName name="_419DL607C30DD" hidden="1">#N/A</definedName>
    <definedName name="_419DLC45EDFF3" hidden="1">#N/A</definedName>
    <definedName name="_41DL60723099" hidden="1">#N/A</definedName>
    <definedName name="_41DL60F933DB" hidden="1">#N/A</definedName>
    <definedName name="_4200DL61543605" hidden="1">#N/A</definedName>
    <definedName name="_4201DL6155360B" hidden="1">#N/A</definedName>
    <definedName name="_4202DL6155360B" hidden="1">#N/A</definedName>
    <definedName name="_4203DL6155360B" hidden="1">#N/A</definedName>
    <definedName name="_4204DL6155360B" hidden="1">#N/A</definedName>
    <definedName name="_4205DL6155360B" hidden="1">#N/A</definedName>
    <definedName name="_4206DL6155360B" hidden="1">#N/A</definedName>
    <definedName name="_4207DL6155360B" hidden="1">#N/A</definedName>
    <definedName name="_4208DL6155360B" hidden="1">#N/A</definedName>
    <definedName name="_4209DL6155360B" hidden="1">#N/A</definedName>
    <definedName name="_420DL607C30DD" hidden="1">#N/A</definedName>
    <definedName name="_420DLC45F5CF1" hidden="1">#N/A</definedName>
    <definedName name="_4210DL6155360B" hidden="1">#N/A</definedName>
    <definedName name="_4211DL6155360B" hidden="1">#N/A</definedName>
    <definedName name="_4212DL6155360B" hidden="1">#N/A</definedName>
    <definedName name="_4213DL6155360B" hidden="1">#N/A</definedName>
    <definedName name="_4214DL6155360B" hidden="1">#N/A</definedName>
    <definedName name="_4215DL6155360B" hidden="1">#N/A</definedName>
    <definedName name="_4216DL6155360B" hidden="1">#N/A</definedName>
    <definedName name="_4217DL6155360B" hidden="1">#N/A</definedName>
    <definedName name="_4218DL6155360B" hidden="1">#N/A</definedName>
    <definedName name="_4219DL6155360B" hidden="1">#N/A</definedName>
    <definedName name="_421DL60D132E1" hidden="1">#N/A</definedName>
    <definedName name="_421DLC45FDFF3" hidden="1">#N/A</definedName>
    <definedName name="_4220DL6155360B" hidden="1">#N/A</definedName>
    <definedName name="_4221DL6155360B" hidden="1">#N/A</definedName>
    <definedName name="_4222DL6155360B" hidden="1">#N/A</definedName>
    <definedName name="_4223DL6155360B" hidden="1">#N/A</definedName>
    <definedName name="_4224DL6155360B" hidden="1">#N/A</definedName>
    <definedName name="_4225DL6155360B" hidden="1">#N/A</definedName>
    <definedName name="_4226DL6155360B" hidden="1">#N/A</definedName>
    <definedName name="_4227DL6155360B" hidden="1">#N/A</definedName>
    <definedName name="_4228DL6155360B" hidden="1">#N/A</definedName>
    <definedName name="_4229DL6155360B" hidden="1">#N/A</definedName>
    <definedName name="_422DL60D132E1" hidden="1">#N/A</definedName>
    <definedName name="_422DLC4605CF1" hidden="1">#N/A</definedName>
    <definedName name="_4230DL6155360B" hidden="1">#N/A</definedName>
    <definedName name="_4231DL6155360B" hidden="1">#N/A</definedName>
    <definedName name="_4232DL6155360B" hidden="1">#N/A</definedName>
    <definedName name="_4233DL6155360B" hidden="1">#N/A</definedName>
    <definedName name="_4234DL6155360B" hidden="1">#N/A</definedName>
    <definedName name="_4235DL6155360B" hidden="1">#N/A</definedName>
    <definedName name="_4236DL61563611" hidden="1">#N/A</definedName>
    <definedName name="_4237DL61563611" hidden="1">#N/A</definedName>
    <definedName name="_4238DL61563611" hidden="1">#N/A</definedName>
    <definedName name="_4239DL61563611" hidden="1">#N/A</definedName>
    <definedName name="_423DL60D132E1" hidden="1">#N/A</definedName>
    <definedName name="_423DLC460DFF3" hidden="1">#N/A</definedName>
    <definedName name="_4240DL61563611" hidden="1">#N/A</definedName>
    <definedName name="_4241DL61563611" hidden="1">#N/A</definedName>
    <definedName name="_4242DL61563611" hidden="1">#N/A</definedName>
    <definedName name="_4243DL61563611" hidden="1">#N/A</definedName>
    <definedName name="_4244DL61563611" hidden="1">#N/A</definedName>
    <definedName name="_4245DL61563611" hidden="1">#N/A</definedName>
    <definedName name="_4246DL61563611" hidden="1">#N/A</definedName>
    <definedName name="_4247DL61563611" hidden="1">#N/A</definedName>
    <definedName name="_4248DL61563611" hidden="1">#N/A</definedName>
    <definedName name="_4249DL61563611" hidden="1">#N/A</definedName>
    <definedName name="_424DL60D132E1" hidden="1">#N/A</definedName>
    <definedName name="_424DLC4615CF1" hidden="1">#N/A</definedName>
    <definedName name="_4250DL61563611" hidden="1">#N/A</definedName>
    <definedName name="_4251DL61563611" hidden="1">#N/A</definedName>
    <definedName name="_4252DL61563611" hidden="1">#N/A</definedName>
    <definedName name="_4253DL61563611" hidden="1">#N/A</definedName>
    <definedName name="_4254DL61563611" hidden="1">#N/A</definedName>
    <definedName name="_4255DL61563611" hidden="1">#N/A</definedName>
    <definedName name="_4256DL61563611" hidden="1">#N/A</definedName>
    <definedName name="_4257DL61563611" hidden="1">#N/A</definedName>
    <definedName name="_4258DL61563611" hidden="1">#N/A</definedName>
    <definedName name="_4259DL61563611" hidden="1">#N/A</definedName>
    <definedName name="_425DL60D132E1" hidden="1">#N/A</definedName>
    <definedName name="_425DLC461DFF3" hidden="1">#N/A</definedName>
    <definedName name="_4260DL61563611" hidden="1">#N/A</definedName>
    <definedName name="_4261DL61563611" hidden="1">#N/A</definedName>
    <definedName name="_4262DL61563611" hidden="1">#N/A</definedName>
    <definedName name="_4263DL61563611" hidden="1">#N/A</definedName>
    <definedName name="_4264DL61563611" hidden="1">#N/A</definedName>
    <definedName name="_4265DL61563611" hidden="1">#N/A</definedName>
    <definedName name="_4266DL61563611" hidden="1">#N/A</definedName>
    <definedName name="_4267DL61563611" hidden="1">#N/A</definedName>
    <definedName name="_4268DL61563611" hidden="1">#N/A</definedName>
    <definedName name="_4269DL61563611" hidden="1">#N/A</definedName>
    <definedName name="_426DL60D132E1" hidden="1">#N/A</definedName>
    <definedName name="_426DLC4625CF1" hidden="1">#N/A</definedName>
    <definedName name="_4270DL61563611" hidden="1">#N/A</definedName>
    <definedName name="_4271DL61573617" hidden="1">#N/A</definedName>
    <definedName name="_4272DL61573617" hidden="1">#N/A</definedName>
    <definedName name="_4273DL61573617" hidden="1">#N/A</definedName>
    <definedName name="_4274DL61573617" hidden="1">#N/A</definedName>
    <definedName name="_4275DL61573617" hidden="1">#N/A</definedName>
    <definedName name="_4276DL61573617" hidden="1">#N/A</definedName>
    <definedName name="_4277DL61573617" hidden="1">#N/A</definedName>
    <definedName name="_4278DL61573617" hidden="1">#N/A</definedName>
    <definedName name="_4279DL61573617" hidden="1">#N/A</definedName>
    <definedName name="_427DL60D132E1" hidden="1">#N/A</definedName>
    <definedName name="_427DLC462DFF3" hidden="1">#N/A</definedName>
    <definedName name="_4280DL61573617" hidden="1">#N/A</definedName>
    <definedName name="_4281DL61573617" hidden="1">#N/A</definedName>
    <definedName name="_4282DL61573617" hidden="1">#N/A</definedName>
    <definedName name="_4283DL61573617" hidden="1">#N/A</definedName>
    <definedName name="_4284DL61573617" hidden="1">#N/A</definedName>
    <definedName name="_4285DL61573617" hidden="1">#N/A</definedName>
    <definedName name="_4286DL61573617" hidden="1">#N/A</definedName>
    <definedName name="_4287DL61573617" hidden="1">#N/A</definedName>
    <definedName name="_4288DL61573617" hidden="1">#N/A</definedName>
    <definedName name="_4289DL61573617" hidden="1">#N/A</definedName>
    <definedName name="_428DL60D132E1" hidden="1">#N/A</definedName>
    <definedName name="_428DLC4635CF1" hidden="1">#N/A</definedName>
    <definedName name="_4290DL61573617" hidden="1">#N/A</definedName>
    <definedName name="_4291DL61573617" hidden="1">#N/A</definedName>
    <definedName name="_4292DL61573617" hidden="1">#N/A</definedName>
    <definedName name="_4293DL61573617" hidden="1">#N/A</definedName>
    <definedName name="_4294DL61573617" hidden="1">#N/A</definedName>
    <definedName name="_4295DL61573617" hidden="1">#N/A</definedName>
    <definedName name="_4296DL61573617" hidden="1">#N/A</definedName>
    <definedName name="_4297DL61573617" hidden="1">#N/A</definedName>
    <definedName name="_4298DL61573617" hidden="1">#N/A</definedName>
    <definedName name="_4299DL61573617" hidden="1">#N/A</definedName>
    <definedName name="_429DL60D132E1" hidden="1">#N/A</definedName>
    <definedName name="_429DLC463DFF3" hidden="1">#N/A</definedName>
    <definedName name="_42DL60723099" hidden="1">#N/A</definedName>
    <definedName name="_42DL60FA33E1" hidden="1">#N/A</definedName>
    <definedName name="_4300DL61573617" hidden="1">#N/A</definedName>
    <definedName name="_4301DL61573617" hidden="1">#N/A</definedName>
    <definedName name="_4302DL61573617" hidden="1">#N/A</definedName>
    <definedName name="_4303DL61573617" hidden="1">#N/A</definedName>
    <definedName name="_4304DL61573617" hidden="1">#N/A</definedName>
    <definedName name="_4305DL61573617" hidden="1">#N/A</definedName>
    <definedName name="_4306DL6158361D" hidden="1">#N/A</definedName>
    <definedName name="_4307DL6158361D" hidden="1">#N/A</definedName>
    <definedName name="_4308DL6158361D" hidden="1">#N/A</definedName>
    <definedName name="_4309DL6158361D" hidden="1">#N/A</definedName>
    <definedName name="_430DL60D132E1" hidden="1">#N/A</definedName>
    <definedName name="_430DLC4645CF2" hidden="1">#N/A</definedName>
    <definedName name="_4310DL6158361D" hidden="1">#N/A</definedName>
    <definedName name="_4311DL6158361D" hidden="1">#N/A</definedName>
    <definedName name="_4312DL6158361D" hidden="1">#N/A</definedName>
    <definedName name="_4313DL6158361D" hidden="1">#N/A</definedName>
    <definedName name="_4314DL6158361D" hidden="1">#N/A</definedName>
    <definedName name="_4315DL6158361D" hidden="1">#N/A</definedName>
    <definedName name="_4316DL6158361D" hidden="1">#N/A</definedName>
    <definedName name="_4317DL6158361D" hidden="1">#N/A</definedName>
    <definedName name="_4318DL6158361D" hidden="1">#N/A</definedName>
    <definedName name="_4319DL6158361D" hidden="1">#N/A</definedName>
    <definedName name="_431DL60D132E1" hidden="1">#N/A</definedName>
    <definedName name="_431DLC464DFF3" hidden="1">#N/A</definedName>
    <definedName name="_4320DL6158361D" hidden="1">#N/A</definedName>
    <definedName name="_4321DL6158361D" hidden="1">#N/A</definedName>
    <definedName name="_4322DL6158361D" hidden="1">#N/A</definedName>
    <definedName name="_4323DL6158361D" hidden="1">#N/A</definedName>
    <definedName name="_4324DL6158361D" hidden="1">#N/A</definedName>
    <definedName name="_4325DL6158361D" hidden="1">#N/A</definedName>
    <definedName name="_4326DL6158361D" hidden="1">#N/A</definedName>
    <definedName name="_4327DL6158361D" hidden="1">#N/A</definedName>
    <definedName name="_4328DL6158361D" hidden="1">#N/A</definedName>
    <definedName name="_4329DL6158361D" hidden="1">#N/A</definedName>
    <definedName name="_432DL60D132E1" hidden="1">#N/A</definedName>
    <definedName name="_432DLC4655CF2" hidden="1">#N/A</definedName>
    <definedName name="_4330DL6158361D" hidden="1">#N/A</definedName>
    <definedName name="_4331DL6158361D" hidden="1">#N/A</definedName>
    <definedName name="_4332DL6158361D" hidden="1">#N/A</definedName>
    <definedName name="_4333DL6158361D" hidden="1">#N/A</definedName>
    <definedName name="_4334DL6158361D" hidden="1">#N/A</definedName>
    <definedName name="_4335DL6158361D" hidden="1">#N/A</definedName>
    <definedName name="_4336DL6158361D" hidden="1">#N/A</definedName>
    <definedName name="_4337DL6158361D" hidden="1">#N/A</definedName>
    <definedName name="_4338DL6158361D" hidden="1">#N/A</definedName>
    <definedName name="_4339DL6158361D" hidden="1">#N/A</definedName>
    <definedName name="_433DL60D132E1" hidden="1">#N/A</definedName>
    <definedName name="_433DLC465DFF3" hidden="1">#N/A</definedName>
    <definedName name="_4340DL6158361D" hidden="1">#N/A</definedName>
    <definedName name="_4341DL61593623" hidden="1">#N/A</definedName>
    <definedName name="_4342DL61593623" hidden="1">#N/A</definedName>
    <definedName name="_4343DL61593623" hidden="1">#N/A</definedName>
    <definedName name="_4344DL61593623" hidden="1">#N/A</definedName>
    <definedName name="_4345DL61593623" hidden="1">#N/A</definedName>
    <definedName name="_4346DL61593623" hidden="1">#N/A</definedName>
    <definedName name="_4347DL61593623" hidden="1">#N/A</definedName>
    <definedName name="_4348DL61593623" hidden="1">#N/A</definedName>
    <definedName name="_4349DL61593623" hidden="1">#N/A</definedName>
    <definedName name="_434DL60D132E1" hidden="1">#N/A</definedName>
    <definedName name="_434DLC4665CF2" hidden="1">#N/A</definedName>
    <definedName name="_4350DL61593623" hidden="1">#N/A</definedName>
    <definedName name="_4351DL61593623" hidden="1">#N/A</definedName>
    <definedName name="_4352DL61593623" hidden="1">#N/A</definedName>
    <definedName name="_4353DL61593623" hidden="1">#N/A</definedName>
    <definedName name="_4354DL61593623" hidden="1">#N/A</definedName>
    <definedName name="_4355DL61593623" hidden="1">#N/A</definedName>
    <definedName name="_4356DL61593623" hidden="1">#N/A</definedName>
    <definedName name="_4357DL61593623" hidden="1">#N/A</definedName>
    <definedName name="_4358DL61593623" hidden="1">#N/A</definedName>
    <definedName name="_4359DL61593623" hidden="1">#N/A</definedName>
    <definedName name="_435DL60D132E1" hidden="1">#N/A</definedName>
    <definedName name="_435DLC466DFF3" hidden="1">#N/A</definedName>
    <definedName name="_4360DL61593623" hidden="1">#N/A</definedName>
    <definedName name="_4361DL61593623" hidden="1">#N/A</definedName>
    <definedName name="_4362DL61593623" hidden="1">#N/A</definedName>
    <definedName name="_4363DL61593623" hidden="1">#N/A</definedName>
    <definedName name="_4364DL61593623" hidden="1">#N/A</definedName>
    <definedName name="_4365DL61593623" hidden="1">#N/A</definedName>
    <definedName name="_4366DL61593623" hidden="1">#N/A</definedName>
    <definedName name="_4367DL61593623" hidden="1">#N/A</definedName>
    <definedName name="_4368DL61593623" hidden="1">#N/A</definedName>
    <definedName name="_4369DL61593623" hidden="1">#N/A</definedName>
    <definedName name="_436DL60D132E1" hidden="1">#N/A</definedName>
    <definedName name="_436DLC4675CF2" hidden="1">#N/A</definedName>
    <definedName name="_4370DL61593623" hidden="1">#N/A</definedName>
    <definedName name="_4371DL61593623" hidden="1">#N/A</definedName>
    <definedName name="_4372DL61593623" hidden="1">#N/A</definedName>
    <definedName name="_4373DL61593623" hidden="1">#N/A</definedName>
    <definedName name="_4374DL61593623" hidden="1">#N/A</definedName>
    <definedName name="_4375DL61593623" hidden="1">#N/A</definedName>
    <definedName name="_4376DL615A3629" hidden="1">#N/A</definedName>
    <definedName name="_4377DL615A3629" hidden="1">#N/A</definedName>
    <definedName name="_4378DL615A3629" hidden="1">#N/A</definedName>
    <definedName name="_4379DL615A3629" hidden="1">#N/A</definedName>
    <definedName name="_437DL60D132E1" hidden="1">#N/A</definedName>
    <definedName name="_437DLC467DFF3" hidden="1">#N/A</definedName>
    <definedName name="_4380DL615A3629" hidden="1">#N/A</definedName>
    <definedName name="_4381DL615A3629" hidden="1">#N/A</definedName>
    <definedName name="_4382DL615A3629" hidden="1">#N/A</definedName>
    <definedName name="_4383DL615A3629" hidden="1">#N/A</definedName>
    <definedName name="_4384DL615A3629" hidden="1">#N/A</definedName>
    <definedName name="_4385DL615A3629" hidden="1">#N/A</definedName>
    <definedName name="_4386DL615A3629" hidden="1">#N/A</definedName>
    <definedName name="_4387DL615A3629" hidden="1">#N/A</definedName>
    <definedName name="_4388DL615A3629" hidden="1">#N/A</definedName>
    <definedName name="_4389DL615A3629" hidden="1">#N/A</definedName>
    <definedName name="_438DL60D132E1" hidden="1">#N/A</definedName>
    <definedName name="_438DLC4685CF2" hidden="1">#N/A</definedName>
    <definedName name="_4390DL615A3629" hidden="1">#N/A</definedName>
    <definedName name="_4391DL615A3629" hidden="1">#N/A</definedName>
    <definedName name="_4392DL615A3629" hidden="1">#N/A</definedName>
    <definedName name="_4393DL615A3629" hidden="1">#N/A</definedName>
    <definedName name="_4394DL615A3629" hidden="1">#N/A</definedName>
    <definedName name="_4395DL615A3629" hidden="1">#N/A</definedName>
    <definedName name="_4396DL615A3629" hidden="1">#N/A</definedName>
    <definedName name="_4397DL615A3629" hidden="1">#N/A</definedName>
    <definedName name="_4398DL615A3629" hidden="1">#N/A</definedName>
    <definedName name="_4399DL615A3629" hidden="1">#N/A</definedName>
    <definedName name="_439DL60D132E1" hidden="1">#N/A</definedName>
    <definedName name="_439DLC468DFF3" hidden="1">#N/A</definedName>
    <definedName name="_43DL60723099" hidden="1">#N/A</definedName>
    <definedName name="_43DL60FB33E8" hidden="1">#N/A</definedName>
    <definedName name="_4400DL615A3629" hidden="1">#N/A</definedName>
    <definedName name="_4401DL615A3629" hidden="1">#N/A</definedName>
    <definedName name="_4402DL615A3629" hidden="1">#N/A</definedName>
    <definedName name="_4403DL615A3629" hidden="1">#N/A</definedName>
    <definedName name="_4404DL615A3629" hidden="1">#N/A</definedName>
    <definedName name="_4405DL615A3629" hidden="1">#N/A</definedName>
    <definedName name="_4406DL615A3629" hidden="1">#N/A</definedName>
    <definedName name="_4407DL615A3629" hidden="1">#N/A</definedName>
    <definedName name="_4408DL615A3629" hidden="1">#N/A</definedName>
    <definedName name="_4409DL615A3629" hidden="1">#N/A</definedName>
    <definedName name="_440DL60D132E1" hidden="1">#N/A</definedName>
    <definedName name="_440DLC4695CF2" hidden="1">#N/A</definedName>
    <definedName name="_4410DL615A3629" hidden="1">#N/A</definedName>
    <definedName name="_4411DL615B3630" hidden="1">#N/A</definedName>
    <definedName name="_4412DL615B3630" hidden="1">#N/A</definedName>
    <definedName name="_4413DL615B3630" hidden="1">#N/A</definedName>
    <definedName name="_4414DL615B3630" hidden="1">#N/A</definedName>
    <definedName name="_4415DL615B3630" hidden="1">#N/A</definedName>
    <definedName name="_4416DL615B3630" hidden="1">#N/A</definedName>
    <definedName name="_4417DL615B3630" hidden="1">#N/A</definedName>
    <definedName name="_4418DL615B3630" hidden="1">#N/A</definedName>
    <definedName name="_4419DL615B3630" hidden="1">#N/A</definedName>
    <definedName name="_441DL60D132E1" hidden="1">#N/A</definedName>
    <definedName name="_441DLC469DFF3" hidden="1">#N/A</definedName>
    <definedName name="_4420DL615B3630" hidden="1">#N/A</definedName>
    <definedName name="_4421DL615B3630" hidden="1">#N/A</definedName>
    <definedName name="_4422DL615B3630" hidden="1">#N/A</definedName>
    <definedName name="_4423DL615B3630" hidden="1">#N/A</definedName>
    <definedName name="_4424DL615B3630" hidden="1">#N/A</definedName>
    <definedName name="_4425DL615B3630" hidden="1">#N/A</definedName>
    <definedName name="_4426DL615B3630" hidden="1">#N/A</definedName>
    <definedName name="_4427DL615B3630" hidden="1">#N/A</definedName>
    <definedName name="_4428DL615B3630" hidden="1">#N/A</definedName>
    <definedName name="_4429DL615B3630" hidden="1">#N/A</definedName>
    <definedName name="_442DL60D132E1" hidden="1">#N/A</definedName>
    <definedName name="_442DLC46A5CF2" hidden="1">#N/A</definedName>
    <definedName name="_4430DL615B3630" hidden="1">#N/A</definedName>
    <definedName name="_4431DL615B3630" hidden="1">#N/A</definedName>
    <definedName name="_4432DL615B3630" hidden="1">#N/A</definedName>
    <definedName name="_4433DL615B3630" hidden="1">#N/A</definedName>
    <definedName name="_4434DL615B3630" hidden="1">#N/A</definedName>
    <definedName name="_4435DL615B3630" hidden="1">#N/A</definedName>
    <definedName name="_4436DL615B3630" hidden="1">#N/A</definedName>
    <definedName name="_4437DL615B3630" hidden="1">#N/A</definedName>
    <definedName name="_4438DL615B3630" hidden="1">#N/A</definedName>
    <definedName name="_4439DL615B3630" hidden="1">#N/A</definedName>
    <definedName name="_443DL60D132E1" hidden="1">#N/A</definedName>
    <definedName name="_443DLC46ADFF3" hidden="1">#N/A</definedName>
    <definedName name="_4440DL615B3630" hidden="1">#N/A</definedName>
    <definedName name="_4441DL615B3630" hidden="1">#N/A</definedName>
    <definedName name="_4442DL615B3630" hidden="1">#N/A</definedName>
    <definedName name="_4443DL615B3630" hidden="1">#N/A</definedName>
    <definedName name="_4444DL615B3630" hidden="1">#N/A</definedName>
    <definedName name="_4445DL615B3630" hidden="1">#N/A</definedName>
    <definedName name="_4446DL615C3637" hidden="1">#N/A</definedName>
    <definedName name="_4447DL615C3637" hidden="1">#N/A</definedName>
    <definedName name="_4448DL615C3637" hidden="1">#N/A</definedName>
    <definedName name="_4449DL615C3637" hidden="1">#N/A</definedName>
    <definedName name="_444DL60D132E1" hidden="1">#N/A</definedName>
    <definedName name="_444DLC46B5CF2" hidden="1">#N/A</definedName>
    <definedName name="_4450DL615C3637" hidden="1">#N/A</definedName>
    <definedName name="_4451DL615C3637" hidden="1">#N/A</definedName>
    <definedName name="_4452DL615C3637" hidden="1">#N/A</definedName>
    <definedName name="_4453DL615C3637" hidden="1">#N/A</definedName>
    <definedName name="_4454DL615C3637" hidden="1">#N/A</definedName>
    <definedName name="_4455DL615C3637" hidden="1">#N/A</definedName>
    <definedName name="_4456DL615C3637" hidden="1">#N/A</definedName>
    <definedName name="_4457DL615C3637" hidden="1">#N/A</definedName>
    <definedName name="_4458DL615C3637" hidden="1">#N/A</definedName>
    <definedName name="_4459DL615C3637" hidden="1">#N/A</definedName>
    <definedName name="_445DL60D132E1" hidden="1">#N/A</definedName>
    <definedName name="_445DLC46BE15E" hidden="1">#N/A</definedName>
    <definedName name="_4460DL615C3637" hidden="1">#N/A</definedName>
    <definedName name="_4461DL615C3637" hidden="1">#N/A</definedName>
    <definedName name="_4462DL615C3637" hidden="1">#N/A</definedName>
    <definedName name="_4463DL615C3637" hidden="1">#N/A</definedName>
    <definedName name="_4464DL615C3637" hidden="1">#N/A</definedName>
    <definedName name="_4465DL615C3637" hidden="1">#N/A</definedName>
    <definedName name="_4466DL615C3637" hidden="1">#N/A</definedName>
    <definedName name="_4467DL615C3637" hidden="1">#N/A</definedName>
    <definedName name="_4468DL615C3637" hidden="1">#N/A</definedName>
    <definedName name="_4469DL615C3637" hidden="1">#N/A</definedName>
    <definedName name="_446DL60D132E1" hidden="1">#N/A</definedName>
    <definedName name="_446DLC46C5CF2" hidden="1">#N/A</definedName>
    <definedName name="_4470DL615C3637" hidden="1">#N/A</definedName>
    <definedName name="_4471DL615C3637" hidden="1">#N/A</definedName>
    <definedName name="_4472DL615C3637" hidden="1">#N/A</definedName>
    <definedName name="_4473DL615C3637" hidden="1">#N/A</definedName>
    <definedName name="_4474DL615C3637" hidden="1">#N/A</definedName>
    <definedName name="_4475DL615C3637" hidden="1">#N/A</definedName>
    <definedName name="_4476DL615C3637" hidden="1">#N/A</definedName>
    <definedName name="_4477DL615C3637" hidden="1">#N/A</definedName>
    <definedName name="_4478DL615C3637" hidden="1">#N/A</definedName>
    <definedName name="_4479DL615C3637" hidden="1">#N/A</definedName>
    <definedName name="_447DL60D132E1" hidden="1">#N/A</definedName>
    <definedName name="_447DLC46CE15E" hidden="1">#N/A</definedName>
    <definedName name="_4480DL615C3637" hidden="1">#N/A</definedName>
    <definedName name="_4481DL615D363D" hidden="1">#N/A</definedName>
    <definedName name="_4482DL615D363D" hidden="1">#N/A</definedName>
    <definedName name="_4483DL615D363D" hidden="1">#N/A</definedName>
    <definedName name="_4484DL615D363D" hidden="1">#N/A</definedName>
    <definedName name="_4485DL615D363D" hidden="1">#N/A</definedName>
    <definedName name="_4486DL615D363D" hidden="1">#N/A</definedName>
    <definedName name="_4487DL615D363D" hidden="1">#N/A</definedName>
    <definedName name="_4488DL615D363D" hidden="1">#N/A</definedName>
    <definedName name="_4489DL615D363D" hidden="1">#N/A</definedName>
    <definedName name="_448DL60D132E1" hidden="1">#N/A</definedName>
    <definedName name="_448DLC46D5CF2" hidden="1">#N/A</definedName>
    <definedName name="_4490DL615D363D" hidden="1">#N/A</definedName>
    <definedName name="_4491DL615D363D" hidden="1">#N/A</definedName>
    <definedName name="_4492DL615D363D" hidden="1">#N/A</definedName>
    <definedName name="_4493DL615D363D" hidden="1">#N/A</definedName>
    <definedName name="_4494DL615D363D" hidden="1">#N/A</definedName>
    <definedName name="_4495DL615D363D" hidden="1">#N/A</definedName>
    <definedName name="_4496DL615D363D" hidden="1">#N/A</definedName>
    <definedName name="_4497DL615D363D" hidden="1">#N/A</definedName>
    <definedName name="_4498DL615D363D" hidden="1">#N/A</definedName>
    <definedName name="_4499DL615D363D" hidden="1">#N/A</definedName>
    <definedName name="_449DL60D132E1" hidden="1">#N/A</definedName>
    <definedName name="_449DLC46DE15E" hidden="1">#N/A</definedName>
    <definedName name="_44DL60723099" hidden="1">#N/A</definedName>
    <definedName name="_44DL60FC33EE" hidden="1">#N/A</definedName>
    <definedName name="_4500DL615D363D" hidden="1">#N/A</definedName>
    <definedName name="_4501DL615D363D" hidden="1">#N/A</definedName>
    <definedName name="_4502DL615D363D" hidden="1">#N/A</definedName>
    <definedName name="_4503DL615D363D" hidden="1">#N/A</definedName>
    <definedName name="_4504DL615D363D" hidden="1">#N/A</definedName>
    <definedName name="_4505DL615D363D" hidden="1">#N/A</definedName>
    <definedName name="_4506DL615D363D" hidden="1">#N/A</definedName>
    <definedName name="_4507DL615D363D" hidden="1">#N/A</definedName>
    <definedName name="_4508DL615D363D" hidden="1">#N/A</definedName>
    <definedName name="_4509DL615D363D" hidden="1">#N/A</definedName>
    <definedName name="_450DL60D132E1" hidden="1">#N/A</definedName>
    <definedName name="_450DLC46E5CF3" hidden="1">#N/A</definedName>
    <definedName name="_4510DL615D363D" hidden="1">#N/A</definedName>
    <definedName name="_4511DL615D363D" hidden="1">#N/A</definedName>
    <definedName name="_4512DL615D363D" hidden="1">#N/A</definedName>
    <definedName name="_4513DL615D363D" hidden="1">#N/A</definedName>
    <definedName name="_4514DL615D363D" hidden="1">#N/A</definedName>
    <definedName name="_4515DL615D363D" hidden="1">#N/A</definedName>
    <definedName name="_4516DL615E3643" hidden="1">#N/A</definedName>
    <definedName name="_4517DL615E3643" hidden="1">#N/A</definedName>
    <definedName name="_4518DL615E3643" hidden="1">#N/A</definedName>
    <definedName name="_4519DL615E3643" hidden="1">#N/A</definedName>
    <definedName name="_451DL60D132E1" hidden="1">#N/A</definedName>
    <definedName name="_451DLC46EE15E" hidden="1">#N/A</definedName>
    <definedName name="_4520DL615E3643" hidden="1">#N/A</definedName>
    <definedName name="_4521DL615E3643" hidden="1">#N/A</definedName>
    <definedName name="_4522DL615E3643" hidden="1">#N/A</definedName>
    <definedName name="_4523DL615E3643" hidden="1">#N/A</definedName>
    <definedName name="_4524DL615E3643" hidden="1">#N/A</definedName>
    <definedName name="_4525DL615E3643" hidden="1">#N/A</definedName>
    <definedName name="_4526DL615E3643" hidden="1">#N/A</definedName>
    <definedName name="_4527DL615E3643" hidden="1">#N/A</definedName>
    <definedName name="_4528DL615E3643" hidden="1">#N/A</definedName>
    <definedName name="_4529DL615E3643" hidden="1">#N/A</definedName>
    <definedName name="_452DL60D132E1" hidden="1">#N/A</definedName>
    <definedName name="_452DLC46F5CF3" hidden="1">#N/A</definedName>
    <definedName name="_4530DL615E3643" hidden="1">#N/A</definedName>
    <definedName name="_4531DL615E3643" hidden="1">#N/A</definedName>
    <definedName name="_4532DL615E3643" hidden="1">#N/A</definedName>
    <definedName name="_4533DL615E3643" hidden="1">#N/A</definedName>
    <definedName name="_4534DL615E3643" hidden="1">#N/A</definedName>
    <definedName name="_4535DL615E3643" hidden="1">#N/A</definedName>
    <definedName name="_4536DL615E3643" hidden="1">#N/A</definedName>
    <definedName name="_4537DL615E3643" hidden="1">#N/A</definedName>
    <definedName name="_4538DL615E3643" hidden="1">#N/A</definedName>
    <definedName name="_4539DL615E3643" hidden="1">#N/A</definedName>
    <definedName name="_453DL60D132E1" hidden="1">#N/A</definedName>
    <definedName name="_453DLC46FE15E" hidden="1">#N/A</definedName>
    <definedName name="_4540DL615E3643" hidden="1">#N/A</definedName>
    <definedName name="_4541DL615E3643" hidden="1">#N/A</definedName>
    <definedName name="_4542DL615E3643" hidden="1">#N/A</definedName>
    <definedName name="_4543DL615E3643" hidden="1">#N/A</definedName>
    <definedName name="_4544DL615E3643" hidden="1">#N/A</definedName>
    <definedName name="_4545DL615E3643" hidden="1">#N/A</definedName>
    <definedName name="_4546DL615E3643" hidden="1">#N/A</definedName>
    <definedName name="_4547DL615E3643" hidden="1">#N/A</definedName>
    <definedName name="_4548DL615E3643" hidden="1">#N/A</definedName>
    <definedName name="_4549DL615E3643" hidden="1">#N/A</definedName>
    <definedName name="_454DL60D132E1" hidden="1">#N/A</definedName>
    <definedName name="_454DLC4705CF3" hidden="1">#N/A</definedName>
    <definedName name="_4550DL615E3643" hidden="1">#N/A</definedName>
    <definedName name="_4551DL615F3649" hidden="1">#N/A</definedName>
    <definedName name="_4552DL615F3649" hidden="1">#N/A</definedName>
    <definedName name="_4553DL615F3649" hidden="1">#N/A</definedName>
    <definedName name="_4554DL615F3649" hidden="1">#N/A</definedName>
    <definedName name="_4555DL615F3649" hidden="1">#N/A</definedName>
    <definedName name="_4556DL615F3649" hidden="1">#N/A</definedName>
    <definedName name="_4557DL615F3649" hidden="1">#N/A</definedName>
    <definedName name="_4558DL615F3649" hidden="1">#N/A</definedName>
    <definedName name="_4559DL615F3649" hidden="1">#N/A</definedName>
    <definedName name="_455DL60D132E1" hidden="1">#N/A</definedName>
    <definedName name="_455DLC470E15E" hidden="1">#N/A</definedName>
    <definedName name="_4560DL615F3649" hidden="1">#N/A</definedName>
    <definedName name="_4561DL615F3649" hidden="1">#N/A</definedName>
    <definedName name="_4562DL615F3649" hidden="1">#N/A</definedName>
    <definedName name="_4563DL615F3649" hidden="1">#N/A</definedName>
    <definedName name="_4564DL615F3649" hidden="1">#N/A</definedName>
    <definedName name="_4565DL615F3649" hidden="1">#N/A</definedName>
    <definedName name="_4566DL615F3649" hidden="1">#N/A</definedName>
    <definedName name="_4567DL615F3649" hidden="1">#N/A</definedName>
    <definedName name="_4568DL615F3649" hidden="1">#N/A</definedName>
    <definedName name="_4569DL615F3649" hidden="1">#N/A</definedName>
    <definedName name="_456DL60D232E9" hidden="1">#N/A</definedName>
    <definedName name="_456DLC4715CF3" hidden="1">#N/A</definedName>
    <definedName name="_4570DL615F3649" hidden="1">#N/A</definedName>
    <definedName name="_4571DL615F3649" hidden="1">#N/A</definedName>
    <definedName name="_4572DL615F3649" hidden="1">#N/A</definedName>
    <definedName name="_4573DL615F3649" hidden="1">#N/A</definedName>
    <definedName name="_4574DL615F3649" hidden="1">#N/A</definedName>
    <definedName name="_4575DL615F3649" hidden="1">#N/A</definedName>
    <definedName name="_4576DL615F3649" hidden="1">#N/A</definedName>
    <definedName name="_4577DL615F3649" hidden="1">#N/A</definedName>
    <definedName name="_4578DL615F3649" hidden="1">#N/A</definedName>
    <definedName name="_4579DL615F3649" hidden="1">#N/A</definedName>
    <definedName name="_457DL60D232E9" hidden="1">#N/A</definedName>
    <definedName name="_457DLC471E15E" hidden="1">#N/A</definedName>
    <definedName name="_4580DL615F3649" hidden="1">#N/A</definedName>
    <definedName name="_4581DL615F3649" hidden="1">#N/A</definedName>
    <definedName name="_4582DL615F3649" hidden="1">#N/A</definedName>
    <definedName name="_4583DL615F3649" hidden="1">#N/A</definedName>
    <definedName name="_4584DL615F3649" hidden="1">#N/A</definedName>
    <definedName name="_4585DL615F3649" hidden="1">#N/A</definedName>
    <definedName name="_4586DL6160364F" hidden="1">#N/A</definedName>
    <definedName name="_4587DL6160364F" hidden="1">#N/A</definedName>
    <definedName name="_4588DL6160364F" hidden="1">#N/A</definedName>
    <definedName name="_4589DL6160364F" hidden="1">#N/A</definedName>
    <definedName name="_458DL60D232E9" hidden="1">#N/A</definedName>
    <definedName name="_458DLC4725CF3" hidden="1">#N/A</definedName>
    <definedName name="_4590DL6160364F" hidden="1">#N/A</definedName>
    <definedName name="_4591DL6160364F" hidden="1">#N/A</definedName>
    <definedName name="_4592DL6160364F" hidden="1">#N/A</definedName>
    <definedName name="_4593DL6160364F" hidden="1">#N/A</definedName>
    <definedName name="_4594DL6160364F" hidden="1">#N/A</definedName>
    <definedName name="_4595DL6160364F" hidden="1">#N/A</definedName>
    <definedName name="_4596DL6160364F" hidden="1">#N/A</definedName>
    <definedName name="_4597DL6160364F" hidden="1">#N/A</definedName>
    <definedName name="_4598DL6160364F" hidden="1">#N/A</definedName>
    <definedName name="_4599DL6160364F" hidden="1">#N/A</definedName>
    <definedName name="_459DL60D232E9" hidden="1">#N/A</definedName>
    <definedName name="_459DLC472E15E" hidden="1">#N/A</definedName>
    <definedName name="_45DL60723099" hidden="1">#N/A</definedName>
    <definedName name="_45DL60FD33F3" hidden="1">#N/A</definedName>
    <definedName name="_4600DL6160364F" hidden="1">#N/A</definedName>
    <definedName name="_4601DL6160364F" hidden="1">#N/A</definedName>
    <definedName name="_4602DL6160364F" hidden="1">#N/A</definedName>
    <definedName name="_4603DL6160364F" hidden="1">#N/A</definedName>
    <definedName name="_4604DL6160364F" hidden="1">#N/A</definedName>
    <definedName name="_4605DL6160364F" hidden="1">#N/A</definedName>
    <definedName name="_4606DL6160364F" hidden="1">#N/A</definedName>
    <definedName name="_4607DL6160364F" hidden="1">#N/A</definedName>
    <definedName name="_4608DL6160364F" hidden="1">#N/A</definedName>
    <definedName name="_4609DL6160364F" hidden="1">#N/A</definedName>
    <definedName name="_460DL60D232E9" hidden="1">#N/A</definedName>
    <definedName name="_460DLC4735CF3" hidden="1">#N/A</definedName>
    <definedName name="_4610DL6160364F" hidden="1">#N/A</definedName>
    <definedName name="_4611DL6160364F" hidden="1">#N/A</definedName>
    <definedName name="_4612DL6160364F" hidden="1">#N/A</definedName>
    <definedName name="_4613DL6160364F" hidden="1">#N/A</definedName>
    <definedName name="_4614DL6160364F" hidden="1">#N/A</definedName>
    <definedName name="_4615DL6160364F" hidden="1">#N/A</definedName>
    <definedName name="_4616DL6160364F" hidden="1">#N/A</definedName>
    <definedName name="_4617DL6160364F" hidden="1">#N/A</definedName>
    <definedName name="_4618DL6160364F" hidden="1">#N/A</definedName>
    <definedName name="_4619DL6160364F" hidden="1">#N/A</definedName>
    <definedName name="_461DL60D232E9" hidden="1">#N/A</definedName>
    <definedName name="_461DLC473E15E" hidden="1">#N/A</definedName>
    <definedName name="_4620DL6160364F" hidden="1">#N/A</definedName>
    <definedName name="_4621DL61613655" hidden="1">#N/A</definedName>
    <definedName name="_4622DL61613655" hidden="1">#N/A</definedName>
    <definedName name="_4623DL61613655" hidden="1">#N/A</definedName>
    <definedName name="_4624DL61613655" hidden="1">#N/A</definedName>
    <definedName name="_4625DL61613655" hidden="1">#N/A</definedName>
    <definedName name="_4626DL61613655" hidden="1">#N/A</definedName>
    <definedName name="_4627DL61613655" hidden="1">#N/A</definedName>
    <definedName name="_4628DL61613655" hidden="1">#N/A</definedName>
    <definedName name="_4629DL61613655" hidden="1">#N/A</definedName>
    <definedName name="_462DL60D232E9" hidden="1">#N/A</definedName>
    <definedName name="_462DLC4745CF3" hidden="1">#N/A</definedName>
    <definedName name="_4630DL61613655" hidden="1">#N/A</definedName>
    <definedName name="_4631DL61613655" hidden="1">#N/A</definedName>
    <definedName name="_4632DL61613655" hidden="1">#N/A</definedName>
    <definedName name="_4633DL61613655" hidden="1">#N/A</definedName>
    <definedName name="_4634DL61613655" hidden="1">#N/A</definedName>
    <definedName name="_4635DL61613655" hidden="1">#N/A</definedName>
    <definedName name="_4636DL61613655" hidden="1">#N/A</definedName>
    <definedName name="_4637DL61613655" hidden="1">#N/A</definedName>
    <definedName name="_4638DL61613655" hidden="1">#N/A</definedName>
    <definedName name="_4639DL61613655" hidden="1">#N/A</definedName>
    <definedName name="_463DL60D232E9" hidden="1">#N/A</definedName>
    <definedName name="_463DLC474E15E" hidden="1">#N/A</definedName>
    <definedName name="_4640DL61613655" hidden="1">#N/A</definedName>
    <definedName name="_4641DL61613655" hidden="1">#N/A</definedName>
    <definedName name="_4642DL61613655" hidden="1">#N/A</definedName>
    <definedName name="_4643DL61613655" hidden="1">#N/A</definedName>
    <definedName name="_4644DL61613655" hidden="1">#N/A</definedName>
    <definedName name="_4645DL61613655" hidden="1">#N/A</definedName>
    <definedName name="_4646DL61613655" hidden="1">#N/A</definedName>
    <definedName name="_4647DL61613655" hidden="1">#N/A</definedName>
    <definedName name="_4648DL61613655" hidden="1">#N/A</definedName>
    <definedName name="_4649DL61613655" hidden="1">#N/A</definedName>
    <definedName name="_464DL60D232E9" hidden="1">#N/A</definedName>
    <definedName name="_464DLC4755CF3" hidden="1">#N/A</definedName>
    <definedName name="_4650DL61613655" hidden="1">#N/A</definedName>
    <definedName name="_4651DL61613655" hidden="1">#N/A</definedName>
    <definedName name="_4652DL61613655" hidden="1">#N/A</definedName>
    <definedName name="_4653DL61613655" hidden="1">#N/A</definedName>
    <definedName name="_4654DL61613655" hidden="1">#N/A</definedName>
    <definedName name="_4655DL61613655" hidden="1">#N/A</definedName>
    <definedName name="_4656DL6162365A" hidden="1">#N/A</definedName>
    <definedName name="_4657DL6162365A" hidden="1">#N/A</definedName>
    <definedName name="_4658DL6162365A" hidden="1">#N/A</definedName>
    <definedName name="_4659DL6162365A" hidden="1">#N/A</definedName>
    <definedName name="_465DL60D232E9" hidden="1">#N/A</definedName>
    <definedName name="_465DLC475E15E" hidden="1">#N/A</definedName>
    <definedName name="_4660DL6162365A" hidden="1">#N/A</definedName>
    <definedName name="_4661DL6162365A" hidden="1">#N/A</definedName>
    <definedName name="_4662DL6162365A" hidden="1">#N/A</definedName>
    <definedName name="_4663DL6162365A" hidden="1">#N/A</definedName>
    <definedName name="_4664DL6162365A" hidden="1">#N/A</definedName>
    <definedName name="_4665DL6162365A" hidden="1">#N/A</definedName>
    <definedName name="_4666DL6162365A" hidden="1">#N/A</definedName>
    <definedName name="_4667DL6162365A" hidden="1">#N/A</definedName>
    <definedName name="_4668DL6162365A" hidden="1">#N/A</definedName>
    <definedName name="_4669DL6162365A" hidden="1">#N/A</definedName>
    <definedName name="_466DL60D232E9" hidden="1">#N/A</definedName>
    <definedName name="_466DLC4765CF3" hidden="1">#N/A</definedName>
    <definedName name="_4670DL6162365A" hidden="1">#N/A</definedName>
    <definedName name="_4671DL6162365A" hidden="1">#N/A</definedName>
    <definedName name="_4672DL6162365A" hidden="1">#N/A</definedName>
    <definedName name="_4673DL6162365A" hidden="1">#N/A</definedName>
    <definedName name="_4674DL6162365A" hidden="1">#N/A</definedName>
    <definedName name="_4675DL6162365A" hidden="1">#N/A</definedName>
    <definedName name="_4676DL6162365A" hidden="1">#N/A</definedName>
    <definedName name="_4677DL6162365A" hidden="1">#N/A</definedName>
    <definedName name="_4678DL6162365A" hidden="1">#N/A</definedName>
    <definedName name="_4679DL6162365A" hidden="1">#N/A</definedName>
    <definedName name="_467DL60D232E9" hidden="1">#N/A</definedName>
    <definedName name="_467DLC476E15E" hidden="1">#N/A</definedName>
    <definedName name="_4680DL6162365A" hidden="1">#N/A</definedName>
    <definedName name="_4681DL6162365A" hidden="1">#N/A</definedName>
    <definedName name="_4682DL6162365A" hidden="1">#N/A</definedName>
    <definedName name="_4683DL6162365A" hidden="1">#N/A</definedName>
    <definedName name="_4684DL6162365A" hidden="1">#N/A</definedName>
    <definedName name="_4685DL6162365A" hidden="1">#N/A</definedName>
    <definedName name="_4686DL6162365A" hidden="1">#N/A</definedName>
    <definedName name="_4687DL6162365A" hidden="1">#N/A</definedName>
    <definedName name="_4688DL6162365A" hidden="1">#N/A</definedName>
    <definedName name="_4689DL6162365A" hidden="1">#N/A</definedName>
    <definedName name="_468DL60D232E9" hidden="1">#N/A</definedName>
    <definedName name="_468DLC4775EAF" hidden="1">#N/A</definedName>
    <definedName name="_4690DL6162365A" hidden="1">#N/A</definedName>
    <definedName name="_4691DL6163365F" hidden="1">#N/A</definedName>
    <definedName name="_4692DL6163365F" hidden="1">#N/A</definedName>
    <definedName name="_4693DL6163365F" hidden="1">#N/A</definedName>
    <definedName name="_4694DL6163365F" hidden="1">#N/A</definedName>
    <definedName name="_4695DL6163365F" hidden="1">#N/A</definedName>
    <definedName name="_4696DL6163365F" hidden="1">#N/A</definedName>
    <definedName name="_4697DL6163365F" hidden="1">#N/A</definedName>
    <definedName name="_4698DL6163365F" hidden="1">#N/A</definedName>
    <definedName name="_4699DL6163365F" hidden="1">#N/A</definedName>
    <definedName name="_469DL60D232E9" hidden="1">#N/A</definedName>
    <definedName name="_469DLC477E15E" hidden="1">#N/A</definedName>
    <definedName name="_46DL60723099" hidden="1">#N/A</definedName>
    <definedName name="_46DL60FE33F9" hidden="1">#N/A</definedName>
    <definedName name="_4700DL6163365F" hidden="1">#N/A</definedName>
    <definedName name="_4701DL6163365F" hidden="1">#N/A</definedName>
    <definedName name="_4702DL6163365F" hidden="1">#N/A</definedName>
    <definedName name="_4703DL6163365F" hidden="1">#N/A</definedName>
    <definedName name="_4704DL6163365F" hidden="1">#N/A</definedName>
    <definedName name="_4705DL6163365F" hidden="1">#N/A</definedName>
    <definedName name="_4706DL6163365F" hidden="1">#N/A</definedName>
    <definedName name="_4707DL6163365F" hidden="1">#N/A</definedName>
    <definedName name="_4708DL6163365F" hidden="1">#N/A</definedName>
    <definedName name="_4709DL6163365F" hidden="1">#N/A</definedName>
    <definedName name="_470DL60D232E9" hidden="1">#N/A</definedName>
    <definedName name="_470DLC4785EAF" hidden="1">#N/A</definedName>
    <definedName name="_4710DL6163365F" hidden="1">#N/A</definedName>
    <definedName name="_4711DL6163365F" hidden="1">#N/A</definedName>
    <definedName name="_4712DL6163365F" hidden="1">#N/A</definedName>
    <definedName name="_4713DL6163365F" hidden="1">#N/A</definedName>
    <definedName name="_4714DL6163365F" hidden="1">#N/A</definedName>
    <definedName name="_4715DL6163365F" hidden="1">#N/A</definedName>
    <definedName name="_4716DL6163365F" hidden="1">#N/A</definedName>
    <definedName name="_4717DL6163365F" hidden="1">#N/A</definedName>
    <definedName name="_4718DL6163365F" hidden="1">#N/A</definedName>
    <definedName name="_4719DL6163365F" hidden="1">#N/A</definedName>
    <definedName name="_471DL60D232E9" hidden="1">#N/A</definedName>
    <definedName name="_471DLC478E15E" hidden="1">#N/A</definedName>
    <definedName name="_4720DL6163365F" hidden="1">#N/A</definedName>
    <definedName name="_4721DL6163365F" hidden="1">#N/A</definedName>
    <definedName name="_4722DL6163365F" hidden="1">#N/A</definedName>
    <definedName name="_4723DL6163365F" hidden="1">#N/A</definedName>
    <definedName name="_4724DL6163365F" hidden="1">#N/A</definedName>
    <definedName name="_4725DL6163365F" hidden="1">#N/A</definedName>
    <definedName name="_4726DL61643666" hidden="1">#N/A</definedName>
    <definedName name="_4727DL61643666" hidden="1">#N/A</definedName>
    <definedName name="_4728DL61643666" hidden="1">#N/A</definedName>
    <definedName name="_4729DL61643666" hidden="1">#N/A</definedName>
    <definedName name="_472DL60D232E9" hidden="1">#N/A</definedName>
    <definedName name="_472DLC4795EAF" hidden="1">#N/A</definedName>
    <definedName name="_4730DL61643666" hidden="1">#N/A</definedName>
    <definedName name="_4731DL61643666" hidden="1">#N/A</definedName>
    <definedName name="_4732DL61643666" hidden="1">#N/A</definedName>
    <definedName name="_4733DL61643666" hidden="1">#N/A</definedName>
    <definedName name="_4734DL61643666" hidden="1">#N/A</definedName>
    <definedName name="_4735DL61643666" hidden="1">#N/A</definedName>
    <definedName name="_4736DL61643666" hidden="1">#N/A</definedName>
    <definedName name="_4737DL61643666" hidden="1">#N/A</definedName>
    <definedName name="_4738DL61643666" hidden="1">#N/A</definedName>
    <definedName name="_4739DL61643666" hidden="1">#N/A</definedName>
    <definedName name="_473DL60D232E9" hidden="1">#N/A</definedName>
    <definedName name="_473DLC479E15E" hidden="1">#N/A</definedName>
    <definedName name="_4740DL61643666" hidden="1">#N/A</definedName>
    <definedName name="_4741DL61643666" hidden="1">#N/A</definedName>
    <definedName name="_4742DL61643666" hidden="1">#N/A</definedName>
    <definedName name="_4743DL61643666" hidden="1">#N/A</definedName>
    <definedName name="_4744DL61643666" hidden="1">#N/A</definedName>
    <definedName name="_4745DL61643666" hidden="1">#N/A</definedName>
    <definedName name="_4746DL61643666" hidden="1">#N/A</definedName>
    <definedName name="_4747DL61643666" hidden="1">#N/A</definedName>
    <definedName name="_4748DL61643666" hidden="1">#N/A</definedName>
    <definedName name="_4749DL61643666" hidden="1">#N/A</definedName>
    <definedName name="_474DL60D232E9" hidden="1">#N/A</definedName>
    <definedName name="_474DLC47A5EAF" hidden="1">#N/A</definedName>
    <definedName name="_4750DL61643666" hidden="1">#N/A</definedName>
    <definedName name="_4751DL61643666" hidden="1">#N/A</definedName>
    <definedName name="_4752DL61643666" hidden="1">#N/A</definedName>
    <definedName name="_4753DL61643666" hidden="1">#N/A</definedName>
    <definedName name="_4754DL61643666" hidden="1">#N/A</definedName>
    <definedName name="_4755DL61643666" hidden="1">#N/A</definedName>
    <definedName name="_4756DL61643666" hidden="1">#N/A</definedName>
    <definedName name="_4757DL61643666" hidden="1">#N/A</definedName>
    <definedName name="_4758DL61643666" hidden="1">#N/A</definedName>
    <definedName name="_4759DL61643666" hidden="1">#N/A</definedName>
    <definedName name="_475DL60D232E9" hidden="1">#N/A</definedName>
    <definedName name="_475DLC47AE15E" hidden="1">#N/A</definedName>
    <definedName name="_4760DL61643666" hidden="1">#N/A</definedName>
    <definedName name="_4761DL6165366C" hidden="1">#N/A</definedName>
    <definedName name="_4762DL6165366C" hidden="1">#N/A</definedName>
    <definedName name="_4763DL6165366C" hidden="1">#N/A</definedName>
    <definedName name="_4764DL6165366C" hidden="1">#N/A</definedName>
    <definedName name="_4765DL6165366C" hidden="1">#N/A</definedName>
    <definedName name="_4766DL6165366C" hidden="1">#N/A</definedName>
    <definedName name="_4767DL6165366C" hidden="1">#N/A</definedName>
    <definedName name="_4768DL6165366C" hidden="1">#N/A</definedName>
    <definedName name="_4769DL6165366C" hidden="1">#N/A</definedName>
    <definedName name="_476DL60D232E9" hidden="1">#N/A</definedName>
    <definedName name="_476DLC47B5EAF" hidden="1">#N/A</definedName>
    <definedName name="_4770DL6165366C" hidden="1">#N/A</definedName>
    <definedName name="_4771DL6165366C" hidden="1">#N/A</definedName>
    <definedName name="_4772DL6165366C" hidden="1">#N/A</definedName>
    <definedName name="_4773DL6165366C" hidden="1">#N/A</definedName>
    <definedName name="_4774DL6165366C" hidden="1">#N/A</definedName>
    <definedName name="_4775DL6165366C" hidden="1">#N/A</definedName>
    <definedName name="_4776DL6165366C" hidden="1">#N/A</definedName>
    <definedName name="_4777DL6165366C" hidden="1">#N/A</definedName>
    <definedName name="_4778DL6165366C" hidden="1">#N/A</definedName>
    <definedName name="_4779DL6165366C" hidden="1">#N/A</definedName>
    <definedName name="_477DL60D232E9" hidden="1">#N/A</definedName>
    <definedName name="_477DLC47BE15E" hidden="1">#N/A</definedName>
    <definedName name="_4780DL6165366C" hidden="1">#N/A</definedName>
    <definedName name="_4781DL6165366C" hidden="1">#N/A</definedName>
    <definedName name="_4782DL6165366C" hidden="1">#N/A</definedName>
    <definedName name="_4783DL6165366C" hidden="1">#N/A</definedName>
    <definedName name="_4784DL6165366C" hidden="1">#N/A</definedName>
    <definedName name="_4785DL6165366C" hidden="1">#N/A</definedName>
    <definedName name="_4786DL6165366C" hidden="1">#N/A</definedName>
    <definedName name="_4787DL6165366C" hidden="1">#N/A</definedName>
    <definedName name="_4788DL6165366C" hidden="1">#N/A</definedName>
    <definedName name="_4789DL6165366C" hidden="1">#N/A</definedName>
    <definedName name="_478DL60D232E9" hidden="1">#N/A</definedName>
    <definedName name="_478DLC47C5EAF" hidden="1">#N/A</definedName>
    <definedName name="_4790DL6165366C" hidden="1">#N/A</definedName>
    <definedName name="_4791DL6165366C" hidden="1">#N/A</definedName>
    <definedName name="_4792DL6165366C" hidden="1">#N/A</definedName>
    <definedName name="_4793DL6165366C" hidden="1">#N/A</definedName>
    <definedName name="_4794DL6165366C" hidden="1">#N/A</definedName>
    <definedName name="_4795DL6165366C" hidden="1">#N/A</definedName>
    <definedName name="_4796DL61663672" hidden="1">#N/A</definedName>
    <definedName name="_4797DL61663672" hidden="1">#N/A</definedName>
    <definedName name="_4798DL61663672" hidden="1">#N/A</definedName>
    <definedName name="_4799DL61663672" hidden="1">#N/A</definedName>
    <definedName name="_479DL60D232E9" hidden="1">#N/A</definedName>
    <definedName name="_479DLC47CE15E" hidden="1">#N/A</definedName>
    <definedName name="_47DL60723099" hidden="1">#N/A</definedName>
    <definedName name="_47DL60FF33FF" hidden="1">#N/A</definedName>
    <definedName name="_4800DL61663672" hidden="1">#N/A</definedName>
    <definedName name="_4801DL61663672" hidden="1">#N/A</definedName>
    <definedName name="_4802DL61663672" hidden="1">#N/A</definedName>
    <definedName name="_4803DL61663672" hidden="1">#N/A</definedName>
    <definedName name="_4804DL61663672" hidden="1">#N/A</definedName>
    <definedName name="_4805DL61663672" hidden="1">#N/A</definedName>
    <definedName name="_4806DL61663672" hidden="1">#N/A</definedName>
    <definedName name="_4807DL61663672" hidden="1">#N/A</definedName>
    <definedName name="_4808DL61663672" hidden="1">#N/A</definedName>
    <definedName name="_4809DL61663672" hidden="1">#N/A</definedName>
    <definedName name="_480DL60D232E9" hidden="1">#N/A</definedName>
    <definedName name="_480DLC47D5EAF" hidden="1">#N/A</definedName>
    <definedName name="_4810DL61663672" hidden="1">#N/A</definedName>
    <definedName name="_4811DL61663672" hidden="1">#N/A</definedName>
    <definedName name="_4812DL61663672" hidden="1">#N/A</definedName>
    <definedName name="_4813DL61663672" hidden="1">#N/A</definedName>
    <definedName name="_4814DL61663672" hidden="1">#N/A</definedName>
    <definedName name="_4815DL61663672" hidden="1">#N/A</definedName>
    <definedName name="_4816DL61663672" hidden="1">#N/A</definedName>
    <definedName name="_4817DL61663672" hidden="1">#N/A</definedName>
    <definedName name="_4818DL61663672" hidden="1">#N/A</definedName>
    <definedName name="_4819DL61663672" hidden="1">#N/A</definedName>
    <definedName name="_481DL60D232E9" hidden="1">#N/A</definedName>
    <definedName name="_481DLC47DE15E" hidden="1">#N/A</definedName>
    <definedName name="_4820DL61663672" hidden="1">#N/A</definedName>
    <definedName name="_4821DL61663672" hidden="1">#N/A</definedName>
    <definedName name="_4822DL61663672" hidden="1">#N/A</definedName>
    <definedName name="_4823DL61663672" hidden="1">#N/A</definedName>
    <definedName name="_4824DL61663672" hidden="1">#N/A</definedName>
    <definedName name="_4825DL61663672" hidden="1">#N/A</definedName>
    <definedName name="_4826DL61663672" hidden="1">#N/A</definedName>
    <definedName name="_4827DL61663672" hidden="1">#N/A</definedName>
    <definedName name="_4828DL61663672" hidden="1">#N/A</definedName>
    <definedName name="_4829DL61663672" hidden="1">#N/A</definedName>
    <definedName name="_482DL60D232E9" hidden="1">#N/A</definedName>
    <definedName name="_482DLC47E5EAF" hidden="1">#N/A</definedName>
    <definedName name="_4830DL61663672" hidden="1">#N/A</definedName>
    <definedName name="_4831DL61673678" hidden="1">#N/A</definedName>
    <definedName name="_4832DL61673678" hidden="1">#N/A</definedName>
    <definedName name="_4833DL61673678" hidden="1">#N/A</definedName>
    <definedName name="_4834DL61673678" hidden="1">#N/A</definedName>
    <definedName name="_4835DL61673678" hidden="1">#N/A</definedName>
    <definedName name="_4836DL61673678" hidden="1">#N/A</definedName>
    <definedName name="_4837DL61673678" hidden="1">#N/A</definedName>
    <definedName name="_4838DL61673678" hidden="1">#N/A</definedName>
    <definedName name="_4839DL61673678" hidden="1">#N/A</definedName>
    <definedName name="_483DL60D232E9" hidden="1">#N/A</definedName>
    <definedName name="_483DLC47EE15E" hidden="1">#N/A</definedName>
    <definedName name="_4840DL61673678" hidden="1">#N/A</definedName>
    <definedName name="_4841DL61673678" hidden="1">#N/A</definedName>
    <definedName name="_4842DL61673678" hidden="1">#N/A</definedName>
    <definedName name="_4843DL61673678" hidden="1">#N/A</definedName>
    <definedName name="_4844DL61673678" hidden="1">#N/A</definedName>
    <definedName name="_4845DL61673678" hidden="1">#N/A</definedName>
    <definedName name="_4846DL61673678" hidden="1">#N/A</definedName>
    <definedName name="_4847DL61673678" hidden="1">#N/A</definedName>
    <definedName name="_4848DL61673678" hidden="1">#N/A</definedName>
    <definedName name="_4849DL61673678" hidden="1">#N/A</definedName>
    <definedName name="_484DL60D232E9" hidden="1">#N/A</definedName>
    <definedName name="_484DLC47F5EAF" hidden="1">#N/A</definedName>
    <definedName name="_4850DL61673678" hidden="1">#N/A</definedName>
    <definedName name="_4851DL61673678" hidden="1">#N/A</definedName>
    <definedName name="_4852DL61673678" hidden="1">#N/A</definedName>
    <definedName name="_4853DL61673678" hidden="1">#N/A</definedName>
    <definedName name="_4854DL61673678" hidden="1">#N/A</definedName>
    <definedName name="_4855DL61673678" hidden="1">#N/A</definedName>
    <definedName name="_4856DL61673678" hidden="1">#N/A</definedName>
    <definedName name="_4857DL61673678" hidden="1">#N/A</definedName>
    <definedName name="_4858DL61673678" hidden="1">#N/A</definedName>
    <definedName name="_4859DL61673678" hidden="1">#N/A</definedName>
    <definedName name="_485DL60D232E9" hidden="1">#N/A</definedName>
    <definedName name="_485DLC47FE15E" hidden="1">#N/A</definedName>
    <definedName name="_4860DL61673678" hidden="1">#N/A</definedName>
    <definedName name="_4861DL61673678" hidden="1">#N/A</definedName>
    <definedName name="_4862DL61673678" hidden="1">#N/A</definedName>
    <definedName name="_4863DL61673678" hidden="1">#N/A</definedName>
    <definedName name="_4864DL61673678" hidden="1">#N/A</definedName>
    <definedName name="_4865DL61673678" hidden="1">#N/A</definedName>
    <definedName name="_4866DL6168367F" hidden="1">#N/A</definedName>
    <definedName name="_4867DL6168367F" hidden="1">#N/A</definedName>
    <definedName name="_4868DL6168367F" hidden="1">#N/A</definedName>
    <definedName name="_4869DL6168367F" hidden="1">#N/A</definedName>
    <definedName name="_486DL60D232E9" hidden="1">#N/A</definedName>
    <definedName name="_486DLC4805EAF" hidden="1">#N/A</definedName>
    <definedName name="_4870DL6168367F" hidden="1">#N/A</definedName>
    <definedName name="_4871DL6168367F" hidden="1">#N/A</definedName>
    <definedName name="_4872DL6168367F" hidden="1">#N/A</definedName>
    <definedName name="_4873DL6168367F" hidden="1">#N/A</definedName>
    <definedName name="_4874DL6168367F" hidden="1">#N/A</definedName>
    <definedName name="_4875DL6168367F" hidden="1">#N/A</definedName>
    <definedName name="_4876DL6168367F" hidden="1">#N/A</definedName>
    <definedName name="_4877DL6168367F" hidden="1">#N/A</definedName>
    <definedName name="_4878DL6168367F" hidden="1">#N/A</definedName>
    <definedName name="_4879DL6168367F" hidden="1">#N/A</definedName>
    <definedName name="_487DL60D232E9" hidden="1">#N/A</definedName>
    <definedName name="_487DLC480E15E" hidden="1">#N/A</definedName>
    <definedName name="_4880DL6168367F" hidden="1">#N/A</definedName>
    <definedName name="_4881DL6168367F" hidden="1">#N/A</definedName>
    <definedName name="_4882DL6168367F" hidden="1">#N/A</definedName>
    <definedName name="_4883DL6168367F" hidden="1">#N/A</definedName>
    <definedName name="_4884DL6168367F" hidden="1">#N/A</definedName>
    <definedName name="_4885DL6168367F" hidden="1">#N/A</definedName>
    <definedName name="_4886DL6168367F" hidden="1">#N/A</definedName>
    <definedName name="_4887DL6168367F" hidden="1">#N/A</definedName>
    <definedName name="_4888DL6168367F" hidden="1">#N/A</definedName>
    <definedName name="_4889DL6168367F" hidden="1">#N/A</definedName>
    <definedName name="_488DL60D232E9" hidden="1">#N/A</definedName>
    <definedName name="_488DLC4815EB0" hidden="1">#N/A</definedName>
    <definedName name="_4890DL6168367F" hidden="1">#N/A</definedName>
    <definedName name="_4891DL6168367F" hidden="1">#N/A</definedName>
    <definedName name="_4892DL6168367F" hidden="1">#N/A</definedName>
    <definedName name="_4893DL6168367F" hidden="1">#N/A</definedName>
    <definedName name="_4894DL6168367F" hidden="1">#N/A</definedName>
    <definedName name="_4895DL6168367F" hidden="1">#N/A</definedName>
    <definedName name="_4896DL6168367F" hidden="1">#N/A</definedName>
    <definedName name="_4897DL6168367F" hidden="1">#N/A</definedName>
    <definedName name="_4898DL6168367F" hidden="1">#N/A</definedName>
    <definedName name="_4899DL6168367F" hidden="1">#N/A</definedName>
    <definedName name="_489DL60D232E9" hidden="1">#N/A</definedName>
    <definedName name="_489DLC481E15E" hidden="1">#N/A</definedName>
    <definedName name="_48DL60723099" hidden="1">#N/A</definedName>
    <definedName name="_48DL61003406" hidden="1">#N/A</definedName>
    <definedName name="_4900DL6168367F" hidden="1">#N/A</definedName>
    <definedName name="_4901DL61693685" hidden="1">#N/A</definedName>
    <definedName name="_4902DL61693685" hidden="1">#N/A</definedName>
    <definedName name="_4903DL61693685" hidden="1">#N/A</definedName>
    <definedName name="_4904DL61693685" hidden="1">#N/A</definedName>
    <definedName name="_4905DL61693685" hidden="1">#N/A</definedName>
    <definedName name="_4906DL61693685" hidden="1">#N/A</definedName>
    <definedName name="_4907DL61693685" hidden="1">#N/A</definedName>
    <definedName name="_4908DL61693685" hidden="1">#N/A</definedName>
    <definedName name="_4909DL61693685" hidden="1">#N/A</definedName>
    <definedName name="_490DL60D232E9" hidden="1">#N/A</definedName>
    <definedName name="_490DLC4825EB0" hidden="1">#N/A</definedName>
    <definedName name="_4910DL61693685" hidden="1">#N/A</definedName>
    <definedName name="_4911DL61693685" hidden="1">#N/A</definedName>
    <definedName name="_4912DL61693685" hidden="1">#N/A</definedName>
    <definedName name="_4913DL61693685" hidden="1">#N/A</definedName>
    <definedName name="_4914DL61693685" hidden="1">#N/A</definedName>
    <definedName name="_4915DL61693685" hidden="1">#N/A</definedName>
    <definedName name="_4916DL61693685" hidden="1">#N/A</definedName>
    <definedName name="_4917DL61693685" hidden="1">#N/A</definedName>
    <definedName name="_4918DL61693685" hidden="1">#N/A</definedName>
    <definedName name="_4919DL61693685" hidden="1">#N/A</definedName>
    <definedName name="_491DL60D332EF" hidden="1">#N/A</definedName>
    <definedName name="_491DLC482E15E" hidden="1">#N/A</definedName>
    <definedName name="_4920DL61693685" hidden="1">#N/A</definedName>
    <definedName name="_4921DL61693685" hidden="1">#N/A</definedName>
    <definedName name="_4922DL61693685" hidden="1">#N/A</definedName>
    <definedName name="_4923DL61693685" hidden="1">#N/A</definedName>
    <definedName name="_4924DL61693685" hidden="1">#N/A</definedName>
    <definedName name="_4925DL61693685" hidden="1">#N/A</definedName>
    <definedName name="_4926DL61693685" hidden="1">#N/A</definedName>
    <definedName name="_4927DL61693685" hidden="1">#N/A</definedName>
    <definedName name="_4928DL61693685" hidden="1">#N/A</definedName>
    <definedName name="_4929DL61693685" hidden="1">#N/A</definedName>
    <definedName name="_492DL60D332EF" hidden="1">#N/A</definedName>
    <definedName name="_492DLC4836064" hidden="1">#N/A</definedName>
    <definedName name="_4930DL61693685" hidden="1">#N/A</definedName>
    <definedName name="_4931DL61693685" hidden="1">#N/A</definedName>
    <definedName name="_4932DL61693685" hidden="1">#N/A</definedName>
    <definedName name="_4933DL61693685" hidden="1">#N/A</definedName>
    <definedName name="_4934DL61693685" hidden="1">#N/A</definedName>
    <definedName name="_4935DL61693685" hidden="1">#N/A</definedName>
    <definedName name="_4936DL616A368B" hidden="1">#N/A</definedName>
    <definedName name="_4937DL616A368B" hidden="1">#N/A</definedName>
    <definedName name="_4938DL616A368B" hidden="1">#N/A</definedName>
    <definedName name="_4939DL616A368B" hidden="1">#N/A</definedName>
    <definedName name="_493DL60D332EF" hidden="1">#N/A</definedName>
    <definedName name="_493DLC483E15E" hidden="1">#N/A</definedName>
    <definedName name="_4940DL616A368B" hidden="1">#N/A</definedName>
    <definedName name="_4941DL616A368B" hidden="1">#N/A</definedName>
    <definedName name="_4942DL616A368B" hidden="1">#N/A</definedName>
    <definedName name="_4943DL616A368B" hidden="1">#N/A</definedName>
    <definedName name="_4944DL616A368B" hidden="1">#N/A</definedName>
    <definedName name="_4945DL616A368B" hidden="1">#N/A</definedName>
    <definedName name="_4946DL616A368B" hidden="1">#N/A</definedName>
    <definedName name="_4947DL616A368B" hidden="1">#N/A</definedName>
    <definedName name="_4948DL616A368B" hidden="1">#N/A</definedName>
    <definedName name="_4949DL616A368B" hidden="1">#N/A</definedName>
    <definedName name="_494DL60D332EF" hidden="1">#N/A</definedName>
    <definedName name="_494DLC4846064" hidden="1">#N/A</definedName>
    <definedName name="_4950DL616A368B" hidden="1">#N/A</definedName>
    <definedName name="_4951DL616A368B" hidden="1">#N/A</definedName>
    <definedName name="_4952DL616A368B" hidden="1">#N/A</definedName>
    <definedName name="_4953DL616A368B" hidden="1">#N/A</definedName>
    <definedName name="_4954DL616A368B" hidden="1">#N/A</definedName>
    <definedName name="_4955DL616A368B" hidden="1">#N/A</definedName>
    <definedName name="_4956DL616A368B" hidden="1">#N/A</definedName>
    <definedName name="_4957DL616A368B" hidden="1">#N/A</definedName>
    <definedName name="_4958DL616A368B" hidden="1">#N/A</definedName>
    <definedName name="_4959DL616A368B" hidden="1">#N/A</definedName>
    <definedName name="_495DL60D332EF" hidden="1">#N/A</definedName>
    <definedName name="_495DLC484E15E" hidden="1">#N/A</definedName>
    <definedName name="_4960DL616A368B" hidden="1">#N/A</definedName>
    <definedName name="_4961DL616A368B" hidden="1">#N/A</definedName>
    <definedName name="_4962DL616A368B" hidden="1">#N/A</definedName>
    <definedName name="_4963DL616A368B" hidden="1">#N/A</definedName>
    <definedName name="_4964DL616A368B" hidden="1">#N/A</definedName>
    <definedName name="_4965DL616A368B" hidden="1">#N/A</definedName>
    <definedName name="_4966DL616A368B" hidden="1">#N/A</definedName>
    <definedName name="_4967DL616A368B" hidden="1">#N/A</definedName>
    <definedName name="_4968DL616A368B" hidden="1">#N/A</definedName>
    <definedName name="_4969DL616A368B" hidden="1">#N/A</definedName>
    <definedName name="_496DL60D332EF" hidden="1">#N/A</definedName>
    <definedName name="_496DLC4856064" hidden="1">#N/A</definedName>
    <definedName name="_4970DL616A368B" hidden="1">#N/A</definedName>
    <definedName name="_4971DL616B3692" hidden="1">#N/A</definedName>
    <definedName name="_4972DL616B3692" hidden="1">#N/A</definedName>
    <definedName name="_4973DL616B3692" hidden="1">#N/A</definedName>
    <definedName name="_4974DL616B3692" hidden="1">#N/A</definedName>
    <definedName name="_4975DL616B3692" hidden="1">#N/A</definedName>
    <definedName name="_4976DL616B3692" hidden="1">#N/A</definedName>
    <definedName name="_4977DL616B3692" hidden="1">#N/A</definedName>
    <definedName name="_4978DL616B3692" hidden="1">#N/A</definedName>
    <definedName name="_4979DL616B3692" hidden="1">#N/A</definedName>
    <definedName name="_497DL60D332EF" hidden="1">#N/A</definedName>
    <definedName name="_497DLC485E15E" hidden="1">#N/A</definedName>
    <definedName name="_4980DL616B3692" hidden="1">#N/A</definedName>
    <definedName name="_4981DL616B3692" hidden="1">#N/A</definedName>
    <definedName name="_4982DL616B3692" hidden="1">#N/A</definedName>
    <definedName name="_4983DL616B3692" hidden="1">#N/A</definedName>
    <definedName name="_4984DL616B3692" hidden="1">#N/A</definedName>
    <definedName name="_4985DL616B3692" hidden="1">#N/A</definedName>
    <definedName name="_4986DL616B3692" hidden="1">#N/A</definedName>
    <definedName name="_4987DL616B3692" hidden="1">#N/A</definedName>
    <definedName name="_4988DL616B3692" hidden="1">#N/A</definedName>
    <definedName name="_4989DL616B3692" hidden="1">#N/A</definedName>
    <definedName name="_498DL60D332EF" hidden="1">#N/A</definedName>
    <definedName name="_498DLC4866064" hidden="1">#N/A</definedName>
    <definedName name="_4990DL616B3692" hidden="1">#N/A</definedName>
    <definedName name="_4991DL616B3692" hidden="1">#N/A</definedName>
    <definedName name="_4992DL616B3692" hidden="1">#N/A</definedName>
    <definedName name="_4993DL616B3692" hidden="1">#N/A</definedName>
    <definedName name="_4994DL616B3692" hidden="1">#N/A</definedName>
    <definedName name="_4995DL616B3692" hidden="1">#N/A</definedName>
    <definedName name="_4996DL616B3692" hidden="1">#N/A</definedName>
    <definedName name="_4997DL616B3692" hidden="1">#N/A</definedName>
    <definedName name="_4998DL616B3692" hidden="1">#N/A</definedName>
    <definedName name="_4999DL616B3692" hidden="1">#N/A</definedName>
    <definedName name="_499DL60D332EF" hidden="1">#N/A</definedName>
    <definedName name="_499DLC486E15E" hidden="1">#N/A</definedName>
    <definedName name="_49DL60723099" hidden="1">#N/A</definedName>
    <definedName name="_49DL6101340C" hidden="1">#N/A</definedName>
    <definedName name="_4AL639B3E5C" hidden="1">#N/A</definedName>
    <definedName name="_4DL607430AD" hidden="1">#N/A</definedName>
    <definedName name="_5000DL616B3692" hidden="1">#N/A</definedName>
    <definedName name="_5001DL616B3692" hidden="1">#N/A</definedName>
    <definedName name="_5002DL616B3692" hidden="1">#N/A</definedName>
    <definedName name="_5003DL616B3692" hidden="1">#N/A</definedName>
    <definedName name="_5004DL616B3692" hidden="1">#N/A</definedName>
    <definedName name="_5005DL616B3692" hidden="1">#N/A</definedName>
    <definedName name="_5006DL616C3698" hidden="1">#N/A</definedName>
    <definedName name="_5007DL616C3698" hidden="1">#N/A</definedName>
    <definedName name="_5008DL616C3698" hidden="1">#N/A</definedName>
    <definedName name="_5009DL616C3698" hidden="1">#N/A</definedName>
    <definedName name="_500DL60D332EF" hidden="1">#N/A</definedName>
    <definedName name="_500DLC4876064" hidden="1">#N/A</definedName>
    <definedName name="_5010DL616C3698" hidden="1">#N/A</definedName>
    <definedName name="_5011DL616C3698" hidden="1">#N/A</definedName>
    <definedName name="_5012DL616C3698" hidden="1">#N/A</definedName>
    <definedName name="_5013DL616C3698" hidden="1">#N/A</definedName>
    <definedName name="_5014DL616C3698" hidden="1">#N/A</definedName>
    <definedName name="_5015DL616C3698" hidden="1">#N/A</definedName>
    <definedName name="_5016DL616C3698" hidden="1">#N/A</definedName>
    <definedName name="_5017DL616C3698" hidden="1">#N/A</definedName>
    <definedName name="_5018DL616C3698" hidden="1">#N/A</definedName>
    <definedName name="_5019DL616C3698" hidden="1">#N/A</definedName>
    <definedName name="_501DL60D332EF" hidden="1">#N/A</definedName>
    <definedName name="_501DLC487E15E" hidden="1">#N/A</definedName>
    <definedName name="_5020DL616C3698" hidden="1">#N/A</definedName>
    <definedName name="_5021DL616C3698" hidden="1">#N/A</definedName>
    <definedName name="_5022DL616C3698" hidden="1">#N/A</definedName>
    <definedName name="_5023DL616C3698" hidden="1">#N/A</definedName>
    <definedName name="_5024DL616C3698" hidden="1">#N/A</definedName>
    <definedName name="_5025DL616C3698" hidden="1">#N/A</definedName>
    <definedName name="_5026DL616C3698" hidden="1">#N/A</definedName>
    <definedName name="_5027DL616C3698" hidden="1">#N/A</definedName>
    <definedName name="_5028DL616C3698" hidden="1">#N/A</definedName>
    <definedName name="_5029DL616C3698" hidden="1">#N/A</definedName>
    <definedName name="_502DL60D332EF" hidden="1">#N/A</definedName>
    <definedName name="_502DLC4886064" hidden="1">#N/A</definedName>
    <definedName name="_5030DL616C3698" hidden="1">#N/A</definedName>
    <definedName name="_5031DL616C3698" hidden="1">#N/A</definedName>
    <definedName name="_5032DL616C3698" hidden="1">#N/A</definedName>
    <definedName name="_5033DL616C3698" hidden="1">#N/A</definedName>
    <definedName name="_5034DL616C3698" hidden="1">#N/A</definedName>
    <definedName name="_5035DL616C3698" hidden="1">#N/A</definedName>
    <definedName name="_5036DL616C3698" hidden="1">#N/A</definedName>
    <definedName name="_5037DL616C3698" hidden="1">#N/A</definedName>
    <definedName name="_5038DL616C3698" hidden="1">#N/A</definedName>
    <definedName name="_5039DL616C3698" hidden="1">#N/A</definedName>
    <definedName name="_503DL60D332EF" hidden="1">#N/A</definedName>
    <definedName name="_503DLC488E15E" hidden="1">#N/A</definedName>
    <definedName name="_5040DL616C3698" hidden="1">#N/A</definedName>
    <definedName name="_5041DL616D369F" hidden="1">#N/A</definedName>
    <definedName name="_5042DL616D369F" hidden="1">#N/A</definedName>
    <definedName name="_5043DL616D369F" hidden="1">#N/A</definedName>
    <definedName name="_5044DL616D369F" hidden="1">#N/A</definedName>
    <definedName name="_5045DL616D369F" hidden="1">#N/A</definedName>
    <definedName name="_5046DL616D369F" hidden="1">#N/A</definedName>
    <definedName name="_5047DL616D369F" hidden="1">#N/A</definedName>
    <definedName name="_5048DL616D369F" hidden="1">#N/A</definedName>
    <definedName name="_5049DL616D369F" hidden="1">#N/A</definedName>
    <definedName name="_504DL60D332EF" hidden="1">#N/A</definedName>
    <definedName name="_504DLC4896064" hidden="1">#N/A</definedName>
    <definedName name="_5050DL616D369F" hidden="1">#N/A</definedName>
    <definedName name="_5051DL616D369F" hidden="1">#N/A</definedName>
    <definedName name="_5052DL616D369F" hidden="1">#N/A</definedName>
    <definedName name="_5053DL616D369F" hidden="1">#N/A</definedName>
    <definedName name="_5054DL616D369F" hidden="1">#N/A</definedName>
    <definedName name="_5055DL616D369F" hidden="1">#N/A</definedName>
    <definedName name="_5056DL616D369F" hidden="1">#N/A</definedName>
    <definedName name="_5057DL616D369F" hidden="1">#N/A</definedName>
    <definedName name="_5058DL616D369F" hidden="1">#N/A</definedName>
    <definedName name="_5059DL616D369F" hidden="1">#N/A</definedName>
    <definedName name="_505DL60D332EF" hidden="1">#N/A</definedName>
    <definedName name="_505DLC489E15E" hidden="1">#N/A</definedName>
    <definedName name="_5060DL616D369F" hidden="1">#N/A</definedName>
    <definedName name="_5061DL616D369F" hidden="1">#N/A</definedName>
    <definedName name="_5062DL616D369F" hidden="1">#N/A</definedName>
    <definedName name="_5063DL616D369F" hidden="1">#N/A</definedName>
    <definedName name="_5064DL616D369F" hidden="1">#N/A</definedName>
    <definedName name="_5065DL616D369F" hidden="1">#N/A</definedName>
    <definedName name="_5066DL616D369F" hidden="1">#N/A</definedName>
    <definedName name="_5067DL616D369F" hidden="1">#N/A</definedName>
    <definedName name="_5068DL616D369F" hidden="1">#N/A</definedName>
    <definedName name="_5069DL616D369F" hidden="1">#N/A</definedName>
    <definedName name="_506DL60D332EF" hidden="1">#N/A</definedName>
    <definedName name="_506DLC48A6065" hidden="1">#N/A</definedName>
    <definedName name="_5070DL616D369F" hidden="1">#N/A</definedName>
    <definedName name="_5071DL616D369F" hidden="1">#N/A</definedName>
    <definedName name="_5072DL616D369F" hidden="1">#N/A</definedName>
    <definedName name="_5073DL616D369F" hidden="1">#N/A</definedName>
    <definedName name="_5074DL616D369F" hidden="1">#N/A</definedName>
    <definedName name="_5075DL616D369F" hidden="1">#N/A</definedName>
    <definedName name="_5076DL616E36A5" hidden="1">#N/A</definedName>
    <definedName name="_5077DL616E36A5" hidden="1">#N/A</definedName>
    <definedName name="_5078DL616E36A5" hidden="1">#N/A</definedName>
    <definedName name="_5079DL616E36A5" hidden="1">#N/A</definedName>
    <definedName name="_507DL60D332EF" hidden="1">#N/A</definedName>
    <definedName name="_507DLC48AE15E" hidden="1">#N/A</definedName>
    <definedName name="_5080DL616E36A5" hidden="1">#N/A</definedName>
    <definedName name="_5081DL616E36A5" hidden="1">#N/A</definedName>
    <definedName name="_5082DL616E36A5" hidden="1">#N/A</definedName>
    <definedName name="_5083DL616E36A5" hidden="1">#N/A</definedName>
    <definedName name="_5084DL616E36A5" hidden="1">#N/A</definedName>
    <definedName name="_5085DL616E36A5" hidden="1">#N/A</definedName>
    <definedName name="_5086DL616E36A5" hidden="1">#N/A</definedName>
    <definedName name="_5087DL616E36A5" hidden="1">#N/A</definedName>
    <definedName name="_5088DL616E36A5" hidden="1">#N/A</definedName>
    <definedName name="_5089DL616E36A5" hidden="1">#N/A</definedName>
    <definedName name="_508DL60D332EF" hidden="1">#N/A</definedName>
    <definedName name="_508DLC48B6065" hidden="1">#N/A</definedName>
    <definedName name="_5090DL616E36A5" hidden="1">#N/A</definedName>
    <definedName name="_5091DL616E36A5" hidden="1">#N/A</definedName>
    <definedName name="_5092DL616E36A5" hidden="1">#N/A</definedName>
    <definedName name="_5093DL616E36A5" hidden="1">#N/A</definedName>
    <definedName name="_5094DL616E36A5" hidden="1">#N/A</definedName>
    <definedName name="_5095DL616E36A5" hidden="1">#N/A</definedName>
    <definedName name="_5096DL616E36A5" hidden="1">#N/A</definedName>
    <definedName name="_5097DL616E36A5" hidden="1">#N/A</definedName>
    <definedName name="_5098DL616E36A5" hidden="1">#N/A</definedName>
    <definedName name="_5099DL616E36A5" hidden="1">#N/A</definedName>
    <definedName name="_509DL60D332EF" hidden="1">#N/A</definedName>
    <definedName name="_509DLC48BE15E" hidden="1">#N/A</definedName>
    <definedName name="_50DL60723099" hidden="1">#N/A</definedName>
    <definedName name="_50DL61023411" hidden="1">#N/A</definedName>
    <definedName name="_5100DL616E36A5" hidden="1">#N/A</definedName>
    <definedName name="_5101DL616E36A5" hidden="1">#N/A</definedName>
    <definedName name="_5102DL616E36A5" hidden="1">#N/A</definedName>
    <definedName name="_5103DL616E36A5" hidden="1">#N/A</definedName>
    <definedName name="_5104DL616E36A5" hidden="1">#N/A</definedName>
    <definedName name="_5105DL616E36A5" hidden="1">#N/A</definedName>
    <definedName name="_5106DL616E36A5" hidden="1">#N/A</definedName>
    <definedName name="_5107DL616E36A5" hidden="1">#N/A</definedName>
    <definedName name="_5108DL616E36A5" hidden="1">#N/A</definedName>
    <definedName name="_5109DL616E36A5" hidden="1">#N/A</definedName>
    <definedName name="_510DL60D332EF" hidden="1">#N/A</definedName>
    <definedName name="_510DLC48C6065" hidden="1">#N/A</definedName>
    <definedName name="_5110DL616E36A5" hidden="1">#N/A</definedName>
    <definedName name="_5111DL616F36AB" hidden="1">#N/A</definedName>
    <definedName name="_5112DL616F36AB" hidden="1">#N/A</definedName>
    <definedName name="_5113DL616F36AB" hidden="1">#N/A</definedName>
    <definedName name="_5114DL616F36AB" hidden="1">#N/A</definedName>
    <definedName name="_5115DL616F36AB" hidden="1">#N/A</definedName>
    <definedName name="_5116DL616F36AB" hidden="1">#N/A</definedName>
    <definedName name="_5117DL616F36AB" hidden="1">#N/A</definedName>
    <definedName name="_5118DL616F36AB" hidden="1">#N/A</definedName>
    <definedName name="_5119DL616F36AB" hidden="1">#N/A</definedName>
    <definedName name="_511DL60D332EF" hidden="1">#N/A</definedName>
    <definedName name="_511DLC48CE15E" hidden="1">#N/A</definedName>
    <definedName name="_5120DL616F36AB" hidden="1">#N/A</definedName>
    <definedName name="_5121DL616F36AB" hidden="1">#N/A</definedName>
    <definedName name="_5122DL616F36AB" hidden="1">#N/A</definedName>
    <definedName name="_5123DL616F36AB" hidden="1">#N/A</definedName>
    <definedName name="_5124DL616F36AB" hidden="1">#N/A</definedName>
    <definedName name="_5125DL616F36AB" hidden="1">#N/A</definedName>
    <definedName name="_5126DL616F36AB" hidden="1">#N/A</definedName>
    <definedName name="_5127DL616F36AB" hidden="1">#N/A</definedName>
    <definedName name="_5128DL616F36AB" hidden="1">#N/A</definedName>
    <definedName name="_5129DL616F36AB" hidden="1">#N/A</definedName>
    <definedName name="_512DL60D332EF" hidden="1">#N/A</definedName>
    <definedName name="_512DLC48D6065" hidden="1">#N/A</definedName>
    <definedName name="_5130DL616F36AB" hidden="1">#N/A</definedName>
    <definedName name="_5131DL616F36AB" hidden="1">#N/A</definedName>
    <definedName name="_5132DL616F36AB" hidden="1">#N/A</definedName>
    <definedName name="_5133DL616F36AB" hidden="1">#N/A</definedName>
    <definedName name="_5134DL616F36AB" hidden="1">#N/A</definedName>
    <definedName name="_5135DL616F36AB" hidden="1">#N/A</definedName>
    <definedName name="_5136DL616F36AB" hidden="1">#N/A</definedName>
    <definedName name="_5137DL616F36AB" hidden="1">#N/A</definedName>
    <definedName name="_5138DL616F36AB" hidden="1">#N/A</definedName>
    <definedName name="_5139DL616F36AB" hidden="1">#N/A</definedName>
    <definedName name="_513DL60D332EF" hidden="1">#N/A</definedName>
    <definedName name="_513DLC48DE15E" hidden="1">#N/A</definedName>
    <definedName name="_5140DL616F36AB" hidden="1">#N/A</definedName>
    <definedName name="_5141DL616F36AB" hidden="1">#N/A</definedName>
    <definedName name="_5142DL616F36AB" hidden="1">#N/A</definedName>
    <definedName name="_5143DL616F36AB" hidden="1">#N/A</definedName>
    <definedName name="_5144DL616F36AB" hidden="1">#N/A</definedName>
    <definedName name="_5145DL616F36AB" hidden="1">#N/A</definedName>
    <definedName name="_5146DL617036B0" hidden="1">#N/A</definedName>
    <definedName name="_5147DL617036B0" hidden="1">#N/A</definedName>
    <definedName name="_5148DL617036B0" hidden="1">#N/A</definedName>
    <definedName name="_5149DL617036B0" hidden="1">#N/A</definedName>
    <definedName name="_514DL60D332EF" hidden="1">#N/A</definedName>
    <definedName name="_514DLC48E6065" hidden="1">#N/A</definedName>
    <definedName name="_5150DL617036B0" hidden="1">#N/A</definedName>
    <definedName name="_5151DL617036B0" hidden="1">#N/A</definedName>
    <definedName name="_5152DL617036B0" hidden="1">#N/A</definedName>
    <definedName name="_5153DL617036B0" hidden="1">#N/A</definedName>
    <definedName name="_5154DL617036B0" hidden="1">#N/A</definedName>
    <definedName name="_5155DL617036B0" hidden="1">#N/A</definedName>
    <definedName name="_5156DL617036B0" hidden="1">#N/A</definedName>
    <definedName name="_5157DL617036B0" hidden="1">#N/A</definedName>
    <definedName name="_5158DL617036B0" hidden="1">#N/A</definedName>
    <definedName name="_5159DL617036B0" hidden="1">#N/A</definedName>
    <definedName name="_515DL60D332EF" hidden="1">#N/A</definedName>
    <definedName name="_515DLC48EE15E" hidden="1">#N/A</definedName>
    <definedName name="_5160DL617036B0" hidden="1">#N/A</definedName>
    <definedName name="_5161DL617036B0" hidden="1">#N/A</definedName>
    <definedName name="_5162DL617036B0" hidden="1">#N/A</definedName>
    <definedName name="_5163DL617036B0" hidden="1">#N/A</definedName>
    <definedName name="_5164DL617036B0" hidden="1">#N/A</definedName>
    <definedName name="_5165DL617036B0" hidden="1">#N/A</definedName>
    <definedName name="_5166DL617036B0" hidden="1">#N/A</definedName>
    <definedName name="_5167DL617036B0" hidden="1">#N/A</definedName>
    <definedName name="_5168DL617036B0" hidden="1">#N/A</definedName>
    <definedName name="_5169DL617036B0" hidden="1">#N/A</definedName>
    <definedName name="_516DL60D332EF" hidden="1">#N/A</definedName>
    <definedName name="_516DLC48FE15E" hidden="1">#N/A</definedName>
    <definedName name="_5170DL617036B0" hidden="1">#N/A</definedName>
    <definedName name="_5171DL617036B0" hidden="1">#N/A</definedName>
    <definedName name="_5172DL617036B0" hidden="1">#N/A</definedName>
    <definedName name="_5173DL617036B0" hidden="1">#N/A</definedName>
    <definedName name="_5174DL617036B0" hidden="1">#N/A</definedName>
    <definedName name="_5175DL617036B0" hidden="1">#N/A</definedName>
    <definedName name="_5176DL617036B0" hidden="1">#N/A</definedName>
    <definedName name="_5177DL617036B0" hidden="1">#N/A</definedName>
    <definedName name="_5178DL617036B0" hidden="1">#N/A</definedName>
    <definedName name="_5179DL617036B0" hidden="1">#N/A</definedName>
    <definedName name="_517DL60D332EF" hidden="1">#N/A</definedName>
    <definedName name="_517DLC490E15E" hidden="1">#N/A</definedName>
    <definedName name="_5180DL617036B0" hidden="1">#N/A</definedName>
    <definedName name="_5181DL617136B6" hidden="1">#N/A</definedName>
    <definedName name="_5182DL617136B6" hidden="1">#N/A</definedName>
    <definedName name="_5183DL617136B6" hidden="1">#N/A</definedName>
    <definedName name="_5184DL617136B6" hidden="1">#N/A</definedName>
    <definedName name="_5185DL617136B6" hidden="1">#N/A</definedName>
    <definedName name="_5186DL617136B6" hidden="1">#N/A</definedName>
    <definedName name="_5187DL617136B6" hidden="1">#N/A</definedName>
    <definedName name="_5188DL617136B6" hidden="1">#N/A</definedName>
    <definedName name="_5189DL617136B6" hidden="1">#N/A</definedName>
    <definedName name="_518DL60D332EF" hidden="1">#N/A</definedName>
    <definedName name="_518DLC491E15E" hidden="1">#N/A</definedName>
    <definedName name="_5190DL617136B6" hidden="1">#N/A</definedName>
    <definedName name="_5191DL617136B6" hidden="1">#N/A</definedName>
    <definedName name="_5192DL617136B6" hidden="1">#N/A</definedName>
    <definedName name="_5193DL617136B6" hidden="1">#N/A</definedName>
    <definedName name="_5194DL617136B6" hidden="1">#N/A</definedName>
    <definedName name="_5195DL617136B6" hidden="1">#N/A</definedName>
    <definedName name="_5196DL617136B6" hidden="1">#N/A</definedName>
    <definedName name="_5197DL617136B6" hidden="1">#N/A</definedName>
    <definedName name="_5198DL617136B6" hidden="1">#N/A</definedName>
    <definedName name="_5199DL617136B6" hidden="1">#N/A</definedName>
    <definedName name="_519DL60D332EF" hidden="1">#N/A</definedName>
    <definedName name="_519DLC492E15F" hidden="1">#N/A</definedName>
    <definedName name="_51DL60723099" hidden="1">#N/A</definedName>
    <definedName name="_51DL61033417" hidden="1">#N/A</definedName>
    <definedName name="_5200DL617136B6" hidden="1">#N/A</definedName>
    <definedName name="_5201DL617136B6" hidden="1">#N/A</definedName>
    <definedName name="_5202DL617136B6" hidden="1">#N/A</definedName>
    <definedName name="_5203DL617136B6" hidden="1">#N/A</definedName>
    <definedName name="_5204DL617136B6" hidden="1">#N/A</definedName>
    <definedName name="_5205DL617136B6" hidden="1">#N/A</definedName>
    <definedName name="_5206DL617136B6" hidden="1">#N/A</definedName>
    <definedName name="_5207DL617136B6" hidden="1">#N/A</definedName>
    <definedName name="_5208DL617136B6" hidden="1">#N/A</definedName>
    <definedName name="_5209DL617136B6" hidden="1">#N/A</definedName>
    <definedName name="_520DL60D332EF" hidden="1">#N/A</definedName>
    <definedName name="_520DLC493E15F" hidden="1">#N/A</definedName>
    <definedName name="_5210DL617136B6" hidden="1">#N/A</definedName>
    <definedName name="_5211DL617136B6" hidden="1">#N/A</definedName>
    <definedName name="_5212DL617136B6" hidden="1">#N/A</definedName>
    <definedName name="_5213DL617136B6" hidden="1">#N/A</definedName>
    <definedName name="_5214DL617136B6" hidden="1">#N/A</definedName>
    <definedName name="_5215DL617136B6" hidden="1">#N/A</definedName>
    <definedName name="_5216DL617236BD" hidden="1">#N/A</definedName>
    <definedName name="_5217DL617236BD" hidden="1">#N/A</definedName>
    <definedName name="_5218DL617236BD" hidden="1">#N/A</definedName>
    <definedName name="_5219DL617236BD" hidden="1">#N/A</definedName>
    <definedName name="_521DL60D332EF" hidden="1">#N/A</definedName>
    <definedName name="_521DLC494E15F" hidden="1">#N/A</definedName>
    <definedName name="_5220DL617236BD" hidden="1">#N/A</definedName>
    <definedName name="_5221DL617236BD" hidden="1">#N/A</definedName>
    <definedName name="_5222DL617236BD" hidden="1">#N/A</definedName>
    <definedName name="_5223DL617236BD" hidden="1">#N/A</definedName>
    <definedName name="_5224DL617236BD" hidden="1">#N/A</definedName>
    <definedName name="_5225DL617236BD" hidden="1">#N/A</definedName>
    <definedName name="_5226DL617236BD" hidden="1">#N/A</definedName>
    <definedName name="_5227DL617236BD" hidden="1">#N/A</definedName>
    <definedName name="_5228DL617236BD" hidden="1">#N/A</definedName>
    <definedName name="_5229DL617236BD" hidden="1">#N/A</definedName>
    <definedName name="_522DL60D332EF" hidden="1">#N/A</definedName>
    <definedName name="_522DLC495E15F" hidden="1">#N/A</definedName>
    <definedName name="_5230DL617236BD" hidden="1">#N/A</definedName>
    <definedName name="_5231DL617236BD" hidden="1">#N/A</definedName>
    <definedName name="_5232DL617236BD" hidden="1">#N/A</definedName>
    <definedName name="_5233DL617236BD" hidden="1">#N/A</definedName>
    <definedName name="_5234DL617236BD" hidden="1">#N/A</definedName>
    <definedName name="_5235DL617236BD" hidden="1">#N/A</definedName>
    <definedName name="_5236DL617236BD" hidden="1">#N/A</definedName>
    <definedName name="_5237DL617236BD" hidden="1">#N/A</definedName>
    <definedName name="_5238DL617236BD" hidden="1">#N/A</definedName>
    <definedName name="_5239DL617236BD" hidden="1">#N/A</definedName>
    <definedName name="_523DL60D332EF" hidden="1">#N/A</definedName>
    <definedName name="_523DLC496E15F" hidden="1">#N/A</definedName>
    <definedName name="_5240DL617236BD" hidden="1">#N/A</definedName>
    <definedName name="_5241DL617236BD" hidden="1">#N/A</definedName>
    <definedName name="_5242DL617236BD" hidden="1">#N/A</definedName>
    <definedName name="_5243DL617236BD" hidden="1">#N/A</definedName>
    <definedName name="_5244DL617236BD" hidden="1">#N/A</definedName>
    <definedName name="_5245DL617236BD" hidden="1">#N/A</definedName>
    <definedName name="_5246DL617236BD" hidden="1">#N/A</definedName>
    <definedName name="_5247DL617236BD" hidden="1">#N/A</definedName>
    <definedName name="_5248DL617236BD" hidden="1">#N/A</definedName>
    <definedName name="_5249DL617236BD" hidden="1">#N/A</definedName>
    <definedName name="_524DL60D332EF" hidden="1">#N/A</definedName>
    <definedName name="_524DLC497E15F" hidden="1">#N/A</definedName>
    <definedName name="_5250DL617236BD" hidden="1">#N/A</definedName>
    <definedName name="_5251DL617336C3" hidden="1">#N/A</definedName>
    <definedName name="_5252DL617336C3" hidden="1">#N/A</definedName>
    <definedName name="_5253DL617336C3" hidden="1">#N/A</definedName>
    <definedName name="_5254DL617336C3" hidden="1">#N/A</definedName>
    <definedName name="_5255DL617336C3" hidden="1">#N/A</definedName>
    <definedName name="_5256DL617336C3" hidden="1">#N/A</definedName>
    <definedName name="_5257DL617336C3" hidden="1">#N/A</definedName>
    <definedName name="_5258DL617336C3" hidden="1">#N/A</definedName>
    <definedName name="_5259DL617336C3" hidden="1">#N/A</definedName>
    <definedName name="_525DL60D332EF" hidden="1">#N/A</definedName>
    <definedName name="_525DLC498E15F" hidden="1">#N/A</definedName>
    <definedName name="_5260DL617336C3" hidden="1">#N/A</definedName>
    <definedName name="_5261DL617336C3" hidden="1">#N/A</definedName>
    <definedName name="_5262DL617336C3" hidden="1">#N/A</definedName>
    <definedName name="_5263DL617336C3" hidden="1">#N/A</definedName>
    <definedName name="_5264DL617336C3" hidden="1">#N/A</definedName>
    <definedName name="_5265DL617336C3" hidden="1">#N/A</definedName>
    <definedName name="_5266DL617336C3" hidden="1">#N/A</definedName>
    <definedName name="_5267DL617336C3" hidden="1">#N/A</definedName>
    <definedName name="_5268DL617336C3" hidden="1">#N/A</definedName>
    <definedName name="_5269DL617336C3" hidden="1">#N/A</definedName>
    <definedName name="_526DL60D432F5" hidden="1">#N/A</definedName>
    <definedName name="_526DLC499E15F" hidden="1">#N/A</definedName>
    <definedName name="_5270DL617336C3" hidden="1">#N/A</definedName>
    <definedName name="_5271DL617336C3" hidden="1">#N/A</definedName>
    <definedName name="_5272DL617336C3" hidden="1">#N/A</definedName>
    <definedName name="_5273DL617336C3" hidden="1">#N/A</definedName>
    <definedName name="_5274DL617336C3" hidden="1">#N/A</definedName>
    <definedName name="_5275DL617336C3" hidden="1">#N/A</definedName>
    <definedName name="_5276DL617336C3" hidden="1">#N/A</definedName>
    <definedName name="_5277DL617336C3" hidden="1">#N/A</definedName>
    <definedName name="_5278DL617336C3" hidden="1">#N/A</definedName>
    <definedName name="_5279DL617336C3" hidden="1">#N/A</definedName>
    <definedName name="_527DL60D432F5" hidden="1">#N/A</definedName>
    <definedName name="_527DLC49AE15F" hidden="1">#N/A</definedName>
    <definedName name="_5280DL617336C3" hidden="1">#N/A</definedName>
    <definedName name="_5281DL617336C3" hidden="1">#N/A</definedName>
    <definedName name="_5282DL617336C3" hidden="1">#N/A</definedName>
    <definedName name="_5283DL617336C3" hidden="1">#N/A</definedName>
    <definedName name="_5284DL617336C3" hidden="1">#N/A</definedName>
    <definedName name="_5285DL617336C3" hidden="1">#N/A</definedName>
    <definedName name="_5286DL617436CA" hidden="1">#N/A</definedName>
    <definedName name="_5287DL617436CA" hidden="1">#N/A</definedName>
    <definedName name="_5288DL617436CA" hidden="1">#N/A</definedName>
    <definedName name="_5289DL617436CA" hidden="1">#N/A</definedName>
    <definedName name="_528DL60D432F5" hidden="1">#N/A</definedName>
    <definedName name="_528DLC49B6C5A" hidden="1">#N/A</definedName>
    <definedName name="_5290DL617436CA" hidden="1">#N/A</definedName>
    <definedName name="_5291DL617436CA" hidden="1">#N/A</definedName>
    <definedName name="_5292DL617436CA" hidden="1">#N/A</definedName>
    <definedName name="_5293DL617436CA" hidden="1">#N/A</definedName>
    <definedName name="_5294DL617436CA" hidden="1">#N/A</definedName>
    <definedName name="_5295DL617436CA" hidden="1">#N/A</definedName>
    <definedName name="_5296DL617436CA" hidden="1">#N/A</definedName>
    <definedName name="_5297DL617436CA" hidden="1">#N/A</definedName>
    <definedName name="_5298DL617436CA" hidden="1">#N/A</definedName>
    <definedName name="_5299DL617436CA" hidden="1">#N/A</definedName>
    <definedName name="_529DL60D432F5" hidden="1">#N/A</definedName>
    <definedName name="_529DLC49BE15F" hidden="1">#N/A</definedName>
    <definedName name="_52DL60723099" hidden="1">#N/A</definedName>
    <definedName name="_52DL6104341E" hidden="1">#N/A</definedName>
    <definedName name="_5300DL617436CA" hidden="1">#N/A</definedName>
    <definedName name="_5301DL617436CA" hidden="1">#N/A</definedName>
    <definedName name="_5302DL617436CA" hidden="1">#N/A</definedName>
    <definedName name="_5303DL617436CA" hidden="1">#N/A</definedName>
    <definedName name="_5304DL617436CA" hidden="1">#N/A</definedName>
    <definedName name="_5305DL617436CA" hidden="1">#N/A</definedName>
    <definedName name="_5306DL617436CA" hidden="1">#N/A</definedName>
    <definedName name="_5307DL617436CA" hidden="1">#N/A</definedName>
    <definedName name="_5308DL617436CA" hidden="1">#N/A</definedName>
    <definedName name="_5309DL617436CA" hidden="1">#N/A</definedName>
    <definedName name="_530DL60D432F5" hidden="1">#N/A</definedName>
    <definedName name="_530DLC49C6C5D" hidden="1">#N/A</definedName>
    <definedName name="_5310DL617436CA" hidden="1">#N/A</definedName>
    <definedName name="_5311DL617436CA" hidden="1">#N/A</definedName>
    <definedName name="_5312DL617436CA" hidden="1">#N/A</definedName>
    <definedName name="_5313DL617436CA" hidden="1">#N/A</definedName>
    <definedName name="_5314DL617436CA" hidden="1">#N/A</definedName>
    <definedName name="_5315DL617436CA" hidden="1">#N/A</definedName>
    <definedName name="_5316DL617436CA" hidden="1">#N/A</definedName>
    <definedName name="_5317DL617436CA" hidden="1">#N/A</definedName>
    <definedName name="_5318DL617436CA" hidden="1">#N/A</definedName>
    <definedName name="_5319DL617436CA" hidden="1">#N/A</definedName>
    <definedName name="_531DL60D432F5" hidden="1">#N/A</definedName>
    <definedName name="_531DLC49CE15F" hidden="1">#N/A</definedName>
    <definedName name="_5320DL617436CA" hidden="1">#N/A</definedName>
    <definedName name="_5321DL617536D0" hidden="1">#N/A</definedName>
    <definedName name="_5322DL617536D0" hidden="1">#N/A</definedName>
    <definedName name="_5323DL617536D0" hidden="1">#N/A</definedName>
    <definedName name="_5324DL617536D0" hidden="1">#N/A</definedName>
    <definedName name="_5325DL617536D0" hidden="1">#N/A</definedName>
    <definedName name="_5326DL617536D0" hidden="1">#N/A</definedName>
    <definedName name="_5327DL617536D0" hidden="1">#N/A</definedName>
    <definedName name="_5328DL617536D0" hidden="1">#N/A</definedName>
    <definedName name="_5329DL617536D0" hidden="1">#N/A</definedName>
    <definedName name="_532DL60D432F5" hidden="1">#N/A</definedName>
    <definedName name="_532DLC49D6C5F" hidden="1">#N/A</definedName>
    <definedName name="_5330DL617536D0" hidden="1">#N/A</definedName>
    <definedName name="_5331DL617536D0" hidden="1">#N/A</definedName>
    <definedName name="_5332DL617536D0" hidden="1">#N/A</definedName>
    <definedName name="_5333DL617536D0" hidden="1">#N/A</definedName>
    <definedName name="_5334DL617536D0" hidden="1">#N/A</definedName>
    <definedName name="_5335DL617536D0" hidden="1">#N/A</definedName>
    <definedName name="_5336DL617536D0" hidden="1">#N/A</definedName>
    <definedName name="_5337DL617536D0" hidden="1">#N/A</definedName>
    <definedName name="_5338DL617536D0" hidden="1">#N/A</definedName>
    <definedName name="_5339DL617536D0" hidden="1">#N/A</definedName>
    <definedName name="_533DL60D432F5" hidden="1">#N/A</definedName>
    <definedName name="_533DLC49DE15F" hidden="1">#N/A</definedName>
    <definedName name="_5340DL617536D0" hidden="1">#N/A</definedName>
    <definedName name="_5341DL617536D0" hidden="1">#N/A</definedName>
    <definedName name="_5342DL617536D0" hidden="1">#N/A</definedName>
    <definedName name="_5343DL617536D0" hidden="1">#N/A</definedName>
    <definedName name="_5344DL617536D0" hidden="1">#N/A</definedName>
    <definedName name="_5345DL617536D0" hidden="1">#N/A</definedName>
    <definedName name="_5346DL617536D0" hidden="1">#N/A</definedName>
    <definedName name="_5347DL617536D0" hidden="1">#N/A</definedName>
    <definedName name="_5348DL617536D0" hidden="1">#N/A</definedName>
    <definedName name="_5349DL617536D0" hidden="1">#N/A</definedName>
    <definedName name="_534DL60D432F5" hidden="1">#N/A</definedName>
    <definedName name="_534DLC49E6C60" hidden="1">#N/A</definedName>
    <definedName name="_5350DL617536D0" hidden="1">#N/A</definedName>
    <definedName name="_5351DL617536D0" hidden="1">#N/A</definedName>
    <definedName name="_5352DL617536D0" hidden="1">#N/A</definedName>
    <definedName name="_5353DL617536D0" hidden="1">#N/A</definedName>
    <definedName name="_5354DL617536D0" hidden="1">#N/A</definedName>
    <definedName name="_5355DL617536D0" hidden="1">#N/A</definedName>
    <definedName name="_5356DL617636D7" hidden="1">#N/A</definedName>
    <definedName name="_5357DL617636D7" hidden="1">#N/A</definedName>
    <definedName name="_5358DL617636D7" hidden="1">#N/A</definedName>
    <definedName name="_5359DL617636D7" hidden="1">#N/A</definedName>
    <definedName name="_535DL60D432F5" hidden="1">#N/A</definedName>
    <definedName name="_535DLC49EE15F" hidden="1">#N/A</definedName>
    <definedName name="_5360DL617636D7" hidden="1">#N/A</definedName>
    <definedName name="_5361DL617636D7" hidden="1">#N/A</definedName>
    <definedName name="_5362DL617636D7" hidden="1">#N/A</definedName>
    <definedName name="_5363DL617636D7" hidden="1">#N/A</definedName>
    <definedName name="_5364DL617636D7" hidden="1">#N/A</definedName>
    <definedName name="_5365DL617636D7" hidden="1">#N/A</definedName>
    <definedName name="_5366DL617636D7" hidden="1">#N/A</definedName>
    <definedName name="_5367DL617636D7" hidden="1">#N/A</definedName>
    <definedName name="_5368DL617636D7" hidden="1">#N/A</definedName>
    <definedName name="_5369DL617636D7" hidden="1">#N/A</definedName>
    <definedName name="_536DL60D432F5" hidden="1">#N/A</definedName>
    <definedName name="_536DLC49F6C62" hidden="1">#N/A</definedName>
    <definedName name="_5370DL617636D7" hidden="1">#N/A</definedName>
    <definedName name="_5371DL617636D7" hidden="1">#N/A</definedName>
    <definedName name="_5372DL617636D7" hidden="1">#N/A</definedName>
    <definedName name="_5373DL617636D7" hidden="1">#N/A</definedName>
    <definedName name="_5374DL617636D7" hidden="1">#N/A</definedName>
    <definedName name="_5375DL617636D7" hidden="1">#N/A</definedName>
    <definedName name="_5376DL617636D7" hidden="1">#N/A</definedName>
    <definedName name="_5377DL617636D7" hidden="1">#N/A</definedName>
    <definedName name="_5378DL617636D7" hidden="1">#N/A</definedName>
    <definedName name="_5379DL617636D7" hidden="1">#N/A</definedName>
    <definedName name="_537DL60D432F5" hidden="1">#N/A</definedName>
    <definedName name="_537DLC49FE15F" hidden="1">#N/A</definedName>
    <definedName name="_5380DL617636D7" hidden="1">#N/A</definedName>
    <definedName name="_5381DL617636D7" hidden="1">#N/A</definedName>
    <definedName name="_5382DL617636D7" hidden="1">#N/A</definedName>
    <definedName name="_5383DL617636D7" hidden="1">#N/A</definedName>
    <definedName name="_5384DL617636D7" hidden="1">#N/A</definedName>
    <definedName name="_5385DL617636D7" hidden="1">#N/A</definedName>
    <definedName name="_5386DL617636D7" hidden="1">#N/A</definedName>
    <definedName name="_5387DL617636D7" hidden="1">#N/A</definedName>
    <definedName name="_5388DL617636D7" hidden="1">#N/A</definedName>
    <definedName name="_5389DL617636D7" hidden="1">#N/A</definedName>
    <definedName name="_538DL60D432F5" hidden="1">#N/A</definedName>
    <definedName name="_538DLC4A06C65" hidden="1">#N/A</definedName>
    <definedName name="_5390DL617636D7" hidden="1">#N/A</definedName>
    <definedName name="_5391DL617736DE" hidden="1">#N/A</definedName>
    <definedName name="_5392DL617736DE" hidden="1">#N/A</definedName>
    <definedName name="_5393DL617736DE" hidden="1">#N/A</definedName>
    <definedName name="_5394DL617736DE" hidden="1">#N/A</definedName>
    <definedName name="_5395DL617736DE" hidden="1">#N/A</definedName>
    <definedName name="_5396DL617736DE" hidden="1">#N/A</definedName>
    <definedName name="_5397DL617736DE" hidden="1">#N/A</definedName>
    <definedName name="_5398DL617736DE" hidden="1">#N/A</definedName>
    <definedName name="_5399DL617736DE" hidden="1">#N/A</definedName>
    <definedName name="_539DL60D432F5" hidden="1">#N/A</definedName>
    <definedName name="_539DLC4A0E15F" hidden="1">#N/A</definedName>
    <definedName name="_53DL60723099" hidden="1">#N/A</definedName>
    <definedName name="_53DL61053423" hidden="1">#N/A</definedName>
    <definedName name="_5400DL617736DE" hidden="1">#N/A</definedName>
    <definedName name="_5401DL617736DE" hidden="1">#N/A</definedName>
    <definedName name="_5402DL617736DE" hidden="1">#N/A</definedName>
    <definedName name="_5403DL617736DE" hidden="1">#N/A</definedName>
    <definedName name="_5404DL617736DE" hidden="1">#N/A</definedName>
    <definedName name="_5405DL617736DE" hidden="1">#N/A</definedName>
    <definedName name="_5406DL617736DE" hidden="1">#N/A</definedName>
    <definedName name="_5407DL617736DE" hidden="1">#N/A</definedName>
    <definedName name="_5408DL617736DE" hidden="1">#N/A</definedName>
    <definedName name="_5409DL617736DE" hidden="1">#N/A</definedName>
    <definedName name="_540DL60D432F5" hidden="1">#N/A</definedName>
    <definedName name="_540DLC4A16C68" hidden="1">#N/A</definedName>
    <definedName name="_5410DL617736DE" hidden="1">#N/A</definedName>
    <definedName name="_5411DL617736DE" hidden="1">#N/A</definedName>
    <definedName name="_5412DL617736DE" hidden="1">#N/A</definedName>
    <definedName name="_5413DL617736DE" hidden="1">#N/A</definedName>
    <definedName name="_5414DL617736DE" hidden="1">#N/A</definedName>
    <definedName name="_5415DL617736DE" hidden="1">#N/A</definedName>
    <definedName name="_5416DL617736DE" hidden="1">#N/A</definedName>
    <definedName name="_5417DL617736DE" hidden="1">#N/A</definedName>
    <definedName name="_5418DL617736DE" hidden="1">#N/A</definedName>
    <definedName name="_5419DL617736DE" hidden="1">#N/A</definedName>
    <definedName name="_541DL60D432F5" hidden="1">#N/A</definedName>
    <definedName name="_541DLC4A1E15F" hidden="1">#N/A</definedName>
    <definedName name="_5420DL617736DE" hidden="1">#N/A</definedName>
    <definedName name="_5421DL617736DE" hidden="1">#N/A</definedName>
    <definedName name="_5422DL617736DE" hidden="1">#N/A</definedName>
    <definedName name="_5423DL617736DE" hidden="1">#N/A</definedName>
    <definedName name="_5424DL617736DE" hidden="1">#N/A</definedName>
    <definedName name="_5425DL617736DE" hidden="1">#N/A</definedName>
    <definedName name="_5426DL617836E4" hidden="1">#N/A</definedName>
    <definedName name="_5427DL617836E4" hidden="1">#N/A</definedName>
    <definedName name="_5428DL617836E4" hidden="1">#N/A</definedName>
    <definedName name="_5429DL617836E4" hidden="1">#N/A</definedName>
    <definedName name="_542DL60D432F5" hidden="1">#N/A</definedName>
    <definedName name="_542DLC4A26C6A" hidden="1">#N/A</definedName>
    <definedName name="_5430DL617836E4" hidden="1">#N/A</definedName>
    <definedName name="_5431DL617836E4" hidden="1">#N/A</definedName>
    <definedName name="_5432DL617836E4" hidden="1">#N/A</definedName>
    <definedName name="_5433DL617836E4" hidden="1">#N/A</definedName>
    <definedName name="_5434DL617836E4" hidden="1">#N/A</definedName>
    <definedName name="_5435DL617836E4" hidden="1">#N/A</definedName>
    <definedName name="_5436DL617836E4" hidden="1">#N/A</definedName>
    <definedName name="_5437DL617836E4" hidden="1">#N/A</definedName>
    <definedName name="_5438DL617836E4" hidden="1">#N/A</definedName>
    <definedName name="_5439DL617836E4" hidden="1">#N/A</definedName>
    <definedName name="_543DL60D432F5" hidden="1">#N/A</definedName>
    <definedName name="_543DLC4A2E15F" hidden="1">#N/A</definedName>
    <definedName name="_5440DL617836E4" hidden="1">#N/A</definedName>
    <definedName name="_5441DL617836E4" hidden="1">#N/A</definedName>
    <definedName name="_5442DL617836E4" hidden="1">#N/A</definedName>
    <definedName name="_5443DL617836E4" hidden="1">#N/A</definedName>
    <definedName name="_5444DL617836E4" hidden="1">#N/A</definedName>
    <definedName name="_5445DL617836E4" hidden="1">#N/A</definedName>
    <definedName name="_5446DL617836E4" hidden="1">#N/A</definedName>
    <definedName name="_5447DL617836E4" hidden="1">#N/A</definedName>
    <definedName name="_5448DL617836E4" hidden="1">#N/A</definedName>
    <definedName name="_5449DL617836E4" hidden="1">#N/A</definedName>
    <definedName name="_544DL60D432F5" hidden="1">#N/A</definedName>
    <definedName name="_544DLC4A36C6D" hidden="1">#N/A</definedName>
    <definedName name="_5450DL617836E4" hidden="1">#N/A</definedName>
    <definedName name="_5451DL617836E4" hidden="1">#N/A</definedName>
    <definedName name="_5452DL617836E4" hidden="1">#N/A</definedName>
    <definedName name="_5453DL617836E4" hidden="1">#N/A</definedName>
    <definedName name="_5454DL617836E4" hidden="1">#N/A</definedName>
    <definedName name="_5455DL617836E4" hidden="1">#N/A</definedName>
    <definedName name="_5456DL617836E4" hidden="1">#N/A</definedName>
    <definedName name="_5457DL617836E4" hidden="1">#N/A</definedName>
    <definedName name="_5458DL617836E4" hidden="1">#N/A</definedName>
    <definedName name="_5459DL617836E4" hidden="1">#N/A</definedName>
    <definedName name="_545DL60D432F5" hidden="1">#N/A</definedName>
    <definedName name="_545DLC4A3E15F" hidden="1">#N/A</definedName>
    <definedName name="_5460DL617836E4" hidden="1">#N/A</definedName>
    <definedName name="_5461DL61853738" hidden="1">#N/A</definedName>
    <definedName name="_5462DL61853738" hidden="1">#N/A</definedName>
    <definedName name="_5463DL61853738" hidden="1">#N/A</definedName>
    <definedName name="_5464DL61853738" hidden="1">#N/A</definedName>
    <definedName name="_5465DL61853738" hidden="1">#N/A</definedName>
    <definedName name="_5466DL61853738" hidden="1">#N/A</definedName>
    <definedName name="_5467DL61853738" hidden="1">#N/A</definedName>
    <definedName name="_5468DL61853738" hidden="1">#N/A</definedName>
    <definedName name="_5469DL61853738" hidden="1">#N/A</definedName>
    <definedName name="_546DL60D432F5" hidden="1">#N/A</definedName>
    <definedName name="_546DLC4A46C70" hidden="1">#N/A</definedName>
    <definedName name="_5470DL61853738" hidden="1">#N/A</definedName>
    <definedName name="_5471DL61853738" hidden="1">#N/A</definedName>
    <definedName name="_5472DL61853738" hidden="1">#N/A</definedName>
    <definedName name="_5473DL61853738" hidden="1">#N/A</definedName>
    <definedName name="_5474DL61853738" hidden="1">#N/A</definedName>
    <definedName name="_5475DL61853738" hidden="1">#N/A</definedName>
    <definedName name="_5476DL61853738" hidden="1">#N/A</definedName>
    <definedName name="_5477DL61853738" hidden="1">#N/A</definedName>
    <definedName name="_5478DL61853738" hidden="1">#N/A</definedName>
    <definedName name="_5479DL61853738" hidden="1">#N/A</definedName>
    <definedName name="_547DL60D432F5" hidden="1">#N/A</definedName>
    <definedName name="_547DLC4A4E15F" hidden="1">#N/A</definedName>
    <definedName name="_5480DL61853738" hidden="1">#N/A</definedName>
    <definedName name="_5481DL61853738" hidden="1">#N/A</definedName>
    <definedName name="_5482DL61853738" hidden="1">#N/A</definedName>
    <definedName name="_5483DL61853738" hidden="1">#N/A</definedName>
    <definedName name="_5484DL61853738" hidden="1">#N/A</definedName>
    <definedName name="_5485DL61853738" hidden="1">#N/A</definedName>
    <definedName name="_5486DL61853738" hidden="1">#N/A</definedName>
    <definedName name="_5487DL61853738" hidden="1">#N/A</definedName>
    <definedName name="_5488DL61853738" hidden="1">#N/A</definedName>
    <definedName name="_5489DL61853738" hidden="1">#N/A</definedName>
    <definedName name="_548DL60D432F5" hidden="1">#N/A</definedName>
    <definedName name="_548DLC4A56C73" hidden="1">#N/A</definedName>
    <definedName name="_5490DL61853738" hidden="1">#N/A</definedName>
    <definedName name="_5491DL61853738" hidden="1">#N/A</definedName>
    <definedName name="_5492DL61853738" hidden="1">#N/A</definedName>
    <definedName name="_5493DL61853738" hidden="1">#N/A</definedName>
    <definedName name="_5494DL61853738" hidden="1">#N/A</definedName>
    <definedName name="_5495DL61853738" hidden="1">#N/A</definedName>
    <definedName name="_5496DL6186373D" hidden="1">#N/A</definedName>
    <definedName name="_5497DL6186373D" hidden="1">#N/A</definedName>
    <definedName name="_5498DL6186373D" hidden="1">#N/A</definedName>
    <definedName name="_5499DL6186373D" hidden="1">#N/A</definedName>
    <definedName name="_549DL60D432F5" hidden="1">#N/A</definedName>
    <definedName name="_549DLC4A5E15F" hidden="1">#N/A</definedName>
    <definedName name="_54DL60723099" hidden="1">#N/A</definedName>
    <definedName name="_54DL61063429" hidden="1">#N/A</definedName>
    <definedName name="_5500DL6186373D" hidden="1">#N/A</definedName>
    <definedName name="_5501DL6186373D" hidden="1">#N/A</definedName>
    <definedName name="_5502DL6186373D" hidden="1">#N/A</definedName>
    <definedName name="_5503DL6186373D" hidden="1">#N/A</definedName>
    <definedName name="_5504DL6186373D" hidden="1">#N/A</definedName>
    <definedName name="_5505DL6186373D" hidden="1">#N/A</definedName>
    <definedName name="_5506DL6186373D" hidden="1">#N/A</definedName>
    <definedName name="_5507DL6186373D" hidden="1">#N/A</definedName>
    <definedName name="_5508DL6186373D" hidden="1">#N/A</definedName>
    <definedName name="_5509DL6186373D" hidden="1">#N/A</definedName>
    <definedName name="_550DL60D432F5" hidden="1">#N/A</definedName>
    <definedName name="_550DLC4A66C75" hidden="1">#N/A</definedName>
    <definedName name="_5510DL6186373D" hidden="1">#N/A</definedName>
    <definedName name="_5511DL6186373D" hidden="1">#N/A</definedName>
    <definedName name="_5512DL6186373D" hidden="1">#N/A</definedName>
    <definedName name="_5513DL6186373D" hidden="1">#N/A</definedName>
    <definedName name="_5514DL6186373D" hidden="1">#N/A</definedName>
    <definedName name="_5515DL6186373D" hidden="1">#N/A</definedName>
    <definedName name="_5516DL6186373D" hidden="1">#N/A</definedName>
    <definedName name="_5517DL6186373D" hidden="1">#N/A</definedName>
    <definedName name="_5518DL6186373D" hidden="1">#N/A</definedName>
    <definedName name="_5519DL6186373D" hidden="1">#N/A</definedName>
    <definedName name="_551DL60D432F5" hidden="1">#N/A</definedName>
    <definedName name="_551DLC4A6E15F" hidden="1">#N/A</definedName>
    <definedName name="_5520DL6186373D" hidden="1">#N/A</definedName>
    <definedName name="_5521DL6186373D" hidden="1">#N/A</definedName>
    <definedName name="_5522DL6186373D" hidden="1">#N/A</definedName>
    <definedName name="_5523DL6186373D" hidden="1">#N/A</definedName>
    <definedName name="_5524DL6186373D" hidden="1">#N/A</definedName>
    <definedName name="_5525DL6186373D" hidden="1">#N/A</definedName>
    <definedName name="_5526DL6186373D" hidden="1">#N/A</definedName>
    <definedName name="_5527DL6186373D" hidden="1">#N/A</definedName>
    <definedName name="_5528DL6186373D" hidden="1">#N/A</definedName>
    <definedName name="_5529DL6186373D" hidden="1">#N/A</definedName>
    <definedName name="_552DL60D432F5" hidden="1">#N/A</definedName>
    <definedName name="_552DLC4A76DEA" hidden="1">#N/A</definedName>
    <definedName name="_5530DL6186373D" hidden="1">#N/A</definedName>
    <definedName name="_5531DL61873743" hidden="1">#N/A</definedName>
    <definedName name="_5532DL61873743" hidden="1">#N/A</definedName>
    <definedName name="_5533DL61873743" hidden="1">#N/A</definedName>
    <definedName name="_5534DL61873743" hidden="1">#N/A</definedName>
    <definedName name="_5535DL61873743" hidden="1">#N/A</definedName>
    <definedName name="_5536DL61873743" hidden="1">#N/A</definedName>
    <definedName name="_5537DL61873743" hidden="1">#N/A</definedName>
    <definedName name="_5538DL61873743" hidden="1">#N/A</definedName>
    <definedName name="_5539DL61873743" hidden="1">#N/A</definedName>
    <definedName name="_553DL60D432F5" hidden="1">#N/A</definedName>
    <definedName name="_553DLC4A7E15F" hidden="1">#N/A</definedName>
    <definedName name="_5540DL61873743" hidden="1">#N/A</definedName>
    <definedName name="_5541DL61873743" hidden="1">#N/A</definedName>
    <definedName name="_5542DL61873743" hidden="1">#N/A</definedName>
    <definedName name="_5543DL61873743" hidden="1">#N/A</definedName>
    <definedName name="_5544DL61873743" hidden="1">#N/A</definedName>
    <definedName name="_5545DL61873743" hidden="1">#N/A</definedName>
    <definedName name="_5546DL61873743" hidden="1">#N/A</definedName>
    <definedName name="_5547DL61873743" hidden="1">#N/A</definedName>
    <definedName name="_5548DL61873743" hidden="1">#N/A</definedName>
    <definedName name="_5549DL61873743" hidden="1">#N/A</definedName>
    <definedName name="_554DL60D432F5" hidden="1">#N/A</definedName>
    <definedName name="_554DLC4A86DEA" hidden="1">#N/A</definedName>
    <definedName name="_5550DL61873743" hidden="1">#N/A</definedName>
    <definedName name="_5551DL61873743" hidden="1">#N/A</definedName>
    <definedName name="_5552DL61873743" hidden="1">#N/A</definedName>
    <definedName name="_5553DL61873743" hidden="1">#N/A</definedName>
    <definedName name="_5554DL61873743" hidden="1">#N/A</definedName>
    <definedName name="_5555DL61873743" hidden="1">#N/A</definedName>
    <definedName name="_5556DL61873743" hidden="1">#N/A</definedName>
    <definedName name="_5557DL61873743" hidden="1">#N/A</definedName>
    <definedName name="_5558DL61873743" hidden="1">#N/A</definedName>
    <definedName name="_5559DL61873743" hidden="1">#N/A</definedName>
    <definedName name="_555DL60D432F5" hidden="1">#N/A</definedName>
    <definedName name="_555DLC4A8E15F" hidden="1">#N/A</definedName>
    <definedName name="_5560DL61873743" hidden="1">#N/A</definedName>
    <definedName name="_5561DL61873743" hidden="1">#N/A</definedName>
    <definedName name="_5562DL61873743" hidden="1">#N/A</definedName>
    <definedName name="_5563DL61873743" hidden="1">#N/A</definedName>
    <definedName name="_5564DL61873743" hidden="1">#N/A</definedName>
    <definedName name="_5565DL61873743" hidden="1">#N/A</definedName>
    <definedName name="_5566DL6188374A" hidden="1">#N/A</definedName>
    <definedName name="_5567DL6188374A" hidden="1">#N/A</definedName>
    <definedName name="_5568DL6188374A" hidden="1">#N/A</definedName>
    <definedName name="_5569DL6188374A" hidden="1">#N/A</definedName>
    <definedName name="_556DL60D432F5" hidden="1">#N/A</definedName>
    <definedName name="_556DLC4A96DEA" hidden="1">#N/A</definedName>
    <definedName name="_5570DL6188374A" hidden="1">#N/A</definedName>
    <definedName name="_5571DL6188374A" hidden="1">#N/A</definedName>
    <definedName name="_5572DL6188374A" hidden="1">#N/A</definedName>
    <definedName name="_5573DL6188374A" hidden="1">#N/A</definedName>
    <definedName name="_5574DL6188374A" hidden="1">#N/A</definedName>
    <definedName name="_5575DL6188374A" hidden="1">#N/A</definedName>
    <definedName name="_5576DL6188374A" hidden="1">#N/A</definedName>
    <definedName name="_5577DL6188374A" hidden="1">#N/A</definedName>
    <definedName name="_5578DL6188374A" hidden="1">#N/A</definedName>
    <definedName name="_5579DL6188374A" hidden="1">#N/A</definedName>
    <definedName name="_557DL60D432F5" hidden="1">#N/A</definedName>
    <definedName name="_557DLC4A9E15F" hidden="1">#N/A</definedName>
    <definedName name="_5580DL6188374A" hidden="1">#N/A</definedName>
    <definedName name="_5581DL6188374A" hidden="1">#N/A</definedName>
    <definedName name="_5582DL6188374A" hidden="1">#N/A</definedName>
    <definedName name="_5583DL6188374A" hidden="1">#N/A</definedName>
    <definedName name="_5584DL6188374A" hidden="1">#N/A</definedName>
    <definedName name="_5585DL6188374A" hidden="1">#N/A</definedName>
    <definedName name="_5586DL6188374A" hidden="1">#N/A</definedName>
    <definedName name="_5587DL6188374A" hidden="1">#N/A</definedName>
    <definedName name="_5588DL6188374A" hidden="1">#N/A</definedName>
    <definedName name="_5589DL6188374A" hidden="1">#N/A</definedName>
    <definedName name="_558DL60D432F5" hidden="1">#N/A</definedName>
    <definedName name="_558DLC4AA6DEA" hidden="1">#N/A</definedName>
    <definedName name="_5590DL6188374A" hidden="1">#N/A</definedName>
    <definedName name="_5591DL6188374A" hidden="1">#N/A</definedName>
    <definedName name="_5592DL6188374A" hidden="1">#N/A</definedName>
    <definedName name="_5593DL6188374A" hidden="1">#N/A</definedName>
    <definedName name="_5594DL6188374A" hidden="1">#N/A</definedName>
    <definedName name="_5595DL6188374A" hidden="1">#N/A</definedName>
    <definedName name="_5596DL6188374A" hidden="1">#N/A</definedName>
    <definedName name="_5597DL6188374A" hidden="1">#N/A</definedName>
    <definedName name="_5598DL6188374A" hidden="1">#N/A</definedName>
    <definedName name="_5599DL6188374A" hidden="1">#N/A</definedName>
    <definedName name="_559DL60D432F5" hidden="1">#N/A</definedName>
    <definedName name="_559DLC4AAE15F" hidden="1">#N/A</definedName>
    <definedName name="_55DL60723099" hidden="1">#N/A</definedName>
    <definedName name="_55DL61073430" hidden="1">#N/A</definedName>
    <definedName name="_5600DL6188374A" hidden="1">#N/A</definedName>
    <definedName name="_5601DL61893751" hidden="1">#N/A</definedName>
    <definedName name="_5602DL61893751" hidden="1">#N/A</definedName>
    <definedName name="_5603DL61893751" hidden="1">#N/A</definedName>
    <definedName name="_5604DL61893751" hidden="1">#N/A</definedName>
    <definedName name="_5605DL61893751" hidden="1">#N/A</definedName>
    <definedName name="_5606DL61893751" hidden="1">#N/A</definedName>
    <definedName name="_5607DL61893751" hidden="1">#N/A</definedName>
    <definedName name="_5608DL61893751" hidden="1">#N/A</definedName>
    <definedName name="_5609DL61893751" hidden="1">#N/A</definedName>
    <definedName name="_560DL60D432F5" hidden="1">#N/A</definedName>
    <definedName name="_560DLC4AB6DEA" hidden="1">#N/A</definedName>
    <definedName name="_5610DL61893751" hidden="1">#N/A</definedName>
    <definedName name="_5611DL61893751" hidden="1">#N/A</definedName>
    <definedName name="_5612DL61893751" hidden="1">#N/A</definedName>
    <definedName name="_5613DL61893751" hidden="1">#N/A</definedName>
    <definedName name="_5614DL61893751" hidden="1">#N/A</definedName>
    <definedName name="_5615DL61893751" hidden="1">#N/A</definedName>
    <definedName name="_5616DL61893751" hidden="1">#N/A</definedName>
    <definedName name="_5617DL61893751" hidden="1">#N/A</definedName>
    <definedName name="_5618DL61893751" hidden="1">#N/A</definedName>
    <definedName name="_5619DL61893751" hidden="1">#N/A</definedName>
    <definedName name="_561DL60D532FC" hidden="1">#N/A</definedName>
    <definedName name="_561DLC4ABE15F" hidden="1">#N/A</definedName>
    <definedName name="_5620DL61893751" hidden="1">#N/A</definedName>
    <definedName name="_5621DL61893751" hidden="1">#N/A</definedName>
    <definedName name="_5622DL61893751" hidden="1">#N/A</definedName>
    <definedName name="_5623DL61893751" hidden="1">#N/A</definedName>
    <definedName name="_5624DL61893751" hidden="1">#N/A</definedName>
    <definedName name="_5625DL61893751" hidden="1">#N/A</definedName>
    <definedName name="_5626DL61893751" hidden="1">#N/A</definedName>
    <definedName name="_5627DL61893751" hidden="1">#N/A</definedName>
    <definedName name="_5628DL61893751" hidden="1">#N/A</definedName>
    <definedName name="_5629DL61893751" hidden="1">#N/A</definedName>
    <definedName name="_562DL60D532FC" hidden="1">#N/A</definedName>
    <definedName name="_562DLC4AC6DEA" hidden="1">#N/A</definedName>
    <definedName name="_5630DL61893751" hidden="1">#N/A</definedName>
    <definedName name="_5631DL61893751" hidden="1">#N/A</definedName>
    <definedName name="_5632DL61893751" hidden="1">#N/A</definedName>
    <definedName name="_5633DL61893751" hidden="1">#N/A</definedName>
    <definedName name="_5634DL61893751" hidden="1">#N/A</definedName>
    <definedName name="_5635DL61893751" hidden="1">#N/A</definedName>
    <definedName name="_5636DL618A3757" hidden="1">#N/A</definedName>
    <definedName name="_5637DL618A3757" hidden="1">#N/A</definedName>
    <definedName name="_5638DL618A3757" hidden="1">#N/A</definedName>
    <definedName name="_5639DL618A3757" hidden="1">#N/A</definedName>
    <definedName name="_563DL60D532FC" hidden="1">#N/A</definedName>
    <definedName name="_563DLC4ACE15F" hidden="1">#N/A</definedName>
    <definedName name="_5640DL618A3757" hidden="1">#N/A</definedName>
    <definedName name="_5641DL618A3757" hidden="1">#N/A</definedName>
    <definedName name="_5642DL618A3757" hidden="1">#N/A</definedName>
    <definedName name="_5643DL618A3757" hidden="1">#N/A</definedName>
    <definedName name="_5644DL618A3757" hidden="1">#N/A</definedName>
    <definedName name="_5645DL618A3757" hidden="1">#N/A</definedName>
    <definedName name="_5646DL618A3757" hidden="1">#N/A</definedName>
    <definedName name="_5647DL618A3757" hidden="1">#N/A</definedName>
    <definedName name="_5648DL618A3757" hidden="1">#N/A</definedName>
    <definedName name="_5649DL618A3757" hidden="1">#N/A</definedName>
    <definedName name="_564DL60D532FC" hidden="1">#N/A</definedName>
    <definedName name="_564DLC4AD6DEA" hidden="1">#N/A</definedName>
    <definedName name="_5650DL618A3757" hidden="1">#N/A</definedName>
    <definedName name="_5651DL618A3757" hidden="1">#N/A</definedName>
    <definedName name="_5652DL618A3757" hidden="1">#N/A</definedName>
    <definedName name="_5653DL618A3757" hidden="1">#N/A</definedName>
    <definedName name="_5654DL618A3757" hidden="1">#N/A</definedName>
    <definedName name="_5655DL618A3757" hidden="1">#N/A</definedName>
    <definedName name="_5656DL618A3757" hidden="1">#N/A</definedName>
    <definedName name="_5657DL618A3757" hidden="1">#N/A</definedName>
    <definedName name="_5658DL618A3757" hidden="1">#N/A</definedName>
    <definedName name="_5659DL618A3757" hidden="1">#N/A</definedName>
    <definedName name="_565DL60D532FC" hidden="1">#N/A</definedName>
    <definedName name="_565DLC4ADE15F" hidden="1">#N/A</definedName>
    <definedName name="_5660DL618A3757" hidden="1">#N/A</definedName>
    <definedName name="_5661DL618A3757" hidden="1">#N/A</definedName>
    <definedName name="_5662DL618A3757" hidden="1">#N/A</definedName>
    <definedName name="_5663DL618A3757" hidden="1">#N/A</definedName>
    <definedName name="_5664DL618A3757" hidden="1">#N/A</definedName>
    <definedName name="_5665DL618A3757" hidden="1">#N/A</definedName>
    <definedName name="_5666DL618A3757" hidden="1">#N/A</definedName>
    <definedName name="_5667DL618A3757" hidden="1">#N/A</definedName>
    <definedName name="_5668DL618A3757" hidden="1">#N/A</definedName>
    <definedName name="_5669DL618A3757" hidden="1">#N/A</definedName>
    <definedName name="_566DL60D532FC" hidden="1">#N/A</definedName>
    <definedName name="_566DLC4AE6DEA" hidden="1">#N/A</definedName>
    <definedName name="_5670DL618A3757" hidden="1">#N/A</definedName>
    <definedName name="_5671DL618B375E" hidden="1">#N/A</definedName>
    <definedName name="_5672DL618B375E" hidden="1">#N/A</definedName>
    <definedName name="_5673DL618B375E" hidden="1">#N/A</definedName>
    <definedName name="_5674DL618B375E" hidden="1">#N/A</definedName>
    <definedName name="_5675DL618B375E" hidden="1">#N/A</definedName>
    <definedName name="_5676DL618B375E" hidden="1">#N/A</definedName>
    <definedName name="_5677DL618B375E" hidden="1">#N/A</definedName>
    <definedName name="_5678DL618B375E" hidden="1">#N/A</definedName>
    <definedName name="_5679DL618B375E" hidden="1">#N/A</definedName>
    <definedName name="_567DL60D532FC" hidden="1">#N/A</definedName>
    <definedName name="_567DLC4AEE15F" hidden="1">#N/A</definedName>
    <definedName name="_5680DL618B375E" hidden="1">#N/A</definedName>
    <definedName name="_5681DL618B375E" hidden="1">#N/A</definedName>
    <definedName name="_5682DL618B375E" hidden="1">#N/A</definedName>
    <definedName name="_5683DL618B375E" hidden="1">#N/A</definedName>
    <definedName name="_5684DL618B375E" hidden="1">#N/A</definedName>
    <definedName name="_5685DL618B375E" hidden="1">#N/A</definedName>
    <definedName name="_5686DL618B375E" hidden="1">#N/A</definedName>
    <definedName name="_5687DL618B375E" hidden="1">#N/A</definedName>
    <definedName name="_5688DL618B375E" hidden="1">#N/A</definedName>
    <definedName name="_5689DL618B375E" hidden="1">#N/A</definedName>
    <definedName name="_568DL60D532FC" hidden="1">#N/A</definedName>
    <definedName name="_568DLC4AF6DEB" hidden="1">#N/A</definedName>
    <definedName name="_5690DL618B375E" hidden="1">#N/A</definedName>
    <definedName name="_5691DL618B375E" hidden="1">#N/A</definedName>
    <definedName name="_5692DL618B375E" hidden="1">#N/A</definedName>
    <definedName name="_5693DL618B375E" hidden="1">#N/A</definedName>
    <definedName name="_5694DL618B375E" hidden="1">#N/A</definedName>
    <definedName name="_5695DL618B375E" hidden="1">#N/A</definedName>
    <definedName name="_5696DL618B375E" hidden="1">#N/A</definedName>
    <definedName name="_5697DL618B375E" hidden="1">#N/A</definedName>
    <definedName name="_5698DL618B375E" hidden="1">#N/A</definedName>
    <definedName name="_5699DL618B375E" hidden="1">#N/A</definedName>
    <definedName name="_569DL60D532FC" hidden="1">#N/A</definedName>
    <definedName name="_569DLC4AFE15F" hidden="1">#N/A</definedName>
    <definedName name="_56DL60723099" hidden="1">#N/A</definedName>
    <definedName name="_56DL61083436" hidden="1">#N/A</definedName>
    <definedName name="_5700DL618B375E" hidden="1">#N/A</definedName>
    <definedName name="_5701DL618B375E" hidden="1">#N/A</definedName>
    <definedName name="_5702DL618B375E" hidden="1">#N/A</definedName>
    <definedName name="_5703DL618B375E" hidden="1">#N/A</definedName>
    <definedName name="_5704DL618B375E" hidden="1">#N/A</definedName>
    <definedName name="_5705DL618B375E" hidden="1">#N/A</definedName>
    <definedName name="_5706DL618C3764" hidden="1">#N/A</definedName>
    <definedName name="_5707DL618C3764" hidden="1">#N/A</definedName>
    <definedName name="_5708DL618C3764" hidden="1">#N/A</definedName>
    <definedName name="_5709DL618C3764" hidden="1">#N/A</definedName>
    <definedName name="_570DL60D532FC" hidden="1">#N/A</definedName>
    <definedName name="_570DLC4B06DEB" hidden="1">#N/A</definedName>
    <definedName name="_5710DL618C3764" hidden="1">#N/A</definedName>
    <definedName name="_5711DL618C3764" hidden="1">#N/A</definedName>
    <definedName name="_5712DL618C3764" hidden="1">#N/A</definedName>
    <definedName name="_5713DL618C3764" hidden="1">#N/A</definedName>
    <definedName name="_5714DL618C3764" hidden="1">#N/A</definedName>
    <definedName name="_5715DL618C3764" hidden="1">#N/A</definedName>
    <definedName name="_5716DL618C3764" hidden="1">#N/A</definedName>
    <definedName name="_5717DL618C3764" hidden="1">#N/A</definedName>
    <definedName name="_5718DL618C3764" hidden="1">#N/A</definedName>
    <definedName name="_5719DL618C3764" hidden="1">#N/A</definedName>
    <definedName name="_571DL60D532FC" hidden="1">#N/A</definedName>
    <definedName name="_571DLC4B0E15F" hidden="1">#N/A</definedName>
    <definedName name="_5720DL618C3764" hidden="1">#N/A</definedName>
    <definedName name="_5721DL618C3764" hidden="1">#N/A</definedName>
    <definedName name="_5722DL618C3764" hidden="1">#N/A</definedName>
    <definedName name="_5723DL618C3764" hidden="1">#N/A</definedName>
    <definedName name="_5724DL618C3764" hidden="1">#N/A</definedName>
    <definedName name="_5725DL618C3764" hidden="1">#N/A</definedName>
    <definedName name="_5726DL618C3764" hidden="1">#N/A</definedName>
    <definedName name="_5727DL618C3764" hidden="1">#N/A</definedName>
    <definedName name="_5728DL618C3764" hidden="1">#N/A</definedName>
    <definedName name="_5729DL618C3764" hidden="1">#N/A</definedName>
    <definedName name="_572DL60D532FC" hidden="1">#N/A</definedName>
    <definedName name="_572DLC4B16DEB" hidden="1">#N/A</definedName>
    <definedName name="_5730DL618C3764" hidden="1">#N/A</definedName>
    <definedName name="_5731DL618C3764" hidden="1">#N/A</definedName>
    <definedName name="_5732DL618C3764" hidden="1">#N/A</definedName>
    <definedName name="_5733DL618C3764" hidden="1">#N/A</definedName>
    <definedName name="_5734DL618C3764" hidden="1">#N/A</definedName>
    <definedName name="_5735DL618C3764" hidden="1">#N/A</definedName>
    <definedName name="_5736DL618C3764" hidden="1">#N/A</definedName>
    <definedName name="_5737DL618C3764" hidden="1">#N/A</definedName>
    <definedName name="_5738DL618C3764" hidden="1">#N/A</definedName>
    <definedName name="_5739DL618C3764" hidden="1">#N/A</definedName>
    <definedName name="_573DL60D532FC" hidden="1">#N/A</definedName>
    <definedName name="_573DLC4B1E15F" hidden="1">#N/A</definedName>
    <definedName name="_5740DL618C3764" hidden="1">#N/A</definedName>
    <definedName name="_5741DL618D376B" hidden="1">#N/A</definedName>
    <definedName name="_5742DL618D376B" hidden="1">#N/A</definedName>
    <definedName name="_5743DL618D376B" hidden="1">#N/A</definedName>
    <definedName name="_5744DL618D376B" hidden="1">#N/A</definedName>
    <definedName name="_5745DL618D376B" hidden="1">#N/A</definedName>
    <definedName name="_5746DL618D376B" hidden="1">#N/A</definedName>
    <definedName name="_5747DL618D376B" hidden="1">#N/A</definedName>
    <definedName name="_5748DL618D376B" hidden="1">#N/A</definedName>
    <definedName name="_5749DL618D376B" hidden="1">#N/A</definedName>
    <definedName name="_574DL60D532FC" hidden="1">#N/A</definedName>
    <definedName name="_574DLC4B26DEB" hidden="1">#N/A</definedName>
    <definedName name="_5750DL618D376B" hidden="1">#N/A</definedName>
    <definedName name="_5751DL618D376B" hidden="1">#N/A</definedName>
    <definedName name="_5752DL618D376B" hidden="1">#N/A</definedName>
    <definedName name="_5753DL618D376B" hidden="1">#N/A</definedName>
    <definedName name="_5754DL618D376B" hidden="1">#N/A</definedName>
    <definedName name="_5755DL618D376B" hidden="1">#N/A</definedName>
    <definedName name="_5756DL618D376B" hidden="1">#N/A</definedName>
    <definedName name="_5757DL618D376B" hidden="1">#N/A</definedName>
    <definedName name="_5758DL618D376B" hidden="1">#N/A</definedName>
    <definedName name="_5759DL618D376B" hidden="1">#N/A</definedName>
    <definedName name="_575DL60D532FC" hidden="1">#N/A</definedName>
    <definedName name="_575DLC4B2E15F" hidden="1">#N/A</definedName>
    <definedName name="_5760DL618D376B" hidden="1">#N/A</definedName>
    <definedName name="_5761DL618D376B" hidden="1">#N/A</definedName>
    <definedName name="_5762DL618D376B" hidden="1">#N/A</definedName>
    <definedName name="_5763DL618D376B" hidden="1">#N/A</definedName>
    <definedName name="_5764DL618D376B" hidden="1">#N/A</definedName>
    <definedName name="_5765DL618D376B" hidden="1">#N/A</definedName>
    <definedName name="_5766DL618D376B" hidden="1">#N/A</definedName>
    <definedName name="_5767DL618D376B" hidden="1">#N/A</definedName>
    <definedName name="_5768DL618D376B" hidden="1">#N/A</definedName>
    <definedName name="_5769DL618D376B" hidden="1">#N/A</definedName>
    <definedName name="_576DL60D532FC" hidden="1">#N/A</definedName>
    <definedName name="_576DLC4B36F9C" hidden="1">#N/A</definedName>
    <definedName name="_5770DL618D376B" hidden="1">#N/A</definedName>
    <definedName name="_5771DL618D376B" hidden="1">#N/A</definedName>
    <definedName name="_5772DL618D376B" hidden="1">#N/A</definedName>
    <definedName name="_5773DL618D376B" hidden="1">#N/A</definedName>
    <definedName name="_5774DL618D376B" hidden="1">#N/A</definedName>
    <definedName name="_5775DL618D376B" hidden="1">#N/A</definedName>
    <definedName name="_5776DL618E3771" hidden="1">#N/A</definedName>
    <definedName name="_5777DL618E3771" hidden="1">#N/A</definedName>
    <definedName name="_5778DL618E3771" hidden="1">#N/A</definedName>
    <definedName name="_5779DL618E3771" hidden="1">#N/A</definedName>
    <definedName name="_577DL60D532FC" hidden="1">#N/A</definedName>
    <definedName name="_577DLC4B3E15F" hidden="1">#N/A</definedName>
    <definedName name="_5780DL618E3771" hidden="1">#N/A</definedName>
    <definedName name="_5781DL618E3771" hidden="1">#N/A</definedName>
    <definedName name="_5782DL618E3771" hidden="1">#N/A</definedName>
    <definedName name="_5783DL618E3771" hidden="1">#N/A</definedName>
    <definedName name="_5784DL618E3771" hidden="1">#N/A</definedName>
    <definedName name="_5785DL618E3771" hidden="1">#N/A</definedName>
    <definedName name="_5786DL618E3771" hidden="1">#N/A</definedName>
    <definedName name="_5787DL618E3771" hidden="1">#N/A</definedName>
    <definedName name="_5788DL618E3771" hidden="1">#N/A</definedName>
    <definedName name="_5789DL618E3771" hidden="1">#N/A</definedName>
    <definedName name="_578DL60D532FC" hidden="1">#N/A</definedName>
    <definedName name="_578DLC4B46F9C" hidden="1">#N/A</definedName>
    <definedName name="_5790DL618E3771" hidden="1">#N/A</definedName>
    <definedName name="_5791DL618E3771" hidden="1">#N/A</definedName>
    <definedName name="_5792DL618E3771" hidden="1">#N/A</definedName>
    <definedName name="_5793DL618E3771" hidden="1">#N/A</definedName>
    <definedName name="_5794DL618E3771" hidden="1">#N/A</definedName>
    <definedName name="_5795DL618E3771" hidden="1">#N/A</definedName>
    <definedName name="_5796DL618E3771" hidden="1">#N/A</definedName>
    <definedName name="_5797DL618E3771" hidden="1">#N/A</definedName>
    <definedName name="_5798DL618E3771" hidden="1">#N/A</definedName>
    <definedName name="_5799DL618E3771" hidden="1">#N/A</definedName>
    <definedName name="_579DL60D532FC" hidden="1">#N/A</definedName>
    <definedName name="_579DLC4B4E15F" hidden="1">#N/A</definedName>
    <definedName name="_57DL60723099" hidden="1">#N/A</definedName>
    <definedName name="_57DL6109343B" hidden="1">#N/A</definedName>
    <definedName name="_5800DL618E3771" hidden="1">#N/A</definedName>
    <definedName name="_5801DL618E3771" hidden="1">#N/A</definedName>
    <definedName name="_5802DL618E3771" hidden="1">#N/A</definedName>
    <definedName name="_5803DL618E3771" hidden="1">#N/A</definedName>
    <definedName name="_5804DL618E3771" hidden="1">#N/A</definedName>
    <definedName name="_5805DL618E3771" hidden="1">#N/A</definedName>
    <definedName name="_5806DL618E3771" hidden="1">#N/A</definedName>
    <definedName name="_5807DL618E3771" hidden="1">#N/A</definedName>
    <definedName name="_5808DL618E3771" hidden="1">#N/A</definedName>
    <definedName name="_5809DL618E3771" hidden="1">#N/A</definedName>
    <definedName name="_580DL60D532FC" hidden="1">#N/A</definedName>
    <definedName name="_580DLC4B56F9C" hidden="1">#N/A</definedName>
    <definedName name="_5810DL618E3771" hidden="1">#N/A</definedName>
    <definedName name="_5811DL618F3778" hidden="1">#N/A</definedName>
    <definedName name="_5812DL618F3778" hidden="1">#N/A</definedName>
    <definedName name="_5813DL618F3778" hidden="1">#N/A</definedName>
    <definedName name="_5814DL618F3778" hidden="1">#N/A</definedName>
    <definedName name="_5815DL618F3778" hidden="1">#N/A</definedName>
    <definedName name="_5816DL618F3778" hidden="1">#N/A</definedName>
    <definedName name="_5817DL618F3778" hidden="1">#N/A</definedName>
    <definedName name="_5818DL618F3778" hidden="1">#N/A</definedName>
    <definedName name="_5819DL618F3778" hidden="1">#N/A</definedName>
    <definedName name="_581DL60D532FC" hidden="1">#N/A</definedName>
    <definedName name="_581DLC4B5E15F" hidden="1">#N/A</definedName>
    <definedName name="_5820DL618F3778" hidden="1">#N/A</definedName>
    <definedName name="_5821DL618F3778" hidden="1">#N/A</definedName>
    <definedName name="_5822DL618F3778" hidden="1">#N/A</definedName>
    <definedName name="_5823DL618F3778" hidden="1">#N/A</definedName>
    <definedName name="_5824DL618F3778" hidden="1">#N/A</definedName>
    <definedName name="_5825DL618F3778" hidden="1">#N/A</definedName>
    <definedName name="_5826DL618F3778" hidden="1">#N/A</definedName>
    <definedName name="_5827DL618F3778" hidden="1">#N/A</definedName>
    <definedName name="_5828DL618F3778" hidden="1">#N/A</definedName>
    <definedName name="_5829DL618F3778" hidden="1">#N/A</definedName>
    <definedName name="_582DL60D532FC" hidden="1">#N/A</definedName>
    <definedName name="_582DLC4B66F9D" hidden="1">#N/A</definedName>
    <definedName name="_5830DL618F3778" hidden="1">#N/A</definedName>
    <definedName name="_5831DL618F3778" hidden="1">#N/A</definedName>
    <definedName name="_5832DL618F3778" hidden="1">#N/A</definedName>
    <definedName name="_5833DL618F3778" hidden="1">#N/A</definedName>
    <definedName name="_5834DL618F3778" hidden="1">#N/A</definedName>
    <definedName name="_5835DL618F3778" hidden="1">#N/A</definedName>
    <definedName name="_5836DL618F3778" hidden="1">#N/A</definedName>
    <definedName name="_5837DL618F3778" hidden="1">#N/A</definedName>
    <definedName name="_5838DL618F3778" hidden="1">#N/A</definedName>
    <definedName name="_5839DL618F3778" hidden="1">#N/A</definedName>
    <definedName name="_583DL60D532FC" hidden="1">#N/A</definedName>
    <definedName name="_583DLC4B6E15F" hidden="1">#N/A</definedName>
    <definedName name="_5840DL618F3778" hidden="1">#N/A</definedName>
    <definedName name="_5841DL618F3778" hidden="1">#N/A</definedName>
    <definedName name="_5842DL618F3778" hidden="1">#N/A</definedName>
    <definedName name="_5843DL618F3778" hidden="1">#N/A</definedName>
    <definedName name="_5844DL618F3778" hidden="1">#N/A</definedName>
    <definedName name="_5845DL618F3778" hidden="1">#N/A</definedName>
    <definedName name="_5846DL61903781" hidden="1">#N/A</definedName>
    <definedName name="_5847DL61903781" hidden="1">#N/A</definedName>
    <definedName name="_5848DL61903781" hidden="1">#N/A</definedName>
    <definedName name="_5849DL61903781" hidden="1">#N/A</definedName>
    <definedName name="_584DL60D532FC" hidden="1">#N/A</definedName>
    <definedName name="_584DLC4B76F9D" hidden="1">#N/A</definedName>
    <definedName name="_5850DL61903781" hidden="1">#N/A</definedName>
    <definedName name="_5851DL61903781" hidden="1">#N/A</definedName>
    <definedName name="_5852DL61903781" hidden="1">#N/A</definedName>
    <definedName name="_5853DL61903781" hidden="1">#N/A</definedName>
    <definedName name="_5854DL61903781" hidden="1">#N/A</definedName>
    <definedName name="_5855DL61903781" hidden="1">#N/A</definedName>
    <definedName name="_5856DL61903781" hidden="1">#N/A</definedName>
    <definedName name="_5857DL61903781" hidden="1">#N/A</definedName>
    <definedName name="_5858DL61903781" hidden="1">#N/A</definedName>
    <definedName name="_5859DL61903781" hidden="1">#N/A</definedName>
    <definedName name="_585DL60D532FC" hidden="1">#N/A</definedName>
    <definedName name="_585DLC4B7E15F" hidden="1">#N/A</definedName>
    <definedName name="_5860DL61903781" hidden="1">#N/A</definedName>
    <definedName name="_5861DL61903781" hidden="1">#N/A</definedName>
    <definedName name="_5862DL61903781" hidden="1">#N/A</definedName>
    <definedName name="_5863DL61903781" hidden="1">#N/A</definedName>
    <definedName name="_5864DL61903781" hidden="1">#N/A</definedName>
    <definedName name="_5865DL61903781" hidden="1">#N/A</definedName>
    <definedName name="_5866DL61903781" hidden="1">#N/A</definedName>
    <definedName name="_5867DL61903781" hidden="1">#N/A</definedName>
    <definedName name="_5868DL61903781" hidden="1">#N/A</definedName>
    <definedName name="_5869DL61903781" hidden="1">#N/A</definedName>
    <definedName name="_586DL60D532FC" hidden="1">#N/A</definedName>
    <definedName name="_586DLC4B86F9D" hidden="1">#N/A</definedName>
    <definedName name="_5870DL61903781" hidden="1">#N/A</definedName>
    <definedName name="_5871DL61903781" hidden="1">#N/A</definedName>
    <definedName name="_5872DL61903781" hidden="1">#N/A</definedName>
    <definedName name="_5873DL61903781" hidden="1">#N/A</definedName>
    <definedName name="_5874DL61903781" hidden="1">#N/A</definedName>
    <definedName name="_5875DL61903781" hidden="1">#N/A</definedName>
    <definedName name="_5876DL61903781" hidden="1">#N/A</definedName>
    <definedName name="_5877DL61903781" hidden="1">#N/A</definedName>
    <definedName name="_5878DL61903781" hidden="1">#N/A</definedName>
    <definedName name="_5879DL61903781" hidden="1">#N/A</definedName>
    <definedName name="_587DL60D532FC" hidden="1">#N/A</definedName>
    <definedName name="_587DLC4B8E15F" hidden="1">#N/A</definedName>
    <definedName name="_5880DL61903781" hidden="1">#N/A</definedName>
    <definedName name="_5881DL61913789" hidden="1">#N/A</definedName>
    <definedName name="_5882DL61913789" hidden="1">#N/A</definedName>
    <definedName name="_5883DL61913789" hidden="1">#N/A</definedName>
    <definedName name="_5884DL61913789" hidden="1">#N/A</definedName>
    <definedName name="_5885DL61913789" hidden="1">#N/A</definedName>
    <definedName name="_5886DL61913789" hidden="1">#N/A</definedName>
    <definedName name="_5887DL61913789" hidden="1">#N/A</definedName>
    <definedName name="_5888DL61913789" hidden="1">#N/A</definedName>
    <definedName name="_5889DL61913789" hidden="1">#N/A</definedName>
    <definedName name="_588DL60D532FC" hidden="1">#N/A</definedName>
    <definedName name="_588DLC4B96F9D" hidden="1">#N/A</definedName>
    <definedName name="_5890DL61913789" hidden="1">#N/A</definedName>
    <definedName name="_5891DL61913789" hidden="1">#N/A</definedName>
    <definedName name="_5892DL61913789" hidden="1">#N/A</definedName>
    <definedName name="_5893DL61913789" hidden="1">#N/A</definedName>
    <definedName name="_5894DL61913789" hidden="1">#N/A</definedName>
    <definedName name="_5895DL61913789" hidden="1">#N/A</definedName>
    <definedName name="_5896DL61913789" hidden="1">#N/A</definedName>
    <definedName name="_5897DL61913789" hidden="1">#N/A</definedName>
    <definedName name="_5898DL61913789" hidden="1">#N/A</definedName>
    <definedName name="_5899DL61913789" hidden="1">#N/A</definedName>
    <definedName name="_589DL60D532FC" hidden="1">#N/A</definedName>
    <definedName name="_589DLC4B9E15F" hidden="1">#N/A</definedName>
    <definedName name="_58DL60723099" hidden="1">#N/A</definedName>
    <definedName name="_58DL610A3441" hidden="1">#N/A</definedName>
    <definedName name="_5900DL61913789" hidden="1">#N/A</definedName>
    <definedName name="_5901DL61913789" hidden="1">#N/A</definedName>
    <definedName name="_5902DL61913789" hidden="1">#N/A</definedName>
    <definedName name="_5903DL61913789" hidden="1">#N/A</definedName>
    <definedName name="_5904DL61913789" hidden="1">#N/A</definedName>
    <definedName name="_5905DL61913789" hidden="1">#N/A</definedName>
    <definedName name="_5906DL61913789" hidden="1">#N/A</definedName>
    <definedName name="_5907DL61913789" hidden="1">#N/A</definedName>
    <definedName name="_5908DL61913789" hidden="1">#N/A</definedName>
    <definedName name="_5909DL61913789" hidden="1">#N/A</definedName>
    <definedName name="_590DL60D532FC" hidden="1">#N/A</definedName>
    <definedName name="_590DLC4BA6F9D" hidden="1">#N/A</definedName>
    <definedName name="_5910DL61913789" hidden="1">#N/A</definedName>
    <definedName name="_5911DL61913789" hidden="1">#N/A</definedName>
    <definedName name="_5912DL61913789" hidden="1">#N/A</definedName>
    <definedName name="_5913DL61913789" hidden="1">#N/A</definedName>
    <definedName name="_5914DL61913789" hidden="1">#N/A</definedName>
    <definedName name="_5915DL61913789" hidden="1">#N/A</definedName>
    <definedName name="_5916DL61923790" hidden="1">#N/A</definedName>
    <definedName name="_5917DL61923790" hidden="1">#N/A</definedName>
    <definedName name="_5918DL61923790" hidden="1">#N/A</definedName>
    <definedName name="_5919DL61923790" hidden="1">#N/A</definedName>
    <definedName name="_591DL60D532FC" hidden="1">#N/A</definedName>
    <definedName name="_591DLC4BAE15F" hidden="1">#N/A</definedName>
    <definedName name="_5920DL61923790" hidden="1">#N/A</definedName>
    <definedName name="_5921DL61923790" hidden="1">#N/A</definedName>
    <definedName name="_5922DL61923790" hidden="1">#N/A</definedName>
    <definedName name="_5923DL61923790" hidden="1">#N/A</definedName>
    <definedName name="_5924DL61923790" hidden="1">#N/A</definedName>
    <definedName name="_5925DL61923790" hidden="1">#N/A</definedName>
    <definedName name="_5926DL61923790" hidden="1">#N/A</definedName>
    <definedName name="_5927DL61923790" hidden="1">#N/A</definedName>
    <definedName name="_5928DL61923790" hidden="1">#N/A</definedName>
    <definedName name="_5929DL61923790" hidden="1">#N/A</definedName>
    <definedName name="_592DL60D532FC" hidden="1">#N/A</definedName>
    <definedName name="_592DLC4BB6F9D" hidden="1">#N/A</definedName>
    <definedName name="_5930DL61923790" hidden="1">#N/A</definedName>
    <definedName name="_5931DL61923790" hidden="1">#N/A</definedName>
    <definedName name="_5932DL61923790" hidden="1">#N/A</definedName>
    <definedName name="_5933DL61923790" hidden="1">#N/A</definedName>
    <definedName name="_5934DL61923790" hidden="1">#N/A</definedName>
    <definedName name="_5935DL61923790" hidden="1">#N/A</definedName>
    <definedName name="_5936DL61923790" hidden="1">#N/A</definedName>
    <definedName name="_5937DL61923790" hidden="1">#N/A</definedName>
    <definedName name="_5938DL61923790" hidden="1">#N/A</definedName>
    <definedName name="_5939DL61923790" hidden="1">#N/A</definedName>
    <definedName name="_593DL60D532FC" hidden="1">#N/A</definedName>
    <definedName name="_593DLC4BBE15F" hidden="1">#N/A</definedName>
    <definedName name="_5940DL61923790" hidden="1">#N/A</definedName>
    <definedName name="_5941DL61923790" hidden="1">#N/A</definedName>
    <definedName name="_5942DL61923790" hidden="1">#N/A</definedName>
    <definedName name="_5943DL61923790" hidden="1">#N/A</definedName>
    <definedName name="_5944DL61923790" hidden="1">#N/A</definedName>
    <definedName name="_5945DL61923790" hidden="1">#N/A</definedName>
    <definedName name="_5946DL61923790" hidden="1">#N/A</definedName>
    <definedName name="_5947DL61923790" hidden="1">#N/A</definedName>
    <definedName name="_5948DL61923790" hidden="1">#N/A</definedName>
    <definedName name="_5949DL61923790" hidden="1">#N/A</definedName>
    <definedName name="_594DL60D532FC" hidden="1">#N/A</definedName>
    <definedName name="_594DLC4BC6F9D" hidden="1">#N/A</definedName>
    <definedName name="_5950DL61923790" hidden="1">#N/A</definedName>
    <definedName name="_5951DL61933797" hidden="1">#N/A</definedName>
    <definedName name="_5952DL61933797" hidden="1">#N/A</definedName>
    <definedName name="_5953DL61933797" hidden="1">#N/A</definedName>
    <definedName name="_5954DL61933797" hidden="1">#N/A</definedName>
    <definedName name="_5955DL61933797" hidden="1">#N/A</definedName>
    <definedName name="_5956DL61933797" hidden="1">#N/A</definedName>
    <definedName name="_5957DL61933797" hidden="1">#N/A</definedName>
    <definedName name="_5958DL61933797" hidden="1">#N/A</definedName>
    <definedName name="_5959DL61933797" hidden="1">#N/A</definedName>
    <definedName name="_595DL60D532FC" hidden="1">#N/A</definedName>
    <definedName name="_595DLC4BCE15F" hidden="1">#N/A</definedName>
    <definedName name="_5960DL61933797" hidden="1">#N/A</definedName>
    <definedName name="_5961DL61933797" hidden="1">#N/A</definedName>
    <definedName name="_5962DL61933797" hidden="1">#N/A</definedName>
    <definedName name="_5963DL61933797" hidden="1">#N/A</definedName>
    <definedName name="_5964DL61933797" hidden="1">#N/A</definedName>
    <definedName name="_5965DL61933797" hidden="1">#N/A</definedName>
    <definedName name="_5966DL61933797" hidden="1">#N/A</definedName>
    <definedName name="_5967DL61933797" hidden="1">#N/A</definedName>
    <definedName name="_5968DL61933797" hidden="1">#N/A</definedName>
    <definedName name="_5969DL61933797" hidden="1">#N/A</definedName>
    <definedName name="_596DL60D63303" hidden="1">#N/A</definedName>
    <definedName name="_596DLC4BD6F9D" hidden="1">#N/A</definedName>
    <definedName name="_5970DL61933797" hidden="1">#N/A</definedName>
    <definedName name="_5971DL61933797" hidden="1">#N/A</definedName>
    <definedName name="_5972DL61933797" hidden="1">#N/A</definedName>
    <definedName name="_5973DL61933797" hidden="1">#N/A</definedName>
    <definedName name="_5974DL61933797" hidden="1">#N/A</definedName>
    <definedName name="_5975DL61933797" hidden="1">#N/A</definedName>
    <definedName name="_5976DL61933797" hidden="1">#N/A</definedName>
    <definedName name="_5977DL61933797" hidden="1">#N/A</definedName>
    <definedName name="_5978DL61933797" hidden="1">#N/A</definedName>
    <definedName name="_5979DL61933797" hidden="1">#N/A</definedName>
    <definedName name="_597DL60D63303" hidden="1">#N/A</definedName>
    <definedName name="_597DLC4BDE15F" hidden="1">#N/A</definedName>
    <definedName name="_5980DL61933797" hidden="1">#N/A</definedName>
    <definedName name="_5981DL61933797" hidden="1">#N/A</definedName>
    <definedName name="_5982DL61933797" hidden="1">#N/A</definedName>
    <definedName name="_5983DL61933797" hidden="1">#N/A</definedName>
    <definedName name="_5984DL61933797" hidden="1">#N/A</definedName>
    <definedName name="_5985DL61933797" hidden="1">#N/A</definedName>
    <definedName name="_5986DL619437A0" hidden="1">#N/A</definedName>
    <definedName name="_5987DL619437A0" hidden="1">#N/A</definedName>
    <definedName name="_5988DL619437A0" hidden="1">#N/A</definedName>
    <definedName name="_5989DL619437A0" hidden="1">#N/A</definedName>
    <definedName name="_598DL60D63303" hidden="1">#N/A</definedName>
    <definedName name="_598DLC4BE6F9D" hidden="1">#N/A</definedName>
    <definedName name="_5990DL619437A0" hidden="1">#N/A</definedName>
    <definedName name="_5991DL619437A0" hidden="1">#N/A</definedName>
    <definedName name="_5992DL619437A0" hidden="1">#N/A</definedName>
    <definedName name="_5993DL619437A0" hidden="1">#N/A</definedName>
    <definedName name="_5994DL619437A0" hidden="1">#N/A</definedName>
    <definedName name="_5995DL619437A0" hidden="1">#N/A</definedName>
    <definedName name="_5996DL619437A0" hidden="1">#N/A</definedName>
    <definedName name="_5997DL619437A0" hidden="1">#N/A</definedName>
    <definedName name="_5998DL619437A0" hidden="1">#N/A</definedName>
    <definedName name="_5999DL619437A0" hidden="1">#N/A</definedName>
    <definedName name="_599DL60D63303" hidden="1">#N/A</definedName>
    <definedName name="_599DLC4BEE15F" hidden="1">#N/A</definedName>
    <definedName name="_59DL60723099" hidden="1">#N/A</definedName>
    <definedName name="_59DL610B3448" hidden="1">#N/A</definedName>
    <definedName name="_5AL639B3E5C" hidden="1">#N/A</definedName>
    <definedName name="_5DL607530B2" hidden="1">#N/A</definedName>
    <definedName name="_6000DL619437A0" hidden="1">#N/A</definedName>
    <definedName name="_6001DL619437A0" hidden="1">#N/A</definedName>
    <definedName name="_6002DL619437A0" hidden="1">#N/A</definedName>
    <definedName name="_6003DL619437A0" hidden="1">#N/A</definedName>
    <definedName name="_6004DL619437A0" hidden="1">#N/A</definedName>
    <definedName name="_6005DL619437A0" hidden="1">#N/A</definedName>
    <definedName name="_6006DL619437A0" hidden="1">#N/A</definedName>
    <definedName name="_6007DL619437A0" hidden="1">#N/A</definedName>
    <definedName name="_6008DL619437A0" hidden="1">#N/A</definedName>
    <definedName name="_6009DL619437A0" hidden="1">#N/A</definedName>
    <definedName name="_600DL60D63303" hidden="1">#N/A</definedName>
    <definedName name="_600DLC4BF7134" hidden="1">#N/A</definedName>
    <definedName name="_6010DL619437A0" hidden="1">#N/A</definedName>
    <definedName name="_6011DL619437A0" hidden="1">#N/A</definedName>
    <definedName name="_6012DL619437A0" hidden="1">#N/A</definedName>
    <definedName name="_6013DL619437A0" hidden="1">#N/A</definedName>
    <definedName name="_6014DL619437A0" hidden="1">#N/A</definedName>
    <definedName name="_6015DL619437A0" hidden="1">#N/A</definedName>
    <definedName name="_6016DL619437A0" hidden="1">#N/A</definedName>
    <definedName name="_6017DL619437A0" hidden="1">#N/A</definedName>
    <definedName name="_6018DL619437A0" hidden="1">#N/A</definedName>
    <definedName name="_6019DL619437A0" hidden="1">#N/A</definedName>
    <definedName name="_601DL60D63303" hidden="1">#N/A</definedName>
    <definedName name="_601DLC4BFE2AE" hidden="1">#N/A</definedName>
    <definedName name="_6020DL619437A0" hidden="1">#N/A</definedName>
    <definedName name="_6021DL619537A6" hidden="1">#N/A</definedName>
    <definedName name="_6022DL619537A6" hidden="1">#N/A</definedName>
    <definedName name="_6023DL619537A6" hidden="1">#N/A</definedName>
    <definedName name="_6024DL619537A6" hidden="1">#N/A</definedName>
    <definedName name="_6025DL619537A6" hidden="1">#N/A</definedName>
    <definedName name="_6026DL619537A6" hidden="1">#N/A</definedName>
    <definedName name="_6027DL619537A6" hidden="1">#N/A</definedName>
    <definedName name="_6028DL619537A6" hidden="1">#N/A</definedName>
    <definedName name="_6029DL619537A6" hidden="1">#N/A</definedName>
    <definedName name="_602DL60D63303" hidden="1">#N/A</definedName>
    <definedName name="_602DLC4C07134" hidden="1">#N/A</definedName>
    <definedName name="_6030DL619537A6" hidden="1">#N/A</definedName>
    <definedName name="_6031DL619537A6" hidden="1">#N/A</definedName>
    <definedName name="_6032DL619537A6" hidden="1">#N/A</definedName>
    <definedName name="_6033DL619537A6" hidden="1">#N/A</definedName>
    <definedName name="_6034DL619537A6" hidden="1">#N/A</definedName>
    <definedName name="_6035DL619537A6" hidden="1">#N/A</definedName>
    <definedName name="_6036DL619537A6" hidden="1">#N/A</definedName>
    <definedName name="_6037DL619537A6" hidden="1">#N/A</definedName>
    <definedName name="_6038DL619537A6" hidden="1">#N/A</definedName>
    <definedName name="_6039DL619537A6" hidden="1">#N/A</definedName>
    <definedName name="_603DL60D63303" hidden="1">#N/A</definedName>
    <definedName name="_603DLC4C0E2AE" hidden="1">#N/A</definedName>
    <definedName name="_6040DL619537A6" hidden="1">#N/A</definedName>
    <definedName name="_6041DL619537A6" hidden="1">#N/A</definedName>
    <definedName name="_6042DL619537A6" hidden="1">#N/A</definedName>
    <definedName name="_6043DL619537A6" hidden="1">#N/A</definedName>
    <definedName name="_6044DL619537A6" hidden="1">#N/A</definedName>
    <definedName name="_6045DL619537A6" hidden="1">#N/A</definedName>
    <definedName name="_6046DL619537A6" hidden="1">#N/A</definedName>
    <definedName name="_6047DL619537A6" hidden="1">#N/A</definedName>
    <definedName name="_6048DL619537A6" hidden="1">#N/A</definedName>
    <definedName name="_6049DL619537A6" hidden="1">#N/A</definedName>
    <definedName name="_604DL60D63303" hidden="1">#N/A</definedName>
    <definedName name="_604DLC4C17134" hidden="1">#N/A</definedName>
    <definedName name="_6050DL619537A6" hidden="1">#N/A</definedName>
    <definedName name="_6051DL619537A6" hidden="1">#N/A</definedName>
    <definedName name="_6052DL619537A6" hidden="1">#N/A</definedName>
    <definedName name="_6053DL619537A6" hidden="1">#N/A</definedName>
    <definedName name="_6054DL619537A6" hidden="1">#N/A</definedName>
    <definedName name="_6055DL619537A6" hidden="1">#N/A</definedName>
    <definedName name="_6056DL619637AB" hidden="1">#N/A</definedName>
    <definedName name="_6057DL619637AB" hidden="1">#N/A</definedName>
    <definedName name="_6058DL619637AB" hidden="1">#N/A</definedName>
    <definedName name="_6059DL619637AB" hidden="1">#N/A</definedName>
    <definedName name="_605DL60D63303" hidden="1">#N/A</definedName>
    <definedName name="_605DLC4C1E2AE" hidden="1">#N/A</definedName>
    <definedName name="_6060DL619637AB" hidden="1">#N/A</definedName>
    <definedName name="_6061DL619637AB" hidden="1">#N/A</definedName>
    <definedName name="_6062DL619637AB" hidden="1">#N/A</definedName>
    <definedName name="_6063DL619637AB" hidden="1">#N/A</definedName>
    <definedName name="_6064DL619637AB" hidden="1">#N/A</definedName>
    <definedName name="_6065DL619637AB" hidden="1">#N/A</definedName>
    <definedName name="_6066DL619637AB" hidden="1">#N/A</definedName>
    <definedName name="_6067DL619637AB" hidden="1">#N/A</definedName>
    <definedName name="_6068DL619637AB" hidden="1">#N/A</definedName>
    <definedName name="_6069DL619637AB" hidden="1">#N/A</definedName>
    <definedName name="_606DL60D63303" hidden="1">#N/A</definedName>
    <definedName name="_606DLC4C27134" hidden="1">#N/A</definedName>
    <definedName name="_6070DL619637AB" hidden="1">#N/A</definedName>
    <definedName name="_6071DL619637AB" hidden="1">#N/A</definedName>
    <definedName name="_6072DL619637AB" hidden="1">#N/A</definedName>
    <definedName name="_6073DL619637AB" hidden="1">#N/A</definedName>
    <definedName name="_6074DL619637AB" hidden="1">#N/A</definedName>
    <definedName name="_6075DL619637AB" hidden="1">#N/A</definedName>
    <definedName name="_6076DL619637AB" hidden="1">#N/A</definedName>
    <definedName name="_6077DL619637AB" hidden="1">#N/A</definedName>
    <definedName name="_6078DL619637AB" hidden="1">#N/A</definedName>
    <definedName name="_6079DL619637AB" hidden="1">#N/A</definedName>
    <definedName name="_607DL60D63303" hidden="1">#N/A</definedName>
    <definedName name="_607DLC4C2E2AE" hidden="1">#N/A</definedName>
    <definedName name="_6080DL619637AB" hidden="1">#N/A</definedName>
    <definedName name="_6081DL619637AB" hidden="1">#N/A</definedName>
    <definedName name="_6082DL619637AB" hidden="1">#N/A</definedName>
    <definedName name="_6083DL619637AB" hidden="1">#N/A</definedName>
    <definedName name="_6084DL619637AB" hidden="1">#N/A</definedName>
    <definedName name="_6085DL619637AB" hidden="1">#N/A</definedName>
    <definedName name="_6086DL619637AB" hidden="1">#N/A</definedName>
    <definedName name="_6087DL619637AB" hidden="1">#N/A</definedName>
    <definedName name="_6088DL619637AB" hidden="1">#N/A</definedName>
    <definedName name="_6089DL619637AB" hidden="1">#N/A</definedName>
    <definedName name="_608DL60D63303" hidden="1">#N/A</definedName>
    <definedName name="_608DLC4C37134" hidden="1">#N/A</definedName>
    <definedName name="_6090DL619637AB" hidden="1">#N/A</definedName>
    <definedName name="_6091DL619737B2" hidden="1">#N/A</definedName>
    <definedName name="_6092DL619737B2" hidden="1">#N/A</definedName>
    <definedName name="_6093DL619737B2" hidden="1">#N/A</definedName>
    <definedName name="_6094DL619737B2" hidden="1">#N/A</definedName>
    <definedName name="_6095DL619737B2" hidden="1">#N/A</definedName>
    <definedName name="_6096DL619737B2" hidden="1">#N/A</definedName>
    <definedName name="_6097DL619737B2" hidden="1">#N/A</definedName>
    <definedName name="_6098DL619737B2" hidden="1">#N/A</definedName>
    <definedName name="_6099DL619737B2" hidden="1">#N/A</definedName>
    <definedName name="_609DL60D63303" hidden="1">#N/A</definedName>
    <definedName name="_609DLC4C3E2AE" hidden="1">#N/A</definedName>
    <definedName name="_60DL60723099" hidden="1">#N/A</definedName>
    <definedName name="_60DL610C344F" hidden="1">#N/A</definedName>
    <definedName name="_6100DL619737B2" hidden="1">#N/A</definedName>
    <definedName name="_6101DL619737B2" hidden="1">#N/A</definedName>
    <definedName name="_6102DL619737B2" hidden="1">#N/A</definedName>
    <definedName name="_6103DL619737B2" hidden="1">#N/A</definedName>
    <definedName name="_6104DL619737B2" hidden="1">#N/A</definedName>
    <definedName name="_6105DL619737B2" hidden="1">#N/A</definedName>
    <definedName name="_6106DL619737B2" hidden="1">#N/A</definedName>
    <definedName name="_6107DL619737B2" hidden="1">#N/A</definedName>
    <definedName name="_6108DL619737B2" hidden="1">#N/A</definedName>
    <definedName name="_6109DL619737B2" hidden="1">#N/A</definedName>
    <definedName name="_610DL60D63303" hidden="1">#N/A</definedName>
    <definedName name="_610DLC4C47134" hidden="1">#N/A</definedName>
    <definedName name="_6110DL619737B2" hidden="1">#N/A</definedName>
    <definedName name="_6111DL619737B2" hidden="1">#N/A</definedName>
    <definedName name="_6112DL619737B2" hidden="1">#N/A</definedName>
    <definedName name="_6113DL619737B2" hidden="1">#N/A</definedName>
    <definedName name="_6114DL619737B2" hidden="1">#N/A</definedName>
    <definedName name="_6115DL619737B2" hidden="1">#N/A</definedName>
    <definedName name="_6116DL619737B2" hidden="1">#N/A</definedName>
    <definedName name="_6117DL619737B2" hidden="1">#N/A</definedName>
    <definedName name="_6118DL619737B2" hidden="1">#N/A</definedName>
    <definedName name="_6119DL619737B2" hidden="1">#N/A</definedName>
    <definedName name="_611DL60D63303" hidden="1">#N/A</definedName>
    <definedName name="_611DLC4C4E2AE" hidden="1">#N/A</definedName>
    <definedName name="_6120DL619737B2" hidden="1">#N/A</definedName>
    <definedName name="_6121DL619737B2" hidden="1">#N/A</definedName>
    <definedName name="_6122DL619737B2" hidden="1">#N/A</definedName>
    <definedName name="_6123DL619737B2" hidden="1">#N/A</definedName>
    <definedName name="_6124DL619737B2" hidden="1">#N/A</definedName>
    <definedName name="_6125DL619737B2" hidden="1">#N/A</definedName>
    <definedName name="_6126DL619837B9" hidden="1">#N/A</definedName>
    <definedName name="_6127DL619837B9" hidden="1">#N/A</definedName>
    <definedName name="_6128DL619837B9" hidden="1">#N/A</definedName>
    <definedName name="_6129DL619837B9" hidden="1">#N/A</definedName>
    <definedName name="_612DL60D63303" hidden="1">#N/A</definedName>
    <definedName name="_612DLC4C57134" hidden="1">#N/A</definedName>
    <definedName name="_6130DL619837B9" hidden="1">#N/A</definedName>
    <definedName name="_6131DL619837B9" hidden="1">#N/A</definedName>
    <definedName name="_6132DL619837B9" hidden="1">#N/A</definedName>
    <definedName name="_6133DL619837B9" hidden="1">#N/A</definedName>
    <definedName name="_6134DL619837B9" hidden="1">#N/A</definedName>
    <definedName name="_6135DL619837B9" hidden="1">#N/A</definedName>
    <definedName name="_6136DL619837B9" hidden="1">#N/A</definedName>
    <definedName name="_6137DL619837B9" hidden="1">#N/A</definedName>
    <definedName name="_6138DL619837B9" hidden="1">#N/A</definedName>
    <definedName name="_6139DL619837B9" hidden="1">#N/A</definedName>
    <definedName name="_613DL60D63303" hidden="1">#N/A</definedName>
    <definedName name="_613DLC4C5E2AE" hidden="1">#N/A</definedName>
    <definedName name="_6140DL619837B9" hidden="1">#N/A</definedName>
    <definedName name="_6141DL619837B9" hidden="1">#N/A</definedName>
    <definedName name="_6142DL619837B9" hidden="1">#N/A</definedName>
    <definedName name="_6143DL619837B9" hidden="1">#N/A</definedName>
    <definedName name="_6144DL619837B9" hidden="1">#N/A</definedName>
    <definedName name="_6145DL619837B9" hidden="1">#N/A</definedName>
    <definedName name="_6146DL619837B9" hidden="1">#N/A</definedName>
    <definedName name="_6147DL619837B9" hidden="1">#N/A</definedName>
    <definedName name="_6148DL619837B9" hidden="1">#N/A</definedName>
    <definedName name="_6149DL619837B9" hidden="1">#N/A</definedName>
    <definedName name="_614DL60D63303" hidden="1">#N/A</definedName>
    <definedName name="_614DLC4C67134" hidden="1">#N/A</definedName>
    <definedName name="_6150DL619837B9" hidden="1">#N/A</definedName>
    <definedName name="_6151DL619837B9" hidden="1">#N/A</definedName>
    <definedName name="_6152DL619837B9" hidden="1">#N/A</definedName>
    <definedName name="_6153DL619837B9" hidden="1">#N/A</definedName>
    <definedName name="_6154DL619837B9" hidden="1">#N/A</definedName>
    <definedName name="_6155DL619837B9" hidden="1">#N/A</definedName>
    <definedName name="_6156DL619837B9" hidden="1">#N/A</definedName>
    <definedName name="_6157DL619837B9" hidden="1">#N/A</definedName>
    <definedName name="_6158DL619837B9" hidden="1">#N/A</definedName>
    <definedName name="_6159DL619837B9" hidden="1">#N/A</definedName>
    <definedName name="_615DL60D63303" hidden="1">#N/A</definedName>
    <definedName name="_615DLC4C6E2AE" hidden="1">#N/A</definedName>
    <definedName name="_6160DL619837B9" hidden="1">#N/A</definedName>
    <definedName name="_6161DL619937BF" hidden="1">#N/A</definedName>
    <definedName name="_6162DL619937BF" hidden="1">#N/A</definedName>
    <definedName name="_6163DL619937BF" hidden="1">#N/A</definedName>
    <definedName name="_6164DL619937BF" hidden="1">#N/A</definedName>
    <definedName name="_6165DL619937BF" hidden="1">#N/A</definedName>
    <definedName name="_6166DL619937BF" hidden="1">#N/A</definedName>
    <definedName name="_6167DL619937BF" hidden="1">#N/A</definedName>
    <definedName name="_6168DL619937BF" hidden="1">#N/A</definedName>
    <definedName name="_6169DL619937BF" hidden="1">#N/A</definedName>
    <definedName name="_616DL60D63303" hidden="1">#N/A</definedName>
    <definedName name="_616DLC4C77134" hidden="1">#N/A</definedName>
    <definedName name="_6170DL619937BF" hidden="1">#N/A</definedName>
    <definedName name="_6171DL619937BF" hidden="1">#N/A</definedName>
    <definedName name="_6172DL619937BF" hidden="1">#N/A</definedName>
    <definedName name="_6173DL619937BF" hidden="1">#N/A</definedName>
    <definedName name="_6174DL619937BF" hidden="1">#N/A</definedName>
    <definedName name="_6175DL619937BF" hidden="1">#N/A</definedName>
    <definedName name="_6176DL619937BF" hidden="1">#N/A</definedName>
    <definedName name="_6177DL619937BF" hidden="1">#N/A</definedName>
    <definedName name="_6178DL619937BF" hidden="1">#N/A</definedName>
    <definedName name="_6179DL619937BF" hidden="1">#N/A</definedName>
    <definedName name="_617DL60D63303" hidden="1">#N/A</definedName>
    <definedName name="_617DLC4C7E2AE" hidden="1">#N/A</definedName>
    <definedName name="_6180DL619937BF" hidden="1">#N/A</definedName>
    <definedName name="_6181DL619937BF" hidden="1">#N/A</definedName>
    <definedName name="_6182DL619937BF" hidden="1">#N/A</definedName>
    <definedName name="_6183DL619937BF" hidden="1">#N/A</definedName>
    <definedName name="_6184DL619937BF" hidden="1">#N/A</definedName>
    <definedName name="_6185DL619937BF" hidden="1">#N/A</definedName>
    <definedName name="_6186DL619937BF" hidden="1">#N/A</definedName>
    <definedName name="_6187DL619937BF" hidden="1">#N/A</definedName>
    <definedName name="_6188DL619937BF" hidden="1">#N/A</definedName>
    <definedName name="_6189DL619937BF" hidden="1">#N/A</definedName>
    <definedName name="_618DL60D63303" hidden="1">#N/A</definedName>
    <definedName name="_618DLC4C87135" hidden="1">#N/A</definedName>
    <definedName name="_6190DL619937BF" hidden="1">#N/A</definedName>
    <definedName name="_6191DL619937BF" hidden="1">#N/A</definedName>
    <definedName name="_6192DL619937BF" hidden="1">#N/A</definedName>
    <definedName name="_6193DL619937BF" hidden="1">#N/A</definedName>
    <definedName name="_6194DL619937BF" hidden="1">#N/A</definedName>
    <definedName name="_6195DL619937BF" hidden="1">#N/A</definedName>
    <definedName name="_6196DL619A37C5" hidden="1">#N/A</definedName>
    <definedName name="_6197DL619A37C5" hidden="1">#N/A</definedName>
    <definedName name="_6198DL619A37C5" hidden="1">#N/A</definedName>
    <definedName name="_6199DL619A37C5" hidden="1">#N/A</definedName>
    <definedName name="_619DL60D63303" hidden="1">#N/A</definedName>
    <definedName name="_619DLC4C8E2AE" hidden="1">#N/A</definedName>
    <definedName name="_61DL60723099" hidden="1">#N/A</definedName>
    <definedName name="_61DL610D3455" hidden="1">#N/A</definedName>
    <definedName name="_6200DL619A37C5" hidden="1">#N/A</definedName>
    <definedName name="_6201DL619A37C5" hidden="1">#N/A</definedName>
    <definedName name="_6202DL619A37C5" hidden="1">#N/A</definedName>
    <definedName name="_6203DL619A37C5" hidden="1">#N/A</definedName>
    <definedName name="_6204DL619A37C5" hidden="1">#N/A</definedName>
    <definedName name="_6205DL619A37C5" hidden="1">#N/A</definedName>
    <definedName name="_6206DL619A37C5" hidden="1">#N/A</definedName>
    <definedName name="_6207DL619A37C5" hidden="1">#N/A</definedName>
    <definedName name="_6208DL619A37C5" hidden="1">#N/A</definedName>
    <definedName name="_6209DL619A37C5" hidden="1">#N/A</definedName>
    <definedName name="_620DL60D63303" hidden="1">#N/A</definedName>
    <definedName name="_620DLC4C97135" hidden="1">#N/A</definedName>
    <definedName name="_6210DL619A37C5" hidden="1">#N/A</definedName>
    <definedName name="_6211DL619A37C5" hidden="1">#N/A</definedName>
    <definedName name="_6212DL619A37C5" hidden="1">#N/A</definedName>
    <definedName name="_6213DL619A37C5" hidden="1">#N/A</definedName>
    <definedName name="_6214DL619A37C5" hidden="1">#N/A</definedName>
    <definedName name="_6215DL619A37C5" hidden="1">#N/A</definedName>
    <definedName name="_6216DL619A37C5" hidden="1">#N/A</definedName>
    <definedName name="_6217DL619A37C5" hidden="1">#N/A</definedName>
    <definedName name="_6218DL619A37C5" hidden="1">#N/A</definedName>
    <definedName name="_6219DL619A37C5" hidden="1">#N/A</definedName>
    <definedName name="_621DL60D63303" hidden="1">#N/A</definedName>
    <definedName name="_621DLC4C9E2AE" hidden="1">#N/A</definedName>
    <definedName name="_6220DL619A37C5" hidden="1">#N/A</definedName>
    <definedName name="_6221DL619A37C5" hidden="1">#N/A</definedName>
    <definedName name="_6222DL619A37C5" hidden="1">#N/A</definedName>
    <definedName name="_6223DL619A37C5" hidden="1">#N/A</definedName>
    <definedName name="_6224DL619A37C5" hidden="1">#N/A</definedName>
    <definedName name="_6225DL619A37C5" hidden="1">#N/A</definedName>
    <definedName name="_6226DL619A37C5" hidden="1">#N/A</definedName>
    <definedName name="_6227DL619A37C5" hidden="1">#N/A</definedName>
    <definedName name="_6228DL619A37C5" hidden="1">#N/A</definedName>
    <definedName name="_6229DL619A37C5" hidden="1">#N/A</definedName>
    <definedName name="_622DL60D63303" hidden="1">#N/A</definedName>
    <definedName name="_622DLC4CA7135" hidden="1">#N/A</definedName>
    <definedName name="_6230DL619A37C5" hidden="1">#N/A</definedName>
    <definedName name="_6231DL619B37CB" hidden="1">#N/A</definedName>
    <definedName name="_6232DL619B37CB" hidden="1">#N/A</definedName>
    <definedName name="_6233DL619B37CB" hidden="1">#N/A</definedName>
    <definedName name="_6234DL619B37CB" hidden="1">#N/A</definedName>
    <definedName name="_6235DL619B37CB" hidden="1">#N/A</definedName>
    <definedName name="_6236DL619B37CB" hidden="1">#N/A</definedName>
    <definedName name="_6237DL619B37CB" hidden="1">#N/A</definedName>
    <definedName name="_6238DL619B37CB" hidden="1">#N/A</definedName>
    <definedName name="_6239DL619B37CB" hidden="1">#N/A</definedName>
    <definedName name="_623DL60D63303" hidden="1">#N/A</definedName>
    <definedName name="_623DLC4CAE2AE" hidden="1">#N/A</definedName>
    <definedName name="_6240DL619B37CB" hidden="1">#N/A</definedName>
    <definedName name="_6241DL619B37CB" hidden="1">#N/A</definedName>
    <definedName name="_6242DL619B37CB" hidden="1">#N/A</definedName>
    <definedName name="_6243DL619B37CB" hidden="1">#N/A</definedName>
    <definedName name="_6244DL619B37CB" hidden="1">#N/A</definedName>
    <definedName name="_6245DL619B37CB" hidden="1">#N/A</definedName>
    <definedName name="_6246DL619B37CB" hidden="1">#N/A</definedName>
    <definedName name="_6247DL619B37CB" hidden="1">#N/A</definedName>
    <definedName name="_6248DL619B37CB" hidden="1">#N/A</definedName>
    <definedName name="_6249DL619B37CB" hidden="1">#N/A</definedName>
    <definedName name="_624DL60D63303" hidden="1">#N/A</definedName>
    <definedName name="_624DLC4CB7135" hidden="1">#N/A</definedName>
    <definedName name="_6250DL619B37CB" hidden="1">#N/A</definedName>
    <definedName name="_6251DL619B37CB" hidden="1">#N/A</definedName>
    <definedName name="_6252DL619B37CB" hidden="1">#N/A</definedName>
    <definedName name="_6253DL619B37CB" hidden="1">#N/A</definedName>
    <definedName name="_6254DL619B37CB" hidden="1">#N/A</definedName>
    <definedName name="_6255DL619B37CB" hidden="1">#N/A</definedName>
    <definedName name="_6256DL619B37CB" hidden="1">#N/A</definedName>
    <definedName name="_6257DL619B37CB" hidden="1">#N/A</definedName>
    <definedName name="_6258DL619B37CB" hidden="1">#N/A</definedName>
    <definedName name="_6259DL619B37CB" hidden="1">#N/A</definedName>
    <definedName name="_625DL60D63303" hidden="1">#N/A</definedName>
    <definedName name="_625DLC4CBE2AE" hidden="1">#N/A</definedName>
    <definedName name="_6260DL619B37CB" hidden="1">#N/A</definedName>
    <definedName name="_6261DL619B37CB" hidden="1">#N/A</definedName>
    <definedName name="_6262DL619B37CB" hidden="1">#N/A</definedName>
    <definedName name="_6263DL619B37CB" hidden="1">#N/A</definedName>
    <definedName name="_6264DL619B37CB" hidden="1">#N/A</definedName>
    <definedName name="_6265DL619B37CB" hidden="1">#N/A</definedName>
    <definedName name="_6266DL619C37D1" hidden="1">#N/A</definedName>
    <definedName name="_6267DL619C37D1" hidden="1">#N/A</definedName>
    <definedName name="_6268DL619C37D1" hidden="1">#N/A</definedName>
    <definedName name="_6269DL619C37D1" hidden="1">#N/A</definedName>
    <definedName name="_626DL60D63303" hidden="1">#N/A</definedName>
    <definedName name="_626DLC4CC7135" hidden="1">#N/A</definedName>
    <definedName name="_6270DL619C37D1" hidden="1">#N/A</definedName>
    <definedName name="_6271DL619C37D1" hidden="1">#N/A</definedName>
    <definedName name="_6272DL619C37D1" hidden="1">#N/A</definedName>
    <definedName name="_6273DL619C37D1" hidden="1">#N/A</definedName>
    <definedName name="_6274DL619C37D1" hidden="1">#N/A</definedName>
    <definedName name="_6275DL619C37D1" hidden="1">#N/A</definedName>
    <definedName name="_6276DL619C37D1" hidden="1">#N/A</definedName>
    <definedName name="_6277DL619C37D1" hidden="1">#N/A</definedName>
    <definedName name="_6278DL619C37D1" hidden="1">#N/A</definedName>
    <definedName name="_6279DL619C37D1" hidden="1">#N/A</definedName>
    <definedName name="_627DL60D63303" hidden="1">#N/A</definedName>
    <definedName name="_627DLC4CCE2AE" hidden="1">#N/A</definedName>
    <definedName name="_6280DL619C37D1" hidden="1">#N/A</definedName>
    <definedName name="_6281DL619C37D1" hidden="1">#N/A</definedName>
    <definedName name="_6282DL619C37D1" hidden="1">#N/A</definedName>
    <definedName name="_6283DL619C37D1" hidden="1">#N/A</definedName>
    <definedName name="_6284DL619C37D1" hidden="1">#N/A</definedName>
    <definedName name="_6285DL619C37D1" hidden="1">#N/A</definedName>
    <definedName name="_6286DL619C37D1" hidden="1">#N/A</definedName>
    <definedName name="_6287DL619C37D1" hidden="1">#N/A</definedName>
    <definedName name="_6288DL619C37D1" hidden="1">#N/A</definedName>
    <definedName name="_6289DL619C37D1" hidden="1">#N/A</definedName>
    <definedName name="_628DL60D63303" hidden="1">#N/A</definedName>
    <definedName name="_628DLC4CD7135" hidden="1">#N/A</definedName>
    <definedName name="_6290DL619C37D1" hidden="1">#N/A</definedName>
    <definedName name="_6291DL619C37D1" hidden="1">#N/A</definedName>
    <definedName name="_6292DL619C37D1" hidden="1">#N/A</definedName>
    <definedName name="_6293DL619C37D1" hidden="1">#N/A</definedName>
    <definedName name="_6294DL619C37D1" hidden="1">#N/A</definedName>
    <definedName name="_6295DL619C37D1" hidden="1">#N/A</definedName>
    <definedName name="_6296DL619C37D1" hidden="1">#N/A</definedName>
    <definedName name="_6297DL619C37D1" hidden="1">#N/A</definedName>
    <definedName name="_6298DL619C37D1" hidden="1">#N/A</definedName>
    <definedName name="_6299DL619C37D1" hidden="1">#N/A</definedName>
    <definedName name="_629DL60D63303" hidden="1">#N/A</definedName>
    <definedName name="_629DLC4CDE2AE" hidden="1">#N/A</definedName>
    <definedName name="_62DL60723099" hidden="1">#N/A</definedName>
    <definedName name="_62DL610E345B" hidden="1">#N/A</definedName>
    <definedName name="_6300DL619C37D1" hidden="1">#N/A</definedName>
    <definedName name="_6301DL61A93816" hidden="1">#N/A</definedName>
    <definedName name="_6302DL61A93816" hidden="1">#N/A</definedName>
    <definedName name="_6303DL61A93816" hidden="1">#N/A</definedName>
    <definedName name="_6304DL61A93816" hidden="1">#N/A</definedName>
    <definedName name="_6305DL61A93816" hidden="1">#N/A</definedName>
    <definedName name="_6306DL61A93816" hidden="1">#N/A</definedName>
    <definedName name="_6307DL61A93816" hidden="1">#N/A</definedName>
    <definedName name="_6308DL61A93816" hidden="1">#N/A</definedName>
    <definedName name="_6309DL61A93816" hidden="1">#N/A</definedName>
    <definedName name="_630DL60D63303" hidden="1">#N/A</definedName>
    <definedName name="_630DLC4CE7135" hidden="1">#N/A</definedName>
    <definedName name="_6310DL61A93816" hidden="1">#N/A</definedName>
    <definedName name="_6311DL61A93816" hidden="1">#N/A</definedName>
    <definedName name="_6312DL61A93816" hidden="1">#N/A</definedName>
    <definedName name="_6313DL61A93816" hidden="1">#N/A</definedName>
    <definedName name="_6314DL61A93816" hidden="1">#N/A</definedName>
    <definedName name="_6315DL61A93816" hidden="1">#N/A</definedName>
    <definedName name="_6316DL61A93816" hidden="1">#N/A</definedName>
    <definedName name="_6317DL61A93816" hidden="1">#N/A</definedName>
    <definedName name="_6318DL61A93816" hidden="1">#N/A</definedName>
    <definedName name="_6319DL61A93816" hidden="1">#N/A</definedName>
    <definedName name="_631DL60D73309" hidden="1">#N/A</definedName>
    <definedName name="_631DLC4CEE2AE" hidden="1">#N/A</definedName>
    <definedName name="_6320DL61A93816" hidden="1">#N/A</definedName>
    <definedName name="_6321DL61A93816" hidden="1">#N/A</definedName>
    <definedName name="_6322DL61A93816" hidden="1">#N/A</definedName>
    <definedName name="_6323DL61A93816" hidden="1">#N/A</definedName>
    <definedName name="_6324DL61A93816" hidden="1">#N/A</definedName>
    <definedName name="_6325DL61A93816" hidden="1">#N/A</definedName>
    <definedName name="_6326DL61A93816" hidden="1">#N/A</definedName>
    <definedName name="_6327DL61A93816" hidden="1">#N/A</definedName>
    <definedName name="_6328DL61A93816" hidden="1">#N/A</definedName>
    <definedName name="_6329DL61A93816" hidden="1">#N/A</definedName>
    <definedName name="_632DL60D73309" hidden="1">#N/A</definedName>
    <definedName name="_632DLC4CF7135" hidden="1">#N/A</definedName>
    <definedName name="_6330DL61A93816" hidden="1">#N/A</definedName>
    <definedName name="_6331DL61A93816" hidden="1">#N/A</definedName>
    <definedName name="_6332DL61A93816" hidden="1">#N/A</definedName>
    <definedName name="_6333DL61A93816" hidden="1">#N/A</definedName>
    <definedName name="_6334DL61A93816" hidden="1">#N/A</definedName>
    <definedName name="_6335DL61A93816" hidden="1">#N/A</definedName>
    <definedName name="_6336DL61AA381C" hidden="1">#N/A</definedName>
    <definedName name="_6337DL61AA381C" hidden="1">#N/A</definedName>
    <definedName name="_6338DL61AA381C" hidden="1">#N/A</definedName>
    <definedName name="_6339DL61AA381C" hidden="1">#N/A</definedName>
    <definedName name="_633DL60D73309" hidden="1">#N/A</definedName>
    <definedName name="_633DLC4CFE2AE" hidden="1">#N/A</definedName>
    <definedName name="_6340DL61AA381C" hidden="1">#N/A</definedName>
    <definedName name="_6341DL61AA381C" hidden="1">#N/A</definedName>
    <definedName name="_6342DL61AA381C" hidden="1">#N/A</definedName>
    <definedName name="_6343DL61AA381C" hidden="1">#N/A</definedName>
    <definedName name="_6344DL61AA381C" hidden="1">#N/A</definedName>
    <definedName name="_6345DL61AA381C" hidden="1">#N/A</definedName>
    <definedName name="_6346DL61AA381C" hidden="1">#N/A</definedName>
    <definedName name="_6347DL61AA381C" hidden="1">#N/A</definedName>
    <definedName name="_6348DL61AA381C" hidden="1">#N/A</definedName>
    <definedName name="_6349DL61AA381C" hidden="1">#N/A</definedName>
    <definedName name="_634DL60D73309" hidden="1">#N/A</definedName>
    <definedName name="_634DLC4D07135" hidden="1">#N/A</definedName>
    <definedName name="_6350DL61AA381C" hidden="1">#N/A</definedName>
    <definedName name="_6351DL61AA381C" hidden="1">#N/A</definedName>
    <definedName name="_6352DL61AA381C" hidden="1">#N/A</definedName>
    <definedName name="_6353DL61AA381C" hidden="1">#N/A</definedName>
    <definedName name="_6354DL61AA381C" hidden="1">#N/A</definedName>
    <definedName name="_6355DL61AA381C" hidden="1">#N/A</definedName>
    <definedName name="_6356DL61AA381C" hidden="1">#N/A</definedName>
    <definedName name="_6357DL61AA381C" hidden="1">#N/A</definedName>
    <definedName name="_6358DL61AA381C" hidden="1">#N/A</definedName>
    <definedName name="_6359DL61AA381C" hidden="1">#N/A</definedName>
    <definedName name="_635DL60D73309" hidden="1">#N/A</definedName>
    <definedName name="_635DLC4D0E2AE" hidden="1">#N/A</definedName>
    <definedName name="_6360DL61AA381C" hidden="1">#N/A</definedName>
    <definedName name="_6361DL61AA381C" hidden="1">#N/A</definedName>
    <definedName name="_6362DL61AA381C" hidden="1">#N/A</definedName>
    <definedName name="_6363DL61AA381C" hidden="1">#N/A</definedName>
    <definedName name="_6364DL61AA381C" hidden="1">#N/A</definedName>
    <definedName name="_6365DL61AA381C" hidden="1">#N/A</definedName>
    <definedName name="_6366DL61AA381C" hidden="1">#N/A</definedName>
    <definedName name="_6367DL61AA381C" hidden="1">#N/A</definedName>
    <definedName name="_6368DL61AA381C" hidden="1">#N/A</definedName>
    <definedName name="_6369DL61AA381C" hidden="1">#N/A</definedName>
    <definedName name="_636DL60D73309" hidden="1">#N/A</definedName>
    <definedName name="_636DLC4D17135" hidden="1">#N/A</definedName>
    <definedName name="_6370DL61AA381C" hidden="1">#N/A</definedName>
    <definedName name="_6371DL61AB3822" hidden="1">#N/A</definedName>
    <definedName name="_6372DL61AB3822" hidden="1">#N/A</definedName>
    <definedName name="_6373DL61AB3822" hidden="1">#N/A</definedName>
    <definedName name="_6374DL61AB3822" hidden="1">#N/A</definedName>
    <definedName name="_6375DL61AB3822" hidden="1">#N/A</definedName>
    <definedName name="_6376DL61AB3822" hidden="1">#N/A</definedName>
    <definedName name="_6377DL61AB3822" hidden="1">#N/A</definedName>
    <definedName name="_6378DL61AB3822" hidden="1">#N/A</definedName>
    <definedName name="_6379DL61AB3822" hidden="1">#N/A</definedName>
    <definedName name="_637DL60D73309" hidden="1">#N/A</definedName>
    <definedName name="_637DLC4D1E2AE" hidden="1">#N/A</definedName>
    <definedName name="_6380DL61AB3822" hidden="1">#N/A</definedName>
    <definedName name="_6381DL61AB3822" hidden="1">#N/A</definedName>
    <definedName name="_6382DL61AB3822" hidden="1">#N/A</definedName>
    <definedName name="_6383DL61AB3822" hidden="1">#N/A</definedName>
    <definedName name="_6384DL61AB3822" hidden="1">#N/A</definedName>
    <definedName name="_6385DL61AB3822" hidden="1">#N/A</definedName>
    <definedName name="_6386DL61AB3822" hidden="1">#N/A</definedName>
    <definedName name="_6387DL61AB3822" hidden="1">#N/A</definedName>
    <definedName name="_6388DL61AB3822" hidden="1">#N/A</definedName>
    <definedName name="_6389DL61AB3822" hidden="1">#N/A</definedName>
    <definedName name="_638DL60D73309" hidden="1">#N/A</definedName>
    <definedName name="_638DLC4D27135" hidden="1">#N/A</definedName>
    <definedName name="_6390DL61AB3822" hidden="1">#N/A</definedName>
    <definedName name="_6391DL61AB3822" hidden="1">#N/A</definedName>
    <definedName name="_6392DL61AB3822" hidden="1">#N/A</definedName>
    <definedName name="_6393DL61AB3822" hidden="1">#N/A</definedName>
    <definedName name="_6394DL61AB3822" hidden="1">#N/A</definedName>
    <definedName name="_6395DL61AB3822" hidden="1">#N/A</definedName>
    <definedName name="_6396DL61AB3822" hidden="1">#N/A</definedName>
    <definedName name="_6397DL61AB3822" hidden="1">#N/A</definedName>
    <definedName name="_6398DL61AB3822" hidden="1">#N/A</definedName>
    <definedName name="_6399DL61AB3822" hidden="1">#N/A</definedName>
    <definedName name="_639DL60D73309" hidden="1">#N/A</definedName>
    <definedName name="_639DLC4D2E2AE" hidden="1">#N/A</definedName>
    <definedName name="_63DL60723099" hidden="1">#N/A</definedName>
    <definedName name="_63DL610F3461" hidden="1">#N/A</definedName>
    <definedName name="_6400DL61AB3822" hidden="1">#N/A</definedName>
    <definedName name="_6401DL61AB3822" hidden="1">#N/A</definedName>
    <definedName name="_6402DL61AB3822" hidden="1">#N/A</definedName>
    <definedName name="_6403DL61AB3822" hidden="1">#N/A</definedName>
    <definedName name="_6404DL61AB3822" hidden="1">#N/A</definedName>
    <definedName name="_6405DL61AB3822" hidden="1">#N/A</definedName>
    <definedName name="_6406DL61AC3827" hidden="1">#N/A</definedName>
    <definedName name="_6407DL61AC3827" hidden="1">#N/A</definedName>
    <definedName name="_6408DL61AC3827" hidden="1">#N/A</definedName>
    <definedName name="_6409DL61AC3827" hidden="1">#N/A</definedName>
    <definedName name="_640DL60D73309" hidden="1">#N/A</definedName>
    <definedName name="_640DLC4D37135" hidden="1">#N/A</definedName>
    <definedName name="_6410DL61AC3827" hidden="1">#N/A</definedName>
    <definedName name="_6411DL61AC3827" hidden="1">#N/A</definedName>
    <definedName name="_6412DL61AC3827" hidden="1">#N/A</definedName>
    <definedName name="_6413DL61AC3827" hidden="1">#N/A</definedName>
    <definedName name="_6414DL61AC3827" hidden="1">#N/A</definedName>
    <definedName name="_6415DL61AC3827" hidden="1">#N/A</definedName>
    <definedName name="_6416DL61AC3827" hidden="1">#N/A</definedName>
    <definedName name="_6417DL61AC3827" hidden="1">#N/A</definedName>
    <definedName name="_6418DL61AC3827" hidden="1">#N/A</definedName>
    <definedName name="_6419DL61AC3827" hidden="1">#N/A</definedName>
    <definedName name="_641DL60D73309" hidden="1">#N/A</definedName>
    <definedName name="_641DLC4D3E2AE" hidden="1">#N/A</definedName>
    <definedName name="_6420DL61AC3827" hidden="1">#N/A</definedName>
    <definedName name="_6421DL61AC3827" hidden="1">#N/A</definedName>
    <definedName name="_6422DL61AC3827" hidden="1">#N/A</definedName>
    <definedName name="_6423DL61AC3827" hidden="1">#N/A</definedName>
    <definedName name="_6424DL61AC3827" hidden="1">#N/A</definedName>
    <definedName name="_6425DL61AC3827" hidden="1">#N/A</definedName>
    <definedName name="_6426DL61AC3827" hidden="1">#N/A</definedName>
    <definedName name="_6427DL61AC3827" hidden="1">#N/A</definedName>
    <definedName name="_6428DL61AC3827" hidden="1">#N/A</definedName>
    <definedName name="_6429DL61AC3827" hidden="1">#N/A</definedName>
    <definedName name="_642DL60D73309" hidden="1">#N/A</definedName>
    <definedName name="_642DLC4D47135" hidden="1">#N/A</definedName>
    <definedName name="_6430DL61AC3827" hidden="1">#N/A</definedName>
    <definedName name="_6431DL61AC3827" hidden="1">#N/A</definedName>
    <definedName name="_6432DL61AC3827" hidden="1">#N/A</definedName>
    <definedName name="_6433DL61AC3827" hidden="1">#N/A</definedName>
    <definedName name="_6434DL61AC3827" hidden="1">#N/A</definedName>
    <definedName name="_6435DL61AC3827" hidden="1">#N/A</definedName>
    <definedName name="_6436DL61AC3827" hidden="1">#N/A</definedName>
    <definedName name="_6437DL61AC3827" hidden="1">#N/A</definedName>
    <definedName name="_6438DL61AC3827" hidden="1">#N/A</definedName>
    <definedName name="_6439DL61AC3827" hidden="1">#N/A</definedName>
    <definedName name="_643DL60D73309" hidden="1">#N/A</definedName>
    <definedName name="_643DLC4D4E2AE" hidden="1">#N/A</definedName>
    <definedName name="_6440DL61AC3827" hidden="1">#N/A</definedName>
    <definedName name="_6441DL61AD382C" hidden="1">#N/A</definedName>
    <definedName name="_6442DL61AD382C" hidden="1">#N/A</definedName>
    <definedName name="_6443DL61AD382C" hidden="1">#N/A</definedName>
    <definedName name="_6444DL61AD382C" hidden="1">#N/A</definedName>
    <definedName name="_6445DL61AD382C" hidden="1">#N/A</definedName>
    <definedName name="_6446DL61AD382C" hidden="1">#N/A</definedName>
    <definedName name="_6447DL61AD382C" hidden="1">#N/A</definedName>
    <definedName name="_6448DL61AD382C" hidden="1">#N/A</definedName>
    <definedName name="_6449DL61AD382C" hidden="1">#N/A</definedName>
    <definedName name="_644DL60D73309" hidden="1">#N/A</definedName>
    <definedName name="_644DLC4D57136" hidden="1">#N/A</definedName>
    <definedName name="_6450DL61AD382C" hidden="1">#N/A</definedName>
    <definedName name="_6451DL61AD382C" hidden="1">#N/A</definedName>
    <definedName name="_6452DL61AD382C" hidden="1">#N/A</definedName>
    <definedName name="_6453DL61AD382C" hidden="1">#N/A</definedName>
    <definedName name="_6454DL61AD382C" hidden="1">#N/A</definedName>
    <definedName name="_6455DL61AD382C" hidden="1">#N/A</definedName>
    <definedName name="_6456DL61AD382C" hidden="1">#N/A</definedName>
    <definedName name="_6457DL61AD382C" hidden="1">#N/A</definedName>
    <definedName name="_6458DL61AD382C" hidden="1">#N/A</definedName>
    <definedName name="_6459DL61AD382C" hidden="1">#N/A</definedName>
    <definedName name="_645DL60D73309" hidden="1">#N/A</definedName>
    <definedName name="_645DLC4D5E2AE" hidden="1">#N/A</definedName>
    <definedName name="_6460DL61AD382C" hidden="1">#N/A</definedName>
    <definedName name="_6461DL61AD382C" hidden="1">#N/A</definedName>
    <definedName name="_6462DL61AD382C" hidden="1">#N/A</definedName>
    <definedName name="_6463DL61AD382C" hidden="1">#N/A</definedName>
    <definedName name="_6464DL61AD382C" hidden="1">#N/A</definedName>
    <definedName name="_6465DL61AD382C" hidden="1">#N/A</definedName>
    <definedName name="_6466DL61AD382C" hidden="1">#N/A</definedName>
    <definedName name="_6467DL61AD382C" hidden="1">#N/A</definedName>
    <definedName name="_6468DL61AD382C" hidden="1">#N/A</definedName>
    <definedName name="_6469DL61AD382C" hidden="1">#N/A</definedName>
    <definedName name="_646DL60D73309" hidden="1">#N/A</definedName>
    <definedName name="_646DLC4D67136" hidden="1">#N/A</definedName>
    <definedName name="_6470DL61AD382C" hidden="1">#N/A</definedName>
    <definedName name="_6471DL61AD382C" hidden="1">#N/A</definedName>
    <definedName name="_6472DL61AD382C" hidden="1">#N/A</definedName>
    <definedName name="_6473DL61AD382C" hidden="1">#N/A</definedName>
    <definedName name="_6474DL61AD382C" hidden="1">#N/A</definedName>
    <definedName name="_6475DL61AD382C" hidden="1">#N/A</definedName>
    <definedName name="_6476DL61AE3831" hidden="1">#N/A</definedName>
    <definedName name="_6477DL61AE3831" hidden="1">#N/A</definedName>
    <definedName name="_6478DL61AE3831" hidden="1">#N/A</definedName>
    <definedName name="_6479DL61AE3831" hidden="1">#N/A</definedName>
    <definedName name="_647DL60D73309" hidden="1">#N/A</definedName>
    <definedName name="_647DLC4D6E2AE" hidden="1">#N/A</definedName>
    <definedName name="_6480DL61AE3831" hidden="1">#N/A</definedName>
    <definedName name="_6481DL61AE3831" hidden="1">#N/A</definedName>
    <definedName name="_6482DL61AE3831" hidden="1">#N/A</definedName>
    <definedName name="_6483DL61AE3831" hidden="1">#N/A</definedName>
    <definedName name="_6484DL61AE3831" hidden="1">#N/A</definedName>
    <definedName name="_6485DL61AE3831" hidden="1">#N/A</definedName>
    <definedName name="_6486DL61AE3831" hidden="1">#N/A</definedName>
    <definedName name="_6487DL61AE3831" hidden="1">#N/A</definedName>
    <definedName name="_6488DL61AE3831" hidden="1">#N/A</definedName>
    <definedName name="_6489DL61AE3831" hidden="1">#N/A</definedName>
    <definedName name="_648DL60D73309" hidden="1">#N/A</definedName>
    <definedName name="_648DLC4D77136" hidden="1">#N/A</definedName>
    <definedName name="_6490DL61AE3831" hidden="1">#N/A</definedName>
    <definedName name="_6491DL61AE3831" hidden="1">#N/A</definedName>
    <definedName name="_6492DL61AE3831" hidden="1">#N/A</definedName>
    <definedName name="_6493DL61AE3831" hidden="1">#N/A</definedName>
    <definedName name="_6494DL61AE3831" hidden="1">#N/A</definedName>
    <definedName name="_6495DL61AE3831" hidden="1">#N/A</definedName>
    <definedName name="_6496DL61AE3831" hidden="1">#N/A</definedName>
    <definedName name="_6497DL61AE3831" hidden="1">#N/A</definedName>
    <definedName name="_6498DL61AE3831" hidden="1">#N/A</definedName>
    <definedName name="_6499DL61AE3831" hidden="1">#N/A</definedName>
    <definedName name="_649DL60D73309" hidden="1">#N/A</definedName>
    <definedName name="_649DLC4D7E3BE" hidden="1">#N/A</definedName>
    <definedName name="_64DL60723099" hidden="1">#N/A</definedName>
    <definedName name="_64DL61103467" hidden="1">#N/A</definedName>
    <definedName name="_6500DL61AE3831" hidden="1">#N/A</definedName>
    <definedName name="_6501DL61AE3831" hidden="1">#N/A</definedName>
    <definedName name="_6502DL61AE3831" hidden="1">#N/A</definedName>
    <definedName name="_6503DL61AE3831" hidden="1">#N/A</definedName>
    <definedName name="_6504DL61AE3831" hidden="1">#N/A</definedName>
    <definedName name="_6505DL61AE3831" hidden="1">#N/A</definedName>
    <definedName name="_6506DL61AE3831" hidden="1">#N/A</definedName>
    <definedName name="_6507DL61AE3831" hidden="1">#N/A</definedName>
    <definedName name="_6508DL61AE3831" hidden="1">#N/A</definedName>
    <definedName name="_6509DL61AE3831" hidden="1">#N/A</definedName>
    <definedName name="_650DL60D73309" hidden="1">#N/A</definedName>
    <definedName name="_650DLC4D87136" hidden="1">#N/A</definedName>
    <definedName name="_6510DL61AE3831" hidden="1">#N/A</definedName>
    <definedName name="_6511DL61AF3836" hidden="1">#N/A</definedName>
    <definedName name="_6512DL61AF3836" hidden="1">#N/A</definedName>
    <definedName name="_6513DL61AF3836" hidden="1">#N/A</definedName>
    <definedName name="_6514DL61AF3836" hidden="1">#N/A</definedName>
    <definedName name="_6515DL61AF3836" hidden="1">#N/A</definedName>
    <definedName name="_6516DL61AF3836" hidden="1">#N/A</definedName>
    <definedName name="_6517DL61AF3836" hidden="1">#N/A</definedName>
    <definedName name="_6518DL61AF3836" hidden="1">#N/A</definedName>
    <definedName name="_6519DL61AF3836" hidden="1">#N/A</definedName>
    <definedName name="_651DL60D73309" hidden="1">#N/A</definedName>
    <definedName name="_651DLC4D8E3BE" hidden="1">#N/A</definedName>
    <definedName name="_6520DL61AF3836" hidden="1">#N/A</definedName>
    <definedName name="_6521DL61AF3836" hidden="1">#N/A</definedName>
    <definedName name="_6522DL61AF3836" hidden="1">#N/A</definedName>
    <definedName name="_6523DL61AF3836" hidden="1">#N/A</definedName>
    <definedName name="_6524DL61AF3836" hidden="1">#N/A</definedName>
    <definedName name="_6525DL61AF3836" hidden="1">#N/A</definedName>
    <definedName name="_6526DL61AF3836" hidden="1">#N/A</definedName>
    <definedName name="_6527DL61AF3836" hidden="1">#N/A</definedName>
    <definedName name="_6528DL61AF3836" hidden="1">#N/A</definedName>
    <definedName name="_6529DL61AF3836" hidden="1">#N/A</definedName>
    <definedName name="_652DL60D73309" hidden="1">#N/A</definedName>
    <definedName name="_652DLC4D97136" hidden="1">#N/A</definedName>
    <definedName name="_6530DL61AF3836" hidden="1">#N/A</definedName>
    <definedName name="_6531DL61AF3836" hidden="1">#N/A</definedName>
    <definedName name="_6532DL61AF3836" hidden="1">#N/A</definedName>
    <definedName name="_6533DL61AF3836" hidden="1">#N/A</definedName>
    <definedName name="_6534DL61AF3836" hidden="1">#N/A</definedName>
    <definedName name="_6535DL61AF3836" hidden="1">#N/A</definedName>
    <definedName name="_6536DL61AF3836" hidden="1">#N/A</definedName>
    <definedName name="_6537DL61AF3836" hidden="1">#N/A</definedName>
    <definedName name="_6538DL61AF3836" hidden="1">#N/A</definedName>
    <definedName name="_6539DL61AF3836" hidden="1">#N/A</definedName>
    <definedName name="_653DL60D73309" hidden="1">#N/A</definedName>
    <definedName name="_653DLC4D9E3BE" hidden="1">#N/A</definedName>
    <definedName name="_6540DL61AF3836" hidden="1">#N/A</definedName>
    <definedName name="_6541DL61AF3836" hidden="1">#N/A</definedName>
    <definedName name="_6542DL61AF3836" hidden="1">#N/A</definedName>
    <definedName name="_6543DL61AF3836" hidden="1">#N/A</definedName>
    <definedName name="_6544DL61AF3836" hidden="1">#N/A</definedName>
    <definedName name="_6545DL61AF3836" hidden="1">#N/A</definedName>
    <definedName name="_6546DL61B0383B" hidden="1">#N/A</definedName>
    <definedName name="_6547DL61B0383B" hidden="1">#N/A</definedName>
    <definedName name="_6548DL61B0383B" hidden="1">#N/A</definedName>
    <definedName name="_6549DL61B0383B" hidden="1">#N/A</definedName>
    <definedName name="_654DL60D73309" hidden="1">#N/A</definedName>
    <definedName name="_654DLC4DA7136" hidden="1">#N/A</definedName>
    <definedName name="_6550DL61B0383B" hidden="1">#N/A</definedName>
    <definedName name="_6551DL61B0383B" hidden="1">#N/A</definedName>
    <definedName name="_6552DL61B0383B" hidden="1">#N/A</definedName>
    <definedName name="_6553DL61B0383B" hidden="1">#N/A</definedName>
    <definedName name="_6554DL61B0383B" hidden="1">#N/A</definedName>
    <definedName name="_6555DL61B0383B" hidden="1">#N/A</definedName>
    <definedName name="_6556DL61B0383B" hidden="1">#N/A</definedName>
    <definedName name="_6557DL61B0383B" hidden="1">#N/A</definedName>
    <definedName name="_6558DL61B0383B" hidden="1">#N/A</definedName>
    <definedName name="_6559DL61B0383B" hidden="1">#N/A</definedName>
    <definedName name="_655DL60D73309" hidden="1">#N/A</definedName>
    <definedName name="_655DLC4DAE3BE" hidden="1">#N/A</definedName>
    <definedName name="_6560DL61B0383B" hidden="1">#N/A</definedName>
    <definedName name="_6561DL61B0383B" hidden="1">#N/A</definedName>
    <definedName name="_6562DL61B0383B" hidden="1">#N/A</definedName>
    <definedName name="_6563DL61B0383B" hidden="1">#N/A</definedName>
    <definedName name="_6564DL61B0383B" hidden="1">#N/A</definedName>
    <definedName name="_6565DL61B0383B" hidden="1">#N/A</definedName>
    <definedName name="_6566DL61B0383B" hidden="1">#N/A</definedName>
    <definedName name="_6567DL61B0383B" hidden="1">#N/A</definedName>
    <definedName name="_6568DL61B0383B" hidden="1">#N/A</definedName>
    <definedName name="_6569DL61B0383B" hidden="1">#N/A</definedName>
    <definedName name="_656DL60D73309" hidden="1">#N/A</definedName>
    <definedName name="_656DLC4DB7136" hidden="1">#N/A</definedName>
    <definedName name="_6570DL61B0383B" hidden="1">#N/A</definedName>
    <definedName name="_6571DL61B0383B" hidden="1">#N/A</definedName>
    <definedName name="_6572DL61B0383B" hidden="1">#N/A</definedName>
    <definedName name="_6573DL61B0383B" hidden="1">#N/A</definedName>
    <definedName name="_6574DL61B0383B" hidden="1">#N/A</definedName>
    <definedName name="_6575DL61B0383B" hidden="1">#N/A</definedName>
    <definedName name="_6576DL61B0383B" hidden="1">#N/A</definedName>
    <definedName name="_6577DL61B0383B" hidden="1">#N/A</definedName>
    <definedName name="_6578DL61B0383B" hidden="1">#N/A</definedName>
    <definedName name="_6579DL61B0383B" hidden="1">#N/A</definedName>
    <definedName name="_657DL60D73309" hidden="1">#N/A</definedName>
    <definedName name="_657DLC4DBE3BE" hidden="1">#N/A</definedName>
    <definedName name="_6580DL61B0383B" hidden="1">#N/A</definedName>
    <definedName name="_6581DL61B13840" hidden="1">#N/A</definedName>
    <definedName name="_6582DL61B13840" hidden="1">#N/A</definedName>
    <definedName name="_6583DL61B13840" hidden="1">#N/A</definedName>
    <definedName name="_6584DL61B13840" hidden="1">#N/A</definedName>
    <definedName name="_6585DL61B13840" hidden="1">#N/A</definedName>
    <definedName name="_6586DL61B13840" hidden="1">#N/A</definedName>
    <definedName name="_6587DL61B13840" hidden="1">#N/A</definedName>
    <definedName name="_6588DL61B13840" hidden="1">#N/A</definedName>
    <definedName name="_6589DL61B13840" hidden="1">#N/A</definedName>
    <definedName name="_658DL60D73309" hidden="1">#N/A</definedName>
    <definedName name="_658DLC4DC7136" hidden="1">#N/A</definedName>
    <definedName name="_6590DL61B13840" hidden="1">#N/A</definedName>
    <definedName name="_6591DL61B13840" hidden="1">#N/A</definedName>
    <definedName name="_6592DL61B13840" hidden="1">#N/A</definedName>
    <definedName name="_6593DL61B13840" hidden="1">#N/A</definedName>
    <definedName name="_6594DL61B13840" hidden="1">#N/A</definedName>
    <definedName name="_6595DL61B13840" hidden="1">#N/A</definedName>
    <definedName name="_6596DL61B13840" hidden="1">#N/A</definedName>
    <definedName name="_6597DL61B13840" hidden="1">#N/A</definedName>
    <definedName name="_6598DL61B13840" hidden="1">#N/A</definedName>
    <definedName name="_6599DL61B13840" hidden="1">#N/A</definedName>
    <definedName name="_659DL60D73309" hidden="1">#N/A</definedName>
    <definedName name="_659DLC4DCE3BE" hidden="1">#N/A</definedName>
    <definedName name="_65DL60723099" hidden="1">#N/A</definedName>
    <definedName name="_65DL6111346C" hidden="1">#N/A</definedName>
    <definedName name="_6600DL61B13840" hidden="1">#N/A</definedName>
    <definedName name="_6601DL61B13840" hidden="1">#N/A</definedName>
    <definedName name="_6602DL61B13840" hidden="1">#N/A</definedName>
    <definedName name="_6603DL61B13840" hidden="1">#N/A</definedName>
    <definedName name="_6604DL61B13840" hidden="1">#N/A</definedName>
    <definedName name="_6605DL61B13840" hidden="1">#N/A</definedName>
    <definedName name="_6606DL61B13840" hidden="1">#N/A</definedName>
    <definedName name="_6607DL61B13840" hidden="1">#N/A</definedName>
    <definedName name="_6608DL61B13840" hidden="1">#N/A</definedName>
    <definedName name="_6609DL61B13840" hidden="1">#N/A</definedName>
    <definedName name="_660DL60D73309" hidden="1">#N/A</definedName>
    <definedName name="_660DLC4DD7136" hidden="1">#N/A</definedName>
    <definedName name="_6610DL61B13840" hidden="1">#N/A</definedName>
    <definedName name="_6611DL61B13840" hidden="1">#N/A</definedName>
    <definedName name="_6612DL61B13840" hidden="1">#N/A</definedName>
    <definedName name="_6613DL61B13840" hidden="1">#N/A</definedName>
    <definedName name="_6614DL61B13840" hidden="1">#N/A</definedName>
    <definedName name="_6615DL61B13840" hidden="1">#N/A</definedName>
    <definedName name="_6616DL61B23845" hidden="1">#N/A</definedName>
    <definedName name="_6617DL61B23845" hidden="1">#N/A</definedName>
    <definedName name="_6618DL61B23845" hidden="1">#N/A</definedName>
    <definedName name="_6619DL61B23845" hidden="1">#N/A</definedName>
    <definedName name="_661DL60D73309" hidden="1">#N/A</definedName>
    <definedName name="_661DLC4DDE3BE" hidden="1">#N/A</definedName>
    <definedName name="_6620DL61B23845" hidden="1">#N/A</definedName>
    <definedName name="_6621DL61B23845" hidden="1">#N/A</definedName>
    <definedName name="_6622DL61B23845" hidden="1">#N/A</definedName>
    <definedName name="_6623DL61B23845" hidden="1">#N/A</definedName>
    <definedName name="_6624DL61B23845" hidden="1">#N/A</definedName>
    <definedName name="_6625DL61B23845" hidden="1">#N/A</definedName>
    <definedName name="_6626DL61B23845" hidden="1">#N/A</definedName>
    <definedName name="_6627DL61B23845" hidden="1">#N/A</definedName>
    <definedName name="_6628DL61B23845" hidden="1">#N/A</definedName>
    <definedName name="_6629DL61B23845" hidden="1">#N/A</definedName>
    <definedName name="_662DL60D73309" hidden="1">#N/A</definedName>
    <definedName name="_662DLC4DE7136" hidden="1">#N/A</definedName>
    <definedName name="_6630DL61B23845" hidden="1">#N/A</definedName>
    <definedName name="_6631DL61B23845" hidden="1">#N/A</definedName>
    <definedName name="_6632DL61B23845" hidden="1">#N/A</definedName>
    <definedName name="_6633DL61B23845" hidden="1">#N/A</definedName>
    <definedName name="_6634DL61B23845" hidden="1">#N/A</definedName>
    <definedName name="_6635DL61B23845" hidden="1">#N/A</definedName>
    <definedName name="_6636DL61B23845" hidden="1">#N/A</definedName>
    <definedName name="_6637DL61B23845" hidden="1">#N/A</definedName>
    <definedName name="_6638DL61B23845" hidden="1">#N/A</definedName>
    <definedName name="_6639DL61B23845" hidden="1">#N/A</definedName>
    <definedName name="_663DL60D73309" hidden="1">#N/A</definedName>
    <definedName name="_663DLC4DEE3BE" hidden="1">#N/A</definedName>
    <definedName name="_6640DL61B23845" hidden="1">#N/A</definedName>
    <definedName name="_6641DL61B23845" hidden="1">#N/A</definedName>
    <definedName name="_6642DL61B23845" hidden="1">#N/A</definedName>
    <definedName name="_6643DL61B23845" hidden="1">#N/A</definedName>
    <definedName name="_6644DL61B23845" hidden="1">#N/A</definedName>
    <definedName name="_6645DL61B23845" hidden="1">#N/A</definedName>
    <definedName name="_6646DL61B23845" hidden="1">#N/A</definedName>
    <definedName name="_6647DL61B23845" hidden="1">#N/A</definedName>
    <definedName name="_6648DL61B23845" hidden="1">#N/A</definedName>
    <definedName name="_6649DL61B23845" hidden="1">#N/A</definedName>
    <definedName name="_664DL60D73309" hidden="1">#N/A</definedName>
    <definedName name="_664DLC4DF7136" hidden="1">#N/A</definedName>
    <definedName name="_6650DL61B23845" hidden="1">#N/A</definedName>
    <definedName name="_6651DL61B3384B" hidden="1">#N/A</definedName>
    <definedName name="_6652DL61B3384B" hidden="1">#N/A</definedName>
    <definedName name="_6653DL61B3384B" hidden="1">#N/A</definedName>
    <definedName name="_6654DL61B3384B" hidden="1">#N/A</definedName>
    <definedName name="_6655DL61B3384B" hidden="1">#N/A</definedName>
    <definedName name="_6656DL61B3384B" hidden="1">#N/A</definedName>
    <definedName name="_6657DL61B3384B" hidden="1">#N/A</definedName>
    <definedName name="_6658DL61B3384B" hidden="1">#N/A</definedName>
    <definedName name="_6659DL61B3384B" hidden="1">#N/A</definedName>
    <definedName name="_665DL60D73309" hidden="1">#N/A</definedName>
    <definedName name="_665DLC4DFE3BE" hidden="1">#N/A</definedName>
    <definedName name="_6660DL61B3384B" hidden="1">#N/A</definedName>
    <definedName name="_6661DL61B3384B" hidden="1">#N/A</definedName>
    <definedName name="_6662DL61B3384B" hidden="1">#N/A</definedName>
    <definedName name="_6663DL61B3384B" hidden="1">#N/A</definedName>
    <definedName name="_6664DL61B3384B" hidden="1">#N/A</definedName>
    <definedName name="_6665DL61B3384B" hidden="1">#N/A</definedName>
    <definedName name="_6666DL61B3384B" hidden="1">#N/A</definedName>
    <definedName name="_6667DL61B3384B" hidden="1">#N/A</definedName>
    <definedName name="_6668DL61B3384B" hidden="1">#N/A</definedName>
    <definedName name="_6669DL61B3384B" hidden="1">#N/A</definedName>
    <definedName name="_666DL60D83310" hidden="1">#N/A</definedName>
    <definedName name="_666DLC4E07136" hidden="1">#N/A</definedName>
    <definedName name="_6670DL61B3384B" hidden="1">#N/A</definedName>
    <definedName name="_6671DL61B3384B" hidden="1">#N/A</definedName>
    <definedName name="_6672DL61B3384B" hidden="1">#N/A</definedName>
    <definedName name="_6673DL61B3384B" hidden="1">#N/A</definedName>
    <definedName name="_6674DL61B3384B" hidden="1">#N/A</definedName>
    <definedName name="_6675DL61B3384B" hidden="1">#N/A</definedName>
    <definedName name="_6676DL61B3384B" hidden="1">#N/A</definedName>
    <definedName name="_6677DL61B3384B" hidden="1">#N/A</definedName>
    <definedName name="_6678DL61B3384B" hidden="1">#N/A</definedName>
    <definedName name="_6679DL61B3384B" hidden="1">#N/A</definedName>
    <definedName name="_667DL60D83310" hidden="1">#N/A</definedName>
    <definedName name="_667DLC4E0E3BE" hidden="1">#N/A</definedName>
    <definedName name="_6680DL61B3384B" hidden="1">#N/A</definedName>
    <definedName name="_6681DL61B3384B" hidden="1">#N/A</definedName>
    <definedName name="_6682DL61B3384B" hidden="1">#N/A</definedName>
    <definedName name="_6683DL61B3384B" hidden="1">#N/A</definedName>
    <definedName name="_6684DL61B3384B" hidden="1">#N/A</definedName>
    <definedName name="_6685DL61B3384B" hidden="1">#N/A</definedName>
    <definedName name="_6686DL61B43850" hidden="1">#N/A</definedName>
    <definedName name="_6687DL61B43850" hidden="1">#N/A</definedName>
    <definedName name="_6688DL61B43850" hidden="1">#N/A</definedName>
    <definedName name="_6689DL61B43850" hidden="1">#N/A</definedName>
    <definedName name="_668DL60D83310" hidden="1">#N/A</definedName>
    <definedName name="_668DLC4E17137" hidden="1">#N/A</definedName>
    <definedName name="_6690DL61B43850" hidden="1">#N/A</definedName>
    <definedName name="_6691DL61B43850" hidden="1">#N/A</definedName>
    <definedName name="_6692DL61B43850" hidden="1">#N/A</definedName>
    <definedName name="_6693DL61B43850" hidden="1">#N/A</definedName>
    <definedName name="_6694DL61B43850" hidden="1">#N/A</definedName>
    <definedName name="_6695DL61B43850" hidden="1">#N/A</definedName>
    <definedName name="_6696DL61B43850" hidden="1">#N/A</definedName>
    <definedName name="_6697DL61B43850" hidden="1">#N/A</definedName>
    <definedName name="_6698DL61B43850" hidden="1">#N/A</definedName>
    <definedName name="_6699DL61B43850" hidden="1">#N/A</definedName>
    <definedName name="_669DL60D83310" hidden="1">#N/A</definedName>
    <definedName name="_669DLC4E1E3BE" hidden="1">#N/A</definedName>
    <definedName name="_66DL60723099" hidden="1">#N/A</definedName>
    <definedName name="_66DL61123472" hidden="1">#N/A</definedName>
    <definedName name="_6700DL61B43850" hidden="1">#N/A</definedName>
    <definedName name="_6701DL61B43850" hidden="1">#N/A</definedName>
    <definedName name="_6702DL61B43850" hidden="1">#N/A</definedName>
    <definedName name="_6703DL61B43850" hidden="1">#N/A</definedName>
    <definedName name="_6704DL61B43850" hidden="1">#N/A</definedName>
    <definedName name="_6705DL61B43850" hidden="1">#N/A</definedName>
    <definedName name="_6706DL61B43850" hidden="1">#N/A</definedName>
    <definedName name="_6707DL61B43850" hidden="1">#N/A</definedName>
    <definedName name="_6708DL61B43850" hidden="1">#N/A</definedName>
    <definedName name="_6709DL61B43850" hidden="1">#N/A</definedName>
    <definedName name="_670DL60D83310" hidden="1">#N/A</definedName>
    <definedName name="_670DLC4E27137" hidden="1">#N/A</definedName>
    <definedName name="_6710DL61B43850" hidden="1">#N/A</definedName>
    <definedName name="_6711DL61B43850" hidden="1">#N/A</definedName>
    <definedName name="_6712DL61B43850" hidden="1">#N/A</definedName>
    <definedName name="_6713DL61B43850" hidden="1">#N/A</definedName>
    <definedName name="_6714DL61B43850" hidden="1">#N/A</definedName>
    <definedName name="_6715DL61B43850" hidden="1">#N/A</definedName>
    <definedName name="_6716DL61B43850" hidden="1">#N/A</definedName>
    <definedName name="_6717DL61B43850" hidden="1">#N/A</definedName>
    <definedName name="_6718DL61B43850" hidden="1">#N/A</definedName>
    <definedName name="_6719DL61B43850" hidden="1">#N/A</definedName>
    <definedName name="_671DL60D83310" hidden="1">#N/A</definedName>
    <definedName name="_671DLC4E2E3BE" hidden="1">#N/A</definedName>
    <definedName name="_6720DL61B43850" hidden="1">#N/A</definedName>
    <definedName name="_6721DL61B53856" hidden="1">#N/A</definedName>
    <definedName name="_6722DL61B53856" hidden="1">#N/A</definedName>
    <definedName name="_6723DL61B53856" hidden="1">#N/A</definedName>
    <definedName name="_6724DL61B53856" hidden="1">#N/A</definedName>
    <definedName name="_6725DL61B53856" hidden="1">#N/A</definedName>
    <definedName name="_6726DL61B53856" hidden="1">#N/A</definedName>
    <definedName name="_6727DL61B53856" hidden="1">#N/A</definedName>
    <definedName name="_6728DL61B53856" hidden="1">#N/A</definedName>
    <definedName name="_6729DL61B53856" hidden="1">#N/A</definedName>
    <definedName name="_672DL60D83310" hidden="1">#N/A</definedName>
    <definedName name="_672DLC4E3955C" hidden="1">#N/A</definedName>
    <definedName name="_6730DL61B53856" hidden="1">#N/A</definedName>
    <definedName name="_6731DL61B53856" hidden="1">#N/A</definedName>
    <definedName name="_6732DL61B53856" hidden="1">#N/A</definedName>
    <definedName name="_6733DL61B53856" hidden="1">#N/A</definedName>
    <definedName name="_6734DL61B53856" hidden="1">#N/A</definedName>
    <definedName name="_6735DL61B53856" hidden="1">#N/A</definedName>
    <definedName name="_6736DL61B53856" hidden="1">#N/A</definedName>
    <definedName name="_6737DL61B53856" hidden="1">#N/A</definedName>
    <definedName name="_6738DL61B53856" hidden="1">#N/A</definedName>
    <definedName name="_6739DL61B53856" hidden="1">#N/A</definedName>
    <definedName name="_673DL60D83310" hidden="1">#N/A</definedName>
    <definedName name="_673DLC4E3E3BE" hidden="1">#N/A</definedName>
    <definedName name="_6740DL61B53856" hidden="1">#N/A</definedName>
    <definedName name="_6741DL61B53856" hidden="1">#N/A</definedName>
    <definedName name="_6742DL61B53856" hidden="1">#N/A</definedName>
    <definedName name="_6743DL61B53856" hidden="1">#N/A</definedName>
    <definedName name="_6744DL61B53856" hidden="1">#N/A</definedName>
    <definedName name="_6745DL61B53856" hidden="1">#N/A</definedName>
    <definedName name="_6746DL61B53856" hidden="1">#N/A</definedName>
    <definedName name="_6747DL61B53856" hidden="1">#N/A</definedName>
    <definedName name="_6748DL61B53856" hidden="1">#N/A</definedName>
    <definedName name="_6749DL61B53856" hidden="1">#N/A</definedName>
    <definedName name="_674DL60D83310" hidden="1">#N/A</definedName>
    <definedName name="_674DLC4E4955C" hidden="1">#N/A</definedName>
    <definedName name="_6750DL61B53856" hidden="1">#N/A</definedName>
    <definedName name="_6751DL61B53856" hidden="1">#N/A</definedName>
    <definedName name="_6752DL61B53856" hidden="1">#N/A</definedName>
    <definedName name="_6753DL61B53856" hidden="1">#N/A</definedName>
    <definedName name="_6754DL61B53856" hidden="1">#N/A</definedName>
    <definedName name="_6755DL61B53856" hidden="1">#N/A</definedName>
    <definedName name="_6756DL61B6385D" hidden="1">#N/A</definedName>
    <definedName name="_6757DL61B6385D" hidden="1">#N/A</definedName>
    <definedName name="_6758DL61B6385D" hidden="1">#N/A</definedName>
    <definedName name="_6759DL61B6385D" hidden="1">#N/A</definedName>
    <definedName name="_675DL60D83310" hidden="1">#N/A</definedName>
    <definedName name="_675DLC4E4E3BE" hidden="1">#N/A</definedName>
    <definedName name="_6760DL61B6385D" hidden="1">#N/A</definedName>
    <definedName name="_6761DL61B6385D" hidden="1">#N/A</definedName>
    <definedName name="_6762DL61B6385D" hidden="1">#N/A</definedName>
    <definedName name="_6763DL61B6385D" hidden="1">#N/A</definedName>
    <definedName name="_6764DL61B6385D" hidden="1">#N/A</definedName>
    <definedName name="_6765DL61B6385D" hidden="1">#N/A</definedName>
    <definedName name="_6766DL61B6385D" hidden="1">#N/A</definedName>
    <definedName name="_6767DL61B6385D" hidden="1">#N/A</definedName>
    <definedName name="_6768DL61B6385D" hidden="1">#N/A</definedName>
    <definedName name="_6769DL61B6385D" hidden="1">#N/A</definedName>
    <definedName name="_676DL60D83310" hidden="1">#N/A</definedName>
    <definedName name="_676DLC4E5955C" hidden="1">#N/A</definedName>
    <definedName name="_6770DL61B6385D" hidden="1">#N/A</definedName>
    <definedName name="_6771DL61B6385D" hidden="1">#N/A</definedName>
    <definedName name="_6772DL61B6385D" hidden="1">#N/A</definedName>
    <definedName name="_6773DL61B6385D" hidden="1">#N/A</definedName>
    <definedName name="_6774DL61B6385D" hidden="1">#N/A</definedName>
    <definedName name="_6775DL61B6385D" hidden="1">#N/A</definedName>
    <definedName name="_6776DL61B6385D" hidden="1">#N/A</definedName>
    <definedName name="_6777DL61B6385D" hidden="1">#N/A</definedName>
    <definedName name="_6778DL61B6385D" hidden="1">#N/A</definedName>
    <definedName name="_6779DL61B6385D" hidden="1">#N/A</definedName>
    <definedName name="_677DL60D83310" hidden="1">#N/A</definedName>
    <definedName name="_677DLC4E5E3BE" hidden="1">#N/A</definedName>
    <definedName name="_6780DL61B6385D" hidden="1">#N/A</definedName>
    <definedName name="_6781DL61B6385D" hidden="1">#N/A</definedName>
    <definedName name="_6782DL61B6385D" hidden="1">#N/A</definedName>
    <definedName name="_6783DL61B6385D" hidden="1">#N/A</definedName>
    <definedName name="_6784DL61B6385D" hidden="1">#N/A</definedName>
    <definedName name="_6785DL61B6385D" hidden="1">#N/A</definedName>
    <definedName name="_6786DL61B6385D" hidden="1">#N/A</definedName>
    <definedName name="_6787DL61B6385D" hidden="1">#N/A</definedName>
    <definedName name="_6788DL61B6385D" hidden="1">#N/A</definedName>
    <definedName name="_6789DL61B6385D" hidden="1">#N/A</definedName>
    <definedName name="_678DL60D83310" hidden="1">#N/A</definedName>
    <definedName name="_678DLC4E6955D" hidden="1">#N/A</definedName>
    <definedName name="_6790DL61B6385D" hidden="1">#N/A</definedName>
    <definedName name="_6791DL61B73860" hidden="1">#N/A</definedName>
    <definedName name="_6792DL61B73860" hidden="1">#N/A</definedName>
    <definedName name="_6793DL61B73860" hidden="1">#N/A</definedName>
    <definedName name="_6794DL61B73860" hidden="1">#N/A</definedName>
    <definedName name="_6795DL61B73860" hidden="1">#N/A</definedName>
    <definedName name="_6796DL61B73860" hidden="1">#N/A</definedName>
    <definedName name="_6797DL61B73860" hidden="1">#N/A</definedName>
    <definedName name="_6798DL61B73860" hidden="1">#N/A</definedName>
    <definedName name="_6799DL61B73860" hidden="1">#N/A</definedName>
    <definedName name="_679DL60D83310" hidden="1">#N/A</definedName>
    <definedName name="_679DLC4E6E3BE" hidden="1">#N/A</definedName>
    <definedName name="_67DL60723099" hidden="1">#N/A</definedName>
    <definedName name="_67DL61133477" hidden="1">#N/A</definedName>
    <definedName name="_6800DL61B73860" hidden="1">#N/A</definedName>
    <definedName name="_6801DL61B73860" hidden="1">#N/A</definedName>
    <definedName name="_6802DL61B73860" hidden="1">#N/A</definedName>
    <definedName name="_6803DL61B73860" hidden="1">#N/A</definedName>
    <definedName name="_6804DL61B73860" hidden="1">#N/A</definedName>
    <definedName name="_6805DL61B73860" hidden="1">#N/A</definedName>
    <definedName name="_6806DL61B73860" hidden="1">#N/A</definedName>
    <definedName name="_6807DL61B73860" hidden="1">#N/A</definedName>
    <definedName name="_6808DL61B73860" hidden="1">#N/A</definedName>
    <definedName name="_6809DL61B73860" hidden="1">#N/A</definedName>
    <definedName name="_680DL60D83310" hidden="1">#N/A</definedName>
    <definedName name="_680DLC4E7955D" hidden="1">#N/A</definedName>
    <definedName name="_6810DL61B73860" hidden="1">#N/A</definedName>
    <definedName name="_6811DL61B73860" hidden="1">#N/A</definedName>
    <definedName name="_6812DL61B73860" hidden="1">#N/A</definedName>
    <definedName name="_6813DL61B73860" hidden="1">#N/A</definedName>
    <definedName name="_6814DL61B73860" hidden="1">#N/A</definedName>
    <definedName name="_6815DL61B73860" hidden="1">#N/A</definedName>
    <definedName name="_6816DL61B73860" hidden="1">#N/A</definedName>
    <definedName name="_6817DL61B73860" hidden="1">#N/A</definedName>
    <definedName name="_6818DL61B73860" hidden="1">#N/A</definedName>
    <definedName name="_6819DL61B73860" hidden="1">#N/A</definedName>
    <definedName name="_681DL60D83310" hidden="1">#N/A</definedName>
    <definedName name="_681DLC4E7E3BE" hidden="1">#N/A</definedName>
    <definedName name="_6820DL61B73860" hidden="1">#N/A</definedName>
    <definedName name="_6821DL61B73860" hidden="1">#N/A</definedName>
    <definedName name="_6822DL61B73860" hidden="1">#N/A</definedName>
    <definedName name="_6823DL61B73860" hidden="1">#N/A</definedName>
    <definedName name="_6824DL61B73860" hidden="1">#N/A</definedName>
    <definedName name="_6825DL61B73860" hidden="1">#N/A</definedName>
    <definedName name="_6826DL61B83865" hidden="1">#N/A</definedName>
    <definedName name="_6827DL61B83865" hidden="1">#N/A</definedName>
    <definedName name="_6828DL61B83865" hidden="1">#N/A</definedName>
    <definedName name="_6829DL61B83865" hidden="1">#N/A</definedName>
    <definedName name="_682DL60D83310" hidden="1">#N/A</definedName>
    <definedName name="_682DLC4E8955D" hidden="1">#N/A</definedName>
    <definedName name="_6830DL61B83865" hidden="1">#N/A</definedName>
    <definedName name="_6831DL61B83865" hidden="1">#N/A</definedName>
    <definedName name="_6832DL61B83865" hidden="1">#N/A</definedName>
    <definedName name="_6833DL61B83865" hidden="1">#N/A</definedName>
    <definedName name="_6834DL61B83865" hidden="1">#N/A</definedName>
    <definedName name="_6835DL61B83865" hidden="1">#N/A</definedName>
    <definedName name="_6836DL61B83865" hidden="1">#N/A</definedName>
    <definedName name="_6837DL61B83865" hidden="1">#N/A</definedName>
    <definedName name="_6838DL61B83865" hidden="1">#N/A</definedName>
    <definedName name="_6839DL61B83865" hidden="1">#N/A</definedName>
    <definedName name="_683DL60D83310" hidden="1">#N/A</definedName>
    <definedName name="_683DLC4E8E3BE" hidden="1">#N/A</definedName>
    <definedName name="_6840DL61B83865" hidden="1">#N/A</definedName>
    <definedName name="_6841DL61B83865" hidden="1">#N/A</definedName>
    <definedName name="_6842DL61B83865" hidden="1">#N/A</definedName>
    <definedName name="_6843DL61B83865" hidden="1">#N/A</definedName>
    <definedName name="_6844DL61B83865" hidden="1">#N/A</definedName>
    <definedName name="_6845DL61B83865" hidden="1">#N/A</definedName>
    <definedName name="_6846DL61B83865" hidden="1">#N/A</definedName>
    <definedName name="_6847DL61B83865" hidden="1">#N/A</definedName>
    <definedName name="_6848DL61B83865" hidden="1">#N/A</definedName>
    <definedName name="_6849DL61B83865" hidden="1">#N/A</definedName>
    <definedName name="_684DL60D83310" hidden="1">#N/A</definedName>
    <definedName name="_684DLC4E9955D" hidden="1">#N/A</definedName>
    <definedName name="_6850DL61B83865" hidden="1">#N/A</definedName>
    <definedName name="_6851DL61B83865" hidden="1">#N/A</definedName>
    <definedName name="_6852DL61B83865" hidden="1">#N/A</definedName>
    <definedName name="_6853DL61B83865" hidden="1">#N/A</definedName>
    <definedName name="_6854DL61B83865" hidden="1">#N/A</definedName>
    <definedName name="_6855DL61B83865" hidden="1">#N/A</definedName>
    <definedName name="_6856DL61B83865" hidden="1">#N/A</definedName>
    <definedName name="_6857DL61B83865" hidden="1">#N/A</definedName>
    <definedName name="_6858DL61B83865" hidden="1">#N/A</definedName>
    <definedName name="_6859DL61B83865" hidden="1">#N/A</definedName>
    <definedName name="_685DL60D83310" hidden="1">#N/A</definedName>
    <definedName name="_685DLC4E9E3BE" hidden="1">#N/A</definedName>
    <definedName name="_6860DL61B83865" hidden="1">#N/A</definedName>
    <definedName name="_6861DL61B9386A" hidden="1">#N/A</definedName>
    <definedName name="_6862DL61B9386A" hidden="1">#N/A</definedName>
    <definedName name="_6863DL61B9386A" hidden="1">#N/A</definedName>
    <definedName name="_6864DL61B9386A" hidden="1">#N/A</definedName>
    <definedName name="_6865DL61B9386A" hidden="1">#N/A</definedName>
    <definedName name="_6866DL61B9386A" hidden="1">#N/A</definedName>
    <definedName name="_6867DL61B9386A" hidden="1">#N/A</definedName>
    <definedName name="_6868DL61B9386A" hidden="1">#N/A</definedName>
    <definedName name="_6869DL61B9386A" hidden="1">#N/A</definedName>
    <definedName name="_686DL60D83310" hidden="1">#N/A</definedName>
    <definedName name="_686DLC4EA955D" hidden="1">#N/A</definedName>
    <definedName name="_6870DL61B9386A" hidden="1">#N/A</definedName>
    <definedName name="_6871DL61B9386A" hidden="1">#N/A</definedName>
    <definedName name="_6872DL61B9386A" hidden="1">#N/A</definedName>
    <definedName name="_6873DL61B9386A" hidden="1">#N/A</definedName>
    <definedName name="_6874DL61B9386A" hidden="1">#N/A</definedName>
    <definedName name="_6875DL61B9386A" hidden="1">#N/A</definedName>
    <definedName name="_6876DL61B9386A" hidden="1">#N/A</definedName>
    <definedName name="_6877DL61B9386A" hidden="1">#N/A</definedName>
    <definedName name="_6878DL61B9386A" hidden="1">#N/A</definedName>
    <definedName name="_6879DL61B9386A" hidden="1">#N/A</definedName>
    <definedName name="_687DL60D83310" hidden="1">#N/A</definedName>
    <definedName name="_687DLC4EAE3BE" hidden="1">#N/A</definedName>
    <definedName name="_6880DL61B9386A" hidden="1">#N/A</definedName>
    <definedName name="_6881DL61B9386A" hidden="1">#N/A</definedName>
    <definedName name="_6882DL61B9386A" hidden="1">#N/A</definedName>
    <definedName name="_6883DL61B9386A" hidden="1">#N/A</definedName>
    <definedName name="_6884DL61B9386A" hidden="1">#N/A</definedName>
    <definedName name="_6885DL61B9386A" hidden="1">#N/A</definedName>
    <definedName name="_6886DL61B9386A" hidden="1">#N/A</definedName>
    <definedName name="_6887DL61B9386A" hidden="1">#N/A</definedName>
    <definedName name="_6888DL61B9386A" hidden="1">#N/A</definedName>
    <definedName name="_6889DL61B9386A" hidden="1">#N/A</definedName>
    <definedName name="_688DL60D83310" hidden="1">#N/A</definedName>
    <definedName name="_688DLC4EB955D" hidden="1">#N/A</definedName>
    <definedName name="_6890DL61B9386A" hidden="1">#N/A</definedName>
    <definedName name="_6891DL61B9386A" hidden="1">#N/A</definedName>
    <definedName name="_6892DL61B9386A" hidden="1">#N/A</definedName>
    <definedName name="_6893DL61B9386A" hidden="1">#N/A</definedName>
    <definedName name="_6894DL61B9386A" hidden="1">#N/A</definedName>
    <definedName name="_6895DL61B9386A" hidden="1">#N/A</definedName>
    <definedName name="_6896DL61BA386F" hidden="1">#N/A</definedName>
    <definedName name="_6897DL61BA386F" hidden="1">#N/A</definedName>
    <definedName name="_6898DL61BA386F" hidden="1">#N/A</definedName>
    <definedName name="_6899DL61BA386F" hidden="1">#N/A</definedName>
    <definedName name="_689DL60D83310" hidden="1">#N/A</definedName>
    <definedName name="_689DLC4EBE3BE" hidden="1">#N/A</definedName>
    <definedName name="_68DL60723099" hidden="1">#N/A</definedName>
    <definedName name="_68DL6114347D" hidden="1">#N/A</definedName>
    <definedName name="_6900DL61BA386F" hidden="1">#N/A</definedName>
    <definedName name="_6901DL61BA386F" hidden="1">#N/A</definedName>
    <definedName name="_6902DL61BA386F" hidden="1">#N/A</definedName>
    <definedName name="_6903DL61BA386F" hidden="1">#N/A</definedName>
    <definedName name="_6904DL61BA386F" hidden="1">#N/A</definedName>
    <definedName name="_6905DL61BA386F" hidden="1">#N/A</definedName>
    <definedName name="_6906DL61BA386F" hidden="1">#N/A</definedName>
    <definedName name="_6907DL61BA386F" hidden="1">#N/A</definedName>
    <definedName name="_6908DL61BA386F" hidden="1">#N/A</definedName>
    <definedName name="_6909DL61BA386F" hidden="1">#N/A</definedName>
    <definedName name="_690DL60D83310" hidden="1">#N/A</definedName>
    <definedName name="_690DLC4EC955D" hidden="1">#N/A</definedName>
    <definedName name="_6910DL61BA386F" hidden="1">#N/A</definedName>
    <definedName name="_6911DL61BA386F" hidden="1">#N/A</definedName>
    <definedName name="_6912DL61BA386F" hidden="1">#N/A</definedName>
    <definedName name="_6913DL61BA386F" hidden="1">#N/A</definedName>
    <definedName name="_6914DL61BA386F" hidden="1">#N/A</definedName>
    <definedName name="_6915DL61BA386F" hidden="1">#N/A</definedName>
    <definedName name="_6916DL61BA386F" hidden="1">#N/A</definedName>
    <definedName name="_6917DL61BA386F" hidden="1">#N/A</definedName>
    <definedName name="_6918DL61BA386F" hidden="1">#N/A</definedName>
    <definedName name="_6919DL61BA386F" hidden="1">#N/A</definedName>
    <definedName name="_691DL60D83310" hidden="1">#N/A</definedName>
    <definedName name="_691DLC4ECE3BE" hidden="1">#N/A</definedName>
    <definedName name="_6920DL61BA386F" hidden="1">#N/A</definedName>
    <definedName name="_6921DL61BA386F" hidden="1">#N/A</definedName>
    <definedName name="_6922DL61BA386F" hidden="1">#N/A</definedName>
    <definedName name="_6923DL61BA386F" hidden="1">#N/A</definedName>
    <definedName name="_6924DL61BA386F" hidden="1">#N/A</definedName>
    <definedName name="_6925DL61BA386F" hidden="1">#N/A</definedName>
    <definedName name="_6926DL61BA386F" hidden="1">#N/A</definedName>
    <definedName name="_6927DL61BA386F" hidden="1">#N/A</definedName>
    <definedName name="_6928DL61BA386F" hidden="1">#N/A</definedName>
    <definedName name="_6929DL61BA386F" hidden="1">#N/A</definedName>
    <definedName name="_692DL60D83310" hidden="1">#N/A</definedName>
    <definedName name="_692DLC4ED955D" hidden="1">#N/A</definedName>
    <definedName name="_6930DL61BA386F" hidden="1">#N/A</definedName>
    <definedName name="_6931DL61BB3874" hidden="1">#N/A</definedName>
    <definedName name="_6932DL61BB3874" hidden="1">#N/A</definedName>
    <definedName name="_6933DL61BB3874" hidden="1">#N/A</definedName>
    <definedName name="_6934DL61BB3874" hidden="1">#N/A</definedName>
    <definedName name="_6935DL61BB3874" hidden="1">#N/A</definedName>
    <definedName name="_6936DL61BB3874" hidden="1">#N/A</definedName>
    <definedName name="_6937DL61BB3874" hidden="1">#N/A</definedName>
    <definedName name="_6938DL61BB3874" hidden="1">#N/A</definedName>
    <definedName name="_6939DL61BB3874" hidden="1">#N/A</definedName>
    <definedName name="_693DL60D83310" hidden="1">#N/A</definedName>
    <definedName name="_693DLC4EDE3BE" hidden="1">#N/A</definedName>
    <definedName name="_6940DL61BB3874" hidden="1">#N/A</definedName>
    <definedName name="_6941DL61BB3874" hidden="1">#N/A</definedName>
    <definedName name="_6942DL61BB3874" hidden="1">#N/A</definedName>
    <definedName name="_6943DL61BB3874" hidden="1">#N/A</definedName>
    <definedName name="_6944DL61BB3874" hidden="1">#N/A</definedName>
    <definedName name="_6945DL61BB3874" hidden="1">#N/A</definedName>
    <definedName name="_6946DL61BB3874" hidden="1">#N/A</definedName>
    <definedName name="_6947DL61BB3874" hidden="1">#N/A</definedName>
    <definedName name="_6948DL61BB3874" hidden="1">#N/A</definedName>
    <definedName name="_6949DL61BB3874" hidden="1">#N/A</definedName>
    <definedName name="_694DL60D83310" hidden="1">#N/A</definedName>
    <definedName name="_694DLC4EE955D" hidden="1">#N/A</definedName>
    <definedName name="_6950DL61BB3874" hidden="1">#N/A</definedName>
    <definedName name="_6951DL61BB3874" hidden="1">#N/A</definedName>
    <definedName name="_6952DL61BB3874" hidden="1">#N/A</definedName>
    <definedName name="_6953DL61BB3874" hidden="1">#N/A</definedName>
    <definedName name="_6954DL61BB3874" hidden="1">#N/A</definedName>
    <definedName name="_6955DL61BB3874" hidden="1">#N/A</definedName>
    <definedName name="_6956DL61BB3874" hidden="1">#N/A</definedName>
    <definedName name="_6957DL61BB3874" hidden="1">#N/A</definedName>
    <definedName name="_6958DL61BB3874" hidden="1">#N/A</definedName>
    <definedName name="_6959DL61BB3874" hidden="1">#N/A</definedName>
    <definedName name="_695DL60D83310" hidden="1">#N/A</definedName>
    <definedName name="_695DLC4EEE3BE" hidden="1">#N/A</definedName>
    <definedName name="_6960DL61BB3874" hidden="1">#N/A</definedName>
    <definedName name="_6961DL61BB3874" hidden="1">#N/A</definedName>
    <definedName name="_6962DL61BB3874" hidden="1">#N/A</definedName>
    <definedName name="_6963DL61BB3874" hidden="1">#N/A</definedName>
    <definedName name="_6964DL61BB3874" hidden="1">#N/A</definedName>
    <definedName name="_6965DL61BB3874" hidden="1">#N/A</definedName>
    <definedName name="_6966DL61BC387A" hidden="1">#N/A</definedName>
    <definedName name="_6967DL61BC387A" hidden="1">#N/A</definedName>
    <definedName name="_6968DL61BC387A" hidden="1">#N/A</definedName>
    <definedName name="_6969DL61BC387A" hidden="1">#N/A</definedName>
    <definedName name="_696DL60D83310" hidden="1">#N/A</definedName>
    <definedName name="_696DLC4EF955D" hidden="1">#N/A</definedName>
    <definedName name="_6970DL61BC387A" hidden="1">#N/A</definedName>
    <definedName name="_6971DL61BC387A" hidden="1">#N/A</definedName>
    <definedName name="_6972DL61BC387A" hidden="1">#N/A</definedName>
    <definedName name="_6973DL61BC387A" hidden="1">#N/A</definedName>
    <definedName name="_6974DL61BC387A" hidden="1">#N/A</definedName>
    <definedName name="_6975DL61BC387A" hidden="1">#N/A</definedName>
    <definedName name="_6976DL61BC387A" hidden="1">#N/A</definedName>
    <definedName name="_6977DL61BC387A" hidden="1">#N/A</definedName>
    <definedName name="_6978DL61BC387A" hidden="1">#N/A</definedName>
    <definedName name="_6979DL61BC387A" hidden="1">#N/A</definedName>
    <definedName name="_697DL60D83310" hidden="1">#N/A</definedName>
    <definedName name="_697DLC4EFE3BE" hidden="1">#N/A</definedName>
    <definedName name="_6980DL61BC387A" hidden="1">#N/A</definedName>
    <definedName name="_6981DL61BC387A" hidden="1">#N/A</definedName>
    <definedName name="_6982DL61BC387A" hidden="1">#N/A</definedName>
    <definedName name="_6983DL61BC387A" hidden="1">#N/A</definedName>
    <definedName name="_6984DL61BC387A" hidden="1">#N/A</definedName>
    <definedName name="_6985DL61BC387A" hidden="1">#N/A</definedName>
    <definedName name="_6986DL61BC387A" hidden="1">#N/A</definedName>
    <definedName name="_6987DL61BC387A" hidden="1">#N/A</definedName>
    <definedName name="_6988DL61BC387A" hidden="1">#N/A</definedName>
    <definedName name="_6989DL61BC387A" hidden="1">#N/A</definedName>
    <definedName name="_698DL60D83310" hidden="1">#N/A</definedName>
    <definedName name="_698DLC4F0955D" hidden="1">#N/A</definedName>
    <definedName name="_6990DL61BC387A" hidden="1">#N/A</definedName>
    <definedName name="_6991DL61BC387A" hidden="1">#N/A</definedName>
    <definedName name="_6992DL61BC387A" hidden="1">#N/A</definedName>
    <definedName name="_6993DL61BC387A" hidden="1">#N/A</definedName>
    <definedName name="_6994DL61BC387A" hidden="1">#N/A</definedName>
    <definedName name="_6995DL61BC387A" hidden="1">#N/A</definedName>
    <definedName name="_6996DL61BC387A" hidden="1">#N/A</definedName>
    <definedName name="_6997DL61BC387A" hidden="1">#N/A</definedName>
    <definedName name="_6998DL61BC387A" hidden="1">#N/A</definedName>
    <definedName name="_6999DL61BC387A" hidden="1">#N/A</definedName>
    <definedName name="_699DL60D83310" hidden="1">#N/A</definedName>
    <definedName name="_699DLC4F0E3BE" hidden="1">#N/A</definedName>
    <definedName name="_69DL60723099" hidden="1">#N/A</definedName>
    <definedName name="_69DL61153482" hidden="1">#N/A</definedName>
    <definedName name="_6AL639B3E5C" hidden="1">#N/A</definedName>
    <definedName name="_6DL607630BB" hidden="1">#N/A</definedName>
    <definedName name="_7000DL61BC387A" hidden="1">#N/A</definedName>
    <definedName name="_7001DL61BD387E" hidden="1">#N/A</definedName>
    <definedName name="_7002DL61BD387E" hidden="1">#N/A</definedName>
    <definedName name="_7003DL61BD387E" hidden="1">#N/A</definedName>
    <definedName name="_7004DL61BD387E" hidden="1">#N/A</definedName>
    <definedName name="_7005DL61BD387E" hidden="1">#N/A</definedName>
    <definedName name="_7006DL61BD387E" hidden="1">#N/A</definedName>
    <definedName name="_7007DL61BD387E" hidden="1">#N/A</definedName>
    <definedName name="_7008DL61BD387E" hidden="1">#N/A</definedName>
    <definedName name="_7009DL61BD387E" hidden="1">#N/A</definedName>
    <definedName name="_700DL60D83310" hidden="1">#N/A</definedName>
    <definedName name="_700DLC4F1955D" hidden="1">#N/A</definedName>
    <definedName name="_7010DL61BD387E" hidden="1">#N/A</definedName>
    <definedName name="_7011DL61BD387E" hidden="1">#N/A</definedName>
    <definedName name="_7012DL61BD387E" hidden="1">#N/A</definedName>
    <definedName name="_7013DL61BD387E" hidden="1">#N/A</definedName>
    <definedName name="_7014DL61BD387E" hidden="1">#N/A</definedName>
    <definedName name="_7015DL61BD387E" hidden="1">#N/A</definedName>
    <definedName name="_7016DL61BD387E" hidden="1">#N/A</definedName>
    <definedName name="_7017DL61BD387E" hidden="1">#N/A</definedName>
    <definedName name="_7018DL61BD387E" hidden="1">#N/A</definedName>
    <definedName name="_7019DL61BD387E" hidden="1">#N/A</definedName>
    <definedName name="_701DL60D93316" hidden="1">#N/A</definedName>
    <definedName name="_701DLC4F1E3BE" hidden="1">#N/A</definedName>
    <definedName name="_7020DL61BD387E" hidden="1">#N/A</definedName>
    <definedName name="_7021DL61BD387E" hidden="1">#N/A</definedName>
    <definedName name="_7022DL61BD387E" hidden="1">#N/A</definedName>
    <definedName name="_7023DL61BD387E" hidden="1">#N/A</definedName>
    <definedName name="_7024DL61BD387E" hidden="1">#N/A</definedName>
    <definedName name="_7025DL61BD387E" hidden="1">#N/A</definedName>
    <definedName name="_7026DL61BD387E" hidden="1">#N/A</definedName>
    <definedName name="_7027DL61BD387E" hidden="1">#N/A</definedName>
    <definedName name="_7028DL61BD387E" hidden="1">#N/A</definedName>
    <definedName name="_7029DL61BD387E" hidden="1">#N/A</definedName>
    <definedName name="_702DL60D93316" hidden="1">#N/A</definedName>
    <definedName name="_702DLC4F2955D" hidden="1">#N/A</definedName>
    <definedName name="_7030DL61BD387E" hidden="1">#N/A</definedName>
    <definedName name="_7031DL61BD387E" hidden="1">#N/A</definedName>
    <definedName name="_7032DL61BD387E" hidden="1">#N/A</definedName>
    <definedName name="_7033DL61BD387E" hidden="1">#N/A</definedName>
    <definedName name="_7034DL61BD387E" hidden="1">#N/A</definedName>
    <definedName name="_7035DL61BD387E" hidden="1">#N/A</definedName>
    <definedName name="_7036DL61BE3884" hidden="1">#N/A</definedName>
    <definedName name="_7037DL61BE3884" hidden="1">#N/A</definedName>
    <definedName name="_7038DL61BE3884" hidden="1">#N/A</definedName>
    <definedName name="_7039DL61BE3884" hidden="1">#N/A</definedName>
    <definedName name="_703DL60D93316" hidden="1">#N/A</definedName>
    <definedName name="_703DLC4F2E3BE" hidden="1">#N/A</definedName>
    <definedName name="_7040DL61BE3884" hidden="1">#N/A</definedName>
    <definedName name="_7041DL61BE3884" hidden="1">#N/A</definedName>
    <definedName name="_7042DL61BE3884" hidden="1">#N/A</definedName>
    <definedName name="_7043DL61BE3884" hidden="1">#N/A</definedName>
    <definedName name="_7044DL61BE3884" hidden="1">#N/A</definedName>
    <definedName name="_7045DL61BE3884" hidden="1">#N/A</definedName>
    <definedName name="_7046DL61BE3884" hidden="1">#N/A</definedName>
    <definedName name="_7047DL61BE3884" hidden="1">#N/A</definedName>
    <definedName name="_7048DL61BE3884" hidden="1">#N/A</definedName>
    <definedName name="_7049DL61BE3884" hidden="1">#N/A</definedName>
    <definedName name="_704DL60D93316" hidden="1">#N/A</definedName>
    <definedName name="_704DLC4F3955D" hidden="1">#N/A</definedName>
    <definedName name="_7050DL61BE3884" hidden="1">#N/A</definedName>
    <definedName name="_7051DL61BE3884" hidden="1">#N/A</definedName>
    <definedName name="_7052DL61BE3884" hidden="1">#N/A</definedName>
    <definedName name="_7053DL61BE3884" hidden="1">#N/A</definedName>
    <definedName name="_7054DL61BE3884" hidden="1">#N/A</definedName>
    <definedName name="_7055DL61BE3884" hidden="1">#N/A</definedName>
    <definedName name="_7056DL61BE3884" hidden="1">#N/A</definedName>
    <definedName name="_7057DL61BE3884" hidden="1">#N/A</definedName>
    <definedName name="_7058DL61BE3884" hidden="1">#N/A</definedName>
    <definedName name="_7059DL61BE3884" hidden="1">#N/A</definedName>
    <definedName name="_705DL60D93316" hidden="1">#N/A</definedName>
    <definedName name="_705DLC4F3E3BE" hidden="1">#N/A</definedName>
    <definedName name="_7060DL61BE3884" hidden="1">#N/A</definedName>
    <definedName name="_7061DL61BE3884" hidden="1">#N/A</definedName>
    <definedName name="_7062DL61BE3884" hidden="1">#N/A</definedName>
    <definedName name="_7063DL61BE3884" hidden="1">#N/A</definedName>
    <definedName name="_7064DL61BE3884" hidden="1">#N/A</definedName>
    <definedName name="_7065DL61BE3884" hidden="1">#N/A</definedName>
    <definedName name="_7066DL61BE3884" hidden="1">#N/A</definedName>
    <definedName name="_7067DL61BE3884" hidden="1">#N/A</definedName>
    <definedName name="_7068DL61BE3884" hidden="1">#N/A</definedName>
    <definedName name="_7069DL61BE3884" hidden="1">#N/A</definedName>
    <definedName name="_706DL60D93316" hidden="1">#N/A</definedName>
    <definedName name="_706DLC4F4955E" hidden="1">#N/A</definedName>
    <definedName name="_7070DL61BE3884" hidden="1">#N/A</definedName>
    <definedName name="_7071DL61BF3889" hidden="1">#N/A</definedName>
    <definedName name="_7072DL61BF3889" hidden="1">#N/A</definedName>
    <definedName name="_7073DL61BF3889" hidden="1">#N/A</definedName>
    <definedName name="_7074DL61BF3889" hidden="1">#N/A</definedName>
    <definedName name="_7075DL61BF3889" hidden="1">#N/A</definedName>
    <definedName name="_7076DL61BF3889" hidden="1">#N/A</definedName>
    <definedName name="_7077DL61BF3889" hidden="1">#N/A</definedName>
    <definedName name="_7078DL61BF3889" hidden="1">#N/A</definedName>
    <definedName name="_7079DL61BF3889" hidden="1">#N/A</definedName>
    <definedName name="_707DL60D93316" hidden="1">#N/A</definedName>
    <definedName name="_707DLC4F4E3BE" hidden="1">#N/A</definedName>
    <definedName name="_7080DL61BF3889" hidden="1">#N/A</definedName>
    <definedName name="_7081DL61BF3889" hidden="1">#N/A</definedName>
    <definedName name="_7082DL61BF3889" hidden="1">#N/A</definedName>
    <definedName name="_7083DL61BF3889" hidden="1">#N/A</definedName>
    <definedName name="_7084DL61BF3889" hidden="1">#N/A</definedName>
    <definedName name="_7085DL61BF3889" hidden="1">#N/A</definedName>
    <definedName name="_7086DL61BF3889" hidden="1">#N/A</definedName>
    <definedName name="_7087DL61BF3889" hidden="1">#N/A</definedName>
    <definedName name="_7088DL61BF3889" hidden="1">#N/A</definedName>
    <definedName name="_7089DL61BF3889" hidden="1">#N/A</definedName>
    <definedName name="_708DL60D93316" hidden="1">#N/A</definedName>
    <definedName name="_708DLC4F5955E" hidden="1">#N/A</definedName>
    <definedName name="_7090DL61BF3889" hidden="1">#N/A</definedName>
    <definedName name="_7091DL61BF3889" hidden="1">#N/A</definedName>
    <definedName name="_7092DL61BF3889" hidden="1">#N/A</definedName>
    <definedName name="_7093DL61BF3889" hidden="1">#N/A</definedName>
    <definedName name="_7094DL61BF3889" hidden="1">#N/A</definedName>
    <definedName name="_7095DL61BF3889" hidden="1">#N/A</definedName>
    <definedName name="_7096DL61BF3889" hidden="1">#N/A</definedName>
    <definedName name="_7097DL61BF3889" hidden="1">#N/A</definedName>
    <definedName name="_7098DL61BF3889" hidden="1">#N/A</definedName>
    <definedName name="_7099DL61BF3889" hidden="1">#N/A</definedName>
    <definedName name="_709DL60D93316" hidden="1">#N/A</definedName>
    <definedName name="_709DLC4F5E3BE" hidden="1">#N/A</definedName>
    <definedName name="_70DL60723099" hidden="1">#N/A</definedName>
    <definedName name="_70DL61163489" hidden="1">#N/A</definedName>
    <definedName name="_7100DL61BF3889" hidden="1">#N/A</definedName>
    <definedName name="_7101DL61BF3889" hidden="1">#N/A</definedName>
    <definedName name="_7102DL61BF3889" hidden="1">#N/A</definedName>
    <definedName name="_7103DL61BF3889" hidden="1">#N/A</definedName>
    <definedName name="_7104DL61BF3889" hidden="1">#N/A</definedName>
    <definedName name="_7105DL61BF3889" hidden="1">#N/A</definedName>
    <definedName name="_7106DL61C0388E" hidden="1">#N/A</definedName>
    <definedName name="_7107DL61C0388E" hidden="1">#N/A</definedName>
    <definedName name="_7108DL61C0388E" hidden="1">#N/A</definedName>
    <definedName name="_7109DL61C0388E" hidden="1">#N/A</definedName>
    <definedName name="_710DL60D93316" hidden="1">#N/A</definedName>
    <definedName name="_710DLC4F6955E" hidden="1">#N/A</definedName>
    <definedName name="_7110DL61C0388E" hidden="1">#N/A</definedName>
    <definedName name="_7111DL61C0388E" hidden="1">#N/A</definedName>
    <definedName name="_7112DL61C0388E" hidden="1">#N/A</definedName>
    <definedName name="_7113DL61C0388E" hidden="1">#N/A</definedName>
    <definedName name="_7114DL61C0388E" hidden="1">#N/A</definedName>
    <definedName name="_7115DL61C0388E" hidden="1">#N/A</definedName>
    <definedName name="_7116DL61C0388E" hidden="1">#N/A</definedName>
    <definedName name="_7117DL61C0388E" hidden="1">#N/A</definedName>
    <definedName name="_7118DL61C0388E" hidden="1">#N/A</definedName>
    <definedName name="_7119DL61C0388E" hidden="1">#N/A</definedName>
    <definedName name="_711DL60D93316" hidden="1">#N/A</definedName>
    <definedName name="_711DLC4F6E3BE" hidden="1">#N/A</definedName>
    <definedName name="_7120DL61C0388E" hidden="1">#N/A</definedName>
    <definedName name="_7121DL61C0388E" hidden="1">#N/A</definedName>
    <definedName name="_7122DL61C0388E" hidden="1">#N/A</definedName>
    <definedName name="_7123DL61C0388E" hidden="1">#N/A</definedName>
    <definedName name="_7124DL61C0388E" hidden="1">#N/A</definedName>
    <definedName name="_7125DL61C0388E" hidden="1">#N/A</definedName>
    <definedName name="_7126DL61C0388E" hidden="1">#N/A</definedName>
    <definedName name="_7127DL61C0388E" hidden="1">#N/A</definedName>
    <definedName name="_7128DL61C0388E" hidden="1">#N/A</definedName>
    <definedName name="_7129DL61C0388E" hidden="1">#N/A</definedName>
    <definedName name="_712DL60D93316" hidden="1">#N/A</definedName>
    <definedName name="_712DLC4F7955E" hidden="1">#N/A</definedName>
    <definedName name="_7130DL61C0388E" hidden="1">#N/A</definedName>
    <definedName name="_7131DL61C0388E" hidden="1">#N/A</definedName>
    <definedName name="_7132DL61C0388E" hidden="1">#N/A</definedName>
    <definedName name="_7133DL61C0388E" hidden="1">#N/A</definedName>
    <definedName name="_7134DL61C0388E" hidden="1">#N/A</definedName>
    <definedName name="_7135DL61C0388E" hidden="1">#N/A</definedName>
    <definedName name="_7136DL61C0388E" hidden="1">#N/A</definedName>
    <definedName name="_7137DL61C0388E" hidden="1">#N/A</definedName>
    <definedName name="_7138DL61C0388E" hidden="1">#N/A</definedName>
    <definedName name="_7139DL61C0388E" hidden="1">#N/A</definedName>
    <definedName name="_713DL60D93316" hidden="1">#N/A</definedName>
    <definedName name="_713DLC4F7E3BE" hidden="1">#N/A</definedName>
    <definedName name="_7140DL61C0388E" hidden="1">#N/A</definedName>
    <definedName name="_7141DL61C13893" hidden="1">#N/A</definedName>
    <definedName name="_7142DL61C13893" hidden="1">#N/A</definedName>
    <definedName name="_7143DL61C13893" hidden="1">#N/A</definedName>
    <definedName name="_7144DL61C13893" hidden="1">#N/A</definedName>
    <definedName name="_7145DL61C13893" hidden="1">#N/A</definedName>
    <definedName name="_7146DL61C13893" hidden="1">#N/A</definedName>
    <definedName name="_7147DL61C13893" hidden="1">#N/A</definedName>
    <definedName name="_7148DL61C13893" hidden="1">#N/A</definedName>
    <definedName name="_7149DL61C13893" hidden="1">#N/A</definedName>
    <definedName name="_714DL60D93316" hidden="1">#N/A</definedName>
    <definedName name="_714DLC4F8955E" hidden="1">#N/A</definedName>
    <definedName name="_7150DL61C13893" hidden="1">#N/A</definedName>
    <definedName name="_7151DL61C13893" hidden="1">#N/A</definedName>
    <definedName name="_7152DL61C13893" hidden="1">#N/A</definedName>
    <definedName name="_7153DL61C13893" hidden="1">#N/A</definedName>
    <definedName name="_7154DL61C13893" hidden="1">#N/A</definedName>
    <definedName name="_7155DL61C13893" hidden="1">#N/A</definedName>
    <definedName name="_7156DL61C13893" hidden="1">#N/A</definedName>
    <definedName name="_7157DL61C13893" hidden="1">#N/A</definedName>
    <definedName name="_7158DL61C13893" hidden="1">#N/A</definedName>
    <definedName name="_7159DL61C13893" hidden="1">#N/A</definedName>
    <definedName name="_715DL60D93316" hidden="1">#N/A</definedName>
    <definedName name="_715DLC4F8E3BE" hidden="1">#N/A</definedName>
    <definedName name="_7160DL61C13893" hidden="1">#N/A</definedName>
    <definedName name="_7161DL61C13893" hidden="1">#N/A</definedName>
    <definedName name="_7162DL61C13893" hidden="1">#N/A</definedName>
    <definedName name="_7163DL61C13893" hidden="1">#N/A</definedName>
    <definedName name="_7164DL61C13893" hidden="1">#N/A</definedName>
    <definedName name="_7165DL61C13893" hidden="1">#N/A</definedName>
    <definedName name="_7166DL61C13893" hidden="1">#N/A</definedName>
    <definedName name="_7167DL61C13893" hidden="1">#N/A</definedName>
    <definedName name="_7168DL61C13893" hidden="1">#N/A</definedName>
    <definedName name="_7169DL61C13893" hidden="1">#N/A</definedName>
    <definedName name="_716DL60D93316" hidden="1">#N/A</definedName>
    <definedName name="_716DLC4F9955E" hidden="1">#N/A</definedName>
    <definedName name="_7170DL61C13893" hidden="1">#N/A</definedName>
    <definedName name="_7171DL61C13893" hidden="1">#N/A</definedName>
    <definedName name="_7172DL61C13893" hidden="1">#N/A</definedName>
    <definedName name="_7173DL61C13893" hidden="1">#N/A</definedName>
    <definedName name="_7174DL61C13893" hidden="1">#N/A</definedName>
    <definedName name="_7175DL61C13893" hidden="1">#N/A</definedName>
    <definedName name="_7176DL61C23899" hidden="1">#N/A</definedName>
    <definedName name="_7177DL61C23899" hidden="1">#N/A</definedName>
    <definedName name="_7178DL61C23899" hidden="1">#N/A</definedName>
    <definedName name="_7179DL61C23899" hidden="1">#N/A</definedName>
    <definedName name="_717DL60D93316" hidden="1">#N/A</definedName>
    <definedName name="_717DLC4F9E3BE" hidden="1">#N/A</definedName>
    <definedName name="_7180DL61C23899" hidden="1">#N/A</definedName>
    <definedName name="_7181DL61C23899" hidden="1">#N/A</definedName>
    <definedName name="_7182DL61C23899" hidden="1">#N/A</definedName>
    <definedName name="_7183DL61C23899" hidden="1">#N/A</definedName>
    <definedName name="_7184DL61C23899" hidden="1">#N/A</definedName>
    <definedName name="_7185DL61C23899" hidden="1">#N/A</definedName>
    <definedName name="_7186DL61C23899" hidden="1">#N/A</definedName>
    <definedName name="_7187DL61C23899" hidden="1">#N/A</definedName>
    <definedName name="_7188DL61C23899" hidden="1">#N/A</definedName>
    <definedName name="_7189DL61C23899" hidden="1">#N/A</definedName>
    <definedName name="_718DL60D93316" hidden="1">#N/A</definedName>
    <definedName name="_718DLC4FA955E" hidden="1">#N/A</definedName>
    <definedName name="_7190DL61C23899" hidden="1">#N/A</definedName>
    <definedName name="_7191DL61C23899" hidden="1">#N/A</definedName>
    <definedName name="_7192DL61C23899" hidden="1">#N/A</definedName>
    <definedName name="_7193DL61C23899" hidden="1">#N/A</definedName>
    <definedName name="_7194DL61C23899" hidden="1">#N/A</definedName>
    <definedName name="_7195DL61C23899" hidden="1">#N/A</definedName>
    <definedName name="_7196DL61C23899" hidden="1">#N/A</definedName>
    <definedName name="_7197DL61C23899" hidden="1">#N/A</definedName>
    <definedName name="_7198DL61C23899" hidden="1">#N/A</definedName>
    <definedName name="_7199DL61C23899" hidden="1">#N/A</definedName>
    <definedName name="_719DL60D93316" hidden="1">#N/A</definedName>
    <definedName name="_719DLC4FAE3BE" hidden="1">#N/A</definedName>
    <definedName name="_71DL607330A6" hidden="1">#N/A</definedName>
    <definedName name="_71DL6117348F" hidden="1">#N/A</definedName>
    <definedName name="_7200DL61C23899" hidden="1">#N/A</definedName>
    <definedName name="_7201DL61C23899" hidden="1">#N/A</definedName>
    <definedName name="_7202DL61C23899" hidden="1">#N/A</definedName>
    <definedName name="_7203DL61C23899" hidden="1">#N/A</definedName>
    <definedName name="_7204DL61C23899" hidden="1">#N/A</definedName>
    <definedName name="_7205DL61C23899" hidden="1">#N/A</definedName>
    <definedName name="_7206DL61C23899" hidden="1">#N/A</definedName>
    <definedName name="_7207DL61C23899" hidden="1">#N/A</definedName>
    <definedName name="_7208DL61C23899" hidden="1">#N/A</definedName>
    <definedName name="_7209DL61C23899" hidden="1">#N/A</definedName>
    <definedName name="_720DL60D93316" hidden="1">#N/A</definedName>
    <definedName name="_720DLC4FB955E" hidden="1">#N/A</definedName>
    <definedName name="_7210DL61C23899" hidden="1">#N/A</definedName>
    <definedName name="_7211DL61C3389E" hidden="1">#N/A</definedName>
    <definedName name="_7212DL61C3389E" hidden="1">#N/A</definedName>
    <definedName name="_7213DL61C3389E" hidden="1">#N/A</definedName>
    <definedName name="_7214DL61C3389E" hidden="1">#N/A</definedName>
    <definedName name="_7215DL61C3389E" hidden="1">#N/A</definedName>
    <definedName name="_7216DL61C3389E" hidden="1">#N/A</definedName>
    <definedName name="_7217DL61C3389E" hidden="1">#N/A</definedName>
    <definedName name="_7218DL61C3389E" hidden="1">#N/A</definedName>
    <definedName name="_7219DL61C3389E" hidden="1">#N/A</definedName>
    <definedName name="_721DL60D93316" hidden="1">#N/A</definedName>
    <definedName name="_721DLC4FBE51A" hidden="1">#N/A</definedName>
    <definedName name="_7220DL61C3389E" hidden="1">#N/A</definedName>
    <definedName name="_7221DL61C3389E" hidden="1">#N/A</definedName>
    <definedName name="_7222DL61C3389E" hidden="1">#N/A</definedName>
    <definedName name="_7223DL61C3389E" hidden="1">#N/A</definedName>
    <definedName name="_7224DL61C3389E" hidden="1">#N/A</definedName>
    <definedName name="_7225DL61C3389E" hidden="1">#N/A</definedName>
    <definedName name="_7226DL61C3389E" hidden="1">#N/A</definedName>
    <definedName name="_7227DL61C3389E" hidden="1">#N/A</definedName>
    <definedName name="_7228DL61C3389E" hidden="1">#N/A</definedName>
    <definedName name="_7229DL61C3389E" hidden="1">#N/A</definedName>
    <definedName name="_722DL60D93316" hidden="1">#N/A</definedName>
    <definedName name="_722DLC4FC955E" hidden="1">#N/A</definedName>
    <definedName name="_7230DL61C3389E" hidden="1">#N/A</definedName>
    <definedName name="_7231DL61C3389E" hidden="1">#N/A</definedName>
    <definedName name="_7232DL61C3389E" hidden="1">#N/A</definedName>
    <definedName name="_7233DL61C3389E" hidden="1">#N/A</definedName>
    <definedName name="_7234DL61C3389E" hidden="1">#N/A</definedName>
    <definedName name="_7235DL61C3389E" hidden="1">#N/A</definedName>
    <definedName name="_7236DL61C3389E" hidden="1">#N/A</definedName>
    <definedName name="_7237DL61C3389E" hidden="1">#N/A</definedName>
    <definedName name="_7238DL61C3389E" hidden="1">#N/A</definedName>
    <definedName name="_7239DL61C3389E" hidden="1">#N/A</definedName>
    <definedName name="_723DL60D93316" hidden="1">#N/A</definedName>
    <definedName name="_723DLC4FCE51A" hidden="1">#N/A</definedName>
    <definedName name="_7240DL61C3389E" hidden="1">#N/A</definedName>
    <definedName name="_7241DL61C3389E" hidden="1">#N/A</definedName>
    <definedName name="_7242DL61C3389E" hidden="1">#N/A</definedName>
    <definedName name="_7243DL61C3389E" hidden="1">#N/A</definedName>
    <definedName name="_7244DL61C3389E" hidden="1">#N/A</definedName>
    <definedName name="_7245DL61C3389E" hidden="1">#N/A</definedName>
    <definedName name="_7246DL61C438A4" hidden="1">#N/A</definedName>
    <definedName name="_7247DL61C438A4" hidden="1">#N/A</definedName>
    <definedName name="_7248DL61C438A4" hidden="1">#N/A</definedName>
    <definedName name="_7249DL61C438A4" hidden="1">#N/A</definedName>
    <definedName name="_724DL60D93316" hidden="1">#N/A</definedName>
    <definedName name="_724DLC4FD955E" hidden="1">#N/A</definedName>
    <definedName name="_7250DL61C438A4" hidden="1">#N/A</definedName>
    <definedName name="_7251DL61C438A4" hidden="1">#N/A</definedName>
    <definedName name="_7252DL61C438A4" hidden="1">#N/A</definedName>
    <definedName name="_7253DL61C438A4" hidden="1">#N/A</definedName>
    <definedName name="_7254DL61C438A4" hidden="1">#N/A</definedName>
    <definedName name="_7255DL61C438A4" hidden="1">#N/A</definedName>
    <definedName name="_7256DL61C438A4" hidden="1">#N/A</definedName>
    <definedName name="_7257DL61C438A4" hidden="1">#N/A</definedName>
    <definedName name="_7258DL61C438A4" hidden="1">#N/A</definedName>
    <definedName name="_7259DL61C438A4" hidden="1">#N/A</definedName>
    <definedName name="_725DL60D93316" hidden="1">#N/A</definedName>
    <definedName name="_725DLC4FDE51A" hidden="1">#N/A</definedName>
    <definedName name="_7260DL61C438A4" hidden="1">#N/A</definedName>
    <definedName name="_7261DL61C438A4" hidden="1">#N/A</definedName>
    <definedName name="_7262DL61C438A4" hidden="1">#N/A</definedName>
    <definedName name="_7263DL61C438A4" hidden="1">#N/A</definedName>
    <definedName name="_7264DL61C438A4" hidden="1">#N/A</definedName>
    <definedName name="_7265DL61C438A4" hidden="1">#N/A</definedName>
    <definedName name="_7266DL61C438A4" hidden="1">#N/A</definedName>
    <definedName name="_7267DL61C438A4" hidden="1">#N/A</definedName>
    <definedName name="_7268DL61C438A4" hidden="1">#N/A</definedName>
    <definedName name="_7269DL61C438A4" hidden="1">#N/A</definedName>
    <definedName name="_726DL60D93316" hidden="1">#N/A</definedName>
    <definedName name="_726DLC4FE955E" hidden="1">#N/A</definedName>
    <definedName name="_7270DL61C438A4" hidden="1">#N/A</definedName>
    <definedName name="_7271DL61C438A4" hidden="1">#N/A</definedName>
    <definedName name="_7272DL61C438A4" hidden="1">#N/A</definedName>
    <definedName name="_7273DL61C438A4" hidden="1">#N/A</definedName>
    <definedName name="_7274DL61C438A4" hidden="1">#N/A</definedName>
    <definedName name="_7275DL61C438A4" hidden="1">#N/A</definedName>
    <definedName name="_7276DL61C438A4" hidden="1">#N/A</definedName>
    <definedName name="_7277DL61C438A4" hidden="1">#N/A</definedName>
    <definedName name="_7278DL61C438A4" hidden="1">#N/A</definedName>
    <definedName name="_7279DL61C438A4" hidden="1">#N/A</definedName>
    <definedName name="_727DL60D93316" hidden="1">#N/A</definedName>
    <definedName name="_727DLC4FEE51A" hidden="1">#N/A</definedName>
    <definedName name="_7280DL61C438A4" hidden="1">#N/A</definedName>
    <definedName name="_7281DL61C538A9" hidden="1">#N/A</definedName>
    <definedName name="_7282DL61C538A9" hidden="1">#N/A</definedName>
    <definedName name="_7283DL61C538A9" hidden="1">#N/A</definedName>
    <definedName name="_7284DL61C538A9" hidden="1">#N/A</definedName>
    <definedName name="_7285DL61C538A9" hidden="1">#N/A</definedName>
    <definedName name="_7286DL61C538A9" hidden="1">#N/A</definedName>
    <definedName name="_7287DL61C538A9" hidden="1">#N/A</definedName>
    <definedName name="_7288DL61C538A9" hidden="1">#N/A</definedName>
    <definedName name="_7289DL61C538A9" hidden="1">#N/A</definedName>
    <definedName name="_728DL60D93316" hidden="1">#N/A</definedName>
    <definedName name="_728DLC4FF955E" hidden="1">#N/A</definedName>
    <definedName name="_7290DL61C538A9" hidden="1">#N/A</definedName>
    <definedName name="_7291DL61C538A9" hidden="1">#N/A</definedName>
    <definedName name="_7292DL61C538A9" hidden="1">#N/A</definedName>
    <definedName name="_7293DL61C538A9" hidden="1">#N/A</definedName>
    <definedName name="_7294DL61C538A9" hidden="1">#N/A</definedName>
    <definedName name="_7295DL61C538A9" hidden="1">#N/A</definedName>
    <definedName name="_7296DL61C538A9" hidden="1">#N/A</definedName>
    <definedName name="_7297DL61C538A9" hidden="1">#N/A</definedName>
    <definedName name="_7298DL61C538A9" hidden="1">#N/A</definedName>
    <definedName name="_7299DL61C538A9" hidden="1">#N/A</definedName>
    <definedName name="_729DL60D93316" hidden="1">#N/A</definedName>
    <definedName name="_729DLC4FFE51A" hidden="1">#N/A</definedName>
    <definedName name="_72DL607330A6" hidden="1">#N/A</definedName>
    <definedName name="_72DL61183495" hidden="1">#N/A</definedName>
    <definedName name="_7300DL61C538A9" hidden="1">#N/A</definedName>
    <definedName name="_7301DL61C538A9" hidden="1">#N/A</definedName>
    <definedName name="_7302DL61C538A9" hidden="1">#N/A</definedName>
    <definedName name="_7303DL61C538A9" hidden="1">#N/A</definedName>
    <definedName name="_7304DL61C538A9" hidden="1">#N/A</definedName>
    <definedName name="_7305DL61C538A9" hidden="1">#N/A</definedName>
    <definedName name="_7306DL61C538A9" hidden="1">#N/A</definedName>
    <definedName name="_7307DL61C538A9" hidden="1">#N/A</definedName>
    <definedName name="_7308DL61C538A9" hidden="1">#N/A</definedName>
    <definedName name="_7309DL61C538A9" hidden="1">#N/A</definedName>
    <definedName name="_730DL60D93316" hidden="1">#N/A</definedName>
    <definedName name="_730DLC500955F" hidden="1">#N/A</definedName>
    <definedName name="_7310DL61C538A9" hidden="1">#N/A</definedName>
    <definedName name="_7311DL61C538A9" hidden="1">#N/A</definedName>
    <definedName name="_7312DL61C538A9" hidden="1">#N/A</definedName>
    <definedName name="_7313DL61C538A9" hidden="1">#N/A</definedName>
    <definedName name="_7314DL61C538A9" hidden="1">#N/A</definedName>
    <definedName name="_7315DL61C538A9" hidden="1">#N/A</definedName>
    <definedName name="_7316DL61C638AE" hidden="1">#N/A</definedName>
    <definedName name="_7317DL61C638AE" hidden="1">#N/A</definedName>
    <definedName name="_7318DL61C638AE" hidden="1">#N/A</definedName>
    <definedName name="_7319DL61C638AE" hidden="1">#N/A</definedName>
    <definedName name="_731DL60D93316" hidden="1">#N/A</definedName>
    <definedName name="_731DLC500E51A" hidden="1">#N/A</definedName>
    <definedName name="_7320DL61C638AE" hidden="1">#N/A</definedName>
    <definedName name="_7321DL61C638AE" hidden="1">#N/A</definedName>
    <definedName name="_7322DL61C638AE" hidden="1">#N/A</definedName>
    <definedName name="_7323DL61C638AE" hidden="1">#N/A</definedName>
    <definedName name="_7324DL61C638AE" hidden="1">#N/A</definedName>
    <definedName name="_7325DL61C638AE" hidden="1">#N/A</definedName>
    <definedName name="_7326DL61C638AE" hidden="1">#N/A</definedName>
    <definedName name="_7327DL61C638AE" hidden="1">#N/A</definedName>
    <definedName name="_7328DL61C638AE" hidden="1">#N/A</definedName>
    <definedName name="_7329DL61C638AE" hidden="1">#N/A</definedName>
    <definedName name="_732DL60D93316" hidden="1">#N/A</definedName>
    <definedName name="_732DLC501955F" hidden="1">#N/A</definedName>
    <definedName name="_7330DL61C638AE" hidden="1">#N/A</definedName>
    <definedName name="_7331DL61C638AE" hidden="1">#N/A</definedName>
    <definedName name="_7332DL61C638AE" hidden="1">#N/A</definedName>
    <definedName name="_7333DL61C638AE" hidden="1">#N/A</definedName>
    <definedName name="_7334DL61C638AE" hidden="1">#N/A</definedName>
    <definedName name="_7335DL61C638AE" hidden="1">#N/A</definedName>
    <definedName name="_7336DL61C638AE" hidden="1">#N/A</definedName>
    <definedName name="_7337DL61C638AE" hidden="1">#N/A</definedName>
    <definedName name="_7338DL61C638AE" hidden="1">#N/A</definedName>
    <definedName name="_7339DL61C638AE" hidden="1">#N/A</definedName>
    <definedName name="_733DL60D93316" hidden="1">#N/A</definedName>
    <definedName name="_733DLC501E51A" hidden="1">#N/A</definedName>
    <definedName name="_7340DL61C638AE" hidden="1">#N/A</definedName>
    <definedName name="_7341DL61C638AE" hidden="1">#N/A</definedName>
    <definedName name="_7342DL61C638AE" hidden="1">#N/A</definedName>
    <definedName name="_7343DL61C638AE" hidden="1">#N/A</definedName>
    <definedName name="_7344DL61C638AE" hidden="1">#N/A</definedName>
    <definedName name="_7345DL61C638AE" hidden="1">#N/A</definedName>
    <definedName name="_7346DL61C638AE" hidden="1">#N/A</definedName>
    <definedName name="_7347DL61C638AE" hidden="1">#N/A</definedName>
    <definedName name="_7348DL61C638AE" hidden="1">#N/A</definedName>
    <definedName name="_7349DL61C638AE" hidden="1">#N/A</definedName>
    <definedName name="_734DL60D93316" hidden="1">#N/A</definedName>
    <definedName name="_734DLC502955F" hidden="1">#N/A</definedName>
    <definedName name="_7350DL61C638AE" hidden="1">#N/A</definedName>
    <definedName name="_7351DL61C738B5" hidden="1">#N/A</definedName>
    <definedName name="_7352DL61C738B5" hidden="1">#N/A</definedName>
    <definedName name="_7353DL61C738B5" hidden="1">#N/A</definedName>
    <definedName name="_7354DL61C738B5" hidden="1">#N/A</definedName>
    <definedName name="_7355DL61C738B5" hidden="1">#N/A</definedName>
    <definedName name="_7356DL61C738B5" hidden="1">#N/A</definedName>
    <definedName name="_7357DL61C738B5" hidden="1">#N/A</definedName>
    <definedName name="_7358DL61C738B5" hidden="1">#N/A</definedName>
    <definedName name="_7359DL61C738B5" hidden="1">#N/A</definedName>
    <definedName name="_735DL60D93316" hidden="1">#N/A</definedName>
    <definedName name="_735DLC502E51A" hidden="1">#N/A</definedName>
    <definedName name="_7360DL61C738B5" hidden="1">#N/A</definedName>
    <definedName name="_7361DL61C738B5" hidden="1">#N/A</definedName>
    <definedName name="_7362DL61C738B5" hidden="1">#N/A</definedName>
    <definedName name="_7363DL61C738B5" hidden="1">#N/A</definedName>
    <definedName name="_7364DL61C738B5" hidden="1">#N/A</definedName>
    <definedName name="_7365DL61C738B5" hidden="1">#N/A</definedName>
    <definedName name="_7366DL61C738B5" hidden="1">#N/A</definedName>
    <definedName name="_7367DL61C738B5" hidden="1">#N/A</definedName>
    <definedName name="_7368DL61C738B5" hidden="1">#N/A</definedName>
    <definedName name="_7369DL61C738B5" hidden="1">#N/A</definedName>
    <definedName name="_736DL60DA331D" hidden="1">#N/A</definedName>
    <definedName name="_736DLC503955F" hidden="1">#N/A</definedName>
    <definedName name="_7370DL61C738B5" hidden="1">#N/A</definedName>
    <definedName name="_7371DL61C738B5" hidden="1">#N/A</definedName>
    <definedName name="_7372DL61C738B5" hidden="1">#N/A</definedName>
    <definedName name="_7373DL61C738B5" hidden="1">#N/A</definedName>
    <definedName name="_7374DL61C738B5" hidden="1">#N/A</definedName>
    <definedName name="_7375DL61C738B5" hidden="1">#N/A</definedName>
    <definedName name="_7376DL61C738B5" hidden="1">#N/A</definedName>
    <definedName name="_7377DL61C738B5" hidden="1">#N/A</definedName>
    <definedName name="_7378DL61C738B5" hidden="1">#N/A</definedName>
    <definedName name="_7379DL61C738B5" hidden="1">#N/A</definedName>
    <definedName name="_737DL60DA331D" hidden="1">#N/A</definedName>
    <definedName name="_737DLC503E51A" hidden="1">#N/A</definedName>
    <definedName name="_7380DL61C738B5" hidden="1">#N/A</definedName>
    <definedName name="_7381DL61C738B5" hidden="1">#N/A</definedName>
    <definedName name="_7382DL61C738B5" hidden="1">#N/A</definedName>
    <definedName name="_7383DL61C738B5" hidden="1">#N/A</definedName>
    <definedName name="_7384DL61C738B5" hidden="1">#N/A</definedName>
    <definedName name="_7385DL61C738B5" hidden="1">#N/A</definedName>
    <definedName name="_7386DL61C838BB" hidden="1">#N/A</definedName>
    <definedName name="_7387DL61C838BB" hidden="1">#N/A</definedName>
    <definedName name="_7388DL61C838BB" hidden="1">#N/A</definedName>
    <definedName name="_7389DL61C838BB" hidden="1">#N/A</definedName>
    <definedName name="_738DL60DA331D" hidden="1">#N/A</definedName>
    <definedName name="_738DLC504955F" hidden="1">#N/A</definedName>
    <definedName name="_7390DL61C838BB" hidden="1">#N/A</definedName>
    <definedName name="_7391DL61C838BB" hidden="1">#N/A</definedName>
    <definedName name="_7392DL61C838BB" hidden="1">#N/A</definedName>
    <definedName name="_7393DL61C838BB" hidden="1">#N/A</definedName>
    <definedName name="_7394DL61C838BB" hidden="1">#N/A</definedName>
    <definedName name="_7395DL61C838BB" hidden="1">#N/A</definedName>
    <definedName name="_7396DL61C838BB" hidden="1">#N/A</definedName>
    <definedName name="_7397DL61C838BB" hidden="1">#N/A</definedName>
    <definedName name="_7398DL61C838BB" hidden="1">#N/A</definedName>
    <definedName name="_7399DL61C838BB" hidden="1">#N/A</definedName>
    <definedName name="_739DL60DA331D" hidden="1">#N/A</definedName>
    <definedName name="_739DLC504E51A" hidden="1">#N/A</definedName>
    <definedName name="_73DL607330A6" hidden="1">#N/A</definedName>
    <definedName name="_73DL612534E9" hidden="1">#N/A</definedName>
    <definedName name="_7400DL61C838BB" hidden="1">#N/A</definedName>
    <definedName name="_7401DL61C838BB" hidden="1">#N/A</definedName>
    <definedName name="_7402DL61C838BB" hidden="1">#N/A</definedName>
    <definedName name="_7403DL61C838BB" hidden="1">#N/A</definedName>
    <definedName name="_7404DL61C838BB" hidden="1">#N/A</definedName>
    <definedName name="_7405DL61C838BB" hidden="1">#N/A</definedName>
    <definedName name="_7406DL61C838BB" hidden="1">#N/A</definedName>
    <definedName name="_7407DL61C838BB" hidden="1">#N/A</definedName>
    <definedName name="_7408DL61C838BB" hidden="1">#N/A</definedName>
    <definedName name="_7409DL61C838BB" hidden="1">#N/A</definedName>
    <definedName name="_740DL60DA331D" hidden="1">#N/A</definedName>
    <definedName name="_740DLC505955F" hidden="1">#N/A</definedName>
    <definedName name="_7410DL61C838BB" hidden="1">#N/A</definedName>
    <definedName name="_7411DL61C838BB" hidden="1">#N/A</definedName>
    <definedName name="_7412DL61C838BB" hidden="1">#N/A</definedName>
    <definedName name="_7413DL61C838BB" hidden="1">#N/A</definedName>
    <definedName name="_7414DL61C838BB" hidden="1">#N/A</definedName>
    <definedName name="_7415DL61C838BB" hidden="1">#N/A</definedName>
    <definedName name="_7416DL61C838BB" hidden="1">#N/A</definedName>
    <definedName name="_7417DL61C838BB" hidden="1">#N/A</definedName>
    <definedName name="_7418DL61C838BB" hidden="1">#N/A</definedName>
    <definedName name="_7419DL61C838BB" hidden="1">#N/A</definedName>
    <definedName name="_741DL60DA331D" hidden="1">#N/A</definedName>
    <definedName name="_741DLC505E51A" hidden="1">#N/A</definedName>
    <definedName name="_7420DL61C838BB" hidden="1">#N/A</definedName>
    <definedName name="_7421DL61C938BF" hidden="1">#N/A</definedName>
    <definedName name="_7422DL61C938BF" hidden="1">#N/A</definedName>
    <definedName name="_7423DL61C938BF" hidden="1">#N/A</definedName>
    <definedName name="_7424DL61C938BF" hidden="1">#N/A</definedName>
    <definedName name="_7425DL61C938BF" hidden="1">#N/A</definedName>
    <definedName name="_7426DL61C938BF" hidden="1">#N/A</definedName>
    <definedName name="_7427DL61C938BF" hidden="1">#N/A</definedName>
    <definedName name="_7428DL61C938BF" hidden="1">#N/A</definedName>
    <definedName name="_7429DL61C938BF" hidden="1">#N/A</definedName>
    <definedName name="_742DL60DA331D" hidden="1">#N/A</definedName>
    <definedName name="_742DLC506955F" hidden="1">#N/A</definedName>
    <definedName name="_7430DL61C938BF" hidden="1">#N/A</definedName>
    <definedName name="_7431DL61C938BF" hidden="1">#N/A</definedName>
    <definedName name="_7432DL61C938BF" hidden="1">#N/A</definedName>
    <definedName name="_7433DL61C938BF" hidden="1">#N/A</definedName>
    <definedName name="_7434DL61C938BF" hidden="1">#N/A</definedName>
    <definedName name="_7435DL61C938BF" hidden="1">#N/A</definedName>
    <definedName name="_7436DL61C938BF" hidden="1">#N/A</definedName>
    <definedName name="_7437DL61C938BF" hidden="1">#N/A</definedName>
    <definedName name="_7438DL61C938BF" hidden="1">#N/A</definedName>
    <definedName name="_7439DL61C938BF" hidden="1">#N/A</definedName>
    <definedName name="_743DL60DA331D" hidden="1">#N/A</definedName>
    <definedName name="_743DLC506E51A" hidden="1">#N/A</definedName>
    <definedName name="_7440DL61C938BF" hidden="1">#N/A</definedName>
    <definedName name="_7441DL61C938BF" hidden="1">#N/A</definedName>
    <definedName name="_7442DL61C938BF" hidden="1">#N/A</definedName>
    <definedName name="_7443DL61C938BF" hidden="1">#N/A</definedName>
    <definedName name="_7444DL61C938BF" hidden="1">#N/A</definedName>
    <definedName name="_7445DL61C938BF" hidden="1">#N/A</definedName>
    <definedName name="_7446DL61C938BF" hidden="1">#N/A</definedName>
    <definedName name="_7447DL61C938BF" hidden="1">#N/A</definedName>
    <definedName name="_7448DL61C938BF" hidden="1">#N/A</definedName>
    <definedName name="_7449DL61C938BF" hidden="1">#N/A</definedName>
    <definedName name="_744DL60DA331D" hidden="1">#N/A</definedName>
    <definedName name="_744DLC507955F" hidden="1">#N/A</definedName>
    <definedName name="_7450DL61C938BF" hidden="1">#N/A</definedName>
    <definedName name="_7451DL61C938BF" hidden="1">#N/A</definedName>
    <definedName name="_7452DL61C938BF" hidden="1">#N/A</definedName>
    <definedName name="_7453DL61C938BF" hidden="1">#N/A</definedName>
    <definedName name="_7454DL61C938BF" hidden="1">#N/A</definedName>
    <definedName name="_7455DL61C938BF" hidden="1">#N/A</definedName>
    <definedName name="_7456DL61CA38C6" hidden="1">#N/A</definedName>
    <definedName name="_7457DL61CA38C6" hidden="1">#N/A</definedName>
    <definedName name="_7458DL61CA38C6" hidden="1">#N/A</definedName>
    <definedName name="_7459DL61CA38C6" hidden="1">#N/A</definedName>
    <definedName name="_745DL60DA331D" hidden="1">#N/A</definedName>
    <definedName name="_745DLC507E51A" hidden="1">#N/A</definedName>
    <definedName name="_7460DL61CA38C6" hidden="1">#N/A</definedName>
    <definedName name="_7461DL61CA38C6" hidden="1">#N/A</definedName>
    <definedName name="_7462DL61CA38C6" hidden="1">#N/A</definedName>
    <definedName name="_7463DL61CA38C6" hidden="1">#N/A</definedName>
    <definedName name="_7464DL61CA38C6" hidden="1">#N/A</definedName>
    <definedName name="_7465DL61CA38C6" hidden="1">#N/A</definedName>
    <definedName name="_7466DL61CA38C6" hidden="1">#N/A</definedName>
    <definedName name="_7467DL61CA38C6" hidden="1">#N/A</definedName>
    <definedName name="_7468DL61CA38C6" hidden="1">#N/A</definedName>
    <definedName name="_7469DL61CA38C6" hidden="1">#N/A</definedName>
    <definedName name="_746DL60DA331D" hidden="1">#N/A</definedName>
    <definedName name="_746DLC508955F" hidden="1">#N/A</definedName>
    <definedName name="_7470DL61CA38C6" hidden="1">#N/A</definedName>
    <definedName name="_7471DL61CA38C6" hidden="1">#N/A</definedName>
    <definedName name="_7472DL61CA38C6" hidden="1">#N/A</definedName>
    <definedName name="_7473DL61CA38C6" hidden="1">#N/A</definedName>
    <definedName name="_7474DL61CA38C6" hidden="1">#N/A</definedName>
    <definedName name="_7475DL61CA38C6" hidden="1">#N/A</definedName>
    <definedName name="_7476DL61CA38C6" hidden="1">#N/A</definedName>
    <definedName name="_7477DL61CA38C6" hidden="1">#N/A</definedName>
    <definedName name="_7478DL61CA38C6" hidden="1">#N/A</definedName>
    <definedName name="_7479DL61CA38C6" hidden="1">#N/A</definedName>
    <definedName name="_747DL60DA331D" hidden="1">#N/A</definedName>
    <definedName name="_747DLC508E51A" hidden="1">#N/A</definedName>
    <definedName name="_7480DL61CA38C6" hidden="1">#N/A</definedName>
    <definedName name="_7481DL61CA38C6" hidden="1">#N/A</definedName>
    <definedName name="_7482DL61CA38C6" hidden="1">#N/A</definedName>
    <definedName name="_7483DL61CA38C6" hidden="1">#N/A</definedName>
    <definedName name="_7484DL61CA38C6" hidden="1">#N/A</definedName>
    <definedName name="_7485DL61CA38C6" hidden="1">#N/A</definedName>
    <definedName name="_7486DL61CA38C6" hidden="1">#N/A</definedName>
    <definedName name="_7487DL61CA38C6" hidden="1">#N/A</definedName>
    <definedName name="_7488DL61CA38C6" hidden="1">#N/A</definedName>
    <definedName name="_7489DL61CA38C6" hidden="1">#N/A</definedName>
    <definedName name="_748DL60DA331D" hidden="1">#N/A</definedName>
    <definedName name="_748DLC509955F" hidden="1">#N/A</definedName>
    <definedName name="_7490DL61CA38C6" hidden="1">#N/A</definedName>
    <definedName name="_7491DL61CB38CC" hidden="1">#N/A</definedName>
    <definedName name="_7492DL61CB38CC" hidden="1">#N/A</definedName>
    <definedName name="_7493DL61CB38CC" hidden="1">#N/A</definedName>
    <definedName name="_7494DL61CB38CC" hidden="1">#N/A</definedName>
    <definedName name="_7495DL61CB38CC" hidden="1">#N/A</definedName>
    <definedName name="_7496DL61CB38CC" hidden="1">#N/A</definedName>
    <definedName name="_7497DL61CB38CC" hidden="1">#N/A</definedName>
    <definedName name="_7498DL61CB38CC" hidden="1">#N/A</definedName>
    <definedName name="_7499DL61CB38CC" hidden="1">#N/A</definedName>
    <definedName name="_749DL60DA331D" hidden="1">#N/A</definedName>
    <definedName name="_749DLC509E51A" hidden="1">#N/A</definedName>
    <definedName name="_74DL607330A6" hidden="1">#N/A</definedName>
    <definedName name="_74DL612634EF" hidden="1">#N/A</definedName>
    <definedName name="_7500DL61CB38CC" hidden="1">#N/A</definedName>
    <definedName name="_7501DL61CB38CC" hidden="1">#N/A</definedName>
    <definedName name="_7502DL61CB38CC" hidden="1">#N/A</definedName>
    <definedName name="_7503DL61CB38CC" hidden="1">#N/A</definedName>
    <definedName name="_7504DL61CB38CC" hidden="1">#N/A</definedName>
    <definedName name="_7505DL61CB38CC" hidden="1">#N/A</definedName>
    <definedName name="_7506DL61CB38CC" hidden="1">#N/A</definedName>
    <definedName name="_7507DL61CB38CC" hidden="1">#N/A</definedName>
    <definedName name="_7508DL61CB38CC" hidden="1">#N/A</definedName>
    <definedName name="_7509DL61CB38CC" hidden="1">#N/A</definedName>
    <definedName name="_750DL60DA331D" hidden="1">#N/A</definedName>
    <definedName name="_750DLC50A955F" hidden="1">#N/A</definedName>
    <definedName name="_7510DL61CB38CC" hidden="1">#N/A</definedName>
    <definedName name="_7511DL61CB38CC" hidden="1">#N/A</definedName>
    <definedName name="_7512DL61CB38CC" hidden="1">#N/A</definedName>
    <definedName name="_7513DL61CB38CC" hidden="1">#N/A</definedName>
    <definedName name="_7514DL61CB38CC" hidden="1">#N/A</definedName>
    <definedName name="_7515DL61CB38CC" hidden="1">#N/A</definedName>
    <definedName name="_7516DL61CB38CC" hidden="1">#N/A</definedName>
    <definedName name="_7517DL61CB38CC" hidden="1">#N/A</definedName>
    <definedName name="_7518DL61CB38CC" hidden="1">#N/A</definedName>
    <definedName name="_7519DL61CB38CC" hidden="1">#N/A</definedName>
    <definedName name="_751DL60DA331D" hidden="1">#N/A</definedName>
    <definedName name="_751DLC50AE51A" hidden="1">#N/A</definedName>
    <definedName name="_7520DL61CB38CC" hidden="1">#N/A</definedName>
    <definedName name="_7521DL61CB38CC" hidden="1">#N/A</definedName>
    <definedName name="_7522DL61CB38CC" hidden="1">#N/A</definedName>
    <definedName name="_7523DL61CB38CC" hidden="1">#N/A</definedName>
    <definedName name="_7524DL61CB38CC" hidden="1">#N/A</definedName>
    <definedName name="_7525DL61CB38CC" hidden="1">#N/A</definedName>
    <definedName name="_7526DL61CC38D2" hidden="1">#N/A</definedName>
    <definedName name="_7527DL61CC38D2" hidden="1">#N/A</definedName>
    <definedName name="_7528DL61CC38D2" hidden="1">#N/A</definedName>
    <definedName name="_7529DL61CC38D2" hidden="1">#N/A</definedName>
    <definedName name="_752DL60DA331D" hidden="1">#N/A</definedName>
    <definedName name="_752DLC50B9560" hidden="1">#N/A</definedName>
    <definedName name="_7530DL61CC38D2" hidden="1">#N/A</definedName>
    <definedName name="_7531DL61CC38D2" hidden="1">#N/A</definedName>
    <definedName name="_7532DL61CC38D2" hidden="1">#N/A</definedName>
    <definedName name="_7533DL61CC38D2" hidden="1">#N/A</definedName>
    <definedName name="_7534DL61CC38D2" hidden="1">#N/A</definedName>
    <definedName name="_7535DL61CC38D2" hidden="1">#N/A</definedName>
    <definedName name="_7536DL61CC38D2" hidden="1">#N/A</definedName>
    <definedName name="_7537DL61CC38D2" hidden="1">#N/A</definedName>
    <definedName name="_7538DL61CC38D2" hidden="1">#N/A</definedName>
    <definedName name="_7539DL61CC38D2" hidden="1">#N/A</definedName>
    <definedName name="_753DL60DA331D" hidden="1">#N/A</definedName>
    <definedName name="_753DLC50BE51A" hidden="1">#N/A</definedName>
    <definedName name="_7540DL61CC38D2" hidden="1">#N/A</definedName>
    <definedName name="_7541DL61CC38D2" hidden="1">#N/A</definedName>
    <definedName name="_7542DL61CC38D2" hidden="1">#N/A</definedName>
    <definedName name="_7543DL61CC38D2" hidden="1">#N/A</definedName>
    <definedName name="_7544DL61CC38D2" hidden="1">#N/A</definedName>
    <definedName name="_7545DL61CC38D2" hidden="1">#N/A</definedName>
    <definedName name="_7546DL61CC38D2" hidden="1">#N/A</definedName>
    <definedName name="_7547DL61CC38D2" hidden="1">#N/A</definedName>
    <definedName name="_7548DL61CC38D2" hidden="1">#N/A</definedName>
    <definedName name="_7549DL61CC38D2" hidden="1">#N/A</definedName>
    <definedName name="_754DL60DA331D" hidden="1">#N/A</definedName>
    <definedName name="_754DLC50C9560" hidden="1">#N/A</definedName>
    <definedName name="_7550DL61CC38D2" hidden="1">#N/A</definedName>
    <definedName name="_7551DL61CC38D2" hidden="1">#N/A</definedName>
    <definedName name="_7552DL61CC38D2" hidden="1">#N/A</definedName>
    <definedName name="_7553DL61CC38D2" hidden="1">#N/A</definedName>
    <definedName name="_7554DL61CC38D2" hidden="1">#N/A</definedName>
    <definedName name="_7555DL61CC38D2" hidden="1">#N/A</definedName>
    <definedName name="_7556DL61CC38D2" hidden="1">#N/A</definedName>
    <definedName name="_7557DL61CC38D2" hidden="1">#N/A</definedName>
    <definedName name="_7558DL61CC38D2" hidden="1">#N/A</definedName>
    <definedName name="_7559DL61CC38D2" hidden="1">#N/A</definedName>
    <definedName name="_755DL60DA331D" hidden="1">#N/A</definedName>
    <definedName name="_755DLC50CE51A" hidden="1">#N/A</definedName>
    <definedName name="_7560DL61CC38D2" hidden="1">#N/A</definedName>
    <definedName name="_7561DL61CD38D7" hidden="1">#N/A</definedName>
    <definedName name="_7562DL61CD38D7" hidden="1">#N/A</definedName>
    <definedName name="_7563DL61CD38D7" hidden="1">#N/A</definedName>
    <definedName name="_7564DL61CD38D7" hidden="1">#N/A</definedName>
    <definedName name="_7565DL61CD38D7" hidden="1">#N/A</definedName>
    <definedName name="_7566DL61CD38D7" hidden="1">#N/A</definedName>
    <definedName name="_7567DL61CD38D7" hidden="1">#N/A</definedName>
    <definedName name="_7568DL61CD38D7" hidden="1">#N/A</definedName>
    <definedName name="_7569DL61CD38D7" hidden="1">#N/A</definedName>
    <definedName name="_756DL60DA331D" hidden="1">#N/A</definedName>
    <definedName name="_756DLC50D9560" hidden="1">#N/A</definedName>
    <definedName name="_7570DL61CD38D7" hidden="1">#N/A</definedName>
    <definedName name="_7571DL61CD38D7" hidden="1">#N/A</definedName>
    <definedName name="_7572DL61CD38D7" hidden="1">#N/A</definedName>
    <definedName name="_7573DL61CD38D7" hidden="1">#N/A</definedName>
    <definedName name="_7574DL61CD38D7" hidden="1">#N/A</definedName>
    <definedName name="_7575DL61CD38D7" hidden="1">#N/A</definedName>
    <definedName name="_7576DL61CD38D7" hidden="1">#N/A</definedName>
    <definedName name="_7577DL61CD38D7" hidden="1">#N/A</definedName>
    <definedName name="_7578DL61CD38D7" hidden="1">#N/A</definedName>
    <definedName name="_7579DL61CD38D7" hidden="1">#N/A</definedName>
    <definedName name="_757DL60DA331D" hidden="1">#N/A</definedName>
    <definedName name="_757DLC50DE51A" hidden="1">#N/A</definedName>
    <definedName name="_7580DL61CD38D7" hidden="1">#N/A</definedName>
    <definedName name="_7581DL61CD38D7" hidden="1">#N/A</definedName>
    <definedName name="_7582DL61CD38D7" hidden="1">#N/A</definedName>
    <definedName name="_7583DL61CD38D7" hidden="1">#N/A</definedName>
    <definedName name="_7584DL61CD38D7" hidden="1">#N/A</definedName>
    <definedName name="_7585DL61CD38D7" hidden="1">#N/A</definedName>
    <definedName name="_7586DL61CD38D7" hidden="1">#N/A</definedName>
    <definedName name="_7587DL61CD38D7" hidden="1">#N/A</definedName>
    <definedName name="_7588DL61CD38D7" hidden="1">#N/A</definedName>
    <definedName name="_7589DL61CD38D7" hidden="1">#N/A</definedName>
    <definedName name="_758DL60DA331D" hidden="1">#N/A</definedName>
    <definedName name="_758DLC50E9560" hidden="1">#N/A</definedName>
    <definedName name="_7590DL61CD38D7" hidden="1">#N/A</definedName>
    <definedName name="_7591DL61CD38D7" hidden="1">#N/A</definedName>
    <definedName name="_7592DL61CD38D7" hidden="1">#N/A</definedName>
    <definedName name="_7593DL61CD38D7" hidden="1">#N/A</definedName>
    <definedName name="_7594DL61CD38D7" hidden="1">#N/A</definedName>
    <definedName name="_7595DL61CD38D7" hidden="1">#N/A</definedName>
    <definedName name="_7596DL61CE38DE" hidden="1">#N/A</definedName>
    <definedName name="_7597DL61CE38DE" hidden="1">#N/A</definedName>
    <definedName name="_7598DL61CE38DE" hidden="1">#N/A</definedName>
    <definedName name="_7599DL61CE38DE" hidden="1">#N/A</definedName>
    <definedName name="_759DL60DA331D" hidden="1">#N/A</definedName>
    <definedName name="_759DLC50EE51A" hidden="1">#N/A</definedName>
    <definedName name="_75DL607330A6" hidden="1">#N/A</definedName>
    <definedName name="_75DL612734F4" hidden="1">#N/A</definedName>
    <definedName name="_7600DL61CE38DE" hidden="1">#N/A</definedName>
    <definedName name="_7601DL61CE38DE" hidden="1">#N/A</definedName>
    <definedName name="_7602DL61CE38DE" hidden="1">#N/A</definedName>
    <definedName name="_7603DL61CE38DE" hidden="1">#N/A</definedName>
    <definedName name="_7604DL61CE38DE" hidden="1">#N/A</definedName>
    <definedName name="_7605DL61CE38DE" hidden="1">#N/A</definedName>
    <definedName name="_7606DL61CE38DE" hidden="1">#N/A</definedName>
    <definedName name="_7607DL61CE38DE" hidden="1">#N/A</definedName>
    <definedName name="_7608DL61CE38DE" hidden="1">#N/A</definedName>
    <definedName name="_7609DL61CE38DE" hidden="1">#N/A</definedName>
    <definedName name="_760DL60DA331D" hidden="1">#N/A</definedName>
    <definedName name="_760DLC50F9560" hidden="1">#N/A</definedName>
    <definedName name="_7610DL61CE38DE" hidden="1">#N/A</definedName>
    <definedName name="_7611DL61CE38DE" hidden="1">#N/A</definedName>
    <definedName name="_7612DL61CE38DE" hidden="1">#N/A</definedName>
    <definedName name="_7613DL61CE38DE" hidden="1">#N/A</definedName>
    <definedName name="_7614DL61CE38DE" hidden="1">#N/A</definedName>
    <definedName name="_7615DL61CE38DE" hidden="1">#N/A</definedName>
    <definedName name="_7616DL61CE38DE" hidden="1">#N/A</definedName>
    <definedName name="_7617DL61CE38DE" hidden="1">#N/A</definedName>
    <definedName name="_7618DL61CE38DE" hidden="1">#N/A</definedName>
    <definedName name="_7619DL61CE38DE" hidden="1">#N/A</definedName>
    <definedName name="_761DL60DA331D" hidden="1">#N/A</definedName>
    <definedName name="_761DLC50FE51A" hidden="1">#N/A</definedName>
    <definedName name="_7620DL61CE38DE" hidden="1">#N/A</definedName>
    <definedName name="_7621DL61CE38DE" hidden="1">#N/A</definedName>
    <definedName name="_7622DL61CE38DE" hidden="1">#N/A</definedName>
    <definedName name="_7623DL61CE38DE" hidden="1">#N/A</definedName>
    <definedName name="_7624DL61CE38DE" hidden="1">#N/A</definedName>
    <definedName name="_7625DL61CE38DE" hidden="1">#N/A</definedName>
    <definedName name="_7626DL61CE38DE" hidden="1">#N/A</definedName>
    <definedName name="_7627DL61CE38DE" hidden="1">#N/A</definedName>
    <definedName name="_7628DL61CE38DE" hidden="1">#N/A</definedName>
    <definedName name="_7629DL61CE38DE" hidden="1">#N/A</definedName>
    <definedName name="_762DL60DA331D" hidden="1">#N/A</definedName>
    <definedName name="_762DLC5109560" hidden="1">#N/A</definedName>
    <definedName name="_7630DL61CE38DE" hidden="1">#N/A</definedName>
    <definedName name="_7631DL61CF38E2" hidden="1">#N/A</definedName>
    <definedName name="_7632DL61CF38E2" hidden="1">#N/A</definedName>
    <definedName name="_7633DL61CF38E2" hidden="1">#N/A</definedName>
    <definedName name="_7634DL61CF38E2" hidden="1">#N/A</definedName>
    <definedName name="_7635DL61CF38E2" hidden="1">#N/A</definedName>
    <definedName name="_7636DL61CF38E2" hidden="1">#N/A</definedName>
    <definedName name="_7637DL61CF38E2" hidden="1">#N/A</definedName>
    <definedName name="_7638DL61CF38E2" hidden="1">#N/A</definedName>
    <definedName name="_7639DL61CF38E2" hidden="1">#N/A</definedName>
    <definedName name="_763DL60DA331D" hidden="1">#N/A</definedName>
    <definedName name="_763DLC510E51A" hidden="1">#N/A</definedName>
    <definedName name="_7640DL61CF38E2" hidden="1">#N/A</definedName>
    <definedName name="_7641DL61CF38E2" hidden="1">#N/A</definedName>
    <definedName name="_7642DL61CF38E2" hidden="1">#N/A</definedName>
    <definedName name="_7643DL61CF38E2" hidden="1">#N/A</definedName>
    <definedName name="_7644DL61CF38E2" hidden="1">#N/A</definedName>
    <definedName name="_7645DL61CF38E2" hidden="1">#N/A</definedName>
    <definedName name="_7646DL61CF38E2" hidden="1">#N/A</definedName>
    <definedName name="_7647DL61CF38E2" hidden="1">#N/A</definedName>
    <definedName name="_7648DL61CF38E2" hidden="1">#N/A</definedName>
    <definedName name="_7649DL61CF38E2" hidden="1">#N/A</definedName>
    <definedName name="_764DL60DA331D" hidden="1">#N/A</definedName>
    <definedName name="_764DLC5119560" hidden="1">#N/A</definedName>
    <definedName name="_7650DL61CF38E2" hidden="1">#N/A</definedName>
    <definedName name="_7651DL61CF38E2" hidden="1">#N/A</definedName>
    <definedName name="_7652DL61CF38E2" hidden="1">#N/A</definedName>
    <definedName name="_7653DL61CF38E2" hidden="1">#N/A</definedName>
    <definedName name="_7654DL61CF38E2" hidden="1">#N/A</definedName>
    <definedName name="_7655DL61CF38E2" hidden="1">#N/A</definedName>
    <definedName name="_7656DL61CF38E2" hidden="1">#N/A</definedName>
    <definedName name="_7657DL61CF38E2" hidden="1">#N/A</definedName>
    <definedName name="_7658DL61CF38E2" hidden="1">#N/A</definedName>
    <definedName name="_7659DL61CF38E2" hidden="1">#N/A</definedName>
    <definedName name="_765DL60DA331D" hidden="1">#N/A</definedName>
    <definedName name="_765DLC511E51A" hidden="1">#N/A</definedName>
    <definedName name="_7660DL61CF38E2" hidden="1">#N/A</definedName>
    <definedName name="_7661DL61CF38E2" hidden="1">#N/A</definedName>
    <definedName name="_7662DL61CF38E2" hidden="1">#N/A</definedName>
    <definedName name="_7663DL61CF38E2" hidden="1">#N/A</definedName>
    <definedName name="_7664DL61CF38E2" hidden="1">#N/A</definedName>
    <definedName name="_7665DL61CF38E2" hidden="1">#N/A</definedName>
    <definedName name="_7666DL61D038E6" hidden="1">#N/A</definedName>
    <definedName name="_7667DL61D038E6" hidden="1">#N/A</definedName>
    <definedName name="_7668DL61D038E6" hidden="1">#N/A</definedName>
    <definedName name="_7669DL61D038E6" hidden="1">#N/A</definedName>
    <definedName name="_766DL60DA331D" hidden="1">#N/A</definedName>
    <definedName name="_766DLC5129560" hidden="1">#N/A</definedName>
    <definedName name="_7670DL61D038E6" hidden="1">#N/A</definedName>
    <definedName name="_7671DL61D038E6" hidden="1">#N/A</definedName>
    <definedName name="_7672DL61D038E6" hidden="1">#N/A</definedName>
    <definedName name="_7673DL61D038E6" hidden="1">#N/A</definedName>
    <definedName name="_7674DL61D038E6" hidden="1">#N/A</definedName>
    <definedName name="_7675DL61D038E6" hidden="1">#N/A</definedName>
    <definedName name="_7676DL61D038E6" hidden="1">#N/A</definedName>
    <definedName name="_7677DL61D038E6" hidden="1">#N/A</definedName>
    <definedName name="_7678DL61D038E6" hidden="1">#N/A</definedName>
    <definedName name="_7679DL61D038E6" hidden="1">#N/A</definedName>
    <definedName name="_767DL60DA331D" hidden="1">#N/A</definedName>
    <definedName name="_767DLC512E51A" hidden="1">#N/A</definedName>
    <definedName name="_7680DL61D038E6" hidden="1">#N/A</definedName>
    <definedName name="_7681DL61D038E6" hidden="1">#N/A</definedName>
    <definedName name="_7682DL61D038E6" hidden="1">#N/A</definedName>
    <definedName name="_7683DL61D038E6" hidden="1">#N/A</definedName>
    <definedName name="_7684DL61D038E6" hidden="1">#N/A</definedName>
    <definedName name="_7685DL61D038E6" hidden="1">#N/A</definedName>
    <definedName name="_7686DL61D038E6" hidden="1">#N/A</definedName>
    <definedName name="_7687DL61D038E6" hidden="1">#N/A</definedName>
    <definedName name="_7688DL61D038E6" hidden="1">#N/A</definedName>
    <definedName name="_7689DL61D038E6" hidden="1">#N/A</definedName>
    <definedName name="_768DL60DA331D" hidden="1">#N/A</definedName>
    <definedName name="_768DLC5139560" hidden="1">#N/A</definedName>
    <definedName name="_7690DL61D038E6" hidden="1">#N/A</definedName>
    <definedName name="_7691DL61D038E6" hidden="1">#N/A</definedName>
    <definedName name="_7692DL61D038E6" hidden="1">#N/A</definedName>
    <definedName name="_7693DL61D038E6" hidden="1">#N/A</definedName>
    <definedName name="_7694DL61D038E6" hidden="1">#N/A</definedName>
    <definedName name="_7695DL61D038E6" hidden="1">#N/A</definedName>
    <definedName name="_7696DL61D038E6" hidden="1">#N/A</definedName>
    <definedName name="_7697DL61D038E6" hidden="1">#N/A</definedName>
    <definedName name="_7698DL61D038E6" hidden="1">#N/A</definedName>
    <definedName name="_7699DL61D038E6" hidden="1">#N/A</definedName>
    <definedName name="_769DL60DA331D" hidden="1">#N/A</definedName>
    <definedName name="_769DLC513E51B" hidden="1">#N/A</definedName>
    <definedName name="_76DL607330A6" hidden="1">#N/A</definedName>
    <definedName name="_76DL612834FA" hidden="1">#N/A</definedName>
    <definedName name="_7700DL61D038E6" hidden="1">#N/A</definedName>
    <definedName name="_7701DL61D138EA" hidden="1">#N/A</definedName>
    <definedName name="_7702DL61D138EA" hidden="1">#N/A</definedName>
    <definedName name="_7703DL61D138EA" hidden="1">#N/A</definedName>
    <definedName name="_7704DL61D138EA" hidden="1">#N/A</definedName>
    <definedName name="_7705DL61D138EA" hidden="1">#N/A</definedName>
    <definedName name="_7706DL61D138EA" hidden="1">#N/A</definedName>
    <definedName name="_7707DL61D138EA" hidden="1">#N/A</definedName>
    <definedName name="_7708DL61D138EA" hidden="1">#N/A</definedName>
    <definedName name="_7709DL61D138EA" hidden="1">#N/A</definedName>
    <definedName name="_770DL60DA331D" hidden="1">#N/A</definedName>
    <definedName name="_770DLC5149560" hidden="1">#N/A</definedName>
    <definedName name="_7710DL61D138EA" hidden="1">#N/A</definedName>
    <definedName name="_7711DL61D138EA" hidden="1">#N/A</definedName>
    <definedName name="_7712DL61D138EA" hidden="1">#N/A</definedName>
    <definedName name="_7713DL61D138EA" hidden="1">#N/A</definedName>
    <definedName name="_7714DL61D138EA" hidden="1">#N/A</definedName>
    <definedName name="_7715DL61D138EA" hidden="1">#N/A</definedName>
    <definedName name="_7716DL61D138EA" hidden="1">#N/A</definedName>
    <definedName name="_7717DL61D138EA" hidden="1">#N/A</definedName>
    <definedName name="_7718DL61D138EA" hidden="1">#N/A</definedName>
    <definedName name="_7719DL61D138EA" hidden="1">#N/A</definedName>
    <definedName name="_771DL60DB3324" hidden="1">#N/A</definedName>
    <definedName name="_771DLC514E51B" hidden="1">#N/A</definedName>
    <definedName name="_7720DL61D138EA" hidden="1">#N/A</definedName>
    <definedName name="_7721DL61D138EA" hidden="1">#N/A</definedName>
    <definedName name="_7722DL61D138EA" hidden="1">#N/A</definedName>
    <definedName name="_7723DL61D138EA" hidden="1">#N/A</definedName>
    <definedName name="_7724DL61D138EA" hidden="1">#N/A</definedName>
    <definedName name="_7725DL61D138EA" hidden="1">#N/A</definedName>
    <definedName name="_7726DL61D138EA" hidden="1">#N/A</definedName>
    <definedName name="_7727DL61D138EA" hidden="1">#N/A</definedName>
    <definedName name="_7728DL61D138EA" hidden="1">#N/A</definedName>
    <definedName name="_7729DL61D138EA" hidden="1">#N/A</definedName>
    <definedName name="_772DL60DB3324" hidden="1">#N/A</definedName>
    <definedName name="_772DLC5159560" hidden="1">#N/A</definedName>
    <definedName name="_7730DL61D138EA" hidden="1">#N/A</definedName>
    <definedName name="_7731DL61D138EA" hidden="1">#N/A</definedName>
    <definedName name="_7732DL61D138EA" hidden="1">#N/A</definedName>
    <definedName name="_7733DL61D138EA" hidden="1">#N/A</definedName>
    <definedName name="_7734DL61D138EA" hidden="1">#N/A</definedName>
    <definedName name="_7735DL61D138EA" hidden="1">#N/A</definedName>
    <definedName name="_7736DL61D238ED" hidden="1">#N/A</definedName>
    <definedName name="_7737DL61D238ED" hidden="1">#N/A</definedName>
    <definedName name="_7738DL61D238ED" hidden="1">#N/A</definedName>
    <definedName name="_7739DL61D238ED" hidden="1">#N/A</definedName>
    <definedName name="_773DL60DB3324" hidden="1">#N/A</definedName>
    <definedName name="_773DLC515E51B" hidden="1">#N/A</definedName>
    <definedName name="_7740DL61D238ED" hidden="1">#N/A</definedName>
    <definedName name="_7741DL61D238ED" hidden="1">#N/A</definedName>
    <definedName name="_7742DL61D238ED" hidden="1">#N/A</definedName>
    <definedName name="_7743DL61D238ED" hidden="1">#N/A</definedName>
    <definedName name="_7744DL61D238ED" hidden="1">#N/A</definedName>
    <definedName name="_7745DL61D238ED" hidden="1">#N/A</definedName>
    <definedName name="_7746DL61D238ED" hidden="1">#N/A</definedName>
    <definedName name="_7747DL61D238ED" hidden="1">#N/A</definedName>
    <definedName name="_7748DL61D238ED" hidden="1">#N/A</definedName>
    <definedName name="_7749DL61D238ED" hidden="1">#N/A</definedName>
    <definedName name="_774DL60DB3324" hidden="1">#N/A</definedName>
    <definedName name="_774DLC5169560" hidden="1">#N/A</definedName>
    <definedName name="_7750DL61D238ED" hidden="1">#N/A</definedName>
    <definedName name="_7751DL61D238ED" hidden="1">#N/A</definedName>
    <definedName name="_7752DL61D238ED" hidden="1">#N/A</definedName>
    <definedName name="_7753DL61D238ED" hidden="1">#N/A</definedName>
    <definedName name="_7754DL61D238ED" hidden="1">#N/A</definedName>
    <definedName name="_7755DL61D238ED" hidden="1">#N/A</definedName>
    <definedName name="_7756DL61D238ED" hidden="1">#N/A</definedName>
    <definedName name="_7757DL61D238ED" hidden="1">#N/A</definedName>
    <definedName name="_7758DL61D238ED" hidden="1">#N/A</definedName>
    <definedName name="_7759DL61D238ED" hidden="1">#N/A</definedName>
    <definedName name="_775DL60DB3324" hidden="1">#N/A</definedName>
    <definedName name="_775DLC516E51B" hidden="1">#N/A</definedName>
    <definedName name="_7760DL61D238ED" hidden="1">#N/A</definedName>
    <definedName name="_7761DL61D238ED" hidden="1">#N/A</definedName>
    <definedName name="_7762DL61D238ED" hidden="1">#N/A</definedName>
    <definedName name="_7763DL61D238ED" hidden="1">#N/A</definedName>
    <definedName name="_7764DL61D238ED" hidden="1">#N/A</definedName>
    <definedName name="_7765DL61D238ED" hidden="1">#N/A</definedName>
    <definedName name="_7766DL61D238ED" hidden="1">#N/A</definedName>
    <definedName name="_7767DL61D238ED" hidden="1">#N/A</definedName>
    <definedName name="_7768DL61D238ED" hidden="1">#N/A</definedName>
    <definedName name="_7769DL61D238ED" hidden="1">#N/A</definedName>
    <definedName name="_776DL60DB3324" hidden="1">#N/A</definedName>
    <definedName name="_776DLC5179560" hidden="1">#N/A</definedName>
    <definedName name="_7770DL61D238ED" hidden="1">#N/A</definedName>
    <definedName name="_7771DL61D338F1" hidden="1">#N/A</definedName>
    <definedName name="_7772DL61D338F1" hidden="1">#N/A</definedName>
    <definedName name="_7773DL61D338F1" hidden="1">#N/A</definedName>
    <definedName name="_7774DL61D338F1" hidden="1">#N/A</definedName>
    <definedName name="_7775DL61D338F1" hidden="1">#N/A</definedName>
    <definedName name="_7776DL61D338F1" hidden="1">#N/A</definedName>
    <definedName name="_7777DL61D338F1" hidden="1">#N/A</definedName>
    <definedName name="_7778DL61D338F1" hidden="1">#N/A</definedName>
    <definedName name="_7779DL61D338F1" hidden="1">#N/A</definedName>
    <definedName name="_777DL60DB3324" hidden="1">#N/A</definedName>
    <definedName name="_777DLC517E51B" hidden="1">#N/A</definedName>
    <definedName name="_7780DL61D338F1" hidden="1">#N/A</definedName>
    <definedName name="_7781DL61D338F1" hidden="1">#N/A</definedName>
    <definedName name="_7782DL61D338F1" hidden="1">#N/A</definedName>
    <definedName name="_7783DL61D338F1" hidden="1">#N/A</definedName>
    <definedName name="_7784DL61D338F1" hidden="1">#N/A</definedName>
    <definedName name="_7785DL61D338F1" hidden="1">#N/A</definedName>
    <definedName name="_7786DL61D338F1" hidden="1">#N/A</definedName>
    <definedName name="_7787DL61D338F1" hidden="1">#N/A</definedName>
    <definedName name="_7788DL61D338F1" hidden="1">#N/A</definedName>
    <definedName name="_7789DL61D338F1" hidden="1">#N/A</definedName>
    <definedName name="_778DL60DB3324" hidden="1">#N/A</definedName>
    <definedName name="_778DLC5189561" hidden="1">#N/A</definedName>
    <definedName name="_7790DL61D338F1" hidden="1">#N/A</definedName>
    <definedName name="_7791DL61D338F1" hidden="1">#N/A</definedName>
    <definedName name="_7792DL61D338F1" hidden="1">#N/A</definedName>
    <definedName name="_7793DL61D338F1" hidden="1">#N/A</definedName>
    <definedName name="_7794DL61D338F1" hidden="1">#N/A</definedName>
    <definedName name="_7795DL61D338F1" hidden="1">#N/A</definedName>
    <definedName name="_7796DL61D338F1" hidden="1">#N/A</definedName>
    <definedName name="_7797DL61D338F1" hidden="1">#N/A</definedName>
    <definedName name="_7798DL61D338F1" hidden="1">#N/A</definedName>
    <definedName name="_7799DL61D338F1" hidden="1">#N/A</definedName>
    <definedName name="_779DL60DB3324" hidden="1">#N/A</definedName>
    <definedName name="_779DLC518E51B" hidden="1">#N/A</definedName>
    <definedName name="_77DL607330A6" hidden="1">#N/A</definedName>
    <definedName name="_77DL61293500" hidden="1">#N/A</definedName>
    <definedName name="_7800DL61D338F1" hidden="1">#N/A</definedName>
    <definedName name="_7801DL61D338F1" hidden="1">#N/A</definedName>
    <definedName name="_7802DL61D338F1" hidden="1">#N/A</definedName>
    <definedName name="_7803DL61D338F1" hidden="1">#N/A</definedName>
    <definedName name="_7804DL61D338F1" hidden="1">#N/A</definedName>
    <definedName name="_7805DL61D338F1" hidden="1">#N/A</definedName>
    <definedName name="_7806DL61D438F4" hidden="1">#N/A</definedName>
    <definedName name="_7807DL61D438F4" hidden="1">#N/A</definedName>
    <definedName name="_7808DL61D438F4" hidden="1">#N/A</definedName>
    <definedName name="_7809DL61D438F4" hidden="1">#N/A</definedName>
    <definedName name="_780DL60DB3324" hidden="1">#N/A</definedName>
    <definedName name="_780DLC5199561" hidden="1">#N/A</definedName>
    <definedName name="_7810DL61D438F4" hidden="1">#N/A</definedName>
    <definedName name="_7811DL61D438F4" hidden="1">#N/A</definedName>
    <definedName name="_7812DL61D438F4" hidden="1">#N/A</definedName>
    <definedName name="_7813DL61D438F4" hidden="1">#N/A</definedName>
    <definedName name="_7814DL61D438F4" hidden="1">#N/A</definedName>
    <definedName name="_7815DL61D438F4" hidden="1">#N/A</definedName>
    <definedName name="_7816DL61D438F4" hidden="1">#N/A</definedName>
    <definedName name="_7817DL61D438F4" hidden="1">#N/A</definedName>
    <definedName name="_7818DL61D438F4" hidden="1">#N/A</definedName>
    <definedName name="_7819DL61D438F4" hidden="1">#N/A</definedName>
    <definedName name="_781DL60DB3324" hidden="1">#N/A</definedName>
    <definedName name="_781DLC519E51B" hidden="1">#N/A</definedName>
    <definedName name="_7820DL61D438F4" hidden="1">#N/A</definedName>
    <definedName name="_7821DL61D438F4" hidden="1">#N/A</definedName>
    <definedName name="_7822DL61D438F4" hidden="1">#N/A</definedName>
    <definedName name="_7823DL61D438F4" hidden="1">#N/A</definedName>
    <definedName name="_7824DL61D438F4" hidden="1">#N/A</definedName>
    <definedName name="_7825DL61D438F4" hidden="1">#N/A</definedName>
    <definedName name="_7826DL61D438F4" hidden="1">#N/A</definedName>
    <definedName name="_7827DL61D438F4" hidden="1">#N/A</definedName>
    <definedName name="_7828DL61D438F4" hidden="1">#N/A</definedName>
    <definedName name="_7829DL61D438F4" hidden="1">#N/A</definedName>
    <definedName name="_782DL60DB3324" hidden="1">#N/A</definedName>
    <definedName name="_782DLC51A9561" hidden="1">#N/A</definedName>
    <definedName name="_7830DL61D438F4" hidden="1">#N/A</definedName>
    <definedName name="_7831DL61D438F4" hidden="1">#N/A</definedName>
    <definedName name="_7832DL61D438F4" hidden="1">#N/A</definedName>
    <definedName name="_7833DL61D438F4" hidden="1">#N/A</definedName>
    <definedName name="_7834DL61D438F4" hidden="1">#N/A</definedName>
    <definedName name="_7835DL61D438F4" hidden="1">#N/A</definedName>
    <definedName name="_7836DL61D438F4" hidden="1">#N/A</definedName>
    <definedName name="_7837DL61D438F4" hidden="1">#N/A</definedName>
    <definedName name="_7838DL61D438F4" hidden="1">#N/A</definedName>
    <definedName name="_7839DL61D438F4" hidden="1">#N/A</definedName>
    <definedName name="_783DL60DB3324" hidden="1">#N/A</definedName>
    <definedName name="_783DLC51AE51B" hidden="1">#N/A</definedName>
    <definedName name="_7840DL61D438F4" hidden="1">#N/A</definedName>
    <definedName name="_7841DL61D538F8" hidden="1">#N/A</definedName>
    <definedName name="_7842DL61D538F8" hidden="1">#N/A</definedName>
    <definedName name="_7843DL61D538F8" hidden="1">#N/A</definedName>
    <definedName name="_7844DL61D538F8" hidden="1">#N/A</definedName>
    <definedName name="_7845DL61D538F8" hidden="1">#N/A</definedName>
    <definedName name="_7846DL61D538F8" hidden="1">#N/A</definedName>
    <definedName name="_7847DL61D538F8" hidden="1">#N/A</definedName>
    <definedName name="_7848DL61D538F8" hidden="1">#N/A</definedName>
    <definedName name="_7849DL61D538F8" hidden="1">#N/A</definedName>
    <definedName name="_784DL60DB3324" hidden="1">#N/A</definedName>
    <definedName name="_784DLC51B9561" hidden="1">#N/A</definedName>
    <definedName name="_7850DL61D538F8" hidden="1">#N/A</definedName>
    <definedName name="_7851DL61D538F8" hidden="1">#N/A</definedName>
    <definedName name="_7852DL61D538F8" hidden="1">#N/A</definedName>
    <definedName name="_7853DL61D538F8" hidden="1">#N/A</definedName>
    <definedName name="_7854DL61D538F8" hidden="1">#N/A</definedName>
    <definedName name="_7855DL61D538F8" hidden="1">#N/A</definedName>
    <definedName name="_7856DL61D538F8" hidden="1">#N/A</definedName>
    <definedName name="_7857DL61D538F8" hidden="1">#N/A</definedName>
    <definedName name="_7858DL61D538F8" hidden="1">#N/A</definedName>
    <definedName name="_7859DL61D538F8" hidden="1">#N/A</definedName>
    <definedName name="_785DL60DB3324" hidden="1">#N/A</definedName>
    <definedName name="_785DLC51BE51B" hidden="1">#N/A</definedName>
    <definedName name="_7860DL61D538F8" hidden="1">#N/A</definedName>
    <definedName name="_7861DL61D538F8" hidden="1">#N/A</definedName>
    <definedName name="_7862DL61D538F8" hidden="1">#N/A</definedName>
    <definedName name="_7863DL61D538F8" hidden="1">#N/A</definedName>
    <definedName name="_7864DL61D538F8" hidden="1">#N/A</definedName>
    <definedName name="_7865DL61D538F8" hidden="1">#N/A</definedName>
    <definedName name="_7866DL61D538F8" hidden="1">#N/A</definedName>
    <definedName name="_7867DL61D538F8" hidden="1">#N/A</definedName>
    <definedName name="_7868DL61D538F8" hidden="1">#N/A</definedName>
    <definedName name="_7869DL61D538F8" hidden="1">#N/A</definedName>
    <definedName name="_786DL60DB3324" hidden="1">#N/A</definedName>
    <definedName name="_786DLC51C9561" hidden="1">#N/A</definedName>
    <definedName name="_7870DL61D538F8" hidden="1">#N/A</definedName>
    <definedName name="_7871DL61D538F8" hidden="1">#N/A</definedName>
    <definedName name="_7872DL61D538F8" hidden="1">#N/A</definedName>
    <definedName name="_7873DL61D538F8" hidden="1">#N/A</definedName>
    <definedName name="_7874DL61D538F8" hidden="1">#N/A</definedName>
    <definedName name="_7875DL61D538F8" hidden="1">#N/A</definedName>
    <definedName name="_7876DL61D638FB" hidden="1">#N/A</definedName>
    <definedName name="_7877DL61D638FB" hidden="1">#N/A</definedName>
    <definedName name="_7878DL61D638FB" hidden="1">#N/A</definedName>
    <definedName name="_7879DL61D638FB" hidden="1">#N/A</definedName>
    <definedName name="_787DL60DB3324" hidden="1">#N/A</definedName>
    <definedName name="_787DLC51CE51B" hidden="1">#N/A</definedName>
    <definedName name="_7880DL61D638FB" hidden="1">#N/A</definedName>
    <definedName name="_7881DL61D638FB" hidden="1">#N/A</definedName>
    <definedName name="_7882DL61D638FB" hidden="1">#N/A</definedName>
    <definedName name="_7883DL61D638FB" hidden="1">#N/A</definedName>
    <definedName name="_7884DL61D638FB" hidden="1">#N/A</definedName>
    <definedName name="_7885DL61D638FB" hidden="1">#N/A</definedName>
    <definedName name="_7886DL61D638FB" hidden="1">#N/A</definedName>
    <definedName name="_7887DL61D638FB" hidden="1">#N/A</definedName>
    <definedName name="_7888DL61D638FB" hidden="1">#N/A</definedName>
    <definedName name="_7889DL61D638FB" hidden="1">#N/A</definedName>
    <definedName name="_788DL60DB3324" hidden="1">#N/A</definedName>
    <definedName name="_788DLC51D9561" hidden="1">#N/A</definedName>
    <definedName name="_7890DL61D638FB" hidden="1">#N/A</definedName>
    <definedName name="_7891DL61D638FB" hidden="1">#N/A</definedName>
    <definedName name="_7892DL61D638FB" hidden="1">#N/A</definedName>
    <definedName name="_7893DL61D638FB" hidden="1">#N/A</definedName>
    <definedName name="_7894DL61D638FB" hidden="1">#N/A</definedName>
    <definedName name="_7895DL61D638FB" hidden="1">#N/A</definedName>
    <definedName name="_7896DL61D638FB" hidden="1">#N/A</definedName>
    <definedName name="_7897DL61D638FB" hidden="1">#N/A</definedName>
    <definedName name="_7898DL61D638FB" hidden="1">#N/A</definedName>
    <definedName name="_7899DL61D638FB" hidden="1">#N/A</definedName>
    <definedName name="_789DL60DB3324" hidden="1">#N/A</definedName>
    <definedName name="_789DLC51DE51B" hidden="1">#N/A</definedName>
    <definedName name="_78DL607330A6" hidden="1">#N/A</definedName>
    <definedName name="_78DL612A3506" hidden="1">#N/A</definedName>
    <definedName name="_7900DL61D638FB" hidden="1">#N/A</definedName>
    <definedName name="_7901DL61D638FB" hidden="1">#N/A</definedName>
    <definedName name="_7902DL61D638FB" hidden="1">#N/A</definedName>
    <definedName name="_7903DL61D638FB" hidden="1">#N/A</definedName>
    <definedName name="_7904DL61D638FB" hidden="1">#N/A</definedName>
    <definedName name="_7905DL61D638FB" hidden="1">#N/A</definedName>
    <definedName name="_7906DL61D638FB" hidden="1">#N/A</definedName>
    <definedName name="_7907DL61D638FB" hidden="1">#N/A</definedName>
    <definedName name="_7908DL61D638FB" hidden="1">#N/A</definedName>
    <definedName name="_7909DL61D638FB" hidden="1">#N/A</definedName>
    <definedName name="_790DL60DB3324" hidden="1">#N/A</definedName>
    <definedName name="_790DLC51E9561" hidden="1">#N/A</definedName>
    <definedName name="_7910DL61D638FB" hidden="1">#N/A</definedName>
    <definedName name="_7911DL61D738FE" hidden="1">#N/A</definedName>
    <definedName name="_7912DL61D738FE" hidden="1">#N/A</definedName>
    <definedName name="_7913DL61D738FE" hidden="1">#N/A</definedName>
    <definedName name="_7914DL61D738FE" hidden="1">#N/A</definedName>
    <definedName name="_7915DL61D738FE" hidden="1">#N/A</definedName>
    <definedName name="_7916DL61D738FE" hidden="1">#N/A</definedName>
    <definedName name="_7917DL61D738FE" hidden="1">#N/A</definedName>
    <definedName name="_7918DL61D738FE" hidden="1">#N/A</definedName>
    <definedName name="_7919DL61D738FE" hidden="1">#N/A</definedName>
    <definedName name="_791DL60DB3324" hidden="1">#N/A</definedName>
    <definedName name="_791DLC51EE51B" hidden="1">#N/A</definedName>
    <definedName name="_7920DL61D738FE" hidden="1">#N/A</definedName>
    <definedName name="_7921DL61D738FE" hidden="1">#N/A</definedName>
    <definedName name="_7922DL61D738FE" hidden="1">#N/A</definedName>
    <definedName name="_7923DL61D738FE" hidden="1">#N/A</definedName>
    <definedName name="_7924DL61D738FE" hidden="1">#N/A</definedName>
    <definedName name="_7925DL61D738FE" hidden="1">#N/A</definedName>
    <definedName name="_7926DL61D738FE" hidden="1">#N/A</definedName>
    <definedName name="_7927DL61D738FE" hidden="1">#N/A</definedName>
    <definedName name="_7928DL61D738FE" hidden="1">#N/A</definedName>
    <definedName name="_7929DL61D738FE" hidden="1">#N/A</definedName>
    <definedName name="_792DL60DB3324" hidden="1">#N/A</definedName>
    <definedName name="_792DLC51F9561" hidden="1">#N/A</definedName>
    <definedName name="_7930DL61D738FE" hidden="1">#N/A</definedName>
    <definedName name="_7931DL61D738FE" hidden="1">#N/A</definedName>
    <definedName name="_7932DL61D738FE" hidden="1">#N/A</definedName>
    <definedName name="_7933DL61D738FE" hidden="1">#N/A</definedName>
    <definedName name="_7934DL61D738FE" hidden="1">#N/A</definedName>
    <definedName name="_7935DL61D738FE" hidden="1">#N/A</definedName>
    <definedName name="_7936DL61D738FE" hidden="1">#N/A</definedName>
    <definedName name="_7937DL61D738FE" hidden="1">#N/A</definedName>
    <definedName name="_7938DL61D738FE" hidden="1">#N/A</definedName>
    <definedName name="_7939DL61D738FE" hidden="1">#N/A</definedName>
    <definedName name="_793DL60DB3324" hidden="1">#N/A</definedName>
    <definedName name="_793DLC51FE51B" hidden="1">#N/A</definedName>
    <definedName name="_7940DL61D738FE" hidden="1">#N/A</definedName>
    <definedName name="_7941DL61D738FE" hidden="1">#N/A</definedName>
    <definedName name="_7942DL61D738FE" hidden="1">#N/A</definedName>
    <definedName name="_7943DL61D738FE" hidden="1">#N/A</definedName>
    <definedName name="_7944DL61D738FE" hidden="1">#N/A</definedName>
    <definedName name="_7945DL61D738FE" hidden="1">#N/A</definedName>
    <definedName name="_7946DL61D83902" hidden="1">#N/A</definedName>
    <definedName name="_7947DL61D83902" hidden="1">#N/A</definedName>
    <definedName name="_7948DL61D83902" hidden="1">#N/A</definedName>
    <definedName name="_7949DL61D83902" hidden="1">#N/A</definedName>
    <definedName name="_794DL60DB3324" hidden="1">#N/A</definedName>
    <definedName name="_794DLC5209561" hidden="1">#N/A</definedName>
    <definedName name="_7950DL61D83902" hidden="1">#N/A</definedName>
    <definedName name="_7951DL61D83902" hidden="1">#N/A</definedName>
    <definedName name="_7952DL61D83902" hidden="1">#N/A</definedName>
    <definedName name="_7953DL61D83902" hidden="1">#N/A</definedName>
    <definedName name="_7954DL61D83902" hidden="1">#N/A</definedName>
    <definedName name="_7955DL61D83902" hidden="1">#N/A</definedName>
    <definedName name="_7956DL61D83902" hidden="1">#N/A</definedName>
    <definedName name="_7957DL61D83902" hidden="1">#N/A</definedName>
    <definedName name="_7958DL61D83902" hidden="1">#N/A</definedName>
    <definedName name="_7959DL61D83902" hidden="1">#N/A</definedName>
    <definedName name="_795DL60DB3324" hidden="1">#N/A</definedName>
    <definedName name="_795DLC520E51B" hidden="1">#N/A</definedName>
    <definedName name="_7960DL61D83902" hidden="1">#N/A</definedName>
    <definedName name="_7961DL61D83902" hidden="1">#N/A</definedName>
    <definedName name="_7962DL61D83902" hidden="1">#N/A</definedName>
    <definedName name="_7963DL61D83902" hidden="1">#N/A</definedName>
    <definedName name="_7964DL61D83902" hidden="1">#N/A</definedName>
    <definedName name="_7965DL61D83902" hidden="1">#N/A</definedName>
    <definedName name="_7966DL61D83902" hidden="1">#N/A</definedName>
    <definedName name="_7967DL61D83902" hidden="1">#N/A</definedName>
    <definedName name="_7968DL61D83902" hidden="1">#N/A</definedName>
    <definedName name="_7969DL61D83902" hidden="1">#N/A</definedName>
    <definedName name="_796DL60DB3324" hidden="1">#N/A</definedName>
    <definedName name="_796DLC5219561" hidden="1">#N/A</definedName>
    <definedName name="_7970DL61D83902" hidden="1">#N/A</definedName>
    <definedName name="_7971DL61D83902" hidden="1">#N/A</definedName>
    <definedName name="_7972DL61D83902" hidden="1">#N/A</definedName>
    <definedName name="_7973DL61D83902" hidden="1">#N/A</definedName>
    <definedName name="_7974DL61D83902" hidden="1">#N/A</definedName>
    <definedName name="_7975DL61D83902" hidden="1">#N/A</definedName>
    <definedName name="_7976DL61D83902" hidden="1">#N/A</definedName>
    <definedName name="_7977DL61D83902" hidden="1">#N/A</definedName>
    <definedName name="_7978DL61D83902" hidden="1">#N/A</definedName>
    <definedName name="_7979DL61D83902" hidden="1">#N/A</definedName>
    <definedName name="_797DL60DB3324" hidden="1">#N/A</definedName>
    <definedName name="_797DLC521E51B" hidden="1">#N/A</definedName>
    <definedName name="_7980DL61D83902" hidden="1">#N/A</definedName>
    <definedName name="_7981DL61D93906" hidden="1">#N/A</definedName>
    <definedName name="_7982DL61D93906" hidden="1">#N/A</definedName>
    <definedName name="_7983DL61D93906" hidden="1">#N/A</definedName>
    <definedName name="_7984DL61D93906" hidden="1">#N/A</definedName>
    <definedName name="_7985DL61D93906" hidden="1">#N/A</definedName>
    <definedName name="_7986DL61D93906" hidden="1">#N/A</definedName>
    <definedName name="_7987DL61D93906" hidden="1">#N/A</definedName>
    <definedName name="_7988DL61D93906" hidden="1">#N/A</definedName>
    <definedName name="_7989DL61D93906" hidden="1">#N/A</definedName>
    <definedName name="_798DL60DB3324" hidden="1">#N/A</definedName>
    <definedName name="_798DLC5229561" hidden="1">#N/A</definedName>
    <definedName name="_7990DL61D93906" hidden="1">#N/A</definedName>
    <definedName name="_7991DL61D93906" hidden="1">#N/A</definedName>
    <definedName name="_7992DL61D93906" hidden="1">#N/A</definedName>
    <definedName name="_7993DL61D93906" hidden="1">#N/A</definedName>
    <definedName name="_7994DL61D93906" hidden="1">#N/A</definedName>
    <definedName name="_7995DL61D93906" hidden="1">#N/A</definedName>
    <definedName name="_7996DL61D93906" hidden="1">#N/A</definedName>
    <definedName name="_7997DL61D93906" hidden="1">#N/A</definedName>
    <definedName name="_7998DL61D93906" hidden="1">#N/A</definedName>
    <definedName name="_7999DL61D93906" hidden="1">#N/A</definedName>
    <definedName name="_799DL60DB3324" hidden="1">#N/A</definedName>
    <definedName name="_799DLC522E51B" hidden="1">#N/A</definedName>
    <definedName name="_79DL607330A6" hidden="1">#N/A</definedName>
    <definedName name="_79DL612B350C" hidden="1">#N/A</definedName>
    <definedName name="_7AL639B3E5C" hidden="1">#N/A</definedName>
    <definedName name="_7DL607730C1" hidden="1">#N/A</definedName>
    <definedName name="_8000DL61D93906" hidden="1">#N/A</definedName>
    <definedName name="_8001DL61D93906" hidden="1">#N/A</definedName>
    <definedName name="_8002DL61D93906" hidden="1">#N/A</definedName>
    <definedName name="_8003DL61D93906" hidden="1">#N/A</definedName>
    <definedName name="_8004DL61D93906" hidden="1">#N/A</definedName>
    <definedName name="_8005DL61D93906" hidden="1">#N/A</definedName>
    <definedName name="_8006DL61D93906" hidden="1">#N/A</definedName>
    <definedName name="_8007DL61D93906" hidden="1">#N/A</definedName>
    <definedName name="_8008DL61D93906" hidden="1">#N/A</definedName>
    <definedName name="_8009DL61D93906" hidden="1">#N/A</definedName>
    <definedName name="_800DL60DB3324" hidden="1">#N/A</definedName>
    <definedName name="_800DLC5239562" hidden="1">#N/A</definedName>
    <definedName name="_8010DL61D93906" hidden="1">#N/A</definedName>
    <definedName name="_8011DL61D93906" hidden="1">#N/A</definedName>
    <definedName name="_8012DL61D93906" hidden="1">#N/A</definedName>
    <definedName name="_8013DL61D93906" hidden="1">#N/A</definedName>
    <definedName name="_8014DL61D93906" hidden="1">#N/A</definedName>
    <definedName name="_8015DL61D93906" hidden="1">#N/A</definedName>
    <definedName name="_8016DL61DA3909" hidden="1">#N/A</definedName>
    <definedName name="_8017DL61DA3909" hidden="1">#N/A</definedName>
    <definedName name="_8018DL61DA3909" hidden="1">#N/A</definedName>
    <definedName name="_8019DL61DA3909" hidden="1">#N/A</definedName>
    <definedName name="_801DL60DB3324" hidden="1">#N/A</definedName>
    <definedName name="_801DLC523E51B" hidden="1">#N/A</definedName>
    <definedName name="_8020DL61DA3909" hidden="1">#N/A</definedName>
    <definedName name="_8021DL61DA3909" hidden="1">#N/A</definedName>
    <definedName name="_8022DL61DA3909" hidden="1">#N/A</definedName>
    <definedName name="_8023DL61DA3909" hidden="1">#N/A</definedName>
    <definedName name="_8024DL61DA3909" hidden="1">#N/A</definedName>
    <definedName name="_8025DL61DA3909" hidden="1">#N/A</definedName>
    <definedName name="_8026DL61DA3909" hidden="1">#N/A</definedName>
    <definedName name="_8027DL61DA3909" hidden="1">#N/A</definedName>
    <definedName name="_8028DL61DA3909" hidden="1">#N/A</definedName>
    <definedName name="_8029DL61DA3909" hidden="1">#N/A</definedName>
    <definedName name="_802DL60DB3324" hidden="1">#N/A</definedName>
    <definedName name="_802DLC5249562" hidden="1">#N/A</definedName>
    <definedName name="_8030DL61DA3909" hidden="1">#N/A</definedName>
    <definedName name="_8031DL61DA3909" hidden="1">#N/A</definedName>
    <definedName name="_8032DL61DA3909" hidden="1">#N/A</definedName>
    <definedName name="_8033DL61DA3909" hidden="1">#N/A</definedName>
    <definedName name="_8034DL61DA3909" hidden="1">#N/A</definedName>
    <definedName name="_8035DL61DA3909" hidden="1">#N/A</definedName>
    <definedName name="_8036DL61DA3909" hidden="1">#N/A</definedName>
    <definedName name="_8037DL61DA3909" hidden="1">#N/A</definedName>
    <definedName name="_8038DL61DA3909" hidden="1">#N/A</definedName>
    <definedName name="_8039DL61DA3909" hidden="1">#N/A</definedName>
    <definedName name="_803DL60DB3324" hidden="1">#N/A</definedName>
    <definedName name="_803DLC524E51B" hidden="1">#N/A</definedName>
    <definedName name="_8040DL61DA3909" hidden="1">#N/A</definedName>
    <definedName name="_8041DL61DA3909" hidden="1">#N/A</definedName>
    <definedName name="_8042DL61DA3909" hidden="1">#N/A</definedName>
    <definedName name="_8043DL61DA3909" hidden="1">#N/A</definedName>
    <definedName name="_8044DL61DA3909" hidden="1">#N/A</definedName>
    <definedName name="_8045DL61DA3909" hidden="1">#N/A</definedName>
    <definedName name="_8046DL61DA3909" hidden="1">#N/A</definedName>
    <definedName name="_8047DL61DA3909" hidden="1">#N/A</definedName>
    <definedName name="_8048DL61DA3909" hidden="1">#N/A</definedName>
    <definedName name="_8049DL61DA3909" hidden="1">#N/A</definedName>
    <definedName name="_804DL60DB3324" hidden="1">#N/A</definedName>
    <definedName name="_804DLC5259562" hidden="1">#N/A</definedName>
    <definedName name="_8050DL61DA3909" hidden="1">#N/A</definedName>
    <definedName name="_8051DL61DB390D" hidden="1">#N/A</definedName>
    <definedName name="_8052DL61DB390D" hidden="1">#N/A</definedName>
    <definedName name="_8053DL61DB390D" hidden="1">#N/A</definedName>
    <definedName name="_8054DL61DB390D" hidden="1">#N/A</definedName>
    <definedName name="_8055DL61DB390D" hidden="1">#N/A</definedName>
    <definedName name="_8056DL61DB390D" hidden="1">#N/A</definedName>
    <definedName name="_8057DL61DB390D" hidden="1">#N/A</definedName>
    <definedName name="_8058DL61DB390D" hidden="1">#N/A</definedName>
    <definedName name="_8059DL61DB390D" hidden="1">#N/A</definedName>
    <definedName name="_805DL60DB3324" hidden="1">#N/A</definedName>
    <definedName name="_805DLC525E51B" hidden="1">#N/A</definedName>
    <definedName name="_8060DL61DB390D" hidden="1">#N/A</definedName>
    <definedName name="_8061DL61DB390D" hidden="1">#N/A</definedName>
    <definedName name="_8062DL61DB390D" hidden="1">#N/A</definedName>
    <definedName name="_8063DL61DB390D" hidden="1">#N/A</definedName>
    <definedName name="_8064DL61DB390D" hidden="1">#N/A</definedName>
    <definedName name="_8065DL61DB390D" hidden="1">#N/A</definedName>
    <definedName name="_8066DL61DB390D" hidden="1">#N/A</definedName>
    <definedName name="_8067DL61DB390D" hidden="1">#N/A</definedName>
    <definedName name="_8068DL61DB390D" hidden="1">#N/A</definedName>
    <definedName name="_8069DL61DB390D" hidden="1">#N/A</definedName>
    <definedName name="_806DL60DC332A" hidden="1">#N/A</definedName>
    <definedName name="_806DLC5269562" hidden="1">#N/A</definedName>
    <definedName name="_8070DL61DB390D" hidden="1">#N/A</definedName>
    <definedName name="_8071DL61DB390D" hidden="1">#N/A</definedName>
    <definedName name="_8072DL61DB390D" hidden="1">#N/A</definedName>
    <definedName name="_8073DL61DB390D" hidden="1">#N/A</definedName>
    <definedName name="_8074DL61DB390D" hidden="1">#N/A</definedName>
    <definedName name="_8075DL61DB390D" hidden="1">#N/A</definedName>
    <definedName name="_8076DL61DB390D" hidden="1">#N/A</definedName>
    <definedName name="_8077DL61DB390D" hidden="1">#N/A</definedName>
    <definedName name="_8078DL61DB390D" hidden="1">#N/A</definedName>
    <definedName name="_8079DL61DB390D" hidden="1">#N/A</definedName>
    <definedName name="_807DL60DC332A" hidden="1">#N/A</definedName>
    <definedName name="_807DLC526E51B" hidden="1">#N/A</definedName>
    <definedName name="_8080DL61DB390D" hidden="1">#N/A</definedName>
    <definedName name="_8081DL61DB390D" hidden="1">#N/A</definedName>
    <definedName name="_8082DL61DB390D" hidden="1">#N/A</definedName>
    <definedName name="_8083DL61DB390D" hidden="1">#N/A</definedName>
    <definedName name="_8084DL61DB390D" hidden="1">#N/A</definedName>
    <definedName name="_8085DL61DB390D" hidden="1">#N/A</definedName>
    <definedName name="_8086DL61DC3911" hidden="1">#N/A</definedName>
    <definedName name="_8087DL61DC3911" hidden="1">#N/A</definedName>
    <definedName name="_8088DL61DC3911" hidden="1">#N/A</definedName>
    <definedName name="_8089DL61DC3911" hidden="1">#N/A</definedName>
    <definedName name="_808DL60DC332A" hidden="1">#N/A</definedName>
    <definedName name="_808DLC5279562" hidden="1">#N/A</definedName>
    <definedName name="_8090DL61DC3911" hidden="1">#N/A</definedName>
    <definedName name="_8091DL61DC3911" hidden="1">#N/A</definedName>
    <definedName name="_8092DL61DC3911" hidden="1">#N/A</definedName>
    <definedName name="_8093DL61DC3911" hidden="1">#N/A</definedName>
    <definedName name="_8094DL61DC3911" hidden="1">#N/A</definedName>
    <definedName name="_8095DL61DC3911" hidden="1">#N/A</definedName>
    <definedName name="_8096DL61DC3911" hidden="1">#N/A</definedName>
    <definedName name="_8097DL61DC3911" hidden="1">#N/A</definedName>
    <definedName name="_8098DL61DC3911" hidden="1">#N/A</definedName>
    <definedName name="_8099DL61DC3911" hidden="1">#N/A</definedName>
    <definedName name="_809DL60DC332A" hidden="1">#N/A</definedName>
    <definedName name="_809DLC527E51B" hidden="1">#N/A</definedName>
    <definedName name="_80DL607330A6" hidden="1">#N/A</definedName>
    <definedName name="_80DL612C3512" hidden="1">#N/A</definedName>
    <definedName name="_8100DL61DC3911" hidden="1">#N/A</definedName>
    <definedName name="_8101DL61DC3911" hidden="1">#N/A</definedName>
    <definedName name="_8102DL61DC3911" hidden="1">#N/A</definedName>
    <definedName name="_8103DL61DC3911" hidden="1">#N/A</definedName>
    <definedName name="_8104DL61DC3911" hidden="1">#N/A</definedName>
    <definedName name="_8105DL61DC3911" hidden="1">#N/A</definedName>
    <definedName name="_8106DL61DC3911" hidden="1">#N/A</definedName>
    <definedName name="_8107DL61DC3911" hidden="1">#N/A</definedName>
    <definedName name="_8108DL61DC3911" hidden="1">#N/A</definedName>
    <definedName name="_8109DL61DC3911" hidden="1">#N/A</definedName>
    <definedName name="_810DL60DC332A" hidden="1">#N/A</definedName>
    <definedName name="_810DLC5289562" hidden="1">#N/A</definedName>
    <definedName name="_8110DL61DC3911" hidden="1">#N/A</definedName>
    <definedName name="_8111DL61DC3911" hidden="1">#N/A</definedName>
    <definedName name="_8112DL61DC3911" hidden="1">#N/A</definedName>
    <definedName name="_8113DL61DC3911" hidden="1">#N/A</definedName>
    <definedName name="_8114DL61DC3911" hidden="1">#N/A</definedName>
    <definedName name="_8115DL61DC3911" hidden="1">#N/A</definedName>
    <definedName name="_8116DL61DC3911" hidden="1">#N/A</definedName>
    <definedName name="_8117DL61DC3911" hidden="1">#N/A</definedName>
    <definedName name="_8118DL61DC3911" hidden="1">#N/A</definedName>
    <definedName name="_8119DL61DC3911" hidden="1">#N/A</definedName>
    <definedName name="_811DL60DC332A" hidden="1">#N/A</definedName>
    <definedName name="_811DLC528E51B" hidden="1">#N/A</definedName>
    <definedName name="_8120DL61DC3911" hidden="1">#N/A</definedName>
    <definedName name="_8121DL61DD3914" hidden="1">#N/A</definedName>
    <definedName name="_8122DL61DD3914" hidden="1">#N/A</definedName>
    <definedName name="_8123DL61DD3914" hidden="1">#N/A</definedName>
    <definedName name="_8124DL61DD3914" hidden="1">#N/A</definedName>
    <definedName name="_8125DL61DD3914" hidden="1">#N/A</definedName>
    <definedName name="_8126DL61DD3914" hidden="1">#N/A</definedName>
    <definedName name="_8127DL61DD3914" hidden="1">#N/A</definedName>
    <definedName name="_8128DL61DD3914" hidden="1">#N/A</definedName>
    <definedName name="_8129DL61DD3914" hidden="1">#N/A</definedName>
    <definedName name="_812DL60DC332A" hidden="1">#N/A</definedName>
    <definedName name="_812DLC5299562" hidden="1">#N/A</definedName>
    <definedName name="_8130DL61DD3914" hidden="1">#N/A</definedName>
    <definedName name="_8131DL61DD3914" hidden="1">#N/A</definedName>
    <definedName name="_8132DL61DD3914" hidden="1">#N/A</definedName>
    <definedName name="_8133DL61DD3914" hidden="1">#N/A</definedName>
    <definedName name="_8134DL61DD3914" hidden="1">#N/A</definedName>
    <definedName name="_8135DL61DD3914" hidden="1">#N/A</definedName>
    <definedName name="_8136DL61DD3914" hidden="1">#N/A</definedName>
    <definedName name="_8137DL61DD3914" hidden="1">#N/A</definedName>
    <definedName name="_8138DL61DD3914" hidden="1">#N/A</definedName>
    <definedName name="_8139DL61DD3914" hidden="1">#N/A</definedName>
    <definedName name="_813DL60DC332A" hidden="1">#N/A</definedName>
    <definedName name="_813DLC529E51B" hidden="1">#N/A</definedName>
    <definedName name="_8140DL61DD3914" hidden="1">#N/A</definedName>
    <definedName name="_8141DL61DD3914" hidden="1">#N/A</definedName>
    <definedName name="_8142DL61DD3914" hidden="1">#N/A</definedName>
    <definedName name="_8143DL61DD3914" hidden="1">#N/A</definedName>
    <definedName name="_8144DL61DD3914" hidden="1">#N/A</definedName>
    <definedName name="_8145DL61DD3914" hidden="1">#N/A</definedName>
    <definedName name="_8146DL61DD3914" hidden="1">#N/A</definedName>
    <definedName name="_8147DL61DD3914" hidden="1">#N/A</definedName>
    <definedName name="_8148DL61DD3914" hidden="1">#N/A</definedName>
    <definedName name="_8149DL61DD3914" hidden="1">#N/A</definedName>
    <definedName name="_814DL60DC332A" hidden="1">#N/A</definedName>
    <definedName name="_814DLC52A9562" hidden="1">#N/A</definedName>
    <definedName name="_8150DL61DD3914" hidden="1">#N/A</definedName>
    <definedName name="_8151DL61DD3914" hidden="1">#N/A</definedName>
    <definedName name="_8152DL61DD3914" hidden="1">#N/A</definedName>
    <definedName name="_8153DL61DD3914" hidden="1">#N/A</definedName>
    <definedName name="_8154DL61DD3914" hidden="1">#N/A</definedName>
    <definedName name="_8155DL61DD3914" hidden="1">#N/A</definedName>
    <definedName name="_8156DL61DE3918" hidden="1">#N/A</definedName>
    <definedName name="_8157DL61DE3918" hidden="1">#N/A</definedName>
    <definedName name="_8158DL61DE3918" hidden="1">#N/A</definedName>
    <definedName name="_8159DL61DE3918" hidden="1">#N/A</definedName>
    <definedName name="_815DL60DC332A" hidden="1">#N/A</definedName>
    <definedName name="_815DLC52AE51B" hidden="1">#N/A</definedName>
    <definedName name="_8160DL61DE3918" hidden="1">#N/A</definedName>
    <definedName name="_8161DL61DE3918" hidden="1">#N/A</definedName>
    <definedName name="_8162DL61DE3918" hidden="1">#N/A</definedName>
    <definedName name="_8163DL61DE3918" hidden="1">#N/A</definedName>
    <definedName name="_8164DL61DE3918" hidden="1">#N/A</definedName>
    <definedName name="_8165DL61DE3918" hidden="1">#N/A</definedName>
    <definedName name="_8166DL61DE3918" hidden="1">#N/A</definedName>
    <definedName name="_8167DL61DE3918" hidden="1">#N/A</definedName>
    <definedName name="_8168DL61DE3918" hidden="1">#N/A</definedName>
    <definedName name="_8169DL61DE3918" hidden="1">#N/A</definedName>
    <definedName name="_816DL60DC332A" hidden="1">#N/A</definedName>
    <definedName name="_816DLC52B9562" hidden="1">#N/A</definedName>
    <definedName name="_8170DL61DE3918" hidden="1">#N/A</definedName>
    <definedName name="_8171DL61DE3918" hidden="1">#N/A</definedName>
    <definedName name="_8172DL61DE3918" hidden="1">#N/A</definedName>
    <definedName name="_8173DL61DE3918" hidden="1">#N/A</definedName>
    <definedName name="_8174DL61DE3918" hidden="1">#N/A</definedName>
    <definedName name="_8175DL61DE3918" hidden="1">#N/A</definedName>
    <definedName name="_8176DL61DE3918" hidden="1">#N/A</definedName>
    <definedName name="_8177DL61DE3918" hidden="1">#N/A</definedName>
    <definedName name="_8178DL61DE3918" hidden="1">#N/A</definedName>
    <definedName name="_8179DL61DE3918" hidden="1">#N/A</definedName>
    <definedName name="_817DL60DC332A" hidden="1">#N/A</definedName>
    <definedName name="_817DLC52BE51B" hidden="1">#N/A</definedName>
    <definedName name="_8180DL61DE3918" hidden="1">#N/A</definedName>
    <definedName name="_8181DL61DE3918" hidden="1">#N/A</definedName>
    <definedName name="_8182DL61DE3918" hidden="1">#N/A</definedName>
    <definedName name="_8183DL61DE3918" hidden="1">#N/A</definedName>
    <definedName name="_8184DL61DE3918" hidden="1">#N/A</definedName>
    <definedName name="_8185DL61DE3918" hidden="1">#N/A</definedName>
    <definedName name="_8186DL61DE3918" hidden="1">#N/A</definedName>
    <definedName name="_8187DL61DE3918" hidden="1">#N/A</definedName>
    <definedName name="_8188DL61DE3918" hidden="1">#N/A</definedName>
    <definedName name="_8189DL61DE3918" hidden="1">#N/A</definedName>
    <definedName name="_818DL60DC332A" hidden="1">#N/A</definedName>
    <definedName name="_818DLC52C9562" hidden="1">#N/A</definedName>
    <definedName name="_8190DL61DE3918" hidden="1">#N/A</definedName>
    <definedName name="_8191DL61DF391C" hidden="1">#N/A</definedName>
    <definedName name="_8192DL61DF391C" hidden="1">#N/A</definedName>
    <definedName name="_8193DL61DF391C" hidden="1">#N/A</definedName>
    <definedName name="_8194DL61DF391C" hidden="1">#N/A</definedName>
    <definedName name="_8195DL61DF391C" hidden="1">#N/A</definedName>
    <definedName name="_8196DL61DF391C" hidden="1">#N/A</definedName>
    <definedName name="_8197DL61DF391C" hidden="1">#N/A</definedName>
    <definedName name="_8198DL61DF391C" hidden="1">#N/A</definedName>
    <definedName name="_8199DL61DF391C" hidden="1">#N/A</definedName>
    <definedName name="_819DL60DC332A" hidden="1">#N/A</definedName>
    <definedName name="_819DLC52CE51B" hidden="1">#N/A</definedName>
    <definedName name="_81DL607330A6" hidden="1">#N/A</definedName>
    <definedName name="_81DL612D3518" hidden="1">#N/A</definedName>
    <definedName name="_8200DL61DF391C" hidden="1">#N/A</definedName>
    <definedName name="_8201DL61DF391C" hidden="1">#N/A</definedName>
    <definedName name="_8202DL61DF391C" hidden="1">#N/A</definedName>
    <definedName name="_8203DL61DF391C" hidden="1">#N/A</definedName>
    <definedName name="_8204DL61DF391C" hidden="1">#N/A</definedName>
    <definedName name="_8205DL61DF391C" hidden="1">#N/A</definedName>
    <definedName name="_8206DL61DF391C" hidden="1">#N/A</definedName>
    <definedName name="_8207DL61DF391C" hidden="1">#N/A</definedName>
    <definedName name="_8208DL61DF391C" hidden="1">#N/A</definedName>
    <definedName name="_8209DL61DF391C" hidden="1">#N/A</definedName>
    <definedName name="_820DL60DC332A" hidden="1">#N/A</definedName>
    <definedName name="_820DLC52D9562" hidden="1">#N/A</definedName>
    <definedName name="_8210DL61DF391C" hidden="1">#N/A</definedName>
    <definedName name="_8211DL61DF391C" hidden="1">#N/A</definedName>
    <definedName name="_8212DL61DF391C" hidden="1">#N/A</definedName>
    <definedName name="_8213DL61DF391C" hidden="1">#N/A</definedName>
    <definedName name="_8214DL61DF391C" hidden="1">#N/A</definedName>
    <definedName name="_8215DL61DF391C" hidden="1">#N/A</definedName>
    <definedName name="_8216DL61DF391C" hidden="1">#N/A</definedName>
    <definedName name="_8217DL61DF391C" hidden="1">#N/A</definedName>
    <definedName name="_8218DL61DF391C" hidden="1">#N/A</definedName>
    <definedName name="_8219DL61DF391C" hidden="1">#N/A</definedName>
    <definedName name="_821DL60DC332A" hidden="1">#N/A</definedName>
    <definedName name="_821DLC52DE51B" hidden="1">#N/A</definedName>
    <definedName name="_8220DL61DF391C" hidden="1">#N/A</definedName>
    <definedName name="_8221DL61DF391C" hidden="1">#N/A</definedName>
    <definedName name="_8222DL61DF391C" hidden="1">#N/A</definedName>
    <definedName name="_8223DL61DF391C" hidden="1">#N/A</definedName>
    <definedName name="_8224DL61DF391C" hidden="1">#N/A</definedName>
    <definedName name="_8225DL61DF391C" hidden="1">#N/A</definedName>
    <definedName name="_8226DL61E03921" hidden="1">#N/A</definedName>
    <definedName name="_8227DL61E03921" hidden="1">#N/A</definedName>
    <definedName name="_8228DL61E03921" hidden="1">#N/A</definedName>
    <definedName name="_8229DL61E03921" hidden="1">#N/A</definedName>
    <definedName name="_822DL60DC332A" hidden="1">#N/A</definedName>
    <definedName name="_822DLC52E9562" hidden="1">#N/A</definedName>
    <definedName name="_8230DL61E03921" hidden="1">#N/A</definedName>
    <definedName name="_8231DL61E03921" hidden="1">#N/A</definedName>
    <definedName name="_8232DL61E03921" hidden="1">#N/A</definedName>
    <definedName name="_8233DL61E03921" hidden="1">#N/A</definedName>
    <definedName name="_8234DL61E03921" hidden="1">#N/A</definedName>
    <definedName name="_8235DL61E03921" hidden="1">#N/A</definedName>
    <definedName name="_8236DL61E03921" hidden="1">#N/A</definedName>
    <definedName name="_8237DL61E03921" hidden="1">#N/A</definedName>
    <definedName name="_8238DL61E03921" hidden="1">#N/A</definedName>
    <definedName name="_8239DL61E03921" hidden="1">#N/A</definedName>
    <definedName name="_823DL60DC332A" hidden="1">#N/A</definedName>
    <definedName name="_823DLC52EE51B" hidden="1">#N/A</definedName>
    <definedName name="_8240DL61E03921" hidden="1">#N/A</definedName>
    <definedName name="_8241DL61E03921" hidden="1">#N/A</definedName>
    <definedName name="_8242DL61E03921" hidden="1">#N/A</definedName>
    <definedName name="_8243DL61E03921" hidden="1">#N/A</definedName>
    <definedName name="_8244DL61E03921" hidden="1">#N/A</definedName>
    <definedName name="_8245DL61E03921" hidden="1">#N/A</definedName>
    <definedName name="_8246DL61E03921" hidden="1">#N/A</definedName>
    <definedName name="_8247DL61E03921" hidden="1">#N/A</definedName>
    <definedName name="_8248DL61E03921" hidden="1">#N/A</definedName>
    <definedName name="_8249DL61E03921" hidden="1">#N/A</definedName>
    <definedName name="_824DL60DC332A" hidden="1">#N/A</definedName>
    <definedName name="_824DLC52F9563" hidden="1">#N/A</definedName>
    <definedName name="_8250DL61E03921" hidden="1">#N/A</definedName>
    <definedName name="_8251DL61E03921" hidden="1">#N/A</definedName>
    <definedName name="_8252DL61E03921" hidden="1">#N/A</definedName>
    <definedName name="_8253DL61E03921" hidden="1">#N/A</definedName>
    <definedName name="_8254DL61E03921" hidden="1">#N/A</definedName>
    <definedName name="_8255DL61E03921" hidden="1">#N/A</definedName>
    <definedName name="_8256DL61E03921" hidden="1">#N/A</definedName>
    <definedName name="_8257DL61E03921" hidden="1">#N/A</definedName>
    <definedName name="_8258DL61E03921" hidden="1">#N/A</definedName>
    <definedName name="_8259DL61E03921" hidden="1">#N/A</definedName>
    <definedName name="_825DL60DC332A" hidden="1">#N/A</definedName>
    <definedName name="_825DLC52FE51B" hidden="1">#N/A</definedName>
    <definedName name="_8260DL61E03921" hidden="1">#N/A</definedName>
    <definedName name="_8261DL61E13925" hidden="1">#N/A</definedName>
    <definedName name="_8262DL61E13925" hidden="1">#N/A</definedName>
    <definedName name="_8263DL61E13925" hidden="1">#N/A</definedName>
    <definedName name="_8264DL61E13925" hidden="1">#N/A</definedName>
    <definedName name="_8265DL61E13925" hidden="1">#N/A</definedName>
    <definedName name="_8266DL61E13925" hidden="1">#N/A</definedName>
    <definedName name="_8267DL61E13925" hidden="1">#N/A</definedName>
    <definedName name="_8268DL61E13925" hidden="1">#N/A</definedName>
    <definedName name="_8269DL61E13925" hidden="1">#N/A</definedName>
    <definedName name="_826DL60DC332A" hidden="1">#N/A</definedName>
    <definedName name="_826DLC5309563" hidden="1">#N/A</definedName>
    <definedName name="_8270DL61E13925" hidden="1">#N/A</definedName>
    <definedName name="_8271DL61E13925" hidden="1">#N/A</definedName>
    <definedName name="_8272DL61E13925" hidden="1">#N/A</definedName>
    <definedName name="_8273DL61E13925" hidden="1">#N/A</definedName>
    <definedName name="_8274DL61E13925" hidden="1">#N/A</definedName>
    <definedName name="_8275DL61E13925" hidden="1">#N/A</definedName>
    <definedName name="_8276DL61E13925" hidden="1">#N/A</definedName>
    <definedName name="_8277DL61E13925" hidden="1">#N/A</definedName>
    <definedName name="_8278DL61E13925" hidden="1">#N/A</definedName>
    <definedName name="_8279DL61E13925" hidden="1">#N/A</definedName>
    <definedName name="_827DL60DC332A" hidden="1">#N/A</definedName>
    <definedName name="_827DLC530E51C" hidden="1">#N/A</definedName>
    <definedName name="_8280DL61E13925" hidden="1">#N/A</definedName>
    <definedName name="_8281DL61E13925" hidden="1">#N/A</definedName>
    <definedName name="_8282DL61E13925" hidden="1">#N/A</definedName>
    <definedName name="_8283DL61E13925" hidden="1">#N/A</definedName>
    <definedName name="_8284DL61E13925" hidden="1">#N/A</definedName>
    <definedName name="_8285DL61E13925" hidden="1">#N/A</definedName>
    <definedName name="_8286DL61E13925" hidden="1">#N/A</definedName>
    <definedName name="_8287DL61E13925" hidden="1">#N/A</definedName>
    <definedName name="_8288DL61E13925" hidden="1">#N/A</definedName>
    <definedName name="_8289DL61E13925" hidden="1">#N/A</definedName>
    <definedName name="_828DL60DC332A" hidden="1">#N/A</definedName>
    <definedName name="_828DLC5319563" hidden="1">#N/A</definedName>
    <definedName name="_8290DL61E13925" hidden="1">#N/A</definedName>
    <definedName name="_8291DL61E13925" hidden="1">#N/A</definedName>
    <definedName name="_8292DL61E13925" hidden="1">#N/A</definedName>
    <definedName name="_8293DL61E13925" hidden="1">#N/A</definedName>
    <definedName name="_8294DL61E13925" hidden="1">#N/A</definedName>
    <definedName name="_8295DL61E13925" hidden="1">#N/A</definedName>
    <definedName name="_8296DL61E23929" hidden="1">#N/A</definedName>
    <definedName name="_8297DL61E23929" hidden="1">#N/A</definedName>
    <definedName name="_8298DL61E23929" hidden="1">#N/A</definedName>
    <definedName name="_8299DL61E23929" hidden="1">#N/A</definedName>
    <definedName name="_829DL60DC332A" hidden="1">#N/A</definedName>
    <definedName name="_829DLC531E51C" hidden="1">#N/A</definedName>
    <definedName name="_82DL607330A6" hidden="1">#N/A</definedName>
    <definedName name="_82DL612E351E" hidden="1">#N/A</definedName>
    <definedName name="_8300DL61E23929" hidden="1">#N/A</definedName>
    <definedName name="_8301DL61E23929" hidden="1">#N/A</definedName>
    <definedName name="_8302DL61E23929" hidden="1">#N/A</definedName>
    <definedName name="_8303DL61E23929" hidden="1">#N/A</definedName>
    <definedName name="_8304DL61E23929" hidden="1">#N/A</definedName>
    <definedName name="_8305DL61E23929" hidden="1">#N/A</definedName>
    <definedName name="_8306DL61E23929" hidden="1">#N/A</definedName>
    <definedName name="_8307DL61E23929" hidden="1">#N/A</definedName>
    <definedName name="_8308DL61E23929" hidden="1">#N/A</definedName>
    <definedName name="_8309DL61E23929" hidden="1">#N/A</definedName>
    <definedName name="_830DL60DC332A" hidden="1">#N/A</definedName>
    <definedName name="_830DLC5329563" hidden="1">#N/A</definedName>
    <definedName name="_8310DL61E23929" hidden="1">#N/A</definedName>
    <definedName name="_8311DL61E23929" hidden="1">#N/A</definedName>
    <definedName name="_8312DL61E23929" hidden="1">#N/A</definedName>
    <definedName name="_8313DL61E23929" hidden="1">#N/A</definedName>
    <definedName name="_8314DL61E23929" hidden="1">#N/A</definedName>
    <definedName name="_8315DL61E23929" hidden="1">#N/A</definedName>
    <definedName name="_8316DL61E23929" hidden="1">#N/A</definedName>
    <definedName name="_8317DL61E23929" hidden="1">#N/A</definedName>
    <definedName name="_8318DL61E23929" hidden="1">#N/A</definedName>
    <definedName name="_8319DL61E23929" hidden="1">#N/A</definedName>
    <definedName name="_831DL60DC332A" hidden="1">#N/A</definedName>
    <definedName name="_831DLC532E51C" hidden="1">#N/A</definedName>
    <definedName name="_8320DL61E23929" hidden="1">#N/A</definedName>
    <definedName name="_8321DL61E23929" hidden="1">#N/A</definedName>
    <definedName name="_8322DL61E23929" hidden="1">#N/A</definedName>
    <definedName name="_8323DL61E23929" hidden="1">#N/A</definedName>
    <definedName name="_8324DL61E23929" hidden="1">#N/A</definedName>
    <definedName name="_8325DL61E23929" hidden="1">#N/A</definedName>
    <definedName name="_8326DL61E23929" hidden="1">#N/A</definedName>
    <definedName name="_8327DL61E23929" hidden="1">#N/A</definedName>
    <definedName name="_8328DL61E23929" hidden="1">#N/A</definedName>
    <definedName name="_8329DL61E23929" hidden="1">#N/A</definedName>
    <definedName name="_832DL60DC332A" hidden="1">#N/A</definedName>
    <definedName name="_832DLC5339563" hidden="1">#N/A</definedName>
    <definedName name="_8330DL61E23929" hidden="1">#N/A</definedName>
    <definedName name="_8331DL61E3392E" hidden="1">#N/A</definedName>
    <definedName name="_8332DL61E3392E" hidden="1">#N/A</definedName>
    <definedName name="_8333DL61E3392E" hidden="1">#N/A</definedName>
    <definedName name="_8334DL61E3392E" hidden="1">#N/A</definedName>
    <definedName name="_8335DL61E3392E" hidden="1">#N/A</definedName>
    <definedName name="_8336DL61E3392E" hidden="1">#N/A</definedName>
    <definedName name="_8337DL61E3392E" hidden="1">#N/A</definedName>
    <definedName name="_8338DL61E3392E" hidden="1">#N/A</definedName>
    <definedName name="_8339DL61E3392E" hidden="1">#N/A</definedName>
    <definedName name="_833DL60DC332A" hidden="1">#N/A</definedName>
    <definedName name="_833DLC533E51C" hidden="1">#N/A</definedName>
    <definedName name="_8340DL61E3392E" hidden="1">#N/A</definedName>
    <definedName name="_8341DL61E3392E" hidden="1">#N/A</definedName>
    <definedName name="_8342DL61E3392E" hidden="1">#N/A</definedName>
    <definedName name="_8343DL61E3392E" hidden="1">#N/A</definedName>
    <definedName name="_8344DL61E3392E" hidden="1">#N/A</definedName>
    <definedName name="_8345DL61E3392E" hidden="1">#N/A</definedName>
    <definedName name="_8346DL61E3392E" hidden="1">#N/A</definedName>
    <definedName name="_8347DL61E3392E" hidden="1">#N/A</definedName>
    <definedName name="_8348DL61E3392E" hidden="1">#N/A</definedName>
    <definedName name="_8349DL61E3392E" hidden="1">#N/A</definedName>
    <definedName name="_834DL60DC332A" hidden="1">#N/A</definedName>
    <definedName name="_834DLC5349563" hidden="1">#N/A</definedName>
    <definedName name="_8350DL61E3392E" hidden="1">#N/A</definedName>
    <definedName name="_8351DL61E3392E" hidden="1">#N/A</definedName>
    <definedName name="_8352DL61E3392E" hidden="1">#N/A</definedName>
    <definedName name="_8353DL61E3392E" hidden="1">#N/A</definedName>
    <definedName name="_8354DL61E3392E" hidden="1">#N/A</definedName>
    <definedName name="_8355DL61E3392E" hidden="1">#N/A</definedName>
    <definedName name="_8356DL61E3392E" hidden="1">#N/A</definedName>
    <definedName name="_8357DL61E3392E" hidden="1">#N/A</definedName>
    <definedName name="_8358DL61E3392E" hidden="1">#N/A</definedName>
    <definedName name="_8359DL61E3392E" hidden="1">#N/A</definedName>
    <definedName name="_835DL60DC332A" hidden="1">#N/A</definedName>
    <definedName name="_835DLC534E51C" hidden="1">#N/A</definedName>
    <definedName name="_8360DL61E3392E" hidden="1">#N/A</definedName>
    <definedName name="_8361DL61E3392E" hidden="1">#N/A</definedName>
    <definedName name="_8362DL61E3392E" hidden="1">#N/A</definedName>
    <definedName name="_8363DL61E3392E" hidden="1">#N/A</definedName>
    <definedName name="_8364DL61E3392E" hidden="1">#N/A</definedName>
    <definedName name="_8365DL61E3392E" hidden="1">#N/A</definedName>
    <definedName name="_8366DL61E43932" hidden="1">#N/A</definedName>
    <definedName name="_8367DL61E43932" hidden="1">#N/A</definedName>
    <definedName name="_8368DL61E43932" hidden="1">#N/A</definedName>
    <definedName name="_8369DL61E43932" hidden="1">#N/A</definedName>
    <definedName name="_836DL60DC332A" hidden="1">#N/A</definedName>
    <definedName name="_836DLC5359563" hidden="1">#N/A</definedName>
    <definedName name="_8370DL61E43932" hidden="1">#N/A</definedName>
    <definedName name="_8371DL61E43932" hidden="1">#N/A</definedName>
    <definedName name="_8372DL61E43932" hidden="1">#N/A</definedName>
    <definedName name="_8373DL61E43932" hidden="1">#N/A</definedName>
    <definedName name="_8374DL61E43932" hidden="1">#N/A</definedName>
    <definedName name="_8375DL61E43932" hidden="1">#N/A</definedName>
    <definedName name="_8376DL61E43932" hidden="1">#N/A</definedName>
    <definedName name="_8377DL61E43932" hidden="1">#N/A</definedName>
    <definedName name="_8378DL61E43932" hidden="1">#N/A</definedName>
    <definedName name="_8379DL61E43932" hidden="1">#N/A</definedName>
    <definedName name="_837DL60DC332A" hidden="1">#N/A</definedName>
    <definedName name="_837DLC535E51C" hidden="1">#N/A</definedName>
    <definedName name="_8380DL61E43932" hidden="1">#N/A</definedName>
    <definedName name="_8381DL61E43932" hidden="1">#N/A</definedName>
    <definedName name="_8382DL61E43932" hidden="1">#N/A</definedName>
    <definedName name="_8383DL61E43932" hidden="1">#N/A</definedName>
    <definedName name="_8384DL61E43932" hidden="1">#N/A</definedName>
    <definedName name="_8385DL61E43932" hidden="1">#N/A</definedName>
    <definedName name="_8386DL61E43932" hidden="1">#N/A</definedName>
    <definedName name="_8387DL61E43932" hidden="1">#N/A</definedName>
    <definedName name="_8388DL61E43932" hidden="1">#N/A</definedName>
    <definedName name="_8389DL61E43932" hidden="1">#N/A</definedName>
    <definedName name="_838DL60DC332A" hidden="1">#N/A</definedName>
    <definedName name="_838DLC5369563" hidden="1">#N/A</definedName>
    <definedName name="_8390DL61E43932" hidden="1">#N/A</definedName>
    <definedName name="_8391DL61E43932" hidden="1">#N/A</definedName>
    <definedName name="_8392DL61E43932" hidden="1">#N/A</definedName>
    <definedName name="_8393DL61E43932" hidden="1">#N/A</definedName>
    <definedName name="_8394DL61E43932" hidden="1">#N/A</definedName>
    <definedName name="_8395DL61E43932" hidden="1">#N/A</definedName>
    <definedName name="_8396DL61E43932" hidden="1">#N/A</definedName>
    <definedName name="_8397DL61E43932" hidden="1">#N/A</definedName>
    <definedName name="_8398DL61E43932" hidden="1">#N/A</definedName>
    <definedName name="_8399DL61E43932" hidden="1">#N/A</definedName>
    <definedName name="_839DL60DC332A" hidden="1">#N/A</definedName>
    <definedName name="_839DLC536E51C" hidden="1">#N/A</definedName>
    <definedName name="_83DL607330A6" hidden="1">#N/A</definedName>
    <definedName name="_83DL612F3524" hidden="1">#N/A</definedName>
    <definedName name="_8400DL61E43932" hidden="1">#N/A</definedName>
    <definedName name="_8401DL62393A5F" hidden="1">#N/A</definedName>
    <definedName name="_8402DL62393A5F" hidden="1">#N/A</definedName>
    <definedName name="_8403DL62393A5F" hidden="1">#N/A</definedName>
    <definedName name="_8404DL62393A5F" hidden="1">#N/A</definedName>
    <definedName name="_8405DL62393A5F" hidden="1">#N/A</definedName>
    <definedName name="_8406DL62393A5F" hidden="1">#N/A</definedName>
    <definedName name="_8407DL62393A5F" hidden="1">#N/A</definedName>
    <definedName name="_8408DL62393A5F" hidden="1">#N/A</definedName>
    <definedName name="_8409DL62393A5F" hidden="1">#N/A</definedName>
    <definedName name="_840DL60DC332A" hidden="1">#N/A</definedName>
    <definedName name="_840DLC537E64E" hidden="1">#N/A</definedName>
    <definedName name="_8410DL62393A5F" hidden="1">#N/A</definedName>
    <definedName name="_8411DL62393A5F" hidden="1">#N/A</definedName>
    <definedName name="_8412DL62393A5F" hidden="1">#N/A</definedName>
    <definedName name="_8413DL62393A5F" hidden="1">#N/A</definedName>
    <definedName name="_8414DL62393A5F" hidden="1">#N/A</definedName>
    <definedName name="_8415DL62393A5F" hidden="1">#N/A</definedName>
    <definedName name="_8416DL62393A5F" hidden="1">#N/A</definedName>
    <definedName name="_8417DL62393A5F" hidden="1">#N/A</definedName>
    <definedName name="_8418DL62393A5F" hidden="1">#N/A</definedName>
    <definedName name="_8419DL62393A5F" hidden="1">#N/A</definedName>
    <definedName name="_841DL60E9337B" hidden="1">#N/A</definedName>
    <definedName name="_841DLC538E64E" hidden="1">#N/A</definedName>
    <definedName name="_8420DL62393A5F" hidden="1">#N/A</definedName>
    <definedName name="_8421DL62393A5F" hidden="1">#N/A</definedName>
    <definedName name="_8422DL62393A5F" hidden="1">#N/A</definedName>
    <definedName name="_8423DL62393A5F" hidden="1">#N/A</definedName>
    <definedName name="_8424DL62393A5F" hidden="1">#N/A</definedName>
    <definedName name="_8425DL62393A5F" hidden="1">#N/A</definedName>
    <definedName name="_8426DL62393A5F" hidden="1">#N/A</definedName>
    <definedName name="_8427DL62393A5F" hidden="1">#N/A</definedName>
    <definedName name="_8428DL62393A5F" hidden="1">#N/A</definedName>
    <definedName name="_8429DL62393A5F" hidden="1">#N/A</definedName>
    <definedName name="_842DL60E9337B" hidden="1">#N/A</definedName>
    <definedName name="_842DLC539E64E" hidden="1">#N/A</definedName>
    <definedName name="_8430DL62393A5F" hidden="1">#N/A</definedName>
    <definedName name="_8431DL62393A5F" hidden="1">#N/A</definedName>
    <definedName name="_8432DL62393A5F" hidden="1">#N/A</definedName>
    <definedName name="_8433DL62393A5F" hidden="1">#N/A</definedName>
    <definedName name="_8434DL62393A5F" hidden="1">#N/A</definedName>
    <definedName name="_8435DL62393A5F" hidden="1">#N/A</definedName>
    <definedName name="_8436DL623A3A63" hidden="1">#N/A</definedName>
    <definedName name="_8437DL623A3A63" hidden="1">#N/A</definedName>
    <definedName name="_8438DL623A3A63" hidden="1">#N/A</definedName>
    <definedName name="_8439DL623A3A63" hidden="1">#N/A</definedName>
    <definedName name="_843DL60E9337B" hidden="1">#N/A</definedName>
    <definedName name="_843DLC53AE64E" hidden="1">#N/A</definedName>
    <definedName name="_8440DL623A3A63" hidden="1">#N/A</definedName>
    <definedName name="_8441DL623A3A63" hidden="1">#N/A</definedName>
    <definedName name="_8442DL623A3A63" hidden="1">#N/A</definedName>
    <definedName name="_8443DL623A3A63" hidden="1">#N/A</definedName>
    <definedName name="_8444DL623A3A63" hidden="1">#N/A</definedName>
    <definedName name="_8445DL623A3A63" hidden="1">#N/A</definedName>
    <definedName name="_8446DL623A3A63" hidden="1">#N/A</definedName>
    <definedName name="_8447DL623A3A63" hidden="1">#N/A</definedName>
    <definedName name="_8448DL623A3A63" hidden="1">#N/A</definedName>
    <definedName name="_8449DL623A3A63" hidden="1">#N/A</definedName>
    <definedName name="_844DL60E9337B" hidden="1">#N/A</definedName>
    <definedName name="_844DLC53BE64E" hidden="1">#N/A</definedName>
    <definedName name="_8450DL623A3A63" hidden="1">#N/A</definedName>
    <definedName name="_8451DL623A3A63" hidden="1">#N/A</definedName>
    <definedName name="_8452DL623A3A63" hidden="1">#N/A</definedName>
    <definedName name="_8453DL623A3A63" hidden="1">#N/A</definedName>
    <definedName name="_8454DL623A3A63" hidden="1">#N/A</definedName>
    <definedName name="_8455DL623A3A63" hidden="1">#N/A</definedName>
    <definedName name="_8456DL623A3A63" hidden="1">#N/A</definedName>
    <definedName name="_8457DL623A3A63" hidden="1">#N/A</definedName>
    <definedName name="_8458DL623A3A63" hidden="1">#N/A</definedName>
    <definedName name="_8459DL623A3A63" hidden="1">#N/A</definedName>
    <definedName name="_845DL60E9337B" hidden="1">#N/A</definedName>
    <definedName name="_845DLC53CE64E" hidden="1">#N/A</definedName>
    <definedName name="_8460DL623A3A63" hidden="1">#N/A</definedName>
    <definedName name="_8461DL623A3A63" hidden="1">#N/A</definedName>
    <definedName name="_8462DL623A3A63" hidden="1">#N/A</definedName>
    <definedName name="_8463DL623A3A63" hidden="1">#N/A</definedName>
    <definedName name="_8464DL623A3A63" hidden="1">#N/A</definedName>
    <definedName name="_8465DL623A3A63" hidden="1">#N/A</definedName>
    <definedName name="_8466DL623A3A63" hidden="1">#N/A</definedName>
    <definedName name="_8467DL623A3A63" hidden="1">#N/A</definedName>
    <definedName name="_8468DL623A3A63" hidden="1">#N/A</definedName>
    <definedName name="_8469DL623A3A63" hidden="1">#N/A</definedName>
    <definedName name="_846DL60E9337B" hidden="1">#N/A</definedName>
    <definedName name="_846DLC53DE64E" hidden="1">#N/A</definedName>
    <definedName name="_8470DL623A3A63" hidden="1">#N/A</definedName>
    <definedName name="_8471DL623B3A66" hidden="1">#N/A</definedName>
    <definedName name="_8472DL623B3A66" hidden="1">#N/A</definedName>
    <definedName name="_8473DL623B3A66" hidden="1">#N/A</definedName>
    <definedName name="_8474DL623B3A66" hidden="1">#N/A</definedName>
    <definedName name="_8475DL623B3A66" hidden="1">#N/A</definedName>
    <definedName name="_8476DL623B3A66" hidden="1">#N/A</definedName>
    <definedName name="_8477DL623B3A66" hidden="1">#N/A</definedName>
    <definedName name="_8478DL623B3A66" hidden="1">#N/A</definedName>
    <definedName name="_8479DL623B3A66" hidden="1">#N/A</definedName>
    <definedName name="_847DL60E9337B" hidden="1">#N/A</definedName>
    <definedName name="_847DLC53EE64E" hidden="1">#N/A</definedName>
    <definedName name="_8480DL623B3A66" hidden="1">#N/A</definedName>
    <definedName name="_8481DL623B3A66" hidden="1">#N/A</definedName>
    <definedName name="_8482DL623B3A66" hidden="1">#N/A</definedName>
    <definedName name="_8483DL623B3A66" hidden="1">#N/A</definedName>
    <definedName name="_8484DL623B3A66" hidden="1">#N/A</definedName>
    <definedName name="_8485DL623B3A66" hidden="1">#N/A</definedName>
    <definedName name="_8486DL623B3A66" hidden="1">#N/A</definedName>
    <definedName name="_8487DL623B3A66" hidden="1">#N/A</definedName>
    <definedName name="_8488DL623B3A66" hidden="1">#N/A</definedName>
    <definedName name="_8489DL623B3A66" hidden="1">#N/A</definedName>
    <definedName name="_848DL60E9337B" hidden="1">#N/A</definedName>
    <definedName name="_848DLC53FE64E" hidden="1">#N/A</definedName>
    <definedName name="_8490DL623B3A66" hidden="1">#N/A</definedName>
    <definedName name="_8491DL623B3A66" hidden="1">#N/A</definedName>
    <definedName name="_8492DL623B3A66" hidden="1">#N/A</definedName>
    <definedName name="_8493DL623B3A66" hidden="1">#N/A</definedName>
    <definedName name="_8494DL623B3A66" hidden="1">#N/A</definedName>
    <definedName name="_8495DL623B3A66" hidden="1">#N/A</definedName>
    <definedName name="_8496DL623B3A66" hidden="1">#N/A</definedName>
    <definedName name="_8497DL623B3A66" hidden="1">#N/A</definedName>
    <definedName name="_8498DL623B3A66" hidden="1">#N/A</definedName>
    <definedName name="_8499DL623B3A66" hidden="1">#N/A</definedName>
    <definedName name="_849DL60E9337B" hidden="1">#N/A</definedName>
    <definedName name="_849DLC540E64E" hidden="1">#N/A</definedName>
    <definedName name="_84DL607330A6" hidden="1">#N/A</definedName>
    <definedName name="_84DL61303529" hidden="1">#N/A</definedName>
    <definedName name="_8500DL623B3A66" hidden="1">#N/A</definedName>
    <definedName name="_8501DL623B3A66" hidden="1">#N/A</definedName>
    <definedName name="_8502DL623B3A66" hidden="1">#N/A</definedName>
    <definedName name="_8503DL623B3A66" hidden="1">#N/A</definedName>
    <definedName name="_8504DL623B3A66" hidden="1">#N/A</definedName>
    <definedName name="_8505DL623B3A66" hidden="1">#N/A</definedName>
    <definedName name="_8506DL623C3A6A" hidden="1">#N/A</definedName>
    <definedName name="_8507DL623C3A6A" hidden="1">#N/A</definedName>
    <definedName name="_8508DL623C3A6A" hidden="1">#N/A</definedName>
    <definedName name="_8509DL623C3A6A" hidden="1">#N/A</definedName>
    <definedName name="_850DL60E9337B" hidden="1">#N/A</definedName>
    <definedName name="_850DLC541E64E" hidden="1">#N/A</definedName>
    <definedName name="_8510DL623C3A6A" hidden="1">#N/A</definedName>
    <definedName name="_8511DL623C3A6A" hidden="1">#N/A</definedName>
    <definedName name="_8512DL623C3A6A" hidden="1">#N/A</definedName>
    <definedName name="_8513DL623C3A6A" hidden="1">#N/A</definedName>
    <definedName name="_8514DL623C3A6A" hidden="1">#N/A</definedName>
    <definedName name="_8515DL623C3A6A" hidden="1">#N/A</definedName>
    <definedName name="_8516DL623C3A6A" hidden="1">#N/A</definedName>
    <definedName name="_8517DL623C3A6A" hidden="1">#N/A</definedName>
    <definedName name="_8518DL623C3A6A" hidden="1">#N/A</definedName>
    <definedName name="_8519DL623C3A6A" hidden="1">#N/A</definedName>
    <definedName name="_851DL60E9337B" hidden="1">#N/A</definedName>
    <definedName name="_851DLC542E64E" hidden="1">#N/A</definedName>
    <definedName name="_8520DL623C3A6A" hidden="1">#N/A</definedName>
    <definedName name="_8521DL623C3A6A" hidden="1">#N/A</definedName>
    <definedName name="_8522DL623C3A6A" hidden="1">#N/A</definedName>
    <definedName name="_8523DL623C3A6A" hidden="1">#N/A</definedName>
    <definedName name="_8524DL623C3A6A" hidden="1">#N/A</definedName>
    <definedName name="_8525DL623C3A6A" hidden="1">#N/A</definedName>
    <definedName name="_8526DL623C3A6A" hidden="1">#N/A</definedName>
    <definedName name="_8527DL623C3A6A" hidden="1">#N/A</definedName>
    <definedName name="_8528DL623C3A6A" hidden="1">#N/A</definedName>
    <definedName name="_8529DL623C3A6A" hidden="1">#N/A</definedName>
    <definedName name="_852DL60E9337B" hidden="1">#N/A</definedName>
    <definedName name="_852DLC543E64E" hidden="1">#N/A</definedName>
    <definedName name="_8530DL623C3A6A" hidden="1">#N/A</definedName>
    <definedName name="_8531DL623C3A6A" hidden="1">#N/A</definedName>
    <definedName name="_8532DL623C3A6A" hidden="1">#N/A</definedName>
    <definedName name="_8533DL623C3A6A" hidden="1">#N/A</definedName>
    <definedName name="_8534DL623C3A6A" hidden="1">#N/A</definedName>
    <definedName name="_8535DL623C3A6A" hidden="1">#N/A</definedName>
    <definedName name="_8536DL623C3A6A" hidden="1">#N/A</definedName>
    <definedName name="_8537DL623C3A6A" hidden="1">#N/A</definedName>
    <definedName name="_8538DL623C3A6A" hidden="1">#N/A</definedName>
    <definedName name="_8539DL623C3A6A" hidden="1">#N/A</definedName>
    <definedName name="_853DL60E9337B" hidden="1">#N/A</definedName>
    <definedName name="_853DLC544E64E" hidden="1">#N/A</definedName>
    <definedName name="_8540DL623C3A6A" hidden="1">#N/A</definedName>
    <definedName name="_8541DL623D3A70" hidden="1">#N/A</definedName>
    <definedName name="_8542DL623D3A70" hidden="1">#N/A</definedName>
    <definedName name="_8543DL623D3A70" hidden="1">#N/A</definedName>
    <definedName name="_8544DL623D3A70" hidden="1">#N/A</definedName>
    <definedName name="_8545DL623D3A70" hidden="1">#N/A</definedName>
    <definedName name="_8546DL623D3A70" hidden="1">#N/A</definedName>
    <definedName name="_8547DL623D3A70" hidden="1">#N/A</definedName>
    <definedName name="_8548DL623D3A70" hidden="1">#N/A</definedName>
    <definedName name="_8549DL623D3A70" hidden="1">#N/A</definedName>
    <definedName name="_854DL60E9337B" hidden="1">#N/A</definedName>
    <definedName name="_854DLC545E64E" hidden="1">#N/A</definedName>
    <definedName name="_8550DL623D3A70" hidden="1">#N/A</definedName>
    <definedName name="_8551DL623D3A70" hidden="1">#N/A</definedName>
    <definedName name="_8552DL623D3A70" hidden="1">#N/A</definedName>
    <definedName name="_8553DL623D3A70" hidden="1">#N/A</definedName>
    <definedName name="_8554DL623D3A70" hidden="1">#N/A</definedName>
    <definedName name="_8555DL623D3A70" hidden="1">#N/A</definedName>
    <definedName name="_8556DL623D3A70" hidden="1">#N/A</definedName>
    <definedName name="_8557DL623D3A70" hidden="1">#N/A</definedName>
    <definedName name="_8558DL623D3A70" hidden="1">#N/A</definedName>
    <definedName name="_8559DL623D3A70" hidden="1">#N/A</definedName>
    <definedName name="_855DL60E9337B" hidden="1">#N/A</definedName>
    <definedName name="_855DLC546E64E" hidden="1">#N/A</definedName>
    <definedName name="_8560DL623D3A70" hidden="1">#N/A</definedName>
    <definedName name="_8561DL623D3A70" hidden="1">#N/A</definedName>
    <definedName name="_8562DL623D3A70" hidden="1">#N/A</definedName>
    <definedName name="_8563DL623D3A70" hidden="1">#N/A</definedName>
    <definedName name="_8564DL623D3A70" hidden="1">#N/A</definedName>
    <definedName name="_8565DL623D3A70" hidden="1">#N/A</definedName>
    <definedName name="_8566DL623D3A70" hidden="1">#N/A</definedName>
    <definedName name="_8567DL623D3A70" hidden="1">#N/A</definedName>
    <definedName name="_8568DL623D3A70" hidden="1">#N/A</definedName>
    <definedName name="_8569DL623D3A70" hidden="1">#N/A</definedName>
    <definedName name="_856DL60E9337B" hidden="1">#N/A</definedName>
    <definedName name="_856DLC547E64E" hidden="1">#N/A</definedName>
    <definedName name="_8570DL623D3A70" hidden="1">#N/A</definedName>
    <definedName name="_8571DL623D3A70" hidden="1">#N/A</definedName>
    <definedName name="_8572DL623D3A70" hidden="1">#N/A</definedName>
    <definedName name="_8573DL623D3A70" hidden="1">#N/A</definedName>
    <definedName name="_8574DL623D3A70" hidden="1">#N/A</definedName>
    <definedName name="_8575DL623D3A70" hidden="1">#N/A</definedName>
    <definedName name="_8576DL623E3A74" hidden="1">#N/A</definedName>
    <definedName name="_8577DL623E3A74" hidden="1">#N/A</definedName>
    <definedName name="_8578DL623E3A74" hidden="1">#N/A</definedName>
    <definedName name="_8579DL623E3A74" hidden="1">#N/A</definedName>
    <definedName name="_857DL60E9337B" hidden="1">#N/A</definedName>
    <definedName name="_857DLC548E64E" hidden="1">#N/A</definedName>
    <definedName name="_8580DL623E3A74" hidden="1">#N/A</definedName>
    <definedName name="_8581DL623E3A74" hidden="1">#N/A</definedName>
    <definedName name="_8582DL623E3A74" hidden="1">#N/A</definedName>
    <definedName name="_8583DL623E3A74" hidden="1">#N/A</definedName>
    <definedName name="_8584DL623E3A74" hidden="1">#N/A</definedName>
    <definedName name="_8585DL623E3A74" hidden="1">#N/A</definedName>
    <definedName name="_8586DL623E3A74" hidden="1">#N/A</definedName>
    <definedName name="_8587DL623E3A74" hidden="1">#N/A</definedName>
    <definedName name="_8588DL623E3A74" hidden="1">#N/A</definedName>
    <definedName name="_8589DL623E3A74" hidden="1">#N/A</definedName>
    <definedName name="_858DL60E9337B" hidden="1">#N/A</definedName>
    <definedName name="_858DLC549E64E" hidden="1">#N/A</definedName>
    <definedName name="_8590DL623E3A74" hidden="1">#N/A</definedName>
    <definedName name="_8591DL623E3A74" hidden="1">#N/A</definedName>
    <definedName name="_8592DL623E3A74" hidden="1">#N/A</definedName>
    <definedName name="_8593DL623E3A74" hidden="1">#N/A</definedName>
    <definedName name="_8594DL623E3A74" hidden="1">#N/A</definedName>
    <definedName name="_8595DL623E3A74" hidden="1">#N/A</definedName>
    <definedName name="_8596DL623E3A74" hidden="1">#N/A</definedName>
    <definedName name="_8597DL623E3A74" hidden="1">#N/A</definedName>
    <definedName name="_8598DL623E3A74" hidden="1">#N/A</definedName>
    <definedName name="_8599DL623E3A74" hidden="1">#N/A</definedName>
    <definedName name="_859DL60E9337B" hidden="1">#N/A</definedName>
    <definedName name="_859DLC54AE64E" hidden="1">#N/A</definedName>
    <definedName name="_85DL607330A6" hidden="1">#N/A</definedName>
    <definedName name="_85DL61313530" hidden="1">#N/A</definedName>
    <definedName name="_8600DL623E3A74" hidden="1">#N/A</definedName>
    <definedName name="_8601DL623E3A74" hidden="1">#N/A</definedName>
    <definedName name="_8602DL623E3A74" hidden="1">#N/A</definedName>
    <definedName name="_8603DL623E3A74" hidden="1">#N/A</definedName>
    <definedName name="_8604DL623E3A74" hidden="1">#N/A</definedName>
    <definedName name="_8605DL623E3A74" hidden="1">#N/A</definedName>
    <definedName name="_8606DL623E3A74" hidden="1">#N/A</definedName>
    <definedName name="_8607DL623E3A74" hidden="1">#N/A</definedName>
    <definedName name="_8608DL623E3A74" hidden="1">#N/A</definedName>
    <definedName name="_8609DL623E3A74" hidden="1">#N/A</definedName>
    <definedName name="_860DL60E9337B" hidden="1">#N/A</definedName>
    <definedName name="_860DLC54BE64E" hidden="1">#N/A</definedName>
    <definedName name="_8610DL623E3A74" hidden="1">#N/A</definedName>
    <definedName name="_8611DL623F3A78" hidden="1">#N/A</definedName>
    <definedName name="_8612DL623F3A78" hidden="1">#N/A</definedName>
    <definedName name="_8613DL623F3A78" hidden="1">#N/A</definedName>
    <definedName name="_8614DL623F3A78" hidden="1">#N/A</definedName>
    <definedName name="_8615DL623F3A78" hidden="1">#N/A</definedName>
    <definedName name="_8616DL623F3A78" hidden="1">#N/A</definedName>
    <definedName name="_8617DL623F3A78" hidden="1">#N/A</definedName>
    <definedName name="_8618DL623F3A78" hidden="1">#N/A</definedName>
    <definedName name="_8619DL623F3A78" hidden="1">#N/A</definedName>
    <definedName name="_861DL60E9337B" hidden="1">#N/A</definedName>
    <definedName name="_861DLC54CE64E" hidden="1">#N/A</definedName>
    <definedName name="_8620DL623F3A78" hidden="1">#N/A</definedName>
    <definedName name="_8621DL623F3A78" hidden="1">#N/A</definedName>
    <definedName name="_8622DL623F3A78" hidden="1">#N/A</definedName>
    <definedName name="_8623DL623F3A78" hidden="1">#N/A</definedName>
    <definedName name="_8624DL623F3A78" hidden="1">#N/A</definedName>
    <definedName name="_8625DL623F3A78" hidden="1">#N/A</definedName>
    <definedName name="_8626DL623F3A78" hidden="1">#N/A</definedName>
    <definedName name="_8627DL623F3A78" hidden="1">#N/A</definedName>
    <definedName name="_8628DL623F3A78" hidden="1">#N/A</definedName>
    <definedName name="_8629DL623F3A78" hidden="1">#N/A</definedName>
    <definedName name="_862DL60E9337B" hidden="1">#N/A</definedName>
    <definedName name="_862DLC54DE64E" hidden="1">#N/A</definedName>
    <definedName name="_8630DL623F3A78" hidden="1">#N/A</definedName>
    <definedName name="_8631DL623F3A78" hidden="1">#N/A</definedName>
    <definedName name="_8632DL623F3A78" hidden="1">#N/A</definedName>
    <definedName name="_8633DL623F3A78" hidden="1">#N/A</definedName>
    <definedName name="_8634DL623F3A78" hidden="1">#N/A</definedName>
    <definedName name="_8635DL623F3A78" hidden="1">#N/A</definedName>
    <definedName name="_8636DL623F3A78" hidden="1">#N/A</definedName>
    <definedName name="_8637DL623F3A78" hidden="1">#N/A</definedName>
    <definedName name="_8638DL623F3A78" hidden="1">#N/A</definedName>
    <definedName name="_8639DL623F3A78" hidden="1">#N/A</definedName>
    <definedName name="_863DL60E9337B" hidden="1">#N/A</definedName>
    <definedName name="_863DLC54EE64E" hidden="1">#N/A</definedName>
    <definedName name="_8640DL623F3A78" hidden="1">#N/A</definedName>
    <definedName name="_8641DL623F3A78" hidden="1">#N/A</definedName>
    <definedName name="_8642DL623F3A78" hidden="1">#N/A</definedName>
    <definedName name="_8643DL623F3A78" hidden="1">#N/A</definedName>
    <definedName name="_8644DL623F3A78" hidden="1">#N/A</definedName>
    <definedName name="_8645DL623F3A78" hidden="1">#N/A</definedName>
    <definedName name="_8646DL62403A7C" hidden="1">#N/A</definedName>
    <definedName name="_8647DL62403A7C" hidden="1">#N/A</definedName>
    <definedName name="_8648DL62403A7C" hidden="1">#N/A</definedName>
    <definedName name="_8649DL62403A7C" hidden="1">#N/A</definedName>
    <definedName name="_864DL60E9337B" hidden="1">#N/A</definedName>
    <definedName name="_864DLC54FE76E" hidden="1">#N/A</definedName>
    <definedName name="_8650DL62403A7C" hidden="1">#N/A</definedName>
    <definedName name="_8651DL62403A7C" hidden="1">#N/A</definedName>
    <definedName name="_8652DL62403A7C" hidden="1">#N/A</definedName>
    <definedName name="_8653DL62403A7C" hidden="1">#N/A</definedName>
    <definedName name="_8654DL62403A7C" hidden="1">#N/A</definedName>
    <definedName name="_8655DL62403A7C" hidden="1">#N/A</definedName>
    <definedName name="_8656DL62403A7C" hidden="1">#N/A</definedName>
    <definedName name="_8657DL62403A7C" hidden="1">#N/A</definedName>
    <definedName name="_8658DL62403A7C" hidden="1">#N/A</definedName>
    <definedName name="_8659DL62403A7C" hidden="1">#N/A</definedName>
    <definedName name="_865DL60E9337B" hidden="1">#N/A</definedName>
    <definedName name="_865DLC550E76E" hidden="1">#N/A</definedName>
    <definedName name="_8660DL62403A7C" hidden="1">#N/A</definedName>
    <definedName name="_8661DL62403A7C" hidden="1">#N/A</definedName>
    <definedName name="_8662DL62403A7C" hidden="1">#N/A</definedName>
    <definedName name="_8663DL62403A7C" hidden="1">#N/A</definedName>
    <definedName name="_8664DL62403A7C" hidden="1">#N/A</definedName>
    <definedName name="_8665DL62403A7C" hidden="1">#N/A</definedName>
    <definedName name="_8666DL62403A7C" hidden="1">#N/A</definedName>
    <definedName name="_8667DL62403A7C" hidden="1">#N/A</definedName>
    <definedName name="_8668DL62403A7C" hidden="1">#N/A</definedName>
    <definedName name="_8669DL62403A7C" hidden="1">#N/A</definedName>
    <definedName name="_866DL60E9337B" hidden="1">#N/A</definedName>
    <definedName name="_866DLC551E76E" hidden="1">#N/A</definedName>
    <definedName name="_8670DL62403A7C" hidden="1">#N/A</definedName>
    <definedName name="_8671DL62403A7C" hidden="1">#N/A</definedName>
    <definedName name="_8672DL62403A7C" hidden="1">#N/A</definedName>
    <definedName name="_8673DL62403A7C" hidden="1">#N/A</definedName>
    <definedName name="_8674DL62403A7C" hidden="1">#N/A</definedName>
    <definedName name="_8675DL62403A7C" hidden="1">#N/A</definedName>
    <definedName name="_8676DL62403A7C" hidden="1">#N/A</definedName>
    <definedName name="_8677DL62403A7C" hidden="1">#N/A</definedName>
    <definedName name="_8678DL62403A7C" hidden="1">#N/A</definedName>
    <definedName name="_8679DL62403A7C" hidden="1">#N/A</definedName>
    <definedName name="_867DL60E9337B" hidden="1">#N/A</definedName>
    <definedName name="_867DLC552E76E" hidden="1">#N/A</definedName>
    <definedName name="_8680DL62403A7C" hidden="1">#N/A</definedName>
    <definedName name="_8681DL62413A7F" hidden="1">#N/A</definedName>
    <definedName name="_8682DL62413A7F" hidden="1">#N/A</definedName>
    <definedName name="_8683DL62413A7F" hidden="1">#N/A</definedName>
    <definedName name="_8684DL62413A7F" hidden="1">#N/A</definedName>
    <definedName name="_8685DL62413A7F" hidden="1">#N/A</definedName>
    <definedName name="_8686DL62413A7F" hidden="1">#N/A</definedName>
    <definedName name="_8687DL62413A7F" hidden="1">#N/A</definedName>
    <definedName name="_8688DL62413A7F" hidden="1">#N/A</definedName>
    <definedName name="_8689DL62413A7F" hidden="1">#N/A</definedName>
    <definedName name="_868DL60E9337B" hidden="1">#N/A</definedName>
    <definedName name="_868DLC553E76E" hidden="1">#N/A</definedName>
    <definedName name="_8690DL62413A7F" hidden="1">#N/A</definedName>
    <definedName name="_8691DL62413A7F" hidden="1">#N/A</definedName>
    <definedName name="_8692DL62413A7F" hidden="1">#N/A</definedName>
    <definedName name="_8693DL62413A7F" hidden="1">#N/A</definedName>
    <definedName name="_8694DL62413A7F" hidden="1">#N/A</definedName>
    <definedName name="_8695DL62413A7F" hidden="1">#N/A</definedName>
    <definedName name="_8696DL62413A7F" hidden="1">#N/A</definedName>
    <definedName name="_8697DL62413A7F" hidden="1">#N/A</definedName>
    <definedName name="_8698DL62413A7F" hidden="1">#N/A</definedName>
    <definedName name="_8699DL62413A7F" hidden="1">#N/A</definedName>
    <definedName name="_869DL60E9337B" hidden="1">#N/A</definedName>
    <definedName name="_869DLC554E76E" hidden="1">#N/A</definedName>
    <definedName name="_86DL607330A6" hidden="1">#N/A</definedName>
    <definedName name="_86DL61323536" hidden="1">#N/A</definedName>
    <definedName name="_8700DL62413A7F" hidden="1">#N/A</definedName>
    <definedName name="_8701DL62413A7F" hidden="1">#N/A</definedName>
    <definedName name="_8702DL62413A7F" hidden="1">#N/A</definedName>
    <definedName name="_8703DL62413A7F" hidden="1">#N/A</definedName>
    <definedName name="_8704DL62413A7F" hidden="1">#N/A</definedName>
    <definedName name="_8705DL62413A7F" hidden="1">#N/A</definedName>
    <definedName name="_8706DL62413A7F" hidden="1">#N/A</definedName>
    <definedName name="_8707DL62413A7F" hidden="1">#N/A</definedName>
    <definedName name="_8708DL62413A7F" hidden="1">#N/A</definedName>
    <definedName name="_8709DL62413A7F" hidden="1">#N/A</definedName>
    <definedName name="_870DL60E9337B" hidden="1">#N/A</definedName>
    <definedName name="_870DLC555E76E" hidden="1">#N/A</definedName>
    <definedName name="_8710DL62413A7F" hidden="1">#N/A</definedName>
    <definedName name="_8711DL62413A7F" hidden="1">#N/A</definedName>
    <definedName name="_8712DL62413A7F" hidden="1">#N/A</definedName>
    <definedName name="_8713DL62413A7F" hidden="1">#N/A</definedName>
    <definedName name="_8714DL62413A7F" hidden="1">#N/A</definedName>
    <definedName name="_8715DL62413A7F" hidden="1">#N/A</definedName>
    <definedName name="_8716DL62423A83" hidden="1">#N/A</definedName>
    <definedName name="_8717DL62423A83" hidden="1">#N/A</definedName>
    <definedName name="_8718DL62423A83" hidden="1">#N/A</definedName>
    <definedName name="_8719DL62423A83" hidden="1">#N/A</definedName>
    <definedName name="_871DL60E9337B" hidden="1">#N/A</definedName>
    <definedName name="_871DLC556E76E" hidden="1">#N/A</definedName>
    <definedName name="_8720DL62423A83" hidden="1">#N/A</definedName>
    <definedName name="_8721DL62423A83" hidden="1">#N/A</definedName>
    <definedName name="_8722DL62423A83" hidden="1">#N/A</definedName>
    <definedName name="_8723DL62423A83" hidden="1">#N/A</definedName>
    <definedName name="_8724DL62423A83" hidden="1">#N/A</definedName>
    <definedName name="_8725DL62423A83" hidden="1">#N/A</definedName>
    <definedName name="_8726DL62423A83" hidden="1">#N/A</definedName>
    <definedName name="_8727DL62423A83" hidden="1">#N/A</definedName>
    <definedName name="_8728DL62423A83" hidden="1">#N/A</definedName>
    <definedName name="_8729DL62423A83" hidden="1">#N/A</definedName>
    <definedName name="_872DL60E9337B" hidden="1">#N/A</definedName>
    <definedName name="_872DLC557E76E" hidden="1">#N/A</definedName>
    <definedName name="_8730DL62423A83" hidden="1">#N/A</definedName>
    <definedName name="_8731DL62423A83" hidden="1">#N/A</definedName>
    <definedName name="_8732DL62423A83" hidden="1">#N/A</definedName>
    <definedName name="_8733DL62423A83" hidden="1">#N/A</definedName>
    <definedName name="_8734DL62423A83" hidden="1">#N/A</definedName>
    <definedName name="_8735DL62423A83" hidden="1">#N/A</definedName>
    <definedName name="_8736DL62423A83" hidden="1">#N/A</definedName>
    <definedName name="_8737DL62423A83" hidden="1">#N/A</definedName>
    <definedName name="_8738DL62423A83" hidden="1">#N/A</definedName>
    <definedName name="_8739DL62423A83" hidden="1">#N/A</definedName>
    <definedName name="_873DL60E9337B" hidden="1">#N/A</definedName>
    <definedName name="_873DLC558E76E" hidden="1">#N/A</definedName>
    <definedName name="_8740DL62423A83" hidden="1">#N/A</definedName>
    <definedName name="_8741DL62423A83" hidden="1">#N/A</definedName>
    <definedName name="_8742DL62423A83" hidden="1">#N/A</definedName>
    <definedName name="_8743DL62423A83" hidden="1">#N/A</definedName>
    <definedName name="_8744DL62423A83" hidden="1">#N/A</definedName>
    <definedName name="_8745DL62423A83" hidden="1">#N/A</definedName>
    <definedName name="_8746DL62423A83" hidden="1">#N/A</definedName>
    <definedName name="_8747DL62423A83" hidden="1">#N/A</definedName>
    <definedName name="_8748DL62423A83" hidden="1">#N/A</definedName>
    <definedName name="_8749DL62423A83" hidden="1">#N/A</definedName>
    <definedName name="_874DL60E9337B" hidden="1">#N/A</definedName>
    <definedName name="_874DLC559E76E" hidden="1">#N/A</definedName>
    <definedName name="_8750DL62423A83" hidden="1">#N/A</definedName>
    <definedName name="_8751DL62433A87" hidden="1">#N/A</definedName>
    <definedName name="_8752DL62433A87" hidden="1">#N/A</definedName>
    <definedName name="_8753DL62433A87" hidden="1">#N/A</definedName>
    <definedName name="_8754DL62433A87" hidden="1">#N/A</definedName>
    <definedName name="_8755DL62433A87" hidden="1">#N/A</definedName>
    <definedName name="_8756DL62433A87" hidden="1">#N/A</definedName>
    <definedName name="_8757DL62433A87" hidden="1">#N/A</definedName>
    <definedName name="_8758DL62433A87" hidden="1">#N/A</definedName>
    <definedName name="_8759DL62433A87" hidden="1">#N/A</definedName>
    <definedName name="_875DL60E9337B" hidden="1">#N/A</definedName>
    <definedName name="_875DLC55AE76E" hidden="1">#N/A</definedName>
    <definedName name="_8760DL62433A87" hidden="1">#N/A</definedName>
    <definedName name="_8761DL62433A87" hidden="1">#N/A</definedName>
    <definedName name="_8762DL62433A87" hidden="1">#N/A</definedName>
    <definedName name="_8763DL62433A87" hidden="1">#N/A</definedName>
    <definedName name="_8764DL62433A87" hidden="1">#N/A</definedName>
    <definedName name="_8765DL62433A87" hidden="1">#N/A</definedName>
    <definedName name="_8766DL62433A87" hidden="1">#N/A</definedName>
    <definedName name="_8767DL62433A87" hidden="1">#N/A</definedName>
    <definedName name="_8768DL62433A87" hidden="1">#N/A</definedName>
    <definedName name="_8769DL62433A87" hidden="1">#N/A</definedName>
    <definedName name="_876DL60EA3381" hidden="1">#N/A</definedName>
    <definedName name="_876DLC55BE869" hidden="1">#N/A</definedName>
    <definedName name="_8770DL62433A87" hidden="1">#N/A</definedName>
    <definedName name="_8771DL62433A87" hidden="1">#N/A</definedName>
    <definedName name="_8772DL62433A87" hidden="1">#N/A</definedName>
    <definedName name="_8773DL62433A87" hidden="1">#N/A</definedName>
    <definedName name="_8774DL62433A87" hidden="1">#N/A</definedName>
    <definedName name="_8775DL62433A87" hidden="1">#N/A</definedName>
    <definedName name="_8776DL62433A87" hidden="1">#N/A</definedName>
    <definedName name="_8777DL62433A87" hidden="1">#N/A</definedName>
    <definedName name="_8778DL62433A87" hidden="1">#N/A</definedName>
    <definedName name="_8779DL62433A87" hidden="1">#N/A</definedName>
    <definedName name="_877DL60EA3381" hidden="1">#N/A</definedName>
    <definedName name="_877DLC55CE869" hidden="1">#N/A</definedName>
    <definedName name="_8780DL62433A87" hidden="1">#N/A</definedName>
    <definedName name="_8781DL62433A87" hidden="1">#N/A</definedName>
    <definedName name="_8782DL62433A87" hidden="1">#N/A</definedName>
    <definedName name="_8783DL62433A87" hidden="1">#N/A</definedName>
    <definedName name="_8784DL62433A87" hidden="1">#N/A</definedName>
    <definedName name="_8785DL62433A87" hidden="1">#N/A</definedName>
    <definedName name="_8786DL62443A8A" hidden="1">#N/A</definedName>
    <definedName name="_8787DL62443A8A" hidden="1">#N/A</definedName>
    <definedName name="_8788DL62443A8A" hidden="1">#N/A</definedName>
    <definedName name="_8789DL62443A8A" hidden="1">#N/A</definedName>
    <definedName name="_878DL60EA3381" hidden="1">#N/A</definedName>
    <definedName name="_878DLC55DE869" hidden="1">#N/A</definedName>
    <definedName name="_8790DL62443A8A" hidden="1">#N/A</definedName>
    <definedName name="_8791DL62443A8A" hidden="1">#N/A</definedName>
    <definedName name="_8792DL62443A8A" hidden="1">#N/A</definedName>
    <definedName name="_8793DL62443A8A" hidden="1">#N/A</definedName>
    <definedName name="_8794DL62443A8A" hidden="1">#N/A</definedName>
    <definedName name="_8795DL62443A8A" hidden="1">#N/A</definedName>
    <definedName name="_8796DL62443A8A" hidden="1">#N/A</definedName>
    <definedName name="_8797DL62443A8A" hidden="1">#N/A</definedName>
    <definedName name="_8798DL62443A8A" hidden="1">#N/A</definedName>
    <definedName name="_8799DL62443A8A" hidden="1">#N/A</definedName>
    <definedName name="_879DL60EA3381" hidden="1">#N/A</definedName>
    <definedName name="_879DLC55EE869" hidden="1">#N/A</definedName>
    <definedName name="_87DL607330A6" hidden="1">#N/A</definedName>
    <definedName name="_87DL6133353D" hidden="1">#N/A</definedName>
    <definedName name="_8800DL62443A8A" hidden="1">#N/A</definedName>
    <definedName name="_8801DL62443A8A" hidden="1">#N/A</definedName>
    <definedName name="_8802DL62443A8A" hidden="1">#N/A</definedName>
    <definedName name="_8803DL62443A8A" hidden="1">#N/A</definedName>
    <definedName name="_8804DL62443A8A" hidden="1">#N/A</definedName>
    <definedName name="_8805DL62443A8A" hidden="1">#N/A</definedName>
    <definedName name="_8806DL62443A8A" hidden="1">#N/A</definedName>
    <definedName name="_8807DL62443A8A" hidden="1">#N/A</definedName>
    <definedName name="_8808DL62443A8A" hidden="1">#N/A</definedName>
    <definedName name="_8809DL62443A8A" hidden="1">#N/A</definedName>
    <definedName name="_880DL60EA3381" hidden="1">#N/A</definedName>
    <definedName name="_880DLC55FE869" hidden="1">#N/A</definedName>
    <definedName name="_8810DL62443A8A" hidden="1">#N/A</definedName>
    <definedName name="_8811DL62443A8A" hidden="1">#N/A</definedName>
    <definedName name="_8812DL62443A8A" hidden="1">#N/A</definedName>
    <definedName name="_8813DL62443A8A" hidden="1">#N/A</definedName>
    <definedName name="_8814DL62443A8A" hidden="1">#N/A</definedName>
    <definedName name="_8815DL62443A8A" hidden="1">#N/A</definedName>
    <definedName name="_8816DL62443A8A" hidden="1">#N/A</definedName>
    <definedName name="_8817DL62443A8A" hidden="1">#N/A</definedName>
    <definedName name="_8818DL62443A8A" hidden="1">#N/A</definedName>
    <definedName name="_8819DL62443A8A" hidden="1">#N/A</definedName>
    <definedName name="_881DL60EA3381" hidden="1">#N/A</definedName>
    <definedName name="_881DLC560E869" hidden="1">#N/A</definedName>
    <definedName name="_8820DL62443A8A" hidden="1">#N/A</definedName>
    <definedName name="_8821DL62453A8F" hidden="1">#N/A</definedName>
    <definedName name="_8822DL62453A8F" hidden="1">#N/A</definedName>
    <definedName name="_8823DL62453A8F" hidden="1">#N/A</definedName>
    <definedName name="_8824DL62453A8F" hidden="1">#N/A</definedName>
    <definedName name="_8825DL62453A8F" hidden="1">#N/A</definedName>
    <definedName name="_8826DL62453A8F" hidden="1">#N/A</definedName>
    <definedName name="_8827DL62453A8F" hidden="1">#N/A</definedName>
    <definedName name="_8828DL62453A8F" hidden="1">#N/A</definedName>
    <definedName name="_8829DL62453A8F" hidden="1">#N/A</definedName>
    <definedName name="_882DL60EA3381" hidden="1">#N/A</definedName>
    <definedName name="_882DLC561E869" hidden="1">#N/A</definedName>
    <definedName name="_8830DL62453A8F" hidden="1">#N/A</definedName>
    <definedName name="_8831DL62453A8F" hidden="1">#N/A</definedName>
    <definedName name="_8832DL62453A8F" hidden="1">#N/A</definedName>
    <definedName name="_8833DL62453A8F" hidden="1">#N/A</definedName>
    <definedName name="_8834DL62453A8F" hidden="1">#N/A</definedName>
    <definedName name="_8835DL62453A8F" hidden="1">#N/A</definedName>
    <definedName name="_8836DL62453A8F" hidden="1">#N/A</definedName>
    <definedName name="_8837DL62453A8F" hidden="1">#N/A</definedName>
    <definedName name="_8838DL62453A8F" hidden="1">#N/A</definedName>
    <definedName name="_8839DL62453A8F" hidden="1">#N/A</definedName>
    <definedName name="_883DL60EA3381" hidden="1">#N/A</definedName>
    <definedName name="_883DLC562E869" hidden="1">#N/A</definedName>
    <definedName name="_8840DL62453A8F" hidden="1">#N/A</definedName>
    <definedName name="_8841DL62453A8F" hidden="1">#N/A</definedName>
    <definedName name="_8842DL62453A8F" hidden="1">#N/A</definedName>
    <definedName name="_8843DL62453A8F" hidden="1">#N/A</definedName>
    <definedName name="_8844DL62453A8F" hidden="1">#N/A</definedName>
    <definedName name="_8845DL62453A8F" hidden="1">#N/A</definedName>
    <definedName name="_8846DL62453A8F" hidden="1">#N/A</definedName>
    <definedName name="_8847DL62453A8F" hidden="1">#N/A</definedName>
    <definedName name="_8848DL62453A8F" hidden="1">#N/A</definedName>
    <definedName name="_8849DL62453A8F" hidden="1">#N/A</definedName>
    <definedName name="_884DL60EA3381" hidden="1">#N/A</definedName>
    <definedName name="_884DLC563E869" hidden="1">#N/A</definedName>
    <definedName name="_8850DL62453A8F" hidden="1">#N/A</definedName>
    <definedName name="_8851DL62453A8F" hidden="1">#N/A</definedName>
    <definedName name="_8852DL62453A8F" hidden="1">#N/A</definedName>
    <definedName name="_8853DL62453A8F" hidden="1">#N/A</definedName>
    <definedName name="_8854DL62453A8F" hidden="1">#N/A</definedName>
    <definedName name="_8855DL62453A8F" hidden="1">#N/A</definedName>
    <definedName name="_8856DL62463A92" hidden="1">#N/A</definedName>
    <definedName name="_8857DL62463A92" hidden="1">#N/A</definedName>
    <definedName name="_8858DL62463A92" hidden="1">#N/A</definedName>
    <definedName name="_8859DL62463A92" hidden="1">#N/A</definedName>
    <definedName name="_885DL60EA3381" hidden="1">#N/A</definedName>
    <definedName name="_885DLC564E869" hidden="1">#N/A</definedName>
    <definedName name="_8860DL62463A92" hidden="1">#N/A</definedName>
    <definedName name="_8861DL62463A92" hidden="1">#N/A</definedName>
    <definedName name="_8862DL62463A92" hidden="1">#N/A</definedName>
    <definedName name="_8863DL62463A92" hidden="1">#N/A</definedName>
    <definedName name="_8864DL62463A92" hidden="1">#N/A</definedName>
    <definedName name="_8865DL62463A92" hidden="1">#N/A</definedName>
    <definedName name="_8866DL62463A92" hidden="1">#N/A</definedName>
    <definedName name="_8867DL62463A92" hidden="1">#N/A</definedName>
    <definedName name="_8868DL62463A92" hidden="1">#N/A</definedName>
    <definedName name="_8869DL62463A92" hidden="1">#N/A</definedName>
    <definedName name="_886DL60EA3381" hidden="1">#N/A</definedName>
    <definedName name="_886DLC565E869" hidden="1">#N/A</definedName>
    <definedName name="_8870DL62463A92" hidden="1">#N/A</definedName>
    <definedName name="_8871DL62463A92" hidden="1">#N/A</definedName>
    <definedName name="_8872DL62463A92" hidden="1">#N/A</definedName>
    <definedName name="_8873DL62463A92" hidden="1">#N/A</definedName>
    <definedName name="_8874DL62463A92" hidden="1">#N/A</definedName>
    <definedName name="_8875DL62463A92" hidden="1">#N/A</definedName>
    <definedName name="_8876DL62463A92" hidden="1">#N/A</definedName>
    <definedName name="_8877DL62463A92" hidden="1">#N/A</definedName>
    <definedName name="_8878DL62463A92" hidden="1">#N/A</definedName>
    <definedName name="_8879DL62463A92" hidden="1">#N/A</definedName>
    <definedName name="_887DL60EA3381" hidden="1">#N/A</definedName>
    <definedName name="_887DLC566E869" hidden="1">#N/A</definedName>
    <definedName name="_8880DL62463A92" hidden="1">#N/A</definedName>
    <definedName name="_8881DL62463A92" hidden="1">#N/A</definedName>
    <definedName name="_8882DL62463A92" hidden="1">#N/A</definedName>
    <definedName name="_8883DL62463A92" hidden="1">#N/A</definedName>
    <definedName name="_8884DL62463A92" hidden="1">#N/A</definedName>
    <definedName name="_8885DL62463A92" hidden="1">#N/A</definedName>
    <definedName name="_8886DL62463A92" hidden="1">#N/A</definedName>
    <definedName name="_8887DL62463A92" hidden="1">#N/A</definedName>
    <definedName name="_8888DL62463A92" hidden="1">#N/A</definedName>
    <definedName name="_8889DL62463A92" hidden="1">#N/A</definedName>
    <definedName name="_888DL60EA3381" hidden="1">#N/A</definedName>
    <definedName name="_8890DL62463A92" hidden="1">#N/A</definedName>
    <definedName name="_8891DL62473A95" hidden="1">#N/A</definedName>
    <definedName name="_8892DL62473A95" hidden="1">#N/A</definedName>
    <definedName name="_8893DL62473A95" hidden="1">#N/A</definedName>
    <definedName name="_8894DL62473A95" hidden="1">#N/A</definedName>
    <definedName name="_8895DL62473A95" hidden="1">#N/A</definedName>
    <definedName name="_8896DL62473A95" hidden="1">#N/A</definedName>
    <definedName name="_8897DL62473A95" hidden="1">#N/A</definedName>
    <definedName name="_8898DL62473A95" hidden="1">#N/A</definedName>
    <definedName name="_8899DL62473A95" hidden="1">#N/A</definedName>
    <definedName name="_889DL60EA3381" hidden="1">#N/A</definedName>
    <definedName name="_88DL607330A6" hidden="1">#N/A</definedName>
    <definedName name="_88DL61343544" hidden="1">#N/A</definedName>
    <definedName name="_8900DL62473A95" hidden="1">#N/A</definedName>
    <definedName name="_8901DL62473A95" hidden="1">#N/A</definedName>
    <definedName name="_8902DL62473A95" hidden="1">#N/A</definedName>
    <definedName name="_8903DL62473A95" hidden="1">#N/A</definedName>
    <definedName name="_8904DL62473A95" hidden="1">#N/A</definedName>
    <definedName name="_8905DL62473A95" hidden="1">#N/A</definedName>
    <definedName name="_8906DL62473A95" hidden="1">#N/A</definedName>
    <definedName name="_8907DL62473A95" hidden="1">#N/A</definedName>
    <definedName name="_8908DL62473A95" hidden="1">#N/A</definedName>
    <definedName name="_8909DL62473A95" hidden="1">#N/A</definedName>
    <definedName name="_890DL60EA3381" hidden="1">#N/A</definedName>
    <definedName name="_8910DL62473A95" hidden="1">#N/A</definedName>
    <definedName name="_8911DL62473A95" hidden="1">#N/A</definedName>
    <definedName name="_8912DL62473A95" hidden="1">#N/A</definedName>
    <definedName name="_8913DL62473A95" hidden="1">#N/A</definedName>
    <definedName name="_8914DL62473A95" hidden="1">#N/A</definedName>
    <definedName name="_8915DL62473A95" hidden="1">#N/A</definedName>
    <definedName name="_8916DL62473A95" hidden="1">#N/A</definedName>
    <definedName name="_8917DL62473A95" hidden="1">#N/A</definedName>
    <definedName name="_8918DL62473A95" hidden="1">#N/A</definedName>
    <definedName name="_8919DL62473A95" hidden="1">#N/A</definedName>
    <definedName name="_891DL60EA3381" hidden="1">#N/A</definedName>
    <definedName name="_8920DL62473A95" hidden="1">#N/A</definedName>
    <definedName name="_8921DL62473A95" hidden="1">#N/A</definedName>
    <definedName name="_8922DL62473A95" hidden="1">#N/A</definedName>
    <definedName name="_8923DL62473A95" hidden="1">#N/A</definedName>
    <definedName name="_8924DL62473A95" hidden="1">#N/A</definedName>
    <definedName name="_8925DL62473A95" hidden="1">#N/A</definedName>
    <definedName name="_8926DL62483A99" hidden="1">#N/A</definedName>
    <definedName name="_8927DL62483A99" hidden="1">#N/A</definedName>
    <definedName name="_8928DL62483A99" hidden="1">#N/A</definedName>
    <definedName name="_8929DL62483A99" hidden="1">#N/A</definedName>
    <definedName name="_892DL60EA3381" hidden="1">#N/A</definedName>
    <definedName name="_8930DL62483A99" hidden="1">#N/A</definedName>
    <definedName name="_8931DL62483A99" hidden="1">#N/A</definedName>
    <definedName name="_8932DL62483A99" hidden="1">#N/A</definedName>
    <definedName name="_8933DL62483A99" hidden="1">#N/A</definedName>
    <definedName name="_8934DL62483A99" hidden="1">#N/A</definedName>
    <definedName name="_8935DL62483A99" hidden="1">#N/A</definedName>
    <definedName name="_8936DL62483A99" hidden="1">#N/A</definedName>
    <definedName name="_8937DL62483A99" hidden="1">#N/A</definedName>
    <definedName name="_8938DL62483A99" hidden="1">#N/A</definedName>
    <definedName name="_8939DL62483A99" hidden="1">#N/A</definedName>
    <definedName name="_893DL60EA3381" hidden="1">#N/A</definedName>
    <definedName name="_8940DL62483A99" hidden="1">#N/A</definedName>
    <definedName name="_8941DL62483A99" hidden="1">#N/A</definedName>
    <definedName name="_8942DL62483A99" hidden="1">#N/A</definedName>
    <definedName name="_8943DL62483A99" hidden="1">#N/A</definedName>
    <definedName name="_8944DL62483A99" hidden="1">#N/A</definedName>
    <definedName name="_8945DL62483A99" hidden="1">#N/A</definedName>
    <definedName name="_8946DL62483A99" hidden="1">#N/A</definedName>
    <definedName name="_8947DL62483A99" hidden="1">#N/A</definedName>
    <definedName name="_8948DL62483A99" hidden="1">#N/A</definedName>
    <definedName name="_8949DL62483A99" hidden="1">#N/A</definedName>
    <definedName name="_894DL60EA3381" hidden="1">#N/A</definedName>
    <definedName name="_8950DL62483A99" hidden="1">#N/A</definedName>
    <definedName name="_8951DL62483A99" hidden="1">#N/A</definedName>
    <definedName name="_8952DL62483A99" hidden="1">#N/A</definedName>
    <definedName name="_8953DL62483A99" hidden="1">#N/A</definedName>
    <definedName name="_8954DL62483A99" hidden="1">#N/A</definedName>
    <definedName name="_8955DL62483A99" hidden="1">#N/A</definedName>
    <definedName name="_8956DL62483A99" hidden="1">#N/A</definedName>
    <definedName name="_8957DL62483A99" hidden="1">#N/A</definedName>
    <definedName name="_8958DL62483A99" hidden="1">#N/A</definedName>
    <definedName name="_8959DL62483A99" hidden="1">#N/A</definedName>
    <definedName name="_895DL60EA3381" hidden="1">#N/A</definedName>
    <definedName name="_8960DL62483A99" hidden="1">#N/A</definedName>
    <definedName name="_8961DL62493A9D" hidden="1">#N/A</definedName>
    <definedName name="_8962DL62493A9D" hidden="1">#N/A</definedName>
    <definedName name="_8963DL62493A9D" hidden="1">#N/A</definedName>
    <definedName name="_8964DL62493A9D" hidden="1">#N/A</definedName>
    <definedName name="_8965DL62493A9D" hidden="1">#N/A</definedName>
    <definedName name="_8966DL62493A9D" hidden="1">#N/A</definedName>
    <definedName name="_8967DL62493A9D" hidden="1">#N/A</definedName>
    <definedName name="_8968DL62493A9D" hidden="1">#N/A</definedName>
    <definedName name="_8969DL62493A9D" hidden="1">#N/A</definedName>
    <definedName name="_896DL60EA3381" hidden="1">#N/A</definedName>
    <definedName name="_8970DL62493A9D" hidden="1">#N/A</definedName>
    <definedName name="_8971DL62493A9D" hidden="1">#N/A</definedName>
    <definedName name="_8972DL62493A9D" hidden="1">#N/A</definedName>
    <definedName name="_8973DL62493A9D" hidden="1">#N/A</definedName>
    <definedName name="_8974DL62493A9D" hidden="1">#N/A</definedName>
    <definedName name="_8975DL62493A9D" hidden="1">#N/A</definedName>
    <definedName name="_8976DL62493A9D" hidden="1">#N/A</definedName>
    <definedName name="_8977DL62493A9D" hidden="1">#N/A</definedName>
    <definedName name="_8978DL62493A9D" hidden="1">#N/A</definedName>
    <definedName name="_8979DL62493A9D" hidden="1">#N/A</definedName>
    <definedName name="_897DL60EA3381" hidden="1">#N/A</definedName>
    <definedName name="_8980DL62493A9D" hidden="1">#N/A</definedName>
    <definedName name="_8981DL62493A9D" hidden="1">#N/A</definedName>
    <definedName name="_8982DL62493A9D" hidden="1">#N/A</definedName>
    <definedName name="_8983DL62493A9D" hidden="1">#N/A</definedName>
    <definedName name="_8984DL62493A9D" hidden="1">#N/A</definedName>
    <definedName name="_8985DL62493A9D" hidden="1">#N/A</definedName>
    <definedName name="_8986DL62493A9D" hidden="1">#N/A</definedName>
    <definedName name="_8987DL62493A9D" hidden="1">#N/A</definedName>
    <definedName name="_8988DL62493A9D" hidden="1">#N/A</definedName>
    <definedName name="_8989DL62493A9D" hidden="1">#N/A</definedName>
    <definedName name="_898DL60EA3381" hidden="1">#N/A</definedName>
    <definedName name="_8990DL62493A9D" hidden="1">#N/A</definedName>
    <definedName name="_8991DL62493A9D" hidden="1">#N/A</definedName>
    <definedName name="_8992DL62493A9D" hidden="1">#N/A</definedName>
    <definedName name="_8993DL62493A9D" hidden="1">#N/A</definedName>
    <definedName name="_8994DL62493A9D" hidden="1">#N/A</definedName>
    <definedName name="_8995DL62493A9D" hidden="1">#N/A</definedName>
    <definedName name="_8996DL624A3AA0" hidden="1">#N/A</definedName>
    <definedName name="_8997DL624A3AA0" hidden="1">#N/A</definedName>
    <definedName name="_8998DL624A3AA0" hidden="1">#N/A</definedName>
    <definedName name="_8999DL624A3AA0" hidden="1">#N/A</definedName>
    <definedName name="_899DL60EA3381" hidden="1">#N/A</definedName>
    <definedName name="_89DL607330A6" hidden="1">#N/A</definedName>
    <definedName name="_89DL6135354C" hidden="1">#N/A</definedName>
    <definedName name="_8AL639B3E5C" hidden="1">#N/A</definedName>
    <definedName name="_8DL607830C7" hidden="1">#N/A</definedName>
    <definedName name="_9000DL624A3AA0" hidden="1">#N/A</definedName>
    <definedName name="_9001DL624A3AA0" hidden="1">#N/A</definedName>
    <definedName name="_9002DL624A3AA0" hidden="1">#N/A</definedName>
    <definedName name="_9003DL624A3AA0" hidden="1">#N/A</definedName>
    <definedName name="_9004DL624A3AA0" hidden="1">#N/A</definedName>
    <definedName name="_9005DL624A3AA0" hidden="1">#N/A</definedName>
    <definedName name="_9006DL624A3AA0" hidden="1">#N/A</definedName>
    <definedName name="_9007DL624A3AA0" hidden="1">#N/A</definedName>
    <definedName name="_9008DL624A3AA0" hidden="1">#N/A</definedName>
    <definedName name="_9009DL624A3AA0" hidden="1">#N/A</definedName>
    <definedName name="_900DL60EA3381" hidden="1">#N/A</definedName>
    <definedName name="_9010DL624A3AA0" hidden="1">#N/A</definedName>
    <definedName name="_9011DL624A3AA0" hidden="1">#N/A</definedName>
    <definedName name="_9012DL624A3AA0" hidden="1">#N/A</definedName>
    <definedName name="_9013DL624A3AA0" hidden="1">#N/A</definedName>
    <definedName name="_9014DL624A3AA0" hidden="1">#N/A</definedName>
    <definedName name="_9015DL624A3AA0" hidden="1">#N/A</definedName>
    <definedName name="_9016DL624A3AA0" hidden="1">#N/A</definedName>
    <definedName name="_9017DL624A3AA0" hidden="1">#N/A</definedName>
    <definedName name="_9018DL624A3AA0" hidden="1">#N/A</definedName>
    <definedName name="_9019DL624A3AA0" hidden="1">#N/A</definedName>
    <definedName name="_901DL60EA3381" hidden="1">#N/A</definedName>
    <definedName name="_9020DL624A3AA0" hidden="1">#N/A</definedName>
    <definedName name="_9021DL624A3AA0" hidden="1">#N/A</definedName>
    <definedName name="_9022DL624A3AA0" hidden="1">#N/A</definedName>
    <definedName name="_9023DL624A3AA0" hidden="1">#N/A</definedName>
    <definedName name="_9024DL624A3AA0" hidden="1">#N/A</definedName>
    <definedName name="_9025DL624A3AA0" hidden="1">#N/A</definedName>
    <definedName name="_9026DL624A3AA0" hidden="1">#N/A</definedName>
    <definedName name="_9027DL624A3AA0" hidden="1">#N/A</definedName>
    <definedName name="_9028DL624A3AA0" hidden="1">#N/A</definedName>
    <definedName name="_9029DL624A3AA0" hidden="1">#N/A</definedName>
    <definedName name="_902DL60EA3381" hidden="1">#N/A</definedName>
    <definedName name="_9030DL624A3AA0" hidden="1">#N/A</definedName>
    <definedName name="_9031DL624B3AA3" hidden="1">#N/A</definedName>
    <definedName name="_9032DL624B3AA3" hidden="1">#N/A</definedName>
    <definedName name="_9033DL624B3AA3" hidden="1">#N/A</definedName>
    <definedName name="_9034DL624B3AA3" hidden="1">#N/A</definedName>
    <definedName name="_9035DL624B3AA3" hidden="1">#N/A</definedName>
    <definedName name="_9036DL624B3AA3" hidden="1">#N/A</definedName>
    <definedName name="_9037DL624B3AA3" hidden="1">#N/A</definedName>
    <definedName name="_9038DL624B3AA3" hidden="1">#N/A</definedName>
    <definedName name="_9039DL624B3AA3" hidden="1">#N/A</definedName>
    <definedName name="_903DL60EA3381" hidden="1">#N/A</definedName>
    <definedName name="_9040DL624B3AA3" hidden="1">#N/A</definedName>
    <definedName name="_9041DL624B3AA3" hidden="1">#N/A</definedName>
    <definedName name="_9042DL624B3AA3" hidden="1">#N/A</definedName>
    <definedName name="_9043DL624B3AA3" hidden="1">#N/A</definedName>
    <definedName name="_9044DL624B3AA3" hidden="1">#N/A</definedName>
    <definedName name="_9045DL624B3AA3" hidden="1">#N/A</definedName>
    <definedName name="_9046DL624B3AA3" hidden="1">#N/A</definedName>
    <definedName name="_9047DL624B3AA3" hidden="1">#N/A</definedName>
    <definedName name="_9048DL624B3AA3" hidden="1">#N/A</definedName>
    <definedName name="_9049DL624B3AA3" hidden="1">#N/A</definedName>
    <definedName name="_904DL60EA3381" hidden="1">#N/A</definedName>
    <definedName name="_9050DL624B3AA3" hidden="1">#N/A</definedName>
    <definedName name="_9051DL624B3AA3" hidden="1">#N/A</definedName>
    <definedName name="_9052DL624B3AA3" hidden="1">#N/A</definedName>
    <definedName name="_9053DL624B3AA3" hidden="1">#N/A</definedName>
    <definedName name="_9054DL624B3AA3" hidden="1">#N/A</definedName>
    <definedName name="_9055DL624B3AA3" hidden="1">#N/A</definedName>
    <definedName name="_9056DL624B3AA3" hidden="1">#N/A</definedName>
    <definedName name="_9057DL624B3AA3" hidden="1">#N/A</definedName>
    <definedName name="_9058DL624B3AA3" hidden="1">#N/A</definedName>
    <definedName name="_9059DL624B3AA3" hidden="1">#N/A</definedName>
    <definedName name="_905DL60EA3381" hidden="1">#N/A</definedName>
    <definedName name="_9060DL624B3AA3" hidden="1">#N/A</definedName>
    <definedName name="_9061DL624B3AA3" hidden="1">#N/A</definedName>
    <definedName name="_9062DL624B3AA3" hidden="1">#N/A</definedName>
    <definedName name="_9063DL624B3AA3" hidden="1">#N/A</definedName>
    <definedName name="_9064DL624B3AA3" hidden="1">#N/A</definedName>
    <definedName name="_9065DL624B3AA3" hidden="1">#N/A</definedName>
    <definedName name="_9066DL624C3AA7" hidden="1">#N/A</definedName>
    <definedName name="_9067DL624C3AA7" hidden="1">#N/A</definedName>
    <definedName name="_9068DL624C3AA7" hidden="1">#N/A</definedName>
    <definedName name="_9069DL624C3AA7" hidden="1">#N/A</definedName>
    <definedName name="_906DL60EA3381" hidden="1">#N/A</definedName>
    <definedName name="_9070DL624C3AA7" hidden="1">#N/A</definedName>
    <definedName name="_9071DL624C3AA7" hidden="1">#N/A</definedName>
    <definedName name="_9072DL624C3AA7" hidden="1">#N/A</definedName>
    <definedName name="_9073DL624C3AA7" hidden="1">#N/A</definedName>
    <definedName name="_9074DL624C3AA7" hidden="1">#N/A</definedName>
    <definedName name="_9075DL624C3AA7" hidden="1">#N/A</definedName>
    <definedName name="_9076DL624C3AA7" hidden="1">#N/A</definedName>
    <definedName name="_9077DL624C3AA7" hidden="1">#N/A</definedName>
    <definedName name="_9078DL624C3AA7" hidden="1">#N/A</definedName>
    <definedName name="_9079DL624C3AA7" hidden="1">#N/A</definedName>
    <definedName name="_907DL60EA3381" hidden="1">#N/A</definedName>
    <definedName name="_9080DL624C3AA7" hidden="1">#N/A</definedName>
    <definedName name="_9081DL624C3AA7" hidden="1">#N/A</definedName>
    <definedName name="_9082DL624C3AA7" hidden="1">#N/A</definedName>
    <definedName name="_9083DL624C3AA7" hidden="1">#N/A</definedName>
    <definedName name="_9084DL624C3AA7" hidden="1">#N/A</definedName>
    <definedName name="_9085DL624C3AA7" hidden="1">#N/A</definedName>
    <definedName name="_9086DL624C3AA7" hidden="1">#N/A</definedName>
    <definedName name="_9087DL624C3AA7" hidden="1">#N/A</definedName>
    <definedName name="_9088DL624C3AA7" hidden="1">#N/A</definedName>
    <definedName name="_9089DL624C3AA7" hidden="1">#N/A</definedName>
    <definedName name="_908DL60EA3381" hidden="1">#N/A</definedName>
    <definedName name="_9090DL624C3AA7" hidden="1">#N/A</definedName>
    <definedName name="_9091DL624C3AA7" hidden="1">#N/A</definedName>
    <definedName name="_9092DL624C3AA7" hidden="1">#N/A</definedName>
    <definedName name="_9093DL624C3AA7" hidden="1">#N/A</definedName>
    <definedName name="_9094DL624C3AA7" hidden="1">#N/A</definedName>
    <definedName name="_9095DL624C3AA7" hidden="1">#N/A</definedName>
    <definedName name="_9096DL624C3AA7" hidden="1">#N/A</definedName>
    <definedName name="_9097DL624C3AA7" hidden="1">#N/A</definedName>
    <definedName name="_9098DL624C3AA7" hidden="1">#N/A</definedName>
    <definedName name="_9099DL624C3AA7" hidden="1">#N/A</definedName>
    <definedName name="_909DL60EA3381" hidden="1">#N/A</definedName>
    <definedName name="_90DL607330A6" hidden="1">#N/A</definedName>
    <definedName name="_90DL61363552" hidden="1">#N/A</definedName>
    <definedName name="_9100DL624C3AA7" hidden="1">#N/A</definedName>
    <definedName name="_9101DL624D3AAB" hidden="1">#N/A</definedName>
    <definedName name="_9102DL624D3AAB" hidden="1">#N/A</definedName>
    <definedName name="_9103DL624D3AAB" hidden="1">#N/A</definedName>
    <definedName name="_9104DL624D3AAB" hidden="1">#N/A</definedName>
    <definedName name="_9105DL624D3AAB" hidden="1">#N/A</definedName>
    <definedName name="_9106DL624D3AAB" hidden="1">#N/A</definedName>
    <definedName name="_9107DL624D3AAB" hidden="1">#N/A</definedName>
    <definedName name="_9108DL624D3AAB" hidden="1">#N/A</definedName>
    <definedName name="_9109DL624D3AAB" hidden="1">#N/A</definedName>
    <definedName name="_910DL60EA3381" hidden="1">#N/A</definedName>
    <definedName name="_9110DL624D3AAB" hidden="1">#N/A</definedName>
    <definedName name="_9111DL624D3AAB" hidden="1">#N/A</definedName>
    <definedName name="_9112DL624D3AAB" hidden="1">#N/A</definedName>
    <definedName name="_9113DL624D3AAB" hidden="1">#N/A</definedName>
    <definedName name="_9114DL624D3AAB" hidden="1">#N/A</definedName>
    <definedName name="_9115DL624D3AAB" hidden="1">#N/A</definedName>
    <definedName name="_9116DL624D3AAB" hidden="1">#N/A</definedName>
    <definedName name="_9117DL624D3AAB" hidden="1">#N/A</definedName>
    <definedName name="_9118DL624D3AAB" hidden="1">#N/A</definedName>
    <definedName name="_9119DL624D3AAB" hidden="1">#N/A</definedName>
    <definedName name="_911DL60EB3387" hidden="1">#N/A</definedName>
    <definedName name="_9120DL624D3AAB" hidden="1">#N/A</definedName>
    <definedName name="_9121DL624D3AAB" hidden="1">#N/A</definedName>
    <definedName name="_9122DL624D3AAB" hidden="1">#N/A</definedName>
    <definedName name="_9123DL624D3AAB" hidden="1">#N/A</definedName>
    <definedName name="_9124DL624D3AAB" hidden="1">#N/A</definedName>
    <definedName name="_9125DL624D3AAB" hidden="1">#N/A</definedName>
    <definedName name="_9126DL624D3AAB" hidden="1">#N/A</definedName>
    <definedName name="_9127DL624D3AAB" hidden="1">#N/A</definedName>
    <definedName name="_9128DL624D3AAB" hidden="1">#N/A</definedName>
    <definedName name="_9129DL624D3AAB" hidden="1">#N/A</definedName>
    <definedName name="_912DL60EB3387" hidden="1">#N/A</definedName>
    <definedName name="_9130DL624D3AAB" hidden="1">#N/A</definedName>
    <definedName name="_9131DL624D3AAB" hidden="1">#N/A</definedName>
    <definedName name="_9132DL624D3AAB" hidden="1">#N/A</definedName>
    <definedName name="_9133DL624D3AAB" hidden="1">#N/A</definedName>
    <definedName name="_9134DL624D3AAB" hidden="1">#N/A</definedName>
    <definedName name="_9135DL624D3AAB" hidden="1">#N/A</definedName>
    <definedName name="_9136DL624E3AAE" hidden="1">#N/A</definedName>
    <definedName name="_9137DL624E3AAE" hidden="1">#N/A</definedName>
    <definedName name="_9138DL624E3AAE" hidden="1">#N/A</definedName>
    <definedName name="_9139DL624E3AAE" hidden="1">#N/A</definedName>
    <definedName name="_913DL60EB3387" hidden="1">#N/A</definedName>
    <definedName name="_9140DL624E3AAE" hidden="1">#N/A</definedName>
    <definedName name="_9141DL624E3AAE" hidden="1">#N/A</definedName>
    <definedName name="_9142DL624E3AAE" hidden="1">#N/A</definedName>
    <definedName name="_9143DL624E3AAE" hidden="1">#N/A</definedName>
    <definedName name="_9144DL624E3AAE" hidden="1">#N/A</definedName>
    <definedName name="_9145DL624E3AAE" hidden="1">#N/A</definedName>
    <definedName name="_9146DL624E3AAE" hidden="1">#N/A</definedName>
    <definedName name="_9147DL624E3AAE" hidden="1">#N/A</definedName>
    <definedName name="_9148DL624E3AAE" hidden="1">#N/A</definedName>
    <definedName name="_9149DL624E3AAE" hidden="1">#N/A</definedName>
    <definedName name="_914DL60EB3387" hidden="1">#N/A</definedName>
    <definedName name="_9150DL624E3AAE" hidden="1">#N/A</definedName>
    <definedName name="_9151DL624E3AAE" hidden="1">#N/A</definedName>
    <definedName name="_9152DL624E3AAE" hidden="1">#N/A</definedName>
    <definedName name="_9153DL624E3AAE" hidden="1">#N/A</definedName>
    <definedName name="_9154DL624E3AAE" hidden="1">#N/A</definedName>
    <definedName name="_9155DL624E3AAE" hidden="1">#N/A</definedName>
    <definedName name="_9156DL624E3AAE" hidden="1">#N/A</definedName>
    <definedName name="_9157DL624E3AAE" hidden="1">#N/A</definedName>
    <definedName name="_9158DL624E3AAE" hidden="1">#N/A</definedName>
    <definedName name="_9159DL624E3AAE" hidden="1">#N/A</definedName>
    <definedName name="_915DL60EB3387" hidden="1">#N/A</definedName>
    <definedName name="_9160DL624E3AAE" hidden="1">#N/A</definedName>
    <definedName name="_9161DL624E3AAE" hidden="1">#N/A</definedName>
    <definedName name="_9162DL624E3AAE" hidden="1">#N/A</definedName>
    <definedName name="_9163DL624E3AAE" hidden="1">#N/A</definedName>
    <definedName name="_9164DL624E3AAE" hidden="1">#N/A</definedName>
    <definedName name="_9165DL624E3AAE" hidden="1">#N/A</definedName>
    <definedName name="_9166DL624E3AAE" hidden="1">#N/A</definedName>
    <definedName name="_9167DL624E3AAE" hidden="1">#N/A</definedName>
    <definedName name="_9168DL624E3AAE" hidden="1">#N/A</definedName>
    <definedName name="_9169DL624E3AAE" hidden="1">#N/A</definedName>
    <definedName name="_916DL60EB3387" hidden="1">#N/A</definedName>
    <definedName name="_9170DL624E3AAE" hidden="1">#N/A</definedName>
    <definedName name="_9171DL624F3AB2" hidden="1">#N/A</definedName>
    <definedName name="_9172DL624F3AB2" hidden="1">#N/A</definedName>
    <definedName name="_9173DL624F3AB2" hidden="1">#N/A</definedName>
    <definedName name="_9174DL624F3AB2" hidden="1">#N/A</definedName>
    <definedName name="_9175DL624F3AB2" hidden="1">#N/A</definedName>
    <definedName name="_9176DL624F3AB2" hidden="1">#N/A</definedName>
    <definedName name="_9177DL624F3AB2" hidden="1">#N/A</definedName>
    <definedName name="_9178DL624F3AB2" hidden="1">#N/A</definedName>
    <definedName name="_9179DL624F3AB2" hidden="1">#N/A</definedName>
    <definedName name="_917DL60EB3387" hidden="1">#N/A</definedName>
    <definedName name="_9180DL624F3AB2" hidden="1">#N/A</definedName>
    <definedName name="_9181DL624F3AB2" hidden="1">#N/A</definedName>
    <definedName name="_9182DL624F3AB2" hidden="1">#N/A</definedName>
    <definedName name="_9183DL624F3AB2" hidden="1">#N/A</definedName>
    <definedName name="_9184DL624F3AB2" hidden="1">#N/A</definedName>
    <definedName name="_9185DL624F3AB2" hidden="1">#N/A</definedName>
    <definedName name="_9186DL624F3AB2" hidden="1">#N/A</definedName>
    <definedName name="_9187DL624F3AB2" hidden="1">#N/A</definedName>
    <definedName name="_9188DL624F3AB2" hidden="1">#N/A</definedName>
    <definedName name="_9189DL624F3AB2" hidden="1">#N/A</definedName>
    <definedName name="_918DL60EB3387" hidden="1">#N/A</definedName>
    <definedName name="_9190DL624F3AB2" hidden="1">#N/A</definedName>
    <definedName name="_9191DL624F3AB2" hidden="1">#N/A</definedName>
    <definedName name="_9192DL624F3AB2" hidden="1">#N/A</definedName>
    <definedName name="_9193DL624F3AB2" hidden="1">#N/A</definedName>
    <definedName name="_9194DL624F3AB2" hidden="1">#N/A</definedName>
    <definedName name="_9195DL624F3AB2" hidden="1">#N/A</definedName>
    <definedName name="_9196DL624F3AB2" hidden="1">#N/A</definedName>
    <definedName name="_9197DL624F3AB2" hidden="1">#N/A</definedName>
    <definedName name="_9198DL624F3AB2" hidden="1">#N/A</definedName>
    <definedName name="_9199DL624F3AB2" hidden="1">#N/A</definedName>
    <definedName name="_919DL60EB3387" hidden="1">#N/A</definedName>
    <definedName name="_91DL607330A6" hidden="1">#N/A</definedName>
    <definedName name="_91DL61373558" hidden="1">#N/A</definedName>
    <definedName name="_9200DL624F3AB2" hidden="1">#N/A</definedName>
    <definedName name="_9201DL624F3AB2" hidden="1">#N/A</definedName>
    <definedName name="_9202DL624F3AB2" hidden="1">#N/A</definedName>
    <definedName name="_9203DL624F3AB2" hidden="1">#N/A</definedName>
    <definedName name="_9204DL624F3AB2" hidden="1">#N/A</definedName>
    <definedName name="_9205DL624F3AB2" hidden="1">#N/A</definedName>
    <definedName name="_9206DL62503AB6" hidden="1">#N/A</definedName>
    <definedName name="_9207DL62503AB6" hidden="1">#N/A</definedName>
    <definedName name="_9208DL62503AB6" hidden="1">#N/A</definedName>
    <definedName name="_9209DL62503AB6" hidden="1">#N/A</definedName>
    <definedName name="_920DL60EB3387" hidden="1">#N/A</definedName>
    <definedName name="_9210DL62503AB6" hidden="1">#N/A</definedName>
    <definedName name="_9211DL62503AB6" hidden="1">#N/A</definedName>
    <definedName name="_9212DL62503AB6" hidden="1">#N/A</definedName>
    <definedName name="_9213DL62503AB6" hidden="1">#N/A</definedName>
    <definedName name="_9214DL62503AB6" hidden="1">#N/A</definedName>
    <definedName name="_9215DL62503AB6" hidden="1">#N/A</definedName>
    <definedName name="_9216DL62503AB6" hidden="1">#N/A</definedName>
    <definedName name="_9217DL62503AB6" hidden="1">#N/A</definedName>
    <definedName name="_9218DL62503AB6" hidden="1">#N/A</definedName>
    <definedName name="_9219DL62503AB6" hidden="1">#N/A</definedName>
    <definedName name="_921DL60EB3387" hidden="1">#N/A</definedName>
    <definedName name="_9220DL62503AB6" hidden="1">#N/A</definedName>
    <definedName name="_9221DL62503AB6" hidden="1">#N/A</definedName>
    <definedName name="_9222DL62503AB6" hidden="1">#N/A</definedName>
    <definedName name="_9223DL62503AB6" hidden="1">#N/A</definedName>
    <definedName name="_9224DL62503AB6" hidden="1">#N/A</definedName>
    <definedName name="_9225DL62503AB6" hidden="1">#N/A</definedName>
    <definedName name="_9226DL62503AB6" hidden="1">#N/A</definedName>
    <definedName name="_9227DL62503AB6" hidden="1">#N/A</definedName>
    <definedName name="_9228DL62503AB6" hidden="1">#N/A</definedName>
    <definedName name="_9229DL62503AB6" hidden="1">#N/A</definedName>
    <definedName name="_922DL60EB3387" hidden="1">#N/A</definedName>
    <definedName name="_9230DL62503AB6" hidden="1">#N/A</definedName>
    <definedName name="_9231DL62503AB6" hidden="1">#N/A</definedName>
    <definedName name="_9232DL62503AB6" hidden="1">#N/A</definedName>
    <definedName name="_9233DL62503AB6" hidden="1">#N/A</definedName>
    <definedName name="_9234DL62503AB6" hidden="1">#N/A</definedName>
    <definedName name="_9235DL62503AB6" hidden="1">#N/A</definedName>
    <definedName name="_9236DL62503AB6" hidden="1">#N/A</definedName>
    <definedName name="_9237DL62503AB6" hidden="1">#N/A</definedName>
    <definedName name="_9238DL62503AB6" hidden="1">#N/A</definedName>
    <definedName name="_9239DL62503AB6" hidden="1">#N/A</definedName>
    <definedName name="_923DL60EB3387" hidden="1">#N/A</definedName>
    <definedName name="_9240DL62503AB6" hidden="1">#N/A</definedName>
    <definedName name="_9241DL62513ADD" hidden="1">#N/A</definedName>
    <definedName name="_9242DL62513ADD" hidden="1">#N/A</definedName>
    <definedName name="_9243DL62513ADD" hidden="1">#N/A</definedName>
    <definedName name="_9244DL62513ADD" hidden="1">#N/A</definedName>
    <definedName name="_9245DL62513ADD" hidden="1">#N/A</definedName>
    <definedName name="_9246DL62513ADD" hidden="1">#N/A</definedName>
    <definedName name="_9247DL62513ADD" hidden="1">#N/A</definedName>
    <definedName name="_9248DL62513ADD" hidden="1">#N/A</definedName>
    <definedName name="_9249DL62513ADD" hidden="1">#N/A</definedName>
    <definedName name="_924DL60EB3387" hidden="1">#N/A</definedName>
    <definedName name="_9250DL62513ADD" hidden="1">#N/A</definedName>
    <definedName name="_9251DL62513ADD" hidden="1">#N/A</definedName>
    <definedName name="_9252DL62513ADD" hidden="1">#N/A</definedName>
    <definedName name="_9253DL62513ADD" hidden="1">#N/A</definedName>
    <definedName name="_9254DL62513ADD" hidden="1">#N/A</definedName>
    <definedName name="_9255DL62513ADD" hidden="1">#N/A</definedName>
    <definedName name="_9256DL62513ADD" hidden="1">#N/A</definedName>
    <definedName name="_9257DL62513ADD" hidden="1">#N/A</definedName>
    <definedName name="_9258DL62513ADD" hidden="1">#N/A</definedName>
    <definedName name="_9259DL62513ADD" hidden="1">#N/A</definedName>
    <definedName name="_925DL60EB3387" hidden="1">#N/A</definedName>
    <definedName name="_9260DL62513ADD" hidden="1">#N/A</definedName>
    <definedName name="_9261DL62513ADD" hidden="1">#N/A</definedName>
    <definedName name="_9262DL62513ADD" hidden="1">#N/A</definedName>
    <definedName name="_9263DL62513ADD" hidden="1">#N/A</definedName>
    <definedName name="_9264DL62513ADD" hidden="1">#N/A</definedName>
    <definedName name="_9265DL62513ADD" hidden="1">#N/A</definedName>
    <definedName name="_9266DL62513ADD" hidden="1">#N/A</definedName>
    <definedName name="_9267DL62513ADD" hidden="1">#N/A</definedName>
    <definedName name="_9268DL62513ADD" hidden="1">#N/A</definedName>
    <definedName name="_9269DL62513ADD" hidden="1">#N/A</definedName>
    <definedName name="_926DL60EB3387" hidden="1">#N/A</definedName>
    <definedName name="_9270DL62513ADD" hidden="1">#N/A</definedName>
    <definedName name="_9271DL62513ADD" hidden="1">#N/A</definedName>
    <definedName name="_9272DL62513ADD" hidden="1">#N/A</definedName>
    <definedName name="_9273DL62513ADD" hidden="1">#N/A</definedName>
    <definedName name="_9274DL62513ADD" hidden="1">#N/A</definedName>
    <definedName name="_9275DL62513ADD" hidden="1">#N/A</definedName>
    <definedName name="_9276DLC3E9128E" hidden="1">#N/A</definedName>
    <definedName name="_9277DLC3E9128E" hidden="1">#N/A</definedName>
    <definedName name="_9278DLC3E9128E" hidden="1">#N/A</definedName>
    <definedName name="_9279DLC3E9128E" hidden="1">#N/A</definedName>
    <definedName name="_927DL60EB3387" hidden="1">#N/A</definedName>
    <definedName name="_9280DLC3E9128E" hidden="1">#N/A</definedName>
    <definedName name="_9281DLC3E9128E" hidden="1">#N/A</definedName>
    <definedName name="_9282DLC3E9128E" hidden="1">#N/A</definedName>
    <definedName name="_9283DLC3E9128E" hidden="1">#N/A</definedName>
    <definedName name="_9284DLC3E9128E" hidden="1">#N/A</definedName>
    <definedName name="_9285DLC3E9128E" hidden="1">#N/A</definedName>
    <definedName name="_9286DLC3E9128E" hidden="1">#N/A</definedName>
    <definedName name="_9287DLC3E9128E" hidden="1">#N/A</definedName>
    <definedName name="_9288DLC3E9128E" hidden="1">#N/A</definedName>
    <definedName name="_9289DLC3E9128E" hidden="1">#N/A</definedName>
    <definedName name="_928DL60EB3387" hidden="1">#N/A</definedName>
    <definedName name="_9290DLC3E9128E" hidden="1">#N/A</definedName>
    <definedName name="_9291DLC3E9128E" hidden="1">#N/A</definedName>
    <definedName name="_9292DLC3E9128E" hidden="1">#N/A</definedName>
    <definedName name="_9293DLC3E9128E" hidden="1">#N/A</definedName>
    <definedName name="_9294DLC3E9128E" hidden="1">#N/A</definedName>
    <definedName name="_9295DLC3E9128E" hidden="1">#N/A</definedName>
    <definedName name="_9296DLC3E9128E" hidden="1">#N/A</definedName>
    <definedName name="_9297DLC3E9128E" hidden="1">#N/A</definedName>
    <definedName name="_9298DLC3E9128E" hidden="1">#N/A</definedName>
    <definedName name="_9299DLC3E9128E" hidden="1">#N/A</definedName>
    <definedName name="_929DL60EB3387" hidden="1">#N/A</definedName>
    <definedName name="_92DL607330A6" hidden="1">#N/A</definedName>
    <definedName name="_92DL6138355E" hidden="1">#N/A</definedName>
    <definedName name="_9300DLC3E9128E" hidden="1">#N/A</definedName>
    <definedName name="_9301DLC3E9128E" hidden="1">#N/A</definedName>
    <definedName name="_9302DLC3E9128E" hidden="1">#N/A</definedName>
    <definedName name="_9303DLC3E9128E" hidden="1">#N/A</definedName>
    <definedName name="_9304DLC3E9128E" hidden="1">#N/A</definedName>
    <definedName name="_9305DLC3E9128E" hidden="1">#N/A</definedName>
    <definedName name="_9306DLC3E9128E" hidden="1">#N/A</definedName>
    <definedName name="_9307DLC3E9128E" hidden="1">#N/A</definedName>
    <definedName name="_9308DLC3E9128E" hidden="1">#N/A</definedName>
    <definedName name="_9309DLC3E9128E" hidden="1">#N/A</definedName>
    <definedName name="_930DL60EB3387" hidden="1">#N/A</definedName>
    <definedName name="_9310DLC3E9128E" hidden="1">#N/A</definedName>
    <definedName name="_9311DLC3EA1415" hidden="1">#N/A</definedName>
    <definedName name="_9312DLC3EA1415" hidden="1">#N/A</definedName>
    <definedName name="_9313DLC3EA1415" hidden="1">#N/A</definedName>
    <definedName name="_9314DLC3EA1415" hidden="1">#N/A</definedName>
    <definedName name="_9315DLC3EA1415" hidden="1">#N/A</definedName>
    <definedName name="_9316DLC3EA1415" hidden="1">#N/A</definedName>
    <definedName name="_9317DLC3EA1415" hidden="1">#N/A</definedName>
    <definedName name="_9318DLC3EA1415" hidden="1">#N/A</definedName>
    <definedName name="_9319DLC3EA1415" hidden="1">#N/A</definedName>
    <definedName name="_931DL60EB3387" hidden="1">#N/A</definedName>
    <definedName name="_9320DLC3EA1415" hidden="1">#N/A</definedName>
    <definedName name="_9321DLC3EA1415" hidden="1">#N/A</definedName>
    <definedName name="_9322DLC3EA1415" hidden="1">#N/A</definedName>
    <definedName name="_9323DLC3EA1415" hidden="1">#N/A</definedName>
    <definedName name="_9324DLC3EA1415" hidden="1">#N/A</definedName>
    <definedName name="_9325DLC3EA1415" hidden="1">#N/A</definedName>
    <definedName name="_9326DLC3EA1415" hidden="1">#N/A</definedName>
    <definedName name="_9327DLC3EA1415" hidden="1">#N/A</definedName>
    <definedName name="_9328DLC3EA1415" hidden="1">#N/A</definedName>
    <definedName name="_9329DLC3EA1415" hidden="1">#N/A</definedName>
    <definedName name="_932DL60EB3387" hidden="1">#N/A</definedName>
    <definedName name="_9330DLC3EA1415" hidden="1">#N/A</definedName>
    <definedName name="_9331DLC3EA1415" hidden="1">#N/A</definedName>
    <definedName name="_9332DLC3EA1415" hidden="1">#N/A</definedName>
    <definedName name="_9333DLC3EA1415" hidden="1">#N/A</definedName>
    <definedName name="_9334DLC3EA1415" hidden="1">#N/A</definedName>
    <definedName name="_9335DLC3EA1415" hidden="1">#N/A</definedName>
    <definedName name="_9336DLC3EA1415" hidden="1">#N/A</definedName>
    <definedName name="_9337DLC3EA1415" hidden="1">#N/A</definedName>
    <definedName name="_9338DLC3EA1415" hidden="1">#N/A</definedName>
    <definedName name="_9339DLC3EA1415" hidden="1">#N/A</definedName>
    <definedName name="_933DL60EB3387" hidden="1">#N/A</definedName>
    <definedName name="_9340DLC3EA1415" hidden="1">#N/A</definedName>
    <definedName name="_9341DLC3EA1415" hidden="1">#N/A</definedName>
    <definedName name="_9342DLC3EA1415" hidden="1">#N/A</definedName>
    <definedName name="_9343DLC3EA1415" hidden="1">#N/A</definedName>
    <definedName name="_9344DLC3EA1415" hidden="1">#N/A</definedName>
    <definedName name="_9345DLC3EA1415" hidden="1">#N/A</definedName>
    <definedName name="_9346DLC3EB1415" hidden="1">#N/A</definedName>
    <definedName name="_9347DLC3EB1415" hidden="1">#N/A</definedName>
    <definedName name="_9348DLC3EB1415" hidden="1">#N/A</definedName>
    <definedName name="_9349DLC3EB1415" hidden="1">#N/A</definedName>
    <definedName name="_934DL60EB3387" hidden="1">#N/A</definedName>
    <definedName name="_9350DLC3EB1415" hidden="1">#N/A</definedName>
    <definedName name="_9351DLC3EB1415" hidden="1">#N/A</definedName>
    <definedName name="_9352DLC3EB1415" hidden="1">#N/A</definedName>
    <definedName name="_9353DLC3EB1415" hidden="1">#N/A</definedName>
    <definedName name="_9354DLC3EB1415" hidden="1">#N/A</definedName>
    <definedName name="_9355DLC3EB1415" hidden="1">#N/A</definedName>
    <definedName name="_9356DLC3EB1415" hidden="1">#N/A</definedName>
    <definedName name="_9357DLC3EB1415" hidden="1">#N/A</definedName>
    <definedName name="_9358DLC3EB1415" hidden="1">#N/A</definedName>
    <definedName name="_9359DLC3EB1415" hidden="1">#N/A</definedName>
    <definedName name="_935DL60EB3387" hidden="1">#N/A</definedName>
    <definedName name="_9360DLC3EB1415" hidden="1">#N/A</definedName>
    <definedName name="_9361DLC3EB1415" hidden="1">#N/A</definedName>
    <definedName name="_9362DLC3EB1415" hidden="1">#N/A</definedName>
    <definedName name="_9363DLC3EB1415" hidden="1">#N/A</definedName>
    <definedName name="_9364DLC3EB1415" hidden="1">#N/A</definedName>
    <definedName name="_9365DLC3EB1415" hidden="1">#N/A</definedName>
    <definedName name="_9366DLC3EB1415" hidden="1">#N/A</definedName>
    <definedName name="_9367DLC3EB1415" hidden="1">#N/A</definedName>
    <definedName name="_9368DLC3EB1415" hidden="1">#N/A</definedName>
    <definedName name="_9369DLC3EB1415" hidden="1">#N/A</definedName>
    <definedName name="_936DL60EB3387" hidden="1">#N/A</definedName>
    <definedName name="_9370DLC3EB1415" hidden="1">#N/A</definedName>
    <definedName name="_9371DLC3EB1415" hidden="1">#N/A</definedName>
    <definedName name="_9372DLC3EB1415" hidden="1">#N/A</definedName>
    <definedName name="_9373DLC3EB1415" hidden="1">#N/A</definedName>
    <definedName name="_9374DLC3EB1415" hidden="1">#N/A</definedName>
    <definedName name="_9375DLC3EB1415" hidden="1">#N/A</definedName>
    <definedName name="_9376DLC3EB1415" hidden="1">#N/A</definedName>
    <definedName name="_9377DLC3EB1415" hidden="1">#N/A</definedName>
    <definedName name="_9378DLC3EB1415" hidden="1">#N/A</definedName>
    <definedName name="_9379DLC3EB1415" hidden="1">#N/A</definedName>
    <definedName name="_937DL60EB3387" hidden="1">#N/A</definedName>
    <definedName name="_9380DLC3EB1415" hidden="1">#N/A</definedName>
    <definedName name="_9381DLC3EC1415" hidden="1">#N/A</definedName>
    <definedName name="_9382DLC3EC1415" hidden="1">#N/A</definedName>
    <definedName name="_9383DLC3EC1415" hidden="1">#N/A</definedName>
    <definedName name="_9384DLC3EC1415" hidden="1">#N/A</definedName>
    <definedName name="_9385DLC3EC1415" hidden="1">#N/A</definedName>
    <definedName name="_9386DLC3EC1415" hidden="1">#N/A</definedName>
    <definedName name="_9387DLC3EC1415" hidden="1">#N/A</definedName>
    <definedName name="_9388DLC3EC1415" hidden="1">#N/A</definedName>
    <definedName name="_9389DLC3EC1415" hidden="1">#N/A</definedName>
    <definedName name="_938DL60EB3387" hidden="1">#N/A</definedName>
    <definedName name="_9390DLC3EC1415" hidden="1">#N/A</definedName>
    <definedName name="_9391DLC3EC1415" hidden="1">#N/A</definedName>
    <definedName name="_9392DLC3EC1415" hidden="1">#N/A</definedName>
    <definedName name="_9393DLC3EC1415" hidden="1">#N/A</definedName>
    <definedName name="_9394DLC3EC1415" hidden="1">#N/A</definedName>
    <definedName name="_9395DLC3EC1415" hidden="1">#N/A</definedName>
    <definedName name="_9396DLC3EC1415" hidden="1">#N/A</definedName>
    <definedName name="_9397DLC3EC1415" hidden="1">#N/A</definedName>
    <definedName name="_9398DLC3EC1415" hidden="1">#N/A</definedName>
    <definedName name="_9399DLC3EC1415" hidden="1">#N/A</definedName>
    <definedName name="_939DL60EB3387" hidden="1">#N/A</definedName>
    <definedName name="_93DL607330A6" hidden="1">#N/A</definedName>
    <definedName name="_93DL61393564" hidden="1">#N/A</definedName>
    <definedName name="_9400DLC3EC1415" hidden="1">#N/A</definedName>
    <definedName name="_9401DLC3EC1415" hidden="1">#N/A</definedName>
    <definedName name="_9402DLC3EC1415" hidden="1">#N/A</definedName>
    <definedName name="_9403DLC3EC1415" hidden="1">#N/A</definedName>
    <definedName name="_9404DLC3EC1415" hidden="1">#N/A</definedName>
    <definedName name="_9405DLC3EC1415" hidden="1">#N/A</definedName>
    <definedName name="_9406DLC3EC1415" hidden="1">#N/A</definedName>
    <definedName name="_9407DLC3EC1415" hidden="1">#N/A</definedName>
    <definedName name="_9408DLC3EC1415" hidden="1">#N/A</definedName>
    <definedName name="_9409DLC3EC1415" hidden="1">#N/A</definedName>
    <definedName name="_940DL60EB3387" hidden="1">#N/A</definedName>
    <definedName name="_9410DLC3EC1415" hidden="1">#N/A</definedName>
    <definedName name="_9411DLC3EC1415" hidden="1">#N/A</definedName>
    <definedName name="_9412DLC3EC1415" hidden="1">#N/A</definedName>
    <definedName name="_9413DLC3EC1415" hidden="1">#N/A</definedName>
    <definedName name="_9414DLC3EC1415" hidden="1">#N/A</definedName>
    <definedName name="_9415DLC3EC1415" hidden="1">#N/A</definedName>
    <definedName name="_9416DLC3ED1415" hidden="1">#N/A</definedName>
    <definedName name="_9417DLC3ED1415" hidden="1">#N/A</definedName>
    <definedName name="_9418DLC3ED1415" hidden="1">#N/A</definedName>
    <definedName name="_9419DLC3ED1415" hidden="1">#N/A</definedName>
    <definedName name="_941DL60EB3387" hidden="1">#N/A</definedName>
    <definedName name="_9420DLC3ED1415" hidden="1">#N/A</definedName>
    <definedName name="_9421DLC3ED1415" hidden="1">#N/A</definedName>
    <definedName name="_9422DLC3ED1415" hidden="1">#N/A</definedName>
    <definedName name="_9423DLC3ED1415" hidden="1">#N/A</definedName>
    <definedName name="_9424DLC3ED1415" hidden="1">#N/A</definedName>
    <definedName name="_9425DLC3ED1415" hidden="1">#N/A</definedName>
    <definedName name="_9426DLC3ED1415" hidden="1">#N/A</definedName>
    <definedName name="_9427DLC3ED1415" hidden="1">#N/A</definedName>
    <definedName name="_9428DLC3ED1415" hidden="1">#N/A</definedName>
    <definedName name="_9429DLC3ED1415" hidden="1">#N/A</definedName>
    <definedName name="_942DL60EB3387" hidden="1">#N/A</definedName>
    <definedName name="_9430DLC3ED1415" hidden="1">#N/A</definedName>
    <definedName name="_9431DLC3ED1415" hidden="1">#N/A</definedName>
    <definedName name="_9432DLC3ED1415" hidden="1">#N/A</definedName>
    <definedName name="_9433DLC3ED1415" hidden="1">#N/A</definedName>
    <definedName name="_9434DLC3ED1415" hidden="1">#N/A</definedName>
    <definedName name="_9435DLC3ED1415" hidden="1">#N/A</definedName>
    <definedName name="_9436DLC3ED1415" hidden="1">#N/A</definedName>
    <definedName name="_9437DLC3ED1415" hidden="1">#N/A</definedName>
    <definedName name="_9438DLC3ED1415" hidden="1">#N/A</definedName>
    <definedName name="_9439DLC3ED1415" hidden="1">#N/A</definedName>
    <definedName name="_943DL60EB3387" hidden="1">#N/A</definedName>
    <definedName name="_9440DLC3ED1415" hidden="1">#N/A</definedName>
    <definedName name="_9441DLC3ED1415" hidden="1">#N/A</definedName>
    <definedName name="_9442DLC3ED1415" hidden="1">#N/A</definedName>
    <definedName name="_9443DLC3ED1415" hidden="1">#N/A</definedName>
    <definedName name="_9444DLC3ED1415" hidden="1">#N/A</definedName>
    <definedName name="_9445DLC3ED1415" hidden="1">#N/A</definedName>
    <definedName name="_9446DLC3ED1415" hidden="1">#N/A</definedName>
    <definedName name="_9447DLC3ED1415" hidden="1">#N/A</definedName>
    <definedName name="_9448DLC3ED1415" hidden="1">#N/A</definedName>
    <definedName name="_9449DLC3ED1415" hidden="1">#N/A</definedName>
    <definedName name="_944DL60EB3387" hidden="1">#N/A</definedName>
    <definedName name="_9450DLC3ED1415" hidden="1">#N/A</definedName>
    <definedName name="_9451DLC3EE1415" hidden="1">#N/A</definedName>
    <definedName name="_9452DLC3EE1415" hidden="1">#N/A</definedName>
    <definedName name="_9453DLC3EE1415" hidden="1">#N/A</definedName>
    <definedName name="_9454DLC3EE1415" hidden="1">#N/A</definedName>
    <definedName name="_9455DLC3EE1415" hidden="1">#N/A</definedName>
    <definedName name="_9456DLC3EE1415" hidden="1">#N/A</definedName>
    <definedName name="_9457DLC3EE1415" hidden="1">#N/A</definedName>
    <definedName name="_9458DLC3EE1415" hidden="1">#N/A</definedName>
    <definedName name="_9459DLC3EE1415" hidden="1">#N/A</definedName>
    <definedName name="_945DL60EB3387" hidden="1">#N/A</definedName>
    <definedName name="_9460DLC3EE1415" hidden="1">#N/A</definedName>
    <definedName name="_9461DLC3EE1415" hidden="1">#N/A</definedName>
    <definedName name="_9462DLC3EE1415" hidden="1">#N/A</definedName>
    <definedName name="_9463DLC3EE1415" hidden="1">#N/A</definedName>
    <definedName name="_9464DLC3EE1415" hidden="1">#N/A</definedName>
    <definedName name="_9465DLC3EE1415" hidden="1">#N/A</definedName>
    <definedName name="_9466DLC3EE1415" hidden="1">#N/A</definedName>
    <definedName name="_9467DLC3EE1415" hidden="1">#N/A</definedName>
    <definedName name="_9468DLC3EE1415" hidden="1">#N/A</definedName>
    <definedName name="_9469DLC3EE1415" hidden="1">#N/A</definedName>
    <definedName name="_946DL60EC338D" hidden="1">#N/A</definedName>
    <definedName name="_9470DLC3EE1415" hidden="1">#N/A</definedName>
    <definedName name="_9471DLC3EE1415" hidden="1">#N/A</definedName>
    <definedName name="_9472DLC3EE1415" hidden="1">#N/A</definedName>
    <definedName name="_9473DLC3EE1415" hidden="1">#N/A</definedName>
    <definedName name="_9474DLC3EE1415" hidden="1">#N/A</definedName>
    <definedName name="_9475DLC3EE1415" hidden="1">#N/A</definedName>
    <definedName name="_9476DLC3EE1415" hidden="1">#N/A</definedName>
    <definedName name="_9477DLC3EE1415" hidden="1">#N/A</definedName>
    <definedName name="_9478DLC3EE1415" hidden="1">#N/A</definedName>
    <definedName name="_9479DLC3EE1415" hidden="1">#N/A</definedName>
    <definedName name="_947DL60EC338D" hidden="1">#N/A</definedName>
    <definedName name="_9480DLC3EE1415" hidden="1">#N/A</definedName>
    <definedName name="_9481DLC3EE1415" hidden="1">#N/A</definedName>
    <definedName name="_9482DLC3EE1415" hidden="1">#N/A</definedName>
    <definedName name="_9483DLC3EE1415" hidden="1">#N/A</definedName>
    <definedName name="_9484DLC3EE1415" hidden="1">#N/A</definedName>
    <definedName name="_9485DLC3EE1415" hidden="1">#N/A</definedName>
    <definedName name="_9486DLC3EF1415" hidden="1">#N/A</definedName>
    <definedName name="_9487DLC3EF1415" hidden="1">#N/A</definedName>
    <definedName name="_9488DLC3EF1415" hidden="1">#N/A</definedName>
    <definedName name="_9489DLC3EF1415" hidden="1">#N/A</definedName>
    <definedName name="_948DL60EC338D" hidden="1">#N/A</definedName>
    <definedName name="_9490DLC3EF1415" hidden="1">#N/A</definedName>
    <definedName name="_9491DLC3EF1415" hidden="1">#N/A</definedName>
    <definedName name="_9492DLC3EF1415" hidden="1">#N/A</definedName>
    <definedName name="_9493DLC3EF1415" hidden="1">#N/A</definedName>
    <definedName name="_9494DLC3EF1415" hidden="1">#N/A</definedName>
    <definedName name="_9495DLC3EF1415" hidden="1">#N/A</definedName>
    <definedName name="_9496DLC3EF1415" hidden="1">#N/A</definedName>
    <definedName name="_9497DLC3EF1415" hidden="1">#N/A</definedName>
    <definedName name="_9498DLC3EF1415" hidden="1">#N/A</definedName>
    <definedName name="_9499DLC3EF1415" hidden="1">#N/A</definedName>
    <definedName name="_949DL60EC338D" hidden="1">#N/A</definedName>
    <definedName name="_94DL607330A6" hidden="1">#N/A</definedName>
    <definedName name="_94DL613A356B" hidden="1">#N/A</definedName>
    <definedName name="_9500DLC3EF1415" hidden="1">#N/A</definedName>
    <definedName name="_9501DLC3EF1415" hidden="1">#N/A</definedName>
    <definedName name="_9502DLC3EF1415" hidden="1">#N/A</definedName>
    <definedName name="_9503DLC3EF1415" hidden="1">#N/A</definedName>
    <definedName name="_9504DLC3EF1415" hidden="1">#N/A</definedName>
    <definedName name="_9505DLC3EF1415" hidden="1">#N/A</definedName>
    <definedName name="_9506DLC3EF1415" hidden="1">#N/A</definedName>
    <definedName name="_9507DLC3EF1415" hidden="1">#N/A</definedName>
    <definedName name="_9508DLC3EF1415" hidden="1">#N/A</definedName>
    <definedName name="_9509DLC3EF1415" hidden="1">#N/A</definedName>
    <definedName name="_950DL60EC338D" hidden="1">#N/A</definedName>
    <definedName name="_9510DLC3EF1415" hidden="1">#N/A</definedName>
    <definedName name="_9511DLC3EF1415" hidden="1">#N/A</definedName>
    <definedName name="_9512DLC3EF1415" hidden="1">#N/A</definedName>
    <definedName name="_9513DLC3EF1415" hidden="1">#N/A</definedName>
    <definedName name="_9514DLC3EF1415" hidden="1">#N/A</definedName>
    <definedName name="_9515DLC3EF1415" hidden="1">#N/A</definedName>
    <definedName name="_9516DLC3EF1415" hidden="1">#N/A</definedName>
    <definedName name="_9517DLC3EF1415" hidden="1">#N/A</definedName>
    <definedName name="_9518DLC3EF1415" hidden="1">#N/A</definedName>
    <definedName name="_9519DLC3EF1415" hidden="1">#N/A</definedName>
    <definedName name="_951DL60EC338D" hidden="1">#N/A</definedName>
    <definedName name="_9520DLC3EF1415" hidden="1">#N/A</definedName>
    <definedName name="_9521DLC3F01415" hidden="1">#N/A</definedName>
    <definedName name="_9522DLC3F01415" hidden="1">#N/A</definedName>
    <definedName name="_9523DLC3F01415" hidden="1">#N/A</definedName>
    <definedName name="_9524DLC3F01415" hidden="1">#N/A</definedName>
    <definedName name="_9525DLC3F01415" hidden="1">#N/A</definedName>
    <definedName name="_9526DLC3F01415" hidden="1">#N/A</definedName>
    <definedName name="_9527DLC3F01415" hidden="1">#N/A</definedName>
    <definedName name="_9528DLC3F01415" hidden="1">#N/A</definedName>
    <definedName name="_9529DLC3F01415" hidden="1">#N/A</definedName>
    <definedName name="_952DL60EC338D" hidden="1">#N/A</definedName>
    <definedName name="_9530DLC3F01415" hidden="1">#N/A</definedName>
    <definedName name="_9531DLC3F01415" hidden="1">#N/A</definedName>
    <definedName name="_9532DLC3F01415" hidden="1">#N/A</definedName>
    <definedName name="_9533DLC3F01415" hidden="1">#N/A</definedName>
    <definedName name="_9534DLC3F01415" hidden="1">#N/A</definedName>
    <definedName name="_9535DLC3F01415" hidden="1">#N/A</definedName>
    <definedName name="_9536DLC3F01415" hidden="1">#N/A</definedName>
    <definedName name="_9537DLC3F01415" hidden="1">#N/A</definedName>
    <definedName name="_9538DLC3F01415" hidden="1">#N/A</definedName>
    <definedName name="_9539DLC3F01415" hidden="1">#N/A</definedName>
    <definedName name="_953DL60EC338D" hidden="1">#N/A</definedName>
    <definedName name="_9540DLC3F01415" hidden="1">#N/A</definedName>
    <definedName name="_9541DLC3F01415" hidden="1">#N/A</definedName>
    <definedName name="_9542DLC3F01415" hidden="1">#N/A</definedName>
    <definedName name="_9543DLC3F01415" hidden="1">#N/A</definedName>
    <definedName name="_9544DLC3F01415" hidden="1">#N/A</definedName>
    <definedName name="_9545DLC3F01415" hidden="1">#N/A</definedName>
    <definedName name="_9546DLC3F01415" hidden="1">#N/A</definedName>
    <definedName name="_9547DLC3F01415" hidden="1">#N/A</definedName>
    <definedName name="_9548DLC3F01415" hidden="1">#N/A</definedName>
    <definedName name="_9549DLC3F01415" hidden="1">#N/A</definedName>
    <definedName name="_954DL60EC338D" hidden="1">#N/A</definedName>
    <definedName name="_9550DLC3F01415" hidden="1">#N/A</definedName>
    <definedName name="_9551DLC3F01415" hidden="1">#N/A</definedName>
    <definedName name="_9552DLC3F01415" hidden="1">#N/A</definedName>
    <definedName name="_9553DLC3F01415" hidden="1">#N/A</definedName>
    <definedName name="_9554DLC3F01415" hidden="1">#N/A</definedName>
    <definedName name="_9555DLC3F01415" hidden="1">#N/A</definedName>
    <definedName name="_9556DLC3F11415" hidden="1">#N/A</definedName>
    <definedName name="_9557DLC3F11415" hidden="1">#N/A</definedName>
    <definedName name="_9558DLC3F11415" hidden="1">#N/A</definedName>
    <definedName name="_9559DLC3F11415" hidden="1">#N/A</definedName>
    <definedName name="_955DL60EC338D" hidden="1">#N/A</definedName>
    <definedName name="_9560DLC3F11415" hidden="1">#N/A</definedName>
    <definedName name="_9561DLC3F11415" hidden="1">#N/A</definedName>
    <definedName name="_9562DLC3F11415" hidden="1">#N/A</definedName>
    <definedName name="_9563DLC3F11415" hidden="1">#N/A</definedName>
    <definedName name="_9564DLC3F11415" hidden="1">#N/A</definedName>
    <definedName name="_9565DLC3F11415" hidden="1">#N/A</definedName>
    <definedName name="_9566DLC3F11415" hidden="1">#N/A</definedName>
    <definedName name="_9567DLC3F11415" hidden="1">#N/A</definedName>
    <definedName name="_9568DLC3F11415" hidden="1">#N/A</definedName>
    <definedName name="_9569DLC3F11415" hidden="1">#N/A</definedName>
    <definedName name="_956DL60EC338D" hidden="1">#N/A</definedName>
    <definedName name="_9570DLC3F11415" hidden="1">#N/A</definedName>
    <definedName name="_9571DLC3F11415" hidden="1">#N/A</definedName>
    <definedName name="_9572DLC3F11415" hidden="1">#N/A</definedName>
    <definedName name="_9573DLC3F11415" hidden="1">#N/A</definedName>
    <definedName name="_9574DLC3F11415" hidden="1">#N/A</definedName>
    <definedName name="_9575DLC3F11415" hidden="1">#N/A</definedName>
    <definedName name="_9576DLC3F11415" hidden="1">#N/A</definedName>
    <definedName name="_9577DLC3F11415" hidden="1">#N/A</definedName>
    <definedName name="_9578DLC3F11415" hidden="1">#N/A</definedName>
    <definedName name="_9579DLC3F11415" hidden="1">#N/A</definedName>
    <definedName name="_957DL60EC338D" hidden="1">#N/A</definedName>
    <definedName name="_9580DLC3F11415" hidden="1">#N/A</definedName>
    <definedName name="_9581DLC3F11415" hidden="1">#N/A</definedName>
    <definedName name="_9582DLC3F11415" hidden="1">#N/A</definedName>
    <definedName name="_9583DLC3F11415" hidden="1">#N/A</definedName>
    <definedName name="_9584DLC3F11415" hidden="1">#N/A</definedName>
    <definedName name="_9585DLC3F11415" hidden="1">#N/A</definedName>
    <definedName name="_9586DLC3F11415" hidden="1">#N/A</definedName>
    <definedName name="_9587DLC3F11415" hidden="1">#N/A</definedName>
    <definedName name="_9588DLC3F11415" hidden="1">#N/A</definedName>
    <definedName name="_9589DLC3F11415" hidden="1">#N/A</definedName>
    <definedName name="_958DL60EC338D" hidden="1">#N/A</definedName>
    <definedName name="_9590DLC3F11415" hidden="1">#N/A</definedName>
    <definedName name="_9591DLC3F21415" hidden="1">#N/A</definedName>
    <definedName name="_9592DLC3F21415" hidden="1">#N/A</definedName>
    <definedName name="_9593DLC3F21415" hidden="1">#N/A</definedName>
    <definedName name="_9594DLC3F21415" hidden="1">#N/A</definedName>
    <definedName name="_9595DLC3F21415" hidden="1">#N/A</definedName>
    <definedName name="_9596DLC3F21415" hidden="1">#N/A</definedName>
    <definedName name="_9597DLC3F21415" hidden="1">#N/A</definedName>
    <definedName name="_9598DLC3F21415" hidden="1">#N/A</definedName>
    <definedName name="_9599DLC3F21415" hidden="1">#N/A</definedName>
    <definedName name="_959DL60EC338D" hidden="1">#N/A</definedName>
    <definedName name="_95DL607330A6" hidden="1">#N/A</definedName>
    <definedName name="_95DL613B3571" hidden="1">#N/A</definedName>
    <definedName name="_9600DLC3F21415" hidden="1">#N/A</definedName>
    <definedName name="_9601DLC3F21415" hidden="1">#N/A</definedName>
    <definedName name="_9602DLC3F21415" hidden="1">#N/A</definedName>
    <definedName name="_9603DLC3F21415" hidden="1">#N/A</definedName>
    <definedName name="_9604DLC3F21415" hidden="1">#N/A</definedName>
    <definedName name="_9605DLC3F21415" hidden="1">#N/A</definedName>
    <definedName name="_9606DLC3F21415" hidden="1">#N/A</definedName>
    <definedName name="_9607DLC3F21415" hidden="1">#N/A</definedName>
    <definedName name="_9608DLC3F21415" hidden="1">#N/A</definedName>
    <definedName name="_9609DLC3F21415" hidden="1">#N/A</definedName>
    <definedName name="_960DL60EC338D" hidden="1">#N/A</definedName>
    <definedName name="_9610DLC3F21415" hidden="1">#N/A</definedName>
    <definedName name="_9611DLC3F21415" hidden="1">#N/A</definedName>
    <definedName name="_9612DLC3F21415" hidden="1">#N/A</definedName>
    <definedName name="_9613DLC3F21415" hidden="1">#N/A</definedName>
    <definedName name="_9614DLC3F21415" hidden="1">#N/A</definedName>
    <definedName name="_9615DLC3F21415" hidden="1">#N/A</definedName>
    <definedName name="_9616DLC3F21415" hidden="1">#N/A</definedName>
    <definedName name="_9617DLC3F21415" hidden="1">#N/A</definedName>
    <definedName name="_9618DLC3F21415" hidden="1">#N/A</definedName>
    <definedName name="_9619DLC3F21415" hidden="1">#N/A</definedName>
    <definedName name="_961DL60EC338D" hidden="1">#N/A</definedName>
    <definedName name="_9620DLC3F21415" hidden="1">#N/A</definedName>
    <definedName name="_9621DLC3F21415" hidden="1">#N/A</definedName>
    <definedName name="_9622DLC3F21415" hidden="1">#N/A</definedName>
    <definedName name="_9623DLC3F21415" hidden="1">#N/A</definedName>
    <definedName name="_9624DLC3F21415" hidden="1">#N/A</definedName>
    <definedName name="_9625DLC3F21415" hidden="1">#N/A</definedName>
    <definedName name="_9626DLC3F31415" hidden="1">#N/A</definedName>
    <definedName name="_9627DLC3F31415" hidden="1">#N/A</definedName>
    <definedName name="_9628DLC3F31415" hidden="1">#N/A</definedName>
    <definedName name="_9629DLC3F31415" hidden="1">#N/A</definedName>
    <definedName name="_962DL60EC338D" hidden="1">#N/A</definedName>
    <definedName name="_9630DLC3F31415" hidden="1">#N/A</definedName>
    <definedName name="_9631DLC3F31415" hidden="1">#N/A</definedName>
    <definedName name="_9632DLC3F31415" hidden="1">#N/A</definedName>
    <definedName name="_9633DLC3F31415" hidden="1">#N/A</definedName>
    <definedName name="_9634DLC3F31415" hidden="1">#N/A</definedName>
    <definedName name="_9635DLC3F31415" hidden="1">#N/A</definedName>
    <definedName name="_9636DLC3F31415" hidden="1">#N/A</definedName>
    <definedName name="_9637DLC3F31415" hidden="1">#N/A</definedName>
    <definedName name="_9638DLC3F31415" hidden="1">#N/A</definedName>
    <definedName name="_9639DLC3F31415" hidden="1">#N/A</definedName>
    <definedName name="_963DL60EC338D" hidden="1">#N/A</definedName>
    <definedName name="_9640DLC3F31415" hidden="1">#N/A</definedName>
    <definedName name="_9641DLC3F31415" hidden="1">#N/A</definedName>
    <definedName name="_9642DLC3F31415" hidden="1">#N/A</definedName>
    <definedName name="_9643DLC3F31415" hidden="1">#N/A</definedName>
    <definedName name="_9644DLC3F31415" hidden="1">#N/A</definedName>
    <definedName name="_9645DLC3F31415" hidden="1">#N/A</definedName>
    <definedName name="_9646DLC3F31415" hidden="1">#N/A</definedName>
    <definedName name="_9647DLC3F31415" hidden="1">#N/A</definedName>
    <definedName name="_9648DLC3F31415" hidden="1">#N/A</definedName>
    <definedName name="_9649DLC3F31415" hidden="1">#N/A</definedName>
    <definedName name="_964DL60EC338D" hidden="1">#N/A</definedName>
    <definedName name="_9650DLC3F31415" hidden="1">#N/A</definedName>
    <definedName name="_9651DLC3F31415" hidden="1">#N/A</definedName>
    <definedName name="_9652DLC3F31415" hidden="1">#N/A</definedName>
    <definedName name="_9653DLC3F31415" hidden="1">#N/A</definedName>
    <definedName name="_9654DLC3F31415" hidden="1">#N/A</definedName>
    <definedName name="_9655DLC3F31415" hidden="1">#N/A</definedName>
    <definedName name="_9656DLC3F31415" hidden="1">#N/A</definedName>
    <definedName name="_9657DLC3F31415" hidden="1">#N/A</definedName>
    <definedName name="_9658DLC3F31415" hidden="1">#N/A</definedName>
    <definedName name="_9659DLC3F31415" hidden="1">#N/A</definedName>
    <definedName name="_965DL60EC338D" hidden="1">#N/A</definedName>
    <definedName name="_9660DLC3F31415" hidden="1">#N/A</definedName>
    <definedName name="_9661DLC3F41415" hidden="1">#N/A</definedName>
    <definedName name="_9662DLC3F41415" hidden="1">#N/A</definedName>
    <definedName name="_9663DLC3F41415" hidden="1">#N/A</definedName>
    <definedName name="_9664DLC3F41415" hidden="1">#N/A</definedName>
    <definedName name="_9665DLC3F41415" hidden="1">#N/A</definedName>
    <definedName name="_9666DLC3F41415" hidden="1">#N/A</definedName>
    <definedName name="_9667DLC3F41415" hidden="1">#N/A</definedName>
    <definedName name="_9668DLC3F41415" hidden="1">#N/A</definedName>
    <definedName name="_9669DLC3F41415" hidden="1">#N/A</definedName>
    <definedName name="_966DL60EC338D" hidden="1">#N/A</definedName>
    <definedName name="_9670DLC3F41415" hidden="1">#N/A</definedName>
    <definedName name="_9671DLC3F41415" hidden="1">#N/A</definedName>
    <definedName name="_9672DLC3F41415" hidden="1">#N/A</definedName>
    <definedName name="_9673DLC3F41415" hidden="1">#N/A</definedName>
    <definedName name="_9674DLC3F41415" hidden="1">#N/A</definedName>
    <definedName name="_9675DLC3F41415" hidden="1">#N/A</definedName>
    <definedName name="_9676DLC3F41415" hidden="1">#N/A</definedName>
    <definedName name="_9677DLC3F41415" hidden="1">#N/A</definedName>
    <definedName name="_9678DLC3F41415" hidden="1">#N/A</definedName>
    <definedName name="_9679DLC3F41415" hidden="1">#N/A</definedName>
    <definedName name="_967DL60EC338D" hidden="1">#N/A</definedName>
    <definedName name="_9680DLC3F41415" hidden="1">#N/A</definedName>
    <definedName name="_9681DLC3F41415" hidden="1">#N/A</definedName>
    <definedName name="_9682DLC3F41415" hidden="1">#N/A</definedName>
    <definedName name="_9683DLC3F41415" hidden="1">#N/A</definedName>
    <definedName name="_9684DLC3F41415" hidden="1">#N/A</definedName>
    <definedName name="_9685DLC3F41415" hidden="1">#N/A</definedName>
    <definedName name="_9686DLC3F41415" hidden="1">#N/A</definedName>
    <definedName name="_9687DLC3F41415" hidden="1">#N/A</definedName>
    <definedName name="_9688DLC3F41415" hidden="1">#N/A</definedName>
    <definedName name="_9689DLC3F41415" hidden="1">#N/A</definedName>
    <definedName name="_968DL60EC338D" hidden="1">#N/A</definedName>
    <definedName name="_9690DLC3F41415" hidden="1">#N/A</definedName>
    <definedName name="_9691DLC3F41415" hidden="1">#N/A</definedName>
    <definedName name="_9692DLC3F41415" hidden="1">#N/A</definedName>
    <definedName name="_9693DLC3F41415" hidden="1">#N/A</definedName>
    <definedName name="_9694DLC3F41415" hidden="1">#N/A</definedName>
    <definedName name="_9695DLC3F41415" hidden="1">#N/A</definedName>
    <definedName name="_9696DLC3F51415" hidden="1">#N/A</definedName>
    <definedName name="_9697DLC3F51415" hidden="1">#N/A</definedName>
    <definedName name="_9698DLC3F51415" hidden="1">#N/A</definedName>
    <definedName name="_9699DLC3F51415" hidden="1">#N/A</definedName>
    <definedName name="_969DL60EC338D" hidden="1">#N/A</definedName>
    <definedName name="_96DL607330A6" hidden="1">#N/A</definedName>
    <definedName name="_96DL613C3577" hidden="1">#N/A</definedName>
    <definedName name="_9700DLC3F51415" hidden="1">#N/A</definedName>
    <definedName name="_9701DLC3F51415" hidden="1">#N/A</definedName>
    <definedName name="_9702DLC3F51415" hidden="1">#N/A</definedName>
    <definedName name="_9703DLC3F51415" hidden="1">#N/A</definedName>
    <definedName name="_9704DLC3F51415" hidden="1">#N/A</definedName>
    <definedName name="_9705DLC3F51415" hidden="1">#N/A</definedName>
    <definedName name="_9706DLC3F51415" hidden="1">#N/A</definedName>
    <definedName name="_9707DLC3F51415" hidden="1">#N/A</definedName>
    <definedName name="_9708DLC3F51415" hidden="1">#N/A</definedName>
    <definedName name="_9709DLC3F51415" hidden="1">#N/A</definedName>
    <definedName name="_970DL60EC338D" hidden="1">#N/A</definedName>
    <definedName name="_9710DLC3F51415" hidden="1">#N/A</definedName>
    <definedName name="_9711DLC3F51415" hidden="1">#N/A</definedName>
    <definedName name="_9712DLC3F51415" hidden="1">#N/A</definedName>
    <definedName name="_9713DLC3F51415" hidden="1">#N/A</definedName>
    <definedName name="_9714DLC3F51415" hidden="1">#N/A</definedName>
    <definedName name="_9715DLC3F51415" hidden="1">#N/A</definedName>
    <definedName name="_9716DLC3F51415" hidden="1">#N/A</definedName>
    <definedName name="_9717DLC3F51415" hidden="1">#N/A</definedName>
    <definedName name="_9718DLC3F51415" hidden="1">#N/A</definedName>
    <definedName name="_9719DLC3F51415" hidden="1">#N/A</definedName>
    <definedName name="_971DL60EC338D" hidden="1">#N/A</definedName>
    <definedName name="_9720DLC3F51415" hidden="1">#N/A</definedName>
    <definedName name="_9721DLC3F51415" hidden="1">#N/A</definedName>
    <definedName name="_9722DLC3F51415" hidden="1">#N/A</definedName>
    <definedName name="_9723DLC3F51415" hidden="1">#N/A</definedName>
    <definedName name="_9724DLC3F51415" hidden="1">#N/A</definedName>
    <definedName name="_9725DLC3F51415" hidden="1">#N/A</definedName>
    <definedName name="_9726DLC3F51415" hidden="1">#N/A</definedName>
    <definedName name="_9727DLC3F51415" hidden="1">#N/A</definedName>
    <definedName name="_9728DLC3F51415" hidden="1">#N/A</definedName>
    <definedName name="_9729DLC3F51415" hidden="1">#N/A</definedName>
    <definedName name="_972DL60EC338D" hidden="1">#N/A</definedName>
    <definedName name="_9730DLC3F51415" hidden="1">#N/A</definedName>
    <definedName name="_9731DLC3F61415" hidden="1">#N/A</definedName>
    <definedName name="_9732DLC3F61415" hidden="1">#N/A</definedName>
    <definedName name="_9733DLC3F61415" hidden="1">#N/A</definedName>
    <definedName name="_9734DLC3F61415" hidden="1">#N/A</definedName>
    <definedName name="_9735DLC3F61415" hidden="1">#N/A</definedName>
    <definedName name="_9736DLC3F61415" hidden="1">#N/A</definedName>
    <definedName name="_9737DLC3F61415" hidden="1">#N/A</definedName>
    <definedName name="_9738DLC3F61415" hidden="1">#N/A</definedName>
    <definedName name="_9739DLC3F61415" hidden="1">#N/A</definedName>
    <definedName name="_973DL60EC338D" hidden="1">#N/A</definedName>
    <definedName name="_9740DLC3F61415" hidden="1">#N/A</definedName>
    <definedName name="_9741DLC3F61415" hidden="1">#N/A</definedName>
    <definedName name="_9742DLC3F61415" hidden="1">#N/A</definedName>
    <definedName name="_9743DLC3F61415" hidden="1">#N/A</definedName>
    <definedName name="_9744DLC3F61415" hidden="1">#N/A</definedName>
    <definedName name="_9745DLC3F61415" hidden="1">#N/A</definedName>
    <definedName name="_9746DLC3F61415" hidden="1">#N/A</definedName>
    <definedName name="_9747DLC3F61415" hidden="1">#N/A</definedName>
    <definedName name="_9748DLC3F61415" hidden="1">#N/A</definedName>
    <definedName name="_9749DLC3F61415" hidden="1">#N/A</definedName>
    <definedName name="_974DL60EC338D" hidden="1">#N/A</definedName>
    <definedName name="_9750DLC3F61415" hidden="1">#N/A</definedName>
    <definedName name="_9751DLC3F61415" hidden="1">#N/A</definedName>
    <definedName name="_9752DLC3F61415" hidden="1">#N/A</definedName>
    <definedName name="_9753DLC3F61415" hidden="1">#N/A</definedName>
    <definedName name="_9754DLC3F61415" hidden="1">#N/A</definedName>
    <definedName name="_9755DLC3F61415" hidden="1">#N/A</definedName>
    <definedName name="_9756DLC3F61415" hidden="1">#N/A</definedName>
    <definedName name="_9757DLC3F61415" hidden="1">#N/A</definedName>
    <definedName name="_9758DLC3F61415" hidden="1">#N/A</definedName>
    <definedName name="_9759DLC3F61415" hidden="1">#N/A</definedName>
    <definedName name="_975DL60EC338D" hidden="1">#N/A</definedName>
    <definedName name="_9760DLC3F61415" hidden="1">#N/A</definedName>
    <definedName name="_9761DLC3F61415" hidden="1">#N/A</definedName>
    <definedName name="_9762DLC3F61415" hidden="1">#N/A</definedName>
    <definedName name="_9763DLC3F61415" hidden="1">#N/A</definedName>
    <definedName name="_9764DLC3F61415" hidden="1">#N/A</definedName>
    <definedName name="_9765DLC3F61415" hidden="1">#N/A</definedName>
    <definedName name="_9766DLC3F71415" hidden="1">#N/A</definedName>
    <definedName name="_9767DLC3F71415" hidden="1">#N/A</definedName>
    <definedName name="_9768DLC3F71415" hidden="1">#N/A</definedName>
    <definedName name="_9769DLC3F71415" hidden="1">#N/A</definedName>
    <definedName name="_976DL60EC338D" hidden="1">#N/A</definedName>
    <definedName name="_9770DLC3F71415" hidden="1">#N/A</definedName>
    <definedName name="_9771DLC3F71415" hidden="1">#N/A</definedName>
    <definedName name="_9772DLC3F71415" hidden="1">#N/A</definedName>
    <definedName name="_9773DLC3F71415" hidden="1">#N/A</definedName>
    <definedName name="_9774DLC3F71415" hidden="1">#N/A</definedName>
    <definedName name="_9775DLC3F71415" hidden="1">#N/A</definedName>
    <definedName name="_9776DLC3F71415" hidden="1">#N/A</definedName>
    <definedName name="_9777DLC3F71415" hidden="1">#N/A</definedName>
    <definedName name="_9778DLC3F71415" hidden="1">#N/A</definedName>
    <definedName name="_9779DLC3F71415" hidden="1">#N/A</definedName>
    <definedName name="_977DL60EC338D" hidden="1">#N/A</definedName>
    <definedName name="_9780DLC3F71415" hidden="1">#N/A</definedName>
    <definedName name="_9781DLC3F71415" hidden="1">#N/A</definedName>
    <definedName name="_9782DLC3F71415" hidden="1">#N/A</definedName>
    <definedName name="_9783DLC3F71415" hidden="1">#N/A</definedName>
    <definedName name="_9784DLC3F71415" hidden="1">#N/A</definedName>
    <definedName name="_9785DLC3F71415" hidden="1">#N/A</definedName>
    <definedName name="_9786DLC3F71415" hidden="1">#N/A</definedName>
    <definedName name="_9787DLC3F71415" hidden="1">#N/A</definedName>
    <definedName name="_9788DLC3F71415" hidden="1">#N/A</definedName>
    <definedName name="_9789DLC3F71415" hidden="1">#N/A</definedName>
    <definedName name="_978DL60EC338D" hidden="1">#N/A</definedName>
    <definedName name="_9790DLC3F71415" hidden="1">#N/A</definedName>
    <definedName name="_9791DLC3F71415" hidden="1">#N/A</definedName>
    <definedName name="_9792DLC3F71415" hidden="1">#N/A</definedName>
    <definedName name="_9793DLC3F71415" hidden="1">#N/A</definedName>
    <definedName name="_9794DLC3F71415" hidden="1">#N/A</definedName>
    <definedName name="_9795DLC3F71415" hidden="1">#N/A</definedName>
    <definedName name="_9796DLC3F71415" hidden="1">#N/A</definedName>
    <definedName name="_9797DLC3F71415" hidden="1">#N/A</definedName>
    <definedName name="_9798DLC3F71415" hidden="1">#N/A</definedName>
    <definedName name="_9799DLC3F71415" hidden="1">#N/A</definedName>
    <definedName name="_979DL60EC338D" hidden="1">#N/A</definedName>
    <definedName name="_97DL607330A6" hidden="1">#N/A</definedName>
    <definedName name="_97DL613D357D" hidden="1">#N/A</definedName>
    <definedName name="_9800DLC3F71415" hidden="1">#N/A</definedName>
    <definedName name="_9801DLC3F81415" hidden="1">#N/A</definedName>
    <definedName name="_9802DLC3F81415" hidden="1">#N/A</definedName>
    <definedName name="_9803DLC3F81415" hidden="1">#N/A</definedName>
    <definedName name="_9804DLC3F81415" hidden="1">#N/A</definedName>
    <definedName name="_9805DLC3F81415" hidden="1">#N/A</definedName>
    <definedName name="_9806DLC3F81415" hidden="1">#N/A</definedName>
    <definedName name="_9807DLC3F81415" hidden="1">#N/A</definedName>
    <definedName name="_9808DLC3F81415" hidden="1">#N/A</definedName>
    <definedName name="_9809DLC3F81415" hidden="1">#N/A</definedName>
    <definedName name="_980DL60EC338D" hidden="1">#N/A</definedName>
    <definedName name="_9810DLC3F81415" hidden="1">#N/A</definedName>
    <definedName name="_9811DLC3F81415" hidden="1">#N/A</definedName>
    <definedName name="_9812DLC3F81415" hidden="1">#N/A</definedName>
    <definedName name="_9813DLC3F81415" hidden="1">#N/A</definedName>
    <definedName name="_9814DLC3F81415" hidden="1">#N/A</definedName>
    <definedName name="_9815DLC3F81415" hidden="1">#N/A</definedName>
    <definedName name="_9816DLC3F81415" hidden="1">#N/A</definedName>
    <definedName name="_9817DLC3F81415" hidden="1">#N/A</definedName>
    <definedName name="_9818DLC3F81415" hidden="1">#N/A</definedName>
    <definedName name="_9819DLC3F81415" hidden="1">#N/A</definedName>
    <definedName name="_981DL60ED3393" hidden="1">#N/A</definedName>
    <definedName name="_9820DLC3F81415" hidden="1">#N/A</definedName>
    <definedName name="_9821DLC3F81415" hidden="1">#N/A</definedName>
    <definedName name="_9822DLC3F81415" hidden="1">#N/A</definedName>
    <definedName name="_9823DLC3F81415" hidden="1">#N/A</definedName>
    <definedName name="_9824DLC3F81415" hidden="1">#N/A</definedName>
    <definedName name="_9825DLC3F81415" hidden="1">#N/A</definedName>
    <definedName name="_9826DLC3F81415" hidden="1">#N/A</definedName>
    <definedName name="_9827DLC3F81415" hidden="1">#N/A</definedName>
    <definedName name="_9828DLC3F81415" hidden="1">#N/A</definedName>
    <definedName name="_9829DLC3F81415" hidden="1">#N/A</definedName>
    <definedName name="_982DL60ED3393" hidden="1">#N/A</definedName>
    <definedName name="_9830DLC3F81415" hidden="1">#N/A</definedName>
    <definedName name="_9831DLC3F81415" hidden="1">#N/A</definedName>
    <definedName name="_9832DLC3F81415" hidden="1">#N/A</definedName>
    <definedName name="_9833DLC3F81415" hidden="1">#N/A</definedName>
    <definedName name="_9834DLC3F81415" hidden="1">#N/A</definedName>
    <definedName name="_9835DLC3F81415" hidden="1">#N/A</definedName>
    <definedName name="_9836DLC3F91415" hidden="1">#N/A</definedName>
    <definedName name="_9837DLC3F91415" hidden="1">#N/A</definedName>
    <definedName name="_9838DLC3F91415" hidden="1">#N/A</definedName>
    <definedName name="_9839DLC3F91415" hidden="1">#N/A</definedName>
    <definedName name="_983DL60ED3393" hidden="1">#N/A</definedName>
    <definedName name="_9840DLC3F91415" hidden="1">#N/A</definedName>
    <definedName name="_9841DLC3F91415" hidden="1">#N/A</definedName>
    <definedName name="_9842DLC3F91415" hidden="1">#N/A</definedName>
    <definedName name="_9843DLC3F91415" hidden="1">#N/A</definedName>
    <definedName name="_9844DLC3F91415" hidden="1">#N/A</definedName>
    <definedName name="_9845DLC3F91415" hidden="1">#N/A</definedName>
    <definedName name="_9846DLC3F91415" hidden="1">#N/A</definedName>
    <definedName name="_9847DLC3F91415" hidden="1">#N/A</definedName>
    <definedName name="_9848DLC3F91415" hidden="1">#N/A</definedName>
    <definedName name="_9849DLC3F91415" hidden="1">#N/A</definedName>
    <definedName name="_984DL60ED3393" hidden="1">#N/A</definedName>
    <definedName name="_9850DLC3F91415" hidden="1">#N/A</definedName>
    <definedName name="_9851DLC3F91415" hidden="1">#N/A</definedName>
    <definedName name="_9852DLC3F91415" hidden="1">#N/A</definedName>
    <definedName name="_9853DLC3F91415" hidden="1">#N/A</definedName>
    <definedName name="_9854DLC3F91415" hidden="1">#N/A</definedName>
    <definedName name="_9855DLC3F91415" hidden="1">#N/A</definedName>
    <definedName name="_9856DLC3F91415" hidden="1">#N/A</definedName>
    <definedName name="_9857DLC3F91415" hidden="1">#N/A</definedName>
    <definedName name="_9858DLC3F91415" hidden="1">#N/A</definedName>
    <definedName name="_9859DLC3F91415" hidden="1">#N/A</definedName>
    <definedName name="_985DL60ED3393" hidden="1">#N/A</definedName>
    <definedName name="_9860DLC3F91415" hidden="1">#N/A</definedName>
    <definedName name="_9861DLC3F91415" hidden="1">#N/A</definedName>
    <definedName name="_9862DLC3F91415" hidden="1">#N/A</definedName>
    <definedName name="_9863DLC3F91415" hidden="1">#N/A</definedName>
    <definedName name="_9864DLC3F91415" hidden="1">#N/A</definedName>
    <definedName name="_9865DLC3F91415" hidden="1">#N/A</definedName>
    <definedName name="_9866DLC3F91415" hidden="1">#N/A</definedName>
    <definedName name="_9867DLC3F91415" hidden="1">#N/A</definedName>
    <definedName name="_9868DLC3F91415" hidden="1">#N/A</definedName>
    <definedName name="_9869DLC3F91415" hidden="1">#N/A</definedName>
    <definedName name="_986DL60ED3393" hidden="1">#N/A</definedName>
    <definedName name="_9870DLC3F91415" hidden="1">#N/A</definedName>
    <definedName name="_9871DLC3FA1415" hidden="1">#N/A</definedName>
    <definedName name="_9872DLC3FA1415" hidden="1">#N/A</definedName>
    <definedName name="_9873DLC3FA1415" hidden="1">#N/A</definedName>
    <definedName name="_9874DLC3FA1415" hidden="1">#N/A</definedName>
    <definedName name="_9875DLC3FA1415" hidden="1">#N/A</definedName>
    <definedName name="_9876DLC3FA1415" hidden="1">#N/A</definedName>
    <definedName name="_9877DLC3FA1415" hidden="1">#N/A</definedName>
    <definedName name="_9878DLC3FA1415" hidden="1">#N/A</definedName>
    <definedName name="_9879DLC3FA1415" hidden="1">#N/A</definedName>
    <definedName name="_987DL60ED3393" hidden="1">#N/A</definedName>
    <definedName name="_9880DLC3FA1415" hidden="1">#N/A</definedName>
    <definedName name="_9881DLC3FA1415" hidden="1">#N/A</definedName>
    <definedName name="_9882DLC3FA1415" hidden="1">#N/A</definedName>
    <definedName name="_9883DLC3FA1415" hidden="1">#N/A</definedName>
    <definedName name="_9884DLC3FA1415" hidden="1">#N/A</definedName>
    <definedName name="_9885DLC3FA1415" hidden="1">#N/A</definedName>
    <definedName name="_9886DLC3FA1415" hidden="1">#N/A</definedName>
    <definedName name="_9887DLC3FA1415" hidden="1">#N/A</definedName>
    <definedName name="_9888DLC3FA1415" hidden="1">#N/A</definedName>
    <definedName name="_9889DLC3FA1415" hidden="1">#N/A</definedName>
    <definedName name="_988DL60ED3393" hidden="1">#N/A</definedName>
    <definedName name="_9890DLC3FA1415" hidden="1">#N/A</definedName>
    <definedName name="_9891DLC3FA1415" hidden="1">#N/A</definedName>
    <definedName name="_9892DLC3FA1415" hidden="1">#N/A</definedName>
    <definedName name="_9893DLC3FA1415" hidden="1">#N/A</definedName>
    <definedName name="_9894DLC3FA1415" hidden="1">#N/A</definedName>
    <definedName name="_9895DLC3FA1415" hidden="1">#N/A</definedName>
    <definedName name="_9896DLC3FA1415" hidden="1">#N/A</definedName>
    <definedName name="_9897DLC3FA1415" hidden="1">#N/A</definedName>
    <definedName name="_9898DLC3FA1415" hidden="1">#N/A</definedName>
    <definedName name="_9899DLC3FA1415" hidden="1">#N/A</definedName>
    <definedName name="_989DL60ED3393" hidden="1">#N/A</definedName>
    <definedName name="_98DL607330A6" hidden="1">#N/A</definedName>
    <definedName name="_98DL613E3583" hidden="1">#N/A</definedName>
    <definedName name="_9900DLC3FA1415" hidden="1">#N/A</definedName>
    <definedName name="_9901DLC3FA1415" hidden="1">#N/A</definedName>
    <definedName name="_9902DLC3FA1415" hidden="1">#N/A</definedName>
    <definedName name="_9903DLC3FA1415" hidden="1">#N/A</definedName>
    <definedName name="_9904DLC3FA1415" hidden="1">#N/A</definedName>
    <definedName name="_9905DLC3FA1415" hidden="1">#N/A</definedName>
    <definedName name="_9906DLC3FB1415" hidden="1">#N/A</definedName>
    <definedName name="_9907DLC3FB1415" hidden="1">#N/A</definedName>
    <definedName name="_9908DLC3FB1415" hidden="1">#N/A</definedName>
    <definedName name="_9909DLC3FB1415" hidden="1">#N/A</definedName>
    <definedName name="_990DL60ED3393" hidden="1">#N/A</definedName>
    <definedName name="_9910DLC3FB1415" hidden="1">#N/A</definedName>
    <definedName name="_9911DLC3FB1415" hidden="1">#N/A</definedName>
    <definedName name="_9912DLC3FB1415" hidden="1">#N/A</definedName>
    <definedName name="_9913DLC3FB1415" hidden="1">#N/A</definedName>
    <definedName name="_9914DLC3FB1415" hidden="1">#N/A</definedName>
    <definedName name="_9915DLC3FB1415" hidden="1">#N/A</definedName>
    <definedName name="_9916DLC3FB1415" hidden="1">#N/A</definedName>
    <definedName name="_9917DLC3FB1415" hidden="1">#N/A</definedName>
    <definedName name="_9918DLC3FB1415" hidden="1">#N/A</definedName>
    <definedName name="_9919DLC3FB1415" hidden="1">#N/A</definedName>
    <definedName name="_991DL60ED3393" hidden="1">#N/A</definedName>
    <definedName name="_9920DLC3FB1415" hidden="1">#N/A</definedName>
    <definedName name="_9921DLC3FB1415" hidden="1">#N/A</definedName>
    <definedName name="_9922DLC3FB1415" hidden="1">#N/A</definedName>
    <definedName name="_9923DLC3FB1415" hidden="1">#N/A</definedName>
    <definedName name="_9924DLC3FB1415" hidden="1">#N/A</definedName>
    <definedName name="_9925DLC3FB1415" hidden="1">#N/A</definedName>
    <definedName name="_9926DLC3FB1415" hidden="1">#N/A</definedName>
    <definedName name="_9927DLC3FB1415" hidden="1">#N/A</definedName>
    <definedName name="_9928DLC3FB1415" hidden="1">#N/A</definedName>
    <definedName name="_9929DLC3FB1415" hidden="1">#N/A</definedName>
    <definedName name="_992DL60ED3393" hidden="1">#N/A</definedName>
    <definedName name="_9930DLC3FB1415" hidden="1">#N/A</definedName>
    <definedName name="_9931DLC3FB1415" hidden="1">#N/A</definedName>
    <definedName name="_9932DLC3FB1415" hidden="1">#N/A</definedName>
    <definedName name="_9933DLC3FB1415" hidden="1">#N/A</definedName>
    <definedName name="_9934DLC3FB1415" hidden="1">#N/A</definedName>
    <definedName name="_9935DLC3FB1415" hidden="1">#N/A</definedName>
    <definedName name="_9936DLC3FB1415" hidden="1">#N/A</definedName>
    <definedName name="_9937DLC3FB1415" hidden="1">#N/A</definedName>
    <definedName name="_9938DLC3FB1415" hidden="1">#N/A</definedName>
    <definedName name="_9939DLC3FB1415" hidden="1">#N/A</definedName>
    <definedName name="_993DL60ED3393" hidden="1">#N/A</definedName>
    <definedName name="_9940DLC3FB1415" hidden="1">#N/A</definedName>
    <definedName name="_9941DLC3FC1415" hidden="1">#N/A</definedName>
    <definedName name="_9942DLC3FC1415" hidden="1">#N/A</definedName>
    <definedName name="_9943DLC3FC1415" hidden="1">#N/A</definedName>
    <definedName name="_9944DLC3FC1415" hidden="1">#N/A</definedName>
    <definedName name="_9945DLC3FC1415" hidden="1">#N/A</definedName>
    <definedName name="_9946DLC3FC1415" hidden="1">#N/A</definedName>
    <definedName name="_9947DLC3FC1415" hidden="1">#N/A</definedName>
    <definedName name="_9948DLC3FC1415" hidden="1">#N/A</definedName>
    <definedName name="_9949DLC3FC1415" hidden="1">#N/A</definedName>
    <definedName name="_994DL60ED3393" hidden="1">#N/A</definedName>
    <definedName name="_9950DLC3FC1415" hidden="1">#N/A</definedName>
    <definedName name="_9951DLC3FC1415" hidden="1">#N/A</definedName>
    <definedName name="_9952DLC3FC1415" hidden="1">#N/A</definedName>
    <definedName name="_9953DLC3FC1415" hidden="1">#N/A</definedName>
    <definedName name="_9954DLC3FC1415" hidden="1">#N/A</definedName>
    <definedName name="_9955DLC3FC1415" hidden="1">#N/A</definedName>
    <definedName name="_9956DLC3FC1415" hidden="1">#N/A</definedName>
    <definedName name="_9957DLC3FC1415" hidden="1">#N/A</definedName>
    <definedName name="_9958DLC3FC1415" hidden="1">#N/A</definedName>
    <definedName name="_9959DLC3FC1415" hidden="1">#N/A</definedName>
    <definedName name="_995DL60ED3393" hidden="1">#N/A</definedName>
    <definedName name="_9960DLC3FC1415" hidden="1">#N/A</definedName>
    <definedName name="_9961DLC3FC1415" hidden="1">#N/A</definedName>
    <definedName name="_9962DLC3FC1415" hidden="1">#N/A</definedName>
    <definedName name="_9963DLC3FC1415" hidden="1">#N/A</definedName>
    <definedName name="_9964DLC3FC1415" hidden="1">#N/A</definedName>
    <definedName name="_9965DLC3FC1415" hidden="1">#N/A</definedName>
    <definedName name="_9966DLC3FC1415" hidden="1">#N/A</definedName>
    <definedName name="_9967DLC3FC1415" hidden="1">#N/A</definedName>
    <definedName name="_9968DLC3FC1415" hidden="1">#N/A</definedName>
    <definedName name="_9969DLC3FC1415" hidden="1">#N/A</definedName>
    <definedName name="_996DL60ED3393" hidden="1">#N/A</definedName>
    <definedName name="_9970DLC3FC1415" hidden="1">#N/A</definedName>
    <definedName name="_9971DLC3FC1415" hidden="1">#N/A</definedName>
    <definedName name="_9972DLC3FC1415" hidden="1">#N/A</definedName>
    <definedName name="_9973DLC3FC1415" hidden="1">#N/A</definedName>
    <definedName name="_9974DLC3FC1415" hidden="1">#N/A</definedName>
    <definedName name="_9975DLC3FC1415" hidden="1">#N/A</definedName>
    <definedName name="_9976DLC3FD1415" hidden="1">#N/A</definedName>
    <definedName name="_9977DLC3FD1415" hidden="1">#N/A</definedName>
    <definedName name="_9978DLC3FD1415" hidden="1">#N/A</definedName>
    <definedName name="_9979DLC3FD1415" hidden="1">#N/A</definedName>
    <definedName name="_997DL60ED3393" hidden="1">#N/A</definedName>
    <definedName name="_9980DLC3FD1415" hidden="1">#N/A</definedName>
    <definedName name="_9981DLC3FD1415" hidden="1">#N/A</definedName>
    <definedName name="_9982DLC3FD1415" hidden="1">#N/A</definedName>
    <definedName name="_9983DLC3FD1415" hidden="1">#N/A</definedName>
    <definedName name="_9984DLC3FD1415" hidden="1">#N/A</definedName>
    <definedName name="_9985DLC3FD1415" hidden="1">#N/A</definedName>
    <definedName name="_9986DLC3FD1415" hidden="1">#N/A</definedName>
    <definedName name="_9987DLC3FD1415" hidden="1">#N/A</definedName>
    <definedName name="_9988DLC3FD1415" hidden="1">#N/A</definedName>
    <definedName name="_9989DLC3FD1415" hidden="1">#N/A</definedName>
    <definedName name="_998DL60ED3393" hidden="1">#N/A</definedName>
    <definedName name="_9990DLC3FD1415" hidden="1">#N/A</definedName>
    <definedName name="_9991DLC3FD1415" hidden="1">#N/A</definedName>
    <definedName name="_9992DLC3FD1415" hidden="1">#N/A</definedName>
    <definedName name="_9993DLC3FD1415" hidden="1">#N/A</definedName>
    <definedName name="_9994DLC3FD1415" hidden="1">#N/A</definedName>
    <definedName name="_9995DLC3FD1415" hidden="1">#N/A</definedName>
    <definedName name="_9996DLC3FD1415" hidden="1">#N/A</definedName>
    <definedName name="_9997DLC3FD1415" hidden="1">#N/A</definedName>
    <definedName name="_9998DLC3FD1415" hidden="1">#N/A</definedName>
    <definedName name="_9999DLC3FD1415" hidden="1">#N/A</definedName>
    <definedName name="_999DL60ED3393" hidden="1">#N/A</definedName>
    <definedName name="_99DL607330A6" hidden="1">#N/A</definedName>
    <definedName name="_99DL613F3589" hidden="1">#N/A</definedName>
    <definedName name="_9AL639B3E5C" hidden="1">#N/A</definedName>
    <definedName name="_9DL607930CC" hidden="1">#N/A</definedName>
    <definedName name="_bdm.3F011716051B4FEEAD434DAF7429A66C.edm" hidden="1">#REF!</definedName>
    <definedName name="_bdm.88CC4E1D12694638BB763E7B3B3E920B.edm" hidden="1">[3]Cover!$A$1:$IV$65536</definedName>
    <definedName name="_bdm.E8CF0219824446BFB78BED17CACAE78D.edm" hidden="1">'[3]Output PPT'!$A$1:$IV$65536</definedName>
    <definedName name="_Dist_Bin" hidden="1">#REF!</definedName>
    <definedName name="_Dist_Values" hidden="1">#REF!</definedName>
    <definedName name="_Fill" hidden="1">#REF!</definedName>
    <definedName name="_xlnm._FilterDatabase" localSheetId="1" hidden="1">'Recebíveis Atuais - NeoService'!$B$6:$L$439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Key1" hidden="1">#REF!</definedName>
    <definedName name="_Key2" hidden="1">[4]Sales!$B$5</definedName>
    <definedName name="_MatInverse_In" localSheetId="1" hidden="1">#REF!</definedName>
    <definedName name="_MatInverse_In" hidden="1">#REF!</definedName>
    <definedName name="_NEW2" localSheetId="1" hidden="1">{"'RATEIO RECEITA BRUTA'!$B$77:$C$106"}</definedName>
    <definedName name="_NEW2" localSheetId="0" hidden="1">{"'RATEIO RECEITA BRUTA'!$B$77:$C$106"}</definedName>
    <definedName name="_NEW2" hidden="1">{"'RATEIO RECEITA BRUTA'!$B$77:$C$106"}</definedName>
    <definedName name="_Order1" hidden="1">255</definedName>
    <definedName name="_Order2" hidden="1">255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x1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Adimplencia" localSheetId="1">[5]Inputs!#REF!</definedName>
    <definedName name="Adimplencia">[6]Inputs!#REF!</definedName>
    <definedName name="AF_Imovel" localSheetId="1">[5]Inputs!#REF!</definedName>
    <definedName name="AF_Imovel">[6]Inputs!#REF!</definedName>
    <definedName name="Amort_Compulsoria">[6]Inputs!$C$11</definedName>
    <definedName name="Amortizacao_1" localSheetId="1">[5]Inputs!$C$21</definedName>
    <definedName name="Amortizacao_1">[6]Inputs!$C$21</definedName>
    <definedName name="Amortizacao_2" localSheetId="1">[5]Inputs!$C$22</definedName>
    <definedName name="Amortizacao_2">[6]Inputs!$C$22</definedName>
    <definedName name="Amortizacao_3" localSheetId="1">[5]Inputs!$C$23</definedName>
    <definedName name="Amortizacao_3">[6]Inputs!$C$23</definedName>
    <definedName name="Amortizacao_Prog">[7]Inputs!$C$18</definedName>
    <definedName name="amortizacion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scount" hidden="1">3</definedName>
    <definedName name="_xlnm.Print_Area" localSheetId="1">'Recebíveis Atuais - NeoService'!$I$4:$L$9</definedName>
    <definedName name="a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2DocOpenMode" hidden="1">"AS2DocumentEdit"</definedName>
    <definedName name="ATI" hidden="1">[8]April!$C$70:$C$81</definedName>
    <definedName name="balance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ETA" localSheetId="1" hidden="1">{"fdsup://directions/FAT Viewer?action=UPDATE&amp;creator=factset&amp;DYN_ARGS=TRUE&amp;DOC_NAME=FAT:FQL_AUDITING_CLIENT_TEMPLATE.FAT&amp;display_string=Audit&amp;VAR:KEY=MZWHMRYBYB&amp;VAR:QUERY=RkZfTkVUX0lOQyhBTk4sMjAwNywsLCxVU0Qp&amp;WINDOW=FIRST_POPUP&amp;HEIGHT=450&amp;WIDTH=450&amp;START_MA","XIMIZED=FALSE&amp;VAR:CALENDAR=US&amp;VAR:SYMBOL=545717&amp;VAR:INDEX=0"}</definedName>
    <definedName name="bETA" localSheetId="0" hidden="1">{"fdsup://directions/FAT Viewer?action=UPDATE&amp;creator=factset&amp;DYN_ARGS=TRUE&amp;DOC_NAME=FAT:FQL_AUDITING_CLIENT_TEMPLATE.FAT&amp;display_string=Audit&amp;VAR:KEY=MZWHMRYBYB&amp;VAR:QUERY=RkZfTkVUX0lOQyhBTk4sMjAwNywsLCxVU0Qp&amp;WINDOW=FIRST_POPUP&amp;HEIGHT=450&amp;WIDTH=450&amp;START_MA","XIMIZED=FALSE&amp;VAR:CALENDAR=US&amp;VAR:SYMBOL=545717&amp;VAR:INDEX=0"}</definedName>
    <definedName name="bETA" hidden="1">{"fdsup://directions/FAT Viewer?action=UPDATE&amp;creator=factset&amp;DYN_ARGS=TRUE&amp;DOC_NAME=FAT:FQL_AUDITING_CLIENT_TEMPLATE.FAT&amp;display_string=Audit&amp;VAR:KEY=MZWHMRYBYB&amp;VAR:QUERY=RkZfTkVUX0lOQyhBTk4sMjAwNywsLCxVU0Qp&amp;WINDOW=FIRST_POPUP&amp;HEIGHT=450&amp;WIDTH=450&amp;START_MA","XIMIZED=FALSE&amp;VAR:CALENDAR=US&amp;VAR:SYMBOL=545717&amp;VAR:INDEX=0"}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[9]Performance!$T$6</definedName>
    <definedName name="BLPH74" localSheetId="1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76" localSheetId="0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[9]Performance!$AB$6</definedName>
    <definedName name="BLPH80" localSheetId="1" hidden="1">#REF!</definedName>
    <definedName name="BLPH80" localSheetId="0" hidden="1">#REF!</definedName>
    <definedName name="BLPH80" hidden="1">#REF!</definedName>
    <definedName name="BLPH81" localSheetId="0" hidden="1">#REF!</definedName>
    <definedName name="BLPH81" hidden="1">#REF!</definedName>
    <definedName name="BLPH82" localSheetId="0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[9]Performance!$X$6</definedName>
    <definedName name="BLPH90" localSheetId="1" hidden="1">#REF!</definedName>
    <definedName name="BLPH90" localSheetId="0" hidden="1">#REF!</definedName>
    <definedName name="BLPH90" hidden="1">#REF!</definedName>
    <definedName name="BLPH91" localSheetId="0" hidden="1">#REF!</definedName>
    <definedName name="BLPH91" hidden="1">#REF!</definedName>
    <definedName name="BLPH92" localSheetId="0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[9]Performance!$B$8</definedName>
    <definedName name="BLPI3" hidden="1">[9]Performance!$F$8</definedName>
    <definedName name="BLPI4" localSheetId="1" hidden="1">#REF!</definedName>
    <definedName name="BLPI4" localSheetId="0" hidden="1">#REF!</definedName>
    <definedName name="BLPI4" hidden="1">#REF!</definedName>
    <definedName name="BLPI5" localSheetId="0" hidden="1">#REF!</definedName>
    <definedName name="BLPI5" hidden="1">#REF!</definedName>
    <definedName name="CBWorkbookPriority" hidden="1">-908158669</definedName>
    <definedName name="cc" localSheetId="1" hidden="1">{"'CONS'!$A$10:$N$62"}</definedName>
    <definedName name="cc" localSheetId="0" hidden="1">{"'CONS'!$A$10:$N$62"}</definedName>
    <definedName name="cc" hidden="1">{"'CONS'!$A$10:$N$62"}</definedName>
    <definedName name="Cedente" localSheetId="1">[5]Inputs!$C$3</definedName>
    <definedName name="Cedente">[6]Inputs!$C$3</definedName>
    <definedName name="Cobertura_Indexador" localSheetId="1">[5]Listas!$N$3:$N$4</definedName>
    <definedName name="Cobertura_Indexador">[6]Listas!$N$3:$N$4</definedName>
    <definedName name="Considera_Custos" localSheetId="1">[5]Inputs!$C$16</definedName>
    <definedName name="Considera_Custos">[6]Inputs!$C$16</definedName>
    <definedName name="CPF_CNPJ">[6]Inputs!$C$4</definedName>
    <definedName name="Current" hidden="1">#N/A</definedName>
    <definedName name="Custos_Recorrentes" localSheetId="1">'[5]Custos CCI &amp; CRI'!$H$56</definedName>
    <definedName name="Custos_Recorrentes">'[6]Custos CCI &amp; CRI'!$H$56</definedName>
    <definedName name="Data_Emissao" localSheetId="1">[5]Inputs!$C$7</definedName>
    <definedName name="Data_Emissao">[6]Inputs!$C$7</definedName>
    <definedName name="ddd" hidden="1">40351.6819791667</definedName>
    <definedName name="depreciacion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missão_pctg1">[7]Inputs!#REF!</definedName>
    <definedName name="Empreendimentos" localSheetId="1">[5]Listas!$J$3:$J$20</definedName>
    <definedName name="Empreendimentos">[6]Listas!$J$3:$J$5</definedName>
    <definedName name="ev.Calculation" hidden="1">-4135</definedName>
    <definedName name="ev.Initialized" hidden="1">FALSE</definedName>
    <definedName name="Feriados" localSheetId="1">[5]Feriados!$B$2:$B$733</definedName>
    <definedName name="Feriados">[6]Feriados!$B$2:$B$733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c.Resume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dg" hidden="1">#N/A</definedName>
    <definedName name="Garantias" localSheetId="1">[5]Inputs!$C$37</definedName>
    <definedName name="Garantias">[6]Inputs!$C$37</definedName>
    <definedName name="Header1" localSheetId="1" hidden="1">IF(COUNTA(#REF!)=0,0,INDEX(#REF!,MATCH(ROW(#REF!),#REF!,TRUE)))+1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hidden="1">[10]!Header1-1 &amp; "." &amp; MAX(1,COUNTA(INDEX(#REF!,MATCH([10]!Header1-1,#REF!,FALSE)):#REF!))</definedName>
    <definedName name="HTML_CodePage" hidden="1">1252</definedName>
    <definedName name="HTML_Control" localSheetId="1" hidden="1">{"'Índice'!$A$1:$K$49"}</definedName>
    <definedName name="HTML_Control" localSheetId="0" hidden="1">{"'Índice'!$A$1:$K$49"}</definedName>
    <definedName name="HTML_Control" hidden="1">{"'Índice'!$A$1:$K$49"}</definedName>
    <definedName name="HTML_Control2" localSheetId="1" hidden="1">{"'RATEIO RECEITA BRUTA'!$B$77:$C$106"}</definedName>
    <definedName name="HTML_Control2" localSheetId="0" hidden="1">{"'RATEIO RECEITA BRUTA'!$B$77:$C$106"}</definedName>
    <definedName name="HTML_Control2" hidden="1">{"'RATEIO RECEITA BRUTA'!$B$77:$C$106"}</definedName>
    <definedName name="HTML_Description" hidden="1">""</definedName>
    <definedName name="HTML_Email" hidden="1">""</definedName>
    <definedName name="HTML_Header" hidden="1">"Índice"</definedName>
    <definedName name="HTML_LastUpdate" hidden="1">"12/08/1999"</definedName>
    <definedName name="HTML_LineAfter" hidden="1">FALSE</definedName>
    <definedName name="HTML_LineBefore" hidden="1">FALSE</definedName>
    <definedName name="HTML_Name" hidden="1">"Rodovia das Cataratas"</definedName>
    <definedName name="HTML_OBDlg2" hidden="1">TRUE</definedName>
    <definedName name="HTML_OBDlg4" hidden="1">TRUE</definedName>
    <definedName name="HTML_OS" hidden="1">0</definedName>
    <definedName name="HTML_PathFile" hidden="1">"\\Server_1\sig\07 Julho\Informe\MeuHTML.htm"</definedName>
    <definedName name="HTML_Title" hidden="1">"Gerência de Administração e Controle de Gestão"</definedName>
    <definedName name="Indexador" localSheetId="1">[5]Inputs!$C$14</definedName>
    <definedName name="Indexador">[6]Inputs!$C$14</definedName>
    <definedName name="Inflació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TD" hidden="1">800000</definedName>
    <definedName name="IQ_NAMES_REVISION_DATE_" hidden="1">40211.5752083333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Lastro" localSheetId="1">[5]Inputs!$C$5</definedName>
    <definedName name="Lastro">[6]Inputs!$C$5</definedName>
    <definedName name="Liberacao_Recursos" localSheetId="1">[5]Inputs!$C$13</definedName>
    <definedName name="Liberacao_Recursos">[6]Inputs!$C$13</definedName>
    <definedName name="limcount" hidden="1">1</definedName>
    <definedName name="Lista_Amort" localSheetId="1">[5]Listas!$D$3:$D$7</definedName>
    <definedName name="Lista_Amort">[6]Listas!$D$3:$D$7</definedName>
    <definedName name="Lista_Empreendimentos">1</definedName>
    <definedName name="Lista_Indexadores" localSheetId="1">[5]Listas!$F$3:$F$4</definedName>
    <definedName name="Lista_Indexadores">[6]Listas!$F$3:$F$4</definedName>
    <definedName name="Lista_Lastro" localSheetId="1">[5]Listas!$L$3:$L$6</definedName>
    <definedName name="Lista_Lastro">[6]Listas!$L$3:$L$6</definedName>
    <definedName name="Lista_Porc_Amort_Anual">[7]Listas!$P$3:$P$4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erito1" hidden="1">#REF!</definedName>
    <definedName name="Mes_Amort" localSheetId="1">[5]Inputs!$C$35</definedName>
    <definedName name="Mes_Amort">[6]Inputs!$C$35</definedName>
    <definedName name="mm" localSheetId="1" hidden="1">{"'CONS'!$A$10:$N$62"}</definedName>
    <definedName name="mm" localSheetId="0" hidden="1">{"'CONS'!$A$10:$N$62"}</definedName>
    <definedName name="mm" hidden="1">{"'CONS'!$A$10:$N$62"}</definedName>
    <definedName name="mmmmm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EW" localSheetId="1" hidden="1">{"'RATEIO RECEITA BRUTA'!$B$77:$C$106"}</definedName>
    <definedName name="NEW" localSheetId="0" hidden="1">{"'RATEIO RECEITA BRUTA'!$B$77:$C$106"}</definedName>
    <definedName name="NEW" hidden="1">{"'RATEIO RECEITA BRUTA'!$B$77:$C$106"}</definedName>
    <definedName name="Nº_de_Integralizações">[7]Inputs!$C$54</definedName>
    <definedName name="No_lastros">[7]Inputs!#REF!</definedName>
    <definedName name="OA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Pgto_Am">[7]Inputs!$C$19</definedName>
    <definedName name="Pgto_Ju">[7]Inputs!$C$34</definedName>
    <definedName name="Porc_Amort_Anual">[7]Inputs!$D$21</definedName>
    <definedName name="Prazo_Carencia" localSheetId="1">[5]Inputs!$C$9</definedName>
    <definedName name="Prazo_Carencia">[6]Inputs!$C$9</definedName>
    <definedName name="Prazo_Emissao" localSheetId="1">[5]Inputs!$C$8</definedName>
    <definedName name="Prazo_Emissao">[6]Inputs!$C$8</definedName>
    <definedName name="Previsao" localSheetId="1" hidden="1">{"'Índice'!$A$1:$K$49"}</definedName>
    <definedName name="Previsao" localSheetId="0" hidden="1">{"'Índice'!$A$1:$K$49"}</definedName>
    <definedName name="Previsao" hidden="1">{"'Índice'!$A$1:$K$49"}</definedName>
    <definedName name="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Rating" localSheetId="1">[5]Inputs!#REF!</definedName>
    <definedName name="Rating">[6]Inputs!#REF!</definedName>
    <definedName name="RevBalSheet" hidden="1">#REF!</definedName>
    <definedName name="sencount" hidden="1">1</definedName>
    <definedName name="solver_adj" localSheetId="1" hidden="1">#REF!</definedName>
    <definedName name="solver_adj" localSheetId="0" hidden="1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1" hidden="1">#REF!</definedName>
    <definedName name="solver_opt" localSheetId="0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19.66</definedName>
    <definedName name="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Subordinacao" localSheetId="1">[5]Inputs!$C$20</definedName>
    <definedName name="Subordinacao">[6]Inputs!$C$20</definedName>
    <definedName name="Taxa_CRI_1" localSheetId="1">[5]Inputs!$C$24</definedName>
    <definedName name="Taxa_CRI_1">[6]Inputs!$C$24</definedName>
    <definedName name="Taxa_CRI_2" localSheetId="1">[5]Inputs!$C$28</definedName>
    <definedName name="Taxa_CRI_2">[6]Inputs!$C$28</definedName>
    <definedName name="Taxa_CRI_3" localSheetId="1">[5]Inputs!$C$31</definedName>
    <definedName name="Taxa_CRI_3">[6]Inputs!$C$31</definedName>
    <definedName name="Taxa_Lastro" localSheetId="1">[5]Inputs!$C$15</definedName>
    <definedName name="Taxa_Lastro">[6]Inputs!$C$15</definedName>
    <definedName name="temp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ste" hidden="1">'[11]fluxo de caixa'!#REF!</definedName>
    <definedName name="Texto_Amort">[7]Inputs!$C$60</definedName>
    <definedName name="Tipo_Amortizacao" localSheetId="1">[5]Inputs!$C$34</definedName>
    <definedName name="Tipo_Amortizacao">[6]Inputs!$C$34</definedName>
    <definedName name="Tipo_Carencia" localSheetId="1">[5]Inputs!$C$10</definedName>
    <definedName name="Tipo_Carencia">[6]Inputs!$C$10</definedName>
    <definedName name="USMTeste2" localSheetId="1" hidden="1">{"'RATEIO RECEITA BRUTA'!$B$77:$C$106"}</definedName>
    <definedName name="USMTeste2" localSheetId="0" hidden="1">{"'RATEIO RECEITA BRUTA'!$B$77:$C$106"}</definedName>
    <definedName name="USMTeste2" hidden="1">{"'RATEIO RECEITA BRUTA'!$B$77:$C$106"}</definedName>
    <definedName name="USMTeste3" localSheetId="1" hidden="1">{"'RATEIO RECEITA BRUTA'!$B$77:$C$106"}</definedName>
    <definedName name="USMTeste3" localSheetId="0" hidden="1">{"'RATEIO RECEITA BRUTA'!$B$77:$C$106"}</definedName>
    <definedName name="USMTeste3" hidden="1">{"'RATEIO RECEITA BRUTA'!$B$77:$C$106"}</definedName>
    <definedName name="Vol_Fin_CRI_1" localSheetId="1">[5]Inputs!$C$27</definedName>
    <definedName name="Vol_Fin_CRI_1">[6]Inputs!$C$27</definedName>
    <definedName name="Vol_Fin_CRI_2" localSheetId="1">[5]Inputs!$C$30</definedName>
    <definedName name="Vol_Fin_CRI_2">[6]Inputs!$C$30</definedName>
    <definedName name="Vol_Fin_CRI_3" localSheetId="1">[5]Inputs!$C$33</definedName>
    <definedName name="Vol_Fin_CRI_3">[6]Inputs!$C$33</definedName>
    <definedName name="Vol_Per_CRI_1" localSheetId="1">[5]Inputs!$C$26</definedName>
    <definedName name="Vol_Per_CRI_1">[6]Inputs!$C$26</definedName>
    <definedName name="Vol_Per_CRI_2" localSheetId="1">[5]Inputs!$C$29</definedName>
    <definedName name="Vol_Per_CRI_2">[6]Inputs!$C$29</definedName>
    <definedName name="Vol_Per_CRI_3" localSheetId="1">[5]Inputs!$C$32</definedName>
    <definedName name="Vol_Per_CRI_3">[6]Inputs!$C$32</definedName>
    <definedName name="Volume_Emissao" localSheetId="1">[5]Inputs!$C$6</definedName>
    <definedName name="Volume_Emissao">[6]Inputs!$C$6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0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Model." localSheetId="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0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0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0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0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YCXGFJDX" hidden="1">[8]April!$D$70:$D$81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7" l="1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E33" i="1"/>
  <c r="G64" i="1"/>
  <c r="NT9" i="7"/>
  <c r="NS9" i="7"/>
  <c r="NR9" i="7"/>
  <c r="K9" i="7"/>
  <c r="D69" i="1"/>
  <c r="B52" i="1"/>
  <c r="B53" i="1"/>
  <c r="B54" i="1"/>
  <c r="B55" i="1"/>
  <c r="B51" i="1"/>
  <c r="C8" i="19"/>
  <c r="FJ7" i="19"/>
  <c r="L7" i="19"/>
  <c r="K7" i="19"/>
  <c r="FJ6" i="19"/>
  <c r="EX6" i="19"/>
  <c r="EL6" i="19"/>
  <c r="DG6" i="19"/>
  <c r="CT6" i="19"/>
  <c r="CO6" i="19"/>
  <c r="BM6" i="19"/>
  <c r="AX6" i="19"/>
  <c r="AL6" i="19"/>
  <c r="O6" i="19"/>
  <c r="L6" i="19"/>
  <c r="EY6" i="19" s="1"/>
  <c r="K6" i="19"/>
  <c r="I6" i="19"/>
  <c r="E6" i="19"/>
  <c r="E7" i="19" s="1"/>
  <c r="FQ5" i="19"/>
  <c r="FO5" i="19"/>
  <c r="FL5" i="19"/>
  <c r="FJ5" i="19"/>
  <c r="FG5" i="19"/>
  <c r="FC5" i="19"/>
  <c r="FB5" i="19"/>
  <c r="EX5" i="19"/>
  <c r="EW5" i="19"/>
  <c r="EV5" i="19"/>
  <c r="ES5" i="19"/>
  <c r="EO5" i="19"/>
  <c r="EM5" i="19"/>
  <c r="EJ5" i="19"/>
  <c r="EG5" i="19"/>
  <c r="EE5" i="19"/>
  <c r="ED5" i="19"/>
  <c r="EB5" i="19"/>
  <c r="DY5" i="19"/>
  <c r="DS5" i="19"/>
  <c r="DR5" i="19"/>
  <c r="DP5" i="19"/>
  <c r="DO5" i="19"/>
  <c r="DN5" i="19"/>
  <c r="DL5" i="19"/>
  <c r="DE5" i="19"/>
  <c r="DC5" i="19"/>
  <c r="DB5" i="19"/>
  <c r="CZ5" i="19"/>
  <c r="CY5" i="19"/>
  <c r="CW5" i="19"/>
  <c r="CR5" i="19"/>
  <c r="CO5" i="19"/>
  <c r="CM5" i="19"/>
  <c r="CK5" i="19"/>
  <c r="CH5" i="19"/>
  <c r="CG5" i="19"/>
  <c r="CD5" i="19"/>
  <c r="CB5" i="19"/>
  <c r="BW5" i="19"/>
  <c r="BU5" i="19"/>
  <c r="BT5" i="19"/>
  <c r="BP5" i="19"/>
  <c r="BO5" i="19"/>
  <c r="BM5" i="19"/>
  <c r="BJ5" i="19"/>
  <c r="BG5" i="19"/>
  <c r="BE5" i="19"/>
  <c r="BA5" i="19"/>
  <c r="AX5" i="19"/>
  <c r="AW5" i="19"/>
  <c r="AV5" i="19"/>
  <c r="AT5" i="19"/>
  <c r="AQ5" i="19"/>
  <c r="AK5" i="19"/>
  <c r="AJ5" i="19"/>
  <c r="AH5" i="19"/>
  <c r="AG5" i="19"/>
  <c r="AF5" i="19"/>
  <c r="AC5" i="19"/>
  <c r="W5" i="19"/>
  <c r="U5" i="19"/>
  <c r="T5" i="19"/>
  <c r="M5" i="19"/>
  <c r="M6" i="19" s="1"/>
  <c r="M7" i="19" s="1"/>
  <c r="M8" i="19" s="1"/>
  <c r="M9" i="19" s="1"/>
  <c r="L5" i="19"/>
  <c r="K5" i="19"/>
  <c r="FM5" i="19" s="1"/>
  <c r="G5" i="19"/>
  <c r="H5" i="19" s="1"/>
  <c r="F6" i="19" s="1"/>
  <c r="J6" i="19" s="1"/>
  <c r="EG6" i="19" s="1"/>
  <c r="F5" i="19"/>
  <c r="J5" i="19" s="1"/>
  <c r="X1" i="19"/>
  <c r="Y1" i="19" s="1"/>
  <c r="Z1" i="19" s="1"/>
  <c r="AA1" i="19" s="1"/>
  <c r="AB1" i="19" s="1"/>
  <c r="AC1" i="19" s="1"/>
  <c r="AD1" i="19" s="1"/>
  <c r="AE1" i="19" s="1"/>
  <c r="AF1" i="19" s="1"/>
  <c r="AG1" i="19" s="1"/>
  <c r="AH1" i="19" s="1"/>
  <c r="AI1" i="19" s="1"/>
  <c r="AJ1" i="19" s="1"/>
  <c r="AK1" i="19" s="1"/>
  <c r="AL1" i="19" s="1"/>
  <c r="AM1" i="19" s="1"/>
  <c r="AN1" i="19" s="1"/>
  <c r="AO1" i="19" s="1"/>
  <c r="AP1" i="19" s="1"/>
  <c r="AQ1" i="19" s="1"/>
  <c r="AR1" i="19" s="1"/>
  <c r="AS1" i="19" s="1"/>
  <c r="AT1" i="19" s="1"/>
  <c r="AU1" i="19" s="1"/>
  <c r="AV1" i="19" s="1"/>
  <c r="AW1" i="19" s="1"/>
  <c r="AX1" i="19" s="1"/>
  <c r="AY1" i="19" s="1"/>
  <c r="AZ1" i="19" s="1"/>
  <c r="BA1" i="19" s="1"/>
  <c r="BB1" i="19" s="1"/>
  <c r="BC1" i="19" s="1"/>
  <c r="BD1" i="19" s="1"/>
  <c r="BE1" i="19" s="1"/>
  <c r="BF1" i="19" s="1"/>
  <c r="BG1" i="19" s="1"/>
  <c r="BH1" i="19" s="1"/>
  <c r="BI1" i="19" s="1"/>
  <c r="BJ1" i="19" s="1"/>
  <c r="BK1" i="19" s="1"/>
  <c r="BL1" i="19" s="1"/>
  <c r="BM1" i="19" s="1"/>
  <c r="BN1" i="19" s="1"/>
  <c r="BO1" i="19" s="1"/>
  <c r="BP1" i="19" s="1"/>
  <c r="BQ1" i="19" s="1"/>
  <c r="BR1" i="19" s="1"/>
  <c r="BS1" i="19" s="1"/>
  <c r="BT1" i="19" s="1"/>
  <c r="BU1" i="19" s="1"/>
  <c r="BV1" i="19" s="1"/>
  <c r="BW1" i="19" s="1"/>
  <c r="BX1" i="19" s="1"/>
  <c r="BY1" i="19" s="1"/>
  <c r="BZ1" i="19" s="1"/>
  <c r="CA1" i="19" s="1"/>
  <c r="CB1" i="19" s="1"/>
  <c r="CC1" i="19" s="1"/>
  <c r="CD1" i="19" s="1"/>
  <c r="CE1" i="19" s="1"/>
  <c r="CF1" i="19" s="1"/>
  <c r="CG1" i="19" s="1"/>
  <c r="CH1" i="19" s="1"/>
  <c r="CI1" i="19" s="1"/>
  <c r="CJ1" i="19" s="1"/>
  <c r="CK1" i="19" s="1"/>
  <c r="CL1" i="19" s="1"/>
  <c r="CM1" i="19" s="1"/>
  <c r="CN1" i="19" s="1"/>
  <c r="CO1" i="19" s="1"/>
  <c r="CP1" i="19" s="1"/>
  <c r="CQ1" i="19" s="1"/>
  <c r="CR1" i="19" s="1"/>
  <c r="CS1" i="19" s="1"/>
  <c r="CT1" i="19" s="1"/>
  <c r="CU1" i="19" s="1"/>
  <c r="CV1" i="19" s="1"/>
  <c r="CW1" i="19" s="1"/>
  <c r="CX1" i="19" s="1"/>
  <c r="CY1" i="19" s="1"/>
  <c r="CZ1" i="19" s="1"/>
  <c r="DA1" i="19" s="1"/>
  <c r="DB1" i="19" s="1"/>
  <c r="DC1" i="19" s="1"/>
  <c r="DD1" i="19" s="1"/>
  <c r="DE1" i="19" s="1"/>
  <c r="DF1" i="19" s="1"/>
  <c r="DG1" i="19" s="1"/>
  <c r="DH1" i="19" s="1"/>
  <c r="DI1" i="19" s="1"/>
  <c r="DJ1" i="19" s="1"/>
  <c r="DK1" i="19" s="1"/>
  <c r="DL1" i="19" s="1"/>
  <c r="DM1" i="19" s="1"/>
  <c r="DN1" i="19" s="1"/>
  <c r="DO1" i="19" s="1"/>
  <c r="DP1" i="19" s="1"/>
  <c r="DQ1" i="19" s="1"/>
  <c r="DR1" i="19" s="1"/>
  <c r="DS1" i="19" s="1"/>
  <c r="DT1" i="19" s="1"/>
  <c r="DU1" i="19" s="1"/>
  <c r="DV1" i="19" s="1"/>
  <c r="DW1" i="19" s="1"/>
  <c r="DX1" i="19" s="1"/>
  <c r="DY1" i="19" s="1"/>
  <c r="DZ1" i="19" s="1"/>
  <c r="EA1" i="19" s="1"/>
  <c r="EB1" i="19" s="1"/>
  <c r="EC1" i="19" s="1"/>
  <c r="ED1" i="19" s="1"/>
  <c r="EE1" i="19" s="1"/>
  <c r="EF1" i="19" s="1"/>
  <c r="EG1" i="19" s="1"/>
  <c r="EH1" i="19" s="1"/>
  <c r="EI1" i="19" s="1"/>
  <c r="EJ1" i="19" s="1"/>
  <c r="EK1" i="19" s="1"/>
  <c r="EL1" i="19" s="1"/>
  <c r="EM1" i="19" s="1"/>
  <c r="EN1" i="19" s="1"/>
  <c r="EO1" i="19" s="1"/>
  <c r="EP1" i="19" s="1"/>
  <c r="EQ1" i="19" s="1"/>
  <c r="ER1" i="19" s="1"/>
  <c r="ES1" i="19" s="1"/>
  <c r="ET1" i="19" s="1"/>
  <c r="EU1" i="19" s="1"/>
  <c r="EV1" i="19" s="1"/>
  <c r="EW1" i="19" s="1"/>
  <c r="EX1" i="19" s="1"/>
  <c r="EY1" i="19" s="1"/>
  <c r="EZ1" i="19" s="1"/>
  <c r="FA1" i="19" s="1"/>
  <c r="FB1" i="19" s="1"/>
  <c r="FC1" i="19" s="1"/>
  <c r="FD1" i="19" s="1"/>
  <c r="FE1" i="19" s="1"/>
  <c r="FF1" i="19" s="1"/>
  <c r="FG1" i="19" s="1"/>
  <c r="FH1" i="19" s="1"/>
  <c r="FI1" i="19" s="1"/>
  <c r="FJ1" i="19" s="1"/>
  <c r="FK1" i="19" s="1"/>
  <c r="FL1" i="19" s="1"/>
  <c r="FM1" i="19" s="1"/>
  <c r="FN1" i="19" s="1"/>
  <c r="FO1" i="19" s="1"/>
  <c r="FP1" i="19" s="1"/>
  <c r="FQ1" i="19" s="1"/>
  <c r="Q1" i="19"/>
  <c r="R1" i="19" s="1"/>
  <c r="S1" i="19" s="1"/>
  <c r="T1" i="19" s="1"/>
  <c r="U1" i="19" s="1"/>
  <c r="V1" i="19" s="1"/>
  <c r="W1" i="19" s="1"/>
  <c r="O1" i="19"/>
  <c r="P1" i="19" s="1"/>
  <c r="M8" i="18"/>
  <c r="M9" i="18" s="1"/>
  <c r="C8" i="18"/>
  <c r="P7" i="18"/>
  <c r="E7" i="18"/>
  <c r="I6" i="18"/>
  <c r="F6" i="18"/>
  <c r="G6" i="18" s="1"/>
  <c r="H6" i="18" s="1"/>
  <c r="F7" i="18" s="1"/>
  <c r="I7" i="18" s="1"/>
  <c r="E6" i="18"/>
  <c r="Q5" i="18"/>
  <c r="M5" i="18"/>
  <c r="M6" i="18" s="1"/>
  <c r="M7" i="18" s="1"/>
  <c r="K5" i="18"/>
  <c r="I5" i="18"/>
  <c r="H5" i="18"/>
  <c r="G5" i="18"/>
  <c r="F5" i="18"/>
  <c r="J5" i="18" s="1"/>
  <c r="AE1" i="18"/>
  <c r="AF1" i="18" s="1"/>
  <c r="AG1" i="18" s="1"/>
  <c r="AH1" i="18" s="1"/>
  <c r="AI1" i="18" s="1"/>
  <c r="AJ1" i="18" s="1"/>
  <c r="AK1" i="18" s="1"/>
  <c r="AL1" i="18" s="1"/>
  <c r="AM1" i="18" s="1"/>
  <c r="AN1" i="18" s="1"/>
  <c r="AO1" i="18" s="1"/>
  <c r="AP1" i="18" s="1"/>
  <c r="AQ1" i="18" s="1"/>
  <c r="AR1" i="18" s="1"/>
  <c r="AS1" i="18" s="1"/>
  <c r="AT1" i="18" s="1"/>
  <c r="AU1" i="18" s="1"/>
  <c r="AV1" i="18" s="1"/>
  <c r="AW1" i="18" s="1"/>
  <c r="AX1" i="18" s="1"/>
  <c r="AY1" i="18" s="1"/>
  <c r="AZ1" i="18" s="1"/>
  <c r="BA1" i="18" s="1"/>
  <c r="BB1" i="18" s="1"/>
  <c r="BC1" i="18" s="1"/>
  <c r="BD1" i="18" s="1"/>
  <c r="BE1" i="18" s="1"/>
  <c r="BF1" i="18" s="1"/>
  <c r="BG1" i="18" s="1"/>
  <c r="BH1" i="18" s="1"/>
  <c r="BI1" i="18" s="1"/>
  <c r="BJ1" i="18" s="1"/>
  <c r="BK1" i="18" s="1"/>
  <c r="BL1" i="18" s="1"/>
  <c r="BM1" i="18" s="1"/>
  <c r="BN1" i="18" s="1"/>
  <c r="BO1" i="18" s="1"/>
  <c r="BP1" i="18" s="1"/>
  <c r="BQ1" i="18" s="1"/>
  <c r="BR1" i="18" s="1"/>
  <c r="BS1" i="18" s="1"/>
  <c r="BT1" i="18" s="1"/>
  <c r="BU1" i="18" s="1"/>
  <c r="BV1" i="18" s="1"/>
  <c r="BW1" i="18" s="1"/>
  <c r="BX1" i="18" s="1"/>
  <c r="BY1" i="18" s="1"/>
  <c r="BZ1" i="18" s="1"/>
  <c r="CA1" i="18" s="1"/>
  <c r="CB1" i="18" s="1"/>
  <c r="CC1" i="18" s="1"/>
  <c r="CD1" i="18" s="1"/>
  <c r="CE1" i="18" s="1"/>
  <c r="CF1" i="18" s="1"/>
  <c r="CG1" i="18" s="1"/>
  <c r="CH1" i="18" s="1"/>
  <c r="CI1" i="18" s="1"/>
  <c r="CJ1" i="18" s="1"/>
  <c r="CK1" i="18" s="1"/>
  <c r="CL1" i="18" s="1"/>
  <c r="CM1" i="18" s="1"/>
  <c r="CN1" i="18" s="1"/>
  <c r="CO1" i="18" s="1"/>
  <c r="CP1" i="18" s="1"/>
  <c r="CQ1" i="18" s="1"/>
  <c r="CR1" i="18" s="1"/>
  <c r="CS1" i="18" s="1"/>
  <c r="CT1" i="18" s="1"/>
  <c r="CU1" i="18" s="1"/>
  <c r="CV1" i="18" s="1"/>
  <c r="CW1" i="18" s="1"/>
  <c r="CX1" i="18" s="1"/>
  <c r="CY1" i="18" s="1"/>
  <c r="CZ1" i="18" s="1"/>
  <c r="DA1" i="18" s="1"/>
  <c r="DB1" i="18" s="1"/>
  <c r="DC1" i="18" s="1"/>
  <c r="DD1" i="18" s="1"/>
  <c r="DE1" i="18" s="1"/>
  <c r="DF1" i="18" s="1"/>
  <c r="DG1" i="18" s="1"/>
  <c r="DH1" i="18" s="1"/>
  <c r="DI1" i="18" s="1"/>
  <c r="DJ1" i="18" s="1"/>
  <c r="DK1" i="18" s="1"/>
  <c r="DL1" i="18" s="1"/>
  <c r="DM1" i="18" s="1"/>
  <c r="DN1" i="18" s="1"/>
  <c r="DO1" i="18" s="1"/>
  <c r="DP1" i="18" s="1"/>
  <c r="DQ1" i="18" s="1"/>
  <c r="DR1" i="18" s="1"/>
  <c r="DS1" i="18" s="1"/>
  <c r="DT1" i="18" s="1"/>
  <c r="DU1" i="18" s="1"/>
  <c r="DV1" i="18" s="1"/>
  <c r="DW1" i="18" s="1"/>
  <c r="DX1" i="18" s="1"/>
  <c r="DY1" i="18" s="1"/>
  <c r="DZ1" i="18" s="1"/>
  <c r="EA1" i="18" s="1"/>
  <c r="EB1" i="18" s="1"/>
  <c r="EC1" i="18" s="1"/>
  <c r="ED1" i="18" s="1"/>
  <c r="EE1" i="18" s="1"/>
  <c r="EF1" i="18" s="1"/>
  <c r="EG1" i="18" s="1"/>
  <c r="EH1" i="18" s="1"/>
  <c r="EI1" i="18" s="1"/>
  <c r="EJ1" i="18" s="1"/>
  <c r="EK1" i="18" s="1"/>
  <c r="EL1" i="18" s="1"/>
  <c r="EM1" i="18" s="1"/>
  <c r="EN1" i="18" s="1"/>
  <c r="EO1" i="18" s="1"/>
  <c r="EP1" i="18" s="1"/>
  <c r="EQ1" i="18" s="1"/>
  <c r="ER1" i="18" s="1"/>
  <c r="ES1" i="18" s="1"/>
  <c r="ET1" i="18" s="1"/>
  <c r="EU1" i="18" s="1"/>
  <c r="EV1" i="18" s="1"/>
  <c r="EW1" i="18" s="1"/>
  <c r="EX1" i="18" s="1"/>
  <c r="EY1" i="18" s="1"/>
  <c r="EZ1" i="18" s="1"/>
  <c r="FA1" i="18" s="1"/>
  <c r="FB1" i="18" s="1"/>
  <c r="FC1" i="18" s="1"/>
  <c r="FD1" i="18" s="1"/>
  <c r="FE1" i="18" s="1"/>
  <c r="FF1" i="18" s="1"/>
  <c r="FG1" i="18" s="1"/>
  <c r="FH1" i="18" s="1"/>
  <c r="FI1" i="18" s="1"/>
  <c r="FJ1" i="18" s="1"/>
  <c r="FK1" i="18" s="1"/>
  <c r="FL1" i="18" s="1"/>
  <c r="FM1" i="18" s="1"/>
  <c r="FN1" i="18" s="1"/>
  <c r="FO1" i="18" s="1"/>
  <c r="FP1" i="18" s="1"/>
  <c r="FQ1" i="18" s="1"/>
  <c r="Q1" i="18"/>
  <c r="R1" i="18" s="1"/>
  <c r="S1" i="18" s="1"/>
  <c r="T1" i="18" s="1"/>
  <c r="U1" i="18" s="1"/>
  <c r="V1" i="18" s="1"/>
  <c r="W1" i="18" s="1"/>
  <c r="X1" i="18" s="1"/>
  <c r="Y1" i="18" s="1"/>
  <c r="Z1" i="18" s="1"/>
  <c r="AA1" i="18" s="1"/>
  <c r="AB1" i="18" s="1"/>
  <c r="AC1" i="18" s="1"/>
  <c r="AD1" i="18" s="1"/>
  <c r="P1" i="18"/>
  <c r="O1" i="18"/>
  <c r="C8" i="17"/>
  <c r="K7" i="17"/>
  <c r="E7" i="17"/>
  <c r="C7" i="17"/>
  <c r="H6" i="17"/>
  <c r="F7" i="17" s="1"/>
  <c r="G6" i="17"/>
  <c r="F6" i="17"/>
  <c r="E6" i="17"/>
  <c r="M5" i="17"/>
  <c r="L5" i="17"/>
  <c r="K5" i="17"/>
  <c r="I5" i="17"/>
  <c r="G5" i="17"/>
  <c r="H5" i="17" s="1"/>
  <c r="F5" i="17"/>
  <c r="C8" i="16"/>
  <c r="E7" i="16"/>
  <c r="C7" i="16"/>
  <c r="O6" i="16"/>
  <c r="K6" i="16"/>
  <c r="E6" i="16"/>
  <c r="M5" i="16"/>
  <c r="O1" i="16" s="1"/>
  <c r="K5" i="16"/>
  <c r="J5" i="16"/>
  <c r="G5" i="16"/>
  <c r="H5" i="16" s="1"/>
  <c r="F6" i="16" s="1"/>
  <c r="G6" i="16" s="1"/>
  <c r="H6" i="16" s="1"/>
  <c r="F7" i="16" s="1"/>
  <c r="G7" i="16" s="1"/>
  <c r="H7" i="16" s="1"/>
  <c r="F8" i="16" s="1"/>
  <c r="G8" i="16" s="1"/>
  <c r="H8" i="16" s="1"/>
  <c r="F9" i="16" s="1"/>
  <c r="G9" i="16" s="1"/>
  <c r="H9" i="16" s="1"/>
  <c r="F10" i="16" s="1"/>
  <c r="G10" i="16" s="1"/>
  <c r="H10" i="16" s="1"/>
  <c r="F11" i="16" s="1"/>
  <c r="G11" i="16" s="1"/>
  <c r="H11" i="16" s="1"/>
  <c r="F12" i="16" s="1"/>
  <c r="G12" i="16" s="1"/>
  <c r="H12" i="16" s="1"/>
  <c r="F13" i="16" s="1"/>
  <c r="G13" i="16" s="1"/>
  <c r="H13" i="16" s="1"/>
  <c r="F14" i="16" s="1"/>
  <c r="G14" i="16" s="1"/>
  <c r="H14" i="16" s="1"/>
  <c r="F15" i="16" s="1"/>
  <c r="G15" i="16" s="1"/>
  <c r="H15" i="16" s="1"/>
  <c r="F16" i="16" s="1"/>
  <c r="G16" i="16" s="1"/>
  <c r="H16" i="16" s="1"/>
  <c r="F17" i="16" s="1"/>
  <c r="G17" i="16" s="1"/>
  <c r="H17" i="16" s="1"/>
  <c r="F18" i="16" s="1"/>
  <c r="G18" i="16" s="1"/>
  <c r="H18" i="16" s="1"/>
  <c r="F19" i="16" s="1"/>
  <c r="G19" i="16" s="1"/>
  <c r="H19" i="16" s="1"/>
  <c r="F20" i="16" s="1"/>
  <c r="G20" i="16" s="1"/>
  <c r="H20" i="16" s="1"/>
  <c r="F21" i="16" s="1"/>
  <c r="G21" i="16" s="1"/>
  <c r="H21" i="16" s="1"/>
  <c r="F22" i="16" s="1"/>
  <c r="G22" i="16" s="1"/>
  <c r="H22" i="16" s="1"/>
  <c r="F23" i="16" s="1"/>
  <c r="G23" i="16" s="1"/>
  <c r="H23" i="16" s="1"/>
  <c r="F24" i="16" s="1"/>
  <c r="G24" i="16" s="1"/>
  <c r="H24" i="16" s="1"/>
  <c r="F25" i="16" s="1"/>
  <c r="G25" i="16" s="1"/>
  <c r="H25" i="16" s="1"/>
  <c r="F26" i="16" s="1"/>
  <c r="G26" i="16" s="1"/>
  <c r="H26" i="16" s="1"/>
  <c r="F27" i="16" s="1"/>
  <c r="G27" i="16" s="1"/>
  <c r="H27" i="16" s="1"/>
  <c r="F28" i="16" s="1"/>
  <c r="G28" i="16" s="1"/>
  <c r="H28" i="16" s="1"/>
  <c r="F29" i="16" s="1"/>
  <c r="G29" i="16" s="1"/>
  <c r="H29" i="16" s="1"/>
  <c r="F30" i="16" s="1"/>
  <c r="G30" i="16" s="1"/>
  <c r="H30" i="16" s="1"/>
  <c r="F31" i="16" s="1"/>
  <c r="G31" i="16" s="1"/>
  <c r="H31" i="16" s="1"/>
  <c r="F32" i="16" s="1"/>
  <c r="G32" i="16" s="1"/>
  <c r="H32" i="16" s="1"/>
  <c r="F33" i="16" s="1"/>
  <c r="G33" i="16" s="1"/>
  <c r="H33" i="16" s="1"/>
  <c r="F34" i="16" s="1"/>
  <c r="G34" i="16" s="1"/>
  <c r="H34" i="16" s="1"/>
  <c r="F35" i="16" s="1"/>
  <c r="G35" i="16" s="1"/>
  <c r="H35" i="16" s="1"/>
  <c r="F36" i="16" s="1"/>
  <c r="G36" i="16" s="1"/>
  <c r="H36" i="16" s="1"/>
  <c r="F37" i="16" s="1"/>
  <c r="G37" i="16" s="1"/>
  <c r="H37" i="16" s="1"/>
  <c r="F38" i="16" s="1"/>
  <c r="G38" i="16" s="1"/>
  <c r="H38" i="16" s="1"/>
  <c r="F39" i="16" s="1"/>
  <c r="G39" i="16" s="1"/>
  <c r="H39" i="16" s="1"/>
  <c r="F40" i="16" s="1"/>
  <c r="G40" i="16" s="1"/>
  <c r="H40" i="16" s="1"/>
  <c r="F41" i="16" s="1"/>
  <c r="G41" i="16" s="1"/>
  <c r="H41" i="16" s="1"/>
  <c r="F42" i="16" s="1"/>
  <c r="G42" i="16" s="1"/>
  <c r="H42" i="16" s="1"/>
  <c r="F43" i="16" s="1"/>
  <c r="G43" i="16" s="1"/>
  <c r="H43" i="16" s="1"/>
  <c r="F44" i="16" s="1"/>
  <c r="G44" i="16" s="1"/>
  <c r="H44" i="16" s="1"/>
  <c r="F45" i="16" s="1"/>
  <c r="G45" i="16" s="1"/>
  <c r="H45" i="16" s="1"/>
  <c r="F46" i="16" s="1"/>
  <c r="G46" i="16" s="1"/>
  <c r="H46" i="16" s="1"/>
  <c r="F47" i="16" s="1"/>
  <c r="G47" i="16" s="1"/>
  <c r="H47" i="16" s="1"/>
  <c r="F48" i="16" s="1"/>
  <c r="G48" i="16" s="1"/>
  <c r="H48" i="16" s="1"/>
  <c r="F49" i="16" s="1"/>
  <c r="G49" i="16" s="1"/>
  <c r="H49" i="16" s="1"/>
  <c r="F50" i="16" s="1"/>
  <c r="G50" i="16" s="1"/>
  <c r="H50" i="16" s="1"/>
  <c r="F51" i="16" s="1"/>
  <c r="G51" i="16" s="1"/>
  <c r="H51" i="16" s="1"/>
  <c r="F52" i="16" s="1"/>
  <c r="G52" i="16" s="1"/>
  <c r="H52" i="16" s="1"/>
  <c r="F53" i="16" s="1"/>
  <c r="G53" i="16" s="1"/>
  <c r="H53" i="16" s="1"/>
  <c r="F54" i="16" s="1"/>
  <c r="G54" i="16" s="1"/>
  <c r="H54" i="16" s="1"/>
  <c r="F55" i="16" s="1"/>
  <c r="G55" i="16" s="1"/>
  <c r="H55" i="16" s="1"/>
  <c r="F56" i="16" s="1"/>
  <c r="G56" i="16" s="1"/>
  <c r="H56" i="16" s="1"/>
  <c r="F57" i="16" s="1"/>
  <c r="G57" i="16" s="1"/>
  <c r="H57" i="16" s="1"/>
  <c r="F58" i="16" s="1"/>
  <c r="G58" i="16" s="1"/>
  <c r="H58" i="16" s="1"/>
  <c r="F59" i="16" s="1"/>
  <c r="G59" i="16" s="1"/>
  <c r="H59" i="16" s="1"/>
  <c r="F60" i="16" s="1"/>
  <c r="G60" i="16" s="1"/>
  <c r="H60" i="16" s="1"/>
  <c r="F61" i="16" s="1"/>
  <c r="G61" i="16" s="1"/>
  <c r="H61" i="16" s="1"/>
  <c r="F62" i="16" s="1"/>
  <c r="G62" i="16" s="1"/>
  <c r="H62" i="16" s="1"/>
  <c r="F63" i="16" s="1"/>
  <c r="G63" i="16" s="1"/>
  <c r="H63" i="16" s="1"/>
  <c r="F64" i="16" s="1"/>
  <c r="G64" i="16" s="1"/>
  <c r="H64" i="16" s="1"/>
  <c r="F65" i="16" s="1"/>
  <c r="G65" i="16" s="1"/>
  <c r="H65" i="16" s="1"/>
  <c r="F66" i="16" s="1"/>
  <c r="G66" i="16" s="1"/>
  <c r="H66" i="16" s="1"/>
  <c r="F67" i="16" s="1"/>
  <c r="G67" i="16" s="1"/>
  <c r="H67" i="16" s="1"/>
  <c r="F68" i="16" s="1"/>
  <c r="G68" i="16" s="1"/>
  <c r="H68" i="16" s="1"/>
  <c r="F69" i="16" s="1"/>
  <c r="G69" i="16" s="1"/>
  <c r="H69" i="16" s="1"/>
  <c r="F70" i="16" s="1"/>
  <c r="G70" i="16" s="1"/>
  <c r="H70" i="16" s="1"/>
  <c r="F71" i="16" s="1"/>
  <c r="G71" i="16" s="1"/>
  <c r="H71" i="16" s="1"/>
  <c r="F72" i="16" s="1"/>
  <c r="G72" i="16" s="1"/>
  <c r="H72" i="16" s="1"/>
  <c r="F73" i="16" s="1"/>
  <c r="G73" i="16" s="1"/>
  <c r="H73" i="16" s="1"/>
  <c r="F74" i="16" s="1"/>
  <c r="G74" i="16" s="1"/>
  <c r="H74" i="16" s="1"/>
  <c r="F75" i="16" s="1"/>
  <c r="G75" i="16" s="1"/>
  <c r="H75" i="16" s="1"/>
  <c r="F76" i="16" s="1"/>
  <c r="G76" i="16" s="1"/>
  <c r="H76" i="16" s="1"/>
  <c r="F77" i="16" s="1"/>
  <c r="G77" i="16" s="1"/>
  <c r="H77" i="16" s="1"/>
  <c r="F78" i="16" s="1"/>
  <c r="G78" i="16" s="1"/>
  <c r="H78" i="16" s="1"/>
  <c r="F79" i="16" s="1"/>
  <c r="G79" i="16" s="1"/>
  <c r="H79" i="16" s="1"/>
  <c r="F80" i="16" s="1"/>
  <c r="G80" i="16" s="1"/>
  <c r="H80" i="16" s="1"/>
  <c r="F81" i="16" s="1"/>
  <c r="G81" i="16" s="1"/>
  <c r="H81" i="16" s="1"/>
  <c r="F82" i="16" s="1"/>
  <c r="G82" i="16" s="1"/>
  <c r="H82" i="16" s="1"/>
  <c r="F83" i="16" s="1"/>
  <c r="G83" i="16" s="1"/>
  <c r="H83" i="16" s="1"/>
  <c r="F84" i="16" s="1"/>
  <c r="G84" i="16" s="1"/>
  <c r="H84" i="16" s="1"/>
  <c r="F85" i="16" s="1"/>
  <c r="G85" i="16" s="1"/>
  <c r="H85" i="16" s="1"/>
  <c r="F86" i="16" s="1"/>
  <c r="G86" i="16" s="1"/>
  <c r="H86" i="16" s="1"/>
  <c r="F87" i="16" s="1"/>
  <c r="G87" i="16" s="1"/>
  <c r="H87" i="16" s="1"/>
  <c r="F88" i="16" s="1"/>
  <c r="G88" i="16" s="1"/>
  <c r="H88" i="16" s="1"/>
  <c r="F89" i="16" s="1"/>
  <c r="G89" i="16" s="1"/>
  <c r="H89" i="16" s="1"/>
  <c r="F90" i="16" s="1"/>
  <c r="G90" i="16" s="1"/>
  <c r="H90" i="16" s="1"/>
  <c r="F91" i="16" s="1"/>
  <c r="G91" i="16" s="1"/>
  <c r="H91" i="16" s="1"/>
  <c r="F92" i="16" s="1"/>
  <c r="G92" i="16" s="1"/>
  <c r="H92" i="16" s="1"/>
  <c r="F93" i="16" s="1"/>
  <c r="G93" i="16" s="1"/>
  <c r="H93" i="16" s="1"/>
  <c r="F94" i="16" s="1"/>
  <c r="G94" i="16" s="1"/>
  <c r="H94" i="16" s="1"/>
  <c r="F95" i="16" s="1"/>
  <c r="G95" i="16" s="1"/>
  <c r="H95" i="16" s="1"/>
  <c r="F96" i="16" s="1"/>
  <c r="G96" i="16" s="1"/>
  <c r="H96" i="16" s="1"/>
  <c r="F97" i="16" s="1"/>
  <c r="G97" i="16" s="1"/>
  <c r="H97" i="16" s="1"/>
  <c r="F98" i="16" s="1"/>
  <c r="G98" i="16" s="1"/>
  <c r="H98" i="16" s="1"/>
  <c r="F99" i="16" s="1"/>
  <c r="G99" i="16" s="1"/>
  <c r="H99" i="16" s="1"/>
  <c r="F100" i="16" s="1"/>
  <c r="G100" i="16" s="1"/>
  <c r="H100" i="16" s="1"/>
  <c r="F101" i="16" s="1"/>
  <c r="G101" i="16" s="1"/>
  <c r="H101" i="16" s="1"/>
  <c r="F102" i="16" s="1"/>
  <c r="G102" i="16" s="1"/>
  <c r="H102" i="16" s="1"/>
  <c r="F103" i="16" s="1"/>
  <c r="G103" i="16" s="1"/>
  <c r="H103" i="16" s="1"/>
  <c r="F104" i="16" s="1"/>
  <c r="G104" i="16" s="1"/>
  <c r="H104" i="16" s="1"/>
  <c r="F105" i="16" s="1"/>
  <c r="G105" i="16" s="1"/>
  <c r="H105" i="16" s="1"/>
  <c r="F106" i="16" s="1"/>
  <c r="G106" i="16" s="1"/>
  <c r="H106" i="16" s="1"/>
  <c r="F107" i="16" s="1"/>
  <c r="G107" i="16" s="1"/>
  <c r="H107" i="16" s="1"/>
  <c r="F108" i="16" s="1"/>
  <c r="G108" i="16" s="1"/>
  <c r="H108" i="16" s="1"/>
  <c r="F109" i="16" s="1"/>
  <c r="G109" i="16" s="1"/>
  <c r="H109" i="16" s="1"/>
  <c r="F110" i="16" s="1"/>
  <c r="G110" i="16" s="1"/>
  <c r="H110" i="16" s="1"/>
  <c r="F111" i="16" s="1"/>
  <c r="G111" i="16" s="1"/>
  <c r="H111" i="16" s="1"/>
  <c r="F112" i="16" s="1"/>
  <c r="G112" i="16" s="1"/>
  <c r="H112" i="16" s="1"/>
  <c r="F5" i="16"/>
  <c r="S1" i="16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AP1" i="16" s="1"/>
  <c r="AQ1" i="16" s="1"/>
  <c r="AR1" i="16" s="1"/>
  <c r="AS1" i="16" s="1"/>
  <c r="AT1" i="16" s="1"/>
  <c r="AU1" i="16" s="1"/>
  <c r="AV1" i="16" s="1"/>
  <c r="AW1" i="16" s="1"/>
  <c r="AX1" i="16" s="1"/>
  <c r="AY1" i="16" s="1"/>
  <c r="AZ1" i="16" s="1"/>
  <c r="BA1" i="16" s="1"/>
  <c r="BB1" i="16" s="1"/>
  <c r="BC1" i="16" s="1"/>
  <c r="BD1" i="16" s="1"/>
  <c r="BE1" i="16" s="1"/>
  <c r="BF1" i="16" s="1"/>
  <c r="BG1" i="16" s="1"/>
  <c r="BH1" i="16" s="1"/>
  <c r="BI1" i="16" s="1"/>
  <c r="BJ1" i="16" s="1"/>
  <c r="BK1" i="16" s="1"/>
  <c r="BL1" i="16" s="1"/>
  <c r="BM1" i="16" s="1"/>
  <c r="BN1" i="16" s="1"/>
  <c r="BO1" i="16" s="1"/>
  <c r="BP1" i="16" s="1"/>
  <c r="BQ1" i="16" s="1"/>
  <c r="BR1" i="16" s="1"/>
  <c r="BS1" i="16" s="1"/>
  <c r="BT1" i="16" s="1"/>
  <c r="BU1" i="16" s="1"/>
  <c r="BV1" i="16" s="1"/>
  <c r="BW1" i="16" s="1"/>
  <c r="BX1" i="16" s="1"/>
  <c r="BY1" i="16" s="1"/>
  <c r="BZ1" i="16" s="1"/>
  <c r="CA1" i="16" s="1"/>
  <c r="CB1" i="16" s="1"/>
  <c r="CC1" i="16" s="1"/>
  <c r="CD1" i="16" s="1"/>
  <c r="CE1" i="16" s="1"/>
  <c r="CF1" i="16" s="1"/>
  <c r="CG1" i="16" s="1"/>
  <c r="CH1" i="16" s="1"/>
  <c r="CI1" i="16" s="1"/>
  <c r="CJ1" i="16" s="1"/>
  <c r="CK1" i="16" s="1"/>
  <c r="CL1" i="16" s="1"/>
  <c r="CM1" i="16" s="1"/>
  <c r="CN1" i="16" s="1"/>
  <c r="CO1" i="16" s="1"/>
  <c r="CP1" i="16" s="1"/>
  <c r="CQ1" i="16" s="1"/>
  <c r="CR1" i="16" s="1"/>
  <c r="CS1" i="16" s="1"/>
  <c r="CT1" i="16" s="1"/>
  <c r="CU1" i="16" s="1"/>
  <c r="CV1" i="16" s="1"/>
  <c r="CW1" i="16" s="1"/>
  <c r="CX1" i="16" s="1"/>
  <c r="CY1" i="16" s="1"/>
  <c r="CZ1" i="16" s="1"/>
  <c r="DA1" i="16" s="1"/>
  <c r="DB1" i="16" s="1"/>
  <c r="DC1" i="16" s="1"/>
  <c r="DD1" i="16" s="1"/>
  <c r="DE1" i="16" s="1"/>
  <c r="DF1" i="16" s="1"/>
  <c r="DG1" i="16" s="1"/>
  <c r="DH1" i="16" s="1"/>
  <c r="DI1" i="16" s="1"/>
  <c r="DJ1" i="16" s="1"/>
  <c r="DK1" i="16" s="1"/>
  <c r="DL1" i="16" s="1"/>
  <c r="DM1" i="16" s="1"/>
  <c r="DN1" i="16" s="1"/>
  <c r="DO1" i="16" s="1"/>
  <c r="DP1" i="16" s="1"/>
  <c r="DQ1" i="16" s="1"/>
  <c r="DR1" i="16" s="1"/>
  <c r="DS1" i="16" s="1"/>
  <c r="DT1" i="16" s="1"/>
  <c r="DU1" i="16" s="1"/>
  <c r="DV1" i="16" s="1"/>
  <c r="DW1" i="16" s="1"/>
  <c r="DX1" i="16" s="1"/>
  <c r="DY1" i="16" s="1"/>
  <c r="DZ1" i="16" s="1"/>
  <c r="EA1" i="16" s="1"/>
  <c r="EB1" i="16" s="1"/>
  <c r="EC1" i="16" s="1"/>
  <c r="ED1" i="16" s="1"/>
  <c r="EE1" i="16" s="1"/>
  <c r="EF1" i="16" s="1"/>
  <c r="EG1" i="16" s="1"/>
  <c r="EH1" i="16" s="1"/>
  <c r="EI1" i="16" s="1"/>
  <c r="EJ1" i="16" s="1"/>
  <c r="EK1" i="16" s="1"/>
  <c r="EL1" i="16" s="1"/>
  <c r="EM1" i="16" s="1"/>
  <c r="EN1" i="16" s="1"/>
  <c r="EO1" i="16" s="1"/>
  <c r="EP1" i="16" s="1"/>
  <c r="EQ1" i="16" s="1"/>
  <c r="ER1" i="16" s="1"/>
  <c r="ES1" i="16" s="1"/>
  <c r="ET1" i="16" s="1"/>
  <c r="EU1" i="16" s="1"/>
  <c r="EV1" i="16" s="1"/>
  <c r="EW1" i="16" s="1"/>
  <c r="EX1" i="16" s="1"/>
  <c r="EY1" i="16" s="1"/>
  <c r="EZ1" i="16" s="1"/>
  <c r="FA1" i="16" s="1"/>
  <c r="FB1" i="16" s="1"/>
  <c r="FC1" i="16" s="1"/>
  <c r="FD1" i="16" s="1"/>
  <c r="FE1" i="16" s="1"/>
  <c r="FF1" i="16" s="1"/>
  <c r="FG1" i="16" s="1"/>
  <c r="FH1" i="16" s="1"/>
  <c r="FI1" i="16" s="1"/>
  <c r="FJ1" i="16" s="1"/>
  <c r="FK1" i="16" s="1"/>
  <c r="FL1" i="16" s="1"/>
  <c r="FM1" i="16" s="1"/>
  <c r="FN1" i="16" s="1"/>
  <c r="FO1" i="16" s="1"/>
  <c r="FP1" i="16" s="1"/>
  <c r="FQ1" i="16" s="1"/>
  <c r="FR1" i="16" s="1"/>
  <c r="FS1" i="16" s="1"/>
  <c r="FT1" i="16" s="1"/>
  <c r="FU1" i="16" s="1"/>
  <c r="FV1" i="16" s="1"/>
  <c r="FW1" i="16" s="1"/>
  <c r="FX1" i="16" s="1"/>
  <c r="FY1" i="16" s="1"/>
  <c r="FZ1" i="16" s="1"/>
  <c r="GA1" i="16" s="1"/>
  <c r="GB1" i="16" s="1"/>
  <c r="GC1" i="16" s="1"/>
  <c r="GD1" i="16" s="1"/>
  <c r="GE1" i="16" s="1"/>
  <c r="GF1" i="16" s="1"/>
  <c r="GG1" i="16" s="1"/>
  <c r="GH1" i="16" s="1"/>
  <c r="GI1" i="16" s="1"/>
  <c r="GJ1" i="16" s="1"/>
  <c r="GK1" i="16" s="1"/>
  <c r="GL1" i="16" s="1"/>
  <c r="GM1" i="16" s="1"/>
  <c r="GN1" i="16" s="1"/>
  <c r="GO1" i="16" s="1"/>
  <c r="GP1" i="16" s="1"/>
  <c r="GQ1" i="16" s="1"/>
  <c r="GR1" i="16" s="1"/>
  <c r="GS1" i="16" s="1"/>
  <c r="GT1" i="16" s="1"/>
  <c r="GU1" i="16" s="1"/>
  <c r="GV1" i="16" s="1"/>
  <c r="GW1" i="16" s="1"/>
  <c r="GX1" i="16" s="1"/>
  <c r="GY1" i="16" s="1"/>
  <c r="GZ1" i="16" s="1"/>
  <c r="HA1" i="16" s="1"/>
  <c r="HB1" i="16" s="1"/>
  <c r="HC1" i="16" s="1"/>
  <c r="HD1" i="16" s="1"/>
  <c r="HE1" i="16" s="1"/>
  <c r="HF1" i="16" s="1"/>
  <c r="HG1" i="16" s="1"/>
  <c r="HH1" i="16" s="1"/>
  <c r="HI1" i="16" s="1"/>
  <c r="HJ1" i="16" s="1"/>
  <c r="HK1" i="16" s="1"/>
  <c r="HL1" i="16" s="1"/>
  <c r="HM1" i="16" s="1"/>
  <c r="HN1" i="16" s="1"/>
  <c r="HO1" i="16" s="1"/>
  <c r="HP1" i="16" s="1"/>
  <c r="HQ1" i="16" s="1"/>
  <c r="HR1" i="16" s="1"/>
  <c r="HS1" i="16" s="1"/>
  <c r="HT1" i="16" s="1"/>
  <c r="HU1" i="16" s="1"/>
  <c r="HV1" i="16" s="1"/>
  <c r="HW1" i="16" s="1"/>
  <c r="HX1" i="16" s="1"/>
  <c r="HY1" i="16" s="1"/>
  <c r="HZ1" i="16" s="1"/>
  <c r="IA1" i="16" s="1"/>
  <c r="IB1" i="16" s="1"/>
  <c r="IC1" i="16" s="1"/>
  <c r="ID1" i="16" s="1"/>
  <c r="IE1" i="16" s="1"/>
  <c r="IF1" i="16" s="1"/>
  <c r="IG1" i="16" s="1"/>
  <c r="IH1" i="16" s="1"/>
  <c r="II1" i="16" s="1"/>
  <c r="IJ1" i="16" s="1"/>
  <c r="IK1" i="16" s="1"/>
  <c r="IL1" i="16" s="1"/>
  <c r="IM1" i="16" s="1"/>
  <c r="IN1" i="16" s="1"/>
  <c r="IO1" i="16" s="1"/>
  <c r="IP1" i="16" s="1"/>
  <c r="IQ1" i="16" s="1"/>
  <c r="IR1" i="16" s="1"/>
  <c r="IS1" i="16" s="1"/>
  <c r="IT1" i="16" s="1"/>
  <c r="IU1" i="16" s="1"/>
  <c r="IV1" i="16" s="1"/>
  <c r="IW1" i="16" s="1"/>
  <c r="IX1" i="16" s="1"/>
  <c r="IY1" i="16" s="1"/>
  <c r="IZ1" i="16" s="1"/>
  <c r="JA1" i="16" s="1"/>
  <c r="JB1" i="16" s="1"/>
  <c r="JC1" i="16" s="1"/>
  <c r="JD1" i="16" s="1"/>
  <c r="JE1" i="16" s="1"/>
  <c r="JF1" i="16" s="1"/>
  <c r="JG1" i="16" s="1"/>
  <c r="JH1" i="16" s="1"/>
  <c r="JI1" i="16" s="1"/>
  <c r="P1" i="16"/>
  <c r="Q1" i="16" s="1"/>
  <c r="R1" i="16" s="1"/>
  <c r="C17" i="15"/>
  <c r="C7" i="15"/>
  <c r="C8" i="15" s="1"/>
  <c r="T6" i="15"/>
  <c r="R6" i="15"/>
  <c r="R7" i="15" s="1"/>
  <c r="R8" i="15" s="1"/>
  <c r="R9" i="15" s="1"/>
  <c r="R10" i="15" s="1"/>
  <c r="R11" i="15" s="1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O6" i="15"/>
  <c r="N6" i="15"/>
  <c r="G6" i="15"/>
  <c r="H6" i="15" s="1"/>
  <c r="I6" i="15" s="1"/>
  <c r="G7" i="15" s="1"/>
  <c r="H7" i="15" s="1"/>
  <c r="I7" i="15" s="1"/>
  <c r="G8" i="15" s="1"/>
  <c r="H8" i="15" s="1"/>
  <c r="I8" i="15" s="1"/>
  <c r="G9" i="15" s="1"/>
  <c r="H9" i="15" s="1"/>
  <c r="I9" i="15" s="1"/>
  <c r="G10" i="15" s="1"/>
  <c r="H10" i="15" s="1"/>
  <c r="I10" i="15" s="1"/>
  <c r="G11" i="15" s="1"/>
  <c r="H11" i="15" s="1"/>
  <c r="I11" i="15" s="1"/>
  <c r="G12" i="15" s="1"/>
  <c r="H12" i="15" s="1"/>
  <c r="I12" i="15" s="1"/>
  <c r="G13" i="15" s="1"/>
  <c r="H13" i="15" s="1"/>
  <c r="I13" i="15" s="1"/>
  <c r="G14" i="15" s="1"/>
  <c r="H14" i="15" s="1"/>
  <c r="I14" i="15" s="1"/>
  <c r="G15" i="15" s="1"/>
  <c r="H15" i="15" s="1"/>
  <c r="I15" i="15" s="1"/>
  <c r="G16" i="15" s="1"/>
  <c r="H16" i="15" s="1"/>
  <c r="I16" i="15" s="1"/>
  <c r="G17" i="15" s="1"/>
  <c r="H17" i="15" s="1"/>
  <c r="I17" i="15" s="1"/>
  <c r="G18" i="15" s="1"/>
  <c r="H18" i="15" s="1"/>
  <c r="I18" i="15" s="1"/>
  <c r="G19" i="15" s="1"/>
  <c r="H19" i="15" s="1"/>
  <c r="I19" i="15" s="1"/>
  <c r="G20" i="15" s="1"/>
  <c r="H20" i="15" s="1"/>
  <c r="I20" i="15" s="1"/>
  <c r="G21" i="15" s="1"/>
  <c r="H21" i="15" s="1"/>
  <c r="I21" i="15" s="1"/>
  <c r="G22" i="15" s="1"/>
  <c r="H22" i="15" s="1"/>
  <c r="I22" i="15" s="1"/>
  <c r="G23" i="15" s="1"/>
  <c r="H23" i="15" s="1"/>
  <c r="I23" i="15" s="1"/>
  <c r="G24" i="15" s="1"/>
  <c r="H24" i="15" s="1"/>
  <c r="I24" i="15" s="1"/>
  <c r="G25" i="15" s="1"/>
  <c r="H25" i="15" s="1"/>
  <c r="I25" i="15" s="1"/>
  <c r="G26" i="15" s="1"/>
  <c r="H26" i="15" s="1"/>
  <c r="I26" i="15" s="1"/>
  <c r="G27" i="15" s="1"/>
  <c r="H27" i="15" s="1"/>
  <c r="I27" i="15" s="1"/>
  <c r="G28" i="15" s="1"/>
  <c r="H28" i="15" s="1"/>
  <c r="I28" i="15" s="1"/>
  <c r="G29" i="15" s="1"/>
  <c r="H29" i="15" s="1"/>
  <c r="I29" i="15" s="1"/>
  <c r="G30" i="15" s="1"/>
  <c r="H30" i="15" s="1"/>
  <c r="I30" i="15" s="1"/>
  <c r="G31" i="15" s="1"/>
  <c r="H31" i="15" s="1"/>
  <c r="I31" i="15" s="1"/>
  <c r="G32" i="15" s="1"/>
  <c r="H32" i="15" s="1"/>
  <c r="I32" i="15" s="1"/>
  <c r="F6" i="15"/>
  <c r="R5" i="15"/>
  <c r="T1" i="15" s="1"/>
  <c r="U1" i="15" s="1"/>
  <c r="V1" i="15" s="1"/>
  <c r="W1" i="15" s="1"/>
  <c r="X1" i="15" s="1"/>
  <c r="Y1" i="15" s="1"/>
  <c r="Z1" i="15" s="1"/>
  <c r="AA1" i="15" s="1"/>
  <c r="AB1" i="15" s="1"/>
  <c r="AC1" i="15" s="1"/>
  <c r="AD1" i="15" s="1"/>
  <c r="AE1" i="15" s="1"/>
  <c r="AF1" i="15" s="1"/>
  <c r="AG1" i="15" s="1"/>
  <c r="AH1" i="15" s="1"/>
  <c r="AI1" i="15" s="1"/>
  <c r="AJ1" i="15" s="1"/>
  <c r="AK1" i="15" s="1"/>
  <c r="AL1" i="15" s="1"/>
  <c r="AM1" i="15" s="1"/>
  <c r="AN1" i="15" s="1"/>
  <c r="AO1" i="15" s="1"/>
  <c r="AP1" i="15" s="1"/>
  <c r="AQ1" i="15" s="1"/>
  <c r="AR1" i="15" s="1"/>
  <c r="AS1" i="15" s="1"/>
  <c r="AT1" i="15" s="1"/>
  <c r="AU1" i="15" s="1"/>
  <c r="AV1" i="15" s="1"/>
  <c r="AW1" i="15" s="1"/>
  <c r="AX1" i="15" s="1"/>
  <c r="AY1" i="15" s="1"/>
  <c r="AZ1" i="15" s="1"/>
  <c r="BA1" i="15" s="1"/>
  <c r="BB1" i="15" s="1"/>
  <c r="BC1" i="15" s="1"/>
  <c r="BD1" i="15" s="1"/>
  <c r="BE1" i="15" s="1"/>
  <c r="BF1" i="15" s="1"/>
  <c r="BG1" i="15" s="1"/>
  <c r="BH1" i="15" s="1"/>
  <c r="BI1" i="15" s="1"/>
  <c r="BJ1" i="15" s="1"/>
  <c r="BK1" i="15" s="1"/>
  <c r="BL1" i="15" s="1"/>
  <c r="BM1" i="15" s="1"/>
  <c r="BN1" i="15" s="1"/>
  <c r="BO1" i="15" s="1"/>
  <c r="BP1" i="15" s="1"/>
  <c r="BQ1" i="15" s="1"/>
  <c r="BR1" i="15" s="1"/>
  <c r="BS1" i="15" s="1"/>
  <c r="BT1" i="15" s="1"/>
  <c r="BU1" i="15" s="1"/>
  <c r="BV1" i="15" s="1"/>
  <c r="BW1" i="15" s="1"/>
  <c r="BX1" i="15" s="1"/>
  <c r="BY1" i="15" s="1"/>
  <c r="BZ1" i="15" s="1"/>
  <c r="CA1" i="15" s="1"/>
  <c r="CB1" i="15" s="1"/>
  <c r="CC1" i="15" s="1"/>
  <c r="CD1" i="15" s="1"/>
  <c r="CE1" i="15" s="1"/>
  <c r="CF1" i="15" s="1"/>
  <c r="CG1" i="15" s="1"/>
  <c r="CH1" i="15" s="1"/>
  <c r="CI1" i="15" s="1"/>
  <c r="CJ1" i="15" s="1"/>
  <c r="CK1" i="15" s="1"/>
  <c r="CL1" i="15" s="1"/>
  <c r="CM1" i="15" s="1"/>
  <c r="CN1" i="15" s="1"/>
  <c r="CO1" i="15" s="1"/>
  <c r="CP1" i="15" s="1"/>
  <c r="CQ1" i="15" s="1"/>
  <c r="CR1" i="15" s="1"/>
  <c r="CS1" i="15" s="1"/>
  <c r="CT1" i="15" s="1"/>
  <c r="CU1" i="15" s="1"/>
  <c r="CV1" i="15" s="1"/>
  <c r="CW1" i="15" s="1"/>
  <c r="CX1" i="15" s="1"/>
  <c r="CY1" i="15" s="1"/>
  <c r="CZ1" i="15" s="1"/>
  <c r="DA1" i="15" s="1"/>
  <c r="DB1" i="15" s="1"/>
  <c r="DC1" i="15" s="1"/>
  <c r="DD1" i="15" s="1"/>
  <c r="DE1" i="15" s="1"/>
  <c r="DF1" i="15" s="1"/>
  <c r="DG1" i="15" s="1"/>
  <c r="DH1" i="15" s="1"/>
  <c r="DI1" i="15" s="1"/>
  <c r="DJ1" i="15" s="1"/>
  <c r="DK1" i="15" s="1"/>
  <c r="DL1" i="15" s="1"/>
  <c r="DM1" i="15" s="1"/>
  <c r="DN1" i="15" s="1"/>
  <c r="DO1" i="15" s="1"/>
  <c r="DP1" i="15" s="1"/>
  <c r="DQ1" i="15" s="1"/>
  <c r="DR1" i="15" s="1"/>
  <c r="DS1" i="15" s="1"/>
  <c r="DT1" i="15" s="1"/>
  <c r="DU1" i="15" s="1"/>
  <c r="DV1" i="15" s="1"/>
  <c r="DW1" i="15" s="1"/>
  <c r="DX1" i="15" s="1"/>
  <c r="DY1" i="15" s="1"/>
  <c r="DZ1" i="15" s="1"/>
  <c r="EA1" i="15" s="1"/>
  <c r="EB1" i="15" s="1"/>
  <c r="EC1" i="15" s="1"/>
  <c r="ED1" i="15" s="1"/>
  <c r="EE1" i="15" s="1"/>
  <c r="EF1" i="15" s="1"/>
  <c r="EG1" i="15" s="1"/>
  <c r="EH1" i="15" s="1"/>
  <c r="EI1" i="15" s="1"/>
  <c r="EJ1" i="15" s="1"/>
  <c r="EK1" i="15" s="1"/>
  <c r="EL1" i="15" s="1"/>
  <c r="EM1" i="15" s="1"/>
  <c r="EN1" i="15" s="1"/>
  <c r="EO1" i="15" s="1"/>
  <c r="EP1" i="15" s="1"/>
  <c r="EQ1" i="15" s="1"/>
  <c r="ER1" i="15" s="1"/>
  <c r="ES1" i="15" s="1"/>
  <c r="ET1" i="15" s="1"/>
  <c r="EU1" i="15" s="1"/>
  <c r="O5" i="15"/>
  <c r="EU5" i="15" s="1"/>
  <c r="N5" i="15"/>
  <c r="M5" i="15"/>
  <c r="EO5" i="15" s="1"/>
  <c r="I5" i="15"/>
  <c r="H5" i="15"/>
  <c r="G5" i="15"/>
  <c r="J29" i="15" l="1"/>
  <c r="J17" i="15"/>
  <c r="J16" i="15"/>
  <c r="J30" i="15"/>
  <c r="J31" i="15"/>
  <c r="J32" i="15"/>
  <c r="J22" i="15"/>
  <c r="J23" i="15"/>
  <c r="J25" i="15"/>
  <c r="J26" i="15"/>
  <c r="J27" i="15"/>
  <c r="J5" i="15"/>
  <c r="J8" i="15"/>
  <c r="J7" i="15"/>
  <c r="K7" i="15" s="1"/>
  <c r="L7" i="15" s="1"/>
  <c r="J6" i="15"/>
  <c r="K6" i="15" s="1"/>
  <c r="L6" i="15" s="1"/>
  <c r="J9" i="15"/>
  <c r="J15" i="15"/>
  <c r="J24" i="15"/>
  <c r="J20" i="15"/>
  <c r="J10" i="15"/>
  <c r="J18" i="15"/>
  <c r="J21" i="15"/>
  <c r="J11" i="15"/>
  <c r="J14" i="15"/>
  <c r="J12" i="15"/>
  <c r="J19" i="15"/>
  <c r="J28" i="15"/>
  <c r="K5" i="15"/>
  <c r="V5" i="15" s="1"/>
  <c r="J13" i="15"/>
  <c r="EP5" i="15"/>
  <c r="EQ5" i="15"/>
  <c r="M6" i="15"/>
  <c r="AB6" i="15" s="1"/>
  <c r="M6" i="16"/>
  <c r="M7" i="16" s="1"/>
  <c r="M8" i="16" s="1"/>
  <c r="M9" i="16" s="1"/>
  <c r="M10" i="16" s="1"/>
  <c r="M11" i="16" s="1"/>
  <c r="M12" i="16" s="1"/>
  <c r="M13" i="16" s="1"/>
  <c r="M14" i="16" s="1"/>
  <c r="M15" i="16" s="1"/>
  <c r="M16" i="16" s="1"/>
  <c r="M17" i="16" s="1"/>
  <c r="M18" i="16" s="1"/>
  <c r="M19" i="16" s="1"/>
  <c r="M20" i="16" s="1"/>
  <c r="M21" i="16" s="1"/>
  <c r="M22" i="16" s="1"/>
  <c r="M23" i="16" s="1"/>
  <c r="M24" i="16" s="1"/>
  <c r="M25" i="16" s="1"/>
  <c r="M26" i="16" s="1"/>
  <c r="M27" i="16" s="1"/>
  <c r="M28" i="16" s="1"/>
  <c r="M29" i="16" s="1"/>
  <c r="M30" i="16" s="1"/>
  <c r="M31" i="16" s="1"/>
  <c r="M32" i="16" s="1"/>
  <c r="M33" i="16" s="1"/>
  <c r="M34" i="16" s="1"/>
  <c r="M35" i="16" s="1"/>
  <c r="M36" i="16" s="1"/>
  <c r="M37" i="16" s="1"/>
  <c r="M38" i="16" s="1"/>
  <c r="M39" i="16" s="1"/>
  <c r="M40" i="16" s="1"/>
  <c r="M41" i="16" s="1"/>
  <c r="M42" i="16" s="1"/>
  <c r="M43" i="16" s="1"/>
  <c r="M44" i="16" s="1"/>
  <c r="M45" i="16" s="1"/>
  <c r="M46" i="16" s="1"/>
  <c r="M47" i="16" s="1"/>
  <c r="M48" i="16" s="1"/>
  <c r="M49" i="16" s="1"/>
  <c r="M50" i="16" s="1"/>
  <c r="M51" i="16" s="1"/>
  <c r="M52" i="16" s="1"/>
  <c r="M53" i="16" s="1"/>
  <c r="M54" i="16" s="1"/>
  <c r="M55" i="16" s="1"/>
  <c r="M56" i="16" s="1"/>
  <c r="M57" i="16" s="1"/>
  <c r="M58" i="16" s="1"/>
  <c r="M59" i="16" s="1"/>
  <c r="M60" i="16" s="1"/>
  <c r="M61" i="16" s="1"/>
  <c r="M62" i="16" s="1"/>
  <c r="M63" i="16" s="1"/>
  <c r="M64" i="16" s="1"/>
  <c r="M65" i="16" s="1"/>
  <c r="M66" i="16" s="1"/>
  <c r="M67" i="16" s="1"/>
  <c r="M68" i="16" s="1"/>
  <c r="M69" i="16" s="1"/>
  <c r="M70" i="16" s="1"/>
  <c r="M71" i="16" s="1"/>
  <c r="M72" i="16" s="1"/>
  <c r="M73" i="16" s="1"/>
  <c r="M74" i="16" s="1"/>
  <c r="M75" i="16" s="1"/>
  <c r="M76" i="16" s="1"/>
  <c r="M77" i="16" s="1"/>
  <c r="M78" i="16" s="1"/>
  <c r="M79" i="16" s="1"/>
  <c r="M80" i="16" s="1"/>
  <c r="M81" i="16" s="1"/>
  <c r="M82" i="16" s="1"/>
  <c r="M83" i="16" s="1"/>
  <c r="M84" i="16" s="1"/>
  <c r="M85" i="16" s="1"/>
  <c r="M86" i="16" s="1"/>
  <c r="M87" i="16" s="1"/>
  <c r="M88" i="16" s="1"/>
  <c r="M89" i="16" s="1"/>
  <c r="M90" i="16" s="1"/>
  <c r="M91" i="16" s="1"/>
  <c r="M92" i="16" s="1"/>
  <c r="M93" i="16" s="1"/>
  <c r="M94" i="16" s="1"/>
  <c r="M95" i="16" s="1"/>
  <c r="M96" i="16" s="1"/>
  <c r="M97" i="16" s="1"/>
  <c r="M98" i="16" s="1"/>
  <c r="M99" i="16" s="1"/>
  <c r="M100" i="16" s="1"/>
  <c r="M101" i="16" s="1"/>
  <c r="M102" i="16" s="1"/>
  <c r="M103" i="16" s="1"/>
  <c r="M104" i="16" s="1"/>
  <c r="M105" i="16" s="1"/>
  <c r="M106" i="16" s="1"/>
  <c r="M107" i="16" s="1"/>
  <c r="M108" i="16" s="1"/>
  <c r="M109" i="16" s="1"/>
  <c r="M110" i="16" s="1"/>
  <c r="M111" i="16" s="1"/>
  <c r="M112" i="16" s="1"/>
  <c r="ER5" i="15"/>
  <c r="ES5" i="15"/>
  <c r="F7" i="15"/>
  <c r="J112" i="16"/>
  <c r="J106" i="16"/>
  <c r="J104" i="16"/>
  <c r="I106" i="16"/>
  <c r="I104" i="16"/>
  <c r="I108" i="16"/>
  <c r="I111" i="16"/>
  <c r="I109" i="16"/>
  <c r="J107" i="16"/>
  <c r="I102" i="16"/>
  <c r="J101" i="16"/>
  <c r="I107" i="16"/>
  <c r="J103" i="16"/>
  <c r="I101" i="16"/>
  <c r="I100" i="16"/>
  <c r="I99" i="16"/>
  <c r="I98" i="16"/>
  <c r="J111" i="16"/>
  <c r="J110" i="16"/>
  <c r="I110" i="16"/>
  <c r="J109" i="16"/>
  <c r="J102" i="16"/>
  <c r="J98" i="16"/>
  <c r="J105" i="16"/>
  <c r="I112" i="16"/>
  <c r="I103" i="16"/>
  <c r="J100" i="16"/>
  <c r="I96" i="16"/>
  <c r="I95" i="16"/>
  <c r="I94" i="16"/>
  <c r="I105" i="16"/>
  <c r="J96" i="16"/>
  <c r="J108" i="16"/>
  <c r="J97" i="16"/>
  <c r="J95" i="16"/>
  <c r="I97" i="16"/>
  <c r="J99" i="16"/>
  <c r="J93" i="16"/>
  <c r="I93" i="16"/>
  <c r="J90" i="16"/>
  <c r="J89" i="16"/>
  <c r="I91" i="16"/>
  <c r="I92" i="16"/>
  <c r="J94" i="16"/>
  <c r="J92" i="16"/>
  <c r="I88" i="16"/>
  <c r="I89" i="16"/>
  <c r="J91" i="16"/>
  <c r="I87" i="16"/>
  <c r="I86" i="16"/>
  <c r="I85" i="16"/>
  <c r="I84" i="16"/>
  <c r="I90" i="16"/>
  <c r="J88" i="16"/>
  <c r="J85" i="16"/>
  <c r="J86" i="16"/>
  <c r="J84" i="16"/>
  <c r="J82" i="16"/>
  <c r="J87" i="16"/>
  <c r="I82" i="16"/>
  <c r="J80" i="16"/>
  <c r="I80" i="16"/>
  <c r="J83" i="16"/>
  <c r="I83" i="16"/>
  <c r="J81" i="16"/>
  <c r="I81" i="16"/>
  <c r="J79" i="16"/>
  <c r="J78" i="16"/>
  <c r="J77" i="16"/>
  <c r="J76" i="16"/>
  <c r="I79" i="16"/>
  <c r="I78" i="16"/>
  <c r="I75" i="16"/>
  <c r="J73" i="16"/>
  <c r="J74" i="16"/>
  <c r="I73" i="16"/>
  <c r="I74" i="16"/>
  <c r="J72" i="16"/>
  <c r="J70" i="16"/>
  <c r="J69" i="16"/>
  <c r="J68" i="16"/>
  <c r="I77" i="16"/>
  <c r="I72" i="16"/>
  <c r="I70" i="16"/>
  <c r="I69" i="16"/>
  <c r="J71" i="16"/>
  <c r="J75" i="16"/>
  <c r="J65" i="16"/>
  <c r="I65" i="16"/>
  <c r="I68" i="16"/>
  <c r="J63" i="16"/>
  <c r="J62" i="16"/>
  <c r="J61" i="16"/>
  <c r="J60" i="16"/>
  <c r="J59" i="16"/>
  <c r="J58" i="16"/>
  <c r="J57" i="16"/>
  <c r="J56" i="16"/>
  <c r="J55" i="16"/>
  <c r="J66" i="16"/>
  <c r="J64" i="16"/>
  <c r="I63" i="16"/>
  <c r="I62" i="16"/>
  <c r="I61" i="16"/>
  <c r="I60" i="16"/>
  <c r="I59" i="16"/>
  <c r="I58" i="16"/>
  <c r="I57" i="16"/>
  <c r="I56" i="16"/>
  <c r="I55" i="16"/>
  <c r="I71" i="16"/>
  <c r="I67" i="16"/>
  <c r="I76" i="16"/>
  <c r="J67" i="16"/>
  <c r="I64" i="16"/>
  <c r="J54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I54" i="16"/>
  <c r="J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53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6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J10" i="16"/>
  <c r="I10" i="16"/>
  <c r="J7" i="16"/>
  <c r="J9" i="16"/>
  <c r="I6" i="16"/>
  <c r="S6" i="16" s="1"/>
  <c r="I5" i="16"/>
  <c r="O5" i="16" s="1"/>
  <c r="I9" i="16"/>
  <c r="J8" i="16"/>
  <c r="I8" i="16"/>
  <c r="U5" i="15"/>
  <c r="V6" i="15"/>
  <c r="EL5" i="15"/>
  <c r="T5" i="15"/>
  <c r="EM5" i="15"/>
  <c r="ET5" i="15"/>
  <c r="EN5" i="15"/>
  <c r="J6" i="16"/>
  <c r="I7" i="16"/>
  <c r="R7" i="16"/>
  <c r="S7" i="16"/>
  <c r="T7" i="16"/>
  <c r="HR5" i="16"/>
  <c r="IP5" i="16"/>
  <c r="JB5" i="16"/>
  <c r="FJ6" i="16"/>
  <c r="FV6" i="16"/>
  <c r="JB6" i="16"/>
  <c r="AV5" i="16"/>
  <c r="BT5" i="16"/>
  <c r="CF5" i="16"/>
  <c r="CR5" i="16"/>
  <c r="DD5" i="16"/>
  <c r="GJ5" i="16"/>
  <c r="HH5" i="16"/>
  <c r="HT5" i="16"/>
  <c r="IF5" i="16"/>
  <c r="IR5" i="16"/>
  <c r="CF6" i="16"/>
  <c r="DD6" i="16"/>
  <c r="DP6" i="16"/>
  <c r="EB6" i="16"/>
  <c r="EN6" i="16"/>
  <c r="HT6" i="16"/>
  <c r="IR6" i="16"/>
  <c r="JD6" i="16"/>
  <c r="L5" i="16"/>
  <c r="IX5" i="16" s="1"/>
  <c r="Y5" i="16"/>
  <c r="AK5" i="16"/>
  <c r="AW5" i="16"/>
  <c r="BI5" i="16"/>
  <c r="EC5" i="16"/>
  <c r="EO5" i="16"/>
  <c r="FA5" i="16"/>
  <c r="FM5" i="16"/>
  <c r="FY5" i="16"/>
  <c r="GK5" i="16"/>
  <c r="GW5" i="16"/>
  <c r="L6" i="16"/>
  <c r="CR6" i="16" s="1"/>
  <c r="Y6" i="16"/>
  <c r="AW6" i="16"/>
  <c r="BI6" i="16"/>
  <c r="BU6" i="16"/>
  <c r="CG6" i="16"/>
  <c r="FA6" i="16"/>
  <c r="FM6" i="16"/>
  <c r="GK6" i="16"/>
  <c r="GW6" i="16"/>
  <c r="HI6" i="16"/>
  <c r="HU6" i="16"/>
  <c r="K7" i="16"/>
  <c r="E8" i="16"/>
  <c r="P5" i="16"/>
  <c r="AB5" i="16"/>
  <c r="CV5" i="16"/>
  <c r="DH5" i="16"/>
  <c r="DT5" i="16"/>
  <c r="EF5" i="16"/>
  <c r="ER5" i="16"/>
  <c r="FD5" i="16"/>
  <c r="FP5" i="16"/>
  <c r="IJ5" i="16"/>
  <c r="IV5" i="16"/>
  <c r="JH5" i="16"/>
  <c r="P6" i="16"/>
  <c r="AB6" i="16"/>
  <c r="AN6" i="16"/>
  <c r="AZ6" i="16"/>
  <c r="DT6" i="16"/>
  <c r="EF6" i="16"/>
  <c r="ER6" i="16"/>
  <c r="FD6" i="16"/>
  <c r="FP6" i="16"/>
  <c r="GB6" i="16"/>
  <c r="GN6" i="16"/>
  <c r="JH6" i="16"/>
  <c r="O7" i="16"/>
  <c r="Q5" i="16"/>
  <c r="AO5" i="16"/>
  <c r="BA5" i="16"/>
  <c r="BM5" i="16"/>
  <c r="BY5" i="16"/>
  <c r="CK5" i="16"/>
  <c r="CW5" i="16"/>
  <c r="DI5" i="16"/>
  <c r="GC5" i="16"/>
  <c r="GO5" i="16"/>
  <c r="HA5" i="16"/>
  <c r="HM5" i="16"/>
  <c r="HY5" i="16"/>
  <c r="IK5" i="16"/>
  <c r="IW5" i="16"/>
  <c r="BM6" i="16"/>
  <c r="BY6" i="16"/>
  <c r="CK6" i="16"/>
  <c r="CW6" i="16"/>
  <c r="DI6" i="16"/>
  <c r="DU6" i="16"/>
  <c r="EG6" i="16"/>
  <c r="HA6" i="16"/>
  <c r="HM6" i="16"/>
  <c r="HY6" i="16"/>
  <c r="IK6" i="16"/>
  <c r="IW6" i="16"/>
  <c r="P7" i="16"/>
  <c r="R5" i="16"/>
  <c r="AD5" i="16"/>
  <c r="AP5" i="16"/>
  <c r="BB5" i="16"/>
  <c r="BN5" i="16"/>
  <c r="EH5" i="16"/>
  <c r="ET5" i="16"/>
  <c r="FF5" i="16"/>
  <c r="FR5" i="16"/>
  <c r="GD5" i="16"/>
  <c r="GP5" i="16"/>
  <c r="HB5" i="16"/>
  <c r="AP6" i="16"/>
  <c r="BB6" i="16"/>
  <c r="BN6" i="16"/>
  <c r="BZ6" i="16"/>
  <c r="CL6" i="16"/>
  <c r="CX6" i="16"/>
  <c r="DJ6" i="16"/>
  <c r="GD6" i="16"/>
  <c r="GP6" i="16"/>
  <c r="HB6" i="16"/>
  <c r="HN6" i="16"/>
  <c r="HZ6" i="16"/>
  <c r="IL6" i="16"/>
  <c r="Q7" i="16"/>
  <c r="FV5" i="17"/>
  <c r="FD5" i="17"/>
  <c r="EL5" i="17"/>
  <c r="DT5" i="17"/>
  <c r="FS5" i="17"/>
  <c r="FC5" i="17"/>
  <c r="EI5" i="17"/>
  <c r="DS5" i="17"/>
  <c r="CY5" i="17"/>
  <c r="CI5" i="17"/>
  <c r="BO5" i="17"/>
  <c r="FQ5" i="17"/>
  <c r="DJ5" i="17"/>
  <c r="CP5" i="17"/>
  <c r="BV5" i="17"/>
  <c r="AX5" i="17"/>
  <c r="AB5" i="17"/>
  <c r="FE5" i="17"/>
  <c r="EE5" i="17"/>
  <c r="ED5" i="17"/>
  <c r="DG5" i="17"/>
  <c r="CH5" i="17"/>
  <c r="BK5" i="17"/>
  <c r="AN5" i="17"/>
  <c r="FN5" i="17"/>
  <c r="EQ5" i="17"/>
  <c r="FM5" i="17"/>
  <c r="EP5" i="17"/>
  <c r="DQ5" i="17"/>
  <c r="CT5" i="17"/>
  <c r="BW5" i="17"/>
  <c r="AW5" i="17"/>
  <c r="Z5" i="17"/>
  <c r="FY5" i="17"/>
  <c r="FR5" i="17"/>
  <c r="EH5" i="17"/>
  <c r="CX5" i="17"/>
  <c r="BN5" i="17"/>
  <c r="AK5" i="17"/>
  <c r="FO5" i="17"/>
  <c r="EC5" i="17"/>
  <c r="FJ5" i="17"/>
  <c r="CS5" i="17"/>
  <c r="BI5" i="17"/>
  <c r="Y5" i="17"/>
  <c r="FF5" i="17"/>
  <c r="DV5" i="17"/>
  <c r="CL5" i="17"/>
  <c r="BC5" i="17"/>
  <c r="DN5" i="17"/>
  <c r="BF5" i="17"/>
  <c r="FZ5" i="17"/>
  <c r="DK5" i="17"/>
  <c r="BB5" i="17"/>
  <c r="EX5" i="17"/>
  <c r="CW5" i="17"/>
  <c r="CA5" i="17"/>
  <c r="CG5" i="17"/>
  <c r="BZ5" i="17"/>
  <c r="AT5" i="17"/>
  <c r="AQ5" i="17"/>
  <c r="FP5" i="17"/>
  <c r="AM5" i="17"/>
  <c r="FG5" i="17"/>
  <c r="EG5" i="17"/>
  <c r="CM5" i="17"/>
  <c r="AD5" i="17"/>
  <c r="L7" i="17"/>
  <c r="BO7" i="17"/>
  <c r="CZ7" i="17"/>
  <c r="FR7" i="17"/>
  <c r="G7" i="17"/>
  <c r="H7" i="17" s="1"/>
  <c r="F8" i="17" s="1"/>
  <c r="J7" i="17"/>
  <c r="M6" i="17"/>
  <c r="M7" i="17" s="1"/>
  <c r="M8" i="17" s="1"/>
  <c r="M9" i="17" s="1"/>
  <c r="M10" i="17" s="1"/>
  <c r="M11" i="17" s="1"/>
  <c r="M12" i="17" s="1"/>
  <c r="M13" i="17" s="1"/>
  <c r="M14" i="17" s="1"/>
  <c r="M15" i="17" s="1"/>
  <c r="M16" i="17" s="1"/>
  <c r="M17" i="17" s="1"/>
  <c r="M18" i="17" s="1"/>
  <c r="M19" i="17" s="1"/>
  <c r="M20" i="17" s="1"/>
  <c r="M21" i="17" s="1"/>
  <c r="M22" i="17" s="1"/>
  <c r="M23" i="17" s="1"/>
  <c r="M24" i="17" s="1"/>
  <c r="O1" i="17"/>
  <c r="P1" i="17" s="1"/>
  <c r="Q1" i="17" s="1"/>
  <c r="R1" i="17" s="1"/>
  <c r="S1" i="17" s="1"/>
  <c r="T1" i="17" s="1"/>
  <c r="U1" i="17" s="1"/>
  <c r="V1" i="17" s="1"/>
  <c r="W1" i="17" s="1"/>
  <c r="X1" i="17" s="1"/>
  <c r="Y1" i="17" s="1"/>
  <c r="Z1" i="17" s="1"/>
  <c r="AA1" i="17" s="1"/>
  <c r="AB1" i="17" s="1"/>
  <c r="AC1" i="17" s="1"/>
  <c r="AD1" i="17" s="1"/>
  <c r="AE1" i="17" s="1"/>
  <c r="AF1" i="17" s="1"/>
  <c r="AG1" i="17" s="1"/>
  <c r="AH1" i="17" s="1"/>
  <c r="AI1" i="17" s="1"/>
  <c r="AJ1" i="17" s="1"/>
  <c r="AK1" i="17" s="1"/>
  <c r="AL1" i="17" s="1"/>
  <c r="AM1" i="17" s="1"/>
  <c r="AN1" i="17" s="1"/>
  <c r="AO1" i="17" s="1"/>
  <c r="AP1" i="17" s="1"/>
  <c r="AQ1" i="17" s="1"/>
  <c r="AR1" i="17" s="1"/>
  <c r="AS1" i="17" s="1"/>
  <c r="AT1" i="17" s="1"/>
  <c r="AU1" i="17" s="1"/>
  <c r="AV1" i="17" s="1"/>
  <c r="AW1" i="17" s="1"/>
  <c r="AX1" i="17" s="1"/>
  <c r="AY1" i="17" s="1"/>
  <c r="AZ1" i="17" s="1"/>
  <c r="BA1" i="17" s="1"/>
  <c r="BB1" i="17" s="1"/>
  <c r="BC1" i="17" s="1"/>
  <c r="BD1" i="17" s="1"/>
  <c r="BE1" i="17" s="1"/>
  <c r="BF1" i="17" s="1"/>
  <c r="BG1" i="17" s="1"/>
  <c r="BH1" i="17" s="1"/>
  <c r="BI1" i="17" s="1"/>
  <c r="BJ1" i="17" s="1"/>
  <c r="BK1" i="17" s="1"/>
  <c r="BL1" i="17" s="1"/>
  <c r="BM1" i="17" s="1"/>
  <c r="BN1" i="17" s="1"/>
  <c r="BO1" i="17" s="1"/>
  <c r="BP1" i="17" s="1"/>
  <c r="BQ1" i="17" s="1"/>
  <c r="BR1" i="17" s="1"/>
  <c r="BS1" i="17" s="1"/>
  <c r="BT1" i="17" s="1"/>
  <c r="BU1" i="17" s="1"/>
  <c r="BV1" i="17" s="1"/>
  <c r="BW1" i="17" s="1"/>
  <c r="BX1" i="17" s="1"/>
  <c r="BY1" i="17" s="1"/>
  <c r="BZ1" i="17" s="1"/>
  <c r="CA1" i="17" s="1"/>
  <c r="CB1" i="17" s="1"/>
  <c r="CC1" i="17" s="1"/>
  <c r="CD1" i="17" s="1"/>
  <c r="CE1" i="17" s="1"/>
  <c r="CF1" i="17" s="1"/>
  <c r="CG1" i="17" s="1"/>
  <c r="CH1" i="17" s="1"/>
  <c r="CI1" i="17" s="1"/>
  <c r="CJ1" i="17" s="1"/>
  <c r="CK1" i="17" s="1"/>
  <c r="CL1" i="17" s="1"/>
  <c r="CM1" i="17" s="1"/>
  <c r="CN1" i="17" s="1"/>
  <c r="CO1" i="17" s="1"/>
  <c r="CP1" i="17" s="1"/>
  <c r="CQ1" i="17" s="1"/>
  <c r="CR1" i="17" s="1"/>
  <c r="CS1" i="17" s="1"/>
  <c r="CT1" i="17" s="1"/>
  <c r="CU1" i="17" s="1"/>
  <c r="CV1" i="17" s="1"/>
  <c r="CW1" i="17" s="1"/>
  <c r="CX1" i="17" s="1"/>
  <c r="CY1" i="17" s="1"/>
  <c r="CZ1" i="17" s="1"/>
  <c r="DA1" i="17" s="1"/>
  <c r="DB1" i="17" s="1"/>
  <c r="DC1" i="17" s="1"/>
  <c r="DD1" i="17" s="1"/>
  <c r="DE1" i="17" s="1"/>
  <c r="DF1" i="17" s="1"/>
  <c r="DG1" i="17" s="1"/>
  <c r="DH1" i="17" s="1"/>
  <c r="DI1" i="17" s="1"/>
  <c r="DJ1" i="17" s="1"/>
  <c r="DK1" i="17" s="1"/>
  <c r="DL1" i="17" s="1"/>
  <c r="DM1" i="17" s="1"/>
  <c r="DN1" i="17" s="1"/>
  <c r="DO1" i="17" s="1"/>
  <c r="DP1" i="17" s="1"/>
  <c r="DQ1" i="17" s="1"/>
  <c r="DR1" i="17" s="1"/>
  <c r="DS1" i="17" s="1"/>
  <c r="DT1" i="17" s="1"/>
  <c r="DU1" i="17" s="1"/>
  <c r="DV1" i="17" s="1"/>
  <c r="DW1" i="17" s="1"/>
  <c r="DX1" i="17" s="1"/>
  <c r="DY1" i="17" s="1"/>
  <c r="DZ1" i="17" s="1"/>
  <c r="EA1" i="17" s="1"/>
  <c r="EB1" i="17" s="1"/>
  <c r="EC1" i="17" s="1"/>
  <c r="ED1" i="17" s="1"/>
  <c r="EE1" i="17" s="1"/>
  <c r="EF1" i="17" s="1"/>
  <c r="EG1" i="17" s="1"/>
  <c r="EH1" i="17" s="1"/>
  <c r="EI1" i="17" s="1"/>
  <c r="EJ1" i="17" s="1"/>
  <c r="EK1" i="17" s="1"/>
  <c r="EL1" i="17" s="1"/>
  <c r="EM1" i="17" s="1"/>
  <c r="EN1" i="17" s="1"/>
  <c r="EO1" i="17" s="1"/>
  <c r="EP1" i="17" s="1"/>
  <c r="EQ1" i="17" s="1"/>
  <c r="ER1" i="17" s="1"/>
  <c r="ES1" i="17" s="1"/>
  <c r="ET1" i="17" s="1"/>
  <c r="EU1" i="17" s="1"/>
  <c r="EV1" i="17" s="1"/>
  <c r="EW1" i="17" s="1"/>
  <c r="EX1" i="17" s="1"/>
  <c r="EY1" i="17" s="1"/>
  <c r="EZ1" i="17" s="1"/>
  <c r="FA1" i="17" s="1"/>
  <c r="FB1" i="17" s="1"/>
  <c r="FC1" i="17" s="1"/>
  <c r="FD1" i="17" s="1"/>
  <c r="FE1" i="17" s="1"/>
  <c r="FF1" i="17" s="1"/>
  <c r="FG1" i="17" s="1"/>
  <c r="FH1" i="17" s="1"/>
  <c r="FI1" i="17" s="1"/>
  <c r="FJ1" i="17" s="1"/>
  <c r="FK1" i="17" s="1"/>
  <c r="FL1" i="17" s="1"/>
  <c r="FM1" i="17" s="1"/>
  <c r="FN1" i="17" s="1"/>
  <c r="FO1" i="17" s="1"/>
  <c r="FP1" i="17" s="1"/>
  <c r="FQ1" i="17" s="1"/>
  <c r="FR1" i="17" s="1"/>
  <c r="FS1" i="17" s="1"/>
  <c r="FT1" i="17" s="1"/>
  <c r="FU1" i="17" s="1"/>
  <c r="FV1" i="17" s="1"/>
  <c r="FW1" i="17" s="1"/>
  <c r="FX1" i="17" s="1"/>
  <c r="FY1" i="17" s="1"/>
  <c r="FZ1" i="17" s="1"/>
  <c r="FE7" i="17"/>
  <c r="ES7" i="17"/>
  <c r="EG7" i="17"/>
  <c r="DU7" i="17"/>
  <c r="BA7" i="17"/>
  <c r="AO7" i="17"/>
  <c r="Q7" i="17"/>
  <c r="E8" i="17"/>
  <c r="FP7" i="17"/>
  <c r="FD7" i="17"/>
  <c r="CJ7" i="17"/>
  <c r="BX7" i="17"/>
  <c r="AZ7" i="17"/>
  <c r="AN7" i="17"/>
  <c r="AB7" i="17"/>
  <c r="P7" i="17"/>
  <c r="DR7" i="17"/>
  <c r="DF7" i="17"/>
  <c r="CH7" i="17"/>
  <c r="BV7" i="17"/>
  <c r="BJ7" i="17"/>
  <c r="AX7" i="17"/>
  <c r="EO7" i="17"/>
  <c r="EC7" i="17"/>
  <c r="DE7" i="17"/>
  <c r="CS7" i="17"/>
  <c r="CG7" i="17"/>
  <c r="BU7" i="17"/>
  <c r="FH7" i="17"/>
  <c r="EN7" i="17"/>
  <c r="DD7" i="17"/>
  <c r="CN7" i="17"/>
  <c r="BT7" i="17"/>
  <c r="BD7" i="17"/>
  <c r="DW7" i="17"/>
  <c r="DC7" i="17"/>
  <c r="BS7" i="17"/>
  <c r="BC7" i="17"/>
  <c r="AI7" i="17"/>
  <c r="S7" i="17"/>
  <c r="CI7" i="17"/>
  <c r="BQ7" i="17"/>
  <c r="AG7" i="17"/>
  <c r="O7" i="17"/>
  <c r="FF7" i="17"/>
  <c r="EH7" i="17"/>
  <c r="FK7" i="17"/>
  <c r="EJ7" i="17"/>
  <c r="CF7" i="17"/>
  <c r="BH7" i="17"/>
  <c r="AH7" i="17"/>
  <c r="FJ7" i="17"/>
  <c r="FT7" i="17"/>
  <c r="EV7" i="17"/>
  <c r="CU7" i="17"/>
  <c r="BW7" i="17"/>
  <c r="AT7" i="17"/>
  <c r="V7" i="17"/>
  <c r="AS7" i="17"/>
  <c r="U7" i="17"/>
  <c r="DZ7" i="17"/>
  <c r="CO7" i="17"/>
  <c r="AV7" i="17"/>
  <c r="FI7" i="17"/>
  <c r="CB7" i="17"/>
  <c r="AP7" i="17"/>
  <c r="DM7" i="17"/>
  <c r="CA7" i="17"/>
  <c r="AM7" i="17"/>
  <c r="EW7" i="17"/>
  <c r="BP7" i="17"/>
  <c r="AD7" i="17"/>
  <c r="CY7" i="17"/>
  <c r="BK7" i="17"/>
  <c r="X7" i="17"/>
  <c r="FO7" i="17"/>
  <c r="AA7" i="17"/>
  <c r="EQ7" i="17"/>
  <c r="FV7" i="17"/>
  <c r="P5" i="17"/>
  <c r="O5" i="17"/>
  <c r="R5" i="17"/>
  <c r="Q5" i="17"/>
  <c r="FX5" i="17"/>
  <c r="J5" i="17"/>
  <c r="DB5" i="17" s="1"/>
  <c r="J6" i="17"/>
  <c r="I6" i="17"/>
  <c r="I7" i="17"/>
  <c r="T7" i="17" s="1"/>
  <c r="O6" i="17"/>
  <c r="K6" i="17"/>
  <c r="S6" i="17"/>
  <c r="P6" i="17"/>
  <c r="J7" i="18"/>
  <c r="G7" i="18"/>
  <c r="H7" i="18" s="1"/>
  <c r="F8" i="18" s="1"/>
  <c r="T5" i="17"/>
  <c r="AF5" i="17"/>
  <c r="AR5" i="17"/>
  <c r="BD5" i="17"/>
  <c r="BP5" i="17"/>
  <c r="CB5" i="17"/>
  <c r="CN5" i="17"/>
  <c r="DL5" i="17"/>
  <c r="DX5" i="17"/>
  <c r="EJ5" i="17"/>
  <c r="EV5" i="17"/>
  <c r="FH5" i="17"/>
  <c r="FT5" i="17"/>
  <c r="J6" i="18"/>
  <c r="U5" i="17"/>
  <c r="AG5" i="17"/>
  <c r="AS5" i="17"/>
  <c r="BE5" i="17"/>
  <c r="CC5" i="17"/>
  <c r="CO5" i="17"/>
  <c r="DA5" i="17"/>
  <c r="DM5" i="17"/>
  <c r="DY5" i="17"/>
  <c r="EK5" i="17"/>
  <c r="EW5" i="17"/>
  <c r="FI5" i="17"/>
  <c r="FU5" i="17"/>
  <c r="BH5" i="18"/>
  <c r="W5" i="17"/>
  <c r="AU5" i="17"/>
  <c r="BG5" i="17"/>
  <c r="BS5" i="17"/>
  <c r="CE5" i="17"/>
  <c r="CQ5" i="17"/>
  <c r="DC5" i="17"/>
  <c r="DO5" i="17"/>
  <c r="EA5" i="17"/>
  <c r="EM5" i="17"/>
  <c r="EY5" i="17"/>
  <c r="FK5" i="17"/>
  <c r="FW5" i="17"/>
  <c r="DR5" i="18"/>
  <c r="DF5" i="18"/>
  <c r="CT5" i="18"/>
  <c r="CH5" i="18"/>
  <c r="BV5" i="18"/>
  <c r="BJ5" i="18"/>
  <c r="AX5" i="18"/>
  <c r="EA5" i="18"/>
  <c r="DN5" i="18"/>
  <c r="DA5" i="18"/>
  <c r="CN5" i="18"/>
  <c r="CA5" i="18"/>
  <c r="BN5" i="18"/>
  <c r="BA5" i="18"/>
  <c r="EZ5" i="18"/>
  <c r="DZ5" i="18"/>
  <c r="DM5" i="18"/>
  <c r="CZ5" i="18"/>
  <c r="CM5" i="18"/>
  <c r="BZ5" i="18"/>
  <c r="BM5" i="18"/>
  <c r="AZ5" i="18"/>
  <c r="L5" i="18"/>
  <c r="EP5" i="18" s="1"/>
  <c r="FK5" i="18"/>
  <c r="EK5" i="18"/>
  <c r="DX5" i="18"/>
  <c r="DK5" i="18"/>
  <c r="CX5" i="18"/>
  <c r="CK5" i="18"/>
  <c r="BX5" i="18"/>
  <c r="BK5" i="18"/>
  <c r="W5" i="18"/>
  <c r="FH5" i="18"/>
  <c r="EH5" i="18"/>
  <c r="DU5" i="18"/>
  <c r="DH5" i="18"/>
  <c r="CU5" i="18"/>
  <c r="CG5" i="18"/>
  <c r="BT5" i="18"/>
  <c r="BG5" i="18"/>
  <c r="EG5" i="18"/>
  <c r="DO5" i="18"/>
  <c r="CB5" i="18"/>
  <c r="BF5" i="18"/>
  <c r="AO5" i="18"/>
  <c r="U5" i="18"/>
  <c r="EW5" i="18"/>
  <c r="EE5" i="18"/>
  <c r="DJ5" i="18"/>
  <c r="BW5" i="18"/>
  <c r="BD5" i="18"/>
  <c r="AI5" i="18"/>
  <c r="S5" i="18"/>
  <c r="FQ5" i="18"/>
  <c r="EV5" i="18"/>
  <c r="EC5" i="18"/>
  <c r="DI5" i="18"/>
  <c r="CP5" i="18"/>
  <c r="BU5" i="18"/>
  <c r="BC5" i="18"/>
  <c r="R5" i="18"/>
  <c r="FJ5" i="18"/>
  <c r="ER5" i="18"/>
  <c r="DW5" i="18"/>
  <c r="DD5" i="18"/>
  <c r="CJ5" i="18"/>
  <c r="BQ5" i="18"/>
  <c r="AV5" i="18"/>
  <c r="AE5" i="18"/>
  <c r="O5" i="18"/>
  <c r="FI5" i="18"/>
  <c r="DC5" i="18"/>
  <c r="CC5" i="18"/>
  <c r="AU5" i="18"/>
  <c r="V5" i="18"/>
  <c r="FG5" i="18"/>
  <c r="EF5" i="18"/>
  <c r="DB5" i="18"/>
  <c r="BY5" i="18"/>
  <c r="AS5" i="18"/>
  <c r="T5" i="18"/>
  <c r="FE5" i="18"/>
  <c r="CW5" i="18"/>
  <c r="BR5" i="18"/>
  <c r="AQ5" i="18"/>
  <c r="P5" i="18"/>
  <c r="FD5" i="18"/>
  <c r="DV5" i="18"/>
  <c r="CV5" i="18"/>
  <c r="BP5" i="18"/>
  <c r="AP5" i="18"/>
  <c r="DT5" i="18"/>
  <c r="CF5" i="18"/>
  <c r="FP5" i="18"/>
  <c r="DS5" i="18"/>
  <c r="CE5" i="18"/>
  <c r="AG5" i="18"/>
  <c r="FF5" i="18"/>
  <c r="DP5" i="18"/>
  <c r="BS5" i="18"/>
  <c r="AD5" i="18"/>
  <c r="EY5" i="18"/>
  <c r="DL5" i="18"/>
  <c r="BO5" i="18"/>
  <c r="BL5" i="18"/>
  <c r="EL5" i="18"/>
  <c r="X5" i="17"/>
  <c r="AJ5" i="17"/>
  <c r="AV5" i="17"/>
  <c r="BH5" i="17"/>
  <c r="BT5" i="17"/>
  <c r="CF5" i="17"/>
  <c r="CR5" i="17"/>
  <c r="DD5" i="17"/>
  <c r="DP5" i="17"/>
  <c r="EB5" i="17"/>
  <c r="EN5" i="17"/>
  <c r="EZ5" i="17"/>
  <c r="FL5" i="17"/>
  <c r="CD5" i="18"/>
  <c r="EO5" i="18"/>
  <c r="Q6" i="19"/>
  <c r="S6" i="19"/>
  <c r="E8" i="18"/>
  <c r="O7" i="18"/>
  <c r="K7" i="18"/>
  <c r="AI6" i="19"/>
  <c r="CF6" i="19"/>
  <c r="AJ6" i="19"/>
  <c r="CN6" i="19"/>
  <c r="EI6" i="19"/>
  <c r="G6" i="19"/>
  <c r="H6" i="19" s="1"/>
  <c r="F7" i="19" s="1"/>
  <c r="AV6" i="19"/>
  <c r="CQ6" i="19"/>
  <c r="EV6" i="19"/>
  <c r="BA6" i="19"/>
  <c r="DB6" i="19"/>
  <c r="FK6" i="19"/>
  <c r="ES6" i="19"/>
  <c r="EB6" i="19"/>
  <c r="DI6" i="19"/>
  <c r="CR6" i="19"/>
  <c r="CB6" i="19"/>
  <c r="BJ6" i="19"/>
  <c r="AT6" i="19"/>
  <c r="Z6" i="19"/>
  <c r="FI6" i="19"/>
  <c r="EP6" i="19"/>
  <c r="DX6" i="19"/>
  <c r="DF6" i="19"/>
  <c r="CP6" i="19"/>
  <c r="BY6" i="19"/>
  <c r="BH6" i="19"/>
  <c r="AO6" i="19"/>
  <c r="X6" i="19"/>
  <c r="FA6" i="19"/>
  <c r="EK6" i="19"/>
  <c r="DS6" i="19"/>
  <c r="DC6" i="19"/>
  <c r="CM6" i="19"/>
  <c r="BS6" i="19"/>
  <c r="BC6" i="19"/>
  <c r="AK6" i="19"/>
  <c r="U6" i="19"/>
  <c r="FO6" i="19"/>
  <c r="EW6" i="19"/>
  <c r="EE6" i="19"/>
  <c r="DO6" i="19"/>
  <c r="CU6" i="19"/>
  <c r="CE6" i="19"/>
  <c r="BO6" i="19"/>
  <c r="AW6" i="19"/>
  <c r="AG6" i="19"/>
  <c r="EQ6" i="19"/>
  <c r="DP6" i="19"/>
  <c r="CK6" i="19"/>
  <c r="BE6" i="19"/>
  <c r="AF6" i="19"/>
  <c r="EM6" i="19"/>
  <c r="DN6" i="19"/>
  <c r="CG6" i="19"/>
  <c r="BD6" i="19"/>
  <c r="Y6" i="19"/>
  <c r="FQ6" i="19"/>
  <c r="EJ6" i="19"/>
  <c r="DE6" i="19"/>
  <c r="CD6" i="19"/>
  <c r="AY6" i="19"/>
  <c r="V6" i="19"/>
  <c r="FH6" i="19"/>
  <c r="ED6" i="19"/>
  <c r="DA6" i="19"/>
  <c r="BV6" i="19"/>
  <c r="AQ6" i="19"/>
  <c r="FG6" i="19"/>
  <c r="DY6" i="19"/>
  <c r="CZ6" i="19"/>
  <c r="BR6" i="19"/>
  <c r="AM6" i="19"/>
  <c r="BI6" i="19"/>
  <c r="DD6" i="19"/>
  <c r="EZ6" i="19"/>
  <c r="BP6" i="19"/>
  <c r="DQ6" i="19"/>
  <c r="FM6" i="19"/>
  <c r="P6" i="18"/>
  <c r="O6" i="18"/>
  <c r="K6" i="18"/>
  <c r="T6" i="19"/>
  <c r="BQ6" i="19"/>
  <c r="DR6" i="19"/>
  <c r="W6" i="19"/>
  <c r="BW6" i="19"/>
  <c r="DU6" i="19"/>
  <c r="AH6" i="19"/>
  <c r="CA6" i="19"/>
  <c r="DW6" i="19"/>
  <c r="FK7" i="19"/>
  <c r="CS5" i="19"/>
  <c r="CE5" i="19"/>
  <c r="BQ5" i="19"/>
  <c r="BC5" i="19"/>
  <c r="AM5" i="19"/>
  <c r="Y5" i="19"/>
  <c r="AE5" i="19"/>
  <c r="AU5" i="19"/>
  <c r="BK5" i="19"/>
  <c r="CC5" i="19"/>
  <c r="CU5" i="19"/>
  <c r="DM5" i="19"/>
  <c r="EC5" i="19"/>
  <c r="EU5" i="19"/>
  <c r="FK5" i="19"/>
  <c r="S5" i="19"/>
  <c r="AI5" i="19"/>
  <c r="AY5" i="19"/>
  <c r="BS5" i="19"/>
  <c r="CI5" i="19"/>
  <c r="DA5" i="19"/>
  <c r="DQ5" i="19"/>
  <c r="EI5" i="19"/>
  <c r="FA5" i="19"/>
  <c r="FQ7" i="19"/>
  <c r="FP7" i="19"/>
  <c r="P7" i="19"/>
  <c r="FN7" i="19"/>
  <c r="FM7" i="19"/>
  <c r="FL7" i="19"/>
  <c r="FI7" i="19"/>
  <c r="V5" i="19"/>
  <c r="AL5" i="19"/>
  <c r="BF5" i="19"/>
  <c r="BV5" i="19"/>
  <c r="CN5" i="19"/>
  <c r="DD5" i="19"/>
  <c r="DU5" i="19"/>
  <c r="EN5" i="19"/>
  <c r="FE5" i="19"/>
  <c r="O7" i="19"/>
  <c r="FO7" i="19"/>
  <c r="X5" i="19"/>
  <c r="AR5" i="19"/>
  <c r="BH5" i="19"/>
  <c r="BY5" i="19"/>
  <c r="CP5" i="19"/>
  <c r="DF5" i="19"/>
  <c r="DZ5" i="19"/>
  <c r="EP5" i="19"/>
  <c r="FH5" i="19"/>
  <c r="E8" i="19"/>
  <c r="I5" i="19"/>
  <c r="AA5" i="19"/>
  <c r="AS5" i="19"/>
  <c r="BI5" i="19"/>
  <c r="CA5" i="19"/>
  <c r="CQ5" i="19"/>
  <c r="DK5" i="19"/>
  <c r="EA5" i="19"/>
  <c r="EQ5" i="19"/>
  <c r="FI5" i="19"/>
  <c r="FN6" i="19"/>
  <c r="FB6" i="19"/>
  <c r="FE6" i="19"/>
  <c r="EO6" i="19"/>
  <c r="EA6" i="19"/>
  <c r="DM6" i="19"/>
  <c r="CY6" i="19"/>
  <c r="CI6" i="19"/>
  <c r="BU6" i="19"/>
  <c r="BG6" i="19"/>
  <c r="AS6" i="19"/>
  <c r="AE6" i="19"/>
  <c r="FC6" i="19"/>
  <c r="EN6" i="19"/>
  <c r="DZ6" i="19"/>
  <c r="DL6" i="19"/>
  <c r="CW6" i="19"/>
  <c r="CH6" i="19"/>
  <c r="BT6" i="19"/>
  <c r="BF6" i="19"/>
  <c r="AR6" i="19"/>
  <c r="AC6" i="19"/>
  <c r="AA6" i="19"/>
  <c r="AU6" i="19"/>
  <c r="BK6" i="19"/>
  <c r="CC6" i="19"/>
  <c r="CS6" i="19"/>
  <c r="DK6" i="19"/>
  <c r="EC6" i="19"/>
  <c r="EU6" i="19"/>
  <c r="FL6" i="19"/>
  <c r="DG5" i="19"/>
  <c r="DW5" i="19"/>
  <c r="EK5" i="19"/>
  <c r="EY5" i="19"/>
  <c r="FF5" i="19"/>
  <c r="ET5" i="19"/>
  <c r="EH5" i="19"/>
  <c r="DV5" i="19"/>
  <c r="DJ5" i="19"/>
  <c r="CX5" i="19"/>
  <c r="CL5" i="19"/>
  <c r="BZ5" i="19"/>
  <c r="BN5" i="19"/>
  <c r="BB5" i="19"/>
  <c r="AP5" i="19"/>
  <c r="AD5" i="19"/>
  <c r="R5" i="19"/>
  <c r="FP5" i="19"/>
  <c r="FD5" i="19"/>
  <c r="ER5" i="19"/>
  <c r="EF5" i="19"/>
  <c r="DT5" i="19"/>
  <c r="DH5" i="19"/>
  <c r="CV5" i="19"/>
  <c r="CJ5" i="19"/>
  <c r="BX5" i="19"/>
  <c r="BL5" i="19"/>
  <c r="AZ5" i="19"/>
  <c r="AN5" i="19"/>
  <c r="AB5" i="19"/>
  <c r="P5" i="19"/>
  <c r="Z5" i="19"/>
  <c r="AO5" i="19"/>
  <c r="BD5" i="19"/>
  <c r="BR5" i="19"/>
  <c r="CF5" i="19"/>
  <c r="CT5" i="19"/>
  <c r="DI5" i="19"/>
  <c r="DX5" i="19"/>
  <c r="EL5" i="19"/>
  <c r="EZ5" i="19"/>
  <c r="FN5" i="19"/>
  <c r="P6" i="19"/>
  <c r="AB6" i="19"/>
  <c r="AN6" i="19"/>
  <c r="AZ6" i="19"/>
  <c r="BL6" i="19"/>
  <c r="BX6" i="19"/>
  <c r="CJ6" i="19"/>
  <c r="CV6" i="19"/>
  <c r="DH6" i="19"/>
  <c r="DT6" i="19"/>
  <c r="EF6" i="19"/>
  <c r="ER6" i="19"/>
  <c r="FD6" i="19"/>
  <c r="FP6" i="19"/>
  <c r="R6" i="19"/>
  <c r="AD6" i="19"/>
  <c r="AP6" i="19"/>
  <c r="BB6" i="19"/>
  <c r="BN6" i="19"/>
  <c r="BZ6" i="19"/>
  <c r="CL6" i="19"/>
  <c r="CX6" i="19"/>
  <c r="DJ6" i="19"/>
  <c r="DV6" i="19"/>
  <c r="EH6" i="19"/>
  <c r="ET6" i="19"/>
  <c r="FF6" i="19"/>
  <c r="CR6" i="15" l="1"/>
  <c r="DA6" i="15"/>
  <c r="BU6" i="15"/>
  <c r="EA6" i="15"/>
  <c r="BJ6" i="15"/>
  <c r="Q7" i="18"/>
  <c r="R7" i="18"/>
  <c r="FM8" i="18"/>
  <c r="FQ8" i="18"/>
  <c r="P8" i="18"/>
  <c r="K8" i="18"/>
  <c r="L8" i="18" s="1"/>
  <c r="FL8" i="18"/>
  <c r="FO8" i="18"/>
  <c r="Q8" i="18"/>
  <c r="FP8" i="18"/>
  <c r="O8" i="18"/>
  <c r="FK8" i="18"/>
  <c r="FJ8" i="18"/>
  <c r="E9" i="18"/>
  <c r="CH6" i="15"/>
  <c r="CS6" i="15"/>
  <c r="DP6" i="15"/>
  <c r="AT6" i="15"/>
  <c r="DY6" i="15"/>
  <c r="AN6" i="15"/>
  <c r="L7" i="18"/>
  <c r="FI7" i="18" s="1"/>
  <c r="AF7" i="18"/>
  <c r="DV7" i="18"/>
  <c r="BG7" i="18"/>
  <c r="EW7" i="18"/>
  <c r="DG7" i="18"/>
  <c r="EM7" i="18"/>
  <c r="AS7" i="18"/>
  <c r="CI7" i="18"/>
  <c r="EH7" i="18"/>
  <c r="BS7" i="18"/>
  <c r="DN7" i="18"/>
  <c r="DJ7" i="18"/>
  <c r="DH7" i="18"/>
  <c r="CS7" i="18"/>
  <c r="U7" i="18"/>
  <c r="T7" i="18"/>
  <c r="DI7" i="18"/>
  <c r="BU7" i="18"/>
  <c r="FH7" i="18"/>
  <c r="DU7" i="18"/>
  <c r="AW7" i="18"/>
  <c r="Z7" i="18"/>
  <c r="FH6" i="17"/>
  <c r="FE6" i="17"/>
  <c r="DH6" i="17"/>
  <c r="BE6" i="17"/>
  <c r="FR6" i="17"/>
  <c r="Q6" i="17"/>
  <c r="ER6" i="17"/>
  <c r="CO6" i="17"/>
  <c r="AP6" i="17"/>
  <c r="L6" i="17"/>
  <c r="CI6" i="17" s="1"/>
  <c r="EU6" i="17"/>
  <c r="BQ6" i="17"/>
  <c r="EI6" i="17"/>
  <c r="BL6" i="17"/>
  <c r="V6" i="17"/>
  <c r="U6" i="17"/>
  <c r="FM6" i="17"/>
  <c r="CN6" i="17"/>
  <c r="FI6" i="17"/>
  <c r="DX6" i="17"/>
  <c r="EX6" i="17"/>
  <c r="EW6" i="17"/>
  <c r="EK6" i="17"/>
  <c r="DQ6" i="17"/>
  <c r="AR6" i="17"/>
  <c r="FJ6" i="17"/>
  <c r="DY6" i="17"/>
  <c r="AO6" i="17"/>
  <c r="DK6" i="17"/>
  <c r="CK6" i="17"/>
  <c r="CU6" i="17"/>
  <c r="BV6" i="15"/>
  <c r="CG6" i="15"/>
  <c r="DD6" i="15"/>
  <c r="EM6" i="15"/>
  <c r="AH6" i="15"/>
  <c r="DM6" i="15"/>
  <c r="JI6" i="16"/>
  <c r="P8" i="17"/>
  <c r="E9" i="17"/>
  <c r="BK8" i="17"/>
  <c r="O8" i="17"/>
  <c r="Q8" i="17"/>
  <c r="K8" i="17"/>
  <c r="L8" i="17" s="1"/>
  <c r="DW6" i="15"/>
  <c r="BC6" i="15"/>
  <c r="DX6" i="15"/>
  <c r="DK6" i="15"/>
  <c r="AR6" i="15"/>
  <c r="CA6" i="15"/>
  <c r="CB6" i="15"/>
  <c r="EI6" i="15"/>
  <c r="EJ6" i="15"/>
  <c r="BO6" i="15"/>
  <c r="BB6" i="15"/>
  <c r="AP6" i="15"/>
  <c r="AD6" i="15"/>
  <c r="CN6" i="15"/>
  <c r="CY6" i="15"/>
  <c r="ES6" i="15"/>
  <c r="EG6" i="15"/>
  <c r="DU6" i="15"/>
  <c r="DI6" i="15"/>
  <c r="CW6" i="15"/>
  <c r="CK6" i="15"/>
  <c r="BY6" i="15"/>
  <c r="BM6" i="15"/>
  <c r="BA6" i="15"/>
  <c r="AO6" i="15"/>
  <c r="AC6" i="15"/>
  <c r="BP6" i="15"/>
  <c r="EU6" i="15"/>
  <c r="AE6" i="15"/>
  <c r="EE6" i="15"/>
  <c r="DG6" i="15"/>
  <c r="CI6" i="15"/>
  <c r="BW6" i="15"/>
  <c r="AY6" i="15"/>
  <c r="AA6" i="15"/>
  <c r="DL6" i="15"/>
  <c r="BD6" i="15"/>
  <c r="AF6" i="15"/>
  <c r="CM6" i="15"/>
  <c r="EQ6" i="15"/>
  <c r="DS6" i="15"/>
  <c r="CU6" i="15"/>
  <c r="BK6" i="15"/>
  <c r="AM6" i="15"/>
  <c r="CZ6" i="15"/>
  <c r="AQ6" i="15"/>
  <c r="S6" i="18"/>
  <c r="DI6" i="18"/>
  <c r="DE6" i="18"/>
  <c r="R6" i="18"/>
  <c r="Q6" i="18"/>
  <c r="AQ6" i="18"/>
  <c r="FA6" i="18"/>
  <c r="L6" i="18"/>
  <c r="CG6" i="18" s="1"/>
  <c r="ET6" i="18"/>
  <c r="CV6" i="18"/>
  <c r="BR6" i="18"/>
  <c r="CZ7" i="18"/>
  <c r="BC7" i="18"/>
  <c r="FM7" i="18"/>
  <c r="BX7" i="18"/>
  <c r="BY7" i="18"/>
  <c r="BO7" i="18"/>
  <c r="BD7" i="18"/>
  <c r="BE7" i="18"/>
  <c r="AX7" i="18"/>
  <c r="BA6" i="17"/>
  <c r="R6" i="17"/>
  <c r="BC6" i="17"/>
  <c r="BS6" i="17"/>
  <c r="AJ6" i="17"/>
  <c r="FX6" i="17"/>
  <c r="FB6" i="17"/>
  <c r="DS6" i="17"/>
  <c r="BE7" i="17"/>
  <c r="EB7" i="17"/>
  <c r="CX7" i="17"/>
  <c r="EE7" i="17"/>
  <c r="AX6" i="15"/>
  <c r="BI6" i="15"/>
  <c r="CF6" i="15"/>
  <c r="DO6" i="15"/>
  <c r="CO6" i="15"/>
  <c r="ET6" i="15"/>
  <c r="ER6" i="15"/>
  <c r="BP7" i="18"/>
  <c r="BZ7" i="18"/>
  <c r="S7" i="18"/>
  <c r="CK7" i="18"/>
  <c r="CL7" i="18"/>
  <c r="CB7" i="18"/>
  <c r="BQ7" i="18"/>
  <c r="BR7" i="18"/>
  <c r="BJ7" i="18"/>
  <c r="AC6" i="17"/>
  <c r="AH6" i="17"/>
  <c r="BU6" i="17"/>
  <c r="CE6" i="17"/>
  <c r="AV6" i="17"/>
  <c r="Z6" i="17"/>
  <c r="FN6" i="17"/>
  <c r="EE6" i="17"/>
  <c r="BF7" i="17"/>
  <c r="EL7" i="17"/>
  <c r="EX7" i="17"/>
  <c r="FL7" i="17"/>
  <c r="DV7" i="17"/>
  <c r="DL7" i="17"/>
  <c r="AY7" i="17"/>
  <c r="CM7" i="17"/>
  <c r="DX7" i="17"/>
  <c r="DQ7" i="17"/>
  <c r="CT7" i="17"/>
  <c r="BL7" i="17"/>
  <c r="AC7" i="17"/>
  <c r="FQ7" i="17"/>
  <c r="FY6" i="16"/>
  <c r="AK6" i="16"/>
  <c r="JG5" i="16"/>
  <c r="IU5" i="16"/>
  <c r="II5" i="16"/>
  <c r="HW5" i="16"/>
  <c r="HK5" i="16"/>
  <c r="GY5" i="16"/>
  <c r="GM5" i="16"/>
  <c r="GA5" i="16"/>
  <c r="FO5" i="16"/>
  <c r="FC5" i="16"/>
  <c r="EQ5" i="16"/>
  <c r="EE5" i="16"/>
  <c r="DS5" i="16"/>
  <c r="DG5" i="16"/>
  <c r="CU5" i="16"/>
  <c r="CI5" i="16"/>
  <c r="BW5" i="16"/>
  <c r="BK5" i="16"/>
  <c r="AY5" i="16"/>
  <c r="AM5" i="16"/>
  <c r="AA5" i="16"/>
  <c r="FV5" i="16"/>
  <c r="FJ5" i="16"/>
  <c r="EX5" i="16"/>
  <c r="EL5" i="16"/>
  <c r="DZ5" i="16"/>
  <c r="DN5" i="16"/>
  <c r="DB5" i="16"/>
  <c r="CP5" i="16"/>
  <c r="CD5" i="16"/>
  <c r="BR5" i="16"/>
  <c r="BF5" i="16"/>
  <c r="AT5" i="16"/>
  <c r="AH5" i="16"/>
  <c r="V5" i="16"/>
  <c r="JA5" i="16"/>
  <c r="IO5" i="16"/>
  <c r="IC5" i="16"/>
  <c r="HQ5" i="16"/>
  <c r="HE5" i="16"/>
  <c r="GS5" i="16"/>
  <c r="GG5" i="16"/>
  <c r="FU5" i="16"/>
  <c r="FI5" i="16"/>
  <c r="EW5" i="16"/>
  <c r="EK5" i="16"/>
  <c r="DY5" i="16"/>
  <c r="DM5" i="16"/>
  <c r="DA5" i="16"/>
  <c r="CO5" i="16"/>
  <c r="CC5" i="16"/>
  <c r="BQ5" i="16"/>
  <c r="BE5" i="16"/>
  <c r="AS5" i="16"/>
  <c r="AG5" i="16"/>
  <c r="U5" i="16"/>
  <c r="IZ5" i="16"/>
  <c r="IN5" i="16"/>
  <c r="IB5" i="16"/>
  <c r="HP5" i="16"/>
  <c r="HD5" i="16"/>
  <c r="GR5" i="16"/>
  <c r="GF5" i="16"/>
  <c r="FT5" i="16"/>
  <c r="FH5" i="16"/>
  <c r="EV5" i="16"/>
  <c r="EJ5" i="16"/>
  <c r="DX5" i="16"/>
  <c r="DL5" i="16"/>
  <c r="CZ5" i="16"/>
  <c r="CN5" i="16"/>
  <c r="CB5" i="16"/>
  <c r="BP5" i="16"/>
  <c r="BD5" i="16"/>
  <c r="AR5" i="16"/>
  <c r="AF5" i="16"/>
  <c r="T5" i="16"/>
  <c r="IY5" i="16"/>
  <c r="IM5" i="16"/>
  <c r="IA5" i="16"/>
  <c r="HO5" i="16"/>
  <c r="HC5" i="16"/>
  <c r="GQ5" i="16"/>
  <c r="GE5" i="16"/>
  <c r="FS5" i="16"/>
  <c r="FG5" i="16"/>
  <c r="EU5" i="16"/>
  <c r="EI5" i="16"/>
  <c r="DW5" i="16"/>
  <c r="DK5" i="16"/>
  <c r="CY5" i="16"/>
  <c r="CM5" i="16"/>
  <c r="CA5" i="16"/>
  <c r="BO5" i="16"/>
  <c r="BC5" i="16"/>
  <c r="AQ5" i="16"/>
  <c r="AE5" i="16"/>
  <c r="S5" i="16"/>
  <c r="GX5" i="16"/>
  <c r="ED5" i="16"/>
  <c r="BJ5" i="16"/>
  <c r="CQ5" i="16"/>
  <c r="GU5" i="16"/>
  <c r="EA5" i="16"/>
  <c r="BG5" i="16"/>
  <c r="IH5" i="16"/>
  <c r="W5" i="16"/>
  <c r="JF5" i="16"/>
  <c r="GL5" i="16"/>
  <c r="DR5" i="16"/>
  <c r="AX5" i="16"/>
  <c r="CT5" i="16"/>
  <c r="JC5" i="16"/>
  <c r="GI5" i="16"/>
  <c r="DO5" i="16"/>
  <c r="AU5" i="16"/>
  <c r="FN5" i="16"/>
  <c r="IT5" i="16"/>
  <c r="FZ5" i="16"/>
  <c r="DF5" i="16"/>
  <c r="AL5" i="16"/>
  <c r="Z5" i="16"/>
  <c r="FK5" i="16"/>
  <c r="IQ5" i="16"/>
  <c r="FW5" i="16"/>
  <c r="DC5" i="16"/>
  <c r="AI5" i="16"/>
  <c r="HV5" i="16"/>
  <c r="FB5" i="16"/>
  <c r="CH5" i="16"/>
  <c r="IE5" i="16"/>
  <c r="HS5" i="16"/>
  <c r="EY5" i="16"/>
  <c r="CE5" i="16"/>
  <c r="HJ5" i="16"/>
  <c r="EP5" i="16"/>
  <c r="BV5" i="16"/>
  <c r="HG5" i="16"/>
  <c r="EM5" i="16"/>
  <c r="BS5" i="16"/>
  <c r="IF6" i="16"/>
  <c r="GV5" i="16"/>
  <c r="BH5" i="16"/>
  <c r="ID5" i="16"/>
  <c r="AL6" i="15"/>
  <c r="AW6" i="15"/>
  <c r="BT6" i="15"/>
  <c r="DC6" i="15"/>
  <c r="EL6" i="15"/>
  <c r="CC6" i="15"/>
  <c r="EH6" i="15"/>
  <c r="EF6" i="15"/>
  <c r="L5" i="15"/>
  <c r="Z6" i="15"/>
  <c r="AK6" i="15"/>
  <c r="BH6" i="15"/>
  <c r="CQ6" i="15"/>
  <c r="DZ6" i="15"/>
  <c r="BQ6" i="15"/>
  <c r="DV6" i="15"/>
  <c r="DT6" i="15"/>
  <c r="AA7" i="18"/>
  <c r="DT7" i="18"/>
  <c r="DK7" i="18"/>
  <c r="DB7" i="18"/>
  <c r="DZ7" i="18"/>
  <c r="AF6" i="17"/>
  <c r="BR6" i="17"/>
  <c r="DE6" i="17"/>
  <c r="DC6" i="17"/>
  <c r="BT6" i="17"/>
  <c r="AX6" i="17"/>
  <c r="FC6" i="17"/>
  <c r="JG6" i="16"/>
  <c r="IU6" i="16"/>
  <c r="II6" i="16"/>
  <c r="HW6" i="16"/>
  <c r="HK6" i="16"/>
  <c r="GY6" i="16"/>
  <c r="GM6" i="16"/>
  <c r="GA6" i="16"/>
  <c r="FO6" i="16"/>
  <c r="FC6" i="16"/>
  <c r="EQ6" i="16"/>
  <c r="EE6" i="16"/>
  <c r="DS6" i="16"/>
  <c r="DG6" i="16"/>
  <c r="CU6" i="16"/>
  <c r="CI6" i="16"/>
  <c r="BW6" i="16"/>
  <c r="BK6" i="16"/>
  <c r="AY6" i="16"/>
  <c r="AM6" i="16"/>
  <c r="AA6" i="16"/>
  <c r="EX6" i="16"/>
  <c r="EL6" i="16"/>
  <c r="DZ6" i="16"/>
  <c r="DN6" i="16"/>
  <c r="DB6" i="16"/>
  <c r="CP6" i="16"/>
  <c r="CD6" i="16"/>
  <c r="BR6" i="16"/>
  <c r="BF6" i="16"/>
  <c r="AT6" i="16"/>
  <c r="AH6" i="16"/>
  <c r="V6" i="16"/>
  <c r="IO6" i="16"/>
  <c r="IC6" i="16"/>
  <c r="HQ6" i="16"/>
  <c r="HE6" i="16"/>
  <c r="GS6" i="16"/>
  <c r="GG6" i="16"/>
  <c r="FU6" i="16"/>
  <c r="FI6" i="16"/>
  <c r="EW6" i="16"/>
  <c r="EK6" i="16"/>
  <c r="DY6" i="16"/>
  <c r="DM6" i="16"/>
  <c r="DA6" i="16"/>
  <c r="CO6" i="16"/>
  <c r="CC6" i="16"/>
  <c r="BQ6" i="16"/>
  <c r="BE6" i="16"/>
  <c r="AS6" i="16"/>
  <c r="AG6" i="16"/>
  <c r="U6" i="16"/>
  <c r="IZ6" i="16"/>
  <c r="IN6" i="16"/>
  <c r="IB6" i="16"/>
  <c r="HP6" i="16"/>
  <c r="HD6" i="16"/>
  <c r="GR6" i="16"/>
  <c r="GF6" i="16"/>
  <c r="FT6" i="16"/>
  <c r="FH6" i="16"/>
  <c r="EV6" i="16"/>
  <c r="EJ6" i="16"/>
  <c r="DX6" i="16"/>
  <c r="DL6" i="16"/>
  <c r="CZ6" i="16"/>
  <c r="CN6" i="16"/>
  <c r="CB6" i="16"/>
  <c r="BP6" i="16"/>
  <c r="BD6" i="16"/>
  <c r="AR6" i="16"/>
  <c r="AF6" i="16"/>
  <c r="T6" i="16"/>
  <c r="IY6" i="16"/>
  <c r="IM6" i="16"/>
  <c r="IA6" i="16"/>
  <c r="HO6" i="16"/>
  <c r="HC6" i="16"/>
  <c r="GQ6" i="16"/>
  <c r="GE6" i="16"/>
  <c r="FS6" i="16"/>
  <c r="FG6" i="16"/>
  <c r="EU6" i="16"/>
  <c r="EI6" i="16"/>
  <c r="DW6" i="16"/>
  <c r="DK6" i="16"/>
  <c r="CY6" i="16"/>
  <c r="CM6" i="16"/>
  <c r="CA6" i="16"/>
  <c r="BO6" i="16"/>
  <c r="BC6" i="16"/>
  <c r="AQ6" i="16"/>
  <c r="AE6" i="16"/>
  <c r="HG6" i="16"/>
  <c r="EM6" i="16"/>
  <c r="BS6" i="16"/>
  <c r="FW6" i="16"/>
  <c r="GX6" i="16"/>
  <c r="ED6" i="16"/>
  <c r="BJ6" i="16"/>
  <c r="GU6" i="16"/>
  <c r="EA6" i="16"/>
  <c r="BG6" i="16"/>
  <c r="FN6" i="16"/>
  <c r="JF6" i="16"/>
  <c r="GL6" i="16"/>
  <c r="DR6" i="16"/>
  <c r="AX6" i="16"/>
  <c r="DC6" i="16"/>
  <c r="JC6" i="16"/>
  <c r="GI6" i="16"/>
  <c r="DO6" i="16"/>
  <c r="AU6" i="16"/>
  <c r="IQ6" i="16"/>
  <c r="IT6" i="16"/>
  <c r="FZ6" i="16"/>
  <c r="DF6" i="16"/>
  <c r="AL6" i="16"/>
  <c r="AI6" i="16"/>
  <c r="IE6" i="16"/>
  <c r="FK6" i="16"/>
  <c r="CQ6" i="16"/>
  <c r="W6" i="16"/>
  <c r="IH6" i="16"/>
  <c r="HV6" i="16"/>
  <c r="FB6" i="16"/>
  <c r="CH6" i="16"/>
  <c r="HS6" i="16"/>
  <c r="EY6" i="16"/>
  <c r="CE6" i="16"/>
  <c r="CT6" i="16"/>
  <c r="HJ6" i="16"/>
  <c r="EP6" i="16"/>
  <c r="BV6" i="16"/>
  <c r="Z6" i="16"/>
  <c r="HH6" i="16"/>
  <c r="BT6" i="16"/>
  <c r="FX5" i="16"/>
  <c r="AJ5" i="16"/>
  <c r="IP6" i="16"/>
  <c r="HF5" i="16"/>
  <c r="JA6" i="16"/>
  <c r="Y6" i="15"/>
  <c r="AV6" i="15"/>
  <c r="CE6" i="15"/>
  <c r="DN6" i="15"/>
  <c r="BE6" i="15"/>
  <c r="DJ6" i="15"/>
  <c r="DH6" i="15"/>
  <c r="BH7" i="18"/>
  <c r="O5" i="19"/>
  <c r="Q5" i="19"/>
  <c r="AD6" i="18"/>
  <c r="FG6" i="18"/>
  <c r="AV7" i="18"/>
  <c r="EN7" i="18"/>
  <c r="CF7" i="18"/>
  <c r="DX7" i="18"/>
  <c r="DY7" i="18"/>
  <c r="DO7" i="18"/>
  <c r="DD7" i="18"/>
  <c r="DE7" i="18"/>
  <c r="CT7" i="18"/>
  <c r="CN7" i="18"/>
  <c r="CS5" i="18"/>
  <c r="EU5" i="18"/>
  <c r="EX5" i="18"/>
  <c r="EM5" i="18"/>
  <c r="EN5" i="18"/>
  <c r="ED5" i="18"/>
  <c r="J8" i="18"/>
  <c r="X8" i="18" s="1"/>
  <c r="I8" i="18"/>
  <c r="U8" i="18" s="1"/>
  <c r="G8" i="18"/>
  <c r="H8" i="18" s="1"/>
  <c r="F9" i="18" s="1"/>
  <c r="AZ6" i="17"/>
  <c r="CL6" i="17"/>
  <c r="DW6" i="17"/>
  <c r="DO6" i="17"/>
  <c r="CF6" i="17"/>
  <c r="BJ6" i="17"/>
  <c r="AA6" i="17"/>
  <c r="FO6" i="17"/>
  <c r="FD7" i="18"/>
  <c r="DB7" i="17"/>
  <c r="DN7" i="17"/>
  <c r="BR7" i="17"/>
  <c r="AF7" i="17"/>
  <c r="R7" i="17"/>
  <c r="DA7" i="17"/>
  <c r="EM7" i="17"/>
  <c r="FX7" i="17"/>
  <c r="FA7" i="17"/>
  <c r="ED7" i="17"/>
  <c r="CV7" i="17"/>
  <c r="BM7" i="17"/>
  <c r="ET5" i="17"/>
  <c r="ER5" i="17"/>
  <c r="BM5" i="17"/>
  <c r="DZ5" i="17"/>
  <c r="AL5" i="17"/>
  <c r="AA5" i="17"/>
  <c r="FA5" i="17"/>
  <c r="EF5" i="17"/>
  <c r="AH5" i="17"/>
  <c r="FR6" i="16"/>
  <c r="AD6" i="16"/>
  <c r="DV5" i="16"/>
  <c r="GO6" i="16"/>
  <c r="BA6" i="16"/>
  <c r="FQ5" i="16"/>
  <c r="AC5" i="16"/>
  <c r="IV6" i="16"/>
  <c r="DH6" i="16"/>
  <c r="HX5" i="16"/>
  <c r="CJ5" i="16"/>
  <c r="EO6" i="16"/>
  <c r="JE5" i="16"/>
  <c r="DQ5" i="16"/>
  <c r="GV6" i="16"/>
  <c r="BH6" i="16"/>
  <c r="FL5" i="16"/>
  <c r="X5" i="16"/>
  <c r="ID6" i="16"/>
  <c r="GT5" i="16"/>
  <c r="IX6" i="16"/>
  <c r="AJ6" i="15"/>
  <c r="BS6" i="15"/>
  <c r="DB6" i="15"/>
  <c r="AS6" i="15"/>
  <c r="CX6" i="15"/>
  <c r="CV6" i="15"/>
  <c r="CQ7" i="18"/>
  <c r="Q8" i="19"/>
  <c r="P8" i="19"/>
  <c r="O8" i="19"/>
  <c r="K8" i="19"/>
  <c r="L8" i="19" s="1"/>
  <c r="E9" i="19"/>
  <c r="BT7" i="18"/>
  <c r="FJ7" i="18"/>
  <c r="DA7" i="18"/>
  <c r="EK7" i="18"/>
  <c r="EL7" i="18"/>
  <c r="EB7" i="18"/>
  <c r="DQ7" i="18"/>
  <c r="DS7" i="18"/>
  <c r="DF7" i="18"/>
  <c r="BI7" i="18"/>
  <c r="FA5" i="18"/>
  <c r="BP6" i="17"/>
  <c r="DB6" i="17"/>
  <c r="EO6" i="17"/>
  <c r="EA6" i="17"/>
  <c r="CR6" i="17"/>
  <c r="BV6" i="17"/>
  <c r="AM6" i="17"/>
  <c r="CQ7" i="17"/>
  <c r="DO7" i="17"/>
  <c r="ET7" i="17"/>
  <c r="EY7" i="17"/>
  <c r="CR7" i="17"/>
  <c r="BG7" i="17"/>
  <c r="AQ7" i="17"/>
  <c r="DS7" i="17"/>
  <c r="FG7" i="17"/>
  <c r="Y7" i="17"/>
  <c r="FM7" i="17"/>
  <c r="EP7" i="17"/>
  <c r="DH7" i="17"/>
  <c r="BY7" i="17"/>
  <c r="J8" i="17"/>
  <c r="G8" i="17"/>
  <c r="H8" i="17" s="1"/>
  <c r="F9" i="17" s="1"/>
  <c r="EU5" i="17"/>
  <c r="V5" i="17"/>
  <c r="DU5" i="17"/>
  <c r="BU5" i="17"/>
  <c r="BA5" i="17"/>
  <c r="AO5" i="17"/>
  <c r="FB5" i="17"/>
  <c r="AZ5" i="17"/>
  <c r="FF6" i="16"/>
  <c r="R6" i="16"/>
  <c r="DJ5" i="16"/>
  <c r="GC6" i="16"/>
  <c r="AO6" i="16"/>
  <c r="FE5" i="16"/>
  <c r="IJ6" i="16"/>
  <c r="CV6" i="16"/>
  <c r="HL5" i="16"/>
  <c r="BX5" i="16"/>
  <c r="GT7" i="16"/>
  <c r="L7" i="16"/>
  <c r="DN7" i="16" s="1"/>
  <c r="EC6" i="16"/>
  <c r="IS5" i="16"/>
  <c r="DE5" i="16"/>
  <c r="GJ6" i="16"/>
  <c r="AV6" i="16"/>
  <c r="EZ5" i="16"/>
  <c r="HR6" i="16"/>
  <c r="GH5" i="16"/>
  <c r="ED6" i="15"/>
  <c r="EO6" i="15"/>
  <c r="X6" i="15"/>
  <c r="BG6" i="15"/>
  <c r="CP6" i="15"/>
  <c r="AG6" i="15"/>
  <c r="CL6" i="15"/>
  <c r="CJ6" i="15"/>
  <c r="CH7" i="18"/>
  <c r="BP6" i="18"/>
  <c r="BJ6" i="18"/>
  <c r="CP7" i="18"/>
  <c r="AH7" i="18"/>
  <c r="DW7" i="18"/>
  <c r="EX7" i="18"/>
  <c r="EY7" i="18"/>
  <c r="EO7" i="18"/>
  <c r="EE7" i="18"/>
  <c r="EF7" i="18"/>
  <c r="DR7" i="18"/>
  <c r="Y7" i="18"/>
  <c r="EJ5" i="18"/>
  <c r="BI5" i="18"/>
  <c r="DQ5" i="18"/>
  <c r="BE5" i="18"/>
  <c r="DE5" i="18"/>
  <c r="AY5" i="18"/>
  <c r="CY5" i="18"/>
  <c r="AR5" i="18"/>
  <c r="FL5" i="18"/>
  <c r="CR5" i="18"/>
  <c r="AF5" i="18"/>
  <c r="ES5" i="18"/>
  <c r="CL5" i="18"/>
  <c r="X5" i="18"/>
  <c r="ET5" i="18"/>
  <c r="CI5" i="18"/>
  <c r="EQ5" i="18"/>
  <c r="DG5" i="18"/>
  <c r="CO5" i="18"/>
  <c r="BB5" i="18"/>
  <c r="AB5" i="18"/>
  <c r="FM5" i="18"/>
  <c r="FO5" i="18"/>
  <c r="FB5" i="18"/>
  <c r="EB5" i="18"/>
  <c r="CJ6" i="17"/>
  <c r="DV6" i="17"/>
  <c r="FG6" i="17"/>
  <c r="EM6" i="17"/>
  <c r="DD6" i="17"/>
  <c r="CH6" i="17"/>
  <c r="AY6" i="17"/>
  <c r="BB7" i="17"/>
  <c r="AE7" i="17"/>
  <c r="AU7" i="17"/>
  <c r="DP7" i="17"/>
  <c r="CE7" i="17"/>
  <c r="BN7" i="17"/>
  <c r="EK7" i="17"/>
  <c r="FW7" i="17"/>
  <c r="AK7" i="17"/>
  <c r="FY7" i="17"/>
  <c r="FB7" i="17"/>
  <c r="DT7" i="17"/>
  <c r="CK7" i="17"/>
  <c r="W7" i="17"/>
  <c r="CD5" i="17"/>
  <c r="BY5" i="17"/>
  <c r="AC5" i="17"/>
  <c r="DE5" i="17"/>
  <c r="BX5" i="17"/>
  <c r="BL5" i="17"/>
  <c r="BR5" i="17"/>
  <c r="ET6" i="16"/>
  <c r="IL5" i="16"/>
  <c r="CX5" i="16"/>
  <c r="FQ6" i="16"/>
  <c r="AC6" i="16"/>
  <c r="ES5" i="16"/>
  <c r="HX6" i="16"/>
  <c r="CJ6" i="16"/>
  <c r="GZ5" i="16"/>
  <c r="BL5" i="16"/>
  <c r="JE6" i="16"/>
  <c r="DQ6" i="16"/>
  <c r="IG5" i="16"/>
  <c r="CS5" i="16"/>
  <c r="FX6" i="16"/>
  <c r="AJ6" i="16"/>
  <c r="EN5" i="16"/>
  <c r="HF6" i="16"/>
  <c r="DR6" i="15"/>
  <c r="EC6" i="15"/>
  <c r="AU6" i="15"/>
  <c r="CD6" i="15"/>
  <c r="U6" i="15"/>
  <c r="BZ6" i="15"/>
  <c r="BX6" i="15"/>
  <c r="CR7" i="18"/>
  <c r="DJ6" i="18"/>
  <c r="CZ6" i="18"/>
  <c r="BV6" i="18"/>
  <c r="EK6" i="18"/>
  <c r="DM7" i="18"/>
  <c r="BF7" i="18"/>
  <c r="EU7" i="18"/>
  <c r="FK7" i="18"/>
  <c r="FL7" i="18"/>
  <c r="FC7" i="18"/>
  <c r="ER7" i="18"/>
  <c r="ES7" i="18"/>
  <c r="ED7" i="18"/>
  <c r="FC5" i="18"/>
  <c r="AJ5" i="18"/>
  <c r="Y5" i="18"/>
  <c r="AA5" i="18"/>
  <c r="Z5" i="18"/>
  <c r="FN5" i="18"/>
  <c r="FQ6" i="17"/>
  <c r="CZ6" i="17"/>
  <c r="EL6" i="17"/>
  <c r="FY6" i="17"/>
  <c r="EY6" i="17"/>
  <c r="DP6" i="17"/>
  <c r="CT6" i="17"/>
  <c r="BK6" i="17"/>
  <c r="CC7" i="17"/>
  <c r="CP7" i="17"/>
  <c r="BZ7" i="17"/>
  <c r="CD7" i="17"/>
  <c r="EU7" i="17"/>
  <c r="DJ7" i="17"/>
  <c r="CL7" i="17"/>
  <c r="FC7" i="17"/>
  <c r="AW7" i="17"/>
  <c r="Z7" i="17"/>
  <c r="FN7" i="17"/>
  <c r="EF7" i="17"/>
  <c r="CW7" i="17"/>
  <c r="AR7" i="17"/>
  <c r="DF5" i="17"/>
  <c r="ES5" i="17"/>
  <c r="DW5" i="17"/>
  <c r="BJ5" i="17"/>
  <c r="EO5" i="17"/>
  <c r="CU5" i="17"/>
  <c r="CK5" i="17"/>
  <c r="AE5" i="17"/>
  <c r="CJ5" i="17"/>
  <c r="EH6" i="16"/>
  <c r="HZ5" i="16"/>
  <c r="CL5" i="16"/>
  <c r="FE6" i="16"/>
  <c r="Q6" i="16"/>
  <c r="EG5" i="16"/>
  <c r="HL6" i="16"/>
  <c r="BX6" i="16"/>
  <c r="GN5" i="16"/>
  <c r="AZ5" i="16"/>
  <c r="IS6" i="16"/>
  <c r="DE6" i="16"/>
  <c r="HU5" i="16"/>
  <c r="CG5" i="16"/>
  <c r="FL6" i="16"/>
  <c r="X6" i="16"/>
  <c r="EB5" i="16"/>
  <c r="GT6" i="16"/>
  <c r="DF6" i="15"/>
  <c r="DQ6" i="15"/>
  <c r="EN6" i="15"/>
  <c r="AI6" i="15"/>
  <c r="BR6" i="15"/>
  <c r="Z7" i="15"/>
  <c r="AF7" i="15"/>
  <c r="AK7" i="15"/>
  <c r="Y7" i="15"/>
  <c r="AJ7" i="15"/>
  <c r="X7" i="15"/>
  <c r="BG7" i="15"/>
  <c r="AU7" i="15"/>
  <c r="W7" i="15"/>
  <c r="BR7" i="15"/>
  <c r="BF7" i="15"/>
  <c r="F8" i="15"/>
  <c r="K8" i="15" s="1"/>
  <c r="L8" i="15" s="1"/>
  <c r="CC7" i="15"/>
  <c r="BQ7" i="15"/>
  <c r="U7" i="15"/>
  <c r="CX7" i="15"/>
  <c r="CL7" i="15"/>
  <c r="O7" i="15"/>
  <c r="DU7" i="15"/>
  <c r="DI7" i="15"/>
  <c r="N7" i="15"/>
  <c r="CI7" i="15" s="1"/>
  <c r="ER7" i="15"/>
  <c r="EF7" i="15"/>
  <c r="AN7" i="15"/>
  <c r="M7" i="15"/>
  <c r="AX7" i="15" s="1"/>
  <c r="AA7" i="15"/>
  <c r="DL7" i="15"/>
  <c r="T7" i="15"/>
  <c r="DG7" i="15"/>
  <c r="BW7" i="15"/>
  <c r="BK7" i="15"/>
  <c r="BN6" i="15"/>
  <c r="BL6" i="15"/>
  <c r="EP6" i="15"/>
  <c r="EO8" i="16"/>
  <c r="EC8" i="16"/>
  <c r="IK8" i="16"/>
  <c r="HX8" i="16"/>
  <c r="BW8" i="16"/>
  <c r="E9" i="16"/>
  <c r="FV8" i="16"/>
  <c r="U8" i="16"/>
  <c r="DU8" i="16"/>
  <c r="HT8" i="16"/>
  <c r="BS8" i="16"/>
  <c r="FR8" i="16"/>
  <c r="Q8" i="16"/>
  <c r="ED8" i="16"/>
  <c r="DP8" i="16"/>
  <c r="P8" i="16"/>
  <c r="HO8" i="16"/>
  <c r="BN8" i="16"/>
  <c r="EZ8" i="16"/>
  <c r="K8" i="16"/>
  <c r="L8" i="16" s="1"/>
  <c r="GY8" i="16" s="1"/>
  <c r="IZ8" i="16"/>
  <c r="DL8" i="16"/>
  <c r="CY8" i="16"/>
  <c r="GL8" i="16"/>
  <c r="AX8" i="16"/>
  <c r="AJ8" i="16"/>
  <c r="GC8" i="16"/>
  <c r="DB8" i="16"/>
  <c r="O8" i="16"/>
  <c r="CB8" i="16"/>
  <c r="IF8" i="16"/>
  <c r="EB8" i="16"/>
  <c r="BB8" i="16"/>
  <c r="DL7" i="18"/>
  <c r="DM6" i="18"/>
  <c r="CP6" i="18"/>
  <c r="CH6" i="18"/>
  <c r="G7" i="19"/>
  <c r="H7" i="19" s="1"/>
  <c r="F8" i="19" s="1"/>
  <c r="J7" i="19"/>
  <c r="I7" i="19"/>
  <c r="EI7" i="18"/>
  <c r="CA7" i="18"/>
  <c r="FQ7" i="18"/>
  <c r="X7" i="18"/>
  <c r="FP7" i="18"/>
  <c r="FE7" i="18"/>
  <c r="FF7" i="18"/>
  <c r="EP7" i="18"/>
  <c r="AC5" i="18"/>
  <c r="AK5" i="18"/>
  <c r="DY5" i="18"/>
  <c r="EI5" i="18"/>
  <c r="AH5" i="18"/>
  <c r="CQ5" i="18"/>
  <c r="AT5" i="18"/>
  <c r="AW5" i="18"/>
  <c r="AM5" i="18"/>
  <c r="AN5" i="18"/>
  <c r="AL5" i="18"/>
  <c r="AI5" i="17"/>
  <c r="BQ5" i="17"/>
  <c r="CZ5" i="17"/>
  <c r="ET6" i="17"/>
  <c r="DT6" i="17"/>
  <c r="FF6" i="17"/>
  <c r="W6" i="17"/>
  <c r="FK6" i="17"/>
  <c r="EB6" i="17"/>
  <c r="DF6" i="17"/>
  <c r="BW6" i="17"/>
  <c r="I8" i="17"/>
  <c r="EA7" i="17"/>
  <c r="DG7" i="17"/>
  <c r="DY7" i="17"/>
  <c r="FS7" i="17"/>
  <c r="EI7" i="17"/>
  <c r="DK7" i="17"/>
  <c r="FU7" i="17"/>
  <c r="AJ7" i="17"/>
  <c r="BI7" i="17"/>
  <c r="AL7" i="17"/>
  <c r="FZ7" i="17"/>
  <c r="ER7" i="17"/>
  <c r="DI7" i="17"/>
  <c r="EZ7" i="17"/>
  <c r="DI5" i="17"/>
  <c r="AP5" i="17"/>
  <c r="S5" i="17"/>
  <c r="CV5" i="17"/>
  <c r="DR5" i="17"/>
  <c r="DH5" i="17"/>
  <c r="AY5" i="17"/>
  <c r="DV6" i="16"/>
  <c r="HN5" i="16"/>
  <c r="BZ5" i="16"/>
  <c r="ES6" i="16"/>
  <c r="JI5" i="16"/>
  <c r="DU5" i="16"/>
  <c r="GZ6" i="16"/>
  <c r="BL6" i="16"/>
  <c r="GB5" i="16"/>
  <c r="AN5" i="16"/>
  <c r="IG6" i="16"/>
  <c r="CS6" i="16"/>
  <c r="HI5" i="16"/>
  <c r="BU5" i="16"/>
  <c r="EZ6" i="16"/>
  <c r="JD5" i="16"/>
  <c r="DP5" i="16"/>
  <c r="GH6" i="16"/>
  <c r="CT6" i="15"/>
  <c r="DE6" i="15"/>
  <c r="EB6" i="15"/>
  <c r="W6" i="15"/>
  <c r="BF6" i="15"/>
  <c r="EK6" i="15"/>
  <c r="AZ6" i="15"/>
  <c r="FO8" i="19" l="1"/>
  <c r="IH8" i="16"/>
  <c r="EF8" i="16"/>
  <c r="FP8" i="16"/>
  <c r="AE8" i="16"/>
  <c r="CK8" i="16"/>
  <c r="IL8" i="16"/>
  <c r="EY8" i="16"/>
  <c r="AZ8" i="16"/>
  <c r="HA8" i="16"/>
  <c r="DN8" i="16"/>
  <c r="FQ8" i="16"/>
  <c r="BQ8" i="16"/>
  <c r="HR8" i="16"/>
  <c r="DT8" i="16"/>
  <c r="T8" i="16"/>
  <c r="FU8" i="16"/>
  <c r="BV8" i="16"/>
  <c r="HW8" i="16"/>
  <c r="DW8" i="16"/>
  <c r="AK8" i="16"/>
  <c r="FY8" i="16"/>
  <c r="CA7" i="15"/>
  <c r="EH7" i="15"/>
  <c r="DM7" i="15"/>
  <c r="DB7" i="15"/>
  <c r="CQ7" i="15"/>
  <c r="BT7" i="15"/>
  <c r="BU7" i="15"/>
  <c r="BJ7" i="15"/>
  <c r="CW6" i="18"/>
  <c r="V7" i="16"/>
  <c r="IS7" i="16"/>
  <c r="EC7" i="16"/>
  <c r="EX7" i="16"/>
  <c r="BC6" i="18"/>
  <c r="FM8" i="19"/>
  <c r="FQ8" i="19"/>
  <c r="FD6" i="18"/>
  <c r="AR6" i="18"/>
  <c r="DG6" i="18"/>
  <c r="T6" i="18"/>
  <c r="FE6" i="18"/>
  <c r="AT6" i="18"/>
  <c r="AT3" i="18" s="1"/>
  <c r="AT2" i="18" s="1"/>
  <c r="BA6" i="18"/>
  <c r="BF6" i="18"/>
  <c r="FM8" i="17"/>
  <c r="ED8" i="17"/>
  <c r="CR8" i="17"/>
  <c r="Z8" i="17"/>
  <c r="EL8" i="17"/>
  <c r="EA8" i="17"/>
  <c r="FL8" i="17"/>
  <c r="BA8" i="17"/>
  <c r="CO8" i="17"/>
  <c r="DZ8" i="17"/>
  <c r="DG8" i="17"/>
  <c r="BX8" i="17"/>
  <c r="BB8" i="17"/>
  <c r="AE8" i="17"/>
  <c r="FS8" i="17"/>
  <c r="BD6" i="17"/>
  <c r="CY6" i="17"/>
  <c r="CG6" i="17"/>
  <c r="FU6" i="17"/>
  <c r="EV6" i="17"/>
  <c r="DN6" i="17"/>
  <c r="DI6" i="17"/>
  <c r="AY7" i="18"/>
  <c r="CG7" i="18"/>
  <c r="EA7" i="18"/>
  <c r="AZ7" i="18"/>
  <c r="FW6" i="17"/>
  <c r="EJ8" i="18"/>
  <c r="DA8" i="18"/>
  <c r="BA8" i="18"/>
  <c r="DW8" i="18"/>
  <c r="ER8" i="18"/>
  <c r="CJ8" i="18"/>
  <c r="AL8" i="18"/>
  <c r="Z8" i="18"/>
  <c r="FF8" i="18"/>
  <c r="FG8" i="18"/>
  <c r="FA8" i="18"/>
  <c r="IW7" i="16"/>
  <c r="CA8" i="16"/>
  <c r="CF8" i="16"/>
  <c r="IE8" i="16"/>
  <c r="DT6" i="18"/>
  <c r="CP7" i="16"/>
  <c r="GH7" i="16"/>
  <c r="GW7" i="16"/>
  <c r="HS7" i="16"/>
  <c r="BO6" i="18"/>
  <c r="FP6" i="18"/>
  <c r="ED6" i="18"/>
  <c r="BG6" i="18"/>
  <c r="CQ6" i="18"/>
  <c r="AH6" i="18"/>
  <c r="BU6" i="18"/>
  <c r="CD6" i="18"/>
  <c r="BY6" i="18"/>
  <c r="CQ8" i="17"/>
  <c r="W8" i="17"/>
  <c r="EJ8" i="17"/>
  <c r="BQ8" i="17"/>
  <c r="FN8" i="17"/>
  <c r="FA8" i="17"/>
  <c r="AC8" i="17"/>
  <c r="BS8" i="17"/>
  <c r="DE8" i="17"/>
  <c r="EP8" i="17"/>
  <c r="DS8" i="17"/>
  <c r="CJ8" i="17"/>
  <c r="BN8" i="17"/>
  <c r="AQ8" i="17"/>
  <c r="EQ6" i="17"/>
  <c r="BB6" i="17"/>
  <c r="EP6" i="17"/>
  <c r="BH6" i="17"/>
  <c r="FL6" i="17"/>
  <c r="CQ6" i="17"/>
  <c r="FT6" i="17"/>
  <c r="CM6" i="17"/>
  <c r="X6" i="17"/>
  <c r="FZ6" i="17"/>
  <c r="BZ6" i="17"/>
  <c r="AL6" i="17"/>
  <c r="BG6" i="17"/>
  <c r="DG6" i="17"/>
  <c r="AU6" i="17"/>
  <c r="FD6" i="17"/>
  <c r="CW6" i="17"/>
  <c r="AK6" i="17"/>
  <c r="ES6" i="17"/>
  <c r="EG6" i="17"/>
  <c r="AM7" i="18"/>
  <c r="EQ7" i="18"/>
  <c r="CE7" i="18"/>
  <c r="BB7" i="18"/>
  <c r="CV7" i="18"/>
  <c r="CX7" i="18"/>
  <c r="AR7" i="18"/>
  <c r="BL7" i="18"/>
  <c r="BK7" i="18"/>
  <c r="EG7" i="18"/>
  <c r="BV7" i="18"/>
  <c r="CY7" i="18"/>
  <c r="AI7" i="18"/>
  <c r="CD7" i="18"/>
  <c r="AL7" i="18"/>
  <c r="FO7" i="18"/>
  <c r="CO7" i="18"/>
  <c r="AQ7" i="18"/>
  <c r="AG7" i="18"/>
  <c r="AI6" i="17"/>
  <c r="EN8" i="18"/>
  <c r="AA8" i="18"/>
  <c r="CH8" i="18"/>
  <c r="FH8" i="18"/>
  <c r="DH8" i="18"/>
  <c r="AY8" i="18"/>
  <c r="AM8" i="18"/>
  <c r="AC8" i="18"/>
  <c r="R8" i="18"/>
  <c r="R3" i="18" s="1"/>
  <c r="R2" i="18" s="1"/>
  <c r="S8" i="18"/>
  <c r="Y8" i="18"/>
  <c r="FX8" i="17"/>
  <c r="X8" i="17"/>
  <c r="BH8" i="17"/>
  <c r="EY8" i="17"/>
  <c r="U8" i="17"/>
  <c r="AB8" i="17"/>
  <c r="FP8" i="17"/>
  <c r="DW8" i="17"/>
  <c r="HF8" i="16"/>
  <c r="IP8" i="16"/>
  <c r="DF8" i="16"/>
  <c r="CX8" i="16"/>
  <c r="IY8" i="16"/>
  <c r="FL8" i="16"/>
  <c r="BM8" i="16"/>
  <c r="HN8" i="16"/>
  <c r="EA8" i="16"/>
  <c r="AC8" i="16"/>
  <c r="GD8" i="16"/>
  <c r="CD8" i="16"/>
  <c r="EG8" i="16"/>
  <c r="AG8" i="16"/>
  <c r="GH8" i="16"/>
  <c r="CI8" i="16"/>
  <c r="IJ8" i="16"/>
  <c r="EJ8" i="16"/>
  <c r="AW8" i="16"/>
  <c r="GK8" i="16"/>
  <c r="DS7" i="15"/>
  <c r="AZ7" i="15"/>
  <c r="AC7" i="15"/>
  <c r="CB7" i="15"/>
  <c r="ET7" i="15"/>
  <c r="DY7" i="15"/>
  <c r="DN7" i="15"/>
  <c r="DC7" i="15"/>
  <c r="CF7" i="15"/>
  <c r="CG7" i="15"/>
  <c r="BV7" i="15"/>
  <c r="HC7" i="16"/>
  <c r="DB6" i="18"/>
  <c r="ES8" i="16"/>
  <c r="FC8" i="16"/>
  <c r="GF8" i="16"/>
  <c r="DK8" i="16"/>
  <c r="X8" i="16"/>
  <c r="FZ8" i="16"/>
  <c r="BZ8" i="16"/>
  <c r="IA8" i="16"/>
  <c r="EN8" i="16"/>
  <c r="AP8" i="16"/>
  <c r="GQ8" i="16"/>
  <c r="CQ8" i="16"/>
  <c r="IR8" i="16"/>
  <c r="ET8" i="16"/>
  <c r="AT8" i="16"/>
  <c r="GU8" i="16"/>
  <c r="CV8" i="16"/>
  <c r="IW8" i="16"/>
  <c r="EW8" i="16"/>
  <c r="BI8" i="16"/>
  <c r="GW8" i="16"/>
  <c r="EE7" i="15"/>
  <c r="BL7" i="15"/>
  <c r="AO7" i="15"/>
  <c r="BO7" i="15"/>
  <c r="EK7" i="15"/>
  <c r="DZ7" i="15"/>
  <c r="DO7" i="15"/>
  <c r="CR7" i="15"/>
  <c r="CS7" i="15"/>
  <c r="CH7" i="15"/>
  <c r="CY6" i="18"/>
  <c r="BB7" i="16"/>
  <c r="FJ7" i="16"/>
  <c r="AW7" i="16"/>
  <c r="BR7" i="16"/>
  <c r="BZ6" i="18"/>
  <c r="FJ8" i="19"/>
  <c r="FK8" i="19"/>
  <c r="BX8" i="19"/>
  <c r="HO7" i="16"/>
  <c r="Y6" i="18"/>
  <c r="EQ6" i="18"/>
  <c r="DN6" i="18"/>
  <c r="EV6" i="18"/>
  <c r="CA6" i="18"/>
  <c r="DA6" i="18"/>
  <c r="DH6" i="18"/>
  <c r="CS6" i="18"/>
  <c r="DD8" i="17"/>
  <c r="EX8" i="17"/>
  <c r="BG8" i="17"/>
  <c r="DN8" i="17"/>
  <c r="Y8" i="17"/>
  <c r="AS8" i="17"/>
  <c r="AU8" i="17"/>
  <c r="CK8" i="17"/>
  <c r="DY8" i="17"/>
  <c r="FJ8" i="17"/>
  <c r="EE8" i="17"/>
  <c r="CV8" i="17"/>
  <c r="BZ8" i="17"/>
  <c r="BC8" i="17"/>
  <c r="FV6" i="17"/>
  <c r="EC9" i="18"/>
  <c r="BU9" i="18"/>
  <c r="EN9" i="18"/>
  <c r="CF9" i="18"/>
  <c r="DW9" i="18"/>
  <c r="BO9" i="18"/>
  <c r="DJ9" i="18"/>
  <c r="AI9" i="18"/>
  <c r="CC9" i="18"/>
  <c r="FC9" i="18"/>
  <c r="FC3" i="18" s="1"/>
  <c r="FC2" i="18" s="1"/>
  <c r="AT9" i="18"/>
  <c r="R9" i="18"/>
  <c r="FO9" i="18"/>
  <c r="EH9" i="18"/>
  <c r="AB9" i="18"/>
  <c r="O9" i="18"/>
  <c r="O3" i="18" s="1"/>
  <c r="O2" i="18" s="1"/>
  <c r="DR9" i="18"/>
  <c r="FQ9" i="18"/>
  <c r="AL9" i="18"/>
  <c r="K9" i="18"/>
  <c r="L9" i="18" s="1"/>
  <c r="FK9" i="18"/>
  <c r="AG9" i="18"/>
  <c r="BD9" i="18"/>
  <c r="X9" i="18"/>
  <c r="ET9" i="18"/>
  <c r="V9" i="18"/>
  <c r="EA9" i="18"/>
  <c r="P9" i="18"/>
  <c r="P3" i="18" s="1"/>
  <c r="P2" i="18" s="1"/>
  <c r="BA9" i="18"/>
  <c r="AM9" i="18"/>
  <c r="EE9" i="18"/>
  <c r="Q9" i="18"/>
  <c r="Q3" i="18" s="1"/>
  <c r="Q2" i="18" s="1"/>
  <c r="CJ9" i="18"/>
  <c r="FP9" i="18"/>
  <c r="CB9" i="18"/>
  <c r="DB8" i="18"/>
  <c r="BV8" i="18"/>
  <c r="DO8" i="18"/>
  <c r="AD8" i="18"/>
  <c r="T8" i="18"/>
  <c r="EB8" i="18"/>
  <c r="BL8" i="18"/>
  <c r="AZ8" i="18"/>
  <c r="AP8" i="18"/>
  <c r="AE8" i="18"/>
  <c r="AF8" i="18"/>
  <c r="AK8" i="18"/>
  <c r="EO7" i="16"/>
  <c r="EH8" i="16"/>
  <c r="HI7" i="16"/>
  <c r="CI7" i="16"/>
  <c r="DX8" i="16"/>
  <c r="HD8" i="16"/>
  <c r="HI8" i="16"/>
  <c r="EQ7" i="15"/>
  <c r="BX7" i="15"/>
  <c r="CZ7" i="15"/>
  <c r="F9" i="15"/>
  <c r="T8" i="15"/>
  <c r="X8" i="15"/>
  <c r="W8" i="15"/>
  <c r="V8" i="15"/>
  <c r="U8" i="15"/>
  <c r="O8" i="15"/>
  <c r="N8" i="15"/>
  <c r="BX8" i="15" s="1"/>
  <c r="M8" i="15"/>
  <c r="CH8" i="15" s="1"/>
  <c r="EL7" i="15"/>
  <c r="DD7" i="15"/>
  <c r="CT7" i="15"/>
  <c r="BN7" i="16"/>
  <c r="CE7" i="16"/>
  <c r="IF7" i="16"/>
  <c r="DQ7" i="16"/>
  <c r="EL7" i="16"/>
  <c r="CJ6" i="18"/>
  <c r="AL8" i="19"/>
  <c r="DK7" i="16"/>
  <c r="AL6" i="18"/>
  <c r="AL3" i="18" s="1"/>
  <c r="AL2" i="18" s="1"/>
  <c r="AI6" i="18"/>
  <c r="FC6" i="18"/>
  <c r="BH6" i="18"/>
  <c r="AE6" i="18"/>
  <c r="DU6" i="18"/>
  <c r="EE6" i="18"/>
  <c r="EI6" i="18"/>
  <c r="DL6" i="18"/>
  <c r="AJ8" i="17"/>
  <c r="AH8" i="17"/>
  <c r="CS8" i="17"/>
  <c r="EZ8" i="17"/>
  <c r="BD8" i="17"/>
  <c r="BT8" i="17"/>
  <c r="BM8" i="17"/>
  <c r="DC8" i="17"/>
  <c r="EO8" i="17"/>
  <c r="FZ8" i="17"/>
  <c r="EQ8" i="17"/>
  <c r="DH8" i="17"/>
  <c r="CL8" i="17"/>
  <c r="BO8" i="17"/>
  <c r="DL6" i="17"/>
  <c r="BM6" i="17"/>
  <c r="AW6" i="17"/>
  <c r="CX6" i="17"/>
  <c r="BN6" i="17"/>
  <c r="AD6" i="17"/>
  <c r="ET7" i="18"/>
  <c r="V7" i="18"/>
  <c r="AP7" i="18"/>
  <c r="W7" i="18"/>
  <c r="EJ6" i="17"/>
  <c r="AX8" i="18"/>
  <c r="AJ8" i="18"/>
  <c r="DN8" i="18"/>
  <c r="EV8" i="18"/>
  <c r="BJ8" i="18"/>
  <c r="AO8" i="18"/>
  <c r="EX8" i="18"/>
  <c r="BY8" i="18"/>
  <c r="BM8" i="18"/>
  <c r="BC8" i="18"/>
  <c r="AR8" i="18"/>
  <c r="AS8" i="18"/>
  <c r="AW8" i="18"/>
  <c r="ER8" i="19"/>
  <c r="T8" i="17"/>
  <c r="IB8" i="16"/>
  <c r="GE8" i="16"/>
  <c r="BO7" i="16"/>
  <c r="HY7" i="16"/>
  <c r="CN7" i="16"/>
  <c r="BU8" i="16"/>
  <c r="EA7" i="15"/>
  <c r="ID7" i="16"/>
  <c r="DW6" i="18"/>
  <c r="AR8" i="16"/>
  <c r="EP8" i="16"/>
  <c r="CR8" i="16"/>
  <c r="AO8" i="16"/>
  <c r="EK8" i="16"/>
  <c r="AY8" i="16"/>
  <c r="GZ8" i="16"/>
  <c r="CZ8" i="16"/>
  <c r="JA8" i="16"/>
  <c r="FO8" i="16"/>
  <c r="BP8" i="16"/>
  <c r="HQ8" i="16"/>
  <c r="DR8" i="16"/>
  <c r="S8" i="16"/>
  <c r="FT8" i="16"/>
  <c r="BT8" i="16"/>
  <c r="HV8" i="16"/>
  <c r="DV8" i="16"/>
  <c r="FW8" i="16"/>
  <c r="CG8" i="16"/>
  <c r="HU8" i="16"/>
  <c r="DK7" i="15"/>
  <c r="AQ7" i="15"/>
  <c r="CJ7" i="15"/>
  <c r="BM7" i="15"/>
  <c r="AP7" i="15"/>
  <c r="EJ7" i="15"/>
  <c r="EI7" i="15"/>
  <c r="EM7" i="15"/>
  <c r="DP7" i="15"/>
  <c r="DQ7" i="15"/>
  <c r="DF7" i="15"/>
  <c r="CM7" i="16"/>
  <c r="HB7" i="16"/>
  <c r="HT7" i="16"/>
  <c r="Y7" i="16"/>
  <c r="GK7" i="16"/>
  <c r="HF7" i="16"/>
  <c r="EL6" i="18"/>
  <c r="EP8" i="19"/>
  <c r="JC7" i="16"/>
  <c r="EN3" i="18"/>
  <c r="EN2" i="18" s="1"/>
  <c r="AP6" i="18"/>
  <c r="FM6" i="18"/>
  <c r="DX6" i="18"/>
  <c r="CR6" i="18"/>
  <c r="FL6" i="18"/>
  <c r="FH6" i="18"/>
  <c r="FO6" i="18"/>
  <c r="FO3" i="18" s="1"/>
  <c r="FO2" i="18" s="1"/>
  <c r="EG6" i="18"/>
  <c r="BP8" i="17"/>
  <c r="CB8" i="17"/>
  <c r="ES8" i="17"/>
  <c r="AF8" i="17"/>
  <c r="CF8" i="17"/>
  <c r="CZ8" i="17"/>
  <c r="CE8" i="17"/>
  <c r="DU8" i="17"/>
  <c r="FI8" i="17"/>
  <c r="FC8" i="17"/>
  <c r="DT8" i="17"/>
  <c r="CX8" i="17"/>
  <c r="CA8" i="17"/>
  <c r="DU6" i="17"/>
  <c r="EK8" i="18"/>
  <c r="DI8" i="18"/>
  <c r="V8" i="18"/>
  <c r="CU8" i="18"/>
  <c r="BK8" i="18"/>
  <c r="W8" i="18"/>
  <c r="CL8" i="18"/>
  <c r="BZ8" i="18"/>
  <c r="BP8" i="18"/>
  <c r="BE8" i="18"/>
  <c r="BF8" i="18"/>
  <c r="BI8" i="18"/>
  <c r="AB7" i="18"/>
  <c r="AH8" i="16"/>
  <c r="BO8" i="16"/>
  <c r="JG8" i="16"/>
  <c r="GM8" i="16"/>
  <c r="FB8" i="16"/>
  <c r="JF8" i="16"/>
  <c r="FJ8" i="16"/>
  <c r="AD7" i="15"/>
  <c r="DE7" i="15"/>
  <c r="V8" i="16"/>
  <c r="DP7" i="16"/>
  <c r="AN7" i="16"/>
  <c r="CF6" i="18"/>
  <c r="DS8" i="16"/>
  <c r="HP8" i="16"/>
  <c r="FS8" i="16"/>
  <c r="DO8" i="16"/>
  <c r="EX8" i="16"/>
  <c r="BL8" i="16"/>
  <c r="HM8" i="16"/>
  <c r="DM8" i="16"/>
  <c r="AA8" i="16"/>
  <c r="GB8" i="16"/>
  <c r="CC8" i="16"/>
  <c r="ID8" i="16"/>
  <c r="EE8" i="16"/>
  <c r="AF8" i="16"/>
  <c r="GG8" i="16"/>
  <c r="CH8" i="16"/>
  <c r="II8" i="16"/>
  <c r="EI8" i="16"/>
  <c r="AI8" i="16"/>
  <c r="GJ8" i="16"/>
  <c r="CS8" i="16"/>
  <c r="IG8" i="16"/>
  <c r="DX7" i="15"/>
  <c r="CM7" i="15"/>
  <c r="CV7" i="15"/>
  <c r="BY7" i="15"/>
  <c r="BB7" i="15"/>
  <c r="AG7" i="15"/>
  <c r="V7" i="15"/>
  <c r="CN7" i="15"/>
  <c r="AE7" i="15"/>
  <c r="EB7" i="15"/>
  <c r="EC7" i="15"/>
  <c r="DR7" i="15"/>
  <c r="IC7" i="16"/>
  <c r="CY7" i="16"/>
  <c r="CS7" i="16"/>
  <c r="DE7" i="16"/>
  <c r="FY7" i="16"/>
  <c r="CD8" i="19"/>
  <c r="EJ7" i="16"/>
  <c r="BB6" i="18"/>
  <c r="CI6" i="18"/>
  <c r="ES6" i="18"/>
  <c r="BN6" i="18"/>
  <c r="EX6" i="18"/>
  <c r="AN6" i="18"/>
  <c r="AA6" i="18"/>
  <c r="EY6" i="18"/>
  <c r="AO8" i="17"/>
  <c r="DQ8" i="17"/>
  <c r="BI8" i="17"/>
  <c r="BY8" i="17"/>
  <c r="DM8" i="17"/>
  <c r="EB8" i="17"/>
  <c r="CW8" i="17"/>
  <c r="EM8" i="17"/>
  <c r="FY8" i="17"/>
  <c r="AA8" i="17"/>
  <c r="FO8" i="17"/>
  <c r="EF8" i="17"/>
  <c r="DJ8" i="17"/>
  <c r="CM8" i="17"/>
  <c r="AT6" i="17"/>
  <c r="BY6" i="17"/>
  <c r="DZ6" i="17"/>
  <c r="AB6" i="17"/>
  <c r="DM6" i="17"/>
  <c r="CC6" i="17"/>
  <c r="AC7" i="18"/>
  <c r="AN7" i="18"/>
  <c r="EJ7" i="18"/>
  <c r="CM7" i="18"/>
  <c r="BO8" i="18"/>
  <c r="AN8" i="18"/>
  <c r="AG8" i="18"/>
  <c r="BB8" i="18"/>
  <c r="DX8" i="18"/>
  <c r="CI8" i="18"/>
  <c r="AU8" i="18"/>
  <c r="CY8" i="18"/>
  <c r="CM8" i="18"/>
  <c r="CC8" i="18"/>
  <c r="BR8" i="18"/>
  <c r="BS8" i="18"/>
  <c r="BU8" i="18"/>
  <c r="AK7" i="18"/>
  <c r="Q7" i="19"/>
  <c r="Q3" i="19" s="1"/>
  <c r="Q2" i="19" s="1"/>
  <c r="T7" i="19"/>
  <c r="R7" i="19"/>
  <c r="S7" i="19"/>
  <c r="CN8" i="17"/>
  <c r="BF8" i="17"/>
  <c r="FN8" i="16"/>
  <c r="AD8" i="16"/>
  <c r="CJ8" i="16"/>
  <c r="FR7" i="16"/>
  <c r="GI7" i="16"/>
  <c r="GS8" i="16"/>
  <c r="IT8" i="16"/>
  <c r="FK8" i="16"/>
  <c r="BY8" i="16"/>
  <c r="DZ8" i="16"/>
  <c r="AN8" i="16"/>
  <c r="GO8" i="16"/>
  <c r="CP8" i="16"/>
  <c r="ER8" i="16"/>
  <c r="AS8" i="16"/>
  <c r="GT8" i="16"/>
  <c r="CU8" i="16"/>
  <c r="IV8" i="16"/>
  <c r="EV8" i="16"/>
  <c r="AV8" i="16"/>
  <c r="GX8" i="16"/>
  <c r="DE8" i="16"/>
  <c r="IS8" i="16"/>
  <c r="AM7" i="15"/>
  <c r="DH7" i="15"/>
  <c r="CK7" i="15"/>
  <c r="BN7" i="15"/>
  <c r="AS7" i="15"/>
  <c r="AH7" i="15"/>
  <c r="DW7" i="15"/>
  <c r="EN7" i="15"/>
  <c r="EO7" i="15"/>
  <c r="ED7" i="15"/>
  <c r="DL7" i="16"/>
  <c r="IP7" i="16"/>
  <c r="FM7" i="16"/>
  <c r="BF7" i="16"/>
  <c r="BP8" i="19"/>
  <c r="FN8" i="19"/>
  <c r="BM6" i="18"/>
  <c r="AJ6" i="18"/>
  <c r="EH6" i="18"/>
  <c r="AF6" i="18"/>
  <c r="CL6" i="18"/>
  <c r="AW6" i="18"/>
  <c r="BD6" i="18"/>
  <c r="FU8" i="17"/>
  <c r="FK8" i="17"/>
  <c r="DA8" i="17"/>
  <c r="DP8" i="17"/>
  <c r="EN8" i="17"/>
  <c r="FB8" i="17"/>
  <c r="DO8" i="17"/>
  <c r="FE8" i="17"/>
  <c r="V8" i="17"/>
  <c r="AM8" i="17"/>
  <c r="V9" i="17"/>
  <c r="FS9" i="17"/>
  <c r="FR9" i="17"/>
  <c r="R9" i="17"/>
  <c r="FL9" i="17"/>
  <c r="P9" i="17"/>
  <c r="K9" i="17"/>
  <c r="L9" i="17" s="1"/>
  <c r="Q9" i="17"/>
  <c r="O9" i="17"/>
  <c r="E10" i="17"/>
  <c r="FW9" i="17"/>
  <c r="FK9" i="17"/>
  <c r="FQ9" i="17"/>
  <c r="FY9" i="17"/>
  <c r="ER8" i="17"/>
  <c r="DV8" i="17"/>
  <c r="CY8" i="17"/>
  <c r="EU8" i="18"/>
  <c r="DU8" i="18"/>
  <c r="BX8" i="18"/>
  <c r="CK8" i="18"/>
  <c r="FI8" i="18"/>
  <c r="DD8" i="18"/>
  <c r="BQ8" i="18"/>
  <c r="DL8" i="18"/>
  <c r="CZ8" i="18"/>
  <c r="CP8" i="18"/>
  <c r="CE8" i="18"/>
  <c r="CF8" i="18"/>
  <c r="CG8" i="18"/>
  <c r="AJ7" i="18"/>
  <c r="AP7" i="16"/>
  <c r="GD7" i="16"/>
  <c r="CA7" i="16"/>
  <c r="HP7" i="16"/>
  <c r="CZ7" i="16"/>
  <c r="IQ7" i="16"/>
  <c r="CO7" i="16"/>
  <c r="IE7" i="16"/>
  <c r="BG7" i="16"/>
  <c r="GU7" i="16"/>
  <c r="EB7" i="16"/>
  <c r="Z7" i="16"/>
  <c r="FN7" i="16"/>
  <c r="CU7" i="16"/>
  <c r="IL7" i="16"/>
  <c r="AZ7" i="16"/>
  <c r="GN7" i="16"/>
  <c r="AO7" i="16"/>
  <c r="GC7" i="16"/>
  <c r="AY7" i="16"/>
  <c r="DA7" i="16"/>
  <c r="IR7" i="16"/>
  <c r="BS7" i="16"/>
  <c r="HG7" i="16"/>
  <c r="EN7" i="16"/>
  <c r="AL7" i="16"/>
  <c r="FZ7" i="16"/>
  <c r="DG7" i="16"/>
  <c r="IY7" i="16"/>
  <c r="BL7" i="16"/>
  <c r="GZ7" i="16"/>
  <c r="BA7" i="16"/>
  <c r="GO7" i="16"/>
  <c r="FS7" i="16"/>
  <c r="EG7" i="16"/>
  <c r="EZ7" i="16"/>
  <c r="AX7" i="16"/>
  <c r="GL7" i="16"/>
  <c r="DS7" i="16"/>
  <c r="BX7" i="16"/>
  <c r="HM7" i="16"/>
  <c r="BM7" i="16"/>
  <c r="HA7" i="16"/>
  <c r="CQ7" i="16"/>
  <c r="IG7" i="16"/>
  <c r="X7" i="16"/>
  <c r="FL7" i="16"/>
  <c r="BJ7" i="16"/>
  <c r="GX7" i="16"/>
  <c r="EE7" i="16"/>
  <c r="CJ7" i="16"/>
  <c r="HZ7" i="16"/>
  <c r="BY7" i="16"/>
  <c r="HN7" i="16"/>
  <c r="CL7" i="16"/>
  <c r="IB7" i="16"/>
  <c r="DW7" i="16"/>
  <c r="EV7" i="16"/>
  <c r="EK7" i="16"/>
  <c r="DC7" i="16"/>
  <c r="IU7" i="16"/>
  <c r="AJ7" i="16"/>
  <c r="FX7" i="16"/>
  <c r="BV7" i="16"/>
  <c r="HK7" i="16"/>
  <c r="EQ7" i="16"/>
  <c r="CV7" i="16"/>
  <c r="IM7" i="16"/>
  <c r="CK7" i="16"/>
  <c r="IA7" i="16"/>
  <c r="EH7" i="16"/>
  <c r="EY7" i="16"/>
  <c r="CF7" i="16"/>
  <c r="JF7" i="16"/>
  <c r="CX7" i="16"/>
  <c r="IO7" i="16"/>
  <c r="EI7" i="16"/>
  <c r="FH7" i="16"/>
  <c r="EW7" i="16"/>
  <c r="DO7" i="16"/>
  <c r="JH7" i="16"/>
  <c r="AV7" i="16"/>
  <c r="GJ7" i="16"/>
  <c r="CH7" i="16"/>
  <c r="HX7" i="16"/>
  <c r="FC7" i="16"/>
  <c r="DH7" i="16"/>
  <c r="IZ7" i="16"/>
  <c r="CW7" i="16"/>
  <c r="IN7" i="16"/>
  <c r="IT7" i="16"/>
  <c r="DJ7" i="16"/>
  <c r="JB7" i="16"/>
  <c r="EU7" i="16"/>
  <c r="AF7" i="16"/>
  <c r="FT7" i="16"/>
  <c r="U7" i="16"/>
  <c r="FI7" i="16"/>
  <c r="EA7" i="16"/>
  <c r="BH7" i="16"/>
  <c r="GV7" i="16"/>
  <c r="CT7" i="16"/>
  <c r="IK7" i="16"/>
  <c r="AA7" i="16"/>
  <c r="FO7" i="16"/>
  <c r="DT7" i="16"/>
  <c r="DI7" i="16"/>
  <c r="JA7" i="16"/>
  <c r="IH7" i="16"/>
  <c r="DV7" i="16"/>
  <c r="FG7" i="16"/>
  <c r="AR7" i="16"/>
  <c r="GF7" i="16"/>
  <c r="AG7" i="16"/>
  <c r="FU7" i="16"/>
  <c r="EM7" i="16"/>
  <c r="BT7" i="16"/>
  <c r="HH7" i="16"/>
  <c r="DF7" i="16"/>
  <c r="IX7" i="16"/>
  <c r="AM7" i="16"/>
  <c r="GA7" i="16"/>
  <c r="EF7" i="16"/>
  <c r="DU7" i="16"/>
  <c r="HJ7" i="16"/>
  <c r="ET7" i="16"/>
  <c r="AQ7" i="16"/>
  <c r="GE7" i="16"/>
  <c r="BP7" i="16"/>
  <c r="HD7" i="16"/>
  <c r="BE7" i="16"/>
  <c r="GS7" i="16"/>
  <c r="W7" i="16"/>
  <c r="FK7" i="16"/>
  <c r="CR7" i="16"/>
  <c r="II7" i="16"/>
  <c r="ED7" i="16"/>
  <c r="BK7" i="16"/>
  <c r="GY7" i="16"/>
  <c r="FD7" i="16"/>
  <c r="ES7" i="16"/>
  <c r="HV7" i="16"/>
  <c r="BD7" i="16"/>
  <c r="GR7" i="16"/>
  <c r="AS7" i="16"/>
  <c r="GG7" i="16"/>
  <c r="HU7" i="16"/>
  <c r="FF7" i="16"/>
  <c r="BC7" i="16"/>
  <c r="GQ7" i="16"/>
  <c r="CB7" i="16"/>
  <c r="HQ7" i="16"/>
  <c r="BQ7" i="16"/>
  <c r="HE7" i="16"/>
  <c r="AI7" i="16"/>
  <c r="FW7" i="16"/>
  <c r="DD7" i="16"/>
  <c r="IV7" i="16"/>
  <c r="EP7" i="16"/>
  <c r="BW7" i="16"/>
  <c r="HL7" i="16"/>
  <c r="AB7" i="16"/>
  <c r="FP7" i="16"/>
  <c r="FE7" i="16"/>
  <c r="AE7" i="16"/>
  <c r="DR7" i="16"/>
  <c r="GM7" i="16"/>
  <c r="ER7" i="16"/>
  <c r="HS8" i="16"/>
  <c r="R8" i="16"/>
  <c r="AL8" i="16"/>
  <c r="CM8" i="16"/>
  <c r="IN8" i="16"/>
  <c r="BC8" i="16"/>
  <c r="DD8" i="16"/>
  <c r="FG8" i="16"/>
  <c r="BG8" i="16"/>
  <c r="HH8" i="16"/>
  <c r="DI8" i="16"/>
  <c r="IS9" i="16"/>
  <c r="HU9" i="16"/>
  <c r="GK9" i="16"/>
  <c r="FM9" i="16"/>
  <c r="DE9" i="16"/>
  <c r="CG9" i="16"/>
  <c r="AW9" i="16"/>
  <c r="Y9" i="16"/>
  <c r="HE9" i="16"/>
  <c r="GG9" i="16"/>
  <c r="EW9" i="16"/>
  <c r="DY9" i="16"/>
  <c r="BQ9" i="16"/>
  <c r="JB9" i="16"/>
  <c r="HK9" i="16"/>
  <c r="GH9" i="16"/>
  <c r="DN9" i="16"/>
  <c r="CK9" i="16"/>
  <c r="AT9" i="16"/>
  <c r="T9" i="16"/>
  <c r="GU9" i="16"/>
  <c r="FR9" i="16"/>
  <c r="EA9" i="16"/>
  <c r="CX9" i="16"/>
  <c r="AF9" i="16"/>
  <c r="IY9" i="16"/>
  <c r="HH9" i="16"/>
  <c r="GE9" i="16"/>
  <c r="DK9" i="16"/>
  <c r="CI9" i="16"/>
  <c r="AR9" i="16"/>
  <c r="R9" i="16"/>
  <c r="GR9" i="16"/>
  <c r="FP9" i="16"/>
  <c r="DX9" i="16"/>
  <c r="CV9" i="16"/>
  <c r="AD9" i="16"/>
  <c r="Q9" i="16"/>
  <c r="E10" i="16"/>
  <c r="HS9" i="16"/>
  <c r="GP9" i="16"/>
  <c r="DV9" i="16"/>
  <c r="CT9" i="16"/>
  <c r="BB9" i="16"/>
  <c r="AB9" i="16"/>
  <c r="O9" i="16"/>
  <c r="HR9" i="16"/>
  <c r="GO9" i="16"/>
  <c r="EX9" i="16"/>
  <c r="DU9" i="16"/>
  <c r="BA9" i="16"/>
  <c r="AA9" i="16"/>
  <c r="ID9" i="16"/>
  <c r="HA9" i="16"/>
  <c r="EG9" i="16"/>
  <c r="DD9" i="16"/>
  <c r="BM9" i="16"/>
  <c r="AL9" i="16"/>
  <c r="HN9" i="16"/>
  <c r="GL9" i="16"/>
  <c r="ET9" i="16"/>
  <c r="DR9" i="16"/>
  <c r="AX9" i="16"/>
  <c r="W9" i="16"/>
  <c r="IA9" i="16"/>
  <c r="GY9" i="16"/>
  <c r="EE9" i="16"/>
  <c r="DB9" i="16"/>
  <c r="BK9" i="16"/>
  <c r="AI9" i="16"/>
  <c r="HL9" i="16"/>
  <c r="GI9" i="16"/>
  <c r="ER9" i="16"/>
  <c r="DO9" i="16"/>
  <c r="AU9" i="16"/>
  <c r="U9" i="16"/>
  <c r="CQ9" i="16"/>
  <c r="K9" i="16"/>
  <c r="L9" i="16" s="1"/>
  <c r="DW9" i="16"/>
  <c r="FK9" i="16"/>
  <c r="II9" i="16"/>
  <c r="HP9" i="16"/>
  <c r="EH9" i="16"/>
  <c r="IE9" i="16"/>
  <c r="EL9" i="16"/>
  <c r="AZ9" i="16"/>
  <c r="AM9" i="16"/>
  <c r="HF9" i="16"/>
  <c r="GQ9" i="16"/>
  <c r="Z9" i="16"/>
  <c r="CU9" i="16"/>
  <c r="P9" i="16"/>
  <c r="BA7" i="15"/>
  <c r="GP7" i="16"/>
  <c r="CC7" i="16"/>
  <c r="JI7" i="16"/>
  <c r="GB7" i="16"/>
  <c r="CE8" i="16"/>
  <c r="GP8" i="16"/>
  <c r="HZ8" i="16"/>
  <c r="IQ8" i="16"/>
  <c r="HR7" i="16"/>
  <c r="FB7" i="16"/>
  <c r="BR8" i="16"/>
  <c r="FF8" i="16"/>
  <c r="AB8" i="16"/>
  <c r="W8" i="16"/>
  <c r="FX8" i="16"/>
  <c r="CL8" i="16"/>
  <c r="IM8" i="16"/>
  <c r="EM8" i="16"/>
  <c r="BA8" i="16"/>
  <c r="HB8" i="16"/>
  <c r="DC8" i="16"/>
  <c r="JD8" i="16"/>
  <c r="FE8" i="16"/>
  <c r="BF8" i="16"/>
  <c r="HG8" i="16"/>
  <c r="DH8" i="16"/>
  <c r="JI8" i="16"/>
  <c r="FI8" i="16"/>
  <c r="BJ8" i="16"/>
  <c r="HK8" i="16"/>
  <c r="DQ8" i="16"/>
  <c r="JE8" i="16"/>
  <c r="AY7" i="15"/>
  <c r="BD7" i="15"/>
  <c r="DT7" i="15"/>
  <c r="CW7" i="15"/>
  <c r="BZ7" i="15"/>
  <c r="BE7" i="15"/>
  <c r="AT7" i="15"/>
  <c r="AI7" i="15"/>
  <c r="AR7" i="15"/>
  <c r="CY7" i="15"/>
  <c r="BC7" i="15"/>
  <c r="EP7" i="15"/>
  <c r="FF6" i="18"/>
  <c r="JD7" i="16"/>
  <c r="DX7" i="16"/>
  <c r="IJ7" i="16"/>
  <c r="DZ7" i="16"/>
  <c r="BU7" i="16"/>
  <c r="Q9" i="19"/>
  <c r="P9" i="19"/>
  <c r="P3" i="19" s="1"/>
  <c r="P2" i="19" s="1"/>
  <c r="O9" i="19"/>
  <c r="O3" i="19" s="1"/>
  <c r="O2" i="19" s="1"/>
  <c r="K9" i="19"/>
  <c r="L9" i="19" s="1"/>
  <c r="R9" i="19"/>
  <c r="CM8" i="19"/>
  <c r="BW6" i="18"/>
  <c r="DJ5" i="15"/>
  <c r="AY5" i="15"/>
  <c r="AB5" i="15"/>
  <c r="CX5" i="15"/>
  <c r="DX5" i="15"/>
  <c r="DK5" i="15"/>
  <c r="AS5" i="15"/>
  <c r="AE5" i="15"/>
  <c r="DO5" i="15"/>
  <c r="CR5" i="15"/>
  <c r="BU5" i="15"/>
  <c r="CA5" i="15"/>
  <c r="BK5" i="15"/>
  <c r="AN5" i="15"/>
  <c r="BC5" i="15"/>
  <c r="EJ5" i="15"/>
  <c r="BD5" i="15"/>
  <c r="EA5" i="15"/>
  <c r="DD5" i="15"/>
  <c r="CG5" i="15"/>
  <c r="DW5" i="15"/>
  <c r="BW5" i="15"/>
  <c r="AZ5" i="15"/>
  <c r="AC5" i="15"/>
  <c r="AH5" i="15"/>
  <c r="CZ5" i="15"/>
  <c r="DP5" i="15"/>
  <c r="CS5" i="15"/>
  <c r="CE5" i="15"/>
  <c r="BZ5" i="15"/>
  <c r="EI5" i="15"/>
  <c r="CI5" i="15"/>
  <c r="BL5" i="15"/>
  <c r="AO5" i="15"/>
  <c r="BQ5" i="15"/>
  <c r="AT5" i="15"/>
  <c r="CC5" i="15"/>
  <c r="CY5" i="15"/>
  <c r="EB5" i="15"/>
  <c r="DE5" i="15"/>
  <c r="CM5" i="15"/>
  <c r="AL5" i="15"/>
  <c r="CU5" i="15"/>
  <c r="BX5" i="15"/>
  <c r="BA5" i="15"/>
  <c r="CO5" i="15"/>
  <c r="BF5" i="15"/>
  <c r="W5" i="15"/>
  <c r="CB5" i="15"/>
  <c r="DQ5" i="15"/>
  <c r="Z5" i="15"/>
  <c r="BJ5" i="15"/>
  <c r="DG5" i="15"/>
  <c r="CJ5" i="15"/>
  <c r="BM5" i="15"/>
  <c r="DA5" i="15"/>
  <c r="BR5" i="15"/>
  <c r="AI5" i="15"/>
  <c r="AG5" i="15"/>
  <c r="AF5" i="15"/>
  <c r="EC5" i="15"/>
  <c r="DN5" i="15"/>
  <c r="AX5" i="15"/>
  <c r="BV5" i="15"/>
  <c r="DS5" i="15"/>
  <c r="CV5" i="15"/>
  <c r="BY5" i="15"/>
  <c r="DM5" i="15"/>
  <c r="CD5" i="15"/>
  <c r="AU5" i="15"/>
  <c r="X5" i="15"/>
  <c r="DL5" i="15"/>
  <c r="CH5" i="15"/>
  <c r="CT5" i="15"/>
  <c r="EE5" i="15"/>
  <c r="DH5" i="15"/>
  <c r="CK5" i="15"/>
  <c r="DY5" i="15"/>
  <c r="CP5" i="15"/>
  <c r="BG5" i="15"/>
  <c r="AJ5" i="15"/>
  <c r="BE5" i="15"/>
  <c r="ED5" i="15"/>
  <c r="DF5" i="15"/>
  <c r="DR5" i="15"/>
  <c r="DT5" i="15"/>
  <c r="CW5" i="15"/>
  <c r="EK5" i="15"/>
  <c r="AD5" i="15"/>
  <c r="DB5" i="15"/>
  <c r="BS5" i="15"/>
  <c r="AV5" i="15"/>
  <c r="Y5" i="15"/>
  <c r="EF5" i="15"/>
  <c r="DV5" i="15"/>
  <c r="AA5" i="15"/>
  <c r="AP5" i="15"/>
  <c r="DU5" i="15"/>
  <c r="AR5" i="15"/>
  <c r="AQ5" i="15"/>
  <c r="DZ5" i="15"/>
  <c r="CQ5" i="15"/>
  <c r="BT5" i="15"/>
  <c r="AW5" i="15"/>
  <c r="DI5" i="15"/>
  <c r="EH5" i="15"/>
  <c r="BH5" i="15"/>
  <c r="AK5" i="15"/>
  <c r="BB5" i="15"/>
  <c r="AM5" i="15"/>
  <c r="BO5" i="15"/>
  <c r="EG5" i="15"/>
  <c r="BP5" i="15"/>
  <c r="CL5" i="15"/>
  <c r="CN5" i="15"/>
  <c r="BN5" i="15"/>
  <c r="DC5" i="15"/>
  <c r="CF5" i="15"/>
  <c r="BI5" i="15"/>
  <c r="BE6" i="18"/>
  <c r="BS6" i="18"/>
  <c r="CU6" i="18"/>
  <c r="DY6" i="18"/>
  <c r="BX6" i="18"/>
  <c r="AV8" i="17"/>
  <c r="AT8" i="17"/>
  <c r="EV8" i="17"/>
  <c r="FH8" i="17"/>
  <c r="FT8" i="17"/>
  <c r="AG8" i="17"/>
  <c r="EG8" i="17"/>
  <c r="FW8" i="17"/>
  <c r="AL8" i="17"/>
  <c r="AY8" i="17"/>
  <c r="FD8" i="17"/>
  <c r="EH8" i="17"/>
  <c r="DK8" i="17"/>
  <c r="EC6" i="17"/>
  <c r="CA6" i="17"/>
  <c r="FS6" i="17"/>
  <c r="DA6" i="17"/>
  <c r="FP6" i="17"/>
  <c r="EF6" i="17"/>
  <c r="FN7" i="18"/>
  <c r="CC7" i="18"/>
  <c r="AT7" i="18"/>
  <c r="CJ7" i="18"/>
  <c r="FA7" i="18"/>
  <c r="BW8" i="18"/>
  <c r="AV8" i="18"/>
  <c r="EE8" i="18"/>
  <c r="DR8" i="18"/>
  <c r="AI8" i="18"/>
  <c r="EA8" i="18"/>
  <c r="CN8" i="18"/>
  <c r="DY8" i="18"/>
  <c r="DM8" i="18"/>
  <c r="DC8" i="18"/>
  <c r="CR8" i="18"/>
  <c r="CT8" i="18"/>
  <c r="CS8" i="18"/>
  <c r="CW7" i="18"/>
  <c r="BZ7" i="16"/>
  <c r="FE8" i="18"/>
  <c r="CW8" i="18"/>
  <c r="AH8" i="18"/>
  <c r="FB8" i="18"/>
  <c r="BG8" i="18"/>
  <c r="EW8" i="18"/>
  <c r="DJ8" i="18"/>
  <c r="DJ3" i="18" s="1"/>
  <c r="DJ2" i="18" s="1"/>
  <c r="EL8" i="18"/>
  <c r="DZ8" i="18"/>
  <c r="DP8" i="18"/>
  <c r="DF8" i="18"/>
  <c r="DG8" i="18"/>
  <c r="DE8" i="18"/>
  <c r="FG7" i="18"/>
  <c r="FB7" i="18"/>
  <c r="ET8" i="17"/>
  <c r="CG7" i="16"/>
  <c r="AX8" i="19"/>
  <c r="EI8" i="17"/>
  <c r="ED6" i="17"/>
  <c r="T6" i="17"/>
  <c r="CB6" i="17"/>
  <c r="BI6" i="17"/>
  <c r="AG6" i="17"/>
  <c r="AQ6" i="17"/>
  <c r="AE6" i="17"/>
  <c r="AE7" i="18"/>
  <c r="BW7" i="18"/>
  <c r="BA7" i="18"/>
  <c r="AU7" i="18"/>
  <c r="BN7" i="18"/>
  <c r="AT8" i="18"/>
  <c r="CD8" i="18"/>
  <c r="EP8" i="18"/>
  <c r="CA8" i="18"/>
  <c r="AB8" i="18"/>
  <c r="CB8" i="18"/>
  <c r="EH8" i="18"/>
  <c r="EY8" i="18"/>
  <c r="EM8" i="18"/>
  <c r="ED8" i="18"/>
  <c r="DS8" i="18"/>
  <c r="DT8" i="18"/>
  <c r="DQ8" i="18"/>
  <c r="DQ7" i="19"/>
  <c r="BM7" i="19"/>
  <c r="DM7" i="19"/>
  <c r="BC7" i="19"/>
  <c r="DI7" i="19"/>
  <c r="AY7" i="19"/>
  <c r="EZ7" i="19"/>
  <c r="CW7" i="19"/>
  <c r="AU7" i="19"/>
  <c r="EU7" i="19"/>
  <c r="CS7" i="19"/>
  <c r="AQ7" i="19"/>
  <c r="EO7" i="19"/>
  <c r="CF7" i="19"/>
  <c r="AF7" i="19"/>
  <c r="EA7" i="19"/>
  <c r="CD7" i="19"/>
  <c r="U7" i="19"/>
  <c r="DY7" i="19"/>
  <c r="BR7" i="19"/>
  <c r="FH7" i="19"/>
  <c r="EQ7" i="19"/>
  <c r="EK7" i="19"/>
  <c r="CM7" i="19"/>
  <c r="CE7" i="19"/>
  <c r="AW7" i="19"/>
  <c r="AG7" i="19"/>
  <c r="Y7" i="19"/>
  <c r="DB7" i="19"/>
  <c r="FG7" i="19"/>
  <c r="FA7" i="19"/>
  <c r="CL7" i="19"/>
  <c r="EF7" i="19"/>
  <c r="FB7" i="19"/>
  <c r="EE7" i="19"/>
  <c r="DC7" i="19"/>
  <c r="DK7" i="19"/>
  <c r="CA7" i="19"/>
  <c r="BZ7" i="19"/>
  <c r="DO7" i="19"/>
  <c r="BX7" i="19"/>
  <c r="CY7" i="19"/>
  <c r="AB7" i="19"/>
  <c r="BF7" i="19"/>
  <c r="DX7" i="19"/>
  <c r="AS7" i="19"/>
  <c r="DT7" i="19"/>
  <c r="EP7" i="19"/>
  <c r="EW7" i="19"/>
  <c r="DW7" i="19"/>
  <c r="EB7" i="19"/>
  <c r="CR7" i="19"/>
  <c r="CO7" i="19"/>
  <c r="AA7" i="19"/>
  <c r="CP7" i="19"/>
  <c r="BW7" i="19"/>
  <c r="V7" i="19"/>
  <c r="BN7" i="19"/>
  <c r="DH7" i="19"/>
  <c r="ED7" i="19"/>
  <c r="EG7" i="19"/>
  <c r="CZ7" i="19"/>
  <c r="EN7" i="19"/>
  <c r="AH7" i="19"/>
  <c r="EX7" i="19"/>
  <c r="DL7" i="19"/>
  <c r="CT7" i="19"/>
  <c r="DU7" i="19"/>
  <c r="BT7" i="19"/>
  <c r="EM7" i="19"/>
  <c r="BK7" i="19"/>
  <c r="DD7" i="19"/>
  <c r="AR7" i="19"/>
  <c r="BB7" i="19"/>
  <c r="CV7" i="19"/>
  <c r="DR7" i="19"/>
  <c r="DP7" i="19"/>
  <c r="CI7" i="19"/>
  <c r="BA7" i="19"/>
  <c r="EC7" i="19"/>
  <c r="CC7" i="19"/>
  <c r="AD7" i="19"/>
  <c r="CK7" i="19"/>
  <c r="CU7" i="19"/>
  <c r="AM7" i="19"/>
  <c r="AX7" i="19"/>
  <c r="AC7" i="19"/>
  <c r="EL7" i="19"/>
  <c r="BI7" i="19"/>
  <c r="AP7" i="19"/>
  <c r="CJ7" i="19"/>
  <c r="DF7" i="19"/>
  <c r="DA7" i="19"/>
  <c r="BS7" i="19"/>
  <c r="BU7" i="19"/>
  <c r="EY7" i="19"/>
  <c r="BD7" i="19"/>
  <c r="FF7" i="19"/>
  <c r="CB7" i="19"/>
  <c r="X7" i="19"/>
  <c r="FC7" i="19"/>
  <c r="CN7" i="19"/>
  <c r="DN7" i="19"/>
  <c r="ET7" i="19"/>
  <c r="AZ7" i="19"/>
  <c r="BV7" i="19"/>
  <c r="BE7" i="19"/>
  <c r="W7" i="19"/>
  <c r="DZ7" i="19"/>
  <c r="EH7" i="19"/>
  <c r="AE7" i="19"/>
  <c r="ES7" i="19"/>
  <c r="EI7" i="19"/>
  <c r="BH7" i="19"/>
  <c r="AT7" i="19"/>
  <c r="EJ7" i="19"/>
  <c r="FE7" i="19"/>
  <c r="AN7" i="19"/>
  <c r="BJ7" i="19"/>
  <c r="AO7" i="19"/>
  <c r="AJ7" i="19"/>
  <c r="AV7" i="19"/>
  <c r="BQ7" i="19"/>
  <c r="BO7" i="19"/>
  <c r="DE7" i="19"/>
  <c r="DJ7" i="19"/>
  <c r="FD7" i="19"/>
  <c r="AL7" i="19"/>
  <c r="BP7" i="19"/>
  <c r="BY7" i="19"/>
  <c r="AK7" i="19"/>
  <c r="CH7" i="19"/>
  <c r="DG7" i="19"/>
  <c r="AI7" i="19"/>
  <c r="DS7" i="19"/>
  <c r="CX7" i="19"/>
  <c r="ER7" i="19"/>
  <c r="Z7" i="19"/>
  <c r="EV7" i="19"/>
  <c r="CG7" i="19"/>
  <c r="CQ7" i="19"/>
  <c r="BG7" i="19"/>
  <c r="BL7" i="19"/>
  <c r="DV7" i="19"/>
  <c r="GI8" i="16"/>
  <c r="AT7" i="16"/>
  <c r="BQ6" i="18"/>
  <c r="BK6" i="18"/>
  <c r="EO6" i="18"/>
  <c r="X6" i="18"/>
  <c r="X3" i="18" s="1"/>
  <c r="X2" i="18" s="1"/>
  <c r="EC6" i="18"/>
  <c r="AU6" i="18"/>
  <c r="AM6" i="18"/>
  <c r="AM3" i="18" s="1"/>
  <c r="AM2" i="18" s="1"/>
  <c r="Z6" i="18"/>
  <c r="AC6" i="18"/>
  <c r="AO6" i="18"/>
  <c r="BI6" i="18"/>
  <c r="AB6" i="18"/>
  <c r="AB3" i="18" s="1"/>
  <c r="AB2" i="18" s="1"/>
  <c r="DV6" i="18"/>
  <c r="AZ6" i="18"/>
  <c r="FB6" i="18"/>
  <c r="FJ6" i="18"/>
  <c r="FN6" i="18"/>
  <c r="FQ6" i="18"/>
  <c r="FQ3" i="18" s="1"/>
  <c r="FQ2" i="18" s="1"/>
  <c r="EZ6" i="18"/>
  <c r="V6" i="18"/>
  <c r="DD6" i="18"/>
  <c r="CE6" i="18"/>
  <c r="DF6" i="18"/>
  <c r="DP6" i="18"/>
  <c r="EB6" i="18"/>
  <c r="EM6" i="18"/>
  <c r="EW6" i="18"/>
  <c r="AS6" i="18"/>
  <c r="ER6" i="18"/>
  <c r="CX6" i="18"/>
  <c r="CT6" i="18"/>
  <c r="DC6" i="18"/>
  <c r="DO6" i="18"/>
  <c r="DZ6" i="18"/>
  <c r="EJ6" i="18"/>
  <c r="BL6" i="18"/>
  <c r="FI6" i="18"/>
  <c r="AV6" i="18"/>
  <c r="DR6" i="18"/>
  <c r="AG6" i="18"/>
  <c r="CN6" i="18"/>
  <c r="EF6" i="18"/>
  <c r="EN6" i="18"/>
  <c r="EC8" i="17"/>
  <c r="AX8" i="17"/>
  <c r="CG8" i="17"/>
  <c r="AK8" i="17"/>
  <c r="BV8" i="17"/>
  <c r="BW8" i="17"/>
  <c r="AN8" i="17"/>
  <c r="FF8" i="17"/>
  <c r="AC7" i="16"/>
  <c r="HC8" i="16"/>
  <c r="JC8" i="16"/>
  <c r="HL8" i="16"/>
  <c r="Z8" i="16"/>
  <c r="CN8" i="16"/>
  <c r="EQ8" i="16"/>
  <c r="AQ8" i="16"/>
  <c r="GR8" i="16"/>
  <c r="IU8" i="16"/>
  <c r="EU8" i="16"/>
  <c r="AU8" i="16"/>
  <c r="GV8" i="16"/>
  <c r="CW8" i="16"/>
  <c r="FA8" i="16"/>
  <c r="EU7" i="15"/>
  <c r="CO7" i="15"/>
  <c r="AL7" i="15"/>
  <c r="CC6" i="18"/>
  <c r="CB6" i="18"/>
  <c r="DM7" i="16"/>
  <c r="FA7" i="16"/>
  <c r="DB7" i="16"/>
  <c r="JG7" i="16"/>
  <c r="AK7" i="16"/>
  <c r="J9" i="17"/>
  <c r="Z9" i="17" s="1"/>
  <c r="G9" i="17"/>
  <c r="H9" i="17" s="1"/>
  <c r="F10" i="17" s="1"/>
  <c r="I9" i="17"/>
  <c r="S9" i="17" s="1"/>
  <c r="EO8" i="19"/>
  <c r="FP8" i="19"/>
  <c r="W6" i="18"/>
  <c r="DK6" i="18"/>
  <c r="CK6" i="18"/>
  <c r="BT6" i="18"/>
  <c r="EA6" i="18"/>
  <c r="FK6" i="18"/>
  <c r="FK3" i="18" s="1"/>
  <c r="FK2" i="18" s="1"/>
  <c r="DR8" i="17"/>
  <c r="FV8" i="17"/>
  <c r="DB8" i="17"/>
  <c r="CD8" i="17"/>
  <c r="BR8" i="17"/>
  <c r="DL8" i="17"/>
  <c r="BE8" i="17"/>
  <c r="CP8" i="17"/>
  <c r="CI8" i="17"/>
  <c r="AZ8" i="17"/>
  <c r="AD8" i="17"/>
  <c r="FR8" i="17"/>
  <c r="EU8" i="17"/>
  <c r="EZ6" i="17"/>
  <c r="CS6" i="17"/>
  <c r="FA6" i="17"/>
  <c r="CV6" i="17"/>
  <c r="BX6" i="17"/>
  <c r="BO6" i="17"/>
  <c r="BF6" i="17"/>
  <c r="AD7" i="18"/>
  <c r="EZ7" i="18"/>
  <c r="DP7" i="18"/>
  <c r="DC7" i="18"/>
  <c r="CU7" i="18"/>
  <c r="DR6" i="17"/>
  <c r="CO8" i="18"/>
  <c r="BT8" i="18"/>
  <c r="EI8" i="18"/>
  <c r="BH8" i="18"/>
  <c r="CX8" i="18"/>
  <c r="AQ8" i="18"/>
  <c r="FC8" i="18"/>
  <c r="EZ8" i="18"/>
  <c r="EQ8" i="18"/>
  <c r="EF8" i="18"/>
  <c r="EG8" i="18"/>
  <c r="EC8" i="18"/>
  <c r="DY7" i="16"/>
  <c r="AH7" i="16"/>
  <c r="G9" i="18"/>
  <c r="H9" i="18" s="1"/>
  <c r="I9" i="18"/>
  <c r="T9" i="18" s="1"/>
  <c r="J9" i="18"/>
  <c r="CS9" i="18" s="1"/>
  <c r="CH8" i="17"/>
  <c r="BJ8" i="17"/>
  <c r="AR8" i="17"/>
  <c r="FQ8" i="17"/>
  <c r="R8" i="17"/>
  <c r="I8" i="19"/>
  <c r="U8" i="19" s="1"/>
  <c r="G8" i="19"/>
  <c r="H8" i="19" s="1"/>
  <c r="F9" i="19" s="1"/>
  <c r="J8" i="19"/>
  <c r="BK8" i="16"/>
  <c r="DY8" i="16"/>
  <c r="GA8" i="16"/>
  <c r="IO8" i="16"/>
  <c r="CT8" i="16"/>
  <c r="IX8" i="16"/>
  <c r="EG7" i="15"/>
  <c r="DJ7" i="15"/>
  <c r="CD7" i="15"/>
  <c r="BS7" i="15"/>
  <c r="AV7" i="15"/>
  <c r="AW7" i="15"/>
  <c r="AD7" i="16"/>
  <c r="AU7" i="16"/>
  <c r="FQ7" i="16"/>
  <c r="DS6" i="18"/>
  <c r="BE8" i="16"/>
  <c r="CO8" i="16"/>
  <c r="IC8" i="16"/>
  <c r="BX8" i="16"/>
  <c r="HY8" i="16"/>
  <c r="EL8" i="16"/>
  <c r="AM8" i="16"/>
  <c r="GN8" i="16"/>
  <c r="DA8" i="16"/>
  <c r="JB8" i="16"/>
  <c r="FD8" i="16"/>
  <c r="BD8" i="16"/>
  <c r="HE8" i="16"/>
  <c r="DG8" i="16"/>
  <c r="JH8" i="16"/>
  <c r="FH8" i="16"/>
  <c r="BH8" i="16"/>
  <c r="HJ8" i="16"/>
  <c r="DJ8" i="16"/>
  <c r="Y8" i="16"/>
  <c r="FM8" i="16"/>
  <c r="CU7" i="15"/>
  <c r="AB7" i="15"/>
  <c r="BP7" i="15"/>
  <c r="ES7" i="15"/>
  <c r="DV7" i="15"/>
  <c r="DA7" i="15"/>
  <c r="CP7" i="15"/>
  <c r="CE7" i="15"/>
  <c r="BH7" i="15"/>
  <c r="BI7" i="15"/>
  <c r="CO6" i="18"/>
  <c r="CM6" i="18"/>
  <c r="JE7" i="16"/>
  <c r="HW7" i="16"/>
  <c r="FV7" i="16"/>
  <c r="BI7" i="16"/>
  <c r="CD7" i="16"/>
  <c r="AX6" i="18"/>
  <c r="W8" i="19"/>
  <c r="FL8" i="19"/>
  <c r="FA8" i="19"/>
  <c r="EP6" i="18"/>
  <c r="AY6" i="18"/>
  <c r="EU6" i="18"/>
  <c r="DQ6" i="18"/>
  <c r="U6" i="18"/>
  <c r="AK6" i="18"/>
  <c r="CC8" i="17"/>
  <c r="DX8" i="17"/>
  <c r="AW8" i="17"/>
  <c r="EW8" i="17"/>
  <c r="DI8" i="17"/>
  <c r="CT8" i="17"/>
  <c r="EK8" i="17"/>
  <c r="AI8" i="17"/>
  <c r="BU8" i="17"/>
  <c r="DF8" i="17"/>
  <c r="CU8" i="17"/>
  <c r="BL8" i="17"/>
  <c r="AP8" i="17"/>
  <c r="S8" i="17"/>
  <c r="FG8" i="17"/>
  <c r="AN6" i="17"/>
  <c r="Y6" i="17"/>
  <c r="AS6" i="17"/>
  <c r="EH6" i="17"/>
  <c r="DJ6" i="17"/>
  <c r="CP6" i="17"/>
  <c r="CD6" i="17"/>
  <c r="AO7" i="18"/>
  <c r="BM7" i="18"/>
  <c r="EV7" i="18"/>
  <c r="EC7" i="18"/>
  <c r="EN6" i="17"/>
  <c r="BD8" i="18"/>
  <c r="CV8" i="18"/>
  <c r="DK8" i="18"/>
  <c r="CQ8" i="18"/>
  <c r="DV8" i="18"/>
  <c r="BN8" i="18"/>
  <c r="FN8" i="18"/>
  <c r="FD8" i="18"/>
  <c r="ES8" i="18"/>
  <c r="ET8" i="18"/>
  <c r="ET3" i="18" s="1"/>
  <c r="ET2" i="18" s="1"/>
  <c r="EO8" i="18"/>
  <c r="Z3" i="18" l="1"/>
  <c r="Z2" i="18" s="1"/>
  <c r="FL3" i="18"/>
  <c r="FL2" i="18" s="1"/>
  <c r="BV3" i="18"/>
  <c r="BV2" i="18" s="1"/>
  <c r="EM3" i="18"/>
  <c r="EM2" i="18" s="1"/>
  <c r="CS3" i="18"/>
  <c r="CS2" i="18" s="1"/>
  <c r="BJ3" i="18"/>
  <c r="BJ2" i="18" s="1"/>
  <c r="EU9" i="17"/>
  <c r="AE8" i="19"/>
  <c r="BB8" i="19"/>
  <c r="AG8" i="19"/>
  <c r="CX3" i="18"/>
  <c r="CX2" i="18" s="1"/>
  <c r="AM9" i="17"/>
  <c r="CW8" i="19"/>
  <c r="CM8" i="15"/>
  <c r="CO8" i="19"/>
  <c r="DD8" i="19"/>
  <c r="AQ8" i="19"/>
  <c r="J9" i="19"/>
  <c r="G9" i="19"/>
  <c r="H9" i="19" s="1"/>
  <c r="I9" i="19"/>
  <c r="EX8" i="19"/>
  <c r="CN3" i="18"/>
  <c r="CN2" i="18" s="1"/>
  <c r="EC3" i="18"/>
  <c r="EC2" i="18" s="1"/>
  <c r="EI8" i="19"/>
  <c r="EH8" i="19"/>
  <c r="AH9" i="19"/>
  <c r="DP9" i="19"/>
  <c r="DK9" i="19"/>
  <c r="BR9" i="19"/>
  <c r="FI9" i="19"/>
  <c r="BI9" i="19"/>
  <c r="BI3" i="19" s="1"/>
  <c r="BI2" i="19" s="1"/>
  <c r="AX9" i="19"/>
  <c r="AA9" i="19"/>
  <c r="FO9" i="19"/>
  <c r="FO3" i="19" s="1"/>
  <c r="FO2" i="19" s="1"/>
  <c r="ER9" i="19"/>
  <c r="DU9" i="19"/>
  <c r="GC9" i="16"/>
  <c r="BC9" i="16"/>
  <c r="CB9" i="16"/>
  <c r="AH9" i="16"/>
  <c r="GX9" i="16"/>
  <c r="DP9" i="16"/>
  <c r="AJ9" i="16"/>
  <c r="GZ9" i="16"/>
  <c r="DS9" i="16"/>
  <c r="AN9" i="16"/>
  <c r="HC9" i="16"/>
  <c r="DH9" i="16"/>
  <c r="GD9" i="16"/>
  <c r="CW9" i="16"/>
  <c r="S9" i="16"/>
  <c r="GF9" i="16"/>
  <c r="CY9" i="16"/>
  <c r="BE9" i="16"/>
  <c r="GS9" i="16"/>
  <c r="CS9" i="16"/>
  <c r="IG9" i="16"/>
  <c r="AJ9" i="17"/>
  <c r="CI9" i="17"/>
  <c r="CQ9" i="17"/>
  <c r="DD9" i="17"/>
  <c r="CF9" i="17"/>
  <c r="BS9" i="17"/>
  <c r="CU9" i="17"/>
  <c r="FT9" i="17"/>
  <c r="AN9" i="17"/>
  <c r="CS9" i="17"/>
  <c r="CX9" i="17"/>
  <c r="CA9" i="17"/>
  <c r="BE9" i="17"/>
  <c r="AH9" i="17"/>
  <c r="FV9" i="17"/>
  <c r="BD3" i="18"/>
  <c r="BD2" i="18" s="1"/>
  <c r="DT8" i="19"/>
  <c r="FB8" i="19"/>
  <c r="AS8" i="19"/>
  <c r="EE3" i="18"/>
  <c r="EE2" i="18" s="1"/>
  <c r="BM8" i="19"/>
  <c r="CY8" i="15"/>
  <c r="BD8" i="15"/>
  <c r="DT8" i="15"/>
  <c r="CK8" i="15"/>
  <c r="BN8" i="15"/>
  <c r="AG8" i="15"/>
  <c r="AH8" i="15"/>
  <c r="CB8" i="15"/>
  <c r="BO8" i="15"/>
  <c r="EO8" i="15"/>
  <c r="DF8" i="15"/>
  <c r="CX9" i="18"/>
  <c r="AJ9" i="18"/>
  <c r="AJ3" i="18" s="1"/>
  <c r="AJ2" i="18" s="1"/>
  <c r="DT9" i="18"/>
  <c r="DT3" i="18" s="1"/>
  <c r="DT2" i="18" s="1"/>
  <c r="BJ9" i="18"/>
  <c r="AZ9" i="18"/>
  <c r="BG9" i="18"/>
  <c r="AA9" i="18"/>
  <c r="AA3" i="18" s="1"/>
  <c r="AA2" i="18" s="1"/>
  <c r="AP9" i="18"/>
  <c r="BK9" i="18"/>
  <c r="CT9" i="18"/>
  <c r="CT3" i="18" s="1"/>
  <c r="CT2" i="18" s="1"/>
  <c r="DZ9" i="18"/>
  <c r="EI9" i="18"/>
  <c r="EI3" i="18" s="1"/>
  <c r="EI2" i="18" s="1"/>
  <c r="EZ9" i="18"/>
  <c r="EO9" i="18"/>
  <c r="EB8" i="19"/>
  <c r="EB3" i="19" s="1"/>
  <c r="EB2" i="19" s="1"/>
  <c r="BG3" i="18"/>
  <c r="BG2" i="18" s="1"/>
  <c r="EL8" i="19"/>
  <c r="EL3" i="19" s="1"/>
  <c r="EL2" i="19" s="1"/>
  <c r="BH8" i="19"/>
  <c r="ER9" i="17"/>
  <c r="DB9" i="17"/>
  <c r="DY8" i="19"/>
  <c r="AJ8" i="19"/>
  <c r="IS10" i="16"/>
  <c r="HU10" i="16"/>
  <c r="HI10" i="16"/>
  <c r="FM10" i="16"/>
  <c r="FA10" i="16"/>
  <c r="EC10" i="16"/>
  <c r="DE10" i="16"/>
  <c r="CG10" i="16"/>
  <c r="BU10" i="16"/>
  <c r="Y10" i="16"/>
  <c r="JD10" i="16"/>
  <c r="IF10" i="16"/>
  <c r="HH10" i="16"/>
  <c r="GJ10" i="16"/>
  <c r="JC10" i="16"/>
  <c r="HG10" i="16"/>
  <c r="GU10" i="16"/>
  <c r="JB10" i="16"/>
  <c r="ID10" i="16"/>
  <c r="HF10" i="16"/>
  <c r="GT10" i="16"/>
  <c r="HQ10" i="16"/>
  <c r="HE10" i="16"/>
  <c r="GG10" i="16"/>
  <c r="FI10" i="16"/>
  <c r="EK10" i="16"/>
  <c r="DY10" i="16"/>
  <c r="CC10" i="16"/>
  <c r="BQ10" i="16"/>
  <c r="AS10" i="16"/>
  <c r="U10" i="16"/>
  <c r="IK10" i="16"/>
  <c r="HO10" i="16"/>
  <c r="EZ10" i="16"/>
  <c r="EL10" i="16"/>
  <c r="DI10" i="16"/>
  <c r="CF10" i="16"/>
  <c r="BC10" i="16"/>
  <c r="AO10" i="16"/>
  <c r="K10" i="16"/>
  <c r="L10" i="16" s="1"/>
  <c r="IJ10" i="16"/>
  <c r="HN10" i="16"/>
  <c r="GB10" i="16"/>
  <c r="EY10" i="16"/>
  <c r="DV10" i="16"/>
  <c r="DH10" i="16"/>
  <c r="CE10" i="16"/>
  <c r="BB10" i="16"/>
  <c r="AN10" i="16"/>
  <c r="IZ10" i="16"/>
  <c r="HM10" i="16"/>
  <c r="GA10" i="16"/>
  <c r="FL10" i="16"/>
  <c r="EI10" i="16"/>
  <c r="DG10" i="16"/>
  <c r="CR10" i="16"/>
  <c r="BO10" i="16"/>
  <c r="AM10" i="16"/>
  <c r="IY10" i="16"/>
  <c r="IH10" i="16"/>
  <c r="GP10" i="16"/>
  <c r="FK10" i="16"/>
  <c r="EV10" i="16"/>
  <c r="DT10" i="16"/>
  <c r="CQ10" i="16"/>
  <c r="BN10" i="16"/>
  <c r="AZ10" i="16"/>
  <c r="W10" i="16"/>
  <c r="IA10" i="16"/>
  <c r="HJ10" i="16"/>
  <c r="FW10" i="16"/>
  <c r="ET10" i="16"/>
  <c r="DR10" i="16"/>
  <c r="DC10" i="16"/>
  <c r="BZ10" i="16"/>
  <c r="AX10" i="16"/>
  <c r="AI10" i="16"/>
  <c r="IV10" i="16"/>
  <c r="HD10" i="16"/>
  <c r="FV10" i="16"/>
  <c r="FG10" i="16"/>
  <c r="EE10" i="16"/>
  <c r="DB10" i="16"/>
  <c r="CM10" i="16"/>
  <c r="BK10" i="16"/>
  <c r="AH10" i="16"/>
  <c r="S10" i="16"/>
  <c r="IT10" i="16"/>
  <c r="HX10" i="16"/>
  <c r="GH10" i="16"/>
  <c r="FE10" i="16"/>
  <c r="EQ10" i="16"/>
  <c r="DN10" i="16"/>
  <c r="CK10" i="16"/>
  <c r="BH10" i="16"/>
  <c r="AT10" i="16"/>
  <c r="Q10" i="16"/>
  <c r="E11" i="16"/>
  <c r="IN10" i="16"/>
  <c r="HW10" i="16"/>
  <c r="GF10" i="16"/>
  <c r="FD10" i="16"/>
  <c r="EA10" i="16"/>
  <c r="DL10" i="16"/>
  <c r="CJ10" i="16"/>
  <c r="BG10" i="16"/>
  <c r="AR10" i="16"/>
  <c r="P10" i="16"/>
  <c r="IM10" i="16"/>
  <c r="GZ10" i="16"/>
  <c r="GE10" i="16"/>
  <c r="FC10" i="16"/>
  <c r="DZ10" i="16"/>
  <c r="DK10" i="16"/>
  <c r="CI10" i="16"/>
  <c r="BF10" i="16"/>
  <c r="AC10" i="16"/>
  <c r="O10" i="16"/>
  <c r="IL10" i="16"/>
  <c r="GY10" i="16"/>
  <c r="GD10" i="16"/>
  <c r="FB10" i="16"/>
  <c r="DX10" i="16"/>
  <c r="CV10" i="16"/>
  <c r="CH10" i="16"/>
  <c r="BD10" i="16"/>
  <c r="AB10" i="16"/>
  <c r="FT10" i="16"/>
  <c r="FJ10" i="16"/>
  <c r="AJ10" i="16"/>
  <c r="BX10" i="16"/>
  <c r="IX10" i="16"/>
  <c r="BM10" i="16"/>
  <c r="ED10" i="16"/>
  <c r="AU10" i="16"/>
  <c r="ER10" i="16"/>
  <c r="IB10" i="16"/>
  <c r="AY10" i="16"/>
  <c r="HC10" i="16"/>
  <c r="AF10" i="16"/>
  <c r="DS10" i="16"/>
  <c r="GO10" i="16"/>
  <c r="V10" i="16"/>
  <c r="CZ10" i="16"/>
  <c r="R10" i="16"/>
  <c r="FX10" i="16"/>
  <c r="CP10" i="16"/>
  <c r="BT9" i="17"/>
  <c r="CH8" i="19"/>
  <c r="CT8" i="15"/>
  <c r="EN8" i="19"/>
  <c r="EN3" i="19" s="1"/>
  <c r="EN2" i="19" s="1"/>
  <c r="V8" i="19"/>
  <c r="V3" i="19" s="1"/>
  <c r="V2" i="19" s="1"/>
  <c r="AP9" i="19"/>
  <c r="DZ9" i="19"/>
  <c r="BF9" i="19"/>
  <c r="CA9" i="19"/>
  <c r="EU9" i="19"/>
  <c r="EI9" i="19"/>
  <c r="CP9" i="19"/>
  <c r="V9" i="19"/>
  <c r="BU9" i="19"/>
  <c r="BJ9" i="19"/>
  <c r="AM9" i="19"/>
  <c r="FD9" i="19"/>
  <c r="EG9" i="19"/>
  <c r="AW9" i="17"/>
  <c r="CK9" i="17"/>
  <c r="EG9" i="17"/>
  <c r="EV9" i="17"/>
  <c r="DG9" i="17"/>
  <c r="CV9" i="17"/>
  <c r="DT9" i="17"/>
  <c r="T9" i="17"/>
  <c r="BH9" i="17"/>
  <c r="DI9" i="17"/>
  <c r="DJ9" i="17"/>
  <c r="CM9" i="17"/>
  <c r="BQ9" i="17"/>
  <c r="AT9" i="17"/>
  <c r="EQ8" i="19"/>
  <c r="CG8" i="19"/>
  <c r="CG3" i="19" s="1"/>
  <c r="CG2" i="19" s="1"/>
  <c r="BJ8" i="19"/>
  <c r="DW3" i="18"/>
  <c r="DW2" i="18" s="1"/>
  <c r="CJ8" i="19"/>
  <c r="CJ3" i="19" s="1"/>
  <c r="CJ2" i="19" s="1"/>
  <c r="AA8" i="15"/>
  <c r="CN8" i="15"/>
  <c r="EF8" i="15"/>
  <c r="CW8" i="15"/>
  <c r="BZ8" i="15"/>
  <c r="AS8" i="15"/>
  <c r="AT8" i="15"/>
  <c r="AI8" i="15"/>
  <c r="BC8" i="15"/>
  <c r="DR8" i="15"/>
  <c r="FI9" i="18"/>
  <c r="ES9" i="18"/>
  <c r="ES3" i="18" s="1"/>
  <c r="ES2" i="18" s="1"/>
  <c r="DU9" i="18"/>
  <c r="DU3" i="18" s="1"/>
  <c r="DU2" i="18" s="1"/>
  <c r="CW9" i="18"/>
  <c r="BY9" i="18"/>
  <c r="CI9" i="18"/>
  <c r="CI3" i="18" s="1"/>
  <c r="CI2" i="18" s="1"/>
  <c r="AO9" i="18"/>
  <c r="AO3" i="18" s="1"/>
  <c r="AO2" i="18" s="1"/>
  <c r="BF9" i="18"/>
  <c r="BZ9" i="18"/>
  <c r="DI9" i="18"/>
  <c r="DI3" i="18" s="1"/>
  <c r="DI2" i="18" s="1"/>
  <c r="EQ9" i="18"/>
  <c r="EQ3" i="18" s="1"/>
  <c r="EQ2" i="18" s="1"/>
  <c r="EU9" i="18"/>
  <c r="EU3" i="18" s="1"/>
  <c r="EU2" i="18" s="1"/>
  <c r="FL9" i="18"/>
  <c r="FA9" i="18"/>
  <c r="FA3" i="18" s="1"/>
  <c r="FA2" i="18" s="1"/>
  <c r="CB8" i="19"/>
  <c r="CB3" i="19" s="1"/>
  <c r="CB2" i="19" s="1"/>
  <c r="BD8" i="19"/>
  <c r="BD3" i="19" s="1"/>
  <c r="BD2" i="19" s="1"/>
  <c r="CW9" i="17"/>
  <c r="BV8" i="19"/>
  <c r="BV3" i="19" s="1"/>
  <c r="BV2" i="19" s="1"/>
  <c r="FB3" i="19"/>
  <c r="FB2" i="19" s="1"/>
  <c r="DH8" i="15"/>
  <c r="DL8" i="15"/>
  <c r="DB8" i="19"/>
  <c r="CB3" i="18"/>
  <c r="CB2" i="18" s="1"/>
  <c r="AG3" i="18"/>
  <c r="AG2" i="18" s="1"/>
  <c r="FJ3" i="18"/>
  <c r="FJ2" i="18" s="1"/>
  <c r="Z8" i="19"/>
  <c r="Z3" i="19" s="1"/>
  <c r="Z2" i="19" s="1"/>
  <c r="ES8" i="19"/>
  <c r="AV8" i="19"/>
  <c r="DR3" i="18"/>
  <c r="DR2" i="18" s="1"/>
  <c r="EO3" i="18"/>
  <c r="EO2" i="18" s="1"/>
  <c r="DJ8" i="19"/>
  <c r="DY3" i="19"/>
  <c r="DY2" i="19" s="1"/>
  <c r="DI8" i="19"/>
  <c r="CL9" i="19"/>
  <c r="BB9" i="19"/>
  <c r="CY9" i="19"/>
  <c r="DO9" i="19"/>
  <c r="AG9" i="19"/>
  <c r="AG3" i="19" s="1"/>
  <c r="AG2" i="19" s="1"/>
  <c r="FG9" i="19"/>
  <c r="FG3" i="19" s="1"/>
  <c r="FG2" i="19" s="1"/>
  <c r="DN9" i="19"/>
  <c r="AR9" i="19"/>
  <c r="CG9" i="19"/>
  <c r="BV9" i="19"/>
  <c r="AY9" i="19"/>
  <c r="AB9" i="19"/>
  <c r="FP9" i="19"/>
  <c r="ES9" i="19"/>
  <c r="DF9" i="16"/>
  <c r="HT9" i="16"/>
  <c r="IT9" i="16"/>
  <c r="BJ9" i="16"/>
  <c r="HZ9" i="16"/>
  <c r="ES9" i="16"/>
  <c r="BL9" i="16"/>
  <c r="IB9" i="16"/>
  <c r="EU9" i="16"/>
  <c r="BO9" i="16"/>
  <c r="IF9" i="16"/>
  <c r="EJ9" i="16"/>
  <c r="AQ9" i="16"/>
  <c r="HG9" i="16"/>
  <c r="DZ9" i="16"/>
  <c r="AS9" i="16"/>
  <c r="HJ9" i="16"/>
  <c r="EB9" i="16"/>
  <c r="CC9" i="16"/>
  <c r="HQ9" i="16"/>
  <c r="DQ9" i="16"/>
  <c r="JE9" i="16"/>
  <c r="BL9" i="17"/>
  <c r="DE9" i="17"/>
  <c r="FY10" i="17"/>
  <c r="FM10" i="17"/>
  <c r="DQ10" i="17"/>
  <c r="BI10" i="17"/>
  <c r="Y10" i="17"/>
  <c r="FX10" i="17"/>
  <c r="FL10" i="17"/>
  <c r="EN10" i="17"/>
  <c r="CF10" i="17"/>
  <c r="AV10" i="17"/>
  <c r="K10" i="17"/>
  <c r="L10" i="17" s="1"/>
  <c r="FV10" i="17"/>
  <c r="DN10" i="17"/>
  <c r="CD10" i="17"/>
  <c r="AH10" i="17"/>
  <c r="V10" i="17"/>
  <c r="FU10" i="17"/>
  <c r="EK10" i="17"/>
  <c r="DA10" i="17"/>
  <c r="BE10" i="17"/>
  <c r="U10" i="17"/>
  <c r="FP10" i="17"/>
  <c r="EV10" i="17"/>
  <c r="CV10" i="17"/>
  <c r="AB10" i="17"/>
  <c r="FO10" i="17"/>
  <c r="CU10" i="17"/>
  <c r="AQ10" i="17"/>
  <c r="EA10" i="17"/>
  <c r="AO10" i="17"/>
  <c r="FW10" i="17"/>
  <c r="FE10" i="17"/>
  <c r="CK10" i="17"/>
  <c r="Q10" i="17"/>
  <c r="FG10" i="17"/>
  <c r="CH10" i="17"/>
  <c r="DX10" i="17"/>
  <c r="O10" i="17"/>
  <c r="FC10" i="17"/>
  <c r="BP10" i="17"/>
  <c r="FR10" i="17"/>
  <c r="DJ10" i="17"/>
  <c r="FQ10" i="17"/>
  <c r="EJ10" i="17"/>
  <c r="AZ10" i="17"/>
  <c r="BW10" i="17"/>
  <c r="AC10" i="17"/>
  <c r="BM10" i="17"/>
  <c r="R10" i="17"/>
  <c r="BJ10" i="17"/>
  <c r="P10" i="17"/>
  <c r="E11" i="17"/>
  <c r="AY10" i="17"/>
  <c r="FT10" i="17"/>
  <c r="AU10" i="17"/>
  <c r="BN10" i="17"/>
  <c r="FZ10" i="17"/>
  <c r="FS10" i="17"/>
  <c r="FN10" i="17"/>
  <c r="DV10" i="17"/>
  <c r="EG10" i="17"/>
  <c r="S10" i="17"/>
  <c r="EY10" i="17"/>
  <c r="AB9" i="17"/>
  <c r="EM9" i="17"/>
  <c r="EA9" i="17"/>
  <c r="EY9" i="17"/>
  <c r="AL9" i="17"/>
  <c r="BX9" i="17"/>
  <c r="EC9" i="17"/>
  <c r="DV9" i="17"/>
  <c r="CY9" i="17"/>
  <c r="CC9" i="17"/>
  <c r="BF9" i="17"/>
  <c r="FN3" i="19"/>
  <c r="FN2" i="19" s="1"/>
  <c r="BC8" i="19"/>
  <c r="ED8" i="19"/>
  <c r="BO8" i="19"/>
  <c r="DG8" i="19"/>
  <c r="AM8" i="15"/>
  <c r="BW8" i="15"/>
  <c r="ER8" i="15"/>
  <c r="DI8" i="15"/>
  <c r="CL8" i="15"/>
  <c r="BE8" i="15"/>
  <c r="BF8" i="15"/>
  <c r="AU8" i="15"/>
  <c r="AJ8" i="15"/>
  <c r="Y8" i="15"/>
  <c r="EI8" i="15"/>
  <c r="ED8" i="15"/>
  <c r="AS9" i="18"/>
  <c r="AS3" i="18" s="1"/>
  <c r="AS2" i="18" s="1"/>
  <c r="AN9" i="18"/>
  <c r="AN3" i="18" s="1"/>
  <c r="AN2" i="18" s="1"/>
  <c r="BS9" i="18"/>
  <c r="BS3" i="18" s="1"/>
  <c r="BS2" i="18" s="1"/>
  <c r="EM9" i="18"/>
  <c r="CZ9" i="18"/>
  <c r="CZ3" i="18" s="1"/>
  <c r="CZ2" i="18" s="1"/>
  <c r="DL9" i="18"/>
  <c r="BE9" i="18"/>
  <c r="BE3" i="18" s="1"/>
  <c r="BE2" i="18" s="1"/>
  <c r="BW9" i="18"/>
  <c r="BW3" i="18" s="1"/>
  <c r="BW2" i="18" s="1"/>
  <c r="CP9" i="18"/>
  <c r="CP3" i="18" s="1"/>
  <c r="CP2" i="18" s="1"/>
  <c r="DY9" i="18"/>
  <c r="DY3" i="18" s="1"/>
  <c r="DY2" i="18" s="1"/>
  <c r="FF9" i="18"/>
  <c r="FG9" i="18"/>
  <c r="FG3" i="18" s="1"/>
  <c r="FG2" i="18" s="1"/>
  <c r="Y9" i="18"/>
  <c r="Y3" i="18" s="1"/>
  <c r="Y2" i="18" s="1"/>
  <c r="FM9" i="18"/>
  <c r="FM3" i="18" s="1"/>
  <c r="FM2" i="18" s="1"/>
  <c r="DO8" i="19"/>
  <c r="DO3" i="19" s="1"/>
  <c r="DO2" i="19" s="1"/>
  <c r="FP3" i="18"/>
  <c r="FP2" i="18" s="1"/>
  <c r="CT8" i="19"/>
  <c r="CT3" i="19" s="1"/>
  <c r="CT2" i="19" s="1"/>
  <c r="AC8" i="19"/>
  <c r="CZ8" i="19"/>
  <c r="DQ8" i="19"/>
  <c r="CV3" i="19"/>
  <c r="CV2" i="19" s="1"/>
  <c r="AC9" i="17"/>
  <c r="EF3" i="18"/>
  <c r="EF2" i="18" s="1"/>
  <c r="CE9" i="17"/>
  <c r="AZ9" i="17"/>
  <c r="X9" i="17"/>
  <c r="EN8" i="15"/>
  <c r="DN3" i="18"/>
  <c r="DN2" i="18" s="1"/>
  <c r="FP3" i="19"/>
  <c r="FP2" i="19" s="1"/>
  <c r="BE8" i="19"/>
  <c r="BE3" i="19" s="1"/>
  <c r="BE2" i="19" s="1"/>
  <c r="AZ3" i="18"/>
  <c r="AZ2" i="18" s="1"/>
  <c r="BK3" i="18"/>
  <c r="BK2" i="18" s="1"/>
  <c r="AP8" i="19"/>
  <c r="AP3" i="19" s="1"/>
  <c r="AP2" i="19" s="1"/>
  <c r="BH3" i="19"/>
  <c r="BH2" i="19" s="1"/>
  <c r="DL3" i="19"/>
  <c r="DL2" i="19" s="1"/>
  <c r="AY3" i="19"/>
  <c r="AY2" i="19" s="1"/>
  <c r="FD8" i="19"/>
  <c r="FD3" i="19" s="1"/>
  <c r="FD2" i="19" s="1"/>
  <c r="EF8" i="19"/>
  <c r="CQ9" i="19"/>
  <c r="EB9" i="19"/>
  <c r="ET9" i="19"/>
  <c r="FF9" i="19"/>
  <c r="BE9" i="19"/>
  <c r="S9" i="19"/>
  <c r="EL9" i="19"/>
  <c r="BN9" i="19"/>
  <c r="CS9" i="19"/>
  <c r="CH9" i="19"/>
  <c r="BK9" i="19"/>
  <c r="AN9" i="19"/>
  <c r="FE9" i="19"/>
  <c r="FF3" i="18"/>
  <c r="FF2" i="18" s="1"/>
  <c r="GN9" i="16"/>
  <c r="AP9" i="16"/>
  <c r="CF9" i="16"/>
  <c r="BX9" i="16"/>
  <c r="IN9" i="16"/>
  <c r="FG9" i="16"/>
  <c r="BZ9" i="16"/>
  <c r="IQ9" i="16"/>
  <c r="FJ9" i="16"/>
  <c r="CD9" i="16"/>
  <c r="IU9" i="16"/>
  <c r="EY9" i="16"/>
  <c r="BD9" i="16"/>
  <c r="HV9" i="16"/>
  <c r="EN9" i="16"/>
  <c r="BG9" i="16"/>
  <c r="HX9" i="16"/>
  <c r="EQ9" i="16"/>
  <c r="CO9" i="16"/>
  <c r="IC9" i="16"/>
  <c r="EC9" i="16"/>
  <c r="DU8" i="19"/>
  <c r="DU3" i="19" s="1"/>
  <c r="DU2" i="19" s="1"/>
  <c r="DS9" i="17"/>
  <c r="AI9" i="17"/>
  <c r="BG9" i="17"/>
  <c r="BM9" i="17"/>
  <c r="FO9" i="17"/>
  <c r="FC9" i="17"/>
  <c r="FX9" i="17"/>
  <c r="BD9" i="17"/>
  <c r="CR9" i="17"/>
  <c r="ES9" i="17"/>
  <c r="EH9" i="17"/>
  <c r="DK9" i="17"/>
  <c r="CO9" i="17"/>
  <c r="BR9" i="17"/>
  <c r="CS8" i="19"/>
  <c r="FH8" i="19"/>
  <c r="FH3" i="19" s="1"/>
  <c r="FH2" i="19" s="1"/>
  <c r="BY8" i="19"/>
  <c r="BY3" i="19" s="1"/>
  <c r="BY2" i="19" s="1"/>
  <c r="EV8" i="19"/>
  <c r="EV3" i="19" s="1"/>
  <c r="EV2" i="19" s="1"/>
  <c r="BH3" i="18"/>
  <c r="BH2" i="18" s="1"/>
  <c r="BI8" i="19"/>
  <c r="AY8" i="15"/>
  <c r="DW8" i="15"/>
  <c r="DU8" i="15"/>
  <c r="CX8" i="15"/>
  <c r="BQ8" i="15"/>
  <c r="BR8" i="15"/>
  <c r="BG8" i="15"/>
  <c r="AV8" i="15"/>
  <c r="AK8" i="15"/>
  <c r="AF8" i="15"/>
  <c r="EP8" i="15"/>
  <c r="BP9" i="18"/>
  <c r="BP3" i="18" s="1"/>
  <c r="BP2" i="18" s="1"/>
  <c r="EY9" i="18"/>
  <c r="DX9" i="18"/>
  <c r="Z9" i="18"/>
  <c r="ED9" i="18"/>
  <c r="ED3" i="18" s="1"/>
  <c r="ED2" i="18" s="1"/>
  <c r="EK9" i="18"/>
  <c r="EK3" i="18" s="1"/>
  <c r="EK2" i="18" s="1"/>
  <c r="BV9" i="18"/>
  <c r="CL9" i="18"/>
  <c r="CL3" i="18" s="1"/>
  <c r="CL2" i="18" s="1"/>
  <c r="DG9" i="18"/>
  <c r="DG3" i="18" s="1"/>
  <c r="DG2" i="18" s="1"/>
  <c r="EP9" i="18"/>
  <c r="EP3" i="18" s="1"/>
  <c r="EP2" i="18" s="1"/>
  <c r="AE9" i="18"/>
  <c r="AE3" i="18" s="1"/>
  <c r="AE2" i="18" s="1"/>
  <c r="AV9" i="18"/>
  <c r="AV3" i="18" s="1"/>
  <c r="AV2" i="18" s="1"/>
  <c r="AK9" i="18"/>
  <c r="AK3" i="18" s="1"/>
  <c r="AK2" i="18" s="1"/>
  <c r="EK8" i="19"/>
  <c r="S3" i="18"/>
  <c r="S2" i="18" s="1"/>
  <c r="DM8" i="19"/>
  <c r="DM3" i="19" s="1"/>
  <c r="DM2" i="19" s="1"/>
  <c r="AZ8" i="19"/>
  <c r="AZ3" i="19" s="1"/>
  <c r="AZ2" i="19" s="1"/>
  <c r="DC8" i="19"/>
  <c r="AD9" i="17"/>
  <c r="W9" i="17"/>
  <c r="BK9" i="17"/>
  <c r="FB9" i="17"/>
  <c r="BY9" i="17"/>
  <c r="CL9" i="17"/>
  <c r="BO9" i="17"/>
  <c r="FJ9" i="17"/>
  <c r="BG8" i="19"/>
  <c r="CJ3" i="18"/>
  <c r="CJ2" i="18" s="1"/>
  <c r="AE8" i="15"/>
  <c r="BY8" i="15"/>
  <c r="BB8" i="15"/>
  <c r="EC8" i="15"/>
  <c r="BN8" i="19"/>
  <c r="BN3" i="19" s="1"/>
  <c r="BN2" i="19" s="1"/>
  <c r="CQ8" i="19"/>
  <c r="CQ3" i="19" s="1"/>
  <c r="CQ2" i="19" s="1"/>
  <c r="AB8" i="19"/>
  <c r="AB3" i="19" s="1"/>
  <c r="AB2" i="19" s="1"/>
  <c r="CC3" i="18"/>
  <c r="CC2" i="18" s="1"/>
  <c r="FI3" i="18"/>
  <c r="FI2" i="18" s="1"/>
  <c r="ER3" i="19"/>
  <c r="ER2" i="19" s="1"/>
  <c r="EI3" i="19"/>
  <c r="EI2" i="19" s="1"/>
  <c r="DP3" i="19"/>
  <c r="DP2" i="19" s="1"/>
  <c r="EC8" i="19"/>
  <c r="FC8" i="19"/>
  <c r="DY9" i="19"/>
  <c r="BC9" i="19"/>
  <c r="BC3" i="19" s="1"/>
  <c r="BC2" i="19" s="1"/>
  <c r="AE9" i="19"/>
  <c r="AI9" i="19"/>
  <c r="CC9" i="19"/>
  <c r="CC3" i="19" s="1"/>
  <c r="CC2" i="19" s="1"/>
  <c r="AS9" i="19"/>
  <c r="AS3" i="19" s="1"/>
  <c r="AS2" i="19" s="1"/>
  <c r="FL9" i="19"/>
  <c r="FL3" i="19" s="1"/>
  <c r="FL2" i="19" s="1"/>
  <c r="CE9" i="19"/>
  <c r="DE9" i="19"/>
  <c r="CT9" i="19"/>
  <c r="BW9" i="19"/>
  <c r="AZ9" i="19"/>
  <c r="AC9" i="19"/>
  <c r="FQ9" i="19"/>
  <c r="FQ3" i="19" s="1"/>
  <c r="FQ2" i="19" s="1"/>
  <c r="AC9" i="16"/>
  <c r="BN9" i="16"/>
  <c r="FO9" i="16"/>
  <c r="CL9" i="16"/>
  <c r="JC9" i="16"/>
  <c r="FV9" i="16"/>
  <c r="CN9" i="16"/>
  <c r="JF9" i="16"/>
  <c r="FX9" i="16"/>
  <c r="CR9" i="16"/>
  <c r="JI9" i="16"/>
  <c r="FN9" i="16"/>
  <c r="BS9" i="16"/>
  <c r="IJ9" i="16"/>
  <c r="FC9" i="16"/>
  <c r="BV9" i="16"/>
  <c r="IL9" i="16"/>
  <c r="FE9" i="16"/>
  <c r="DA9" i="16"/>
  <c r="IO9" i="16"/>
  <c r="EO9" i="16"/>
  <c r="EZ9" i="17"/>
  <c r="CB9" i="17"/>
  <c r="CT9" i="17"/>
  <c r="DO9" i="17"/>
  <c r="AA9" i="17"/>
  <c r="AR9" i="17"/>
  <c r="AF9" i="17"/>
  <c r="BV9" i="17"/>
  <c r="DH9" i="17"/>
  <c r="FM9" i="17"/>
  <c r="ET9" i="17"/>
  <c r="DW9" i="17"/>
  <c r="DA9" i="17"/>
  <c r="CD9" i="17"/>
  <c r="EH3" i="18"/>
  <c r="EH2" i="18" s="1"/>
  <c r="BS8" i="19"/>
  <c r="BS3" i="19" s="1"/>
  <c r="BS2" i="19" s="1"/>
  <c r="AT8" i="19"/>
  <c r="CV8" i="19"/>
  <c r="EL3" i="18"/>
  <c r="EL2" i="18" s="1"/>
  <c r="DL8" i="19"/>
  <c r="BK8" i="15"/>
  <c r="AB8" i="15"/>
  <c r="AR8" i="15"/>
  <c r="EG8" i="15"/>
  <c r="DJ8" i="15"/>
  <c r="CC8" i="15"/>
  <c r="CD8" i="15"/>
  <c r="BS8" i="15"/>
  <c r="BH8" i="15"/>
  <c r="AW8" i="15"/>
  <c r="DG9" i="15"/>
  <c r="CI9" i="15"/>
  <c r="BW9" i="15"/>
  <c r="AA9" i="15"/>
  <c r="DL9" i="15"/>
  <c r="DF9" i="15"/>
  <c r="CH9" i="15"/>
  <c r="BV9" i="15"/>
  <c r="Z9" i="15"/>
  <c r="DY9" i="15"/>
  <c r="U9" i="15"/>
  <c r="EC9" i="15"/>
  <c r="DE9" i="15"/>
  <c r="CS9" i="15"/>
  <c r="AW9" i="15"/>
  <c r="AK9" i="15"/>
  <c r="EN9" i="15"/>
  <c r="DP9" i="15"/>
  <c r="DD9" i="15"/>
  <c r="BH9" i="15"/>
  <c r="AV9" i="15"/>
  <c r="F10" i="15"/>
  <c r="EM9" i="15"/>
  <c r="EA9" i="15"/>
  <c r="CE9" i="15"/>
  <c r="BS9" i="15"/>
  <c r="W9" i="15"/>
  <c r="AR9" i="15"/>
  <c r="EL9" i="15"/>
  <c r="CP9" i="15"/>
  <c r="CD9" i="15"/>
  <c r="AH9" i="15"/>
  <c r="V9" i="15"/>
  <c r="AS9" i="15"/>
  <c r="EJ9" i="15"/>
  <c r="DK9" i="15"/>
  <c r="CY9" i="15"/>
  <c r="BC9" i="15"/>
  <c r="AE9" i="15"/>
  <c r="CO9" i="15"/>
  <c r="DV9" i="15"/>
  <c r="DJ9" i="15"/>
  <c r="BN9" i="15"/>
  <c r="AP9" i="15"/>
  <c r="AD9" i="15"/>
  <c r="O9" i="15"/>
  <c r="EG9" i="15"/>
  <c r="DU9" i="15"/>
  <c r="BY9" i="15"/>
  <c r="BA9" i="15"/>
  <c r="AO9" i="15"/>
  <c r="N9" i="15"/>
  <c r="DM9" i="15"/>
  <c r="AG9" i="15"/>
  <c r="T9" i="15"/>
  <c r="EF9" i="15"/>
  <c r="DH9" i="15"/>
  <c r="CV9" i="15"/>
  <c r="AZ9" i="15"/>
  <c r="AN9" i="15"/>
  <c r="M9" i="15"/>
  <c r="BK9" i="15" s="1"/>
  <c r="CB9" i="15"/>
  <c r="K9" i="15"/>
  <c r="L9" i="15" s="1"/>
  <c r="AR9" i="18"/>
  <c r="AR3" i="18" s="1"/>
  <c r="AR2" i="18" s="1"/>
  <c r="BQ9" i="18"/>
  <c r="BQ3" i="18" s="1"/>
  <c r="BQ2" i="18" s="1"/>
  <c r="FD9" i="18"/>
  <c r="FD3" i="18" s="1"/>
  <c r="FD2" i="18" s="1"/>
  <c r="CK9" i="18"/>
  <c r="DB9" i="18"/>
  <c r="DB3" i="18" s="1"/>
  <c r="DB2" i="18" s="1"/>
  <c r="DV9" i="18"/>
  <c r="DV3" i="18" s="1"/>
  <c r="DV2" i="18" s="1"/>
  <c r="FE9" i="18"/>
  <c r="AQ9" i="18"/>
  <c r="AQ3" i="18" s="1"/>
  <c r="AQ2" i="18" s="1"/>
  <c r="BH9" i="18"/>
  <c r="AW9" i="18"/>
  <c r="AW3" i="18" s="1"/>
  <c r="AW2" i="18" s="1"/>
  <c r="BF8" i="19"/>
  <c r="BF3" i="19" s="1"/>
  <c r="BF2" i="19" s="1"/>
  <c r="AO8" i="19"/>
  <c r="DV8" i="19"/>
  <c r="BF3" i="18"/>
  <c r="BF2" i="18" s="1"/>
  <c r="BW8" i="19"/>
  <c r="BW3" i="19" s="1"/>
  <c r="BW2" i="19" s="1"/>
  <c r="DK8" i="19"/>
  <c r="BP9" i="17"/>
  <c r="AY9" i="17"/>
  <c r="AS9" i="17"/>
  <c r="EE8" i="19"/>
  <c r="EE3" i="19" s="1"/>
  <c r="EE2" i="19" s="1"/>
  <c r="EY8" i="19"/>
  <c r="AY8" i="19"/>
  <c r="G10" i="17"/>
  <c r="H10" i="17" s="1"/>
  <c r="F11" i="17" s="1"/>
  <c r="J10" i="17"/>
  <c r="FA10" i="17" s="1"/>
  <c r="I10" i="17"/>
  <c r="T10" i="17" s="1"/>
  <c r="BL3" i="18"/>
  <c r="BL2" i="18" s="1"/>
  <c r="BO3" i="19"/>
  <c r="BO2" i="19" s="1"/>
  <c r="ES3" i="19"/>
  <c r="ES2" i="19" s="1"/>
  <c r="AH3" i="19"/>
  <c r="AH2" i="19" s="1"/>
  <c r="BR8" i="19"/>
  <c r="BR3" i="19" s="1"/>
  <c r="BR2" i="19" s="1"/>
  <c r="DE8" i="19"/>
  <c r="DE3" i="19" s="1"/>
  <c r="DE2" i="19" s="1"/>
  <c r="BP9" i="19"/>
  <c r="BP3" i="19" s="1"/>
  <c r="BP2" i="19" s="1"/>
  <c r="EV9" i="19"/>
  <c r="BS9" i="19"/>
  <c r="CB9" i="19"/>
  <c r="DC9" i="19"/>
  <c r="DC3" i="19" s="1"/>
  <c r="DC2" i="19" s="1"/>
  <c r="BQ9" i="19"/>
  <c r="U9" i="19"/>
  <c r="U3" i="19" s="1"/>
  <c r="U2" i="19" s="1"/>
  <c r="DA9" i="19"/>
  <c r="DQ9" i="19"/>
  <c r="DQ3" i="19" s="1"/>
  <c r="DQ2" i="19" s="1"/>
  <c r="DF9" i="19"/>
  <c r="CI9" i="19"/>
  <c r="BL9" i="19"/>
  <c r="BL3" i="19" s="1"/>
  <c r="BL2" i="19" s="1"/>
  <c r="AO9" i="19"/>
  <c r="DI9" i="16"/>
  <c r="EV9" i="16"/>
  <c r="IW9" i="16"/>
  <c r="CZ9" i="16"/>
  <c r="V9" i="16"/>
  <c r="GJ9" i="16"/>
  <c r="DC9" i="16"/>
  <c r="X9" i="16"/>
  <c r="GM9" i="16"/>
  <c r="DG9" i="16"/>
  <c r="GB9" i="16"/>
  <c r="CH9" i="16"/>
  <c r="IX9" i="16"/>
  <c r="FQ9" i="16"/>
  <c r="CJ9" i="16"/>
  <c r="IZ9" i="16"/>
  <c r="FS9" i="16"/>
  <c r="DM9" i="16"/>
  <c r="JA9" i="16"/>
  <c r="FA9" i="16"/>
  <c r="FN9" i="17"/>
  <c r="DQ9" i="17"/>
  <c r="EO9" i="17"/>
  <c r="FA9" i="17"/>
  <c r="BA9" i="17"/>
  <c r="BU9" i="17"/>
  <c r="AX9" i="17"/>
  <c r="CN9" i="17"/>
  <c r="EB9" i="17"/>
  <c r="FF9" i="17"/>
  <c r="EI9" i="17"/>
  <c r="DM9" i="17"/>
  <c r="CP9" i="17"/>
  <c r="R8" i="19"/>
  <c r="R3" i="19" s="1"/>
  <c r="R2" i="19" s="1"/>
  <c r="CC8" i="19"/>
  <c r="DS8" i="19"/>
  <c r="S8" i="19"/>
  <c r="S3" i="19" s="1"/>
  <c r="S2" i="19" s="1"/>
  <c r="AI3" i="18"/>
  <c r="AI2" i="18" s="1"/>
  <c r="EZ8" i="19"/>
  <c r="CI8" i="15"/>
  <c r="AN8" i="15"/>
  <c r="EJ8" i="15"/>
  <c r="ES8" i="15"/>
  <c r="DV8" i="15"/>
  <c r="CO8" i="15"/>
  <c r="CP8" i="15"/>
  <c r="CE8" i="15"/>
  <c r="BT8" i="15"/>
  <c r="BI8" i="15"/>
  <c r="Z8" i="15"/>
  <c r="CE9" i="18"/>
  <c r="FH9" i="18"/>
  <c r="FH3" i="18" s="1"/>
  <c r="FH2" i="18" s="1"/>
  <c r="BX9" i="18"/>
  <c r="BX3" i="18" s="1"/>
  <c r="BX2" i="18" s="1"/>
  <c r="DC9" i="18"/>
  <c r="DC3" i="18" s="1"/>
  <c r="DC2" i="18" s="1"/>
  <c r="AD9" i="18"/>
  <c r="AD3" i="18" s="1"/>
  <c r="AD2" i="18" s="1"/>
  <c r="DA9" i="18"/>
  <c r="DS9" i="18"/>
  <c r="EL9" i="18"/>
  <c r="U9" i="18"/>
  <c r="U3" i="18" s="1"/>
  <c r="U2" i="18" s="1"/>
  <c r="BC9" i="18"/>
  <c r="BC3" i="18" s="1"/>
  <c r="BC2" i="18" s="1"/>
  <c r="BT9" i="18"/>
  <c r="BT3" i="18" s="1"/>
  <c r="BT2" i="18" s="1"/>
  <c r="BI9" i="18"/>
  <c r="BI3" i="18" s="1"/>
  <c r="BI2" i="18" s="1"/>
  <c r="BA8" i="19"/>
  <c r="T8" i="19"/>
  <c r="BL8" i="19"/>
  <c r="BO3" i="18"/>
  <c r="BO2" i="18" s="1"/>
  <c r="BA3" i="18"/>
  <c r="BA2" i="18" s="1"/>
  <c r="BZ8" i="19"/>
  <c r="BZ3" i="19" s="1"/>
  <c r="BZ2" i="19" s="1"/>
  <c r="CG9" i="17"/>
  <c r="DY9" i="17"/>
  <c r="CU8" i="15"/>
  <c r="AZ8" i="15"/>
  <c r="CA8" i="15"/>
  <c r="EH8" i="15"/>
  <c r="DA8" i="15"/>
  <c r="DB8" i="15"/>
  <c r="CQ8" i="15"/>
  <c r="BU8" i="15"/>
  <c r="AL8" i="15"/>
  <c r="BZ3" i="18"/>
  <c r="BZ2" i="18" s="1"/>
  <c r="CI8" i="19"/>
  <c r="CI3" i="19" s="1"/>
  <c r="CI2" i="19" s="1"/>
  <c r="Y8" i="19"/>
  <c r="Y3" i="19" s="1"/>
  <c r="Y2" i="19" s="1"/>
  <c r="AF8" i="19"/>
  <c r="DA8" i="19"/>
  <c r="DA3" i="19" s="1"/>
  <c r="DA2" i="19" s="1"/>
  <c r="EA3" i="18"/>
  <c r="EA2" i="18" s="1"/>
  <c r="EU8" i="19"/>
  <c r="EU3" i="19" s="1"/>
  <c r="EU2" i="19" s="1"/>
  <c r="DZ3" i="18"/>
  <c r="DZ2" i="18" s="1"/>
  <c r="CE3" i="18"/>
  <c r="CE2" i="18" s="1"/>
  <c r="AX3" i="19"/>
  <c r="AX2" i="19" s="1"/>
  <c r="BB3" i="19"/>
  <c r="BB2" i="19" s="1"/>
  <c r="BM3" i="19"/>
  <c r="BM2" i="19" s="1"/>
  <c r="CA8" i="19"/>
  <c r="CA3" i="19" s="1"/>
  <c r="CA2" i="19" s="1"/>
  <c r="AH8" i="19"/>
  <c r="CN9" i="19"/>
  <c r="EW9" i="19"/>
  <c r="EW3" i="19" s="1"/>
  <c r="EW2" i="19" s="1"/>
  <c r="EX9" i="19"/>
  <c r="EX3" i="19" s="1"/>
  <c r="EX2" i="19" s="1"/>
  <c r="FH9" i="19"/>
  <c r="EY9" i="19"/>
  <c r="EY3" i="19" s="1"/>
  <c r="EY2" i="19" s="1"/>
  <c r="DM9" i="19"/>
  <c r="BH9" i="19"/>
  <c r="EN9" i="19"/>
  <c r="EO9" i="19"/>
  <c r="EO3" i="19" s="1"/>
  <c r="EO2" i="19" s="1"/>
  <c r="ED9" i="19"/>
  <c r="DG9" i="19"/>
  <c r="CJ9" i="19"/>
  <c r="BM9" i="19"/>
  <c r="ED9" i="16"/>
  <c r="AV9" i="16"/>
  <c r="HM9" i="16"/>
  <c r="EF9" i="16"/>
  <c r="AY9" i="16"/>
  <c r="HO9" i="16"/>
  <c r="EI9" i="16"/>
  <c r="AO9" i="16"/>
  <c r="HD9" i="16"/>
  <c r="DJ9" i="16"/>
  <c r="AE9" i="16"/>
  <c r="GT9" i="16"/>
  <c r="DL9" i="16"/>
  <c r="AG9" i="16"/>
  <c r="GV9" i="16"/>
  <c r="EK9" i="16"/>
  <c r="AK9" i="16"/>
  <c r="FY9" i="16"/>
  <c r="DU9" i="17"/>
  <c r="AV9" i="17"/>
  <c r="BJ9" i="17"/>
  <c r="BW9" i="17"/>
  <c r="DL9" i="17"/>
  <c r="ED9" i="17"/>
  <c r="CH9" i="17"/>
  <c r="DX9" i="17"/>
  <c r="AP9" i="17"/>
  <c r="FG9" i="17"/>
  <c r="EK9" i="17"/>
  <c r="DN9" i="17"/>
  <c r="CY8" i="19"/>
  <c r="CY3" i="19" s="1"/>
  <c r="CY2" i="19" s="1"/>
  <c r="CX8" i="19"/>
  <c r="CX3" i="19" s="1"/>
  <c r="CX2" i="19" s="1"/>
  <c r="BU8" i="19"/>
  <c r="EW8" i="19"/>
  <c r="FF8" i="19"/>
  <c r="FF3" i="19" s="1"/>
  <c r="FF2" i="19" s="1"/>
  <c r="DG8" i="15"/>
  <c r="BL8" i="15"/>
  <c r="AC8" i="15"/>
  <c r="DX8" i="15"/>
  <c r="ET8" i="15"/>
  <c r="DM8" i="15"/>
  <c r="DN8" i="15"/>
  <c r="DC8" i="15"/>
  <c r="CR8" i="15"/>
  <c r="CG8" i="15"/>
  <c r="AX8" i="15"/>
  <c r="CQ9" i="18"/>
  <c r="CQ3" i="18" s="1"/>
  <c r="CQ2" i="18" s="1"/>
  <c r="CO9" i="18"/>
  <c r="CO3" i="18" s="1"/>
  <c r="CO2" i="18" s="1"/>
  <c r="S9" i="18"/>
  <c r="AC9" i="18"/>
  <c r="AC3" i="18" s="1"/>
  <c r="AC2" i="18" s="1"/>
  <c r="CH9" i="18"/>
  <c r="CH3" i="18" s="1"/>
  <c r="CH2" i="18" s="1"/>
  <c r="BL9" i="18"/>
  <c r="EG9" i="18"/>
  <c r="EG3" i="18" s="1"/>
  <c r="EG2" i="18" s="1"/>
  <c r="EX9" i="18"/>
  <c r="EX3" i="18" s="1"/>
  <c r="EX2" i="18" s="1"/>
  <c r="AY9" i="18"/>
  <c r="AY3" i="18" s="1"/>
  <c r="AY2" i="18" s="1"/>
  <c r="CA9" i="18"/>
  <c r="CA3" i="18" s="1"/>
  <c r="CA2" i="18" s="1"/>
  <c r="CR9" i="18"/>
  <c r="CR3" i="18" s="1"/>
  <c r="CR2" i="18" s="1"/>
  <c r="CG9" i="18"/>
  <c r="CG3" i="18" s="1"/>
  <c r="CG2" i="18" s="1"/>
  <c r="DH3" i="18"/>
  <c r="DH2" i="18" s="1"/>
  <c r="CU8" i="19"/>
  <c r="BY3" i="18"/>
  <c r="BY2" i="18" s="1"/>
  <c r="DF8" i="19"/>
  <c r="DF3" i="19" s="1"/>
  <c r="DF2" i="19" s="1"/>
  <c r="FE3" i="18"/>
  <c r="FE2" i="18" s="1"/>
  <c r="DX8" i="19"/>
  <c r="FE8" i="19"/>
  <c r="FE3" i="19" s="1"/>
  <c r="FE2" i="19" s="1"/>
  <c r="CP8" i="19"/>
  <c r="CP3" i="19" s="1"/>
  <c r="CP2" i="19" s="1"/>
  <c r="CL8" i="19"/>
  <c r="CL3" i="19" s="1"/>
  <c r="CL2" i="19" s="1"/>
  <c r="DZ3" i="19"/>
  <c r="DZ2" i="19" s="1"/>
  <c r="AM3" i="19"/>
  <c r="AM2" i="19" s="1"/>
  <c r="CE3" i="19"/>
  <c r="CE2" i="19" s="1"/>
  <c r="CN8" i="19"/>
  <c r="CN3" i="19" s="1"/>
  <c r="CN2" i="19" s="1"/>
  <c r="CD9" i="19"/>
  <c r="CD3" i="19" s="1"/>
  <c r="CD2" i="19" s="1"/>
  <c r="CV9" i="19"/>
  <c r="EF9" i="17"/>
  <c r="DC9" i="17"/>
  <c r="EN9" i="17"/>
  <c r="CZ9" i="17"/>
  <c r="Y9" i="17"/>
  <c r="AE9" i="17"/>
  <c r="EW9" i="17"/>
  <c r="DP8" i="19"/>
  <c r="EA8" i="19"/>
  <c r="DX3" i="18"/>
  <c r="DX2" i="18" s="1"/>
  <c r="AI8" i="19"/>
  <c r="AI3" i="19" s="1"/>
  <c r="AI2" i="19" s="1"/>
  <c r="AD8" i="19"/>
  <c r="DS8" i="15"/>
  <c r="AO8" i="15"/>
  <c r="AQ8" i="15"/>
  <c r="DY8" i="15"/>
  <c r="DZ8" i="15"/>
  <c r="DO8" i="15"/>
  <c r="DD8" i="15"/>
  <c r="CS8" i="15"/>
  <c r="BJ8" i="15"/>
  <c r="AA8" i="19"/>
  <c r="AA3" i="19" s="1"/>
  <c r="AA2" i="19" s="1"/>
  <c r="FB9" i="18"/>
  <c r="FB3" i="18" s="1"/>
  <c r="FB2" i="18" s="1"/>
  <c r="BB9" i="18"/>
  <c r="BB3" i="18" s="1"/>
  <c r="BB2" i="18" s="1"/>
  <c r="BR9" i="18"/>
  <c r="BR3" i="18" s="1"/>
  <c r="BR2" i="18" s="1"/>
  <c r="DH9" i="18"/>
  <c r="CN9" i="18"/>
  <c r="EW9" i="18"/>
  <c r="EW3" i="18" s="1"/>
  <c r="EW2" i="18" s="1"/>
  <c r="AH9" i="18"/>
  <c r="AH3" i="18" s="1"/>
  <c r="AH2" i="18" s="1"/>
  <c r="BN9" i="18"/>
  <c r="BN3" i="18" s="1"/>
  <c r="BN2" i="18" s="1"/>
  <c r="CM9" i="18"/>
  <c r="CM3" i="18" s="1"/>
  <c r="CM2" i="18" s="1"/>
  <c r="DD9" i="18"/>
  <c r="DA3" i="18"/>
  <c r="DA2" i="18" s="1"/>
  <c r="DR8" i="19"/>
  <c r="AK8" i="19"/>
  <c r="AK3" i="19" s="1"/>
  <c r="AK2" i="19" s="1"/>
  <c r="T3" i="18"/>
  <c r="T2" i="18" s="1"/>
  <c r="AU8" i="19"/>
  <c r="DS3" i="18"/>
  <c r="DS2" i="18" s="1"/>
  <c r="AC3" i="19"/>
  <c r="AC2" i="19" s="1"/>
  <c r="CF8" i="15"/>
  <c r="AR3" i="19"/>
  <c r="AR2" i="19" s="1"/>
  <c r="EY3" i="18"/>
  <c r="EY2" i="18" s="1"/>
  <c r="AN8" i="19"/>
  <c r="AN3" i="19" s="1"/>
  <c r="AN2" i="19" s="1"/>
  <c r="CK3" i="18"/>
  <c r="CK2" i="18" s="1"/>
  <c r="FG8" i="19"/>
  <c r="V3" i="18"/>
  <c r="V2" i="18" s="1"/>
  <c r="EG8" i="19"/>
  <c r="EG3" i="19" s="1"/>
  <c r="EG2" i="19" s="1"/>
  <c r="CH3" i="19"/>
  <c r="CH2" i="19" s="1"/>
  <c r="AO3" i="19"/>
  <c r="AO2" i="19" s="1"/>
  <c r="ED3" i="19"/>
  <c r="ED2" i="19" s="1"/>
  <c r="CU3" i="18"/>
  <c r="CU2" i="18" s="1"/>
  <c r="DW8" i="19"/>
  <c r="DB9" i="19"/>
  <c r="DB3" i="19" s="1"/>
  <c r="DB2" i="19" s="1"/>
  <c r="BD9" i="19"/>
  <c r="BZ9" i="19"/>
  <c r="AV9" i="19"/>
  <c r="AV3" i="19" s="1"/>
  <c r="AV2" i="19" s="1"/>
  <c r="AJ9" i="19"/>
  <c r="AJ3" i="19" s="1"/>
  <c r="AJ2" i="19" s="1"/>
  <c r="FK9" i="19"/>
  <c r="FK3" i="19" s="1"/>
  <c r="FK2" i="19" s="1"/>
  <c r="CZ9" i="19"/>
  <c r="CZ3" i="19" s="1"/>
  <c r="CZ2" i="19" s="1"/>
  <c r="Y9" i="19"/>
  <c r="FM9" i="19"/>
  <c r="FM3" i="19" s="1"/>
  <c r="FM2" i="19" s="1"/>
  <c r="FB9" i="19"/>
  <c r="EE9" i="19"/>
  <c r="DH9" i="19"/>
  <c r="CK9" i="19"/>
  <c r="DT9" i="16"/>
  <c r="BR9" i="16"/>
  <c r="FZ9" i="16"/>
  <c r="FF9" i="16"/>
  <c r="BY9" i="16"/>
  <c r="IP9" i="16"/>
  <c r="FH9" i="16"/>
  <c r="CA9" i="16"/>
  <c r="IR9" i="16"/>
  <c r="FL9" i="16"/>
  <c r="BP9" i="16"/>
  <c r="IH9" i="16"/>
  <c r="EM9" i="16"/>
  <c r="BF9" i="16"/>
  <c r="HW9" i="16"/>
  <c r="EP9" i="16"/>
  <c r="BH9" i="16"/>
  <c r="HY9" i="16"/>
  <c r="FI9" i="16"/>
  <c r="BI9" i="16"/>
  <c r="GW9" i="16"/>
  <c r="AK9" i="17"/>
  <c r="EE9" i="17"/>
  <c r="EQ9" i="17"/>
  <c r="FE9" i="17"/>
  <c r="FP9" i="17"/>
  <c r="DR9" i="17"/>
  <c r="FH9" i="17"/>
  <c r="AO9" i="17"/>
  <c r="BN9" i="17"/>
  <c r="AQ9" i="17"/>
  <c r="U9" i="17"/>
  <c r="FI9" i="17"/>
  <c r="EL9" i="17"/>
  <c r="EM8" i="19"/>
  <c r="CK8" i="19"/>
  <c r="CK3" i="19" s="1"/>
  <c r="CK2" i="19" s="1"/>
  <c r="EJ8" i="19"/>
  <c r="DZ8" i="19"/>
  <c r="EE8" i="15"/>
  <c r="CJ8" i="15"/>
  <c r="BA8" i="15"/>
  <c r="AD8" i="15"/>
  <c r="EU8" i="15"/>
  <c r="EK8" i="15"/>
  <c r="EL8" i="15"/>
  <c r="EA8" i="15"/>
  <c r="DP8" i="15"/>
  <c r="DE8" i="15"/>
  <c r="BV8" i="15"/>
  <c r="DM9" i="18"/>
  <c r="DM3" i="18" s="1"/>
  <c r="DM2" i="18" s="1"/>
  <c r="AU9" i="18"/>
  <c r="AU3" i="18" s="1"/>
  <c r="AU2" i="18" s="1"/>
  <c r="CV9" i="18"/>
  <c r="CV3" i="18" s="1"/>
  <c r="CV2" i="18" s="1"/>
  <c r="DF9" i="18"/>
  <c r="DF3" i="18" s="1"/>
  <c r="DF2" i="18" s="1"/>
  <c r="EJ9" i="18"/>
  <c r="EJ3" i="18" s="1"/>
  <c r="EJ2" i="18" s="1"/>
  <c r="DN9" i="18"/>
  <c r="FN9" i="18"/>
  <c r="FN3" i="18" s="1"/>
  <c r="FN2" i="18" s="1"/>
  <c r="AX9" i="18"/>
  <c r="AX3" i="18" s="1"/>
  <c r="AX2" i="18" s="1"/>
  <c r="CD9" i="18"/>
  <c r="CD3" i="18" s="1"/>
  <c r="CD2" i="18" s="1"/>
  <c r="CY9" i="18"/>
  <c r="CY3" i="18" s="1"/>
  <c r="CY2" i="18" s="1"/>
  <c r="DP9" i="18"/>
  <c r="DP3" i="18" s="1"/>
  <c r="DP2" i="18" s="1"/>
  <c r="DE9" i="18"/>
  <c r="DE3" i="18" s="1"/>
  <c r="DE2" i="18" s="1"/>
  <c r="AW8" i="19"/>
  <c r="BU3" i="18"/>
  <c r="BU2" i="18" s="1"/>
  <c r="ET8" i="19"/>
  <c r="ET3" i="19" s="1"/>
  <c r="ET2" i="19" s="1"/>
  <c r="CF8" i="19"/>
  <c r="AE3" i="19"/>
  <c r="AE2" i="19" s="1"/>
  <c r="DF9" i="17"/>
  <c r="DD3" i="18"/>
  <c r="DD2" i="18" s="1"/>
  <c r="DG3" i="19"/>
  <c r="DG2" i="19" s="1"/>
  <c r="DK3" i="19"/>
  <c r="DK2" i="19" s="1"/>
  <c r="CR8" i="19"/>
  <c r="EK9" i="19"/>
  <c r="EK3" i="19" s="1"/>
  <c r="EK2" i="19" s="1"/>
  <c r="FJ9" i="19"/>
  <c r="FJ3" i="19" s="1"/>
  <c r="FJ2" i="19" s="1"/>
  <c r="FA9" i="19"/>
  <c r="FA3" i="19" s="1"/>
  <c r="FA2" i="19" s="1"/>
  <c r="EP9" i="19"/>
  <c r="EP3" i="19" s="1"/>
  <c r="EP2" i="19" s="1"/>
  <c r="DS9" i="19"/>
  <c r="DS3" i="19" s="1"/>
  <c r="DS2" i="19" s="1"/>
  <c r="BY9" i="19"/>
  <c r="CJ9" i="17"/>
  <c r="DP9" i="17"/>
  <c r="FD9" i="17"/>
  <c r="EP9" i="17"/>
  <c r="BB9" i="17"/>
  <c r="DZ9" i="17"/>
  <c r="CF3" i="18"/>
  <c r="CF2" i="18" s="1"/>
  <c r="BK8" i="19"/>
  <c r="DK3" i="18"/>
  <c r="DK2" i="18" s="1"/>
  <c r="AR8" i="19"/>
  <c r="EZ3" i="18"/>
  <c r="EZ2" i="18" s="1"/>
  <c r="AM8" i="19"/>
  <c r="BJ3" i="19"/>
  <c r="BJ2" i="19" s="1"/>
  <c r="BU3" i="19"/>
  <c r="BU2" i="19" s="1"/>
  <c r="BK3" i="19"/>
  <c r="BK2" i="19" s="1"/>
  <c r="DH3" i="19"/>
  <c r="DH2" i="19" s="1"/>
  <c r="CS3" i="19"/>
  <c r="CS2" i="19" s="1"/>
  <c r="FI8" i="19"/>
  <c r="FI3" i="19" s="1"/>
  <c r="FI2" i="19" s="1"/>
  <c r="AD9" i="19"/>
  <c r="AD3" i="19" s="1"/>
  <c r="AD2" i="19" s="1"/>
  <c r="CX9" i="19"/>
  <c r="DL9" i="19"/>
  <c r="BT9" i="19"/>
  <c r="BT3" i="19" s="1"/>
  <c r="BT2" i="19" s="1"/>
  <c r="BO9" i="19"/>
  <c r="T9" i="19"/>
  <c r="T3" i="19" s="1"/>
  <c r="T2" i="19" s="1"/>
  <c r="DV9" i="19"/>
  <c r="DV3" i="19" s="1"/>
  <c r="DV2" i="19" s="1"/>
  <c r="AK9" i="19"/>
  <c r="Z9" i="19"/>
  <c r="FN9" i="19"/>
  <c r="EQ9" i="19"/>
  <c r="EQ3" i="19" s="1"/>
  <c r="EQ2" i="19" s="1"/>
  <c r="DT9" i="19"/>
  <c r="DT3" i="19" s="1"/>
  <c r="DT2" i="19" s="1"/>
  <c r="CW9" i="19"/>
  <c r="CW3" i="19" s="1"/>
  <c r="CW2" i="19" s="1"/>
  <c r="HB9" i="16"/>
  <c r="EZ9" i="16"/>
  <c r="JH9" i="16"/>
  <c r="FT9" i="16"/>
  <c r="CM9" i="16"/>
  <c r="JD9" i="16"/>
  <c r="FW9" i="16"/>
  <c r="CP9" i="16"/>
  <c r="JG9" i="16"/>
  <c r="GA9" i="16"/>
  <c r="CE9" i="16"/>
  <c r="IV9" i="16"/>
  <c r="FB9" i="16"/>
  <c r="BT9" i="16"/>
  <c r="IK9" i="16"/>
  <c r="FD9" i="16"/>
  <c r="BW9" i="16"/>
  <c r="IM9" i="16"/>
  <c r="FU9" i="16"/>
  <c r="BU9" i="16"/>
  <c r="HI9" i="16"/>
  <c r="AU9" i="17"/>
  <c r="EJ9" i="17"/>
  <c r="FZ9" i="17"/>
  <c r="BI9" i="17"/>
  <c r="BZ9" i="17"/>
  <c r="BC9" i="17"/>
  <c r="AG9" i="17"/>
  <c r="FU9" i="17"/>
  <c r="EX9" i="17"/>
  <c r="BT8" i="19"/>
  <c r="DH8" i="19"/>
  <c r="AP3" i="18"/>
  <c r="AP2" i="18" s="1"/>
  <c r="X8" i="19"/>
  <c r="DL3" i="18"/>
  <c r="DL2" i="18" s="1"/>
  <c r="CE8" i="19"/>
  <c r="EQ8" i="15"/>
  <c r="CV8" i="15"/>
  <c r="BM8" i="15"/>
  <c r="AP8" i="15"/>
  <c r="BP8" i="15"/>
  <c r="CZ8" i="15"/>
  <c r="DK8" i="15"/>
  <c r="EM8" i="15"/>
  <c r="EB8" i="15"/>
  <c r="DQ8" i="15"/>
  <c r="W9" i="18"/>
  <c r="W3" i="18" s="1"/>
  <c r="W2" i="18" s="1"/>
  <c r="DO9" i="18"/>
  <c r="DO3" i="18" s="1"/>
  <c r="DO2" i="18" s="1"/>
  <c r="EF9" i="18"/>
  <c r="EV9" i="18"/>
  <c r="EV3" i="18" s="1"/>
  <c r="EV2" i="18" s="1"/>
  <c r="FJ9" i="18"/>
  <c r="ER9" i="18"/>
  <c r="ER3" i="18" s="1"/>
  <c r="ER2" i="18" s="1"/>
  <c r="AF9" i="18"/>
  <c r="AF3" i="18" s="1"/>
  <c r="AF2" i="18" s="1"/>
  <c r="BM9" i="18"/>
  <c r="BM3" i="18" s="1"/>
  <c r="BM2" i="18" s="1"/>
  <c r="CU9" i="18"/>
  <c r="DK9" i="18"/>
  <c r="EB9" i="18"/>
  <c r="EB3" i="18" s="1"/>
  <c r="EB2" i="18" s="1"/>
  <c r="DQ9" i="18"/>
  <c r="DQ3" i="18" s="1"/>
  <c r="DQ2" i="18" s="1"/>
  <c r="BQ8" i="19"/>
  <c r="BQ3" i="19" s="1"/>
  <c r="BQ2" i="19" s="1"/>
  <c r="DN8" i="19"/>
  <c r="DN3" i="19" s="1"/>
  <c r="DN2" i="19" s="1"/>
  <c r="CW3" i="18"/>
  <c r="CW2" i="18" s="1"/>
  <c r="AU3" i="19" l="1"/>
  <c r="AU2" i="19" s="1"/>
  <c r="EF3" i="19"/>
  <c r="EF2" i="19" s="1"/>
  <c r="AX10" i="17"/>
  <c r="CN10" i="17"/>
  <c r="CZ10" i="17"/>
  <c r="CE10" i="17"/>
  <c r="CW10" i="17"/>
  <c r="DG10" i="17"/>
  <c r="BK10" i="17"/>
  <c r="DL10" i="17"/>
  <c r="DM10" i="17"/>
  <c r="CP10" i="17"/>
  <c r="BH10" i="17"/>
  <c r="AK10" i="17"/>
  <c r="DT9" i="15"/>
  <c r="BM9" i="15"/>
  <c r="BB9" i="15"/>
  <c r="AQ9" i="15"/>
  <c r="DA9" i="15"/>
  <c r="CZ9" i="15"/>
  <c r="EB9" i="15"/>
  <c r="DQ9" i="15"/>
  <c r="CT9" i="15"/>
  <c r="CU9" i="15"/>
  <c r="DT10" i="17"/>
  <c r="EI10" i="17"/>
  <c r="ET10" i="17"/>
  <c r="DH10" i="17"/>
  <c r="DW10" i="17"/>
  <c r="EH10" i="17"/>
  <c r="W10" i="17"/>
  <c r="CA10" i="17"/>
  <c r="EF10" i="17"/>
  <c r="DY10" i="17"/>
  <c r="DB10" i="17"/>
  <c r="BT10" i="17"/>
  <c r="AW10" i="17"/>
  <c r="EG10" i="16"/>
  <c r="FF10" i="16"/>
  <c r="DJ10" i="16"/>
  <c r="AQ10" i="16"/>
  <c r="HV10" i="16"/>
  <c r="EP10" i="16"/>
  <c r="BW10" i="16"/>
  <c r="GM10" i="16"/>
  <c r="EF10" i="16"/>
  <c r="CB10" i="16"/>
  <c r="X10" i="16"/>
  <c r="GQ10" i="16"/>
  <c r="EJ10" i="16"/>
  <c r="BR10" i="16"/>
  <c r="JG10" i="16"/>
  <c r="EW10" i="16"/>
  <c r="HR10" i="16"/>
  <c r="GV10" i="16"/>
  <c r="CS10" i="16"/>
  <c r="IG10" i="16"/>
  <c r="DH10" i="15"/>
  <c r="BX10" i="15"/>
  <c r="BL10" i="15"/>
  <c r="AZ10" i="15"/>
  <c r="M10" i="15"/>
  <c r="ER10" i="15" s="1"/>
  <c r="EE10" i="15"/>
  <c r="CU10" i="15"/>
  <c r="CI10" i="15"/>
  <c r="BW10" i="15"/>
  <c r="EP10" i="15"/>
  <c r="DF10" i="15"/>
  <c r="CT10" i="15"/>
  <c r="CH10" i="15"/>
  <c r="Z10" i="15"/>
  <c r="EK10" i="15"/>
  <c r="EC10" i="15"/>
  <c r="DQ10" i="15"/>
  <c r="DE10" i="15"/>
  <c r="Y10" i="15"/>
  <c r="EN10" i="15"/>
  <c r="EB10" i="15"/>
  <c r="DP10" i="15"/>
  <c r="AJ10" i="15"/>
  <c r="X10" i="15"/>
  <c r="EM10" i="15"/>
  <c r="EA10" i="15"/>
  <c r="DO10" i="15"/>
  <c r="AI10" i="15"/>
  <c r="W10" i="15"/>
  <c r="V10" i="15"/>
  <c r="DA10" i="15"/>
  <c r="F11" i="15"/>
  <c r="BP10" i="15"/>
  <c r="AF10" i="15"/>
  <c r="T10" i="15"/>
  <c r="EL10" i="15"/>
  <c r="U10" i="15"/>
  <c r="CY10" i="15"/>
  <c r="BO10" i="15"/>
  <c r="BC10" i="15"/>
  <c r="AQ10" i="15"/>
  <c r="CX10" i="15"/>
  <c r="BN10" i="15"/>
  <c r="BB10" i="15"/>
  <c r="AP10" i="15"/>
  <c r="O10" i="15"/>
  <c r="AW10" i="15" s="1"/>
  <c r="ES10" i="15"/>
  <c r="DI10" i="15"/>
  <c r="CW10" i="15"/>
  <c r="CK10" i="15"/>
  <c r="BM10" i="15"/>
  <c r="N10" i="15"/>
  <c r="AS10" i="15" s="1"/>
  <c r="CC10" i="15"/>
  <c r="K10" i="15"/>
  <c r="L10" i="15" s="1"/>
  <c r="CV11" i="17"/>
  <c r="P11" i="17"/>
  <c r="DS11" i="17"/>
  <c r="O11" i="17"/>
  <c r="K11" i="17"/>
  <c r="L11" i="17" s="1"/>
  <c r="T11" i="17"/>
  <c r="Q11" i="17"/>
  <c r="S11" i="17"/>
  <c r="R11" i="17"/>
  <c r="E12" i="17"/>
  <c r="BE9" i="15"/>
  <c r="ER9" i="15"/>
  <c r="CK9" i="15"/>
  <c r="BZ9" i="15"/>
  <c r="BO9" i="15"/>
  <c r="AT9" i="15"/>
  <c r="AI9" i="15"/>
  <c r="CC9" i="15"/>
  <c r="AF9" i="15"/>
  <c r="EO9" i="15"/>
  <c r="DR9" i="15"/>
  <c r="DS9" i="15"/>
  <c r="BZ10" i="17"/>
  <c r="AF10" i="17"/>
  <c r="BD10" i="17"/>
  <c r="BO10" i="17"/>
  <c r="BG10" i="17"/>
  <c r="DK10" i="17"/>
  <c r="EW10" i="17"/>
  <c r="DZ10" i="17"/>
  <c r="CR10" i="17"/>
  <c r="BU10" i="17"/>
  <c r="GL10" i="16"/>
  <c r="BJ10" i="16"/>
  <c r="CA10" i="16"/>
  <c r="EM10" i="16"/>
  <c r="BT10" i="16"/>
  <c r="JI10" i="16"/>
  <c r="FR10" i="16"/>
  <c r="CY10" i="16"/>
  <c r="AV10" i="16"/>
  <c r="HZ10" i="16"/>
  <c r="FH10" i="16"/>
  <c r="DF10" i="16"/>
  <c r="BA10" i="16"/>
  <c r="II10" i="16"/>
  <c r="FN10" i="16"/>
  <c r="CU10" i="16"/>
  <c r="AG10" i="16"/>
  <c r="FU10" i="16"/>
  <c r="IP10" i="16"/>
  <c r="HT10" i="16"/>
  <c r="DQ10" i="16"/>
  <c r="JE10" i="16"/>
  <c r="AF9" i="19"/>
  <c r="AF3" i="19" s="1"/>
  <c r="AF2" i="19" s="1"/>
  <c r="W9" i="19"/>
  <c r="W3" i="19" s="1"/>
  <c r="W2" i="19" s="1"/>
  <c r="EA9" i="19"/>
  <c r="EA3" i="19" s="1"/>
  <c r="EA2" i="19" s="1"/>
  <c r="BG9" i="19"/>
  <c r="BG3" i="19" s="1"/>
  <c r="BG2" i="19" s="1"/>
  <c r="AQ9" i="19"/>
  <c r="AQ3" i="19" s="1"/>
  <c r="AQ2" i="19" s="1"/>
  <c r="X9" i="19"/>
  <c r="X3" i="19" s="1"/>
  <c r="X2" i="19" s="1"/>
  <c r="EH9" i="19"/>
  <c r="EH3" i="19" s="1"/>
  <c r="EH2" i="19" s="1"/>
  <c r="DW9" i="19"/>
  <c r="DW3" i="19" s="1"/>
  <c r="DW2" i="19" s="1"/>
  <c r="CO9" i="19"/>
  <c r="CO3" i="19" s="1"/>
  <c r="CO2" i="19" s="1"/>
  <c r="FC9" i="19"/>
  <c r="FC3" i="19" s="1"/>
  <c r="FC2" i="19" s="1"/>
  <c r="DR9" i="19"/>
  <c r="DR3" i="19" s="1"/>
  <c r="DR2" i="19" s="1"/>
  <c r="CF9" i="19"/>
  <c r="CF3" i="19" s="1"/>
  <c r="CF2" i="19" s="1"/>
  <c r="DI9" i="19"/>
  <c r="DI3" i="19" s="1"/>
  <c r="DI2" i="19" s="1"/>
  <c r="EZ9" i="19"/>
  <c r="EZ3" i="19" s="1"/>
  <c r="EZ2" i="19" s="1"/>
  <c r="BA9" i="19"/>
  <c r="BA3" i="19" s="1"/>
  <c r="BA2" i="19" s="1"/>
  <c r="DX9" i="19"/>
  <c r="DX3" i="19" s="1"/>
  <c r="DX2" i="19" s="1"/>
  <c r="DJ9" i="19"/>
  <c r="DJ3" i="19" s="1"/>
  <c r="DJ2" i="19" s="1"/>
  <c r="EM9" i="19"/>
  <c r="EM3" i="19" s="1"/>
  <c r="EM2" i="19" s="1"/>
  <c r="DD9" i="19"/>
  <c r="DD3" i="19" s="1"/>
  <c r="DD2" i="19" s="1"/>
  <c r="EF9" i="19"/>
  <c r="EJ9" i="19"/>
  <c r="EJ3" i="19" s="1"/>
  <c r="EJ2" i="19" s="1"/>
  <c r="CU9" i="19"/>
  <c r="CU3" i="19" s="1"/>
  <c r="CU2" i="19" s="1"/>
  <c r="AL9" i="19"/>
  <c r="AL3" i="19" s="1"/>
  <c r="AL2" i="19" s="1"/>
  <c r="AW9" i="19"/>
  <c r="AW3" i="19" s="1"/>
  <c r="AW2" i="19" s="1"/>
  <c r="AT9" i="19"/>
  <c r="AT3" i="19" s="1"/>
  <c r="AT2" i="19" s="1"/>
  <c r="CR9" i="19"/>
  <c r="CR3" i="19" s="1"/>
  <c r="CR2" i="19" s="1"/>
  <c r="EC9" i="19"/>
  <c r="EC3" i="19" s="1"/>
  <c r="EC2" i="19" s="1"/>
  <c r="CM9" i="19"/>
  <c r="CM3" i="19" s="1"/>
  <c r="CM2" i="19" s="1"/>
  <c r="BX9" i="19"/>
  <c r="BX3" i="19" s="1"/>
  <c r="BX2" i="19" s="1"/>
  <c r="CW9" i="15"/>
  <c r="CL9" i="15"/>
  <c r="CA9" i="15"/>
  <c r="BF9" i="15"/>
  <c r="AU9" i="15"/>
  <c r="X9" i="15"/>
  <c r="BQ9" i="15"/>
  <c r="BD9" i="15"/>
  <c r="ED9" i="15"/>
  <c r="EE9" i="15"/>
  <c r="DF10" i="17"/>
  <c r="BX10" i="17"/>
  <c r="CT10" i="17"/>
  <c r="DO10" i="17"/>
  <c r="Z10" i="17"/>
  <c r="AP10" i="17"/>
  <c r="AI10" i="17"/>
  <c r="BY10" i="17"/>
  <c r="EE10" i="17"/>
  <c r="FI10" i="17"/>
  <c r="EL10" i="17"/>
  <c r="DD10" i="17"/>
  <c r="CG10" i="17"/>
  <c r="G11" i="17"/>
  <c r="H11" i="17" s="1"/>
  <c r="F12" i="17" s="1"/>
  <c r="J11" i="17"/>
  <c r="I11" i="17"/>
  <c r="AB9" i="15"/>
  <c r="DX9" i="15"/>
  <c r="DI9" i="15"/>
  <c r="CX9" i="15"/>
  <c r="CM9" i="15"/>
  <c r="BR9" i="15"/>
  <c r="BG9" i="15"/>
  <c r="AJ9" i="15"/>
  <c r="Y9" i="15"/>
  <c r="EP9" i="15"/>
  <c r="EQ9" i="15"/>
  <c r="CJ10" i="17"/>
  <c r="DS10" i="17"/>
  <c r="EQ10" i="17"/>
  <c r="FB10" i="17"/>
  <c r="BB10" i="17"/>
  <c r="BV10" i="17"/>
  <c r="BA10" i="17"/>
  <c r="CQ10" i="17"/>
  <c r="EU10" i="17"/>
  <c r="AG10" i="17"/>
  <c r="EX10" i="17"/>
  <c r="DP10" i="17"/>
  <c r="CS10" i="17"/>
  <c r="DD10" i="16"/>
  <c r="IU10" i="16"/>
  <c r="CL10" i="16"/>
  <c r="FP10" i="16"/>
  <c r="CW10" i="16"/>
  <c r="AD10" i="16"/>
  <c r="HA10" i="16"/>
  <c r="EB10" i="16"/>
  <c r="BY10" i="16"/>
  <c r="T10" i="16"/>
  <c r="GN10" i="16"/>
  <c r="EH10" i="16"/>
  <c r="CD10" i="16"/>
  <c r="Z10" i="16"/>
  <c r="GR10" i="16"/>
  <c r="DW10" i="16"/>
  <c r="BE10" i="16"/>
  <c r="GS10" i="16"/>
  <c r="GI10" i="16"/>
  <c r="IR10" i="16"/>
  <c r="EO10" i="16"/>
  <c r="CM10" i="17"/>
  <c r="FH10" i="17"/>
  <c r="AE10" i="17"/>
  <c r="CI10" i="17"/>
  <c r="CX10" i="17"/>
  <c r="BS10" i="17"/>
  <c r="DI10" i="17"/>
  <c r="AS10" i="17"/>
  <c r="FJ10" i="17"/>
  <c r="EB10" i="17"/>
  <c r="DE10" i="17"/>
  <c r="BL9" i="15"/>
  <c r="EK9" i="15"/>
  <c r="ES9" i="15"/>
  <c r="EH9" i="15"/>
  <c r="DW9" i="15"/>
  <c r="DB9" i="15"/>
  <c r="CQ9" i="15"/>
  <c r="BT9" i="15"/>
  <c r="BI9" i="15"/>
  <c r="AL9" i="15"/>
  <c r="AM9" i="15"/>
  <c r="AL10" i="17"/>
  <c r="CL10" i="17"/>
  <c r="CY10" i="17"/>
  <c r="DR10" i="17"/>
  <c r="EP10" i="17"/>
  <c r="FD10" i="17"/>
  <c r="DC10" i="17"/>
  <c r="ES10" i="17"/>
  <c r="AR10" i="17"/>
  <c r="BQ10" i="17"/>
  <c r="AT10" i="17"/>
  <c r="EZ10" i="17"/>
  <c r="EC10" i="17"/>
  <c r="HK10" i="16"/>
  <c r="HY10" i="16"/>
  <c r="AP10" i="16"/>
  <c r="HP10" i="16"/>
  <c r="EN10" i="16"/>
  <c r="BV10" i="16"/>
  <c r="IS11" i="16"/>
  <c r="HI11" i="16"/>
  <c r="GW11" i="16"/>
  <c r="DE11" i="16"/>
  <c r="BU11" i="16"/>
  <c r="BI11" i="16"/>
  <c r="HH11" i="16"/>
  <c r="FX11" i="16"/>
  <c r="FL11" i="16"/>
  <c r="BT11" i="16"/>
  <c r="AJ11" i="16"/>
  <c r="X11" i="16"/>
  <c r="K11" i="16"/>
  <c r="L11" i="16" s="1"/>
  <c r="GI11" i="16"/>
  <c r="EY11" i="16"/>
  <c r="EM11" i="16"/>
  <c r="EA11" i="16"/>
  <c r="AU11" i="16"/>
  <c r="JB11" i="16"/>
  <c r="IP11" i="16"/>
  <c r="ID11" i="16"/>
  <c r="EX11" i="16"/>
  <c r="DN11" i="16"/>
  <c r="DB11" i="16"/>
  <c r="CP11" i="16"/>
  <c r="JA11" i="16"/>
  <c r="HQ11" i="16"/>
  <c r="HE11" i="16"/>
  <c r="GS11" i="16"/>
  <c r="DM11" i="16"/>
  <c r="CC11" i="16"/>
  <c r="BQ11" i="16"/>
  <c r="BE11" i="16"/>
  <c r="GZ11" i="16"/>
  <c r="EQ11" i="16"/>
  <c r="DU11" i="16"/>
  <c r="CY11" i="16"/>
  <c r="T11" i="16"/>
  <c r="HP11" i="16"/>
  <c r="FG11" i="16"/>
  <c r="EP11" i="16"/>
  <c r="DT11" i="16"/>
  <c r="S11" i="16"/>
  <c r="IK11" i="16"/>
  <c r="GB11" i="16"/>
  <c r="FF11" i="16"/>
  <c r="EJ11" i="16"/>
  <c r="R11" i="16"/>
  <c r="JF11" i="16"/>
  <c r="GR11" i="16"/>
  <c r="GA11" i="16"/>
  <c r="FE11" i="16"/>
  <c r="Q11" i="16"/>
  <c r="HL11" i="16"/>
  <c r="GP11" i="16"/>
  <c r="FT11" i="16"/>
  <c r="AF11" i="16"/>
  <c r="O11" i="16"/>
  <c r="IB11" i="16"/>
  <c r="HK11" i="16"/>
  <c r="GO11" i="16"/>
  <c r="BA11" i="16"/>
  <c r="HZ11" i="16"/>
  <c r="HD11" i="16"/>
  <c r="GM11" i="16"/>
  <c r="AY11" i="16"/>
  <c r="HY11" i="16"/>
  <c r="HC11" i="16"/>
  <c r="GL11" i="16"/>
  <c r="AX11" i="16"/>
  <c r="HX11" i="16"/>
  <c r="HB11" i="16"/>
  <c r="GF11" i="16"/>
  <c r="AR11" i="16"/>
  <c r="E12" i="16"/>
  <c r="IN11" i="16"/>
  <c r="HW11" i="16"/>
  <c r="HA11" i="16"/>
  <c r="BM11" i="16"/>
  <c r="EV11" i="16"/>
  <c r="AD11" i="16"/>
  <c r="IZ11" i="16"/>
  <c r="P11" i="16"/>
  <c r="DL11" i="16"/>
  <c r="DI11" i="16"/>
  <c r="BY11" i="16"/>
  <c r="HM11" i="16"/>
  <c r="FR11" i="16"/>
  <c r="AL11" i="16"/>
  <c r="FS10" i="16"/>
  <c r="DP10" i="16"/>
  <c r="BL10" i="16"/>
  <c r="IW10" i="16"/>
  <c r="FZ10" i="16"/>
  <c r="DU10" i="16"/>
  <c r="BP10" i="16"/>
  <c r="JF10" i="16"/>
  <c r="FO10" i="16"/>
  <c r="CO10" i="16"/>
  <c r="IC10" i="16"/>
  <c r="HS10" i="16"/>
  <c r="AK10" i="16"/>
  <c r="FY10" i="16"/>
  <c r="AU9" i="19"/>
  <c r="BX9" i="15"/>
  <c r="CN9" i="15"/>
  <c r="ET9" i="15"/>
  <c r="EI9" i="15"/>
  <c r="DN9" i="15"/>
  <c r="DC9" i="15"/>
  <c r="CF9" i="15"/>
  <c r="BU9" i="15"/>
  <c r="AX9" i="15"/>
  <c r="AY9" i="15"/>
  <c r="ED10" i="17"/>
  <c r="ER10" i="17"/>
  <c r="FF10" i="17"/>
  <c r="AD10" i="17"/>
  <c r="DU10" i="17"/>
  <c r="FK10" i="17"/>
  <c r="BL10" i="17"/>
  <c r="CC10" i="17"/>
  <c r="BF10" i="17"/>
  <c r="X10" i="17"/>
  <c r="EO10" i="17"/>
  <c r="GC10" i="16"/>
  <c r="DA10" i="16"/>
  <c r="IO10" i="16"/>
  <c r="IE10" i="16"/>
  <c r="AW10" i="16"/>
  <c r="GK10" i="16"/>
  <c r="CJ9" i="15"/>
  <c r="AC9" i="15"/>
  <c r="BP9" i="15"/>
  <c r="EU9" i="15"/>
  <c r="DZ9" i="15"/>
  <c r="DO9" i="15"/>
  <c r="CR9" i="15"/>
  <c r="CG9" i="15"/>
  <c r="BJ9" i="15"/>
  <c r="AM10" i="17"/>
  <c r="AN10" i="17"/>
  <c r="BC10" i="17"/>
  <c r="EM10" i="17"/>
  <c r="AA10" i="17"/>
  <c r="CB10" i="17"/>
  <c r="CO10" i="17"/>
  <c r="BR10" i="17"/>
  <c r="AJ10" i="17"/>
  <c r="DO10" i="16"/>
  <c r="EU10" i="16"/>
  <c r="BS10" i="16"/>
  <c r="JH10" i="16"/>
  <c r="FQ10" i="16"/>
  <c r="CX10" i="16"/>
  <c r="AE10" i="16"/>
  <c r="HB10" i="16"/>
  <c r="ES10" i="16"/>
  <c r="CN10" i="16"/>
  <c r="AL10" i="16"/>
  <c r="HL10" i="16"/>
  <c r="EX10" i="16"/>
  <c r="CT10" i="16"/>
  <c r="AA10" i="16"/>
  <c r="GX10" i="16"/>
  <c r="DM10" i="16"/>
  <c r="JA10" i="16"/>
  <c r="IQ10" i="16"/>
  <c r="BI10" i="16"/>
  <c r="GW10" i="16"/>
  <c r="AI11" i="17" l="1"/>
  <c r="BH11" i="17"/>
  <c r="BV11" i="16"/>
  <c r="IW11" i="16"/>
  <c r="ER11" i="16"/>
  <c r="DW11" i="16"/>
  <c r="DX11" i="16"/>
  <c r="ED11" i="16"/>
  <c r="EF11" i="16"/>
  <c r="DK11" i="16"/>
  <c r="CV11" i="16"/>
  <c r="CA11" i="16"/>
  <c r="BK11" i="16"/>
  <c r="AP11" i="16"/>
  <c r="U11" i="16"/>
  <c r="FI11" i="16"/>
  <c r="BF11" i="16"/>
  <c r="GT11" i="16"/>
  <c r="CQ11" i="16"/>
  <c r="IE11" i="16"/>
  <c r="DP11" i="16"/>
  <c r="JD11" i="16"/>
  <c r="FA11" i="16"/>
  <c r="DV11" i="17"/>
  <c r="FW12" i="17"/>
  <c r="S12" i="17"/>
  <c r="O12" i="17"/>
  <c r="K12" i="17"/>
  <c r="L12" i="17" s="1"/>
  <c r="T12" i="17"/>
  <c r="FY12" i="17"/>
  <c r="E13" i="17"/>
  <c r="FX12" i="17"/>
  <c r="U12" i="17"/>
  <c r="FU12" i="17"/>
  <c r="R12" i="17"/>
  <c r="Q12" i="17"/>
  <c r="P12" i="17"/>
  <c r="BG11" i="17"/>
  <c r="BB11" i="17"/>
  <c r="BR11" i="17"/>
  <c r="CP11" i="17"/>
  <c r="FJ11" i="17"/>
  <c r="BN11" i="17"/>
  <c r="DO11" i="17"/>
  <c r="DD11" i="17"/>
  <c r="CS11" i="17"/>
  <c r="BW11" i="17"/>
  <c r="AZ11" i="17"/>
  <c r="FG11" i="17"/>
  <c r="BA10" i="15"/>
  <c r="DN10" i="15"/>
  <c r="ET10" i="15"/>
  <c r="EU10" i="15"/>
  <c r="DL10" i="15"/>
  <c r="CE10" i="15"/>
  <c r="CF10" i="15"/>
  <c r="BU10" i="15"/>
  <c r="AX10" i="15"/>
  <c r="AM10" i="15"/>
  <c r="CA11" i="17"/>
  <c r="BE11" i="17"/>
  <c r="FM11" i="17"/>
  <c r="CB11" i="17"/>
  <c r="EO11" i="17"/>
  <c r="GN11" i="16"/>
  <c r="FN11" i="16"/>
  <c r="ES11" i="16"/>
  <c r="ET11" i="16"/>
  <c r="EU11" i="16"/>
  <c r="FB11" i="16"/>
  <c r="EG11" i="16"/>
  <c r="DR11" i="16"/>
  <c r="CW11" i="16"/>
  <c r="CB11" i="16"/>
  <c r="BL11" i="16"/>
  <c r="AG11" i="16"/>
  <c r="FU11" i="16"/>
  <c r="BR11" i="16"/>
  <c r="HF11" i="16"/>
  <c r="DC11" i="16"/>
  <c r="IQ11" i="16"/>
  <c r="EB11" i="16"/>
  <c r="Y11" i="16"/>
  <c r="DW11" i="17"/>
  <c r="BA11" i="17"/>
  <c r="DB11" i="17"/>
  <c r="CC11" i="17"/>
  <c r="CW11" i="17"/>
  <c r="DU11" i="17"/>
  <c r="Z11" i="17"/>
  <c r="CD11" i="17"/>
  <c r="EI11" i="17"/>
  <c r="DP11" i="17"/>
  <c r="DE11" i="17"/>
  <c r="CI11" i="17"/>
  <c r="BL11" i="17"/>
  <c r="FS11" i="17"/>
  <c r="BQ10" i="15"/>
  <c r="DX10" i="15"/>
  <c r="CQ10" i="15"/>
  <c r="CR10" i="15"/>
  <c r="CG10" i="15"/>
  <c r="BJ10" i="15"/>
  <c r="AY10" i="15"/>
  <c r="AB10" i="15"/>
  <c r="EW11" i="17"/>
  <c r="AQ11" i="17"/>
  <c r="EH11" i="17"/>
  <c r="EZ11" i="17"/>
  <c r="ER11" i="17"/>
  <c r="FM11" i="16"/>
  <c r="CU11" i="16"/>
  <c r="EH11" i="16"/>
  <c r="GE11" i="16"/>
  <c r="FO11" i="16"/>
  <c r="FP11" i="16"/>
  <c r="FQ11" i="16"/>
  <c r="FS11" i="16"/>
  <c r="FC11" i="16"/>
  <c r="EI11" i="16"/>
  <c r="DS11" i="16"/>
  <c r="CX11" i="16"/>
  <c r="CH11" i="16"/>
  <c r="AS11" i="16"/>
  <c r="GG11" i="16"/>
  <c r="CD11" i="16"/>
  <c r="HR11" i="16"/>
  <c r="DO11" i="16"/>
  <c r="JC11" i="16"/>
  <c r="EN11" i="16"/>
  <c r="AK11" i="16"/>
  <c r="FY11" i="16"/>
  <c r="AH11" i="17"/>
  <c r="EG11" i="17"/>
  <c r="CO11" i="17"/>
  <c r="EU11" i="17"/>
  <c r="DI11" i="17"/>
  <c r="DY11" i="17"/>
  <c r="ET11" i="17"/>
  <c r="AR11" i="17"/>
  <c r="CX11" i="17"/>
  <c r="EY11" i="17"/>
  <c r="EB11" i="17"/>
  <c r="DQ11" i="17"/>
  <c r="CU11" i="17"/>
  <c r="BX11" i="17"/>
  <c r="FH11" i="17"/>
  <c r="BY10" i="15"/>
  <c r="AD10" i="15"/>
  <c r="AE10" i="15"/>
  <c r="DY10" i="15"/>
  <c r="EJ10" i="15"/>
  <c r="DC10" i="15"/>
  <c r="DD10" i="15"/>
  <c r="CS10" i="15"/>
  <c r="BV10" i="15"/>
  <c r="BK10" i="15"/>
  <c r="AN10" i="15"/>
  <c r="EZ11" i="16"/>
  <c r="AW11" i="16"/>
  <c r="GK11" i="16"/>
  <c r="BM11" i="17"/>
  <c r="U11" i="17"/>
  <c r="EJ11" i="17"/>
  <c r="AC11" i="17"/>
  <c r="EK11" i="17"/>
  <c r="FE11" i="17"/>
  <c r="FZ11" i="17"/>
  <c r="BJ11" i="17"/>
  <c r="DN11" i="17"/>
  <c r="FX11" i="17"/>
  <c r="EN11" i="17"/>
  <c r="EC11" i="17"/>
  <c r="DG11" i="17"/>
  <c r="CJ11" i="17"/>
  <c r="FT11" i="17"/>
  <c r="CK11" i="15"/>
  <c r="BM11" i="15"/>
  <c r="AO11" i="15"/>
  <c r="N11" i="15"/>
  <c r="AC11" i="15" s="1"/>
  <c r="DH11" i="15"/>
  <c r="CJ11" i="15"/>
  <c r="BL11" i="15"/>
  <c r="AN11" i="15"/>
  <c r="M11" i="15"/>
  <c r="DI11" i="15" s="1"/>
  <c r="V11" i="15"/>
  <c r="EQ11" i="15"/>
  <c r="DS11" i="15"/>
  <c r="CU11" i="15"/>
  <c r="BW11" i="15"/>
  <c r="DB11" i="15"/>
  <c r="ED11" i="15"/>
  <c r="DF11" i="15"/>
  <c r="CH11" i="15"/>
  <c r="DC11" i="15"/>
  <c r="EO11" i="15"/>
  <c r="DQ11" i="15"/>
  <c r="CS11" i="15"/>
  <c r="Y11" i="15"/>
  <c r="EN11" i="15"/>
  <c r="DP11" i="15"/>
  <c r="CR11" i="15"/>
  <c r="X11" i="15"/>
  <c r="BR11" i="15"/>
  <c r="DY11" i="15"/>
  <c r="DA11" i="15"/>
  <c r="AG11" i="15"/>
  <c r="U11" i="15"/>
  <c r="DO11" i="15"/>
  <c r="F12" i="15"/>
  <c r="DX11" i="15"/>
  <c r="BD11" i="15"/>
  <c r="AF11" i="15"/>
  <c r="T11" i="15"/>
  <c r="AI11" i="15"/>
  <c r="EU11" i="15"/>
  <c r="CA11" i="15"/>
  <c r="BC11" i="15"/>
  <c r="AE11" i="15"/>
  <c r="W11" i="15"/>
  <c r="DJ11" i="15"/>
  <c r="CL11" i="15"/>
  <c r="BN11" i="15"/>
  <c r="AP11" i="15"/>
  <c r="O11" i="15"/>
  <c r="K11" i="15"/>
  <c r="L11" i="15" s="1"/>
  <c r="AG11" i="17"/>
  <c r="DK11" i="17"/>
  <c r="BS11" i="17"/>
  <c r="CT11" i="17"/>
  <c r="X11" i="17"/>
  <c r="FA11" i="17"/>
  <c r="DH11" i="17"/>
  <c r="FD11" i="16"/>
  <c r="IA11" i="16"/>
  <c r="Z11" i="16"/>
  <c r="IS12" i="16"/>
  <c r="HU12" i="16"/>
  <c r="GW12" i="16"/>
  <c r="FY12" i="16"/>
  <c r="FM12" i="16"/>
  <c r="DE12" i="16"/>
  <c r="CG12" i="16"/>
  <c r="BI12" i="16"/>
  <c r="AK12" i="16"/>
  <c r="Y12" i="16"/>
  <c r="HH12" i="16"/>
  <c r="GJ12" i="16"/>
  <c r="FL12" i="16"/>
  <c r="EN12" i="16"/>
  <c r="EB12" i="16"/>
  <c r="BT12" i="16"/>
  <c r="AV12" i="16"/>
  <c r="X12" i="16"/>
  <c r="K12" i="16"/>
  <c r="L12" i="16" s="1"/>
  <c r="JC12" i="16"/>
  <c r="IQ12" i="16"/>
  <c r="GI12" i="16"/>
  <c r="FK12" i="16"/>
  <c r="EM12" i="16"/>
  <c r="EA12" i="16"/>
  <c r="DO12" i="16"/>
  <c r="DC12" i="16"/>
  <c r="AU12" i="16"/>
  <c r="W12" i="16"/>
  <c r="IP12" i="16"/>
  <c r="ID12" i="16"/>
  <c r="HR12" i="16"/>
  <c r="HF12" i="16"/>
  <c r="EX12" i="16"/>
  <c r="DZ12" i="16"/>
  <c r="DB12" i="16"/>
  <c r="CP12" i="16"/>
  <c r="CD12" i="16"/>
  <c r="BR12" i="16"/>
  <c r="JA12" i="16"/>
  <c r="IC12" i="16"/>
  <c r="HE12" i="16"/>
  <c r="GS12" i="16"/>
  <c r="GG12" i="16"/>
  <c r="FU12" i="16"/>
  <c r="DM12" i="16"/>
  <c r="CO12" i="16"/>
  <c r="BQ12" i="16"/>
  <c r="BE12" i="16"/>
  <c r="AS12" i="16"/>
  <c r="AG12" i="16"/>
  <c r="U12" i="16"/>
  <c r="GF12" i="16"/>
  <c r="ES12" i="16"/>
  <c r="DF12" i="16"/>
  <c r="CJ12" i="16"/>
  <c r="BN12" i="16"/>
  <c r="AR12" i="16"/>
  <c r="E13" i="16"/>
  <c r="HA12" i="16"/>
  <c r="FN12" i="16"/>
  <c r="DV12" i="16"/>
  <c r="CZ12" i="16"/>
  <c r="CI12" i="16"/>
  <c r="BM12" i="16"/>
  <c r="HV12" i="16"/>
  <c r="GD12" i="16"/>
  <c r="EQ12" i="16"/>
  <c r="DU12" i="16"/>
  <c r="CY12" i="16"/>
  <c r="CH12" i="16"/>
  <c r="T12" i="16"/>
  <c r="IL12" i="16"/>
  <c r="GY12" i="16"/>
  <c r="FG12" i="16"/>
  <c r="EP12" i="16"/>
  <c r="DT12" i="16"/>
  <c r="CX12" i="16"/>
  <c r="S12" i="16"/>
  <c r="JF12" i="16"/>
  <c r="HN12" i="16"/>
  <c r="GA12" i="16"/>
  <c r="FE12" i="16"/>
  <c r="EI12" i="16"/>
  <c r="DR12" i="16"/>
  <c r="Q12" i="16"/>
  <c r="II12" i="16"/>
  <c r="GQ12" i="16"/>
  <c r="FZ12" i="16"/>
  <c r="FD12" i="16"/>
  <c r="EH12" i="16"/>
  <c r="DL12" i="16"/>
  <c r="CU12" i="16"/>
  <c r="AL12" i="16"/>
  <c r="P12" i="16"/>
  <c r="IX12" i="16"/>
  <c r="HK12" i="16"/>
  <c r="GO12" i="16"/>
  <c r="FS12" i="16"/>
  <c r="FB12" i="16"/>
  <c r="EF12" i="16"/>
  <c r="DJ12" i="16"/>
  <c r="BA12" i="16"/>
  <c r="IW12" i="16"/>
  <c r="HJ12" i="16"/>
  <c r="GN12" i="16"/>
  <c r="FR12" i="16"/>
  <c r="EV12" i="16"/>
  <c r="EE12" i="16"/>
  <c r="DI12" i="16"/>
  <c r="AZ12" i="16"/>
  <c r="IV12" i="16"/>
  <c r="HD12" i="16"/>
  <c r="GM12" i="16"/>
  <c r="FQ12" i="16"/>
  <c r="EU12" i="16"/>
  <c r="ED12" i="16"/>
  <c r="DH12" i="16"/>
  <c r="AY12" i="16"/>
  <c r="IU12" i="16"/>
  <c r="HC12" i="16"/>
  <c r="GL12" i="16"/>
  <c r="FP12" i="16"/>
  <c r="ET12" i="16"/>
  <c r="DX12" i="16"/>
  <c r="DG12" i="16"/>
  <c r="AX12" i="16"/>
  <c r="IY12" i="16"/>
  <c r="O12" i="16"/>
  <c r="BX12" i="16"/>
  <c r="IK12" i="16"/>
  <c r="DS12" i="16"/>
  <c r="IH12" i="16"/>
  <c r="DK12" i="16"/>
  <c r="CW12" i="16"/>
  <c r="CT12" i="16"/>
  <c r="GX12" i="16"/>
  <c r="CA12" i="16"/>
  <c r="FT12" i="16"/>
  <c r="BB12" i="16"/>
  <c r="BJ12" i="16"/>
  <c r="FF12" i="16"/>
  <c r="AF12" i="16"/>
  <c r="EJ12" i="16"/>
  <c r="R12" i="16"/>
  <c r="IT11" i="16"/>
  <c r="IU11" i="16"/>
  <c r="IV11" i="16"/>
  <c r="IX11" i="16"/>
  <c r="IH11" i="16"/>
  <c r="HN11" i="16"/>
  <c r="GX11" i="16"/>
  <c r="GC11" i="16"/>
  <c r="FH11" i="16"/>
  <c r="CO11" i="16"/>
  <c r="IC11" i="16"/>
  <c r="DZ11" i="16"/>
  <c r="W11" i="16"/>
  <c r="FK11" i="16"/>
  <c r="AV11" i="16"/>
  <c r="GJ11" i="16"/>
  <c r="CG11" i="16"/>
  <c r="HU11" i="16"/>
  <c r="G12" i="17"/>
  <c r="H12" i="17" s="1"/>
  <c r="F13" i="17" s="1"/>
  <c r="J12" i="17"/>
  <c r="AB12" i="17" s="1"/>
  <c r="I12" i="17"/>
  <c r="X12" i="17" s="1"/>
  <c r="DC11" i="17"/>
  <c r="BZ11" i="17"/>
  <c r="EM11" i="17"/>
  <c r="FB11" i="17"/>
  <c r="BC11" i="17"/>
  <c r="CZ11" i="17"/>
  <c r="BD11" i="17"/>
  <c r="DL11" i="17"/>
  <c r="FW11" i="17"/>
  <c r="AJ11" i="17"/>
  <c r="Y11" i="17"/>
  <c r="FO11" i="17"/>
  <c r="EQ11" i="17"/>
  <c r="DT11" i="17"/>
  <c r="DU10" i="15"/>
  <c r="BZ10" i="15"/>
  <c r="CA10" i="15"/>
  <c r="AR10" i="15"/>
  <c r="DB10" i="15"/>
  <c r="CD10" i="15"/>
  <c r="DM10" i="15"/>
  <c r="EO10" i="15"/>
  <c r="DR10" i="15"/>
  <c r="DG10" i="15"/>
  <c r="CJ10" i="15"/>
  <c r="CM11" i="17"/>
  <c r="CQ11" i="17"/>
  <c r="W11" i="17"/>
  <c r="AL11" i="17"/>
  <c r="EX11" i="17"/>
  <c r="FN11" i="17"/>
  <c r="EE11" i="17"/>
  <c r="AZ11" i="16"/>
  <c r="HJ11" i="16"/>
  <c r="AQ11" i="16"/>
  <c r="AA11" i="16"/>
  <c r="AB11" i="16"/>
  <c r="AC11" i="16"/>
  <c r="AE11" i="16"/>
  <c r="IY11" i="16"/>
  <c r="IJ11" i="16"/>
  <c r="HO11" i="16"/>
  <c r="GY11" i="16"/>
  <c r="GD11" i="16"/>
  <c r="DA11" i="16"/>
  <c r="IO11" i="16"/>
  <c r="EL11" i="16"/>
  <c r="AI11" i="16"/>
  <c r="FW11" i="16"/>
  <c r="BH11" i="16"/>
  <c r="GV11" i="16"/>
  <c r="CS11" i="16"/>
  <c r="IG11" i="16"/>
  <c r="FL11" i="17"/>
  <c r="DR11" i="17"/>
  <c r="AF11" i="17"/>
  <c r="CH11" i="17"/>
  <c r="DZ11" i="17"/>
  <c r="BV11" i="17"/>
  <c r="ED11" i="17"/>
  <c r="AE11" i="17"/>
  <c r="AV11" i="17"/>
  <c r="AK11" i="17"/>
  <c r="FC11" i="17"/>
  <c r="EF11" i="17"/>
  <c r="EG10" i="15"/>
  <c r="CL10" i="15"/>
  <c r="CM10" i="15"/>
  <c r="BD10" i="15"/>
  <c r="DZ10" i="15"/>
  <c r="AG10" i="15"/>
  <c r="ED10" i="15"/>
  <c r="DS10" i="15"/>
  <c r="CV10" i="15"/>
  <c r="FK11" i="17"/>
  <c r="BY11" i="17"/>
  <c r="FF11" i="17"/>
  <c r="AU11" i="17"/>
  <c r="AW11" i="17"/>
  <c r="FR11" i="17"/>
  <c r="BC11" i="16"/>
  <c r="II11" i="16"/>
  <c r="CI11" i="16"/>
  <c r="BN11" i="16"/>
  <c r="BO11" i="16"/>
  <c r="BP11" i="16"/>
  <c r="BW11" i="16"/>
  <c r="BB11" i="16"/>
  <c r="AM11" i="16"/>
  <c r="JG11" i="16"/>
  <c r="IL11" i="16"/>
  <c r="HV11" i="16"/>
  <c r="DY11" i="16"/>
  <c r="V11" i="16"/>
  <c r="FJ11" i="16"/>
  <c r="BG11" i="16"/>
  <c r="GU11" i="16"/>
  <c r="CF11" i="16"/>
  <c r="HT11" i="16"/>
  <c r="JE11" i="16"/>
  <c r="FY11" i="17"/>
  <c r="AS11" i="17"/>
  <c r="DA11" i="17"/>
  <c r="DM11" i="17"/>
  <c r="EL11" i="17"/>
  <c r="DF11" i="17"/>
  <c r="FQ11" i="17"/>
  <c r="BO11" i="17"/>
  <c r="BT11" i="17"/>
  <c r="BI11" i="17"/>
  <c r="AM11" i="17"/>
  <c r="FD11" i="17"/>
  <c r="CO10" i="15"/>
  <c r="DJ10" i="15"/>
  <c r="DK10" i="15"/>
  <c r="CB10" i="15"/>
  <c r="AU10" i="15"/>
  <c r="AV10" i="15"/>
  <c r="AK10" i="15"/>
  <c r="BR10" i="15"/>
  <c r="BE10" i="15"/>
  <c r="EQ10" i="15"/>
  <c r="DT10" i="15"/>
  <c r="BF11" i="17"/>
  <c r="DJ11" i="17"/>
  <c r="EV11" i="17"/>
  <c r="AA11" i="17"/>
  <c r="DQ11" i="16"/>
  <c r="FZ11" i="16"/>
  <c r="CM11" i="16"/>
  <c r="CZ11" i="16"/>
  <c r="CJ11" i="16"/>
  <c r="CK11" i="16"/>
  <c r="CL11" i="16"/>
  <c r="CN11" i="16"/>
  <c r="BX11" i="16"/>
  <c r="BD11" i="16"/>
  <c r="AN11" i="16"/>
  <c r="JH11" i="16"/>
  <c r="IM11" i="16"/>
  <c r="EK11" i="16"/>
  <c r="AH11" i="16"/>
  <c r="FV11" i="16"/>
  <c r="BS11" i="16"/>
  <c r="HG11" i="16"/>
  <c r="CR11" i="16"/>
  <c r="IF11" i="16"/>
  <c r="EC11" i="16"/>
  <c r="AX11" i="17"/>
  <c r="CL11" i="17"/>
  <c r="ES11" i="17"/>
  <c r="FI11" i="17"/>
  <c r="FV11" i="17"/>
  <c r="AP11" i="17"/>
  <c r="DX11" i="17"/>
  <c r="AD11" i="17"/>
  <c r="CE11" i="17"/>
  <c r="CF11" i="17"/>
  <c r="BU11" i="17"/>
  <c r="AY11" i="17"/>
  <c r="AB11" i="17"/>
  <c r="FU11" i="17"/>
  <c r="AC10" i="15"/>
  <c r="AH10" i="15"/>
  <c r="DV10" i="15"/>
  <c r="DW10" i="15"/>
  <c r="CN10" i="15"/>
  <c r="BG10" i="15"/>
  <c r="BH10" i="15"/>
  <c r="CP10" i="15"/>
  <c r="EF10" i="15"/>
  <c r="BP11" i="17"/>
  <c r="CN11" i="17"/>
  <c r="GQ11" i="16"/>
  <c r="EE11" i="16"/>
  <c r="DV11" i="16"/>
  <c r="DF11" i="16"/>
  <c r="DG11" i="16"/>
  <c r="DH11" i="16"/>
  <c r="DJ11" i="16"/>
  <c r="CT11" i="16"/>
  <c r="BZ11" i="16"/>
  <c r="BJ11" i="16"/>
  <c r="AO11" i="16"/>
  <c r="JI11" i="16"/>
  <c r="EW11" i="16"/>
  <c r="AT11" i="16"/>
  <c r="GH11" i="16"/>
  <c r="CE11" i="16"/>
  <c r="HS11" i="16"/>
  <c r="DD11" i="16"/>
  <c r="IR11" i="16"/>
  <c r="EO11" i="16"/>
  <c r="CK11" i="17"/>
  <c r="EA11" i="17"/>
  <c r="V11" i="17"/>
  <c r="AO11" i="17"/>
  <c r="BQ11" i="17"/>
  <c r="EP11" i="17"/>
  <c r="AT11" i="17"/>
  <c r="CY11" i="17"/>
  <c r="CR11" i="17"/>
  <c r="CG11" i="17"/>
  <c r="BK11" i="17"/>
  <c r="AN11" i="17"/>
  <c r="FP11" i="17"/>
  <c r="AO10" i="15"/>
  <c r="AT10" i="15"/>
  <c r="EH10" i="15"/>
  <c r="EI10" i="15"/>
  <c r="CZ10" i="15"/>
  <c r="BS10" i="15"/>
  <c r="BT10" i="15"/>
  <c r="BI10" i="15"/>
  <c r="AL10" i="15"/>
  <c r="AA10" i="15"/>
  <c r="BF10" i="15"/>
  <c r="BZ12" i="16" l="1"/>
  <c r="BK12" i="16"/>
  <c r="AP12" i="16"/>
  <c r="Z12" i="16"/>
  <c r="JE13" i="16"/>
  <c r="IS13" i="16"/>
  <c r="IG13" i="16"/>
  <c r="FM13" i="16"/>
  <c r="EO13" i="16"/>
  <c r="EC13" i="16"/>
  <c r="DQ13" i="16"/>
  <c r="DE13" i="16"/>
  <c r="CS13" i="16"/>
  <c r="Y13" i="16"/>
  <c r="IR13" i="16"/>
  <c r="IF13" i="16"/>
  <c r="HT13" i="16"/>
  <c r="HH13" i="16"/>
  <c r="GV13" i="16"/>
  <c r="EN13" i="16"/>
  <c r="EB13" i="16"/>
  <c r="DD13" i="16"/>
  <c r="CR13" i="16"/>
  <c r="CF13" i="16"/>
  <c r="BT13" i="16"/>
  <c r="BH13" i="16"/>
  <c r="K13" i="16"/>
  <c r="L13" i="16" s="1"/>
  <c r="AK13" i="16" s="1"/>
  <c r="JC13" i="16"/>
  <c r="IQ13" i="16"/>
  <c r="HS13" i="16"/>
  <c r="HG13" i="16"/>
  <c r="GU13" i="16"/>
  <c r="GI13" i="16"/>
  <c r="FW13" i="16"/>
  <c r="EA13" i="16"/>
  <c r="DO13" i="16"/>
  <c r="DC13" i="16"/>
  <c r="CE13" i="16"/>
  <c r="BS13" i="16"/>
  <c r="BG13" i="16"/>
  <c r="AU13" i="16"/>
  <c r="AI13" i="16"/>
  <c r="ID13" i="16"/>
  <c r="HR13" i="16"/>
  <c r="HF13" i="16"/>
  <c r="GH13" i="16"/>
  <c r="FV13" i="16"/>
  <c r="FJ13" i="16"/>
  <c r="EX13" i="16"/>
  <c r="EL13" i="16"/>
  <c r="CP13" i="16"/>
  <c r="CD13" i="16"/>
  <c r="BR13" i="16"/>
  <c r="AT13" i="16"/>
  <c r="AH13" i="16"/>
  <c r="V13" i="16"/>
  <c r="JA13" i="16"/>
  <c r="IO13" i="16"/>
  <c r="GS13" i="16"/>
  <c r="GG13" i="16"/>
  <c r="FU13" i="16"/>
  <c r="EW13" i="16"/>
  <c r="EK13" i="16"/>
  <c r="DY13" i="16"/>
  <c r="DM13" i="16"/>
  <c r="DA13" i="16"/>
  <c r="BE13" i="16"/>
  <c r="AS13" i="16"/>
  <c r="AG13" i="16"/>
  <c r="U13" i="16"/>
  <c r="IZ13" i="16"/>
  <c r="IN13" i="16"/>
  <c r="IB13" i="16"/>
  <c r="HP13" i="16"/>
  <c r="HD13" i="16"/>
  <c r="FH13" i="16"/>
  <c r="EV13" i="16"/>
  <c r="EJ13" i="16"/>
  <c r="HV13" i="16"/>
  <c r="GX13" i="16"/>
  <c r="FZ13" i="16"/>
  <c r="FB13" i="16"/>
  <c r="ED13" i="16"/>
  <c r="AY13" i="16"/>
  <c r="AC13" i="16"/>
  <c r="IM13" i="16"/>
  <c r="GQ13" i="16"/>
  <c r="FS13" i="16"/>
  <c r="EU13" i="16"/>
  <c r="DX13" i="16"/>
  <c r="DG13" i="16"/>
  <c r="AB13" i="16"/>
  <c r="E14" i="16"/>
  <c r="IL13" i="16"/>
  <c r="GP13" i="16"/>
  <c r="FR13" i="16"/>
  <c r="ET13" i="16"/>
  <c r="DW13" i="16"/>
  <c r="DF13" i="16"/>
  <c r="AA13" i="16"/>
  <c r="JI13" i="16"/>
  <c r="IK13" i="16"/>
  <c r="GO13" i="16"/>
  <c r="FQ13" i="16"/>
  <c r="ES13" i="16"/>
  <c r="DV13" i="16"/>
  <c r="CZ13" i="16"/>
  <c r="Z13" i="16"/>
  <c r="JG13" i="16"/>
  <c r="II13" i="16"/>
  <c r="GM13" i="16"/>
  <c r="FO13" i="16"/>
  <c r="EQ13" i="16"/>
  <c r="DT13" i="16"/>
  <c r="CX13" i="16"/>
  <c r="S13" i="16"/>
  <c r="JF13" i="16"/>
  <c r="IH13" i="16"/>
  <c r="GL13" i="16"/>
  <c r="FN13" i="16"/>
  <c r="EP13" i="16"/>
  <c r="DS13" i="16"/>
  <c r="CW13" i="16"/>
  <c r="R13" i="16"/>
  <c r="IX13" i="16"/>
  <c r="HZ13" i="16"/>
  <c r="GD13" i="16"/>
  <c r="FF13" i="16"/>
  <c r="EH13" i="16"/>
  <c r="DL13" i="16"/>
  <c r="CU13" i="16"/>
  <c r="P13" i="16"/>
  <c r="IW13" i="16"/>
  <c r="HY13" i="16"/>
  <c r="GC13" i="16"/>
  <c r="FE13" i="16"/>
  <c r="EG13" i="16"/>
  <c r="DK13" i="16"/>
  <c r="CT13" i="16"/>
  <c r="O13" i="16"/>
  <c r="IV13" i="16"/>
  <c r="HX13" i="16"/>
  <c r="GB13" i="16"/>
  <c r="FD13" i="16"/>
  <c r="EF13" i="16"/>
  <c r="DJ13" i="16"/>
  <c r="CN13" i="16"/>
  <c r="IU13" i="16"/>
  <c r="HW13" i="16"/>
  <c r="GY13" i="16"/>
  <c r="FC13" i="16"/>
  <c r="EE13" i="16"/>
  <c r="DI13" i="16"/>
  <c r="CM13" i="16"/>
  <c r="BV13" i="16"/>
  <c r="DR13" i="16"/>
  <c r="IJ13" i="16"/>
  <c r="CY13" i="16"/>
  <c r="IA13" i="16"/>
  <c r="CV13" i="16"/>
  <c r="HL13" i="16"/>
  <c r="CH13" i="16"/>
  <c r="BD13" i="16"/>
  <c r="BL13" i="16"/>
  <c r="FG13" i="16"/>
  <c r="AM13" i="16"/>
  <c r="AP13" i="16"/>
  <c r="ER13" i="16"/>
  <c r="T13" i="16"/>
  <c r="EI13" i="16"/>
  <c r="Q13" i="16"/>
  <c r="FP13" i="16"/>
  <c r="IT12" i="16"/>
  <c r="EW12" i="16"/>
  <c r="AT12" i="16"/>
  <c r="GH12" i="16"/>
  <c r="CE12" i="16"/>
  <c r="HS12" i="16"/>
  <c r="DD12" i="16"/>
  <c r="IR12" i="16"/>
  <c r="EO12" i="16"/>
  <c r="EA11" i="15"/>
  <c r="ET11" i="15"/>
  <c r="DK11" i="15"/>
  <c r="CN11" i="15"/>
  <c r="BQ11" i="15"/>
  <c r="BH11" i="15"/>
  <c r="BI11" i="15"/>
  <c r="AX11" i="15"/>
  <c r="AM11" i="15"/>
  <c r="BG11" i="15"/>
  <c r="ER11" i="15"/>
  <c r="DU11" i="15"/>
  <c r="BA12" i="17"/>
  <c r="FF12" i="17"/>
  <c r="EV12" i="17"/>
  <c r="CV12" i="17"/>
  <c r="ED13" i="17"/>
  <c r="FA13" i="17"/>
  <c r="FV13" i="17"/>
  <c r="AH13" i="17"/>
  <c r="V13" i="17"/>
  <c r="O13" i="17"/>
  <c r="K13" i="17"/>
  <c r="L13" i="17" s="1"/>
  <c r="FO13" i="17"/>
  <c r="EG13" i="17"/>
  <c r="BN13" i="17"/>
  <c r="R13" i="17"/>
  <c r="E14" i="17"/>
  <c r="Q13" i="17"/>
  <c r="FW13" i="17"/>
  <c r="EY13" i="17"/>
  <c r="AB13" i="17"/>
  <c r="AJ13" i="17"/>
  <c r="T13" i="17"/>
  <c r="CR13" i="17"/>
  <c r="S13" i="17"/>
  <c r="FX13" i="17"/>
  <c r="DH13" i="17"/>
  <c r="P13" i="17"/>
  <c r="FH13" i="17"/>
  <c r="U13" i="17"/>
  <c r="DL12" i="17"/>
  <c r="BU12" i="17"/>
  <c r="EG12" i="17"/>
  <c r="EZ12" i="17"/>
  <c r="AE12" i="17"/>
  <c r="FS12" i="17"/>
  <c r="EX12" i="17"/>
  <c r="EA12" i="17"/>
  <c r="CV12" i="16"/>
  <c r="CB12" i="16"/>
  <c r="BL12" i="16"/>
  <c r="AQ12" i="16"/>
  <c r="AA12" i="16"/>
  <c r="FI12" i="16"/>
  <c r="BF12" i="16"/>
  <c r="GT12" i="16"/>
  <c r="CQ12" i="16"/>
  <c r="IE12" i="16"/>
  <c r="DP12" i="16"/>
  <c r="JD12" i="16"/>
  <c r="FA12" i="16"/>
  <c r="AH11" i="15"/>
  <c r="DW11" i="15"/>
  <c r="CZ11" i="15"/>
  <c r="CC11" i="15"/>
  <c r="BT11" i="15"/>
  <c r="BU11" i="15"/>
  <c r="BJ11" i="15"/>
  <c r="AY11" i="15"/>
  <c r="DN11" i="15"/>
  <c r="EG11" i="15"/>
  <c r="DX12" i="17"/>
  <c r="AG12" i="17"/>
  <c r="AL12" i="17"/>
  <c r="EE12" i="17"/>
  <c r="AK12" i="17"/>
  <c r="EJ12" i="17"/>
  <c r="CU12" i="17"/>
  <c r="EW12" i="17"/>
  <c r="FO12" i="17"/>
  <c r="AD12" i="17"/>
  <c r="AQ12" i="17"/>
  <c r="V12" i="17"/>
  <c r="FJ12" i="17"/>
  <c r="EM12" i="17"/>
  <c r="AD11" i="15"/>
  <c r="DZ11" i="15"/>
  <c r="EI11" i="15"/>
  <c r="DL11" i="15"/>
  <c r="CO11" i="15"/>
  <c r="CF11" i="15"/>
  <c r="CG11" i="15"/>
  <c r="BV11" i="15"/>
  <c r="BK11" i="15"/>
  <c r="AB11" i="15"/>
  <c r="CE11" i="15"/>
  <c r="ES11" i="15"/>
  <c r="BQ12" i="17"/>
  <c r="CX12" i="17"/>
  <c r="CC12" i="17"/>
  <c r="BI12" i="17"/>
  <c r="FH12" i="17"/>
  <c r="DQ12" i="17"/>
  <c r="FN12" i="17"/>
  <c r="AC12" i="17"/>
  <c r="AV12" i="17"/>
  <c r="BC12" i="17"/>
  <c r="AH12" i="17"/>
  <c r="FV12" i="17"/>
  <c r="EY12" i="17"/>
  <c r="BN12" i="17"/>
  <c r="CZ12" i="17"/>
  <c r="EO12" i="17"/>
  <c r="FI12" i="17"/>
  <c r="DM12" i="17"/>
  <c r="CG12" i="17"/>
  <c r="EQ12" i="17"/>
  <c r="AS12" i="17"/>
  <c r="BK12" i="17"/>
  <c r="BO12" i="17"/>
  <c r="AT12" i="17"/>
  <c r="W12" i="17"/>
  <c r="FK12" i="17"/>
  <c r="EZ12" i="16"/>
  <c r="AW12" i="16"/>
  <c r="GK12" i="16"/>
  <c r="BB11" i="15"/>
  <c r="EM11" i="15"/>
  <c r="BF11" i="15"/>
  <c r="EJ11" i="15"/>
  <c r="DM11" i="15"/>
  <c r="DD11" i="15"/>
  <c r="DE11" i="15"/>
  <c r="CT11" i="15"/>
  <c r="CI11" i="15"/>
  <c r="AZ11" i="15"/>
  <c r="AN12" i="17"/>
  <c r="AW12" i="17"/>
  <c r="FD12" i="17"/>
  <c r="BL12" i="17"/>
  <c r="DE12" i="17"/>
  <c r="AX12" i="17"/>
  <c r="FM12" i="17"/>
  <c r="AA12" i="17"/>
  <c r="BJ12" i="17"/>
  <c r="BZ12" i="17"/>
  <c r="CA12" i="17"/>
  <c r="BF12" i="17"/>
  <c r="AI12" i="17"/>
  <c r="O12" i="15"/>
  <c r="N12" i="15"/>
  <c r="CQ12" i="15"/>
  <c r="M12" i="15"/>
  <c r="CX12" i="15" s="1"/>
  <c r="Z12" i="15"/>
  <c r="Y12" i="15"/>
  <c r="X12" i="15"/>
  <c r="W12" i="15"/>
  <c r="V12" i="15"/>
  <c r="U12" i="15"/>
  <c r="F13" i="15"/>
  <c r="T12" i="15"/>
  <c r="K12" i="15"/>
  <c r="L12" i="15" s="1"/>
  <c r="BM12" i="17"/>
  <c r="CH12" i="17"/>
  <c r="DH12" i="17"/>
  <c r="CW12" i="17"/>
  <c r="EC12" i="17"/>
  <c r="BT12" i="17"/>
  <c r="Z12" i="17"/>
  <c r="AP12" i="17"/>
  <c r="BY12" i="17"/>
  <c r="CR12" i="17"/>
  <c r="CM12" i="17"/>
  <c r="BR12" i="17"/>
  <c r="AU12" i="17"/>
  <c r="BE12" i="17"/>
  <c r="GP12" i="16"/>
  <c r="EG12" i="16"/>
  <c r="HY12" i="16"/>
  <c r="HZ12" i="16"/>
  <c r="IA12" i="16"/>
  <c r="IB12" i="16"/>
  <c r="HM12" i="16"/>
  <c r="GR12" i="16"/>
  <c r="GC12" i="16"/>
  <c r="FH12" i="16"/>
  <c r="ER12" i="16"/>
  <c r="DW12" i="16"/>
  <c r="CC12" i="16"/>
  <c r="HQ12" i="16"/>
  <c r="DN12" i="16"/>
  <c r="JB12" i="16"/>
  <c r="EY12" i="16"/>
  <c r="AJ12" i="16"/>
  <c r="FX12" i="16"/>
  <c r="BU12" i="16"/>
  <c r="HI12" i="16"/>
  <c r="BZ11" i="15"/>
  <c r="AQ11" i="15"/>
  <c r="CP11" i="15"/>
  <c r="EK11" i="15"/>
  <c r="EB11" i="15"/>
  <c r="EC11" i="15"/>
  <c r="DR11" i="15"/>
  <c r="DG11" i="15"/>
  <c r="BX11" i="15"/>
  <c r="BA11" i="15"/>
  <c r="CF12" i="17"/>
  <c r="ET12" i="17"/>
  <c r="FZ12" i="17"/>
  <c r="BB12" i="17"/>
  <c r="EF12" i="17"/>
  <c r="FA12" i="17"/>
  <c r="CT12" i="17"/>
  <c r="AO12" i="17"/>
  <c r="BH12" i="17"/>
  <c r="CO12" i="17"/>
  <c r="DG12" i="17"/>
  <c r="CY12" i="17"/>
  <c r="CD12" i="17"/>
  <c r="BG12" i="17"/>
  <c r="AZ12" i="17"/>
  <c r="CS12" i="17"/>
  <c r="DP12" i="17"/>
  <c r="BW12" i="17"/>
  <c r="DF12" i="17"/>
  <c r="DV12" i="17"/>
  <c r="DK12" i="17"/>
  <c r="CP12" i="17"/>
  <c r="BS12" i="17"/>
  <c r="G13" i="17"/>
  <c r="H13" i="17" s="1"/>
  <c r="F14" i="17" s="1"/>
  <c r="J13" i="17"/>
  <c r="DT13" i="17" s="1"/>
  <c r="I13" i="17"/>
  <c r="Z13" i="17" s="1"/>
  <c r="JG12" i="16"/>
  <c r="HL12" i="16"/>
  <c r="AB12" i="16"/>
  <c r="AC12" i="16"/>
  <c r="AD12" i="16"/>
  <c r="AE12" i="16"/>
  <c r="IZ12" i="16"/>
  <c r="IJ12" i="16"/>
  <c r="HP12" i="16"/>
  <c r="GZ12" i="16"/>
  <c r="GE12" i="16"/>
  <c r="FO12" i="16"/>
  <c r="DA12" i="16"/>
  <c r="IO12" i="16"/>
  <c r="EL12" i="16"/>
  <c r="AI12" i="16"/>
  <c r="FW12" i="16"/>
  <c r="BH12" i="16"/>
  <c r="GV12" i="16"/>
  <c r="CS12" i="16"/>
  <c r="IG12" i="16"/>
  <c r="CX11" i="15"/>
  <c r="BO11" i="15"/>
  <c r="AR11" i="15"/>
  <c r="AU11" i="15"/>
  <c r="BS11" i="15"/>
  <c r="CD11" i="15"/>
  <c r="EP11" i="15"/>
  <c r="EE11" i="15"/>
  <c r="CV11" i="15"/>
  <c r="BY11" i="15"/>
  <c r="DY12" i="17"/>
  <c r="CI12" i="17"/>
  <c r="DT12" i="17"/>
  <c r="ED12" i="17"/>
  <c r="AM12" i="17"/>
  <c r="EP12" i="17"/>
  <c r="BV12" i="17"/>
  <c r="CL12" i="17"/>
  <c r="DU12" i="17"/>
  <c r="EN12" i="17"/>
  <c r="DW12" i="17"/>
  <c r="DB12" i="17"/>
  <c r="CE12" i="17"/>
  <c r="EB12" i="17"/>
  <c r="FE12" i="17"/>
  <c r="AJ12" i="17"/>
  <c r="FT12" i="17"/>
  <c r="CB12" i="17"/>
  <c r="AR12" i="17"/>
  <c r="FL12" i="17"/>
  <c r="CK12" i="17"/>
  <c r="DD12" i="17"/>
  <c r="EK12" i="17"/>
  <c r="FC12" i="17"/>
  <c r="EI12" i="17"/>
  <c r="DN12" i="17"/>
  <c r="CQ12" i="17"/>
  <c r="FC12" i="16"/>
  <c r="HO12" i="16"/>
  <c r="BO12" i="16"/>
  <c r="BP12" i="16"/>
  <c r="BV12" i="16"/>
  <c r="BW12" i="16"/>
  <c r="BC12" i="16"/>
  <c r="AM12" i="16"/>
  <c r="JH12" i="16"/>
  <c r="IM12" i="16"/>
  <c r="HW12" i="16"/>
  <c r="HB12" i="16"/>
  <c r="DY12" i="16"/>
  <c r="V12" i="16"/>
  <c r="FJ12" i="16"/>
  <c r="BG12" i="16"/>
  <c r="GU12" i="16"/>
  <c r="CF12" i="16"/>
  <c r="HT12" i="16"/>
  <c r="DQ12" i="16"/>
  <c r="JE12" i="16"/>
  <c r="DV11" i="15"/>
  <c r="CM11" i="15"/>
  <c r="BP11" i="15"/>
  <c r="AS11" i="15"/>
  <c r="AJ11" i="15"/>
  <c r="AK11" i="15"/>
  <c r="Z11" i="15"/>
  <c r="CQ11" i="15"/>
  <c r="DT11" i="15"/>
  <c r="CW11" i="15"/>
  <c r="ER12" i="17"/>
  <c r="AF12" i="17"/>
  <c r="BX12" i="17"/>
  <c r="DI12" i="17"/>
  <c r="BP12" i="17"/>
  <c r="Y12" i="17"/>
  <c r="DA12" i="17"/>
  <c r="DS12" i="17"/>
  <c r="FB12" i="17"/>
  <c r="FR12" i="17"/>
  <c r="EU12" i="17"/>
  <c r="DZ12" i="17"/>
  <c r="DC12" i="17"/>
  <c r="AN12" i="16"/>
  <c r="GB12" i="16"/>
  <c r="CK12" i="16"/>
  <c r="CL12" i="16"/>
  <c r="CM12" i="16"/>
  <c r="CN12" i="16"/>
  <c r="BY12" i="16"/>
  <c r="BD12" i="16"/>
  <c r="AO12" i="16"/>
  <c r="JI12" i="16"/>
  <c r="IN12" i="16"/>
  <c r="HX12" i="16"/>
  <c r="EK12" i="16"/>
  <c r="AH12" i="16"/>
  <c r="FV12" i="16"/>
  <c r="BS12" i="16"/>
  <c r="HG12" i="16"/>
  <c r="CR12" i="16"/>
  <c r="IF12" i="16"/>
  <c r="EC12" i="16"/>
  <c r="AT11" i="15"/>
  <c r="EH11" i="15"/>
  <c r="CY11" i="15"/>
  <c r="CB11" i="15"/>
  <c r="BE11" i="15"/>
  <c r="AV11" i="15"/>
  <c r="AW11" i="15"/>
  <c r="AL11" i="15"/>
  <c r="AA11" i="15"/>
  <c r="EL11" i="15"/>
  <c r="EF11" i="15"/>
  <c r="FP12" i="17"/>
  <c r="CJ12" i="17"/>
  <c r="DJ12" i="17"/>
  <c r="BD12" i="17"/>
  <c r="ES12" i="17"/>
  <c r="CN12" i="17"/>
  <c r="AY12" i="17"/>
  <c r="DR12" i="17"/>
  <c r="EH12" i="17"/>
  <c r="FQ12" i="17"/>
  <c r="FG12" i="17"/>
  <c r="EL12" i="17"/>
  <c r="DO12" i="17"/>
  <c r="EM12" i="15" l="1"/>
  <c r="DL12" i="15"/>
  <c r="CO12" i="15"/>
  <c r="BI12" i="15"/>
  <c r="AM12" i="15"/>
  <c r="BH12" i="15"/>
  <c r="AU12" i="15"/>
  <c r="DX12" i="15"/>
  <c r="DA12" i="15"/>
  <c r="CP12" i="15"/>
  <c r="BU12" i="15"/>
  <c r="BV12" i="15"/>
  <c r="AY12" i="15"/>
  <c r="AB12" i="15"/>
  <c r="EB12" i="15"/>
  <c r="ES12" i="15"/>
  <c r="DV12" i="15"/>
  <c r="FK13" i="17"/>
  <c r="EB13" i="17"/>
  <c r="CA13" i="17"/>
  <c r="AZ13" i="17"/>
  <c r="CJ13" i="17"/>
  <c r="EV13" i="17"/>
  <c r="AD13" i="17"/>
  <c r="AT13" i="17"/>
  <c r="Y13" i="17"/>
  <c r="FM13" i="17"/>
  <c r="EP13" i="17"/>
  <c r="EG12" i="15"/>
  <c r="AE12" i="15"/>
  <c r="EA12" i="15"/>
  <c r="EJ12" i="15"/>
  <c r="DM12" i="15"/>
  <c r="DB12" i="15"/>
  <c r="CG12" i="15"/>
  <c r="CH12" i="15"/>
  <c r="BK12" i="15"/>
  <c r="AN12" i="15"/>
  <c r="DC12" i="15"/>
  <c r="EH12" i="15"/>
  <c r="BA13" i="17"/>
  <c r="FS13" i="17"/>
  <c r="DM13" i="17"/>
  <c r="BX13" i="17"/>
  <c r="DJ13" i="17"/>
  <c r="FL13" i="17"/>
  <c r="AC13" i="17"/>
  <c r="AS13" i="17"/>
  <c r="BF13" i="17"/>
  <c r="AK13" i="17"/>
  <c r="FY13" i="17"/>
  <c r="FB13" i="17"/>
  <c r="AQ12" i="15"/>
  <c r="CF12" i="15"/>
  <c r="CP13" i="15"/>
  <c r="CD13" i="15"/>
  <c r="BR13" i="15"/>
  <c r="BD13" i="15"/>
  <c r="AQ13" i="15"/>
  <c r="AE13" i="15"/>
  <c r="BC13" i="15"/>
  <c r="AP13" i="15"/>
  <c r="AD13" i="15"/>
  <c r="O13" i="15"/>
  <c r="BF13" i="15" s="1"/>
  <c r="BO13" i="15"/>
  <c r="BB13" i="15"/>
  <c r="AO13" i="15"/>
  <c r="AC13" i="15"/>
  <c r="N13" i="15"/>
  <c r="X13" i="15"/>
  <c r="BA13" i="15"/>
  <c r="AN13" i="15"/>
  <c r="AB13" i="15"/>
  <c r="M13" i="15"/>
  <c r="DR13" i="15" s="1"/>
  <c r="BM13" i="15"/>
  <c r="AZ13" i="15"/>
  <c r="AA13" i="15"/>
  <c r="AY13" i="15"/>
  <c r="AL13" i="15"/>
  <c r="Z13" i="15"/>
  <c r="Y13" i="15"/>
  <c r="F14" i="15"/>
  <c r="AV13" i="15"/>
  <c r="AI13" i="15"/>
  <c r="W13" i="15"/>
  <c r="BU13" i="15"/>
  <c r="BH13" i="15"/>
  <c r="V13" i="15"/>
  <c r="CG13" i="15"/>
  <c r="BT13" i="15"/>
  <c r="U13" i="15"/>
  <c r="DS13" i="15"/>
  <c r="DF13" i="15"/>
  <c r="T13" i="15"/>
  <c r="K13" i="15"/>
  <c r="L13" i="15" s="1"/>
  <c r="BZ13" i="15" s="1"/>
  <c r="DY12" i="15"/>
  <c r="DN12" i="15"/>
  <c r="CS12" i="15"/>
  <c r="CT12" i="15"/>
  <c r="BW12" i="15"/>
  <c r="AZ12" i="15"/>
  <c r="AC12" i="15"/>
  <c r="DD12" i="15"/>
  <c r="ET12" i="15"/>
  <c r="CF13" i="17"/>
  <c r="DW13" i="17"/>
  <c r="FD13" i="17"/>
  <c r="CV13" i="17"/>
  <c r="AM13" i="17"/>
  <c r="EF13" i="17"/>
  <c r="AA13" i="17"/>
  <c r="AR13" i="17"/>
  <c r="BK13" i="17"/>
  <c r="BR13" i="17"/>
  <c r="AW13" i="17"/>
  <c r="FN13" i="17"/>
  <c r="G14" i="17"/>
  <c r="H14" i="17" s="1"/>
  <c r="F15" i="17" s="1"/>
  <c r="J14" i="17"/>
  <c r="CO14" i="17" s="1"/>
  <c r="I14" i="17"/>
  <c r="X14" i="17" s="1"/>
  <c r="BC12" i="15"/>
  <c r="AI12" i="15"/>
  <c r="EK12" i="15"/>
  <c r="DZ12" i="15"/>
  <c r="DE12" i="15"/>
  <c r="DF12" i="15"/>
  <c r="CI12" i="15"/>
  <c r="BL12" i="15"/>
  <c r="AO12" i="15"/>
  <c r="BO13" i="17"/>
  <c r="EQ13" i="17"/>
  <c r="BL13" i="17"/>
  <c r="BC13" i="17"/>
  <c r="AQ13" i="17"/>
  <c r="BM13" i="17"/>
  <c r="FF13" i="17"/>
  <c r="AP13" i="17"/>
  <c r="BH13" i="17"/>
  <c r="BZ13" i="17"/>
  <c r="CD13" i="17"/>
  <c r="BI13" i="17"/>
  <c r="AL13" i="17"/>
  <c r="FZ13" i="17"/>
  <c r="BO12" i="15"/>
  <c r="AF12" i="15"/>
  <c r="AJ12" i="15"/>
  <c r="CE12" i="15"/>
  <c r="EL12" i="15"/>
  <c r="DQ12" i="15"/>
  <c r="DR12" i="15"/>
  <c r="CU12" i="15"/>
  <c r="BX12" i="15"/>
  <c r="BA12" i="15"/>
  <c r="AD12" i="15"/>
  <c r="CM13" i="17"/>
  <c r="AE13" i="17"/>
  <c r="DX13" i="17"/>
  <c r="CU13" i="17"/>
  <c r="CC13" i="17"/>
  <c r="ER13" i="17"/>
  <c r="CI13" i="17"/>
  <c r="X13" i="17"/>
  <c r="BE13" i="17"/>
  <c r="BY13" i="17"/>
  <c r="CO13" i="17"/>
  <c r="CP13" i="17"/>
  <c r="BU13" i="17"/>
  <c r="AX13" i="17"/>
  <c r="GE13" i="16"/>
  <c r="GA13" i="16"/>
  <c r="GZ13" i="16"/>
  <c r="HA13" i="16"/>
  <c r="HB13" i="16"/>
  <c r="HJ13" i="16"/>
  <c r="HK13" i="16"/>
  <c r="HM13" i="16"/>
  <c r="HN13" i="16"/>
  <c r="HO13" i="16"/>
  <c r="IT13" i="16"/>
  <c r="FI13" i="16"/>
  <c r="BF13" i="16"/>
  <c r="GT13" i="16"/>
  <c r="CQ13" i="16"/>
  <c r="IE13" i="16"/>
  <c r="DP13" i="16"/>
  <c r="JD13" i="16"/>
  <c r="FA13" i="16"/>
  <c r="BJ12" i="15"/>
  <c r="CA12" i="15"/>
  <c r="AR12" i="15"/>
  <c r="CR12" i="15"/>
  <c r="EC12" i="15"/>
  <c r="ED12" i="15"/>
  <c r="DG12" i="15"/>
  <c r="CJ12" i="15"/>
  <c r="BM12" i="15"/>
  <c r="AP12" i="15"/>
  <c r="CX13" i="17"/>
  <c r="CW13" i="17"/>
  <c r="BP13" i="17"/>
  <c r="EI13" i="17"/>
  <c r="DO13" i="17"/>
  <c r="FP13" i="17"/>
  <c r="DI13" i="17"/>
  <c r="AO13" i="17"/>
  <c r="BW13" i="17"/>
  <c r="CN13" i="17"/>
  <c r="DG13" i="17"/>
  <c r="DB13" i="17"/>
  <c r="CG13" i="17"/>
  <c r="BJ13" i="17"/>
  <c r="DJ12" i="15"/>
  <c r="CM12" i="15"/>
  <c r="BD12" i="15"/>
  <c r="AG12" i="15"/>
  <c r="DO12" i="15"/>
  <c r="EO12" i="15"/>
  <c r="EP12" i="15"/>
  <c r="DS12" i="15"/>
  <c r="CV12" i="15"/>
  <c r="BY12" i="15"/>
  <c r="BB12" i="15"/>
  <c r="DY13" i="17"/>
  <c r="FI13" i="17"/>
  <c r="EM13" i="17"/>
  <c r="FT13" i="17"/>
  <c r="FG13" i="17"/>
  <c r="AI13" i="17"/>
  <c r="EE13" i="17"/>
  <c r="BD13" i="17"/>
  <c r="CL13" i="17"/>
  <c r="DD13" i="17"/>
  <c r="DV13" i="17"/>
  <c r="DN13" i="17"/>
  <c r="CS13" i="17"/>
  <c r="BV13" i="17"/>
  <c r="AW14" i="16"/>
  <c r="EZ14" i="16"/>
  <c r="K14" i="16"/>
  <c r="L14" i="16" s="1"/>
  <c r="EA14" i="16"/>
  <c r="W14" i="16"/>
  <c r="CP14" i="16"/>
  <c r="V14" i="16"/>
  <c r="GS14" i="16"/>
  <c r="BE14" i="16"/>
  <c r="U14" i="16"/>
  <c r="FH14" i="16"/>
  <c r="T14" i="16"/>
  <c r="DW14" i="16"/>
  <c r="DR14" i="16"/>
  <c r="AE14" i="16"/>
  <c r="GO14" i="16"/>
  <c r="DF14" i="16"/>
  <c r="Z14" i="16"/>
  <c r="E15" i="16"/>
  <c r="R14" i="16"/>
  <c r="II14" i="16"/>
  <c r="Q14" i="16"/>
  <c r="GA14" i="16"/>
  <c r="P14" i="16"/>
  <c r="DS14" i="16"/>
  <c r="O14" i="16"/>
  <c r="IU14" i="16"/>
  <c r="S14" i="16"/>
  <c r="FY13" i="16"/>
  <c r="CY12" i="15"/>
  <c r="BP12" i="15"/>
  <c r="AS12" i="15"/>
  <c r="AH12" i="15"/>
  <c r="BT12" i="15"/>
  <c r="BS12" i="15"/>
  <c r="EE12" i="15"/>
  <c r="DH12" i="15"/>
  <c r="CK12" i="15"/>
  <c r="BN12" i="15"/>
  <c r="W13" i="17"/>
  <c r="AV13" i="17"/>
  <c r="BQ13" i="17"/>
  <c r="AG13" i="17"/>
  <c r="AU13" i="17"/>
  <c r="BG13" i="17"/>
  <c r="FE13" i="17"/>
  <c r="BT13" i="17"/>
  <c r="DA13" i="17"/>
  <c r="DU13" i="17"/>
  <c r="EK13" i="17"/>
  <c r="DZ13" i="17"/>
  <c r="DE13" i="17"/>
  <c r="CH13" i="17"/>
  <c r="EZ13" i="16"/>
  <c r="AW13" i="16"/>
  <c r="GK13" i="16"/>
  <c r="AF13" i="17"/>
  <c r="CY13" i="17"/>
  <c r="EN13" i="17"/>
  <c r="BS13" i="17"/>
  <c r="CB13" i="17"/>
  <c r="CE13" i="17"/>
  <c r="FQ14" i="17"/>
  <c r="FE14" i="17"/>
  <c r="AC14" i="17"/>
  <c r="Q14" i="17"/>
  <c r="AZ14" i="17"/>
  <c r="AN14" i="17"/>
  <c r="P14" i="17"/>
  <c r="CG14" i="17"/>
  <c r="BU14" i="17"/>
  <c r="BZ14" i="17"/>
  <c r="BH14" i="17"/>
  <c r="K14" i="17"/>
  <c r="L14" i="17" s="1"/>
  <c r="EW14" i="17" s="1"/>
  <c r="BG14" i="17"/>
  <c r="AR14" i="17"/>
  <c r="E15" i="17"/>
  <c r="W14" i="17"/>
  <c r="FU14" i="17"/>
  <c r="EU14" i="17"/>
  <c r="BB14" i="17"/>
  <c r="AF14" i="17"/>
  <c r="CM14" i="17"/>
  <c r="BO14" i="17"/>
  <c r="S14" i="17"/>
  <c r="U14" i="17"/>
  <c r="FV14" i="17"/>
  <c r="T14" i="17"/>
  <c r="R14" i="17"/>
  <c r="DL14" i="17"/>
  <c r="CA14" i="17"/>
  <c r="AE14" i="17"/>
  <c r="EQ14" i="17"/>
  <c r="O14" i="17"/>
  <c r="FJ14" i="17"/>
  <c r="DF14" i="17"/>
  <c r="V14" i="17"/>
  <c r="FZ14" i="17"/>
  <c r="FX14" i="17"/>
  <c r="FF14" i="17"/>
  <c r="DZ14" i="17"/>
  <c r="CK13" i="17"/>
  <c r="DS13" i="17"/>
  <c r="EJ13" i="17"/>
  <c r="FC13" i="17"/>
  <c r="EL13" i="17"/>
  <c r="DQ13" i="17"/>
  <c r="CT13" i="17"/>
  <c r="GN13" i="16"/>
  <c r="IY13" i="16"/>
  <c r="AE13" i="16"/>
  <c r="AF13" i="16"/>
  <c r="AL13" i="16"/>
  <c r="AN13" i="16"/>
  <c r="AO13" i="16"/>
  <c r="AQ13" i="16"/>
  <c r="AR13" i="16"/>
  <c r="AX13" i="16"/>
  <c r="BP13" i="16"/>
  <c r="FT13" i="16"/>
  <c r="BQ13" i="16"/>
  <c r="HE13" i="16"/>
  <c r="DB13" i="16"/>
  <c r="IP13" i="16"/>
  <c r="EM13" i="16"/>
  <c r="X13" i="16"/>
  <c r="FL13" i="16"/>
  <c r="BI13" i="16"/>
  <c r="GW13" i="16"/>
  <c r="DW12" i="15"/>
  <c r="CN12" i="15"/>
  <c r="BQ12" i="15"/>
  <c r="BF12" i="15"/>
  <c r="AK12" i="15"/>
  <c r="AL12" i="15"/>
  <c r="EN12" i="15"/>
  <c r="BG12" i="15"/>
  <c r="EF12" i="15"/>
  <c r="DI12" i="15"/>
  <c r="CL12" i="15"/>
  <c r="CQ13" i="17"/>
  <c r="FU13" i="17"/>
  <c r="DK13" i="17"/>
  <c r="DL13" i="17"/>
  <c r="DC13" i="17"/>
  <c r="CZ13" i="17"/>
  <c r="EH13" i="17"/>
  <c r="EZ13" i="17"/>
  <c r="FR13" i="17"/>
  <c r="EX13" i="17"/>
  <c r="EC13" i="17"/>
  <c r="DF13" i="17"/>
  <c r="DU13" i="16"/>
  <c r="BZ13" i="16"/>
  <c r="AD13" i="16"/>
  <c r="BA13" i="16"/>
  <c r="BB13" i="16"/>
  <c r="BC13" i="16"/>
  <c r="BJ13" i="16"/>
  <c r="BK13" i="16"/>
  <c r="BM13" i="16"/>
  <c r="BN13" i="16"/>
  <c r="BO13" i="16"/>
  <c r="CL13" i="16"/>
  <c r="GF13" i="16"/>
  <c r="CC13" i="16"/>
  <c r="HQ13" i="16"/>
  <c r="DN13" i="16"/>
  <c r="JB13" i="16"/>
  <c r="EY13" i="16"/>
  <c r="AJ13" i="16"/>
  <c r="FX13" i="16"/>
  <c r="BU13" i="16"/>
  <c r="HI13" i="16"/>
  <c r="EU12" i="15"/>
  <c r="CD12" i="15"/>
  <c r="DK12" i="15"/>
  <c r="CB12" i="15"/>
  <c r="BE12" i="15"/>
  <c r="AT12" i="15"/>
  <c r="AV12" i="15"/>
  <c r="EQ12" i="15"/>
  <c r="DT12" i="15"/>
  <c r="CW12" i="15"/>
  <c r="BZ12" i="15"/>
  <c r="EI12" i="15"/>
  <c r="CZ12" i="15"/>
  <c r="CC12" i="15"/>
  <c r="BR12" i="15"/>
  <c r="AW12" i="15"/>
  <c r="AX12" i="15"/>
  <c r="AA12" i="15"/>
  <c r="DP12" i="15"/>
  <c r="ER12" i="15"/>
  <c r="DU12" i="15"/>
  <c r="ES13" i="17"/>
  <c r="AY13" i="17"/>
  <c r="BB13" i="17"/>
  <c r="EU13" i="17"/>
  <c r="ET13" i="17"/>
  <c r="EA13" i="17"/>
  <c r="AN13" i="17"/>
  <c r="DP13" i="17"/>
  <c r="EW13" i="17"/>
  <c r="FQ13" i="17"/>
  <c r="FJ13" i="17"/>
  <c r="EO13" i="17"/>
  <c r="DR13" i="17"/>
  <c r="JH13" i="16"/>
  <c r="HC13" i="16"/>
  <c r="AZ13" i="16"/>
  <c r="BW13" i="16"/>
  <c r="BX13" i="16"/>
  <c r="BY13" i="16"/>
  <c r="CA13" i="16"/>
  <c r="CB13" i="16"/>
  <c r="CI13" i="16"/>
  <c r="CJ13" i="16"/>
  <c r="CK13" i="16"/>
  <c r="DH13" i="16"/>
  <c r="GR13" i="16"/>
  <c r="CO13" i="16"/>
  <c r="IC13" i="16"/>
  <c r="DZ13" i="16"/>
  <c r="W13" i="16"/>
  <c r="FK13" i="16"/>
  <c r="AV13" i="16"/>
  <c r="GJ13" i="16"/>
  <c r="CG13" i="16"/>
  <c r="HU13" i="16"/>
  <c r="ES14" i="16" l="1"/>
  <c r="BK14" i="17"/>
  <c r="AO14" i="17"/>
  <c r="BU14" i="16"/>
  <c r="BR14" i="17"/>
  <c r="DM14" i="17"/>
  <c r="CT14" i="17"/>
  <c r="BC14" i="17"/>
  <c r="DO14" i="17"/>
  <c r="EH14" i="17"/>
  <c r="FO14" i="17"/>
  <c r="Y14" i="17"/>
  <c r="FM14" i="17"/>
  <c r="EF14" i="17"/>
  <c r="DI14" i="17"/>
  <c r="HK14" i="16"/>
  <c r="BM14" i="16"/>
  <c r="DU14" i="16"/>
  <c r="GC14" i="16"/>
  <c r="IL14" i="16"/>
  <c r="CH14" i="16"/>
  <c r="FP14" i="16"/>
  <c r="IX14" i="16"/>
  <c r="CA14" i="16"/>
  <c r="HO14" i="16"/>
  <c r="DL14" i="16"/>
  <c r="IZ14" i="16"/>
  <c r="EW14" i="16"/>
  <c r="AT14" i="16"/>
  <c r="GH14" i="16"/>
  <c r="CE14" i="16"/>
  <c r="HS14" i="16"/>
  <c r="DD14" i="16"/>
  <c r="IR14" i="16"/>
  <c r="EO14" i="16"/>
  <c r="BE13" i="15"/>
  <c r="BK13" i="15"/>
  <c r="AW13" i="15"/>
  <c r="EI13" i="15"/>
  <c r="EM13" i="15"/>
  <c r="AJ13" i="15"/>
  <c r="EO13" i="15"/>
  <c r="EP13" i="15"/>
  <c r="ED13" i="15"/>
  <c r="EE13" i="15"/>
  <c r="HA14" i="16"/>
  <c r="HV14" i="16"/>
  <c r="EI14" i="16"/>
  <c r="BQ14" i="16"/>
  <c r="HE14" i="16"/>
  <c r="IP14" i="16"/>
  <c r="FL14" i="16"/>
  <c r="BJ14" i="17"/>
  <c r="CC14" i="17"/>
  <c r="AK14" i="17"/>
  <c r="FY14" i="17"/>
  <c r="DU14" i="17"/>
  <c r="AZ14" i="16"/>
  <c r="AM14" i="16"/>
  <c r="CT14" i="16"/>
  <c r="FB14" i="16"/>
  <c r="HJ14" i="16"/>
  <c r="AA14" i="16"/>
  <c r="DH14" i="16"/>
  <c r="GP14" i="16"/>
  <c r="AL14" i="16"/>
  <c r="CM14" i="16"/>
  <c r="IA14" i="16"/>
  <c r="DX14" i="16"/>
  <c r="FI14" i="16"/>
  <c r="BF14" i="16"/>
  <c r="GT14" i="16"/>
  <c r="CQ14" i="16"/>
  <c r="IE14" i="16"/>
  <c r="DP14" i="16"/>
  <c r="JD14" i="16"/>
  <c r="FA14" i="16"/>
  <c r="BS13" i="15"/>
  <c r="AG13" i="15"/>
  <c r="AK13" i="15"/>
  <c r="EM14" i="15"/>
  <c r="EM3" i="15" s="1"/>
  <c r="EM2" i="15" s="1"/>
  <c r="DO14" i="15"/>
  <c r="AU14" i="15"/>
  <c r="W14" i="15"/>
  <c r="W3" i="15" s="1"/>
  <c r="W2" i="15" s="1"/>
  <c r="EF14" i="15"/>
  <c r="DF14" i="15"/>
  <c r="DF3" i="15" s="1"/>
  <c r="DF2" i="15" s="1"/>
  <c r="AE14" i="15"/>
  <c r="AE3" i="15" s="1"/>
  <c r="AE2" i="15" s="1"/>
  <c r="O14" i="15"/>
  <c r="EE14" i="15"/>
  <c r="EE3" i="15" s="1"/>
  <c r="EE2" i="15" s="1"/>
  <c r="DE14" i="15"/>
  <c r="AD14" i="15"/>
  <c r="AD3" i="15" s="1"/>
  <c r="AD2" i="15" s="1"/>
  <c r="N14" i="15"/>
  <c r="EQ14" i="15"/>
  <c r="EQ3" i="15" s="1"/>
  <c r="EQ2" i="15" s="1"/>
  <c r="DQ14" i="15"/>
  <c r="AP14" i="15"/>
  <c r="AP3" i="15" s="1"/>
  <c r="AP2" i="15" s="1"/>
  <c r="M14" i="15"/>
  <c r="DC14" i="15" s="1"/>
  <c r="DC3" i="15" s="1"/>
  <c r="DC2" i="15" s="1"/>
  <c r="EP14" i="15"/>
  <c r="EP3" i="15" s="1"/>
  <c r="EP2" i="15" s="1"/>
  <c r="DP14" i="15"/>
  <c r="DP3" i="15" s="1"/>
  <c r="DP2" i="15" s="1"/>
  <c r="BB14" i="15"/>
  <c r="BB3" i="15" s="1"/>
  <c r="BB2" i="15" s="1"/>
  <c r="AO14" i="15"/>
  <c r="AO3" i="15" s="1"/>
  <c r="AO2" i="15" s="1"/>
  <c r="AB14" i="15"/>
  <c r="AB3" i="15" s="1"/>
  <c r="AB2" i="15" s="1"/>
  <c r="BY14" i="15"/>
  <c r="CK14" i="15"/>
  <c r="EO14" i="15"/>
  <c r="EO3" i="15" s="1"/>
  <c r="EO2" i="15" s="1"/>
  <c r="DN14" i="15"/>
  <c r="BA14" i="15"/>
  <c r="BA3" i="15" s="1"/>
  <c r="BA2" i="15" s="1"/>
  <c r="AN14" i="15"/>
  <c r="AN3" i="15" s="1"/>
  <c r="AN2" i="15" s="1"/>
  <c r="AA14" i="15"/>
  <c r="AA3" i="15" s="1"/>
  <c r="AA2" i="15" s="1"/>
  <c r="DL14" i="15"/>
  <c r="EN14" i="15"/>
  <c r="DZ14" i="15"/>
  <c r="DZ3" i="15" s="1"/>
  <c r="DZ2" i="15" s="1"/>
  <c r="CZ14" i="15"/>
  <c r="AM14" i="15"/>
  <c r="Z14" i="15"/>
  <c r="Z3" i="15" s="1"/>
  <c r="Z2" i="15" s="1"/>
  <c r="EJ14" i="15"/>
  <c r="DW14" i="15"/>
  <c r="DW3" i="15" s="1"/>
  <c r="DW2" i="15" s="1"/>
  <c r="DJ14" i="15"/>
  <c r="DJ3" i="15" s="1"/>
  <c r="DJ2" i="15" s="1"/>
  <c r="CJ14" i="15"/>
  <c r="CJ3" i="15" s="1"/>
  <c r="CJ2" i="15" s="1"/>
  <c r="V14" i="15"/>
  <c r="V3" i="15" s="1"/>
  <c r="V2" i="15" s="1"/>
  <c r="AL14" i="15"/>
  <c r="AL3" i="15" s="1"/>
  <c r="AL2" i="15" s="1"/>
  <c r="DK14" i="15"/>
  <c r="DK3" i="15" s="1"/>
  <c r="DK2" i="15" s="1"/>
  <c r="F15" i="15"/>
  <c r="EI14" i="15"/>
  <c r="EI3" i="15" s="1"/>
  <c r="EI2" i="15" s="1"/>
  <c r="DV14" i="15"/>
  <c r="DV3" i="15" s="1"/>
  <c r="DV2" i="15" s="1"/>
  <c r="CV14" i="15"/>
  <c r="AH14" i="15"/>
  <c r="U14" i="15"/>
  <c r="U3" i="15" s="1"/>
  <c r="U2" i="15" s="1"/>
  <c r="CL14" i="15"/>
  <c r="BK14" i="15"/>
  <c r="BK3" i="15" s="1"/>
  <c r="BK2" i="15" s="1"/>
  <c r="EU14" i="15"/>
  <c r="EH14" i="15"/>
  <c r="EH3" i="15" s="1"/>
  <c r="EH2" i="15" s="1"/>
  <c r="DH14" i="15"/>
  <c r="AT14" i="15"/>
  <c r="AT3" i="15" s="1"/>
  <c r="AT2" i="15" s="1"/>
  <c r="AG14" i="15"/>
  <c r="AG3" i="15" s="1"/>
  <c r="AG2" i="15" s="1"/>
  <c r="T14" i="15"/>
  <c r="T3" i="15" s="1"/>
  <c r="T2" i="15" s="1"/>
  <c r="EL14" i="15"/>
  <c r="Y14" i="15"/>
  <c r="Y3" i="15" s="1"/>
  <c r="Y2" i="15" s="1"/>
  <c r="CX14" i="15"/>
  <c r="CX3" i="15" s="1"/>
  <c r="CX2" i="15" s="1"/>
  <c r="AK14" i="15"/>
  <c r="AK3" i="15" s="1"/>
  <c r="AK2" i="15" s="1"/>
  <c r="CT14" i="15"/>
  <c r="CG14" i="15"/>
  <c r="CG3" i="15" s="1"/>
  <c r="CG2" i="15" s="1"/>
  <c r="BT14" i="15"/>
  <c r="BT3" i="15" s="1"/>
  <c r="BT2" i="15" s="1"/>
  <c r="BF14" i="15"/>
  <c r="BF3" i="15" s="1"/>
  <c r="BF2" i="15" s="1"/>
  <c r="AS14" i="15"/>
  <c r="AF14" i="15"/>
  <c r="AF3" i="15" s="1"/>
  <c r="AF2" i="15" s="1"/>
  <c r="DX14" i="15"/>
  <c r="DX3" i="15" s="1"/>
  <c r="DX2" i="15" s="1"/>
  <c r="X14" i="15"/>
  <c r="X3" i="15" s="1"/>
  <c r="X2" i="15" s="1"/>
  <c r="K14" i="15"/>
  <c r="L14" i="15" s="1"/>
  <c r="DX13" i="15"/>
  <c r="CX13" i="15"/>
  <c r="CJ13" i="15"/>
  <c r="EQ13" i="15"/>
  <c r="ER13" i="15"/>
  <c r="FZ15" i="17"/>
  <c r="FT15" i="17"/>
  <c r="FH15" i="17"/>
  <c r="T15" i="17"/>
  <c r="FS15" i="17"/>
  <c r="AQ15" i="17"/>
  <c r="S15" i="17"/>
  <c r="BL15" i="17"/>
  <c r="P15" i="17"/>
  <c r="BH15" i="17"/>
  <c r="K15" i="17"/>
  <c r="L15" i="17" s="1"/>
  <c r="AP15" i="17"/>
  <c r="X15" i="17"/>
  <c r="E16" i="17"/>
  <c r="W15" i="17"/>
  <c r="FX15" i="17"/>
  <c r="FI15" i="17"/>
  <c r="U15" i="17"/>
  <c r="FW15" i="17"/>
  <c r="EP15" i="17"/>
  <c r="R15" i="17"/>
  <c r="FV15" i="17"/>
  <c r="DZ15" i="17"/>
  <c r="Q15" i="17"/>
  <c r="FR15" i="17"/>
  <c r="DF15" i="17"/>
  <c r="FU15" i="17"/>
  <c r="FQ15" i="17"/>
  <c r="BY15" i="17"/>
  <c r="V15" i="17"/>
  <c r="BK15" i="17"/>
  <c r="FY15" i="17"/>
  <c r="O15" i="17"/>
  <c r="BU15" i="17"/>
  <c r="CW14" i="16"/>
  <c r="AX14" i="16"/>
  <c r="ER14" i="16"/>
  <c r="FT14" i="16"/>
  <c r="DB14" i="16"/>
  <c r="GW14" i="16"/>
  <c r="BL14" i="17"/>
  <c r="IK14" i="16"/>
  <c r="IV14" i="16"/>
  <c r="DN14" i="16"/>
  <c r="CD14" i="17"/>
  <c r="EN14" i="17"/>
  <c r="DJ14" i="17"/>
  <c r="FB14" i="17"/>
  <c r="DR14" i="17"/>
  <c r="EE14" i="17"/>
  <c r="ER14" i="17"/>
  <c r="EX14" i="17"/>
  <c r="CR14" i="17"/>
  <c r="EP14" i="17"/>
  <c r="CY14" i="17"/>
  <c r="EV14" i="17"/>
  <c r="FL14" i="17"/>
  <c r="AD14" i="17"/>
  <c r="AW14" i="17"/>
  <c r="FD14" i="17"/>
  <c r="EG14" i="17"/>
  <c r="BW14" i="16"/>
  <c r="BL14" i="16"/>
  <c r="DT14" i="16"/>
  <c r="GB14" i="16"/>
  <c r="IJ14" i="16"/>
  <c r="AY14" i="16"/>
  <c r="EH14" i="16"/>
  <c r="HW14" i="16"/>
  <c r="BK14" i="16"/>
  <c r="CY14" i="16"/>
  <c r="IM14" i="16"/>
  <c r="EJ14" i="16"/>
  <c r="AG14" i="16"/>
  <c r="FU14" i="16"/>
  <c r="BR14" i="16"/>
  <c r="HF14" i="16"/>
  <c r="DC14" i="16"/>
  <c r="IQ14" i="16"/>
  <c r="EB14" i="16"/>
  <c r="Y14" i="16"/>
  <c r="FM14" i="16"/>
  <c r="CF13" i="15"/>
  <c r="AS13" i="15"/>
  <c r="AH13" i="15"/>
  <c r="CK13" i="15"/>
  <c r="DK13" i="15"/>
  <c r="DW13" i="15"/>
  <c r="AT13" i="15"/>
  <c r="BI14" i="16"/>
  <c r="FC14" i="17"/>
  <c r="FN14" i="16"/>
  <c r="FR14" i="16"/>
  <c r="AR14" i="16"/>
  <c r="CC14" i="16"/>
  <c r="JB14" i="16"/>
  <c r="EY14" i="16"/>
  <c r="FX14" i="16"/>
  <c r="HI14" i="16"/>
  <c r="AL14" i="17"/>
  <c r="CF14" i="17"/>
  <c r="AJ14" i="17"/>
  <c r="ED14" i="17"/>
  <c r="AQ14" i="17"/>
  <c r="FN14" i="17"/>
  <c r="DY14" i="17"/>
  <c r="FK14" i="17"/>
  <c r="AA14" i="17"/>
  <c r="AS14" i="17"/>
  <c r="BI14" i="17"/>
  <c r="AB14" i="17"/>
  <c r="FP14" i="17"/>
  <c r="ES14" i="17"/>
  <c r="BZ14" i="16"/>
  <c r="CL14" i="16"/>
  <c r="ET14" i="16"/>
  <c r="HB14" i="16"/>
  <c r="IS15" i="16"/>
  <c r="FY15" i="16"/>
  <c r="EO15" i="16"/>
  <c r="EC15" i="16"/>
  <c r="DE15" i="16"/>
  <c r="AK15" i="16"/>
  <c r="IR15" i="16"/>
  <c r="IF15" i="16"/>
  <c r="HH15" i="16"/>
  <c r="EN15" i="16"/>
  <c r="DD15" i="16"/>
  <c r="CR15" i="16"/>
  <c r="BT15" i="16"/>
  <c r="X15" i="16"/>
  <c r="K15" i="16"/>
  <c r="L15" i="16" s="1"/>
  <c r="JC15" i="16"/>
  <c r="HS15" i="16"/>
  <c r="HG15" i="16"/>
  <c r="GI15" i="16"/>
  <c r="EA15" i="16"/>
  <c r="DO15" i="16"/>
  <c r="CE15" i="16"/>
  <c r="BS15" i="16"/>
  <c r="AU15" i="16"/>
  <c r="W15" i="16"/>
  <c r="ID15" i="16"/>
  <c r="HR15" i="16"/>
  <c r="GH15" i="16"/>
  <c r="FV15" i="16"/>
  <c r="EX15" i="16"/>
  <c r="CP15" i="16"/>
  <c r="CD15" i="16"/>
  <c r="AT15" i="16"/>
  <c r="AH15" i="16"/>
  <c r="V15" i="16"/>
  <c r="JA15" i="16"/>
  <c r="GS15" i="16"/>
  <c r="GG15" i="16"/>
  <c r="EW15" i="16"/>
  <c r="EK15" i="16"/>
  <c r="DM15" i="16"/>
  <c r="BE15" i="16"/>
  <c r="AS15" i="16"/>
  <c r="U15" i="16"/>
  <c r="IZ15" i="16"/>
  <c r="IN15" i="16"/>
  <c r="HP15" i="16"/>
  <c r="FH15" i="16"/>
  <c r="EV15" i="16"/>
  <c r="DL15" i="16"/>
  <c r="CZ15" i="16"/>
  <c r="CB15" i="16"/>
  <c r="T15" i="16"/>
  <c r="IY15" i="16"/>
  <c r="HO15" i="16"/>
  <c r="HC15" i="16"/>
  <c r="GE15" i="16"/>
  <c r="DW15" i="16"/>
  <c r="DK15" i="16"/>
  <c r="CA15" i="16"/>
  <c r="BO15" i="16"/>
  <c r="AQ15" i="16"/>
  <c r="S15" i="16"/>
  <c r="IK15" i="16"/>
  <c r="HY15" i="16"/>
  <c r="GO15" i="16"/>
  <c r="GC15" i="16"/>
  <c r="FE15" i="16"/>
  <c r="IX15" i="16"/>
  <c r="HN15" i="16"/>
  <c r="DJ15" i="16"/>
  <c r="CI15" i="16"/>
  <c r="AB15" i="16"/>
  <c r="DH15" i="16"/>
  <c r="CH15" i="16"/>
  <c r="IU15" i="16"/>
  <c r="HK15" i="16"/>
  <c r="EQ15" i="16"/>
  <c r="IT15" i="16"/>
  <c r="HJ15" i="16"/>
  <c r="DF15" i="16"/>
  <c r="BY15" i="16"/>
  <c r="R15" i="16"/>
  <c r="CW15" i="16"/>
  <c r="BW15" i="16"/>
  <c r="P15" i="16"/>
  <c r="II15" i="16"/>
  <c r="GY15" i="16"/>
  <c r="EE15" i="16"/>
  <c r="O15" i="16"/>
  <c r="E16" i="16"/>
  <c r="HZ15" i="16"/>
  <c r="DV15" i="16"/>
  <c r="CT15" i="16"/>
  <c r="AM15" i="16"/>
  <c r="DT15" i="16"/>
  <c r="CL15" i="16"/>
  <c r="JG15" i="16"/>
  <c r="HW15" i="16"/>
  <c r="FC15" i="16"/>
  <c r="JF15" i="16"/>
  <c r="HV15" i="16"/>
  <c r="DR15" i="16"/>
  <c r="CJ15" i="16"/>
  <c r="AC15" i="16"/>
  <c r="AN15" i="16"/>
  <c r="HB15" i="16"/>
  <c r="Q15" i="16"/>
  <c r="GX15" i="16"/>
  <c r="FR15" i="16"/>
  <c r="CX15" i="16"/>
  <c r="BY14" i="16"/>
  <c r="FO14" i="16"/>
  <c r="IW14" i="16"/>
  <c r="CK14" i="16"/>
  <c r="DK14" i="16"/>
  <c r="IY14" i="16"/>
  <c r="EV14" i="16"/>
  <c r="AS14" i="16"/>
  <c r="GG14" i="16"/>
  <c r="CD14" i="16"/>
  <c r="HR14" i="16"/>
  <c r="DO14" i="16"/>
  <c r="JC14" i="16"/>
  <c r="EN14" i="16"/>
  <c r="AK14" i="16"/>
  <c r="FY14" i="16"/>
  <c r="CS13" i="15"/>
  <c r="BG13" i="15"/>
  <c r="AU13" i="15"/>
  <c r="AM13" i="15"/>
  <c r="EK13" i="15"/>
  <c r="X14" i="16"/>
  <c r="DK14" i="17"/>
  <c r="AP14" i="17"/>
  <c r="FZ14" i="16"/>
  <c r="FF14" i="16"/>
  <c r="HQ14" i="16"/>
  <c r="CH14" i="17"/>
  <c r="DW14" i="17"/>
  <c r="FH14" i="17"/>
  <c r="CU14" i="17"/>
  <c r="EI14" i="17"/>
  <c r="CX14" i="17"/>
  <c r="AM14" i="17"/>
  <c r="BE14" i="17"/>
  <c r="CN14" i="17"/>
  <c r="DD14" i="17"/>
  <c r="DE14" i="17"/>
  <c r="BX14" i="17"/>
  <c r="BA14" i="17"/>
  <c r="DG14" i="16"/>
  <c r="GZ14" i="16"/>
  <c r="JH14" i="16"/>
  <c r="AP14" i="16"/>
  <c r="CX14" i="16"/>
  <c r="GM14" i="16"/>
  <c r="AD14" i="16"/>
  <c r="DJ14" i="16"/>
  <c r="GY14" i="16"/>
  <c r="FG14" i="16"/>
  <c r="BD14" i="16"/>
  <c r="GR14" i="16"/>
  <c r="CO14" i="16"/>
  <c r="IC14" i="16"/>
  <c r="DZ14" i="16"/>
  <c r="FK14" i="16"/>
  <c r="AV14" i="16"/>
  <c r="GJ14" i="16"/>
  <c r="CG14" i="16"/>
  <c r="HU14" i="16"/>
  <c r="BW13" i="15"/>
  <c r="ES13" i="15"/>
  <c r="DG13" i="15"/>
  <c r="CU13" i="15"/>
  <c r="BV13" i="15"/>
  <c r="BY13" i="15"/>
  <c r="CM13" i="15"/>
  <c r="CA13" i="15"/>
  <c r="CB13" i="15"/>
  <c r="BP13" i="15"/>
  <c r="BQ13" i="15"/>
  <c r="DB13" i="15"/>
  <c r="CP14" i="17"/>
  <c r="CB14" i="17"/>
  <c r="BW14" i="17"/>
  <c r="CS14" i="17"/>
  <c r="BX14" i="16"/>
  <c r="CT13" i="15"/>
  <c r="BI13" i="15"/>
  <c r="BL13" i="15"/>
  <c r="BN13" i="15"/>
  <c r="DG14" i="17"/>
  <c r="BP14" i="17"/>
  <c r="AH14" i="17"/>
  <c r="BF14" i="17"/>
  <c r="EL14" i="17"/>
  <c r="FG14" i="17"/>
  <c r="DX14" i="17"/>
  <c r="BD14" i="17"/>
  <c r="BT14" i="17"/>
  <c r="DC14" i="17"/>
  <c r="DV14" i="17"/>
  <c r="DQ14" i="17"/>
  <c r="CJ14" i="17"/>
  <c r="BM14" i="17"/>
  <c r="DH3" i="15"/>
  <c r="DH2" i="15" s="1"/>
  <c r="GD14" i="16"/>
  <c r="ED14" i="16"/>
  <c r="HZ14" i="16"/>
  <c r="BV14" i="16"/>
  <c r="EE14" i="16"/>
  <c r="HM14" i="16"/>
  <c r="BB14" i="16"/>
  <c r="EQ14" i="16"/>
  <c r="HY14" i="16"/>
  <c r="FS14" i="16"/>
  <c r="BP14" i="16"/>
  <c r="HD14" i="16"/>
  <c r="DA14" i="16"/>
  <c r="IO14" i="16"/>
  <c r="EL14" i="16"/>
  <c r="AI14" i="16"/>
  <c r="FW14" i="16"/>
  <c r="BH14" i="16"/>
  <c r="GV14" i="16"/>
  <c r="CS14" i="16"/>
  <c r="IG14" i="16"/>
  <c r="AX13" i="15"/>
  <c r="BJ13" i="15"/>
  <c r="DT13" i="15"/>
  <c r="DH13" i="15"/>
  <c r="CI13" i="15"/>
  <c r="CL13" i="15"/>
  <c r="CZ13" i="15"/>
  <c r="CN13" i="15"/>
  <c r="CO13" i="15"/>
  <c r="CC13" i="15"/>
  <c r="CE13" i="15"/>
  <c r="DN13" i="15"/>
  <c r="EF14" i="16"/>
  <c r="AF14" i="16"/>
  <c r="EM14" i="16"/>
  <c r="CH13" i="15"/>
  <c r="AV14" i="17"/>
  <c r="EA14" i="17"/>
  <c r="DB14" i="17"/>
  <c r="CQ14" i="17"/>
  <c r="FW14" i="17"/>
  <c r="ET14" i="17"/>
  <c r="BS14" i="17"/>
  <c r="CL14" i="17"/>
  <c r="DS14" i="17"/>
  <c r="EK14" i="17"/>
  <c r="EC14" i="17"/>
  <c r="CV14" i="17"/>
  <c r="BY14" i="17"/>
  <c r="AB14" i="16"/>
  <c r="HN14" i="16"/>
  <c r="JG14" i="16"/>
  <c r="AO14" i="16"/>
  <c r="CV14" i="16"/>
  <c r="FE14" i="16"/>
  <c r="IT14" i="16"/>
  <c r="CI14" i="16"/>
  <c r="FQ14" i="16"/>
  <c r="JF14" i="16"/>
  <c r="GE14" i="16"/>
  <c r="CB14" i="16"/>
  <c r="HP14" i="16"/>
  <c r="DM14" i="16"/>
  <c r="JA14" i="16"/>
  <c r="EX14" i="16"/>
  <c r="AU14" i="16"/>
  <c r="GI14" i="16"/>
  <c r="BT14" i="16"/>
  <c r="HH14" i="16"/>
  <c r="DE14" i="16"/>
  <c r="IS14" i="16"/>
  <c r="DJ13" i="15"/>
  <c r="EG13" i="15"/>
  <c r="DU13" i="15"/>
  <c r="CV13" i="15"/>
  <c r="CY13" i="15"/>
  <c r="DM13" i="15"/>
  <c r="DA13" i="15"/>
  <c r="DC13" i="15"/>
  <c r="CQ13" i="15"/>
  <c r="CR13" i="15"/>
  <c r="DZ13" i="15"/>
  <c r="ID14" i="16"/>
  <c r="GK14" i="16"/>
  <c r="JI14" i="16"/>
  <c r="AY14" i="17"/>
  <c r="EU14" i="16"/>
  <c r="EF13" i="15"/>
  <c r="BN14" i="17"/>
  <c r="BQ14" i="17"/>
  <c r="FI14" i="17"/>
  <c r="EB14" i="17"/>
  <c r="AU14" i="17"/>
  <c r="AX14" i="17"/>
  <c r="FT14" i="17"/>
  <c r="CI14" i="17"/>
  <c r="DA14" i="17"/>
  <c r="EJ14" i="17"/>
  <c r="EZ14" i="17"/>
  <c r="EO14" i="17"/>
  <c r="DH14" i="17"/>
  <c r="CK14" i="17"/>
  <c r="GN14" i="16"/>
  <c r="EG14" i="16"/>
  <c r="BN14" i="16"/>
  <c r="DV14" i="16"/>
  <c r="GL14" i="16"/>
  <c r="AC14" i="16"/>
  <c r="DI14" i="16"/>
  <c r="GX14" i="16"/>
  <c r="BC14" i="16"/>
  <c r="GQ14" i="16"/>
  <c r="CN14" i="16"/>
  <c r="IB14" i="16"/>
  <c r="DY14" i="16"/>
  <c r="FJ14" i="16"/>
  <c r="BG14" i="16"/>
  <c r="GU14" i="16"/>
  <c r="CF14" i="16"/>
  <c r="HT14" i="16"/>
  <c r="DQ14" i="16"/>
  <c r="JE14" i="16"/>
  <c r="AF13" i="15"/>
  <c r="EJ13" i="15"/>
  <c r="ET13" i="15"/>
  <c r="EH13" i="15"/>
  <c r="DI13" i="15"/>
  <c r="DL13" i="15"/>
  <c r="EA13" i="15"/>
  <c r="DO13" i="15"/>
  <c r="DP13" i="15"/>
  <c r="DD13" i="15"/>
  <c r="DE13" i="15"/>
  <c r="EL13" i="15"/>
  <c r="BJ14" i="16"/>
  <c r="AT14" i="17"/>
  <c r="IH14" i="16"/>
  <c r="CJ14" i="16"/>
  <c r="GF14" i="16"/>
  <c r="AJ14" i="16"/>
  <c r="G15" i="17"/>
  <c r="H15" i="17" s="1"/>
  <c r="F16" i="17" s="1"/>
  <c r="J15" i="17"/>
  <c r="EW15" i="17" s="1"/>
  <c r="I15" i="17"/>
  <c r="Y15" i="17" s="1"/>
  <c r="Z14" i="17"/>
  <c r="DN14" i="17"/>
  <c r="EM14" i="17"/>
  <c r="AI14" i="17"/>
  <c r="FS14" i="17"/>
  <c r="CE14" i="17"/>
  <c r="BV14" i="17"/>
  <c r="AG14" i="17"/>
  <c r="CZ14" i="17"/>
  <c r="DP14" i="17"/>
  <c r="EY14" i="17"/>
  <c r="FR14" i="17"/>
  <c r="FA14" i="17"/>
  <c r="DT14" i="17"/>
  <c r="CW14" i="17"/>
  <c r="AQ14" i="16"/>
  <c r="FD14" i="16"/>
  <c r="AN14" i="16"/>
  <c r="CU14" i="16"/>
  <c r="FC14" i="16"/>
  <c r="HL14" i="16"/>
  <c r="BA14" i="16"/>
  <c r="EP14" i="16"/>
  <c r="HX14" i="16"/>
  <c r="BO14" i="16"/>
  <c r="HC14" i="16"/>
  <c r="CZ14" i="16"/>
  <c r="IN14" i="16"/>
  <c r="EK14" i="16"/>
  <c r="AH14" i="16"/>
  <c r="FV14" i="16"/>
  <c r="BS14" i="16"/>
  <c r="HG14" i="16"/>
  <c r="CR14" i="16"/>
  <c r="IF14" i="16"/>
  <c r="EC14" i="16"/>
  <c r="AR13" i="15"/>
  <c r="BX13" i="15"/>
  <c r="CW13" i="15"/>
  <c r="EU13" i="15"/>
  <c r="DV13" i="15"/>
  <c r="DY13" i="15"/>
  <c r="EN13" i="15"/>
  <c r="EB13" i="15"/>
  <c r="EC13" i="15"/>
  <c r="DQ13" i="15"/>
  <c r="DQ3" i="15" s="1"/>
  <c r="DQ2" i="15" s="1"/>
  <c r="BP16" i="17" l="1"/>
  <c r="T16" i="17"/>
  <c r="FE16" i="17"/>
  <c r="Q16" i="17"/>
  <c r="FW16" i="17"/>
  <c r="FV16" i="17"/>
  <c r="K16" i="17"/>
  <c r="L16" i="17" s="1"/>
  <c r="FP16" i="17"/>
  <c r="W16" i="17"/>
  <c r="EW16" i="17"/>
  <c r="BQ16" i="17"/>
  <c r="EN16" i="17"/>
  <c r="Y16" i="17"/>
  <c r="E17" i="17"/>
  <c r="CA16" i="17"/>
  <c r="V16" i="17"/>
  <c r="U16" i="17"/>
  <c r="FY16" i="17"/>
  <c r="S16" i="17"/>
  <c r="ED16" i="17"/>
  <c r="P16" i="17"/>
  <c r="AZ16" i="17"/>
  <c r="X16" i="17"/>
  <c r="AV16" i="17"/>
  <c r="R16" i="17"/>
  <c r="O16" i="17"/>
  <c r="CI16" i="17"/>
  <c r="AT15" i="17"/>
  <c r="BI15" i="17"/>
  <c r="FJ15" i="17"/>
  <c r="BZ15" i="17"/>
  <c r="CS15" i="17"/>
  <c r="DJ15" i="17"/>
  <c r="EB15" i="17"/>
  <c r="ET15" i="17"/>
  <c r="FL15" i="17"/>
  <c r="AA15" i="17"/>
  <c r="AN15" i="17"/>
  <c r="FG15" i="17"/>
  <c r="EJ15" i="17"/>
  <c r="CV3" i="15"/>
  <c r="CV2" i="15" s="1"/>
  <c r="CZ3" i="15"/>
  <c r="CZ2" i="15" s="1"/>
  <c r="DN3" i="15"/>
  <c r="DN2" i="15" s="1"/>
  <c r="DE3" i="15"/>
  <c r="DE2" i="15" s="1"/>
  <c r="DO3" i="15"/>
  <c r="DO2" i="15" s="1"/>
  <c r="ED15" i="16"/>
  <c r="BJ15" i="16"/>
  <c r="GM15" i="16"/>
  <c r="BM15" i="16"/>
  <c r="FO15" i="16"/>
  <c r="AY15" i="16"/>
  <c r="GA15" i="16"/>
  <c r="BB15" i="16"/>
  <c r="FQ15" i="16"/>
  <c r="BC15" i="16"/>
  <c r="GQ15" i="16"/>
  <c r="CN15" i="16"/>
  <c r="IB15" i="16"/>
  <c r="DY15" i="16"/>
  <c r="FJ15" i="16"/>
  <c r="BG15" i="16"/>
  <c r="GU15" i="16"/>
  <c r="CF15" i="16"/>
  <c r="HT15" i="16"/>
  <c r="DQ15" i="16"/>
  <c r="JE15" i="16"/>
  <c r="AV15" i="17"/>
  <c r="EL15" i="17"/>
  <c r="AC15" i="17"/>
  <c r="CQ15" i="17"/>
  <c r="DI15" i="17"/>
  <c r="EA15" i="17"/>
  <c r="EQ15" i="17"/>
  <c r="FK15" i="17"/>
  <c r="Z15" i="17"/>
  <c r="AS15" i="17"/>
  <c r="AZ15" i="17"/>
  <c r="AE15" i="17"/>
  <c r="EV15" i="17"/>
  <c r="BL14" i="15"/>
  <c r="BL3" i="15" s="1"/>
  <c r="BL2" i="15" s="1"/>
  <c r="BX14" i="15"/>
  <c r="BX3" i="15" s="1"/>
  <c r="BX2" i="15" s="1"/>
  <c r="DU14" i="15"/>
  <c r="DU3" i="15" s="1"/>
  <c r="DU2" i="15" s="1"/>
  <c r="DI14" i="15"/>
  <c r="DI3" i="15" s="1"/>
  <c r="DI2" i="15" s="1"/>
  <c r="CW14" i="15"/>
  <c r="CW3" i="15" s="1"/>
  <c r="CW2" i="15" s="1"/>
  <c r="DM14" i="15"/>
  <c r="DM3" i="15" s="1"/>
  <c r="DM2" i="15" s="1"/>
  <c r="EB14" i="15"/>
  <c r="EB3" i="15" s="1"/>
  <c r="EB2" i="15" s="1"/>
  <c r="EC14" i="15"/>
  <c r="EC3" i="15" s="1"/>
  <c r="EC2" i="15" s="1"/>
  <c r="ED14" i="15"/>
  <c r="ED3" i="15" s="1"/>
  <c r="ED2" i="15" s="1"/>
  <c r="DR14" i="15"/>
  <c r="DR3" i="15" s="1"/>
  <c r="DR2" i="15" s="1"/>
  <c r="DS14" i="15"/>
  <c r="DS3" i="15" s="1"/>
  <c r="DS2" i="15" s="1"/>
  <c r="EA14" i="15"/>
  <c r="EA3" i="15" s="1"/>
  <c r="EA2" i="15" s="1"/>
  <c r="DQ15" i="17"/>
  <c r="CP15" i="17"/>
  <c r="EN15" i="17"/>
  <c r="DU15" i="17"/>
  <c r="DV15" i="17"/>
  <c r="EO15" i="17"/>
  <c r="FF15" i="17"/>
  <c r="BG15" i="17"/>
  <c r="BW15" i="17"/>
  <c r="BX15" i="17"/>
  <c r="BC15" i="17"/>
  <c r="AF15" i="17"/>
  <c r="AS3" i="15"/>
  <c r="AS2" i="15" s="1"/>
  <c r="EU3" i="15"/>
  <c r="EU2" i="15" s="1"/>
  <c r="EN3" i="15"/>
  <c r="EN2" i="15" s="1"/>
  <c r="CK3" i="15"/>
  <c r="CK2" i="15" s="1"/>
  <c r="AX14" i="15"/>
  <c r="AX3" i="15" s="1"/>
  <c r="AX2" i="15" s="1"/>
  <c r="EK14" i="15"/>
  <c r="EK3" i="15" s="1"/>
  <c r="EK2" i="15" s="1"/>
  <c r="ER14" i="15"/>
  <c r="ER3" i="15" s="1"/>
  <c r="ER2" i="15" s="1"/>
  <c r="ES14" i="15"/>
  <c r="ES3" i="15" s="1"/>
  <c r="ES2" i="15" s="1"/>
  <c r="EF3" i="15"/>
  <c r="EF2" i="15" s="1"/>
  <c r="FN15" i="16"/>
  <c r="FB15" i="16"/>
  <c r="AL15" i="16"/>
  <c r="FF15" i="16"/>
  <c r="EP15" i="16"/>
  <c r="AA15" i="16"/>
  <c r="ET15" i="16"/>
  <c r="HA15" i="16"/>
  <c r="CM15" i="16"/>
  <c r="IA15" i="16"/>
  <c r="DX15" i="16"/>
  <c r="FI15" i="16"/>
  <c r="BF15" i="16"/>
  <c r="GT15" i="16"/>
  <c r="CQ15" i="16"/>
  <c r="IE15" i="16"/>
  <c r="DP15" i="16"/>
  <c r="JD15" i="16"/>
  <c r="FA15" i="16"/>
  <c r="EC15" i="17"/>
  <c r="DE15" i="17"/>
  <c r="CK15" i="17"/>
  <c r="EM15" i="17"/>
  <c r="FE15" i="17"/>
  <c r="AM15" i="17"/>
  <c r="BV15" i="17"/>
  <c r="CO15" i="17"/>
  <c r="CJ15" i="17"/>
  <c r="BO15" i="17"/>
  <c r="AR15" i="17"/>
  <c r="EL3" i="15"/>
  <c r="EL2" i="15" s="1"/>
  <c r="EN15" i="15"/>
  <c r="EB15" i="15"/>
  <c r="BH15" i="15"/>
  <c r="AJ15" i="15"/>
  <c r="X15" i="15"/>
  <c r="ET15" i="15"/>
  <c r="EG15" i="15"/>
  <c r="DT15" i="15"/>
  <c r="AS15" i="15"/>
  <c r="AY15" i="15"/>
  <c r="ES15" i="15"/>
  <c r="EF15" i="15"/>
  <c r="DS15" i="15"/>
  <c r="DF15" i="15"/>
  <c r="AE15" i="15"/>
  <c r="O15" i="15"/>
  <c r="DZ15" i="15"/>
  <c r="ER15" i="15"/>
  <c r="EE15" i="15"/>
  <c r="DR15" i="15"/>
  <c r="DE15" i="15"/>
  <c r="AD15" i="15"/>
  <c r="N15" i="15"/>
  <c r="BL15" i="15"/>
  <c r="EQ15" i="15"/>
  <c r="ED15" i="15"/>
  <c r="DQ15" i="15"/>
  <c r="DC15" i="15"/>
  <c r="AC15" i="15"/>
  <c r="M15" i="15"/>
  <c r="DP15" i="15" s="1"/>
  <c r="BM15" i="15"/>
  <c r="CY15" i="15"/>
  <c r="EP15" i="15"/>
  <c r="EC15" i="15"/>
  <c r="DO15" i="15"/>
  <c r="AO15" i="15"/>
  <c r="AB15" i="15"/>
  <c r="DM15" i="15"/>
  <c r="EO15" i="15"/>
  <c r="EA15" i="15"/>
  <c r="DN15" i="15"/>
  <c r="DA15" i="15"/>
  <c r="AA15" i="15"/>
  <c r="EM15" i="15"/>
  <c r="CZ15" i="15"/>
  <c r="AM15" i="15"/>
  <c r="AL15" i="15"/>
  <c r="EK15" i="15"/>
  <c r="DX15" i="15"/>
  <c r="AX15" i="15"/>
  <c r="AK15" i="15"/>
  <c r="W15" i="15"/>
  <c r="Z15" i="15"/>
  <c r="DY15" i="15"/>
  <c r="EJ15" i="15"/>
  <c r="DW15" i="15"/>
  <c r="AW15" i="15"/>
  <c r="AI15" i="15"/>
  <c r="V15" i="15"/>
  <c r="BZ15" i="15"/>
  <c r="F16" i="15"/>
  <c r="EI15" i="15"/>
  <c r="DV15" i="15"/>
  <c r="AU15" i="15"/>
  <c r="AH15" i="15"/>
  <c r="U15" i="15"/>
  <c r="CM15" i="15"/>
  <c r="DL15" i="15"/>
  <c r="CL15" i="15"/>
  <c r="BY15" i="15"/>
  <c r="Y15" i="15"/>
  <c r="CU15" i="15"/>
  <c r="CH15" i="15"/>
  <c r="BU15" i="15"/>
  <c r="BG15" i="15"/>
  <c r="AT15" i="15"/>
  <c r="AG15" i="15"/>
  <c r="T15" i="15"/>
  <c r="K15" i="15"/>
  <c r="L15" i="15" s="1"/>
  <c r="EJ3" i="15"/>
  <c r="EJ2" i="15" s="1"/>
  <c r="DL3" i="15"/>
  <c r="DL2" i="15" s="1"/>
  <c r="BY3" i="15"/>
  <c r="BY2" i="15" s="1"/>
  <c r="CY14" i="15"/>
  <c r="CY3" i="15" s="1"/>
  <c r="CY2" i="15" s="1"/>
  <c r="DY14" i="15"/>
  <c r="DY3" i="15" s="1"/>
  <c r="DY2" i="15" s="1"/>
  <c r="GL15" i="16"/>
  <c r="BL15" i="16"/>
  <c r="GP15" i="16"/>
  <c r="AP15" i="16"/>
  <c r="FZ15" i="16"/>
  <c r="BA15" i="16"/>
  <c r="GD15" i="16"/>
  <c r="HM15" i="16"/>
  <c r="CY15" i="16"/>
  <c r="IM15" i="16"/>
  <c r="EJ15" i="16"/>
  <c r="AG15" i="16"/>
  <c r="FU15" i="16"/>
  <c r="BR15" i="16"/>
  <c r="HF15" i="16"/>
  <c r="DC15" i="16"/>
  <c r="IQ15" i="16"/>
  <c r="EB15" i="16"/>
  <c r="Y15" i="16"/>
  <c r="FM15" i="16"/>
  <c r="FC15" i="17"/>
  <c r="FA15" i="17"/>
  <c r="AG15" i="17"/>
  <c r="FB15" i="17"/>
  <c r="AL15" i="17"/>
  <c r="BE15" i="17"/>
  <c r="CL15" i="17"/>
  <c r="DD15" i="17"/>
  <c r="CV15" i="17"/>
  <c r="CA15" i="17"/>
  <c r="BD15" i="17"/>
  <c r="CL3" i="15"/>
  <c r="CL2" i="15" s="1"/>
  <c r="AY14" i="15"/>
  <c r="AY3" i="15" s="1"/>
  <c r="AY2" i="15" s="1"/>
  <c r="AC14" i="15"/>
  <c r="AC3" i="15" s="1"/>
  <c r="AC2" i="15" s="1"/>
  <c r="AI14" i="15"/>
  <c r="AI3" i="15" s="1"/>
  <c r="AI2" i="15" s="1"/>
  <c r="AK15" i="17"/>
  <c r="CR15" i="17"/>
  <c r="BA15" i="17"/>
  <c r="CC15" i="17"/>
  <c r="AJ15" i="17"/>
  <c r="BB15" i="17"/>
  <c r="BT15" i="17"/>
  <c r="DC15" i="17"/>
  <c r="DS15" i="17"/>
  <c r="DH15" i="17"/>
  <c r="CM15" i="17"/>
  <c r="BP15" i="17"/>
  <c r="AU3" i="15"/>
  <c r="AU2" i="15" s="1"/>
  <c r="JE16" i="16"/>
  <c r="IS16" i="16"/>
  <c r="IG16" i="16"/>
  <c r="HU16" i="16"/>
  <c r="FY16" i="16"/>
  <c r="FM16" i="16"/>
  <c r="FA16" i="16"/>
  <c r="EO16" i="16"/>
  <c r="EC16" i="16"/>
  <c r="DQ16" i="16"/>
  <c r="DE16" i="16"/>
  <c r="CS16" i="16"/>
  <c r="CG16" i="16"/>
  <c r="AK16" i="16"/>
  <c r="Y16" i="16"/>
  <c r="JD16" i="16"/>
  <c r="IR16" i="16"/>
  <c r="IF16" i="16"/>
  <c r="HT16" i="16"/>
  <c r="HH16" i="16"/>
  <c r="GV16" i="16"/>
  <c r="GJ16" i="16"/>
  <c r="EN16" i="16"/>
  <c r="EB16" i="16"/>
  <c r="DP16" i="16"/>
  <c r="DD16" i="16"/>
  <c r="CR16" i="16"/>
  <c r="CF16" i="16"/>
  <c r="BT16" i="16"/>
  <c r="BH16" i="16"/>
  <c r="AV16" i="16"/>
  <c r="X16" i="16"/>
  <c r="K16" i="16"/>
  <c r="L16" i="16" s="1"/>
  <c r="JC16" i="16"/>
  <c r="IQ16" i="16"/>
  <c r="IE16" i="16"/>
  <c r="HS16" i="16"/>
  <c r="HG16" i="16"/>
  <c r="GU16" i="16"/>
  <c r="GI16" i="16"/>
  <c r="FW16" i="16"/>
  <c r="FK16" i="16"/>
  <c r="EA16" i="16"/>
  <c r="DO16" i="16"/>
  <c r="DC16" i="16"/>
  <c r="CQ16" i="16"/>
  <c r="CE16" i="16"/>
  <c r="BS16" i="16"/>
  <c r="BG16" i="16"/>
  <c r="AU16" i="16"/>
  <c r="AI16" i="16"/>
  <c r="W16" i="16"/>
  <c r="ID16" i="16"/>
  <c r="HR16" i="16"/>
  <c r="HF16" i="16"/>
  <c r="GT16" i="16"/>
  <c r="GH16" i="16"/>
  <c r="FV16" i="16"/>
  <c r="FJ16" i="16"/>
  <c r="EX16" i="16"/>
  <c r="EL16" i="16"/>
  <c r="DZ16" i="16"/>
  <c r="CP16" i="16"/>
  <c r="CD16" i="16"/>
  <c r="BR16" i="16"/>
  <c r="BF16" i="16"/>
  <c r="AT16" i="16"/>
  <c r="AH16" i="16"/>
  <c r="V16" i="16"/>
  <c r="JA16" i="16"/>
  <c r="IO16" i="16"/>
  <c r="IC16" i="16"/>
  <c r="GS16" i="16"/>
  <c r="GG16" i="16"/>
  <c r="FU16" i="16"/>
  <c r="FI16" i="16"/>
  <c r="EW16" i="16"/>
  <c r="EK16" i="16"/>
  <c r="DY16" i="16"/>
  <c r="DM16" i="16"/>
  <c r="DA16" i="16"/>
  <c r="CO16" i="16"/>
  <c r="BE16" i="16"/>
  <c r="AS16" i="16"/>
  <c r="AG16" i="16"/>
  <c r="U16" i="16"/>
  <c r="IZ16" i="16"/>
  <c r="IN16" i="16"/>
  <c r="IB16" i="16"/>
  <c r="HP16" i="16"/>
  <c r="HD16" i="16"/>
  <c r="GR16" i="16"/>
  <c r="FH16" i="16"/>
  <c r="EV16" i="16"/>
  <c r="EJ16" i="16"/>
  <c r="DX16" i="16"/>
  <c r="DL16" i="16"/>
  <c r="CZ16" i="16"/>
  <c r="CN16" i="16"/>
  <c r="CB16" i="16"/>
  <c r="BP16" i="16"/>
  <c r="BD16" i="16"/>
  <c r="T16" i="16"/>
  <c r="IY16" i="16"/>
  <c r="IM16" i="16"/>
  <c r="IA16" i="16"/>
  <c r="HO16" i="16"/>
  <c r="HC16" i="16"/>
  <c r="GQ16" i="16"/>
  <c r="GE16" i="16"/>
  <c r="FS16" i="16"/>
  <c r="FG16" i="16"/>
  <c r="DW16" i="16"/>
  <c r="DK16" i="16"/>
  <c r="CY16" i="16"/>
  <c r="CM16" i="16"/>
  <c r="CA16" i="16"/>
  <c r="BO16" i="16"/>
  <c r="BC16" i="16"/>
  <c r="AQ16" i="16"/>
  <c r="AE16" i="16"/>
  <c r="S16" i="16"/>
  <c r="IK16" i="16"/>
  <c r="HY16" i="16"/>
  <c r="HM16" i="16"/>
  <c r="HA16" i="16"/>
  <c r="GO16" i="16"/>
  <c r="GC16" i="16"/>
  <c r="FQ16" i="16"/>
  <c r="FE16" i="16"/>
  <c r="ES16" i="16"/>
  <c r="EG16" i="16"/>
  <c r="CW16" i="16"/>
  <c r="CK16" i="16"/>
  <c r="BY16" i="16"/>
  <c r="BM16" i="16"/>
  <c r="BA16" i="16"/>
  <c r="AO16" i="16"/>
  <c r="AC16" i="16"/>
  <c r="Q16" i="16"/>
  <c r="JG16" i="16"/>
  <c r="IU16" i="16"/>
  <c r="HK16" i="16"/>
  <c r="GY16" i="16"/>
  <c r="GM16" i="16"/>
  <c r="GA16" i="16"/>
  <c r="FO16" i="16"/>
  <c r="FC16" i="16"/>
  <c r="EQ16" i="16"/>
  <c r="EE16" i="16"/>
  <c r="DS16" i="16"/>
  <c r="DG16" i="16"/>
  <c r="BW16" i="16"/>
  <c r="BK16" i="16"/>
  <c r="AY16" i="16"/>
  <c r="JH16" i="16"/>
  <c r="HL16" i="16"/>
  <c r="FP16" i="16"/>
  <c r="DT16" i="16"/>
  <c r="BX16" i="16"/>
  <c r="AD16" i="16"/>
  <c r="JF16" i="16"/>
  <c r="DR16" i="16"/>
  <c r="BV16" i="16"/>
  <c r="AB16" i="16"/>
  <c r="IX16" i="16"/>
  <c r="HB16" i="16"/>
  <c r="FF16" i="16"/>
  <c r="DJ16" i="16"/>
  <c r="BN16" i="16"/>
  <c r="AA16" i="16"/>
  <c r="IV16" i="16"/>
  <c r="DH16" i="16"/>
  <c r="BL16" i="16"/>
  <c r="Z16" i="16"/>
  <c r="IL16" i="16"/>
  <c r="GP16" i="16"/>
  <c r="ET16" i="16"/>
  <c r="CX16" i="16"/>
  <c r="BB16" i="16"/>
  <c r="P16" i="16"/>
  <c r="IJ16" i="16"/>
  <c r="CV16" i="16"/>
  <c r="AZ16" i="16"/>
  <c r="O16" i="16"/>
  <c r="HZ16" i="16"/>
  <c r="GD16" i="16"/>
  <c r="EH16" i="16"/>
  <c r="CL16" i="16"/>
  <c r="AP16" i="16"/>
  <c r="HX16" i="16"/>
  <c r="GB16" i="16"/>
  <c r="AN16" i="16"/>
  <c r="HV16" i="16"/>
  <c r="FZ16" i="16"/>
  <c r="ED16" i="16"/>
  <c r="CH16" i="16"/>
  <c r="AM16" i="16"/>
  <c r="E17" i="16"/>
  <c r="HN16" i="16"/>
  <c r="FR16" i="16"/>
  <c r="DV16" i="16"/>
  <c r="DF16" i="16"/>
  <c r="IT16" i="16"/>
  <c r="IH16" i="16"/>
  <c r="GX16" i="16"/>
  <c r="EP16" i="16"/>
  <c r="GL16" i="16"/>
  <c r="FB16" i="16"/>
  <c r="CT16" i="16"/>
  <c r="BJ16" i="16"/>
  <c r="AX16" i="16"/>
  <c r="R16" i="16"/>
  <c r="EZ15" i="16"/>
  <c r="AW15" i="16"/>
  <c r="GK15" i="16"/>
  <c r="CG15" i="17"/>
  <c r="CW15" i="17"/>
  <c r="DY15" i="17"/>
  <c r="AI15" i="17"/>
  <c r="AY15" i="17"/>
  <c r="BS15" i="17"/>
  <c r="CI15" i="17"/>
  <c r="DR15" i="17"/>
  <c r="EK15" i="17"/>
  <c r="DT15" i="17"/>
  <c r="CY15" i="17"/>
  <c r="CB15" i="17"/>
  <c r="CT3" i="15"/>
  <c r="CT2" i="15" s="1"/>
  <c r="AH3" i="15"/>
  <c r="AH2" i="15" s="1"/>
  <c r="AM3" i="15"/>
  <c r="AM2" i="15" s="1"/>
  <c r="BC14" i="15"/>
  <c r="BC3" i="15" s="1"/>
  <c r="BC2" i="15" s="1"/>
  <c r="AQ14" i="15"/>
  <c r="AQ3" i="15" s="1"/>
  <c r="AQ2" i="15" s="1"/>
  <c r="AR14" i="15"/>
  <c r="AR3" i="15" s="1"/>
  <c r="AR2" i="15" s="1"/>
  <c r="BG14" i="15"/>
  <c r="BG3" i="15" s="1"/>
  <c r="BG2" i="15" s="1"/>
  <c r="IH15" i="16"/>
  <c r="AD15" i="16"/>
  <c r="FD15" i="16"/>
  <c r="EF15" i="16"/>
  <c r="Z15" i="16"/>
  <c r="ER15" i="16"/>
  <c r="DI15" i="16"/>
  <c r="IW15" i="16"/>
  <c r="EI15" i="16"/>
  <c r="AF15" i="16"/>
  <c r="FT15" i="16"/>
  <c r="BQ15" i="16"/>
  <c r="HE15" i="16"/>
  <c r="DB15" i="16"/>
  <c r="IP15" i="16"/>
  <c r="EM15" i="16"/>
  <c r="FL15" i="16"/>
  <c r="BI15" i="16"/>
  <c r="GW15" i="16"/>
  <c r="DG15" i="17"/>
  <c r="ES15" i="17"/>
  <c r="AH15" i="17"/>
  <c r="AX15" i="17"/>
  <c r="BQ15" i="17"/>
  <c r="CH15" i="17"/>
  <c r="DA15" i="17"/>
  <c r="EH15" i="17"/>
  <c r="EZ15" i="17"/>
  <c r="EF15" i="17"/>
  <c r="DK15" i="17"/>
  <c r="CN15" i="17"/>
  <c r="DG14" i="15"/>
  <c r="DG3" i="15" s="1"/>
  <c r="DG2" i="15" s="1"/>
  <c r="BH14" i="15"/>
  <c r="BH3" i="15" s="1"/>
  <c r="BH2" i="15" s="1"/>
  <c r="AV14" i="15"/>
  <c r="AV3" i="15" s="1"/>
  <c r="AV2" i="15" s="1"/>
  <c r="AJ14" i="15"/>
  <c r="AJ3" i="15" s="1"/>
  <c r="AJ2" i="15" s="1"/>
  <c r="AZ14" i="15"/>
  <c r="AZ3" i="15" s="1"/>
  <c r="AZ2" i="15" s="1"/>
  <c r="BN14" i="15"/>
  <c r="BN3" i="15" s="1"/>
  <c r="BN2" i="15" s="1"/>
  <c r="BO14" i="15"/>
  <c r="BO3" i="15" s="1"/>
  <c r="BO2" i="15" s="1"/>
  <c r="BP14" i="15"/>
  <c r="BP3" i="15" s="1"/>
  <c r="BP2" i="15" s="1"/>
  <c r="BD14" i="15"/>
  <c r="BD3" i="15" s="1"/>
  <c r="BD2" i="15" s="1"/>
  <c r="BE14" i="15"/>
  <c r="BE3" i="15" s="1"/>
  <c r="BE2" i="15" s="1"/>
  <c r="BS14" i="15"/>
  <c r="BS3" i="15" s="1"/>
  <c r="BS2" i="15" s="1"/>
  <c r="G16" i="17"/>
  <c r="H16" i="17" s="1"/>
  <c r="F17" i="17" s="1"/>
  <c r="I16" i="17"/>
  <c r="J16" i="17"/>
  <c r="DL16" i="17" s="1"/>
  <c r="EH15" i="16"/>
  <c r="AX15" i="16"/>
  <c r="BK15" i="16"/>
  <c r="GN15" i="16"/>
  <c r="AO15" i="16"/>
  <c r="FP15" i="16"/>
  <c r="AZ15" i="16"/>
  <c r="GB15" i="16"/>
  <c r="DU15" i="16"/>
  <c r="JI15" i="16"/>
  <c r="EU15" i="16"/>
  <c r="AR15" i="16"/>
  <c r="GF15" i="16"/>
  <c r="CC15" i="16"/>
  <c r="HQ15" i="16"/>
  <c r="DN15" i="16"/>
  <c r="JB15" i="16"/>
  <c r="EY15" i="16"/>
  <c r="AJ15" i="16"/>
  <c r="FX15" i="16"/>
  <c r="BU15" i="16"/>
  <c r="HI15" i="16"/>
  <c r="EX15" i="17"/>
  <c r="DB15" i="17"/>
  <c r="AD15" i="17"/>
  <c r="AW15" i="17"/>
  <c r="BN15" i="17"/>
  <c r="CF15" i="17"/>
  <c r="CX15" i="17"/>
  <c r="DP15" i="17"/>
  <c r="EY15" i="17"/>
  <c r="FO15" i="17"/>
  <c r="ER15" i="17"/>
  <c r="DW15" i="17"/>
  <c r="CZ15" i="17"/>
  <c r="DT14" i="15"/>
  <c r="DT3" i="15" s="1"/>
  <c r="DT2" i="15" s="1"/>
  <c r="BU14" i="15"/>
  <c r="BU3" i="15" s="1"/>
  <c r="BU2" i="15" s="1"/>
  <c r="BI14" i="15"/>
  <c r="BI3" i="15" s="1"/>
  <c r="BI2" i="15" s="1"/>
  <c r="AW14" i="15"/>
  <c r="AW3" i="15" s="1"/>
  <c r="AW2" i="15" s="1"/>
  <c r="BM14" i="15"/>
  <c r="BM3" i="15" s="1"/>
  <c r="BM2" i="15" s="1"/>
  <c r="CA14" i="15"/>
  <c r="CA3" i="15" s="1"/>
  <c r="CA2" i="15" s="1"/>
  <c r="CB14" i="15"/>
  <c r="CB3" i="15" s="1"/>
  <c r="CB2" i="15" s="1"/>
  <c r="CC14" i="15"/>
  <c r="CC3" i="15" s="1"/>
  <c r="CC2" i="15" s="1"/>
  <c r="BQ14" i="15"/>
  <c r="BQ3" i="15" s="1"/>
  <c r="BQ2" i="15" s="1"/>
  <c r="BR14" i="15"/>
  <c r="BR3" i="15" s="1"/>
  <c r="BR2" i="15" s="1"/>
  <c r="CE14" i="15"/>
  <c r="CE3" i="15" s="1"/>
  <c r="CE2" i="15" s="1"/>
  <c r="BX15" i="16"/>
  <c r="IL15" i="16"/>
  <c r="CK15" i="16"/>
  <c r="HX15" i="16"/>
  <c r="BV15" i="16"/>
  <c r="GZ15" i="16"/>
  <c r="BZ15" i="16"/>
  <c r="HL15" i="16"/>
  <c r="EG15" i="16"/>
  <c r="FG15" i="16"/>
  <c r="BD15" i="16"/>
  <c r="GR15" i="16"/>
  <c r="CO15" i="16"/>
  <c r="IC15" i="16"/>
  <c r="DZ15" i="16"/>
  <c r="FK15" i="16"/>
  <c r="AV15" i="16"/>
  <c r="GJ15" i="16"/>
  <c r="CG15" i="16"/>
  <c r="HU15" i="16"/>
  <c r="AO15" i="17"/>
  <c r="BF15" i="17"/>
  <c r="BR15" i="17"/>
  <c r="AU15" i="17"/>
  <c r="BM15" i="17"/>
  <c r="CE15" i="17"/>
  <c r="CU15" i="17"/>
  <c r="DO15" i="17"/>
  <c r="EE15" i="17"/>
  <c r="FN15" i="17"/>
  <c r="FD15" i="17"/>
  <c r="EI15" i="17"/>
  <c r="DL15" i="17"/>
  <c r="EG14" i="15"/>
  <c r="EG3" i="15" s="1"/>
  <c r="EG2" i="15" s="1"/>
  <c r="CH14" i="15"/>
  <c r="CH3" i="15" s="1"/>
  <c r="CH2" i="15" s="1"/>
  <c r="BV14" i="15"/>
  <c r="BV3" i="15" s="1"/>
  <c r="BV2" i="15" s="1"/>
  <c r="BJ14" i="15"/>
  <c r="BJ3" i="15" s="1"/>
  <c r="BJ2" i="15" s="1"/>
  <c r="BZ14" i="15"/>
  <c r="BZ3" i="15" s="1"/>
  <c r="BZ2" i="15" s="1"/>
  <c r="CN14" i="15"/>
  <c r="CN3" i="15" s="1"/>
  <c r="CN2" i="15" s="1"/>
  <c r="CO14" i="15"/>
  <c r="CO3" i="15" s="1"/>
  <c r="CO2" i="15" s="1"/>
  <c r="CP14" i="15"/>
  <c r="CP3" i="15" s="1"/>
  <c r="CP2" i="15" s="1"/>
  <c r="CD14" i="15"/>
  <c r="CD3" i="15" s="1"/>
  <c r="CD2" i="15" s="1"/>
  <c r="CF14" i="15"/>
  <c r="CF3" i="15" s="1"/>
  <c r="CF2" i="15" s="1"/>
  <c r="CQ14" i="15"/>
  <c r="CQ3" i="15" s="1"/>
  <c r="CQ2" i="15" s="1"/>
  <c r="CU15" i="16"/>
  <c r="BN15" i="16"/>
  <c r="DS15" i="16"/>
  <c r="JH15" i="16"/>
  <c r="CV15" i="16"/>
  <c r="IJ15" i="16"/>
  <c r="DG15" i="16"/>
  <c r="IV15" i="16"/>
  <c r="ES15" i="16"/>
  <c r="AE15" i="16"/>
  <c r="FS15" i="16"/>
  <c r="BP15" i="16"/>
  <c r="HD15" i="16"/>
  <c r="DA15" i="16"/>
  <c r="IO15" i="16"/>
  <c r="EL15" i="16"/>
  <c r="AI15" i="16"/>
  <c r="FW15" i="16"/>
  <c r="BH15" i="16"/>
  <c r="GV15" i="16"/>
  <c r="CS15" i="16"/>
  <c r="IG15" i="16"/>
  <c r="FM15" i="17"/>
  <c r="EG15" i="17"/>
  <c r="DN15" i="17"/>
  <c r="BJ15" i="17"/>
  <c r="CD15" i="17"/>
  <c r="CT15" i="17"/>
  <c r="DM15" i="17"/>
  <c r="ED15" i="17"/>
  <c r="AB15" i="17"/>
  <c r="FP15" i="17"/>
  <c r="EU15" i="17"/>
  <c r="DX15" i="17"/>
  <c r="ET14" i="15"/>
  <c r="ET3" i="15" s="1"/>
  <c r="ET2" i="15" s="1"/>
  <c r="CU14" i="15"/>
  <c r="CU3" i="15" s="1"/>
  <c r="CU2" i="15" s="1"/>
  <c r="CI14" i="15"/>
  <c r="CI3" i="15" s="1"/>
  <c r="CI2" i="15" s="1"/>
  <c r="BW14" i="15"/>
  <c r="BW3" i="15" s="1"/>
  <c r="BW2" i="15" s="1"/>
  <c r="CM14" i="15"/>
  <c r="CM3" i="15" s="1"/>
  <c r="CM2" i="15" s="1"/>
  <c r="DA14" i="15"/>
  <c r="DA3" i="15" s="1"/>
  <c r="DA2" i="15" s="1"/>
  <c r="DB14" i="15"/>
  <c r="DB3" i="15" s="1"/>
  <c r="DB2" i="15" s="1"/>
  <c r="DD14" i="15"/>
  <c r="DD3" i="15" s="1"/>
  <c r="DD2" i="15" s="1"/>
  <c r="CR14" i="15"/>
  <c r="CR3" i="15" s="1"/>
  <c r="CR2" i="15" s="1"/>
  <c r="CS14" i="15"/>
  <c r="CS3" i="15" s="1"/>
  <c r="CS2" i="15" s="1"/>
  <c r="HI17" i="16" l="1"/>
  <c r="GW17" i="16"/>
  <c r="FY17" i="16"/>
  <c r="FM17" i="16"/>
  <c r="FA17" i="16"/>
  <c r="EO17" i="16"/>
  <c r="EC17" i="16"/>
  <c r="BU17" i="16"/>
  <c r="BI17" i="16"/>
  <c r="AK17" i="16"/>
  <c r="Y17" i="16"/>
  <c r="JD17" i="16"/>
  <c r="IR17" i="16"/>
  <c r="IF17" i="16"/>
  <c r="FX17" i="16"/>
  <c r="FL17" i="16"/>
  <c r="EN17" i="16"/>
  <c r="EB17" i="16"/>
  <c r="DP17" i="16"/>
  <c r="DD17" i="16"/>
  <c r="CR17" i="16"/>
  <c r="AJ17" i="16"/>
  <c r="X17" i="16"/>
  <c r="K17" i="16"/>
  <c r="L17" i="16" s="1"/>
  <c r="JC17" i="16"/>
  <c r="IQ17" i="16"/>
  <c r="IE17" i="16"/>
  <c r="HS17" i="16"/>
  <c r="HG17" i="16"/>
  <c r="EY17" i="16"/>
  <c r="EM17" i="16"/>
  <c r="EA17" i="16"/>
  <c r="DO17" i="16"/>
  <c r="DC17" i="16"/>
  <c r="CQ17" i="16"/>
  <c r="CE17" i="16"/>
  <c r="BS17" i="16"/>
  <c r="W17" i="16"/>
  <c r="JB17" i="16"/>
  <c r="IP17" i="16"/>
  <c r="ID17" i="16"/>
  <c r="HR17" i="16"/>
  <c r="HF17" i="16"/>
  <c r="GT17" i="16"/>
  <c r="GH17" i="16"/>
  <c r="FV17" i="16"/>
  <c r="DN17" i="16"/>
  <c r="DB17" i="16"/>
  <c r="CP17" i="16"/>
  <c r="CD17" i="16"/>
  <c r="BR17" i="16"/>
  <c r="BF17" i="16"/>
  <c r="AT17" i="16"/>
  <c r="AH17" i="16"/>
  <c r="V17" i="16"/>
  <c r="HQ17" i="16"/>
  <c r="HE17" i="16"/>
  <c r="GS17" i="16"/>
  <c r="GG17" i="16"/>
  <c r="FU17" i="16"/>
  <c r="FI17" i="16"/>
  <c r="EW17" i="16"/>
  <c r="EK17" i="16"/>
  <c r="CC17" i="16"/>
  <c r="BQ17" i="16"/>
  <c r="BE17" i="16"/>
  <c r="AS17" i="16"/>
  <c r="AG17" i="16"/>
  <c r="U17" i="16"/>
  <c r="IZ17" i="16"/>
  <c r="IN17" i="16"/>
  <c r="GF17" i="16"/>
  <c r="FT17" i="16"/>
  <c r="FH17" i="16"/>
  <c r="EV17" i="16"/>
  <c r="EJ17" i="16"/>
  <c r="DX17" i="16"/>
  <c r="DL17" i="16"/>
  <c r="CZ17" i="16"/>
  <c r="BP17" i="16"/>
  <c r="AR17" i="16"/>
  <c r="AF17" i="16"/>
  <c r="T17" i="16"/>
  <c r="IY17" i="16"/>
  <c r="IM17" i="16"/>
  <c r="IA17" i="16"/>
  <c r="HO17" i="16"/>
  <c r="HC17" i="16"/>
  <c r="FS17" i="16"/>
  <c r="EU17" i="16"/>
  <c r="EI17" i="16"/>
  <c r="DW17" i="16"/>
  <c r="DK17" i="16"/>
  <c r="CY17" i="16"/>
  <c r="CM17" i="16"/>
  <c r="CA17" i="16"/>
  <c r="BO17" i="16"/>
  <c r="AE17" i="16"/>
  <c r="S17" i="16"/>
  <c r="E18" i="16"/>
  <c r="IX17" i="16"/>
  <c r="IL17" i="16"/>
  <c r="HZ17" i="16"/>
  <c r="HN17" i="16"/>
  <c r="HB17" i="16"/>
  <c r="JI17" i="16"/>
  <c r="IW17" i="16"/>
  <c r="HM17" i="16"/>
  <c r="GO17" i="16"/>
  <c r="GC17" i="16"/>
  <c r="FQ17" i="16"/>
  <c r="FE17" i="16"/>
  <c r="ES17" i="16"/>
  <c r="EG17" i="16"/>
  <c r="DU17" i="16"/>
  <c r="DI17" i="16"/>
  <c r="BY17" i="16"/>
  <c r="BA17" i="16"/>
  <c r="AO17" i="16"/>
  <c r="AC17" i="16"/>
  <c r="Q17" i="16"/>
  <c r="JG17" i="16"/>
  <c r="IU17" i="16"/>
  <c r="II17" i="16"/>
  <c r="HW17" i="16"/>
  <c r="GM17" i="16"/>
  <c r="FO17" i="16"/>
  <c r="FC17" i="16"/>
  <c r="EQ17" i="16"/>
  <c r="EE17" i="16"/>
  <c r="DS17" i="16"/>
  <c r="DG17" i="16"/>
  <c r="CU17" i="16"/>
  <c r="CI17" i="16"/>
  <c r="AY17" i="16"/>
  <c r="AA17" i="16"/>
  <c r="O17" i="16"/>
  <c r="JF17" i="16"/>
  <c r="IT17" i="16"/>
  <c r="IH17" i="16"/>
  <c r="HV17" i="16"/>
  <c r="HJ17" i="16"/>
  <c r="GX17" i="16"/>
  <c r="FN17" i="16"/>
  <c r="EP17" i="16"/>
  <c r="ED17" i="16"/>
  <c r="DR17" i="16"/>
  <c r="DF17" i="16"/>
  <c r="CT17" i="16"/>
  <c r="FR17" i="16"/>
  <c r="CX17" i="16"/>
  <c r="AZ17" i="16"/>
  <c r="AX17" i="16"/>
  <c r="JH17" i="16"/>
  <c r="FF17" i="16"/>
  <c r="CL17" i="16"/>
  <c r="AP17" i="16"/>
  <c r="IV17" i="16"/>
  <c r="FD17" i="16"/>
  <c r="CJ17" i="16"/>
  <c r="AN17" i="16"/>
  <c r="HX17" i="16"/>
  <c r="AD17" i="16"/>
  <c r="HL17" i="16"/>
  <c r="EH17" i="16"/>
  <c r="BX17" i="16"/>
  <c r="AB17" i="16"/>
  <c r="GP17" i="16"/>
  <c r="DV17" i="16"/>
  <c r="BN17" i="16"/>
  <c r="R17" i="16"/>
  <c r="GN17" i="16"/>
  <c r="P17" i="16"/>
  <c r="GD17" i="16"/>
  <c r="DJ17" i="16"/>
  <c r="BJ17" i="16"/>
  <c r="GB17" i="16"/>
  <c r="DH17" i="16"/>
  <c r="BB17" i="16"/>
  <c r="Z17" i="16"/>
  <c r="GZ17" i="16"/>
  <c r="ET17" i="16"/>
  <c r="CH17" i="16"/>
  <c r="BV17" i="16"/>
  <c r="AL17" i="16"/>
  <c r="EC16" i="17"/>
  <c r="AJ16" i="17"/>
  <c r="CX16" i="17"/>
  <c r="CO16" i="17"/>
  <c r="FB16" i="17"/>
  <c r="AQ16" i="17"/>
  <c r="CY16" i="17"/>
  <c r="AE16" i="17"/>
  <c r="DD16" i="17"/>
  <c r="EL16" i="17"/>
  <c r="EO16" i="17"/>
  <c r="FF16" i="17"/>
  <c r="EG16" i="17"/>
  <c r="AR16" i="17"/>
  <c r="DQ16" i="17"/>
  <c r="EE16" i="17"/>
  <c r="FJ16" i="17"/>
  <c r="DG16" i="17"/>
  <c r="BI16" i="17"/>
  <c r="DR16" i="17"/>
  <c r="AW16" i="17"/>
  <c r="EB16" i="17"/>
  <c r="FA16" i="17"/>
  <c r="FD16" i="17"/>
  <c r="ES16" i="17"/>
  <c r="BD16" i="17"/>
  <c r="DV16" i="17"/>
  <c r="ER16" i="17"/>
  <c r="DF16" i="17"/>
  <c r="EY16" i="17"/>
  <c r="AM16" i="17"/>
  <c r="CV16" i="17"/>
  <c r="FK16" i="17"/>
  <c r="CJ16" i="17"/>
  <c r="FO16" i="17"/>
  <c r="AA16" i="17"/>
  <c r="AC16" i="17"/>
  <c r="FQ16" i="17"/>
  <c r="CB16" i="17"/>
  <c r="FM16" i="17"/>
  <c r="BJ16" i="17"/>
  <c r="FR16" i="17"/>
  <c r="FU16" i="17"/>
  <c r="BH16" i="17"/>
  <c r="DP16" i="17"/>
  <c r="AB16" i="17"/>
  <c r="DC16" i="17"/>
  <c r="Z16" i="17"/>
  <c r="AP16" i="17"/>
  <c r="AO16" i="17"/>
  <c r="DK16" i="17"/>
  <c r="CN16" i="17"/>
  <c r="AF15" i="15"/>
  <c r="AV15" i="15"/>
  <c r="EZ16" i="17"/>
  <c r="BF16" i="17"/>
  <c r="BZ16" i="17"/>
  <c r="EK16" i="17"/>
  <c r="AU16" i="17"/>
  <c r="DY16" i="17"/>
  <c r="AK16" i="17"/>
  <c r="AN16" i="17"/>
  <c r="BE16" i="17"/>
  <c r="BA16" i="17"/>
  <c r="DW16" i="17"/>
  <c r="CZ16" i="17"/>
  <c r="G17" i="17"/>
  <c r="H17" i="17" s="1"/>
  <c r="F18" i="17" s="1"/>
  <c r="J17" i="17"/>
  <c r="I17" i="17"/>
  <c r="BO16" i="17"/>
  <c r="DM16" i="17"/>
  <c r="AL16" i="17"/>
  <c r="CS16" i="17"/>
  <c r="FI16" i="17"/>
  <c r="BL16" i="17"/>
  <c r="ET16" i="17"/>
  <c r="AY16" i="17"/>
  <c r="BC16" i="17"/>
  <c r="BS16" i="17"/>
  <c r="BM16" i="17"/>
  <c r="EI16" i="17"/>
  <c r="DH15" i="15"/>
  <c r="BI15" i="15"/>
  <c r="BJ15" i="15"/>
  <c r="BK15" i="15"/>
  <c r="AN15" i="15"/>
  <c r="BB15" i="15"/>
  <c r="AP15" i="15"/>
  <c r="AQ15" i="15"/>
  <c r="AR15" i="15"/>
  <c r="BF15" i="15"/>
  <c r="BT15" i="15"/>
  <c r="AD16" i="17"/>
  <c r="EX16" i="17"/>
  <c r="FX16" i="17"/>
  <c r="BG16" i="17"/>
  <c r="DO16" i="17"/>
  <c r="FW17" i="17"/>
  <c r="FK17" i="17"/>
  <c r="EY17" i="17"/>
  <c r="EM17" i="17"/>
  <c r="EA17" i="17"/>
  <c r="DO17" i="17"/>
  <c r="CQ17" i="17"/>
  <c r="CE17" i="17"/>
  <c r="BS17" i="17"/>
  <c r="BG17" i="17"/>
  <c r="AU17" i="17"/>
  <c r="AI17" i="17"/>
  <c r="W17" i="17"/>
  <c r="FV17" i="17"/>
  <c r="FJ17" i="17"/>
  <c r="EX17" i="17"/>
  <c r="EL17" i="17"/>
  <c r="DN17" i="17"/>
  <c r="DB17" i="17"/>
  <c r="CP17" i="17"/>
  <c r="CD17" i="17"/>
  <c r="BR17" i="17"/>
  <c r="BF17" i="17"/>
  <c r="AT17" i="17"/>
  <c r="AH17" i="17"/>
  <c r="V17" i="17"/>
  <c r="FT17" i="17"/>
  <c r="FH17" i="17"/>
  <c r="EJ17" i="17"/>
  <c r="DX17" i="17"/>
  <c r="DL17" i="17"/>
  <c r="CZ17" i="17"/>
  <c r="CN17" i="17"/>
  <c r="CB17" i="17"/>
  <c r="BP17" i="17"/>
  <c r="BD17" i="17"/>
  <c r="AR17" i="17"/>
  <c r="AF17" i="17"/>
  <c r="T17" i="17"/>
  <c r="FE17" i="17"/>
  <c r="EP17" i="17"/>
  <c r="DY17" i="17"/>
  <c r="DI17" i="17"/>
  <c r="CT17" i="17"/>
  <c r="CC17" i="17"/>
  <c r="BM17" i="17"/>
  <c r="AX17" i="17"/>
  <c r="AG17" i="17"/>
  <c r="Q17" i="17"/>
  <c r="FS17" i="17"/>
  <c r="EO17" i="17"/>
  <c r="DW17" i="17"/>
  <c r="DH17" i="17"/>
  <c r="CS17" i="17"/>
  <c r="CA17" i="17"/>
  <c r="BL17" i="17"/>
  <c r="AW17" i="17"/>
  <c r="AE17" i="17"/>
  <c r="P17" i="17"/>
  <c r="FQ17" i="17"/>
  <c r="FB17" i="17"/>
  <c r="DU17" i="17"/>
  <c r="DF17" i="17"/>
  <c r="FP17" i="17"/>
  <c r="FA17" i="17"/>
  <c r="EI17" i="17"/>
  <c r="DT17" i="17"/>
  <c r="DE17" i="17"/>
  <c r="CM17" i="17"/>
  <c r="BX17" i="17"/>
  <c r="BI17" i="17"/>
  <c r="AQ17" i="17"/>
  <c r="FR17" i="17"/>
  <c r="ET17" i="17"/>
  <c r="DV17" i="17"/>
  <c r="CX17" i="17"/>
  <c r="CF17" i="17"/>
  <c r="BH17" i="17"/>
  <c r="AM17" i="17"/>
  <c r="R17" i="17"/>
  <c r="FO17" i="17"/>
  <c r="ES17" i="17"/>
  <c r="DS17" i="17"/>
  <c r="BZ17" i="17"/>
  <c r="BE17" i="17"/>
  <c r="AL17" i="17"/>
  <c r="O17" i="17"/>
  <c r="FM17" i="17"/>
  <c r="EQ17" i="17"/>
  <c r="DQ17" i="17"/>
  <c r="CU17" i="17"/>
  <c r="BW17" i="17"/>
  <c r="BB17" i="17"/>
  <c r="AJ17" i="17"/>
  <c r="K17" i="17"/>
  <c r="L17" i="17" s="1"/>
  <c r="FL17" i="17"/>
  <c r="EN17" i="17"/>
  <c r="DP17" i="17"/>
  <c r="CR17" i="17"/>
  <c r="BV17" i="17"/>
  <c r="BA17" i="17"/>
  <c r="AD17" i="17"/>
  <c r="FG17" i="17"/>
  <c r="EG17" i="17"/>
  <c r="DK17" i="17"/>
  <c r="CL17" i="17"/>
  <c r="BT17" i="17"/>
  <c r="AY17" i="17"/>
  <c r="AA17" i="17"/>
  <c r="FF17" i="17"/>
  <c r="EF17" i="17"/>
  <c r="DJ17" i="17"/>
  <c r="CK17" i="17"/>
  <c r="BQ17" i="17"/>
  <c r="AV17" i="17"/>
  <c r="Z17" i="17"/>
  <c r="E18" i="17"/>
  <c r="FC17" i="17"/>
  <c r="EE17" i="17"/>
  <c r="DG17" i="17"/>
  <c r="CJ17" i="17"/>
  <c r="BO17" i="17"/>
  <c r="AS17" i="17"/>
  <c r="Y17" i="17"/>
  <c r="FY17" i="17"/>
  <c r="EW17" i="17"/>
  <c r="EC17" i="17"/>
  <c r="DA17" i="17"/>
  <c r="CH17" i="17"/>
  <c r="BK17" i="17"/>
  <c r="AO17" i="17"/>
  <c r="U17" i="17"/>
  <c r="ED17" i="17"/>
  <c r="BN17" i="17"/>
  <c r="EB17" i="17"/>
  <c r="BJ17" i="17"/>
  <c r="DM17" i="17"/>
  <c r="AZ17" i="17"/>
  <c r="FI17" i="17"/>
  <c r="CO17" i="17"/>
  <c r="AC17" i="17"/>
  <c r="FX17" i="17"/>
  <c r="BY17" i="17"/>
  <c r="CI17" i="17"/>
  <c r="CG17" i="17"/>
  <c r="FZ17" i="17"/>
  <c r="BU17" i="17"/>
  <c r="EH17" i="17"/>
  <c r="X17" i="17"/>
  <c r="DR17" i="17"/>
  <c r="S17" i="17"/>
  <c r="BC17" i="17"/>
  <c r="AP17" i="17"/>
  <c r="AK17" i="17"/>
  <c r="FN17" i="17"/>
  <c r="EZ17" i="17"/>
  <c r="ER17" i="17"/>
  <c r="CV17" i="17"/>
  <c r="EU17" i="17"/>
  <c r="DD17" i="17"/>
  <c r="CY17" i="17"/>
  <c r="AN17" i="17"/>
  <c r="CH16" i="17"/>
  <c r="FN16" i="17"/>
  <c r="BN16" i="17"/>
  <c r="BR16" i="17"/>
  <c r="CG16" i="17"/>
  <c r="BY16" i="17"/>
  <c r="EU16" i="17"/>
  <c r="DX16" i="17"/>
  <c r="DU15" i="15"/>
  <c r="BV15" i="15"/>
  <c r="BW15" i="15"/>
  <c r="BX15" i="15"/>
  <c r="BA15" i="15"/>
  <c r="BO15" i="15"/>
  <c r="BC15" i="15"/>
  <c r="BD15" i="15"/>
  <c r="BE15" i="15"/>
  <c r="BS15" i="15"/>
  <c r="CF15" i="15"/>
  <c r="BU16" i="17"/>
  <c r="BX16" i="17"/>
  <c r="EH16" i="17"/>
  <c r="DA16" i="17"/>
  <c r="AG16" i="17"/>
  <c r="CC16" i="17"/>
  <c r="CF16" i="17"/>
  <c r="CU16" i="17"/>
  <c r="CK16" i="17"/>
  <c r="FG16" i="17"/>
  <c r="EJ16" i="17"/>
  <c r="EZ16" i="16"/>
  <c r="AW16" i="16"/>
  <c r="GK16" i="16"/>
  <c r="EH15" i="15"/>
  <c r="CI15" i="15"/>
  <c r="CJ15" i="15"/>
  <c r="CK15" i="15"/>
  <c r="BN15" i="15"/>
  <c r="CB15" i="15"/>
  <c r="BP15" i="15"/>
  <c r="BQ15" i="15"/>
  <c r="BR15" i="15"/>
  <c r="CG15" i="15"/>
  <c r="CR15" i="15"/>
  <c r="BW16" i="17"/>
  <c r="CD16" i="17"/>
  <c r="AI16" i="17"/>
  <c r="CR16" i="17"/>
  <c r="FC16" i="17"/>
  <c r="AT16" i="17"/>
  <c r="DS16" i="17"/>
  <c r="AX16" i="17"/>
  <c r="CQ16" i="17"/>
  <c r="CT16" i="17"/>
  <c r="DJ16" i="17"/>
  <c r="CW16" i="17"/>
  <c r="FS16" i="17"/>
  <c r="EV16" i="17"/>
  <c r="DQ16" i="15"/>
  <c r="DE16" i="15"/>
  <c r="CG16" i="15"/>
  <c r="Y16" i="15"/>
  <c r="DH16" i="15"/>
  <c r="CU16" i="15"/>
  <c r="BT16" i="15"/>
  <c r="T16" i="15"/>
  <c r="DT16" i="15"/>
  <c r="DG16" i="15"/>
  <c r="CF16" i="15"/>
  <c r="DF16" i="15"/>
  <c r="CR16" i="15"/>
  <c r="BR16" i="15"/>
  <c r="O16" i="15"/>
  <c r="DR16" i="15"/>
  <c r="DD16" i="15"/>
  <c r="CD16" i="15"/>
  <c r="AD16" i="15"/>
  <c r="N16" i="15"/>
  <c r="ED16" i="15"/>
  <c r="DP16" i="15"/>
  <c r="CP16" i="15"/>
  <c r="AC16" i="15"/>
  <c r="M16" i="15"/>
  <c r="BU16" i="15" s="1"/>
  <c r="DO16" i="15"/>
  <c r="DB16" i="15"/>
  <c r="CB16" i="15"/>
  <c r="AB16" i="15"/>
  <c r="DY16" i="15"/>
  <c r="DL16" i="15"/>
  <c r="CL16" i="15"/>
  <c r="X16" i="15"/>
  <c r="DX16" i="15"/>
  <c r="DK16" i="15"/>
  <c r="CK16" i="15"/>
  <c r="W16" i="15"/>
  <c r="F17" i="15"/>
  <c r="DW16" i="15"/>
  <c r="DJ16" i="15"/>
  <c r="CJ16" i="15"/>
  <c r="V16" i="15"/>
  <c r="AA16" i="15"/>
  <c r="BM16" i="15"/>
  <c r="Z16" i="15"/>
  <c r="DV16" i="15"/>
  <c r="U16" i="15"/>
  <c r="CN16" i="15"/>
  <c r="DZ16" i="15"/>
  <c r="K16" i="15"/>
  <c r="L16" i="15" s="1"/>
  <c r="CA16" i="15" s="1"/>
  <c r="AL16" i="16"/>
  <c r="CJ16" i="16"/>
  <c r="ER16" i="16"/>
  <c r="FD16" i="16"/>
  <c r="FN16" i="16"/>
  <c r="CI16" i="16"/>
  <c r="HW16" i="16"/>
  <c r="DI16" i="16"/>
  <c r="IW16" i="16"/>
  <c r="EI16" i="16"/>
  <c r="AF16" i="16"/>
  <c r="FT16" i="16"/>
  <c r="BQ16" i="16"/>
  <c r="HE16" i="16"/>
  <c r="DB16" i="16"/>
  <c r="IP16" i="16"/>
  <c r="EM16" i="16"/>
  <c r="FL16" i="16"/>
  <c r="BI16" i="16"/>
  <c r="GW16" i="16"/>
  <c r="EL15" i="15"/>
  <c r="EU15" i="15"/>
  <c r="CV15" i="15"/>
  <c r="CW15" i="15"/>
  <c r="CX15" i="15"/>
  <c r="CA15" i="15"/>
  <c r="CO15" i="15"/>
  <c r="CC15" i="15"/>
  <c r="CD15" i="15"/>
  <c r="CE15" i="15"/>
  <c r="CT15" i="15"/>
  <c r="DD15" i="15"/>
  <c r="AH16" i="17"/>
  <c r="CM16" i="17"/>
  <c r="EM16" i="17"/>
  <c r="BB16" i="17"/>
  <c r="DN16" i="17"/>
  <c r="FZ16" i="17"/>
  <c r="BK16" i="17"/>
  <c r="EQ16" i="17"/>
  <c r="BT16" i="17"/>
  <c r="DE16" i="17"/>
  <c r="DH16" i="17"/>
  <c r="EA16" i="17"/>
  <c r="DI16" i="17"/>
  <c r="FH16" i="17"/>
  <c r="BZ16" i="16"/>
  <c r="EF16" i="16"/>
  <c r="GN16" i="16"/>
  <c r="GZ16" i="16"/>
  <c r="HJ16" i="16"/>
  <c r="CU16" i="16"/>
  <c r="II16" i="16"/>
  <c r="DU16" i="16"/>
  <c r="JI16" i="16"/>
  <c r="EU16" i="16"/>
  <c r="AR16" i="16"/>
  <c r="GF16" i="16"/>
  <c r="CC16" i="16"/>
  <c r="HQ16" i="16"/>
  <c r="DN16" i="16"/>
  <c r="JB16" i="16"/>
  <c r="EY16" i="16"/>
  <c r="AJ16" i="16"/>
  <c r="FX16" i="16"/>
  <c r="BU16" i="16"/>
  <c r="HI16" i="16"/>
  <c r="AZ15" i="15"/>
  <c r="DI15" i="15"/>
  <c r="DJ15" i="15"/>
  <c r="DK15" i="15"/>
  <c r="CN15" i="15"/>
  <c r="DB15" i="15"/>
  <c r="CP15" i="15"/>
  <c r="CQ15" i="15"/>
  <c r="CS15" i="15"/>
  <c r="DG15" i="15"/>
  <c r="DB16" i="17"/>
  <c r="CP16" i="17"/>
  <c r="AS16" i="17"/>
  <c r="BV16" i="17"/>
  <c r="EF16" i="17"/>
  <c r="CE16" i="17"/>
  <c r="FL16" i="17"/>
  <c r="CL16" i="17"/>
  <c r="DT16" i="17"/>
  <c r="DZ16" i="17"/>
  <c r="EP16" i="17"/>
  <c r="DU16" i="17"/>
  <c r="AF16" i="17"/>
  <c r="FT16" i="17"/>
  <c r="G18" i="17" l="1"/>
  <c r="H18" i="17" s="1"/>
  <c r="F19" i="17" s="1"/>
  <c r="J18" i="17"/>
  <c r="I18" i="17"/>
  <c r="EI16" i="15"/>
  <c r="CW16" i="15"/>
  <c r="CX16" i="15"/>
  <c r="CY16" i="15"/>
  <c r="CO16" i="15"/>
  <c r="DC16" i="15"/>
  <c r="CQ16" i="15"/>
  <c r="CE16" i="15"/>
  <c r="CT16" i="15"/>
  <c r="CH16" i="15"/>
  <c r="CS16" i="15"/>
  <c r="EP18" i="17"/>
  <c r="ED18" i="17"/>
  <c r="DR18" i="17"/>
  <c r="DF18" i="17"/>
  <c r="CT18" i="17"/>
  <c r="CH18" i="17"/>
  <c r="BV18" i="17"/>
  <c r="Z18" i="17"/>
  <c r="FM18" i="17"/>
  <c r="FA18" i="17"/>
  <c r="EO18" i="17"/>
  <c r="EC18" i="17"/>
  <c r="DQ18" i="17"/>
  <c r="DE18" i="17"/>
  <c r="CS18" i="17"/>
  <c r="Y18" i="17"/>
  <c r="FW18" i="17"/>
  <c r="FK18" i="17"/>
  <c r="EY18" i="17"/>
  <c r="EM18" i="17"/>
  <c r="EA18" i="17"/>
  <c r="DO18" i="17"/>
  <c r="AU18" i="17"/>
  <c r="AI18" i="17"/>
  <c r="W18" i="17"/>
  <c r="FT18" i="17"/>
  <c r="FE18" i="17"/>
  <c r="EN18" i="17"/>
  <c r="DX18" i="17"/>
  <c r="CB18" i="17"/>
  <c r="AF18" i="17"/>
  <c r="Q18" i="17"/>
  <c r="FS18" i="17"/>
  <c r="FD18" i="17"/>
  <c r="EL18" i="17"/>
  <c r="DW18" i="17"/>
  <c r="DH18" i="17"/>
  <c r="BL18" i="17"/>
  <c r="P18" i="17"/>
  <c r="FQ18" i="17"/>
  <c r="EZ18" i="17"/>
  <c r="EJ18" i="17"/>
  <c r="DU18" i="17"/>
  <c r="DD18" i="17"/>
  <c r="CN18" i="17"/>
  <c r="AR18" i="17"/>
  <c r="K18" i="17"/>
  <c r="L18" i="17" s="1"/>
  <c r="FP18" i="17"/>
  <c r="EX18" i="17"/>
  <c r="EI18" i="17"/>
  <c r="DT18" i="17"/>
  <c r="DB18" i="17"/>
  <c r="CM18" i="17"/>
  <c r="BX18" i="17"/>
  <c r="AB18" i="17"/>
  <c r="EK18" i="17"/>
  <c r="DM18" i="17"/>
  <c r="CO18" i="17"/>
  <c r="BQ18" i="17"/>
  <c r="AS18" i="17"/>
  <c r="U18" i="17"/>
  <c r="FH18" i="17"/>
  <c r="EH18" i="17"/>
  <c r="BP18" i="17"/>
  <c r="T18" i="17"/>
  <c r="FF18" i="17"/>
  <c r="EF18" i="17"/>
  <c r="DJ18" i="17"/>
  <c r="CJ18" i="17"/>
  <c r="BN18" i="17"/>
  <c r="AN18" i="17"/>
  <c r="R18" i="17"/>
  <c r="E19" i="17"/>
  <c r="EE18" i="17"/>
  <c r="CI18" i="17"/>
  <c r="BK18" i="17"/>
  <c r="AM18" i="17"/>
  <c r="O18" i="17"/>
  <c r="FV18" i="17"/>
  <c r="EV18" i="17"/>
  <c r="DZ18" i="17"/>
  <c r="CZ18" i="17"/>
  <c r="AH18" i="17"/>
  <c r="EU18" i="17"/>
  <c r="DY18" i="17"/>
  <c r="CY18" i="17"/>
  <c r="CC18" i="17"/>
  <c r="BC18" i="17"/>
  <c r="AG18" i="17"/>
  <c r="FR18" i="17"/>
  <c r="ET18" i="17"/>
  <c r="BZ18" i="17"/>
  <c r="AD18" i="17"/>
  <c r="FL18" i="17"/>
  <c r="ER18" i="17"/>
  <c r="DP18" i="17"/>
  <c r="CV18" i="17"/>
  <c r="BT18" i="17"/>
  <c r="AZ18" i="17"/>
  <c r="X18" i="17"/>
  <c r="AA18" i="17"/>
  <c r="CU18" i="17"/>
  <c r="V18" i="17"/>
  <c r="EW18" i="17"/>
  <c r="CF18" i="17"/>
  <c r="EB18" i="17"/>
  <c r="BE18" i="17"/>
  <c r="DK18" i="17"/>
  <c r="EQ18" i="17"/>
  <c r="S18" i="17"/>
  <c r="DS18" i="17"/>
  <c r="BR18" i="17"/>
  <c r="BO18" i="17"/>
  <c r="CK18" i="17"/>
  <c r="BW18" i="17"/>
  <c r="AY18" i="17"/>
  <c r="AO18" i="17"/>
  <c r="FG18" i="17"/>
  <c r="DA18" i="17"/>
  <c r="ES18" i="17"/>
  <c r="DN18" i="17"/>
  <c r="CZ16" i="15"/>
  <c r="EJ16" i="15"/>
  <c r="EK16" i="15"/>
  <c r="EL16" i="15"/>
  <c r="EB16" i="15"/>
  <c r="EQ16" i="15"/>
  <c r="EE16" i="15"/>
  <c r="DS16" i="15"/>
  <c r="EG16" i="15"/>
  <c r="DU16" i="15"/>
  <c r="EC16" i="15"/>
  <c r="AH16" i="15"/>
  <c r="CG17" i="15"/>
  <c r="BU17" i="15"/>
  <c r="BI17" i="15"/>
  <c r="Y17" i="15"/>
  <c r="BT17" i="15"/>
  <c r="BG17" i="15"/>
  <c r="AT17" i="15"/>
  <c r="T17" i="15"/>
  <c r="DG17" i="15"/>
  <c r="CT17" i="15"/>
  <c r="CF17" i="15"/>
  <c r="DF17" i="15"/>
  <c r="CR17" i="15"/>
  <c r="CE17" i="15"/>
  <c r="AE17" i="15"/>
  <c r="O17" i="15"/>
  <c r="AA17" i="15"/>
  <c r="DR17" i="15"/>
  <c r="DD17" i="15"/>
  <c r="CQ17" i="15"/>
  <c r="AD17" i="15"/>
  <c r="N17" i="15"/>
  <c r="DP17" i="15"/>
  <c r="DC17" i="15"/>
  <c r="CP17" i="15"/>
  <c r="AC17" i="15"/>
  <c r="M17" i="15"/>
  <c r="AW17" i="15" s="1"/>
  <c r="DO17" i="15"/>
  <c r="DB17" i="15"/>
  <c r="CO17" i="15"/>
  <c r="AB17" i="15"/>
  <c r="DL17" i="15"/>
  <c r="CY17" i="15"/>
  <c r="CL17" i="15"/>
  <c r="X17" i="15"/>
  <c r="DK17" i="15"/>
  <c r="CX17" i="15"/>
  <c r="CK17" i="15"/>
  <c r="W17" i="15"/>
  <c r="EJ17" i="15"/>
  <c r="CW17" i="15"/>
  <c r="CJ17" i="15"/>
  <c r="BW17" i="15"/>
  <c r="V17" i="15"/>
  <c r="Z17" i="15"/>
  <c r="F18" i="15"/>
  <c r="DV17" i="15"/>
  <c r="DI17" i="15"/>
  <c r="CV17" i="15"/>
  <c r="U17" i="15"/>
  <c r="CN17" i="15"/>
  <c r="K17" i="15"/>
  <c r="L17" i="15" s="1"/>
  <c r="BA17" i="15" s="1"/>
  <c r="DM16" i="15"/>
  <c r="AZ16" i="15"/>
  <c r="EP16" i="15"/>
  <c r="EM16" i="15"/>
  <c r="ER16" i="15"/>
  <c r="EF16" i="15"/>
  <c r="ET16" i="15"/>
  <c r="EH16" i="15"/>
  <c r="EO16" i="15"/>
  <c r="EZ17" i="16"/>
  <c r="AW17" i="16"/>
  <c r="GK17" i="16"/>
  <c r="AU16" i="15"/>
  <c r="DN16" i="15"/>
  <c r="BN16" i="15"/>
  <c r="BZ16" i="15"/>
  <c r="EU16" i="15"/>
  <c r="ES16" i="15"/>
  <c r="BH16" i="15"/>
  <c r="AN16" i="15"/>
  <c r="AM16" i="15"/>
  <c r="EN16" i="15"/>
  <c r="JE18" i="16"/>
  <c r="IS18" i="16"/>
  <c r="IG18" i="16"/>
  <c r="HU18" i="16"/>
  <c r="HI18" i="16"/>
  <c r="FY18" i="16"/>
  <c r="FM18" i="16"/>
  <c r="FA18" i="16"/>
  <c r="EO18" i="16"/>
  <c r="EC18" i="16"/>
  <c r="DQ18" i="16"/>
  <c r="DE18" i="16"/>
  <c r="CS18" i="16"/>
  <c r="CG18" i="16"/>
  <c r="BU18" i="16"/>
  <c r="AK18" i="16"/>
  <c r="Y18" i="16"/>
  <c r="JD18" i="16"/>
  <c r="IR18" i="16"/>
  <c r="IF18" i="16"/>
  <c r="HT18" i="16"/>
  <c r="HH18" i="16"/>
  <c r="GV18" i="16"/>
  <c r="GJ18" i="16"/>
  <c r="FX18" i="16"/>
  <c r="EN18" i="16"/>
  <c r="EB18" i="16"/>
  <c r="DP18" i="16"/>
  <c r="DD18" i="16"/>
  <c r="CR18" i="16"/>
  <c r="CF18" i="16"/>
  <c r="BT18" i="16"/>
  <c r="BH18" i="16"/>
  <c r="AV18" i="16"/>
  <c r="AJ18" i="16"/>
  <c r="X18" i="16"/>
  <c r="K18" i="16"/>
  <c r="L18" i="16" s="1"/>
  <c r="IP18" i="16" s="1"/>
  <c r="JC18" i="16"/>
  <c r="IQ18" i="16"/>
  <c r="IE18" i="16"/>
  <c r="HS18" i="16"/>
  <c r="HG18" i="16"/>
  <c r="GU18" i="16"/>
  <c r="GI18" i="16"/>
  <c r="FW18" i="16"/>
  <c r="FK18" i="16"/>
  <c r="EY18" i="16"/>
  <c r="EA18" i="16"/>
  <c r="DO18" i="16"/>
  <c r="DC18" i="16"/>
  <c r="CQ18" i="16"/>
  <c r="CE18" i="16"/>
  <c r="BS18" i="16"/>
  <c r="BG18" i="16"/>
  <c r="AU18" i="16"/>
  <c r="AI18" i="16"/>
  <c r="W18" i="16"/>
  <c r="JB18" i="16"/>
  <c r="ID18" i="16"/>
  <c r="HR18" i="16"/>
  <c r="HF18" i="16"/>
  <c r="GT18" i="16"/>
  <c r="GH18" i="16"/>
  <c r="FV18" i="16"/>
  <c r="FJ18" i="16"/>
  <c r="EX18" i="16"/>
  <c r="EL18" i="16"/>
  <c r="DZ18" i="16"/>
  <c r="DN18" i="16"/>
  <c r="DB18" i="16"/>
  <c r="CP18" i="16"/>
  <c r="CD18" i="16"/>
  <c r="BR18" i="16"/>
  <c r="BF18" i="16"/>
  <c r="AT18" i="16"/>
  <c r="AH18" i="16"/>
  <c r="V18" i="16"/>
  <c r="JA18" i="16"/>
  <c r="IO18" i="16"/>
  <c r="IC18" i="16"/>
  <c r="HQ18" i="16"/>
  <c r="HE18" i="16"/>
  <c r="GS18" i="16"/>
  <c r="GG18" i="16"/>
  <c r="FU18" i="16"/>
  <c r="FI18" i="16"/>
  <c r="EW18" i="16"/>
  <c r="EK18" i="16"/>
  <c r="DY18" i="16"/>
  <c r="DM18" i="16"/>
  <c r="DA18" i="16"/>
  <c r="CO18" i="16"/>
  <c r="CC18" i="16"/>
  <c r="BQ18" i="16"/>
  <c r="BE18" i="16"/>
  <c r="AS18" i="16"/>
  <c r="AG18" i="16"/>
  <c r="U18" i="16"/>
  <c r="IZ18" i="16"/>
  <c r="IN18" i="16"/>
  <c r="IB18" i="16"/>
  <c r="HP18" i="16"/>
  <c r="HD18" i="16"/>
  <c r="GR18" i="16"/>
  <c r="GF18" i="16"/>
  <c r="FT18" i="16"/>
  <c r="FH18" i="16"/>
  <c r="EV18" i="16"/>
  <c r="EJ18" i="16"/>
  <c r="DX18" i="16"/>
  <c r="DL18" i="16"/>
  <c r="CZ18" i="16"/>
  <c r="CN18" i="16"/>
  <c r="CB18" i="16"/>
  <c r="BP18" i="16"/>
  <c r="BD18" i="16"/>
  <c r="AR18" i="16"/>
  <c r="AF18" i="16"/>
  <c r="T18" i="16"/>
  <c r="IY18" i="16"/>
  <c r="IM18" i="16"/>
  <c r="IA18" i="16"/>
  <c r="HO18" i="16"/>
  <c r="HC18" i="16"/>
  <c r="GQ18" i="16"/>
  <c r="GE18" i="16"/>
  <c r="FS18" i="16"/>
  <c r="FG18" i="16"/>
  <c r="EU18" i="16"/>
  <c r="EI18" i="16"/>
  <c r="DW18" i="16"/>
  <c r="DK18" i="16"/>
  <c r="CY18" i="16"/>
  <c r="CM18" i="16"/>
  <c r="CA18" i="16"/>
  <c r="BO18" i="16"/>
  <c r="BC18" i="16"/>
  <c r="AQ18" i="16"/>
  <c r="AE18" i="16"/>
  <c r="S18" i="16"/>
  <c r="E19" i="16"/>
  <c r="IX18" i="16"/>
  <c r="IL18" i="16"/>
  <c r="HZ18" i="16"/>
  <c r="HN18" i="16"/>
  <c r="HB18" i="16"/>
  <c r="GP18" i="16"/>
  <c r="GD18" i="16"/>
  <c r="FR18" i="16"/>
  <c r="FF18" i="16"/>
  <c r="ET18" i="16"/>
  <c r="EH18" i="16"/>
  <c r="DV18" i="16"/>
  <c r="DJ18" i="16"/>
  <c r="CX18" i="16"/>
  <c r="CL18" i="16"/>
  <c r="BZ18" i="16"/>
  <c r="BN18" i="16"/>
  <c r="BB18" i="16"/>
  <c r="AP18" i="16"/>
  <c r="AD18" i="16"/>
  <c r="R18" i="16"/>
  <c r="JI18" i="16"/>
  <c r="IW18" i="16"/>
  <c r="IK18" i="16"/>
  <c r="HY18" i="16"/>
  <c r="HM18" i="16"/>
  <c r="HA18" i="16"/>
  <c r="GO18" i="16"/>
  <c r="GC18" i="16"/>
  <c r="FQ18" i="16"/>
  <c r="FE18" i="16"/>
  <c r="ES18" i="16"/>
  <c r="EG18" i="16"/>
  <c r="DU18" i="16"/>
  <c r="DI18" i="16"/>
  <c r="CW18" i="16"/>
  <c r="CK18" i="16"/>
  <c r="BY18" i="16"/>
  <c r="BM18" i="16"/>
  <c r="BA18" i="16"/>
  <c r="AO18" i="16"/>
  <c r="AC18" i="16"/>
  <c r="Q18" i="16"/>
  <c r="JG18" i="16"/>
  <c r="IU18" i="16"/>
  <c r="II18" i="16"/>
  <c r="HW18" i="16"/>
  <c r="HK18" i="16"/>
  <c r="GY18" i="16"/>
  <c r="GM18" i="16"/>
  <c r="GA18" i="16"/>
  <c r="FO18" i="16"/>
  <c r="FC18" i="16"/>
  <c r="EQ18" i="16"/>
  <c r="EE18" i="16"/>
  <c r="DS18" i="16"/>
  <c r="DG18" i="16"/>
  <c r="CU18" i="16"/>
  <c r="CI18" i="16"/>
  <c r="BW18" i="16"/>
  <c r="BK18" i="16"/>
  <c r="AY18" i="16"/>
  <c r="AM18" i="16"/>
  <c r="AA18" i="16"/>
  <c r="O18" i="16"/>
  <c r="JF18" i="16"/>
  <c r="IT18" i="16"/>
  <c r="IH18" i="16"/>
  <c r="HV18" i="16"/>
  <c r="HJ18" i="16"/>
  <c r="GX18" i="16"/>
  <c r="GL18" i="16"/>
  <c r="FZ18" i="16"/>
  <c r="FN18" i="16"/>
  <c r="FB18" i="16"/>
  <c r="EP18" i="16"/>
  <c r="ED18" i="16"/>
  <c r="DR18" i="16"/>
  <c r="DF18" i="16"/>
  <c r="CT18" i="16"/>
  <c r="CH18" i="16"/>
  <c r="BV18" i="16"/>
  <c r="BJ18" i="16"/>
  <c r="AX18" i="16"/>
  <c r="AL18" i="16"/>
  <c r="Z18" i="16"/>
  <c r="FP18" i="16"/>
  <c r="AB18" i="16"/>
  <c r="FD18" i="16"/>
  <c r="P18" i="16"/>
  <c r="ER18" i="16"/>
  <c r="EF18" i="16"/>
  <c r="IV18" i="16"/>
  <c r="DH18" i="16"/>
  <c r="IJ18" i="16"/>
  <c r="CV18" i="16"/>
  <c r="HL18" i="16"/>
  <c r="BX18" i="16"/>
  <c r="GZ18" i="16"/>
  <c r="BL18" i="16"/>
  <c r="GN18" i="16"/>
  <c r="AZ18" i="16"/>
  <c r="GB18" i="16"/>
  <c r="AN18" i="16"/>
  <c r="JH18" i="16"/>
  <c r="HX18" i="16"/>
  <c r="DT18" i="16"/>
  <c r="CJ18" i="16"/>
  <c r="CM16" i="15"/>
  <c r="DA16" i="15"/>
  <c r="BV16" i="15"/>
  <c r="AI16" i="15"/>
  <c r="AJ16" i="15"/>
  <c r="AL16" i="15"/>
  <c r="AP16" i="15"/>
  <c r="AF16" i="15"/>
  <c r="AK16" i="15"/>
  <c r="FB17" i="16"/>
  <c r="AM17" i="16"/>
  <c r="GA17" i="16"/>
  <c r="BM17" i="16"/>
  <c r="HA17" i="16"/>
  <c r="FG17" i="16"/>
  <c r="BD17" i="16"/>
  <c r="GR17" i="16"/>
  <c r="CO17" i="16"/>
  <c r="IC17" i="16"/>
  <c r="DZ17" i="16"/>
  <c r="FK17" i="16"/>
  <c r="AV17" i="16"/>
  <c r="GJ17" i="16"/>
  <c r="CG17" i="16"/>
  <c r="HU17" i="16"/>
  <c r="EA16" i="15"/>
  <c r="CI16" i="15"/>
  <c r="AV16" i="15"/>
  <c r="AX16" i="15"/>
  <c r="AO16" i="15"/>
  <c r="BC16" i="15"/>
  <c r="AQ16" i="15"/>
  <c r="AE16" i="15"/>
  <c r="AS16" i="15"/>
  <c r="AG16" i="15"/>
  <c r="HD17" i="16"/>
  <c r="DA17" i="16"/>
  <c r="IO17" i="16"/>
  <c r="EL17" i="16"/>
  <c r="AI17" i="16"/>
  <c r="FW17" i="16"/>
  <c r="BH17" i="16"/>
  <c r="GV17" i="16"/>
  <c r="CS17" i="16"/>
  <c r="IG17" i="16"/>
  <c r="BA16" i="15"/>
  <c r="AY16" i="15"/>
  <c r="CV16" i="15"/>
  <c r="BJ16" i="15"/>
  <c r="BK16" i="15"/>
  <c r="BL16" i="15"/>
  <c r="BB16" i="15"/>
  <c r="BP16" i="15"/>
  <c r="BD16" i="15"/>
  <c r="AR16" i="15"/>
  <c r="BF16" i="15"/>
  <c r="AT16" i="15"/>
  <c r="BI16" i="15"/>
  <c r="EF17" i="16"/>
  <c r="BL17" i="16"/>
  <c r="BZ17" i="16"/>
  <c r="CV17" i="16"/>
  <c r="FZ17" i="16"/>
  <c r="BK17" i="16"/>
  <c r="GY17" i="16"/>
  <c r="CK17" i="16"/>
  <c r="HY17" i="16"/>
  <c r="AQ17" i="16"/>
  <c r="GE17" i="16"/>
  <c r="CB17" i="16"/>
  <c r="HP17" i="16"/>
  <c r="DM17" i="16"/>
  <c r="JA17" i="16"/>
  <c r="EX17" i="16"/>
  <c r="AU17" i="16"/>
  <c r="GI17" i="16"/>
  <c r="BT17" i="16"/>
  <c r="HH17" i="16"/>
  <c r="DE17" i="16"/>
  <c r="IS17" i="16"/>
  <c r="AW16" i="15"/>
  <c r="DI16" i="15"/>
  <c r="BW16" i="15"/>
  <c r="BX16" i="15"/>
  <c r="BY16" i="15"/>
  <c r="BO16" i="15"/>
  <c r="CC16" i="15"/>
  <c r="BQ16" i="15"/>
  <c r="BE16" i="15"/>
  <c r="BS16" i="15"/>
  <c r="BG16" i="15"/>
  <c r="CW17" i="17"/>
  <c r="AB17" i="17"/>
  <c r="EK17" i="17"/>
  <c r="FD17" i="17"/>
  <c r="FU17" i="17"/>
  <c r="EV17" i="17"/>
  <c r="DZ17" i="17"/>
  <c r="DC17" i="17"/>
  <c r="IJ17" i="16"/>
  <c r="DT17" i="16"/>
  <c r="ER17" i="16"/>
  <c r="FP17" i="16"/>
  <c r="GL17" i="16"/>
  <c r="BW17" i="16"/>
  <c r="HK17" i="16"/>
  <c r="CW17" i="16"/>
  <c r="IK17" i="16"/>
  <c r="BC17" i="16"/>
  <c r="GQ17" i="16"/>
  <c r="CN17" i="16"/>
  <c r="IB17" i="16"/>
  <c r="DY17" i="16"/>
  <c r="FJ17" i="16"/>
  <c r="BG17" i="16"/>
  <c r="GU17" i="16"/>
  <c r="CF17" i="16"/>
  <c r="HT17" i="16"/>
  <c r="DQ17" i="16"/>
  <c r="JE17" i="16"/>
  <c r="EI17" i="15" l="1"/>
  <c r="DJ17" i="15"/>
  <c r="DX17" i="15"/>
  <c r="DY17" i="15"/>
  <c r="EB17" i="15"/>
  <c r="ED17" i="15"/>
  <c r="EE17" i="15"/>
  <c r="DS17" i="15"/>
  <c r="DT17" i="15"/>
  <c r="CH17" i="15"/>
  <c r="CS17" i="15"/>
  <c r="EM17" i="15"/>
  <c r="BJ18" i="15"/>
  <c r="AX18" i="15"/>
  <c r="AL18" i="15"/>
  <c r="Z18" i="15"/>
  <c r="F19" i="15"/>
  <c r="AU18" i="15"/>
  <c r="AH18" i="15"/>
  <c r="U18" i="15"/>
  <c r="CB18" i="15"/>
  <c r="EN18" i="15"/>
  <c r="CG18" i="15"/>
  <c r="BT18" i="15"/>
  <c r="BG18" i="15"/>
  <c r="AT18" i="15"/>
  <c r="AG18" i="15"/>
  <c r="T18" i="15"/>
  <c r="CS18" i="15"/>
  <c r="CF18" i="15"/>
  <c r="BS18" i="15"/>
  <c r="BF18" i="15"/>
  <c r="AS18" i="15"/>
  <c r="AF18" i="15"/>
  <c r="AB18" i="15"/>
  <c r="CR18" i="15"/>
  <c r="CE18" i="15"/>
  <c r="BR18" i="15"/>
  <c r="BE18" i="15"/>
  <c r="AR18" i="15"/>
  <c r="AE18" i="15"/>
  <c r="O18" i="15"/>
  <c r="CD18" i="15"/>
  <c r="BQ18" i="15"/>
  <c r="BD18" i="15"/>
  <c r="AQ18" i="15"/>
  <c r="AD18" i="15"/>
  <c r="N18" i="15"/>
  <c r="AM18" i="15" s="1"/>
  <c r="CP18" i="15"/>
  <c r="CC18" i="15"/>
  <c r="BP18" i="15"/>
  <c r="BC18" i="15"/>
  <c r="AP18" i="15"/>
  <c r="AC18" i="15"/>
  <c r="M18" i="15"/>
  <c r="EP18" i="15" s="1"/>
  <c r="DM18" i="15"/>
  <c r="CZ18" i="15"/>
  <c r="CM18" i="15"/>
  <c r="BZ18" i="15"/>
  <c r="BM18" i="15"/>
  <c r="Y18" i="15"/>
  <c r="DL18" i="15"/>
  <c r="CY18" i="15"/>
  <c r="CL18" i="15"/>
  <c r="BY18" i="15"/>
  <c r="BL18" i="15"/>
  <c r="X18" i="15"/>
  <c r="AA18" i="15"/>
  <c r="DK18" i="15"/>
  <c r="CX18" i="15"/>
  <c r="CK18" i="15"/>
  <c r="BX18" i="15"/>
  <c r="BK18" i="15"/>
  <c r="W18" i="15"/>
  <c r="DJ18" i="15"/>
  <c r="CW18" i="15"/>
  <c r="CJ18" i="15"/>
  <c r="BW18" i="15"/>
  <c r="BI18" i="15"/>
  <c r="V18" i="15"/>
  <c r="K18" i="15"/>
  <c r="L18" i="15" s="1"/>
  <c r="AZ18" i="15" s="1"/>
  <c r="DW17" i="15"/>
  <c r="EK17" i="15"/>
  <c r="EL17" i="15"/>
  <c r="EP17" i="15"/>
  <c r="EQ17" i="15"/>
  <c r="ER17" i="15"/>
  <c r="EF17" i="15"/>
  <c r="EG17" i="15"/>
  <c r="CU17" i="15"/>
  <c r="DE17" i="15"/>
  <c r="DM17" i="15"/>
  <c r="AZ17" i="15"/>
  <c r="EN17" i="15"/>
  <c r="CA17" i="15"/>
  <c r="BZ17" i="15"/>
  <c r="ES17" i="15"/>
  <c r="ET17" i="15"/>
  <c r="DH17" i="15"/>
  <c r="DQ17" i="15"/>
  <c r="CZ17" i="15"/>
  <c r="DN17" i="15"/>
  <c r="BN17" i="15"/>
  <c r="BM17" i="15"/>
  <c r="AM17" i="15"/>
  <c r="DU17" i="15"/>
  <c r="EC17" i="15"/>
  <c r="AH17" i="15"/>
  <c r="DA17" i="15"/>
  <c r="AN17" i="15"/>
  <c r="CM17" i="15"/>
  <c r="EH17" i="15"/>
  <c r="EO17" i="15"/>
  <c r="AE18" i="17"/>
  <c r="AV18" i="17"/>
  <c r="BG18" i="17"/>
  <c r="AK18" i="17"/>
  <c r="FY18" i="17"/>
  <c r="FB18" i="17"/>
  <c r="AU17" i="15"/>
  <c r="AJ17" i="15"/>
  <c r="AL17" i="15"/>
  <c r="AO17" i="15"/>
  <c r="AP17" i="15"/>
  <c r="AQ17" i="15"/>
  <c r="AF17" i="15"/>
  <c r="DZ17" i="15"/>
  <c r="EU17" i="15"/>
  <c r="FJ18" i="17"/>
  <c r="BB18" i="17"/>
  <c r="FU18" i="17"/>
  <c r="DG18" i="17"/>
  <c r="AP18" i="17"/>
  <c r="FI18" i="17"/>
  <c r="AC18" i="17"/>
  <c r="AT18" i="17"/>
  <c r="BM18" i="17"/>
  <c r="BS18" i="17"/>
  <c r="AW18" i="17"/>
  <c r="FN18" i="17"/>
  <c r="BH17" i="15"/>
  <c r="AI17" i="15"/>
  <c r="AX17" i="15"/>
  <c r="AY17" i="15"/>
  <c r="BB17" i="15"/>
  <c r="BC17" i="15"/>
  <c r="BD17" i="15"/>
  <c r="AR17" i="15"/>
  <c r="AS17" i="15"/>
  <c r="EA17" i="15"/>
  <c r="CE18" i="17"/>
  <c r="BI18" i="17"/>
  <c r="AL18" i="17"/>
  <c r="FZ18" i="17"/>
  <c r="EZ18" i="16"/>
  <c r="AW18" i="16"/>
  <c r="GK18" i="16"/>
  <c r="BV17" i="15"/>
  <c r="AV17" i="15"/>
  <c r="BK17" i="15"/>
  <c r="BL17" i="15"/>
  <c r="BO17" i="15"/>
  <c r="BP17" i="15"/>
  <c r="BQ17" i="15"/>
  <c r="BE17" i="15"/>
  <c r="BF17" i="15"/>
  <c r="AK17" i="15"/>
  <c r="FX18" i="17"/>
  <c r="EG18" i="17"/>
  <c r="CW18" i="17"/>
  <c r="CX18" i="17"/>
  <c r="BD18" i="17"/>
  <c r="FC18" i="17"/>
  <c r="CL18" i="17"/>
  <c r="AQ18" i="17"/>
  <c r="BH18" i="17"/>
  <c r="CA18" i="17"/>
  <c r="CR18" i="17"/>
  <c r="CQ18" i="17"/>
  <c r="BU18" i="17"/>
  <c r="AX18" i="17"/>
  <c r="IS19" i="16"/>
  <c r="IG19" i="16"/>
  <c r="EO19" i="16"/>
  <c r="DE19" i="16"/>
  <c r="CS19" i="16"/>
  <c r="Y19" i="16"/>
  <c r="IR19" i="16"/>
  <c r="HH19" i="16"/>
  <c r="GV19" i="16"/>
  <c r="DD19" i="16"/>
  <c r="BT19" i="16"/>
  <c r="BH19" i="16"/>
  <c r="X19" i="16"/>
  <c r="K19" i="16"/>
  <c r="L19" i="16" s="1"/>
  <c r="HS19" i="16"/>
  <c r="GI19" i="16"/>
  <c r="FW19" i="16"/>
  <c r="EA19" i="16"/>
  <c r="CE19" i="16"/>
  <c r="AU19" i="16"/>
  <c r="AI19" i="16"/>
  <c r="W19" i="16"/>
  <c r="ID19" i="16"/>
  <c r="GH19" i="16"/>
  <c r="EX19" i="16"/>
  <c r="EL19" i="16"/>
  <c r="CP19" i="16"/>
  <c r="AT19" i="16"/>
  <c r="V19" i="16"/>
  <c r="JA19" i="16"/>
  <c r="IO19" i="16"/>
  <c r="GS19" i="16"/>
  <c r="EW19" i="16"/>
  <c r="DM19" i="16"/>
  <c r="DA19" i="16"/>
  <c r="BE19" i="16"/>
  <c r="U19" i="16"/>
  <c r="IZ19" i="16"/>
  <c r="HP19" i="16"/>
  <c r="HD19" i="16"/>
  <c r="FH19" i="16"/>
  <c r="DL19" i="16"/>
  <c r="CB19" i="16"/>
  <c r="BP19" i="16"/>
  <c r="T19" i="16"/>
  <c r="HO19" i="16"/>
  <c r="GE19" i="16"/>
  <c r="FS19" i="16"/>
  <c r="DW19" i="16"/>
  <c r="CA19" i="16"/>
  <c r="AQ19" i="16"/>
  <c r="AE19" i="16"/>
  <c r="S19" i="16"/>
  <c r="E20" i="16"/>
  <c r="IL19" i="16"/>
  <c r="GP19" i="16"/>
  <c r="FF19" i="16"/>
  <c r="ET19" i="16"/>
  <c r="CX19" i="16"/>
  <c r="BB19" i="16"/>
  <c r="R19" i="16"/>
  <c r="JI19" i="16"/>
  <c r="HM19" i="16"/>
  <c r="FQ19" i="16"/>
  <c r="EG19" i="16"/>
  <c r="DU19" i="16"/>
  <c r="BY19" i="16"/>
  <c r="AC19" i="16"/>
  <c r="Q19" i="16"/>
  <c r="IU19" i="16"/>
  <c r="II19" i="16"/>
  <c r="GM19" i="16"/>
  <c r="EQ19" i="16"/>
  <c r="DG19" i="16"/>
  <c r="CU19" i="16"/>
  <c r="AY19" i="16"/>
  <c r="AA19" i="16"/>
  <c r="O19" i="16"/>
  <c r="JF19" i="16"/>
  <c r="HV19" i="16"/>
  <c r="HJ19" i="16"/>
  <c r="FN19" i="16"/>
  <c r="DR19" i="16"/>
  <c r="CH19" i="16"/>
  <c r="BV19" i="16"/>
  <c r="Z19" i="16"/>
  <c r="AN19" i="16"/>
  <c r="AB19" i="16"/>
  <c r="FD19" i="16"/>
  <c r="P19" i="16"/>
  <c r="IJ19" i="16"/>
  <c r="HL19" i="16"/>
  <c r="BL19" i="16"/>
  <c r="DH19" i="16"/>
  <c r="EM18" i="16"/>
  <c r="FL18" i="16"/>
  <c r="BI18" i="16"/>
  <c r="GW18" i="16"/>
  <c r="CI17" i="15"/>
  <c r="BJ17" i="15"/>
  <c r="BX17" i="15"/>
  <c r="BY17" i="15"/>
  <c r="CB17" i="15"/>
  <c r="CC17" i="15"/>
  <c r="CD17" i="15"/>
  <c r="BR17" i="15"/>
  <c r="BS17" i="15"/>
  <c r="AG17" i="15"/>
  <c r="BA18" i="17"/>
  <c r="AJ18" i="17"/>
  <c r="FO18" i="17"/>
  <c r="DV18" i="17"/>
  <c r="CD18" i="17"/>
  <c r="FG19" i="17"/>
  <c r="EU19" i="17"/>
  <c r="CY19" i="17"/>
  <c r="FE19" i="17"/>
  <c r="DU19" i="17"/>
  <c r="DI19" i="17"/>
  <c r="FD19" i="17"/>
  <c r="DH19" i="17"/>
  <c r="EY19" i="17"/>
  <c r="EJ19" i="17"/>
  <c r="BY19" i="17"/>
  <c r="AC19" i="17"/>
  <c r="Q19" i="17"/>
  <c r="EX19" i="17"/>
  <c r="EH19" i="17"/>
  <c r="BX19" i="17"/>
  <c r="AB19" i="17"/>
  <c r="P19" i="17"/>
  <c r="FZ19" i="17"/>
  <c r="FK19" i="17"/>
  <c r="EV19" i="17"/>
  <c r="CI19" i="17"/>
  <c r="AL19" i="17"/>
  <c r="Z19" i="17"/>
  <c r="E20" i="17"/>
  <c r="FH19" i="17"/>
  <c r="EM19" i="17"/>
  <c r="BK19" i="17"/>
  <c r="O19" i="17"/>
  <c r="FY19" i="17"/>
  <c r="DN19" i="17"/>
  <c r="CS19" i="17"/>
  <c r="DL19" i="17"/>
  <c r="BG19" i="17"/>
  <c r="AR19" i="17"/>
  <c r="AA19" i="17"/>
  <c r="EC19" i="17"/>
  <c r="BF19" i="17"/>
  <c r="Y19" i="17"/>
  <c r="FX19" i="17"/>
  <c r="EQ19" i="17"/>
  <c r="AJ19" i="17"/>
  <c r="K19" i="17"/>
  <c r="L19" i="17" s="1"/>
  <c r="FU19" i="17"/>
  <c r="DG19" i="17"/>
  <c r="BE19" i="17"/>
  <c r="AI19" i="17"/>
  <c r="FR19" i="17"/>
  <c r="BC19" i="17"/>
  <c r="DD19" i="17"/>
  <c r="BB19" i="17"/>
  <c r="AD19" i="17"/>
  <c r="FJ19" i="17"/>
  <c r="AW19" i="17"/>
  <c r="W19" i="17"/>
  <c r="CU19" i="17"/>
  <c r="AV19" i="17"/>
  <c r="V19" i="17"/>
  <c r="FC19" i="17"/>
  <c r="AS19" i="17"/>
  <c r="U19" i="17"/>
  <c r="DV19" i="17"/>
  <c r="CJ19" i="17"/>
  <c r="AM19" i="17"/>
  <c r="S19" i="17"/>
  <c r="EZ19" i="17"/>
  <c r="EB19" i="17"/>
  <c r="X19" i="17"/>
  <c r="FT19" i="17"/>
  <c r="CH19" i="17"/>
  <c r="CE19" i="17"/>
  <c r="BT19" i="17"/>
  <c r="R19" i="17"/>
  <c r="DS19" i="17"/>
  <c r="BD19" i="17"/>
  <c r="AP19" i="17"/>
  <c r="AH19" i="17"/>
  <c r="T19" i="17"/>
  <c r="FL19" i="17"/>
  <c r="CO19" i="17"/>
  <c r="DL18" i="17"/>
  <c r="BF18" i="17"/>
  <c r="BY18" i="17"/>
  <c r="CP18" i="17"/>
  <c r="DI18" i="17"/>
  <c r="DC18" i="17"/>
  <c r="CG18" i="17"/>
  <c r="BJ18" i="17"/>
  <c r="G19" i="17"/>
  <c r="H19" i="17" s="1"/>
  <c r="F20" i="17" s="1"/>
  <c r="J19" i="17"/>
  <c r="DK19" i="17" s="1"/>
  <c r="I19" i="17"/>
  <c r="AE19" i="17" s="1"/>
  <c r="BW19" i="17" l="1"/>
  <c r="EL19" i="17"/>
  <c r="DN20" i="17"/>
  <c r="CP20" i="17"/>
  <c r="BR20" i="17"/>
  <c r="V20" i="17"/>
  <c r="EJ20" i="17"/>
  <c r="DL20" i="17"/>
  <c r="CN20" i="17"/>
  <c r="T20" i="17"/>
  <c r="FG20" i="17"/>
  <c r="EI20" i="17"/>
  <c r="DK20" i="17"/>
  <c r="S20" i="17"/>
  <c r="FD20" i="17"/>
  <c r="FQ20" i="17"/>
  <c r="AO20" i="17"/>
  <c r="Z20" i="17"/>
  <c r="FO20" i="17"/>
  <c r="EF20" i="17"/>
  <c r="Y20" i="17"/>
  <c r="FM20" i="17"/>
  <c r="ED20" i="17"/>
  <c r="CW20" i="17"/>
  <c r="W20" i="17"/>
  <c r="EE20" i="17"/>
  <c r="CQ20" i="17"/>
  <c r="AX20" i="17"/>
  <c r="AC20" i="17"/>
  <c r="AW20" i="17"/>
  <c r="AB20" i="17"/>
  <c r="FW20" i="17"/>
  <c r="EA20" i="17"/>
  <c r="X20" i="17"/>
  <c r="DY20" i="17"/>
  <c r="CG20" i="17"/>
  <c r="AS20" i="17"/>
  <c r="U20" i="17"/>
  <c r="DV20" i="17"/>
  <c r="BK20" i="17"/>
  <c r="FE20" i="17"/>
  <c r="BH20" i="17"/>
  <c r="AA20" i="17"/>
  <c r="EP20" i="17"/>
  <c r="CE20" i="17"/>
  <c r="Q20" i="17"/>
  <c r="E21" i="17"/>
  <c r="P20" i="17"/>
  <c r="EN20" i="17"/>
  <c r="BZ20" i="17"/>
  <c r="O20" i="17"/>
  <c r="FR20" i="17"/>
  <c r="FL20" i="17"/>
  <c r="EQ20" i="17"/>
  <c r="R20" i="17"/>
  <c r="DU20" i="17"/>
  <c r="FF20" i="17"/>
  <c r="CV20" i="17"/>
  <c r="K20" i="17"/>
  <c r="L20" i="17" s="1"/>
  <c r="FM19" i="17"/>
  <c r="FN19" i="17"/>
  <c r="EG19" i="17"/>
  <c r="FS19" i="17"/>
  <c r="GZ19" i="16"/>
  <c r="CT19" i="16"/>
  <c r="IH19" i="16"/>
  <c r="DS19" i="16"/>
  <c r="JG19" i="16"/>
  <c r="ES19" i="16"/>
  <c r="AD19" i="16"/>
  <c r="FR19" i="16"/>
  <c r="BC19" i="16"/>
  <c r="GQ19" i="16"/>
  <c r="CN19" i="16"/>
  <c r="IB19" i="16"/>
  <c r="DY19" i="16"/>
  <c r="FJ19" i="16"/>
  <c r="BG19" i="16"/>
  <c r="GU19" i="16"/>
  <c r="CF19" i="16"/>
  <c r="HT19" i="16"/>
  <c r="DQ19" i="16"/>
  <c r="JE19" i="16"/>
  <c r="AK19" i="17"/>
  <c r="BO19" i="17"/>
  <c r="BR19" i="17"/>
  <c r="BZ19" i="17"/>
  <c r="CF19" i="17"/>
  <c r="AQ19" i="17"/>
  <c r="CQ19" i="17"/>
  <c r="FF19" i="17"/>
  <c r="CV19" i="17"/>
  <c r="ES19" i="17"/>
  <c r="BX19" i="16"/>
  <c r="FP19" i="16"/>
  <c r="DF19" i="16"/>
  <c r="IT19" i="16"/>
  <c r="EE19" i="16"/>
  <c r="FE19" i="16"/>
  <c r="AP19" i="16"/>
  <c r="GD19" i="16"/>
  <c r="BO19" i="16"/>
  <c r="HC19" i="16"/>
  <c r="CZ19" i="16"/>
  <c r="IN19" i="16"/>
  <c r="EK19" i="16"/>
  <c r="AH19" i="16"/>
  <c r="FV19" i="16"/>
  <c r="BS19" i="16"/>
  <c r="HG19" i="16"/>
  <c r="CR19" i="16"/>
  <c r="IF19" i="16"/>
  <c r="EC19" i="16"/>
  <c r="DZ19" i="17"/>
  <c r="EK19" i="17"/>
  <c r="EP19" i="17"/>
  <c r="BU19" i="17"/>
  <c r="EE19" i="17"/>
  <c r="AX19" i="17"/>
  <c r="AN19" i="17"/>
  <c r="AO19" i="17"/>
  <c r="DT19" i="17"/>
  <c r="FQ19" i="17"/>
  <c r="CJ19" i="16"/>
  <c r="GB19" i="16"/>
  <c r="ED19" i="16"/>
  <c r="FC19" i="16"/>
  <c r="AO19" i="16"/>
  <c r="GC19" i="16"/>
  <c r="BN19" i="16"/>
  <c r="HB19" i="16"/>
  <c r="CM19" i="16"/>
  <c r="IA19" i="16"/>
  <c r="DX19" i="16"/>
  <c r="FI19" i="16"/>
  <c r="BF19" i="16"/>
  <c r="GT19" i="16"/>
  <c r="CQ19" i="16"/>
  <c r="IE19" i="16"/>
  <c r="DP19" i="16"/>
  <c r="JD19" i="16"/>
  <c r="FA19" i="16"/>
  <c r="DW18" i="15"/>
  <c r="DX18" i="15"/>
  <c r="DY18" i="15"/>
  <c r="DZ18" i="15"/>
  <c r="DC18" i="15"/>
  <c r="CQ18" i="15"/>
  <c r="DE18" i="15"/>
  <c r="DG18" i="15"/>
  <c r="CU18" i="15"/>
  <c r="BH18" i="15"/>
  <c r="BV18" i="15"/>
  <c r="AA19" i="15"/>
  <c r="CL19" i="15"/>
  <c r="V19" i="15"/>
  <c r="AH19" i="15"/>
  <c r="U19" i="15"/>
  <c r="AG19" i="15"/>
  <c r="T19" i="15"/>
  <c r="M19" i="15"/>
  <c r="BU19" i="15" s="1"/>
  <c r="AF19" i="15"/>
  <c r="AC19" i="15"/>
  <c r="AB19" i="15"/>
  <c r="AE19" i="15"/>
  <c r="O19" i="15"/>
  <c r="AD19" i="15"/>
  <c r="N19" i="15"/>
  <c r="DV19" i="15" s="1"/>
  <c r="F20" i="15"/>
  <c r="Z19" i="15"/>
  <c r="Y19" i="15"/>
  <c r="X19" i="15"/>
  <c r="DW19" i="15"/>
  <c r="W19" i="15"/>
  <c r="K19" i="15"/>
  <c r="L19" i="15" s="1"/>
  <c r="EW19" i="17"/>
  <c r="FI19" i="17"/>
  <c r="CP19" i="17"/>
  <c r="FB19" i="17"/>
  <c r="BJ19" i="17"/>
  <c r="AZ19" i="17"/>
  <c r="BA19" i="17"/>
  <c r="EF19" i="17"/>
  <c r="CA19" i="17"/>
  <c r="HX19" i="16"/>
  <c r="AZ19" i="16"/>
  <c r="EP19" i="16"/>
  <c r="FO19" i="16"/>
  <c r="BA19" i="16"/>
  <c r="GO19" i="16"/>
  <c r="BZ19" i="16"/>
  <c r="HN19" i="16"/>
  <c r="CY19" i="16"/>
  <c r="IM19" i="16"/>
  <c r="EJ19" i="16"/>
  <c r="AG19" i="16"/>
  <c r="FU19" i="16"/>
  <c r="BR19" i="16"/>
  <c r="HF19" i="16"/>
  <c r="DC19" i="16"/>
  <c r="IQ19" i="16"/>
  <c r="EB19" i="16"/>
  <c r="FM19" i="16"/>
  <c r="EJ18" i="15"/>
  <c r="EK18" i="15"/>
  <c r="EL18" i="15"/>
  <c r="EM18" i="15"/>
  <c r="DP18" i="15"/>
  <c r="DD18" i="15"/>
  <c r="DS18" i="15"/>
  <c r="DT18" i="15"/>
  <c r="DH18" i="15"/>
  <c r="BU18" i="15"/>
  <c r="CH18" i="15"/>
  <c r="DA19" i="17"/>
  <c r="FO19" i="17"/>
  <c r="AF19" i="17"/>
  <c r="DF19" i="17"/>
  <c r="AY19" i="17"/>
  <c r="AG19" i="17"/>
  <c r="DJ19" i="17"/>
  <c r="FW19" i="17"/>
  <c r="AU19" i="17"/>
  <c r="BV19" i="17"/>
  <c r="BL19" i="17"/>
  <c r="BM19" i="17"/>
  <c r="ER19" i="17"/>
  <c r="CM19" i="17"/>
  <c r="CV19" i="16"/>
  <c r="GN19" i="16"/>
  <c r="FB19" i="16"/>
  <c r="AM19" i="16"/>
  <c r="GA19" i="16"/>
  <c r="BM19" i="16"/>
  <c r="HA19" i="16"/>
  <c r="CL19" i="16"/>
  <c r="HZ19" i="16"/>
  <c r="DK19" i="16"/>
  <c r="IY19" i="16"/>
  <c r="EV19" i="16"/>
  <c r="AS19" i="16"/>
  <c r="GG19" i="16"/>
  <c r="CD19" i="16"/>
  <c r="HR19" i="16"/>
  <c r="DO19" i="16"/>
  <c r="JC19" i="16"/>
  <c r="EN19" i="16"/>
  <c r="AK19" i="16"/>
  <c r="FY19" i="16"/>
  <c r="CN18" i="15"/>
  <c r="EA18" i="15"/>
  <c r="AN18" i="15"/>
  <c r="EC18" i="15"/>
  <c r="DQ18" i="15"/>
  <c r="EF18" i="15"/>
  <c r="EG18" i="15"/>
  <c r="DU18" i="15"/>
  <c r="CI18" i="15"/>
  <c r="CT18" i="15"/>
  <c r="G20" i="17"/>
  <c r="H20" i="17" s="1"/>
  <c r="F21" i="17" s="1"/>
  <c r="J20" i="17"/>
  <c r="EM20" i="17" s="1"/>
  <c r="I20" i="17"/>
  <c r="EZ19" i="16"/>
  <c r="AW19" i="16"/>
  <c r="GK19" i="16"/>
  <c r="AO18" i="15"/>
  <c r="BO18" i="15"/>
  <c r="CO18" i="15"/>
  <c r="EO18" i="15"/>
  <c r="BB18" i="15"/>
  <c r="EQ18" i="15"/>
  <c r="EE18" i="15"/>
  <c r="ES18" i="15"/>
  <c r="ET18" i="15"/>
  <c r="EH18" i="15"/>
  <c r="CV18" i="15"/>
  <c r="DF18" i="15"/>
  <c r="DX19" i="17"/>
  <c r="BS19" i="17"/>
  <c r="AT19" i="17"/>
  <c r="CN19" i="17"/>
  <c r="DT19" i="16"/>
  <c r="FZ19" i="16"/>
  <c r="CK19" i="16"/>
  <c r="DJ19" i="16"/>
  <c r="EI19" i="16"/>
  <c r="FT19" i="16"/>
  <c r="BQ19" i="16"/>
  <c r="DB19" i="16"/>
  <c r="IP19" i="16"/>
  <c r="EM19" i="16"/>
  <c r="GW19" i="16"/>
  <c r="DB18" i="15"/>
  <c r="DN18" i="15"/>
  <c r="ER18" i="15"/>
  <c r="CA18" i="15"/>
  <c r="BN18" i="15"/>
  <c r="EU18" i="15"/>
  <c r="DI18" i="15"/>
  <c r="DR18" i="15"/>
  <c r="BN19" i="17"/>
  <c r="BH19" i="17"/>
  <c r="CC19" i="17"/>
  <c r="CL19" i="17"/>
  <c r="FP19" i="17"/>
  <c r="AL19" i="16"/>
  <c r="BK19" i="16"/>
  <c r="HY19" i="16"/>
  <c r="IX19" i="16"/>
  <c r="AF19" i="16"/>
  <c r="HE19" i="16"/>
  <c r="FL19" i="16"/>
  <c r="ET19" i="17"/>
  <c r="CR19" i="17"/>
  <c r="CX19" i="17"/>
  <c r="DE19" i="17"/>
  <c r="CG19" i="17"/>
  <c r="FV19" i="17"/>
  <c r="BI19" i="17"/>
  <c r="CT19" i="17"/>
  <c r="DO19" i="17"/>
  <c r="DB19" i="17"/>
  <c r="DC19" i="17"/>
  <c r="CK19" i="17"/>
  <c r="DW19" i="17"/>
  <c r="ER19" i="16"/>
  <c r="JH19" i="16"/>
  <c r="AX19" i="16"/>
  <c r="GL19" i="16"/>
  <c r="BW19" i="16"/>
  <c r="HK19" i="16"/>
  <c r="CW19" i="16"/>
  <c r="IK19" i="16"/>
  <c r="DV19" i="16"/>
  <c r="JE20" i="16"/>
  <c r="IS20" i="16"/>
  <c r="HI20" i="16"/>
  <c r="GW20" i="16"/>
  <c r="FY20" i="16"/>
  <c r="FM20" i="16"/>
  <c r="FA20" i="16"/>
  <c r="EO20" i="16"/>
  <c r="EC20" i="16"/>
  <c r="DQ20" i="16"/>
  <c r="DE20" i="16"/>
  <c r="BU20" i="16"/>
  <c r="BI20" i="16"/>
  <c r="AK20" i="16"/>
  <c r="Y20" i="16"/>
  <c r="JD20" i="16"/>
  <c r="IR20" i="16"/>
  <c r="IF20" i="16"/>
  <c r="HT20" i="16"/>
  <c r="HH20" i="16"/>
  <c r="FX20" i="16"/>
  <c r="FL20" i="16"/>
  <c r="EN20" i="16"/>
  <c r="EB20" i="16"/>
  <c r="DP20" i="16"/>
  <c r="DD20" i="16"/>
  <c r="CR20" i="16"/>
  <c r="CF20" i="16"/>
  <c r="BT20" i="16"/>
  <c r="AJ20" i="16"/>
  <c r="X20" i="16"/>
  <c r="K20" i="16"/>
  <c r="L20" i="16" s="1"/>
  <c r="JC20" i="16"/>
  <c r="IQ20" i="16"/>
  <c r="IE20" i="16"/>
  <c r="HS20" i="16"/>
  <c r="HG20" i="16"/>
  <c r="GU20" i="16"/>
  <c r="GI20" i="16"/>
  <c r="EY20" i="16"/>
  <c r="EM20" i="16"/>
  <c r="EA20" i="16"/>
  <c r="DO20" i="16"/>
  <c r="DC20" i="16"/>
  <c r="CQ20" i="16"/>
  <c r="CE20" i="16"/>
  <c r="BS20" i="16"/>
  <c r="BG20" i="16"/>
  <c r="AU20" i="16"/>
  <c r="W20" i="16"/>
  <c r="JB20" i="16"/>
  <c r="IP20" i="16"/>
  <c r="ID20" i="16"/>
  <c r="HR20" i="16"/>
  <c r="HF20" i="16"/>
  <c r="GT20" i="16"/>
  <c r="GH20" i="16"/>
  <c r="FV20" i="16"/>
  <c r="FJ20" i="16"/>
  <c r="EX20" i="16"/>
  <c r="DN20" i="16"/>
  <c r="DB20" i="16"/>
  <c r="CP20" i="16"/>
  <c r="CD20" i="16"/>
  <c r="BR20" i="16"/>
  <c r="BF20" i="16"/>
  <c r="AT20" i="16"/>
  <c r="AH20" i="16"/>
  <c r="V20" i="16"/>
  <c r="JA20" i="16"/>
  <c r="HQ20" i="16"/>
  <c r="HE20" i="16"/>
  <c r="GS20" i="16"/>
  <c r="GG20" i="16"/>
  <c r="FU20" i="16"/>
  <c r="FI20" i="16"/>
  <c r="EW20" i="16"/>
  <c r="EK20" i="16"/>
  <c r="DY20" i="16"/>
  <c r="DM20" i="16"/>
  <c r="CC20" i="16"/>
  <c r="BQ20" i="16"/>
  <c r="BE20" i="16"/>
  <c r="AS20" i="16"/>
  <c r="AG20" i="16"/>
  <c r="U20" i="16"/>
  <c r="IZ20" i="16"/>
  <c r="IN20" i="16"/>
  <c r="IB20" i="16"/>
  <c r="HP20" i="16"/>
  <c r="GF20" i="16"/>
  <c r="FT20" i="16"/>
  <c r="FH20" i="16"/>
  <c r="EV20" i="16"/>
  <c r="EJ20" i="16"/>
  <c r="DX20" i="16"/>
  <c r="DL20" i="16"/>
  <c r="CZ20" i="16"/>
  <c r="CN20" i="16"/>
  <c r="CB20" i="16"/>
  <c r="AR20" i="16"/>
  <c r="AF20" i="16"/>
  <c r="T20" i="16"/>
  <c r="IY20" i="16"/>
  <c r="IM20" i="16"/>
  <c r="IA20" i="16"/>
  <c r="HO20" i="16"/>
  <c r="HC20" i="16"/>
  <c r="GQ20" i="16"/>
  <c r="GE20" i="16"/>
  <c r="EU20" i="16"/>
  <c r="EI20" i="16"/>
  <c r="DW20" i="16"/>
  <c r="DK20" i="16"/>
  <c r="CY20" i="16"/>
  <c r="CM20" i="16"/>
  <c r="CA20" i="16"/>
  <c r="BO20" i="16"/>
  <c r="BC20" i="16"/>
  <c r="AQ20" i="16"/>
  <c r="S20" i="16"/>
  <c r="E21" i="16"/>
  <c r="IX20" i="16"/>
  <c r="IL20" i="16"/>
  <c r="HZ20" i="16"/>
  <c r="HN20" i="16"/>
  <c r="HB20" i="16"/>
  <c r="GP20" i="16"/>
  <c r="GD20" i="16"/>
  <c r="FR20" i="16"/>
  <c r="FF20" i="16"/>
  <c r="DV20" i="16"/>
  <c r="DJ20" i="16"/>
  <c r="CX20" i="16"/>
  <c r="CL20" i="16"/>
  <c r="BZ20" i="16"/>
  <c r="BN20" i="16"/>
  <c r="BB20" i="16"/>
  <c r="AP20" i="16"/>
  <c r="AD20" i="16"/>
  <c r="R20" i="16"/>
  <c r="IK20" i="16"/>
  <c r="HY20" i="16"/>
  <c r="HM20" i="16"/>
  <c r="HA20" i="16"/>
  <c r="GO20" i="16"/>
  <c r="GC20" i="16"/>
  <c r="FQ20" i="16"/>
  <c r="FE20" i="16"/>
  <c r="ES20" i="16"/>
  <c r="EG20" i="16"/>
  <c r="CW20" i="16"/>
  <c r="CK20" i="16"/>
  <c r="BY20" i="16"/>
  <c r="BM20" i="16"/>
  <c r="BA20" i="16"/>
  <c r="AO20" i="16"/>
  <c r="AC20" i="16"/>
  <c r="Q20" i="16"/>
  <c r="JG20" i="16"/>
  <c r="IU20" i="16"/>
  <c r="HK20" i="16"/>
  <c r="GY20" i="16"/>
  <c r="GM20" i="16"/>
  <c r="GA20" i="16"/>
  <c r="FO20" i="16"/>
  <c r="FC20" i="16"/>
  <c r="EQ20" i="16"/>
  <c r="EE20" i="16"/>
  <c r="DS20" i="16"/>
  <c r="DG20" i="16"/>
  <c r="BW20" i="16"/>
  <c r="BK20" i="16"/>
  <c r="AY20" i="16"/>
  <c r="AM20" i="16"/>
  <c r="AA20" i="16"/>
  <c r="O20" i="16"/>
  <c r="JF20" i="16"/>
  <c r="IT20" i="16"/>
  <c r="IH20" i="16"/>
  <c r="HV20" i="16"/>
  <c r="GL20" i="16"/>
  <c r="FZ20" i="16"/>
  <c r="FN20" i="16"/>
  <c r="FB20" i="16"/>
  <c r="EP20" i="16"/>
  <c r="ED20" i="16"/>
  <c r="DR20" i="16"/>
  <c r="DF20" i="16"/>
  <c r="CT20" i="16"/>
  <c r="CH20" i="16"/>
  <c r="AX20" i="16"/>
  <c r="AL20" i="16"/>
  <c r="Z20" i="16"/>
  <c r="HL20" i="16"/>
  <c r="BX20" i="16"/>
  <c r="GZ20" i="16"/>
  <c r="BL20" i="16"/>
  <c r="GN20" i="16"/>
  <c r="AZ20" i="16"/>
  <c r="GB20" i="16"/>
  <c r="P20" i="16"/>
  <c r="ER20" i="16"/>
  <c r="JH20" i="16"/>
  <c r="DT20" i="16"/>
  <c r="IV20" i="16"/>
  <c r="DH20" i="16"/>
  <c r="IJ20" i="16"/>
  <c r="CV20" i="16"/>
  <c r="HX20" i="16"/>
  <c r="CJ20" i="16"/>
  <c r="AB20" i="16"/>
  <c r="EU19" i="16"/>
  <c r="AR19" i="16"/>
  <c r="GF19" i="16"/>
  <c r="CC19" i="16"/>
  <c r="HQ19" i="16"/>
  <c r="DN19" i="16"/>
  <c r="JB19" i="16"/>
  <c r="EY19" i="16"/>
  <c r="AJ19" i="16"/>
  <c r="FX19" i="16"/>
  <c r="BU19" i="16"/>
  <c r="HI19" i="16"/>
  <c r="AI18" i="15"/>
  <c r="AJ18" i="15"/>
  <c r="AK18" i="15"/>
  <c r="EB18" i="15"/>
  <c r="DO18" i="15"/>
  <c r="BA18" i="15"/>
  <c r="DV18" i="15"/>
  <c r="ED18" i="15"/>
  <c r="BQ19" i="17"/>
  <c r="CD19" i="17"/>
  <c r="FA19" i="17"/>
  <c r="CZ19" i="17"/>
  <c r="GY19" i="16"/>
  <c r="BI19" i="16"/>
  <c r="EO19" i="17"/>
  <c r="BP19" i="17"/>
  <c r="DY19" i="17"/>
  <c r="EA19" i="17"/>
  <c r="EN19" i="17"/>
  <c r="DM19" i="17"/>
  <c r="CB19" i="17"/>
  <c r="DP19" i="17"/>
  <c r="ED19" i="17"/>
  <c r="DQ19" i="17"/>
  <c r="DR19" i="17"/>
  <c r="CW19" i="17"/>
  <c r="EI19" i="17"/>
  <c r="IV19" i="16"/>
  <c r="EF19" i="16"/>
  <c r="BJ19" i="16"/>
  <c r="GX19" i="16"/>
  <c r="CI19" i="16"/>
  <c r="HW19" i="16"/>
  <c r="DI19" i="16"/>
  <c r="IW19" i="16"/>
  <c r="EH19" i="16"/>
  <c r="FG19" i="16"/>
  <c r="BD19" i="16"/>
  <c r="GR19" i="16"/>
  <c r="CO19" i="16"/>
  <c r="IC19" i="16"/>
  <c r="DZ19" i="16"/>
  <c r="FK19" i="16"/>
  <c r="AV19" i="16"/>
  <c r="GJ19" i="16"/>
  <c r="CG19" i="16"/>
  <c r="HU19" i="16"/>
  <c r="AV18" i="15"/>
  <c r="AW18" i="15"/>
  <c r="AY18" i="15"/>
  <c r="DA18" i="15"/>
  <c r="EI18" i="15"/>
  <c r="CM19" i="15" l="1"/>
  <c r="DH19" i="15"/>
  <c r="ES19" i="15"/>
  <c r="CD19" i="15"/>
  <c r="BF19" i="15"/>
  <c r="BG19" i="15"/>
  <c r="BV19" i="15"/>
  <c r="BI19" i="15"/>
  <c r="CG19" i="15"/>
  <c r="AM19" i="15"/>
  <c r="DD19" i="15"/>
  <c r="DX19" i="15"/>
  <c r="BX20" i="15"/>
  <c r="BL20" i="15"/>
  <c r="AZ20" i="15"/>
  <c r="AN20" i="15"/>
  <c r="AB20" i="15"/>
  <c r="M20" i="15"/>
  <c r="ER20" i="15" s="1"/>
  <c r="BW20" i="15"/>
  <c r="BK20" i="15"/>
  <c r="AY20" i="15"/>
  <c r="AM20" i="15"/>
  <c r="AA20" i="15"/>
  <c r="BJ20" i="15"/>
  <c r="AX20" i="15"/>
  <c r="AL20" i="15"/>
  <c r="Z20" i="15"/>
  <c r="AT20" i="15"/>
  <c r="AH20" i="15"/>
  <c r="V20" i="15"/>
  <c r="EN20" i="15"/>
  <c r="F21" i="15"/>
  <c r="AR20" i="15"/>
  <c r="EM20" i="15"/>
  <c r="DV20" i="15"/>
  <c r="DC20" i="15"/>
  <c r="O20" i="15"/>
  <c r="DA20" i="15"/>
  <c r="CK20" i="15"/>
  <c r="BQ20" i="15"/>
  <c r="BA20" i="15"/>
  <c r="AG20" i="15"/>
  <c r="N20" i="15"/>
  <c r="CI20" i="15" s="1"/>
  <c r="AC20" i="15"/>
  <c r="BP20" i="15"/>
  <c r="AW20" i="15"/>
  <c r="AF20" i="15"/>
  <c r="CS20" i="15"/>
  <c r="DP20" i="15"/>
  <c r="AE20" i="15"/>
  <c r="EH20" i="15"/>
  <c r="DO20" i="15"/>
  <c r="CX20" i="15"/>
  <c r="CE20" i="15"/>
  <c r="AU20" i="15"/>
  <c r="AD20" i="15"/>
  <c r="DK20" i="15"/>
  <c r="CR20" i="15"/>
  <c r="CA20" i="15"/>
  <c r="BH20" i="15"/>
  <c r="AQ20" i="15"/>
  <c r="X20" i="15"/>
  <c r="BI20" i="15"/>
  <c r="BG20" i="15"/>
  <c r="AP20" i="15"/>
  <c r="W20" i="15"/>
  <c r="BM20" i="15"/>
  <c r="ES20" i="15"/>
  <c r="DI20" i="15"/>
  <c r="U20" i="15"/>
  <c r="CB20" i="15"/>
  <c r="EO20" i="15"/>
  <c r="DX20" i="15"/>
  <c r="DE20" i="15"/>
  <c r="CN20" i="15"/>
  <c r="BD20" i="15"/>
  <c r="T20" i="15"/>
  <c r="Y20" i="15"/>
  <c r="K20" i="15"/>
  <c r="L20" i="15" s="1"/>
  <c r="AR19" i="15"/>
  <c r="BS19" i="15"/>
  <c r="BT19" i="15"/>
  <c r="CK19" i="15"/>
  <c r="BX19" i="15"/>
  <c r="CS19" i="15"/>
  <c r="AY19" i="15"/>
  <c r="BW20" i="17"/>
  <c r="DG20" i="17"/>
  <c r="DM20" i="17"/>
  <c r="AI20" i="17"/>
  <c r="BL20" i="17"/>
  <c r="EW20" i="17"/>
  <c r="BT20" i="17"/>
  <c r="DO20" i="17"/>
  <c r="EY20" i="17"/>
  <c r="ER20" i="17"/>
  <c r="DW20" i="17"/>
  <c r="CZ20" i="17"/>
  <c r="CD20" i="17"/>
  <c r="DE19" i="15"/>
  <c r="EN19" i="15"/>
  <c r="CC19" i="15"/>
  <c r="BA19" i="15"/>
  <c r="BR19" i="15"/>
  <c r="CY19" i="15"/>
  <c r="CZ19" i="15"/>
  <c r="DU19" i="15"/>
  <c r="DC19" i="15"/>
  <c r="DQ19" i="15"/>
  <c r="BW19" i="15"/>
  <c r="DD20" i="17"/>
  <c r="BY20" i="17"/>
  <c r="FX20" i="17"/>
  <c r="CT20" i="17"/>
  <c r="DE20" i="17"/>
  <c r="DI20" i="17"/>
  <c r="ET20" i="17"/>
  <c r="FP20" i="17"/>
  <c r="EU20" i="17"/>
  <c r="DX20" i="17"/>
  <c r="DB20" i="17"/>
  <c r="CJ19" i="15"/>
  <c r="G21" i="17"/>
  <c r="H21" i="17" s="1"/>
  <c r="F22" i="17" s="1"/>
  <c r="J21" i="17"/>
  <c r="I21" i="17"/>
  <c r="EL19" i="15"/>
  <c r="CV19" i="15"/>
  <c r="AL19" i="15"/>
  <c r="CB19" i="15"/>
  <c r="BD19" i="15"/>
  <c r="CX19" i="15"/>
  <c r="EI19" i="15"/>
  <c r="EJ19" i="15"/>
  <c r="AO19" i="15"/>
  <c r="EM19" i="15"/>
  <c r="EO19" i="15"/>
  <c r="CU19" i="15"/>
  <c r="AK20" i="17"/>
  <c r="AM20" i="17"/>
  <c r="AY20" i="17"/>
  <c r="CL20" i="17"/>
  <c r="FI20" i="17"/>
  <c r="ES20" i="17"/>
  <c r="BQ20" i="17"/>
  <c r="FC20" i="17"/>
  <c r="BG20" i="17"/>
  <c r="AE20" i="17"/>
  <c r="FS20" i="17"/>
  <c r="EV20" i="17"/>
  <c r="DZ20" i="17"/>
  <c r="AN19" i="15"/>
  <c r="CH19" i="15"/>
  <c r="DB19" i="15"/>
  <c r="CI19" i="15"/>
  <c r="BC19" i="15"/>
  <c r="AZ19" i="15"/>
  <c r="CQ19" i="15"/>
  <c r="BQ19" i="15"/>
  <c r="DO19" i="15"/>
  <c r="EU19" i="15"/>
  <c r="DK19" i="15"/>
  <c r="CR19" i="15"/>
  <c r="CO19" i="15"/>
  <c r="CT19" i="15"/>
  <c r="DG19" i="15"/>
  <c r="AP20" i="17"/>
  <c r="BX20" i="17"/>
  <c r="CC20" i="17"/>
  <c r="DS20" i="17"/>
  <c r="AJ20" i="17"/>
  <c r="FU20" i="17"/>
  <c r="CO20" i="17"/>
  <c r="FZ20" i="17"/>
  <c r="AN20" i="17"/>
  <c r="BV20" i="17"/>
  <c r="AQ20" i="17"/>
  <c r="FH20" i="17"/>
  <c r="EL20" i="17"/>
  <c r="ER19" i="15"/>
  <c r="BE19" i="15"/>
  <c r="BK19" i="15"/>
  <c r="EZ20" i="16"/>
  <c r="AW20" i="16"/>
  <c r="GK20" i="16"/>
  <c r="AK19" i="15"/>
  <c r="BM19" i="15"/>
  <c r="DJ19" i="15"/>
  <c r="CE19" i="15"/>
  <c r="EH19" i="15"/>
  <c r="DL19" i="15"/>
  <c r="EB19" i="15"/>
  <c r="DA19" i="15"/>
  <c r="DF19" i="15"/>
  <c r="DS19" i="15"/>
  <c r="BJ20" i="17"/>
  <c r="CX20" i="17"/>
  <c r="DJ20" i="17"/>
  <c r="FA20" i="17"/>
  <c r="BN20" i="17"/>
  <c r="DH20" i="17"/>
  <c r="BE20" i="17"/>
  <c r="CK20" i="17"/>
  <c r="BC20" i="17"/>
  <c r="AF20" i="17"/>
  <c r="FT20" i="17"/>
  <c r="EX20" i="17"/>
  <c r="EC19" i="15"/>
  <c r="AJ19" i="15"/>
  <c r="AX19" i="15"/>
  <c r="CA19" i="15"/>
  <c r="EA19" i="15"/>
  <c r="CW19" i="15"/>
  <c r="BP19" i="15"/>
  <c r="EF19" i="15"/>
  <c r="DM19" i="15"/>
  <c r="DR19" i="15"/>
  <c r="EE19" i="15"/>
  <c r="EH20" i="17"/>
  <c r="EK20" i="17"/>
  <c r="EO20" i="17"/>
  <c r="AD20" i="17"/>
  <c r="CU20" i="17"/>
  <c r="AU20" i="17"/>
  <c r="EC20" i="17"/>
  <c r="AL20" i="17"/>
  <c r="BU20" i="17"/>
  <c r="DC20" i="17"/>
  <c r="BO20" i="17"/>
  <c r="AR20" i="17"/>
  <c r="FJ20" i="17"/>
  <c r="AQ19" i="15"/>
  <c r="GK21" i="16"/>
  <c r="Y21" i="16"/>
  <c r="X21" i="16"/>
  <c r="K21" i="16"/>
  <c r="L21" i="16" s="1"/>
  <c r="ID21" i="16" s="1"/>
  <c r="EA21" i="16"/>
  <c r="W21" i="16"/>
  <c r="CP21" i="16"/>
  <c r="V21" i="16"/>
  <c r="GS21" i="16"/>
  <c r="BE21" i="16"/>
  <c r="U21" i="16"/>
  <c r="FH21" i="16"/>
  <c r="T21" i="16"/>
  <c r="DW21" i="16"/>
  <c r="S21" i="16"/>
  <c r="E22" i="16"/>
  <c r="IL21" i="16"/>
  <c r="CX21" i="16"/>
  <c r="AD21" i="16"/>
  <c r="R21" i="16"/>
  <c r="HM21" i="16"/>
  <c r="BY21" i="16"/>
  <c r="AC21" i="16"/>
  <c r="Q21" i="16"/>
  <c r="GM21" i="16"/>
  <c r="AY21" i="16"/>
  <c r="AA21" i="16"/>
  <c r="O21" i="16"/>
  <c r="FN21" i="16"/>
  <c r="Z21" i="16"/>
  <c r="AB21" i="16"/>
  <c r="P21" i="16"/>
  <c r="AW19" i="15"/>
  <c r="BL19" i="15"/>
  <c r="CP19" i="15"/>
  <c r="ET19" i="15"/>
  <c r="DN19" i="15"/>
  <c r="DY19" i="15"/>
  <c r="ED19" i="15"/>
  <c r="EQ19" i="15"/>
  <c r="CF20" i="17"/>
  <c r="FN20" i="17"/>
  <c r="FM21" i="17"/>
  <c r="FA21" i="17"/>
  <c r="EO21" i="17"/>
  <c r="DQ21" i="17"/>
  <c r="Y21" i="17"/>
  <c r="FW21" i="17"/>
  <c r="FK21" i="17"/>
  <c r="EM21" i="17"/>
  <c r="AI21" i="17"/>
  <c r="W21" i="17"/>
  <c r="FJ21" i="17"/>
  <c r="BF21" i="17"/>
  <c r="AT21" i="17"/>
  <c r="V21" i="17"/>
  <c r="CM21" i="17"/>
  <c r="CA21" i="17"/>
  <c r="BO21" i="17"/>
  <c r="AQ21" i="17"/>
  <c r="S21" i="17"/>
  <c r="BP21" i="17"/>
  <c r="AY21" i="17"/>
  <c r="O21" i="17"/>
  <c r="AD21" i="17"/>
  <c r="FP21" i="17"/>
  <c r="EF21" i="17"/>
  <c r="AB21" i="17"/>
  <c r="EE21" i="17"/>
  <c r="DL21" i="17"/>
  <c r="E22" i="17"/>
  <c r="EZ21" i="17"/>
  <c r="AC21" i="17"/>
  <c r="CU21" i="17"/>
  <c r="BX21" i="17"/>
  <c r="AA21" i="17"/>
  <c r="X21" i="17"/>
  <c r="EQ21" i="17"/>
  <c r="DP21" i="17"/>
  <c r="BT21" i="17"/>
  <c r="U21" i="17"/>
  <c r="Z21" i="17"/>
  <c r="ED21" i="17"/>
  <c r="CN21" i="17"/>
  <c r="T21" i="17"/>
  <c r="Q21" i="17"/>
  <c r="CJ21" i="17"/>
  <c r="AZ21" i="17"/>
  <c r="P21" i="17"/>
  <c r="DI21" i="17"/>
  <c r="BW21" i="17"/>
  <c r="AM21" i="17"/>
  <c r="DD21" i="17"/>
  <c r="EK21" i="17"/>
  <c r="BE21" i="17"/>
  <c r="AG21" i="17"/>
  <c r="R21" i="17"/>
  <c r="K21" i="17"/>
  <c r="L21" i="17" s="1"/>
  <c r="BI20" i="17"/>
  <c r="EB20" i="17"/>
  <c r="BM20" i="17"/>
  <c r="FB20" i="17"/>
  <c r="BA20" i="17"/>
  <c r="CJ20" i="17"/>
  <c r="DR20" i="17"/>
  <c r="CA20" i="17"/>
  <c r="BD20" i="17"/>
  <c r="AH20" i="17"/>
  <c r="FV20" i="17"/>
  <c r="EF20" i="16"/>
  <c r="FD20" i="16"/>
  <c r="BJ20" i="16"/>
  <c r="GX20" i="16"/>
  <c r="CI20" i="16"/>
  <c r="HW20" i="16"/>
  <c r="DI20" i="16"/>
  <c r="IW20" i="16"/>
  <c r="EH20" i="16"/>
  <c r="FG20" i="16"/>
  <c r="BD20" i="16"/>
  <c r="GR20" i="16"/>
  <c r="CO20" i="16"/>
  <c r="IC20" i="16"/>
  <c r="DZ20" i="16"/>
  <c r="FK20" i="16"/>
  <c r="AV20" i="16"/>
  <c r="GJ20" i="16"/>
  <c r="CG20" i="16"/>
  <c r="HU20" i="16"/>
  <c r="BJ19" i="15"/>
  <c r="BZ19" i="15"/>
  <c r="DI19" i="15"/>
  <c r="BO19" i="15"/>
  <c r="EG19" i="15"/>
  <c r="AU19" i="15"/>
  <c r="AI19" i="15"/>
  <c r="EK19" i="15"/>
  <c r="EP19" i="15"/>
  <c r="AG20" i="17"/>
  <c r="DP20" i="17"/>
  <c r="CR20" i="17"/>
  <c r="FK20" i="17"/>
  <c r="CI20" i="17"/>
  <c r="FY20" i="17"/>
  <c r="BS20" i="17"/>
  <c r="DA20" i="17"/>
  <c r="EG20" i="17"/>
  <c r="CM20" i="17"/>
  <c r="BP20" i="17"/>
  <c r="AT20" i="17"/>
  <c r="BB19" i="15"/>
  <c r="BN19" i="15"/>
  <c r="CF19" i="15"/>
  <c r="DP19" i="15"/>
  <c r="DT19" i="15"/>
  <c r="FP20" i="16"/>
  <c r="AN20" i="16"/>
  <c r="BV20" i="16"/>
  <c r="HJ20" i="16"/>
  <c r="CU20" i="16"/>
  <c r="II20" i="16"/>
  <c r="DU20" i="16"/>
  <c r="JI20" i="16"/>
  <c r="ET20" i="16"/>
  <c r="AE20" i="16"/>
  <c r="FS20" i="16"/>
  <c r="BP20" i="16"/>
  <c r="HD20" i="16"/>
  <c r="DA20" i="16"/>
  <c r="IO20" i="16"/>
  <c r="EL20" i="16"/>
  <c r="AI20" i="16"/>
  <c r="FW20" i="16"/>
  <c r="BH20" i="16"/>
  <c r="GV20" i="16"/>
  <c r="CS20" i="16"/>
  <c r="IG20" i="16"/>
  <c r="BY19" i="15"/>
  <c r="CN19" i="15"/>
  <c r="DZ19" i="15"/>
  <c r="AP19" i="15"/>
  <c r="AS19" i="15"/>
  <c r="AT19" i="15"/>
  <c r="BH19" i="15"/>
  <c r="AV19" i="15"/>
  <c r="CS20" i="17"/>
  <c r="BB20" i="17"/>
  <c r="AV20" i="17"/>
  <c r="AZ20" i="17"/>
  <c r="DT20" i="17"/>
  <c r="DF20" i="17"/>
  <c r="CH20" i="17"/>
  <c r="DQ20" i="17"/>
  <c r="EZ20" i="17"/>
  <c r="CY20" i="17"/>
  <c r="CB20" i="17"/>
  <c r="BF20" i="17"/>
  <c r="EP21" i="17" l="1"/>
  <c r="AJ21" i="17"/>
  <c r="DY21" i="17"/>
  <c r="ER21" i="17"/>
  <c r="CW21" i="17"/>
  <c r="CV21" i="17"/>
  <c r="FB21" i="17"/>
  <c r="FG21" i="17"/>
  <c r="EL21" i="17"/>
  <c r="DO21" i="17"/>
  <c r="CS21" i="17"/>
  <c r="DT21" i="16"/>
  <c r="CJ21" i="16"/>
  <c r="DR21" i="16"/>
  <c r="JF21" i="16"/>
  <c r="EQ21" i="16"/>
  <c r="FQ21" i="16"/>
  <c r="BB21" i="16"/>
  <c r="GP21" i="16"/>
  <c r="CA21" i="16"/>
  <c r="HO21" i="16"/>
  <c r="DL21" i="16"/>
  <c r="IZ21" i="16"/>
  <c r="EW21" i="16"/>
  <c r="AT21" i="16"/>
  <c r="GH21" i="16"/>
  <c r="CE21" i="16"/>
  <c r="HS21" i="16"/>
  <c r="DD21" i="16"/>
  <c r="IR21" i="16"/>
  <c r="EO21" i="16"/>
  <c r="BS20" i="15"/>
  <c r="DD20" i="15"/>
  <c r="DZ20" i="15"/>
  <c r="EP20" i="15"/>
  <c r="AW21" i="16"/>
  <c r="AO21" i="17"/>
  <c r="BM21" i="17"/>
  <c r="CB21" i="17"/>
  <c r="FI21" i="17"/>
  <c r="AR21" i="17"/>
  <c r="FU21" i="17"/>
  <c r="DX21" i="17"/>
  <c r="DM21" i="17"/>
  <c r="FR21" i="17"/>
  <c r="AE21" i="17"/>
  <c r="FS21" i="17"/>
  <c r="EX21" i="17"/>
  <c r="EA21" i="17"/>
  <c r="DE21" i="17"/>
  <c r="JH21" i="16"/>
  <c r="HX21" i="16"/>
  <c r="ED21" i="16"/>
  <c r="FC21" i="16"/>
  <c r="AO21" i="16"/>
  <c r="GC21" i="16"/>
  <c r="BN21" i="16"/>
  <c r="HB21" i="16"/>
  <c r="CM21" i="16"/>
  <c r="IA21" i="16"/>
  <c r="DX21" i="16"/>
  <c r="FI21" i="16"/>
  <c r="BF21" i="16"/>
  <c r="GT21" i="16"/>
  <c r="CQ21" i="16"/>
  <c r="IE21" i="16"/>
  <c r="DP21" i="16"/>
  <c r="JD21" i="16"/>
  <c r="FA21" i="16"/>
  <c r="BU20" i="15"/>
  <c r="DY20" i="15"/>
  <c r="BN20" i="15"/>
  <c r="EI20" i="15"/>
  <c r="CL20" i="15"/>
  <c r="DW20" i="15"/>
  <c r="EL20" i="15"/>
  <c r="EF21" i="16"/>
  <c r="CV21" i="16"/>
  <c r="EP21" i="16"/>
  <c r="FO21" i="16"/>
  <c r="BA21" i="16"/>
  <c r="GO21" i="16"/>
  <c r="BZ21" i="16"/>
  <c r="HN21" i="16"/>
  <c r="CY21" i="16"/>
  <c r="IM21" i="16"/>
  <c r="EJ21" i="16"/>
  <c r="AG21" i="16"/>
  <c r="FU21" i="16"/>
  <c r="BR21" i="16"/>
  <c r="HF21" i="16"/>
  <c r="DC21" i="16"/>
  <c r="IQ21" i="16"/>
  <c r="EB21" i="16"/>
  <c r="FM21" i="16"/>
  <c r="AL21" i="17"/>
  <c r="EN21" i="17"/>
  <c r="FE21" i="17"/>
  <c r="BH21" i="17"/>
  <c r="CO21" i="17"/>
  <c r="BA21" i="17"/>
  <c r="ER22" i="17"/>
  <c r="CV22" i="17"/>
  <c r="AB22" i="17"/>
  <c r="P22" i="17"/>
  <c r="FZ22" i="17"/>
  <c r="ED22" i="17"/>
  <c r="AL22" i="17"/>
  <c r="Z22" i="17"/>
  <c r="FA22" i="17"/>
  <c r="BI22" i="17"/>
  <c r="Y22" i="17"/>
  <c r="FV22" i="17"/>
  <c r="CD22" i="17"/>
  <c r="AH22" i="17"/>
  <c r="V22" i="17"/>
  <c r="BS22" i="17"/>
  <c r="R22" i="17"/>
  <c r="FU22" i="17"/>
  <c r="AG22" i="17"/>
  <c r="Q22" i="17"/>
  <c r="EI22" i="17"/>
  <c r="AE22" i="17"/>
  <c r="K22" i="17"/>
  <c r="L22" i="17" s="1"/>
  <c r="FR22" i="17"/>
  <c r="CX22" i="17"/>
  <c r="AD22" i="17"/>
  <c r="CI22" i="17"/>
  <c r="EG22" i="17"/>
  <c r="AC22" i="17"/>
  <c r="CA22" i="17"/>
  <c r="X22" i="17"/>
  <c r="EA22" i="17"/>
  <c r="W22" i="17"/>
  <c r="AP22" i="17"/>
  <c r="AO22" i="17"/>
  <c r="AA22" i="17"/>
  <c r="E23" i="17"/>
  <c r="BK22" i="17"/>
  <c r="T22" i="17"/>
  <c r="S22" i="17"/>
  <c r="EE22" i="17"/>
  <c r="O22" i="17"/>
  <c r="FO22" i="17"/>
  <c r="EV22" i="17"/>
  <c r="U22" i="17"/>
  <c r="CW22" i="17"/>
  <c r="EW21" i="17"/>
  <c r="AF21" i="17"/>
  <c r="BC21" i="17"/>
  <c r="AH21" i="17"/>
  <c r="FV21" i="17"/>
  <c r="EY21" i="17"/>
  <c r="EC21" i="17"/>
  <c r="ER21" i="16"/>
  <c r="IJ21" i="16"/>
  <c r="FB21" i="16"/>
  <c r="AM21" i="16"/>
  <c r="GA21" i="16"/>
  <c r="BM21" i="16"/>
  <c r="HA21" i="16"/>
  <c r="CL21" i="16"/>
  <c r="HZ21" i="16"/>
  <c r="DK21" i="16"/>
  <c r="IY21" i="16"/>
  <c r="EV21" i="16"/>
  <c r="AS21" i="16"/>
  <c r="GG21" i="16"/>
  <c r="CD21" i="16"/>
  <c r="HR21" i="16"/>
  <c r="DO21" i="16"/>
  <c r="JC21" i="16"/>
  <c r="EN21" i="16"/>
  <c r="AK21" i="16"/>
  <c r="FY21" i="16"/>
  <c r="IK21" i="16"/>
  <c r="BU21" i="16"/>
  <c r="AS20" i="15"/>
  <c r="CG20" i="15"/>
  <c r="DU20" i="15"/>
  <c r="DL20" i="15"/>
  <c r="BF20" i="15"/>
  <c r="BV20" i="15"/>
  <c r="CJ20" i="15"/>
  <c r="BI21" i="16"/>
  <c r="AN21" i="16"/>
  <c r="HQ21" i="16"/>
  <c r="FF21" i="17"/>
  <c r="ES21" i="17"/>
  <c r="ET21" i="17"/>
  <c r="BN21" i="17"/>
  <c r="CD21" i="17"/>
  <c r="FY21" i="17"/>
  <c r="AZ21" i="16"/>
  <c r="GB21" i="16"/>
  <c r="BJ21" i="16"/>
  <c r="GX21" i="16"/>
  <c r="CI21" i="16"/>
  <c r="HW21" i="16"/>
  <c r="DI21" i="16"/>
  <c r="IW21" i="16"/>
  <c r="EH21" i="16"/>
  <c r="FG21" i="16"/>
  <c r="BD21" i="16"/>
  <c r="GR21" i="16"/>
  <c r="CO21" i="16"/>
  <c r="IC21" i="16"/>
  <c r="DZ21" i="16"/>
  <c r="FK21" i="16"/>
  <c r="AV21" i="16"/>
  <c r="GJ21" i="16"/>
  <c r="CG21" i="16"/>
  <c r="HU21" i="16"/>
  <c r="BZ20" i="15"/>
  <c r="EB20" i="15"/>
  <c r="CZ20" i="15"/>
  <c r="EK20" i="15"/>
  <c r="DU21" i="15"/>
  <c r="BY21" i="15"/>
  <c r="AC21" i="15"/>
  <c r="N21" i="15"/>
  <c r="DT21" i="15"/>
  <c r="BX21" i="15"/>
  <c r="AB21" i="15"/>
  <c r="M21" i="15"/>
  <c r="BM21" i="15" s="1"/>
  <c r="DS21" i="15"/>
  <c r="BW21" i="15"/>
  <c r="AA21" i="15"/>
  <c r="DD21" i="15"/>
  <c r="BH21" i="15"/>
  <c r="BS21" i="15"/>
  <c r="AI21" i="15"/>
  <c r="W21" i="15"/>
  <c r="BE21" i="15"/>
  <c r="AG21" i="15"/>
  <c r="U21" i="15"/>
  <c r="EH21" i="15"/>
  <c r="T21" i="15"/>
  <c r="BV21" i="15"/>
  <c r="BJ21" i="15"/>
  <c r="AE21" i="15"/>
  <c r="BI21" i="15"/>
  <c r="O21" i="15"/>
  <c r="DX21" i="15" s="1"/>
  <c r="CT21" i="15"/>
  <c r="AJ21" i="15"/>
  <c r="F22" i="15"/>
  <c r="CZ21" i="15"/>
  <c r="AH21" i="15"/>
  <c r="EU21" i="15"/>
  <c r="AF21" i="15"/>
  <c r="DQ21" i="15"/>
  <c r="Z21" i="15"/>
  <c r="Y21" i="15"/>
  <c r="AD21" i="15"/>
  <c r="EJ21" i="15"/>
  <c r="AR21" i="15"/>
  <c r="X21" i="15"/>
  <c r="AQ21" i="15"/>
  <c r="V21" i="15"/>
  <c r="K21" i="15"/>
  <c r="L21" i="15" s="1"/>
  <c r="EN21" i="15" s="1"/>
  <c r="BR20" i="15"/>
  <c r="CH20" i="15"/>
  <c r="CU20" i="15"/>
  <c r="CV20" i="15"/>
  <c r="CK21" i="16"/>
  <c r="EM21" i="16"/>
  <c r="FL21" i="17"/>
  <c r="DU21" i="17"/>
  <c r="FO21" i="17"/>
  <c r="CZ21" i="17"/>
  <c r="CY21" i="17"/>
  <c r="BG21" i="17"/>
  <c r="AK21" i="17"/>
  <c r="DJ21" i="17"/>
  <c r="CF21" i="17"/>
  <c r="AN21" i="17"/>
  <c r="FH21" i="17"/>
  <c r="BJ21" i="17"/>
  <c r="AV21" i="17"/>
  <c r="FZ21" i="17"/>
  <c r="CH21" i="17"/>
  <c r="DS21" i="17"/>
  <c r="DK21" i="17"/>
  <c r="CP21" i="17"/>
  <c r="BS21" i="17"/>
  <c r="AW21" i="17"/>
  <c r="FD21" i="16"/>
  <c r="BL21" i="16"/>
  <c r="BV21" i="16"/>
  <c r="HJ21" i="16"/>
  <c r="CU21" i="16"/>
  <c r="II21" i="16"/>
  <c r="DU21" i="16"/>
  <c r="JI21" i="16"/>
  <c r="ET21" i="16"/>
  <c r="AE21" i="16"/>
  <c r="FS21" i="16"/>
  <c r="BP21" i="16"/>
  <c r="HD21" i="16"/>
  <c r="DA21" i="16"/>
  <c r="IO21" i="16"/>
  <c r="EL21" i="16"/>
  <c r="AI21" i="16"/>
  <c r="FW21" i="16"/>
  <c r="BH21" i="16"/>
  <c r="GV21" i="16"/>
  <c r="CS21" i="16"/>
  <c r="IG21" i="16"/>
  <c r="AO20" i="15"/>
  <c r="CQ20" i="15"/>
  <c r="EU20" i="15"/>
  <c r="AV20" i="15"/>
  <c r="DQ20" i="15"/>
  <c r="CW20" i="15"/>
  <c r="AJ20" i="15"/>
  <c r="CD20" i="15"/>
  <c r="CT20" i="15"/>
  <c r="DG20" i="15"/>
  <c r="DH20" i="15"/>
  <c r="AL21" i="16"/>
  <c r="GY21" i="16"/>
  <c r="HY21" i="16"/>
  <c r="IX21" i="16"/>
  <c r="EI21" i="16"/>
  <c r="AF21" i="16"/>
  <c r="BQ21" i="16"/>
  <c r="HE21" i="16"/>
  <c r="DB21" i="16"/>
  <c r="IP21" i="16"/>
  <c r="FN21" i="17"/>
  <c r="FQ21" i="17"/>
  <c r="EV21" i="17"/>
  <c r="AX21" i="17"/>
  <c r="CI21" i="17"/>
  <c r="GL21" i="16"/>
  <c r="CW21" i="16"/>
  <c r="EU21" i="16"/>
  <c r="CC21" i="16"/>
  <c r="DN21" i="16"/>
  <c r="EY21" i="16"/>
  <c r="FX21" i="16"/>
  <c r="BK21" i="17"/>
  <c r="CL21" i="17"/>
  <c r="BZ21" i="17"/>
  <c r="CT21" i="17"/>
  <c r="BV21" i="17"/>
  <c r="AS21" i="17"/>
  <c r="CX21" i="17"/>
  <c r="EJ21" i="17"/>
  <c r="DW21" i="17"/>
  <c r="DB21" i="17"/>
  <c r="CE21" i="17"/>
  <c r="BI21" i="17"/>
  <c r="GN21" i="16"/>
  <c r="GZ21" i="16"/>
  <c r="CH21" i="16"/>
  <c r="HV21" i="16"/>
  <c r="DG21" i="16"/>
  <c r="IU21" i="16"/>
  <c r="EG21" i="16"/>
  <c r="FF21" i="16"/>
  <c r="AQ21" i="16"/>
  <c r="GE21" i="16"/>
  <c r="CB21" i="16"/>
  <c r="HP21" i="16"/>
  <c r="DM21" i="16"/>
  <c r="JA21" i="16"/>
  <c r="EX21" i="16"/>
  <c r="AU21" i="16"/>
  <c r="GI21" i="16"/>
  <c r="BT21" i="16"/>
  <c r="HH21" i="16"/>
  <c r="DE21" i="16"/>
  <c r="IS21" i="16"/>
  <c r="EG20" i="15"/>
  <c r="BE20" i="15"/>
  <c r="DJ20" i="15"/>
  <c r="EC20" i="15"/>
  <c r="BO20" i="15"/>
  <c r="EJ20" i="15"/>
  <c r="BC20" i="15"/>
  <c r="CP20" i="15"/>
  <c r="DF20" i="15"/>
  <c r="DS20" i="15"/>
  <c r="DT20" i="15"/>
  <c r="FZ21" i="16"/>
  <c r="GW21" i="16"/>
  <c r="AP21" i="17"/>
  <c r="DV21" i="17"/>
  <c r="AU21" i="17"/>
  <c r="BW21" i="16"/>
  <c r="JE22" i="16"/>
  <c r="IS22" i="16"/>
  <c r="IG22" i="16"/>
  <c r="GW22" i="16"/>
  <c r="FY22" i="16"/>
  <c r="FM22" i="16"/>
  <c r="FA22" i="16"/>
  <c r="EO22" i="16"/>
  <c r="EC22" i="16"/>
  <c r="DQ22" i="16"/>
  <c r="DE22" i="16"/>
  <c r="CS22" i="16"/>
  <c r="BI22" i="16"/>
  <c r="AK22" i="16"/>
  <c r="Y22" i="16"/>
  <c r="JD22" i="16"/>
  <c r="IR22" i="16"/>
  <c r="IF22" i="16"/>
  <c r="HT22" i="16"/>
  <c r="HH22" i="16"/>
  <c r="GV22" i="16"/>
  <c r="FL22" i="16"/>
  <c r="EN22" i="16"/>
  <c r="EB22" i="16"/>
  <c r="DP22" i="16"/>
  <c r="DD22" i="16"/>
  <c r="CR22" i="16"/>
  <c r="CF22" i="16"/>
  <c r="BT22" i="16"/>
  <c r="BH22" i="16"/>
  <c r="X22" i="16"/>
  <c r="K22" i="16"/>
  <c r="L22" i="16" s="1"/>
  <c r="JC22" i="16"/>
  <c r="IQ22" i="16"/>
  <c r="IE22" i="16"/>
  <c r="HS22" i="16"/>
  <c r="HG22" i="16"/>
  <c r="GU22" i="16"/>
  <c r="GI22" i="16"/>
  <c r="FW22" i="16"/>
  <c r="EM22" i="16"/>
  <c r="EA22" i="16"/>
  <c r="DO22" i="16"/>
  <c r="DC22" i="16"/>
  <c r="CQ22" i="16"/>
  <c r="CE22" i="16"/>
  <c r="BS22" i="16"/>
  <c r="BG22" i="16"/>
  <c r="AU22" i="16"/>
  <c r="AI22" i="16"/>
  <c r="W22" i="16"/>
  <c r="IP22" i="16"/>
  <c r="ID22" i="16"/>
  <c r="HR22" i="16"/>
  <c r="HF22" i="16"/>
  <c r="GT22" i="16"/>
  <c r="GH22" i="16"/>
  <c r="FV22" i="16"/>
  <c r="FJ22" i="16"/>
  <c r="EX22" i="16"/>
  <c r="EL22" i="16"/>
  <c r="DB22" i="16"/>
  <c r="CP22" i="16"/>
  <c r="CD22" i="16"/>
  <c r="BR22" i="16"/>
  <c r="BF22" i="16"/>
  <c r="AT22" i="16"/>
  <c r="AH22" i="16"/>
  <c r="V22" i="16"/>
  <c r="JA22" i="16"/>
  <c r="IO22" i="16"/>
  <c r="HE22" i="16"/>
  <c r="GS22" i="16"/>
  <c r="GG22" i="16"/>
  <c r="FU22" i="16"/>
  <c r="FI22" i="16"/>
  <c r="EW22" i="16"/>
  <c r="EK22" i="16"/>
  <c r="DY22" i="16"/>
  <c r="DM22" i="16"/>
  <c r="DA22" i="16"/>
  <c r="BQ22" i="16"/>
  <c r="BE22" i="16"/>
  <c r="AS22" i="16"/>
  <c r="AG22" i="16"/>
  <c r="U22" i="16"/>
  <c r="IZ22" i="16"/>
  <c r="IN22" i="16"/>
  <c r="IB22" i="16"/>
  <c r="HP22" i="16"/>
  <c r="HD22" i="16"/>
  <c r="FT22" i="16"/>
  <c r="FH22" i="16"/>
  <c r="EV22" i="16"/>
  <c r="EJ22" i="16"/>
  <c r="DX22" i="16"/>
  <c r="DL22" i="16"/>
  <c r="CZ22" i="16"/>
  <c r="CN22" i="16"/>
  <c r="CB22" i="16"/>
  <c r="BP22" i="16"/>
  <c r="AF22" i="16"/>
  <c r="T22" i="16"/>
  <c r="IY22" i="16"/>
  <c r="IM22" i="16"/>
  <c r="IA22" i="16"/>
  <c r="HO22" i="16"/>
  <c r="HC22" i="16"/>
  <c r="GQ22" i="16"/>
  <c r="GE22" i="16"/>
  <c r="FS22" i="16"/>
  <c r="EI22" i="16"/>
  <c r="DW22" i="16"/>
  <c r="DK22" i="16"/>
  <c r="CY22" i="16"/>
  <c r="CM22" i="16"/>
  <c r="CA22" i="16"/>
  <c r="BO22" i="16"/>
  <c r="BC22" i="16"/>
  <c r="AQ22" i="16"/>
  <c r="AE22" i="16"/>
  <c r="S22" i="16"/>
  <c r="E23" i="16"/>
  <c r="IX22" i="16"/>
  <c r="IL22" i="16"/>
  <c r="HZ22" i="16"/>
  <c r="HN22" i="16"/>
  <c r="HB22" i="16"/>
  <c r="GP22" i="16"/>
  <c r="GD22" i="16"/>
  <c r="FR22" i="16"/>
  <c r="FF22" i="16"/>
  <c r="ET22" i="16"/>
  <c r="DJ22" i="16"/>
  <c r="CX22" i="16"/>
  <c r="CL22" i="16"/>
  <c r="BZ22" i="16"/>
  <c r="BN22" i="16"/>
  <c r="BB22" i="16"/>
  <c r="AP22" i="16"/>
  <c r="AD22" i="16"/>
  <c r="R22" i="16"/>
  <c r="JI22" i="16"/>
  <c r="HY22" i="16"/>
  <c r="HM22" i="16"/>
  <c r="HA22" i="16"/>
  <c r="GO22" i="16"/>
  <c r="GC22" i="16"/>
  <c r="FQ22" i="16"/>
  <c r="FE22" i="16"/>
  <c r="ES22" i="16"/>
  <c r="EG22" i="16"/>
  <c r="DU22" i="16"/>
  <c r="CK22" i="16"/>
  <c r="BY22" i="16"/>
  <c r="BM22" i="16"/>
  <c r="BA22" i="16"/>
  <c r="AO22" i="16"/>
  <c r="AC22" i="16"/>
  <c r="Q22" i="16"/>
  <c r="JG22" i="16"/>
  <c r="IU22" i="16"/>
  <c r="II22" i="16"/>
  <c r="GY22" i="16"/>
  <c r="GM22" i="16"/>
  <c r="GA22" i="16"/>
  <c r="FO22" i="16"/>
  <c r="FC22" i="16"/>
  <c r="EQ22" i="16"/>
  <c r="EE22" i="16"/>
  <c r="DS22" i="16"/>
  <c r="DG22" i="16"/>
  <c r="CU22" i="16"/>
  <c r="BK22" i="16"/>
  <c r="AY22" i="16"/>
  <c r="AM22" i="16"/>
  <c r="AA22" i="16"/>
  <c r="O22" i="16"/>
  <c r="JF22" i="16"/>
  <c r="IT22" i="16"/>
  <c r="IH22" i="16"/>
  <c r="HV22" i="16"/>
  <c r="HJ22" i="16"/>
  <c r="FZ22" i="16"/>
  <c r="FN22" i="16"/>
  <c r="FB22" i="16"/>
  <c r="EP22" i="16"/>
  <c r="ED22" i="16"/>
  <c r="DR22" i="16"/>
  <c r="DF22" i="16"/>
  <c r="CT22" i="16"/>
  <c r="CH22" i="16"/>
  <c r="BV22" i="16"/>
  <c r="AL22" i="16"/>
  <c r="Z22" i="16"/>
  <c r="JH22" i="16"/>
  <c r="DT22" i="16"/>
  <c r="IV22" i="16"/>
  <c r="DH22" i="16"/>
  <c r="IJ22" i="16"/>
  <c r="CV22" i="16"/>
  <c r="HX22" i="16"/>
  <c r="CJ22" i="16"/>
  <c r="GN22" i="16"/>
  <c r="AZ22" i="16"/>
  <c r="FP22" i="16"/>
  <c r="AB22" i="16"/>
  <c r="FD22" i="16"/>
  <c r="P22" i="16"/>
  <c r="ER22" i="16"/>
  <c r="EF22" i="16"/>
  <c r="GB22" i="16"/>
  <c r="BX22" i="16"/>
  <c r="AJ21" i="16"/>
  <c r="BQ21" i="17"/>
  <c r="DA21" i="17"/>
  <c r="DH21" i="17"/>
  <c r="BD21" i="17"/>
  <c r="EG21" i="17"/>
  <c r="CR21" i="17"/>
  <c r="BB21" i="17"/>
  <c r="BL21" i="17"/>
  <c r="DR21" i="17"/>
  <c r="FC21" i="17"/>
  <c r="EI21" i="17"/>
  <c r="DN21" i="17"/>
  <c r="CQ21" i="17"/>
  <c r="BU21" i="17"/>
  <c r="DH21" i="16"/>
  <c r="BX21" i="16"/>
  <c r="CT21" i="16"/>
  <c r="IH21" i="16"/>
  <c r="DS21" i="16"/>
  <c r="JG21" i="16"/>
  <c r="ES21" i="16"/>
  <c r="FR21" i="16"/>
  <c r="BC21" i="16"/>
  <c r="GQ21" i="16"/>
  <c r="CN21" i="16"/>
  <c r="IB21" i="16"/>
  <c r="DY21" i="16"/>
  <c r="FJ21" i="16"/>
  <c r="BG21" i="16"/>
  <c r="GU21" i="16"/>
  <c r="CF21" i="16"/>
  <c r="HT21" i="16"/>
  <c r="DQ21" i="16"/>
  <c r="JE21" i="16"/>
  <c r="BY20" i="15"/>
  <c r="EA20" i="15"/>
  <c r="CC20" i="15"/>
  <c r="CF20" i="15"/>
  <c r="AI20" i="15"/>
  <c r="BT20" i="15"/>
  <c r="DB20" i="15"/>
  <c r="DR20" i="15"/>
  <c r="EE20" i="15"/>
  <c r="EF20" i="15"/>
  <c r="EZ21" i="16"/>
  <c r="FP21" i="16"/>
  <c r="BK21" i="16"/>
  <c r="DJ21" i="16"/>
  <c r="FT21" i="16"/>
  <c r="FL21" i="16"/>
  <c r="DG21" i="17"/>
  <c r="BR21" i="17"/>
  <c r="AX21" i="16"/>
  <c r="HK21" i="16"/>
  <c r="DV21" i="16"/>
  <c r="AR21" i="16"/>
  <c r="GF21" i="16"/>
  <c r="JB21" i="16"/>
  <c r="HI21" i="16"/>
  <c r="EB21" i="17"/>
  <c r="DF21" i="17"/>
  <c r="FD21" i="17"/>
  <c r="CK21" i="17"/>
  <c r="FX21" i="17"/>
  <c r="DT21" i="17"/>
  <c r="BY21" i="17"/>
  <c r="CC21" i="17"/>
  <c r="EH21" i="17"/>
  <c r="FT21" i="17"/>
  <c r="EU21" i="17"/>
  <c r="DZ21" i="17"/>
  <c r="DC21" i="17"/>
  <c r="CG21" i="17"/>
  <c r="IV21" i="16"/>
  <c r="HL21" i="16"/>
  <c r="DF21" i="16"/>
  <c r="IT21" i="16"/>
  <c r="EE21" i="16"/>
  <c r="FE21" i="16"/>
  <c r="AP21" i="16"/>
  <c r="GD21" i="16"/>
  <c r="BO21" i="16"/>
  <c r="HC21" i="16"/>
  <c r="CZ21" i="16"/>
  <c r="IN21" i="16"/>
  <c r="EK21" i="16"/>
  <c r="AH21" i="16"/>
  <c r="FV21" i="16"/>
  <c r="BS21" i="16"/>
  <c r="HG21" i="16"/>
  <c r="CR21" i="16"/>
  <c r="IF21" i="16"/>
  <c r="EC21" i="16"/>
  <c r="G22" i="17"/>
  <c r="H22" i="17" s="1"/>
  <c r="F23" i="17" s="1"/>
  <c r="J22" i="17"/>
  <c r="DJ22" i="17" s="1"/>
  <c r="I22" i="17"/>
  <c r="AK20" i="15"/>
  <c r="CO20" i="15"/>
  <c r="ET20" i="15"/>
  <c r="CY20" i="15"/>
  <c r="DM20" i="15"/>
  <c r="BB20" i="15"/>
  <c r="CM20" i="15"/>
  <c r="DN20" i="15"/>
  <c r="ED20" i="15"/>
  <c r="EQ20" i="15"/>
  <c r="BP21" i="15" l="1"/>
  <c r="AW21" i="15"/>
  <c r="BB21" i="15"/>
  <c r="CH21" i="15"/>
  <c r="BT21" i="15"/>
  <c r="CI21" i="15"/>
  <c r="CJ21" i="15"/>
  <c r="CK21" i="15"/>
  <c r="CU22" i="17"/>
  <c r="BY22" i="17"/>
  <c r="FC22" i="17"/>
  <c r="FI22" i="17"/>
  <c r="DO22" i="17"/>
  <c r="EZ22" i="17"/>
  <c r="AT22" i="17"/>
  <c r="FM22" i="17"/>
  <c r="EP22" i="17"/>
  <c r="DH22" i="17"/>
  <c r="CN21" i="15"/>
  <c r="BU21" i="15"/>
  <c r="BD21" i="15"/>
  <c r="DF21" i="15"/>
  <c r="AU21" i="15"/>
  <c r="CF21" i="15"/>
  <c r="CU21" i="15"/>
  <c r="CV21" i="15"/>
  <c r="CW21" i="15"/>
  <c r="ES22" i="17"/>
  <c r="BD22" i="17"/>
  <c r="EQ22" i="17"/>
  <c r="DM22" i="17"/>
  <c r="AF22" i="17"/>
  <c r="EH22" i="17"/>
  <c r="FS22" i="17"/>
  <c r="AI22" i="17"/>
  <c r="BF22" i="17"/>
  <c r="AK22" i="17"/>
  <c r="FY22" i="17"/>
  <c r="FB22" i="17"/>
  <c r="DT22" i="17"/>
  <c r="DL21" i="15"/>
  <c r="CS21" i="15"/>
  <c r="CB21" i="15"/>
  <c r="AK21" i="15"/>
  <c r="ED21" i="15"/>
  <c r="AS21" i="15"/>
  <c r="BG21" i="15"/>
  <c r="CR21" i="15"/>
  <c r="DG21" i="15"/>
  <c r="DH21" i="15"/>
  <c r="DI21" i="15"/>
  <c r="AM22" i="17"/>
  <c r="CQ22" i="17"/>
  <c r="EM23" i="17"/>
  <c r="DC23" i="17"/>
  <c r="EE23" i="17"/>
  <c r="CR23" i="17"/>
  <c r="AE23" i="17"/>
  <c r="S23" i="17"/>
  <c r="EP23" i="17"/>
  <c r="DB23" i="17"/>
  <c r="AC23" i="17"/>
  <c r="Q23" i="17"/>
  <c r="FB23" i="17"/>
  <c r="DN23" i="17"/>
  <c r="AB23" i="17"/>
  <c r="P23" i="17"/>
  <c r="FY23" i="17"/>
  <c r="EK23" i="17"/>
  <c r="Y23" i="17"/>
  <c r="EG23" i="17"/>
  <c r="U23" i="17"/>
  <c r="EF23" i="17"/>
  <c r="BW23" i="17"/>
  <c r="T23" i="17"/>
  <c r="BU23" i="17"/>
  <c r="O23" i="17"/>
  <c r="FG23" i="17"/>
  <c r="BV23" i="17"/>
  <c r="R23" i="17"/>
  <c r="K23" i="17"/>
  <c r="L23" i="17" s="1"/>
  <c r="E24" i="17"/>
  <c r="CU23" i="17"/>
  <c r="FD23" i="17"/>
  <c r="Z23" i="17"/>
  <c r="X23" i="17"/>
  <c r="CZ23" i="17"/>
  <c r="V23" i="17"/>
  <c r="EL23" i="17"/>
  <c r="CH23" i="17"/>
  <c r="DV23" i="17"/>
  <c r="AD23" i="17"/>
  <c r="DS23" i="17"/>
  <c r="FX23" i="17"/>
  <c r="AA23" i="17"/>
  <c r="W23" i="17"/>
  <c r="AF23" i="17"/>
  <c r="EW22" i="17"/>
  <c r="BC22" i="17"/>
  <c r="BG22" i="17"/>
  <c r="EY22" i="17"/>
  <c r="BB22" i="17"/>
  <c r="BR22" i="17"/>
  <c r="AW22" i="17"/>
  <c r="FN22" i="17"/>
  <c r="EF22" i="17"/>
  <c r="BO21" i="15"/>
  <c r="EO21" i="15"/>
  <c r="CG21" i="15"/>
  <c r="EP21" i="15"/>
  <c r="BQ21" i="15"/>
  <c r="CE21" i="15"/>
  <c r="DP21" i="15"/>
  <c r="EE21" i="15"/>
  <c r="EF21" i="15"/>
  <c r="EG21" i="15"/>
  <c r="DL22" i="17"/>
  <c r="AQ22" i="17"/>
  <c r="FT22" i="17"/>
  <c r="BP22" i="17"/>
  <c r="CB22" i="17"/>
  <c r="DD22" i="17"/>
  <c r="BA22" i="17"/>
  <c r="CL22" i="17"/>
  <c r="CP22" i="17"/>
  <c r="BU22" i="17"/>
  <c r="AX22" i="17"/>
  <c r="FD22" i="17"/>
  <c r="CM21" i="15"/>
  <c r="DV21" i="15"/>
  <c r="BN22" i="15"/>
  <c r="AD22" i="15"/>
  <c r="O22" i="15"/>
  <c r="CW22" i="15"/>
  <c r="BM22" i="15"/>
  <c r="AC22" i="15"/>
  <c r="N22" i="15"/>
  <c r="BL22" i="15"/>
  <c r="AB22" i="15"/>
  <c r="M22" i="15"/>
  <c r="BB22" i="15" s="1"/>
  <c r="CS22" i="15"/>
  <c r="BI22" i="15"/>
  <c r="Y22" i="15"/>
  <c r="AV22" i="15"/>
  <c r="AJ22" i="15"/>
  <c r="X22" i="15"/>
  <c r="AH22" i="15"/>
  <c r="V22" i="15"/>
  <c r="DG22" i="15"/>
  <c r="AL22" i="15"/>
  <c r="DC22" i="15"/>
  <c r="AI22" i="15"/>
  <c r="AE22" i="15"/>
  <c r="AG22" i="15"/>
  <c r="EA22" i="15"/>
  <c r="AF22" i="15"/>
  <c r="F23" i="15"/>
  <c r="Z22" i="15"/>
  <c r="AA22" i="15"/>
  <c r="W22" i="15"/>
  <c r="AS22" i="15"/>
  <c r="U22" i="15"/>
  <c r="T22" i="15"/>
  <c r="K22" i="15"/>
  <c r="L22" i="15" s="1"/>
  <c r="CX22" i="15" s="1"/>
  <c r="DE21" i="15"/>
  <c r="BZ21" i="15"/>
  <c r="CC21" i="15"/>
  <c r="CQ21" i="15"/>
  <c r="EB21" i="15"/>
  <c r="EQ21" i="15"/>
  <c r="ER21" i="15"/>
  <c r="ES21" i="15"/>
  <c r="DW22" i="17"/>
  <c r="FL22" i="17"/>
  <c r="DG22" i="17"/>
  <c r="DS22" i="17"/>
  <c r="EB22" i="17"/>
  <c r="EJ22" i="17"/>
  <c r="BQ22" i="17"/>
  <c r="DC22" i="17"/>
  <c r="DB22" i="17"/>
  <c r="CG22" i="17"/>
  <c r="BJ22" i="17"/>
  <c r="FP22" i="17"/>
  <c r="DK21" i="15"/>
  <c r="AT21" i="15"/>
  <c r="EC21" i="15"/>
  <c r="CO21" i="15"/>
  <c r="DC21" i="15"/>
  <c r="DY22" i="17"/>
  <c r="AS22" i="17"/>
  <c r="BH22" i="17"/>
  <c r="ET22" i="17"/>
  <c r="FH22" i="17"/>
  <c r="FG22" i="17"/>
  <c r="FK22" i="17"/>
  <c r="AV22" i="17"/>
  <c r="CK22" i="17"/>
  <c r="DV22" i="17"/>
  <c r="DN22" i="17"/>
  <c r="CS22" i="17"/>
  <c r="BV22" i="17"/>
  <c r="AN22" i="17"/>
  <c r="EZ22" i="16"/>
  <c r="AW22" i="16"/>
  <c r="GK22" i="16"/>
  <c r="EI21" i="15"/>
  <c r="BR21" i="15"/>
  <c r="BC21" i="15"/>
  <c r="BF21" i="15"/>
  <c r="AX21" i="15"/>
  <c r="AP21" i="15"/>
  <c r="DA21" i="15"/>
  <c r="DO21" i="15"/>
  <c r="BM22" i="17"/>
  <c r="FQ22" i="17"/>
  <c r="CR22" i="17"/>
  <c r="AJ22" i="17"/>
  <c r="BO22" i="17"/>
  <c r="DA22" i="17"/>
  <c r="EM22" i="17"/>
  <c r="DZ22" i="17"/>
  <c r="DE22" i="17"/>
  <c r="CH22" i="17"/>
  <c r="AZ22" i="17"/>
  <c r="DR21" i="15"/>
  <c r="CP21" i="15"/>
  <c r="CA21" i="15"/>
  <c r="CD21" i="15"/>
  <c r="BN21" i="15"/>
  <c r="DM21" i="15"/>
  <c r="EA21" i="15"/>
  <c r="AM21" i="15"/>
  <c r="AN21" i="15"/>
  <c r="AO21" i="15"/>
  <c r="BW22" i="17"/>
  <c r="AR22" i="17"/>
  <c r="EN22" i="17"/>
  <c r="BT22" i="17"/>
  <c r="AY22" i="17"/>
  <c r="BE22" i="17"/>
  <c r="AU22" i="17"/>
  <c r="CF22" i="17"/>
  <c r="DU22" i="17"/>
  <c r="FF22" i="17"/>
  <c r="EL22" i="17"/>
  <c r="DQ22" i="17"/>
  <c r="CT22" i="17"/>
  <c r="BL22" i="17"/>
  <c r="HL22" i="16"/>
  <c r="BL22" i="16"/>
  <c r="AX22" i="16"/>
  <c r="GL22" i="16"/>
  <c r="BW22" i="16"/>
  <c r="HK22" i="16"/>
  <c r="CW22" i="16"/>
  <c r="IK22" i="16"/>
  <c r="DV22" i="16"/>
  <c r="JE23" i="16"/>
  <c r="IS23" i="16"/>
  <c r="IG23" i="16"/>
  <c r="HU23" i="16"/>
  <c r="HI23" i="16"/>
  <c r="GW23" i="16"/>
  <c r="FY23" i="16"/>
  <c r="FM23" i="16"/>
  <c r="FA23" i="16"/>
  <c r="EO23" i="16"/>
  <c r="EC23" i="16"/>
  <c r="DQ23" i="16"/>
  <c r="DE23" i="16"/>
  <c r="CS23" i="16"/>
  <c r="CG23" i="16"/>
  <c r="BU23" i="16"/>
  <c r="BI23" i="16"/>
  <c r="AK23" i="16"/>
  <c r="Y23" i="16"/>
  <c r="JD23" i="16"/>
  <c r="IR23" i="16"/>
  <c r="IF23" i="16"/>
  <c r="HT23" i="16"/>
  <c r="HH23" i="16"/>
  <c r="GV23" i="16"/>
  <c r="GJ23" i="16"/>
  <c r="FX23" i="16"/>
  <c r="FL23" i="16"/>
  <c r="EN23" i="16"/>
  <c r="EB23" i="16"/>
  <c r="DP23" i="16"/>
  <c r="DD23" i="16"/>
  <c r="CR23" i="16"/>
  <c r="CF23" i="16"/>
  <c r="BT23" i="16"/>
  <c r="BH23" i="16"/>
  <c r="AV23" i="16"/>
  <c r="AJ23" i="16"/>
  <c r="X23" i="16"/>
  <c r="K23" i="16"/>
  <c r="L23" i="16" s="1"/>
  <c r="JC23" i="16"/>
  <c r="IQ23" i="16"/>
  <c r="IE23" i="16"/>
  <c r="HS23" i="16"/>
  <c r="HG23" i="16"/>
  <c r="GU23" i="16"/>
  <c r="GI23" i="16"/>
  <c r="FW23" i="16"/>
  <c r="FK23" i="16"/>
  <c r="EY23" i="16"/>
  <c r="EM23" i="16"/>
  <c r="EA23" i="16"/>
  <c r="DO23" i="16"/>
  <c r="DC23" i="16"/>
  <c r="CQ23" i="16"/>
  <c r="CE23" i="16"/>
  <c r="BS23" i="16"/>
  <c r="BG23" i="16"/>
  <c r="AU23" i="16"/>
  <c r="AI23" i="16"/>
  <c r="W23" i="16"/>
  <c r="JB23" i="16"/>
  <c r="IP23" i="16"/>
  <c r="ID23" i="16"/>
  <c r="HR23" i="16"/>
  <c r="HF23" i="16"/>
  <c r="GT23" i="16"/>
  <c r="GH23" i="16"/>
  <c r="FV23" i="16"/>
  <c r="FJ23" i="16"/>
  <c r="EX23" i="16"/>
  <c r="EL23" i="16"/>
  <c r="DZ23" i="16"/>
  <c r="DN23" i="16"/>
  <c r="DB23" i="16"/>
  <c r="CP23" i="16"/>
  <c r="CD23" i="16"/>
  <c r="BR23" i="16"/>
  <c r="BF23" i="16"/>
  <c r="AT23" i="16"/>
  <c r="AH23" i="16"/>
  <c r="V23" i="16"/>
  <c r="JA23" i="16"/>
  <c r="IO23" i="16"/>
  <c r="IC23" i="16"/>
  <c r="HQ23" i="16"/>
  <c r="HE23" i="16"/>
  <c r="GS23" i="16"/>
  <c r="GG23" i="16"/>
  <c r="FU23" i="16"/>
  <c r="FI23" i="16"/>
  <c r="EW23" i="16"/>
  <c r="EK23" i="16"/>
  <c r="DY23" i="16"/>
  <c r="DM23" i="16"/>
  <c r="DA23" i="16"/>
  <c r="CO23" i="16"/>
  <c r="CC23" i="16"/>
  <c r="BQ23" i="16"/>
  <c r="BE23" i="16"/>
  <c r="AS23" i="16"/>
  <c r="AG23" i="16"/>
  <c r="U23" i="16"/>
  <c r="IZ23" i="16"/>
  <c r="IN23" i="16"/>
  <c r="IB23" i="16"/>
  <c r="HP23" i="16"/>
  <c r="HD23" i="16"/>
  <c r="GR23" i="16"/>
  <c r="GF23" i="16"/>
  <c r="FT23" i="16"/>
  <c r="FH23" i="16"/>
  <c r="EV23" i="16"/>
  <c r="EJ23" i="16"/>
  <c r="DX23" i="16"/>
  <c r="DL23" i="16"/>
  <c r="CZ23" i="16"/>
  <c r="CN23" i="16"/>
  <c r="CB23" i="16"/>
  <c r="BP23" i="16"/>
  <c r="BD23" i="16"/>
  <c r="AR23" i="16"/>
  <c r="AF23" i="16"/>
  <c r="T23" i="16"/>
  <c r="IY23" i="16"/>
  <c r="IM23" i="16"/>
  <c r="IA23" i="16"/>
  <c r="HO23" i="16"/>
  <c r="HC23" i="16"/>
  <c r="GQ23" i="16"/>
  <c r="GE23" i="16"/>
  <c r="FS23" i="16"/>
  <c r="FG23" i="16"/>
  <c r="EU23" i="16"/>
  <c r="EI23" i="16"/>
  <c r="DW23" i="16"/>
  <c r="DK23" i="16"/>
  <c r="CY23" i="16"/>
  <c r="CM23" i="16"/>
  <c r="CA23" i="16"/>
  <c r="BO23" i="16"/>
  <c r="BC23" i="16"/>
  <c r="AQ23" i="16"/>
  <c r="AE23" i="16"/>
  <c r="S23" i="16"/>
  <c r="E24" i="16"/>
  <c r="IX23" i="16"/>
  <c r="IL23" i="16"/>
  <c r="HZ23" i="16"/>
  <c r="HN23" i="16"/>
  <c r="HB23" i="16"/>
  <c r="GP23" i="16"/>
  <c r="GD23" i="16"/>
  <c r="FR23" i="16"/>
  <c r="FF23" i="16"/>
  <c r="ET23" i="16"/>
  <c r="EH23" i="16"/>
  <c r="DV23" i="16"/>
  <c r="DJ23" i="16"/>
  <c r="CX23" i="16"/>
  <c r="CL23" i="16"/>
  <c r="BZ23" i="16"/>
  <c r="BN23" i="16"/>
  <c r="BB23" i="16"/>
  <c r="AP23" i="16"/>
  <c r="AD23" i="16"/>
  <c r="R23" i="16"/>
  <c r="JI23" i="16"/>
  <c r="IW23" i="16"/>
  <c r="IK23" i="16"/>
  <c r="HY23" i="16"/>
  <c r="HM23" i="16"/>
  <c r="HA23" i="16"/>
  <c r="GO23" i="16"/>
  <c r="GC23" i="16"/>
  <c r="FQ23" i="16"/>
  <c r="FE23" i="16"/>
  <c r="ES23" i="16"/>
  <c r="EG23" i="16"/>
  <c r="DU23" i="16"/>
  <c r="DI23" i="16"/>
  <c r="CW23" i="16"/>
  <c r="CK23" i="16"/>
  <c r="BY23" i="16"/>
  <c r="BM23" i="16"/>
  <c r="BA23" i="16"/>
  <c r="AO23" i="16"/>
  <c r="AC23" i="16"/>
  <c r="Q23" i="16"/>
  <c r="JG23" i="16"/>
  <c r="IU23" i="16"/>
  <c r="II23" i="16"/>
  <c r="HW23" i="16"/>
  <c r="HK23" i="16"/>
  <c r="GY23" i="16"/>
  <c r="GM23" i="16"/>
  <c r="GA23" i="16"/>
  <c r="FO23" i="16"/>
  <c r="FC23" i="16"/>
  <c r="EQ23" i="16"/>
  <c r="EE23" i="16"/>
  <c r="DS23" i="16"/>
  <c r="DG23" i="16"/>
  <c r="CU23" i="16"/>
  <c r="CI23" i="16"/>
  <c r="BW23" i="16"/>
  <c r="BK23" i="16"/>
  <c r="AY23" i="16"/>
  <c r="AM23" i="16"/>
  <c r="AA23" i="16"/>
  <c r="O23" i="16"/>
  <c r="JF23" i="16"/>
  <c r="IT23" i="16"/>
  <c r="IH23" i="16"/>
  <c r="HV23" i="16"/>
  <c r="HJ23" i="16"/>
  <c r="GX23" i="16"/>
  <c r="GL23" i="16"/>
  <c r="FZ23" i="16"/>
  <c r="FN23" i="16"/>
  <c r="FB23" i="16"/>
  <c r="EP23" i="16"/>
  <c r="ED23" i="16"/>
  <c r="DR23" i="16"/>
  <c r="DF23" i="16"/>
  <c r="CT23" i="16"/>
  <c r="CH23" i="16"/>
  <c r="BV23" i="16"/>
  <c r="BJ23" i="16"/>
  <c r="AX23" i="16"/>
  <c r="AL23" i="16"/>
  <c r="Z23" i="16"/>
  <c r="ER23" i="16"/>
  <c r="EF23" i="16"/>
  <c r="JH23" i="16"/>
  <c r="DT23" i="16"/>
  <c r="IV23" i="16"/>
  <c r="DH23" i="16"/>
  <c r="HX23" i="16"/>
  <c r="CJ23" i="16"/>
  <c r="HL23" i="16"/>
  <c r="BX23" i="16"/>
  <c r="GN23" i="16"/>
  <c r="AZ23" i="16"/>
  <c r="GB23" i="16"/>
  <c r="AN23" i="16"/>
  <c r="FP23" i="16"/>
  <c r="AB23" i="16"/>
  <c r="FD23" i="16"/>
  <c r="P23" i="16"/>
  <c r="GZ23" i="16"/>
  <c r="CV23" i="16"/>
  <c r="IJ23" i="16"/>
  <c r="BL23" i="16"/>
  <c r="EU22" i="16"/>
  <c r="AR22" i="16"/>
  <c r="GF22" i="16"/>
  <c r="CC22" i="16"/>
  <c r="HQ22" i="16"/>
  <c r="DN22" i="16"/>
  <c r="JB22" i="16"/>
  <c r="EY22" i="16"/>
  <c r="AJ22" i="16"/>
  <c r="FX22" i="16"/>
  <c r="BU22" i="16"/>
  <c r="HI22" i="16"/>
  <c r="CX21" i="15"/>
  <c r="DN21" i="15"/>
  <c r="CY21" i="15"/>
  <c r="DB21" i="15"/>
  <c r="ET21" i="15"/>
  <c r="CL21" i="15"/>
  <c r="DY21" i="15"/>
  <c r="EM21" i="15"/>
  <c r="AY21" i="15"/>
  <c r="AZ21" i="15"/>
  <c r="BA21" i="15"/>
  <c r="CM22" i="17"/>
  <c r="CN22" i="17"/>
  <c r="FX22" i="17"/>
  <c r="DK22" i="17"/>
  <c r="BZ22" i="17"/>
  <c r="CC22" i="17"/>
  <c r="BN22" i="17"/>
  <c r="CY22" i="17"/>
  <c r="EK22" i="17"/>
  <c r="FW22" i="17"/>
  <c r="EX22" i="17"/>
  <c r="EC22" i="17"/>
  <c r="DF22" i="17"/>
  <c r="BX22" i="17"/>
  <c r="G23" i="17"/>
  <c r="H23" i="17" s="1"/>
  <c r="F24" i="17" s="1"/>
  <c r="J23" i="17"/>
  <c r="EN23" i="17" s="1"/>
  <c r="I23" i="17"/>
  <c r="AI23" i="17" s="1"/>
  <c r="AN22" i="16"/>
  <c r="GZ22" i="16"/>
  <c r="BJ22" i="16"/>
  <c r="GX22" i="16"/>
  <c r="CI22" i="16"/>
  <c r="HW22" i="16"/>
  <c r="DI22" i="16"/>
  <c r="IW22" i="16"/>
  <c r="EH22" i="16"/>
  <c r="FG22" i="16"/>
  <c r="BD22" i="16"/>
  <c r="GR22" i="16"/>
  <c r="CO22" i="16"/>
  <c r="IC22" i="16"/>
  <c r="DZ22" i="16"/>
  <c r="FK22" i="16"/>
  <c r="AV22" i="16"/>
  <c r="GJ22" i="16"/>
  <c r="CG22" i="16"/>
  <c r="HU22" i="16"/>
  <c r="EL21" i="15"/>
  <c r="DW21" i="15"/>
  <c r="DZ21" i="15"/>
  <c r="AL21" i="15"/>
  <c r="DJ21" i="15"/>
  <c r="EK21" i="15"/>
  <c r="AV21" i="15"/>
  <c r="BK21" i="15"/>
  <c r="BL21" i="15"/>
  <c r="CO22" i="17"/>
  <c r="DX22" i="17"/>
  <c r="EU22" i="17"/>
  <c r="CZ22" i="17"/>
  <c r="DI22" i="17"/>
  <c r="CE22" i="17"/>
  <c r="DP22" i="17"/>
  <c r="FE22" i="17"/>
  <c r="FJ22" i="17"/>
  <c r="EO22" i="17"/>
  <c r="DR22" i="17"/>
  <c r="CJ22" i="17"/>
  <c r="BQ22" i="15" l="1"/>
  <c r="AX22" i="15"/>
  <c r="CY22" i="15"/>
  <c r="EE22" i="15"/>
  <c r="EJ22" i="15"/>
  <c r="AT22" i="15"/>
  <c r="BH22" i="15"/>
  <c r="BU22" i="15"/>
  <c r="BX22" i="15"/>
  <c r="BY22" i="15"/>
  <c r="BZ22" i="15"/>
  <c r="AW23" i="17"/>
  <c r="FQ23" i="17"/>
  <c r="BP23" i="17"/>
  <c r="DU23" i="17"/>
  <c r="CY23" i="17"/>
  <c r="AH23" i="17"/>
  <c r="CS23" i="17"/>
  <c r="EZ23" i="17"/>
  <c r="EX23" i="17"/>
  <c r="EB23" i="17"/>
  <c r="DP23" i="17"/>
  <c r="DE23" i="17"/>
  <c r="DO23" i="17"/>
  <c r="GW24" i="16"/>
  <c r="FY24" i="16"/>
  <c r="FA24" i="16"/>
  <c r="BI24" i="16"/>
  <c r="AK24" i="16"/>
  <c r="Y24" i="16"/>
  <c r="JD24" i="16"/>
  <c r="FL24" i="16"/>
  <c r="EN24" i="16"/>
  <c r="DP24" i="16"/>
  <c r="X24" i="16"/>
  <c r="K24" i="16"/>
  <c r="L24" i="16" s="1"/>
  <c r="HS24" i="16" s="1"/>
  <c r="JC24" i="16"/>
  <c r="IE24" i="16"/>
  <c r="EM24" i="16"/>
  <c r="EA24" i="16"/>
  <c r="DO24" i="16"/>
  <c r="DC24" i="16"/>
  <c r="CQ24" i="16"/>
  <c r="CE24" i="16"/>
  <c r="W24" i="16"/>
  <c r="IP24" i="16"/>
  <c r="ID24" i="16"/>
  <c r="HR24" i="16"/>
  <c r="HF24" i="16"/>
  <c r="GT24" i="16"/>
  <c r="GH24" i="16"/>
  <c r="DB24" i="16"/>
  <c r="CP24" i="16"/>
  <c r="CD24" i="16"/>
  <c r="BR24" i="16"/>
  <c r="BF24" i="16"/>
  <c r="AT24" i="16"/>
  <c r="V24" i="16"/>
  <c r="HE24" i="16"/>
  <c r="GS24" i="16"/>
  <c r="GG24" i="16"/>
  <c r="FU24" i="16"/>
  <c r="FI24" i="16"/>
  <c r="EW24" i="16"/>
  <c r="BQ24" i="16"/>
  <c r="BE24" i="16"/>
  <c r="AS24" i="16"/>
  <c r="AG24" i="16"/>
  <c r="U24" i="16"/>
  <c r="IZ24" i="16"/>
  <c r="FT24" i="16"/>
  <c r="FH24" i="16"/>
  <c r="EV24" i="16"/>
  <c r="EJ24" i="16"/>
  <c r="DX24" i="16"/>
  <c r="DL24" i="16"/>
  <c r="AF24" i="16"/>
  <c r="T24" i="16"/>
  <c r="IY24" i="16"/>
  <c r="IM24" i="16"/>
  <c r="IA24" i="16"/>
  <c r="HO24" i="16"/>
  <c r="EI24" i="16"/>
  <c r="DW24" i="16"/>
  <c r="DK24" i="16"/>
  <c r="CY24" i="16"/>
  <c r="CM24" i="16"/>
  <c r="CA24" i="16"/>
  <c r="AE24" i="16"/>
  <c r="S24" i="16"/>
  <c r="E25" i="16"/>
  <c r="IX24" i="16"/>
  <c r="IL24" i="16"/>
  <c r="HZ24" i="16"/>
  <c r="HN24" i="16"/>
  <c r="HB24" i="16"/>
  <c r="GP24" i="16"/>
  <c r="DJ24" i="16"/>
  <c r="CX24" i="16"/>
  <c r="CL24" i="16"/>
  <c r="BZ24" i="16"/>
  <c r="BN24" i="16"/>
  <c r="BB24" i="16"/>
  <c r="AD24" i="16"/>
  <c r="R24" i="16"/>
  <c r="HY24" i="16"/>
  <c r="HM24" i="16"/>
  <c r="HA24" i="16"/>
  <c r="GO24" i="16"/>
  <c r="GC24" i="16"/>
  <c r="FQ24" i="16"/>
  <c r="CK24" i="16"/>
  <c r="BY24" i="16"/>
  <c r="BM24" i="16"/>
  <c r="BA24" i="16"/>
  <c r="AO24" i="16"/>
  <c r="AC24" i="16"/>
  <c r="Q24" i="16"/>
  <c r="GY24" i="16"/>
  <c r="GM24" i="16"/>
  <c r="GA24" i="16"/>
  <c r="FO24" i="16"/>
  <c r="FC24" i="16"/>
  <c r="EQ24" i="16"/>
  <c r="BK24" i="16"/>
  <c r="AY24" i="16"/>
  <c r="AM24" i="16"/>
  <c r="AA24" i="16"/>
  <c r="O24" i="16"/>
  <c r="JF24" i="16"/>
  <c r="FZ24" i="16"/>
  <c r="FN24" i="16"/>
  <c r="FB24" i="16"/>
  <c r="EP24" i="16"/>
  <c r="ED24" i="16"/>
  <c r="DR24" i="16"/>
  <c r="AL24" i="16"/>
  <c r="Z24" i="16"/>
  <c r="FP24" i="16"/>
  <c r="AB24" i="16"/>
  <c r="FD24" i="16"/>
  <c r="P24" i="16"/>
  <c r="HL24" i="16"/>
  <c r="BX24" i="16"/>
  <c r="GZ24" i="16"/>
  <c r="BL24" i="16"/>
  <c r="GN24" i="16"/>
  <c r="AZ24" i="16"/>
  <c r="CO22" i="15"/>
  <c r="BV22" i="15"/>
  <c r="BC22" i="15"/>
  <c r="BW22" i="15"/>
  <c r="BF22" i="15"/>
  <c r="BT22" i="15"/>
  <c r="CG22" i="15"/>
  <c r="CJ22" i="15"/>
  <c r="CK22" i="15"/>
  <c r="CL22" i="15"/>
  <c r="DM23" i="17"/>
  <c r="AT23" i="17"/>
  <c r="BH23" i="17"/>
  <c r="DI23" i="17"/>
  <c r="FA23" i="17"/>
  <c r="ED23" i="17"/>
  <c r="AZ23" i="17"/>
  <c r="DJ23" i="17"/>
  <c r="FT23" i="17"/>
  <c r="FL23" i="17"/>
  <c r="EO23" i="17"/>
  <c r="EC23" i="17"/>
  <c r="DR23" i="17"/>
  <c r="EA23" i="17"/>
  <c r="DO22" i="15"/>
  <c r="CF22" i="15"/>
  <c r="DW22" i="15"/>
  <c r="EQ22" i="15"/>
  <c r="DS22" i="15"/>
  <c r="CC22" i="15"/>
  <c r="BJ22" i="15"/>
  <c r="BO22" i="15"/>
  <c r="CD22" i="15"/>
  <c r="CR22" i="15"/>
  <c r="DE22" i="15"/>
  <c r="DH22" i="15"/>
  <c r="DI22" i="15"/>
  <c r="DJ22" i="15"/>
  <c r="EJ23" i="17"/>
  <c r="EH23" i="17"/>
  <c r="AG23" i="17"/>
  <c r="CM23" i="17"/>
  <c r="EW23" i="17"/>
  <c r="AK23" i="17"/>
  <c r="FO23" i="17"/>
  <c r="FC23" i="17"/>
  <c r="ER23" i="17"/>
  <c r="EY23" i="17"/>
  <c r="AE23" i="15"/>
  <c r="AD23" i="15"/>
  <c r="O23" i="15"/>
  <c r="AC23" i="15"/>
  <c r="N23" i="15"/>
  <c r="Z23" i="15"/>
  <c r="AK23" i="15"/>
  <c r="Y23" i="15"/>
  <c r="AI23" i="15"/>
  <c r="W23" i="15"/>
  <c r="AT23" i="15"/>
  <c r="AH23" i="15"/>
  <c r="V23" i="15"/>
  <c r="AB23" i="15"/>
  <c r="AA23" i="15"/>
  <c r="X23" i="15"/>
  <c r="U23" i="15"/>
  <c r="T23" i="15"/>
  <c r="AS23" i="15"/>
  <c r="M23" i="15"/>
  <c r="BO23" i="15" s="1"/>
  <c r="F24" i="15"/>
  <c r="AJ23" i="15"/>
  <c r="AG23" i="15"/>
  <c r="AF23" i="15"/>
  <c r="K23" i="15"/>
  <c r="L23" i="15" s="1"/>
  <c r="DW23" i="15" s="1"/>
  <c r="DA22" i="15"/>
  <c r="CH22" i="15"/>
  <c r="CM22" i="15"/>
  <c r="CP22" i="15"/>
  <c r="DD22" i="15"/>
  <c r="DQ22" i="15"/>
  <c r="DT22" i="15"/>
  <c r="DU22" i="15"/>
  <c r="DV22" i="15"/>
  <c r="CF23" i="17"/>
  <c r="FH23" i="17"/>
  <c r="FU23" i="17"/>
  <c r="BI23" i="17"/>
  <c r="BL23" i="17"/>
  <c r="AR23" i="17"/>
  <c r="AY23" i="17"/>
  <c r="DH23" i="17"/>
  <c r="FS23" i="17"/>
  <c r="AX23" i="17"/>
  <c r="FP23" i="17"/>
  <c r="FE23" i="17"/>
  <c r="FK23" i="17"/>
  <c r="AR22" i="15"/>
  <c r="AU22" i="15"/>
  <c r="CU22" i="15"/>
  <c r="ED22" i="15"/>
  <c r="DF22" i="15"/>
  <c r="DK22" i="15"/>
  <c r="DB22" i="15"/>
  <c r="DP22" i="15"/>
  <c r="EC22" i="15"/>
  <c r="EF22" i="15"/>
  <c r="EG22" i="15"/>
  <c r="EH22" i="15"/>
  <c r="AV23" i="17"/>
  <c r="DD23" i="17"/>
  <c r="CP23" i="17"/>
  <c r="BR23" i="17"/>
  <c r="BT23" i="17"/>
  <c r="DZ23" i="17"/>
  <c r="BK23" i="17"/>
  <c r="AN23" i="17"/>
  <c r="FR23" i="17"/>
  <c r="FW23" i="17"/>
  <c r="FN24" i="17"/>
  <c r="FN3" i="17" s="1"/>
  <c r="FN2" i="17" s="1"/>
  <c r="EP24" i="17"/>
  <c r="EP3" i="17" s="1"/>
  <c r="EP2" i="17" s="1"/>
  <c r="Z24" i="17"/>
  <c r="Z3" i="17" s="1"/>
  <c r="Z2" i="17" s="1"/>
  <c r="FK24" i="17"/>
  <c r="FK3" i="17" s="1"/>
  <c r="FK2" i="17" s="1"/>
  <c r="AJ24" i="17"/>
  <c r="AJ3" i="17" s="1"/>
  <c r="AJ2" i="17" s="1"/>
  <c r="W24" i="17"/>
  <c r="W3" i="17" s="1"/>
  <c r="W2" i="17" s="1"/>
  <c r="FV24" i="17"/>
  <c r="FV3" i="17" s="1"/>
  <c r="FV2" i="17" s="1"/>
  <c r="AU24" i="17"/>
  <c r="U24" i="17"/>
  <c r="U3" i="17" s="1"/>
  <c r="U2" i="17" s="1"/>
  <c r="BG24" i="17"/>
  <c r="BG3" i="17" s="1"/>
  <c r="BG2" i="17" s="1"/>
  <c r="AG24" i="17"/>
  <c r="AG3" i="17" s="1"/>
  <c r="AG2" i="17" s="1"/>
  <c r="T24" i="17"/>
  <c r="T3" i="17" s="1"/>
  <c r="T2" i="17" s="1"/>
  <c r="BQ24" i="17"/>
  <c r="BQ3" i="17" s="1"/>
  <c r="BQ2" i="17" s="1"/>
  <c r="AQ24" i="17"/>
  <c r="AQ3" i="17" s="1"/>
  <c r="AQ2" i="17" s="1"/>
  <c r="AD24" i="17"/>
  <c r="AD3" i="17" s="1"/>
  <c r="AD2" i="17" s="1"/>
  <c r="Q24" i="17"/>
  <c r="Q3" i="17" s="1"/>
  <c r="Q2" i="17" s="1"/>
  <c r="AM24" i="17"/>
  <c r="R24" i="17"/>
  <c r="R3" i="17" s="1"/>
  <c r="R2" i="17" s="1"/>
  <c r="FQ24" i="17"/>
  <c r="FQ3" i="17" s="1"/>
  <c r="FQ2" i="17" s="1"/>
  <c r="P24" i="17"/>
  <c r="P3" i="17" s="1"/>
  <c r="P2" i="17" s="1"/>
  <c r="ET24" i="17"/>
  <c r="ET3" i="17" s="1"/>
  <c r="ET2" i="17" s="1"/>
  <c r="DG24" i="17"/>
  <c r="AF24" i="17"/>
  <c r="AF3" i="17" s="1"/>
  <c r="AF2" i="17" s="1"/>
  <c r="BR24" i="17"/>
  <c r="BR3" i="17" s="1"/>
  <c r="BR2" i="17" s="1"/>
  <c r="AE24" i="17"/>
  <c r="AE3" i="17" s="1"/>
  <c r="AE2" i="17" s="1"/>
  <c r="K24" i="17"/>
  <c r="L24" i="17" s="1"/>
  <c r="O24" i="17"/>
  <c r="O3" i="17" s="1"/>
  <c r="O2" i="17" s="1"/>
  <c r="FD24" i="17"/>
  <c r="FD3" i="17" s="1"/>
  <c r="FD2" i="17" s="1"/>
  <c r="CY24" i="17"/>
  <c r="CY3" i="17" s="1"/>
  <c r="CY2" i="17" s="1"/>
  <c r="AP24" i="17"/>
  <c r="AP3" i="17" s="1"/>
  <c r="AP2" i="17" s="1"/>
  <c r="FA24" i="17"/>
  <c r="CO24" i="17"/>
  <c r="AI24" i="17"/>
  <c r="AI3" i="17" s="1"/>
  <c r="AI2" i="17" s="1"/>
  <c r="DJ24" i="17"/>
  <c r="DJ3" i="17" s="1"/>
  <c r="DJ2" i="17" s="1"/>
  <c r="BO24" i="17"/>
  <c r="Y24" i="17"/>
  <c r="Y3" i="17" s="1"/>
  <c r="Y2" i="17" s="1"/>
  <c r="X24" i="17"/>
  <c r="X3" i="17" s="1"/>
  <c r="X2" i="17" s="1"/>
  <c r="DB24" i="17"/>
  <c r="DB3" i="17" s="1"/>
  <c r="DB2" i="17" s="1"/>
  <c r="V24" i="17"/>
  <c r="V3" i="17" s="1"/>
  <c r="V2" i="17" s="1"/>
  <c r="DA24" i="17"/>
  <c r="DA3" i="17" s="1"/>
  <c r="DA2" i="17" s="1"/>
  <c r="BF24" i="17"/>
  <c r="BF3" i="17" s="1"/>
  <c r="BF2" i="17" s="1"/>
  <c r="S24" i="17"/>
  <c r="S3" i="17" s="1"/>
  <c r="S2" i="17" s="1"/>
  <c r="CJ24" i="17"/>
  <c r="FT24" i="17"/>
  <c r="FT3" i="17" s="1"/>
  <c r="FT2" i="17" s="1"/>
  <c r="CF24" i="17"/>
  <c r="CF3" i="17" s="1"/>
  <c r="CF2" i="17" s="1"/>
  <c r="AS24" i="17"/>
  <c r="CB24" i="17"/>
  <c r="CB3" i="17" s="1"/>
  <c r="CB2" i="17" s="1"/>
  <c r="AB24" i="17"/>
  <c r="AB3" i="17" s="1"/>
  <c r="AB2" i="17" s="1"/>
  <c r="FG24" i="17"/>
  <c r="FG3" i="17" s="1"/>
  <c r="FG2" i="17" s="1"/>
  <c r="DP24" i="17"/>
  <c r="DP3" i="17" s="1"/>
  <c r="DP2" i="17" s="1"/>
  <c r="DN24" i="17"/>
  <c r="DN3" i="17" s="1"/>
  <c r="DN2" i="17" s="1"/>
  <c r="AA24" i="17"/>
  <c r="AA3" i="17" s="1"/>
  <c r="AA2" i="17" s="1"/>
  <c r="AC24" i="17"/>
  <c r="AC3" i="17" s="1"/>
  <c r="AC2" i="17" s="1"/>
  <c r="BP22" i="15"/>
  <c r="BS22" i="15"/>
  <c r="CA22" i="15"/>
  <c r="AY22" i="15"/>
  <c r="EI22" i="15"/>
  <c r="EM22" i="15"/>
  <c r="DN22" i="15"/>
  <c r="EB22" i="15"/>
  <c r="EO22" i="15"/>
  <c r="ER22" i="15"/>
  <c r="ES22" i="15"/>
  <c r="ET22" i="15"/>
  <c r="BZ23" i="17"/>
  <c r="CC23" i="17"/>
  <c r="CI23" i="17"/>
  <c r="EQ23" i="17"/>
  <c r="DT23" i="17"/>
  <c r="CW23" i="17"/>
  <c r="CL23" i="17"/>
  <c r="EU23" i="17"/>
  <c r="AL23" i="17"/>
  <c r="BX23" i="17"/>
  <c r="BA23" i="17"/>
  <c r="AO23" i="17"/>
  <c r="AU23" i="17"/>
  <c r="BE22" i="15"/>
  <c r="AQ22" i="15"/>
  <c r="BR22" i="15"/>
  <c r="CN22" i="15"/>
  <c r="CQ22" i="15"/>
  <c r="DX22" i="15"/>
  <c r="DM22" i="15"/>
  <c r="DZ22" i="15"/>
  <c r="EN22" i="15"/>
  <c r="DQ23" i="17"/>
  <c r="EI23" i="17"/>
  <c r="EV23" i="17"/>
  <c r="DW23" i="17"/>
  <c r="DG23" i="17"/>
  <c r="FN23" i="17"/>
  <c r="BF23" i="17"/>
  <c r="CK23" i="17"/>
  <c r="BN23" i="17"/>
  <c r="BB23" i="17"/>
  <c r="AQ23" i="17"/>
  <c r="BG23" i="17"/>
  <c r="DL22" i="15"/>
  <c r="DR22" i="15"/>
  <c r="BD22" i="15"/>
  <c r="AM22" i="15"/>
  <c r="DY22" i="15"/>
  <c r="EL22" i="15"/>
  <c r="FI23" i="17"/>
  <c r="FV23" i="17"/>
  <c r="BJ23" i="17"/>
  <c r="FZ23" i="17"/>
  <c r="FF23" i="17"/>
  <c r="DY23" i="17"/>
  <c r="BY23" i="17"/>
  <c r="CX23" i="17"/>
  <c r="CA23" i="17"/>
  <c r="BO23" i="17"/>
  <c r="BD23" i="17"/>
  <c r="BS23" i="17"/>
  <c r="CT22" i="15"/>
  <c r="CV22" i="15"/>
  <c r="G24" i="17"/>
  <c r="H24" i="17" s="1"/>
  <c r="J24" i="17"/>
  <c r="I24" i="17"/>
  <c r="EZ23" i="16"/>
  <c r="AW23" i="16"/>
  <c r="GK23" i="16"/>
  <c r="EP22" i="15"/>
  <c r="EU22" i="15"/>
  <c r="CB22" i="15"/>
  <c r="BG22" i="15"/>
  <c r="BK22" i="15"/>
  <c r="EK22" i="15"/>
  <c r="AK22" i="15"/>
  <c r="AN22" i="15"/>
  <c r="AO22" i="15"/>
  <c r="AP22" i="15"/>
  <c r="CJ23" i="17"/>
  <c r="AP23" i="17"/>
  <c r="BC23" i="17"/>
  <c r="DF23" i="17"/>
  <c r="AM23" i="17"/>
  <c r="ET23" i="17"/>
  <c r="AJ23" i="17"/>
  <c r="CT23" i="17"/>
  <c r="DK23" i="17"/>
  <c r="CN23" i="17"/>
  <c r="CB23" i="17"/>
  <c r="BQ23" i="17"/>
  <c r="CE23" i="17"/>
  <c r="CZ22" i="15"/>
  <c r="CE22" i="15"/>
  <c r="CI22" i="15"/>
  <c r="AW22" i="15"/>
  <c r="AZ22" i="15"/>
  <c r="BA22" i="15"/>
  <c r="FJ23" i="17"/>
  <c r="CG23" i="17"/>
  <c r="CV23" i="17"/>
  <c r="ES23" i="17"/>
  <c r="BM23" i="17"/>
  <c r="AS23" i="17"/>
  <c r="FM23" i="17"/>
  <c r="BE23" i="17"/>
  <c r="DL23" i="17"/>
  <c r="DX23" i="17"/>
  <c r="DA23" i="17"/>
  <c r="CO23" i="17"/>
  <c r="CD23" i="17"/>
  <c r="CQ23" i="17"/>
  <c r="DJ23" i="15" l="1"/>
  <c r="AY24" i="17"/>
  <c r="AY3" i="17" s="1"/>
  <c r="AY2" i="17" s="1"/>
  <c r="FP24" i="17"/>
  <c r="FP3" i="17" s="1"/>
  <c r="FP2" i="17" s="1"/>
  <c r="DT24" i="17"/>
  <c r="DT3" i="17" s="1"/>
  <c r="DT2" i="17" s="1"/>
  <c r="FF24" i="17"/>
  <c r="FF3" i="17" s="1"/>
  <c r="FF2" i="17" s="1"/>
  <c r="BS24" i="17"/>
  <c r="BS3" i="17" s="1"/>
  <c r="BS2" i="17" s="1"/>
  <c r="EC24" i="17"/>
  <c r="EC3" i="17" s="1"/>
  <c r="EC2" i="17" s="1"/>
  <c r="FR24" i="17"/>
  <c r="FR3" i="17" s="1"/>
  <c r="FR2" i="17" s="1"/>
  <c r="FH24" i="17"/>
  <c r="FH3" i="17" s="1"/>
  <c r="FH2" i="17" s="1"/>
  <c r="EV24" i="17"/>
  <c r="EV3" i="17" s="1"/>
  <c r="EV2" i="17" s="1"/>
  <c r="EK24" i="17"/>
  <c r="EK3" i="17" s="1"/>
  <c r="EK2" i="17" s="1"/>
  <c r="DR24" i="17"/>
  <c r="DR3" i="17" s="1"/>
  <c r="DR2" i="17" s="1"/>
  <c r="DP23" i="15"/>
  <c r="BT23" i="15"/>
  <c r="AY23" i="15"/>
  <c r="CV23" i="15"/>
  <c r="AW23" i="15"/>
  <c r="BJ23" i="15"/>
  <c r="BM23" i="15"/>
  <c r="BN23" i="15"/>
  <c r="CA23" i="15"/>
  <c r="GB24" i="16"/>
  <c r="ER24" i="16"/>
  <c r="DF24" i="16"/>
  <c r="IT24" i="16"/>
  <c r="EE24" i="16"/>
  <c r="FE24" i="16"/>
  <c r="AP24" i="16"/>
  <c r="GD24" i="16"/>
  <c r="BO24" i="16"/>
  <c r="HC24" i="16"/>
  <c r="CZ24" i="16"/>
  <c r="IN24" i="16"/>
  <c r="EK24" i="16"/>
  <c r="AH24" i="16"/>
  <c r="FV24" i="16"/>
  <c r="BS24" i="16"/>
  <c r="HG24" i="16"/>
  <c r="CR24" i="16"/>
  <c r="IF24" i="16"/>
  <c r="EC24" i="16"/>
  <c r="CS23" i="15"/>
  <c r="AS3" i="17"/>
  <c r="AS2" i="17" s="1"/>
  <c r="BO3" i="17"/>
  <c r="BO2" i="17" s="1"/>
  <c r="FA3" i="17"/>
  <c r="FA2" i="17" s="1"/>
  <c r="CN24" i="17"/>
  <c r="CN3" i="17" s="1"/>
  <c r="CN2" i="17" s="1"/>
  <c r="EY24" i="17"/>
  <c r="EY3" i="17" s="1"/>
  <c r="EY2" i="17" s="1"/>
  <c r="FU24" i="17"/>
  <c r="FU3" i="17" s="1"/>
  <c r="FU2" i="17" s="1"/>
  <c r="FI24" i="17"/>
  <c r="FI3" i="17" s="1"/>
  <c r="FI2" i="17" s="1"/>
  <c r="EX24" i="17"/>
  <c r="EX3" i="17" s="1"/>
  <c r="EX2" i="17" s="1"/>
  <c r="ED24" i="17"/>
  <c r="ED3" i="17" s="1"/>
  <c r="ED2" i="17" s="1"/>
  <c r="ER23" i="15"/>
  <c r="CB23" i="15"/>
  <c r="AU23" i="15"/>
  <c r="BI23" i="15"/>
  <c r="BV23" i="15"/>
  <c r="BY23" i="15"/>
  <c r="BZ23" i="15"/>
  <c r="CM23" i="15"/>
  <c r="DD24" i="16"/>
  <c r="IR24" i="16"/>
  <c r="EO24" i="16"/>
  <c r="EL24" i="17"/>
  <c r="EL3" i="17" s="1"/>
  <c r="EL2" i="17" s="1"/>
  <c r="EG24" i="17"/>
  <c r="EG3" i="17" s="1"/>
  <c r="EG2" i="17" s="1"/>
  <c r="EN24" i="17"/>
  <c r="EN3" i="17" s="1"/>
  <c r="EN2" i="17" s="1"/>
  <c r="FC24" i="17"/>
  <c r="FC3" i="17" s="1"/>
  <c r="FC2" i="17" s="1"/>
  <c r="BP24" i="17"/>
  <c r="BP3" i="17" s="1"/>
  <c r="BP2" i="17" s="1"/>
  <c r="AZ24" i="17"/>
  <c r="AZ3" i="17" s="1"/>
  <c r="AZ2" i="17" s="1"/>
  <c r="EA24" i="17"/>
  <c r="EA3" i="17" s="1"/>
  <c r="EA2" i="17" s="1"/>
  <c r="BD24" i="17"/>
  <c r="BD3" i="17" s="1"/>
  <c r="BD2" i="17" s="1"/>
  <c r="AT24" i="17"/>
  <c r="AT3" i="17" s="1"/>
  <c r="AT2" i="17" s="1"/>
  <c r="AH24" i="17"/>
  <c r="AH3" i="17" s="1"/>
  <c r="AH2" i="17" s="1"/>
  <c r="FX24" i="17"/>
  <c r="FX3" i="17" s="1"/>
  <c r="FX2" i="17" s="1"/>
  <c r="FB24" i="17"/>
  <c r="FB3" i="17" s="1"/>
  <c r="FB2" i="17" s="1"/>
  <c r="BW23" i="15"/>
  <c r="EF23" i="15"/>
  <c r="CF23" i="15"/>
  <c r="BF23" i="15"/>
  <c r="BS23" i="15"/>
  <c r="CG23" i="15"/>
  <c r="CT23" i="15"/>
  <c r="CW23" i="15"/>
  <c r="CX23" i="15"/>
  <c r="DK23" i="15"/>
  <c r="IQ24" i="16"/>
  <c r="EB24" i="16"/>
  <c r="FM24" i="16"/>
  <c r="DD23" i="15"/>
  <c r="AM3" i="17"/>
  <c r="AM2" i="17" s="1"/>
  <c r="AR23" i="15"/>
  <c r="DH23" i="15"/>
  <c r="CE23" i="15"/>
  <c r="CL24" i="17"/>
  <c r="CL3" i="17" s="1"/>
  <c r="CL2" i="17" s="1"/>
  <c r="AV24" i="17"/>
  <c r="AV3" i="17" s="1"/>
  <c r="AV2" i="17" s="1"/>
  <c r="BI24" i="17"/>
  <c r="BI3" i="17" s="1"/>
  <c r="BI2" i="17" s="1"/>
  <c r="BM24" i="17"/>
  <c r="BM3" i="17" s="1"/>
  <c r="BM2" i="17" s="1"/>
  <c r="DY24" i="17"/>
  <c r="DY3" i="17" s="1"/>
  <c r="DY2" i="17" s="1"/>
  <c r="CM24" i="17"/>
  <c r="CM3" i="17" s="1"/>
  <c r="CM2" i="17" s="1"/>
  <c r="FO24" i="17"/>
  <c r="FO3" i="17" s="1"/>
  <c r="FO2" i="17" s="1"/>
  <c r="BE24" i="17"/>
  <c r="BE3" i="17" s="1"/>
  <c r="BE2" i="17" s="1"/>
  <c r="CD24" i="17"/>
  <c r="CD3" i="17" s="1"/>
  <c r="CD2" i="17" s="1"/>
  <c r="BT24" i="17"/>
  <c r="BT3" i="17" s="1"/>
  <c r="BT2" i="17" s="1"/>
  <c r="BH24" i="17"/>
  <c r="BH3" i="17" s="1"/>
  <c r="BH2" i="17" s="1"/>
  <c r="AW24" i="17"/>
  <c r="AW3" i="17" s="1"/>
  <c r="AW2" i="17" s="1"/>
  <c r="AL24" i="17"/>
  <c r="AL3" i="17" s="1"/>
  <c r="AL2" i="17" s="1"/>
  <c r="FZ24" i="17"/>
  <c r="FZ3" i="17" s="1"/>
  <c r="FZ2" i="17" s="1"/>
  <c r="CJ23" i="15"/>
  <c r="CO23" i="15"/>
  <c r="EB23" i="15"/>
  <c r="DY23" i="15"/>
  <c r="EK23" i="15"/>
  <c r="CD23" i="15"/>
  <c r="CQ23" i="15"/>
  <c r="DE23" i="15"/>
  <c r="DR23" i="15"/>
  <c r="DU23" i="15"/>
  <c r="DV23" i="15"/>
  <c r="EI23" i="15"/>
  <c r="EZ24" i="16"/>
  <c r="AW24" i="16"/>
  <c r="GK24" i="16"/>
  <c r="CK23" i="15"/>
  <c r="BZ24" i="17"/>
  <c r="BZ3" i="17" s="1"/>
  <c r="BZ2" i="17" s="1"/>
  <c r="CQ24" i="17"/>
  <c r="CQ3" i="17" s="1"/>
  <c r="CQ2" i="17" s="1"/>
  <c r="CG24" i="17"/>
  <c r="CG3" i="17" s="1"/>
  <c r="CG2" i="17" s="1"/>
  <c r="BU24" i="17"/>
  <c r="BU3" i="17" s="1"/>
  <c r="BU2" i="17" s="1"/>
  <c r="AX24" i="17"/>
  <c r="AX3" i="17" s="1"/>
  <c r="AX2" i="17" s="1"/>
  <c r="DM23" i="15"/>
  <c r="DS23" i="15"/>
  <c r="DX23" i="15"/>
  <c r="CP23" i="15"/>
  <c r="DC23" i="15"/>
  <c r="DQ23" i="15"/>
  <c r="ED23" i="15"/>
  <c r="EG23" i="15"/>
  <c r="EH23" i="15"/>
  <c r="EU23" i="15"/>
  <c r="AU3" i="17"/>
  <c r="AU2" i="17" s="1"/>
  <c r="DI23" i="15"/>
  <c r="CJ3" i="17"/>
  <c r="CJ2" i="17" s="1"/>
  <c r="CO3" i="17"/>
  <c r="CO2" i="17" s="1"/>
  <c r="DE24" i="17"/>
  <c r="DE3" i="17" s="1"/>
  <c r="DE2" i="17" s="1"/>
  <c r="BK24" i="17"/>
  <c r="BK3" i="17" s="1"/>
  <c r="BK2" i="17" s="1"/>
  <c r="CA24" i="17"/>
  <c r="CA3" i="17" s="1"/>
  <c r="CA2" i="17" s="1"/>
  <c r="DO24" i="17"/>
  <c r="DO3" i="17" s="1"/>
  <c r="DO2" i="17" s="1"/>
  <c r="EJ24" i="17"/>
  <c r="EJ3" i="17" s="1"/>
  <c r="EJ2" i="17" s="1"/>
  <c r="EO24" i="17"/>
  <c r="EO3" i="17" s="1"/>
  <c r="EO2" i="17" s="1"/>
  <c r="DS24" i="17"/>
  <c r="DS3" i="17" s="1"/>
  <c r="DS2" i="17" s="1"/>
  <c r="DZ24" i="17"/>
  <c r="DZ3" i="17" s="1"/>
  <c r="DZ2" i="17" s="1"/>
  <c r="AK24" i="17"/>
  <c r="AK3" i="17" s="1"/>
  <c r="AK2" i="17" s="1"/>
  <c r="CR24" i="17"/>
  <c r="CR3" i="17" s="1"/>
  <c r="CR2" i="17" s="1"/>
  <c r="DD24" i="17"/>
  <c r="DD3" i="17" s="1"/>
  <c r="DD2" i="17" s="1"/>
  <c r="CU24" i="17"/>
  <c r="CU3" i="17" s="1"/>
  <c r="CU2" i="17" s="1"/>
  <c r="CI24" i="17"/>
  <c r="CI3" i="17" s="1"/>
  <c r="CI2" i="17" s="1"/>
  <c r="BX24" i="17"/>
  <c r="BX3" i="17" s="1"/>
  <c r="BX2" i="17" s="1"/>
  <c r="BJ24" i="17"/>
  <c r="BJ3" i="17" s="1"/>
  <c r="BJ2" i="17" s="1"/>
  <c r="EQ23" i="15"/>
  <c r="F25" i="15"/>
  <c r="DL24" i="15"/>
  <c r="CN24" i="15"/>
  <c r="BP24" i="15"/>
  <c r="BD24" i="15"/>
  <c r="AF24" i="15"/>
  <c r="T24" i="15"/>
  <c r="DK24" i="15"/>
  <c r="CM24" i="15"/>
  <c r="BO24" i="15"/>
  <c r="BC24" i="15"/>
  <c r="AE24" i="15"/>
  <c r="CX24" i="15"/>
  <c r="BZ24" i="15"/>
  <c r="BB24" i="15"/>
  <c r="AP24" i="15"/>
  <c r="AD24" i="15"/>
  <c r="O24" i="15"/>
  <c r="AO24" i="15" s="1"/>
  <c r="CU24" i="15"/>
  <c r="BW24" i="15"/>
  <c r="AY24" i="15"/>
  <c r="AM24" i="15"/>
  <c r="AA24" i="15"/>
  <c r="EP24" i="15"/>
  <c r="CH24" i="15"/>
  <c r="BJ24" i="15"/>
  <c r="AL24" i="15"/>
  <c r="Z24" i="15"/>
  <c r="EB24" i="15"/>
  <c r="BT24" i="15"/>
  <c r="AV24" i="15"/>
  <c r="AJ24" i="15"/>
  <c r="X24" i="15"/>
  <c r="EM24" i="15"/>
  <c r="DO24" i="15"/>
  <c r="BG24" i="15"/>
  <c r="AI24" i="15"/>
  <c r="W24" i="15"/>
  <c r="EO24" i="15"/>
  <c r="DM24" i="15"/>
  <c r="BF24" i="15"/>
  <c r="AC24" i="15"/>
  <c r="EL24" i="15"/>
  <c r="CG24" i="15"/>
  <c r="AB24" i="15"/>
  <c r="CW24" i="15"/>
  <c r="DH24" i="15"/>
  <c r="Y24" i="15"/>
  <c r="EG24" i="15"/>
  <c r="CC24" i="15"/>
  <c r="V24" i="15"/>
  <c r="BR24" i="15"/>
  <c r="DB24" i="15"/>
  <c r="U24" i="15"/>
  <c r="DA24" i="15"/>
  <c r="AT24" i="15"/>
  <c r="N24" i="15"/>
  <c r="DN24" i="15" s="1"/>
  <c r="BU24" i="15"/>
  <c r="DU24" i="15"/>
  <c r="BQ24" i="15"/>
  <c r="M24" i="15"/>
  <c r="ET24" i="15" s="1"/>
  <c r="CP24" i="15"/>
  <c r="AK24" i="15"/>
  <c r="DQ24" i="15"/>
  <c r="CO24" i="15"/>
  <c r="AH24" i="15"/>
  <c r="AG24" i="15"/>
  <c r="K24" i="15"/>
  <c r="L24" i="15" s="1"/>
  <c r="AV23" i="15"/>
  <c r="AZ23" i="15"/>
  <c r="DB23" i="15"/>
  <c r="DO23" i="15"/>
  <c r="EC23" i="15"/>
  <c r="EP23" i="15"/>
  <c r="ES23" i="15"/>
  <c r="ET23" i="15"/>
  <c r="CJ24" i="16"/>
  <c r="CV24" i="16"/>
  <c r="AX24" i="16"/>
  <c r="GL24" i="16"/>
  <c r="BW24" i="16"/>
  <c r="HK24" i="16"/>
  <c r="CW24" i="16"/>
  <c r="IK24" i="16"/>
  <c r="DV24" i="16"/>
  <c r="JD25" i="16"/>
  <c r="HT25" i="16"/>
  <c r="HH25" i="16"/>
  <c r="GV25" i="16"/>
  <c r="GJ25" i="16"/>
  <c r="FX25" i="16"/>
  <c r="FL25" i="16"/>
  <c r="EZ25" i="16"/>
  <c r="EN25" i="16"/>
  <c r="EB25" i="16"/>
  <c r="DP25" i="16"/>
  <c r="JC25" i="16"/>
  <c r="IQ25" i="16"/>
  <c r="IE25" i="16"/>
  <c r="HS25" i="16"/>
  <c r="HG25" i="16"/>
  <c r="GU25" i="16"/>
  <c r="GI25" i="16"/>
  <c r="JB25" i="16"/>
  <c r="IP25" i="16"/>
  <c r="ID25" i="16"/>
  <c r="GT25" i="16"/>
  <c r="GH25" i="16"/>
  <c r="FV25" i="16"/>
  <c r="FJ25" i="16"/>
  <c r="EX25" i="16"/>
  <c r="EL25" i="16"/>
  <c r="DZ25" i="16"/>
  <c r="DN25" i="16"/>
  <c r="DB25" i="16"/>
  <c r="CP25" i="16"/>
  <c r="IO25" i="16"/>
  <c r="HZ25" i="16"/>
  <c r="HK25" i="16"/>
  <c r="GS25" i="16"/>
  <c r="GD25" i="16"/>
  <c r="FP25" i="16"/>
  <c r="FB25" i="16"/>
  <c r="EM25" i="16"/>
  <c r="DX25" i="16"/>
  <c r="DJ25" i="16"/>
  <c r="BU25" i="16"/>
  <c r="BI25" i="16"/>
  <c r="AW25" i="16"/>
  <c r="AK25" i="16"/>
  <c r="Y25" i="16"/>
  <c r="JF25" i="16"/>
  <c r="IN25" i="16"/>
  <c r="HY25" i="16"/>
  <c r="HJ25" i="16"/>
  <c r="GR25" i="16"/>
  <c r="FA25" i="16"/>
  <c r="EK25" i="16"/>
  <c r="DW25" i="16"/>
  <c r="DI25" i="16"/>
  <c r="CU25" i="16"/>
  <c r="CG25" i="16"/>
  <c r="BT25" i="16"/>
  <c r="BH25" i="16"/>
  <c r="AV25" i="16"/>
  <c r="AJ25" i="16"/>
  <c r="X25" i="16"/>
  <c r="K25" i="16"/>
  <c r="L25" i="16" s="1"/>
  <c r="GC25" i="16" s="1"/>
  <c r="JE25" i="16"/>
  <c r="IM25" i="16"/>
  <c r="HX25" i="16"/>
  <c r="HI25" i="16"/>
  <c r="GQ25" i="16"/>
  <c r="GB25" i="16"/>
  <c r="FN25" i="16"/>
  <c r="EY25" i="16"/>
  <c r="EJ25" i="16"/>
  <c r="DV25" i="16"/>
  <c r="DH25" i="16"/>
  <c r="CT25" i="16"/>
  <c r="CF25" i="16"/>
  <c r="BS25" i="16"/>
  <c r="BG25" i="16"/>
  <c r="AU25" i="16"/>
  <c r="AI25" i="16"/>
  <c r="W25" i="16"/>
  <c r="JA25" i="16"/>
  <c r="IL25" i="16"/>
  <c r="HW25" i="16"/>
  <c r="HE25" i="16"/>
  <c r="GP25" i="16"/>
  <c r="GA25" i="16"/>
  <c r="FM25" i="16"/>
  <c r="EW25" i="16"/>
  <c r="EI25" i="16"/>
  <c r="DU25" i="16"/>
  <c r="DG25" i="16"/>
  <c r="CS25" i="16"/>
  <c r="CE25" i="16"/>
  <c r="BR25" i="16"/>
  <c r="BF25" i="16"/>
  <c r="AT25" i="16"/>
  <c r="AH25" i="16"/>
  <c r="V25" i="16"/>
  <c r="IZ25" i="16"/>
  <c r="IK25" i="16"/>
  <c r="HV25" i="16"/>
  <c r="HD25" i="16"/>
  <c r="GO25" i="16"/>
  <c r="FZ25" i="16"/>
  <c r="FK25" i="16"/>
  <c r="EV25" i="16"/>
  <c r="EH25" i="16"/>
  <c r="DT25" i="16"/>
  <c r="DF25" i="16"/>
  <c r="CQ25" i="16"/>
  <c r="CC25" i="16"/>
  <c r="BQ25" i="16"/>
  <c r="BE25" i="16"/>
  <c r="AS25" i="16"/>
  <c r="AG25" i="16"/>
  <c r="U25" i="16"/>
  <c r="IY25" i="16"/>
  <c r="IJ25" i="16"/>
  <c r="HU25" i="16"/>
  <c r="HC25" i="16"/>
  <c r="GN25" i="16"/>
  <c r="FY25" i="16"/>
  <c r="FI25" i="16"/>
  <c r="EU25" i="16"/>
  <c r="EG25" i="16"/>
  <c r="DS25" i="16"/>
  <c r="DE25" i="16"/>
  <c r="CO25" i="16"/>
  <c r="CB25" i="16"/>
  <c r="BP25" i="16"/>
  <c r="BD25" i="16"/>
  <c r="AR25" i="16"/>
  <c r="AF25" i="16"/>
  <c r="T25" i="16"/>
  <c r="IX25" i="16"/>
  <c r="II25" i="16"/>
  <c r="HQ25" i="16"/>
  <c r="HB25" i="16"/>
  <c r="GM25" i="16"/>
  <c r="FW25" i="16"/>
  <c r="FH25" i="16"/>
  <c r="ET25" i="16"/>
  <c r="EF25" i="16"/>
  <c r="DR25" i="16"/>
  <c r="DC25" i="16"/>
  <c r="CN25" i="16"/>
  <c r="CA25" i="16"/>
  <c r="BO25" i="16"/>
  <c r="BC25" i="16"/>
  <c r="AQ25" i="16"/>
  <c r="AE25" i="16"/>
  <c r="S25" i="16"/>
  <c r="IW25" i="16"/>
  <c r="IH25" i="16"/>
  <c r="HP25" i="16"/>
  <c r="HA25" i="16"/>
  <c r="GL25" i="16"/>
  <c r="FU25" i="16"/>
  <c r="FG25" i="16"/>
  <c r="ES25" i="16"/>
  <c r="EE25" i="16"/>
  <c r="DQ25" i="16"/>
  <c r="DA25" i="16"/>
  <c r="CM25" i="16"/>
  <c r="BZ25" i="16"/>
  <c r="BN25" i="16"/>
  <c r="BB25" i="16"/>
  <c r="AP25" i="16"/>
  <c r="AD25" i="16"/>
  <c r="R25" i="16"/>
  <c r="IV25" i="16"/>
  <c r="IG25" i="16"/>
  <c r="HO25" i="16"/>
  <c r="GZ25" i="16"/>
  <c r="GK25" i="16"/>
  <c r="FT25" i="16"/>
  <c r="FF25" i="16"/>
  <c r="ER25" i="16"/>
  <c r="ED25" i="16"/>
  <c r="DO25" i="16"/>
  <c r="CZ25" i="16"/>
  <c r="CL25" i="16"/>
  <c r="BY25" i="16"/>
  <c r="BM25" i="16"/>
  <c r="BA25" i="16"/>
  <c r="AO25" i="16"/>
  <c r="AC25" i="16"/>
  <c r="Q25" i="16"/>
  <c r="JI25" i="16"/>
  <c r="IT25" i="16"/>
  <c r="IB25" i="16"/>
  <c r="HM25" i="16"/>
  <c r="GX25" i="16"/>
  <c r="GF25" i="16"/>
  <c r="FR25" i="16"/>
  <c r="FD25" i="16"/>
  <c r="EP25" i="16"/>
  <c r="EA25" i="16"/>
  <c r="DL25" i="16"/>
  <c r="CX25" i="16"/>
  <c r="CJ25" i="16"/>
  <c r="BW25" i="16"/>
  <c r="BK25" i="16"/>
  <c r="AY25" i="16"/>
  <c r="AM25" i="16"/>
  <c r="AA25" i="16"/>
  <c r="O25" i="16"/>
  <c r="JH25" i="16"/>
  <c r="IS25" i="16"/>
  <c r="IA25" i="16"/>
  <c r="HL25" i="16"/>
  <c r="GW25" i="16"/>
  <c r="GE25" i="16"/>
  <c r="FQ25" i="16"/>
  <c r="FC25" i="16"/>
  <c r="EO25" i="16"/>
  <c r="DY25" i="16"/>
  <c r="DK25" i="16"/>
  <c r="CW25" i="16"/>
  <c r="CI25" i="16"/>
  <c r="BV25" i="16"/>
  <c r="BJ25" i="16"/>
  <c r="AX25" i="16"/>
  <c r="AL25" i="16"/>
  <c r="Z25" i="16"/>
  <c r="HN25" i="16"/>
  <c r="AZ25" i="16"/>
  <c r="GY25" i="16"/>
  <c r="AN25" i="16"/>
  <c r="GG25" i="16"/>
  <c r="AB25" i="16"/>
  <c r="FS25" i="16"/>
  <c r="P25" i="16"/>
  <c r="EQ25" i="16"/>
  <c r="EC25" i="16"/>
  <c r="CY25" i="16"/>
  <c r="E26" i="16"/>
  <c r="CK25" i="16"/>
  <c r="IU25" i="16"/>
  <c r="BX25" i="16"/>
  <c r="IC25" i="16"/>
  <c r="BL25" i="16"/>
  <c r="FE25" i="16"/>
  <c r="DM25" i="16"/>
  <c r="EU24" i="16"/>
  <c r="AR24" i="16"/>
  <c r="GF24" i="16"/>
  <c r="CC24" i="16"/>
  <c r="HQ24" i="16"/>
  <c r="DN24" i="16"/>
  <c r="JB24" i="16"/>
  <c r="EY24" i="16"/>
  <c r="AJ24" i="16"/>
  <c r="FX24" i="16"/>
  <c r="BU24" i="16"/>
  <c r="HI24" i="16"/>
  <c r="BG23" i="15"/>
  <c r="CY23" i="15"/>
  <c r="BH23" i="15"/>
  <c r="DF23" i="15"/>
  <c r="FL24" i="17"/>
  <c r="FL3" i="17" s="1"/>
  <c r="FL2" i="17" s="1"/>
  <c r="FJ24" i="17"/>
  <c r="FJ3" i="17" s="1"/>
  <c r="FJ2" i="17" s="1"/>
  <c r="FW24" i="17"/>
  <c r="FW3" i="17" s="1"/>
  <c r="FW2" i="17" s="1"/>
  <c r="EW24" i="17"/>
  <c r="EW3" i="17" s="1"/>
  <c r="EW2" i="17" s="1"/>
  <c r="AR24" i="17"/>
  <c r="AR3" i="17" s="1"/>
  <c r="AR2" i="17" s="1"/>
  <c r="ES24" i="17"/>
  <c r="ES3" i="17" s="1"/>
  <c r="ES2" i="17" s="1"/>
  <c r="BC24" i="17"/>
  <c r="BC3" i="17" s="1"/>
  <c r="BC2" i="17" s="1"/>
  <c r="DM24" i="17"/>
  <c r="DM3" i="17" s="1"/>
  <c r="DM2" i="17" s="1"/>
  <c r="DQ24" i="17"/>
  <c r="DQ3" i="17" s="1"/>
  <c r="DQ2" i="17" s="1"/>
  <c r="DH24" i="17"/>
  <c r="DH3" i="17" s="1"/>
  <c r="DH2" i="17" s="1"/>
  <c r="CV24" i="17"/>
  <c r="CV3" i="17" s="1"/>
  <c r="CV2" i="17" s="1"/>
  <c r="CK24" i="17"/>
  <c r="CK3" i="17" s="1"/>
  <c r="CK2" i="17" s="1"/>
  <c r="BV24" i="17"/>
  <c r="BV3" i="17" s="1"/>
  <c r="BV2" i="17" s="1"/>
  <c r="CU23" i="15"/>
  <c r="AM23" i="15"/>
  <c r="BX23" i="15"/>
  <c r="CC23" i="15"/>
  <c r="BE23" i="15"/>
  <c r="DN23" i="15"/>
  <c r="EA23" i="15"/>
  <c r="EO23" i="15"/>
  <c r="DT24" i="16"/>
  <c r="IJ24" i="16"/>
  <c r="BJ24" i="16"/>
  <c r="GX24" i="16"/>
  <c r="CI24" i="16"/>
  <c r="HW24" i="16"/>
  <c r="DI24" i="16"/>
  <c r="IW24" i="16"/>
  <c r="EH24" i="16"/>
  <c r="FG24" i="16"/>
  <c r="BD24" i="16"/>
  <c r="GR24" i="16"/>
  <c r="CO24" i="16"/>
  <c r="IC24" i="16"/>
  <c r="DZ24" i="16"/>
  <c r="FK24" i="16"/>
  <c r="AV24" i="16"/>
  <c r="GJ24" i="16"/>
  <c r="CG24" i="16"/>
  <c r="HU24" i="16"/>
  <c r="DG3" i="17"/>
  <c r="DG2" i="17" s="1"/>
  <c r="BD23" i="15"/>
  <c r="CH23" i="15"/>
  <c r="BP23" i="15"/>
  <c r="DA23" i="15"/>
  <c r="DG23" i="15"/>
  <c r="CI23" i="15"/>
  <c r="DZ23" i="15"/>
  <c r="EM23" i="15"/>
  <c r="AQ23" i="15"/>
  <c r="HX24" i="16"/>
  <c r="DH24" i="16"/>
  <c r="BV24" i="16"/>
  <c r="HJ24" i="16"/>
  <c r="CU24" i="16"/>
  <c r="II24" i="16"/>
  <c r="DU24" i="16"/>
  <c r="JI24" i="16"/>
  <c r="ET24" i="16"/>
  <c r="FS24" i="16"/>
  <c r="BP24" i="16"/>
  <c r="HD24" i="16"/>
  <c r="DA24" i="16"/>
  <c r="IO24" i="16"/>
  <c r="EL24" i="16"/>
  <c r="AI24" i="16"/>
  <c r="FW24" i="16"/>
  <c r="BH24" i="16"/>
  <c r="GV24" i="16"/>
  <c r="CS24" i="16"/>
  <c r="IG24" i="16"/>
  <c r="AN23" i="15"/>
  <c r="BU23" i="15"/>
  <c r="CL23" i="15"/>
  <c r="BL23" i="15"/>
  <c r="AO24" i="17"/>
  <c r="AO3" i="17" s="1"/>
  <c r="AO2" i="17" s="1"/>
  <c r="BL24" i="17"/>
  <c r="BL3" i="17" s="1"/>
  <c r="BL2" i="17" s="1"/>
  <c r="BW24" i="17"/>
  <c r="BW3" i="17" s="1"/>
  <c r="BW2" i="17" s="1"/>
  <c r="BY24" i="17"/>
  <c r="BY3" i="17" s="1"/>
  <c r="BY2" i="17" s="1"/>
  <c r="EE24" i="17"/>
  <c r="EE3" i="17" s="1"/>
  <c r="EE2" i="17" s="1"/>
  <c r="DI24" i="17"/>
  <c r="DI3" i="17" s="1"/>
  <c r="DI2" i="17" s="1"/>
  <c r="CH24" i="17"/>
  <c r="CH3" i="17" s="1"/>
  <c r="CH2" i="17" s="1"/>
  <c r="CE24" i="17"/>
  <c r="CE3" i="17" s="1"/>
  <c r="CE2" i="17" s="1"/>
  <c r="CW24" i="17"/>
  <c r="CW3" i="17" s="1"/>
  <c r="CW2" i="17" s="1"/>
  <c r="DC24" i="17"/>
  <c r="DC3" i="17" s="1"/>
  <c r="DC2" i="17" s="1"/>
  <c r="BN24" i="17"/>
  <c r="BN3" i="17" s="1"/>
  <c r="BN2" i="17" s="1"/>
  <c r="CZ24" i="17"/>
  <c r="CZ3" i="17" s="1"/>
  <c r="CZ2" i="17" s="1"/>
  <c r="CP24" i="17"/>
  <c r="CP3" i="17" s="1"/>
  <c r="CP2" i="17" s="1"/>
  <c r="EZ24" i="17"/>
  <c r="EZ3" i="17" s="1"/>
  <c r="EZ2" i="17" s="1"/>
  <c r="ER24" i="17"/>
  <c r="ER3" i="17" s="1"/>
  <c r="ER2" i="17" s="1"/>
  <c r="EH24" i="17"/>
  <c r="EH3" i="17" s="1"/>
  <c r="EH2" i="17" s="1"/>
  <c r="DV24" i="17"/>
  <c r="DV3" i="17" s="1"/>
  <c r="DV2" i="17" s="1"/>
  <c r="DK24" i="17"/>
  <c r="DK3" i="17" s="1"/>
  <c r="DK2" i="17" s="1"/>
  <c r="CT24" i="17"/>
  <c r="CT3" i="17" s="1"/>
  <c r="CT2" i="17" s="1"/>
  <c r="BK23" i="15"/>
  <c r="CR23" i="15"/>
  <c r="EE23" i="15"/>
  <c r="EJ23" i="15"/>
  <c r="DL23" i="15"/>
  <c r="EL23" i="15"/>
  <c r="AL23" i="15"/>
  <c r="AO23" i="15"/>
  <c r="AP23" i="15"/>
  <c r="BC23" i="15"/>
  <c r="JH24" i="16"/>
  <c r="IV24" i="16"/>
  <c r="CH24" i="16"/>
  <c r="HV24" i="16"/>
  <c r="DG24" i="16"/>
  <c r="IU24" i="16"/>
  <c r="EG24" i="16"/>
  <c r="FF24" i="16"/>
  <c r="AQ24" i="16"/>
  <c r="GE24" i="16"/>
  <c r="CB24" i="16"/>
  <c r="HP24" i="16"/>
  <c r="DM24" i="16"/>
  <c r="JA24" i="16"/>
  <c r="EX24" i="16"/>
  <c r="AU24" i="16"/>
  <c r="GI24" i="16"/>
  <c r="BT24" i="16"/>
  <c r="HH24" i="16"/>
  <c r="DE24" i="16"/>
  <c r="IS24" i="16"/>
  <c r="CZ23" i="15"/>
  <c r="BR23" i="15"/>
  <c r="FY24" i="17"/>
  <c r="FY3" i="17" s="1"/>
  <c r="FY2" i="17" s="1"/>
  <c r="BB24" i="17"/>
  <c r="BB3" i="17" s="1"/>
  <c r="BB2" i="17" s="1"/>
  <c r="AN24" i="17"/>
  <c r="AN3" i="17" s="1"/>
  <c r="AN2" i="17" s="1"/>
  <c r="FM24" i="17"/>
  <c r="FM3" i="17" s="1"/>
  <c r="FM2" i="17" s="1"/>
  <c r="EF24" i="17"/>
  <c r="EF3" i="17" s="1"/>
  <c r="EF2" i="17" s="1"/>
  <c r="DU24" i="17"/>
  <c r="DU3" i="17" s="1"/>
  <c r="DU2" i="17" s="1"/>
  <c r="CX24" i="17"/>
  <c r="CX3" i="17" s="1"/>
  <c r="CX2" i="17" s="1"/>
  <c r="CC24" i="17"/>
  <c r="CC3" i="17" s="1"/>
  <c r="CC2" i="17" s="1"/>
  <c r="DW24" i="17"/>
  <c r="DW3" i="17" s="1"/>
  <c r="DW2" i="17" s="1"/>
  <c r="EM24" i="17"/>
  <c r="EM3" i="17" s="1"/>
  <c r="EM2" i="17" s="1"/>
  <c r="EQ24" i="17"/>
  <c r="EQ3" i="17" s="1"/>
  <c r="EQ2" i="17" s="1"/>
  <c r="CS24" i="17"/>
  <c r="CS3" i="17" s="1"/>
  <c r="CS2" i="17" s="1"/>
  <c r="EB24" i="17"/>
  <c r="EB3" i="17" s="1"/>
  <c r="EB2" i="17" s="1"/>
  <c r="BA24" i="17"/>
  <c r="BA3" i="17" s="1"/>
  <c r="BA2" i="17" s="1"/>
  <c r="DL24" i="17"/>
  <c r="DL3" i="17" s="1"/>
  <c r="DL2" i="17" s="1"/>
  <c r="FS24" i="17"/>
  <c r="FS3" i="17" s="1"/>
  <c r="FS2" i="17" s="1"/>
  <c r="FE24" i="17"/>
  <c r="FE3" i="17" s="1"/>
  <c r="FE2" i="17" s="1"/>
  <c r="EU24" i="17"/>
  <c r="EU3" i="17" s="1"/>
  <c r="EU2" i="17" s="1"/>
  <c r="EI24" i="17"/>
  <c r="EI3" i="17" s="1"/>
  <c r="EI2" i="17" s="1"/>
  <c r="DX24" i="17"/>
  <c r="DX3" i="17" s="1"/>
  <c r="DX2" i="17" s="1"/>
  <c r="DF24" i="17"/>
  <c r="DF3" i="17" s="1"/>
  <c r="DF2" i="17" s="1"/>
  <c r="CN23" i="15"/>
  <c r="DT23" i="15"/>
  <c r="BQ23" i="15"/>
  <c r="EN23" i="15"/>
  <c r="AX23" i="15"/>
  <c r="BA23" i="15"/>
  <c r="BB23" i="15"/>
  <c r="AN24" i="16"/>
  <c r="EF24" i="16"/>
  <c r="CT24" i="16"/>
  <c r="IH24" i="16"/>
  <c r="DS24" i="16"/>
  <c r="JG24" i="16"/>
  <c r="ES24" i="16"/>
  <c r="FR24" i="16"/>
  <c r="BC24" i="16"/>
  <c r="GQ24" i="16"/>
  <c r="CN24" i="16"/>
  <c r="IB24" i="16"/>
  <c r="DY24" i="16"/>
  <c r="FJ24" i="16"/>
  <c r="BG24" i="16"/>
  <c r="GU24" i="16"/>
  <c r="CF24" i="16"/>
  <c r="HT24" i="16"/>
  <c r="DQ24" i="16"/>
  <c r="JE24" i="16"/>
  <c r="BL24" i="15" l="1"/>
  <c r="CS24" i="15"/>
  <c r="EF24" i="15"/>
  <c r="EK24" i="15"/>
  <c r="CJ24" i="15"/>
  <c r="EA24" i="15"/>
  <c r="EN24" i="15"/>
  <c r="AQ24" i="15"/>
  <c r="AR24" i="15"/>
  <c r="ES24" i="15"/>
  <c r="AZ24" i="15"/>
  <c r="BE24" i="15"/>
  <c r="AX24" i="15"/>
  <c r="BK24" i="15"/>
  <c r="BN24" i="15"/>
  <c r="CA24" i="15"/>
  <c r="CB24" i="15"/>
  <c r="JD26" i="16"/>
  <c r="IR26" i="16"/>
  <c r="IF26" i="16"/>
  <c r="HT26" i="16"/>
  <c r="HH26" i="16"/>
  <c r="GV26" i="16"/>
  <c r="GJ26" i="16"/>
  <c r="FL26" i="16"/>
  <c r="EN26" i="16"/>
  <c r="EB26" i="16"/>
  <c r="DP26" i="16"/>
  <c r="DD26" i="16"/>
  <c r="CR26" i="16"/>
  <c r="CF26" i="16"/>
  <c r="BT26" i="16"/>
  <c r="BH26" i="16"/>
  <c r="AV26" i="16"/>
  <c r="X26" i="16"/>
  <c r="K26" i="16"/>
  <c r="L26" i="16" s="1"/>
  <c r="JC26" i="16"/>
  <c r="IQ26" i="16"/>
  <c r="IE26" i="16"/>
  <c r="HS26" i="16"/>
  <c r="HG26" i="16"/>
  <c r="GU26" i="16"/>
  <c r="GI26" i="16"/>
  <c r="FW26" i="16"/>
  <c r="FK26" i="16"/>
  <c r="EM26" i="16"/>
  <c r="EA26" i="16"/>
  <c r="DO26" i="16"/>
  <c r="DC26" i="16"/>
  <c r="CQ26" i="16"/>
  <c r="CE26" i="16"/>
  <c r="BS26" i="16"/>
  <c r="BG26" i="16"/>
  <c r="AU26" i="16"/>
  <c r="AI26" i="16"/>
  <c r="W26" i="16"/>
  <c r="IP26" i="16"/>
  <c r="ID26" i="16"/>
  <c r="HR26" i="16"/>
  <c r="HF26" i="16"/>
  <c r="GT26" i="16"/>
  <c r="GH26" i="16"/>
  <c r="FV26" i="16"/>
  <c r="FJ26" i="16"/>
  <c r="EX26" i="16"/>
  <c r="EL26" i="16"/>
  <c r="DZ26" i="16"/>
  <c r="DB26" i="16"/>
  <c r="CP26" i="16"/>
  <c r="CD26" i="16"/>
  <c r="BR26" i="16"/>
  <c r="BF26" i="16"/>
  <c r="AT26" i="16"/>
  <c r="AH26" i="16"/>
  <c r="V26" i="16"/>
  <c r="IY26" i="16"/>
  <c r="IM26" i="16"/>
  <c r="IA26" i="16"/>
  <c r="HO26" i="16"/>
  <c r="JH26" i="16"/>
  <c r="JE26" i="16"/>
  <c r="IK26" i="16"/>
  <c r="HU26" i="16"/>
  <c r="HB26" i="16"/>
  <c r="GM26" i="16"/>
  <c r="FU26" i="16"/>
  <c r="FF26" i="16"/>
  <c r="EQ26" i="16"/>
  <c r="DY26" i="16"/>
  <c r="DJ26" i="16"/>
  <c r="CU26" i="16"/>
  <c r="CC26" i="16"/>
  <c r="BN26" i="16"/>
  <c r="AY26" i="16"/>
  <c r="AG26" i="16"/>
  <c r="R26" i="16"/>
  <c r="JA26" i="16"/>
  <c r="IJ26" i="16"/>
  <c r="HQ26" i="16"/>
  <c r="HA26" i="16"/>
  <c r="GL26" i="16"/>
  <c r="FT26" i="16"/>
  <c r="FE26" i="16"/>
  <c r="EP26" i="16"/>
  <c r="DX26" i="16"/>
  <c r="DI26" i="16"/>
  <c r="CT26" i="16"/>
  <c r="CB26" i="16"/>
  <c r="BM26" i="16"/>
  <c r="AX26" i="16"/>
  <c r="AF26" i="16"/>
  <c r="Q26" i="16"/>
  <c r="IZ26" i="16"/>
  <c r="II26" i="16"/>
  <c r="HP26" i="16"/>
  <c r="GZ26" i="16"/>
  <c r="GK26" i="16"/>
  <c r="FS26" i="16"/>
  <c r="FD26" i="16"/>
  <c r="EO26" i="16"/>
  <c r="DW26" i="16"/>
  <c r="DH26" i="16"/>
  <c r="CS26" i="16"/>
  <c r="CA26" i="16"/>
  <c r="BL26" i="16"/>
  <c r="AW26" i="16"/>
  <c r="AE26" i="16"/>
  <c r="P26" i="16"/>
  <c r="IX26" i="16"/>
  <c r="IH26" i="16"/>
  <c r="HN26" i="16"/>
  <c r="GY26" i="16"/>
  <c r="GG26" i="16"/>
  <c r="FR26" i="16"/>
  <c r="FC26" i="16"/>
  <c r="EK26" i="16"/>
  <c r="DV26" i="16"/>
  <c r="DG26" i="16"/>
  <c r="CO26" i="16"/>
  <c r="BZ26" i="16"/>
  <c r="BK26" i="16"/>
  <c r="AS26" i="16"/>
  <c r="AD26" i="16"/>
  <c r="O26" i="16"/>
  <c r="IW26" i="16"/>
  <c r="IG26" i="16"/>
  <c r="HM26" i="16"/>
  <c r="GX26" i="16"/>
  <c r="GF26" i="16"/>
  <c r="FQ26" i="16"/>
  <c r="FB26" i="16"/>
  <c r="EJ26" i="16"/>
  <c r="DU26" i="16"/>
  <c r="DF26" i="16"/>
  <c r="CN26" i="16"/>
  <c r="BY26" i="16"/>
  <c r="BJ26" i="16"/>
  <c r="AR26" i="16"/>
  <c r="AC26" i="16"/>
  <c r="IV26" i="16"/>
  <c r="IC26" i="16"/>
  <c r="HL26" i="16"/>
  <c r="GW26" i="16"/>
  <c r="GE26" i="16"/>
  <c r="FP26" i="16"/>
  <c r="FA26" i="16"/>
  <c r="EI26" i="16"/>
  <c r="DT26" i="16"/>
  <c r="DE26" i="16"/>
  <c r="CM26" i="16"/>
  <c r="BX26" i="16"/>
  <c r="BI26" i="16"/>
  <c r="AQ26" i="16"/>
  <c r="AB26" i="16"/>
  <c r="IU26" i="16"/>
  <c r="IB26" i="16"/>
  <c r="HK26" i="16"/>
  <c r="GS26" i="16"/>
  <c r="GD26" i="16"/>
  <c r="FO26" i="16"/>
  <c r="EW26" i="16"/>
  <c r="EH26" i="16"/>
  <c r="DS26" i="16"/>
  <c r="DA26" i="16"/>
  <c r="CL26" i="16"/>
  <c r="BW26" i="16"/>
  <c r="BE26" i="16"/>
  <c r="AP26" i="16"/>
  <c r="AA26" i="16"/>
  <c r="IT26" i="16"/>
  <c r="HZ26" i="16"/>
  <c r="HJ26" i="16"/>
  <c r="GR26" i="16"/>
  <c r="GC26" i="16"/>
  <c r="FN26" i="16"/>
  <c r="EV26" i="16"/>
  <c r="EG26" i="16"/>
  <c r="DR26" i="16"/>
  <c r="CZ26" i="16"/>
  <c r="CK26" i="16"/>
  <c r="BV26" i="16"/>
  <c r="BD26" i="16"/>
  <c r="AO26" i="16"/>
  <c r="Z26" i="16"/>
  <c r="E27" i="16"/>
  <c r="IS26" i="16"/>
  <c r="HY26" i="16"/>
  <c r="HI26" i="16"/>
  <c r="GQ26" i="16"/>
  <c r="GB26" i="16"/>
  <c r="FM26" i="16"/>
  <c r="EU26" i="16"/>
  <c r="EF26" i="16"/>
  <c r="DQ26" i="16"/>
  <c r="CY26" i="16"/>
  <c r="CJ26" i="16"/>
  <c r="BU26" i="16"/>
  <c r="BC26" i="16"/>
  <c r="AN26" i="16"/>
  <c r="Y26" i="16"/>
  <c r="JG26" i="16"/>
  <c r="IN26" i="16"/>
  <c r="HW26" i="16"/>
  <c r="HD26" i="16"/>
  <c r="GO26" i="16"/>
  <c r="FZ26" i="16"/>
  <c r="FH26" i="16"/>
  <c r="ES26" i="16"/>
  <c r="ED26" i="16"/>
  <c r="DL26" i="16"/>
  <c r="CW26" i="16"/>
  <c r="CH26" i="16"/>
  <c r="BP26" i="16"/>
  <c r="BA26" i="16"/>
  <c r="AL26" i="16"/>
  <c r="T26" i="16"/>
  <c r="JF26" i="16"/>
  <c r="IL26" i="16"/>
  <c r="HV26" i="16"/>
  <c r="HC26" i="16"/>
  <c r="GN26" i="16"/>
  <c r="FY26" i="16"/>
  <c r="FG26" i="16"/>
  <c r="ER26" i="16"/>
  <c r="EC26" i="16"/>
  <c r="DK26" i="16"/>
  <c r="CV26" i="16"/>
  <c r="CG26" i="16"/>
  <c r="BO26" i="16"/>
  <c r="AZ26" i="16"/>
  <c r="AK26" i="16"/>
  <c r="S26" i="16"/>
  <c r="ET26" i="16"/>
  <c r="EE26" i="16"/>
  <c r="DM26" i="16"/>
  <c r="CX26" i="16"/>
  <c r="JI26" i="16"/>
  <c r="BQ26" i="16"/>
  <c r="IO26" i="16"/>
  <c r="BB26" i="16"/>
  <c r="HE26" i="16"/>
  <c r="U26" i="16"/>
  <c r="GP26" i="16"/>
  <c r="GA26" i="16"/>
  <c r="FI26" i="16"/>
  <c r="AM26" i="16"/>
  <c r="HX26" i="16"/>
  <c r="CI26" i="16"/>
  <c r="BM24" i="15"/>
  <c r="BX24" i="15"/>
  <c r="DE24" i="15"/>
  <c r="DI24" i="15"/>
  <c r="AU24" i="15"/>
  <c r="BH24" i="15"/>
  <c r="BV24" i="15"/>
  <c r="CI24" i="15"/>
  <c r="CL24" i="15"/>
  <c r="CY24" i="15"/>
  <c r="CZ24" i="15"/>
  <c r="BI24" i="15"/>
  <c r="DT24" i="15"/>
  <c r="EC24" i="15"/>
  <c r="AS24" i="15"/>
  <c r="CV24" i="15"/>
  <c r="BS24" i="15"/>
  <c r="CF24" i="15"/>
  <c r="CT24" i="15"/>
  <c r="DG24" i="15"/>
  <c r="DJ24" i="15"/>
  <c r="DW24" i="15"/>
  <c r="DX24" i="15"/>
  <c r="CK24" i="15"/>
  <c r="DY24" i="15"/>
  <c r="CE24" i="15"/>
  <c r="CR24" i="15"/>
  <c r="DF24" i="15"/>
  <c r="DS24" i="15"/>
  <c r="DV24" i="15"/>
  <c r="EI24" i="15"/>
  <c r="EJ24" i="15"/>
  <c r="FO25" i="16"/>
  <c r="CH25" i="16"/>
  <c r="JG25" i="16"/>
  <c r="HF25" i="16"/>
  <c r="CR25" i="16"/>
  <c r="IF25" i="16"/>
  <c r="AW24" i="15"/>
  <c r="BA24" i="15"/>
  <c r="DZ24" i="15"/>
  <c r="CQ24" i="15"/>
  <c r="DD24" i="15"/>
  <c r="DR24" i="15"/>
  <c r="EE24" i="15"/>
  <c r="EH24" i="15"/>
  <c r="EU24" i="15"/>
  <c r="AG25" i="15"/>
  <c r="U25" i="15"/>
  <c r="F26" i="15"/>
  <c r="AF25" i="15"/>
  <c r="T25" i="15"/>
  <c r="AE25" i="15"/>
  <c r="AN25" i="15"/>
  <c r="AB25" i="15"/>
  <c r="M25" i="15"/>
  <c r="DA25" i="15" s="1"/>
  <c r="AM25" i="15"/>
  <c r="AA25" i="15"/>
  <c r="AK25" i="15"/>
  <c r="Y25" i="15"/>
  <c r="AJ25" i="15"/>
  <c r="X25" i="15"/>
  <c r="AD25" i="15"/>
  <c r="AC25" i="15"/>
  <c r="Z25" i="15"/>
  <c r="N25" i="15"/>
  <c r="BC25" i="15" s="1"/>
  <c r="W25" i="15"/>
  <c r="V25" i="15"/>
  <c r="O25" i="15"/>
  <c r="AO25" i="15"/>
  <c r="AL25" i="15"/>
  <c r="AI25" i="15"/>
  <c r="AH25" i="15"/>
  <c r="K25" i="15"/>
  <c r="L25" i="15" s="1"/>
  <c r="CV25" i="16"/>
  <c r="CD25" i="16"/>
  <c r="HR25" i="16"/>
  <c r="DD25" i="16"/>
  <c r="IR25" i="16"/>
  <c r="ER24" i="15"/>
  <c r="AN24" i="15"/>
  <c r="BY24" i="15"/>
  <c r="CD24" i="15"/>
  <c r="DC24" i="15"/>
  <c r="DP24" i="15"/>
  <c r="ED24" i="15"/>
  <c r="EQ24" i="15"/>
  <c r="DB25" i="15" l="1"/>
  <c r="EM25" i="15"/>
  <c r="CG25" i="15"/>
  <c r="CU25" i="15"/>
  <c r="BJ25" i="15"/>
  <c r="BN25" i="15"/>
  <c r="ED25" i="15"/>
  <c r="EA25" i="15"/>
  <c r="AP25" i="15"/>
  <c r="CF25" i="15"/>
  <c r="CS25" i="15"/>
  <c r="DG25" i="15"/>
  <c r="DH25" i="15"/>
  <c r="DW25" i="15"/>
  <c r="DX25" i="15"/>
  <c r="DY25" i="15"/>
  <c r="CR25" i="15"/>
  <c r="AX25" i="15"/>
  <c r="ES25" i="15"/>
  <c r="BZ25" i="15"/>
  <c r="CE25" i="15"/>
  <c r="BG25" i="15"/>
  <c r="DP25" i="15"/>
  <c r="EC25" i="15"/>
  <c r="EQ25" i="15"/>
  <c r="ER25" i="15"/>
  <c r="BT25" i="15"/>
  <c r="EJ25" i="15"/>
  <c r="DZ25" i="15"/>
  <c r="BR25" i="15"/>
  <c r="DC25" i="15"/>
  <c r="DI25" i="15"/>
  <c r="CK25" i="15"/>
  <c r="EB25" i="15"/>
  <c r="EO25" i="15"/>
  <c r="JD27" i="16"/>
  <c r="GJ27" i="16"/>
  <c r="FX27" i="16"/>
  <c r="EN27" i="16"/>
  <c r="EB27" i="16"/>
  <c r="DP27" i="16"/>
  <c r="AV27" i="16"/>
  <c r="AJ27" i="16"/>
  <c r="X27" i="16"/>
  <c r="K27" i="16"/>
  <c r="L27" i="16" s="1"/>
  <c r="JC27" i="16"/>
  <c r="IQ27" i="16"/>
  <c r="IE27" i="16"/>
  <c r="FK27" i="16"/>
  <c r="EY27" i="16"/>
  <c r="EA27" i="16"/>
  <c r="DO27" i="16"/>
  <c r="DC27" i="16"/>
  <c r="CQ27" i="16"/>
  <c r="AI27" i="16"/>
  <c r="W27" i="16"/>
  <c r="JB27" i="16"/>
  <c r="ID27" i="16"/>
  <c r="HR27" i="16"/>
  <c r="HF27" i="16"/>
  <c r="GT27" i="16"/>
  <c r="DZ27" i="16"/>
  <c r="DN27" i="16"/>
  <c r="CP27" i="16"/>
  <c r="CD27" i="16"/>
  <c r="BR27" i="16"/>
  <c r="BF27" i="16"/>
  <c r="AH27" i="16"/>
  <c r="V27" i="16"/>
  <c r="IC27" i="16"/>
  <c r="HQ27" i="16"/>
  <c r="HE27" i="16"/>
  <c r="GS27" i="16"/>
  <c r="GG27" i="16"/>
  <c r="FU27" i="16"/>
  <c r="FI27" i="16"/>
  <c r="CO27" i="16"/>
  <c r="CC27" i="16"/>
  <c r="BQ27" i="16"/>
  <c r="BE27" i="16"/>
  <c r="AS27" i="16"/>
  <c r="IY27" i="16"/>
  <c r="IM27" i="16"/>
  <c r="FS27" i="16"/>
  <c r="FG27" i="16"/>
  <c r="EU27" i="16"/>
  <c r="EI27" i="16"/>
  <c r="DW27" i="16"/>
  <c r="DK27" i="16"/>
  <c r="CY27" i="16"/>
  <c r="AE27" i="16"/>
  <c r="S27" i="16"/>
  <c r="JI27" i="16"/>
  <c r="IW27" i="16"/>
  <c r="IK27" i="16"/>
  <c r="HY27" i="16"/>
  <c r="HM27" i="16"/>
  <c r="ES27" i="16"/>
  <c r="EG27" i="16"/>
  <c r="DU27" i="16"/>
  <c r="DI27" i="16"/>
  <c r="CW27" i="16"/>
  <c r="CK27" i="16"/>
  <c r="BY27" i="16"/>
  <c r="HX27" i="16"/>
  <c r="HL27" i="16"/>
  <c r="GZ27" i="16"/>
  <c r="GN27" i="16"/>
  <c r="GB27" i="16"/>
  <c r="FP27" i="16"/>
  <c r="FD27" i="16"/>
  <c r="CJ27" i="16"/>
  <c r="BX27" i="16"/>
  <c r="BL27" i="16"/>
  <c r="AZ27" i="16"/>
  <c r="AN27" i="16"/>
  <c r="AB27" i="16"/>
  <c r="P27" i="16"/>
  <c r="E28" i="16"/>
  <c r="DV27" i="16"/>
  <c r="CT27" i="16"/>
  <c r="BP27" i="16"/>
  <c r="AO27" i="16"/>
  <c r="T27" i="16"/>
  <c r="JG27" i="16"/>
  <c r="IG27" i="16"/>
  <c r="BN27" i="16"/>
  <c r="AM27" i="16"/>
  <c r="R27" i="16"/>
  <c r="JF27" i="16"/>
  <c r="IB27" i="16"/>
  <c r="GY27" i="16"/>
  <c r="FY27" i="16"/>
  <c r="Q27" i="16"/>
  <c r="JE27" i="16"/>
  <c r="HZ27" i="16"/>
  <c r="GX27" i="16"/>
  <c r="FT27" i="16"/>
  <c r="EQ27" i="16"/>
  <c r="DQ27" i="16"/>
  <c r="O27" i="16"/>
  <c r="HW27" i="16"/>
  <c r="GW27" i="16"/>
  <c r="FR27" i="16"/>
  <c r="EP27" i="16"/>
  <c r="DL27" i="16"/>
  <c r="CI27" i="16"/>
  <c r="BI27" i="16"/>
  <c r="AG27" i="16"/>
  <c r="EO27" i="16"/>
  <c r="DJ27" i="16"/>
  <c r="CH27" i="16"/>
  <c r="BD27" i="16"/>
  <c r="AF27" i="16"/>
  <c r="IU27" i="16"/>
  <c r="HU27" i="16"/>
  <c r="BB27" i="16"/>
  <c r="AD27" i="16"/>
  <c r="IT27" i="16"/>
  <c r="HP27" i="16"/>
  <c r="GM27" i="16"/>
  <c r="FM27" i="16"/>
  <c r="EH27" i="16"/>
  <c r="AC27" i="16"/>
  <c r="HN27" i="16"/>
  <c r="GL27" i="16"/>
  <c r="FH27" i="16"/>
  <c r="EE27" i="16"/>
  <c r="DE27" i="16"/>
  <c r="BZ27" i="16"/>
  <c r="AX27" i="16"/>
  <c r="AA27" i="16"/>
  <c r="EC27" i="16"/>
  <c r="CX27" i="16"/>
  <c r="BV27" i="16"/>
  <c r="AR27" i="16"/>
  <c r="Y27" i="16"/>
  <c r="II27" i="16"/>
  <c r="HI27" i="16"/>
  <c r="AP27" i="16"/>
  <c r="U27" i="16"/>
  <c r="ED27" i="16"/>
  <c r="CZ27" i="16"/>
  <c r="BW27" i="16"/>
  <c r="AW27" i="16"/>
  <c r="IN27" i="16"/>
  <c r="Z27" i="16"/>
  <c r="DU25" i="15"/>
  <c r="BB25" i="15"/>
  <c r="DD25" i="15"/>
  <c r="EE25" i="15"/>
  <c r="EU25" i="15"/>
  <c r="CT25" i="15"/>
  <c r="EG25" i="15"/>
  <c r="EL25" i="15"/>
  <c r="DN25" i="15"/>
  <c r="EN25" i="15"/>
  <c r="AQ25" i="15"/>
  <c r="AR25" i="15"/>
  <c r="AS25" i="15"/>
  <c r="DL25" i="15"/>
  <c r="CL25" i="15"/>
  <c r="BS25" i="15"/>
  <c r="EK25" i="15"/>
  <c r="DQ25" i="15"/>
  <c r="BM25" i="15"/>
  <c r="DV25" i="15"/>
  <c r="CX25" i="15"/>
  <c r="EP25" i="15"/>
  <c r="BE25" i="15"/>
  <c r="DM25" i="15"/>
  <c r="CQ25" i="15"/>
  <c r="DE25" i="15"/>
  <c r="CP25" i="15"/>
  <c r="BV25" i="15"/>
  <c r="BA25" i="15"/>
  <c r="AY25" i="15"/>
  <c r="AZ25" i="15"/>
  <c r="BO25" i="15"/>
  <c r="BP25" i="15"/>
  <c r="BQ25" i="15"/>
  <c r="CV25" i="15"/>
  <c r="DT25" i="15"/>
  <c r="DN26" i="15"/>
  <c r="BF26" i="15"/>
  <c r="AH26" i="15"/>
  <c r="V26" i="15"/>
  <c r="DA26" i="15"/>
  <c r="BE26" i="15"/>
  <c r="AS26" i="15"/>
  <c r="AG26" i="15"/>
  <c r="U26" i="15"/>
  <c r="F27" i="15"/>
  <c r="CZ26" i="15"/>
  <c r="BD26" i="15"/>
  <c r="AR26" i="15"/>
  <c r="AF26" i="15"/>
  <c r="T26" i="15"/>
  <c r="CW26" i="15"/>
  <c r="BA26" i="15"/>
  <c r="AO26" i="15"/>
  <c r="AC26" i="15"/>
  <c r="N26" i="15"/>
  <c r="CV26" i="15"/>
  <c r="BL26" i="15"/>
  <c r="AZ26" i="15"/>
  <c r="AN26" i="15"/>
  <c r="AB26" i="15"/>
  <c r="M26" i="15"/>
  <c r="AT26" i="15" s="1"/>
  <c r="CT26" i="15"/>
  <c r="BJ26" i="15"/>
  <c r="AX26" i="15"/>
  <c r="AL26" i="15"/>
  <c r="Z26" i="15"/>
  <c r="CG26" i="15"/>
  <c r="AW26" i="15"/>
  <c r="AK26" i="15"/>
  <c r="Y26" i="15"/>
  <c r="AE26" i="15"/>
  <c r="EA26" i="15"/>
  <c r="DK26" i="15"/>
  <c r="CI26" i="15"/>
  <c r="BG26" i="15"/>
  <c r="AD26" i="15"/>
  <c r="AA26" i="15"/>
  <c r="EB26" i="15"/>
  <c r="AQ26" i="15"/>
  <c r="EI26" i="15"/>
  <c r="DG26" i="15"/>
  <c r="X26" i="15"/>
  <c r="AY26" i="15"/>
  <c r="W26" i="15"/>
  <c r="DC26" i="15"/>
  <c r="BZ26" i="15"/>
  <c r="AV26" i="15"/>
  <c r="AP26" i="15"/>
  <c r="DV26" i="15"/>
  <c r="AM26" i="15"/>
  <c r="DS26" i="15"/>
  <c r="CQ26" i="15"/>
  <c r="AJ26" i="15"/>
  <c r="O26" i="15"/>
  <c r="EM26" i="15" s="1"/>
  <c r="BK26" i="15"/>
  <c r="AI26" i="15"/>
  <c r="K26" i="15"/>
  <c r="L26" i="15" s="1"/>
  <c r="DH26" i="15" s="1"/>
  <c r="DR25" i="15"/>
  <c r="CD25" i="15"/>
  <c r="BF25" i="15"/>
  <c r="AW25" i="15"/>
  <c r="BK25" i="15"/>
  <c r="BL25" i="15"/>
  <c r="CA25" i="15"/>
  <c r="CB25" i="15"/>
  <c r="CC25" i="15"/>
  <c r="EZ26" i="16"/>
  <c r="EI25" i="15"/>
  <c r="DO25" i="15"/>
  <c r="BD25" i="15"/>
  <c r="ET25" i="15"/>
  <c r="AU25" i="15"/>
  <c r="DF25" i="15"/>
  <c r="CH25" i="15"/>
  <c r="AV25" i="15"/>
  <c r="BI25" i="15"/>
  <c r="BW25" i="15"/>
  <c r="BX25" i="15"/>
  <c r="CM25" i="15"/>
  <c r="CN25" i="15"/>
  <c r="CO25" i="15"/>
  <c r="DK25" i="15"/>
  <c r="DS25" i="15"/>
  <c r="EF25" i="15"/>
  <c r="AT25" i="15"/>
  <c r="CW25" i="15"/>
  <c r="BY25" i="15"/>
  <c r="EH25" i="15"/>
  <c r="DJ25" i="15"/>
  <c r="BH25" i="15"/>
  <c r="BU25" i="15"/>
  <c r="CI25" i="15"/>
  <c r="CJ25" i="15"/>
  <c r="CY25" i="15"/>
  <c r="CZ25" i="15"/>
  <c r="DN26" i="16"/>
  <c r="JB26" i="16"/>
  <c r="EY26" i="16"/>
  <c r="AJ26" i="16"/>
  <c r="FX26" i="16"/>
  <c r="BR26" i="15" l="1"/>
  <c r="BM26" i="15"/>
  <c r="BP26" i="15"/>
  <c r="BQ26" i="15"/>
  <c r="CD26" i="15"/>
  <c r="BO26" i="15"/>
  <c r="EE26" i="15"/>
  <c r="AU26" i="15"/>
  <c r="EQ26" i="15"/>
  <c r="BI26" i="15"/>
  <c r="BV26" i="15"/>
  <c r="BX26" i="15"/>
  <c r="BY26" i="15"/>
  <c r="CB26" i="15"/>
  <c r="CC26" i="15"/>
  <c r="CP26" i="15"/>
  <c r="EZ27" i="16"/>
  <c r="CR26" i="15"/>
  <c r="BW26" i="15"/>
  <c r="CX26" i="15"/>
  <c r="BU26" i="15"/>
  <c r="CH26" i="15"/>
  <c r="CJ26" i="15"/>
  <c r="CK26" i="15"/>
  <c r="CN26" i="15"/>
  <c r="CO26" i="15"/>
  <c r="DB26" i="15"/>
  <c r="DB27" i="16"/>
  <c r="IP27" i="16"/>
  <c r="EM27" i="16"/>
  <c r="FL27" i="16"/>
  <c r="DL26" i="15"/>
  <c r="CA26" i="15"/>
  <c r="DM26" i="15"/>
  <c r="DP26" i="15"/>
  <c r="DD26" i="15"/>
  <c r="BC26" i="15"/>
  <c r="BH26" i="15"/>
  <c r="DE26" i="15"/>
  <c r="DR26" i="15"/>
  <c r="DT26" i="15"/>
  <c r="DU26" i="15"/>
  <c r="DX26" i="15"/>
  <c r="DY26" i="15"/>
  <c r="EL26" i="15"/>
  <c r="BU27" i="16"/>
  <c r="FC27" i="16"/>
  <c r="IS27" i="16"/>
  <c r="CG27" i="16"/>
  <c r="FO27" i="16"/>
  <c r="IZ27" i="16"/>
  <c r="AL27" i="16"/>
  <c r="CS27" i="16"/>
  <c r="FA27" i="16"/>
  <c r="CV27" i="16"/>
  <c r="IJ27" i="16"/>
  <c r="FE27" i="16"/>
  <c r="AQ27" i="16"/>
  <c r="GE27" i="16"/>
  <c r="DA27" i="16"/>
  <c r="IO27" i="16"/>
  <c r="EL27" i="16"/>
  <c r="FW27" i="16"/>
  <c r="BH27" i="16"/>
  <c r="GV27" i="16"/>
  <c r="BT26" i="15"/>
  <c r="DF26" i="15"/>
  <c r="EU26" i="15"/>
  <c r="BS26" i="15"/>
  <c r="EH26" i="15"/>
  <c r="CF26" i="15"/>
  <c r="CL26" i="15"/>
  <c r="DQ26" i="15"/>
  <c r="ED26" i="15"/>
  <c r="EF26" i="15"/>
  <c r="EG26" i="15"/>
  <c r="EJ26" i="15"/>
  <c r="EK26" i="15"/>
  <c r="CU27" i="16"/>
  <c r="GF27" i="16"/>
  <c r="DG27" i="16"/>
  <c r="GR27" i="16"/>
  <c r="BK27" i="16"/>
  <c r="DS27" i="16"/>
  <c r="GA27" i="16"/>
  <c r="DH27" i="16"/>
  <c r="IV27" i="16"/>
  <c r="FQ27" i="16"/>
  <c r="BC27" i="16"/>
  <c r="GQ27" i="16"/>
  <c r="DM27" i="16"/>
  <c r="JA27" i="16"/>
  <c r="EX27" i="16"/>
  <c r="AU27" i="16"/>
  <c r="GI27" i="16"/>
  <c r="BT27" i="16"/>
  <c r="HH27" i="16"/>
  <c r="CS26" i="15"/>
  <c r="DZ26" i="15"/>
  <c r="CU26" i="15"/>
  <c r="DJ26" i="15"/>
  <c r="DO26" i="15"/>
  <c r="EP26" i="15"/>
  <c r="ER26" i="15"/>
  <c r="ES26" i="15"/>
  <c r="EM27" i="15"/>
  <c r="EA27" i="15"/>
  <c r="DO27" i="15"/>
  <c r="CE27" i="15"/>
  <c r="AI27" i="15"/>
  <c r="W27" i="15"/>
  <c r="EL27" i="15"/>
  <c r="DZ27" i="15"/>
  <c r="DN27" i="15"/>
  <c r="DB27" i="15"/>
  <c r="BR27" i="15"/>
  <c r="AH27" i="15"/>
  <c r="V27" i="15"/>
  <c r="EK27" i="15"/>
  <c r="DY27" i="15"/>
  <c r="DM27" i="15"/>
  <c r="DA27" i="15"/>
  <c r="CO27" i="15"/>
  <c r="BE27" i="15"/>
  <c r="AG27" i="15"/>
  <c r="U27" i="15"/>
  <c r="EH27" i="15"/>
  <c r="DV27" i="15"/>
  <c r="DJ27" i="15"/>
  <c r="CX27" i="15"/>
  <c r="CL27" i="15"/>
  <c r="BB27" i="15"/>
  <c r="AD27" i="15"/>
  <c r="O27" i="15"/>
  <c r="ES27" i="15"/>
  <c r="EG27" i="15"/>
  <c r="DU27" i="15"/>
  <c r="DI27" i="15"/>
  <c r="CW27" i="15"/>
  <c r="CK27" i="15"/>
  <c r="BA27" i="15"/>
  <c r="AO27" i="15"/>
  <c r="AC27" i="15"/>
  <c r="N27" i="15"/>
  <c r="EQ27" i="15"/>
  <c r="EE27" i="15"/>
  <c r="DS27" i="15"/>
  <c r="DG27" i="15"/>
  <c r="CU27" i="15"/>
  <c r="CI27" i="15"/>
  <c r="AY27" i="15"/>
  <c r="AM27" i="15"/>
  <c r="AA27" i="15"/>
  <c r="ED27" i="15"/>
  <c r="DR27" i="15"/>
  <c r="DF27" i="15"/>
  <c r="CT27" i="15"/>
  <c r="CH27" i="15"/>
  <c r="BV27" i="15"/>
  <c r="AL27" i="15"/>
  <c r="Z27" i="15"/>
  <c r="DQ27" i="15"/>
  <c r="DE27" i="15"/>
  <c r="CS27" i="15"/>
  <c r="CG27" i="15"/>
  <c r="BU27" i="15"/>
  <c r="BI27" i="15"/>
  <c r="AK27" i="15"/>
  <c r="Y27" i="15"/>
  <c r="AQ27" i="15"/>
  <c r="DX27" i="15"/>
  <c r="CN27" i="15"/>
  <c r="BD27" i="15"/>
  <c r="ER27" i="15"/>
  <c r="DH27" i="15"/>
  <c r="AN27" i="15"/>
  <c r="X27" i="15"/>
  <c r="AJ27" i="15"/>
  <c r="EB27" i="15"/>
  <c r="CR27" i="15"/>
  <c r="BH27" i="15"/>
  <c r="EJ27" i="15"/>
  <c r="CZ27" i="15"/>
  <c r="AF27" i="15"/>
  <c r="T27" i="15"/>
  <c r="AE27" i="15"/>
  <c r="EF27" i="15"/>
  <c r="CV27" i="15"/>
  <c r="BL27" i="15"/>
  <c r="AB27" i="15"/>
  <c r="DW27" i="15"/>
  <c r="DT27" i="15"/>
  <c r="CJ27" i="15"/>
  <c r="M27" i="15"/>
  <c r="DC27" i="15" s="1"/>
  <c r="DP27" i="15"/>
  <c r="CF27" i="15"/>
  <c r="AV27" i="15"/>
  <c r="F28" i="15"/>
  <c r="DL27" i="15"/>
  <c r="CB27" i="15"/>
  <c r="K27" i="15"/>
  <c r="L27" i="15" s="1"/>
  <c r="FF27" i="16"/>
  <c r="DX27" i="16"/>
  <c r="HJ27" i="16"/>
  <c r="AY27" i="16"/>
  <c r="EJ27" i="16"/>
  <c r="HV27" i="16"/>
  <c r="AK27" i="16"/>
  <c r="CN27" i="16"/>
  <c r="EV27" i="16"/>
  <c r="HD27" i="16"/>
  <c r="DT27" i="16"/>
  <c r="JH27" i="16"/>
  <c r="GC27" i="16"/>
  <c r="BO27" i="16"/>
  <c r="HC27" i="16"/>
  <c r="DY27" i="16"/>
  <c r="FJ27" i="16"/>
  <c r="BG27" i="16"/>
  <c r="GU27" i="16"/>
  <c r="CF27" i="16"/>
  <c r="HT27" i="16"/>
  <c r="CM26" i="15"/>
  <c r="DI26" i="15"/>
  <c r="DW26" i="15"/>
  <c r="BB26" i="15"/>
  <c r="ET26" i="15"/>
  <c r="EO26" i="15"/>
  <c r="GK27" i="16"/>
  <c r="FB27" i="16"/>
  <c r="IL27" i="16"/>
  <c r="CB27" i="16"/>
  <c r="FN27" i="16"/>
  <c r="IX27" i="16"/>
  <c r="BJ27" i="16"/>
  <c r="DR27" i="16"/>
  <c r="FZ27" i="16"/>
  <c r="IH27" i="16"/>
  <c r="EF27" i="16"/>
  <c r="BA27" i="16"/>
  <c r="GO27" i="16"/>
  <c r="CA27" i="16"/>
  <c r="HO27" i="16"/>
  <c r="EK27" i="16"/>
  <c r="FV27" i="16"/>
  <c r="BS27" i="16"/>
  <c r="HG27" i="16"/>
  <c r="CR27" i="16"/>
  <c r="IF27" i="16"/>
  <c r="EC26" i="15"/>
  <c r="BN26" i="15"/>
  <c r="CY26" i="15"/>
  <c r="CE26" i="15"/>
  <c r="EN26" i="15"/>
  <c r="HK27" i="16"/>
  <c r="GD27" i="16"/>
  <c r="DF27" i="16"/>
  <c r="GP27" i="16"/>
  <c r="CL27" i="16"/>
  <c r="ET27" i="16"/>
  <c r="HB27" i="16"/>
  <c r="EZ28" i="16"/>
  <c r="AJ28" i="16"/>
  <c r="X28" i="16"/>
  <c r="K28" i="16"/>
  <c r="L28" i="16" s="1"/>
  <c r="EG28" i="16" s="1"/>
  <c r="AI28" i="16"/>
  <c r="W28" i="16"/>
  <c r="CP28" i="16"/>
  <c r="AH28" i="16"/>
  <c r="V28" i="16"/>
  <c r="AG28" i="16"/>
  <c r="U28" i="16"/>
  <c r="AE28" i="16"/>
  <c r="S28" i="16"/>
  <c r="AC28" i="16"/>
  <c r="Q28" i="16"/>
  <c r="IV28" i="16"/>
  <c r="DH28" i="16"/>
  <c r="AB28" i="16"/>
  <c r="P28" i="16"/>
  <c r="FB28" i="16"/>
  <c r="AK28" i="16"/>
  <c r="AF28" i="16"/>
  <c r="AD28" i="16"/>
  <c r="EQ28" i="16"/>
  <c r="AA28" i="16"/>
  <c r="Z28" i="16"/>
  <c r="Y28" i="16"/>
  <c r="EH28" i="16"/>
  <c r="T28" i="16"/>
  <c r="R28" i="16"/>
  <c r="O28" i="16"/>
  <c r="E29" i="16"/>
  <c r="FF28" i="16"/>
  <c r="AL28" i="16"/>
  <c r="ER27" i="16"/>
  <c r="BM27" i="16"/>
  <c r="HA27" i="16"/>
  <c r="CM27" i="16"/>
  <c r="IA27" i="16"/>
  <c r="EW27" i="16"/>
  <c r="AT27" i="16"/>
  <c r="GH27" i="16"/>
  <c r="CE27" i="16"/>
  <c r="HS27" i="16"/>
  <c r="DD27" i="16"/>
  <c r="IR27" i="16"/>
  <c r="FH28" i="16" l="1"/>
  <c r="GS28" i="16"/>
  <c r="EA28" i="16"/>
  <c r="BN28" i="16"/>
  <c r="AW28" i="16"/>
  <c r="FR28" i="16"/>
  <c r="GL28" i="16"/>
  <c r="ES28" i="16"/>
  <c r="FS28" i="16"/>
  <c r="BQ28" i="16"/>
  <c r="HE28" i="16"/>
  <c r="DB28" i="16"/>
  <c r="IP28" i="16"/>
  <c r="FL28" i="16"/>
  <c r="BW28" i="16"/>
  <c r="CG28" i="16"/>
  <c r="CL28" i="16"/>
  <c r="HV28" i="16"/>
  <c r="FE28" i="16"/>
  <c r="AQ28" i="16"/>
  <c r="GF28" i="16"/>
  <c r="CC28" i="16"/>
  <c r="HQ28" i="16"/>
  <c r="DN28" i="16"/>
  <c r="JB28" i="16"/>
  <c r="EY28" i="16"/>
  <c r="FX28" i="16"/>
  <c r="CF28" i="15"/>
  <c r="BT28" i="15"/>
  <c r="AV28" i="15"/>
  <c r="AJ28" i="15"/>
  <c r="X28" i="15"/>
  <c r="CQ28" i="15"/>
  <c r="BS28" i="15"/>
  <c r="BG28" i="15"/>
  <c r="AU28" i="15"/>
  <c r="AI28" i="15"/>
  <c r="W28" i="15"/>
  <c r="CD28" i="15"/>
  <c r="BF28" i="15"/>
  <c r="AT28" i="15"/>
  <c r="AH28" i="15"/>
  <c r="V28" i="15"/>
  <c r="BQ28" i="15"/>
  <c r="AS28" i="15"/>
  <c r="EU28" i="15"/>
  <c r="EI28" i="15"/>
  <c r="DW28" i="15"/>
  <c r="AQ28" i="15"/>
  <c r="AE28" i="15"/>
  <c r="ET28" i="15"/>
  <c r="EH28" i="15"/>
  <c r="DV28" i="15"/>
  <c r="DJ28" i="15"/>
  <c r="AP28" i="15"/>
  <c r="AD28" i="15"/>
  <c r="O28" i="15"/>
  <c r="ER28" i="15"/>
  <c r="EF28" i="15"/>
  <c r="DT28" i="15"/>
  <c r="DH28" i="15"/>
  <c r="AN28" i="15"/>
  <c r="AB28" i="15"/>
  <c r="M28" i="15"/>
  <c r="EK28" i="15" s="1"/>
  <c r="EQ28" i="15"/>
  <c r="EE28" i="15"/>
  <c r="DS28" i="15"/>
  <c r="DG28" i="15"/>
  <c r="AM28" i="15"/>
  <c r="AA28" i="15"/>
  <c r="ED28" i="15"/>
  <c r="DR28" i="15"/>
  <c r="DF28" i="15"/>
  <c r="CT28" i="15"/>
  <c r="AL28" i="15"/>
  <c r="Z28" i="15"/>
  <c r="EO28" i="15"/>
  <c r="DQ28" i="15"/>
  <c r="DE28" i="15"/>
  <c r="CS28" i="15"/>
  <c r="CG28" i="15"/>
  <c r="AK28" i="15"/>
  <c r="F29" i="15"/>
  <c r="U28" i="15"/>
  <c r="DL28" i="15"/>
  <c r="AR28" i="15"/>
  <c r="DI28" i="15"/>
  <c r="AO28" i="15"/>
  <c r="Y28" i="15"/>
  <c r="AG28" i="15"/>
  <c r="AF28" i="15"/>
  <c r="CN28" i="15"/>
  <c r="AC28" i="15"/>
  <c r="CB28" i="15"/>
  <c r="ES28" i="15"/>
  <c r="BY28" i="15"/>
  <c r="T28" i="15"/>
  <c r="N28" i="15"/>
  <c r="BW28" i="15" s="1"/>
  <c r="BD28" i="15"/>
  <c r="K28" i="15"/>
  <c r="L28" i="15" s="1"/>
  <c r="DT28" i="16"/>
  <c r="HB28" i="16"/>
  <c r="HK28" i="16"/>
  <c r="EF28" i="16"/>
  <c r="GE28" i="16"/>
  <c r="DS28" i="16"/>
  <c r="AJ29" i="16"/>
  <c r="X29" i="16"/>
  <c r="K29" i="16"/>
  <c r="L29" i="16" s="1"/>
  <c r="EA29" i="16"/>
  <c r="AI29" i="16"/>
  <c r="W29" i="16"/>
  <c r="AH29" i="16"/>
  <c r="V29" i="16"/>
  <c r="GS29" i="16"/>
  <c r="AG29" i="16"/>
  <c r="U29" i="16"/>
  <c r="FH29" i="16"/>
  <c r="AF29" i="16"/>
  <c r="T29" i="16"/>
  <c r="DW29" i="16"/>
  <c r="AE29" i="16"/>
  <c r="S29" i="16"/>
  <c r="AC29" i="16"/>
  <c r="Q29" i="16"/>
  <c r="BX29" i="16"/>
  <c r="AB29" i="16"/>
  <c r="P29" i="16"/>
  <c r="FZ29" i="16"/>
  <c r="AL29" i="16"/>
  <c r="AK29" i="16"/>
  <c r="IT29" i="16"/>
  <c r="AD29" i="16"/>
  <c r="BK29" i="16"/>
  <c r="AA29" i="16"/>
  <c r="Z29" i="16"/>
  <c r="EC29" i="16"/>
  <c r="Y29" i="16"/>
  <c r="R29" i="16"/>
  <c r="GM29" i="16"/>
  <c r="O29" i="16"/>
  <c r="E30" i="16"/>
  <c r="BW29" i="16"/>
  <c r="CZ28" i="16"/>
  <c r="IL28" i="16"/>
  <c r="DG28" i="16"/>
  <c r="IU28" i="16"/>
  <c r="DQ28" i="16"/>
  <c r="JF28" i="16"/>
  <c r="ER28" i="16"/>
  <c r="FQ28" i="16"/>
  <c r="BC28" i="16"/>
  <c r="GQ28" i="16"/>
  <c r="GR28" i="16"/>
  <c r="CO28" i="16"/>
  <c r="IC28" i="16"/>
  <c r="DZ28" i="16"/>
  <c r="FK28" i="16"/>
  <c r="AV28" i="16"/>
  <c r="GJ28" i="16"/>
  <c r="FA28" i="16"/>
  <c r="GC28" i="16"/>
  <c r="EL28" i="16"/>
  <c r="FW28" i="16"/>
  <c r="GV28" i="16"/>
  <c r="BE28" i="16"/>
  <c r="FC28" i="16"/>
  <c r="FD28" i="16"/>
  <c r="BH28" i="16"/>
  <c r="CU28" i="16"/>
  <c r="GM28" i="16"/>
  <c r="AR28" i="16"/>
  <c r="FO28" i="16"/>
  <c r="AY28" i="16"/>
  <c r="FZ28" i="16"/>
  <c r="BI28" i="16"/>
  <c r="GK28" i="16"/>
  <c r="FP28" i="16"/>
  <c r="BA28" i="16"/>
  <c r="GO28" i="16"/>
  <c r="CA28" i="16"/>
  <c r="HO28" i="16"/>
  <c r="HP28" i="16"/>
  <c r="DM28" i="16"/>
  <c r="JA28" i="16"/>
  <c r="EX28" i="16"/>
  <c r="AU28" i="16"/>
  <c r="GI28" i="16"/>
  <c r="BT28" i="16"/>
  <c r="HH28" i="16"/>
  <c r="ET27" i="15"/>
  <c r="GA28" i="16"/>
  <c r="BO28" i="16"/>
  <c r="AP28" i="16"/>
  <c r="HW28" i="16"/>
  <c r="BV28" i="16"/>
  <c r="GY28" i="16"/>
  <c r="CB28" i="16"/>
  <c r="HJ28" i="16"/>
  <c r="CI28" i="16"/>
  <c r="HU28" i="16"/>
  <c r="AN28" i="16"/>
  <c r="GB28" i="16"/>
  <c r="BM28" i="16"/>
  <c r="HA28" i="16"/>
  <c r="CM28" i="16"/>
  <c r="IA28" i="16"/>
  <c r="IB28" i="16"/>
  <c r="DY28" i="16"/>
  <c r="FJ28" i="16"/>
  <c r="BG28" i="16"/>
  <c r="GU28" i="16"/>
  <c r="CF28" i="16"/>
  <c r="HT28" i="16"/>
  <c r="BO27" i="15"/>
  <c r="BT27" i="15"/>
  <c r="CA27" i="15"/>
  <c r="EC27" i="15"/>
  <c r="EP27" i="15"/>
  <c r="AU27" i="15"/>
  <c r="JH28" i="16"/>
  <c r="AO28" i="16"/>
  <c r="BU28" i="16"/>
  <c r="JG28" i="16"/>
  <c r="II28" i="16"/>
  <c r="DF28" i="16"/>
  <c r="IT28" i="16"/>
  <c r="DL28" i="16"/>
  <c r="JE28" i="16"/>
  <c r="AZ28" i="16"/>
  <c r="GN28" i="16"/>
  <c r="BY28" i="16"/>
  <c r="HM28" i="16"/>
  <c r="CY28" i="16"/>
  <c r="IM28" i="16"/>
  <c r="IN28" i="16"/>
  <c r="EK28" i="16"/>
  <c r="FV28" i="16"/>
  <c r="BS28" i="16"/>
  <c r="HG28" i="16"/>
  <c r="CR28" i="16"/>
  <c r="IF28" i="16"/>
  <c r="AZ27" i="15"/>
  <c r="CY27" i="15"/>
  <c r="DD27" i="15"/>
  <c r="DK27" i="15"/>
  <c r="EO27" i="15"/>
  <c r="AT27" i="15"/>
  <c r="BG27" i="15"/>
  <c r="CS28" i="16"/>
  <c r="HC28" i="16"/>
  <c r="CX28" i="16"/>
  <c r="EC28" i="16"/>
  <c r="AM28" i="16"/>
  <c r="ED28" i="16"/>
  <c r="EO28" i="16"/>
  <c r="ET28" i="16"/>
  <c r="BL28" i="16"/>
  <c r="GZ28" i="16"/>
  <c r="CK28" i="16"/>
  <c r="HY28" i="16"/>
  <c r="DK28" i="16"/>
  <c r="IY28" i="16"/>
  <c r="IZ28" i="16"/>
  <c r="EW28" i="16"/>
  <c r="AT28" i="16"/>
  <c r="GH28" i="16"/>
  <c r="CE28" i="16"/>
  <c r="HS28" i="16"/>
  <c r="DD28" i="16"/>
  <c r="IR28" i="16"/>
  <c r="EI27" i="15"/>
  <c r="EN27" i="15"/>
  <c r="EU27" i="15"/>
  <c r="AP27" i="15"/>
  <c r="AS27" i="15"/>
  <c r="BF27" i="15"/>
  <c r="BS27" i="15"/>
  <c r="BB28" i="16"/>
  <c r="EM28" i="16"/>
  <c r="HZ28" i="16"/>
  <c r="EE28" i="16"/>
  <c r="HD28" i="16"/>
  <c r="FN28" i="16"/>
  <c r="BD28" i="16"/>
  <c r="BX28" i="16"/>
  <c r="IK28" i="16"/>
  <c r="BF28" i="16"/>
  <c r="CQ28" i="16"/>
  <c r="DP28" i="16"/>
  <c r="FG28" i="16"/>
  <c r="ID28" i="16"/>
  <c r="EP28" i="16"/>
  <c r="DA28" i="16"/>
  <c r="FM28" i="16"/>
  <c r="AX28" i="16"/>
  <c r="GD28" i="16"/>
  <c r="HL28" i="16"/>
  <c r="DW28" i="16"/>
  <c r="FI28" i="16"/>
  <c r="GT28" i="16"/>
  <c r="JD28" i="16"/>
  <c r="GW28" i="16"/>
  <c r="CT28" i="16"/>
  <c r="GX28" i="16"/>
  <c r="BZ28" i="16"/>
  <c r="HI28" i="16"/>
  <c r="CH28" i="16"/>
  <c r="HN28" i="16"/>
  <c r="CN28" i="16"/>
  <c r="CJ28" i="16"/>
  <c r="HX28" i="16"/>
  <c r="DI28" i="16"/>
  <c r="IW28" i="16"/>
  <c r="EI28" i="16"/>
  <c r="EJ28" i="16"/>
  <c r="FU28" i="16"/>
  <c r="BR28" i="16"/>
  <c r="HF28" i="16"/>
  <c r="DC28" i="16"/>
  <c r="IQ28" i="16"/>
  <c r="EB28" i="16"/>
  <c r="BC27" i="15"/>
  <c r="AX27" i="15"/>
  <c r="BK27" i="15"/>
  <c r="BM27" i="15"/>
  <c r="BN27" i="15"/>
  <c r="BQ27" i="15"/>
  <c r="CD27" i="15"/>
  <c r="CQ27" i="15"/>
  <c r="GP28" i="16"/>
  <c r="BJ28" i="16"/>
  <c r="FT28" i="16"/>
  <c r="IO28" i="16"/>
  <c r="BP28" i="16"/>
  <c r="FY28" i="16"/>
  <c r="BK28" i="16"/>
  <c r="CW28" i="16"/>
  <c r="DX28" i="16"/>
  <c r="IE28" i="16"/>
  <c r="IG28" i="16"/>
  <c r="DV28" i="16"/>
  <c r="IH28" i="16"/>
  <c r="DE28" i="16"/>
  <c r="IS28" i="16"/>
  <c r="DJ28" i="16"/>
  <c r="IX28" i="16"/>
  <c r="DR28" i="16"/>
  <c r="CV28" i="16"/>
  <c r="IJ28" i="16"/>
  <c r="DU28" i="16"/>
  <c r="JI28" i="16"/>
  <c r="EU28" i="16"/>
  <c r="EV28" i="16"/>
  <c r="AS28" i="16"/>
  <c r="GG28" i="16"/>
  <c r="CD28" i="16"/>
  <c r="HR28" i="16"/>
  <c r="DO28" i="16"/>
  <c r="JC28" i="16"/>
  <c r="EN28" i="16"/>
  <c r="AR27" i="15"/>
  <c r="CM27" i="15"/>
  <c r="BP27" i="15"/>
  <c r="BX27" i="15"/>
  <c r="AW27" i="15"/>
  <c r="BJ27" i="15"/>
  <c r="BW27" i="15"/>
  <c r="BY27" i="15"/>
  <c r="BZ27" i="15"/>
  <c r="CC27" i="15"/>
  <c r="CP27" i="15"/>
  <c r="AJ30" i="16" l="1"/>
  <c r="X30" i="16"/>
  <c r="K30" i="16"/>
  <c r="L30" i="16" s="1"/>
  <c r="EA30" i="16"/>
  <c r="AI30" i="16"/>
  <c r="W30" i="16"/>
  <c r="CP30" i="16"/>
  <c r="AH30" i="16"/>
  <c r="V30" i="16"/>
  <c r="GS30" i="16"/>
  <c r="BE30" i="16"/>
  <c r="AG30" i="16"/>
  <c r="U30" i="16"/>
  <c r="FH30" i="16"/>
  <c r="AF30" i="16"/>
  <c r="T30" i="16"/>
  <c r="DW30" i="16"/>
  <c r="AE30" i="16"/>
  <c r="S30" i="16"/>
  <c r="IK30" i="16"/>
  <c r="CW30" i="16"/>
  <c r="AC30" i="16"/>
  <c r="Q30" i="16"/>
  <c r="HL30" i="16"/>
  <c r="BX30" i="16"/>
  <c r="AB30" i="16"/>
  <c r="P30" i="16"/>
  <c r="GM30" i="16"/>
  <c r="AY30" i="16"/>
  <c r="AM30" i="16"/>
  <c r="AA30" i="16"/>
  <c r="O30" i="16"/>
  <c r="FN30" i="16"/>
  <c r="EP30" i="16"/>
  <c r="CL30" i="16"/>
  <c r="HN30" i="16"/>
  <c r="AL30" i="16"/>
  <c r="AK30" i="16"/>
  <c r="BZ30" i="16"/>
  <c r="AD30" i="16"/>
  <c r="GW30" i="16"/>
  <c r="Z30" i="16"/>
  <c r="E31" i="16"/>
  <c r="Y30" i="16"/>
  <c r="GK30" i="16"/>
  <c r="BN30" i="16"/>
  <c r="R30" i="16"/>
  <c r="IG30" i="16"/>
  <c r="CT30" i="16"/>
  <c r="HL29" i="16"/>
  <c r="CW29" i="16"/>
  <c r="IK29" i="16"/>
  <c r="BE29" i="16"/>
  <c r="CP29" i="16"/>
  <c r="ID29" i="16"/>
  <c r="EZ29" i="16"/>
  <c r="DG29" i="16"/>
  <c r="AX29" i="16"/>
  <c r="HZ29" i="16"/>
  <c r="FM29" i="16"/>
  <c r="CU29" i="16"/>
  <c r="HJ29" i="16"/>
  <c r="CJ29" i="16"/>
  <c r="HX29" i="16"/>
  <c r="DI29" i="16"/>
  <c r="IW29" i="16"/>
  <c r="EI29" i="16"/>
  <c r="FT29" i="16"/>
  <c r="BQ29" i="16"/>
  <c r="HE29" i="16"/>
  <c r="DB29" i="16"/>
  <c r="IP29" i="16"/>
  <c r="EM29" i="16"/>
  <c r="FL29" i="16"/>
  <c r="BH28" i="15"/>
  <c r="CH29" i="16"/>
  <c r="BU29" i="16"/>
  <c r="IJ29" i="16"/>
  <c r="EU29" i="16"/>
  <c r="GF29" i="16"/>
  <c r="HQ29" i="16"/>
  <c r="GA29" i="16"/>
  <c r="DR29" i="16"/>
  <c r="BB29" i="16"/>
  <c r="IH29" i="16"/>
  <c r="FO29" i="16"/>
  <c r="DE29" i="16"/>
  <c r="HW29" i="16"/>
  <c r="DH29" i="16"/>
  <c r="IV29" i="16"/>
  <c r="EG29" i="16"/>
  <c r="FG29" i="16"/>
  <c r="BD29" i="16"/>
  <c r="GR29" i="16"/>
  <c r="CO29" i="16"/>
  <c r="IC29" i="16"/>
  <c r="DZ29" i="16"/>
  <c r="FK29" i="16"/>
  <c r="AV29" i="16"/>
  <c r="GJ29" i="16"/>
  <c r="CC29" i="16"/>
  <c r="HK29" i="16"/>
  <c r="FB29" i="16"/>
  <c r="CL29" i="16"/>
  <c r="GY29" i="16"/>
  <c r="EO29" i="16"/>
  <c r="II29" i="16"/>
  <c r="DT29" i="16"/>
  <c r="JH29" i="16"/>
  <c r="ES29" i="16"/>
  <c r="FS29" i="16"/>
  <c r="BP29" i="16"/>
  <c r="HD29" i="16"/>
  <c r="DA29" i="16"/>
  <c r="IO29" i="16"/>
  <c r="EL29" i="16"/>
  <c r="FW29" i="16"/>
  <c r="BH29" i="16"/>
  <c r="GV29" i="16"/>
  <c r="EC28" i="15"/>
  <c r="EP28" i="15"/>
  <c r="BE28" i="15"/>
  <c r="BR28" i="15"/>
  <c r="CE28" i="15"/>
  <c r="CR28" i="15"/>
  <c r="FX29" i="16"/>
  <c r="FA29" i="16"/>
  <c r="JF29" i="16"/>
  <c r="GL29" i="16"/>
  <c r="DV29" i="16"/>
  <c r="BJ29" i="16"/>
  <c r="IS29" i="16"/>
  <c r="FY29" i="16"/>
  <c r="IU29" i="16"/>
  <c r="EF29" i="16"/>
  <c r="FE29" i="16"/>
  <c r="AQ29" i="16"/>
  <c r="GE29" i="16"/>
  <c r="CB29" i="16"/>
  <c r="HP29" i="16"/>
  <c r="DM29" i="16"/>
  <c r="JA29" i="16"/>
  <c r="EX29" i="16"/>
  <c r="AU29" i="16"/>
  <c r="GI29" i="16"/>
  <c r="BT29" i="16"/>
  <c r="HH29" i="16"/>
  <c r="AK29" i="15"/>
  <c r="Y29" i="15"/>
  <c r="AJ29" i="15"/>
  <c r="X29" i="15"/>
  <c r="AI29" i="15"/>
  <c r="W29" i="15"/>
  <c r="AH29" i="15"/>
  <c r="V29" i="15"/>
  <c r="F30" i="15"/>
  <c r="AR29" i="15"/>
  <c r="AF29" i="15"/>
  <c r="T29" i="15"/>
  <c r="AQ29" i="15"/>
  <c r="AE29" i="15"/>
  <c r="AO29" i="15"/>
  <c r="AC29" i="15"/>
  <c r="N29" i="15"/>
  <c r="AN29" i="15"/>
  <c r="AB29" i="15"/>
  <c r="M29" i="15"/>
  <c r="CG29" i="15" s="1"/>
  <c r="AM29" i="15"/>
  <c r="AA29" i="15"/>
  <c r="AL29" i="15"/>
  <c r="Z29" i="15"/>
  <c r="AS29" i="15"/>
  <c r="AP29" i="15"/>
  <c r="AG29" i="15"/>
  <c r="AD29" i="15"/>
  <c r="U29" i="15"/>
  <c r="O29" i="15"/>
  <c r="DV29" i="15" s="1"/>
  <c r="K29" i="15"/>
  <c r="L29" i="15" s="1"/>
  <c r="CN29" i="15" s="1"/>
  <c r="DD28" i="15"/>
  <c r="GW29" i="16"/>
  <c r="JE29" i="16"/>
  <c r="DU29" i="16"/>
  <c r="AR29" i="16"/>
  <c r="JB29" i="16"/>
  <c r="AW29" i="16"/>
  <c r="AP29" i="16"/>
  <c r="HV29" i="16"/>
  <c r="FF29" i="16"/>
  <c r="CT29" i="16"/>
  <c r="HI29" i="16"/>
  <c r="JG29" i="16"/>
  <c r="ER29" i="16"/>
  <c r="FQ29" i="16"/>
  <c r="BC29" i="16"/>
  <c r="GQ29" i="16"/>
  <c r="CN29" i="16"/>
  <c r="IB29" i="16"/>
  <c r="DY29" i="16"/>
  <c r="FJ29" i="16"/>
  <c r="BG29" i="16"/>
  <c r="GU29" i="16"/>
  <c r="CF29" i="16"/>
  <c r="HT29" i="16"/>
  <c r="DX28" i="15"/>
  <c r="BA28" i="15"/>
  <c r="BC28" i="15"/>
  <c r="CC28" i="15"/>
  <c r="CP28" i="15"/>
  <c r="DC28" i="15"/>
  <c r="DP28" i="15"/>
  <c r="EY29" i="16"/>
  <c r="CG29" i="16"/>
  <c r="BZ29" i="16"/>
  <c r="GP29" i="16"/>
  <c r="ED29" i="16"/>
  <c r="BN29" i="16"/>
  <c r="IX29" i="16"/>
  <c r="FD29" i="16"/>
  <c r="AO29" i="16"/>
  <c r="GC29" i="16"/>
  <c r="BO29" i="16"/>
  <c r="HC29" i="16"/>
  <c r="CZ29" i="16"/>
  <c r="IN29" i="16"/>
  <c r="EK29" i="16"/>
  <c r="FV29" i="16"/>
  <c r="BS29" i="16"/>
  <c r="HG29" i="16"/>
  <c r="CR29" i="16"/>
  <c r="IF29" i="16"/>
  <c r="BM28" i="15"/>
  <c r="CW28" i="15"/>
  <c r="DU28" i="15"/>
  <c r="AY28" i="15"/>
  <c r="AZ28" i="15"/>
  <c r="BB28" i="15"/>
  <c r="BO28" i="15"/>
  <c r="CO28" i="15"/>
  <c r="DB28" i="15"/>
  <c r="DO28" i="15"/>
  <c r="EB28" i="15"/>
  <c r="EQ29" i="16"/>
  <c r="EE29" i="16"/>
  <c r="CV29" i="16"/>
  <c r="JI29" i="16"/>
  <c r="DN29" i="16"/>
  <c r="DQ29" i="16"/>
  <c r="DJ29" i="16"/>
  <c r="AY29" i="16"/>
  <c r="IG29" i="16"/>
  <c r="FN29" i="16"/>
  <c r="CX29" i="16"/>
  <c r="FP29" i="16"/>
  <c r="BA29" i="16"/>
  <c r="GO29" i="16"/>
  <c r="CA29" i="16"/>
  <c r="HO29" i="16"/>
  <c r="DL29" i="16"/>
  <c r="IZ29" i="16"/>
  <c r="EW29" i="16"/>
  <c r="AT29" i="16"/>
  <c r="GH29" i="16"/>
  <c r="CE29" i="16"/>
  <c r="HS29" i="16"/>
  <c r="DD29" i="16"/>
  <c r="IR29" i="16"/>
  <c r="EG28" i="15"/>
  <c r="AX28" i="15"/>
  <c r="BK28" i="15"/>
  <c r="BL28" i="15"/>
  <c r="BN28" i="15"/>
  <c r="CA28" i="15"/>
  <c r="DA28" i="15"/>
  <c r="DN28" i="15"/>
  <c r="EA28" i="15"/>
  <c r="EN28" i="15"/>
  <c r="GK29" i="16"/>
  <c r="ET29" i="16"/>
  <c r="CI29" i="16"/>
  <c r="GX29" i="16"/>
  <c r="EH29" i="16"/>
  <c r="BV29" i="16"/>
  <c r="AN29" i="16"/>
  <c r="GB29" i="16"/>
  <c r="BM29" i="16"/>
  <c r="HA29" i="16"/>
  <c r="CM29" i="16"/>
  <c r="IA29" i="16"/>
  <c r="DX29" i="16"/>
  <c r="FI29" i="16"/>
  <c r="BF29" i="16"/>
  <c r="GT29" i="16"/>
  <c r="CQ29" i="16"/>
  <c r="IE29" i="16"/>
  <c r="DP29" i="16"/>
  <c r="JD29" i="16"/>
  <c r="CZ28" i="15"/>
  <c r="AW28" i="15"/>
  <c r="BJ28" i="15"/>
  <c r="BX28" i="15"/>
  <c r="BZ28" i="15"/>
  <c r="CM28" i="15"/>
  <c r="DM28" i="15"/>
  <c r="DZ28" i="15"/>
  <c r="EM28" i="15"/>
  <c r="HU29" i="16"/>
  <c r="GD29" i="16"/>
  <c r="DS29" i="16"/>
  <c r="BI29" i="16"/>
  <c r="IL29" i="16"/>
  <c r="FR29" i="16"/>
  <c r="DF29" i="16"/>
  <c r="AZ29" i="16"/>
  <c r="GN29" i="16"/>
  <c r="BY29" i="16"/>
  <c r="HM29" i="16"/>
  <c r="CY29" i="16"/>
  <c r="IM29" i="16"/>
  <c r="EJ29" i="16"/>
  <c r="FU29" i="16"/>
  <c r="BR29" i="16"/>
  <c r="HF29" i="16"/>
  <c r="DC29" i="16"/>
  <c r="IQ29" i="16"/>
  <c r="EB29" i="16"/>
  <c r="BP28" i="15"/>
  <c r="BI28" i="15"/>
  <c r="BV28" i="15"/>
  <c r="CI28" i="15"/>
  <c r="CJ28" i="15"/>
  <c r="CL28" i="15"/>
  <c r="CY28" i="15"/>
  <c r="DY28" i="15"/>
  <c r="EL28" i="15"/>
  <c r="AM29" i="16"/>
  <c r="HN29" i="16"/>
  <c r="FC29" i="16"/>
  <c r="CS29" i="16"/>
  <c r="HB29" i="16"/>
  <c r="EP29" i="16"/>
  <c r="BL29" i="16"/>
  <c r="GZ29" i="16"/>
  <c r="CK29" i="16"/>
  <c r="HY29" i="16"/>
  <c r="DK29" i="16"/>
  <c r="IY29" i="16"/>
  <c r="EV29" i="16"/>
  <c r="AS29" i="16"/>
  <c r="GG29" i="16"/>
  <c r="CD29" i="16"/>
  <c r="HR29" i="16"/>
  <c r="DO29" i="16"/>
  <c r="JC29" i="16"/>
  <c r="EN29" i="16"/>
  <c r="EJ28" i="15"/>
  <c r="CK28" i="15"/>
  <c r="BU28" i="15"/>
  <c r="CH28" i="15"/>
  <c r="CU28" i="15"/>
  <c r="CV28" i="15"/>
  <c r="CX28" i="15"/>
  <c r="DK28" i="15"/>
  <c r="BC29" i="15" l="1"/>
  <c r="BD29" i="15"/>
  <c r="BF29" i="15"/>
  <c r="BS29" i="15"/>
  <c r="CF29" i="15"/>
  <c r="CS29" i="15"/>
  <c r="FO30" i="16"/>
  <c r="AZ30" i="16"/>
  <c r="GN30" i="16"/>
  <c r="BY30" i="16"/>
  <c r="HM30" i="16"/>
  <c r="CY30" i="16"/>
  <c r="IM30" i="16"/>
  <c r="EJ30" i="16"/>
  <c r="FU30" i="16"/>
  <c r="BR30" i="16"/>
  <c r="HF30" i="16"/>
  <c r="DC30" i="16"/>
  <c r="IQ30" i="16"/>
  <c r="EB30" i="16"/>
  <c r="BE29" i="15"/>
  <c r="CX29" i="15"/>
  <c r="AY29" i="15"/>
  <c r="AZ29" i="15"/>
  <c r="BA29" i="15"/>
  <c r="BO29" i="15"/>
  <c r="BP29" i="15"/>
  <c r="BR29" i="15"/>
  <c r="CE29" i="15"/>
  <c r="CR29" i="15"/>
  <c r="DE29" i="15"/>
  <c r="FM30" i="16"/>
  <c r="DQ30" i="16"/>
  <c r="AP30" i="16"/>
  <c r="FB30" i="16"/>
  <c r="GA30" i="16"/>
  <c r="BL30" i="16"/>
  <c r="GZ30" i="16"/>
  <c r="CK30" i="16"/>
  <c r="HY30" i="16"/>
  <c r="DK30" i="16"/>
  <c r="IY30" i="16"/>
  <c r="EV30" i="16"/>
  <c r="AS30" i="16"/>
  <c r="GG30" i="16"/>
  <c r="CD30" i="16"/>
  <c r="HR30" i="16"/>
  <c r="DO30" i="16"/>
  <c r="JC30" i="16"/>
  <c r="EN30" i="16"/>
  <c r="BK29" i="15"/>
  <c r="CA29" i="15"/>
  <c r="DA29" i="15"/>
  <c r="BJ29" i="15"/>
  <c r="BY29" i="15"/>
  <c r="CM29" i="15"/>
  <c r="BB30" i="16"/>
  <c r="JE30" i="16"/>
  <c r="EH30" i="16"/>
  <c r="FA30" i="16"/>
  <c r="FZ30" i="16"/>
  <c r="BK30" i="16"/>
  <c r="GY30" i="16"/>
  <c r="CJ30" i="16"/>
  <c r="HX30" i="16"/>
  <c r="DI30" i="16"/>
  <c r="IW30" i="16"/>
  <c r="EI30" i="16"/>
  <c r="FT30" i="16"/>
  <c r="BQ30" i="16"/>
  <c r="HE30" i="16"/>
  <c r="DB30" i="16"/>
  <c r="IP30" i="16"/>
  <c r="EM30" i="16"/>
  <c r="FL30" i="16"/>
  <c r="BL29" i="15"/>
  <c r="BX29" i="15"/>
  <c r="EH29" i="15"/>
  <c r="CL29" i="15"/>
  <c r="BV29" i="15"/>
  <c r="CI29" i="15"/>
  <c r="CJ29" i="15"/>
  <c r="CK29" i="15"/>
  <c r="CY29" i="15"/>
  <c r="CZ29" i="15"/>
  <c r="DB29" i="15"/>
  <c r="DO29" i="15"/>
  <c r="EB29" i="15"/>
  <c r="EO29" i="15"/>
  <c r="CX30" i="16"/>
  <c r="HB30" i="16"/>
  <c r="HU30" i="16"/>
  <c r="GL30" i="16"/>
  <c r="BW30" i="16"/>
  <c r="HK30" i="16"/>
  <c r="CV30" i="16"/>
  <c r="IJ30" i="16"/>
  <c r="DU30" i="16"/>
  <c r="JI30" i="16"/>
  <c r="EU30" i="16"/>
  <c r="AR30" i="16"/>
  <c r="GF30" i="16"/>
  <c r="CC30" i="16"/>
  <c r="HQ30" i="16"/>
  <c r="DN30" i="16"/>
  <c r="JB30" i="16"/>
  <c r="EY30" i="16"/>
  <c r="FX30" i="16"/>
  <c r="CB29" i="15"/>
  <c r="EZ30" i="16"/>
  <c r="BW29" i="15"/>
  <c r="CH29" i="15"/>
  <c r="CU29" i="15"/>
  <c r="CV29" i="15"/>
  <c r="CW29" i="15"/>
  <c r="DK29" i="15"/>
  <c r="DL29" i="15"/>
  <c r="DN29" i="15"/>
  <c r="EA29" i="15"/>
  <c r="EN29" i="15"/>
  <c r="FR30" i="16"/>
  <c r="BU30" i="16"/>
  <c r="AW30" i="16"/>
  <c r="GX30" i="16"/>
  <c r="CI30" i="16"/>
  <c r="HW30" i="16"/>
  <c r="DH30" i="16"/>
  <c r="IV30" i="16"/>
  <c r="EG30" i="16"/>
  <c r="FG30" i="16"/>
  <c r="BD30" i="16"/>
  <c r="GR30" i="16"/>
  <c r="CO30" i="16"/>
  <c r="IC30" i="16"/>
  <c r="DZ30" i="16"/>
  <c r="FK30" i="16"/>
  <c r="AV30" i="16"/>
  <c r="GJ30" i="16"/>
  <c r="BM29" i="15"/>
  <c r="DC29" i="15"/>
  <c r="BQ29" i="15"/>
  <c r="DJ29" i="15"/>
  <c r="CT29" i="15"/>
  <c r="DG29" i="15"/>
  <c r="DH29" i="15"/>
  <c r="DI29" i="15"/>
  <c r="DW29" i="15"/>
  <c r="DX29" i="15"/>
  <c r="DZ29" i="15"/>
  <c r="EM29" i="15"/>
  <c r="IL30" i="16"/>
  <c r="DV30" i="16"/>
  <c r="CG30" i="16"/>
  <c r="CS30" i="16"/>
  <c r="HJ30" i="16"/>
  <c r="CU30" i="16"/>
  <c r="II30" i="16"/>
  <c r="DT30" i="16"/>
  <c r="JH30" i="16"/>
  <c r="ES30" i="16"/>
  <c r="FS30" i="16"/>
  <c r="BP30" i="16"/>
  <c r="HD30" i="16"/>
  <c r="DA30" i="16"/>
  <c r="IO30" i="16"/>
  <c r="EL30" i="16"/>
  <c r="FW30" i="16"/>
  <c r="BH30" i="16"/>
  <c r="GV30" i="16"/>
  <c r="AX29" i="15"/>
  <c r="DQ29" i="15"/>
  <c r="EC29" i="15"/>
  <c r="EK29" i="15"/>
  <c r="CC29" i="15"/>
  <c r="DF29" i="15"/>
  <c r="DS29" i="15"/>
  <c r="DT29" i="15"/>
  <c r="DU29" i="15"/>
  <c r="EI29" i="15"/>
  <c r="EJ29" i="15"/>
  <c r="EL29" i="15"/>
  <c r="BI30" i="16"/>
  <c r="BJ30" i="16"/>
  <c r="GP30" i="16"/>
  <c r="EO30" i="16"/>
  <c r="FF30" i="16"/>
  <c r="HV30" i="16"/>
  <c r="DG30" i="16"/>
  <c r="IU30" i="16"/>
  <c r="EF30" i="16"/>
  <c r="FE30" i="16"/>
  <c r="AQ30" i="16"/>
  <c r="GE30" i="16"/>
  <c r="CB30" i="16"/>
  <c r="HP30" i="16"/>
  <c r="DM30" i="16"/>
  <c r="JA30" i="16"/>
  <c r="EX30" i="16"/>
  <c r="AU30" i="16"/>
  <c r="GI30" i="16"/>
  <c r="BT30" i="16"/>
  <c r="HH30" i="16"/>
  <c r="CD29" i="15"/>
  <c r="DP29" i="15"/>
  <c r="BZ29" i="15"/>
  <c r="DR29" i="15"/>
  <c r="EE29" i="15"/>
  <c r="EF29" i="15"/>
  <c r="EG29" i="15"/>
  <c r="EU29" i="15"/>
  <c r="ED30" i="15"/>
  <c r="DF30" i="15"/>
  <c r="AL30" i="15"/>
  <c r="Z30" i="15"/>
  <c r="EO30" i="15"/>
  <c r="DQ30" i="15"/>
  <c r="CS30" i="15"/>
  <c r="AK30" i="15"/>
  <c r="Y30" i="15"/>
  <c r="EB30" i="15"/>
  <c r="DD30" i="15"/>
  <c r="CF30" i="15"/>
  <c r="AJ30" i="15"/>
  <c r="X30" i="15"/>
  <c r="DO30" i="15"/>
  <c r="CQ30" i="15"/>
  <c r="BS30" i="15"/>
  <c r="AI30" i="15"/>
  <c r="W30" i="15"/>
  <c r="DA30" i="15"/>
  <c r="CC30" i="15"/>
  <c r="BE30" i="15"/>
  <c r="AG30" i="15"/>
  <c r="U30" i="15"/>
  <c r="F31" i="15"/>
  <c r="CZ30" i="15"/>
  <c r="CB30" i="15"/>
  <c r="BD30" i="15"/>
  <c r="AR30" i="15"/>
  <c r="AF30" i="15"/>
  <c r="T30" i="15"/>
  <c r="CX30" i="15"/>
  <c r="BZ30" i="15"/>
  <c r="BB30" i="15"/>
  <c r="AP30" i="15"/>
  <c r="AD30" i="15"/>
  <c r="O30" i="15"/>
  <c r="CW30" i="15"/>
  <c r="BY30" i="15"/>
  <c r="BA30" i="15"/>
  <c r="AO30" i="15"/>
  <c r="AC30" i="15"/>
  <c r="N30" i="15"/>
  <c r="CV30" i="15"/>
  <c r="BX30" i="15"/>
  <c r="AZ30" i="15"/>
  <c r="AN30" i="15"/>
  <c r="AB30" i="15"/>
  <c r="M30" i="15"/>
  <c r="BV30" i="15" s="1"/>
  <c r="CU30" i="15"/>
  <c r="BW30" i="15"/>
  <c r="AY30" i="15"/>
  <c r="AM30" i="15"/>
  <c r="AA30" i="15"/>
  <c r="DW30" i="15"/>
  <c r="AQ30" i="15"/>
  <c r="AH30" i="15"/>
  <c r="AE30" i="15"/>
  <c r="V30" i="15"/>
  <c r="CM30" i="15"/>
  <c r="EI30" i="15"/>
  <c r="DZ30" i="15"/>
  <c r="CD30" i="15"/>
  <c r="K30" i="15"/>
  <c r="L30" i="15" s="1"/>
  <c r="AW29" i="15"/>
  <c r="DE30" i="16"/>
  <c r="DJ30" i="16"/>
  <c r="HT31" i="16"/>
  <c r="HH31" i="16"/>
  <c r="GV31" i="16"/>
  <c r="FX31" i="16"/>
  <c r="EN31" i="16"/>
  <c r="CF31" i="16"/>
  <c r="BT31" i="16"/>
  <c r="BH31" i="16"/>
  <c r="AJ31" i="16"/>
  <c r="X31" i="16"/>
  <c r="K31" i="16"/>
  <c r="L31" i="16" s="1"/>
  <c r="JC31" i="16"/>
  <c r="GU31" i="16"/>
  <c r="GI31" i="16"/>
  <c r="FW31" i="16"/>
  <c r="EY31" i="16"/>
  <c r="EA31" i="16"/>
  <c r="DO31" i="16"/>
  <c r="BG31" i="16"/>
  <c r="AU31" i="16"/>
  <c r="AI31" i="16"/>
  <c r="W31" i="16"/>
  <c r="JB31" i="16"/>
  <c r="ID31" i="16"/>
  <c r="HR31" i="16"/>
  <c r="FJ31" i="16"/>
  <c r="EX31" i="16"/>
  <c r="EL31" i="16"/>
  <c r="DN31" i="16"/>
  <c r="CP31" i="16"/>
  <c r="CD31" i="16"/>
  <c r="AH31" i="16"/>
  <c r="V31" i="16"/>
  <c r="JA31" i="16"/>
  <c r="IO31" i="16"/>
  <c r="HQ31" i="16"/>
  <c r="GS31" i="16"/>
  <c r="GG31" i="16"/>
  <c r="DY31" i="16"/>
  <c r="DM31" i="16"/>
  <c r="DA31" i="16"/>
  <c r="CO31" i="16"/>
  <c r="CC31" i="16"/>
  <c r="BE31" i="16"/>
  <c r="AS31" i="16"/>
  <c r="AG31" i="16"/>
  <c r="U31" i="16"/>
  <c r="IB31" i="16"/>
  <c r="HP31" i="16"/>
  <c r="HD31" i="16"/>
  <c r="GR31" i="16"/>
  <c r="GF31" i="16"/>
  <c r="FH31" i="16"/>
  <c r="EV31" i="16"/>
  <c r="CN31" i="16"/>
  <c r="CB31" i="16"/>
  <c r="BP31" i="16"/>
  <c r="BD31" i="16"/>
  <c r="AR31" i="16"/>
  <c r="AF31" i="16"/>
  <c r="T31" i="16"/>
  <c r="IY31" i="16"/>
  <c r="GQ31" i="16"/>
  <c r="GE31" i="16"/>
  <c r="FS31" i="16"/>
  <c r="FG31" i="16"/>
  <c r="EU31" i="16"/>
  <c r="DW31" i="16"/>
  <c r="DK31" i="16"/>
  <c r="BC31" i="16"/>
  <c r="AQ31" i="16"/>
  <c r="AE31" i="16"/>
  <c r="S31" i="16"/>
  <c r="JI31" i="16"/>
  <c r="IK31" i="16"/>
  <c r="HY31" i="16"/>
  <c r="FQ31" i="16"/>
  <c r="FE31" i="16"/>
  <c r="ES31" i="16"/>
  <c r="EG31" i="16"/>
  <c r="DU31" i="16"/>
  <c r="CW31" i="16"/>
  <c r="CK31" i="16"/>
  <c r="AC31" i="16"/>
  <c r="Q31" i="16"/>
  <c r="JH31" i="16"/>
  <c r="IV31" i="16"/>
  <c r="IJ31" i="16"/>
  <c r="HL31" i="16"/>
  <c r="GZ31" i="16"/>
  <c r="ER31" i="16"/>
  <c r="EF31" i="16"/>
  <c r="DT31" i="16"/>
  <c r="DH31" i="16"/>
  <c r="CV31" i="16"/>
  <c r="BX31" i="16"/>
  <c r="BL31" i="16"/>
  <c r="AN31" i="16"/>
  <c r="AB31" i="16"/>
  <c r="P31" i="16"/>
  <c r="JG31" i="16"/>
  <c r="IU31" i="16"/>
  <c r="II31" i="16"/>
  <c r="HW31" i="16"/>
  <c r="HK31" i="16"/>
  <c r="GM31" i="16"/>
  <c r="GA31" i="16"/>
  <c r="DS31" i="16"/>
  <c r="DG31" i="16"/>
  <c r="CU31" i="16"/>
  <c r="CI31" i="16"/>
  <c r="BW31" i="16"/>
  <c r="AY31" i="16"/>
  <c r="AM31" i="16"/>
  <c r="AA31" i="16"/>
  <c r="O31" i="16"/>
  <c r="IH31" i="16"/>
  <c r="HV31" i="16"/>
  <c r="HJ31" i="16"/>
  <c r="GX31" i="16"/>
  <c r="GL31" i="16"/>
  <c r="FN31" i="16"/>
  <c r="FB31" i="16"/>
  <c r="CT31" i="16"/>
  <c r="CH31" i="16"/>
  <c r="BV31" i="16"/>
  <c r="BJ31" i="16"/>
  <c r="AX31" i="16"/>
  <c r="AL31" i="16"/>
  <c r="Z31" i="16"/>
  <c r="IX31" i="16"/>
  <c r="FY31" i="16"/>
  <c r="DE31" i="16"/>
  <c r="AK31" i="16"/>
  <c r="IL31" i="16"/>
  <c r="FR31" i="16"/>
  <c r="AD31" i="16"/>
  <c r="IG31" i="16"/>
  <c r="Y31" i="16"/>
  <c r="FF31" i="16"/>
  <c r="CL31" i="16"/>
  <c r="R31" i="16"/>
  <c r="HU31" i="16"/>
  <c r="FA31" i="16"/>
  <c r="HN31" i="16"/>
  <c r="ET31" i="16"/>
  <c r="HB31" i="16"/>
  <c r="EH31" i="16"/>
  <c r="BN31" i="16"/>
  <c r="E32" i="16"/>
  <c r="GP31" i="16"/>
  <c r="BB31" i="16"/>
  <c r="JE31" i="16"/>
  <c r="EC31" i="16"/>
  <c r="BI31" i="16"/>
  <c r="HI30" i="16"/>
  <c r="HZ30" i="16"/>
  <c r="IH30" i="16"/>
  <c r="DS30" i="16"/>
  <c r="JG30" i="16"/>
  <c r="ER30" i="16"/>
  <c r="FQ30" i="16"/>
  <c r="BC30" i="16"/>
  <c r="GQ30" i="16"/>
  <c r="CN30" i="16"/>
  <c r="IB30" i="16"/>
  <c r="DY30" i="16"/>
  <c r="FJ30" i="16"/>
  <c r="BG30" i="16"/>
  <c r="GU30" i="16"/>
  <c r="CF30" i="16"/>
  <c r="HT30" i="16"/>
  <c r="DY29" i="15"/>
  <c r="CQ29" i="15"/>
  <c r="ID30" i="16"/>
  <c r="CP29" i="15"/>
  <c r="ET29" i="15"/>
  <c r="DM29" i="15"/>
  <c r="ED29" i="15"/>
  <c r="EQ29" i="15"/>
  <c r="ER29" i="15"/>
  <c r="ES29" i="15"/>
  <c r="AV29" i="15"/>
  <c r="BI29" i="15"/>
  <c r="FY30" i="16"/>
  <c r="GD30" i="16"/>
  <c r="DF30" i="16"/>
  <c r="IT30" i="16"/>
  <c r="EE30" i="16"/>
  <c r="FD30" i="16"/>
  <c r="AO30" i="16"/>
  <c r="GC30" i="16"/>
  <c r="BO30" i="16"/>
  <c r="HC30" i="16"/>
  <c r="CZ30" i="16"/>
  <c r="IN30" i="16"/>
  <c r="EK30" i="16"/>
  <c r="FV30" i="16"/>
  <c r="BS30" i="16"/>
  <c r="HG30" i="16"/>
  <c r="CR30" i="16"/>
  <c r="IF30" i="16"/>
  <c r="DD29" i="15"/>
  <c r="BN29" i="15"/>
  <c r="BB29" i="15"/>
  <c r="EP29" i="15"/>
  <c r="AU29" i="15"/>
  <c r="BH29" i="15"/>
  <c r="BU29" i="15"/>
  <c r="IS30" i="16"/>
  <c r="IX30" i="16"/>
  <c r="BV30" i="16"/>
  <c r="CH30" i="16"/>
  <c r="DR30" i="16"/>
  <c r="JF30" i="16"/>
  <c r="EQ30" i="16"/>
  <c r="FP30" i="16"/>
  <c r="BA30" i="16"/>
  <c r="GO30" i="16"/>
  <c r="CA30" i="16"/>
  <c r="HO30" i="16"/>
  <c r="DL30" i="16"/>
  <c r="IZ30" i="16"/>
  <c r="EW30" i="16"/>
  <c r="AT30" i="16"/>
  <c r="GH30" i="16"/>
  <c r="CE30" i="16"/>
  <c r="HS30" i="16"/>
  <c r="DD30" i="16"/>
  <c r="IR30" i="16"/>
  <c r="CO29" i="15"/>
  <c r="AT29" i="15"/>
  <c r="BG29" i="15"/>
  <c r="BT29" i="15"/>
  <c r="AX30" i="16"/>
  <c r="EC30" i="16"/>
  <c r="ET30" i="16"/>
  <c r="ED30" i="16"/>
  <c r="FC30" i="16"/>
  <c r="AN30" i="16"/>
  <c r="GB30" i="16"/>
  <c r="BM30" i="16"/>
  <c r="HA30" i="16"/>
  <c r="CM30" i="16"/>
  <c r="IA30" i="16"/>
  <c r="DX30" i="16"/>
  <c r="FI30" i="16"/>
  <c r="BF30" i="16"/>
  <c r="GT30" i="16"/>
  <c r="CQ30" i="16"/>
  <c r="IE30" i="16"/>
  <c r="DP30" i="16"/>
  <c r="JD30" i="16"/>
  <c r="EZ31" i="16" l="1"/>
  <c r="AU30" i="15"/>
  <c r="BH30" i="15"/>
  <c r="BU30" i="15"/>
  <c r="CH30" i="15"/>
  <c r="DV31" i="16"/>
  <c r="CG31" i="16"/>
  <c r="CX31" i="16"/>
  <c r="FZ31" i="16"/>
  <c r="BK31" i="16"/>
  <c r="GY31" i="16"/>
  <c r="CJ31" i="16"/>
  <c r="HX31" i="16"/>
  <c r="DI31" i="16"/>
  <c r="IW31" i="16"/>
  <c r="EI31" i="16"/>
  <c r="FT31" i="16"/>
  <c r="BQ31" i="16"/>
  <c r="HE31" i="16"/>
  <c r="DB31" i="16"/>
  <c r="IP31" i="16"/>
  <c r="EM31" i="16"/>
  <c r="FL31" i="16"/>
  <c r="CP30" i="15"/>
  <c r="AS30" i="15"/>
  <c r="BG30" i="15"/>
  <c r="BT30" i="15"/>
  <c r="CG30" i="15"/>
  <c r="CT30" i="15"/>
  <c r="IS32" i="16"/>
  <c r="IG32" i="16"/>
  <c r="HI32" i="16"/>
  <c r="GW32" i="16"/>
  <c r="GK32" i="16"/>
  <c r="DE32" i="16"/>
  <c r="CS32" i="16"/>
  <c r="IR32" i="16"/>
  <c r="IF32" i="16"/>
  <c r="HT32" i="16"/>
  <c r="EN32" i="16"/>
  <c r="EB32" i="16"/>
  <c r="DD32" i="16"/>
  <c r="CR32" i="16"/>
  <c r="CF32" i="16"/>
  <c r="AJ32" i="16"/>
  <c r="X32" i="16"/>
  <c r="K32" i="16"/>
  <c r="L32" i="16" s="1"/>
  <c r="JC32" i="16"/>
  <c r="IQ32" i="16"/>
  <c r="HS32" i="16"/>
  <c r="HG32" i="16"/>
  <c r="GU32" i="16"/>
  <c r="EA32" i="16"/>
  <c r="DO32" i="16"/>
  <c r="DC32" i="16"/>
  <c r="CE32" i="16"/>
  <c r="BS32" i="16"/>
  <c r="BG32" i="16"/>
  <c r="AI32" i="16"/>
  <c r="W32" i="16"/>
  <c r="ID32" i="16"/>
  <c r="HR32" i="16"/>
  <c r="HF32" i="16"/>
  <c r="GH32" i="16"/>
  <c r="FV32" i="16"/>
  <c r="FJ32" i="16"/>
  <c r="CP32" i="16"/>
  <c r="CD32" i="16"/>
  <c r="BR32" i="16"/>
  <c r="AT32" i="16"/>
  <c r="AH32" i="16"/>
  <c r="V32" i="16"/>
  <c r="GS32" i="16"/>
  <c r="GG32" i="16"/>
  <c r="FU32" i="16"/>
  <c r="EW32" i="16"/>
  <c r="EK32" i="16"/>
  <c r="DY32" i="16"/>
  <c r="BE32" i="16"/>
  <c r="AS32" i="16"/>
  <c r="AG32" i="16"/>
  <c r="U32" i="16"/>
  <c r="IZ32" i="16"/>
  <c r="IN32" i="16"/>
  <c r="IB32" i="16"/>
  <c r="FH32" i="16"/>
  <c r="EV32" i="16"/>
  <c r="EJ32" i="16"/>
  <c r="DL32" i="16"/>
  <c r="CZ32" i="16"/>
  <c r="CN32" i="16"/>
  <c r="AF32" i="16"/>
  <c r="T32" i="16"/>
  <c r="IY32" i="16"/>
  <c r="IM32" i="16"/>
  <c r="HO32" i="16"/>
  <c r="HC32" i="16"/>
  <c r="GQ32" i="16"/>
  <c r="DW32" i="16"/>
  <c r="DK32" i="16"/>
  <c r="CY32" i="16"/>
  <c r="CA32" i="16"/>
  <c r="BO32" i="16"/>
  <c r="BC32" i="16"/>
  <c r="AE32" i="16"/>
  <c r="S32" i="16"/>
  <c r="IK32" i="16"/>
  <c r="HY32" i="16"/>
  <c r="HM32" i="16"/>
  <c r="GO32" i="16"/>
  <c r="GC32" i="16"/>
  <c r="FQ32" i="16"/>
  <c r="CW32" i="16"/>
  <c r="CK32" i="16"/>
  <c r="BY32" i="16"/>
  <c r="BA32" i="16"/>
  <c r="AO32" i="16"/>
  <c r="AC32" i="16"/>
  <c r="Q32" i="16"/>
  <c r="HL32" i="16"/>
  <c r="GZ32" i="16"/>
  <c r="GN32" i="16"/>
  <c r="FP32" i="16"/>
  <c r="FD32" i="16"/>
  <c r="ER32" i="16"/>
  <c r="BX32" i="16"/>
  <c r="BL32" i="16"/>
  <c r="AZ32" i="16"/>
  <c r="AN32" i="16"/>
  <c r="AB32" i="16"/>
  <c r="P32" i="16"/>
  <c r="JG32" i="16"/>
  <c r="GM32" i="16"/>
  <c r="GA32" i="16"/>
  <c r="FO32" i="16"/>
  <c r="EQ32" i="16"/>
  <c r="EE32" i="16"/>
  <c r="DS32" i="16"/>
  <c r="AY32" i="16"/>
  <c r="AM32" i="16"/>
  <c r="AA32" i="16"/>
  <c r="O32" i="16"/>
  <c r="JF32" i="16"/>
  <c r="IT32" i="16"/>
  <c r="IH32" i="16"/>
  <c r="FN32" i="16"/>
  <c r="FB32" i="16"/>
  <c r="EP32" i="16"/>
  <c r="DR32" i="16"/>
  <c r="DF32" i="16"/>
  <c r="CT32" i="16"/>
  <c r="AL32" i="16"/>
  <c r="Z32" i="16"/>
  <c r="GD32" i="16"/>
  <c r="BN32" i="16"/>
  <c r="BI32" i="16"/>
  <c r="FF32" i="16"/>
  <c r="BB32" i="16"/>
  <c r="E33" i="16"/>
  <c r="DV32" i="16"/>
  <c r="AK32" i="16"/>
  <c r="IX32" i="16"/>
  <c r="AD32" i="16"/>
  <c r="IL32" i="16"/>
  <c r="CX32" i="16"/>
  <c r="Y32" i="16"/>
  <c r="R32" i="16"/>
  <c r="BZ32" i="16"/>
  <c r="GP32" i="16"/>
  <c r="BU32" i="16"/>
  <c r="CG32" i="16"/>
  <c r="IC31" i="16"/>
  <c r="DZ31" i="16"/>
  <c r="FK31" i="16"/>
  <c r="AV31" i="16"/>
  <c r="GJ31" i="16"/>
  <c r="BF30" i="15"/>
  <c r="CY30" i="15"/>
  <c r="BK30" i="15"/>
  <c r="BL30" i="15"/>
  <c r="BM30" i="15"/>
  <c r="BN30" i="15"/>
  <c r="BP30" i="15"/>
  <c r="BQ30" i="15"/>
  <c r="CE30" i="15"/>
  <c r="CR30" i="15"/>
  <c r="DE30" i="15"/>
  <c r="DR30" i="15"/>
  <c r="BO30" i="15"/>
  <c r="DB30" i="15"/>
  <c r="CI30" i="15"/>
  <c r="CJ30" i="15"/>
  <c r="CK30" i="15"/>
  <c r="CL30" i="15"/>
  <c r="CN30" i="15"/>
  <c r="CO30" i="15"/>
  <c r="DC30" i="15"/>
  <c r="DP30" i="15"/>
  <c r="EC30" i="15"/>
  <c r="EP30" i="15"/>
  <c r="GW31" i="16"/>
  <c r="BU31" i="16"/>
  <c r="HZ31" i="16"/>
  <c r="IS31" i="16"/>
  <c r="DF31" i="16"/>
  <c r="IT31" i="16"/>
  <c r="EE31" i="16"/>
  <c r="FD31" i="16"/>
  <c r="AO31" i="16"/>
  <c r="GC31" i="16"/>
  <c r="BO31" i="16"/>
  <c r="HC31" i="16"/>
  <c r="CZ31" i="16"/>
  <c r="IN31" i="16"/>
  <c r="EK31" i="16"/>
  <c r="FV31" i="16"/>
  <c r="BS31" i="16"/>
  <c r="HG31" i="16"/>
  <c r="CR31" i="16"/>
  <c r="IF31" i="16"/>
  <c r="BR30" i="15"/>
  <c r="DK30" i="15"/>
  <c r="DG30" i="15"/>
  <c r="DH30" i="15"/>
  <c r="DI30" i="15"/>
  <c r="DJ30" i="15"/>
  <c r="DL30" i="15"/>
  <c r="DM30" i="15"/>
  <c r="EA30" i="15"/>
  <c r="EN30" i="15"/>
  <c r="EO31" i="16"/>
  <c r="DR31" i="16"/>
  <c r="EQ31" i="16"/>
  <c r="FP31" i="16"/>
  <c r="GO31" i="16"/>
  <c r="HO31" i="16"/>
  <c r="IZ31" i="16"/>
  <c r="AT31" i="16"/>
  <c r="CE31" i="16"/>
  <c r="HS31" i="16"/>
  <c r="IR31" i="16"/>
  <c r="AT30" i="15"/>
  <c r="DT30" i="15"/>
  <c r="DU30" i="15"/>
  <c r="DX30" i="15"/>
  <c r="DY30" i="15"/>
  <c r="EM30" i="15"/>
  <c r="AW31" i="16"/>
  <c r="JF31" i="16"/>
  <c r="BA31" i="16"/>
  <c r="CA31" i="16"/>
  <c r="DL31" i="16"/>
  <c r="EW31" i="16"/>
  <c r="GH31" i="16"/>
  <c r="DD31" i="16"/>
  <c r="EL30" i="15"/>
  <c r="DS30" i="15"/>
  <c r="DV30" i="15"/>
  <c r="DQ31" i="16"/>
  <c r="HI31" i="16"/>
  <c r="CS31" i="16"/>
  <c r="DJ31" i="16"/>
  <c r="ED31" i="16"/>
  <c r="FC31" i="16"/>
  <c r="GB31" i="16"/>
  <c r="BM31" i="16"/>
  <c r="HA31" i="16"/>
  <c r="CM31" i="16"/>
  <c r="IA31" i="16"/>
  <c r="DX31" i="16"/>
  <c r="FI31" i="16"/>
  <c r="BF31" i="16"/>
  <c r="GT31" i="16"/>
  <c r="CQ31" i="16"/>
  <c r="IE31" i="16"/>
  <c r="DP31" i="16"/>
  <c r="JD31" i="16"/>
  <c r="CA30" i="15"/>
  <c r="DN30" i="15"/>
  <c r="EE30" i="15"/>
  <c r="EF30" i="15"/>
  <c r="EG30" i="15"/>
  <c r="EH30" i="15"/>
  <c r="EJ30" i="15"/>
  <c r="EK30" i="15"/>
  <c r="AX30" i="15"/>
  <c r="AP31" i="16"/>
  <c r="GK31" i="16"/>
  <c r="BZ31" i="16"/>
  <c r="FM31" i="16"/>
  <c r="GD31" i="16"/>
  <c r="EP31" i="16"/>
  <c r="FO31" i="16"/>
  <c r="AZ31" i="16"/>
  <c r="GN31" i="16"/>
  <c r="BY31" i="16"/>
  <c r="HM31" i="16"/>
  <c r="CY31" i="16"/>
  <c r="IM31" i="16"/>
  <c r="EJ31" i="16"/>
  <c r="FU31" i="16"/>
  <c r="BR31" i="16"/>
  <c r="HF31" i="16"/>
  <c r="DC31" i="16"/>
  <c r="IQ31" i="16"/>
  <c r="EB31" i="16"/>
  <c r="EU30" i="15"/>
  <c r="BC30" i="15"/>
  <c r="EQ30" i="15"/>
  <c r="ER30" i="15"/>
  <c r="ES30" i="15"/>
  <c r="ET30" i="15"/>
  <c r="EQ31" i="15"/>
  <c r="DS31" i="15"/>
  <c r="AM31" i="15"/>
  <c r="AA31" i="15"/>
  <c r="EP31" i="15"/>
  <c r="ED31" i="15"/>
  <c r="DF31" i="15"/>
  <c r="AL31" i="15"/>
  <c r="Z31" i="15"/>
  <c r="EC31" i="15"/>
  <c r="DQ31" i="15"/>
  <c r="CS31" i="15"/>
  <c r="AK31" i="15"/>
  <c r="Y31" i="15"/>
  <c r="DP31" i="15"/>
  <c r="DD31" i="15"/>
  <c r="CF31" i="15"/>
  <c r="AJ31" i="15"/>
  <c r="X31" i="15"/>
  <c r="DB31" i="15"/>
  <c r="CP31" i="15"/>
  <c r="BR31" i="15"/>
  <c r="AH31" i="15"/>
  <c r="V31" i="15"/>
  <c r="CO31" i="15"/>
  <c r="CC31" i="15"/>
  <c r="BE31" i="15"/>
  <c r="AS31" i="15"/>
  <c r="AG31" i="15"/>
  <c r="U31" i="15"/>
  <c r="CM31" i="15"/>
  <c r="CA31" i="15"/>
  <c r="BC31" i="15"/>
  <c r="AQ31" i="15"/>
  <c r="AE31" i="15"/>
  <c r="BZ31" i="15"/>
  <c r="BN31" i="15"/>
  <c r="AP31" i="15"/>
  <c r="AD31" i="15"/>
  <c r="O31" i="15"/>
  <c r="BY31" i="15"/>
  <c r="BM31" i="15"/>
  <c r="AO31" i="15"/>
  <c r="AC31" i="15"/>
  <c r="N31" i="15"/>
  <c r="BX31" i="15"/>
  <c r="BL31" i="15"/>
  <c r="AN31" i="15"/>
  <c r="AB31" i="15"/>
  <c r="M31" i="15"/>
  <c r="CI31" i="15" s="1"/>
  <c r="AR31" i="15"/>
  <c r="CN31" i="15"/>
  <c r="DC31" i="15"/>
  <c r="AI31" i="15"/>
  <c r="CZ31" i="15"/>
  <c r="AF31" i="15"/>
  <c r="T31" i="15"/>
  <c r="W31" i="15"/>
  <c r="F32" i="15"/>
  <c r="BS31" i="15"/>
  <c r="EJ31" i="15"/>
  <c r="EA31" i="15"/>
  <c r="K31" i="15"/>
  <c r="L31" i="15" s="1"/>
  <c r="AW30" i="15"/>
  <c r="BJ30" i="15"/>
  <c r="AV30" i="15"/>
  <c r="BI30" i="15"/>
  <c r="AT31" i="15" l="1"/>
  <c r="BH31" i="15"/>
  <c r="BU31" i="15"/>
  <c r="CH31" i="15"/>
  <c r="CU31" i="15"/>
  <c r="BG31" i="15"/>
  <c r="BF31" i="15"/>
  <c r="BT31" i="15"/>
  <c r="CG31" i="15"/>
  <c r="CT31" i="15"/>
  <c r="DG31" i="15"/>
  <c r="BP31" i="15"/>
  <c r="AZ31" i="15"/>
  <c r="BA31" i="15"/>
  <c r="BB31" i="15"/>
  <c r="BO31" i="15"/>
  <c r="BQ31" i="15"/>
  <c r="CD31" i="15"/>
  <c r="CR31" i="15"/>
  <c r="DE31" i="15"/>
  <c r="DR31" i="15"/>
  <c r="EE31" i="15"/>
  <c r="HN32" i="16"/>
  <c r="DJ32" i="16"/>
  <c r="FR32" i="16"/>
  <c r="ED32" i="16"/>
  <c r="FC32" i="16"/>
  <c r="GB32" i="16"/>
  <c r="BM32" i="16"/>
  <c r="HA32" i="16"/>
  <c r="CM32" i="16"/>
  <c r="IA32" i="16"/>
  <c r="DX32" i="16"/>
  <c r="FI32" i="16"/>
  <c r="BF32" i="16"/>
  <c r="GT32" i="16"/>
  <c r="CQ32" i="16"/>
  <c r="IE32" i="16"/>
  <c r="DP32" i="16"/>
  <c r="JD32" i="16"/>
  <c r="HU32" i="16"/>
  <c r="DN31" i="15"/>
  <c r="EZ32" i="16"/>
  <c r="DQ32" i="16"/>
  <c r="JE32" i="16"/>
  <c r="EO31" i="15"/>
  <c r="CE31" i="15"/>
  <c r="DL31" i="15"/>
  <c r="CV31" i="15"/>
  <c r="CW31" i="15"/>
  <c r="CX31" i="15"/>
  <c r="DK31" i="15"/>
  <c r="DM31" i="15"/>
  <c r="DZ31" i="15"/>
  <c r="EN31" i="15"/>
  <c r="HB32" i="16"/>
  <c r="JE33" i="16"/>
  <c r="IS33" i="16"/>
  <c r="IG33" i="16"/>
  <c r="HU33" i="16"/>
  <c r="FM33" i="16"/>
  <c r="FA33" i="16"/>
  <c r="EO33" i="16"/>
  <c r="EC33" i="16"/>
  <c r="DQ33" i="16"/>
  <c r="DE33" i="16"/>
  <c r="CS33" i="16"/>
  <c r="CG33" i="16"/>
  <c r="AK33" i="16"/>
  <c r="Y33" i="16"/>
  <c r="JD33" i="16"/>
  <c r="IR33" i="16"/>
  <c r="IF33" i="16"/>
  <c r="HT33" i="16"/>
  <c r="HH33" i="16"/>
  <c r="GV33" i="16"/>
  <c r="GJ33" i="16"/>
  <c r="EN33" i="16"/>
  <c r="EB33" i="16"/>
  <c r="DP33" i="16"/>
  <c r="DD33" i="16"/>
  <c r="CR33" i="16"/>
  <c r="CF33" i="16"/>
  <c r="BT33" i="16"/>
  <c r="BH33" i="16"/>
  <c r="AV33" i="16"/>
  <c r="AJ33" i="16"/>
  <c r="X33" i="16"/>
  <c r="K33" i="16"/>
  <c r="L33" i="16" s="1"/>
  <c r="JC33" i="16"/>
  <c r="IQ33" i="16"/>
  <c r="IE33" i="16"/>
  <c r="HS33" i="16"/>
  <c r="HG33" i="16"/>
  <c r="GU33" i="16"/>
  <c r="GI33" i="16"/>
  <c r="FW33" i="16"/>
  <c r="FK33" i="16"/>
  <c r="EM33" i="16"/>
  <c r="EA33" i="16"/>
  <c r="DO33" i="16"/>
  <c r="DC33" i="16"/>
  <c r="CQ33" i="16"/>
  <c r="CE33" i="16"/>
  <c r="BS33" i="16"/>
  <c r="BG33" i="16"/>
  <c r="AU33" i="16"/>
  <c r="AI33" i="16"/>
  <c r="W33" i="16"/>
  <c r="IP33" i="16"/>
  <c r="ID33" i="16"/>
  <c r="HR33" i="16"/>
  <c r="HF33" i="16"/>
  <c r="GT33" i="16"/>
  <c r="GH33" i="16"/>
  <c r="FV33" i="16"/>
  <c r="FJ33" i="16"/>
  <c r="EX33" i="16"/>
  <c r="EL33" i="16"/>
  <c r="DZ33" i="16"/>
  <c r="DB33" i="16"/>
  <c r="CP33" i="16"/>
  <c r="CD33" i="16"/>
  <c r="BR33" i="16"/>
  <c r="BF33" i="16"/>
  <c r="AT33" i="16"/>
  <c r="AH33" i="16"/>
  <c r="V33" i="16"/>
  <c r="JA33" i="16"/>
  <c r="IO33" i="16"/>
  <c r="IC33" i="16"/>
  <c r="HE33" i="16"/>
  <c r="GS33" i="16"/>
  <c r="GG33" i="16"/>
  <c r="FU33" i="16"/>
  <c r="FI33" i="16"/>
  <c r="EW33" i="16"/>
  <c r="EK33" i="16"/>
  <c r="DY33" i="16"/>
  <c r="DM33" i="16"/>
  <c r="DA33" i="16"/>
  <c r="CO33" i="16"/>
  <c r="BQ33" i="16"/>
  <c r="BE33" i="16"/>
  <c r="AS33" i="16"/>
  <c r="AG33" i="16"/>
  <c r="U33" i="16"/>
  <c r="IZ33" i="16"/>
  <c r="IN33" i="16"/>
  <c r="IB33" i="16"/>
  <c r="HP33" i="16"/>
  <c r="HD33" i="16"/>
  <c r="GR33" i="16"/>
  <c r="FT33" i="16"/>
  <c r="FH33" i="16"/>
  <c r="EV33" i="16"/>
  <c r="EJ33" i="16"/>
  <c r="DX33" i="16"/>
  <c r="DL33" i="16"/>
  <c r="CZ33" i="16"/>
  <c r="CN33" i="16"/>
  <c r="CB33" i="16"/>
  <c r="BP33" i="16"/>
  <c r="BD33" i="16"/>
  <c r="AF33" i="16"/>
  <c r="T33" i="16"/>
  <c r="IY33" i="16"/>
  <c r="IM33" i="16"/>
  <c r="IA33" i="16"/>
  <c r="HO33" i="16"/>
  <c r="HC33" i="16"/>
  <c r="GQ33" i="16"/>
  <c r="GE33" i="16"/>
  <c r="FS33" i="16"/>
  <c r="FG33" i="16"/>
  <c r="EI33" i="16"/>
  <c r="DW33" i="16"/>
  <c r="DK33" i="16"/>
  <c r="CY33" i="16"/>
  <c r="CM33" i="16"/>
  <c r="CA33" i="16"/>
  <c r="BO33" i="16"/>
  <c r="BC33" i="16"/>
  <c r="AQ33" i="16"/>
  <c r="AE33" i="16"/>
  <c r="S33" i="16"/>
  <c r="IW33" i="16"/>
  <c r="IK33" i="16"/>
  <c r="HY33" i="16"/>
  <c r="HM33" i="16"/>
  <c r="HA33" i="16"/>
  <c r="GO33" i="16"/>
  <c r="GC33" i="16"/>
  <c r="FQ33" i="16"/>
  <c r="FE33" i="16"/>
  <c r="ES33" i="16"/>
  <c r="EG33" i="16"/>
  <c r="DI33" i="16"/>
  <c r="CW33" i="16"/>
  <c r="CK33" i="16"/>
  <c r="BY33" i="16"/>
  <c r="BM33" i="16"/>
  <c r="BA33" i="16"/>
  <c r="AO33" i="16"/>
  <c r="AC33" i="16"/>
  <c r="Q33" i="16"/>
  <c r="JH33" i="16"/>
  <c r="IV33" i="16"/>
  <c r="HX33" i="16"/>
  <c r="HL33" i="16"/>
  <c r="GZ33" i="16"/>
  <c r="GN33" i="16"/>
  <c r="GB33" i="16"/>
  <c r="FP33" i="16"/>
  <c r="FD33" i="16"/>
  <c r="ER33" i="16"/>
  <c r="EF33" i="16"/>
  <c r="DT33" i="16"/>
  <c r="DH33" i="16"/>
  <c r="CJ33" i="16"/>
  <c r="BX33" i="16"/>
  <c r="BL33" i="16"/>
  <c r="AZ33" i="16"/>
  <c r="AN33" i="16"/>
  <c r="AB33" i="16"/>
  <c r="P33" i="16"/>
  <c r="JG33" i="16"/>
  <c r="IU33" i="16"/>
  <c r="II33" i="16"/>
  <c r="HW33" i="16"/>
  <c r="GY33" i="16"/>
  <c r="GM33" i="16"/>
  <c r="GA33" i="16"/>
  <c r="FO33" i="16"/>
  <c r="FC33" i="16"/>
  <c r="EQ33" i="16"/>
  <c r="EE33" i="16"/>
  <c r="DS33" i="16"/>
  <c r="DG33" i="16"/>
  <c r="CU33" i="16"/>
  <c r="CI33" i="16"/>
  <c r="BK33" i="16"/>
  <c r="AY33" i="16"/>
  <c r="AM33" i="16"/>
  <c r="AA33" i="16"/>
  <c r="O33" i="16"/>
  <c r="JF33" i="16"/>
  <c r="IT33" i="16"/>
  <c r="IH33" i="16"/>
  <c r="HV33" i="16"/>
  <c r="HJ33" i="16"/>
  <c r="GX33" i="16"/>
  <c r="FZ33" i="16"/>
  <c r="FN33" i="16"/>
  <c r="FB33" i="16"/>
  <c r="EP33" i="16"/>
  <c r="ED33" i="16"/>
  <c r="DR33" i="16"/>
  <c r="DF33" i="16"/>
  <c r="CT33" i="16"/>
  <c r="CH33" i="16"/>
  <c r="BV33" i="16"/>
  <c r="BJ33" i="16"/>
  <c r="AL33" i="16"/>
  <c r="Z33" i="16"/>
  <c r="HB33" i="16"/>
  <c r="BN33" i="16"/>
  <c r="GP33" i="16"/>
  <c r="BB33" i="16"/>
  <c r="GD33" i="16"/>
  <c r="AP33" i="16"/>
  <c r="FR33" i="16"/>
  <c r="AD33" i="16"/>
  <c r="FF33" i="16"/>
  <c r="R33" i="16"/>
  <c r="ET33" i="16"/>
  <c r="EH33" i="16"/>
  <c r="E34" i="16"/>
  <c r="DV33" i="16"/>
  <c r="IX33" i="16"/>
  <c r="DJ33" i="16"/>
  <c r="HZ33" i="16"/>
  <c r="CL33" i="16"/>
  <c r="HN33" i="16"/>
  <c r="BZ33" i="16"/>
  <c r="CX33" i="16"/>
  <c r="IL33" i="16"/>
  <c r="FZ32" i="16"/>
  <c r="BK32" i="16"/>
  <c r="GY32" i="16"/>
  <c r="CJ32" i="16"/>
  <c r="HX32" i="16"/>
  <c r="DI32" i="16"/>
  <c r="IW32" i="16"/>
  <c r="EI32" i="16"/>
  <c r="FT32" i="16"/>
  <c r="BQ32" i="16"/>
  <c r="HE32" i="16"/>
  <c r="DB32" i="16"/>
  <c r="IP32" i="16"/>
  <c r="EM32" i="16"/>
  <c r="FL32" i="16"/>
  <c r="EC32" i="16"/>
  <c r="EB31" i="15"/>
  <c r="CB31" i="15"/>
  <c r="AU31" i="15"/>
  <c r="DH31" i="15"/>
  <c r="DI31" i="15"/>
  <c r="DJ31" i="15"/>
  <c r="DW31" i="15"/>
  <c r="DY31" i="15"/>
  <c r="EL31" i="15"/>
  <c r="AY31" i="15"/>
  <c r="AP32" i="16"/>
  <c r="AX32" i="16"/>
  <c r="GL32" i="16"/>
  <c r="BW32" i="16"/>
  <c r="HK32" i="16"/>
  <c r="CV32" i="16"/>
  <c r="IJ32" i="16"/>
  <c r="DU32" i="16"/>
  <c r="JI32" i="16"/>
  <c r="EU32" i="16"/>
  <c r="AR32" i="16"/>
  <c r="GF32" i="16"/>
  <c r="CC32" i="16"/>
  <c r="HQ32" i="16"/>
  <c r="DN32" i="16"/>
  <c r="JB32" i="16"/>
  <c r="EY32" i="16"/>
  <c r="FX32" i="16"/>
  <c r="EO32" i="16"/>
  <c r="EM31" i="15"/>
  <c r="CK31" i="15"/>
  <c r="CY31" i="15"/>
  <c r="CJ32" i="15"/>
  <c r="BX32" i="15"/>
  <c r="BL32" i="15"/>
  <c r="AZ32" i="15"/>
  <c r="AN32" i="15"/>
  <c r="AB32" i="15"/>
  <c r="M32" i="15"/>
  <c r="CI32" i="15"/>
  <c r="BW32" i="15"/>
  <c r="BK32" i="15"/>
  <c r="AY32" i="15"/>
  <c r="AM32" i="15"/>
  <c r="AA32" i="15"/>
  <c r="BV32" i="15"/>
  <c r="BJ32" i="15"/>
  <c r="AX32" i="15"/>
  <c r="AL32" i="15"/>
  <c r="Z32" i="15"/>
  <c r="EO32" i="15"/>
  <c r="BI32" i="15"/>
  <c r="AW32" i="15"/>
  <c r="AK32" i="15"/>
  <c r="Y32" i="15"/>
  <c r="EM32" i="15"/>
  <c r="EA32" i="15"/>
  <c r="AU32" i="15"/>
  <c r="AI32" i="15"/>
  <c r="W32" i="15"/>
  <c r="EL32" i="15"/>
  <c r="DZ32" i="15"/>
  <c r="DN32" i="15"/>
  <c r="AT32" i="15"/>
  <c r="AH32" i="15"/>
  <c r="V32" i="15"/>
  <c r="EJ32" i="15"/>
  <c r="DX32" i="15"/>
  <c r="DL32" i="15"/>
  <c r="CZ32" i="15"/>
  <c r="AR32" i="15"/>
  <c r="AF32" i="15"/>
  <c r="T32" i="15"/>
  <c r="EU32" i="15"/>
  <c r="EI32" i="15"/>
  <c r="DW32" i="15"/>
  <c r="DK32" i="15"/>
  <c r="CY32" i="15"/>
  <c r="AQ32" i="15"/>
  <c r="AE32" i="15"/>
  <c r="ET32" i="15"/>
  <c r="EH32" i="15"/>
  <c r="DV32" i="15"/>
  <c r="DJ32" i="15"/>
  <c r="CX32" i="15"/>
  <c r="CL32" i="15"/>
  <c r="AP32" i="15"/>
  <c r="AD32" i="15"/>
  <c r="O32" i="15"/>
  <c r="ES32" i="15"/>
  <c r="EG32" i="15"/>
  <c r="DU32" i="15"/>
  <c r="DI32" i="15"/>
  <c r="CW32" i="15"/>
  <c r="CK32" i="15"/>
  <c r="AO32" i="15"/>
  <c r="AC32" i="15"/>
  <c r="N32" i="15"/>
  <c r="EP32" i="15" s="1"/>
  <c r="DY32" i="15"/>
  <c r="BE32" i="15"/>
  <c r="CO32" i="15"/>
  <c r="CF32" i="15"/>
  <c r="DP32" i="15"/>
  <c r="AV32" i="15"/>
  <c r="AS32" i="15"/>
  <c r="AJ32" i="15"/>
  <c r="U32" i="15"/>
  <c r="AG32" i="15"/>
  <c r="CR32" i="15"/>
  <c r="X32" i="15"/>
  <c r="CC32" i="15"/>
  <c r="EN32" i="15"/>
  <c r="BT32" i="15"/>
  <c r="K32" i="15"/>
  <c r="L32" i="15" s="1"/>
  <c r="DO31" i="15"/>
  <c r="DT31" i="15"/>
  <c r="DU31" i="15"/>
  <c r="DV31" i="15"/>
  <c r="EK31" i="15"/>
  <c r="AX31" i="15"/>
  <c r="BK31" i="15"/>
  <c r="CL32" i="16"/>
  <c r="EH32" i="16"/>
  <c r="BJ32" i="16"/>
  <c r="GX32" i="16"/>
  <c r="CI32" i="16"/>
  <c r="HW32" i="16"/>
  <c r="DH32" i="16"/>
  <c r="IV32" i="16"/>
  <c r="EG32" i="16"/>
  <c r="FG32" i="16"/>
  <c r="BD32" i="16"/>
  <c r="GR32" i="16"/>
  <c r="CO32" i="16"/>
  <c r="IC32" i="16"/>
  <c r="DZ32" i="16"/>
  <c r="FK32" i="16"/>
  <c r="AV32" i="16"/>
  <c r="GJ32" i="16"/>
  <c r="FA32" i="16"/>
  <c r="CJ31" i="15"/>
  <c r="EI31" i="15"/>
  <c r="BD31" i="15"/>
  <c r="EF31" i="15"/>
  <c r="EG31" i="15"/>
  <c r="EH31" i="15"/>
  <c r="EU31" i="15"/>
  <c r="AW31" i="15"/>
  <c r="BJ31" i="15"/>
  <c r="BW31" i="15"/>
  <c r="HZ32" i="16"/>
  <c r="AW32" i="16"/>
  <c r="BV32" i="16"/>
  <c r="HJ32" i="16"/>
  <c r="CU32" i="16"/>
  <c r="II32" i="16"/>
  <c r="DT32" i="16"/>
  <c r="JH32" i="16"/>
  <c r="ES32" i="16"/>
  <c r="FS32" i="16"/>
  <c r="BP32" i="16"/>
  <c r="HD32" i="16"/>
  <c r="DA32" i="16"/>
  <c r="IO32" i="16"/>
  <c r="EL32" i="16"/>
  <c r="FW32" i="16"/>
  <c r="BH32" i="16"/>
  <c r="GV32" i="16"/>
  <c r="FM32" i="16"/>
  <c r="CL31" i="15"/>
  <c r="DA31" i="15"/>
  <c r="CQ31" i="15"/>
  <c r="DX31" i="15"/>
  <c r="ER31" i="15"/>
  <c r="ES31" i="15"/>
  <c r="ET31" i="15"/>
  <c r="AV31" i="15"/>
  <c r="BI31" i="15"/>
  <c r="BV31" i="15"/>
  <c r="ET32" i="16"/>
  <c r="CH32" i="16"/>
  <c r="HV32" i="16"/>
  <c r="DG32" i="16"/>
  <c r="IU32" i="16"/>
  <c r="EF32" i="16"/>
  <c r="FE32" i="16"/>
  <c r="AQ32" i="16"/>
  <c r="GE32" i="16"/>
  <c r="CB32" i="16"/>
  <c r="HP32" i="16"/>
  <c r="DM32" i="16"/>
  <c r="JA32" i="16"/>
  <c r="EX32" i="16"/>
  <c r="AU32" i="16"/>
  <c r="GI32" i="16"/>
  <c r="BT32" i="16"/>
  <c r="HH32" i="16"/>
  <c r="FY32" i="16"/>
  <c r="CH32" i="15" l="1"/>
  <c r="BF32" i="15"/>
  <c r="BS32" i="15"/>
  <c r="CG32" i="15"/>
  <c r="CT32" i="15"/>
  <c r="DG32" i="15"/>
  <c r="DH32" i="15"/>
  <c r="BU32" i="15"/>
  <c r="BH32" i="15"/>
  <c r="BC32" i="15"/>
  <c r="BD32" i="15"/>
  <c r="BR32" i="15"/>
  <c r="CE32" i="15"/>
  <c r="CS32" i="15"/>
  <c r="DF32" i="15"/>
  <c r="DS32" i="15"/>
  <c r="DT32" i="15"/>
  <c r="IS34" i="16"/>
  <c r="IG34" i="16"/>
  <c r="HI34" i="16"/>
  <c r="DE34" i="16"/>
  <c r="CS34" i="16"/>
  <c r="BU34" i="16"/>
  <c r="AK34" i="16"/>
  <c r="Y34" i="16"/>
  <c r="HH34" i="16"/>
  <c r="GV34" i="16"/>
  <c r="FX34" i="16"/>
  <c r="CF34" i="16"/>
  <c r="BT34" i="16"/>
  <c r="BH34" i="16"/>
  <c r="AJ34" i="16"/>
  <c r="X34" i="16"/>
  <c r="K34" i="16"/>
  <c r="L34" i="16" s="1"/>
  <c r="CN34" i="16" s="1"/>
  <c r="GI34" i="16"/>
  <c r="FW34" i="16"/>
  <c r="EY34" i="16"/>
  <c r="EA34" i="16"/>
  <c r="AU34" i="16"/>
  <c r="AI34" i="16"/>
  <c r="W34" i="16"/>
  <c r="JB34" i="16"/>
  <c r="ID34" i="16"/>
  <c r="EX34" i="16"/>
  <c r="EL34" i="16"/>
  <c r="DN34" i="16"/>
  <c r="CP34" i="16"/>
  <c r="AH34" i="16"/>
  <c r="V34" i="16"/>
  <c r="JA34" i="16"/>
  <c r="IO34" i="16"/>
  <c r="HQ34" i="16"/>
  <c r="GS34" i="16"/>
  <c r="DM34" i="16"/>
  <c r="DA34" i="16"/>
  <c r="CC34" i="16"/>
  <c r="BE34" i="16"/>
  <c r="AG34" i="16"/>
  <c r="U34" i="16"/>
  <c r="HP34" i="16"/>
  <c r="HD34" i="16"/>
  <c r="GF34" i="16"/>
  <c r="FT34" i="16"/>
  <c r="FH34" i="16"/>
  <c r="CB34" i="16"/>
  <c r="BP34" i="16"/>
  <c r="AR34" i="16"/>
  <c r="AF34" i="16"/>
  <c r="T34" i="16"/>
  <c r="GE34" i="16"/>
  <c r="FS34" i="16"/>
  <c r="EU34" i="16"/>
  <c r="EI34" i="16"/>
  <c r="DW34" i="16"/>
  <c r="BC34" i="16"/>
  <c r="AQ34" i="16"/>
  <c r="AE34" i="16"/>
  <c r="S34" i="16"/>
  <c r="JI34" i="16"/>
  <c r="IW34" i="16"/>
  <c r="IK34" i="16"/>
  <c r="FQ34" i="16"/>
  <c r="FE34" i="16"/>
  <c r="ES34" i="16"/>
  <c r="DU34" i="16"/>
  <c r="DI34" i="16"/>
  <c r="CW34" i="16"/>
  <c r="AO34" i="16"/>
  <c r="AC34" i="16"/>
  <c r="Q34" i="16"/>
  <c r="JH34" i="16"/>
  <c r="IJ34" i="16"/>
  <c r="HX34" i="16"/>
  <c r="HL34" i="16"/>
  <c r="ER34" i="16"/>
  <c r="EF34" i="16"/>
  <c r="DT34" i="16"/>
  <c r="CV34" i="16"/>
  <c r="CJ34" i="16"/>
  <c r="BX34" i="16"/>
  <c r="AN34" i="16"/>
  <c r="AB34" i="16"/>
  <c r="P34" i="16"/>
  <c r="JG34" i="16"/>
  <c r="IU34" i="16"/>
  <c r="II34" i="16"/>
  <c r="HK34" i="16"/>
  <c r="GY34" i="16"/>
  <c r="GM34" i="16"/>
  <c r="DS34" i="16"/>
  <c r="DG34" i="16"/>
  <c r="CU34" i="16"/>
  <c r="BW34" i="16"/>
  <c r="BK34" i="16"/>
  <c r="AY34" i="16"/>
  <c r="AM34" i="16"/>
  <c r="AA34" i="16"/>
  <c r="O34" i="16"/>
  <c r="IH34" i="16"/>
  <c r="HV34" i="16"/>
  <c r="HJ34" i="16"/>
  <c r="GL34" i="16"/>
  <c r="FZ34" i="16"/>
  <c r="FN34" i="16"/>
  <c r="CT34" i="16"/>
  <c r="CH34" i="16"/>
  <c r="BV34" i="16"/>
  <c r="AX34" i="16"/>
  <c r="AL34" i="16"/>
  <c r="Z34" i="16"/>
  <c r="BN34" i="16"/>
  <c r="GP34" i="16"/>
  <c r="BB34" i="16"/>
  <c r="AP34" i="16"/>
  <c r="FR34" i="16"/>
  <c r="AD34" i="16"/>
  <c r="R34" i="16"/>
  <c r="DJ34" i="16"/>
  <c r="IL34" i="16"/>
  <c r="CX34" i="16"/>
  <c r="E35" i="16"/>
  <c r="DV34" i="16"/>
  <c r="FY33" i="16"/>
  <c r="BG32" i="15"/>
  <c r="EB32" i="15"/>
  <c r="DD32" i="15"/>
  <c r="BA32" i="15"/>
  <c r="BB32" i="15"/>
  <c r="BO32" i="15"/>
  <c r="BP32" i="15"/>
  <c r="CD32" i="15"/>
  <c r="CQ32" i="15"/>
  <c r="DE32" i="15"/>
  <c r="DR32" i="15"/>
  <c r="EE32" i="15"/>
  <c r="EF32" i="15"/>
  <c r="EZ33" i="16"/>
  <c r="AW33" i="16"/>
  <c r="GK33" i="16"/>
  <c r="DA32" i="15"/>
  <c r="CV32" i="15"/>
  <c r="BQ32" i="15"/>
  <c r="BM32" i="15"/>
  <c r="BN32" i="15"/>
  <c r="CA32" i="15"/>
  <c r="CB32" i="15"/>
  <c r="CP32" i="15"/>
  <c r="DC32" i="15"/>
  <c r="DQ32" i="15"/>
  <c r="ED32" i="15"/>
  <c r="EQ32" i="15"/>
  <c r="ER32" i="15"/>
  <c r="FL33" i="16"/>
  <c r="BI33" i="16"/>
  <c r="GW33" i="16"/>
  <c r="CU32" i="15"/>
  <c r="EK32" i="15"/>
  <c r="DM32" i="15"/>
  <c r="BY32" i="15"/>
  <c r="BZ32" i="15"/>
  <c r="CM32" i="15"/>
  <c r="CN32" i="15"/>
  <c r="DB32" i="15"/>
  <c r="DO32" i="15"/>
  <c r="EC32" i="15"/>
  <c r="AX33" i="16"/>
  <c r="GL33" i="16"/>
  <c r="BW33" i="16"/>
  <c r="HK33" i="16"/>
  <c r="CV33" i="16"/>
  <c r="IJ33" i="16"/>
  <c r="DU33" i="16"/>
  <c r="JI33" i="16"/>
  <c r="EU33" i="16"/>
  <c r="AR33" i="16"/>
  <c r="GF33" i="16"/>
  <c r="CC33" i="16"/>
  <c r="HQ33" i="16"/>
  <c r="DN33" i="16"/>
  <c r="JB33" i="16"/>
  <c r="EY33" i="16"/>
  <c r="FX33" i="16"/>
  <c r="BU33" i="16"/>
  <c r="HI33" i="16"/>
  <c r="EZ34" i="16" l="1"/>
  <c r="AW34" i="16"/>
  <c r="GK34" i="16"/>
  <c r="BQ34" i="16"/>
  <c r="HE34" i="16"/>
  <c r="DB34" i="16"/>
  <c r="IP34" i="16"/>
  <c r="EM34" i="16"/>
  <c r="FL34" i="16"/>
  <c r="BI34" i="16"/>
  <c r="GW34" i="16"/>
  <c r="JE35" i="16"/>
  <c r="FA35" i="16"/>
  <c r="EO35" i="16"/>
  <c r="DQ35" i="16"/>
  <c r="AK35" i="16"/>
  <c r="Y35" i="16"/>
  <c r="JD35" i="16"/>
  <c r="IR35" i="16"/>
  <c r="HT35" i="16"/>
  <c r="DP35" i="16"/>
  <c r="DD35" i="16"/>
  <c r="CF35" i="16"/>
  <c r="AJ35" i="16"/>
  <c r="X35" i="16"/>
  <c r="K35" i="16"/>
  <c r="L35" i="16" s="1"/>
  <c r="IX35" i="16" s="1"/>
  <c r="IE35" i="16"/>
  <c r="HS35" i="16"/>
  <c r="GU35" i="16"/>
  <c r="EA35" i="16"/>
  <c r="CQ35" i="16"/>
  <c r="CE35" i="16"/>
  <c r="BG35" i="16"/>
  <c r="AI35" i="16"/>
  <c r="W35" i="16"/>
  <c r="ID35" i="16"/>
  <c r="GT35" i="16"/>
  <c r="GH35" i="16"/>
  <c r="FJ35" i="16"/>
  <c r="CP35" i="16"/>
  <c r="BF35" i="16"/>
  <c r="AT35" i="16"/>
  <c r="AH35" i="16"/>
  <c r="V35" i="16"/>
  <c r="GS35" i="16"/>
  <c r="FI35" i="16"/>
  <c r="EW35" i="16"/>
  <c r="DY35" i="16"/>
  <c r="BE35" i="16"/>
  <c r="AG35" i="16"/>
  <c r="U35" i="16"/>
  <c r="IZ35" i="16"/>
  <c r="IN35" i="16"/>
  <c r="IB35" i="16"/>
  <c r="FH35" i="16"/>
  <c r="DX35" i="16"/>
  <c r="DL35" i="16"/>
  <c r="CZ35" i="16"/>
  <c r="CN35" i="16"/>
  <c r="AR35" i="16"/>
  <c r="AF35" i="16"/>
  <c r="T35" i="16"/>
  <c r="IA35" i="16"/>
  <c r="HO35" i="16"/>
  <c r="HC35" i="16"/>
  <c r="GQ35" i="16"/>
  <c r="DW35" i="16"/>
  <c r="CM35" i="16"/>
  <c r="CA35" i="16"/>
  <c r="BO35" i="16"/>
  <c r="BC35" i="16"/>
  <c r="AQ35" i="16"/>
  <c r="AE35" i="16"/>
  <c r="S35" i="16"/>
  <c r="IK35" i="16"/>
  <c r="HA35" i="16"/>
  <c r="GO35" i="16"/>
  <c r="GC35" i="16"/>
  <c r="FQ35" i="16"/>
  <c r="CW35" i="16"/>
  <c r="BM35" i="16"/>
  <c r="BA35" i="16"/>
  <c r="AO35" i="16"/>
  <c r="AC35" i="16"/>
  <c r="Q35" i="16"/>
  <c r="HL35" i="16"/>
  <c r="GN35" i="16"/>
  <c r="GB35" i="16"/>
  <c r="FP35" i="16"/>
  <c r="FD35" i="16"/>
  <c r="ER35" i="16"/>
  <c r="BX35" i="16"/>
  <c r="AZ35" i="16"/>
  <c r="AN35" i="16"/>
  <c r="AB35" i="16"/>
  <c r="P35" i="16"/>
  <c r="JG35" i="16"/>
  <c r="GM35" i="16"/>
  <c r="FO35" i="16"/>
  <c r="FC35" i="16"/>
  <c r="EQ35" i="16"/>
  <c r="EE35" i="16"/>
  <c r="DS35" i="16"/>
  <c r="AY35" i="16"/>
  <c r="AM35" i="16"/>
  <c r="AA35" i="16"/>
  <c r="O35" i="16"/>
  <c r="JF35" i="16"/>
  <c r="IT35" i="16"/>
  <c r="IH35" i="16"/>
  <c r="FN35" i="16"/>
  <c r="EP35" i="16"/>
  <c r="ED35" i="16"/>
  <c r="DR35" i="16"/>
  <c r="DF35" i="16"/>
  <c r="CT35" i="16"/>
  <c r="AL35" i="16"/>
  <c r="Z35" i="16"/>
  <c r="DJ35" i="16"/>
  <c r="IL35" i="16"/>
  <c r="CX35" i="16"/>
  <c r="HZ35" i="16"/>
  <c r="CL35" i="16"/>
  <c r="GP35" i="16"/>
  <c r="BB35" i="16"/>
  <c r="GD35" i="16"/>
  <c r="AP35" i="16"/>
  <c r="FR35" i="16"/>
  <c r="AD35" i="16"/>
  <c r="FF35" i="16"/>
  <c r="R35" i="16"/>
  <c r="E36" i="16"/>
  <c r="GD34" i="16"/>
  <c r="BJ34" i="16"/>
  <c r="GX34" i="16"/>
  <c r="CI34" i="16"/>
  <c r="HW34" i="16"/>
  <c r="DH34" i="16"/>
  <c r="IV34" i="16"/>
  <c r="EG34" i="16"/>
  <c r="FG34" i="16"/>
  <c r="BD34" i="16"/>
  <c r="GR34" i="16"/>
  <c r="CO34" i="16"/>
  <c r="IC34" i="16"/>
  <c r="DZ34" i="16"/>
  <c r="FK34" i="16"/>
  <c r="AV34" i="16"/>
  <c r="GJ34" i="16"/>
  <c r="CG34" i="16"/>
  <c r="HU34" i="16"/>
  <c r="DY34" i="16"/>
  <c r="FJ34" i="16"/>
  <c r="GU34" i="16"/>
  <c r="JE34" i="16"/>
  <c r="GQ34" i="16"/>
  <c r="IB34" i="16"/>
  <c r="BG34" i="16"/>
  <c r="IX34" i="16"/>
  <c r="HB34" i="16"/>
  <c r="DF34" i="16"/>
  <c r="IT34" i="16"/>
  <c r="EE34" i="16"/>
  <c r="FD34" i="16"/>
  <c r="GC34" i="16"/>
  <c r="BO34" i="16"/>
  <c r="HC34" i="16"/>
  <c r="CZ34" i="16"/>
  <c r="IN34" i="16"/>
  <c r="EK34" i="16"/>
  <c r="FV34" i="16"/>
  <c r="BS34" i="16"/>
  <c r="HG34" i="16"/>
  <c r="CR34" i="16"/>
  <c r="IF34" i="16"/>
  <c r="EC34" i="16"/>
  <c r="DQ34" i="16"/>
  <c r="EH34" i="16"/>
  <c r="BZ34" i="16"/>
  <c r="DR34" i="16"/>
  <c r="JF34" i="16"/>
  <c r="EQ34" i="16"/>
  <c r="FP34" i="16"/>
  <c r="BA34" i="16"/>
  <c r="GO34" i="16"/>
  <c r="CA34" i="16"/>
  <c r="HO34" i="16"/>
  <c r="DL34" i="16"/>
  <c r="IZ34" i="16"/>
  <c r="EW34" i="16"/>
  <c r="AT34" i="16"/>
  <c r="GH34" i="16"/>
  <c r="CE34" i="16"/>
  <c r="HS34" i="16"/>
  <c r="DD34" i="16"/>
  <c r="IR34" i="16"/>
  <c r="EO34" i="16"/>
  <c r="ET34" i="16"/>
  <c r="HN34" i="16"/>
  <c r="ED34" i="16"/>
  <c r="FC34" i="16"/>
  <c r="GB34" i="16"/>
  <c r="BM34" i="16"/>
  <c r="CM34" i="16"/>
  <c r="IA34" i="16"/>
  <c r="DX34" i="16"/>
  <c r="FI34" i="16"/>
  <c r="BF34" i="16"/>
  <c r="GT34" i="16"/>
  <c r="CQ34" i="16"/>
  <c r="IE34" i="16"/>
  <c r="DP34" i="16"/>
  <c r="JD34" i="16"/>
  <c r="FA34" i="16"/>
  <c r="CL34" i="16"/>
  <c r="EP34" i="16"/>
  <c r="FO34" i="16"/>
  <c r="AZ34" i="16"/>
  <c r="GN34" i="16"/>
  <c r="BY34" i="16"/>
  <c r="HM34" i="16"/>
  <c r="CY34" i="16"/>
  <c r="IM34" i="16"/>
  <c r="EJ34" i="16"/>
  <c r="FU34" i="16"/>
  <c r="BR34" i="16"/>
  <c r="HF34" i="16"/>
  <c r="DC34" i="16"/>
  <c r="IQ34" i="16"/>
  <c r="EB34" i="16"/>
  <c r="FM34" i="16"/>
  <c r="HT34" i="16"/>
  <c r="HA34" i="16"/>
  <c r="FF34" i="16"/>
  <c r="HZ34" i="16"/>
  <c r="FB34" i="16"/>
  <c r="GA34" i="16"/>
  <c r="BL34" i="16"/>
  <c r="GZ34" i="16"/>
  <c r="CK34" i="16"/>
  <c r="HY34" i="16"/>
  <c r="DK34" i="16"/>
  <c r="IY34" i="16"/>
  <c r="EV34" i="16"/>
  <c r="AS34" i="16"/>
  <c r="GG34" i="16"/>
  <c r="CD34" i="16"/>
  <c r="HR34" i="16"/>
  <c r="DO34" i="16"/>
  <c r="JC34" i="16"/>
  <c r="EN34" i="16"/>
  <c r="FY34" i="16"/>
  <c r="EK35" i="16" l="1"/>
  <c r="FV35" i="16"/>
  <c r="BS35" i="16"/>
  <c r="HG35" i="16"/>
  <c r="CR35" i="16"/>
  <c r="IF35" i="16"/>
  <c r="EC35" i="16"/>
  <c r="BY35" i="16"/>
  <c r="HM35" i="16"/>
  <c r="CY35" i="16"/>
  <c r="IM35" i="16"/>
  <c r="EJ35" i="16"/>
  <c r="FU35" i="16"/>
  <c r="BR35" i="16"/>
  <c r="HF35" i="16"/>
  <c r="DC35" i="16"/>
  <c r="IQ35" i="16"/>
  <c r="EB35" i="16"/>
  <c r="FM35" i="16"/>
  <c r="FB35" i="16"/>
  <c r="GA35" i="16"/>
  <c r="BL35" i="16"/>
  <c r="GZ35" i="16"/>
  <c r="CK35" i="16"/>
  <c r="HY35" i="16"/>
  <c r="DK35" i="16"/>
  <c r="IY35" i="16"/>
  <c r="EV35" i="16"/>
  <c r="AS35" i="16"/>
  <c r="GG35" i="16"/>
  <c r="CD35" i="16"/>
  <c r="HR35" i="16"/>
  <c r="DO35" i="16"/>
  <c r="JC35" i="16"/>
  <c r="EN35" i="16"/>
  <c r="FY35" i="16"/>
  <c r="EZ35" i="16"/>
  <c r="AW35" i="16"/>
  <c r="GK35" i="16"/>
  <c r="FZ35" i="16"/>
  <c r="BK35" i="16"/>
  <c r="GY35" i="16"/>
  <c r="CJ35" i="16"/>
  <c r="HX35" i="16"/>
  <c r="DI35" i="16"/>
  <c r="IW35" i="16"/>
  <c r="EI35" i="16"/>
  <c r="FT35" i="16"/>
  <c r="BQ35" i="16"/>
  <c r="HE35" i="16"/>
  <c r="DB35" i="16"/>
  <c r="IP35" i="16"/>
  <c r="EM35" i="16"/>
  <c r="FL35" i="16"/>
  <c r="BI35" i="16"/>
  <c r="GW35" i="16"/>
  <c r="ET35" i="16"/>
  <c r="BN35" i="16"/>
  <c r="AX35" i="16"/>
  <c r="GL35" i="16"/>
  <c r="BW35" i="16"/>
  <c r="HK35" i="16"/>
  <c r="CV35" i="16"/>
  <c r="IJ35" i="16"/>
  <c r="DU35" i="16"/>
  <c r="JI35" i="16"/>
  <c r="EU35" i="16"/>
  <c r="GF35" i="16"/>
  <c r="CC35" i="16"/>
  <c r="HQ35" i="16"/>
  <c r="DN35" i="16"/>
  <c r="JB35" i="16"/>
  <c r="EY35" i="16"/>
  <c r="FX35" i="16"/>
  <c r="BU35" i="16"/>
  <c r="HI35" i="16"/>
  <c r="DV35" i="16"/>
  <c r="BJ35" i="16"/>
  <c r="CI35" i="16"/>
  <c r="HW35" i="16"/>
  <c r="DH35" i="16"/>
  <c r="EG35" i="16"/>
  <c r="FG35" i="16"/>
  <c r="BD35" i="16"/>
  <c r="GR35" i="16"/>
  <c r="IC35" i="16"/>
  <c r="DZ35" i="16"/>
  <c r="FK35" i="16"/>
  <c r="AV35" i="16"/>
  <c r="GJ35" i="16"/>
  <c r="CG35" i="16"/>
  <c r="HU35" i="16"/>
  <c r="HB35" i="16"/>
  <c r="IV35" i="16"/>
  <c r="JE36" i="16"/>
  <c r="IS36" i="16"/>
  <c r="FY36" i="16"/>
  <c r="FM36" i="16"/>
  <c r="FA36" i="16"/>
  <c r="EO36" i="16"/>
  <c r="EC36" i="16"/>
  <c r="DQ36" i="16"/>
  <c r="DE36" i="16"/>
  <c r="BU36" i="16"/>
  <c r="AK36" i="16"/>
  <c r="Y36" i="16"/>
  <c r="JD36" i="16"/>
  <c r="IR36" i="16"/>
  <c r="IF36" i="16"/>
  <c r="HT36" i="16"/>
  <c r="HH36" i="16"/>
  <c r="FX36" i="16"/>
  <c r="EN36" i="16"/>
  <c r="EB36" i="16"/>
  <c r="DP36" i="16"/>
  <c r="DD36" i="16"/>
  <c r="CR36" i="16"/>
  <c r="CF36" i="16"/>
  <c r="BT36" i="16"/>
  <c r="AJ36" i="16"/>
  <c r="X36" i="16"/>
  <c r="K36" i="16"/>
  <c r="L36" i="16" s="1"/>
  <c r="HI36" i="16" s="1"/>
  <c r="JC36" i="16"/>
  <c r="IQ36" i="16"/>
  <c r="IE36" i="16"/>
  <c r="HS36" i="16"/>
  <c r="HG36" i="16"/>
  <c r="GU36" i="16"/>
  <c r="GI36" i="16"/>
  <c r="EY36" i="16"/>
  <c r="EA36" i="16"/>
  <c r="DO36" i="16"/>
  <c r="DC36" i="16"/>
  <c r="CQ36" i="16"/>
  <c r="CE36" i="16"/>
  <c r="BS36" i="16"/>
  <c r="BG36" i="16"/>
  <c r="AU36" i="16"/>
  <c r="AI36" i="16"/>
  <c r="W36" i="16"/>
  <c r="JB36" i="16"/>
  <c r="ID36" i="16"/>
  <c r="HR36" i="16"/>
  <c r="HF36" i="16"/>
  <c r="GT36" i="16"/>
  <c r="GH36" i="16"/>
  <c r="FV36" i="16"/>
  <c r="FJ36" i="16"/>
  <c r="EX36" i="16"/>
  <c r="DN36" i="16"/>
  <c r="CP36" i="16"/>
  <c r="CD36" i="16"/>
  <c r="BR36" i="16"/>
  <c r="BF36" i="16"/>
  <c r="AT36" i="16"/>
  <c r="AH36" i="16"/>
  <c r="V36" i="16"/>
  <c r="JA36" i="16"/>
  <c r="HQ36" i="16"/>
  <c r="GS36" i="16"/>
  <c r="GG36" i="16"/>
  <c r="FU36" i="16"/>
  <c r="FI36" i="16"/>
  <c r="EW36" i="16"/>
  <c r="EK36" i="16"/>
  <c r="DY36" i="16"/>
  <c r="DM36" i="16"/>
  <c r="CC36" i="16"/>
  <c r="BE36" i="16"/>
  <c r="AS36" i="16"/>
  <c r="AG36" i="16"/>
  <c r="U36" i="16"/>
  <c r="IZ36" i="16"/>
  <c r="IN36" i="16"/>
  <c r="IB36" i="16"/>
  <c r="HP36" i="16"/>
  <c r="GF36" i="16"/>
  <c r="FT36" i="16"/>
  <c r="FH36" i="16"/>
  <c r="EV36" i="16"/>
  <c r="EJ36" i="16"/>
  <c r="DX36" i="16"/>
  <c r="DL36" i="16"/>
  <c r="CZ36" i="16"/>
  <c r="CN36" i="16"/>
  <c r="CB36" i="16"/>
  <c r="AR36" i="16"/>
  <c r="AF36" i="16"/>
  <c r="T36" i="16"/>
  <c r="IY36" i="16"/>
  <c r="IM36" i="16"/>
  <c r="IA36" i="16"/>
  <c r="HO36" i="16"/>
  <c r="HC36" i="16"/>
  <c r="GQ36" i="16"/>
  <c r="GE36" i="16"/>
  <c r="EU36" i="16"/>
  <c r="EI36" i="16"/>
  <c r="DW36" i="16"/>
  <c r="DK36" i="16"/>
  <c r="CY36" i="16"/>
  <c r="CM36" i="16"/>
  <c r="CA36" i="16"/>
  <c r="BO36" i="16"/>
  <c r="BC36" i="16"/>
  <c r="AQ36" i="16"/>
  <c r="AE36" i="16"/>
  <c r="S36" i="16"/>
  <c r="JI36" i="16"/>
  <c r="IW36" i="16"/>
  <c r="IK36" i="16"/>
  <c r="HY36" i="16"/>
  <c r="HM36" i="16"/>
  <c r="HA36" i="16"/>
  <c r="GO36" i="16"/>
  <c r="GC36" i="16"/>
  <c r="FQ36" i="16"/>
  <c r="FE36" i="16"/>
  <c r="DU36" i="16"/>
  <c r="DI36" i="16"/>
  <c r="CW36" i="16"/>
  <c r="CK36" i="16"/>
  <c r="BY36" i="16"/>
  <c r="BM36" i="16"/>
  <c r="BA36" i="16"/>
  <c r="AO36" i="16"/>
  <c r="AC36" i="16"/>
  <c r="Q36" i="16"/>
  <c r="IJ36" i="16"/>
  <c r="HX36" i="16"/>
  <c r="HL36" i="16"/>
  <c r="GZ36" i="16"/>
  <c r="GN36" i="16"/>
  <c r="GB36" i="16"/>
  <c r="FP36" i="16"/>
  <c r="FD36" i="16"/>
  <c r="ER36" i="16"/>
  <c r="EF36" i="16"/>
  <c r="CV36" i="16"/>
  <c r="CJ36" i="16"/>
  <c r="BX36" i="16"/>
  <c r="BL36" i="16"/>
  <c r="AZ36" i="16"/>
  <c r="AN36" i="16"/>
  <c r="AB36" i="16"/>
  <c r="P36" i="16"/>
  <c r="JG36" i="16"/>
  <c r="IU36" i="16"/>
  <c r="HK36" i="16"/>
  <c r="GY36" i="16"/>
  <c r="GM36" i="16"/>
  <c r="GA36" i="16"/>
  <c r="FO36" i="16"/>
  <c r="FC36" i="16"/>
  <c r="EQ36" i="16"/>
  <c r="EE36" i="16"/>
  <c r="DS36" i="16"/>
  <c r="DG36" i="16"/>
  <c r="BW36" i="16"/>
  <c r="BK36" i="16"/>
  <c r="AY36" i="16"/>
  <c r="AM36" i="16"/>
  <c r="AA36" i="16"/>
  <c r="O36" i="16"/>
  <c r="JF36" i="16"/>
  <c r="IT36" i="16"/>
  <c r="IH36" i="16"/>
  <c r="HV36" i="16"/>
  <c r="GL36" i="16"/>
  <c r="FZ36" i="16"/>
  <c r="FN36" i="16"/>
  <c r="FB36" i="16"/>
  <c r="EP36" i="16"/>
  <c r="ED36" i="16"/>
  <c r="DR36" i="16"/>
  <c r="DF36" i="16"/>
  <c r="CT36" i="16"/>
  <c r="CH36" i="16"/>
  <c r="AX36" i="16"/>
  <c r="AL36" i="16"/>
  <c r="Z36" i="16"/>
  <c r="EH36" i="16"/>
  <c r="E37" i="16"/>
  <c r="DV36" i="16"/>
  <c r="IX36" i="16"/>
  <c r="DJ36" i="16"/>
  <c r="IL36" i="16"/>
  <c r="CX36" i="16"/>
  <c r="HN36" i="16"/>
  <c r="BZ36" i="16"/>
  <c r="HB36" i="16"/>
  <c r="BN36" i="16"/>
  <c r="GP36" i="16"/>
  <c r="BB36" i="16"/>
  <c r="GD36" i="16"/>
  <c r="AP36" i="16"/>
  <c r="FF36" i="16"/>
  <c r="R36" i="16"/>
  <c r="AD36" i="16"/>
  <c r="FR36" i="16"/>
  <c r="BZ35" i="16"/>
  <c r="BV35" i="16"/>
  <c r="HJ35" i="16"/>
  <c r="CU35" i="16"/>
  <c r="II35" i="16"/>
  <c r="DT35" i="16"/>
  <c r="JH35" i="16"/>
  <c r="ES35" i="16"/>
  <c r="FS35" i="16"/>
  <c r="BP35" i="16"/>
  <c r="HD35" i="16"/>
  <c r="DA35" i="16"/>
  <c r="IO35" i="16"/>
  <c r="EL35" i="16"/>
  <c r="FW35" i="16"/>
  <c r="BH35" i="16"/>
  <c r="GV35" i="16"/>
  <c r="CS35" i="16"/>
  <c r="IG35" i="16"/>
  <c r="GX35" i="16"/>
  <c r="CO35" i="16"/>
  <c r="EH35" i="16"/>
  <c r="HN35" i="16"/>
  <c r="CH35" i="16"/>
  <c r="HV35" i="16"/>
  <c r="DG35" i="16"/>
  <c r="IU35" i="16"/>
  <c r="EF35" i="16"/>
  <c r="FE35" i="16"/>
  <c r="GE35" i="16"/>
  <c r="CB35" i="16"/>
  <c r="HP35" i="16"/>
  <c r="DM35" i="16"/>
  <c r="JA35" i="16"/>
  <c r="EX35" i="16"/>
  <c r="AU35" i="16"/>
  <c r="GI35" i="16"/>
  <c r="BT35" i="16"/>
  <c r="HH35" i="16"/>
  <c r="DE35" i="16"/>
  <c r="IS35" i="16"/>
  <c r="FA37" i="16" l="1"/>
  <c r="AK37" i="16"/>
  <c r="Y37" i="16"/>
  <c r="JD37" i="16"/>
  <c r="EB37" i="16"/>
  <c r="DP37" i="16"/>
  <c r="AJ37" i="16"/>
  <c r="X37" i="16"/>
  <c r="K37" i="16"/>
  <c r="L37" i="16" s="1"/>
  <c r="FM37" i="16" s="1"/>
  <c r="IQ37" i="16"/>
  <c r="IE37" i="16"/>
  <c r="DC37" i="16"/>
  <c r="CQ37" i="16"/>
  <c r="AI37" i="16"/>
  <c r="W37" i="16"/>
  <c r="ID37" i="16"/>
  <c r="HF37" i="16"/>
  <c r="GT37" i="16"/>
  <c r="CP37" i="16"/>
  <c r="BR37" i="16"/>
  <c r="BF37" i="16"/>
  <c r="AT37" i="16"/>
  <c r="AH37" i="16"/>
  <c r="V37" i="16"/>
  <c r="GS37" i="16"/>
  <c r="FU37" i="16"/>
  <c r="FI37" i="16"/>
  <c r="EK37" i="16"/>
  <c r="BE37" i="16"/>
  <c r="AS37" i="16"/>
  <c r="AG37" i="16"/>
  <c r="U37" i="16"/>
  <c r="IN37" i="16"/>
  <c r="FH37" i="16"/>
  <c r="EJ37" i="16"/>
  <c r="DX37" i="16"/>
  <c r="CZ37" i="16"/>
  <c r="AR37" i="16"/>
  <c r="AF37" i="16"/>
  <c r="T37" i="16"/>
  <c r="IM37" i="16"/>
  <c r="IA37" i="16"/>
  <c r="HC37" i="16"/>
  <c r="DW37" i="16"/>
  <c r="CY37" i="16"/>
  <c r="CM37" i="16"/>
  <c r="BO37" i="16"/>
  <c r="AQ37" i="16"/>
  <c r="AE37" i="16"/>
  <c r="S37" i="16"/>
  <c r="IK37" i="16"/>
  <c r="HM37" i="16"/>
  <c r="HA37" i="16"/>
  <c r="GC37" i="16"/>
  <c r="CW37" i="16"/>
  <c r="BY37" i="16"/>
  <c r="BM37" i="16"/>
  <c r="AO37" i="16"/>
  <c r="AC37" i="16"/>
  <c r="Q37" i="16"/>
  <c r="HL37" i="16"/>
  <c r="GN37" i="16"/>
  <c r="GB37" i="16"/>
  <c r="FD37" i="16"/>
  <c r="BX37" i="16"/>
  <c r="AZ37" i="16"/>
  <c r="AN37" i="16"/>
  <c r="AB37" i="16"/>
  <c r="P37" i="16"/>
  <c r="GM37" i="16"/>
  <c r="FO37" i="16"/>
  <c r="FC37" i="16"/>
  <c r="EE37" i="16"/>
  <c r="AY37" i="16"/>
  <c r="AM37" i="16"/>
  <c r="AA37" i="16"/>
  <c r="O37" i="16"/>
  <c r="JF37" i="16"/>
  <c r="IT37" i="16"/>
  <c r="FN37" i="16"/>
  <c r="EP37" i="16"/>
  <c r="ED37" i="16"/>
  <c r="DR37" i="16"/>
  <c r="DF37" i="16"/>
  <c r="AL37" i="16"/>
  <c r="Z37" i="16"/>
  <c r="R37" i="16"/>
  <c r="ET37" i="16"/>
  <c r="EH37" i="16"/>
  <c r="E38" i="16"/>
  <c r="CL37" i="16"/>
  <c r="BZ37" i="16"/>
  <c r="HB37" i="16"/>
  <c r="BN37" i="16"/>
  <c r="GD37" i="16"/>
  <c r="AP37" i="16"/>
  <c r="AD37" i="16"/>
  <c r="EZ36" i="16"/>
  <c r="AW36" i="16"/>
  <c r="GK36" i="16"/>
  <c r="BQ36" i="16"/>
  <c r="HE36" i="16"/>
  <c r="DB36" i="16"/>
  <c r="IP36" i="16"/>
  <c r="EM36" i="16"/>
  <c r="FL36" i="16"/>
  <c r="BI36" i="16"/>
  <c r="GW36" i="16"/>
  <c r="CL36" i="16"/>
  <c r="BJ36" i="16"/>
  <c r="GX36" i="16"/>
  <c r="CI36" i="16"/>
  <c r="HW36" i="16"/>
  <c r="DH36" i="16"/>
  <c r="IV36" i="16"/>
  <c r="EG36" i="16"/>
  <c r="FG36" i="16"/>
  <c r="BD36" i="16"/>
  <c r="GR36" i="16"/>
  <c r="CO36" i="16"/>
  <c r="IC36" i="16"/>
  <c r="DZ36" i="16"/>
  <c r="FK36" i="16"/>
  <c r="AV36" i="16"/>
  <c r="GJ36" i="16"/>
  <c r="CG36" i="16"/>
  <c r="HU36" i="16"/>
  <c r="ET36" i="16"/>
  <c r="HZ36" i="16"/>
  <c r="BV36" i="16"/>
  <c r="HJ36" i="16"/>
  <c r="CU36" i="16"/>
  <c r="II36" i="16"/>
  <c r="DT36" i="16"/>
  <c r="JH36" i="16"/>
  <c r="ES36" i="16"/>
  <c r="FS36" i="16"/>
  <c r="BP36" i="16"/>
  <c r="HD36" i="16"/>
  <c r="DA36" i="16"/>
  <c r="IO36" i="16"/>
  <c r="EL36" i="16"/>
  <c r="FW36" i="16"/>
  <c r="BH36" i="16"/>
  <c r="GV36" i="16"/>
  <c r="CS36" i="16"/>
  <c r="IG36" i="16"/>
  <c r="GW38" i="16" l="1"/>
  <c r="FY38" i="16"/>
  <c r="FM38" i="16"/>
  <c r="FA38" i="16"/>
  <c r="EO38" i="16"/>
  <c r="EC38" i="16"/>
  <c r="BI38" i="16"/>
  <c r="AK38" i="16"/>
  <c r="Y38" i="16"/>
  <c r="JD38" i="16"/>
  <c r="IR38" i="16"/>
  <c r="IF38" i="16"/>
  <c r="FL38" i="16"/>
  <c r="EN38" i="16"/>
  <c r="EB38" i="16"/>
  <c r="DP38" i="16"/>
  <c r="DD38" i="16"/>
  <c r="CR38" i="16"/>
  <c r="AJ38" i="16"/>
  <c r="X38" i="16"/>
  <c r="K38" i="16"/>
  <c r="L38" i="16" s="1"/>
  <c r="JC38" i="16"/>
  <c r="IQ38" i="16"/>
  <c r="IE38" i="16"/>
  <c r="HS38" i="16"/>
  <c r="HG38" i="16"/>
  <c r="EM38" i="16"/>
  <c r="EA38" i="16"/>
  <c r="DO38" i="16"/>
  <c r="DC38" i="16"/>
  <c r="CQ38" i="16"/>
  <c r="CE38" i="16"/>
  <c r="BS38" i="16"/>
  <c r="AU38" i="16"/>
  <c r="AI38" i="16"/>
  <c r="W38" i="16"/>
  <c r="IP38" i="16"/>
  <c r="ID38" i="16"/>
  <c r="HR38" i="16"/>
  <c r="HF38" i="16"/>
  <c r="GT38" i="16"/>
  <c r="GH38" i="16"/>
  <c r="FV38" i="16"/>
  <c r="DB38" i="16"/>
  <c r="CP38" i="16"/>
  <c r="CD38" i="16"/>
  <c r="BR38" i="16"/>
  <c r="BF38" i="16"/>
  <c r="AT38" i="16"/>
  <c r="AH38" i="16"/>
  <c r="V38" i="16"/>
  <c r="HE38" i="16"/>
  <c r="GS38" i="16"/>
  <c r="GG38" i="16"/>
  <c r="FU38" i="16"/>
  <c r="FI38" i="16"/>
  <c r="EW38" i="16"/>
  <c r="EK38" i="16"/>
  <c r="BQ38" i="16"/>
  <c r="BE38" i="16"/>
  <c r="AS38" i="16"/>
  <c r="AG38" i="16"/>
  <c r="U38" i="16"/>
  <c r="IZ38" i="16"/>
  <c r="IN38" i="16"/>
  <c r="FT38" i="16"/>
  <c r="FH38" i="16"/>
  <c r="EV38" i="16"/>
  <c r="EJ38" i="16"/>
  <c r="DX38" i="16"/>
  <c r="DL38" i="16"/>
  <c r="CZ38" i="16"/>
  <c r="AR38" i="16"/>
  <c r="AF38" i="16"/>
  <c r="T38" i="16"/>
  <c r="IY38" i="16"/>
  <c r="IM38" i="16"/>
  <c r="IA38" i="16"/>
  <c r="HO38" i="16"/>
  <c r="HC38" i="16"/>
  <c r="EI38" i="16"/>
  <c r="DW38" i="16"/>
  <c r="DK38" i="16"/>
  <c r="CY38" i="16"/>
  <c r="CM38" i="16"/>
  <c r="CA38" i="16"/>
  <c r="BO38" i="16"/>
  <c r="AQ38" i="16"/>
  <c r="AE38" i="16"/>
  <c r="S38" i="16"/>
  <c r="IW38" i="16"/>
  <c r="IK38" i="16"/>
  <c r="HY38" i="16"/>
  <c r="HM38" i="16"/>
  <c r="HA38" i="16"/>
  <c r="GO38" i="16"/>
  <c r="GC38" i="16"/>
  <c r="DI38" i="16"/>
  <c r="CW38" i="16"/>
  <c r="CK38" i="16"/>
  <c r="BY38" i="16"/>
  <c r="BM38" i="16"/>
  <c r="BA38" i="16"/>
  <c r="AO38" i="16"/>
  <c r="AC38" i="16"/>
  <c r="Q38" i="16"/>
  <c r="HX38" i="16"/>
  <c r="HL38" i="16"/>
  <c r="GZ38" i="16"/>
  <c r="GN38" i="16"/>
  <c r="GB38" i="16"/>
  <c r="FP38" i="16"/>
  <c r="FD38" i="16"/>
  <c r="CJ38" i="16"/>
  <c r="BX38" i="16"/>
  <c r="BL38" i="16"/>
  <c r="AZ38" i="16"/>
  <c r="AN38" i="16"/>
  <c r="AB38" i="16"/>
  <c r="P38" i="16"/>
  <c r="GY38" i="16"/>
  <c r="GM38" i="16"/>
  <c r="GA38" i="16"/>
  <c r="FO38" i="16"/>
  <c r="FC38" i="16"/>
  <c r="EQ38" i="16"/>
  <c r="EE38" i="16"/>
  <c r="BK38" i="16"/>
  <c r="AY38" i="16"/>
  <c r="AM38" i="16"/>
  <c r="AA38" i="16"/>
  <c r="O38" i="16"/>
  <c r="JF38" i="16"/>
  <c r="IT38" i="16"/>
  <c r="FZ38" i="16"/>
  <c r="FN38" i="16"/>
  <c r="FB38" i="16"/>
  <c r="EP38" i="16"/>
  <c r="ED38" i="16"/>
  <c r="DR38" i="16"/>
  <c r="DF38" i="16"/>
  <c r="AL38" i="16"/>
  <c r="Z38" i="16"/>
  <c r="GD38" i="16"/>
  <c r="AP38" i="16"/>
  <c r="FR38" i="16"/>
  <c r="AD38" i="16"/>
  <c r="FF38" i="16"/>
  <c r="R38" i="16"/>
  <c r="E39" i="16"/>
  <c r="IX38" i="16"/>
  <c r="DJ38" i="16"/>
  <c r="IL38" i="16"/>
  <c r="CX38" i="16"/>
  <c r="HZ38" i="16"/>
  <c r="CL38" i="16"/>
  <c r="HB38" i="16"/>
  <c r="FV37" i="16"/>
  <c r="BS37" i="16"/>
  <c r="HG37" i="16"/>
  <c r="CR37" i="16"/>
  <c r="IF37" i="16"/>
  <c r="EC37" i="16"/>
  <c r="EQ37" i="16"/>
  <c r="FP37" i="16"/>
  <c r="BA37" i="16"/>
  <c r="GO37" i="16"/>
  <c r="CA37" i="16"/>
  <c r="HO37" i="16"/>
  <c r="DL37" i="16"/>
  <c r="IZ37" i="16"/>
  <c r="EW37" i="16"/>
  <c r="GH37" i="16"/>
  <c r="CE37" i="16"/>
  <c r="HS37" i="16"/>
  <c r="DD37" i="16"/>
  <c r="IR37" i="16"/>
  <c r="EO37" i="16"/>
  <c r="HN37" i="16"/>
  <c r="FF37" i="16"/>
  <c r="FB37" i="16"/>
  <c r="GA37" i="16"/>
  <c r="BL37" i="16"/>
  <c r="GZ37" i="16"/>
  <c r="CK37" i="16"/>
  <c r="HY37" i="16"/>
  <c r="DK37" i="16"/>
  <c r="IY37" i="16"/>
  <c r="EV37" i="16"/>
  <c r="GG37" i="16"/>
  <c r="CD37" i="16"/>
  <c r="HR37" i="16"/>
  <c r="DO37" i="16"/>
  <c r="JC37" i="16"/>
  <c r="EN37" i="16"/>
  <c r="FY37" i="16"/>
  <c r="AW37" i="16"/>
  <c r="HX37" i="16"/>
  <c r="EA37" i="16"/>
  <c r="CJ37" i="16"/>
  <c r="BQ37" i="16"/>
  <c r="GW37" i="16"/>
  <c r="BB37" i="16"/>
  <c r="CX37" i="16"/>
  <c r="AX37" i="16"/>
  <c r="GL37" i="16"/>
  <c r="BW37" i="16"/>
  <c r="HK37" i="16"/>
  <c r="CV37" i="16"/>
  <c r="IJ37" i="16"/>
  <c r="DU37" i="16"/>
  <c r="JI37" i="16"/>
  <c r="EU37" i="16"/>
  <c r="GF37" i="16"/>
  <c r="CC37" i="16"/>
  <c r="HQ37" i="16"/>
  <c r="DN37" i="16"/>
  <c r="JB37" i="16"/>
  <c r="EY37" i="16"/>
  <c r="FX37" i="16"/>
  <c r="BU37" i="16"/>
  <c r="HI37" i="16"/>
  <c r="DI37" i="16"/>
  <c r="IP37" i="16"/>
  <c r="GP37" i="16"/>
  <c r="IL37" i="16"/>
  <c r="BJ37" i="16"/>
  <c r="GX37" i="16"/>
  <c r="CI37" i="16"/>
  <c r="HW37" i="16"/>
  <c r="DH37" i="16"/>
  <c r="IV37" i="16"/>
  <c r="EG37" i="16"/>
  <c r="FG37" i="16"/>
  <c r="BD37" i="16"/>
  <c r="GR37" i="16"/>
  <c r="CO37" i="16"/>
  <c r="IC37" i="16"/>
  <c r="DZ37" i="16"/>
  <c r="FK37" i="16"/>
  <c r="AV37" i="16"/>
  <c r="GJ37" i="16"/>
  <c r="CG37" i="16"/>
  <c r="HU37" i="16"/>
  <c r="EZ37" i="16"/>
  <c r="HZ37" i="16"/>
  <c r="FZ37" i="16"/>
  <c r="IW37" i="16"/>
  <c r="HE37" i="16"/>
  <c r="EM37" i="16"/>
  <c r="BV37" i="16"/>
  <c r="CU37" i="16"/>
  <c r="II37" i="16"/>
  <c r="DT37" i="16"/>
  <c r="JH37" i="16"/>
  <c r="ES37" i="16"/>
  <c r="FS37" i="16"/>
  <c r="BP37" i="16"/>
  <c r="HD37" i="16"/>
  <c r="DA37" i="16"/>
  <c r="IO37" i="16"/>
  <c r="EL37" i="16"/>
  <c r="FW37" i="16"/>
  <c r="BH37" i="16"/>
  <c r="GV37" i="16"/>
  <c r="CS37" i="16"/>
  <c r="IG37" i="16"/>
  <c r="GY37" i="16"/>
  <c r="FT37" i="16"/>
  <c r="BI37" i="16"/>
  <c r="IX37" i="16"/>
  <c r="CH37" i="16"/>
  <c r="HV37" i="16"/>
  <c r="DG37" i="16"/>
  <c r="IU37" i="16"/>
  <c r="EF37" i="16"/>
  <c r="FE37" i="16"/>
  <c r="GE37" i="16"/>
  <c r="CB37" i="16"/>
  <c r="HP37" i="16"/>
  <c r="DM37" i="16"/>
  <c r="JA37" i="16"/>
  <c r="EX37" i="16"/>
  <c r="AU37" i="16"/>
  <c r="GI37" i="16"/>
  <c r="BT37" i="16"/>
  <c r="HH37" i="16"/>
  <c r="DE37" i="16"/>
  <c r="IS37" i="16"/>
  <c r="GK37" i="16"/>
  <c r="BK37" i="16"/>
  <c r="EI37" i="16"/>
  <c r="DB37" i="16"/>
  <c r="FL37" i="16"/>
  <c r="DJ37" i="16"/>
  <c r="HJ37" i="16"/>
  <c r="FR37" i="16"/>
  <c r="DV37" i="16"/>
  <c r="CT37" i="16"/>
  <c r="IH37" i="16"/>
  <c r="DS37" i="16"/>
  <c r="JG37" i="16"/>
  <c r="ER37" i="16"/>
  <c r="FQ37" i="16"/>
  <c r="BC37" i="16"/>
  <c r="GQ37" i="16"/>
  <c r="CN37" i="16"/>
  <c r="IB37" i="16"/>
  <c r="DY37" i="16"/>
  <c r="FJ37" i="16"/>
  <c r="BG37" i="16"/>
  <c r="GU37" i="16"/>
  <c r="CF37" i="16"/>
  <c r="HT37" i="16"/>
  <c r="DQ37" i="16"/>
  <c r="JE37" i="16"/>
  <c r="EZ38" i="16" l="1"/>
  <c r="AW38" i="16"/>
  <c r="GK38" i="16"/>
  <c r="HN38" i="16"/>
  <c r="DV38" i="16"/>
  <c r="AX38" i="16"/>
  <c r="GL38" i="16"/>
  <c r="BW38" i="16"/>
  <c r="HK38" i="16"/>
  <c r="CV38" i="16"/>
  <c r="IJ38" i="16"/>
  <c r="DU38" i="16"/>
  <c r="JI38" i="16"/>
  <c r="EU38" i="16"/>
  <c r="GF38" i="16"/>
  <c r="CC38" i="16"/>
  <c r="HQ38" i="16"/>
  <c r="DN38" i="16"/>
  <c r="JB38" i="16"/>
  <c r="EY38" i="16"/>
  <c r="FX38" i="16"/>
  <c r="BU38" i="16"/>
  <c r="HI38" i="16"/>
  <c r="BZ38" i="16"/>
  <c r="FB39" i="16"/>
  <c r="JD39" i="16"/>
  <c r="IQ39" i="16"/>
  <c r="JB39" i="16"/>
  <c r="IN39" i="16"/>
  <c r="HP39" i="16"/>
  <c r="HC39" i="16"/>
  <c r="GE39" i="16"/>
  <c r="E40" i="16"/>
  <c r="GD39" i="16"/>
  <c r="FF39" i="16"/>
  <c r="CS39" i="16"/>
  <c r="BU39" i="16"/>
  <c r="AK39" i="16"/>
  <c r="Y39" i="16"/>
  <c r="EN39" i="16"/>
  <c r="DP39" i="16"/>
  <c r="AV39" i="16"/>
  <c r="AJ39" i="16"/>
  <c r="X39" i="16"/>
  <c r="K39" i="16"/>
  <c r="L39" i="16" s="1"/>
  <c r="IZ39" i="16" s="1"/>
  <c r="IU39" i="16"/>
  <c r="GU39" i="16"/>
  <c r="BG39" i="16"/>
  <c r="AU39" i="16"/>
  <c r="AI39" i="16"/>
  <c r="W39" i="16"/>
  <c r="DB39" i="16"/>
  <c r="CD39" i="16"/>
  <c r="AT39" i="16"/>
  <c r="AH39" i="16"/>
  <c r="V39" i="16"/>
  <c r="FQ39" i="16"/>
  <c r="EX39" i="16"/>
  <c r="DY39" i="16"/>
  <c r="AS39" i="16"/>
  <c r="AG39" i="16"/>
  <c r="U39" i="16"/>
  <c r="IK39" i="16"/>
  <c r="GN39" i="16"/>
  <c r="BD39" i="16"/>
  <c r="AR39" i="16"/>
  <c r="AF39" i="16"/>
  <c r="T39" i="16"/>
  <c r="DK39" i="16"/>
  <c r="CY39" i="16"/>
  <c r="CA39" i="16"/>
  <c r="AQ39" i="16"/>
  <c r="AE39" i="16"/>
  <c r="S39" i="16"/>
  <c r="FK39" i="16"/>
  <c r="EG39" i="16"/>
  <c r="AO39" i="16"/>
  <c r="AC39" i="16"/>
  <c r="Q39" i="16"/>
  <c r="IC39" i="16"/>
  <c r="CJ39" i="16"/>
  <c r="BX39" i="16"/>
  <c r="AZ39" i="16"/>
  <c r="AN39" i="16"/>
  <c r="AB39" i="16"/>
  <c r="P39" i="16"/>
  <c r="ER39" i="16"/>
  <c r="EE39" i="16"/>
  <c r="DG39" i="16"/>
  <c r="AM39" i="16"/>
  <c r="AA39" i="16"/>
  <c r="O39" i="16"/>
  <c r="JA39" i="16"/>
  <c r="HX39" i="16"/>
  <c r="GB39" i="16"/>
  <c r="BJ39" i="16"/>
  <c r="AX39" i="16"/>
  <c r="AL39" i="16"/>
  <c r="Z39" i="16"/>
  <c r="AP39" i="16"/>
  <c r="AD39" i="16"/>
  <c r="FM39" i="16"/>
  <c r="R39" i="16"/>
  <c r="EH39" i="16"/>
  <c r="BJ38" i="16"/>
  <c r="GX38" i="16"/>
  <c r="CI38" i="16"/>
  <c r="HW38" i="16"/>
  <c r="DH38" i="16"/>
  <c r="IV38" i="16"/>
  <c r="EG38" i="16"/>
  <c r="FG38" i="16"/>
  <c r="BD38" i="16"/>
  <c r="GR38" i="16"/>
  <c r="CO38" i="16"/>
  <c r="IC38" i="16"/>
  <c r="DZ38" i="16"/>
  <c r="FK38" i="16"/>
  <c r="AV38" i="16"/>
  <c r="GJ38" i="16"/>
  <c r="CG38" i="16"/>
  <c r="HU38" i="16"/>
  <c r="BB38" i="16"/>
  <c r="EH38" i="16"/>
  <c r="BV38" i="16"/>
  <c r="HJ38" i="16"/>
  <c r="CU38" i="16"/>
  <c r="II38" i="16"/>
  <c r="DT38" i="16"/>
  <c r="JH38" i="16"/>
  <c r="ES38" i="16"/>
  <c r="FS38" i="16"/>
  <c r="BP38" i="16"/>
  <c r="HD38" i="16"/>
  <c r="DA38" i="16"/>
  <c r="IO38" i="16"/>
  <c r="EL38" i="16"/>
  <c r="FW38" i="16"/>
  <c r="BH38" i="16"/>
  <c r="GV38" i="16"/>
  <c r="CS38" i="16"/>
  <c r="IG38" i="16"/>
  <c r="GP38" i="16"/>
  <c r="ET38" i="16"/>
  <c r="CH38" i="16"/>
  <c r="HV38" i="16"/>
  <c r="DG38" i="16"/>
  <c r="IU38" i="16"/>
  <c r="EF38" i="16"/>
  <c r="FE38" i="16"/>
  <c r="GE38" i="16"/>
  <c r="CB38" i="16"/>
  <c r="HP38" i="16"/>
  <c r="DM38" i="16"/>
  <c r="JA38" i="16"/>
  <c r="EX38" i="16"/>
  <c r="GI38" i="16"/>
  <c r="BT38" i="16"/>
  <c r="HH38" i="16"/>
  <c r="DE38" i="16"/>
  <c r="IS38" i="16"/>
  <c r="BN38" i="16"/>
  <c r="CT38" i="16"/>
  <c r="IH38" i="16"/>
  <c r="DS38" i="16"/>
  <c r="JG38" i="16"/>
  <c r="ER38" i="16"/>
  <c r="FQ38" i="16"/>
  <c r="BC38" i="16"/>
  <c r="GQ38" i="16"/>
  <c r="CN38" i="16"/>
  <c r="IB38" i="16"/>
  <c r="DY38" i="16"/>
  <c r="FJ38" i="16"/>
  <c r="BG38" i="16"/>
  <c r="GU38" i="16"/>
  <c r="CF38" i="16"/>
  <c r="HT38" i="16"/>
  <c r="DQ38" i="16"/>
  <c r="JE38" i="16"/>
  <c r="EU39" i="16" l="1"/>
  <c r="GZ39" i="16"/>
  <c r="DS39" i="16"/>
  <c r="BL39" i="16"/>
  <c r="JG39" i="16"/>
  <c r="ET39" i="16"/>
  <c r="CM39" i="16"/>
  <c r="HL39" i="16"/>
  <c r="EK39" i="16"/>
  <c r="CP39" i="16"/>
  <c r="HS39" i="16"/>
  <c r="EB39" i="16"/>
  <c r="CG39" i="16"/>
  <c r="FR39" i="16"/>
  <c r="GQ39" i="16"/>
  <c r="IB39" i="16"/>
  <c r="IE39" i="16"/>
  <c r="EP39" i="16"/>
  <c r="GI39" i="16"/>
  <c r="DN39" i="16"/>
  <c r="DE39" i="16"/>
  <c r="JC39" i="16"/>
  <c r="FN39" i="16"/>
  <c r="BV39" i="16"/>
  <c r="FE39" i="16"/>
  <c r="CV39" i="16"/>
  <c r="HG39" i="16"/>
  <c r="DW39" i="16"/>
  <c r="CB39" i="16"/>
  <c r="GO39" i="16"/>
  <c r="DZ39" i="16"/>
  <c r="CE39" i="16"/>
  <c r="FY39" i="16"/>
  <c r="DQ39" i="16"/>
  <c r="HB39" i="16"/>
  <c r="IA39" i="16"/>
  <c r="FJ39" i="16"/>
  <c r="FL39" i="16"/>
  <c r="FZ39" i="16"/>
  <c r="BS39" i="16"/>
  <c r="GK39" i="16"/>
  <c r="CH39" i="16"/>
  <c r="GC39" i="16"/>
  <c r="DH39" i="16"/>
  <c r="BA39" i="16"/>
  <c r="IG39" i="16"/>
  <c r="EI39" i="16"/>
  <c r="CN39" i="16"/>
  <c r="HM39" i="16"/>
  <c r="EL39" i="16"/>
  <c r="CQ39" i="16"/>
  <c r="GW39" i="16"/>
  <c r="EC39" i="16"/>
  <c r="HN39" i="16"/>
  <c r="IM39" i="16"/>
  <c r="FV39" i="16"/>
  <c r="FX39" i="16"/>
  <c r="GL39" i="16"/>
  <c r="HO39" i="16"/>
  <c r="CT39" i="16"/>
  <c r="HA39" i="16"/>
  <c r="DT39" i="16"/>
  <c r="BM39" i="16"/>
  <c r="JH39" i="16"/>
  <c r="EV39" i="16"/>
  <c r="CZ39" i="16"/>
  <c r="BE39" i="16"/>
  <c r="IO39" i="16"/>
  <c r="EY39" i="16"/>
  <c r="DC39" i="16"/>
  <c r="HU39" i="16"/>
  <c r="EO39" i="16"/>
  <c r="HZ39" i="16"/>
  <c r="IY39" i="16"/>
  <c r="GH39" i="16"/>
  <c r="GJ39" i="16"/>
  <c r="GX39" i="16"/>
  <c r="GP39" i="16"/>
  <c r="CX39" i="16"/>
  <c r="HI39" i="16"/>
  <c r="DF39" i="16"/>
  <c r="AY39" i="16"/>
  <c r="HY39" i="16"/>
  <c r="EF39" i="16"/>
  <c r="BY39" i="16"/>
  <c r="FO39" i="16"/>
  <c r="DL39" i="16"/>
  <c r="BQ39" i="16"/>
  <c r="FU39" i="16"/>
  <c r="DO39" i="16"/>
  <c r="BH39" i="16"/>
  <c r="IV39" i="16"/>
  <c r="FC39" i="16"/>
  <c r="IL39" i="16"/>
  <c r="FH39" i="16"/>
  <c r="GT39" i="16"/>
  <c r="GV39" i="16"/>
  <c r="HJ39" i="16"/>
  <c r="BP39" i="16"/>
  <c r="FA39" i="16"/>
  <c r="BZ39" i="16"/>
  <c r="BB39" i="16"/>
  <c r="DR39" i="16"/>
  <c r="BK39" i="16"/>
  <c r="JE39" i="16"/>
  <c r="ES39" i="16"/>
  <c r="CK39" i="16"/>
  <c r="GM39" i="16"/>
  <c r="DX39" i="16"/>
  <c r="CC39" i="16"/>
  <c r="GS39" i="16"/>
  <c r="EA39" i="16"/>
  <c r="BT39" i="16"/>
  <c r="GA39" i="16"/>
  <c r="IX39" i="16"/>
  <c r="FT39" i="16"/>
  <c r="HF39" i="16"/>
  <c r="HH39" i="16"/>
  <c r="HV39" i="16"/>
  <c r="II39" i="16"/>
  <c r="BW39" i="16"/>
  <c r="CW39" i="16"/>
  <c r="HK39" i="16"/>
  <c r="EJ39" i="16"/>
  <c r="CO39" i="16"/>
  <c r="HQ39" i="16"/>
  <c r="CF39" i="16"/>
  <c r="GY39" i="16"/>
  <c r="IT40" i="16"/>
  <c r="DF40" i="16"/>
  <c r="AL40" i="16"/>
  <c r="Z40" i="16"/>
  <c r="HI40" i="16"/>
  <c r="BU40" i="16"/>
  <c r="EN40" i="16"/>
  <c r="AV40" i="16"/>
  <c r="AJ40" i="16"/>
  <c r="X40" i="16"/>
  <c r="K40" i="16"/>
  <c r="L40" i="16" s="1"/>
  <c r="JC40" i="16"/>
  <c r="EA40" i="16"/>
  <c r="DO40" i="16"/>
  <c r="AU40" i="16"/>
  <c r="AI40" i="16"/>
  <c r="W40" i="16"/>
  <c r="ID40" i="16"/>
  <c r="HR40" i="16"/>
  <c r="DN40" i="16"/>
  <c r="CP40" i="16"/>
  <c r="CD40" i="16"/>
  <c r="AT40" i="16"/>
  <c r="AH40" i="16"/>
  <c r="V40" i="16"/>
  <c r="GR40" i="16"/>
  <c r="GF40" i="16"/>
  <c r="CB40" i="16"/>
  <c r="BD40" i="16"/>
  <c r="AR40" i="16"/>
  <c r="AF40" i="16"/>
  <c r="T40" i="16"/>
  <c r="GE40" i="16"/>
  <c r="FG40" i="16"/>
  <c r="EU40" i="16"/>
  <c r="AQ40" i="16"/>
  <c r="AE40" i="16"/>
  <c r="S40" i="16"/>
  <c r="E41" i="16"/>
  <c r="FF40" i="16"/>
  <c r="EH40" i="16"/>
  <c r="DV40" i="16"/>
  <c r="AP40" i="16"/>
  <c r="AD40" i="16"/>
  <c r="R40" i="16"/>
  <c r="HX40" i="16"/>
  <c r="GN40" i="16"/>
  <c r="Y40" i="16"/>
  <c r="FC40" i="16"/>
  <c r="CI40" i="16"/>
  <c r="AY40" i="16"/>
  <c r="U40" i="16"/>
  <c r="AW40" i="16"/>
  <c r="Q40" i="16"/>
  <c r="HM40" i="16"/>
  <c r="GC40" i="16"/>
  <c r="AS40" i="16"/>
  <c r="P40" i="16"/>
  <c r="ER40" i="16"/>
  <c r="BX40" i="16"/>
  <c r="AO40" i="16"/>
  <c r="O40" i="16"/>
  <c r="AN40" i="16"/>
  <c r="IO40" i="16"/>
  <c r="FU40" i="16"/>
  <c r="EK40" i="16"/>
  <c r="AM40" i="16"/>
  <c r="BL40" i="16"/>
  <c r="AG40" i="16"/>
  <c r="II40" i="16"/>
  <c r="GY40" i="16"/>
  <c r="AC40" i="16"/>
  <c r="DY40" i="16"/>
  <c r="BE40" i="16"/>
  <c r="AB40" i="16"/>
  <c r="AA40" i="16"/>
  <c r="IK40" i="16"/>
  <c r="FQ40" i="16"/>
  <c r="EG40" i="16"/>
  <c r="AK40" i="16"/>
  <c r="GF39" i="16"/>
  <c r="HR39" i="16"/>
  <c r="HT39" i="16"/>
  <c r="IH39" i="16"/>
  <c r="DJ39" i="16"/>
  <c r="BN39" i="16"/>
  <c r="EQ39" i="16"/>
  <c r="CI39" i="16"/>
  <c r="GG39" i="16"/>
  <c r="DI39" i="16"/>
  <c r="BC39" i="16"/>
  <c r="IJ39" i="16"/>
  <c r="EW39" i="16"/>
  <c r="DA39" i="16"/>
  <c r="BF39" i="16"/>
  <c r="IS39" i="16"/>
  <c r="EZ39" i="16"/>
  <c r="CR39" i="16"/>
  <c r="AW39" i="16"/>
  <c r="HW39" i="16"/>
  <c r="FG39" i="16"/>
  <c r="GR39" i="16"/>
  <c r="ID39" i="16"/>
  <c r="IF39" i="16"/>
  <c r="IT39" i="16"/>
  <c r="CL39" i="16"/>
  <c r="ED39" i="16"/>
  <c r="FI39" i="16"/>
  <c r="EM39" i="16"/>
  <c r="DV39" i="16"/>
  <c r="JI39" i="16"/>
  <c r="FD39" i="16"/>
  <c r="CU39" i="16"/>
  <c r="HE39" i="16"/>
  <c r="DU39" i="16"/>
  <c r="BO39" i="16"/>
  <c r="FP39" i="16"/>
  <c r="DM39" i="16"/>
  <c r="BR39" i="16"/>
  <c r="FW39" i="16"/>
  <c r="DD39" i="16"/>
  <c r="BI39" i="16"/>
  <c r="IW39" i="16"/>
  <c r="FS39" i="16"/>
  <c r="HD39" i="16"/>
  <c r="IP39" i="16"/>
  <c r="IR39" i="16"/>
  <c r="JF39" i="16"/>
  <c r="HY40" i="16" l="1"/>
  <c r="EE40" i="16"/>
  <c r="BQ40" i="16"/>
  <c r="IU40" i="16"/>
  <c r="DI40" i="16"/>
  <c r="JA40" i="16"/>
  <c r="DT40" i="16"/>
  <c r="CX40" i="16"/>
  <c r="IL40" i="16"/>
  <c r="DW40" i="16"/>
  <c r="FH40" i="16"/>
  <c r="BF40" i="16"/>
  <c r="GT40" i="16"/>
  <c r="CQ40" i="16"/>
  <c r="IE40" i="16"/>
  <c r="DP40" i="16"/>
  <c r="JD40" i="16"/>
  <c r="GK40" i="16"/>
  <c r="CH40" i="16"/>
  <c r="HV40" i="16"/>
  <c r="BM40" i="16"/>
  <c r="JI40" i="16"/>
  <c r="FO40" i="16"/>
  <c r="DA40" i="16"/>
  <c r="ES40" i="16"/>
  <c r="FD40" i="16"/>
  <c r="DJ40" i="16"/>
  <c r="IX40" i="16"/>
  <c r="EI40" i="16"/>
  <c r="FT40" i="16"/>
  <c r="BR40" i="16"/>
  <c r="HF40" i="16"/>
  <c r="DC40" i="16"/>
  <c r="IQ40" i="16"/>
  <c r="EB40" i="16"/>
  <c r="BI40" i="16"/>
  <c r="GW40" i="16"/>
  <c r="CT40" i="16"/>
  <c r="IH40" i="16"/>
  <c r="DR40" i="16"/>
  <c r="EZ40" i="16"/>
  <c r="CG40" i="16"/>
  <c r="HU40" i="16"/>
  <c r="JF40" i="16"/>
  <c r="HA40" i="16"/>
  <c r="CO40" i="16"/>
  <c r="HE40" i="16"/>
  <c r="DH40" i="16"/>
  <c r="IW40" i="16"/>
  <c r="DS40" i="16"/>
  <c r="JH40" i="16"/>
  <c r="ET40" i="16"/>
  <c r="FS40" i="16"/>
  <c r="BP40" i="16"/>
  <c r="HD40" i="16"/>
  <c r="DB40" i="16"/>
  <c r="IP40" i="16"/>
  <c r="EM40" i="16"/>
  <c r="FL40" i="16"/>
  <c r="CS40" i="16"/>
  <c r="IG40" i="16"/>
  <c r="ED40" i="16"/>
  <c r="HJ41" i="16"/>
  <c r="GX41" i="16"/>
  <c r="FZ41" i="16"/>
  <c r="FB41" i="16"/>
  <c r="BV41" i="16"/>
  <c r="BJ41" i="16"/>
  <c r="AX41" i="16"/>
  <c r="AL41" i="16"/>
  <c r="Z41" i="16"/>
  <c r="JE41" i="16"/>
  <c r="FY41" i="16"/>
  <c r="FM41" i="16"/>
  <c r="EO41" i="16"/>
  <c r="EC41" i="16"/>
  <c r="DQ41" i="16"/>
  <c r="AW41" i="16"/>
  <c r="AK41" i="16"/>
  <c r="Y41" i="16"/>
  <c r="IR41" i="16"/>
  <c r="IF41" i="16"/>
  <c r="HT41" i="16"/>
  <c r="EN41" i="16"/>
  <c r="EB41" i="16"/>
  <c r="DD41" i="16"/>
  <c r="CR41" i="16"/>
  <c r="CF41" i="16"/>
  <c r="AV41" i="16"/>
  <c r="AJ41" i="16"/>
  <c r="X41" i="16"/>
  <c r="K41" i="16"/>
  <c r="L41" i="16" s="1"/>
  <c r="JC41" i="16"/>
  <c r="IQ41" i="16"/>
  <c r="HS41" i="16"/>
  <c r="HG41" i="16"/>
  <c r="GU41" i="16"/>
  <c r="EM41" i="16"/>
  <c r="EA41" i="16"/>
  <c r="DO41" i="16"/>
  <c r="DC41" i="16"/>
  <c r="CQ41" i="16"/>
  <c r="CE41" i="16"/>
  <c r="BS41" i="16"/>
  <c r="BG41" i="16"/>
  <c r="AU41" i="16"/>
  <c r="AI41" i="16"/>
  <c r="W41" i="16"/>
  <c r="IP41" i="16"/>
  <c r="ID41" i="16"/>
  <c r="HR41" i="16"/>
  <c r="HF41" i="16"/>
  <c r="GT41" i="16"/>
  <c r="GH41" i="16"/>
  <c r="FV41" i="16"/>
  <c r="FJ41" i="16"/>
  <c r="DB41" i="16"/>
  <c r="CP41" i="16"/>
  <c r="CD41" i="16"/>
  <c r="BR41" i="16"/>
  <c r="BF41" i="16"/>
  <c r="AT41" i="16"/>
  <c r="AH41" i="16"/>
  <c r="V41" i="16"/>
  <c r="HD41" i="16"/>
  <c r="GR41" i="16"/>
  <c r="GF41" i="16"/>
  <c r="FT41" i="16"/>
  <c r="FH41" i="16"/>
  <c r="EV41" i="16"/>
  <c r="EJ41" i="16"/>
  <c r="DX41" i="16"/>
  <c r="BP41" i="16"/>
  <c r="BD41" i="16"/>
  <c r="AR41" i="16"/>
  <c r="AF41" i="16"/>
  <c r="T41" i="16"/>
  <c r="IY41" i="16"/>
  <c r="IM41" i="16"/>
  <c r="IA41" i="16"/>
  <c r="FS41" i="16"/>
  <c r="FG41" i="16"/>
  <c r="EU41" i="16"/>
  <c r="EI41" i="16"/>
  <c r="DW41" i="16"/>
  <c r="DK41" i="16"/>
  <c r="CY41" i="16"/>
  <c r="CM41" i="16"/>
  <c r="AQ41" i="16"/>
  <c r="AE41" i="16"/>
  <c r="S41" i="16"/>
  <c r="E42" i="16"/>
  <c r="IX41" i="16"/>
  <c r="IL41" i="16"/>
  <c r="HZ41" i="16"/>
  <c r="HN41" i="16"/>
  <c r="HB41" i="16"/>
  <c r="FF41" i="16"/>
  <c r="ET41" i="16"/>
  <c r="EH41" i="16"/>
  <c r="DV41" i="16"/>
  <c r="DJ41" i="16"/>
  <c r="CX41" i="16"/>
  <c r="CL41" i="16"/>
  <c r="BZ41" i="16"/>
  <c r="BN41" i="16"/>
  <c r="AP41" i="16"/>
  <c r="AD41" i="16"/>
  <c r="R41" i="16"/>
  <c r="JH41" i="16"/>
  <c r="IV41" i="16"/>
  <c r="IJ41" i="16"/>
  <c r="HX41" i="16"/>
  <c r="HL41" i="16"/>
  <c r="GZ41" i="16"/>
  <c r="GN41" i="16"/>
  <c r="GB41" i="16"/>
  <c r="DT41" i="16"/>
  <c r="DH41" i="16"/>
  <c r="CV41" i="16"/>
  <c r="CJ41" i="16"/>
  <c r="BX41" i="16"/>
  <c r="BL41" i="16"/>
  <c r="AZ41" i="16"/>
  <c r="AN41" i="16"/>
  <c r="AB41" i="16"/>
  <c r="II41" i="16"/>
  <c r="HW41" i="16"/>
  <c r="HK41" i="16"/>
  <c r="GY41" i="16"/>
  <c r="GM41" i="16"/>
  <c r="GA41" i="16"/>
  <c r="FO41" i="16"/>
  <c r="FC41" i="16"/>
  <c r="EQ41" i="16"/>
  <c r="CU41" i="16"/>
  <c r="CI41" i="16"/>
  <c r="BW41" i="16"/>
  <c r="BK41" i="16"/>
  <c r="AY41" i="16"/>
  <c r="AM41" i="16"/>
  <c r="JI41" i="16"/>
  <c r="GO41" i="16"/>
  <c r="DU41" i="16"/>
  <c r="DM41" i="16"/>
  <c r="AS41" i="16"/>
  <c r="IW41" i="16"/>
  <c r="GC41" i="16"/>
  <c r="DI41" i="16"/>
  <c r="AO41" i="16"/>
  <c r="IO41" i="16"/>
  <c r="FU41" i="16"/>
  <c r="DA41" i="16"/>
  <c r="AG41" i="16"/>
  <c r="CW41" i="16"/>
  <c r="AC41" i="16"/>
  <c r="IC41" i="16"/>
  <c r="FI41" i="16"/>
  <c r="CO41" i="16"/>
  <c r="AA41" i="16"/>
  <c r="HY41" i="16"/>
  <c r="FE41" i="16"/>
  <c r="CK41" i="16"/>
  <c r="U41" i="16"/>
  <c r="BY41" i="16"/>
  <c r="P41" i="16"/>
  <c r="HE41" i="16"/>
  <c r="EK41" i="16"/>
  <c r="BQ41" i="16"/>
  <c r="O41" i="16"/>
  <c r="HA41" i="16"/>
  <c r="EG41" i="16"/>
  <c r="BM41" i="16"/>
  <c r="HQ41" i="16"/>
  <c r="EW41" i="16"/>
  <c r="CC41" i="16"/>
  <c r="Q41" i="16"/>
  <c r="EY40" i="16"/>
  <c r="GQ40" i="16"/>
  <c r="FK40" i="16"/>
  <c r="DQ40" i="16"/>
  <c r="JE40" i="16"/>
  <c r="FB40" i="16"/>
  <c r="DE40" i="16"/>
  <c r="CV40" i="16"/>
  <c r="FR40" i="16"/>
  <c r="IB40" i="16"/>
  <c r="GJ40" i="16"/>
  <c r="BA40" i="16"/>
  <c r="GS40" i="16"/>
  <c r="EF40" i="16"/>
  <c r="BW40" i="16"/>
  <c r="HL40" i="16"/>
  <c r="CC40" i="16"/>
  <c r="HW40" i="16"/>
  <c r="GD40" i="16"/>
  <c r="BO40" i="16"/>
  <c r="HC40" i="16"/>
  <c r="CZ40" i="16"/>
  <c r="IN40" i="16"/>
  <c r="EL40" i="16"/>
  <c r="FW40" i="16"/>
  <c r="BH40" i="16"/>
  <c r="GV40" i="16"/>
  <c r="EC40" i="16"/>
  <c r="FN40" i="16"/>
  <c r="JB40" i="16"/>
  <c r="IS40" i="16"/>
  <c r="GB40" i="16"/>
  <c r="BC40" i="16"/>
  <c r="CK40" i="16"/>
  <c r="IC40" i="16"/>
  <c r="FP40" i="16"/>
  <c r="DG40" i="16"/>
  <c r="IV40" i="16"/>
  <c r="DM40" i="16"/>
  <c r="JG40" i="16"/>
  <c r="BB40" i="16"/>
  <c r="GP40" i="16"/>
  <c r="CA40" i="16"/>
  <c r="HO40" i="16"/>
  <c r="DL40" i="16"/>
  <c r="IZ40" i="16"/>
  <c r="EX40" i="16"/>
  <c r="GI40" i="16"/>
  <c r="BT40" i="16"/>
  <c r="HH40" i="16"/>
  <c r="EO40" i="16"/>
  <c r="FZ40" i="16"/>
  <c r="HP40" i="16"/>
  <c r="EP40" i="16"/>
  <c r="EQ40" i="16"/>
  <c r="BN40" i="16"/>
  <c r="HB40" i="16"/>
  <c r="CM40" i="16"/>
  <c r="IA40" i="16"/>
  <c r="FJ40" i="16"/>
  <c r="BG40" i="16"/>
  <c r="GU40" i="16"/>
  <c r="CF40" i="16"/>
  <c r="HT40" i="16"/>
  <c r="FA40" i="16"/>
  <c r="AX40" i="16"/>
  <c r="GL40" i="16"/>
  <c r="FI40" i="16"/>
  <c r="CN40" i="16"/>
  <c r="FE40" i="16"/>
  <c r="IJ40" i="16"/>
  <c r="GA40" i="16"/>
  <c r="GG40" i="16"/>
  <c r="AZ40" i="16"/>
  <c r="BZ40" i="16"/>
  <c r="HN40" i="16"/>
  <c r="CY40" i="16"/>
  <c r="IM40" i="16"/>
  <c r="EJ40" i="16"/>
  <c r="FV40" i="16"/>
  <c r="BS40" i="16"/>
  <c r="HG40" i="16"/>
  <c r="CR40" i="16"/>
  <c r="IF40" i="16"/>
  <c r="FM40" i="16"/>
  <c r="BJ40" i="16"/>
  <c r="GX40" i="16"/>
  <c r="FX40" i="16"/>
  <c r="GM40" i="16"/>
  <c r="DZ40" i="16"/>
  <c r="DU40" i="16"/>
  <c r="GZ40" i="16"/>
  <c r="EW40" i="16"/>
  <c r="DX40" i="16"/>
  <c r="BK40" i="16"/>
  <c r="CW40" i="16"/>
  <c r="GO40" i="16"/>
  <c r="CU40" i="16"/>
  <c r="HK40" i="16"/>
  <c r="BY40" i="16"/>
  <c r="HQ40" i="16"/>
  <c r="CJ40" i="16"/>
  <c r="CL40" i="16"/>
  <c r="HZ40" i="16"/>
  <c r="DK40" i="16"/>
  <c r="IY40" i="16"/>
  <c r="EV40" i="16"/>
  <c r="GH40" i="16"/>
  <c r="CE40" i="16"/>
  <c r="HS40" i="16"/>
  <c r="DD40" i="16"/>
  <c r="IR40" i="16"/>
  <c r="FY40" i="16"/>
  <c r="BV40" i="16"/>
  <c r="HJ40" i="16"/>
  <c r="FN41" i="16" l="1"/>
  <c r="IE41" i="16"/>
  <c r="DP41" i="16"/>
  <c r="JD41" i="16"/>
  <c r="FA41" i="16"/>
  <c r="GL41" i="16"/>
  <c r="EZ41" i="16"/>
  <c r="GK41" i="16"/>
  <c r="CH41" i="16"/>
  <c r="HV41" i="16"/>
  <c r="FL41" i="16"/>
  <c r="BI41" i="16"/>
  <c r="GW41" i="16"/>
  <c r="CT41" i="16"/>
  <c r="IH41" i="16"/>
  <c r="EF41" i="16"/>
  <c r="GE41" i="16"/>
  <c r="CB41" i="16"/>
  <c r="HP41" i="16"/>
  <c r="DN41" i="16"/>
  <c r="JB41" i="16"/>
  <c r="EY41" i="16"/>
  <c r="FX41" i="16"/>
  <c r="BU41" i="16"/>
  <c r="HI41" i="16"/>
  <c r="DF41" i="16"/>
  <c r="IT41" i="16"/>
  <c r="BE41" i="16"/>
  <c r="ES41" i="16"/>
  <c r="FQ41" i="16"/>
  <c r="GG41" i="16"/>
  <c r="DG41" i="16"/>
  <c r="IU41" i="16"/>
  <c r="ER41" i="16"/>
  <c r="FR41" i="16"/>
  <c r="BC41" i="16"/>
  <c r="GQ41" i="16"/>
  <c r="CN41" i="16"/>
  <c r="IB41" i="16"/>
  <c r="DZ41" i="16"/>
  <c r="FK41" i="16"/>
  <c r="GJ41" i="16"/>
  <c r="CG41" i="16"/>
  <c r="HU41" i="16"/>
  <c r="DR41" i="16"/>
  <c r="JF41" i="16"/>
  <c r="DY41" i="16"/>
  <c r="HM41" i="16"/>
  <c r="IK41" i="16"/>
  <c r="JA41" i="16"/>
  <c r="DS41" i="16"/>
  <c r="JG41" i="16"/>
  <c r="FD41" i="16"/>
  <c r="GD41" i="16"/>
  <c r="BO41" i="16"/>
  <c r="HC41" i="16"/>
  <c r="CZ41" i="16"/>
  <c r="IN41" i="16"/>
  <c r="EL41" i="16"/>
  <c r="FW41" i="16"/>
  <c r="BH41" i="16"/>
  <c r="GV41" i="16"/>
  <c r="CS41" i="16"/>
  <c r="IG41" i="16"/>
  <c r="ED41" i="16"/>
  <c r="HJ42" i="16"/>
  <c r="GX42" i="16"/>
  <c r="GL42" i="16"/>
  <c r="ED42" i="16"/>
  <c r="BV42" i="16"/>
  <c r="BJ42" i="16"/>
  <c r="AX42" i="16"/>
  <c r="AL42" i="16"/>
  <c r="Z42" i="16"/>
  <c r="IG42" i="16"/>
  <c r="GW42" i="16"/>
  <c r="FY42" i="16"/>
  <c r="FM42" i="16"/>
  <c r="FA42" i="16"/>
  <c r="CS42" i="16"/>
  <c r="BI42" i="16"/>
  <c r="AW42" i="16"/>
  <c r="AK42" i="16"/>
  <c r="Y42" i="16"/>
  <c r="JD42" i="16"/>
  <c r="GV42" i="16"/>
  <c r="FL42" i="16"/>
  <c r="EN42" i="16"/>
  <c r="EB42" i="16"/>
  <c r="DP42" i="16"/>
  <c r="BH42" i="16"/>
  <c r="AV42" i="16"/>
  <c r="AJ42" i="16"/>
  <c r="X42" i="16"/>
  <c r="K42" i="16"/>
  <c r="L42" i="16" s="1"/>
  <c r="JC42" i="16"/>
  <c r="IQ42" i="16"/>
  <c r="IE42" i="16"/>
  <c r="FW42" i="16"/>
  <c r="EM42" i="16"/>
  <c r="EA42" i="16"/>
  <c r="DO42" i="16"/>
  <c r="DC42" i="16"/>
  <c r="CQ42" i="16"/>
  <c r="AU42" i="16"/>
  <c r="AI42" i="16"/>
  <c r="W42" i="16"/>
  <c r="IP42" i="16"/>
  <c r="ID42" i="16"/>
  <c r="HR42" i="16"/>
  <c r="HF42" i="16"/>
  <c r="GT42" i="16"/>
  <c r="EL42" i="16"/>
  <c r="DB42" i="16"/>
  <c r="CP42" i="16"/>
  <c r="CD42" i="16"/>
  <c r="BR42" i="16"/>
  <c r="BF42" i="16"/>
  <c r="AT42" i="16"/>
  <c r="AH42" i="16"/>
  <c r="V42" i="16"/>
  <c r="IN42" i="16"/>
  <c r="HD42" i="16"/>
  <c r="GR42" i="16"/>
  <c r="GF42" i="16"/>
  <c r="FT42" i="16"/>
  <c r="FH42" i="16"/>
  <c r="CZ42" i="16"/>
  <c r="BP42" i="16"/>
  <c r="BD42" i="16"/>
  <c r="AR42" i="16"/>
  <c r="AF42" i="16"/>
  <c r="T42" i="16"/>
  <c r="HC42" i="16"/>
  <c r="FS42" i="16"/>
  <c r="FG42" i="16"/>
  <c r="EU42" i="16"/>
  <c r="EI42" i="16"/>
  <c r="DW42" i="16"/>
  <c r="BO42" i="16"/>
  <c r="AQ42" i="16"/>
  <c r="AE42" i="16"/>
  <c r="S42" i="16"/>
  <c r="E43" i="16"/>
  <c r="IX42" i="16"/>
  <c r="IL42" i="16"/>
  <c r="GD42" i="16"/>
  <c r="ET42" i="16"/>
  <c r="EH42" i="16"/>
  <c r="DV42" i="16"/>
  <c r="DJ42" i="16"/>
  <c r="CX42" i="16"/>
  <c r="AP42" i="16"/>
  <c r="AD42" i="16"/>
  <c r="R42" i="16"/>
  <c r="JH42" i="16"/>
  <c r="IV42" i="16"/>
  <c r="IJ42" i="16"/>
  <c r="HX42" i="16"/>
  <c r="HL42" i="16"/>
  <c r="FD42" i="16"/>
  <c r="DT42" i="16"/>
  <c r="DH42" i="16"/>
  <c r="CV42" i="16"/>
  <c r="CJ42" i="16"/>
  <c r="BX42" i="16"/>
  <c r="AN42" i="16"/>
  <c r="AB42" i="16"/>
  <c r="P42" i="16"/>
  <c r="II42" i="16"/>
  <c r="HW42" i="16"/>
  <c r="HK42" i="16"/>
  <c r="GY42" i="16"/>
  <c r="GM42" i="16"/>
  <c r="EE42" i="16"/>
  <c r="CU42" i="16"/>
  <c r="CI42" i="16"/>
  <c r="BW42" i="16"/>
  <c r="BK42" i="16"/>
  <c r="AY42" i="16"/>
  <c r="AM42" i="16"/>
  <c r="AA42" i="16"/>
  <c r="O42" i="16"/>
  <c r="ES42" i="16"/>
  <c r="EK42" i="16"/>
  <c r="BQ42" i="16"/>
  <c r="HA42" i="16"/>
  <c r="EG42" i="16"/>
  <c r="BM42" i="16"/>
  <c r="GO42" i="16"/>
  <c r="JA42" i="16"/>
  <c r="GG42" i="16"/>
  <c r="DM42" i="16"/>
  <c r="AS42" i="16"/>
  <c r="IW42" i="16"/>
  <c r="AO42" i="16"/>
  <c r="FQ42" i="16"/>
  <c r="AC42" i="16"/>
  <c r="IC42" i="16"/>
  <c r="FI42" i="16"/>
  <c r="CO42" i="16"/>
  <c r="U42" i="16"/>
  <c r="HY42" i="16"/>
  <c r="Q42" i="16"/>
  <c r="EW42" i="16"/>
  <c r="AG42" i="16"/>
  <c r="FU42" i="16"/>
  <c r="DA42" i="16"/>
  <c r="IO42" i="16"/>
  <c r="GS41" i="16"/>
  <c r="BA41" i="16"/>
  <c r="EE41" i="16"/>
  <c r="FP41" i="16"/>
  <c r="BB41" i="16"/>
  <c r="GP41" i="16"/>
  <c r="CA41" i="16"/>
  <c r="HO41" i="16"/>
  <c r="DL41" i="16"/>
  <c r="IZ41" i="16"/>
  <c r="EX41" i="16"/>
  <c r="GI41" i="16"/>
  <c r="BT41" i="16"/>
  <c r="HH41" i="16"/>
  <c r="DE41" i="16"/>
  <c r="IS41" i="16"/>
  <c r="EP41" i="16"/>
  <c r="EZ42" i="16" l="1"/>
  <c r="GK42" i="16"/>
  <c r="CH42" i="16"/>
  <c r="HV42" i="16"/>
  <c r="IH42" i="16"/>
  <c r="HE42" i="16"/>
  <c r="DG42" i="16"/>
  <c r="IU42" i="16"/>
  <c r="EF42" i="16"/>
  <c r="FF42" i="16"/>
  <c r="GE42" i="16"/>
  <c r="CB42" i="16"/>
  <c r="HP42" i="16"/>
  <c r="DN42" i="16"/>
  <c r="JB42" i="16"/>
  <c r="EY42" i="16"/>
  <c r="FX42" i="16"/>
  <c r="BU42" i="16"/>
  <c r="HI42" i="16"/>
  <c r="DF42" i="16"/>
  <c r="IT42" i="16"/>
  <c r="JF43" i="16"/>
  <c r="IT43" i="16"/>
  <c r="IH43" i="16"/>
  <c r="HJ43" i="16"/>
  <c r="GX43" i="16"/>
  <c r="GL43" i="16"/>
  <c r="FZ43" i="16"/>
  <c r="FN43" i="16"/>
  <c r="FB43" i="16"/>
  <c r="EP43" i="16"/>
  <c r="ED43" i="16"/>
  <c r="DR43" i="16"/>
  <c r="DF43" i="16"/>
  <c r="CT43" i="16"/>
  <c r="BV43" i="16"/>
  <c r="BJ43" i="16"/>
  <c r="AX43" i="16"/>
  <c r="AL43" i="16"/>
  <c r="Z43" i="16"/>
  <c r="JE43" i="16"/>
  <c r="IS43" i="16"/>
  <c r="IG43" i="16"/>
  <c r="HU43" i="16"/>
  <c r="HI43" i="16"/>
  <c r="GW43" i="16"/>
  <c r="FY43" i="16"/>
  <c r="FM43" i="16"/>
  <c r="FA43" i="16"/>
  <c r="EO43" i="16"/>
  <c r="EC43" i="16"/>
  <c r="DQ43" i="16"/>
  <c r="DE43" i="16"/>
  <c r="CS43" i="16"/>
  <c r="CG43" i="16"/>
  <c r="BU43" i="16"/>
  <c r="BI43" i="16"/>
  <c r="AW43" i="16"/>
  <c r="AK43" i="16"/>
  <c r="Y43" i="16"/>
  <c r="JD43" i="16"/>
  <c r="IR43" i="16"/>
  <c r="IF43" i="16"/>
  <c r="HT43" i="16"/>
  <c r="HH43" i="16"/>
  <c r="GV43" i="16"/>
  <c r="GJ43" i="16"/>
  <c r="FX43" i="16"/>
  <c r="FL43" i="16"/>
  <c r="EN43" i="16"/>
  <c r="EB43" i="16"/>
  <c r="DP43" i="16"/>
  <c r="DD43" i="16"/>
  <c r="CR43" i="16"/>
  <c r="CF43" i="16"/>
  <c r="BT43" i="16"/>
  <c r="BH43" i="16"/>
  <c r="AV43" i="16"/>
  <c r="AJ43" i="16"/>
  <c r="X43" i="16"/>
  <c r="K43" i="16"/>
  <c r="L43" i="16" s="1"/>
  <c r="JC43" i="16"/>
  <c r="IQ43" i="16"/>
  <c r="IE43" i="16"/>
  <c r="HS43" i="16"/>
  <c r="HG43" i="16"/>
  <c r="GU43" i="16"/>
  <c r="GI43" i="16"/>
  <c r="FW43" i="16"/>
  <c r="FK43" i="16"/>
  <c r="EY43" i="16"/>
  <c r="EM43" i="16"/>
  <c r="EA43" i="16"/>
  <c r="DO43" i="16"/>
  <c r="DC43" i="16"/>
  <c r="CQ43" i="16"/>
  <c r="CE43" i="16"/>
  <c r="BS43" i="16"/>
  <c r="BG43" i="16"/>
  <c r="AU43" i="16"/>
  <c r="AI43" i="16"/>
  <c r="W43" i="16"/>
  <c r="JB43" i="16"/>
  <c r="IP43" i="16"/>
  <c r="ID43" i="16"/>
  <c r="HR43" i="16"/>
  <c r="HF43" i="16"/>
  <c r="GT43" i="16"/>
  <c r="GH43" i="16"/>
  <c r="FV43" i="16"/>
  <c r="FJ43" i="16"/>
  <c r="EX43" i="16"/>
  <c r="EL43" i="16"/>
  <c r="DZ43" i="16"/>
  <c r="DN43" i="16"/>
  <c r="DB43" i="16"/>
  <c r="CP43" i="16"/>
  <c r="CD43" i="16"/>
  <c r="BR43" i="16"/>
  <c r="BF43" i="16"/>
  <c r="AT43" i="16"/>
  <c r="AH43" i="16"/>
  <c r="V43" i="16"/>
  <c r="IZ43" i="16"/>
  <c r="IN43" i="16"/>
  <c r="IB43" i="16"/>
  <c r="HP43" i="16"/>
  <c r="HD43" i="16"/>
  <c r="GR43" i="16"/>
  <c r="GF43" i="16"/>
  <c r="FT43" i="16"/>
  <c r="FH43" i="16"/>
  <c r="EV43" i="16"/>
  <c r="EJ43" i="16"/>
  <c r="DX43" i="16"/>
  <c r="DL43" i="16"/>
  <c r="CZ43" i="16"/>
  <c r="CN43" i="16"/>
  <c r="CB43" i="16"/>
  <c r="BP43" i="16"/>
  <c r="BD43" i="16"/>
  <c r="AR43" i="16"/>
  <c r="AF43" i="16"/>
  <c r="T43" i="16"/>
  <c r="IY43" i="16"/>
  <c r="IM43" i="16"/>
  <c r="IA43" i="16"/>
  <c r="HO43" i="16"/>
  <c r="HC43" i="16"/>
  <c r="GQ43" i="16"/>
  <c r="GE43" i="16"/>
  <c r="FS43" i="16"/>
  <c r="FG43" i="16"/>
  <c r="EU43" i="16"/>
  <c r="EI43" i="16"/>
  <c r="DW43" i="16"/>
  <c r="DK43" i="16"/>
  <c r="CY43" i="16"/>
  <c r="CM43" i="16"/>
  <c r="CA43" i="16"/>
  <c r="BO43" i="16"/>
  <c r="BC43" i="16"/>
  <c r="AQ43" i="16"/>
  <c r="AE43" i="16"/>
  <c r="S43" i="16"/>
  <c r="E44" i="16"/>
  <c r="IX43" i="16"/>
  <c r="IL43" i="16"/>
  <c r="HZ43" i="16"/>
  <c r="HN43" i="16"/>
  <c r="HB43" i="16"/>
  <c r="GP43" i="16"/>
  <c r="GD43" i="16"/>
  <c r="FR43" i="16"/>
  <c r="FF43" i="16"/>
  <c r="ET43" i="16"/>
  <c r="EH43" i="16"/>
  <c r="DV43" i="16"/>
  <c r="DJ43" i="16"/>
  <c r="CX43" i="16"/>
  <c r="CL43" i="16"/>
  <c r="BZ43" i="16"/>
  <c r="BN43" i="16"/>
  <c r="BB43" i="16"/>
  <c r="AP43" i="16"/>
  <c r="AD43" i="16"/>
  <c r="R43" i="16"/>
  <c r="JH43" i="16"/>
  <c r="IV43" i="16"/>
  <c r="IJ43" i="16"/>
  <c r="HX43" i="16"/>
  <c r="HL43" i="16"/>
  <c r="GZ43" i="16"/>
  <c r="GN43" i="16"/>
  <c r="GB43" i="16"/>
  <c r="FP43" i="16"/>
  <c r="FD43" i="16"/>
  <c r="ER43" i="16"/>
  <c r="EF43" i="16"/>
  <c r="DT43" i="16"/>
  <c r="DH43" i="16"/>
  <c r="CV43" i="16"/>
  <c r="CJ43" i="16"/>
  <c r="BX43" i="16"/>
  <c r="BL43" i="16"/>
  <c r="AZ43" i="16"/>
  <c r="AN43" i="16"/>
  <c r="AB43" i="16"/>
  <c r="P43" i="16"/>
  <c r="JG43" i="16"/>
  <c r="IU43" i="16"/>
  <c r="II43" i="16"/>
  <c r="HW43" i="16"/>
  <c r="HK43" i="16"/>
  <c r="GY43" i="16"/>
  <c r="GM43" i="16"/>
  <c r="GA43" i="16"/>
  <c r="FO43" i="16"/>
  <c r="FC43" i="16"/>
  <c r="EQ43" i="16"/>
  <c r="EE43" i="16"/>
  <c r="DS43" i="16"/>
  <c r="DG43" i="16"/>
  <c r="CU43" i="16"/>
  <c r="CI43" i="16"/>
  <c r="BW43" i="16"/>
  <c r="BK43" i="16"/>
  <c r="AY43" i="16"/>
  <c r="AM43" i="16"/>
  <c r="AA43" i="16"/>
  <c r="O43" i="16"/>
  <c r="IK43" i="16"/>
  <c r="FQ43" i="16"/>
  <c r="CW43" i="16"/>
  <c r="AC43" i="16"/>
  <c r="IC43" i="16"/>
  <c r="FI43" i="16"/>
  <c r="CO43" i="16"/>
  <c r="U43" i="16"/>
  <c r="HY43" i="16"/>
  <c r="FE43" i="16"/>
  <c r="CK43" i="16"/>
  <c r="Q43" i="16"/>
  <c r="HQ43" i="16"/>
  <c r="EW43" i="16"/>
  <c r="CC43" i="16"/>
  <c r="HM43" i="16"/>
  <c r="ES43" i="16"/>
  <c r="BY43" i="16"/>
  <c r="HE43" i="16"/>
  <c r="EK43" i="16"/>
  <c r="BQ43" i="16"/>
  <c r="HA43" i="16"/>
  <c r="EG43" i="16"/>
  <c r="BM43" i="16"/>
  <c r="JI43" i="16"/>
  <c r="GO43" i="16"/>
  <c r="DU43" i="16"/>
  <c r="BA43" i="16"/>
  <c r="JA43" i="16"/>
  <c r="GG43" i="16"/>
  <c r="DM43" i="16"/>
  <c r="AS43" i="16"/>
  <c r="IW43" i="16"/>
  <c r="GC43" i="16"/>
  <c r="DI43" i="16"/>
  <c r="AO43" i="16"/>
  <c r="IO43" i="16"/>
  <c r="FU43" i="16"/>
  <c r="DA43" i="16"/>
  <c r="AG43" i="16"/>
  <c r="GS43" i="16"/>
  <c r="DY43" i="16"/>
  <c r="BE43" i="16"/>
  <c r="CT42" i="16"/>
  <c r="BA42" i="16"/>
  <c r="CC42" i="16"/>
  <c r="CW42" i="16"/>
  <c r="DU42" i="16"/>
  <c r="BY42" i="16"/>
  <c r="DS42" i="16"/>
  <c r="JG42" i="16"/>
  <c r="ER42" i="16"/>
  <c r="FR42" i="16"/>
  <c r="BC42" i="16"/>
  <c r="GQ42" i="16"/>
  <c r="CN42" i="16"/>
  <c r="IB42" i="16"/>
  <c r="DZ42" i="16"/>
  <c r="FK42" i="16"/>
  <c r="GJ42" i="16"/>
  <c r="CG42" i="16"/>
  <c r="HU42" i="16"/>
  <c r="DR42" i="16"/>
  <c r="JF42" i="16"/>
  <c r="JI42" i="16"/>
  <c r="HM42" i="16"/>
  <c r="BB42" i="16"/>
  <c r="HO42" i="16"/>
  <c r="EX42" i="16"/>
  <c r="BT42" i="16"/>
  <c r="IS42" i="16"/>
  <c r="BE42" i="16"/>
  <c r="FC42" i="16"/>
  <c r="GB42" i="16"/>
  <c r="BN42" i="16"/>
  <c r="HB42" i="16"/>
  <c r="CM42" i="16"/>
  <c r="IA42" i="16"/>
  <c r="DX42" i="16"/>
  <c r="FJ42" i="16"/>
  <c r="BG42" i="16"/>
  <c r="GU42" i="16"/>
  <c r="CF42" i="16"/>
  <c r="HT42" i="16"/>
  <c r="DQ42" i="16"/>
  <c r="JE42" i="16"/>
  <c r="FB42" i="16"/>
  <c r="IK42" i="16"/>
  <c r="GP42" i="16"/>
  <c r="DL42" i="16"/>
  <c r="DE42" i="16"/>
  <c r="CK42" i="16"/>
  <c r="DI42" i="16"/>
  <c r="DY42" i="16"/>
  <c r="AZ42" i="16"/>
  <c r="GN42" i="16"/>
  <c r="BZ42" i="16"/>
  <c r="HN42" i="16"/>
  <c r="CY42" i="16"/>
  <c r="IM42" i="16"/>
  <c r="EJ42" i="16"/>
  <c r="FV42" i="16"/>
  <c r="BS42" i="16"/>
  <c r="HG42" i="16"/>
  <c r="CR42" i="16"/>
  <c r="IF42" i="16"/>
  <c r="EC42" i="16"/>
  <c r="FN42" i="16"/>
  <c r="HQ42" i="16"/>
  <c r="EQ42" i="16"/>
  <c r="FP42" i="16"/>
  <c r="CA42" i="16"/>
  <c r="IZ42" i="16"/>
  <c r="GI42" i="16"/>
  <c r="HH42" i="16"/>
  <c r="EP42" i="16"/>
  <c r="FO42" i="16"/>
  <c r="FE42" i="16"/>
  <c r="GC42" i="16"/>
  <c r="GS42" i="16"/>
  <c r="GA42" i="16"/>
  <c r="BL42" i="16"/>
  <c r="GZ42" i="16"/>
  <c r="CL42" i="16"/>
  <c r="HZ42" i="16"/>
  <c r="DK42" i="16"/>
  <c r="IY42" i="16"/>
  <c r="EV42" i="16"/>
  <c r="GH42" i="16"/>
  <c r="CE42" i="16"/>
  <c r="HS42" i="16"/>
  <c r="DD42" i="16"/>
  <c r="IR42" i="16"/>
  <c r="EO42" i="16"/>
  <c r="FZ42" i="16"/>
  <c r="HJ44" i="16" l="1"/>
  <c r="GX44" i="16"/>
  <c r="GL44" i="16"/>
  <c r="FZ44" i="16"/>
  <c r="BV44" i="16"/>
  <c r="BJ44" i="16"/>
  <c r="AX44" i="16"/>
  <c r="AL44" i="16"/>
  <c r="Z44" i="16"/>
  <c r="FY44" i="16"/>
  <c r="FM44" i="16"/>
  <c r="FA44" i="16"/>
  <c r="EO44" i="16"/>
  <c r="AW44" i="16"/>
  <c r="AK44" i="16"/>
  <c r="Y44" i="16"/>
  <c r="JD44" i="16"/>
  <c r="IR44" i="16"/>
  <c r="EN44" i="16"/>
  <c r="EB44" i="16"/>
  <c r="DP44" i="16"/>
  <c r="DD44" i="16"/>
  <c r="AV44" i="16"/>
  <c r="AJ44" i="16"/>
  <c r="X44" i="16"/>
  <c r="K44" i="16"/>
  <c r="L44" i="16" s="1"/>
  <c r="DX44" i="16" s="1"/>
  <c r="JC44" i="16"/>
  <c r="IQ44" i="16"/>
  <c r="IE44" i="16"/>
  <c r="HS44" i="16"/>
  <c r="EA44" i="16"/>
  <c r="DO44" i="16"/>
  <c r="DC44" i="16"/>
  <c r="CQ44" i="16"/>
  <c r="CE44" i="16"/>
  <c r="AU44" i="16"/>
  <c r="AI44" i="16"/>
  <c r="W44" i="16"/>
  <c r="ID44" i="16"/>
  <c r="HR44" i="16"/>
  <c r="HF44" i="16"/>
  <c r="GT44" i="16"/>
  <c r="GH44" i="16"/>
  <c r="CP44" i="16"/>
  <c r="CD44" i="16"/>
  <c r="BR44" i="16"/>
  <c r="BF44" i="16"/>
  <c r="AT44" i="16"/>
  <c r="AH44" i="16"/>
  <c r="V44" i="16"/>
  <c r="GR44" i="16"/>
  <c r="GF44" i="16"/>
  <c r="FT44" i="16"/>
  <c r="FH44" i="16"/>
  <c r="EV44" i="16"/>
  <c r="CZ44" i="16"/>
  <c r="BD44" i="16"/>
  <c r="AR44" i="16"/>
  <c r="AF44" i="16"/>
  <c r="T44" i="16"/>
  <c r="IY44" i="16"/>
  <c r="IA44" i="16"/>
  <c r="HC44" i="16"/>
  <c r="FG44" i="16"/>
  <c r="EU44" i="16"/>
  <c r="EI44" i="16"/>
  <c r="DW44" i="16"/>
  <c r="DK44" i="16"/>
  <c r="CM44" i="16"/>
  <c r="BO44" i="16"/>
  <c r="AQ44" i="16"/>
  <c r="AE44" i="16"/>
  <c r="S44" i="16"/>
  <c r="E45" i="16"/>
  <c r="IX44" i="16"/>
  <c r="IL44" i="16"/>
  <c r="HZ44" i="16"/>
  <c r="HB44" i="16"/>
  <c r="GD44" i="16"/>
  <c r="EH44" i="16"/>
  <c r="DV44" i="16"/>
  <c r="DJ44" i="16"/>
  <c r="CX44" i="16"/>
  <c r="CL44" i="16"/>
  <c r="BN44" i="16"/>
  <c r="BB44" i="16"/>
  <c r="AP44" i="16"/>
  <c r="AD44" i="16"/>
  <c r="R44" i="16"/>
  <c r="IV44" i="16"/>
  <c r="IJ44" i="16"/>
  <c r="HX44" i="16"/>
  <c r="HL44" i="16"/>
  <c r="GZ44" i="16"/>
  <c r="GN44" i="16"/>
  <c r="GB44" i="16"/>
  <c r="FP44" i="16"/>
  <c r="FD44" i="16"/>
  <c r="DH44" i="16"/>
  <c r="CV44" i="16"/>
  <c r="CJ44" i="16"/>
  <c r="BX44" i="16"/>
  <c r="BL44" i="16"/>
  <c r="AZ44" i="16"/>
  <c r="AN44" i="16"/>
  <c r="AB44" i="16"/>
  <c r="P44" i="16"/>
  <c r="HW44" i="16"/>
  <c r="HK44" i="16"/>
  <c r="GY44" i="16"/>
  <c r="GM44" i="16"/>
  <c r="GA44" i="16"/>
  <c r="FO44" i="16"/>
  <c r="FC44" i="16"/>
  <c r="EQ44" i="16"/>
  <c r="EE44" i="16"/>
  <c r="CI44" i="16"/>
  <c r="BW44" i="16"/>
  <c r="BK44" i="16"/>
  <c r="AY44" i="16"/>
  <c r="AM44" i="16"/>
  <c r="AA44" i="16"/>
  <c r="O44" i="16"/>
  <c r="JI44" i="16"/>
  <c r="GO44" i="16"/>
  <c r="BA44" i="16"/>
  <c r="JA44" i="16"/>
  <c r="GG44" i="16"/>
  <c r="DM44" i="16"/>
  <c r="AS44" i="16"/>
  <c r="IW44" i="16"/>
  <c r="GC44" i="16"/>
  <c r="DI44" i="16"/>
  <c r="AO44" i="16"/>
  <c r="IO44" i="16"/>
  <c r="FU44" i="16"/>
  <c r="AG44" i="16"/>
  <c r="IK44" i="16"/>
  <c r="FQ44" i="16"/>
  <c r="CW44" i="16"/>
  <c r="AC44" i="16"/>
  <c r="IC44" i="16"/>
  <c r="FI44" i="16"/>
  <c r="CO44" i="16"/>
  <c r="U44" i="16"/>
  <c r="HY44" i="16"/>
  <c r="FE44" i="16"/>
  <c r="Q44" i="16"/>
  <c r="HM44" i="16"/>
  <c r="ES44" i="16"/>
  <c r="BY44" i="16"/>
  <c r="HE44" i="16"/>
  <c r="EK44" i="16"/>
  <c r="BQ44" i="16"/>
  <c r="HA44" i="16"/>
  <c r="EG44" i="16"/>
  <c r="BM44" i="16"/>
  <c r="GS44" i="16"/>
  <c r="HQ44" i="16"/>
  <c r="EW44" i="16"/>
  <c r="CC44" i="16"/>
  <c r="EZ43" i="16"/>
  <c r="GK43" i="16"/>
  <c r="CH43" i="16"/>
  <c r="HV43" i="16"/>
  <c r="IN44" i="16" l="1"/>
  <c r="EL44" i="16"/>
  <c r="FW44" i="16"/>
  <c r="BH44" i="16"/>
  <c r="GV44" i="16"/>
  <c r="CS44" i="16"/>
  <c r="IG44" i="16"/>
  <c r="ED44" i="16"/>
  <c r="GP44" i="16"/>
  <c r="CA44" i="16"/>
  <c r="HO44" i="16"/>
  <c r="DL44" i="16"/>
  <c r="IZ44" i="16"/>
  <c r="EX44" i="16"/>
  <c r="GI44" i="16"/>
  <c r="BT44" i="16"/>
  <c r="HH44" i="16"/>
  <c r="DE44" i="16"/>
  <c r="IS44" i="16"/>
  <c r="EP44" i="16"/>
  <c r="FJ44" i="16"/>
  <c r="BG44" i="16"/>
  <c r="GU44" i="16"/>
  <c r="CF44" i="16"/>
  <c r="HT44" i="16"/>
  <c r="DQ44" i="16"/>
  <c r="JE44" i="16"/>
  <c r="FB44" i="16"/>
  <c r="BZ44" i="16"/>
  <c r="HN44" i="16"/>
  <c r="CY44" i="16"/>
  <c r="IM44" i="16"/>
  <c r="EJ44" i="16"/>
  <c r="FV44" i="16"/>
  <c r="BS44" i="16"/>
  <c r="HG44" i="16"/>
  <c r="CR44" i="16"/>
  <c r="IF44" i="16"/>
  <c r="EC44" i="16"/>
  <c r="FN44" i="16"/>
  <c r="EZ44" i="16"/>
  <c r="GK44" i="16"/>
  <c r="CH44" i="16"/>
  <c r="HV44" i="16"/>
  <c r="IT45" i="16"/>
  <c r="ED45" i="16"/>
  <c r="DF45" i="16"/>
  <c r="AX45" i="16"/>
  <c r="AL45" i="16"/>
  <c r="Z45" i="16"/>
  <c r="IG45" i="16"/>
  <c r="HI45" i="16"/>
  <c r="DQ45" i="16"/>
  <c r="CS45" i="16"/>
  <c r="BU45" i="16"/>
  <c r="AW45" i="16"/>
  <c r="AK45" i="16"/>
  <c r="Y45" i="16"/>
  <c r="GV45" i="16"/>
  <c r="FX45" i="16"/>
  <c r="BH45" i="16"/>
  <c r="AV45" i="16"/>
  <c r="AJ45" i="16"/>
  <c r="X45" i="16"/>
  <c r="K45" i="16"/>
  <c r="L45" i="16" s="1"/>
  <c r="GU45" i="16" s="1"/>
  <c r="FW45" i="16"/>
  <c r="EY45" i="16"/>
  <c r="EA45" i="16"/>
  <c r="BG45" i="16"/>
  <c r="AU45" i="16"/>
  <c r="AI45" i="16"/>
  <c r="W45" i="16"/>
  <c r="JB45" i="16"/>
  <c r="ID45" i="16"/>
  <c r="FJ45" i="16"/>
  <c r="EL45" i="16"/>
  <c r="DN45" i="16"/>
  <c r="DB45" i="16"/>
  <c r="CP45" i="16"/>
  <c r="AT45" i="16"/>
  <c r="AH45" i="16"/>
  <c r="V45" i="16"/>
  <c r="IN45" i="16"/>
  <c r="HP45" i="16"/>
  <c r="HD45" i="16"/>
  <c r="GR45" i="16"/>
  <c r="DX45" i="16"/>
  <c r="CZ45" i="16"/>
  <c r="CB45" i="16"/>
  <c r="BP45" i="16"/>
  <c r="BD45" i="16"/>
  <c r="AR45" i="16"/>
  <c r="AF45" i="16"/>
  <c r="T45" i="16"/>
  <c r="IA45" i="16"/>
  <c r="HC45" i="16"/>
  <c r="GE45" i="16"/>
  <c r="FS45" i="16"/>
  <c r="FG45" i="16"/>
  <c r="CM45" i="16"/>
  <c r="BO45" i="16"/>
  <c r="AQ45" i="16"/>
  <c r="AE45" i="16"/>
  <c r="S45" i="16"/>
  <c r="E46" i="16"/>
  <c r="HB45" i="16"/>
  <c r="GD45" i="16"/>
  <c r="FF45" i="16"/>
  <c r="ET45" i="16"/>
  <c r="EH45" i="16"/>
  <c r="BN45" i="16"/>
  <c r="BB45" i="16"/>
  <c r="AP45" i="16"/>
  <c r="AD45" i="16"/>
  <c r="R45" i="16"/>
  <c r="JH45" i="16"/>
  <c r="IV45" i="16"/>
  <c r="GB45" i="16"/>
  <c r="FD45" i="16"/>
  <c r="EF45" i="16"/>
  <c r="DT45" i="16"/>
  <c r="DH45" i="16"/>
  <c r="AZ45" i="16"/>
  <c r="AN45" i="16"/>
  <c r="AB45" i="16"/>
  <c r="P45" i="16"/>
  <c r="IU45" i="16"/>
  <c r="II45" i="16"/>
  <c r="HW45" i="16"/>
  <c r="FC45" i="16"/>
  <c r="EE45" i="16"/>
  <c r="DG45" i="16"/>
  <c r="CU45" i="16"/>
  <c r="CI45" i="16"/>
  <c r="AY45" i="16"/>
  <c r="AM45" i="16"/>
  <c r="AA45" i="16"/>
  <c r="O45" i="16"/>
  <c r="ES45" i="16"/>
  <c r="HE45" i="16"/>
  <c r="EK45" i="16"/>
  <c r="BQ45" i="16"/>
  <c r="BE45" i="16"/>
  <c r="GO45" i="16"/>
  <c r="BA45" i="16"/>
  <c r="JA45" i="16"/>
  <c r="GG45" i="16"/>
  <c r="AS45" i="16"/>
  <c r="AO45" i="16"/>
  <c r="FQ45" i="16"/>
  <c r="AC45" i="16"/>
  <c r="IC45" i="16"/>
  <c r="FI45" i="16"/>
  <c r="U45" i="16"/>
  <c r="Q45" i="16"/>
  <c r="EW45" i="16"/>
  <c r="DA45" i="16"/>
  <c r="AG45" i="16"/>
  <c r="IO45" i="16"/>
  <c r="DT44" i="16"/>
  <c r="BP44" i="16"/>
  <c r="IP44" i="16"/>
  <c r="FL44" i="16"/>
  <c r="GW44" i="16"/>
  <c r="II44" i="16"/>
  <c r="ET44" i="16"/>
  <c r="HD44" i="16"/>
  <c r="CT44" i="16"/>
  <c r="CU44" i="16"/>
  <c r="JH44" i="16"/>
  <c r="FS44" i="16"/>
  <c r="DB44" i="16"/>
  <c r="EM44" i="16"/>
  <c r="BI44" i="16"/>
  <c r="IH44" i="16"/>
  <c r="BE44" i="16"/>
  <c r="DG44" i="16"/>
  <c r="IU44" i="16"/>
  <c r="EF44" i="16"/>
  <c r="FF44" i="16"/>
  <c r="GE44" i="16"/>
  <c r="CB44" i="16"/>
  <c r="HP44" i="16"/>
  <c r="DN44" i="16"/>
  <c r="JB44" i="16"/>
  <c r="EY44" i="16"/>
  <c r="FX44" i="16"/>
  <c r="BU44" i="16"/>
  <c r="HI44" i="16"/>
  <c r="DF44" i="16"/>
  <c r="IT44" i="16"/>
  <c r="DY44" i="16"/>
  <c r="CK44" i="16"/>
  <c r="DA44" i="16"/>
  <c r="DU44" i="16"/>
  <c r="DS44" i="16"/>
  <c r="JG44" i="16"/>
  <c r="ER44" i="16"/>
  <c r="FR44" i="16"/>
  <c r="BC44" i="16"/>
  <c r="GQ44" i="16"/>
  <c r="CN44" i="16"/>
  <c r="IB44" i="16"/>
  <c r="DZ44" i="16"/>
  <c r="FK44" i="16"/>
  <c r="GJ44" i="16"/>
  <c r="CG44" i="16"/>
  <c r="HU44" i="16"/>
  <c r="DR44" i="16"/>
  <c r="JF44" i="16"/>
  <c r="EZ45" i="16" l="1"/>
  <c r="GK45" i="16"/>
  <c r="CH45" i="16"/>
  <c r="HV45" i="16"/>
  <c r="IP45" i="16"/>
  <c r="EM45" i="16"/>
  <c r="FL45" i="16"/>
  <c r="BI45" i="16"/>
  <c r="GW45" i="16"/>
  <c r="CT45" i="16"/>
  <c r="IH45" i="16"/>
  <c r="CC45" i="16"/>
  <c r="CW45" i="16"/>
  <c r="DU45" i="16"/>
  <c r="BY45" i="16"/>
  <c r="DS45" i="16"/>
  <c r="JG45" i="16"/>
  <c r="ER45" i="16"/>
  <c r="FR45" i="16"/>
  <c r="BC45" i="16"/>
  <c r="GQ45" i="16"/>
  <c r="CN45" i="16"/>
  <c r="IB45" i="16"/>
  <c r="DZ45" i="16"/>
  <c r="FK45" i="16"/>
  <c r="GJ45" i="16"/>
  <c r="CG45" i="16"/>
  <c r="HU45" i="16"/>
  <c r="DR45" i="16"/>
  <c r="JF45" i="16"/>
  <c r="HQ45" i="16"/>
  <c r="IK45" i="16"/>
  <c r="JI45" i="16"/>
  <c r="HM45" i="16"/>
  <c r="EQ45" i="16"/>
  <c r="FP45" i="16"/>
  <c r="GP45" i="16"/>
  <c r="CA45" i="16"/>
  <c r="HO45" i="16"/>
  <c r="DL45" i="16"/>
  <c r="IZ45" i="16"/>
  <c r="EX45" i="16"/>
  <c r="GI45" i="16"/>
  <c r="BT45" i="16"/>
  <c r="HH45" i="16"/>
  <c r="DE45" i="16"/>
  <c r="IS45" i="16"/>
  <c r="EP45" i="16"/>
  <c r="CK45" i="16"/>
  <c r="CF45" i="16"/>
  <c r="FB45" i="16"/>
  <c r="FO45" i="16"/>
  <c r="HN45" i="16"/>
  <c r="IF45" i="16"/>
  <c r="FE45" i="16"/>
  <c r="GC45" i="16"/>
  <c r="GS45" i="16"/>
  <c r="GA45" i="16"/>
  <c r="BL45" i="16"/>
  <c r="GZ45" i="16"/>
  <c r="CL45" i="16"/>
  <c r="HZ45" i="16"/>
  <c r="DK45" i="16"/>
  <c r="IY45" i="16"/>
  <c r="EV45" i="16"/>
  <c r="GH45" i="16"/>
  <c r="CE45" i="16"/>
  <c r="HS45" i="16"/>
  <c r="DD45" i="16"/>
  <c r="IR45" i="16"/>
  <c r="EO45" i="16"/>
  <c r="FZ45" i="16"/>
  <c r="HT45" i="16"/>
  <c r="GN45" i="16"/>
  <c r="CY45" i="16"/>
  <c r="FV45" i="16"/>
  <c r="CR45" i="16"/>
  <c r="HY45" i="16"/>
  <c r="IW45" i="16"/>
  <c r="BM45" i="16"/>
  <c r="GM45" i="16"/>
  <c r="BX45" i="16"/>
  <c r="HL45" i="16"/>
  <c r="CX45" i="16"/>
  <c r="IL45" i="16"/>
  <c r="DW45" i="16"/>
  <c r="FH45" i="16"/>
  <c r="BF45" i="16"/>
  <c r="GT45" i="16"/>
  <c r="CQ45" i="16"/>
  <c r="IE45" i="16"/>
  <c r="DP45" i="16"/>
  <c r="JD45" i="16"/>
  <c r="FA45" i="16"/>
  <c r="GL45" i="16"/>
  <c r="DI45" i="16"/>
  <c r="BZ45" i="16"/>
  <c r="EJ45" i="16"/>
  <c r="HG45" i="16"/>
  <c r="EG45" i="16"/>
  <c r="BK45" i="16"/>
  <c r="GY45" i="16"/>
  <c r="CJ45" i="16"/>
  <c r="HX45" i="16"/>
  <c r="DJ45" i="16"/>
  <c r="IX45" i="16"/>
  <c r="EI45" i="16"/>
  <c r="FT45" i="16"/>
  <c r="BR45" i="16"/>
  <c r="HF45" i="16"/>
  <c r="DC45" i="16"/>
  <c r="IQ45" i="16"/>
  <c r="EB45" i="16"/>
  <c r="FM45" i="16"/>
  <c r="BJ45" i="16"/>
  <c r="GX45" i="16"/>
  <c r="JE45" i="16"/>
  <c r="DY45" i="16"/>
  <c r="IM45" i="16"/>
  <c r="BS45" i="16"/>
  <c r="EC45" i="16"/>
  <c r="FN45" i="16"/>
  <c r="FU45" i="16"/>
  <c r="CO45" i="16"/>
  <c r="DM45" i="16"/>
  <c r="HA45" i="16"/>
  <c r="BW45" i="16"/>
  <c r="HK45" i="16"/>
  <c r="CV45" i="16"/>
  <c r="IJ45" i="16"/>
  <c r="DV45" i="16"/>
  <c r="JF46" i="16"/>
  <c r="GX46" i="16"/>
  <c r="GL46" i="16"/>
  <c r="FZ46" i="16"/>
  <c r="FN46" i="16"/>
  <c r="FB46" i="16"/>
  <c r="EP46" i="16"/>
  <c r="ED46" i="16"/>
  <c r="DR46" i="16"/>
  <c r="CT46" i="16"/>
  <c r="BV46" i="16"/>
  <c r="BJ46" i="16"/>
  <c r="AX46" i="16"/>
  <c r="AL46" i="16"/>
  <c r="Z46" i="16"/>
  <c r="JE46" i="16"/>
  <c r="IS46" i="16"/>
  <c r="IG46" i="16"/>
  <c r="HU46" i="16"/>
  <c r="GW46" i="16"/>
  <c r="FY46" i="16"/>
  <c r="FM46" i="16"/>
  <c r="FA46" i="16"/>
  <c r="EO46" i="16"/>
  <c r="EC46" i="16"/>
  <c r="DQ46" i="16"/>
  <c r="DE46" i="16"/>
  <c r="CS46" i="16"/>
  <c r="CG46" i="16"/>
  <c r="BI46" i="16"/>
  <c r="AW46" i="16"/>
  <c r="AK46" i="16"/>
  <c r="Y46" i="16"/>
  <c r="JD46" i="16"/>
  <c r="IR46" i="16"/>
  <c r="IF46" i="16"/>
  <c r="HT46" i="16"/>
  <c r="HH46" i="16"/>
  <c r="GV46" i="16"/>
  <c r="GJ46" i="16"/>
  <c r="FL46" i="16"/>
  <c r="EN46" i="16"/>
  <c r="EB46" i="16"/>
  <c r="DP46" i="16"/>
  <c r="DD46" i="16"/>
  <c r="CR46" i="16"/>
  <c r="CF46" i="16"/>
  <c r="BT46" i="16"/>
  <c r="BH46" i="16"/>
  <c r="AV46" i="16"/>
  <c r="AJ46" i="16"/>
  <c r="X46" i="16"/>
  <c r="K46" i="16"/>
  <c r="L46" i="16" s="1"/>
  <c r="JC46" i="16"/>
  <c r="IQ46" i="16"/>
  <c r="IE46" i="16"/>
  <c r="HS46" i="16"/>
  <c r="HG46" i="16"/>
  <c r="GU46" i="16"/>
  <c r="GI46" i="16"/>
  <c r="FW46" i="16"/>
  <c r="FK46" i="16"/>
  <c r="EM46" i="16"/>
  <c r="EA46" i="16"/>
  <c r="DO46" i="16"/>
  <c r="DC46" i="16"/>
  <c r="CQ46" i="16"/>
  <c r="CE46" i="16"/>
  <c r="BS46" i="16"/>
  <c r="BG46" i="16"/>
  <c r="AU46" i="16"/>
  <c r="AI46" i="16"/>
  <c r="W46" i="16"/>
  <c r="IP46" i="16"/>
  <c r="ID46" i="16"/>
  <c r="HR46" i="16"/>
  <c r="HF46" i="16"/>
  <c r="GT46" i="16"/>
  <c r="GH46" i="16"/>
  <c r="FV46" i="16"/>
  <c r="FJ46" i="16"/>
  <c r="EX46" i="16"/>
  <c r="EL46" i="16"/>
  <c r="DZ46" i="16"/>
  <c r="DB46" i="16"/>
  <c r="CP46" i="16"/>
  <c r="CD46" i="16"/>
  <c r="BR46" i="16"/>
  <c r="BF46" i="16"/>
  <c r="AT46" i="16"/>
  <c r="AH46" i="16"/>
  <c r="V46" i="16"/>
  <c r="IZ46" i="16"/>
  <c r="IN46" i="16"/>
  <c r="IB46" i="16"/>
  <c r="HD46" i="16"/>
  <c r="GR46" i="16"/>
  <c r="GF46" i="16"/>
  <c r="FT46" i="16"/>
  <c r="FH46" i="16"/>
  <c r="EV46" i="16"/>
  <c r="EJ46" i="16"/>
  <c r="DX46" i="16"/>
  <c r="DL46" i="16"/>
  <c r="CZ46" i="16"/>
  <c r="CN46" i="16"/>
  <c r="BP46" i="16"/>
  <c r="BD46" i="16"/>
  <c r="AR46" i="16"/>
  <c r="AF46" i="16"/>
  <c r="T46" i="16"/>
  <c r="IY46" i="16"/>
  <c r="IM46" i="16"/>
  <c r="IA46" i="16"/>
  <c r="HO46" i="16"/>
  <c r="HC46" i="16"/>
  <c r="GQ46" i="16"/>
  <c r="FS46" i="16"/>
  <c r="FG46" i="16"/>
  <c r="EU46" i="16"/>
  <c r="EI46" i="16"/>
  <c r="DW46" i="16"/>
  <c r="DK46" i="16"/>
  <c r="CY46" i="16"/>
  <c r="CM46" i="16"/>
  <c r="CA46" i="16"/>
  <c r="BO46" i="16"/>
  <c r="BC46" i="16"/>
  <c r="AQ46" i="16"/>
  <c r="AE46" i="16"/>
  <c r="S46" i="16"/>
  <c r="E47" i="16"/>
  <c r="IX46" i="16"/>
  <c r="IL46" i="16"/>
  <c r="HZ46" i="16"/>
  <c r="HN46" i="16"/>
  <c r="HB46" i="16"/>
  <c r="GP46" i="16"/>
  <c r="GD46" i="16"/>
  <c r="FR46" i="16"/>
  <c r="ET46" i="16"/>
  <c r="EH46" i="16"/>
  <c r="DV46" i="16"/>
  <c r="DJ46" i="16"/>
  <c r="CX46" i="16"/>
  <c r="CL46" i="16"/>
  <c r="BZ46" i="16"/>
  <c r="BN46" i="16"/>
  <c r="BB46" i="16"/>
  <c r="AP46" i="16"/>
  <c r="AD46" i="16"/>
  <c r="R46" i="16"/>
  <c r="JH46" i="16"/>
  <c r="IV46" i="16"/>
  <c r="IJ46" i="16"/>
  <c r="HX46" i="16"/>
  <c r="HL46" i="16"/>
  <c r="GZ46" i="16"/>
  <c r="GN46" i="16"/>
  <c r="GB46" i="16"/>
  <c r="FP46" i="16"/>
  <c r="FD46" i="16"/>
  <c r="ER46" i="16"/>
  <c r="DT46" i="16"/>
  <c r="DH46" i="16"/>
  <c r="CV46" i="16"/>
  <c r="CJ46" i="16"/>
  <c r="BX46" i="16"/>
  <c r="BL46" i="16"/>
  <c r="AZ46" i="16"/>
  <c r="AN46" i="16"/>
  <c r="AB46" i="16"/>
  <c r="P46" i="16"/>
  <c r="JG46" i="16"/>
  <c r="II46" i="16"/>
  <c r="HW46" i="16"/>
  <c r="HK46" i="16"/>
  <c r="GY46" i="16"/>
  <c r="GM46" i="16"/>
  <c r="GA46" i="16"/>
  <c r="FO46" i="16"/>
  <c r="FC46" i="16"/>
  <c r="EQ46" i="16"/>
  <c r="EE46" i="16"/>
  <c r="DS46" i="16"/>
  <c r="CU46" i="16"/>
  <c r="CI46" i="16"/>
  <c r="BW46" i="16"/>
  <c r="BK46" i="16"/>
  <c r="AY46" i="16"/>
  <c r="AM46" i="16"/>
  <c r="AA46" i="16"/>
  <c r="O46" i="16"/>
  <c r="IK46" i="16"/>
  <c r="FQ46" i="16"/>
  <c r="CW46" i="16"/>
  <c r="AC46" i="16"/>
  <c r="IC46" i="16"/>
  <c r="FI46" i="16"/>
  <c r="CO46" i="16"/>
  <c r="U46" i="16"/>
  <c r="HY46" i="16"/>
  <c r="FE46" i="16"/>
  <c r="CK46" i="16"/>
  <c r="Q46" i="16"/>
  <c r="HQ46" i="16"/>
  <c r="EW46" i="16"/>
  <c r="CC46" i="16"/>
  <c r="HM46" i="16"/>
  <c r="ES46" i="16"/>
  <c r="BY46" i="16"/>
  <c r="HE46" i="16"/>
  <c r="EK46" i="16"/>
  <c r="BQ46" i="16"/>
  <c r="HA46" i="16"/>
  <c r="EG46" i="16"/>
  <c r="BM46" i="16"/>
  <c r="JI46" i="16"/>
  <c r="GO46" i="16"/>
  <c r="DU46" i="16"/>
  <c r="BA46" i="16"/>
  <c r="JA46" i="16"/>
  <c r="GG46" i="16"/>
  <c r="DM46" i="16"/>
  <c r="AS46" i="16"/>
  <c r="IW46" i="16"/>
  <c r="GC46" i="16"/>
  <c r="DI46" i="16"/>
  <c r="AO46" i="16"/>
  <c r="IO46" i="16"/>
  <c r="FU46" i="16"/>
  <c r="DA46" i="16"/>
  <c r="AG46" i="16"/>
  <c r="GS46" i="16"/>
  <c r="DY46" i="16"/>
  <c r="BE46" i="16"/>
  <c r="EU45" i="16"/>
  <c r="GF45" i="16"/>
  <c r="CD45" i="16"/>
  <c r="HR45" i="16"/>
  <c r="DO45" i="16"/>
  <c r="JC45" i="16"/>
  <c r="EN45" i="16"/>
  <c r="FY45" i="16"/>
  <c r="BV45" i="16"/>
  <c r="HJ45" i="16"/>
  <c r="GX47" i="16" l="1"/>
  <c r="GL47" i="16"/>
  <c r="FZ47" i="16"/>
  <c r="FN47" i="16"/>
  <c r="FB47" i="16"/>
  <c r="EP47" i="16"/>
  <c r="ED47" i="16"/>
  <c r="BJ47" i="16"/>
  <c r="AX47" i="16"/>
  <c r="AL47" i="16"/>
  <c r="Z47" i="16"/>
  <c r="JE47" i="16"/>
  <c r="IS47" i="16"/>
  <c r="IG47" i="16"/>
  <c r="FM47" i="16"/>
  <c r="FA47" i="16"/>
  <c r="EO47" i="16"/>
  <c r="EC47" i="16"/>
  <c r="DQ47" i="16"/>
  <c r="DE47" i="16"/>
  <c r="CS47" i="16"/>
  <c r="AW47" i="16"/>
  <c r="AK47" i="16"/>
  <c r="Y47" i="16"/>
  <c r="JD47" i="16"/>
  <c r="IR47" i="16"/>
  <c r="IF47" i="16"/>
  <c r="HT47" i="16"/>
  <c r="HH47" i="16"/>
  <c r="GV47" i="16"/>
  <c r="EB47" i="16"/>
  <c r="DP47" i="16"/>
  <c r="DD47" i="16"/>
  <c r="CR47" i="16"/>
  <c r="CF47" i="16"/>
  <c r="BT47" i="16"/>
  <c r="BH47" i="16"/>
  <c r="AV47" i="16"/>
  <c r="AJ47" i="16"/>
  <c r="X47" i="16"/>
  <c r="K47" i="16"/>
  <c r="L47" i="16" s="1"/>
  <c r="JC47" i="16"/>
  <c r="IQ47" i="16"/>
  <c r="IE47" i="16"/>
  <c r="HS47" i="16"/>
  <c r="HG47" i="16"/>
  <c r="GU47" i="16"/>
  <c r="GI47" i="16"/>
  <c r="FW47" i="16"/>
  <c r="EM47" i="16"/>
  <c r="EA47" i="16"/>
  <c r="DO47" i="16"/>
  <c r="DC47" i="16"/>
  <c r="CQ47" i="16"/>
  <c r="CE47" i="16"/>
  <c r="BS47" i="16"/>
  <c r="BG47" i="16"/>
  <c r="AU47" i="16"/>
  <c r="AI47" i="16"/>
  <c r="W47" i="16"/>
  <c r="IP47" i="16"/>
  <c r="ID47" i="16"/>
  <c r="HR47" i="16"/>
  <c r="HF47" i="16"/>
  <c r="GT47" i="16"/>
  <c r="GH47" i="16"/>
  <c r="FV47" i="16"/>
  <c r="FJ47" i="16"/>
  <c r="EX47" i="16"/>
  <c r="EL47" i="16"/>
  <c r="DB47" i="16"/>
  <c r="CP47" i="16"/>
  <c r="CD47" i="16"/>
  <c r="BR47" i="16"/>
  <c r="BF47" i="16"/>
  <c r="AT47" i="16"/>
  <c r="AH47" i="16"/>
  <c r="V47" i="16"/>
  <c r="IZ47" i="16"/>
  <c r="IN47" i="16"/>
  <c r="HD47" i="16"/>
  <c r="GR47" i="16"/>
  <c r="GF47" i="16"/>
  <c r="FT47" i="16"/>
  <c r="FH47" i="16"/>
  <c r="EV47" i="16"/>
  <c r="EJ47" i="16"/>
  <c r="DX47" i="16"/>
  <c r="DL47" i="16"/>
  <c r="CZ47" i="16"/>
  <c r="BP47" i="16"/>
  <c r="BD47" i="16"/>
  <c r="AR47" i="16"/>
  <c r="AF47" i="16"/>
  <c r="T47" i="16"/>
  <c r="IY47" i="16"/>
  <c r="IM47" i="16"/>
  <c r="IA47" i="16"/>
  <c r="HO47" i="16"/>
  <c r="HC47" i="16"/>
  <c r="FS47" i="16"/>
  <c r="FG47" i="16"/>
  <c r="EU47" i="16"/>
  <c r="EI47" i="16"/>
  <c r="DW47" i="16"/>
  <c r="DK47" i="16"/>
  <c r="CY47" i="16"/>
  <c r="CM47" i="16"/>
  <c r="CA47" i="16"/>
  <c r="BO47" i="16"/>
  <c r="BC47" i="16"/>
  <c r="AQ47" i="16"/>
  <c r="AE47" i="16"/>
  <c r="S47" i="16"/>
  <c r="E48" i="16"/>
  <c r="IX47" i="16"/>
  <c r="IL47" i="16"/>
  <c r="HZ47" i="16"/>
  <c r="HN47" i="16"/>
  <c r="HB47" i="16"/>
  <c r="GP47" i="16"/>
  <c r="GD47" i="16"/>
  <c r="FF47" i="16"/>
  <c r="ET47" i="16"/>
  <c r="EH47" i="16"/>
  <c r="DV47" i="16"/>
  <c r="DJ47" i="16"/>
  <c r="CX47" i="16"/>
  <c r="CL47" i="16"/>
  <c r="BZ47" i="16"/>
  <c r="BN47" i="16"/>
  <c r="BB47" i="16"/>
  <c r="AP47" i="16"/>
  <c r="AD47" i="16"/>
  <c r="R47" i="16"/>
  <c r="JH47" i="16"/>
  <c r="IV47" i="16"/>
  <c r="IJ47" i="16"/>
  <c r="HX47" i="16"/>
  <c r="HL47" i="16"/>
  <c r="GZ47" i="16"/>
  <c r="GN47" i="16"/>
  <c r="GB47" i="16"/>
  <c r="FP47" i="16"/>
  <c r="FD47" i="16"/>
  <c r="EF47" i="16"/>
  <c r="DT47" i="16"/>
  <c r="DH47" i="16"/>
  <c r="CV47" i="16"/>
  <c r="CJ47" i="16"/>
  <c r="BX47" i="16"/>
  <c r="BL47" i="16"/>
  <c r="AZ47" i="16"/>
  <c r="AN47" i="16"/>
  <c r="AB47" i="16"/>
  <c r="P47" i="16"/>
  <c r="IU47" i="16"/>
  <c r="II47" i="16"/>
  <c r="HW47" i="16"/>
  <c r="HK47" i="16"/>
  <c r="GY47" i="16"/>
  <c r="GM47" i="16"/>
  <c r="GA47" i="16"/>
  <c r="FO47" i="16"/>
  <c r="FC47" i="16"/>
  <c r="EQ47" i="16"/>
  <c r="EE47" i="16"/>
  <c r="DG47" i="16"/>
  <c r="CU47" i="16"/>
  <c r="CI47" i="16"/>
  <c r="BW47" i="16"/>
  <c r="BK47" i="16"/>
  <c r="AY47" i="16"/>
  <c r="AM47" i="16"/>
  <c r="AA47" i="16"/>
  <c r="O47" i="16"/>
  <c r="JI47" i="16"/>
  <c r="GO47" i="16"/>
  <c r="BA47" i="16"/>
  <c r="JA47" i="16"/>
  <c r="GG47" i="16"/>
  <c r="DM47" i="16"/>
  <c r="AS47" i="16"/>
  <c r="IW47" i="16"/>
  <c r="GC47" i="16"/>
  <c r="DI47" i="16"/>
  <c r="AO47" i="16"/>
  <c r="IO47" i="16"/>
  <c r="FU47" i="16"/>
  <c r="AG47" i="16"/>
  <c r="IK47" i="16"/>
  <c r="FQ47" i="16"/>
  <c r="CW47" i="16"/>
  <c r="AC47" i="16"/>
  <c r="IC47" i="16"/>
  <c r="FI47" i="16"/>
  <c r="CO47" i="16"/>
  <c r="U47" i="16"/>
  <c r="HY47" i="16"/>
  <c r="FE47" i="16"/>
  <c r="Q47" i="16"/>
  <c r="HM47" i="16"/>
  <c r="ES47" i="16"/>
  <c r="BY47" i="16"/>
  <c r="HE47" i="16"/>
  <c r="EK47" i="16"/>
  <c r="BQ47" i="16"/>
  <c r="HA47" i="16"/>
  <c r="EG47" i="16"/>
  <c r="BM47" i="16"/>
  <c r="GS47" i="16"/>
  <c r="BE47" i="16"/>
  <c r="HQ47" i="16"/>
  <c r="EW47" i="16"/>
  <c r="CC47" i="16"/>
  <c r="HJ46" i="16"/>
  <c r="EZ46" i="16"/>
  <c r="GK46" i="16"/>
  <c r="CH46" i="16"/>
  <c r="HV46" i="16"/>
  <c r="IH46" i="16"/>
  <c r="DG46" i="16"/>
  <c r="IU46" i="16"/>
  <c r="EF46" i="16"/>
  <c r="FF46" i="16"/>
  <c r="GE46" i="16"/>
  <c r="CB46" i="16"/>
  <c r="HP46" i="16"/>
  <c r="DN46" i="16"/>
  <c r="JB46" i="16"/>
  <c r="EY46" i="16"/>
  <c r="FX46" i="16"/>
  <c r="BU46" i="16"/>
  <c r="HI46" i="16"/>
  <c r="DF46" i="16"/>
  <c r="IT46" i="16"/>
  <c r="GX48" i="16" l="1"/>
  <c r="GL48" i="16"/>
  <c r="FZ48" i="16"/>
  <c r="FN48" i="16"/>
  <c r="FB48" i="16"/>
  <c r="EP48" i="16"/>
  <c r="ED48" i="16"/>
  <c r="BV48" i="16"/>
  <c r="BJ48" i="16"/>
  <c r="AX48" i="16"/>
  <c r="AL48" i="16"/>
  <c r="Z48" i="16"/>
  <c r="JE48" i="16"/>
  <c r="IS48" i="16"/>
  <c r="IG48" i="16"/>
  <c r="FY48" i="16"/>
  <c r="FM48" i="16"/>
  <c r="FA48" i="16"/>
  <c r="EO48" i="16"/>
  <c r="EC48" i="16"/>
  <c r="DQ48" i="16"/>
  <c r="DE48" i="16"/>
  <c r="CS48" i="16"/>
  <c r="AW48" i="16"/>
  <c r="AK48" i="16"/>
  <c r="Y48" i="16"/>
  <c r="JD48" i="16"/>
  <c r="IR48" i="16"/>
  <c r="IF48" i="16"/>
  <c r="HT48" i="16"/>
  <c r="HH48" i="16"/>
  <c r="GV48" i="16"/>
  <c r="EN48" i="16"/>
  <c r="EB48" i="16"/>
  <c r="DP48" i="16"/>
  <c r="DD48" i="16"/>
  <c r="CR48" i="16"/>
  <c r="CF48" i="16"/>
  <c r="BT48" i="16"/>
  <c r="BH48" i="16"/>
  <c r="AV48" i="16"/>
  <c r="AJ48" i="16"/>
  <c r="X48" i="16"/>
  <c r="K48" i="16"/>
  <c r="L48" i="16" s="1"/>
  <c r="JC48" i="16"/>
  <c r="IQ48" i="16"/>
  <c r="IE48" i="16"/>
  <c r="HS48" i="16"/>
  <c r="HG48" i="16"/>
  <c r="GU48" i="16"/>
  <c r="GI48" i="16"/>
  <c r="FW48" i="16"/>
  <c r="EA48" i="16"/>
  <c r="DO48" i="16"/>
  <c r="DC48" i="16"/>
  <c r="CQ48" i="16"/>
  <c r="CE48" i="16"/>
  <c r="BS48" i="16"/>
  <c r="BG48" i="16"/>
  <c r="AU48" i="16"/>
  <c r="AI48" i="16"/>
  <c r="W48" i="16"/>
  <c r="ID48" i="16"/>
  <c r="HR48" i="16"/>
  <c r="HF48" i="16"/>
  <c r="GT48" i="16"/>
  <c r="GH48" i="16"/>
  <c r="FV48" i="16"/>
  <c r="FJ48" i="16"/>
  <c r="EX48" i="16"/>
  <c r="EL48" i="16"/>
  <c r="CP48" i="16"/>
  <c r="CD48" i="16"/>
  <c r="BR48" i="16"/>
  <c r="BF48" i="16"/>
  <c r="AT48" i="16"/>
  <c r="AH48" i="16"/>
  <c r="V48" i="16"/>
  <c r="IZ48" i="16"/>
  <c r="IN48" i="16"/>
  <c r="GR48" i="16"/>
  <c r="GF48" i="16"/>
  <c r="FT48" i="16"/>
  <c r="FH48" i="16"/>
  <c r="EV48" i="16"/>
  <c r="EJ48" i="16"/>
  <c r="DX48" i="16"/>
  <c r="DL48" i="16"/>
  <c r="CZ48" i="16"/>
  <c r="BD48" i="16"/>
  <c r="AR48" i="16"/>
  <c r="AF48" i="16"/>
  <c r="T48" i="16"/>
  <c r="IY48" i="16"/>
  <c r="IM48" i="16"/>
  <c r="IA48" i="16"/>
  <c r="HO48" i="16"/>
  <c r="HC48" i="16"/>
  <c r="FG48" i="16"/>
  <c r="EU48" i="16"/>
  <c r="EI48" i="16"/>
  <c r="DW48" i="16"/>
  <c r="DK48" i="16"/>
  <c r="CY48" i="16"/>
  <c r="CM48" i="16"/>
  <c r="CA48" i="16"/>
  <c r="BO48" i="16"/>
  <c r="BC48" i="16"/>
  <c r="AQ48" i="16"/>
  <c r="AE48" i="16"/>
  <c r="S48" i="16"/>
  <c r="E49" i="16"/>
  <c r="IX48" i="16"/>
  <c r="IL48" i="16"/>
  <c r="HZ48" i="16"/>
  <c r="HN48" i="16"/>
  <c r="HB48" i="16"/>
  <c r="GP48" i="16"/>
  <c r="GD48" i="16"/>
  <c r="EH48" i="16"/>
  <c r="DV48" i="16"/>
  <c r="DJ48" i="16"/>
  <c r="CX48" i="16"/>
  <c r="CL48" i="16"/>
  <c r="BZ48" i="16"/>
  <c r="BN48" i="16"/>
  <c r="BB48" i="16"/>
  <c r="AP48" i="16"/>
  <c r="AD48" i="16"/>
  <c r="R48" i="16"/>
  <c r="IV48" i="16"/>
  <c r="IJ48" i="16"/>
  <c r="HX48" i="16"/>
  <c r="HL48" i="16"/>
  <c r="GZ48" i="16"/>
  <c r="GN48" i="16"/>
  <c r="GB48" i="16"/>
  <c r="FP48" i="16"/>
  <c r="FD48" i="16"/>
  <c r="DH48" i="16"/>
  <c r="CV48" i="16"/>
  <c r="CJ48" i="16"/>
  <c r="BX48" i="16"/>
  <c r="BL48" i="16"/>
  <c r="AZ48" i="16"/>
  <c r="AN48" i="16"/>
  <c r="AB48" i="16"/>
  <c r="P48" i="16"/>
  <c r="HW48" i="16"/>
  <c r="HK48" i="16"/>
  <c r="GY48" i="16"/>
  <c r="GM48" i="16"/>
  <c r="GA48" i="16"/>
  <c r="FO48" i="16"/>
  <c r="FC48" i="16"/>
  <c r="EQ48" i="16"/>
  <c r="EE48" i="16"/>
  <c r="CI48" i="16"/>
  <c r="BW48" i="16"/>
  <c r="BK48" i="16"/>
  <c r="AY48" i="16"/>
  <c r="AM48" i="16"/>
  <c r="AA48" i="16"/>
  <c r="O48" i="16"/>
  <c r="HM48" i="16"/>
  <c r="ES48" i="16"/>
  <c r="BQ48" i="16"/>
  <c r="HA48" i="16"/>
  <c r="EG48" i="16"/>
  <c r="BM48" i="16"/>
  <c r="GS48" i="16"/>
  <c r="DY48" i="16"/>
  <c r="BE48" i="16"/>
  <c r="JI48" i="16"/>
  <c r="GO48" i="16"/>
  <c r="BA48" i="16"/>
  <c r="GG48" i="16"/>
  <c r="DM48" i="16"/>
  <c r="AS48" i="16"/>
  <c r="IW48" i="16"/>
  <c r="GC48" i="16"/>
  <c r="DI48" i="16"/>
  <c r="AO48" i="16"/>
  <c r="IK48" i="16"/>
  <c r="FQ48" i="16"/>
  <c r="AC48" i="16"/>
  <c r="FI48" i="16"/>
  <c r="CO48" i="16"/>
  <c r="U48" i="16"/>
  <c r="HY48" i="16"/>
  <c r="FE48" i="16"/>
  <c r="CK48" i="16"/>
  <c r="Q48" i="16"/>
  <c r="HQ48" i="16"/>
  <c r="EW48" i="16"/>
  <c r="AG48" i="16"/>
  <c r="IO48" i="16"/>
  <c r="EN47" i="16"/>
  <c r="FY47" i="16"/>
  <c r="BV47" i="16"/>
  <c r="HJ47" i="16"/>
  <c r="EZ47" i="16"/>
  <c r="GK47" i="16"/>
  <c r="CH47" i="16"/>
  <c r="HV47" i="16"/>
  <c r="FL47" i="16"/>
  <c r="BI47" i="16"/>
  <c r="GW47" i="16"/>
  <c r="CT47" i="16"/>
  <c r="IH47" i="16"/>
  <c r="GE47" i="16"/>
  <c r="CB47" i="16"/>
  <c r="HP47" i="16"/>
  <c r="DN47" i="16"/>
  <c r="JB47" i="16"/>
  <c r="EY47" i="16"/>
  <c r="FX47" i="16"/>
  <c r="BU47" i="16"/>
  <c r="HI47" i="16"/>
  <c r="DF47" i="16"/>
  <c r="IT47" i="16"/>
  <c r="DY47" i="16"/>
  <c r="CK47" i="16"/>
  <c r="DA47" i="16"/>
  <c r="DU47" i="16"/>
  <c r="DS47" i="16"/>
  <c r="JG47" i="16"/>
  <c r="ER47" i="16"/>
  <c r="FR47" i="16"/>
  <c r="GQ47" i="16"/>
  <c r="CN47" i="16"/>
  <c r="IB47" i="16"/>
  <c r="DZ47" i="16"/>
  <c r="FK47" i="16"/>
  <c r="GJ47" i="16"/>
  <c r="CG47" i="16"/>
  <c r="HU47" i="16"/>
  <c r="DR47" i="16"/>
  <c r="JF47" i="16"/>
  <c r="GL49" i="16" l="1"/>
  <c r="FZ49" i="16"/>
  <c r="FB49" i="16"/>
  <c r="ED49" i="16"/>
  <c r="AX49" i="16"/>
  <c r="AL49" i="16"/>
  <c r="Z49" i="16"/>
  <c r="JE49" i="16"/>
  <c r="IG49" i="16"/>
  <c r="FA49" i="16"/>
  <c r="EO49" i="16"/>
  <c r="EC49" i="16"/>
  <c r="DQ49" i="16"/>
  <c r="CS49" i="16"/>
  <c r="AW49" i="16"/>
  <c r="AK49" i="16"/>
  <c r="Y49" i="16"/>
  <c r="JD49" i="16"/>
  <c r="IR49" i="16"/>
  <c r="IF49" i="16"/>
  <c r="HT49" i="16"/>
  <c r="GV49" i="16"/>
  <c r="DP49" i="16"/>
  <c r="DD49" i="16"/>
  <c r="CR49" i="16"/>
  <c r="CF49" i="16"/>
  <c r="BH49" i="16"/>
  <c r="AV49" i="16"/>
  <c r="AJ49" i="16"/>
  <c r="X49" i="16"/>
  <c r="K49" i="16"/>
  <c r="L49" i="16" s="1"/>
  <c r="IC49" i="16" s="1"/>
  <c r="IE49" i="16"/>
  <c r="HS49" i="16"/>
  <c r="HG49" i="16"/>
  <c r="GU49" i="16"/>
  <c r="FW49" i="16"/>
  <c r="EA49" i="16"/>
  <c r="DC49" i="16"/>
  <c r="CQ49" i="16"/>
  <c r="CE49" i="16"/>
  <c r="BS49" i="16"/>
  <c r="BG49" i="16"/>
  <c r="AU49" i="16"/>
  <c r="AI49" i="16"/>
  <c r="W49" i="16"/>
  <c r="ID49" i="16"/>
  <c r="HF49" i="16"/>
  <c r="GT49" i="16"/>
  <c r="GH49" i="16"/>
  <c r="FV49" i="16"/>
  <c r="FJ49" i="16"/>
  <c r="EX49" i="16"/>
  <c r="EL49" i="16"/>
  <c r="CP49" i="16"/>
  <c r="CD49" i="16"/>
  <c r="BR49" i="16"/>
  <c r="BF49" i="16"/>
  <c r="AT49" i="16"/>
  <c r="AH49" i="16"/>
  <c r="V49" i="16"/>
  <c r="IZ49" i="16"/>
  <c r="IN49" i="16"/>
  <c r="GR49" i="16"/>
  <c r="GF49" i="16"/>
  <c r="FT49" i="16"/>
  <c r="FH49" i="16"/>
  <c r="EV49" i="16"/>
  <c r="EJ49" i="16"/>
  <c r="DX49" i="16"/>
  <c r="DL49" i="16"/>
  <c r="CZ49" i="16"/>
  <c r="BD49" i="16"/>
  <c r="AR49" i="16"/>
  <c r="AF49" i="16"/>
  <c r="T49" i="16"/>
  <c r="IY49" i="16"/>
  <c r="IM49" i="16"/>
  <c r="IA49" i="16"/>
  <c r="HO49" i="16"/>
  <c r="HC49" i="16"/>
  <c r="FG49" i="16"/>
  <c r="EU49" i="16"/>
  <c r="EI49" i="16"/>
  <c r="DW49" i="16"/>
  <c r="DK49" i="16"/>
  <c r="CY49" i="16"/>
  <c r="CM49" i="16"/>
  <c r="CA49" i="16"/>
  <c r="BO49" i="16"/>
  <c r="BC49" i="16"/>
  <c r="AQ49" i="16"/>
  <c r="AE49" i="16"/>
  <c r="S49" i="16"/>
  <c r="E50" i="16"/>
  <c r="IX49" i="16"/>
  <c r="IL49" i="16"/>
  <c r="HZ49" i="16"/>
  <c r="HN49" i="16"/>
  <c r="HB49" i="16"/>
  <c r="GP49" i="16"/>
  <c r="GD49" i="16"/>
  <c r="EH49" i="16"/>
  <c r="DV49" i="16"/>
  <c r="DJ49" i="16"/>
  <c r="CX49" i="16"/>
  <c r="CL49" i="16"/>
  <c r="BZ49" i="16"/>
  <c r="BN49" i="16"/>
  <c r="BB49" i="16"/>
  <c r="AP49" i="16"/>
  <c r="AD49" i="16"/>
  <c r="R49" i="16"/>
  <c r="IV49" i="16"/>
  <c r="IJ49" i="16"/>
  <c r="HX49" i="16"/>
  <c r="HL49" i="16"/>
  <c r="GZ49" i="16"/>
  <c r="GN49" i="16"/>
  <c r="GB49" i="16"/>
  <c r="FP49" i="16"/>
  <c r="FD49" i="16"/>
  <c r="DH49" i="16"/>
  <c r="CV49" i="16"/>
  <c r="CJ49" i="16"/>
  <c r="BX49" i="16"/>
  <c r="BL49" i="16"/>
  <c r="AZ49" i="16"/>
  <c r="AN49" i="16"/>
  <c r="AB49" i="16"/>
  <c r="P49" i="16"/>
  <c r="HW49" i="16"/>
  <c r="HK49" i="16"/>
  <c r="GY49" i="16"/>
  <c r="GM49" i="16"/>
  <c r="GA49" i="16"/>
  <c r="FO49" i="16"/>
  <c r="FC49" i="16"/>
  <c r="EQ49" i="16"/>
  <c r="EE49" i="16"/>
  <c r="CI49" i="16"/>
  <c r="BW49" i="16"/>
  <c r="BK49" i="16"/>
  <c r="AY49" i="16"/>
  <c r="AM49" i="16"/>
  <c r="AA49" i="16"/>
  <c r="O49" i="16"/>
  <c r="IK49" i="16"/>
  <c r="FQ49" i="16"/>
  <c r="AC49" i="16"/>
  <c r="FI49" i="16"/>
  <c r="CO49" i="16"/>
  <c r="U49" i="16"/>
  <c r="HY49" i="16"/>
  <c r="FE49" i="16"/>
  <c r="CK49" i="16"/>
  <c r="Q49" i="16"/>
  <c r="HQ49" i="16"/>
  <c r="EW49" i="16"/>
  <c r="ES49" i="16"/>
  <c r="BY49" i="16"/>
  <c r="HE49" i="16"/>
  <c r="EK49" i="16"/>
  <c r="BQ49" i="16"/>
  <c r="HA49" i="16"/>
  <c r="EG49" i="16"/>
  <c r="BM49" i="16"/>
  <c r="JI49" i="16"/>
  <c r="GO49" i="16"/>
  <c r="BA49" i="16"/>
  <c r="JA49" i="16"/>
  <c r="GG49" i="16"/>
  <c r="DM49" i="16"/>
  <c r="AS49" i="16"/>
  <c r="IW49" i="16"/>
  <c r="GC49" i="16"/>
  <c r="DI49" i="16"/>
  <c r="AO49" i="16"/>
  <c r="IO49" i="16"/>
  <c r="FU49" i="16"/>
  <c r="AG49" i="16"/>
  <c r="GS49" i="16"/>
  <c r="BE49" i="16"/>
  <c r="DY49" i="16"/>
  <c r="HJ48" i="16"/>
  <c r="EZ48" i="16"/>
  <c r="GK48" i="16"/>
  <c r="CH48" i="16"/>
  <c r="HV48" i="16"/>
  <c r="IC48" i="16"/>
  <c r="JA48" i="16"/>
  <c r="EK48" i="16"/>
  <c r="CU48" i="16"/>
  <c r="II48" i="16"/>
  <c r="DT48" i="16"/>
  <c r="JH48" i="16"/>
  <c r="ET48" i="16"/>
  <c r="FS48" i="16"/>
  <c r="BP48" i="16"/>
  <c r="HD48" i="16"/>
  <c r="DB48" i="16"/>
  <c r="IP48" i="16"/>
  <c r="EM48" i="16"/>
  <c r="FL48" i="16"/>
  <c r="BI48" i="16"/>
  <c r="GW48" i="16"/>
  <c r="CT48" i="16"/>
  <c r="IH48" i="16"/>
  <c r="FU48" i="16"/>
  <c r="HE48" i="16"/>
  <c r="DG48" i="16"/>
  <c r="IU48" i="16"/>
  <c r="EF48" i="16"/>
  <c r="FF48" i="16"/>
  <c r="GE48" i="16"/>
  <c r="CB48" i="16"/>
  <c r="HP48" i="16"/>
  <c r="DN48" i="16"/>
  <c r="JB48" i="16"/>
  <c r="EY48" i="16"/>
  <c r="FX48" i="16"/>
  <c r="BU48" i="16"/>
  <c r="HI48" i="16"/>
  <c r="DF48" i="16"/>
  <c r="IT48" i="16"/>
  <c r="DA48" i="16"/>
  <c r="CC48" i="16"/>
  <c r="CW48" i="16"/>
  <c r="DU48" i="16"/>
  <c r="BY48" i="16"/>
  <c r="DS48" i="16"/>
  <c r="JG48" i="16"/>
  <c r="ER48" i="16"/>
  <c r="FR48" i="16"/>
  <c r="GQ48" i="16"/>
  <c r="CN48" i="16"/>
  <c r="IB48" i="16"/>
  <c r="DZ48" i="16"/>
  <c r="FK48" i="16"/>
  <c r="GJ48" i="16"/>
  <c r="CG48" i="16"/>
  <c r="HU48" i="16"/>
  <c r="DR48" i="16"/>
  <c r="JF48" i="16"/>
  <c r="GI49" i="16" l="1"/>
  <c r="BT49" i="16"/>
  <c r="HH49" i="16"/>
  <c r="DE49" i="16"/>
  <c r="IS49" i="16"/>
  <c r="EP49" i="16"/>
  <c r="FN49" i="16"/>
  <c r="IQ49" i="16"/>
  <c r="EB49" i="16"/>
  <c r="FM49" i="16"/>
  <c r="BJ49" i="16"/>
  <c r="GX49" i="16"/>
  <c r="HJ50" i="16"/>
  <c r="FZ50" i="16"/>
  <c r="FN50" i="16"/>
  <c r="FB50" i="16"/>
  <c r="ED50" i="16"/>
  <c r="BV50" i="16"/>
  <c r="AX50" i="16"/>
  <c r="AL50" i="16"/>
  <c r="Z50" i="16"/>
  <c r="JE50" i="16"/>
  <c r="IG50" i="16"/>
  <c r="GK50" i="16"/>
  <c r="FY50" i="16"/>
  <c r="EO50" i="16"/>
  <c r="EC50" i="16"/>
  <c r="DQ50" i="16"/>
  <c r="CS50" i="16"/>
  <c r="AW50" i="16"/>
  <c r="AK50" i="16"/>
  <c r="Y50" i="16"/>
  <c r="JD50" i="16"/>
  <c r="IR50" i="16"/>
  <c r="IF50" i="16"/>
  <c r="HT50" i="16"/>
  <c r="GV50" i="16"/>
  <c r="EN50" i="16"/>
  <c r="DD50" i="16"/>
  <c r="CR50" i="16"/>
  <c r="CF50" i="16"/>
  <c r="BH50" i="16"/>
  <c r="AV50" i="16"/>
  <c r="AJ50" i="16"/>
  <c r="X50" i="16"/>
  <c r="K50" i="16"/>
  <c r="L50" i="16" s="1"/>
  <c r="JC50" i="16"/>
  <c r="HS50" i="16"/>
  <c r="HG50" i="16"/>
  <c r="GU50" i="16"/>
  <c r="FW50" i="16"/>
  <c r="EA50" i="16"/>
  <c r="DO50" i="16"/>
  <c r="CQ50" i="16"/>
  <c r="CE50" i="16"/>
  <c r="BS50" i="16"/>
  <c r="BG50" i="16"/>
  <c r="AU50" i="16"/>
  <c r="AI50" i="16"/>
  <c r="W50" i="16"/>
  <c r="ID50" i="16"/>
  <c r="HR50" i="16"/>
  <c r="GT50" i="16"/>
  <c r="GH50" i="16"/>
  <c r="FV50" i="16"/>
  <c r="FJ50" i="16"/>
  <c r="EX50" i="16"/>
  <c r="EL50" i="16"/>
  <c r="CP50" i="16"/>
  <c r="CD50" i="16"/>
  <c r="BF50" i="16"/>
  <c r="AT50" i="16"/>
  <c r="AH50" i="16"/>
  <c r="V50" i="16"/>
  <c r="IZ50" i="16"/>
  <c r="IN50" i="16"/>
  <c r="GR50" i="16"/>
  <c r="GF50" i="16"/>
  <c r="FH50" i="16"/>
  <c r="EV50" i="16"/>
  <c r="EJ50" i="16"/>
  <c r="DX50" i="16"/>
  <c r="DL50" i="16"/>
  <c r="CZ50" i="16"/>
  <c r="BD50" i="16"/>
  <c r="AR50" i="16"/>
  <c r="AF50" i="16"/>
  <c r="T50" i="16"/>
  <c r="IY50" i="16"/>
  <c r="IM50" i="16"/>
  <c r="IA50" i="16"/>
  <c r="HO50" i="16"/>
  <c r="HC50" i="16"/>
  <c r="FG50" i="16"/>
  <c r="EU50" i="16"/>
  <c r="DW50" i="16"/>
  <c r="DK50" i="16"/>
  <c r="CY50" i="16"/>
  <c r="CM50" i="16"/>
  <c r="CA50" i="16"/>
  <c r="BO50" i="16"/>
  <c r="BC50" i="16"/>
  <c r="AQ50" i="16"/>
  <c r="AE50" i="16"/>
  <c r="S50" i="16"/>
  <c r="E51" i="16"/>
  <c r="IL50" i="16"/>
  <c r="HZ50" i="16"/>
  <c r="HN50" i="16"/>
  <c r="HB50" i="16"/>
  <c r="GP50" i="16"/>
  <c r="GD50" i="16"/>
  <c r="EH50" i="16"/>
  <c r="DV50" i="16"/>
  <c r="CX50" i="16"/>
  <c r="CL50" i="16"/>
  <c r="BZ50" i="16"/>
  <c r="BN50" i="16"/>
  <c r="BB50" i="16"/>
  <c r="AP50" i="16"/>
  <c r="AD50" i="16"/>
  <c r="R50" i="16"/>
  <c r="IV50" i="16"/>
  <c r="IJ50" i="16"/>
  <c r="HL50" i="16"/>
  <c r="GZ50" i="16"/>
  <c r="GN50" i="16"/>
  <c r="GB50" i="16"/>
  <c r="FP50" i="16"/>
  <c r="FD50" i="16"/>
  <c r="DH50" i="16"/>
  <c r="CV50" i="16"/>
  <c r="BX50" i="16"/>
  <c r="BL50" i="16"/>
  <c r="AZ50" i="16"/>
  <c r="AN50" i="16"/>
  <c r="AB50" i="16"/>
  <c r="P50" i="16"/>
  <c r="HW50" i="16"/>
  <c r="HK50" i="16"/>
  <c r="GM50" i="16"/>
  <c r="GA50" i="16"/>
  <c r="FO50" i="16"/>
  <c r="FC50" i="16"/>
  <c r="EQ50" i="16"/>
  <c r="EE50" i="16"/>
  <c r="CI50" i="16"/>
  <c r="BW50" i="16"/>
  <c r="AY50" i="16"/>
  <c r="AM50" i="16"/>
  <c r="AA50" i="16"/>
  <c r="O50" i="16"/>
  <c r="JI50" i="16"/>
  <c r="GO50" i="16"/>
  <c r="BA50" i="16"/>
  <c r="GG50" i="16"/>
  <c r="DM50" i="16"/>
  <c r="AS50" i="16"/>
  <c r="IW50" i="16"/>
  <c r="GC50" i="16"/>
  <c r="DI50" i="16"/>
  <c r="AO50" i="16"/>
  <c r="IO50" i="16"/>
  <c r="FU50" i="16"/>
  <c r="AG50" i="16"/>
  <c r="FQ50" i="16"/>
  <c r="CW50" i="16"/>
  <c r="AC50" i="16"/>
  <c r="IC50" i="16"/>
  <c r="FI50" i="16"/>
  <c r="CO50" i="16"/>
  <c r="U50" i="16"/>
  <c r="HY50" i="16"/>
  <c r="FE50" i="16"/>
  <c r="Q50" i="16"/>
  <c r="ES50" i="16"/>
  <c r="BY50" i="16"/>
  <c r="EK50" i="16"/>
  <c r="BQ50" i="16"/>
  <c r="HA50" i="16"/>
  <c r="EG50" i="16"/>
  <c r="BM50" i="16"/>
  <c r="GS50" i="16"/>
  <c r="BE50" i="16"/>
  <c r="EW50" i="16"/>
  <c r="CC50" i="16"/>
  <c r="HR49" i="16"/>
  <c r="DO49" i="16"/>
  <c r="JC49" i="16"/>
  <c r="EN49" i="16"/>
  <c r="FY49" i="16"/>
  <c r="BV49" i="16"/>
  <c r="HJ49" i="16"/>
  <c r="EZ49" i="16"/>
  <c r="GK49" i="16"/>
  <c r="CH49" i="16"/>
  <c r="HV49" i="16"/>
  <c r="CU49" i="16"/>
  <c r="II49" i="16"/>
  <c r="DT49" i="16"/>
  <c r="JH49" i="16"/>
  <c r="ET49" i="16"/>
  <c r="FS49" i="16"/>
  <c r="BP49" i="16"/>
  <c r="DB49" i="16"/>
  <c r="IP49" i="16"/>
  <c r="EM49" i="16"/>
  <c r="FL49" i="16"/>
  <c r="BI49" i="16"/>
  <c r="GW49" i="16"/>
  <c r="CT49" i="16"/>
  <c r="IH49" i="16"/>
  <c r="HM49" i="16"/>
  <c r="DG49" i="16"/>
  <c r="IU49" i="16"/>
  <c r="EF49" i="16"/>
  <c r="FF49" i="16"/>
  <c r="GE49" i="16"/>
  <c r="CB49" i="16"/>
  <c r="HP49" i="16"/>
  <c r="DN49" i="16"/>
  <c r="JB49" i="16"/>
  <c r="EY49" i="16"/>
  <c r="FX49" i="16"/>
  <c r="BU49" i="16"/>
  <c r="HI49" i="16"/>
  <c r="DF49" i="16"/>
  <c r="IT49" i="16"/>
  <c r="HD49" i="16"/>
  <c r="DA49" i="16"/>
  <c r="DU49" i="16"/>
  <c r="CC49" i="16"/>
  <c r="CW49" i="16"/>
  <c r="DS49" i="16"/>
  <c r="JG49" i="16"/>
  <c r="ER49" i="16"/>
  <c r="FR49" i="16"/>
  <c r="GQ49" i="16"/>
  <c r="CN49" i="16"/>
  <c r="IB49" i="16"/>
  <c r="DZ49" i="16"/>
  <c r="FK49" i="16"/>
  <c r="GJ49" i="16"/>
  <c r="CG49" i="16"/>
  <c r="HU49" i="16"/>
  <c r="DR49" i="16"/>
  <c r="JF49" i="16"/>
  <c r="GI50" i="16" l="1"/>
  <c r="BT50" i="16"/>
  <c r="HH50" i="16"/>
  <c r="DE50" i="16"/>
  <c r="IS50" i="16"/>
  <c r="EP50" i="16"/>
  <c r="IE50" i="16"/>
  <c r="DP50" i="16"/>
  <c r="FA50" i="16"/>
  <c r="GL50" i="16"/>
  <c r="HE50" i="16"/>
  <c r="BK50" i="16"/>
  <c r="GY50" i="16"/>
  <c r="CJ50" i="16"/>
  <c r="HX50" i="16"/>
  <c r="DJ50" i="16"/>
  <c r="IX50" i="16"/>
  <c r="EI50" i="16"/>
  <c r="FT50" i="16"/>
  <c r="BR50" i="16"/>
  <c r="HF50" i="16"/>
  <c r="DC50" i="16"/>
  <c r="IQ50" i="16"/>
  <c r="EB50" i="16"/>
  <c r="FM50" i="16"/>
  <c r="BJ50" i="16"/>
  <c r="GX50" i="16"/>
  <c r="CH50" i="16"/>
  <c r="FZ51" i="16"/>
  <c r="AX51" i="16"/>
  <c r="AL51" i="16"/>
  <c r="Z51" i="16"/>
  <c r="EO51" i="16"/>
  <c r="AW51" i="16"/>
  <c r="AK51" i="16"/>
  <c r="Y51" i="16"/>
  <c r="IR51" i="16"/>
  <c r="DD51" i="16"/>
  <c r="BH51" i="16"/>
  <c r="AV51" i="16"/>
  <c r="AJ51" i="16"/>
  <c r="X51" i="16"/>
  <c r="K51" i="16"/>
  <c r="L51" i="16" s="1"/>
  <c r="ID51" i="16" s="1"/>
  <c r="HS51" i="16"/>
  <c r="CE51" i="16"/>
  <c r="BG51" i="16"/>
  <c r="AU51" i="16"/>
  <c r="AI51" i="16"/>
  <c r="W51" i="16"/>
  <c r="GH51" i="16"/>
  <c r="BF51" i="16"/>
  <c r="AT51" i="16"/>
  <c r="AH51" i="16"/>
  <c r="V51" i="16"/>
  <c r="EV51" i="16"/>
  <c r="BD51" i="16"/>
  <c r="AR51" i="16"/>
  <c r="AF51" i="16"/>
  <c r="T51" i="16"/>
  <c r="IY51" i="16"/>
  <c r="FG51" i="16"/>
  <c r="DK51" i="16"/>
  <c r="BC51" i="16"/>
  <c r="AQ51" i="16"/>
  <c r="AE51" i="16"/>
  <c r="S51" i="16"/>
  <c r="E52" i="16"/>
  <c r="HZ51" i="16"/>
  <c r="EH51" i="16"/>
  <c r="CL51" i="16"/>
  <c r="BB51" i="16"/>
  <c r="AP51" i="16"/>
  <c r="AD51" i="16"/>
  <c r="R51" i="16"/>
  <c r="IV51" i="16"/>
  <c r="GZ51" i="16"/>
  <c r="DH51" i="16"/>
  <c r="BL51" i="16"/>
  <c r="AZ51" i="16"/>
  <c r="AN51" i="16"/>
  <c r="AB51" i="16"/>
  <c r="P51" i="16"/>
  <c r="HW51" i="16"/>
  <c r="GA51" i="16"/>
  <c r="CI51" i="16"/>
  <c r="BK51" i="16"/>
  <c r="AY51" i="16"/>
  <c r="AM51" i="16"/>
  <c r="AA51" i="16"/>
  <c r="O51" i="16"/>
  <c r="BQ51" i="16"/>
  <c r="EG51" i="16"/>
  <c r="GS51" i="16"/>
  <c r="BE51" i="16"/>
  <c r="BA51" i="16"/>
  <c r="GG51" i="16"/>
  <c r="AS51" i="16"/>
  <c r="GC51" i="16"/>
  <c r="AO51" i="16"/>
  <c r="AC51" i="16"/>
  <c r="FI51" i="16"/>
  <c r="CO51" i="16"/>
  <c r="U51" i="16"/>
  <c r="FE51" i="16"/>
  <c r="Q51" i="16"/>
  <c r="DA51" i="16"/>
  <c r="AG51" i="16"/>
  <c r="HQ50" i="16"/>
  <c r="HM50" i="16"/>
  <c r="IK50" i="16"/>
  <c r="JA50" i="16"/>
  <c r="CU50" i="16"/>
  <c r="II50" i="16"/>
  <c r="DT50" i="16"/>
  <c r="JH50" i="16"/>
  <c r="ET50" i="16"/>
  <c r="FS50" i="16"/>
  <c r="BP50" i="16"/>
  <c r="HD50" i="16"/>
  <c r="DB50" i="16"/>
  <c r="IP50" i="16"/>
  <c r="EM50" i="16"/>
  <c r="FL50" i="16"/>
  <c r="BI50" i="16"/>
  <c r="GW50" i="16"/>
  <c r="CT50" i="16"/>
  <c r="IH50" i="16"/>
  <c r="DG50" i="16"/>
  <c r="IU50" i="16"/>
  <c r="EF50" i="16"/>
  <c r="FF50" i="16"/>
  <c r="GE50" i="16"/>
  <c r="CB50" i="16"/>
  <c r="HP50" i="16"/>
  <c r="DN50" i="16"/>
  <c r="JB50" i="16"/>
  <c r="EY50" i="16"/>
  <c r="FX50" i="16"/>
  <c r="BU50" i="16"/>
  <c r="HI50" i="16"/>
  <c r="DF50" i="16"/>
  <c r="IT50" i="16"/>
  <c r="EZ50" i="16"/>
  <c r="HV50" i="16"/>
  <c r="DY50" i="16"/>
  <c r="CK50" i="16"/>
  <c r="DA50" i="16"/>
  <c r="DU50" i="16"/>
  <c r="DS50" i="16"/>
  <c r="JG50" i="16"/>
  <c r="ER50" i="16"/>
  <c r="FR50" i="16"/>
  <c r="GQ50" i="16"/>
  <c r="CN50" i="16"/>
  <c r="IB50" i="16"/>
  <c r="DZ50" i="16"/>
  <c r="FK50" i="16"/>
  <c r="GJ50" i="16"/>
  <c r="CG50" i="16"/>
  <c r="HU50" i="16"/>
  <c r="DR50" i="16"/>
  <c r="JF50" i="16"/>
  <c r="HY51" i="16" l="1"/>
  <c r="IW51" i="16"/>
  <c r="BM51" i="16"/>
  <c r="GM51" i="16"/>
  <c r="BX51" i="16"/>
  <c r="HL51" i="16"/>
  <c r="CX51" i="16"/>
  <c r="IL51" i="16"/>
  <c r="DW51" i="16"/>
  <c r="FH51" i="16"/>
  <c r="GT51" i="16"/>
  <c r="CQ51" i="16"/>
  <c r="IE51" i="16"/>
  <c r="DP51" i="16"/>
  <c r="JD51" i="16"/>
  <c r="FA51" i="16"/>
  <c r="GL51" i="16"/>
  <c r="GY51" i="16"/>
  <c r="CJ51" i="16"/>
  <c r="HX51" i="16"/>
  <c r="DJ51" i="16"/>
  <c r="IX51" i="16"/>
  <c r="EI51" i="16"/>
  <c r="FT51" i="16"/>
  <c r="BR51" i="16"/>
  <c r="HF51" i="16"/>
  <c r="DC51" i="16"/>
  <c r="IQ51" i="16"/>
  <c r="EB51" i="16"/>
  <c r="FM51" i="16"/>
  <c r="BJ51" i="16"/>
  <c r="GX51" i="16"/>
  <c r="DM51" i="16"/>
  <c r="HA51" i="16"/>
  <c r="BW51" i="16"/>
  <c r="HK51" i="16"/>
  <c r="CV51" i="16"/>
  <c r="IJ51" i="16"/>
  <c r="DV51" i="16"/>
  <c r="IU52" i="16"/>
  <c r="HW52" i="16"/>
  <c r="GY52" i="16"/>
  <c r="EE52" i="16"/>
  <c r="DG52" i="16"/>
  <c r="JF52" i="16"/>
  <c r="IH52" i="16"/>
  <c r="HI52" i="16"/>
  <c r="GK52" i="16"/>
  <c r="FM52" i="16"/>
  <c r="EO52" i="16"/>
  <c r="IM52" i="16"/>
  <c r="HF52" i="16"/>
  <c r="GD52" i="16"/>
  <c r="EZ52" i="16"/>
  <c r="BV52" i="16"/>
  <c r="AX52" i="16"/>
  <c r="AL52" i="16"/>
  <c r="Z52" i="16"/>
  <c r="IL52" i="16"/>
  <c r="EY52" i="16"/>
  <c r="DW52" i="16"/>
  <c r="CT52" i="16"/>
  <c r="BU52" i="16"/>
  <c r="BI52" i="16"/>
  <c r="AW52" i="16"/>
  <c r="AK52" i="16"/>
  <c r="Y52" i="16"/>
  <c r="IK52" i="16"/>
  <c r="HD52" i="16"/>
  <c r="GP52" i="16"/>
  <c r="GB52" i="16"/>
  <c r="EX52" i="16"/>
  <c r="BT52" i="16"/>
  <c r="BH52" i="16"/>
  <c r="AV52" i="16"/>
  <c r="AJ52" i="16"/>
  <c r="X52" i="16"/>
  <c r="K52" i="16"/>
  <c r="L52" i="16" s="1"/>
  <c r="IZ52" i="16"/>
  <c r="FK52" i="16"/>
  <c r="EI52" i="16"/>
  <c r="DU52" i="16"/>
  <c r="DF52" i="16"/>
  <c r="CQ52" i="16"/>
  <c r="CE52" i="16"/>
  <c r="BG52" i="16"/>
  <c r="AU52" i="16"/>
  <c r="AI52" i="16"/>
  <c r="W52" i="16"/>
  <c r="IY52" i="16"/>
  <c r="HP52" i="16"/>
  <c r="HB52" i="16"/>
  <c r="GN52" i="16"/>
  <c r="FX52" i="16"/>
  <c r="FJ52" i="16"/>
  <c r="CD52" i="16"/>
  <c r="BF52" i="16"/>
  <c r="AT52" i="16"/>
  <c r="AH52" i="16"/>
  <c r="V52" i="16"/>
  <c r="IW52" i="16"/>
  <c r="FH52" i="16"/>
  <c r="EF52" i="16"/>
  <c r="DP52" i="16"/>
  <c r="DB52" i="16"/>
  <c r="CN52" i="16"/>
  <c r="CB52" i="16"/>
  <c r="BD52" i="16"/>
  <c r="AR52" i="16"/>
  <c r="AF52" i="16"/>
  <c r="T52" i="16"/>
  <c r="IR52" i="16"/>
  <c r="HM52" i="16"/>
  <c r="GX52" i="16"/>
  <c r="GI52" i="16"/>
  <c r="FU52" i="16"/>
  <c r="FG52" i="16"/>
  <c r="CA52" i="16"/>
  <c r="BC52" i="16"/>
  <c r="AQ52" i="16"/>
  <c r="AE52" i="16"/>
  <c r="S52" i="16"/>
  <c r="IQ52" i="16"/>
  <c r="FF52" i="16"/>
  <c r="EB52" i="16"/>
  <c r="DN52" i="16"/>
  <c r="CZ52" i="16"/>
  <c r="CL52" i="16"/>
  <c r="BZ52" i="16"/>
  <c r="BB52" i="16"/>
  <c r="AP52" i="16"/>
  <c r="AD52" i="16"/>
  <c r="R52" i="16"/>
  <c r="JI52" i="16"/>
  <c r="HY52" i="16"/>
  <c r="HH52" i="16"/>
  <c r="GT52" i="16"/>
  <c r="GF52" i="16"/>
  <c r="FR52" i="16"/>
  <c r="CJ52" i="16"/>
  <c r="BL52" i="16"/>
  <c r="AZ52" i="16"/>
  <c r="AN52" i="16"/>
  <c r="AB52" i="16"/>
  <c r="P52" i="16"/>
  <c r="GE52" i="16"/>
  <c r="FB52" i="16"/>
  <c r="EM52" i="16"/>
  <c r="DY52" i="16"/>
  <c r="DK52" i="16"/>
  <c r="CW52" i="16"/>
  <c r="AY52" i="16"/>
  <c r="AM52" i="16"/>
  <c r="AA52" i="16"/>
  <c r="O52" i="16"/>
  <c r="GG52" i="16"/>
  <c r="CY52" i="16"/>
  <c r="AC52" i="16"/>
  <c r="FW52" i="16"/>
  <c r="CO52" i="16"/>
  <c r="U52" i="16"/>
  <c r="E53" i="16"/>
  <c r="Q52" i="16"/>
  <c r="IX52" i="16"/>
  <c r="CC52" i="16"/>
  <c r="IP52" i="16"/>
  <c r="FE52" i="16"/>
  <c r="BY52" i="16"/>
  <c r="ID52" i="16"/>
  <c r="HJ52" i="16"/>
  <c r="BA52" i="16"/>
  <c r="HA52" i="16"/>
  <c r="DR52" i="16"/>
  <c r="AS52" i="16"/>
  <c r="GU52" i="16"/>
  <c r="AO52" i="16"/>
  <c r="AG52" i="16"/>
  <c r="EG52" i="16"/>
  <c r="BE52" i="16"/>
  <c r="HO52" i="16"/>
  <c r="EU51" i="16"/>
  <c r="GF51" i="16"/>
  <c r="CD51" i="16"/>
  <c r="HR51" i="16"/>
  <c r="DO51" i="16"/>
  <c r="JC51" i="16"/>
  <c r="EN51" i="16"/>
  <c r="FY51" i="16"/>
  <c r="BV51" i="16"/>
  <c r="HJ51" i="16"/>
  <c r="CH51" i="16"/>
  <c r="FU51" i="16"/>
  <c r="EK51" i="16"/>
  <c r="ET51" i="16"/>
  <c r="FS51" i="16"/>
  <c r="HD51" i="16"/>
  <c r="IP51" i="16"/>
  <c r="EM51" i="16"/>
  <c r="FL51" i="16"/>
  <c r="BI51" i="16"/>
  <c r="GW51" i="16"/>
  <c r="IH51" i="16"/>
  <c r="GR51" i="16"/>
  <c r="IC51" i="16"/>
  <c r="DT51" i="16"/>
  <c r="BP51" i="16"/>
  <c r="DB51" i="16"/>
  <c r="CT51" i="16"/>
  <c r="IO51" i="16"/>
  <c r="HE51" i="16"/>
  <c r="DG51" i="16"/>
  <c r="IU51" i="16"/>
  <c r="EF51" i="16"/>
  <c r="FF51" i="16"/>
  <c r="GE51" i="16"/>
  <c r="CB51" i="16"/>
  <c r="HP51" i="16"/>
  <c r="DN51" i="16"/>
  <c r="JB51" i="16"/>
  <c r="EY51" i="16"/>
  <c r="FX51" i="16"/>
  <c r="BU51" i="16"/>
  <c r="HI51" i="16"/>
  <c r="DF51" i="16"/>
  <c r="IT51" i="16"/>
  <c r="JH51" i="16"/>
  <c r="BY51" i="16"/>
  <c r="ER51" i="16"/>
  <c r="GQ51" i="16"/>
  <c r="DR51" i="16"/>
  <c r="FQ51" i="16"/>
  <c r="ES51" i="16"/>
  <c r="GD51" i="16"/>
  <c r="BO51" i="16"/>
  <c r="HC51" i="16"/>
  <c r="CZ51" i="16"/>
  <c r="IN51" i="16"/>
  <c r="EL51" i="16"/>
  <c r="FW51" i="16"/>
  <c r="CS51" i="16"/>
  <c r="IG51" i="16"/>
  <c r="ED51" i="16"/>
  <c r="EA51" i="16"/>
  <c r="HV51" i="16"/>
  <c r="II51" i="16"/>
  <c r="CC51" i="16"/>
  <c r="DS51" i="16"/>
  <c r="CN51" i="16"/>
  <c r="FK51" i="16"/>
  <c r="HU51" i="16"/>
  <c r="EE51" i="16"/>
  <c r="GV51" i="16"/>
  <c r="HQ51" i="16"/>
  <c r="IK51" i="16"/>
  <c r="JI51" i="16"/>
  <c r="HM51" i="16"/>
  <c r="EQ51" i="16"/>
  <c r="FP51" i="16"/>
  <c r="GP51" i="16"/>
  <c r="CA51" i="16"/>
  <c r="HO51" i="16"/>
  <c r="DL51" i="16"/>
  <c r="IZ51" i="16"/>
  <c r="EX51" i="16"/>
  <c r="GI51" i="16"/>
  <c r="BT51" i="16"/>
  <c r="HH51" i="16"/>
  <c r="DE51" i="16"/>
  <c r="IS51" i="16"/>
  <c r="EP51" i="16"/>
  <c r="JA51" i="16"/>
  <c r="DU51" i="16"/>
  <c r="FR51" i="16"/>
  <c r="IB51" i="16"/>
  <c r="GJ51" i="16"/>
  <c r="JF51" i="16"/>
  <c r="GO51" i="16"/>
  <c r="FC51" i="16"/>
  <c r="GB51" i="16"/>
  <c r="BN51" i="16"/>
  <c r="HB51" i="16"/>
  <c r="CM51" i="16"/>
  <c r="IA51" i="16"/>
  <c r="DX51" i="16"/>
  <c r="FJ51" i="16"/>
  <c r="GU51" i="16"/>
  <c r="CF51" i="16"/>
  <c r="HT51" i="16"/>
  <c r="DQ51" i="16"/>
  <c r="JE51" i="16"/>
  <c r="FB51" i="16"/>
  <c r="CP51" i="16"/>
  <c r="EZ51" i="16"/>
  <c r="GK51" i="16"/>
  <c r="CU51" i="16"/>
  <c r="CW51" i="16"/>
  <c r="JG51" i="16"/>
  <c r="DZ51" i="16"/>
  <c r="CG51" i="16"/>
  <c r="EW51" i="16"/>
  <c r="FD51" i="16"/>
  <c r="CK51" i="16"/>
  <c r="DI51" i="16"/>
  <c r="DY51" i="16"/>
  <c r="FO51" i="16"/>
  <c r="GN51" i="16"/>
  <c r="BZ51" i="16"/>
  <c r="HN51" i="16"/>
  <c r="CY51" i="16"/>
  <c r="IM51" i="16"/>
  <c r="EJ51" i="16"/>
  <c r="FV51" i="16"/>
  <c r="BS51" i="16"/>
  <c r="HG51" i="16"/>
  <c r="CR51" i="16"/>
  <c r="IF51" i="16"/>
  <c r="EC51" i="16"/>
  <c r="FN51" i="16"/>
  <c r="FL52" i="16" l="1"/>
  <c r="CG52" i="16"/>
  <c r="JB52" i="16"/>
  <c r="FP52" i="16"/>
  <c r="FA52" i="16"/>
  <c r="IT52" i="16"/>
  <c r="HK52" i="16"/>
  <c r="DI52" i="16"/>
  <c r="GR52" i="16"/>
  <c r="FY52" i="16"/>
  <c r="CU52" i="16"/>
  <c r="II52" i="16"/>
  <c r="EA52" i="16"/>
  <c r="FI52" i="16"/>
  <c r="FQ52" i="16"/>
  <c r="BX52" i="16"/>
  <c r="IO52" i="16"/>
  <c r="ER52" i="16"/>
  <c r="BO52" i="16"/>
  <c r="IB52" i="16"/>
  <c r="ET52" i="16"/>
  <c r="BR52" i="16"/>
  <c r="IE52" i="16"/>
  <c r="EW52" i="16"/>
  <c r="HR52" i="16"/>
  <c r="EK52" i="16"/>
  <c r="BJ52" i="16"/>
  <c r="HT52" i="16"/>
  <c r="GW52" i="16"/>
  <c r="DS52" i="16"/>
  <c r="JG52" i="16"/>
  <c r="IJ52" i="16"/>
  <c r="BM52" i="16"/>
  <c r="GS52" i="16"/>
  <c r="CX52" i="16"/>
  <c r="FT52" i="16"/>
  <c r="CM52" i="16"/>
  <c r="FV52" i="16"/>
  <c r="CP52" i="16"/>
  <c r="FZ52" i="16"/>
  <c r="CF52" i="16"/>
  <c r="JA52" i="16"/>
  <c r="FN52" i="16"/>
  <c r="CH52" i="16"/>
  <c r="JC52" i="16"/>
  <c r="HU52" i="16"/>
  <c r="EQ52" i="16"/>
  <c r="IV52" i="16"/>
  <c r="DC52" i="16"/>
  <c r="EP52" i="16"/>
  <c r="CK52" i="16"/>
  <c r="HG52" i="16"/>
  <c r="DL52" i="16"/>
  <c r="GH52" i="16"/>
  <c r="DA52" i="16"/>
  <c r="GJ52" i="16"/>
  <c r="DD52" i="16"/>
  <c r="GO52" i="16"/>
  <c r="CR52" i="16"/>
  <c r="GC52" i="16"/>
  <c r="CV52" i="16"/>
  <c r="CS52" i="16"/>
  <c r="IG52" i="16"/>
  <c r="FC52" i="16"/>
  <c r="JH52" i="16"/>
  <c r="GL52" i="16"/>
  <c r="HZ52" i="16"/>
  <c r="FS52" i="16"/>
  <c r="BK52" i="16"/>
  <c r="HX52" i="16"/>
  <c r="DZ52" i="16"/>
  <c r="GV52" i="16"/>
  <c r="DO52" i="16"/>
  <c r="GZ52" i="16"/>
  <c r="DT52" i="16"/>
  <c r="HC52" i="16"/>
  <c r="DH52" i="16"/>
  <c r="GQ52" i="16"/>
  <c r="DJ52" i="16"/>
  <c r="DE52" i="16"/>
  <c r="IS52" i="16"/>
  <c r="FO52" i="16"/>
  <c r="BQ52" i="16"/>
  <c r="JH53" i="16"/>
  <c r="GZ53" i="16"/>
  <c r="GB53" i="16"/>
  <c r="FP53" i="16"/>
  <c r="FD53" i="16"/>
  <c r="ER53" i="16"/>
  <c r="EF53" i="16"/>
  <c r="DT53" i="16"/>
  <c r="BL53" i="16"/>
  <c r="AZ53" i="16"/>
  <c r="AN53" i="16"/>
  <c r="AB53" i="16"/>
  <c r="P53" i="16"/>
  <c r="JG53" i="16"/>
  <c r="IU53" i="16"/>
  <c r="II53" i="16"/>
  <c r="GA53" i="16"/>
  <c r="FC53" i="16"/>
  <c r="EQ53" i="16"/>
  <c r="EE53" i="16"/>
  <c r="DS53" i="16"/>
  <c r="DG53" i="16"/>
  <c r="CU53" i="16"/>
  <c r="AY53" i="16"/>
  <c r="AM53" i="16"/>
  <c r="AA53" i="16"/>
  <c r="O53" i="16"/>
  <c r="JF53" i="16"/>
  <c r="IT53" i="16"/>
  <c r="IH53" i="16"/>
  <c r="HV53" i="16"/>
  <c r="HJ53" i="16"/>
  <c r="FB53" i="16"/>
  <c r="ED53" i="16"/>
  <c r="DR53" i="16"/>
  <c r="DF53" i="16"/>
  <c r="CT53" i="16"/>
  <c r="CH53" i="16"/>
  <c r="BV53" i="16"/>
  <c r="BJ53" i="16"/>
  <c r="AX53" i="16"/>
  <c r="AL53" i="16"/>
  <c r="Z53" i="16"/>
  <c r="JE53" i="16"/>
  <c r="IG53" i="16"/>
  <c r="HU53" i="16"/>
  <c r="HI53" i="16"/>
  <c r="GW53" i="16"/>
  <c r="GK53" i="16"/>
  <c r="FY53" i="16"/>
  <c r="DQ53" i="16"/>
  <c r="CS53" i="16"/>
  <c r="CG53" i="16"/>
  <c r="BU53" i="16"/>
  <c r="BI53" i="16"/>
  <c r="AW53" i="16"/>
  <c r="AK53" i="16"/>
  <c r="Y53" i="16"/>
  <c r="HT53" i="16"/>
  <c r="GV53" i="16"/>
  <c r="GJ53" i="16"/>
  <c r="JA53" i="16"/>
  <c r="IE53" i="16"/>
  <c r="HN53" i="16"/>
  <c r="GR53" i="16"/>
  <c r="DC53" i="16"/>
  <c r="BS53" i="16"/>
  <c r="BC53" i="16"/>
  <c r="AI53" i="16"/>
  <c r="S53" i="16"/>
  <c r="IZ53" i="16"/>
  <c r="ID53" i="16"/>
  <c r="EL53" i="16"/>
  <c r="DB53" i="16"/>
  <c r="CL53" i="16"/>
  <c r="BR53" i="16"/>
  <c r="BB53" i="16"/>
  <c r="AH53" i="16"/>
  <c r="R53" i="16"/>
  <c r="FU53" i="16"/>
  <c r="EK53" i="16"/>
  <c r="DU53" i="16"/>
  <c r="DA53" i="16"/>
  <c r="CK53" i="16"/>
  <c r="BQ53" i="16"/>
  <c r="BA53" i="16"/>
  <c r="AG53" i="16"/>
  <c r="Q53" i="16"/>
  <c r="HF53" i="16"/>
  <c r="GO53" i="16"/>
  <c r="FT53" i="16"/>
  <c r="EZ53" i="16"/>
  <c r="EJ53" i="16"/>
  <c r="DP53" i="16"/>
  <c r="CZ53" i="16"/>
  <c r="CF53" i="16"/>
  <c r="AV53" i="16"/>
  <c r="AF53" i="16"/>
  <c r="K53" i="16"/>
  <c r="L53" i="16" s="1"/>
  <c r="IW53" i="16"/>
  <c r="IA53" i="16"/>
  <c r="HE53" i="16"/>
  <c r="GI53" i="16"/>
  <c r="FS53" i="16"/>
  <c r="EY53" i="16"/>
  <c r="EI53" i="16"/>
  <c r="DO53" i="16"/>
  <c r="AU53" i="16"/>
  <c r="AE53" i="16"/>
  <c r="IP53" i="16"/>
  <c r="HY53" i="16"/>
  <c r="HC53" i="16"/>
  <c r="GG53" i="16"/>
  <c r="FQ53" i="16"/>
  <c r="EW53" i="16"/>
  <c r="EG53" i="16"/>
  <c r="BM53" i="16"/>
  <c r="AS53" i="16"/>
  <c r="AC53" i="16"/>
  <c r="IO53" i="16"/>
  <c r="HS53" i="16"/>
  <c r="HB53" i="16"/>
  <c r="GF53" i="16"/>
  <c r="FL53" i="16"/>
  <c r="EV53" i="16"/>
  <c r="CB53" i="16"/>
  <c r="BH53" i="16"/>
  <c r="AR53" i="16"/>
  <c r="X53" i="16"/>
  <c r="E54" i="16"/>
  <c r="IN53" i="16"/>
  <c r="HR53" i="16"/>
  <c r="HA53" i="16"/>
  <c r="GE53" i="16"/>
  <c r="EA53" i="16"/>
  <c r="DK53" i="16"/>
  <c r="CQ53" i="16"/>
  <c r="CA53" i="16"/>
  <c r="BG53" i="16"/>
  <c r="AQ53" i="16"/>
  <c r="W53" i="16"/>
  <c r="JC53" i="16"/>
  <c r="IL53" i="16"/>
  <c r="HP53" i="16"/>
  <c r="FI53" i="16"/>
  <c r="ES53" i="16"/>
  <c r="DY53" i="16"/>
  <c r="DI53" i="16"/>
  <c r="CO53" i="16"/>
  <c r="BY53" i="16"/>
  <c r="BE53" i="16"/>
  <c r="AO53" i="16"/>
  <c r="U53" i="16"/>
  <c r="JB53" i="16"/>
  <c r="GS53" i="16"/>
  <c r="FX53" i="16"/>
  <c r="FH53" i="16"/>
  <c r="EN53" i="16"/>
  <c r="DX53" i="16"/>
  <c r="DD53" i="16"/>
  <c r="CN53" i="16"/>
  <c r="BT53" i="16"/>
  <c r="BD53" i="16"/>
  <c r="AJ53" i="16"/>
  <c r="T53" i="16"/>
  <c r="IM53" i="16"/>
  <c r="DZ53" i="16"/>
  <c r="V53" i="16"/>
  <c r="HZ53" i="16"/>
  <c r="DN53" i="16"/>
  <c r="HQ53" i="16"/>
  <c r="DJ53" i="16"/>
  <c r="HD53" i="16"/>
  <c r="CX53" i="16"/>
  <c r="GU53" i="16"/>
  <c r="CP53" i="16"/>
  <c r="CD53" i="16"/>
  <c r="GD53" i="16"/>
  <c r="BZ53" i="16"/>
  <c r="FJ53" i="16"/>
  <c r="BF53" i="16"/>
  <c r="EX53" i="16"/>
  <c r="AT53" i="16"/>
  <c r="JI53" i="16"/>
  <c r="ET53" i="16"/>
  <c r="AP53" i="16"/>
  <c r="IQ53" i="16"/>
  <c r="AD53" i="16"/>
  <c r="FR53" i="16"/>
  <c r="BN53" i="16"/>
  <c r="BW52" i="16"/>
  <c r="IN52" i="16"/>
  <c r="EN52" i="16"/>
  <c r="HL52" i="16"/>
  <c r="ED52" i="16"/>
  <c r="HN52" i="16"/>
  <c r="EH52" i="16"/>
  <c r="HQ52" i="16"/>
  <c r="DV52" i="16"/>
  <c r="HE52" i="16"/>
  <c r="DX52" i="16"/>
  <c r="DQ52" i="16"/>
  <c r="JE52" i="16"/>
  <c r="GA52" i="16"/>
  <c r="DM52" i="16"/>
  <c r="EU52" i="16"/>
  <c r="CI52" i="16"/>
  <c r="JD52" i="16"/>
  <c r="FD52" i="16"/>
  <c r="BN52" i="16"/>
  <c r="IA52" i="16"/>
  <c r="ES52" i="16"/>
  <c r="BP52" i="16"/>
  <c r="IC52" i="16"/>
  <c r="EV52" i="16"/>
  <c r="BS52" i="16"/>
  <c r="IF52" i="16"/>
  <c r="EJ52" i="16"/>
  <c r="HS52" i="16"/>
  <c r="EL52" i="16"/>
  <c r="EC52" i="16"/>
  <c r="HV52" i="16"/>
  <c r="GM52" i="16"/>
  <c r="FE53" i="16" l="1"/>
  <c r="DV53" i="16"/>
  <c r="CM53" i="16"/>
  <c r="HH53" i="16"/>
  <c r="DE53" i="16"/>
  <c r="IS53" i="16"/>
  <c r="EP53" i="16"/>
  <c r="FO53" i="16"/>
  <c r="GN53" i="16"/>
  <c r="JH54" i="16"/>
  <c r="IJ54" i="16"/>
  <c r="DT54" i="16"/>
  <c r="CV54" i="16"/>
  <c r="AZ54" i="16"/>
  <c r="AN54" i="16"/>
  <c r="AB54" i="16"/>
  <c r="P54" i="16"/>
  <c r="II54" i="16"/>
  <c r="HK54" i="16"/>
  <c r="CU54" i="16"/>
  <c r="BW54" i="16"/>
  <c r="BK54" i="16"/>
  <c r="AY54" i="16"/>
  <c r="AM54" i="16"/>
  <c r="AA54" i="16"/>
  <c r="O54" i="16"/>
  <c r="HJ54" i="16"/>
  <c r="GL54" i="16"/>
  <c r="CH54" i="16"/>
  <c r="BV54" i="16"/>
  <c r="BJ54" i="16"/>
  <c r="AX54" i="16"/>
  <c r="AL54" i="16"/>
  <c r="Z54" i="16"/>
  <c r="GK54" i="16"/>
  <c r="FY54" i="16"/>
  <c r="FA54" i="16"/>
  <c r="BI54" i="16"/>
  <c r="AW54" i="16"/>
  <c r="AK54" i="16"/>
  <c r="Y54" i="16"/>
  <c r="JD54" i="16"/>
  <c r="EN54" i="16"/>
  <c r="DP54" i="16"/>
  <c r="BH54" i="16"/>
  <c r="AV54" i="16"/>
  <c r="AJ54" i="16"/>
  <c r="X54" i="16"/>
  <c r="K54" i="16"/>
  <c r="L54" i="16" s="1"/>
  <c r="JC54" i="16"/>
  <c r="IP54" i="16"/>
  <c r="DZ54" i="16"/>
  <c r="DB54" i="16"/>
  <c r="BF54" i="16"/>
  <c r="HC54" i="16"/>
  <c r="GQ54" i="16"/>
  <c r="FS54" i="16"/>
  <c r="BO54" i="16"/>
  <c r="BC54" i="16"/>
  <c r="IB54" i="16"/>
  <c r="AO54" i="16"/>
  <c r="S54" i="16"/>
  <c r="JA54" i="16"/>
  <c r="HZ54" i="16"/>
  <c r="FT54" i="16"/>
  <c r="BG54" i="16"/>
  <c r="AI54" i="16"/>
  <c r="R54" i="16"/>
  <c r="GS54" i="16"/>
  <c r="FR54" i="16"/>
  <c r="DL54" i="16"/>
  <c r="BE54" i="16"/>
  <c r="AH54" i="16"/>
  <c r="Q54" i="16"/>
  <c r="EK54" i="16"/>
  <c r="DJ54" i="16"/>
  <c r="BD54" i="16"/>
  <c r="AG54" i="16"/>
  <c r="BB54" i="16"/>
  <c r="AF54" i="16"/>
  <c r="IO54" i="16"/>
  <c r="HN54" i="16"/>
  <c r="AU54" i="16"/>
  <c r="AD54" i="16"/>
  <c r="HM54" i="16"/>
  <c r="GG54" i="16"/>
  <c r="FF54" i="16"/>
  <c r="EA54" i="16"/>
  <c r="AT54" i="16"/>
  <c r="AC54" i="16"/>
  <c r="DY54" i="16"/>
  <c r="CX54" i="16"/>
  <c r="BS54" i="16"/>
  <c r="AS54" i="16"/>
  <c r="W54" i="16"/>
  <c r="AQ54" i="16"/>
  <c r="U54" i="16"/>
  <c r="E55" i="16"/>
  <c r="IC54" i="16"/>
  <c r="AP54" i="16"/>
  <c r="T54" i="16"/>
  <c r="DX54" i="16"/>
  <c r="DC54" i="16"/>
  <c r="CW54" i="16"/>
  <c r="IQ54" i="16"/>
  <c r="BA54" i="16"/>
  <c r="AR54" i="16"/>
  <c r="V54" i="16"/>
  <c r="FI54" i="16"/>
  <c r="EY54" i="16"/>
  <c r="EH54" i="16"/>
  <c r="AE54" i="16"/>
  <c r="IB53" i="16"/>
  <c r="GP53" i="16"/>
  <c r="FF53" i="16"/>
  <c r="DW53" i="16"/>
  <c r="IF53" i="16"/>
  <c r="EC53" i="16"/>
  <c r="FN53" i="16"/>
  <c r="GM53" i="16"/>
  <c r="BX53" i="16"/>
  <c r="HL53" i="16"/>
  <c r="CR53" i="16"/>
  <c r="CC53" i="16"/>
  <c r="BO53" i="16"/>
  <c r="IX53" i="16"/>
  <c r="HG53" i="16"/>
  <c r="FV53" i="16"/>
  <c r="EM53" i="16"/>
  <c r="IR53" i="16"/>
  <c r="EO53" i="16"/>
  <c r="FZ53" i="16"/>
  <c r="BK53" i="16"/>
  <c r="GY53" i="16"/>
  <c r="CJ53" i="16"/>
  <c r="HX53" i="16"/>
  <c r="HO53" i="16"/>
  <c r="GC53" i="16"/>
  <c r="EU53" i="16"/>
  <c r="DL53" i="16"/>
  <c r="CW53" i="16"/>
  <c r="CE53" i="16"/>
  <c r="IC53" i="16"/>
  <c r="GQ53" i="16"/>
  <c r="FG53" i="16"/>
  <c r="JD53" i="16"/>
  <c r="FA53" i="16"/>
  <c r="GL53" i="16"/>
  <c r="BW53" i="16"/>
  <c r="HK53" i="16"/>
  <c r="CV53" i="16"/>
  <c r="IJ53" i="16"/>
  <c r="EH53" i="16"/>
  <c r="GH53" i="16"/>
  <c r="IK53" i="16"/>
  <c r="GT53" i="16"/>
  <c r="FK53" i="16"/>
  <c r="EB53" i="16"/>
  <c r="DM53" i="16"/>
  <c r="CY53" i="16"/>
  <c r="BP53" i="16"/>
  <c r="IY53" i="16"/>
  <c r="HM53" i="16"/>
  <c r="FW53" i="16"/>
  <c r="FM53" i="16"/>
  <c r="GX53" i="16"/>
  <c r="CI53" i="16"/>
  <c r="HW53" i="16"/>
  <c r="DH53" i="16"/>
  <c r="IV53" i="16"/>
  <c r="GB55" i="16" l="1"/>
  <c r="BL55" i="16"/>
  <c r="AZ55" i="16"/>
  <c r="AN55" i="16"/>
  <c r="AB55" i="16"/>
  <c r="P55" i="16"/>
  <c r="FC55" i="16"/>
  <c r="BK55" i="16"/>
  <c r="AY55" i="16"/>
  <c r="AM55" i="16"/>
  <c r="AA55" i="16"/>
  <c r="O55" i="16"/>
  <c r="ED55" i="16"/>
  <c r="BJ55" i="16"/>
  <c r="AX55" i="16"/>
  <c r="AL55" i="16"/>
  <c r="Z55" i="16"/>
  <c r="IG55" i="16"/>
  <c r="CS55" i="16"/>
  <c r="BI55" i="16"/>
  <c r="AW55" i="16"/>
  <c r="AK55" i="16"/>
  <c r="Y55" i="16"/>
  <c r="GV55" i="16"/>
  <c r="BH55" i="16"/>
  <c r="AV55" i="16"/>
  <c r="AJ55" i="16"/>
  <c r="X55" i="16"/>
  <c r="K55" i="16"/>
  <c r="L55" i="16" s="1"/>
  <c r="FW55" i="16"/>
  <c r="EA55" i="16"/>
  <c r="BG55" i="16"/>
  <c r="AU55" i="16"/>
  <c r="AI55" i="16"/>
  <c r="W55" i="16"/>
  <c r="ID55" i="16"/>
  <c r="EL55" i="16"/>
  <c r="CP55" i="16"/>
  <c r="BF55" i="16"/>
  <c r="AT55" i="16"/>
  <c r="AH55" i="16"/>
  <c r="V55" i="16"/>
  <c r="IZ55" i="16"/>
  <c r="IN55" i="16"/>
  <c r="GR55" i="16"/>
  <c r="DL55" i="16"/>
  <c r="CZ55" i="16"/>
  <c r="BD55" i="16"/>
  <c r="AR55" i="16"/>
  <c r="AF55" i="16"/>
  <c r="T55" i="16"/>
  <c r="HO55" i="16"/>
  <c r="HC55" i="16"/>
  <c r="FG55" i="16"/>
  <c r="CA55" i="16"/>
  <c r="BO55" i="16"/>
  <c r="BC55" i="16"/>
  <c r="AQ55" i="16"/>
  <c r="AE55" i="16"/>
  <c r="S55" i="16"/>
  <c r="E56" i="16"/>
  <c r="GP55" i="16"/>
  <c r="GD55" i="16"/>
  <c r="EH55" i="16"/>
  <c r="IW55" i="16"/>
  <c r="IK55" i="16"/>
  <c r="GO55" i="16"/>
  <c r="BA55" i="16"/>
  <c r="HE55" i="16"/>
  <c r="AS55" i="16"/>
  <c r="CW55" i="16"/>
  <c r="AP55" i="16"/>
  <c r="AO55" i="16"/>
  <c r="AG55" i="16"/>
  <c r="EW55" i="16"/>
  <c r="AC55" i="16"/>
  <c r="BQ55" i="16"/>
  <c r="U55" i="16"/>
  <c r="R55" i="16"/>
  <c r="BE55" i="16"/>
  <c r="IC55" i="16"/>
  <c r="BB55" i="16"/>
  <c r="AD55" i="16"/>
  <c r="Q55" i="16"/>
  <c r="CE54" i="16"/>
  <c r="EM54" i="16"/>
  <c r="GU54" i="16"/>
  <c r="JI54" i="16"/>
  <c r="GE54" i="16"/>
  <c r="DN54" i="16"/>
  <c r="JB54" i="16"/>
  <c r="EB54" i="16"/>
  <c r="FM54" i="16"/>
  <c r="GX54" i="16"/>
  <c r="CI54" i="16"/>
  <c r="HW54" i="16"/>
  <c r="DH54" i="16"/>
  <c r="IV54" i="16"/>
  <c r="EL54" i="16"/>
  <c r="EZ54" i="16"/>
  <c r="DG54" i="16"/>
  <c r="GD54" i="16"/>
  <c r="BP54" i="16"/>
  <c r="FE54" i="16"/>
  <c r="IN54" i="16"/>
  <c r="CC54" i="16"/>
  <c r="FQ54" i="16"/>
  <c r="HY54" i="16"/>
  <c r="CA54" i="16"/>
  <c r="HO54" i="16"/>
  <c r="EX54" i="16"/>
  <c r="FL54" i="16"/>
  <c r="GW54" i="16"/>
  <c r="CT54" i="16"/>
  <c r="IH54" i="16"/>
  <c r="DS54" i="16"/>
  <c r="JG54" i="16"/>
  <c r="ER54" i="16"/>
  <c r="IU54" i="16"/>
  <c r="CQ54" i="16"/>
  <c r="GF54" i="16"/>
  <c r="DI54" i="16"/>
  <c r="GR54" i="16"/>
  <c r="IZ54" i="16"/>
  <c r="CM54" i="16"/>
  <c r="IA54" i="16"/>
  <c r="FJ54" i="16"/>
  <c r="FX54" i="16"/>
  <c r="BU54" i="16"/>
  <c r="HI54" i="16"/>
  <c r="DF54" i="16"/>
  <c r="IT54" i="16"/>
  <c r="EE54" i="16"/>
  <c r="FD54" i="16"/>
  <c r="HE54" i="16"/>
  <c r="BN54" i="16"/>
  <c r="DV54" i="16"/>
  <c r="HG54" i="16"/>
  <c r="EJ54" i="16"/>
  <c r="HS54" i="16"/>
  <c r="BM54" i="16"/>
  <c r="CY54" i="16"/>
  <c r="IM54" i="16"/>
  <c r="FV54" i="16"/>
  <c r="GJ54" i="16"/>
  <c r="CG54" i="16"/>
  <c r="HU54" i="16"/>
  <c r="DR54" i="16"/>
  <c r="JF54" i="16"/>
  <c r="EQ54" i="16"/>
  <c r="FP54" i="16"/>
  <c r="CO54" i="16"/>
  <c r="EW54" i="16"/>
  <c r="IL54" i="16"/>
  <c r="BZ54" i="16"/>
  <c r="FK54" i="16"/>
  <c r="IX54" i="16"/>
  <c r="CN54" i="16"/>
  <c r="DK54" i="16"/>
  <c r="IY54" i="16"/>
  <c r="GH54" i="16"/>
  <c r="GV54" i="16"/>
  <c r="CS54" i="16"/>
  <c r="IG54" i="16"/>
  <c r="ED54" i="16"/>
  <c r="FC54" i="16"/>
  <c r="GB54" i="16"/>
  <c r="EF54" i="16"/>
  <c r="HP54" i="16"/>
  <c r="DU54" i="16"/>
  <c r="GC54" i="16"/>
  <c r="DA54" i="16"/>
  <c r="GP54" i="16"/>
  <c r="DO54" i="16"/>
  <c r="DW54" i="16"/>
  <c r="GT54" i="16"/>
  <c r="BT54" i="16"/>
  <c r="HH54" i="16"/>
  <c r="DE54" i="16"/>
  <c r="IS54" i="16"/>
  <c r="EP54" i="16"/>
  <c r="FO54" i="16"/>
  <c r="GN54" i="16"/>
  <c r="BQ54" i="16"/>
  <c r="EV54" i="16"/>
  <c r="HD54" i="16"/>
  <c r="EG54" i="16"/>
  <c r="HQ54" i="16"/>
  <c r="CL54" i="16"/>
  <c r="ET54" i="16"/>
  <c r="EI54" i="16"/>
  <c r="BR54" i="16"/>
  <c r="HF54" i="16"/>
  <c r="CF54" i="16"/>
  <c r="HT54" i="16"/>
  <c r="DQ54" i="16"/>
  <c r="JE54" i="16"/>
  <c r="FB54" i="16"/>
  <c r="GA54" i="16"/>
  <c r="BL54" i="16"/>
  <c r="GZ54" i="16"/>
  <c r="IK54" i="16"/>
  <c r="FW54" i="16"/>
  <c r="IE54" i="16"/>
  <c r="BY54" i="16"/>
  <c r="FH54" i="16"/>
  <c r="IW54" i="16"/>
  <c r="DM54" i="16"/>
  <c r="FU54" i="16"/>
  <c r="EU54" i="16"/>
  <c r="CD54" i="16"/>
  <c r="HR54" i="16"/>
  <c r="CR54" i="16"/>
  <c r="IF54" i="16"/>
  <c r="EC54" i="16"/>
  <c r="FN54" i="16"/>
  <c r="GM54" i="16"/>
  <c r="BX54" i="16"/>
  <c r="HL54" i="16"/>
  <c r="HV54" i="16"/>
  <c r="GO54" i="16"/>
  <c r="CB54" i="16"/>
  <c r="HB54" i="16"/>
  <c r="CZ54" i="16"/>
  <c r="GI54" i="16"/>
  <c r="CK54" i="16"/>
  <c r="ES54" i="16"/>
  <c r="HA54" i="16"/>
  <c r="FG54" i="16"/>
  <c r="CP54" i="16"/>
  <c r="ID54" i="16"/>
  <c r="DD54" i="16"/>
  <c r="IR54" i="16"/>
  <c r="EO54" i="16"/>
  <c r="FZ54" i="16"/>
  <c r="GY54" i="16"/>
  <c r="CJ54" i="16"/>
  <c r="HX54" i="16"/>
  <c r="DG55" i="16" l="1"/>
  <c r="BM55" i="16"/>
  <c r="EK55" i="16"/>
  <c r="GS55" i="16"/>
  <c r="HA55" i="16"/>
  <c r="ET55" i="16"/>
  <c r="FS55" i="16"/>
  <c r="BP55" i="16"/>
  <c r="HD55" i="16"/>
  <c r="DB55" i="16"/>
  <c r="IP55" i="16"/>
  <c r="EM55" i="16"/>
  <c r="FL55" i="16"/>
  <c r="GW55" i="16"/>
  <c r="CT55" i="16"/>
  <c r="IH55" i="16"/>
  <c r="DS55" i="16"/>
  <c r="JG55" i="16"/>
  <c r="ER55" i="16"/>
  <c r="EZ55" i="16"/>
  <c r="GK55" i="16"/>
  <c r="CH55" i="16"/>
  <c r="HV55" i="16"/>
  <c r="IU55" i="16"/>
  <c r="HM55" i="16"/>
  <c r="FF55" i="16"/>
  <c r="GE55" i="16"/>
  <c r="CB55" i="16"/>
  <c r="HP55" i="16"/>
  <c r="DN55" i="16"/>
  <c r="JB55" i="16"/>
  <c r="EY55" i="16"/>
  <c r="FX55" i="16"/>
  <c r="BU55" i="16"/>
  <c r="HI55" i="16"/>
  <c r="DF55" i="16"/>
  <c r="IT55" i="16"/>
  <c r="EE55" i="16"/>
  <c r="FD55" i="16"/>
  <c r="EF55" i="16"/>
  <c r="DM55" i="16"/>
  <c r="BY55" i="16"/>
  <c r="DA55" i="16"/>
  <c r="HY55" i="16"/>
  <c r="FR55" i="16"/>
  <c r="GQ55" i="16"/>
  <c r="CN55" i="16"/>
  <c r="IB55" i="16"/>
  <c r="DZ55" i="16"/>
  <c r="FK55" i="16"/>
  <c r="GJ55" i="16"/>
  <c r="CG55" i="16"/>
  <c r="HU55" i="16"/>
  <c r="DR55" i="16"/>
  <c r="JF55" i="16"/>
  <c r="EQ55" i="16"/>
  <c r="FP55" i="16"/>
  <c r="EX55" i="16"/>
  <c r="GI55" i="16"/>
  <c r="BT55" i="16"/>
  <c r="HH55" i="16"/>
  <c r="DE55" i="16"/>
  <c r="IS55" i="16"/>
  <c r="EP55" i="16"/>
  <c r="FO55" i="16"/>
  <c r="GN55" i="16"/>
  <c r="DU55" i="16"/>
  <c r="CK55" i="16"/>
  <c r="DI55" i="16"/>
  <c r="JI55" i="16"/>
  <c r="HB55" i="16"/>
  <c r="CM55" i="16"/>
  <c r="IA55" i="16"/>
  <c r="DX55" i="16"/>
  <c r="FJ55" i="16"/>
  <c r="GU55" i="16"/>
  <c r="CF55" i="16"/>
  <c r="HT55" i="16"/>
  <c r="DQ55" i="16"/>
  <c r="JE55" i="16"/>
  <c r="FB55" i="16"/>
  <c r="GA55" i="16"/>
  <c r="GZ55" i="16"/>
  <c r="HQ55" i="16"/>
  <c r="CY55" i="16"/>
  <c r="IM55" i="16"/>
  <c r="EJ55" i="16"/>
  <c r="FV55" i="16"/>
  <c r="BS55" i="16"/>
  <c r="HG55" i="16"/>
  <c r="IF55" i="16"/>
  <c r="EC55" i="16"/>
  <c r="GM55" i="16"/>
  <c r="BX55" i="16"/>
  <c r="HL55" i="16"/>
  <c r="IO55" i="16"/>
  <c r="HN55" i="16"/>
  <c r="CR55" i="16"/>
  <c r="DY55" i="16"/>
  <c r="ES55" i="16"/>
  <c r="CL55" i="16"/>
  <c r="HZ55" i="16"/>
  <c r="DK55" i="16"/>
  <c r="IY55" i="16"/>
  <c r="EV55" i="16"/>
  <c r="GH55" i="16"/>
  <c r="CE55" i="16"/>
  <c r="HS55" i="16"/>
  <c r="DD55" i="16"/>
  <c r="IR55" i="16"/>
  <c r="EO55" i="16"/>
  <c r="FZ55" i="16"/>
  <c r="GY55" i="16"/>
  <c r="CJ55" i="16"/>
  <c r="HX55" i="16"/>
  <c r="BZ55" i="16"/>
  <c r="FN55" i="16"/>
  <c r="FI55" i="16"/>
  <c r="BN55" i="16"/>
  <c r="CO55" i="16"/>
  <c r="FE55" i="16"/>
  <c r="CX55" i="16"/>
  <c r="IL55" i="16"/>
  <c r="DW55" i="16"/>
  <c r="FH55" i="16"/>
  <c r="GT55" i="16"/>
  <c r="CQ55" i="16"/>
  <c r="IE55" i="16"/>
  <c r="DP55" i="16"/>
  <c r="JD55" i="16"/>
  <c r="FA55" i="16"/>
  <c r="GL55" i="16"/>
  <c r="BW55" i="16"/>
  <c r="HK55" i="16"/>
  <c r="CV55" i="16"/>
  <c r="IJ55" i="16"/>
  <c r="FU55" i="16"/>
  <c r="JA55" i="16"/>
  <c r="EG55" i="16"/>
  <c r="GG55" i="16"/>
  <c r="FQ55" i="16"/>
  <c r="DJ55" i="16"/>
  <c r="IX55" i="16"/>
  <c r="EI55" i="16"/>
  <c r="FT55" i="16"/>
  <c r="BR55" i="16"/>
  <c r="HF55" i="16"/>
  <c r="DC55" i="16"/>
  <c r="IQ55" i="16"/>
  <c r="EB55" i="16"/>
  <c r="FM55" i="16"/>
  <c r="GX55" i="16"/>
  <c r="CI55" i="16"/>
  <c r="HW55" i="16"/>
  <c r="DH55" i="16"/>
  <c r="IV55" i="16"/>
  <c r="CC55" i="16"/>
  <c r="GC55" i="16"/>
  <c r="DV55" i="16"/>
  <c r="IJ56" i="16"/>
  <c r="HX56" i="16"/>
  <c r="HL56" i="16"/>
  <c r="GZ56" i="16"/>
  <c r="GN56" i="16"/>
  <c r="GB56" i="16"/>
  <c r="FP56" i="16"/>
  <c r="CV56" i="16"/>
  <c r="CJ56" i="16"/>
  <c r="BX56" i="16"/>
  <c r="BL56" i="16"/>
  <c r="AZ56" i="16"/>
  <c r="AN56" i="16"/>
  <c r="AB56" i="16"/>
  <c r="P56" i="16"/>
  <c r="HK56" i="16"/>
  <c r="GY56" i="16"/>
  <c r="GM56" i="16"/>
  <c r="GA56" i="16"/>
  <c r="FO56" i="16"/>
  <c r="FC56" i="16"/>
  <c r="EQ56" i="16"/>
  <c r="BW56" i="16"/>
  <c r="BK56" i="16"/>
  <c r="AY56" i="16"/>
  <c r="AM56" i="16"/>
  <c r="AA56" i="16"/>
  <c r="O56" i="16"/>
  <c r="JF56" i="16"/>
  <c r="GL56" i="16"/>
  <c r="FZ56" i="16"/>
  <c r="FN56" i="16"/>
  <c r="FB56" i="16"/>
  <c r="EP56" i="16"/>
  <c r="ED56" i="16"/>
  <c r="DR56" i="16"/>
  <c r="BJ56" i="16"/>
  <c r="AX56" i="16"/>
  <c r="AL56" i="16"/>
  <c r="Z56" i="16"/>
  <c r="JE56" i="16"/>
  <c r="IS56" i="16"/>
  <c r="IG56" i="16"/>
  <c r="HU56" i="16"/>
  <c r="FA56" i="16"/>
  <c r="EO56" i="16"/>
  <c r="EC56" i="16"/>
  <c r="DQ56" i="16"/>
  <c r="DE56" i="16"/>
  <c r="CS56" i="16"/>
  <c r="CG56" i="16"/>
  <c r="BI56" i="16"/>
  <c r="AW56" i="16"/>
  <c r="AK56" i="16"/>
  <c r="Y56" i="16"/>
  <c r="JD56" i="16"/>
  <c r="IR56" i="16"/>
  <c r="IF56" i="16"/>
  <c r="HT56" i="16"/>
  <c r="HH56" i="16"/>
  <c r="GV56" i="16"/>
  <c r="GJ56" i="16"/>
  <c r="DP56" i="16"/>
  <c r="DD56" i="16"/>
  <c r="CR56" i="16"/>
  <c r="CF56" i="16"/>
  <c r="BT56" i="16"/>
  <c r="BH56" i="16"/>
  <c r="AV56" i="16"/>
  <c r="AJ56" i="16"/>
  <c r="X56" i="16"/>
  <c r="K56" i="16"/>
  <c r="L56" i="16" s="1"/>
  <c r="HF56" i="16" s="1"/>
  <c r="IE56" i="16"/>
  <c r="HS56" i="16"/>
  <c r="HG56" i="16"/>
  <c r="GU56" i="16"/>
  <c r="GI56" i="16"/>
  <c r="FW56" i="16"/>
  <c r="FK56" i="16"/>
  <c r="EA56" i="16"/>
  <c r="CQ56" i="16"/>
  <c r="CE56" i="16"/>
  <c r="BS56" i="16"/>
  <c r="BG56" i="16"/>
  <c r="AU56" i="16"/>
  <c r="AI56" i="16"/>
  <c r="W56" i="16"/>
  <c r="ID56" i="16"/>
  <c r="GT56" i="16"/>
  <c r="GH56" i="16"/>
  <c r="FV56" i="16"/>
  <c r="FJ56" i="16"/>
  <c r="EX56" i="16"/>
  <c r="EL56" i="16"/>
  <c r="DZ56" i="16"/>
  <c r="DB56" i="16"/>
  <c r="CP56" i="16"/>
  <c r="BR56" i="16"/>
  <c r="BF56" i="16"/>
  <c r="AT56" i="16"/>
  <c r="AH56" i="16"/>
  <c r="V56" i="16"/>
  <c r="IZ56" i="16"/>
  <c r="IN56" i="16"/>
  <c r="IB56" i="16"/>
  <c r="HD56" i="16"/>
  <c r="GR56" i="16"/>
  <c r="FT56" i="16"/>
  <c r="FH56" i="16"/>
  <c r="EV56" i="16"/>
  <c r="EJ56" i="16"/>
  <c r="DX56" i="16"/>
  <c r="DL56" i="16"/>
  <c r="CZ56" i="16"/>
  <c r="CN56" i="16"/>
  <c r="BP56" i="16"/>
  <c r="BD56" i="16"/>
  <c r="AR56" i="16"/>
  <c r="AF56" i="16"/>
  <c r="T56" i="16"/>
  <c r="IY56" i="16"/>
  <c r="IM56" i="16"/>
  <c r="IA56" i="16"/>
  <c r="HO56" i="16"/>
  <c r="HC56" i="16"/>
  <c r="GQ56" i="16"/>
  <c r="FS56" i="16"/>
  <c r="FG56" i="16"/>
  <c r="EI56" i="16"/>
  <c r="DW56" i="16"/>
  <c r="DK56" i="16"/>
  <c r="CY56" i="16"/>
  <c r="CM56" i="16"/>
  <c r="CA56" i="16"/>
  <c r="BO56" i="16"/>
  <c r="BC56" i="16"/>
  <c r="AQ56" i="16"/>
  <c r="AE56" i="16"/>
  <c r="S56" i="16"/>
  <c r="E57" i="16"/>
  <c r="IX56" i="16"/>
  <c r="IL56" i="16"/>
  <c r="HZ56" i="16"/>
  <c r="HN56" i="16"/>
  <c r="HB56" i="16"/>
  <c r="GP56" i="16"/>
  <c r="GD56" i="16"/>
  <c r="FR56" i="16"/>
  <c r="ET56" i="16"/>
  <c r="EH56" i="16"/>
  <c r="DJ56" i="16"/>
  <c r="CX56" i="16"/>
  <c r="CL56" i="16"/>
  <c r="BZ56" i="16"/>
  <c r="BN56" i="16"/>
  <c r="BB56" i="16"/>
  <c r="AP56" i="16"/>
  <c r="AD56" i="16"/>
  <c r="R56" i="16"/>
  <c r="JI56" i="16"/>
  <c r="IW56" i="16"/>
  <c r="HY56" i="16"/>
  <c r="HM56" i="16"/>
  <c r="HA56" i="16"/>
  <c r="GO56" i="16"/>
  <c r="GC56" i="16"/>
  <c r="FQ56" i="16"/>
  <c r="FE56" i="16"/>
  <c r="ES56" i="16"/>
  <c r="DU56" i="16"/>
  <c r="DI56" i="16"/>
  <c r="CW56" i="16"/>
  <c r="CK56" i="16"/>
  <c r="BY56" i="16"/>
  <c r="BM56" i="16"/>
  <c r="BA56" i="16"/>
  <c r="AO56" i="16"/>
  <c r="AC56" i="16"/>
  <c r="Q56" i="16"/>
  <c r="IO56" i="16"/>
  <c r="DA56" i="16"/>
  <c r="IC56" i="16"/>
  <c r="CO56" i="16"/>
  <c r="HQ56" i="16"/>
  <c r="CC56" i="16"/>
  <c r="HE56" i="16"/>
  <c r="BQ56" i="16"/>
  <c r="GS56" i="16"/>
  <c r="BE56" i="16"/>
  <c r="FU56" i="16"/>
  <c r="AG56" i="16"/>
  <c r="FI56" i="16"/>
  <c r="U56" i="16"/>
  <c r="EW56" i="16"/>
  <c r="DY56" i="16"/>
  <c r="JA56" i="16"/>
  <c r="DM56" i="16"/>
  <c r="GG56" i="16"/>
  <c r="EK56" i="16"/>
  <c r="AS56" i="16"/>
  <c r="EU55" i="16"/>
  <c r="GF55" i="16"/>
  <c r="CD55" i="16"/>
  <c r="HR55" i="16"/>
  <c r="DO55" i="16"/>
  <c r="JC55" i="16"/>
  <c r="EN55" i="16"/>
  <c r="FY55" i="16"/>
  <c r="BV55" i="16"/>
  <c r="HJ55" i="16"/>
  <c r="CU55" i="16"/>
  <c r="II55" i="16"/>
  <c r="DT55" i="16"/>
  <c r="JH55" i="16"/>
  <c r="DC56" i="16" l="1"/>
  <c r="IQ56" i="16"/>
  <c r="EB56" i="16"/>
  <c r="FM56" i="16"/>
  <c r="GX56" i="16"/>
  <c r="CI56" i="16"/>
  <c r="HW56" i="16"/>
  <c r="DH56" i="16"/>
  <c r="IV56" i="16"/>
  <c r="IK56" i="16"/>
  <c r="DV56" i="16"/>
  <c r="JH57" i="16"/>
  <c r="FD57" i="16"/>
  <c r="ER57" i="16"/>
  <c r="DT57" i="16"/>
  <c r="BL57" i="16"/>
  <c r="AZ57" i="16"/>
  <c r="AN57" i="16"/>
  <c r="AB57" i="16"/>
  <c r="P57" i="16"/>
  <c r="JG57" i="16"/>
  <c r="II57" i="16"/>
  <c r="EE57" i="16"/>
  <c r="DS57" i="16"/>
  <c r="CU57" i="16"/>
  <c r="BK57" i="16"/>
  <c r="AY57" i="16"/>
  <c r="AM57" i="16"/>
  <c r="AA57" i="16"/>
  <c r="O57" i="16"/>
  <c r="IT57" i="16"/>
  <c r="IH57" i="16"/>
  <c r="HJ57" i="16"/>
  <c r="DF57" i="16"/>
  <c r="CT57" i="16"/>
  <c r="BV57" i="16"/>
  <c r="BJ57" i="16"/>
  <c r="AX57" i="16"/>
  <c r="AL57" i="16"/>
  <c r="Z57" i="16"/>
  <c r="HI57" i="16"/>
  <c r="GW57" i="16"/>
  <c r="FY57" i="16"/>
  <c r="BU57" i="16"/>
  <c r="BI57" i="16"/>
  <c r="AW57" i="16"/>
  <c r="AK57" i="16"/>
  <c r="Y57" i="16"/>
  <c r="FX57" i="16"/>
  <c r="FL57" i="16"/>
  <c r="EN57" i="16"/>
  <c r="BH57" i="16"/>
  <c r="AV57" i="16"/>
  <c r="AJ57" i="16"/>
  <c r="X57" i="16"/>
  <c r="K57" i="16"/>
  <c r="L57" i="16" s="1"/>
  <c r="JC57" i="16"/>
  <c r="EY57" i="16"/>
  <c r="EM57" i="16"/>
  <c r="EA57" i="16"/>
  <c r="DO57" i="16"/>
  <c r="BG57" i="16"/>
  <c r="AU57" i="16"/>
  <c r="AI57" i="16"/>
  <c r="W57" i="16"/>
  <c r="JB57" i="16"/>
  <c r="IP57" i="16"/>
  <c r="ID57" i="16"/>
  <c r="HR57" i="16"/>
  <c r="DN57" i="16"/>
  <c r="DB57" i="16"/>
  <c r="CP57" i="16"/>
  <c r="CD57" i="16"/>
  <c r="BF57" i="16"/>
  <c r="AT57" i="16"/>
  <c r="AH57" i="16"/>
  <c r="V57" i="16"/>
  <c r="HP57" i="16"/>
  <c r="HD57" i="16"/>
  <c r="GR57" i="16"/>
  <c r="GF57" i="16"/>
  <c r="CB57" i="16"/>
  <c r="BP57" i="16"/>
  <c r="BD57" i="16"/>
  <c r="AR57" i="16"/>
  <c r="AF57" i="16"/>
  <c r="T57" i="16"/>
  <c r="GE57" i="16"/>
  <c r="FS57" i="16"/>
  <c r="FG57" i="16"/>
  <c r="EU57" i="16"/>
  <c r="BC57" i="16"/>
  <c r="AQ57" i="16"/>
  <c r="AE57" i="16"/>
  <c r="S57" i="16"/>
  <c r="E58" i="16"/>
  <c r="GD57" i="16"/>
  <c r="FF57" i="16"/>
  <c r="ET57" i="16"/>
  <c r="EH57" i="16"/>
  <c r="DV57" i="16"/>
  <c r="BN57" i="16"/>
  <c r="BB57" i="16"/>
  <c r="AP57" i="16"/>
  <c r="AD57" i="16"/>
  <c r="R57" i="16"/>
  <c r="JI57" i="16"/>
  <c r="IW57" i="16"/>
  <c r="IK57" i="16"/>
  <c r="FE57" i="16"/>
  <c r="EG57" i="16"/>
  <c r="DU57" i="16"/>
  <c r="DI57" i="16"/>
  <c r="CW57" i="16"/>
  <c r="BM57" i="16"/>
  <c r="BA57" i="16"/>
  <c r="AO57" i="16"/>
  <c r="AC57" i="16"/>
  <c r="Q57" i="16"/>
  <c r="JA57" i="16"/>
  <c r="DM57" i="16"/>
  <c r="IO57" i="16"/>
  <c r="DA57" i="16"/>
  <c r="BE57" i="16"/>
  <c r="GG57" i="16"/>
  <c r="AS57" i="16"/>
  <c r="FU57" i="16"/>
  <c r="AG57" i="16"/>
  <c r="EW57" i="16"/>
  <c r="EK57" i="16"/>
  <c r="U57" i="16"/>
  <c r="EU56" i="16"/>
  <c r="GF56" i="16"/>
  <c r="CD56" i="16"/>
  <c r="HR56" i="16"/>
  <c r="DO56" i="16"/>
  <c r="JC56" i="16"/>
  <c r="EN56" i="16"/>
  <c r="FY56" i="16"/>
  <c r="BV56" i="16"/>
  <c r="HJ56" i="16"/>
  <c r="CU56" i="16"/>
  <c r="II56" i="16"/>
  <c r="DT56" i="16"/>
  <c r="JH56" i="16"/>
  <c r="EZ56" i="16"/>
  <c r="GK56" i="16"/>
  <c r="CH56" i="16"/>
  <c r="HV56" i="16"/>
  <c r="DG56" i="16"/>
  <c r="IU56" i="16"/>
  <c r="EF56" i="16"/>
  <c r="IP56" i="16"/>
  <c r="EM56" i="16"/>
  <c r="FL56" i="16"/>
  <c r="GW56" i="16"/>
  <c r="CT56" i="16"/>
  <c r="IH56" i="16"/>
  <c r="DS56" i="16"/>
  <c r="JG56" i="16"/>
  <c r="ER56" i="16"/>
  <c r="EG56" i="16"/>
  <c r="FF56" i="16"/>
  <c r="GE56" i="16"/>
  <c r="CB56" i="16"/>
  <c r="HP56" i="16"/>
  <c r="DN56" i="16"/>
  <c r="JB56" i="16"/>
  <c r="EY56" i="16"/>
  <c r="FX56" i="16"/>
  <c r="BU56" i="16"/>
  <c r="HI56" i="16"/>
  <c r="DF56" i="16"/>
  <c r="IT56" i="16"/>
  <c r="EE56" i="16"/>
  <c r="FD56" i="16"/>
  <c r="GN58" i="16" l="1"/>
  <c r="FD58" i="16"/>
  <c r="BL58" i="16"/>
  <c r="AZ58" i="16"/>
  <c r="AN58" i="16"/>
  <c r="AB58" i="16"/>
  <c r="P58" i="16"/>
  <c r="FO58" i="16"/>
  <c r="EE58" i="16"/>
  <c r="BK58" i="16"/>
  <c r="AY58" i="16"/>
  <c r="AM58" i="16"/>
  <c r="AA58" i="16"/>
  <c r="O58" i="16"/>
  <c r="IT58" i="16"/>
  <c r="EP58" i="16"/>
  <c r="DF58" i="16"/>
  <c r="BJ58" i="16"/>
  <c r="AX58" i="16"/>
  <c r="AL58" i="16"/>
  <c r="Z58" i="16"/>
  <c r="IS58" i="16"/>
  <c r="HI58" i="16"/>
  <c r="DE58" i="16"/>
  <c r="BU58" i="16"/>
  <c r="BI58" i="16"/>
  <c r="AW58" i="16"/>
  <c r="AK58" i="16"/>
  <c r="Y58" i="16"/>
  <c r="HH58" i="16"/>
  <c r="FX58" i="16"/>
  <c r="BT58" i="16"/>
  <c r="BH58" i="16"/>
  <c r="AV58" i="16"/>
  <c r="AJ58" i="16"/>
  <c r="X58" i="16"/>
  <c r="K58" i="16"/>
  <c r="L58" i="16" s="1"/>
  <c r="GI58" i="16"/>
  <c r="EY58" i="16"/>
  <c r="EA58" i="16"/>
  <c r="BG58" i="16"/>
  <c r="AU58" i="16"/>
  <c r="AI58" i="16"/>
  <c r="W58" i="16"/>
  <c r="JB58" i="16"/>
  <c r="ID58" i="16"/>
  <c r="EX58" i="16"/>
  <c r="DN58" i="16"/>
  <c r="CP58" i="16"/>
  <c r="BF58" i="16"/>
  <c r="AT58" i="16"/>
  <c r="AH58" i="16"/>
  <c r="V58" i="16"/>
  <c r="IZ58" i="16"/>
  <c r="HP58" i="16"/>
  <c r="GR58" i="16"/>
  <c r="DL58" i="16"/>
  <c r="CB58" i="16"/>
  <c r="BD58" i="16"/>
  <c r="AR58" i="16"/>
  <c r="AF58" i="16"/>
  <c r="T58" i="16"/>
  <c r="IA58" i="16"/>
  <c r="HO58" i="16"/>
  <c r="GE58" i="16"/>
  <c r="FG58" i="16"/>
  <c r="CM58" i="16"/>
  <c r="CA58" i="16"/>
  <c r="BO58" i="16"/>
  <c r="BC58" i="16"/>
  <c r="AQ58" i="16"/>
  <c r="AE58" i="16"/>
  <c r="S58" i="16"/>
  <c r="E59" i="16"/>
  <c r="HB58" i="16"/>
  <c r="GP58" i="16"/>
  <c r="FF58" i="16"/>
  <c r="EH58" i="16"/>
  <c r="BN58" i="16"/>
  <c r="BB58" i="16"/>
  <c r="AP58" i="16"/>
  <c r="AD58" i="16"/>
  <c r="R58" i="16"/>
  <c r="IW58" i="16"/>
  <c r="GC58" i="16"/>
  <c r="FQ58" i="16"/>
  <c r="EG58" i="16"/>
  <c r="DI58" i="16"/>
  <c r="BM58" i="16"/>
  <c r="BA58" i="16"/>
  <c r="AO58" i="16"/>
  <c r="AC58" i="16"/>
  <c r="Q58" i="16"/>
  <c r="EK58" i="16"/>
  <c r="JA58" i="16"/>
  <c r="HE58" i="16"/>
  <c r="BQ58" i="16"/>
  <c r="BE58" i="16"/>
  <c r="FU58" i="16"/>
  <c r="AG58" i="16"/>
  <c r="FI58" i="16"/>
  <c r="U58" i="16"/>
  <c r="AS58" i="16"/>
  <c r="EZ57" i="16"/>
  <c r="GK57" i="16"/>
  <c r="CH57" i="16"/>
  <c r="HV57" i="16"/>
  <c r="DG57" i="16"/>
  <c r="IU57" i="16"/>
  <c r="EF57" i="16"/>
  <c r="DY57" i="16"/>
  <c r="ES57" i="16"/>
  <c r="FR57" i="16"/>
  <c r="GQ57" i="16"/>
  <c r="CN57" i="16"/>
  <c r="IB57" i="16"/>
  <c r="DZ57" i="16"/>
  <c r="FK57" i="16"/>
  <c r="GJ57" i="16"/>
  <c r="CG57" i="16"/>
  <c r="HU57" i="16"/>
  <c r="DR57" i="16"/>
  <c r="JF57" i="16"/>
  <c r="EQ57" i="16"/>
  <c r="FP57" i="16"/>
  <c r="BO57" i="16"/>
  <c r="HC57" i="16"/>
  <c r="CZ57" i="16"/>
  <c r="IN57" i="16"/>
  <c r="EL57" i="16"/>
  <c r="FW57" i="16"/>
  <c r="GV57" i="16"/>
  <c r="CS57" i="16"/>
  <c r="IG57" i="16"/>
  <c r="ED57" i="16"/>
  <c r="FC57" i="16"/>
  <c r="GB57" i="16"/>
  <c r="FQ57" i="16"/>
  <c r="GP57" i="16"/>
  <c r="CA57" i="16"/>
  <c r="HO57" i="16"/>
  <c r="DL57" i="16"/>
  <c r="IZ57" i="16"/>
  <c r="EX57" i="16"/>
  <c r="GI57" i="16"/>
  <c r="BT57" i="16"/>
  <c r="HH57" i="16"/>
  <c r="DE57" i="16"/>
  <c r="IS57" i="16"/>
  <c r="EP57" i="16"/>
  <c r="FO57" i="16"/>
  <c r="GN57" i="16"/>
  <c r="GS57" i="16"/>
  <c r="GC57" i="16"/>
  <c r="HB57" i="16"/>
  <c r="CM57" i="16"/>
  <c r="IA57" i="16"/>
  <c r="DX57" i="16"/>
  <c r="FJ57" i="16"/>
  <c r="GU57" i="16"/>
  <c r="CF57" i="16"/>
  <c r="HT57" i="16"/>
  <c r="DQ57" i="16"/>
  <c r="JE57" i="16"/>
  <c r="FB57" i="16"/>
  <c r="GA57" i="16"/>
  <c r="GZ57" i="16"/>
  <c r="CC57" i="16"/>
  <c r="GO57" i="16"/>
  <c r="BZ57" i="16"/>
  <c r="HN57" i="16"/>
  <c r="CY57" i="16"/>
  <c r="IM57" i="16"/>
  <c r="EJ57" i="16"/>
  <c r="FV57" i="16"/>
  <c r="BS57" i="16"/>
  <c r="HG57" i="16"/>
  <c r="CR57" i="16"/>
  <c r="IF57" i="16"/>
  <c r="EC57" i="16"/>
  <c r="FN57" i="16"/>
  <c r="GM57" i="16"/>
  <c r="BX57" i="16"/>
  <c r="HL57" i="16"/>
  <c r="BQ57" i="16"/>
  <c r="HQ57" i="16"/>
  <c r="HA57" i="16"/>
  <c r="CL57" i="16"/>
  <c r="HZ57" i="16"/>
  <c r="DK57" i="16"/>
  <c r="IY57" i="16"/>
  <c r="EV57" i="16"/>
  <c r="GH57" i="16"/>
  <c r="CE57" i="16"/>
  <c r="HS57" i="16"/>
  <c r="DD57" i="16"/>
  <c r="IR57" i="16"/>
  <c r="EO57" i="16"/>
  <c r="FZ57" i="16"/>
  <c r="GY57" i="16"/>
  <c r="CJ57" i="16"/>
  <c r="HX57" i="16"/>
  <c r="FI57" i="16"/>
  <c r="CO57" i="16"/>
  <c r="BY57" i="16"/>
  <c r="HM57" i="16"/>
  <c r="CX57" i="16"/>
  <c r="IL57" i="16"/>
  <c r="DW57" i="16"/>
  <c r="FH57" i="16"/>
  <c r="GT57" i="16"/>
  <c r="CQ57" i="16"/>
  <c r="IE57" i="16"/>
  <c r="DP57" i="16"/>
  <c r="JD57" i="16"/>
  <c r="FA57" i="16"/>
  <c r="GL57" i="16"/>
  <c r="BW57" i="16"/>
  <c r="HK57" i="16"/>
  <c r="CV57" i="16"/>
  <c r="IJ57" i="16"/>
  <c r="HE57" i="16"/>
  <c r="IC57" i="16"/>
  <c r="CK57" i="16"/>
  <c r="HY57" i="16"/>
  <c r="DJ57" i="16"/>
  <c r="IX57" i="16"/>
  <c r="EI57" i="16"/>
  <c r="FT57" i="16"/>
  <c r="BR57" i="16"/>
  <c r="HF57" i="16"/>
  <c r="DC57" i="16"/>
  <c r="IQ57" i="16"/>
  <c r="EB57" i="16"/>
  <c r="FM57" i="16"/>
  <c r="GX57" i="16"/>
  <c r="CI57" i="16"/>
  <c r="HW57" i="16"/>
  <c r="DH57" i="16"/>
  <c r="IV57" i="16"/>
  <c r="EZ58" i="16" l="1"/>
  <c r="GK58" i="16"/>
  <c r="CH58" i="16"/>
  <c r="HV58" i="16"/>
  <c r="DG58" i="16"/>
  <c r="IU58" i="16"/>
  <c r="EF58" i="16"/>
  <c r="DY58" i="16"/>
  <c r="DU58" i="16"/>
  <c r="JI58" i="16"/>
  <c r="ET58" i="16"/>
  <c r="FS58" i="16"/>
  <c r="BP58" i="16"/>
  <c r="HD58" i="16"/>
  <c r="DB58" i="16"/>
  <c r="IP58" i="16"/>
  <c r="EM58" i="16"/>
  <c r="FL58" i="16"/>
  <c r="GW58" i="16"/>
  <c r="CT58" i="16"/>
  <c r="IH58" i="16"/>
  <c r="DS58" i="16"/>
  <c r="JG58" i="16"/>
  <c r="ER58" i="16"/>
  <c r="EW58" i="16"/>
  <c r="ES58" i="16"/>
  <c r="FR58" i="16"/>
  <c r="GQ58" i="16"/>
  <c r="CN58" i="16"/>
  <c r="IB58" i="16"/>
  <c r="DZ58" i="16"/>
  <c r="FK58" i="16"/>
  <c r="GJ58" i="16"/>
  <c r="CG58" i="16"/>
  <c r="HU58" i="16"/>
  <c r="DR58" i="16"/>
  <c r="JF58" i="16"/>
  <c r="EQ58" i="16"/>
  <c r="FP58" i="16"/>
  <c r="GS58" i="16"/>
  <c r="FE58" i="16"/>
  <c r="GD58" i="16"/>
  <c r="HC58" i="16"/>
  <c r="CZ58" i="16"/>
  <c r="IN58" i="16"/>
  <c r="EL58" i="16"/>
  <c r="FW58" i="16"/>
  <c r="GV58" i="16"/>
  <c r="CS58" i="16"/>
  <c r="IG58" i="16"/>
  <c r="ED58" i="16"/>
  <c r="FC58" i="16"/>
  <c r="GB58" i="16"/>
  <c r="DX58" i="16"/>
  <c r="FJ58" i="16"/>
  <c r="GU58" i="16"/>
  <c r="CF58" i="16"/>
  <c r="HT58" i="16"/>
  <c r="DQ58" i="16"/>
  <c r="JE58" i="16"/>
  <c r="FB58" i="16"/>
  <c r="GA58" i="16"/>
  <c r="GZ58" i="16"/>
  <c r="CO58" i="16"/>
  <c r="CC58" i="16"/>
  <c r="GO58" i="16"/>
  <c r="BZ58" i="16"/>
  <c r="HN58" i="16"/>
  <c r="CY58" i="16"/>
  <c r="IM58" i="16"/>
  <c r="EJ58" i="16"/>
  <c r="FV58" i="16"/>
  <c r="BS58" i="16"/>
  <c r="HG58" i="16"/>
  <c r="CR58" i="16"/>
  <c r="IF58" i="16"/>
  <c r="EC58" i="16"/>
  <c r="FN58" i="16"/>
  <c r="GM58" i="16"/>
  <c r="BX58" i="16"/>
  <c r="HL58" i="16"/>
  <c r="GG58" i="16"/>
  <c r="HQ58" i="16"/>
  <c r="HA58" i="16"/>
  <c r="CL58" i="16"/>
  <c r="HZ58" i="16"/>
  <c r="DK58" i="16"/>
  <c r="IY58" i="16"/>
  <c r="EV58" i="16"/>
  <c r="GH58" i="16"/>
  <c r="CE58" i="16"/>
  <c r="HS58" i="16"/>
  <c r="DD58" i="16"/>
  <c r="IR58" i="16"/>
  <c r="EO58" i="16"/>
  <c r="FZ58" i="16"/>
  <c r="GY58" i="16"/>
  <c r="CJ58" i="16"/>
  <c r="HX58" i="16"/>
  <c r="IC58" i="16"/>
  <c r="DA58" i="16"/>
  <c r="BY58" i="16"/>
  <c r="HM58" i="16"/>
  <c r="CX58" i="16"/>
  <c r="IL58" i="16"/>
  <c r="DW58" i="16"/>
  <c r="FH58" i="16"/>
  <c r="GT58" i="16"/>
  <c r="CQ58" i="16"/>
  <c r="IE58" i="16"/>
  <c r="DP58" i="16"/>
  <c r="JD58" i="16"/>
  <c r="FA58" i="16"/>
  <c r="GL58" i="16"/>
  <c r="BW58" i="16"/>
  <c r="HK58" i="16"/>
  <c r="CV58" i="16"/>
  <c r="IJ58" i="16"/>
  <c r="IO58" i="16"/>
  <c r="CK58" i="16"/>
  <c r="HY58" i="16"/>
  <c r="DJ58" i="16"/>
  <c r="IX58" i="16"/>
  <c r="EI58" i="16"/>
  <c r="FT58" i="16"/>
  <c r="BR58" i="16"/>
  <c r="HF58" i="16"/>
  <c r="DC58" i="16"/>
  <c r="IQ58" i="16"/>
  <c r="EB58" i="16"/>
  <c r="FM58" i="16"/>
  <c r="GX58" i="16"/>
  <c r="CI58" i="16"/>
  <c r="HW58" i="16"/>
  <c r="DH58" i="16"/>
  <c r="IV58" i="16"/>
  <c r="DM58" i="16"/>
  <c r="CW58" i="16"/>
  <c r="IK58" i="16"/>
  <c r="DV58" i="16"/>
  <c r="IJ59" i="16"/>
  <c r="HX59" i="16"/>
  <c r="CV59" i="16"/>
  <c r="CJ59" i="16"/>
  <c r="BL59" i="16"/>
  <c r="AZ59" i="16"/>
  <c r="AN59" i="16"/>
  <c r="AB59" i="16"/>
  <c r="P59" i="16"/>
  <c r="HK59" i="16"/>
  <c r="GY59" i="16"/>
  <c r="BW59" i="16"/>
  <c r="BK59" i="16"/>
  <c r="AY59" i="16"/>
  <c r="AM59" i="16"/>
  <c r="AA59" i="16"/>
  <c r="O59" i="16"/>
  <c r="GL59" i="16"/>
  <c r="FZ59" i="16"/>
  <c r="DF59" i="16"/>
  <c r="BJ59" i="16"/>
  <c r="AX59" i="16"/>
  <c r="AL59" i="16"/>
  <c r="Z59" i="16"/>
  <c r="HI59" i="16"/>
  <c r="FA59" i="16"/>
  <c r="EO59" i="16"/>
  <c r="BU59" i="16"/>
  <c r="BI59" i="16"/>
  <c r="AW59" i="16"/>
  <c r="AK59" i="16"/>
  <c r="Y59" i="16"/>
  <c r="JD59" i="16"/>
  <c r="IR59" i="16"/>
  <c r="FX59" i="16"/>
  <c r="DP59" i="16"/>
  <c r="DD59" i="16"/>
  <c r="BH59" i="16"/>
  <c r="AV59" i="16"/>
  <c r="AJ59" i="16"/>
  <c r="X59" i="16"/>
  <c r="K59" i="16"/>
  <c r="L59" i="16" s="1"/>
  <c r="FS59" i="16" s="1"/>
  <c r="IQ59" i="16"/>
  <c r="IE59" i="16"/>
  <c r="HS59" i="16"/>
  <c r="EY59" i="16"/>
  <c r="EA59" i="16"/>
  <c r="DC59" i="16"/>
  <c r="CQ59" i="16"/>
  <c r="CE59" i="16"/>
  <c r="BG59" i="16"/>
  <c r="AU59" i="16"/>
  <c r="AI59" i="16"/>
  <c r="W59" i="16"/>
  <c r="JB59" i="16"/>
  <c r="ID59" i="16"/>
  <c r="HF59" i="16"/>
  <c r="GT59" i="16"/>
  <c r="GH59" i="16"/>
  <c r="DN59" i="16"/>
  <c r="CP59" i="16"/>
  <c r="BR59" i="16"/>
  <c r="BF59" i="16"/>
  <c r="AT59" i="16"/>
  <c r="AH59" i="16"/>
  <c r="V59" i="16"/>
  <c r="HP59" i="16"/>
  <c r="GR59" i="16"/>
  <c r="FT59" i="16"/>
  <c r="FH59" i="16"/>
  <c r="EV59" i="16"/>
  <c r="CB59" i="16"/>
  <c r="BP59" i="16"/>
  <c r="BD59" i="16"/>
  <c r="AR59" i="16"/>
  <c r="AF59" i="16"/>
  <c r="T59" i="16"/>
  <c r="IY59" i="16"/>
  <c r="GE59" i="16"/>
  <c r="FG59" i="16"/>
  <c r="EU59" i="16"/>
  <c r="EI59" i="16"/>
  <c r="DW59" i="16"/>
  <c r="DK59" i="16"/>
  <c r="BO59" i="16"/>
  <c r="BC59" i="16"/>
  <c r="AQ59" i="16"/>
  <c r="AE59" i="16"/>
  <c r="S59" i="16"/>
  <c r="E60" i="16"/>
  <c r="IX59" i="16"/>
  <c r="IL59" i="16"/>
  <c r="HZ59" i="16"/>
  <c r="FF59" i="16"/>
  <c r="ET59" i="16"/>
  <c r="EH59" i="16"/>
  <c r="DV59" i="16"/>
  <c r="DJ59" i="16"/>
  <c r="CX59" i="16"/>
  <c r="CL59" i="16"/>
  <c r="BN59" i="16"/>
  <c r="BB59" i="16"/>
  <c r="AP59" i="16"/>
  <c r="AD59" i="16"/>
  <c r="R59" i="16"/>
  <c r="JI59" i="16"/>
  <c r="IW59" i="16"/>
  <c r="IK59" i="16"/>
  <c r="HY59" i="16"/>
  <c r="HM59" i="16"/>
  <c r="HA59" i="16"/>
  <c r="EG59" i="16"/>
  <c r="DU59" i="16"/>
  <c r="DI59" i="16"/>
  <c r="CW59" i="16"/>
  <c r="CK59" i="16"/>
  <c r="BY59" i="16"/>
  <c r="BM59" i="16"/>
  <c r="BA59" i="16"/>
  <c r="AO59" i="16"/>
  <c r="AC59" i="16"/>
  <c r="Q59" i="16"/>
  <c r="AG59" i="16"/>
  <c r="FI59" i="16"/>
  <c r="U59" i="16"/>
  <c r="EW59" i="16"/>
  <c r="EK59" i="16"/>
  <c r="DY59" i="16"/>
  <c r="IO59" i="16"/>
  <c r="GS59" i="16"/>
  <c r="BE59" i="16"/>
  <c r="GG59" i="16"/>
  <c r="AS59" i="16"/>
  <c r="JA59" i="16"/>
  <c r="HE59" i="16"/>
  <c r="BQ59" i="16"/>
  <c r="EU58" i="16"/>
  <c r="GF58" i="16"/>
  <c r="CD58" i="16"/>
  <c r="HR58" i="16"/>
  <c r="DO58" i="16"/>
  <c r="JC58" i="16"/>
  <c r="EN58" i="16"/>
  <c r="FY58" i="16"/>
  <c r="BV58" i="16"/>
  <c r="HJ58" i="16"/>
  <c r="CU58" i="16"/>
  <c r="II58" i="16"/>
  <c r="DT58" i="16"/>
  <c r="JH58" i="16"/>
  <c r="EB59" i="16" l="1"/>
  <c r="FM59" i="16"/>
  <c r="GX59" i="16"/>
  <c r="CI59" i="16"/>
  <c r="HW59" i="16"/>
  <c r="DH59" i="16"/>
  <c r="IV59" i="16"/>
  <c r="BL60" i="16"/>
  <c r="AZ60" i="16"/>
  <c r="AN60" i="16"/>
  <c r="AB60" i="16"/>
  <c r="P60" i="16"/>
  <c r="BK60" i="16"/>
  <c r="AY60" i="16"/>
  <c r="AM60" i="16"/>
  <c r="AA60" i="16"/>
  <c r="O60" i="16"/>
  <c r="BJ60" i="16"/>
  <c r="AX60" i="16"/>
  <c r="AL60" i="16"/>
  <c r="Z60" i="16"/>
  <c r="BI60" i="16"/>
  <c r="AW60" i="16"/>
  <c r="AK60" i="16"/>
  <c r="Y60" i="16"/>
  <c r="BH60" i="16"/>
  <c r="AV60" i="16"/>
  <c r="AJ60" i="16"/>
  <c r="X60" i="16"/>
  <c r="K60" i="16"/>
  <c r="L60" i="16" s="1"/>
  <c r="DY60" i="16" s="1"/>
  <c r="BG60" i="16"/>
  <c r="AU60" i="16"/>
  <c r="AI60" i="16"/>
  <c r="W60" i="16"/>
  <c r="CP60" i="16"/>
  <c r="BF60" i="16"/>
  <c r="AT60" i="16"/>
  <c r="AH60" i="16"/>
  <c r="V60" i="16"/>
  <c r="GR60" i="16"/>
  <c r="FH60" i="16"/>
  <c r="BP60" i="16"/>
  <c r="BD60" i="16"/>
  <c r="AR60" i="16"/>
  <c r="AF60" i="16"/>
  <c r="T60" i="16"/>
  <c r="FG60" i="16"/>
  <c r="DW60" i="16"/>
  <c r="BO60" i="16"/>
  <c r="BC60" i="16"/>
  <c r="AQ60" i="16"/>
  <c r="AE60" i="16"/>
  <c r="S60" i="16"/>
  <c r="E61" i="16"/>
  <c r="IL60" i="16"/>
  <c r="EH60" i="16"/>
  <c r="CX60" i="16"/>
  <c r="BN60" i="16"/>
  <c r="BB60" i="16"/>
  <c r="AP60" i="16"/>
  <c r="AD60" i="16"/>
  <c r="R60" i="16"/>
  <c r="IW60" i="16"/>
  <c r="HM60" i="16"/>
  <c r="DI60" i="16"/>
  <c r="BY60" i="16"/>
  <c r="BM60" i="16"/>
  <c r="BA60" i="16"/>
  <c r="AO60" i="16"/>
  <c r="AC60" i="16"/>
  <c r="Q60" i="16"/>
  <c r="BE60" i="16"/>
  <c r="AS60" i="16"/>
  <c r="AG60" i="16"/>
  <c r="FI60" i="16"/>
  <c r="U60" i="16"/>
  <c r="CC60" i="16"/>
  <c r="BQ60" i="16"/>
  <c r="IC60" i="16"/>
  <c r="EK60" i="16"/>
  <c r="CO60" i="16"/>
  <c r="GF59" i="16"/>
  <c r="CD59" i="16"/>
  <c r="HR59" i="16"/>
  <c r="DO59" i="16"/>
  <c r="JC59" i="16"/>
  <c r="EN59" i="16"/>
  <c r="FY59" i="16"/>
  <c r="BV59" i="16"/>
  <c r="HJ59" i="16"/>
  <c r="CU59" i="16"/>
  <c r="II59" i="16"/>
  <c r="DT59" i="16"/>
  <c r="JH59" i="16"/>
  <c r="EZ59" i="16"/>
  <c r="GK59" i="16"/>
  <c r="CH59" i="16"/>
  <c r="HV59" i="16"/>
  <c r="DG59" i="16"/>
  <c r="IU59" i="16"/>
  <c r="EF59" i="16"/>
  <c r="HD59" i="16"/>
  <c r="DB59" i="16"/>
  <c r="IP59" i="16"/>
  <c r="EM59" i="16"/>
  <c r="FL59" i="16"/>
  <c r="GW59" i="16"/>
  <c r="CT59" i="16"/>
  <c r="IH59" i="16"/>
  <c r="DS59" i="16"/>
  <c r="JG59" i="16"/>
  <c r="ER59" i="16"/>
  <c r="IT59" i="16"/>
  <c r="EE59" i="16"/>
  <c r="FD59" i="16"/>
  <c r="CC59" i="16"/>
  <c r="FU59" i="16"/>
  <c r="ES59" i="16"/>
  <c r="FR59" i="16"/>
  <c r="GQ59" i="16"/>
  <c r="CN59" i="16"/>
  <c r="IB59" i="16"/>
  <c r="DZ59" i="16"/>
  <c r="FK59" i="16"/>
  <c r="GJ59" i="16"/>
  <c r="CG59" i="16"/>
  <c r="HU59" i="16"/>
  <c r="DR59" i="16"/>
  <c r="JF59" i="16"/>
  <c r="EQ59" i="16"/>
  <c r="FP59" i="16"/>
  <c r="HQ59" i="16"/>
  <c r="FE59" i="16"/>
  <c r="GD59" i="16"/>
  <c r="HC59" i="16"/>
  <c r="CZ59" i="16"/>
  <c r="IN59" i="16"/>
  <c r="EL59" i="16"/>
  <c r="FW59" i="16"/>
  <c r="GV59" i="16"/>
  <c r="CS59" i="16"/>
  <c r="IG59" i="16"/>
  <c r="ED59" i="16"/>
  <c r="FC59" i="16"/>
  <c r="GB59" i="16"/>
  <c r="CO59" i="16"/>
  <c r="FQ59" i="16"/>
  <c r="GP59" i="16"/>
  <c r="CA59" i="16"/>
  <c r="HO59" i="16"/>
  <c r="DL59" i="16"/>
  <c r="IZ59" i="16"/>
  <c r="EX59" i="16"/>
  <c r="GI59" i="16"/>
  <c r="BT59" i="16"/>
  <c r="HH59" i="16"/>
  <c r="DE59" i="16"/>
  <c r="IS59" i="16"/>
  <c r="EP59" i="16"/>
  <c r="FO59" i="16"/>
  <c r="GN59" i="16"/>
  <c r="IC59" i="16"/>
  <c r="GC59" i="16"/>
  <c r="HB59" i="16"/>
  <c r="CM59" i="16"/>
  <c r="IA59" i="16"/>
  <c r="DX59" i="16"/>
  <c r="FJ59" i="16"/>
  <c r="GU59" i="16"/>
  <c r="CF59" i="16"/>
  <c r="HT59" i="16"/>
  <c r="DQ59" i="16"/>
  <c r="JE59" i="16"/>
  <c r="FB59" i="16"/>
  <c r="GA59" i="16"/>
  <c r="GZ59" i="16"/>
  <c r="DM59" i="16"/>
  <c r="DA59" i="16"/>
  <c r="GO59" i="16"/>
  <c r="BZ59" i="16"/>
  <c r="HN59" i="16"/>
  <c r="CY59" i="16"/>
  <c r="IM59" i="16"/>
  <c r="EJ59" i="16"/>
  <c r="FV59" i="16"/>
  <c r="BS59" i="16"/>
  <c r="HG59" i="16"/>
  <c r="CR59" i="16"/>
  <c r="IF59" i="16"/>
  <c r="EC59" i="16"/>
  <c r="FN59" i="16"/>
  <c r="GM59" i="16"/>
  <c r="BX59" i="16"/>
  <c r="HL59" i="16"/>
  <c r="EW60" i="16" l="1"/>
  <c r="GO60" i="16"/>
  <c r="BZ60" i="16"/>
  <c r="HN60" i="16"/>
  <c r="CY60" i="16"/>
  <c r="IM60" i="16"/>
  <c r="EJ60" i="16"/>
  <c r="FV60" i="16"/>
  <c r="BS60" i="16"/>
  <c r="HG60" i="16"/>
  <c r="CR60" i="16"/>
  <c r="IF60" i="16"/>
  <c r="EC60" i="16"/>
  <c r="FN60" i="16"/>
  <c r="GM60" i="16"/>
  <c r="BX60" i="16"/>
  <c r="HL60" i="16"/>
  <c r="HA60" i="16"/>
  <c r="CL60" i="16"/>
  <c r="HZ60" i="16"/>
  <c r="DK60" i="16"/>
  <c r="IY60" i="16"/>
  <c r="EV60" i="16"/>
  <c r="GH60" i="16"/>
  <c r="CE60" i="16"/>
  <c r="HS60" i="16"/>
  <c r="DD60" i="16"/>
  <c r="IR60" i="16"/>
  <c r="EO60" i="16"/>
  <c r="FZ60" i="16"/>
  <c r="GY60" i="16"/>
  <c r="CJ60" i="16"/>
  <c r="HX60" i="16"/>
  <c r="CQ60" i="16"/>
  <c r="JD60" i="16"/>
  <c r="CV60" i="16"/>
  <c r="CK60" i="16"/>
  <c r="HY60" i="16"/>
  <c r="DJ60" i="16"/>
  <c r="IX60" i="16"/>
  <c r="EI60" i="16"/>
  <c r="FT60" i="16"/>
  <c r="BR60" i="16"/>
  <c r="HF60" i="16"/>
  <c r="DC60" i="16"/>
  <c r="IQ60" i="16"/>
  <c r="EB60" i="16"/>
  <c r="FM60" i="16"/>
  <c r="GX60" i="16"/>
  <c r="CI60" i="16"/>
  <c r="HW60" i="16"/>
  <c r="DH60" i="16"/>
  <c r="IV60" i="16"/>
  <c r="GT60" i="16"/>
  <c r="IE60" i="16"/>
  <c r="DP60" i="16"/>
  <c r="FA60" i="16"/>
  <c r="GL60" i="16"/>
  <c r="BW60" i="16"/>
  <c r="HK60" i="16"/>
  <c r="IJ60" i="16"/>
  <c r="HE60" i="16"/>
  <c r="FU60" i="16"/>
  <c r="CW60" i="16"/>
  <c r="IK60" i="16"/>
  <c r="DV60" i="16"/>
  <c r="IV61" i="16"/>
  <c r="HX61" i="16"/>
  <c r="HL61" i="16"/>
  <c r="GZ61" i="16"/>
  <c r="GB61" i="16"/>
  <c r="DH61" i="16"/>
  <c r="CV61" i="16"/>
  <c r="CJ61" i="16"/>
  <c r="BX61" i="16"/>
  <c r="BL61" i="16"/>
  <c r="AZ61" i="16"/>
  <c r="AN61" i="16"/>
  <c r="AB61" i="16"/>
  <c r="P61" i="16"/>
  <c r="JG61" i="16"/>
  <c r="HW61" i="16"/>
  <c r="HK61" i="16"/>
  <c r="GY61" i="16"/>
  <c r="GM61" i="16"/>
  <c r="GA61" i="16"/>
  <c r="FC61" i="16"/>
  <c r="DS61" i="16"/>
  <c r="CI61" i="16"/>
  <c r="BW61" i="16"/>
  <c r="BK61" i="16"/>
  <c r="AY61" i="16"/>
  <c r="AM61" i="16"/>
  <c r="AA61" i="16"/>
  <c r="O61" i="16"/>
  <c r="IH61" i="16"/>
  <c r="GX61" i="16"/>
  <c r="GL61" i="16"/>
  <c r="FZ61" i="16"/>
  <c r="FN61" i="16"/>
  <c r="FB61" i="16"/>
  <c r="ED61" i="16"/>
  <c r="CT61" i="16"/>
  <c r="BJ61" i="16"/>
  <c r="AX61" i="16"/>
  <c r="AL61" i="16"/>
  <c r="Z61" i="16"/>
  <c r="JE61" i="16"/>
  <c r="IG61" i="16"/>
  <c r="GW61" i="16"/>
  <c r="FM61" i="16"/>
  <c r="FA61" i="16"/>
  <c r="EO61" i="16"/>
  <c r="EC61" i="16"/>
  <c r="DQ61" i="16"/>
  <c r="CS61" i="16"/>
  <c r="BI61" i="16"/>
  <c r="AW61" i="16"/>
  <c r="AK61" i="16"/>
  <c r="Y61" i="16"/>
  <c r="JD61" i="16"/>
  <c r="IR61" i="16"/>
  <c r="IF61" i="16"/>
  <c r="HT61" i="16"/>
  <c r="GV61" i="16"/>
  <c r="FL61" i="16"/>
  <c r="EN61" i="16"/>
  <c r="EB61" i="16"/>
  <c r="DP61" i="16"/>
  <c r="DD61" i="16"/>
  <c r="CR61" i="16"/>
  <c r="CF61" i="16"/>
  <c r="BH61" i="16"/>
  <c r="AV61" i="16"/>
  <c r="AJ61" i="16"/>
  <c r="X61" i="16"/>
  <c r="K61" i="16"/>
  <c r="L61" i="16" s="1"/>
  <c r="IJ61" i="16" s="1"/>
  <c r="JC61" i="16"/>
  <c r="IQ61" i="16"/>
  <c r="IE61" i="16"/>
  <c r="HS61" i="16"/>
  <c r="HG61" i="16"/>
  <c r="GU61" i="16"/>
  <c r="FW61" i="16"/>
  <c r="EM61" i="16"/>
  <c r="EA61" i="16"/>
  <c r="DO61" i="16"/>
  <c r="DC61" i="16"/>
  <c r="CQ61" i="16"/>
  <c r="CE61" i="16"/>
  <c r="BS61" i="16"/>
  <c r="BG61" i="16"/>
  <c r="AU61" i="16"/>
  <c r="AI61" i="16"/>
  <c r="W61" i="16"/>
  <c r="IP61" i="16"/>
  <c r="ID61" i="16"/>
  <c r="HR61" i="16"/>
  <c r="HF61" i="16"/>
  <c r="GT61" i="16"/>
  <c r="GH61" i="16"/>
  <c r="FV61" i="16"/>
  <c r="FJ61" i="16"/>
  <c r="EL61" i="16"/>
  <c r="DB61" i="16"/>
  <c r="CP61" i="16"/>
  <c r="CD61" i="16"/>
  <c r="BR61" i="16"/>
  <c r="BF61" i="16"/>
  <c r="AT61" i="16"/>
  <c r="AH61" i="16"/>
  <c r="V61" i="16"/>
  <c r="IN61" i="16"/>
  <c r="HD61" i="16"/>
  <c r="GR61" i="16"/>
  <c r="GF61" i="16"/>
  <c r="FT61" i="16"/>
  <c r="FH61" i="16"/>
  <c r="EV61" i="16"/>
  <c r="EJ61" i="16"/>
  <c r="DX61" i="16"/>
  <c r="CZ61" i="16"/>
  <c r="BP61" i="16"/>
  <c r="BD61" i="16"/>
  <c r="AR61" i="16"/>
  <c r="AF61" i="16"/>
  <c r="T61" i="16"/>
  <c r="IY61" i="16"/>
  <c r="IM61" i="16"/>
  <c r="IA61" i="16"/>
  <c r="HO61" i="16"/>
  <c r="HC61" i="16"/>
  <c r="FS61" i="16"/>
  <c r="FG61" i="16"/>
  <c r="EU61" i="16"/>
  <c r="EI61" i="16"/>
  <c r="DW61" i="16"/>
  <c r="DK61" i="16"/>
  <c r="CY61" i="16"/>
  <c r="CM61" i="16"/>
  <c r="CA61" i="16"/>
  <c r="BO61" i="16"/>
  <c r="BC61" i="16"/>
  <c r="AQ61" i="16"/>
  <c r="AE61" i="16"/>
  <c r="S61" i="16"/>
  <c r="E62" i="16"/>
  <c r="IX61" i="16"/>
  <c r="IL61" i="16"/>
  <c r="HZ61" i="16"/>
  <c r="HN61" i="16"/>
  <c r="HB61" i="16"/>
  <c r="GP61" i="16"/>
  <c r="GD61" i="16"/>
  <c r="ET61" i="16"/>
  <c r="EH61" i="16"/>
  <c r="DV61" i="16"/>
  <c r="DJ61" i="16"/>
  <c r="CX61" i="16"/>
  <c r="CL61" i="16"/>
  <c r="BZ61" i="16"/>
  <c r="BN61" i="16"/>
  <c r="BB61" i="16"/>
  <c r="AP61" i="16"/>
  <c r="AD61" i="16"/>
  <c r="R61" i="16"/>
  <c r="JI61" i="16"/>
  <c r="IW61" i="16"/>
  <c r="IK61" i="16"/>
  <c r="HY61" i="16"/>
  <c r="HM61" i="16"/>
  <c r="HA61" i="16"/>
  <c r="GO61" i="16"/>
  <c r="GC61" i="16"/>
  <c r="FQ61" i="16"/>
  <c r="FE61" i="16"/>
  <c r="DU61" i="16"/>
  <c r="DI61" i="16"/>
  <c r="CW61" i="16"/>
  <c r="CK61" i="16"/>
  <c r="BY61" i="16"/>
  <c r="BM61" i="16"/>
  <c r="BA61" i="16"/>
  <c r="AO61" i="16"/>
  <c r="AC61" i="16"/>
  <c r="Q61" i="16"/>
  <c r="HE61" i="16"/>
  <c r="BQ61" i="16"/>
  <c r="GS61" i="16"/>
  <c r="BE61" i="16"/>
  <c r="GG61" i="16"/>
  <c r="AS61" i="16"/>
  <c r="FU61" i="16"/>
  <c r="AG61" i="16"/>
  <c r="EW61" i="16"/>
  <c r="EK61" i="16"/>
  <c r="DA61" i="16"/>
  <c r="IC61" i="16"/>
  <c r="CO61" i="16"/>
  <c r="DM61" i="16"/>
  <c r="U61" i="16"/>
  <c r="JA61" i="16"/>
  <c r="FI61" i="16"/>
  <c r="EU60" i="16"/>
  <c r="GF60" i="16"/>
  <c r="CD60" i="16"/>
  <c r="HR60" i="16"/>
  <c r="DO60" i="16"/>
  <c r="JC60" i="16"/>
  <c r="EN60" i="16"/>
  <c r="FY60" i="16"/>
  <c r="BV60" i="16"/>
  <c r="HJ60" i="16"/>
  <c r="CU60" i="16"/>
  <c r="II60" i="16"/>
  <c r="DT60" i="16"/>
  <c r="JH60" i="16"/>
  <c r="CH60" i="16"/>
  <c r="JI60" i="16"/>
  <c r="EM60" i="16"/>
  <c r="GW60" i="16"/>
  <c r="DS60" i="16"/>
  <c r="DA60" i="16"/>
  <c r="EG60" i="16"/>
  <c r="FF60" i="16"/>
  <c r="GE60" i="16"/>
  <c r="CB60" i="16"/>
  <c r="HP60" i="16"/>
  <c r="DN60" i="16"/>
  <c r="JB60" i="16"/>
  <c r="EY60" i="16"/>
  <c r="FX60" i="16"/>
  <c r="BU60" i="16"/>
  <c r="HI60" i="16"/>
  <c r="DF60" i="16"/>
  <c r="IT60" i="16"/>
  <c r="EE60" i="16"/>
  <c r="FD60" i="16"/>
  <c r="EA60" i="16"/>
  <c r="EF60" i="16"/>
  <c r="DU60" i="16"/>
  <c r="DB60" i="16"/>
  <c r="ER60" i="16"/>
  <c r="IO60" i="16"/>
  <c r="GS60" i="16"/>
  <c r="ES60" i="16"/>
  <c r="FR60" i="16"/>
  <c r="GQ60" i="16"/>
  <c r="CN60" i="16"/>
  <c r="IB60" i="16"/>
  <c r="DZ60" i="16"/>
  <c r="FK60" i="16"/>
  <c r="GJ60" i="16"/>
  <c r="CG60" i="16"/>
  <c r="HU60" i="16"/>
  <c r="DR60" i="16"/>
  <c r="JF60" i="16"/>
  <c r="EQ60" i="16"/>
  <c r="FP60" i="16"/>
  <c r="ID60" i="16"/>
  <c r="GK60" i="16"/>
  <c r="IU60" i="16"/>
  <c r="HQ60" i="16"/>
  <c r="ET60" i="16"/>
  <c r="HD60" i="16"/>
  <c r="DM60" i="16"/>
  <c r="FE60" i="16"/>
  <c r="GD60" i="16"/>
  <c r="HC60" i="16"/>
  <c r="CZ60" i="16"/>
  <c r="IN60" i="16"/>
  <c r="EL60" i="16"/>
  <c r="FW60" i="16"/>
  <c r="GV60" i="16"/>
  <c r="CS60" i="16"/>
  <c r="IG60" i="16"/>
  <c r="ED60" i="16"/>
  <c r="FC60" i="16"/>
  <c r="GB60" i="16"/>
  <c r="EZ60" i="16"/>
  <c r="HV60" i="16"/>
  <c r="DG60" i="16"/>
  <c r="GG60" i="16"/>
  <c r="FS60" i="16"/>
  <c r="IP60" i="16"/>
  <c r="FL60" i="16"/>
  <c r="CT60" i="16"/>
  <c r="IH60" i="16"/>
  <c r="JG60" i="16"/>
  <c r="JA60" i="16"/>
  <c r="FQ60" i="16"/>
  <c r="GP60" i="16"/>
  <c r="CA60" i="16"/>
  <c r="HO60" i="16"/>
  <c r="DL60" i="16"/>
  <c r="IZ60" i="16"/>
  <c r="EX60" i="16"/>
  <c r="GI60" i="16"/>
  <c r="BT60" i="16"/>
  <c r="HH60" i="16"/>
  <c r="DE60" i="16"/>
  <c r="IS60" i="16"/>
  <c r="EP60" i="16"/>
  <c r="FO60" i="16"/>
  <c r="GN60" i="16"/>
  <c r="GC60" i="16"/>
  <c r="HB60" i="16"/>
  <c r="CM60" i="16"/>
  <c r="IA60" i="16"/>
  <c r="DX60" i="16"/>
  <c r="FJ60" i="16"/>
  <c r="GU60" i="16"/>
  <c r="CF60" i="16"/>
  <c r="HT60" i="16"/>
  <c r="DQ60" i="16"/>
  <c r="JE60" i="16"/>
  <c r="FB60" i="16"/>
  <c r="GA60" i="16"/>
  <c r="GZ60" i="16"/>
  <c r="BL62" i="16" l="1"/>
  <c r="AZ62" i="16"/>
  <c r="AN62" i="16"/>
  <c r="AB62" i="16"/>
  <c r="P62" i="16"/>
  <c r="BK62" i="16"/>
  <c r="AY62" i="16"/>
  <c r="AM62" i="16"/>
  <c r="AA62" i="16"/>
  <c r="O62" i="16"/>
  <c r="BJ62" i="16"/>
  <c r="AX62" i="16"/>
  <c r="AL62" i="16"/>
  <c r="Z62" i="16"/>
  <c r="BI62" i="16"/>
  <c r="AW62" i="16"/>
  <c r="AK62" i="16"/>
  <c r="Y62" i="16"/>
  <c r="BH62" i="16"/>
  <c r="AV62" i="16"/>
  <c r="AJ62" i="16"/>
  <c r="X62" i="16"/>
  <c r="K62" i="16"/>
  <c r="L62" i="16" s="1"/>
  <c r="BS62" i="16"/>
  <c r="BG62" i="16"/>
  <c r="AU62" i="16"/>
  <c r="AI62" i="16"/>
  <c r="W62" i="16"/>
  <c r="BR62" i="16"/>
  <c r="BF62" i="16"/>
  <c r="AT62" i="16"/>
  <c r="AH62" i="16"/>
  <c r="V62" i="16"/>
  <c r="BP62" i="16"/>
  <c r="BD62" i="16"/>
  <c r="AR62" i="16"/>
  <c r="AF62" i="16"/>
  <c r="T62" i="16"/>
  <c r="FG62" i="16"/>
  <c r="BO62" i="16"/>
  <c r="BC62" i="16"/>
  <c r="AQ62" i="16"/>
  <c r="AE62" i="16"/>
  <c r="S62" i="16"/>
  <c r="E63" i="16"/>
  <c r="BN62" i="16"/>
  <c r="BB62" i="16"/>
  <c r="AP62" i="16"/>
  <c r="AD62" i="16"/>
  <c r="R62" i="16"/>
  <c r="IW62" i="16"/>
  <c r="DI62" i="16"/>
  <c r="BM62" i="16"/>
  <c r="BA62" i="16"/>
  <c r="AO62" i="16"/>
  <c r="AC62" i="16"/>
  <c r="Q62" i="16"/>
  <c r="CO62" i="16"/>
  <c r="BQ62" i="16"/>
  <c r="BE62" i="16"/>
  <c r="AG62" i="16"/>
  <c r="U62" i="16"/>
  <c r="DY62" i="16"/>
  <c r="AS62" i="16"/>
  <c r="FY61" i="16"/>
  <c r="BV61" i="16"/>
  <c r="HJ61" i="16"/>
  <c r="CU61" i="16"/>
  <c r="II61" i="16"/>
  <c r="DT61" i="16"/>
  <c r="JH61" i="16"/>
  <c r="EZ61" i="16"/>
  <c r="GK61" i="16"/>
  <c r="CH61" i="16"/>
  <c r="HV61" i="16"/>
  <c r="DG61" i="16"/>
  <c r="IU61" i="16"/>
  <c r="EF61" i="16"/>
  <c r="ER61" i="16"/>
  <c r="IO61" i="16"/>
  <c r="CC61" i="16"/>
  <c r="EG61" i="16"/>
  <c r="FF61" i="16"/>
  <c r="GE61" i="16"/>
  <c r="CB61" i="16"/>
  <c r="HP61" i="16"/>
  <c r="DN61" i="16"/>
  <c r="JB61" i="16"/>
  <c r="EY61" i="16"/>
  <c r="FX61" i="16"/>
  <c r="BU61" i="16"/>
  <c r="HI61" i="16"/>
  <c r="DF61" i="16"/>
  <c r="IT61" i="16"/>
  <c r="EE61" i="16"/>
  <c r="FD61" i="16"/>
  <c r="DY61" i="16"/>
  <c r="HQ61" i="16"/>
  <c r="ES61" i="16"/>
  <c r="FR61" i="16"/>
  <c r="GQ61" i="16"/>
  <c r="CN61" i="16"/>
  <c r="IB61" i="16"/>
  <c r="DZ61" i="16"/>
  <c r="FK61" i="16"/>
  <c r="GJ61" i="16"/>
  <c r="CG61" i="16"/>
  <c r="HU61" i="16"/>
  <c r="DR61" i="16"/>
  <c r="JF61" i="16"/>
  <c r="EQ61" i="16"/>
  <c r="FP61" i="16"/>
  <c r="DL61" i="16"/>
  <c r="IZ61" i="16"/>
  <c r="EX61" i="16"/>
  <c r="GI61" i="16"/>
  <c r="BT61" i="16"/>
  <c r="HH61" i="16"/>
  <c r="DE61" i="16"/>
  <c r="IS61" i="16"/>
  <c r="EP61" i="16"/>
  <c r="FO61" i="16"/>
  <c r="GN61" i="16"/>
  <c r="EH62" i="16" l="1"/>
  <c r="CH62" i="16"/>
  <c r="HV62" i="16"/>
  <c r="DG62" i="16"/>
  <c r="IU62" i="16"/>
  <c r="EF62" i="16"/>
  <c r="EW62" i="16"/>
  <c r="IC62" i="16"/>
  <c r="DU62" i="16"/>
  <c r="JI62" i="16"/>
  <c r="ET62" i="16"/>
  <c r="FS62" i="16"/>
  <c r="HD62" i="16"/>
  <c r="DB62" i="16"/>
  <c r="IP62" i="16"/>
  <c r="EM62" i="16"/>
  <c r="FL62" i="16"/>
  <c r="GW62" i="16"/>
  <c r="CT62" i="16"/>
  <c r="IH62" i="16"/>
  <c r="DS62" i="16"/>
  <c r="JG62" i="16"/>
  <c r="ER62" i="16"/>
  <c r="EG62" i="16"/>
  <c r="FX62" i="16"/>
  <c r="DZ62" i="16"/>
  <c r="IN62" i="16"/>
  <c r="EL62" i="16"/>
  <c r="FW62" i="16"/>
  <c r="GV62" i="16"/>
  <c r="CS62" i="16"/>
  <c r="IG62" i="16"/>
  <c r="ED62" i="16"/>
  <c r="FC62" i="16"/>
  <c r="GB62" i="16"/>
  <c r="CP62" i="16"/>
  <c r="DN62" i="16"/>
  <c r="IT62" i="16"/>
  <c r="FR62" i="16"/>
  <c r="FP62" i="16"/>
  <c r="HC62" i="16"/>
  <c r="FU62" i="16"/>
  <c r="FQ62" i="16"/>
  <c r="HO62" i="16"/>
  <c r="EX62" i="16"/>
  <c r="GI62" i="16"/>
  <c r="BT62" i="16"/>
  <c r="HH62" i="16"/>
  <c r="DE62" i="16"/>
  <c r="IS62" i="16"/>
  <c r="EP62" i="16"/>
  <c r="FO62" i="16"/>
  <c r="GN62" i="16"/>
  <c r="GK62" i="16"/>
  <c r="DA62" i="16"/>
  <c r="HP62" i="16"/>
  <c r="BU62" i="16"/>
  <c r="FI62" i="16"/>
  <c r="GJ62" i="16"/>
  <c r="CG62" i="16"/>
  <c r="CZ62" i="16"/>
  <c r="GC62" i="16"/>
  <c r="HB62" i="16"/>
  <c r="CM62" i="16"/>
  <c r="IA62" i="16"/>
  <c r="DX62" i="16"/>
  <c r="FJ62" i="16"/>
  <c r="GU62" i="16"/>
  <c r="CF62" i="16"/>
  <c r="HT62" i="16"/>
  <c r="DQ62" i="16"/>
  <c r="JE62" i="16"/>
  <c r="FB62" i="16"/>
  <c r="GA62" i="16"/>
  <c r="GZ62" i="16"/>
  <c r="ID62" i="16"/>
  <c r="CB62" i="16"/>
  <c r="EE62" i="16"/>
  <c r="HU62" i="16"/>
  <c r="IZ62" i="16"/>
  <c r="GG62" i="16"/>
  <c r="GS62" i="16"/>
  <c r="GO62" i="16"/>
  <c r="BZ62" i="16"/>
  <c r="HN62" i="16"/>
  <c r="CY62" i="16"/>
  <c r="IM62" i="16"/>
  <c r="EJ62" i="16"/>
  <c r="FV62" i="16"/>
  <c r="HG62" i="16"/>
  <c r="CR62" i="16"/>
  <c r="IF62" i="16"/>
  <c r="EC62" i="16"/>
  <c r="FN62" i="16"/>
  <c r="GM62" i="16"/>
  <c r="BX62" i="16"/>
  <c r="HL62" i="16"/>
  <c r="EA62" i="16"/>
  <c r="GE62" i="16"/>
  <c r="IO62" i="16"/>
  <c r="IB62" i="16"/>
  <c r="EQ62" i="16"/>
  <c r="FE62" i="16"/>
  <c r="HA62" i="16"/>
  <c r="CL62" i="16"/>
  <c r="HZ62" i="16"/>
  <c r="DK62" i="16"/>
  <c r="IY62" i="16"/>
  <c r="EV62" i="16"/>
  <c r="GH62" i="16"/>
  <c r="CE62" i="16"/>
  <c r="HS62" i="16"/>
  <c r="DD62" i="16"/>
  <c r="IR62" i="16"/>
  <c r="EO62" i="16"/>
  <c r="FZ62" i="16"/>
  <c r="GY62" i="16"/>
  <c r="CJ62" i="16"/>
  <c r="HX62" i="16"/>
  <c r="EZ62" i="16"/>
  <c r="EY62" i="16"/>
  <c r="HI62" i="16"/>
  <c r="CN62" i="16"/>
  <c r="DR62" i="16"/>
  <c r="GD62" i="16"/>
  <c r="CA62" i="16"/>
  <c r="EK62" i="16"/>
  <c r="HE62" i="16"/>
  <c r="BY62" i="16"/>
  <c r="HM62" i="16"/>
  <c r="CX62" i="16"/>
  <c r="IL62" i="16"/>
  <c r="DW62" i="16"/>
  <c r="FH62" i="16"/>
  <c r="GT62" i="16"/>
  <c r="CQ62" i="16"/>
  <c r="IE62" i="16"/>
  <c r="DP62" i="16"/>
  <c r="JD62" i="16"/>
  <c r="FA62" i="16"/>
  <c r="GL62" i="16"/>
  <c r="BW62" i="16"/>
  <c r="HK62" i="16"/>
  <c r="CV62" i="16"/>
  <c r="IJ62" i="16"/>
  <c r="GR62" i="16"/>
  <c r="FD62" i="16"/>
  <c r="ES62" i="16"/>
  <c r="FK62" i="16"/>
  <c r="DL62" i="16"/>
  <c r="DM62" i="16"/>
  <c r="CC62" i="16"/>
  <c r="CK62" i="16"/>
  <c r="HY62" i="16"/>
  <c r="DJ62" i="16"/>
  <c r="IX62" i="16"/>
  <c r="EI62" i="16"/>
  <c r="FT62" i="16"/>
  <c r="HF62" i="16"/>
  <c r="DC62" i="16"/>
  <c r="IQ62" i="16"/>
  <c r="EB62" i="16"/>
  <c r="FM62" i="16"/>
  <c r="GX62" i="16"/>
  <c r="CI62" i="16"/>
  <c r="HW62" i="16"/>
  <c r="DH62" i="16"/>
  <c r="IV62" i="16"/>
  <c r="FF62" i="16"/>
  <c r="JB62" i="16"/>
  <c r="DF62" i="16"/>
  <c r="GQ62" i="16"/>
  <c r="JF62" i="16"/>
  <c r="GP62" i="16"/>
  <c r="JA62" i="16"/>
  <c r="HQ62" i="16"/>
  <c r="CW62" i="16"/>
  <c r="IK62" i="16"/>
  <c r="DV62" i="16"/>
  <c r="IY63" i="16"/>
  <c r="GQ63" i="16"/>
  <c r="GE63" i="16"/>
  <c r="FS63" i="16"/>
  <c r="FG63" i="16"/>
  <c r="E64" i="16"/>
  <c r="IX63" i="16"/>
  <c r="IL63" i="16"/>
  <c r="HZ63" i="16"/>
  <c r="JG63" i="16"/>
  <c r="IU63" i="16"/>
  <c r="II63" i="16"/>
  <c r="HW63" i="16"/>
  <c r="HK63" i="16"/>
  <c r="GY63" i="16"/>
  <c r="GM63" i="16"/>
  <c r="JF63" i="16"/>
  <c r="GF63" i="16"/>
  <c r="FQ63" i="16"/>
  <c r="FD63" i="16"/>
  <c r="ER63" i="16"/>
  <c r="EF63" i="16"/>
  <c r="DT63" i="16"/>
  <c r="DH63" i="16"/>
  <c r="CV63" i="16"/>
  <c r="BL63" i="16"/>
  <c r="AZ63" i="16"/>
  <c r="AN63" i="16"/>
  <c r="AB63" i="16"/>
  <c r="P63" i="16"/>
  <c r="JE63" i="16"/>
  <c r="IP63" i="16"/>
  <c r="HY63" i="16"/>
  <c r="HI63" i="16"/>
  <c r="GT63" i="16"/>
  <c r="FP63" i="16"/>
  <c r="EE63" i="16"/>
  <c r="DS63" i="16"/>
  <c r="DG63" i="16"/>
  <c r="CU63" i="16"/>
  <c r="CI63" i="16"/>
  <c r="BW63" i="16"/>
  <c r="BK63" i="16"/>
  <c r="AY63" i="16"/>
  <c r="AM63" i="16"/>
  <c r="AA63" i="16"/>
  <c r="O63" i="16"/>
  <c r="IO63" i="16"/>
  <c r="HX63" i="16"/>
  <c r="HH63" i="16"/>
  <c r="GS63" i="16"/>
  <c r="GB63" i="16"/>
  <c r="FO63" i="16"/>
  <c r="FB63" i="16"/>
  <c r="EP63" i="16"/>
  <c r="DR63" i="16"/>
  <c r="CH63" i="16"/>
  <c r="BV63" i="16"/>
  <c r="BJ63" i="16"/>
  <c r="AX63" i="16"/>
  <c r="AL63" i="16"/>
  <c r="Z63" i="16"/>
  <c r="JC63" i="16"/>
  <c r="IN63" i="16"/>
  <c r="HG63" i="16"/>
  <c r="FN63" i="16"/>
  <c r="FA63" i="16"/>
  <c r="EO63" i="16"/>
  <c r="EC63" i="16"/>
  <c r="DQ63" i="16"/>
  <c r="DE63" i="16"/>
  <c r="CS63" i="16"/>
  <c r="CG63" i="16"/>
  <c r="BI63" i="16"/>
  <c r="AW63" i="16"/>
  <c r="AK63" i="16"/>
  <c r="Y63" i="16"/>
  <c r="JB63" i="16"/>
  <c r="IK63" i="16"/>
  <c r="HU63" i="16"/>
  <c r="HF63" i="16"/>
  <c r="GO63" i="16"/>
  <c r="FZ63" i="16"/>
  <c r="FM63" i="16"/>
  <c r="EN63" i="16"/>
  <c r="DP63" i="16"/>
  <c r="DD63" i="16"/>
  <c r="CR63" i="16"/>
  <c r="CF63" i="16"/>
  <c r="BT63" i="16"/>
  <c r="BH63" i="16"/>
  <c r="AV63" i="16"/>
  <c r="AJ63" i="16"/>
  <c r="X63" i="16"/>
  <c r="K63" i="16"/>
  <c r="L63" i="16" s="1"/>
  <c r="IJ63" i="16" s="1"/>
  <c r="JA63" i="16"/>
  <c r="HT63" i="16"/>
  <c r="HE63" i="16"/>
  <c r="GN63" i="16"/>
  <c r="FY63" i="16"/>
  <c r="FL63" i="16"/>
  <c r="EY63" i="16"/>
  <c r="EM63" i="16"/>
  <c r="EA63" i="16"/>
  <c r="DO63" i="16"/>
  <c r="DC63" i="16"/>
  <c r="CQ63" i="16"/>
  <c r="CE63" i="16"/>
  <c r="BS63" i="16"/>
  <c r="BG63" i="16"/>
  <c r="AU63" i="16"/>
  <c r="AI63" i="16"/>
  <c r="W63" i="16"/>
  <c r="IZ63" i="16"/>
  <c r="IH63" i="16"/>
  <c r="HS63" i="16"/>
  <c r="HD63" i="16"/>
  <c r="GL63" i="16"/>
  <c r="FX63" i="16"/>
  <c r="FK63" i="16"/>
  <c r="EX63" i="16"/>
  <c r="EL63" i="16"/>
  <c r="DZ63" i="16"/>
  <c r="DN63" i="16"/>
  <c r="DB63" i="16"/>
  <c r="CP63" i="16"/>
  <c r="CD63" i="16"/>
  <c r="BR63" i="16"/>
  <c r="BF63" i="16"/>
  <c r="AT63" i="16"/>
  <c r="AH63" i="16"/>
  <c r="V63" i="16"/>
  <c r="IV63" i="16"/>
  <c r="IF63" i="16"/>
  <c r="HQ63" i="16"/>
  <c r="GZ63" i="16"/>
  <c r="GJ63" i="16"/>
  <c r="FV63" i="16"/>
  <c r="FI63" i="16"/>
  <c r="EV63" i="16"/>
  <c r="EJ63" i="16"/>
  <c r="DX63" i="16"/>
  <c r="DL63" i="16"/>
  <c r="CZ63" i="16"/>
  <c r="CN63" i="16"/>
  <c r="CB63" i="16"/>
  <c r="BP63" i="16"/>
  <c r="BD63" i="16"/>
  <c r="AR63" i="16"/>
  <c r="AF63" i="16"/>
  <c r="T63" i="16"/>
  <c r="IT63" i="16"/>
  <c r="IE63" i="16"/>
  <c r="HP63" i="16"/>
  <c r="GX63" i="16"/>
  <c r="GI63" i="16"/>
  <c r="FU63" i="16"/>
  <c r="FH63" i="16"/>
  <c r="EU63" i="16"/>
  <c r="EI63" i="16"/>
  <c r="DW63" i="16"/>
  <c r="DK63" i="16"/>
  <c r="CY63" i="16"/>
  <c r="CM63" i="16"/>
  <c r="CA63" i="16"/>
  <c r="BO63" i="16"/>
  <c r="BC63" i="16"/>
  <c r="AQ63" i="16"/>
  <c r="AE63" i="16"/>
  <c r="S63" i="16"/>
  <c r="JI63" i="16"/>
  <c r="IS63" i="16"/>
  <c r="ID63" i="16"/>
  <c r="HM63" i="16"/>
  <c r="GW63" i="16"/>
  <c r="GH63" i="16"/>
  <c r="FT63" i="16"/>
  <c r="FF63" i="16"/>
  <c r="ET63" i="16"/>
  <c r="EH63" i="16"/>
  <c r="DV63" i="16"/>
  <c r="DJ63" i="16"/>
  <c r="CX63" i="16"/>
  <c r="CL63" i="16"/>
  <c r="BZ63" i="16"/>
  <c r="BN63" i="16"/>
  <c r="BB63" i="16"/>
  <c r="AP63" i="16"/>
  <c r="AD63" i="16"/>
  <c r="R63" i="16"/>
  <c r="JH63" i="16"/>
  <c r="IR63" i="16"/>
  <c r="IC63" i="16"/>
  <c r="HL63" i="16"/>
  <c r="GV63" i="16"/>
  <c r="GG63" i="16"/>
  <c r="FR63" i="16"/>
  <c r="FE63" i="16"/>
  <c r="ES63" i="16"/>
  <c r="EG63" i="16"/>
  <c r="DU63" i="16"/>
  <c r="DI63" i="16"/>
  <c r="CW63" i="16"/>
  <c r="CK63" i="16"/>
  <c r="BY63" i="16"/>
  <c r="BM63" i="16"/>
  <c r="BA63" i="16"/>
  <c r="AO63" i="16"/>
  <c r="AC63" i="16"/>
  <c r="Q63" i="16"/>
  <c r="DY63" i="16"/>
  <c r="DM63" i="16"/>
  <c r="DA63" i="16"/>
  <c r="IW63" i="16"/>
  <c r="CO63" i="16"/>
  <c r="IG63" i="16"/>
  <c r="CC63" i="16"/>
  <c r="HA63" i="16"/>
  <c r="BE63" i="16"/>
  <c r="GK63" i="16"/>
  <c r="AS63" i="16"/>
  <c r="FW63" i="16"/>
  <c r="AG63" i="16"/>
  <c r="EW63" i="16"/>
  <c r="EK63" i="16"/>
  <c r="HR63" i="16"/>
  <c r="FJ63" i="16"/>
  <c r="BQ63" i="16"/>
  <c r="U63" i="16"/>
  <c r="EU62" i="16"/>
  <c r="GF62" i="16"/>
  <c r="CD62" i="16"/>
  <c r="HR62" i="16"/>
  <c r="DO62" i="16"/>
  <c r="JC62" i="16"/>
  <c r="EN62" i="16"/>
  <c r="FY62" i="16"/>
  <c r="BV62" i="16"/>
  <c r="HJ62" i="16"/>
  <c r="CU62" i="16"/>
  <c r="II62" i="16"/>
  <c r="DT62" i="16"/>
  <c r="JH62" i="16"/>
  <c r="GQ64" i="16" l="1"/>
  <c r="GE64" i="16"/>
  <c r="FS64" i="16"/>
  <c r="FG64" i="16"/>
  <c r="EU64" i="16"/>
  <c r="EI64" i="16"/>
  <c r="DW64" i="16"/>
  <c r="BO64" i="16"/>
  <c r="BC64" i="16"/>
  <c r="AQ64" i="16"/>
  <c r="AE64" i="16"/>
  <c r="S64" i="16"/>
  <c r="E65" i="16"/>
  <c r="IX64" i="16"/>
  <c r="IL64" i="16"/>
  <c r="FR64" i="16"/>
  <c r="FF64" i="16"/>
  <c r="ET64" i="16"/>
  <c r="EH64" i="16"/>
  <c r="DV64" i="16"/>
  <c r="DJ64" i="16"/>
  <c r="CX64" i="16"/>
  <c r="BN64" i="16"/>
  <c r="BB64" i="16"/>
  <c r="AP64" i="16"/>
  <c r="AD64" i="16"/>
  <c r="R64" i="16"/>
  <c r="JG64" i="16"/>
  <c r="IU64" i="16"/>
  <c r="II64" i="16"/>
  <c r="HW64" i="16"/>
  <c r="HK64" i="16"/>
  <c r="EQ64" i="16"/>
  <c r="EE64" i="16"/>
  <c r="DS64" i="16"/>
  <c r="DG64" i="16"/>
  <c r="CU64" i="16"/>
  <c r="CI64" i="16"/>
  <c r="BW64" i="16"/>
  <c r="BK64" i="16"/>
  <c r="AY64" i="16"/>
  <c r="AM64" i="16"/>
  <c r="AA64" i="16"/>
  <c r="O64" i="16"/>
  <c r="IZ64" i="16"/>
  <c r="IH64" i="16"/>
  <c r="HS64" i="16"/>
  <c r="HD64" i="16"/>
  <c r="GL64" i="16"/>
  <c r="FW64" i="16"/>
  <c r="FH64" i="16"/>
  <c r="BP64" i="16"/>
  <c r="AX64" i="16"/>
  <c r="AI64" i="16"/>
  <c r="T64" i="16"/>
  <c r="IW64" i="16"/>
  <c r="IG64" i="16"/>
  <c r="HR64" i="16"/>
  <c r="DZ64" i="16"/>
  <c r="DI64" i="16"/>
  <c r="CS64" i="16"/>
  <c r="CD64" i="16"/>
  <c r="BM64" i="16"/>
  <c r="AW64" i="16"/>
  <c r="AH64" i="16"/>
  <c r="Q64" i="16"/>
  <c r="GJ64" i="16"/>
  <c r="FU64" i="16"/>
  <c r="FD64" i="16"/>
  <c r="EN64" i="16"/>
  <c r="DY64" i="16"/>
  <c r="DH64" i="16"/>
  <c r="CR64" i="16"/>
  <c r="BL64" i="16"/>
  <c r="AV64" i="16"/>
  <c r="AG64" i="16"/>
  <c r="P64" i="16"/>
  <c r="IT64" i="16"/>
  <c r="IE64" i="16"/>
  <c r="HP64" i="16"/>
  <c r="GX64" i="16"/>
  <c r="GI64" i="16"/>
  <c r="FT64" i="16"/>
  <c r="FB64" i="16"/>
  <c r="CQ64" i="16"/>
  <c r="BJ64" i="16"/>
  <c r="AU64" i="16"/>
  <c r="AF64" i="16"/>
  <c r="JI64" i="16"/>
  <c r="IS64" i="16"/>
  <c r="ID64" i="16"/>
  <c r="HM64" i="16"/>
  <c r="FA64" i="16"/>
  <c r="DU64" i="16"/>
  <c r="DE64" i="16"/>
  <c r="CP64" i="16"/>
  <c r="BY64" i="16"/>
  <c r="BI64" i="16"/>
  <c r="AT64" i="16"/>
  <c r="AC64" i="16"/>
  <c r="HL64" i="16"/>
  <c r="GG64" i="16"/>
  <c r="FP64" i="16"/>
  <c r="EZ64" i="16"/>
  <c r="EK64" i="16"/>
  <c r="DT64" i="16"/>
  <c r="DD64" i="16"/>
  <c r="CO64" i="16"/>
  <c r="BH64" i="16"/>
  <c r="AS64" i="16"/>
  <c r="AB64" i="16"/>
  <c r="K64" i="16"/>
  <c r="L64" i="16" s="1"/>
  <c r="JF64" i="16"/>
  <c r="IQ64" i="16"/>
  <c r="IB64" i="16"/>
  <c r="HJ64" i="16"/>
  <c r="GU64" i="16"/>
  <c r="GF64" i="16"/>
  <c r="FN64" i="16"/>
  <c r="EJ64" i="16"/>
  <c r="DC64" i="16"/>
  <c r="CN64" i="16"/>
  <c r="BV64" i="16"/>
  <c r="BG64" i="16"/>
  <c r="AR64" i="16"/>
  <c r="Z64" i="16"/>
  <c r="JD64" i="16"/>
  <c r="IO64" i="16"/>
  <c r="HX64" i="16"/>
  <c r="GS64" i="16"/>
  <c r="FL64" i="16"/>
  <c r="EW64" i="16"/>
  <c r="EF64" i="16"/>
  <c r="DP64" i="16"/>
  <c r="DA64" i="16"/>
  <c r="CJ64" i="16"/>
  <c r="BT64" i="16"/>
  <c r="BE64" i="16"/>
  <c r="AN64" i="16"/>
  <c r="X64" i="16"/>
  <c r="JC64" i="16"/>
  <c r="IN64" i="16"/>
  <c r="HV64" i="16"/>
  <c r="HG64" i="16"/>
  <c r="GR64" i="16"/>
  <c r="FZ64" i="16"/>
  <c r="FK64" i="16"/>
  <c r="EV64" i="16"/>
  <c r="ED64" i="16"/>
  <c r="DO64" i="16"/>
  <c r="CZ64" i="16"/>
  <c r="BS64" i="16"/>
  <c r="BD64" i="16"/>
  <c r="AL64" i="16"/>
  <c r="W64" i="16"/>
  <c r="JB64" i="16"/>
  <c r="IK64" i="16"/>
  <c r="HU64" i="16"/>
  <c r="HF64" i="16"/>
  <c r="GO64" i="16"/>
  <c r="FY64" i="16"/>
  <c r="FJ64" i="16"/>
  <c r="EC64" i="16"/>
  <c r="DN64" i="16"/>
  <c r="CW64" i="16"/>
  <c r="CG64" i="16"/>
  <c r="BR64" i="16"/>
  <c r="BA64" i="16"/>
  <c r="AK64" i="16"/>
  <c r="V64" i="16"/>
  <c r="JA64" i="16"/>
  <c r="IJ64" i="16"/>
  <c r="HT64" i="16"/>
  <c r="GN64" i="16"/>
  <c r="FX64" i="16"/>
  <c r="FI64" i="16"/>
  <c r="ER64" i="16"/>
  <c r="EB64" i="16"/>
  <c r="DM64" i="16"/>
  <c r="CV64" i="16"/>
  <c r="CF64" i="16"/>
  <c r="BQ64" i="16"/>
  <c r="AZ64" i="16"/>
  <c r="AJ64" i="16"/>
  <c r="U64" i="16"/>
  <c r="HY64" i="16"/>
  <c r="AO64" i="16"/>
  <c r="HI64" i="16"/>
  <c r="Y64" i="16"/>
  <c r="GT64" i="16"/>
  <c r="GC64" i="16"/>
  <c r="FM64" i="16"/>
  <c r="EG64" i="16"/>
  <c r="DQ64" i="16"/>
  <c r="DB64" i="16"/>
  <c r="JE64" i="16"/>
  <c r="BU64" i="16"/>
  <c r="IP64" i="16"/>
  <c r="BF64" i="16"/>
  <c r="EX64" i="16"/>
  <c r="CK64" i="16"/>
  <c r="GA63" i="16"/>
  <c r="CT63" i="16"/>
  <c r="JD63" i="16"/>
  <c r="EQ63" i="16"/>
  <c r="GU63" i="16"/>
  <c r="GD63" i="16"/>
  <c r="HC63" i="16"/>
  <c r="EB63" i="16"/>
  <c r="GR63" i="16"/>
  <c r="DF63" i="16"/>
  <c r="FC63" i="16"/>
  <c r="HJ63" i="16"/>
  <c r="GP63" i="16"/>
  <c r="HO63" i="16"/>
  <c r="BX63" i="16"/>
  <c r="IB63" i="16"/>
  <c r="HB63" i="16"/>
  <c r="IA63" i="16"/>
  <c r="EZ63" i="16"/>
  <c r="BU63" i="16"/>
  <c r="HV63" i="16"/>
  <c r="ED63" i="16"/>
  <c r="GC63" i="16"/>
  <c r="CJ63" i="16"/>
  <c r="IQ63" i="16"/>
  <c r="HN63" i="16"/>
  <c r="IM63" i="16"/>
  <c r="HC65" i="16" l="1"/>
  <c r="GQ65" i="16"/>
  <c r="GE65" i="16"/>
  <c r="FS65" i="16"/>
  <c r="FG65" i="16"/>
  <c r="EU65" i="16"/>
  <c r="EI65" i="16"/>
  <c r="DW65" i="16"/>
  <c r="BO65" i="16"/>
  <c r="BC65" i="16"/>
  <c r="AQ65" i="16"/>
  <c r="AE65" i="16"/>
  <c r="S65" i="16"/>
  <c r="E66" i="16"/>
  <c r="IX65" i="16"/>
  <c r="IL65" i="16"/>
  <c r="GD65" i="16"/>
  <c r="FR65" i="16"/>
  <c r="FF65" i="16"/>
  <c r="ET65" i="16"/>
  <c r="EH65" i="16"/>
  <c r="DV65" i="16"/>
  <c r="DJ65" i="16"/>
  <c r="CX65" i="16"/>
  <c r="BN65" i="16"/>
  <c r="BB65" i="16"/>
  <c r="AP65" i="16"/>
  <c r="AD65" i="16"/>
  <c r="R65" i="16"/>
  <c r="JG65" i="16"/>
  <c r="IU65" i="16"/>
  <c r="II65" i="16"/>
  <c r="HW65" i="16"/>
  <c r="HK65" i="16"/>
  <c r="FC65" i="16"/>
  <c r="EQ65" i="16"/>
  <c r="EE65" i="16"/>
  <c r="DS65" i="16"/>
  <c r="DG65" i="16"/>
  <c r="CU65" i="16"/>
  <c r="CI65" i="16"/>
  <c r="BW65" i="16"/>
  <c r="BK65" i="16"/>
  <c r="AY65" i="16"/>
  <c r="AM65" i="16"/>
  <c r="AA65" i="16"/>
  <c r="O65" i="16"/>
  <c r="JF65" i="16"/>
  <c r="IQ65" i="16"/>
  <c r="IB65" i="16"/>
  <c r="HJ65" i="16"/>
  <c r="GU65" i="16"/>
  <c r="GF65" i="16"/>
  <c r="FN65" i="16"/>
  <c r="CN65" i="16"/>
  <c r="BV65" i="16"/>
  <c r="BG65" i="16"/>
  <c r="AR65" i="16"/>
  <c r="Z65" i="16"/>
  <c r="JE65" i="16"/>
  <c r="IP65" i="16"/>
  <c r="HY65" i="16"/>
  <c r="EX65" i="16"/>
  <c r="EG65" i="16"/>
  <c r="DQ65" i="16"/>
  <c r="DB65" i="16"/>
  <c r="CK65" i="16"/>
  <c r="BU65" i="16"/>
  <c r="BF65" i="16"/>
  <c r="AO65" i="16"/>
  <c r="Y65" i="16"/>
  <c r="HH65" i="16"/>
  <c r="GS65" i="16"/>
  <c r="GB65" i="16"/>
  <c r="FL65" i="16"/>
  <c r="EW65" i="16"/>
  <c r="EF65" i="16"/>
  <c r="DP65" i="16"/>
  <c r="DA65" i="16"/>
  <c r="BT65" i="16"/>
  <c r="BE65" i="16"/>
  <c r="AN65" i="16"/>
  <c r="X65" i="16"/>
  <c r="JC65" i="16"/>
  <c r="IN65" i="16"/>
  <c r="HV65" i="16"/>
  <c r="HG65" i="16"/>
  <c r="GR65" i="16"/>
  <c r="FZ65" i="16"/>
  <c r="FK65" i="16"/>
  <c r="CH65" i="16"/>
  <c r="BS65" i="16"/>
  <c r="BD65" i="16"/>
  <c r="AL65" i="16"/>
  <c r="W65" i="16"/>
  <c r="JB65" i="16"/>
  <c r="IK65" i="16"/>
  <c r="HU65" i="16"/>
  <c r="ES65" i="16"/>
  <c r="EC65" i="16"/>
  <c r="DN65" i="16"/>
  <c r="CW65" i="16"/>
  <c r="CG65" i="16"/>
  <c r="BR65" i="16"/>
  <c r="BA65" i="16"/>
  <c r="AK65" i="16"/>
  <c r="V65" i="16"/>
  <c r="JA65" i="16"/>
  <c r="IJ65" i="16"/>
  <c r="HE65" i="16"/>
  <c r="GN65" i="16"/>
  <c r="FX65" i="16"/>
  <c r="FI65" i="16"/>
  <c r="ER65" i="16"/>
  <c r="EB65" i="16"/>
  <c r="DM65" i="16"/>
  <c r="CV65" i="16"/>
  <c r="BQ65" i="16"/>
  <c r="AZ65" i="16"/>
  <c r="AJ65" i="16"/>
  <c r="U65" i="16"/>
  <c r="IZ65" i="16"/>
  <c r="IH65" i="16"/>
  <c r="HS65" i="16"/>
  <c r="HD65" i="16"/>
  <c r="GL65" i="16"/>
  <c r="FW65" i="16"/>
  <c r="FH65" i="16"/>
  <c r="EA65" i="16"/>
  <c r="DL65" i="16"/>
  <c r="CT65" i="16"/>
  <c r="CE65" i="16"/>
  <c r="BP65" i="16"/>
  <c r="AX65" i="16"/>
  <c r="AI65" i="16"/>
  <c r="T65" i="16"/>
  <c r="IV65" i="16"/>
  <c r="IF65" i="16"/>
  <c r="HQ65" i="16"/>
  <c r="GJ65" i="16"/>
  <c r="FU65" i="16"/>
  <c r="FD65" i="16"/>
  <c r="EN65" i="16"/>
  <c r="DY65" i="16"/>
  <c r="DH65" i="16"/>
  <c r="CR65" i="16"/>
  <c r="CC65" i="16"/>
  <c r="BL65" i="16"/>
  <c r="AV65" i="16"/>
  <c r="AG65" i="16"/>
  <c r="P65" i="16"/>
  <c r="IT65" i="16"/>
  <c r="IE65" i="16"/>
  <c r="HP65" i="16"/>
  <c r="GX65" i="16"/>
  <c r="GI65" i="16"/>
  <c r="FT65" i="16"/>
  <c r="FB65" i="16"/>
  <c r="EM65" i="16"/>
  <c r="DX65" i="16"/>
  <c r="DF65" i="16"/>
  <c r="CQ65" i="16"/>
  <c r="BJ65" i="16"/>
  <c r="AU65" i="16"/>
  <c r="AF65" i="16"/>
  <c r="JI65" i="16"/>
  <c r="IS65" i="16"/>
  <c r="ID65" i="16"/>
  <c r="HM65" i="16"/>
  <c r="GW65" i="16"/>
  <c r="GH65" i="16"/>
  <c r="FQ65" i="16"/>
  <c r="FA65" i="16"/>
  <c r="DU65" i="16"/>
  <c r="DE65" i="16"/>
  <c r="CP65" i="16"/>
  <c r="BY65" i="16"/>
  <c r="BI65" i="16"/>
  <c r="AT65" i="16"/>
  <c r="AC65" i="16"/>
  <c r="JH65" i="16"/>
  <c r="IR65" i="16"/>
  <c r="IC65" i="16"/>
  <c r="HL65" i="16"/>
  <c r="GG65" i="16"/>
  <c r="FP65" i="16"/>
  <c r="EZ65" i="16"/>
  <c r="EK65" i="16"/>
  <c r="DT65" i="16"/>
  <c r="DD65" i="16"/>
  <c r="CO65" i="16"/>
  <c r="BX65" i="16"/>
  <c r="BH65" i="16"/>
  <c r="AS65" i="16"/>
  <c r="AB65" i="16"/>
  <c r="K65" i="16"/>
  <c r="L65" i="16" s="1"/>
  <c r="GO65" i="16" s="1"/>
  <c r="FE65" i="16"/>
  <c r="EO65" i="16"/>
  <c r="DZ65" i="16"/>
  <c r="DI65" i="16"/>
  <c r="CS65" i="16"/>
  <c r="IW65" i="16"/>
  <c r="BM65" i="16"/>
  <c r="IG65" i="16"/>
  <c r="AW65" i="16"/>
  <c r="HR65" i="16"/>
  <c r="AH65" i="16"/>
  <c r="GK65" i="16"/>
  <c r="FV65" i="16"/>
  <c r="Q65" i="16"/>
  <c r="HA65" i="16"/>
  <c r="CD65" i="16"/>
  <c r="GV64" i="16"/>
  <c r="EL64" i="16"/>
  <c r="CB64" i="16"/>
  <c r="GZ64" i="16"/>
  <c r="EO64" i="16"/>
  <c r="CE64" i="16"/>
  <c r="FC64" i="16"/>
  <c r="GD64" i="16"/>
  <c r="HC64" i="16"/>
  <c r="HQ64" i="16"/>
  <c r="FE64" i="16"/>
  <c r="CT64" i="16"/>
  <c r="FO64" i="16"/>
  <c r="GP64" i="16"/>
  <c r="CA64" i="16"/>
  <c r="HO64" i="16"/>
  <c r="GB64" i="16"/>
  <c r="DR64" i="16"/>
  <c r="IC64" i="16"/>
  <c r="FQ64" i="16"/>
  <c r="DF64" i="16"/>
  <c r="IF64" i="16"/>
  <c r="FV64" i="16"/>
  <c r="DL64" i="16"/>
  <c r="GA64" i="16"/>
  <c r="HB64" i="16"/>
  <c r="CM64" i="16"/>
  <c r="IA64" i="16"/>
  <c r="IR64" i="16"/>
  <c r="GH64" i="16"/>
  <c r="DX64" i="16"/>
  <c r="IV64" i="16"/>
  <c r="GK64" i="16"/>
  <c r="EA64" i="16"/>
  <c r="GM64" i="16"/>
  <c r="BZ64" i="16"/>
  <c r="HN64" i="16"/>
  <c r="CY64" i="16"/>
  <c r="IM64" i="16"/>
  <c r="HE64" i="16"/>
  <c r="ES64" i="16"/>
  <c r="CH64" i="16"/>
  <c r="HH64" i="16"/>
  <c r="EY64" i="16"/>
  <c r="BX64" i="16"/>
  <c r="JH64" i="16"/>
  <c r="GW64" i="16"/>
  <c r="EM64" i="16"/>
  <c r="CC64" i="16"/>
  <c r="HA64" i="16"/>
  <c r="EP64" i="16"/>
  <c r="GY64" i="16"/>
  <c r="CL64" i="16"/>
  <c r="HZ64" i="16"/>
  <c r="DK64" i="16"/>
  <c r="IY64" i="16"/>
  <c r="DW66" i="16" l="1"/>
  <c r="BO66" i="16"/>
  <c r="BC66" i="16"/>
  <c r="AQ66" i="16"/>
  <c r="AE66" i="16"/>
  <c r="S66" i="16"/>
  <c r="E67" i="16"/>
  <c r="IL66" i="16"/>
  <c r="CX66" i="16"/>
  <c r="BN66" i="16"/>
  <c r="BB66" i="16"/>
  <c r="AP66" i="16"/>
  <c r="AD66" i="16"/>
  <c r="R66" i="16"/>
  <c r="HM66" i="16"/>
  <c r="FC66" i="16"/>
  <c r="BW66" i="16"/>
  <c r="BK66" i="16"/>
  <c r="AY66" i="16"/>
  <c r="AM66" i="16"/>
  <c r="AA66" i="16"/>
  <c r="O66" i="16"/>
  <c r="CE66" i="16"/>
  <c r="BP66" i="16"/>
  <c r="AX66" i="16"/>
  <c r="AI66" i="16"/>
  <c r="T66" i="16"/>
  <c r="EO66" i="16"/>
  <c r="BM66" i="16"/>
  <c r="AW66" i="16"/>
  <c r="AH66" i="16"/>
  <c r="Q66" i="16"/>
  <c r="HD66" i="16"/>
  <c r="BL66" i="16"/>
  <c r="AV66" i="16"/>
  <c r="AG66" i="16"/>
  <c r="P66" i="16"/>
  <c r="CB66" i="16"/>
  <c r="BJ66" i="16"/>
  <c r="AU66" i="16"/>
  <c r="AF66" i="16"/>
  <c r="DU66" i="16"/>
  <c r="BI66" i="16"/>
  <c r="AT66" i="16"/>
  <c r="AC66" i="16"/>
  <c r="FP66" i="16"/>
  <c r="BH66" i="16"/>
  <c r="AS66" i="16"/>
  <c r="AB66" i="16"/>
  <c r="K66" i="16"/>
  <c r="L66" i="16" s="1"/>
  <c r="CF66" i="16" s="1"/>
  <c r="IF66" i="16"/>
  <c r="BV66" i="16"/>
  <c r="BG66" i="16"/>
  <c r="AR66" i="16"/>
  <c r="Z66" i="16"/>
  <c r="CJ66" i="16"/>
  <c r="BT66" i="16"/>
  <c r="BE66" i="16"/>
  <c r="AN66" i="16"/>
  <c r="X66" i="16"/>
  <c r="ED66" i="16"/>
  <c r="BS66" i="16"/>
  <c r="BD66" i="16"/>
  <c r="AL66" i="16"/>
  <c r="W66" i="16"/>
  <c r="GR66" i="16"/>
  <c r="FY66" i="16"/>
  <c r="BR66" i="16"/>
  <c r="BA66" i="16"/>
  <c r="AK66" i="16"/>
  <c r="V66" i="16"/>
  <c r="JH66" i="16"/>
  <c r="IQ66" i="16"/>
  <c r="BQ66" i="16"/>
  <c r="AZ66" i="16"/>
  <c r="AJ66" i="16"/>
  <c r="U66" i="16"/>
  <c r="BU66" i="16"/>
  <c r="BF66" i="16"/>
  <c r="AO66" i="16"/>
  <c r="Y66" i="16"/>
  <c r="GC66" i="16"/>
  <c r="FM66" i="16"/>
  <c r="HT65" i="16"/>
  <c r="FJ65" i="16"/>
  <c r="CZ65" i="16"/>
  <c r="HX65" i="16"/>
  <c r="FM65" i="16"/>
  <c r="DC65" i="16"/>
  <c r="FO65" i="16"/>
  <c r="GP65" i="16"/>
  <c r="CA65" i="16"/>
  <c r="HO65" i="16"/>
  <c r="FY65" i="16"/>
  <c r="DO65" i="16"/>
  <c r="IO65" i="16"/>
  <c r="GC65" i="16"/>
  <c r="DR65" i="16"/>
  <c r="GA65" i="16"/>
  <c r="HB65" i="16"/>
  <c r="CM65" i="16"/>
  <c r="IA65" i="16"/>
  <c r="ED65" i="16"/>
  <c r="JD65" i="16"/>
  <c r="GT65" i="16"/>
  <c r="EJ65" i="16"/>
  <c r="GM65" i="16"/>
  <c r="BZ65" i="16"/>
  <c r="HN65" i="16"/>
  <c r="CY65" i="16"/>
  <c r="IM65" i="16"/>
  <c r="GV65" i="16"/>
  <c r="EL65" i="16"/>
  <c r="CB65" i="16"/>
  <c r="GZ65" i="16"/>
  <c r="EP65" i="16"/>
  <c r="CF65" i="16"/>
  <c r="HF65" i="16"/>
  <c r="EV65" i="16"/>
  <c r="CJ65" i="16"/>
  <c r="HI65" i="16"/>
  <c r="EY65" i="16"/>
  <c r="GY65" i="16"/>
  <c r="CL65" i="16"/>
  <c r="HZ65" i="16"/>
  <c r="DK65" i="16"/>
  <c r="IY65" i="16"/>
  <c r="EV66" i="16" l="1"/>
  <c r="DA66" i="16"/>
  <c r="IZ66" i="16"/>
  <c r="GG66" i="16"/>
  <c r="EL66" i="16"/>
  <c r="CQ66" i="16"/>
  <c r="HT66" i="16"/>
  <c r="FE66" i="16"/>
  <c r="CT66" i="16"/>
  <c r="FO66" i="16"/>
  <c r="HY66" i="16"/>
  <c r="DJ66" i="16"/>
  <c r="IX66" i="16"/>
  <c r="EI66" i="16"/>
  <c r="DP66" i="16"/>
  <c r="DL66" i="16"/>
  <c r="GA66" i="16"/>
  <c r="IK66" i="16"/>
  <c r="DV66" i="16"/>
  <c r="IA67" i="16"/>
  <c r="DW67" i="16"/>
  <c r="CM67" i="16"/>
  <c r="BO67" i="16"/>
  <c r="BC67" i="16"/>
  <c r="AQ67" i="16"/>
  <c r="AE67" i="16"/>
  <c r="S67" i="16"/>
  <c r="E68" i="16"/>
  <c r="IL67" i="16"/>
  <c r="HB67" i="16"/>
  <c r="CX67" i="16"/>
  <c r="BN67" i="16"/>
  <c r="BB67" i="16"/>
  <c r="AP67" i="16"/>
  <c r="AD67" i="16"/>
  <c r="R67" i="16"/>
  <c r="HM67" i="16"/>
  <c r="GC67" i="16"/>
  <c r="BY67" i="16"/>
  <c r="BM67" i="16"/>
  <c r="BA67" i="16"/>
  <c r="AO67" i="16"/>
  <c r="AC67" i="16"/>
  <c r="Q67" i="16"/>
  <c r="GN67" i="16"/>
  <c r="FD67" i="16"/>
  <c r="GM67" i="16"/>
  <c r="FC67" i="16"/>
  <c r="BW67" i="16"/>
  <c r="BK67" i="16"/>
  <c r="AY67" i="16"/>
  <c r="AM67" i="16"/>
  <c r="AA67" i="16"/>
  <c r="O67" i="16"/>
  <c r="HI67" i="16"/>
  <c r="FY67" i="16"/>
  <c r="DZ67" i="16"/>
  <c r="BV67" i="16"/>
  <c r="BF67" i="16"/>
  <c r="AL67" i="16"/>
  <c r="V67" i="16"/>
  <c r="DY67" i="16"/>
  <c r="BU67" i="16"/>
  <c r="BE67" i="16"/>
  <c r="AK67" i="16"/>
  <c r="U67" i="16"/>
  <c r="DX67" i="16"/>
  <c r="BT67" i="16"/>
  <c r="BD67" i="16"/>
  <c r="AJ67" i="16"/>
  <c r="T67" i="16"/>
  <c r="DT67" i="16"/>
  <c r="BS67" i="16"/>
  <c r="AZ67" i="16"/>
  <c r="AI67" i="16"/>
  <c r="P67" i="16"/>
  <c r="DR67" i="16"/>
  <c r="BR67" i="16"/>
  <c r="AX67" i="16"/>
  <c r="AH67" i="16"/>
  <c r="DA67" i="16"/>
  <c r="BQ67" i="16"/>
  <c r="AW67" i="16"/>
  <c r="AG67" i="16"/>
  <c r="CZ67" i="16"/>
  <c r="BP67" i="16"/>
  <c r="AV67" i="16"/>
  <c r="AF67" i="16"/>
  <c r="K67" i="16"/>
  <c r="L67" i="16" s="1"/>
  <c r="DN67" i="16"/>
  <c r="CD67" i="16"/>
  <c r="BJ67" i="16"/>
  <c r="AT67" i="16"/>
  <c r="Z67" i="16"/>
  <c r="DM67" i="16"/>
  <c r="CC67" i="16"/>
  <c r="BI67" i="16"/>
  <c r="AS67" i="16"/>
  <c r="Y67" i="16"/>
  <c r="EB67" i="16"/>
  <c r="DL67" i="16"/>
  <c r="CB67" i="16"/>
  <c r="BH67" i="16"/>
  <c r="AR67" i="16"/>
  <c r="X67" i="16"/>
  <c r="EA67" i="16"/>
  <c r="DH67" i="16"/>
  <c r="BX67" i="16"/>
  <c r="BG67" i="16"/>
  <c r="AN67" i="16"/>
  <c r="W67" i="16"/>
  <c r="AB67" i="16"/>
  <c r="EJ67" i="16"/>
  <c r="DO67" i="16"/>
  <c r="BL67" i="16"/>
  <c r="AU67" i="16"/>
  <c r="FH67" i="16"/>
  <c r="CE67" i="16"/>
  <c r="EU66" i="16"/>
  <c r="HL66" i="16"/>
  <c r="CV66" i="16"/>
  <c r="IB66" i="16"/>
  <c r="FZ66" i="16"/>
  <c r="EF66" i="16"/>
  <c r="CN66" i="16"/>
  <c r="HQ66" i="16"/>
  <c r="FQ66" i="16"/>
  <c r="DX66" i="16"/>
  <c r="JD66" i="16"/>
  <c r="GK66" i="16"/>
  <c r="EA66" i="16"/>
  <c r="GM66" i="16"/>
  <c r="IW66" i="16"/>
  <c r="EH66" i="16"/>
  <c r="FG66" i="16"/>
  <c r="HH66" i="16"/>
  <c r="FA66" i="16"/>
  <c r="DM66" i="16"/>
  <c r="IR66" i="16"/>
  <c r="GS66" i="16"/>
  <c r="EW66" i="16"/>
  <c r="DC66" i="16"/>
  <c r="IG66" i="16"/>
  <c r="GH66" i="16"/>
  <c r="EM66" i="16"/>
  <c r="CC66" i="16"/>
  <c r="HE66" i="16"/>
  <c r="EP66" i="16"/>
  <c r="GY66" i="16"/>
  <c r="JI66" i="16"/>
  <c r="ET66" i="16"/>
  <c r="FS66" i="16"/>
  <c r="DF66" i="16"/>
  <c r="IE66" i="16"/>
  <c r="DR66" i="16"/>
  <c r="FB66" i="16"/>
  <c r="HK66" i="16"/>
  <c r="IC66" i="16"/>
  <c r="HW66" i="16"/>
  <c r="GU66" i="16"/>
  <c r="IV66" i="16"/>
  <c r="FI66" i="16"/>
  <c r="CW66" i="16"/>
  <c r="IS66" i="16"/>
  <c r="GT66" i="16"/>
  <c r="EY66" i="16"/>
  <c r="CO66" i="16"/>
  <c r="IH66" i="16"/>
  <c r="GI66" i="16"/>
  <c r="DY66" i="16"/>
  <c r="JE66" i="16"/>
  <c r="GL66" i="16"/>
  <c r="CU66" i="16"/>
  <c r="II66" i="16"/>
  <c r="GD66" i="16"/>
  <c r="HC66" i="16"/>
  <c r="FV66" i="16"/>
  <c r="HI66" i="16"/>
  <c r="GX66" i="16"/>
  <c r="HU66" i="16"/>
  <c r="CG66" i="16"/>
  <c r="CI66" i="16"/>
  <c r="FR66" i="16"/>
  <c r="EG66" i="16"/>
  <c r="FX66" i="16"/>
  <c r="DN66" i="16"/>
  <c r="FN66" i="16"/>
  <c r="DD66" i="16"/>
  <c r="JB66" i="16"/>
  <c r="GZ66" i="16"/>
  <c r="EN66" i="16"/>
  <c r="CD66" i="16"/>
  <c r="HF66" i="16"/>
  <c r="DG66" i="16"/>
  <c r="IU66" i="16"/>
  <c r="GP66" i="16"/>
  <c r="CA66" i="16"/>
  <c r="HO66" i="16"/>
  <c r="FK66" i="16"/>
  <c r="GW66" i="16"/>
  <c r="JA66" i="16"/>
  <c r="FH66" i="16"/>
  <c r="BX66" i="16"/>
  <c r="DH66" i="16"/>
  <c r="DB66" i="16"/>
  <c r="CK66" i="16"/>
  <c r="GN66" i="16"/>
  <c r="EC66" i="16"/>
  <c r="CH66" i="16"/>
  <c r="ID66" i="16"/>
  <c r="GF66" i="16"/>
  <c r="DT66" i="16"/>
  <c r="BY66" i="16"/>
  <c r="HS66" i="16"/>
  <c r="FD66" i="16"/>
  <c r="CS66" i="16"/>
  <c r="HV66" i="16"/>
  <c r="DS66" i="16"/>
  <c r="JG66" i="16"/>
  <c r="HB66" i="16"/>
  <c r="CM66" i="16"/>
  <c r="IA66" i="16"/>
  <c r="IN66" i="16"/>
  <c r="FF66" i="16"/>
  <c r="ER66" i="16"/>
  <c r="EJ66" i="16"/>
  <c r="FT66" i="16"/>
  <c r="FW66" i="16"/>
  <c r="HJ66" i="16"/>
  <c r="DQ66" i="16"/>
  <c r="HG66" i="16"/>
  <c r="ES66" i="16"/>
  <c r="CZ66" i="16"/>
  <c r="IT66" i="16"/>
  <c r="GV66" i="16"/>
  <c r="EK66" i="16"/>
  <c r="CP66" i="16"/>
  <c r="IJ66" i="16"/>
  <c r="FU66" i="16"/>
  <c r="DI66" i="16"/>
  <c r="IP66" i="16"/>
  <c r="EE66" i="16"/>
  <c r="GO66" i="16"/>
  <c r="BZ66" i="16"/>
  <c r="HN66" i="16"/>
  <c r="CY66" i="16"/>
  <c r="IM66" i="16"/>
  <c r="EB66" i="16"/>
  <c r="FL66" i="16"/>
  <c r="CR66" i="16"/>
  <c r="GE66" i="16"/>
  <c r="GB66" i="16"/>
  <c r="HR66" i="16"/>
  <c r="IO66" i="16"/>
  <c r="GQ66" i="16"/>
  <c r="EX66" i="16"/>
  <c r="HX66" i="16"/>
  <c r="FJ66" i="16"/>
  <c r="DO66" i="16"/>
  <c r="HP66" i="16"/>
  <c r="EZ66" i="16"/>
  <c r="DE66" i="16"/>
  <c r="JC66" i="16"/>
  <c r="GJ66" i="16"/>
  <c r="DZ66" i="16"/>
  <c r="JF66" i="16"/>
  <c r="EQ66" i="16"/>
  <c r="HA66" i="16"/>
  <c r="CL66" i="16"/>
  <c r="HZ66" i="16"/>
  <c r="DK66" i="16"/>
  <c r="IY66" i="16"/>
  <c r="JD67" i="16" l="1"/>
  <c r="FA67" i="16"/>
  <c r="IT67" i="16"/>
  <c r="EE67" i="16"/>
  <c r="EF67" i="16"/>
  <c r="FE67" i="16"/>
  <c r="GD67" i="16"/>
  <c r="HC67" i="16"/>
  <c r="FM67" i="16"/>
  <c r="JF67" i="16"/>
  <c r="EQ67" i="16"/>
  <c r="ER67" i="16"/>
  <c r="FQ67" i="16"/>
  <c r="GP67" i="16"/>
  <c r="CA67" i="16"/>
  <c r="HO67" i="16"/>
  <c r="CH67" i="16"/>
  <c r="CJ67" i="16"/>
  <c r="CN67" i="16"/>
  <c r="CO67" i="16"/>
  <c r="CP67" i="16"/>
  <c r="GK67" i="16"/>
  <c r="FO67" i="16"/>
  <c r="FP67" i="16"/>
  <c r="GO67" i="16"/>
  <c r="BZ67" i="16"/>
  <c r="HN67" i="16"/>
  <c r="CY67" i="16"/>
  <c r="IM67" i="16"/>
  <c r="CV67" i="16"/>
  <c r="CQ67" i="16"/>
  <c r="CR67" i="16"/>
  <c r="CS67" i="16"/>
  <c r="CT67" i="16"/>
  <c r="CF67" i="16"/>
  <c r="CG67" i="16"/>
  <c r="DB67" i="16"/>
  <c r="DC67" i="16"/>
  <c r="DD67" i="16"/>
  <c r="DE67" i="16"/>
  <c r="DF67" i="16"/>
  <c r="GW67" i="16"/>
  <c r="GA67" i="16"/>
  <c r="GB67" i="16"/>
  <c r="HA67" i="16"/>
  <c r="CL67" i="16"/>
  <c r="HZ67" i="16"/>
  <c r="DK67" i="16"/>
  <c r="IY67" i="16"/>
  <c r="EC67" i="16"/>
  <c r="EN67" i="16"/>
  <c r="HU67" i="16"/>
  <c r="DJ67" i="16"/>
  <c r="GF67" i="16"/>
  <c r="EX67" i="16"/>
  <c r="EY67" i="16"/>
  <c r="EZ67" i="16"/>
  <c r="FB67" i="16"/>
  <c r="EK67" i="16"/>
  <c r="EL67" i="16"/>
  <c r="FK67" i="16"/>
  <c r="FL67" i="16"/>
  <c r="FN67" i="16"/>
  <c r="FT67" i="16"/>
  <c r="FU67" i="16"/>
  <c r="IG67" i="16"/>
  <c r="HK67" i="16"/>
  <c r="HL67" i="16"/>
  <c r="CW67" i="16"/>
  <c r="IK67" i="16"/>
  <c r="DV67" i="16"/>
  <c r="IY68" i="16"/>
  <c r="DK68" i="16"/>
  <c r="BO68" i="16"/>
  <c r="BC68" i="16"/>
  <c r="AQ68" i="16"/>
  <c r="AE68" i="16"/>
  <c r="S68" i="16"/>
  <c r="E69" i="16"/>
  <c r="HZ68" i="16"/>
  <c r="CL68" i="16"/>
  <c r="BN68" i="16"/>
  <c r="BB68" i="16"/>
  <c r="AP68" i="16"/>
  <c r="AD68" i="16"/>
  <c r="R68" i="16"/>
  <c r="HA68" i="16"/>
  <c r="BY68" i="16"/>
  <c r="BM68" i="16"/>
  <c r="BA68" i="16"/>
  <c r="AO68" i="16"/>
  <c r="AC68" i="16"/>
  <c r="Q68" i="16"/>
  <c r="GB68" i="16"/>
  <c r="BX68" i="16"/>
  <c r="BL68" i="16"/>
  <c r="AZ68" i="16"/>
  <c r="AN68" i="16"/>
  <c r="AB68" i="16"/>
  <c r="P68" i="16"/>
  <c r="FC68" i="16"/>
  <c r="BW68" i="16"/>
  <c r="BK68" i="16"/>
  <c r="AY68" i="16"/>
  <c r="AM68" i="16"/>
  <c r="AA68" i="16"/>
  <c r="O68" i="16"/>
  <c r="ED68" i="16"/>
  <c r="BV68" i="16"/>
  <c r="BJ68" i="16"/>
  <c r="AX68" i="16"/>
  <c r="AL68" i="16"/>
  <c r="Z68" i="16"/>
  <c r="IG68" i="16"/>
  <c r="CS68" i="16"/>
  <c r="BU68" i="16"/>
  <c r="BI68" i="16"/>
  <c r="AW68" i="16"/>
  <c r="AK68" i="16"/>
  <c r="Y68" i="16"/>
  <c r="GU68" i="16"/>
  <c r="BS68" i="16"/>
  <c r="BG68" i="16"/>
  <c r="AU68" i="16"/>
  <c r="AI68" i="16"/>
  <c r="W68" i="16"/>
  <c r="HQ68" i="16"/>
  <c r="BE68" i="16"/>
  <c r="U68" i="16"/>
  <c r="GR68" i="16"/>
  <c r="DX68" i="16"/>
  <c r="BD68" i="16"/>
  <c r="T68" i="16"/>
  <c r="AV68" i="16"/>
  <c r="K68" i="16"/>
  <c r="L68" i="16" s="1"/>
  <c r="GH68" i="16"/>
  <c r="AT68" i="16"/>
  <c r="AS68" i="16"/>
  <c r="GF68" i="16"/>
  <c r="AR68" i="16"/>
  <c r="BT68" i="16"/>
  <c r="AJ68" i="16"/>
  <c r="FU68" i="16"/>
  <c r="BQ68" i="16"/>
  <c r="AG68" i="16"/>
  <c r="BP68" i="16"/>
  <c r="AF68" i="16"/>
  <c r="FL68" i="16"/>
  <c r="BH68" i="16"/>
  <c r="X68" i="16"/>
  <c r="BF68" i="16"/>
  <c r="V68" i="16"/>
  <c r="AH68" i="16"/>
  <c r="HT68" i="16"/>
  <c r="BR68" i="16"/>
  <c r="EU67" i="16"/>
  <c r="ED67" i="16"/>
  <c r="EP67" i="16"/>
  <c r="GZ67" i="16"/>
  <c r="EI67" i="16"/>
  <c r="HD67" i="16"/>
  <c r="FV67" i="16"/>
  <c r="FW67" i="16"/>
  <c r="FX67" i="16"/>
  <c r="FZ67" i="16"/>
  <c r="FI67" i="16"/>
  <c r="FJ67" i="16"/>
  <c r="GI67" i="16"/>
  <c r="GJ67" i="16"/>
  <c r="GL67" i="16"/>
  <c r="GR67" i="16"/>
  <c r="GS67" i="16"/>
  <c r="IS67" i="16"/>
  <c r="CI67" i="16"/>
  <c r="HW67" i="16"/>
  <c r="HX67" i="16"/>
  <c r="DI67" i="16"/>
  <c r="IW67" i="16"/>
  <c r="EH67" i="16"/>
  <c r="FG67" i="16"/>
  <c r="DQ67" i="16"/>
  <c r="EV67" i="16"/>
  <c r="GY67" i="16"/>
  <c r="HY67" i="16"/>
  <c r="IX67" i="16"/>
  <c r="IC67" i="16"/>
  <c r="GT67" i="16"/>
  <c r="GU67" i="16"/>
  <c r="GV67" i="16"/>
  <c r="GX67" i="16"/>
  <c r="GG67" i="16"/>
  <c r="GH67" i="16"/>
  <c r="HG67" i="16"/>
  <c r="HH67" i="16"/>
  <c r="HJ67" i="16"/>
  <c r="HP67" i="16"/>
  <c r="HQ67" i="16"/>
  <c r="JE67" i="16"/>
  <c r="CU67" i="16"/>
  <c r="II67" i="16"/>
  <c r="IJ67" i="16"/>
  <c r="DU67" i="16"/>
  <c r="JI67" i="16"/>
  <c r="ET67" i="16"/>
  <c r="FS67" i="16"/>
  <c r="EM67" i="16"/>
  <c r="JC67" i="16"/>
  <c r="HR67" i="16"/>
  <c r="HS67" i="16"/>
  <c r="HT67" i="16"/>
  <c r="IB67" i="16"/>
  <c r="HE67" i="16"/>
  <c r="HF67" i="16"/>
  <c r="IF67" i="16"/>
  <c r="IN67" i="16"/>
  <c r="IO67" i="16"/>
  <c r="IP67" i="16"/>
  <c r="IQ67" i="16"/>
  <c r="HV67" i="16"/>
  <c r="DG67" i="16"/>
  <c r="IU67" i="16"/>
  <c r="IV67" i="16"/>
  <c r="EG67" i="16"/>
  <c r="FF67" i="16"/>
  <c r="GE67" i="16"/>
  <c r="DP67" i="16"/>
  <c r="EW67" i="16"/>
  <c r="CK67" i="16"/>
  <c r="IR67" i="16"/>
  <c r="IZ67" i="16"/>
  <c r="JA67" i="16"/>
  <c r="JB67" i="16"/>
  <c r="ID67" i="16"/>
  <c r="IE67" i="16"/>
  <c r="EO67" i="16"/>
  <c r="IH67" i="16"/>
  <c r="DS67" i="16"/>
  <c r="JG67" i="16"/>
  <c r="JH67" i="16"/>
  <c r="ES67" i="16"/>
  <c r="FR67" i="16"/>
  <c r="GQ67" i="16"/>
  <c r="HD68" i="16" l="1"/>
  <c r="HP68" i="16"/>
  <c r="IF68" i="16"/>
  <c r="IR68" i="16"/>
  <c r="FH68" i="16"/>
  <c r="IC68" i="16"/>
  <c r="HG68" i="16"/>
  <c r="DE68" i="16"/>
  <c r="IS68" i="16"/>
  <c r="EP68" i="16"/>
  <c r="FO68" i="16"/>
  <c r="GN68" i="16"/>
  <c r="HM68" i="16"/>
  <c r="CX68" i="16"/>
  <c r="IL68" i="16"/>
  <c r="DW68" i="16"/>
  <c r="FB68" i="16"/>
  <c r="CK68" i="16"/>
  <c r="CC68" i="16"/>
  <c r="JD68" i="16"/>
  <c r="JA68" i="16"/>
  <c r="CQ68" i="16"/>
  <c r="IE68" i="16"/>
  <c r="EC68" i="16"/>
  <c r="FN68" i="16"/>
  <c r="GM68" i="16"/>
  <c r="HL68" i="16"/>
  <c r="CW68" i="16"/>
  <c r="IK68" i="16"/>
  <c r="DV68" i="16"/>
  <c r="IM69" i="16"/>
  <c r="IA69" i="16"/>
  <c r="HO69" i="16"/>
  <c r="HC69" i="16"/>
  <c r="GQ69" i="16"/>
  <c r="EI69" i="16"/>
  <c r="DW69" i="16"/>
  <c r="CY69" i="16"/>
  <c r="CM69" i="16"/>
  <c r="CA69" i="16"/>
  <c r="BO69" i="16"/>
  <c r="BC69" i="16"/>
  <c r="AQ69" i="16"/>
  <c r="AE69" i="16"/>
  <c r="S69" i="16"/>
  <c r="E70" i="16"/>
  <c r="IX69" i="16"/>
  <c r="IL69" i="16"/>
  <c r="HN69" i="16"/>
  <c r="HB69" i="16"/>
  <c r="GP69" i="16"/>
  <c r="GD69" i="16"/>
  <c r="FR69" i="16"/>
  <c r="DJ69" i="16"/>
  <c r="CX69" i="16"/>
  <c r="BZ69" i="16"/>
  <c r="BN69" i="16"/>
  <c r="BB69" i="16"/>
  <c r="AP69" i="16"/>
  <c r="AD69" i="16"/>
  <c r="R69" i="16"/>
  <c r="HY69" i="16"/>
  <c r="HM69" i="16"/>
  <c r="GO69" i="16"/>
  <c r="GC69" i="16"/>
  <c r="FQ69" i="16"/>
  <c r="FE69" i="16"/>
  <c r="ES69" i="16"/>
  <c r="CK69" i="16"/>
  <c r="BY69" i="16"/>
  <c r="BM69" i="16"/>
  <c r="BA69" i="16"/>
  <c r="AO69" i="16"/>
  <c r="AC69" i="16"/>
  <c r="Q69" i="16"/>
  <c r="JH69" i="16"/>
  <c r="GZ69" i="16"/>
  <c r="GN69" i="16"/>
  <c r="FP69" i="16"/>
  <c r="FD69" i="16"/>
  <c r="ER69" i="16"/>
  <c r="EF69" i="16"/>
  <c r="DT69" i="16"/>
  <c r="BX69" i="16"/>
  <c r="BL69" i="16"/>
  <c r="AZ69" i="16"/>
  <c r="AN69" i="16"/>
  <c r="AB69" i="16"/>
  <c r="P69" i="16"/>
  <c r="JG69" i="16"/>
  <c r="IU69" i="16"/>
  <c r="II69" i="16"/>
  <c r="GA69" i="16"/>
  <c r="FO69" i="16"/>
  <c r="EQ69" i="16"/>
  <c r="EE69" i="16"/>
  <c r="DS69" i="16"/>
  <c r="DG69" i="16"/>
  <c r="CU69" i="16"/>
  <c r="BW69" i="16"/>
  <c r="BK69" i="16"/>
  <c r="AY69" i="16"/>
  <c r="AM69" i="16"/>
  <c r="AA69" i="16"/>
  <c r="O69" i="16"/>
  <c r="JF69" i="16"/>
  <c r="IT69" i="16"/>
  <c r="IH69" i="16"/>
  <c r="HV69" i="16"/>
  <c r="HJ69" i="16"/>
  <c r="FB69" i="16"/>
  <c r="EP69" i="16"/>
  <c r="DR69" i="16"/>
  <c r="DF69" i="16"/>
  <c r="CT69" i="16"/>
  <c r="CH69" i="16"/>
  <c r="BV69" i="16"/>
  <c r="BJ69" i="16"/>
  <c r="AX69" i="16"/>
  <c r="AL69" i="16"/>
  <c r="Z69" i="16"/>
  <c r="JE69" i="16"/>
  <c r="IS69" i="16"/>
  <c r="HU69" i="16"/>
  <c r="HI69" i="16"/>
  <c r="GW69" i="16"/>
  <c r="GK69" i="16"/>
  <c r="FY69" i="16"/>
  <c r="DQ69" i="16"/>
  <c r="DE69" i="16"/>
  <c r="CG69" i="16"/>
  <c r="BU69" i="16"/>
  <c r="BI69" i="16"/>
  <c r="AW69" i="16"/>
  <c r="AK69" i="16"/>
  <c r="Y69" i="16"/>
  <c r="HS69" i="16"/>
  <c r="HG69" i="16"/>
  <c r="GI69" i="16"/>
  <c r="FW69" i="16"/>
  <c r="FK69" i="16"/>
  <c r="EY69" i="16"/>
  <c r="EM69" i="16"/>
  <c r="CE69" i="16"/>
  <c r="BS69" i="16"/>
  <c r="BG69" i="16"/>
  <c r="AU69" i="16"/>
  <c r="AI69" i="16"/>
  <c r="W69" i="16"/>
  <c r="JB69" i="16"/>
  <c r="IP69" i="16"/>
  <c r="GH69" i="16"/>
  <c r="FV69" i="16"/>
  <c r="EX69" i="16"/>
  <c r="EL69" i="16"/>
  <c r="DZ69" i="16"/>
  <c r="DN69" i="16"/>
  <c r="DB69" i="16"/>
  <c r="BR69" i="16"/>
  <c r="BF69" i="16"/>
  <c r="AT69" i="16"/>
  <c r="AH69" i="16"/>
  <c r="V69" i="16"/>
  <c r="JA69" i="16"/>
  <c r="IO69" i="16"/>
  <c r="IC69" i="16"/>
  <c r="HQ69" i="16"/>
  <c r="HE69" i="16"/>
  <c r="EW69" i="16"/>
  <c r="EK69" i="16"/>
  <c r="DM69" i="16"/>
  <c r="DA69" i="16"/>
  <c r="CO69" i="16"/>
  <c r="CC69" i="16"/>
  <c r="BQ69" i="16"/>
  <c r="BE69" i="16"/>
  <c r="AS69" i="16"/>
  <c r="AG69" i="16"/>
  <c r="U69" i="16"/>
  <c r="HP69" i="16"/>
  <c r="EV69" i="16"/>
  <c r="HH69" i="16"/>
  <c r="EN69" i="16"/>
  <c r="BT69" i="16"/>
  <c r="HD69" i="16"/>
  <c r="EJ69" i="16"/>
  <c r="BP69" i="16"/>
  <c r="BH69" i="16"/>
  <c r="GR69" i="16"/>
  <c r="DX69" i="16"/>
  <c r="BD69" i="16"/>
  <c r="JD69" i="16"/>
  <c r="GJ69" i="16"/>
  <c r="DP69" i="16"/>
  <c r="AV69" i="16"/>
  <c r="IZ69" i="16"/>
  <c r="AR69" i="16"/>
  <c r="FT69" i="16"/>
  <c r="CZ69" i="16"/>
  <c r="AF69" i="16"/>
  <c r="IF69" i="16"/>
  <c r="FL69" i="16"/>
  <c r="CR69" i="16"/>
  <c r="X69" i="16"/>
  <c r="IB69" i="16"/>
  <c r="T69" i="16"/>
  <c r="EZ69" i="16"/>
  <c r="CF69" i="16"/>
  <c r="K69" i="16"/>
  <c r="L69" i="16" s="1"/>
  <c r="IR69" i="16"/>
  <c r="FX69" i="16"/>
  <c r="AJ69" i="16"/>
  <c r="DD69" i="16"/>
  <c r="EU68" i="16"/>
  <c r="IO68" i="16"/>
  <c r="EI68" i="16"/>
  <c r="HF68" i="16"/>
  <c r="GY68" i="16"/>
  <c r="EH68" i="16"/>
  <c r="DZ68" i="16"/>
  <c r="EJ68" i="16"/>
  <c r="EN68" i="16"/>
  <c r="EW68" i="16"/>
  <c r="DP68" i="16"/>
  <c r="HR68" i="16"/>
  <c r="DO68" i="16"/>
  <c r="JC68" i="16"/>
  <c r="FA68" i="16"/>
  <c r="GL68" i="16"/>
  <c r="HK68" i="16"/>
  <c r="CV68" i="16"/>
  <c r="IJ68" i="16"/>
  <c r="DU68" i="16"/>
  <c r="JI68" i="16"/>
  <c r="ET68" i="16"/>
  <c r="FS68" i="16"/>
  <c r="HS68" i="16"/>
  <c r="DJ68" i="16"/>
  <c r="CZ68" i="16"/>
  <c r="EO68" i="16"/>
  <c r="FX68" i="16"/>
  <c r="CO68" i="16"/>
  <c r="ID68" i="16"/>
  <c r="HW68" i="16"/>
  <c r="IV68" i="16"/>
  <c r="EG68" i="16"/>
  <c r="FF68" i="16"/>
  <c r="GE68" i="16"/>
  <c r="DQ68" i="16"/>
  <c r="HY68" i="16"/>
  <c r="FT68" i="16"/>
  <c r="CI68" i="16"/>
  <c r="GV68" i="16"/>
  <c r="IB68" i="16"/>
  <c r="IN68" i="16"/>
  <c r="GJ68" i="16"/>
  <c r="DY68" i="16"/>
  <c r="IP68" i="16"/>
  <c r="EM68" i="16"/>
  <c r="FY68" i="16"/>
  <c r="HJ68" i="16"/>
  <c r="CU68" i="16"/>
  <c r="II68" i="16"/>
  <c r="DT68" i="16"/>
  <c r="JH68" i="16"/>
  <c r="ES68" i="16"/>
  <c r="FR68" i="16"/>
  <c r="GQ68" i="16"/>
  <c r="JE68" i="16"/>
  <c r="GZ68" i="16"/>
  <c r="CF68" i="16"/>
  <c r="DI68" i="16"/>
  <c r="EZ68" i="16"/>
  <c r="DH68" i="16"/>
  <c r="HH68" i="16"/>
  <c r="EL68" i="16"/>
  <c r="IZ68" i="16"/>
  <c r="FI68" i="16"/>
  <c r="JB68" i="16"/>
  <c r="EY68" i="16"/>
  <c r="GK68" i="16"/>
  <c r="CH68" i="16"/>
  <c r="HV68" i="16"/>
  <c r="DG68" i="16"/>
  <c r="IU68" i="16"/>
  <c r="EF68" i="16"/>
  <c r="FE68" i="16"/>
  <c r="GD68" i="16"/>
  <c r="HC68" i="16"/>
  <c r="CE68" i="16"/>
  <c r="IX68" i="16"/>
  <c r="DD68" i="16"/>
  <c r="IQ68" i="16"/>
  <c r="HX68" i="16"/>
  <c r="EA68" i="16"/>
  <c r="FK68" i="16"/>
  <c r="GW68" i="16"/>
  <c r="CT68" i="16"/>
  <c r="IH68" i="16"/>
  <c r="DS68" i="16"/>
  <c r="JG68" i="16"/>
  <c r="GP68" i="16"/>
  <c r="CA68" i="16"/>
  <c r="HO68" i="16"/>
  <c r="GA68" i="16"/>
  <c r="CP68" i="16"/>
  <c r="DC68" i="16"/>
  <c r="CJ68" i="16"/>
  <c r="IW68" i="16"/>
  <c r="FG68" i="16"/>
  <c r="FJ68" i="16"/>
  <c r="FM68" i="16"/>
  <c r="CD68" i="16"/>
  <c r="ER68" i="16"/>
  <c r="DB68" i="16"/>
  <c r="CR68" i="16"/>
  <c r="DA68" i="16"/>
  <c r="DL68" i="16"/>
  <c r="DN68" i="16"/>
  <c r="GS68" i="16"/>
  <c r="FW68" i="16"/>
  <c r="HI68" i="16"/>
  <c r="DF68" i="16"/>
  <c r="IT68" i="16"/>
  <c r="EE68" i="16"/>
  <c r="FD68" i="16"/>
  <c r="GC68" i="16"/>
  <c r="HB68" i="16"/>
  <c r="CM68" i="16"/>
  <c r="IA68" i="16"/>
  <c r="DM68" i="16"/>
  <c r="FZ68" i="16"/>
  <c r="GG68" i="16"/>
  <c r="GX68" i="16"/>
  <c r="CB68" i="16"/>
  <c r="GT68" i="16"/>
  <c r="FQ68" i="16"/>
  <c r="FV68" i="16"/>
  <c r="EB68" i="16"/>
  <c r="EK68" i="16"/>
  <c r="EV68" i="16"/>
  <c r="EX68" i="16"/>
  <c r="CN68" i="16"/>
  <c r="HE68" i="16"/>
  <c r="GI68" i="16"/>
  <c r="CG68" i="16"/>
  <c r="HU68" i="16"/>
  <c r="DR68" i="16"/>
  <c r="JF68" i="16"/>
  <c r="EQ68" i="16"/>
  <c r="FP68" i="16"/>
  <c r="GO68" i="16"/>
  <c r="BZ68" i="16"/>
  <c r="HN68" i="16"/>
  <c r="CY68" i="16"/>
  <c r="IM68" i="16"/>
  <c r="CB69" i="16" l="1"/>
  <c r="DY69" i="16"/>
  <c r="FJ69" i="16"/>
  <c r="GU69" i="16"/>
  <c r="CS69" i="16"/>
  <c r="IG69" i="16"/>
  <c r="ED69" i="16"/>
  <c r="FC69" i="16"/>
  <c r="GB69" i="16"/>
  <c r="HA69" i="16"/>
  <c r="CL69" i="16"/>
  <c r="HZ69" i="16"/>
  <c r="DK69" i="16"/>
  <c r="IY69" i="16"/>
  <c r="HT69" i="16"/>
  <c r="IN69" i="16"/>
  <c r="FI69" i="16"/>
  <c r="GT69" i="16"/>
  <c r="CQ69" i="16"/>
  <c r="IE69" i="16"/>
  <c r="EC69" i="16"/>
  <c r="FN69" i="16"/>
  <c r="GM69" i="16"/>
  <c r="HL69" i="16"/>
  <c r="CW69" i="16"/>
  <c r="IK69" i="16"/>
  <c r="DV69" i="16"/>
  <c r="JA70" i="16"/>
  <c r="IM70" i="16"/>
  <c r="IA70" i="16"/>
  <c r="HO70" i="16"/>
  <c r="HC70" i="16"/>
  <c r="GQ70" i="16"/>
  <c r="GE70" i="16"/>
  <c r="FS70" i="16"/>
  <c r="DW70" i="16"/>
  <c r="CY70" i="16"/>
  <c r="CM70" i="16"/>
  <c r="CA70" i="16"/>
  <c r="BO70" i="16"/>
  <c r="BC70" i="16"/>
  <c r="AQ70" i="16"/>
  <c r="AE70" i="16"/>
  <c r="S70" i="16"/>
  <c r="HZ70" i="16"/>
  <c r="HB70" i="16"/>
  <c r="GP70" i="16"/>
  <c r="GD70" i="16"/>
  <c r="FR70" i="16"/>
  <c r="FF70" i="16"/>
  <c r="ET70" i="16"/>
  <c r="EH70" i="16"/>
  <c r="CL70" i="16"/>
  <c r="BZ70" i="16"/>
  <c r="BN70" i="16"/>
  <c r="BB70" i="16"/>
  <c r="AP70" i="16"/>
  <c r="AD70" i="16"/>
  <c r="R70" i="16"/>
  <c r="E71" i="16"/>
  <c r="IW70" i="16"/>
  <c r="HA70" i="16"/>
  <c r="GC70" i="16"/>
  <c r="FQ70" i="16"/>
  <c r="FE70" i="16"/>
  <c r="ES70" i="16"/>
  <c r="EG70" i="16"/>
  <c r="DU70" i="16"/>
  <c r="DI70" i="16"/>
  <c r="BY70" i="16"/>
  <c r="BM70" i="16"/>
  <c r="BA70" i="16"/>
  <c r="AO70" i="16"/>
  <c r="AC70" i="16"/>
  <c r="Q70" i="16"/>
  <c r="JI70" i="16"/>
  <c r="IV70" i="16"/>
  <c r="IJ70" i="16"/>
  <c r="HX70" i="16"/>
  <c r="GB70" i="16"/>
  <c r="FD70" i="16"/>
  <c r="ER70" i="16"/>
  <c r="EF70" i="16"/>
  <c r="DT70" i="16"/>
  <c r="DH70" i="16"/>
  <c r="CV70" i="16"/>
  <c r="CJ70" i="16"/>
  <c r="BX70" i="16"/>
  <c r="BL70" i="16"/>
  <c r="AZ70" i="16"/>
  <c r="AN70" i="16"/>
  <c r="AB70" i="16"/>
  <c r="P70" i="16"/>
  <c r="JH70" i="16"/>
  <c r="IU70" i="16"/>
  <c r="II70" i="16"/>
  <c r="HW70" i="16"/>
  <c r="HK70" i="16"/>
  <c r="GY70" i="16"/>
  <c r="FC70" i="16"/>
  <c r="EE70" i="16"/>
  <c r="DS70" i="16"/>
  <c r="DG70" i="16"/>
  <c r="CU70" i="16"/>
  <c r="CI70" i="16"/>
  <c r="BW70" i="16"/>
  <c r="BK70" i="16"/>
  <c r="AY70" i="16"/>
  <c r="AM70" i="16"/>
  <c r="AA70" i="16"/>
  <c r="O70" i="16"/>
  <c r="IT70" i="16"/>
  <c r="IH70" i="16"/>
  <c r="HV70" i="16"/>
  <c r="HJ70" i="16"/>
  <c r="GX70" i="16"/>
  <c r="GL70" i="16"/>
  <c r="FZ70" i="16"/>
  <c r="ED70" i="16"/>
  <c r="DF70" i="16"/>
  <c r="CT70" i="16"/>
  <c r="CH70" i="16"/>
  <c r="BV70" i="16"/>
  <c r="BJ70" i="16"/>
  <c r="AX70" i="16"/>
  <c r="AL70" i="16"/>
  <c r="Z70" i="16"/>
  <c r="IG70" i="16"/>
  <c r="HI70" i="16"/>
  <c r="GW70" i="16"/>
  <c r="GK70" i="16"/>
  <c r="FY70" i="16"/>
  <c r="FM70" i="16"/>
  <c r="FA70" i="16"/>
  <c r="EO70" i="16"/>
  <c r="CS70" i="16"/>
  <c r="BU70" i="16"/>
  <c r="BI70" i="16"/>
  <c r="AW70" i="16"/>
  <c r="AK70" i="16"/>
  <c r="Y70" i="16"/>
  <c r="JD70" i="16"/>
  <c r="IQ70" i="16"/>
  <c r="GU70" i="16"/>
  <c r="FW70" i="16"/>
  <c r="FK70" i="16"/>
  <c r="EY70" i="16"/>
  <c r="EM70" i="16"/>
  <c r="EA70" i="16"/>
  <c r="DO70" i="16"/>
  <c r="DC70" i="16"/>
  <c r="BS70" i="16"/>
  <c r="BG70" i="16"/>
  <c r="AU70" i="16"/>
  <c r="AI70" i="16"/>
  <c r="W70" i="16"/>
  <c r="JC70" i="16"/>
  <c r="IP70" i="16"/>
  <c r="ID70" i="16"/>
  <c r="HR70" i="16"/>
  <c r="HF70" i="16"/>
  <c r="FJ70" i="16"/>
  <c r="EL70" i="16"/>
  <c r="DZ70" i="16"/>
  <c r="DN70" i="16"/>
  <c r="DB70" i="16"/>
  <c r="CP70" i="16"/>
  <c r="CD70" i="16"/>
  <c r="BR70" i="16"/>
  <c r="BF70" i="16"/>
  <c r="AT70" i="16"/>
  <c r="AH70" i="16"/>
  <c r="V70" i="16"/>
  <c r="IO70" i="16"/>
  <c r="IC70" i="16"/>
  <c r="HQ70" i="16"/>
  <c r="HE70" i="16"/>
  <c r="GS70" i="16"/>
  <c r="GG70" i="16"/>
  <c r="FU70" i="16"/>
  <c r="EK70" i="16"/>
  <c r="DY70" i="16"/>
  <c r="DA70" i="16"/>
  <c r="CO70" i="16"/>
  <c r="CC70" i="16"/>
  <c r="BQ70" i="16"/>
  <c r="BE70" i="16"/>
  <c r="AS70" i="16"/>
  <c r="AG70" i="16"/>
  <c r="U70" i="16"/>
  <c r="FT70" i="16"/>
  <c r="CZ70" i="16"/>
  <c r="AF70" i="16"/>
  <c r="IF70" i="16"/>
  <c r="FL70" i="16"/>
  <c r="CR70" i="16"/>
  <c r="X70" i="16"/>
  <c r="IB70" i="16"/>
  <c r="FH70" i="16"/>
  <c r="CN70" i="16"/>
  <c r="T70" i="16"/>
  <c r="EZ70" i="16"/>
  <c r="CF70" i="16"/>
  <c r="K70" i="16"/>
  <c r="L70" i="16" s="1"/>
  <c r="HP70" i="16"/>
  <c r="EV70" i="16"/>
  <c r="CB70" i="16"/>
  <c r="HH70" i="16"/>
  <c r="EN70" i="16"/>
  <c r="BT70" i="16"/>
  <c r="HD70" i="16"/>
  <c r="BP70" i="16"/>
  <c r="GR70" i="16"/>
  <c r="DX70" i="16"/>
  <c r="BD70" i="16"/>
  <c r="JE70" i="16"/>
  <c r="GJ70" i="16"/>
  <c r="DP70" i="16"/>
  <c r="AV70" i="16"/>
  <c r="IZ70" i="16"/>
  <c r="GF70" i="16"/>
  <c r="DL70" i="16"/>
  <c r="AR70" i="16"/>
  <c r="FX70" i="16"/>
  <c r="DD70" i="16"/>
  <c r="AJ70" i="16"/>
  <c r="GV70" i="16"/>
  <c r="EB70" i="16"/>
  <c r="BH70" i="16"/>
  <c r="EU69" i="16"/>
  <c r="EB69" i="16"/>
  <c r="FU69" i="16"/>
  <c r="HF69" i="16"/>
  <c r="DC69" i="16"/>
  <c r="IQ69" i="16"/>
  <c r="EO69" i="16"/>
  <c r="FZ69" i="16"/>
  <c r="GY69" i="16"/>
  <c r="CJ69" i="16"/>
  <c r="HX69" i="16"/>
  <c r="DI69" i="16"/>
  <c r="IW69" i="16"/>
  <c r="EH69" i="16"/>
  <c r="FG69" i="16"/>
  <c r="CN69" i="16"/>
  <c r="DL69" i="16"/>
  <c r="GV69" i="16"/>
  <c r="GG69" i="16"/>
  <c r="CD69" i="16"/>
  <c r="HR69" i="16"/>
  <c r="DO69" i="16"/>
  <c r="JC69" i="16"/>
  <c r="FA69" i="16"/>
  <c r="GL69" i="16"/>
  <c r="HK69" i="16"/>
  <c r="CV69" i="16"/>
  <c r="IJ69" i="16"/>
  <c r="DU69" i="16"/>
  <c r="JI69" i="16"/>
  <c r="ET69" i="16"/>
  <c r="FS69" i="16"/>
  <c r="FH69" i="16"/>
  <c r="GF69" i="16"/>
  <c r="GS69" i="16"/>
  <c r="CP69" i="16"/>
  <c r="ID69" i="16"/>
  <c r="EA69" i="16"/>
  <c r="FM69" i="16"/>
  <c r="GX69" i="16"/>
  <c r="CI69" i="16"/>
  <c r="HW69" i="16"/>
  <c r="DH69" i="16"/>
  <c r="IV69" i="16"/>
  <c r="EG69" i="16"/>
  <c r="FF69" i="16"/>
  <c r="GE69" i="16"/>
  <c r="DY71" i="16" l="1"/>
  <c r="BQ71" i="16"/>
  <c r="BE71" i="16"/>
  <c r="AS71" i="16"/>
  <c r="AG71" i="16"/>
  <c r="U71" i="16"/>
  <c r="E72" i="16"/>
  <c r="IW71" i="16"/>
  <c r="IJ71" i="16"/>
  <c r="CV71" i="16"/>
  <c r="CI71" i="16"/>
  <c r="BV71" i="16"/>
  <c r="BI71" i="16"/>
  <c r="AV71" i="16"/>
  <c r="AI71" i="16"/>
  <c r="V71" i="16"/>
  <c r="GV71" i="16"/>
  <c r="GI71" i="16"/>
  <c r="BU71" i="16"/>
  <c r="BH71" i="16"/>
  <c r="AU71" i="16"/>
  <c r="AH71" i="16"/>
  <c r="T71" i="16"/>
  <c r="FG71" i="16"/>
  <c r="ET71" i="16"/>
  <c r="EG71" i="16"/>
  <c r="BT71" i="16"/>
  <c r="BG71" i="16"/>
  <c r="AT71" i="16"/>
  <c r="AF71" i="16"/>
  <c r="S71" i="16"/>
  <c r="JG71" i="16"/>
  <c r="IT71" i="16"/>
  <c r="IG71" i="16"/>
  <c r="DF71" i="16"/>
  <c r="CS71" i="16"/>
  <c r="CF71" i="16"/>
  <c r="BS71" i="16"/>
  <c r="BF71" i="16"/>
  <c r="AR71" i="16"/>
  <c r="AE71" i="16"/>
  <c r="R71" i="16"/>
  <c r="HF71" i="16"/>
  <c r="GR71" i="16"/>
  <c r="GE71" i="16"/>
  <c r="BR71" i="16"/>
  <c r="BD71" i="16"/>
  <c r="AQ71" i="16"/>
  <c r="AD71" i="16"/>
  <c r="Q71" i="16"/>
  <c r="FD71" i="16"/>
  <c r="EQ71" i="16"/>
  <c r="ED71" i="16"/>
  <c r="BP71" i="16"/>
  <c r="BC71" i="16"/>
  <c r="AP71" i="16"/>
  <c r="AC71" i="16"/>
  <c r="P71" i="16"/>
  <c r="JD71" i="16"/>
  <c r="IQ71" i="16"/>
  <c r="ID71" i="16"/>
  <c r="DC71" i="16"/>
  <c r="CP71" i="16"/>
  <c r="CB71" i="16"/>
  <c r="BO71" i="16"/>
  <c r="BB71" i="16"/>
  <c r="AO71" i="16"/>
  <c r="AB71" i="16"/>
  <c r="O71" i="16"/>
  <c r="HN71" i="16"/>
  <c r="HA71" i="16"/>
  <c r="GN71" i="16"/>
  <c r="GA71" i="16"/>
  <c r="BZ71" i="16"/>
  <c r="BM71" i="16"/>
  <c r="AZ71" i="16"/>
  <c r="AM71" i="16"/>
  <c r="Z71" i="16"/>
  <c r="EZ71" i="16"/>
  <c r="EM71" i="16"/>
  <c r="DZ71" i="16"/>
  <c r="DL71" i="16"/>
  <c r="BY71" i="16"/>
  <c r="BL71" i="16"/>
  <c r="AY71" i="16"/>
  <c r="AL71" i="16"/>
  <c r="Y71" i="16"/>
  <c r="K71" i="16"/>
  <c r="L71" i="16" s="1"/>
  <c r="HO71" i="16" s="1"/>
  <c r="IY71" i="16"/>
  <c r="IL71" i="16"/>
  <c r="HY71" i="16"/>
  <c r="HL71" i="16"/>
  <c r="CX71" i="16"/>
  <c r="CK71" i="16"/>
  <c r="BX71" i="16"/>
  <c r="BK71" i="16"/>
  <c r="AX71" i="16"/>
  <c r="AK71" i="16"/>
  <c r="X71" i="16"/>
  <c r="GX71" i="16"/>
  <c r="GK71" i="16"/>
  <c r="FX71" i="16"/>
  <c r="FK71" i="16"/>
  <c r="EX71" i="16"/>
  <c r="BJ71" i="16"/>
  <c r="BA71" i="16"/>
  <c r="AW71" i="16"/>
  <c r="EB71" i="16"/>
  <c r="AN71" i="16"/>
  <c r="DO71" i="16"/>
  <c r="AJ71" i="16"/>
  <c r="AA71" i="16"/>
  <c r="W71" i="16"/>
  <c r="CJ71" i="16"/>
  <c r="HB71" i="16"/>
  <c r="CA71" i="16"/>
  <c r="GO71" i="16"/>
  <c r="BW71" i="16"/>
  <c r="BN71" i="16"/>
  <c r="DM70" i="16"/>
  <c r="JB70" i="16"/>
  <c r="EX70" i="16"/>
  <c r="GI70" i="16"/>
  <c r="CG70" i="16"/>
  <c r="HU70" i="16"/>
  <c r="DR70" i="16"/>
  <c r="JG70" i="16"/>
  <c r="EQ70" i="16"/>
  <c r="FP70" i="16"/>
  <c r="GO70" i="16"/>
  <c r="HN70" i="16"/>
  <c r="DK70" i="16"/>
  <c r="IY70" i="16"/>
  <c r="FV70" i="16"/>
  <c r="HG70" i="16"/>
  <c r="DE70" i="16"/>
  <c r="IS70" i="16"/>
  <c r="EP70" i="16"/>
  <c r="FO70" i="16"/>
  <c r="GN70" i="16"/>
  <c r="HM70" i="16"/>
  <c r="CX70" i="16"/>
  <c r="IL70" i="16"/>
  <c r="EI70" i="16"/>
  <c r="IR70" i="16"/>
  <c r="HT70" i="16"/>
  <c r="IN70" i="16"/>
  <c r="EW70" i="16"/>
  <c r="GH70" i="16"/>
  <c r="CE70" i="16"/>
  <c r="HS70" i="16"/>
  <c r="DQ70" i="16"/>
  <c r="JF70" i="16"/>
  <c r="FB70" i="16"/>
  <c r="GA70" i="16"/>
  <c r="GZ70" i="16"/>
  <c r="CK70" i="16"/>
  <c r="HY70" i="16"/>
  <c r="DJ70" i="16"/>
  <c r="IX70" i="16"/>
  <c r="EU70" i="16"/>
  <c r="EJ70" i="16"/>
  <c r="FI70" i="16"/>
  <c r="GT70" i="16"/>
  <c r="CQ70" i="16"/>
  <c r="IE70" i="16"/>
  <c r="EC70" i="16"/>
  <c r="FN70" i="16"/>
  <c r="GM70" i="16"/>
  <c r="HL70" i="16"/>
  <c r="CW70" i="16"/>
  <c r="IK70" i="16"/>
  <c r="DV70" i="16"/>
  <c r="FG70" i="16"/>
  <c r="EK71" i="16" l="1"/>
  <c r="HI71" i="16"/>
  <c r="DI71" i="16"/>
  <c r="HQ72" i="16"/>
  <c r="HE72" i="16"/>
  <c r="GG72" i="16"/>
  <c r="CC72" i="16"/>
  <c r="BQ72" i="16"/>
  <c r="BE72" i="16"/>
  <c r="AS72" i="16"/>
  <c r="AG72" i="16"/>
  <c r="U72" i="16"/>
  <c r="GF72" i="16"/>
  <c r="FT72" i="16"/>
  <c r="EV72" i="16"/>
  <c r="DX72" i="16"/>
  <c r="CB72" i="16"/>
  <c r="BP72" i="16"/>
  <c r="BD72" i="16"/>
  <c r="AR72" i="16"/>
  <c r="AF72" i="16"/>
  <c r="T72" i="16"/>
  <c r="JE72" i="16"/>
  <c r="IA72" i="16"/>
  <c r="EE72" i="16"/>
  <c r="DQ72" i="16"/>
  <c r="CM72" i="16"/>
  <c r="BY72" i="16"/>
  <c r="BK72" i="16"/>
  <c r="AW72" i="16"/>
  <c r="AI72" i="16"/>
  <c r="S72" i="16"/>
  <c r="HL72" i="16"/>
  <c r="GX72" i="16"/>
  <c r="GJ72" i="16"/>
  <c r="FV72" i="16"/>
  <c r="ER72" i="16"/>
  <c r="BX72" i="16"/>
  <c r="BJ72" i="16"/>
  <c r="AV72" i="16"/>
  <c r="AH72" i="16"/>
  <c r="R72" i="16"/>
  <c r="JC72" i="16"/>
  <c r="HY72" i="16"/>
  <c r="EC72" i="16"/>
  <c r="DO72" i="16"/>
  <c r="CY72" i="16"/>
  <c r="CK72" i="16"/>
  <c r="BW72" i="16"/>
  <c r="BI72" i="16"/>
  <c r="AU72" i="16"/>
  <c r="AE72" i="16"/>
  <c r="Q72" i="16"/>
  <c r="HJ72" i="16"/>
  <c r="GV72" i="16"/>
  <c r="GH72" i="16"/>
  <c r="FR72" i="16"/>
  <c r="EP72" i="16"/>
  <c r="BV72" i="16"/>
  <c r="BH72" i="16"/>
  <c r="AT72" i="16"/>
  <c r="AD72" i="16"/>
  <c r="P72" i="16"/>
  <c r="IY72" i="16"/>
  <c r="HW72" i="16"/>
  <c r="EA72" i="16"/>
  <c r="DK72" i="16"/>
  <c r="CW72" i="16"/>
  <c r="CI72" i="16"/>
  <c r="BU72" i="16"/>
  <c r="BG72" i="16"/>
  <c r="AQ72" i="16"/>
  <c r="AC72" i="16"/>
  <c r="O72" i="16"/>
  <c r="HH72" i="16"/>
  <c r="GT72" i="16"/>
  <c r="GD72" i="16"/>
  <c r="FP72" i="16"/>
  <c r="EN72" i="16"/>
  <c r="BT72" i="16"/>
  <c r="BF72" i="16"/>
  <c r="AP72" i="16"/>
  <c r="AB72" i="16"/>
  <c r="IW72" i="16"/>
  <c r="II72" i="16"/>
  <c r="HG72" i="16"/>
  <c r="DI72" i="16"/>
  <c r="CU72" i="16"/>
  <c r="CG72" i="16"/>
  <c r="BS72" i="16"/>
  <c r="BC72" i="16"/>
  <c r="AO72" i="16"/>
  <c r="AA72" i="16"/>
  <c r="GO72" i="16"/>
  <c r="GA72" i="16"/>
  <c r="FM72" i="16"/>
  <c r="EY72" i="16"/>
  <c r="DU72" i="16"/>
  <c r="BO72" i="16"/>
  <c r="BA72" i="16"/>
  <c r="AM72" i="16"/>
  <c r="Y72" i="16"/>
  <c r="JH72" i="16"/>
  <c r="IT72" i="16"/>
  <c r="IF72" i="16"/>
  <c r="HB72" i="16"/>
  <c r="DF72" i="16"/>
  <c r="CR72" i="16"/>
  <c r="CD72" i="16"/>
  <c r="BN72" i="16"/>
  <c r="AZ72" i="16"/>
  <c r="AL72" i="16"/>
  <c r="X72" i="16"/>
  <c r="GM72" i="16"/>
  <c r="FY72" i="16"/>
  <c r="FK72" i="16"/>
  <c r="EU72" i="16"/>
  <c r="DS72" i="16"/>
  <c r="CA72" i="16"/>
  <c r="BM72" i="16"/>
  <c r="AY72" i="16"/>
  <c r="AK72" i="16"/>
  <c r="W72" i="16"/>
  <c r="JF72" i="16"/>
  <c r="IR72" i="16"/>
  <c r="ID72" i="16"/>
  <c r="GZ72" i="16"/>
  <c r="DD72" i="16"/>
  <c r="CP72" i="16"/>
  <c r="BZ72" i="16"/>
  <c r="BL72" i="16"/>
  <c r="AX72" i="16"/>
  <c r="AJ72" i="16"/>
  <c r="V72" i="16"/>
  <c r="BR72" i="16"/>
  <c r="BB72" i="16"/>
  <c r="AN72" i="16"/>
  <c r="GP72" i="16"/>
  <c r="Z72" i="16"/>
  <c r="GB72" i="16"/>
  <c r="K72" i="16"/>
  <c r="L72" i="16" s="1"/>
  <c r="FN72" i="16"/>
  <c r="E73" i="16"/>
  <c r="CF72" i="16"/>
  <c r="EL72" i="16"/>
  <c r="EW71" i="16"/>
  <c r="DP71" i="16"/>
  <c r="FQ71" i="16"/>
  <c r="HS71" i="16"/>
  <c r="DS71" i="16"/>
  <c r="FT71" i="16"/>
  <c r="HV71" i="16"/>
  <c r="DV71" i="16"/>
  <c r="FI71" i="16"/>
  <c r="EO71" i="16"/>
  <c r="IA71" i="16"/>
  <c r="CE71" i="16"/>
  <c r="IF71" i="16"/>
  <c r="II71" i="16"/>
  <c r="FU71" i="16"/>
  <c r="HK71" i="16"/>
  <c r="DX71" i="16"/>
  <c r="FZ71" i="16"/>
  <c r="CM71" i="16"/>
  <c r="IN71" i="16"/>
  <c r="EP71" i="16"/>
  <c r="GQ71" i="16"/>
  <c r="CR71" i="16"/>
  <c r="IS71" i="16"/>
  <c r="ES71" i="16"/>
  <c r="GU71" i="16"/>
  <c r="CU71" i="16"/>
  <c r="IV71" i="16"/>
  <c r="EV71" i="16"/>
  <c r="GG71" i="16"/>
  <c r="FB71" i="16"/>
  <c r="EC71" i="16"/>
  <c r="EF71" i="16"/>
  <c r="EL71" i="16"/>
  <c r="DH71" i="16"/>
  <c r="IP71" i="16"/>
  <c r="IK71" i="16"/>
  <c r="EY71" i="16"/>
  <c r="GZ71" i="16"/>
  <c r="DN71" i="16"/>
  <c r="FP71" i="16"/>
  <c r="HR71" i="16"/>
  <c r="DR71" i="16"/>
  <c r="FS71" i="16"/>
  <c r="HU71" i="16"/>
  <c r="DU71" i="16"/>
  <c r="FW71" i="16"/>
  <c r="HE71" i="16"/>
  <c r="FM71" i="16"/>
  <c r="CH71" i="16"/>
  <c r="GM71" i="16"/>
  <c r="DE71" i="16"/>
  <c r="GS71" i="16"/>
  <c r="CN71" i="16"/>
  <c r="FO71" i="16"/>
  <c r="IX71" i="16"/>
  <c r="FL71" i="16"/>
  <c r="HM71" i="16"/>
  <c r="EA71" i="16"/>
  <c r="GC71" i="16"/>
  <c r="CD71" i="16"/>
  <c r="IE71" i="16"/>
  <c r="EE71" i="16"/>
  <c r="GF71" i="16"/>
  <c r="CG71" i="16"/>
  <c r="IH71" i="16"/>
  <c r="EH71" i="16"/>
  <c r="GJ71" i="16"/>
  <c r="CC71" i="16"/>
  <c r="HQ71" i="16"/>
  <c r="EI71" i="16"/>
  <c r="CZ71" i="16"/>
  <c r="FJ71" i="16"/>
  <c r="DB71" i="16"/>
  <c r="DJ71" i="16"/>
  <c r="FY71" i="16"/>
  <c r="HZ71" i="16"/>
  <c r="EN71" i="16"/>
  <c r="GP71" i="16"/>
  <c r="CQ71" i="16"/>
  <c r="IR71" i="16"/>
  <c r="ER71" i="16"/>
  <c r="GT71" i="16"/>
  <c r="CT71" i="16"/>
  <c r="IU71" i="16"/>
  <c r="EU71" i="16"/>
  <c r="GW71" i="16"/>
  <c r="CO71" i="16"/>
  <c r="IC71" i="16"/>
  <c r="GH71" i="16"/>
  <c r="HX71" i="16"/>
  <c r="FC71" i="16"/>
  <c r="JF71" i="16"/>
  <c r="JI71" i="16"/>
  <c r="IB71" i="16"/>
  <c r="GB71" i="16"/>
  <c r="JC71" i="16"/>
  <c r="DW71" i="16"/>
  <c r="GL71" i="16"/>
  <c r="CL71" i="16"/>
  <c r="IM71" i="16"/>
  <c r="FA71" i="16"/>
  <c r="HC71" i="16"/>
  <c r="DD71" i="16"/>
  <c r="JE71" i="16"/>
  <c r="FE71" i="16"/>
  <c r="HG71" i="16"/>
  <c r="DG71" i="16"/>
  <c r="JH71" i="16"/>
  <c r="FH71" i="16"/>
  <c r="HJ71" i="16"/>
  <c r="DA71" i="16"/>
  <c r="IO71" i="16"/>
  <c r="DK71" i="16"/>
  <c r="GD71" i="16"/>
  <c r="CW71" i="16"/>
  <c r="JB71" i="16"/>
  <c r="HD71" i="16"/>
  <c r="FF71" i="16"/>
  <c r="HH71" i="16"/>
  <c r="EJ71" i="16"/>
  <c r="GY71" i="16"/>
  <c r="CY71" i="16"/>
  <c r="IZ71" i="16"/>
  <c r="FN71" i="16"/>
  <c r="HP71" i="16"/>
  <c r="DQ71" i="16"/>
  <c r="FR71" i="16"/>
  <c r="HT71" i="16"/>
  <c r="DT71" i="16"/>
  <c r="FV71" i="16"/>
  <c r="HW71" i="16"/>
  <c r="DM71" i="16"/>
  <c r="JA71" i="16"/>
  <c r="FI72" i="16" l="1"/>
  <c r="HN72" i="16"/>
  <c r="EG72" i="16"/>
  <c r="HR72" i="16"/>
  <c r="EI72" i="16"/>
  <c r="HU72" i="16"/>
  <c r="FB72" i="16"/>
  <c r="IK72" i="16"/>
  <c r="FD72" i="16"/>
  <c r="IM72" i="16"/>
  <c r="FF72" i="16"/>
  <c r="IQ72" i="16"/>
  <c r="EJ72" i="16"/>
  <c r="FU72" i="16"/>
  <c r="DC72" i="16"/>
  <c r="FH72" i="16"/>
  <c r="GS72" i="16"/>
  <c r="HF72" i="16"/>
  <c r="DR72" i="16"/>
  <c r="HA72" i="16"/>
  <c r="DT72" i="16"/>
  <c r="HC72" i="16"/>
  <c r="DW72" i="16"/>
  <c r="HV72" i="16"/>
  <c r="EO72" i="16"/>
  <c r="HX72" i="16"/>
  <c r="EQ72" i="16"/>
  <c r="HZ72" i="16"/>
  <c r="ES72" i="16"/>
  <c r="GR72" i="16"/>
  <c r="CO72" i="16"/>
  <c r="IC72" i="16"/>
  <c r="CT72" i="16"/>
  <c r="EF72" i="16"/>
  <c r="HO72" i="16"/>
  <c r="EH72" i="16"/>
  <c r="HS72" i="16"/>
  <c r="EM72" i="16"/>
  <c r="IJ72" i="16"/>
  <c r="FC72" i="16"/>
  <c r="IL72" i="16"/>
  <c r="FE72" i="16"/>
  <c r="IP72" i="16"/>
  <c r="FG72" i="16"/>
  <c r="HD72" i="16"/>
  <c r="DA72" i="16"/>
  <c r="IO72" i="16"/>
  <c r="JA73" i="16"/>
  <c r="GG73" i="16"/>
  <c r="FU73" i="16"/>
  <c r="FI73" i="16"/>
  <c r="EW73" i="16"/>
  <c r="EK73" i="16"/>
  <c r="DY73" i="16"/>
  <c r="DM73" i="16"/>
  <c r="CC73" i="16"/>
  <c r="BQ73" i="16"/>
  <c r="BE73" i="16"/>
  <c r="AS73" i="16"/>
  <c r="AG73" i="16"/>
  <c r="U73" i="16"/>
  <c r="IZ73" i="16"/>
  <c r="IN73" i="16"/>
  <c r="IB73" i="16"/>
  <c r="HP73" i="16"/>
  <c r="EV73" i="16"/>
  <c r="EJ73" i="16"/>
  <c r="DX73" i="16"/>
  <c r="DL73" i="16"/>
  <c r="CZ73" i="16"/>
  <c r="CN73" i="16"/>
  <c r="CB73" i="16"/>
  <c r="BP73" i="16"/>
  <c r="BD73" i="16"/>
  <c r="AR73" i="16"/>
  <c r="AF73" i="16"/>
  <c r="T73" i="16"/>
  <c r="IY73" i="16"/>
  <c r="IM73" i="16"/>
  <c r="IA73" i="16"/>
  <c r="HO73" i="16"/>
  <c r="HC73" i="16"/>
  <c r="GQ73" i="16"/>
  <c r="GE73" i="16"/>
  <c r="DW73" i="16"/>
  <c r="DK73" i="16"/>
  <c r="CY73" i="16"/>
  <c r="CM73" i="16"/>
  <c r="CA73" i="16"/>
  <c r="JE73" i="16"/>
  <c r="IP73" i="16"/>
  <c r="HX73" i="16"/>
  <c r="EX73" i="16"/>
  <c r="EF73" i="16"/>
  <c r="DQ73" i="16"/>
  <c r="DB73" i="16"/>
  <c r="CJ73" i="16"/>
  <c r="BU73" i="16"/>
  <c r="BG73" i="16"/>
  <c r="AQ73" i="16"/>
  <c r="AC73" i="16"/>
  <c r="O73" i="16"/>
  <c r="HW73" i="16"/>
  <c r="HH73" i="16"/>
  <c r="GP73" i="16"/>
  <c r="GA73" i="16"/>
  <c r="FL73" i="16"/>
  <c r="ET73" i="16"/>
  <c r="EE73" i="16"/>
  <c r="DP73" i="16"/>
  <c r="BT73" i="16"/>
  <c r="BF73" i="16"/>
  <c r="AP73" i="16"/>
  <c r="AB73" i="16"/>
  <c r="JC73" i="16"/>
  <c r="IK73" i="16"/>
  <c r="HV73" i="16"/>
  <c r="HG73" i="16"/>
  <c r="GO73" i="16"/>
  <c r="FZ73" i="16"/>
  <c r="DO73" i="16"/>
  <c r="CW73" i="16"/>
  <c r="CH73" i="16"/>
  <c r="BS73" i="16"/>
  <c r="BC73" i="16"/>
  <c r="AO73" i="16"/>
  <c r="AA73" i="16"/>
  <c r="JB73" i="16"/>
  <c r="IJ73" i="16"/>
  <c r="FY73" i="16"/>
  <c r="FJ73" i="16"/>
  <c r="ER73" i="16"/>
  <c r="EC73" i="16"/>
  <c r="DN73" i="16"/>
  <c r="CV73" i="16"/>
  <c r="CG73" i="16"/>
  <c r="BR73" i="16"/>
  <c r="BB73" i="16"/>
  <c r="AN73" i="16"/>
  <c r="Z73" i="16"/>
  <c r="K73" i="16"/>
  <c r="L73" i="16" s="1"/>
  <c r="FN73" i="16" s="1"/>
  <c r="IX73" i="16"/>
  <c r="II73" i="16"/>
  <c r="HT73" i="16"/>
  <c r="HB73" i="16"/>
  <c r="GM73" i="16"/>
  <c r="FX73" i="16"/>
  <c r="FF73" i="16"/>
  <c r="EQ73" i="16"/>
  <c r="EB73" i="16"/>
  <c r="CU73" i="16"/>
  <c r="CF73" i="16"/>
  <c r="BO73" i="16"/>
  <c r="BA73" i="16"/>
  <c r="AM73" i="16"/>
  <c r="Y73" i="16"/>
  <c r="IW73" i="16"/>
  <c r="IH73" i="16"/>
  <c r="HS73" i="16"/>
  <c r="HA73" i="16"/>
  <c r="GL73" i="16"/>
  <c r="FE73" i="16"/>
  <c r="EP73" i="16"/>
  <c r="EA73" i="16"/>
  <c r="DI73" i="16"/>
  <c r="CT73" i="16"/>
  <c r="CE73" i="16"/>
  <c r="BN73" i="16"/>
  <c r="AZ73" i="16"/>
  <c r="AL73" i="16"/>
  <c r="X73" i="16"/>
  <c r="IV73" i="16"/>
  <c r="HR73" i="16"/>
  <c r="GZ73" i="16"/>
  <c r="GK73" i="16"/>
  <c r="FV73" i="16"/>
  <c r="FD73" i="16"/>
  <c r="EO73" i="16"/>
  <c r="DZ73" i="16"/>
  <c r="DH73" i="16"/>
  <c r="CS73" i="16"/>
  <c r="CD73" i="16"/>
  <c r="BM73" i="16"/>
  <c r="AY73" i="16"/>
  <c r="AK73" i="16"/>
  <c r="W73" i="16"/>
  <c r="JI73" i="16"/>
  <c r="IT73" i="16"/>
  <c r="IE73" i="16"/>
  <c r="HM73" i="16"/>
  <c r="GX73" i="16"/>
  <c r="GI73" i="16"/>
  <c r="FQ73" i="16"/>
  <c r="FB73" i="16"/>
  <c r="EM73" i="16"/>
  <c r="DF73" i="16"/>
  <c r="CQ73" i="16"/>
  <c r="BY73" i="16"/>
  <c r="BK73" i="16"/>
  <c r="AW73" i="16"/>
  <c r="AI73" i="16"/>
  <c r="S73" i="16"/>
  <c r="JH73" i="16"/>
  <c r="IS73" i="16"/>
  <c r="ID73" i="16"/>
  <c r="HL73" i="16"/>
  <c r="GH73" i="16"/>
  <c r="FP73" i="16"/>
  <c r="FA73" i="16"/>
  <c r="EL73" i="16"/>
  <c r="DT73" i="16"/>
  <c r="DE73" i="16"/>
  <c r="CP73" i="16"/>
  <c r="BX73" i="16"/>
  <c r="BJ73" i="16"/>
  <c r="AV73" i="16"/>
  <c r="AH73" i="16"/>
  <c r="R73" i="16"/>
  <c r="JG73" i="16"/>
  <c r="IR73" i="16"/>
  <c r="HZ73" i="16"/>
  <c r="HK73" i="16"/>
  <c r="GV73" i="16"/>
  <c r="GD73" i="16"/>
  <c r="FO73" i="16"/>
  <c r="EZ73" i="16"/>
  <c r="EH73" i="16"/>
  <c r="DS73" i="16"/>
  <c r="DD73" i="16"/>
  <c r="BW73" i="16"/>
  <c r="BI73" i="16"/>
  <c r="AU73" i="16"/>
  <c r="AE73" i="16"/>
  <c r="Q73" i="16"/>
  <c r="JF73" i="16"/>
  <c r="IQ73" i="16"/>
  <c r="HY73" i="16"/>
  <c r="HJ73" i="16"/>
  <c r="GU73" i="16"/>
  <c r="GC73" i="16"/>
  <c r="EY73" i="16"/>
  <c r="EG73" i="16"/>
  <c r="DR73" i="16"/>
  <c r="DC73" i="16"/>
  <c r="CK73" i="16"/>
  <c r="BV73" i="16"/>
  <c r="BH73" i="16"/>
  <c r="AT73" i="16"/>
  <c r="AD73" i="16"/>
  <c r="P73" i="16"/>
  <c r="FC73" i="16"/>
  <c r="EN73" i="16"/>
  <c r="DV73" i="16"/>
  <c r="DG73" i="16"/>
  <c r="CR73" i="16"/>
  <c r="E74" i="16"/>
  <c r="BZ73" i="16"/>
  <c r="IU73" i="16"/>
  <c r="BL73" i="16"/>
  <c r="HN73" i="16"/>
  <c r="AJ73" i="16"/>
  <c r="GY73" i="16"/>
  <c r="V73" i="16"/>
  <c r="GJ73" i="16"/>
  <c r="FR73" i="16"/>
  <c r="IF73" i="16"/>
  <c r="AX73" i="16"/>
  <c r="HT72" i="16"/>
  <c r="ET72" i="16"/>
  <c r="IE72" i="16"/>
  <c r="EX72" i="16"/>
  <c r="IG72" i="16"/>
  <c r="FA72" i="16"/>
  <c r="CH72" i="16"/>
  <c r="IX72" i="16"/>
  <c r="FQ72" i="16"/>
  <c r="CJ72" i="16"/>
  <c r="JB72" i="16"/>
  <c r="FS72" i="16"/>
  <c r="CL72" i="16"/>
  <c r="JD72" i="16"/>
  <c r="FW72" i="16"/>
  <c r="HP72" i="16"/>
  <c r="DM72" i="16"/>
  <c r="JA72" i="16"/>
  <c r="DH72" i="16"/>
  <c r="FJ72" i="16"/>
  <c r="IS72" i="16"/>
  <c r="FL72" i="16"/>
  <c r="CE72" i="16"/>
  <c r="IU72" i="16"/>
  <c r="FO72" i="16"/>
  <c r="CV72" i="16"/>
  <c r="GE72" i="16"/>
  <c r="CX72" i="16"/>
  <c r="GI72" i="16"/>
  <c r="DB72" i="16"/>
  <c r="GK72" i="16"/>
  <c r="CN72" i="16"/>
  <c r="IB72" i="16"/>
  <c r="DY72" i="16"/>
  <c r="IV72" i="16"/>
  <c r="DV72" i="16"/>
  <c r="IH72" i="16"/>
  <c r="FX72" i="16"/>
  <c r="CQ72" i="16"/>
  <c r="JG72" i="16"/>
  <c r="FZ72" i="16"/>
  <c r="CS72" i="16"/>
  <c r="JI72" i="16"/>
  <c r="GC72" i="16"/>
  <c r="DJ72" i="16"/>
  <c r="GU72" i="16"/>
  <c r="DN72" i="16"/>
  <c r="GW72" i="16"/>
  <c r="DP72" i="16"/>
  <c r="GY72" i="16"/>
  <c r="CZ72" i="16"/>
  <c r="IN72" i="16"/>
  <c r="EK72" i="16"/>
  <c r="EZ72" i="16"/>
  <c r="GL72" i="16"/>
  <c r="DE72" i="16"/>
  <c r="GN72" i="16"/>
  <c r="DG72" i="16"/>
  <c r="GQ72" i="16"/>
  <c r="DZ72" i="16"/>
  <c r="HI72" i="16"/>
  <c r="EB72" i="16"/>
  <c r="HK72" i="16"/>
  <c r="ED72" i="16"/>
  <c r="HM72" i="16"/>
  <c r="DL72" i="16"/>
  <c r="IZ72" i="16"/>
  <c r="EW72" i="16"/>
  <c r="HE74" i="16" l="1"/>
  <c r="GS74" i="16"/>
  <c r="GG74" i="16"/>
  <c r="FU74" i="16"/>
  <c r="FI74" i="16"/>
  <c r="EW74" i="16"/>
  <c r="EK74" i="16"/>
  <c r="DY74" i="16"/>
  <c r="CC74" i="16"/>
  <c r="BQ74" i="16"/>
  <c r="BE74" i="16"/>
  <c r="AS74" i="16"/>
  <c r="AG74" i="16"/>
  <c r="U74" i="16"/>
  <c r="IZ74" i="16"/>
  <c r="IN74" i="16"/>
  <c r="IB74" i="16"/>
  <c r="GF74" i="16"/>
  <c r="FT74" i="16"/>
  <c r="FH74" i="16"/>
  <c r="EV74" i="16"/>
  <c r="EJ74" i="16"/>
  <c r="DX74" i="16"/>
  <c r="DL74" i="16"/>
  <c r="CZ74" i="16"/>
  <c r="CN74" i="16"/>
  <c r="CB74" i="16"/>
  <c r="BP74" i="16"/>
  <c r="BD74" i="16"/>
  <c r="AR74" i="16"/>
  <c r="AF74" i="16"/>
  <c r="T74" i="16"/>
  <c r="IY74" i="16"/>
  <c r="IM74" i="16"/>
  <c r="IA74" i="16"/>
  <c r="HO74" i="16"/>
  <c r="HC74" i="16"/>
  <c r="GQ74" i="16"/>
  <c r="EU74" i="16"/>
  <c r="EI74" i="16"/>
  <c r="DW74" i="16"/>
  <c r="DK74" i="16"/>
  <c r="CY74" i="16"/>
  <c r="CM74" i="16"/>
  <c r="CA74" i="16"/>
  <c r="BO74" i="16"/>
  <c r="BC74" i="16"/>
  <c r="AQ74" i="16"/>
  <c r="AE74" i="16"/>
  <c r="S74" i="16"/>
  <c r="IV74" i="16"/>
  <c r="IG74" i="16"/>
  <c r="HR74" i="16"/>
  <c r="GZ74" i="16"/>
  <c r="GK74" i="16"/>
  <c r="FV74" i="16"/>
  <c r="FD74" i="16"/>
  <c r="EO74" i="16"/>
  <c r="DZ74" i="16"/>
  <c r="CD74" i="16"/>
  <c r="BL74" i="16"/>
  <c r="AW74" i="16"/>
  <c r="AH74" i="16"/>
  <c r="P74" i="16"/>
  <c r="E75" i="16"/>
  <c r="IU74" i="16"/>
  <c r="IF74" i="16"/>
  <c r="HN74" i="16"/>
  <c r="GY74" i="16"/>
  <c r="EN74" i="16"/>
  <c r="DV74" i="16"/>
  <c r="DG74" i="16"/>
  <c r="CR74" i="16"/>
  <c r="BZ74" i="16"/>
  <c r="BK74" i="16"/>
  <c r="AV74" i="16"/>
  <c r="AD74" i="16"/>
  <c r="O74" i="16"/>
  <c r="IT74" i="16"/>
  <c r="IE74" i="16"/>
  <c r="HM74" i="16"/>
  <c r="GX74" i="16"/>
  <c r="GI74" i="16"/>
  <c r="FQ74" i="16"/>
  <c r="FB74" i="16"/>
  <c r="EM74" i="16"/>
  <c r="DU74" i="16"/>
  <c r="DF74" i="16"/>
  <c r="CQ74" i="16"/>
  <c r="BY74" i="16"/>
  <c r="BJ74" i="16"/>
  <c r="AU74" i="16"/>
  <c r="AC74" i="16"/>
  <c r="JH74" i="16"/>
  <c r="IS74" i="16"/>
  <c r="ID74" i="16"/>
  <c r="HL74" i="16"/>
  <c r="GW74" i="16"/>
  <c r="GH74" i="16"/>
  <c r="FP74" i="16"/>
  <c r="FA74" i="16"/>
  <c r="DT74" i="16"/>
  <c r="DE74" i="16"/>
  <c r="CP74" i="16"/>
  <c r="BX74" i="16"/>
  <c r="BI74" i="16"/>
  <c r="AT74" i="16"/>
  <c r="AB74" i="16"/>
  <c r="JG74" i="16"/>
  <c r="IR74" i="16"/>
  <c r="HZ74" i="16"/>
  <c r="HK74" i="16"/>
  <c r="GD74" i="16"/>
  <c r="FO74" i="16"/>
  <c r="EZ74" i="16"/>
  <c r="EH74" i="16"/>
  <c r="DS74" i="16"/>
  <c r="DD74" i="16"/>
  <c r="CL74" i="16"/>
  <c r="BW74" i="16"/>
  <c r="BH74" i="16"/>
  <c r="AP74" i="16"/>
  <c r="AA74" i="16"/>
  <c r="K74" i="16"/>
  <c r="L74" i="16" s="1"/>
  <c r="FR74" i="16" s="1"/>
  <c r="JF74" i="16"/>
  <c r="IQ74" i="16"/>
  <c r="HY74" i="16"/>
  <c r="HJ74" i="16"/>
  <c r="GU74" i="16"/>
  <c r="GC74" i="16"/>
  <c r="FN74" i="16"/>
  <c r="EY74" i="16"/>
  <c r="EG74" i="16"/>
  <c r="DR74" i="16"/>
  <c r="DC74" i="16"/>
  <c r="CK74" i="16"/>
  <c r="BV74" i="16"/>
  <c r="BG74" i="16"/>
  <c r="AO74" i="16"/>
  <c r="Z74" i="16"/>
  <c r="JE74" i="16"/>
  <c r="IP74" i="16"/>
  <c r="HX74" i="16"/>
  <c r="HI74" i="16"/>
  <c r="GT74" i="16"/>
  <c r="GB74" i="16"/>
  <c r="FM74" i="16"/>
  <c r="EX74" i="16"/>
  <c r="EF74" i="16"/>
  <c r="DQ74" i="16"/>
  <c r="DB74" i="16"/>
  <c r="CJ74" i="16"/>
  <c r="BU74" i="16"/>
  <c r="BF74" i="16"/>
  <c r="AN74" i="16"/>
  <c r="Y74" i="16"/>
  <c r="JC74" i="16"/>
  <c r="IK74" i="16"/>
  <c r="HV74" i="16"/>
  <c r="HG74" i="16"/>
  <c r="GO74" i="16"/>
  <c r="FZ74" i="16"/>
  <c r="FK74" i="16"/>
  <c r="ES74" i="16"/>
  <c r="ED74" i="16"/>
  <c r="DO74" i="16"/>
  <c r="CW74" i="16"/>
  <c r="CH74" i="16"/>
  <c r="BS74" i="16"/>
  <c r="BA74" i="16"/>
  <c r="AL74" i="16"/>
  <c r="W74" i="16"/>
  <c r="JB74" i="16"/>
  <c r="IJ74" i="16"/>
  <c r="HU74" i="16"/>
  <c r="HF74" i="16"/>
  <c r="GN74" i="16"/>
  <c r="FY74" i="16"/>
  <c r="FJ74" i="16"/>
  <c r="ER74" i="16"/>
  <c r="EC74" i="16"/>
  <c r="DN74" i="16"/>
  <c r="CV74" i="16"/>
  <c r="CG74" i="16"/>
  <c r="BR74" i="16"/>
  <c r="AZ74" i="16"/>
  <c r="AK74" i="16"/>
  <c r="V74" i="16"/>
  <c r="IX74" i="16"/>
  <c r="II74" i="16"/>
  <c r="HT74" i="16"/>
  <c r="HB74" i="16"/>
  <c r="GM74" i="16"/>
  <c r="FX74" i="16"/>
  <c r="FF74" i="16"/>
  <c r="EQ74" i="16"/>
  <c r="EB74" i="16"/>
  <c r="DJ74" i="16"/>
  <c r="CU74" i="16"/>
  <c r="CF74" i="16"/>
  <c r="BN74" i="16"/>
  <c r="AY74" i="16"/>
  <c r="AJ74" i="16"/>
  <c r="R74" i="16"/>
  <c r="IW74" i="16"/>
  <c r="IH74" i="16"/>
  <c r="HS74" i="16"/>
  <c r="HA74" i="16"/>
  <c r="GL74" i="16"/>
  <c r="FW74" i="16"/>
  <c r="FE74" i="16"/>
  <c r="EP74" i="16"/>
  <c r="EA74" i="16"/>
  <c r="DI74" i="16"/>
  <c r="CT74" i="16"/>
  <c r="CE74" i="16"/>
  <c r="BM74" i="16"/>
  <c r="AX74" i="16"/>
  <c r="AI74" i="16"/>
  <c r="Q74" i="16"/>
  <c r="CI74" i="16"/>
  <c r="JD74" i="16"/>
  <c r="BT74" i="16"/>
  <c r="IL74" i="16"/>
  <c r="BB74" i="16"/>
  <c r="HW74" i="16"/>
  <c r="AM74" i="16"/>
  <c r="HH74" i="16"/>
  <c r="X74" i="16"/>
  <c r="GP74" i="16"/>
  <c r="GA74" i="16"/>
  <c r="ET74" i="16"/>
  <c r="EE74" i="16"/>
  <c r="DP74" i="16"/>
  <c r="CX74" i="16"/>
  <c r="FL74" i="16"/>
  <c r="FH73" i="16"/>
  <c r="GS73" i="16"/>
  <c r="IL73" i="16"/>
  <c r="FM73" i="16"/>
  <c r="EI73" i="16"/>
  <c r="FT73" i="16"/>
  <c r="HE73" i="16"/>
  <c r="GN73" i="16"/>
  <c r="ED73" i="16"/>
  <c r="JD73" i="16"/>
  <c r="GB73" i="16"/>
  <c r="EU73" i="16"/>
  <c r="GF73" i="16"/>
  <c r="HQ73" i="16"/>
  <c r="HF73" i="16"/>
  <c r="ES73" i="16"/>
  <c r="CI73" i="16"/>
  <c r="GT73" i="16"/>
  <c r="FG73" i="16"/>
  <c r="GR73" i="16"/>
  <c r="CO73" i="16"/>
  <c r="IC73" i="16"/>
  <c r="CL73" i="16"/>
  <c r="GW73" i="16"/>
  <c r="DU73" i="16"/>
  <c r="IG73" i="16"/>
  <c r="FW73" i="16"/>
  <c r="DJ73" i="16"/>
  <c r="HU73" i="16"/>
  <c r="FK73" i="16"/>
  <c r="CX73" i="16"/>
  <c r="HI73" i="16"/>
  <c r="FS73" i="16"/>
  <c r="HD73" i="16"/>
  <c r="DA73" i="16"/>
  <c r="IO73" i="16"/>
  <c r="HQ75" i="16" l="1"/>
  <c r="HE75" i="16"/>
  <c r="GS75" i="16"/>
  <c r="GG75" i="16"/>
  <c r="FU75" i="16"/>
  <c r="FI75" i="16"/>
  <c r="EW75" i="16"/>
  <c r="EK75" i="16"/>
  <c r="DY75" i="16"/>
  <c r="CC75" i="16"/>
  <c r="BQ75" i="16"/>
  <c r="BE75" i="16"/>
  <c r="AS75" i="16"/>
  <c r="AG75" i="16"/>
  <c r="U75" i="16"/>
  <c r="IZ75" i="16"/>
  <c r="IN75" i="16"/>
  <c r="IB75" i="16"/>
  <c r="GF75" i="16"/>
  <c r="FT75" i="16"/>
  <c r="FH75" i="16"/>
  <c r="EV75" i="16"/>
  <c r="EJ75" i="16"/>
  <c r="DX75" i="16"/>
  <c r="DL75" i="16"/>
  <c r="CZ75" i="16"/>
  <c r="CN75" i="16"/>
  <c r="CB75" i="16"/>
  <c r="BP75" i="16"/>
  <c r="BD75" i="16"/>
  <c r="AR75" i="16"/>
  <c r="AF75" i="16"/>
  <c r="T75" i="16"/>
  <c r="IY75" i="16"/>
  <c r="IM75" i="16"/>
  <c r="IA75" i="16"/>
  <c r="HO75" i="16"/>
  <c r="HC75" i="16"/>
  <c r="GQ75" i="16"/>
  <c r="EU75" i="16"/>
  <c r="EI75" i="16"/>
  <c r="DW75" i="16"/>
  <c r="DK75" i="16"/>
  <c r="CY75" i="16"/>
  <c r="CM75" i="16"/>
  <c r="CA75" i="16"/>
  <c r="BO75" i="16"/>
  <c r="BC75" i="16"/>
  <c r="AQ75" i="16"/>
  <c r="AE75" i="16"/>
  <c r="S75" i="16"/>
  <c r="JH75" i="16"/>
  <c r="IV75" i="16"/>
  <c r="IJ75" i="16"/>
  <c r="HX75" i="16"/>
  <c r="HL75" i="16"/>
  <c r="GZ75" i="16"/>
  <c r="JF75" i="16"/>
  <c r="IT75" i="16"/>
  <c r="IH75" i="16"/>
  <c r="GX75" i="16"/>
  <c r="GL75" i="16"/>
  <c r="FZ75" i="16"/>
  <c r="FN75" i="16"/>
  <c r="FB75" i="16"/>
  <c r="EP75" i="16"/>
  <c r="ED75" i="16"/>
  <c r="DR75" i="16"/>
  <c r="DF75" i="16"/>
  <c r="CT75" i="16"/>
  <c r="BV75" i="16"/>
  <c r="BJ75" i="16"/>
  <c r="JC75" i="16"/>
  <c r="JD75" i="16"/>
  <c r="IG75" i="16"/>
  <c r="HM75" i="16"/>
  <c r="GT75" i="16"/>
  <c r="GA75" i="16"/>
  <c r="FJ75" i="16"/>
  <c r="EQ75" i="16"/>
  <c r="DZ75" i="16"/>
  <c r="CP75" i="16"/>
  <c r="BW75" i="16"/>
  <c r="BF75" i="16"/>
  <c r="AN75" i="16"/>
  <c r="Y75" i="16"/>
  <c r="JB75" i="16"/>
  <c r="IF75" i="16"/>
  <c r="HK75" i="16"/>
  <c r="GP75" i="16"/>
  <c r="FY75" i="16"/>
  <c r="FF75" i="16"/>
  <c r="DV75" i="16"/>
  <c r="DE75" i="16"/>
  <c r="CL75" i="16"/>
  <c r="BU75" i="16"/>
  <c r="BB75" i="16"/>
  <c r="AM75" i="16"/>
  <c r="X75" i="16"/>
  <c r="IX75" i="16"/>
  <c r="IE75" i="16"/>
  <c r="HI75" i="16"/>
  <c r="GO75" i="16"/>
  <c r="FE75" i="16"/>
  <c r="EN75" i="16"/>
  <c r="DU75" i="16"/>
  <c r="DD75" i="16"/>
  <c r="CK75" i="16"/>
  <c r="BT75" i="16"/>
  <c r="BA75" i="16"/>
  <c r="AL75" i="16"/>
  <c r="W75" i="16"/>
  <c r="IW75" i="16"/>
  <c r="ID75" i="16"/>
  <c r="GN75" i="16"/>
  <c r="FW75" i="16"/>
  <c r="FD75" i="16"/>
  <c r="EM75" i="16"/>
  <c r="DT75" i="16"/>
  <c r="DC75" i="16"/>
  <c r="CJ75" i="16"/>
  <c r="BS75" i="16"/>
  <c r="AZ75" i="16"/>
  <c r="AK75" i="16"/>
  <c r="V75" i="16"/>
  <c r="HZ75" i="16"/>
  <c r="HG75" i="16"/>
  <c r="GM75" i="16"/>
  <c r="FV75" i="16"/>
  <c r="FC75" i="16"/>
  <c r="EL75" i="16"/>
  <c r="DS75" i="16"/>
  <c r="DB75" i="16"/>
  <c r="CI75" i="16"/>
  <c r="BR75" i="16"/>
  <c r="AY75" i="16"/>
  <c r="AJ75" i="16"/>
  <c r="R75" i="16"/>
  <c r="IS75" i="16"/>
  <c r="HY75" i="16"/>
  <c r="HF75" i="16"/>
  <c r="GK75" i="16"/>
  <c r="FR75" i="16"/>
  <c r="FA75" i="16"/>
  <c r="EH75" i="16"/>
  <c r="DQ75" i="16"/>
  <c r="CX75" i="16"/>
  <c r="CG75" i="16"/>
  <c r="BN75" i="16"/>
  <c r="AX75" i="16"/>
  <c r="AI75" i="16"/>
  <c r="Q75" i="16"/>
  <c r="IR75" i="16"/>
  <c r="HW75" i="16"/>
  <c r="HB75" i="16"/>
  <c r="GJ75" i="16"/>
  <c r="FQ75" i="16"/>
  <c r="EZ75" i="16"/>
  <c r="EG75" i="16"/>
  <c r="DP75" i="16"/>
  <c r="CF75" i="16"/>
  <c r="BM75" i="16"/>
  <c r="AW75" i="16"/>
  <c r="AH75" i="16"/>
  <c r="P75" i="16"/>
  <c r="E76" i="16"/>
  <c r="IP75" i="16"/>
  <c r="HT75" i="16"/>
  <c r="GY75" i="16"/>
  <c r="GH75" i="16"/>
  <c r="FO75" i="16"/>
  <c r="EE75" i="16"/>
  <c r="DN75" i="16"/>
  <c r="CU75" i="16"/>
  <c r="CD75" i="16"/>
  <c r="BK75" i="16"/>
  <c r="AU75" i="16"/>
  <c r="AC75" i="16"/>
  <c r="JI75" i="16"/>
  <c r="IL75" i="16"/>
  <c r="HS75" i="16"/>
  <c r="GW75" i="16"/>
  <c r="FM75" i="16"/>
  <c r="ET75" i="16"/>
  <c r="EC75" i="16"/>
  <c r="DJ75" i="16"/>
  <c r="CS75" i="16"/>
  <c r="BZ75" i="16"/>
  <c r="BI75" i="16"/>
  <c r="AT75" i="16"/>
  <c r="AB75" i="16"/>
  <c r="JG75" i="16"/>
  <c r="IK75" i="16"/>
  <c r="GV75" i="16"/>
  <c r="GC75" i="16"/>
  <c r="FL75" i="16"/>
  <c r="ES75" i="16"/>
  <c r="EB75" i="16"/>
  <c r="DI75" i="16"/>
  <c r="CR75" i="16"/>
  <c r="BY75" i="16"/>
  <c r="BH75" i="16"/>
  <c r="AP75" i="16"/>
  <c r="AA75" i="16"/>
  <c r="K75" i="16"/>
  <c r="L75" i="16" s="1"/>
  <c r="JE75" i="16"/>
  <c r="II75" i="16"/>
  <c r="HN75" i="16"/>
  <c r="GU75" i="16"/>
  <c r="GB75" i="16"/>
  <c r="FK75" i="16"/>
  <c r="ER75" i="16"/>
  <c r="EA75" i="16"/>
  <c r="DH75" i="16"/>
  <c r="CQ75" i="16"/>
  <c r="BX75" i="16"/>
  <c r="BG75" i="16"/>
  <c r="AO75" i="16"/>
  <c r="Z75" i="16"/>
  <c r="HU75" i="16"/>
  <c r="O75" i="16"/>
  <c r="HA75" i="16"/>
  <c r="GI75" i="16"/>
  <c r="FP75" i="16"/>
  <c r="EY75" i="16"/>
  <c r="EF75" i="16"/>
  <c r="DO75" i="16"/>
  <c r="CE75" i="16"/>
  <c r="BL75" i="16"/>
  <c r="AV75" i="16"/>
  <c r="IQ75" i="16"/>
  <c r="AD75" i="16"/>
  <c r="CV75" i="16"/>
  <c r="HQ74" i="16"/>
  <c r="FC74" i="16"/>
  <c r="FG74" i="16"/>
  <c r="GR74" i="16"/>
  <c r="CO74" i="16"/>
  <c r="IC74" i="16"/>
  <c r="CS74" i="16"/>
  <c r="FS74" i="16"/>
  <c r="HD74" i="16"/>
  <c r="DA74" i="16"/>
  <c r="IO74" i="16"/>
  <c r="GV74" i="16"/>
  <c r="EL74" i="16"/>
  <c r="JI74" i="16"/>
  <c r="GJ74" i="16"/>
  <c r="DH74" i="16"/>
  <c r="GE74" i="16"/>
  <c r="HP74" i="16"/>
  <c r="DM74" i="16"/>
  <c r="JA74" i="16"/>
  <c r="FG75" i="16" l="1"/>
  <c r="GR75" i="16"/>
  <c r="CO75" i="16"/>
  <c r="IC75" i="16"/>
  <c r="IO76" i="16"/>
  <c r="IC76" i="16"/>
  <c r="HQ76" i="16"/>
  <c r="HE76" i="16"/>
  <c r="GS76" i="16"/>
  <c r="GG76" i="16"/>
  <c r="FU76" i="16"/>
  <c r="DA76" i="16"/>
  <c r="CO76" i="16"/>
  <c r="CC76" i="16"/>
  <c r="BQ76" i="16"/>
  <c r="BE76" i="16"/>
  <c r="AS76" i="16"/>
  <c r="AG76" i="16"/>
  <c r="U76" i="16"/>
  <c r="HD76" i="16"/>
  <c r="GR76" i="16"/>
  <c r="GF76" i="16"/>
  <c r="FT76" i="16"/>
  <c r="FH76" i="16"/>
  <c r="EV76" i="16"/>
  <c r="EJ76" i="16"/>
  <c r="CB76" i="16"/>
  <c r="BP76" i="16"/>
  <c r="BD76" i="16"/>
  <c r="AR76" i="16"/>
  <c r="AF76" i="16"/>
  <c r="T76" i="16"/>
  <c r="IY76" i="16"/>
  <c r="IM76" i="16"/>
  <c r="FS76" i="16"/>
  <c r="FG76" i="16"/>
  <c r="EU76" i="16"/>
  <c r="EI76" i="16"/>
  <c r="DW76" i="16"/>
  <c r="DK76" i="16"/>
  <c r="CY76" i="16"/>
  <c r="CA76" i="16"/>
  <c r="BO76" i="16"/>
  <c r="BC76" i="16"/>
  <c r="AQ76" i="16"/>
  <c r="AE76" i="16"/>
  <c r="S76" i="16"/>
  <c r="JH76" i="16"/>
  <c r="IV76" i="16"/>
  <c r="IJ76" i="16"/>
  <c r="HX76" i="16"/>
  <c r="HL76" i="16"/>
  <c r="ER76" i="16"/>
  <c r="EF76" i="16"/>
  <c r="DT76" i="16"/>
  <c r="DH76" i="16"/>
  <c r="CV76" i="16"/>
  <c r="CJ76" i="16"/>
  <c r="BX76" i="16"/>
  <c r="BL76" i="16"/>
  <c r="AZ76" i="16"/>
  <c r="AN76" i="16"/>
  <c r="AB76" i="16"/>
  <c r="P76" i="16"/>
  <c r="JF76" i="16"/>
  <c r="IT76" i="16"/>
  <c r="IH76" i="16"/>
  <c r="HV76" i="16"/>
  <c r="HJ76" i="16"/>
  <c r="GX76" i="16"/>
  <c r="GL76" i="16"/>
  <c r="DR76" i="16"/>
  <c r="DF76" i="16"/>
  <c r="CT76" i="16"/>
  <c r="CH76" i="16"/>
  <c r="BV76" i="16"/>
  <c r="BJ76" i="16"/>
  <c r="AX76" i="16"/>
  <c r="AL76" i="16"/>
  <c r="Z76" i="16"/>
  <c r="IQ76" i="16"/>
  <c r="IE76" i="16"/>
  <c r="HS76" i="16"/>
  <c r="HG76" i="16"/>
  <c r="GU76" i="16"/>
  <c r="GI76" i="16"/>
  <c r="FW76" i="16"/>
  <c r="DC76" i="16"/>
  <c r="CQ76" i="16"/>
  <c r="CE76" i="16"/>
  <c r="BS76" i="16"/>
  <c r="BG76" i="16"/>
  <c r="AU76" i="16"/>
  <c r="AI76" i="16"/>
  <c r="W76" i="16"/>
  <c r="FL76" i="16"/>
  <c r="EN76" i="16"/>
  <c r="DP76" i="16"/>
  <c r="CR76" i="16"/>
  <c r="BT76" i="16"/>
  <c r="AV76" i="16"/>
  <c r="X76" i="16"/>
  <c r="EL76" i="16"/>
  <c r="DN76" i="16"/>
  <c r="CP76" i="16"/>
  <c r="BR76" i="16"/>
  <c r="AT76" i="16"/>
  <c r="V76" i="16"/>
  <c r="JB76" i="16"/>
  <c r="FF76" i="16"/>
  <c r="DJ76" i="16"/>
  <c r="CL76" i="16"/>
  <c r="BN76" i="16"/>
  <c r="AP76" i="16"/>
  <c r="R76" i="16"/>
  <c r="IX76" i="16"/>
  <c r="HY76" i="16"/>
  <c r="EG76" i="16"/>
  <c r="CK76" i="16"/>
  <c r="BM76" i="16"/>
  <c r="AO76" i="16"/>
  <c r="Q76" i="16"/>
  <c r="IW76" i="16"/>
  <c r="HW76" i="16"/>
  <c r="GY76" i="16"/>
  <c r="DG76" i="16"/>
  <c r="BK76" i="16"/>
  <c r="AM76" i="16"/>
  <c r="O76" i="16"/>
  <c r="IU76" i="16"/>
  <c r="HU76" i="16"/>
  <c r="GW76" i="16"/>
  <c r="FY76" i="16"/>
  <c r="CG76" i="16"/>
  <c r="BI76" i="16"/>
  <c r="AK76" i="16"/>
  <c r="IR76" i="16"/>
  <c r="HT76" i="16"/>
  <c r="GV76" i="16"/>
  <c r="FX76" i="16"/>
  <c r="EZ76" i="16"/>
  <c r="EB76" i="16"/>
  <c r="CF76" i="16"/>
  <c r="BH76" i="16"/>
  <c r="AJ76" i="16"/>
  <c r="K76" i="16"/>
  <c r="L76" i="16" s="1"/>
  <c r="GH76" i="16" s="1"/>
  <c r="IL76" i="16"/>
  <c r="HN76" i="16"/>
  <c r="GP76" i="16"/>
  <c r="FR76" i="16"/>
  <c r="ET76" i="16"/>
  <c r="DV76" i="16"/>
  <c r="CX76" i="16"/>
  <c r="BZ76" i="16"/>
  <c r="BB76" i="16"/>
  <c r="AD76" i="16"/>
  <c r="IK76" i="16"/>
  <c r="HM76" i="16"/>
  <c r="GO76" i="16"/>
  <c r="FQ76" i="16"/>
  <c r="ES76" i="16"/>
  <c r="DU76" i="16"/>
  <c r="CW76" i="16"/>
  <c r="BY76" i="16"/>
  <c r="BA76" i="16"/>
  <c r="AC76" i="16"/>
  <c r="E77" i="16"/>
  <c r="II76" i="16"/>
  <c r="HK76" i="16"/>
  <c r="GM76" i="16"/>
  <c r="FO76" i="16"/>
  <c r="EQ76" i="16"/>
  <c r="DS76" i="16"/>
  <c r="CU76" i="16"/>
  <c r="BW76" i="16"/>
  <c r="AY76" i="16"/>
  <c r="AA76" i="16"/>
  <c r="IG76" i="16"/>
  <c r="HI76" i="16"/>
  <c r="GK76" i="16"/>
  <c r="FM76" i="16"/>
  <c r="EO76" i="16"/>
  <c r="DQ76" i="16"/>
  <c r="CS76" i="16"/>
  <c r="BU76" i="16"/>
  <c r="AW76" i="16"/>
  <c r="Y76" i="16"/>
  <c r="IP76" i="16"/>
  <c r="GT76" i="16"/>
  <c r="FV76" i="16"/>
  <c r="EX76" i="16"/>
  <c r="DZ76" i="16"/>
  <c r="DB76" i="16"/>
  <c r="BF76" i="16"/>
  <c r="AH76" i="16"/>
  <c r="CD76" i="16"/>
  <c r="HJ75" i="16"/>
  <c r="FS75" i="16"/>
  <c r="HD75" i="16"/>
  <c r="DA75" i="16"/>
  <c r="IO75" i="16"/>
  <c r="HR75" i="16"/>
  <c r="GD75" i="16"/>
  <c r="EX75" i="16"/>
  <c r="CW75" i="16"/>
  <c r="IU75" i="16"/>
  <c r="HH75" i="16"/>
  <c r="FX75" i="16"/>
  <c r="EO75" i="16"/>
  <c r="DG75" i="16"/>
  <c r="CH75" i="16"/>
  <c r="HV75" i="16"/>
  <c r="GE75" i="16"/>
  <c r="HP75" i="16"/>
  <c r="DM75" i="16"/>
  <c r="JA75" i="16"/>
  <c r="CI76" i="16" l="1"/>
  <c r="DI76" i="16"/>
  <c r="EH76" i="16"/>
  <c r="FJ76" i="16"/>
  <c r="GJ76" i="16"/>
  <c r="DO76" i="16"/>
  <c r="JC76" i="16"/>
  <c r="ED76" i="16"/>
  <c r="FD76" i="16"/>
  <c r="GE76" i="16"/>
  <c r="HP76" i="16"/>
  <c r="DM76" i="16"/>
  <c r="JA76" i="16"/>
  <c r="HH76" i="16"/>
  <c r="EA76" i="16"/>
  <c r="IS76" i="16"/>
  <c r="EP76" i="16"/>
  <c r="FP76" i="16"/>
  <c r="GQ76" i="16"/>
  <c r="CN76" i="16"/>
  <c r="IB76" i="16"/>
  <c r="DY76" i="16"/>
  <c r="DE76" i="16"/>
  <c r="EE76" i="16"/>
  <c r="FE76" i="16"/>
  <c r="GD76" i="16"/>
  <c r="HF76" i="16"/>
  <c r="IF76" i="16"/>
  <c r="EM76" i="16"/>
  <c r="JE76" i="16"/>
  <c r="FB76" i="16"/>
  <c r="GB76" i="16"/>
  <c r="HC76" i="16"/>
  <c r="CZ76" i="16"/>
  <c r="IN76" i="16"/>
  <c r="EK76" i="16"/>
  <c r="GS77" i="16"/>
  <c r="GG77" i="16"/>
  <c r="FI77" i="16"/>
  <c r="EW77" i="16"/>
  <c r="EK77" i="16"/>
  <c r="DY77" i="16"/>
  <c r="CC77" i="16"/>
  <c r="BQ77" i="16"/>
  <c r="BE77" i="16"/>
  <c r="AS77" i="16"/>
  <c r="AG77" i="16"/>
  <c r="U77" i="16"/>
  <c r="IZ77" i="16"/>
  <c r="IN77" i="16"/>
  <c r="IB77" i="16"/>
  <c r="FH77" i="16"/>
  <c r="EV77" i="16"/>
  <c r="DX77" i="16"/>
  <c r="DL77" i="16"/>
  <c r="CZ77" i="16"/>
  <c r="CN77" i="16"/>
  <c r="CB77" i="16"/>
  <c r="BP77" i="16"/>
  <c r="BD77" i="16"/>
  <c r="AR77" i="16"/>
  <c r="AF77" i="16"/>
  <c r="T77" i="16"/>
  <c r="IY77" i="16"/>
  <c r="IA77" i="16"/>
  <c r="HO77" i="16"/>
  <c r="HC77" i="16"/>
  <c r="GQ77" i="16"/>
  <c r="DW77" i="16"/>
  <c r="DK77" i="16"/>
  <c r="CM77" i="16"/>
  <c r="CA77" i="16"/>
  <c r="BO77" i="16"/>
  <c r="BC77" i="16"/>
  <c r="AQ77" i="16"/>
  <c r="AE77" i="16"/>
  <c r="S77" i="16"/>
  <c r="IK77" i="16"/>
  <c r="HY77" i="16"/>
  <c r="IV77" i="16"/>
  <c r="IJ77" i="16"/>
  <c r="HX77" i="16"/>
  <c r="HL77" i="16"/>
  <c r="ER77" i="16"/>
  <c r="EF77" i="16"/>
  <c r="DH77" i="16"/>
  <c r="CV77" i="16"/>
  <c r="CJ77" i="16"/>
  <c r="BX77" i="16"/>
  <c r="BL77" i="16"/>
  <c r="AZ77" i="16"/>
  <c r="AN77" i="16"/>
  <c r="AB77" i="16"/>
  <c r="P77" i="16"/>
  <c r="JF77" i="16"/>
  <c r="IT77" i="16"/>
  <c r="HV77" i="16"/>
  <c r="HJ77" i="16"/>
  <c r="GX77" i="16"/>
  <c r="GL77" i="16"/>
  <c r="DR77" i="16"/>
  <c r="DF77" i="16"/>
  <c r="CH77" i="16"/>
  <c r="BV77" i="16"/>
  <c r="BJ77" i="16"/>
  <c r="AX77" i="16"/>
  <c r="AL77" i="16"/>
  <c r="Z77" i="16"/>
  <c r="HU77" i="16"/>
  <c r="HI77" i="16"/>
  <c r="GK77" i="16"/>
  <c r="FY77" i="16"/>
  <c r="FM77" i="16"/>
  <c r="FA77" i="16"/>
  <c r="CG77" i="16"/>
  <c r="BU77" i="16"/>
  <c r="BI77" i="16"/>
  <c r="AW77" i="16"/>
  <c r="AK77" i="16"/>
  <c r="Y77" i="16"/>
  <c r="JC77" i="16"/>
  <c r="GI77" i="16"/>
  <c r="FW77" i="16"/>
  <c r="EY77" i="16"/>
  <c r="EM77" i="16"/>
  <c r="EA77" i="16"/>
  <c r="DO77" i="16"/>
  <c r="CE77" i="16"/>
  <c r="BS77" i="16"/>
  <c r="BG77" i="16"/>
  <c r="AU77" i="16"/>
  <c r="AI77" i="16"/>
  <c r="W77" i="16"/>
  <c r="JB77" i="16"/>
  <c r="IP77" i="16"/>
  <c r="ID77" i="16"/>
  <c r="HR77" i="16"/>
  <c r="FR77" i="16"/>
  <c r="EQ77" i="16"/>
  <c r="CK77" i="16"/>
  <c r="BH77" i="16"/>
  <c r="AD77" i="16"/>
  <c r="IL77" i="16"/>
  <c r="BF77" i="16"/>
  <c r="AC77" i="16"/>
  <c r="GV77" i="16"/>
  <c r="FO77" i="16"/>
  <c r="EL77" i="16"/>
  <c r="DI77" i="16"/>
  <c r="CF77" i="16"/>
  <c r="BB77" i="16"/>
  <c r="AA77" i="16"/>
  <c r="FL77" i="16"/>
  <c r="EH77" i="16"/>
  <c r="CD77" i="16"/>
  <c r="BA77" i="16"/>
  <c r="X77" i="16"/>
  <c r="HZ77" i="16"/>
  <c r="BZ77" i="16"/>
  <c r="AY77" i="16"/>
  <c r="V77" i="16"/>
  <c r="GM77" i="16"/>
  <c r="FF77" i="16"/>
  <c r="EE77" i="16"/>
  <c r="DB77" i="16"/>
  <c r="BY77" i="16"/>
  <c r="AV77" i="16"/>
  <c r="R77" i="16"/>
  <c r="FE77" i="16"/>
  <c r="EB77" i="16"/>
  <c r="BW77" i="16"/>
  <c r="AT77" i="16"/>
  <c r="Q77" i="16"/>
  <c r="JG77" i="16"/>
  <c r="BR77" i="16"/>
  <c r="AO77" i="16"/>
  <c r="K77" i="16"/>
  <c r="L77" i="16" s="1"/>
  <c r="JD77" i="16"/>
  <c r="HK77" i="16"/>
  <c r="GA77" i="16"/>
  <c r="EX77" i="16"/>
  <c r="BN77" i="16"/>
  <c r="AM77" i="16"/>
  <c r="HH77" i="16"/>
  <c r="FX77" i="16"/>
  <c r="ET77" i="16"/>
  <c r="DS77" i="16"/>
  <c r="CP77" i="16"/>
  <c r="BM77" i="16"/>
  <c r="AJ77" i="16"/>
  <c r="CL77" i="16"/>
  <c r="BK77" i="16"/>
  <c r="AH77" i="16"/>
  <c r="E78" i="16"/>
  <c r="HN77" i="16"/>
  <c r="GD77" i="16"/>
  <c r="FC77" i="16"/>
  <c r="BT77" i="16"/>
  <c r="AP77" i="16"/>
  <c r="O77" i="16"/>
  <c r="EC76" i="16"/>
  <c r="FC76" i="16"/>
  <c r="GC76" i="16"/>
  <c r="HB76" i="16"/>
  <c r="ID76" i="16"/>
  <c r="JG76" i="16"/>
  <c r="EY76" i="16"/>
  <c r="FN76" i="16"/>
  <c r="GN76" i="16"/>
  <c r="HO76" i="16"/>
  <c r="DL76" i="16"/>
  <c r="IZ76" i="16"/>
  <c r="EW76" i="16"/>
  <c r="HR76" i="16"/>
  <c r="JI76" i="16"/>
  <c r="DD76" i="16"/>
  <c r="FA76" i="16"/>
  <c r="GA76" i="16"/>
  <c r="HA76" i="16"/>
  <c r="HZ76" i="16"/>
  <c r="JD76" i="16"/>
  <c r="FK76" i="16"/>
  <c r="FZ76" i="16"/>
  <c r="GZ76" i="16"/>
  <c r="CM76" i="16"/>
  <c r="IA76" i="16"/>
  <c r="DX76" i="16"/>
  <c r="FI76" i="16"/>
  <c r="GS78" i="16" l="1"/>
  <c r="GG78" i="16"/>
  <c r="FU78" i="16"/>
  <c r="EW78" i="16"/>
  <c r="EK78" i="16"/>
  <c r="DY78" i="16"/>
  <c r="CC78" i="16"/>
  <c r="BQ78" i="16"/>
  <c r="BE78" i="16"/>
  <c r="AS78" i="16"/>
  <c r="AG78" i="16"/>
  <c r="U78" i="16"/>
  <c r="IZ78" i="16"/>
  <c r="IN78" i="16"/>
  <c r="IB78" i="16"/>
  <c r="FH78" i="16"/>
  <c r="EV78" i="16"/>
  <c r="EJ78" i="16"/>
  <c r="DL78" i="16"/>
  <c r="CZ78" i="16"/>
  <c r="CN78" i="16"/>
  <c r="CB78" i="16"/>
  <c r="BP78" i="16"/>
  <c r="BD78" i="16"/>
  <c r="AR78" i="16"/>
  <c r="AF78" i="16"/>
  <c r="T78" i="16"/>
  <c r="IY78" i="16"/>
  <c r="IM78" i="16"/>
  <c r="HO78" i="16"/>
  <c r="HC78" i="16"/>
  <c r="GQ78" i="16"/>
  <c r="DW78" i="16"/>
  <c r="DK78" i="16"/>
  <c r="CY78" i="16"/>
  <c r="CM78" i="16"/>
  <c r="CA78" i="16"/>
  <c r="BO78" i="16"/>
  <c r="BC78" i="16"/>
  <c r="AQ78" i="16"/>
  <c r="AE78" i="16"/>
  <c r="S78" i="16"/>
  <c r="IK78" i="16"/>
  <c r="HY78" i="16"/>
  <c r="HM78" i="16"/>
  <c r="HA78" i="16"/>
  <c r="GO78" i="16"/>
  <c r="GC78" i="16"/>
  <c r="FQ78" i="16"/>
  <c r="CW78" i="16"/>
  <c r="CK78" i="16"/>
  <c r="BY78" i="16"/>
  <c r="BM78" i="16"/>
  <c r="BA78" i="16"/>
  <c r="AO78" i="16"/>
  <c r="AC78" i="16"/>
  <c r="Q78" i="16"/>
  <c r="HL78" i="16"/>
  <c r="GZ78" i="16"/>
  <c r="GN78" i="16"/>
  <c r="GB78" i="16"/>
  <c r="FP78" i="16"/>
  <c r="FD78" i="16"/>
  <c r="ER78" i="16"/>
  <c r="CJ78" i="16"/>
  <c r="BX78" i="16"/>
  <c r="BL78" i="16"/>
  <c r="AZ78" i="16"/>
  <c r="AN78" i="16"/>
  <c r="AB78" i="16"/>
  <c r="P78" i="16"/>
  <c r="JF78" i="16"/>
  <c r="GX78" i="16"/>
  <c r="GL78" i="16"/>
  <c r="FZ78" i="16"/>
  <c r="FN78" i="16"/>
  <c r="FB78" i="16"/>
  <c r="EP78" i="16"/>
  <c r="ED78" i="16"/>
  <c r="DR78" i="16"/>
  <c r="CH78" i="16"/>
  <c r="BV78" i="16"/>
  <c r="BJ78" i="16"/>
  <c r="AX78" i="16"/>
  <c r="AL78" i="16"/>
  <c r="Z78" i="16"/>
  <c r="JE78" i="16"/>
  <c r="IS78" i="16"/>
  <c r="IG78" i="16"/>
  <c r="HU78" i="16"/>
  <c r="FM78" i="16"/>
  <c r="FA78" i="16"/>
  <c r="EO78" i="16"/>
  <c r="EC78" i="16"/>
  <c r="DQ78" i="16"/>
  <c r="DE78" i="16"/>
  <c r="CS78" i="16"/>
  <c r="CG78" i="16"/>
  <c r="BU78" i="16"/>
  <c r="BI78" i="16"/>
  <c r="AW78" i="16"/>
  <c r="AK78" i="16"/>
  <c r="Y78" i="16"/>
  <c r="JC78" i="16"/>
  <c r="IQ78" i="16"/>
  <c r="IE78" i="16"/>
  <c r="HS78" i="16"/>
  <c r="HG78" i="16"/>
  <c r="GU78" i="16"/>
  <c r="GI78" i="16"/>
  <c r="EA78" i="16"/>
  <c r="DO78" i="16"/>
  <c r="DC78" i="16"/>
  <c r="CQ78" i="16"/>
  <c r="CE78" i="16"/>
  <c r="BS78" i="16"/>
  <c r="BG78" i="16"/>
  <c r="AU78" i="16"/>
  <c r="AI78" i="16"/>
  <c r="W78" i="16"/>
  <c r="ID78" i="16"/>
  <c r="HR78" i="16"/>
  <c r="HF78" i="16"/>
  <c r="GT78" i="16"/>
  <c r="GH78" i="16"/>
  <c r="FV78" i="16"/>
  <c r="FJ78" i="16"/>
  <c r="EX78" i="16"/>
  <c r="CP78" i="16"/>
  <c r="CD78" i="16"/>
  <c r="BR78" i="16"/>
  <c r="BF78" i="16"/>
  <c r="AT78" i="16"/>
  <c r="AH78" i="16"/>
  <c r="V78" i="16"/>
  <c r="HT78" i="16"/>
  <c r="CF78" i="16"/>
  <c r="AJ78" i="16"/>
  <c r="E79" i="16"/>
  <c r="HN78" i="16"/>
  <c r="FR78" i="16"/>
  <c r="DV78" i="16"/>
  <c r="BZ78" i="16"/>
  <c r="AD78" i="16"/>
  <c r="JG78" i="16"/>
  <c r="HK78" i="16"/>
  <c r="BW78" i="16"/>
  <c r="AA78" i="16"/>
  <c r="JD78" i="16"/>
  <c r="HH78" i="16"/>
  <c r="FL78" i="16"/>
  <c r="DP78" i="16"/>
  <c r="BT78" i="16"/>
  <c r="X78" i="16"/>
  <c r="IX78" i="16"/>
  <c r="HB78" i="16"/>
  <c r="BN78" i="16"/>
  <c r="R78" i="16"/>
  <c r="IU78" i="16"/>
  <c r="GY78" i="16"/>
  <c r="FC78" i="16"/>
  <c r="DG78" i="16"/>
  <c r="BK78" i="16"/>
  <c r="O78" i="16"/>
  <c r="IR78" i="16"/>
  <c r="GV78" i="16"/>
  <c r="BH78" i="16"/>
  <c r="K78" i="16"/>
  <c r="L78" i="16" s="1"/>
  <c r="II78" i="16"/>
  <c r="GM78" i="16"/>
  <c r="EQ78" i="16"/>
  <c r="CU78" i="16"/>
  <c r="AY78" i="16"/>
  <c r="IF78" i="16"/>
  <c r="GJ78" i="16"/>
  <c r="EN78" i="16"/>
  <c r="AV78" i="16"/>
  <c r="GD78" i="16"/>
  <c r="EH78" i="16"/>
  <c r="CL78" i="16"/>
  <c r="AP78" i="16"/>
  <c r="HW78" i="16"/>
  <c r="GA78" i="16"/>
  <c r="EE78" i="16"/>
  <c r="CI78" i="16"/>
  <c r="AM78" i="16"/>
  <c r="BB78" i="16"/>
  <c r="IL78" i="16"/>
  <c r="GP78" i="16"/>
  <c r="CX77" i="16"/>
  <c r="HW77" i="16"/>
  <c r="DG77" i="16"/>
  <c r="II77" i="16"/>
  <c r="DN77" i="16"/>
  <c r="FK77" i="16"/>
  <c r="GW77" i="16"/>
  <c r="CT77" i="16"/>
  <c r="IH77" i="16"/>
  <c r="DT77" i="16"/>
  <c r="JH77" i="16"/>
  <c r="CY77" i="16"/>
  <c r="IM77" i="16"/>
  <c r="EJ77" i="16"/>
  <c r="FU77" i="16"/>
  <c r="DZ77" i="16"/>
  <c r="DP77" i="16"/>
  <c r="IX77" i="16"/>
  <c r="CU77" i="16"/>
  <c r="GJ77" i="16"/>
  <c r="GP77" i="16"/>
  <c r="CI77" i="16"/>
  <c r="HA77" i="16"/>
  <c r="GU77" i="16"/>
  <c r="CS77" i="16"/>
  <c r="IG77" i="16"/>
  <c r="ED77" i="16"/>
  <c r="FD77" i="16"/>
  <c r="IW77" i="16"/>
  <c r="EI77" i="16"/>
  <c r="FT77" i="16"/>
  <c r="HE77" i="16"/>
  <c r="ES77" i="16"/>
  <c r="DV77" i="16"/>
  <c r="HT77" i="16"/>
  <c r="DD77" i="16"/>
  <c r="IF77" i="16"/>
  <c r="DJ77" i="16"/>
  <c r="IR77" i="16"/>
  <c r="HG77" i="16"/>
  <c r="DE77" i="16"/>
  <c r="IS77" i="16"/>
  <c r="EP77" i="16"/>
  <c r="FP77" i="16"/>
  <c r="JI77" i="16"/>
  <c r="EU77" i="16"/>
  <c r="GF77" i="16"/>
  <c r="HQ77" i="16"/>
  <c r="FV77" i="16"/>
  <c r="EZ77" i="16"/>
  <c r="EG77" i="16"/>
  <c r="EN77" i="16"/>
  <c r="GH77" i="16"/>
  <c r="HS77" i="16"/>
  <c r="DQ77" i="16"/>
  <c r="JE77" i="16"/>
  <c r="FB77" i="16"/>
  <c r="GB77" i="16"/>
  <c r="FG77" i="16"/>
  <c r="GR77" i="16"/>
  <c r="CO77" i="16"/>
  <c r="IC77" i="16"/>
  <c r="HB77" i="16"/>
  <c r="CR77" i="16"/>
  <c r="GC77" i="16"/>
  <c r="FJ77" i="16"/>
  <c r="FQ77" i="16"/>
  <c r="GT77" i="16"/>
  <c r="CQ77" i="16"/>
  <c r="IE77" i="16"/>
  <c r="EC77" i="16"/>
  <c r="FN77" i="16"/>
  <c r="GN77" i="16"/>
  <c r="FS77" i="16"/>
  <c r="HD77" i="16"/>
  <c r="DA77" i="16"/>
  <c r="IO77" i="16"/>
  <c r="CW77" i="16"/>
  <c r="IU77" i="16"/>
  <c r="DU77" i="16"/>
  <c r="HM77" i="16"/>
  <c r="GO77" i="16"/>
  <c r="GY77" i="16"/>
  <c r="HF77" i="16"/>
  <c r="DC77" i="16"/>
  <c r="IQ77" i="16"/>
  <c r="EO77" i="16"/>
  <c r="FZ77" i="16"/>
  <c r="GZ77" i="16"/>
  <c r="GE77" i="16"/>
  <c r="HP77" i="16"/>
  <c r="DM77" i="16"/>
  <c r="JA77" i="16"/>
  <c r="IA78" i="16" l="1"/>
  <c r="DX78" i="16"/>
  <c r="FI78" i="16"/>
  <c r="E80" i="16"/>
  <c r="HN79" i="16"/>
  <c r="BZ79" i="16"/>
  <c r="BN79" i="16"/>
  <c r="BB79" i="16"/>
  <c r="AP79" i="16"/>
  <c r="AD79" i="16"/>
  <c r="GA79" i="16"/>
  <c r="CI79" i="16"/>
  <c r="BW79" i="16"/>
  <c r="BK79" i="16"/>
  <c r="AY79" i="16"/>
  <c r="AM79" i="16"/>
  <c r="AA79" i="16"/>
  <c r="DQ79" i="16"/>
  <c r="CA79" i="16"/>
  <c r="BL79" i="16"/>
  <c r="AW79" i="16"/>
  <c r="AI79" i="16"/>
  <c r="U79" i="16"/>
  <c r="GX79" i="16"/>
  <c r="BY79" i="16"/>
  <c r="BJ79" i="16"/>
  <c r="AV79" i="16"/>
  <c r="AH79" i="16"/>
  <c r="T79" i="16"/>
  <c r="DO79" i="16"/>
  <c r="BX79" i="16"/>
  <c r="BI79" i="16"/>
  <c r="AU79" i="16"/>
  <c r="AG79" i="16"/>
  <c r="S79" i="16"/>
  <c r="GU79" i="16"/>
  <c r="CJ79" i="16"/>
  <c r="BU79" i="16"/>
  <c r="BG79" i="16"/>
  <c r="AS79" i="16"/>
  <c r="AE79" i="16"/>
  <c r="Q79" i="16"/>
  <c r="DL79" i="16"/>
  <c r="CH79" i="16"/>
  <c r="BT79" i="16"/>
  <c r="BF79" i="16"/>
  <c r="AR79" i="16"/>
  <c r="AC79" i="16"/>
  <c r="P79" i="16"/>
  <c r="GR79" i="16"/>
  <c r="CF79" i="16"/>
  <c r="BR79" i="16"/>
  <c r="BD79" i="16"/>
  <c r="AO79" i="16"/>
  <c r="Z79" i="16"/>
  <c r="CS79" i="16"/>
  <c r="CE79" i="16"/>
  <c r="BQ79" i="16"/>
  <c r="BC79" i="16"/>
  <c r="AN79" i="16"/>
  <c r="Y79" i="16"/>
  <c r="FZ79" i="16"/>
  <c r="CD79" i="16"/>
  <c r="BP79" i="16"/>
  <c r="BA79" i="16"/>
  <c r="AL79" i="16"/>
  <c r="X79" i="16"/>
  <c r="JH79" i="16"/>
  <c r="CQ79" i="16"/>
  <c r="CC79" i="16"/>
  <c r="BO79" i="16"/>
  <c r="AZ79" i="16"/>
  <c r="AK79" i="16"/>
  <c r="W79" i="16"/>
  <c r="FX79" i="16"/>
  <c r="CB79" i="16"/>
  <c r="BM79" i="16"/>
  <c r="AX79" i="16"/>
  <c r="AJ79" i="16"/>
  <c r="V79" i="16"/>
  <c r="JB79" i="16"/>
  <c r="K79" i="16"/>
  <c r="L79" i="16" s="1"/>
  <c r="CG79" i="16"/>
  <c r="BV79" i="16"/>
  <c r="BS79" i="16"/>
  <c r="BH79" i="16"/>
  <c r="BE79" i="16"/>
  <c r="AT79" i="16"/>
  <c r="AF79" i="16"/>
  <c r="AB79" i="16"/>
  <c r="R79" i="16"/>
  <c r="O79" i="16"/>
  <c r="AQ79" i="16"/>
  <c r="HG79" i="16"/>
  <c r="HX78" i="16"/>
  <c r="DI78" i="16"/>
  <c r="IW78" i="16"/>
  <c r="EI78" i="16"/>
  <c r="FT78" i="16"/>
  <c r="HE78" i="16"/>
  <c r="DB78" i="16"/>
  <c r="IP78" i="16"/>
  <c r="EM78" i="16"/>
  <c r="FY78" i="16"/>
  <c r="HJ78" i="16"/>
  <c r="CV78" i="16"/>
  <c r="IJ78" i="16"/>
  <c r="DU78" i="16"/>
  <c r="JI78" i="16"/>
  <c r="EU78" i="16"/>
  <c r="GF78" i="16"/>
  <c r="HQ78" i="16"/>
  <c r="HZ78" i="16"/>
  <c r="DN78" i="16"/>
  <c r="JB78" i="16"/>
  <c r="EY78" i="16"/>
  <c r="GK78" i="16"/>
  <c r="HV78" i="16"/>
  <c r="DH78" i="16"/>
  <c r="IV78" i="16"/>
  <c r="EG78" i="16"/>
  <c r="FG78" i="16"/>
  <c r="GR78" i="16"/>
  <c r="CO78" i="16"/>
  <c r="IC78" i="16"/>
  <c r="CX78" i="16"/>
  <c r="DD78" i="16"/>
  <c r="DJ78" i="16"/>
  <c r="DS78" i="16"/>
  <c r="EB78" i="16"/>
  <c r="DZ78" i="16"/>
  <c r="FK78" i="16"/>
  <c r="GW78" i="16"/>
  <c r="CT78" i="16"/>
  <c r="IH78" i="16"/>
  <c r="DT78" i="16"/>
  <c r="JH78" i="16"/>
  <c r="ES78" i="16"/>
  <c r="FS78" i="16"/>
  <c r="HD78" i="16"/>
  <c r="DA78" i="16"/>
  <c r="IO78" i="16"/>
  <c r="ET78" i="16"/>
  <c r="CR78" i="16"/>
  <c r="EZ78" i="16"/>
  <c r="FF78" i="16"/>
  <c r="FO78" i="16"/>
  <c r="FX78" i="16"/>
  <c r="EL78" i="16"/>
  <c r="FW78" i="16"/>
  <c r="HI78" i="16"/>
  <c r="DF78" i="16"/>
  <c r="IT78" i="16"/>
  <c r="EF78" i="16"/>
  <c r="FE78" i="16"/>
  <c r="GE78" i="16"/>
  <c r="HP78" i="16"/>
  <c r="DM78" i="16"/>
  <c r="JA78" i="16"/>
  <c r="GH79" i="16" l="1"/>
  <c r="HU79" i="16"/>
  <c r="IY79" i="16"/>
  <c r="DR79" i="16"/>
  <c r="HC79" i="16"/>
  <c r="DU79" i="16"/>
  <c r="HE79" i="16"/>
  <c r="EL79" i="16"/>
  <c r="HV79" i="16"/>
  <c r="EO79" i="16"/>
  <c r="IA79" i="16"/>
  <c r="ES79" i="16"/>
  <c r="IC79" i="16"/>
  <c r="EE79" i="16"/>
  <c r="FR79" i="16"/>
  <c r="EG79" i="16"/>
  <c r="HQ79" i="16"/>
  <c r="EJ79" i="16"/>
  <c r="HS79" i="16"/>
  <c r="EZ79" i="16"/>
  <c r="IK79" i="16"/>
  <c r="FD79" i="16"/>
  <c r="IO79" i="16"/>
  <c r="FH79" i="16"/>
  <c r="IQ79" i="16"/>
  <c r="EQ79" i="16"/>
  <c r="GD79" i="16"/>
  <c r="DK79" i="16"/>
  <c r="EP79" i="16"/>
  <c r="CK79" i="16"/>
  <c r="EV79" i="16"/>
  <c r="IE79" i="16"/>
  <c r="EX79" i="16"/>
  <c r="IG79" i="16"/>
  <c r="FN79" i="16"/>
  <c r="IZ79" i="16"/>
  <c r="FS79" i="16"/>
  <c r="CM79" i="16"/>
  <c r="JC79" i="16"/>
  <c r="FV79" i="16"/>
  <c r="CO79" i="16"/>
  <c r="JE79" i="16"/>
  <c r="FC79" i="16"/>
  <c r="GP79" i="16"/>
  <c r="GS79" i="16"/>
  <c r="HY79" i="16"/>
  <c r="FT79" i="16"/>
  <c r="FJ79" i="16"/>
  <c r="IS79" i="16"/>
  <c r="FL79" i="16"/>
  <c r="IV79" i="16"/>
  <c r="GC79" i="16"/>
  <c r="CW79" i="16"/>
  <c r="GG79" i="16"/>
  <c r="DA79" i="16"/>
  <c r="GJ79" i="16"/>
  <c r="DC79" i="16"/>
  <c r="FO79" i="16"/>
  <c r="HB79" i="16"/>
  <c r="DN79" i="16"/>
  <c r="FA79" i="16"/>
  <c r="GL79" i="16"/>
  <c r="DE79" i="16"/>
  <c r="GO79" i="16"/>
  <c r="DH79" i="16"/>
  <c r="HF79" i="16"/>
  <c r="DZ79" i="16"/>
  <c r="HI79" i="16"/>
  <c r="EC79" i="16"/>
  <c r="HM79" i="16"/>
  <c r="EF79" i="16"/>
  <c r="GM79" i="16"/>
  <c r="CL79" i="16"/>
  <c r="HZ79" i="16"/>
  <c r="DY79" i="16"/>
  <c r="GV79" i="16"/>
  <c r="IJ79" i="16"/>
  <c r="HA79" i="16"/>
  <c r="DT79" i="16"/>
  <c r="HD79" i="16"/>
  <c r="DW79" i="16"/>
  <c r="HT79" i="16"/>
  <c r="EN79" i="16"/>
  <c r="HX79" i="16"/>
  <c r="ER79" i="16"/>
  <c r="IB79" i="16"/>
  <c r="EU79" i="16"/>
  <c r="GY79" i="16"/>
  <c r="CX79" i="16"/>
  <c r="IL79" i="16"/>
  <c r="HP79" i="16"/>
  <c r="EI79" i="16"/>
  <c r="HR79" i="16"/>
  <c r="EK79" i="16"/>
  <c r="IH79" i="16"/>
  <c r="FB79" i="16"/>
  <c r="IM79" i="16"/>
  <c r="FG79" i="16"/>
  <c r="IP79" i="16"/>
  <c r="FI79" i="16"/>
  <c r="HK79" i="16"/>
  <c r="DJ79" i="16"/>
  <c r="IX79" i="16"/>
  <c r="CV79" i="16"/>
  <c r="EB79" i="16"/>
  <c r="FE79" i="16"/>
  <c r="ID79" i="16"/>
  <c r="EW79" i="16"/>
  <c r="IF79" i="16"/>
  <c r="EY79" i="16"/>
  <c r="IW79" i="16"/>
  <c r="FQ79" i="16"/>
  <c r="JA79" i="16"/>
  <c r="FU79" i="16"/>
  <c r="CN79" i="16"/>
  <c r="JD79" i="16"/>
  <c r="FW79" i="16"/>
  <c r="HW79" i="16"/>
  <c r="DV79" i="16"/>
  <c r="E81" i="16"/>
  <c r="HB80" i="16"/>
  <c r="GP80" i="16"/>
  <c r="GD80" i="16"/>
  <c r="FR80" i="16"/>
  <c r="FF80" i="16"/>
  <c r="ET80" i="16"/>
  <c r="EH80" i="16"/>
  <c r="DV80" i="16"/>
  <c r="BZ80" i="16"/>
  <c r="BN80" i="16"/>
  <c r="BB80" i="16"/>
  <c r="AP80" i="16"/>
  <c r="AD80" i="16"/>
  <c r="R80" i="16"/>
  <c r="JI80" i="16"/>
  <c r="IW80" i="16"/>
  <c r="IK80" i="16"/>
  <c r="GC80" i="16"/>
  <c r="FQ80" i="16"/>
  <c r="FE80" i="16"/>
  <c r="ES80" i="16"/>
  <c r="EG80" i="16"/>
  <c r="DU80" i="16"/>
  <c r="DI80" i="16"/>
  <c r="CW80" i="16"/>
  <c r="CK80" i="16"/>
  <c r="BY80" i="16"/>
  <c r="BM80" i="16"/>
  <c r="BA80" i="16"/>
  <c r="AO80" i="16"/>
  <c r="AC80" i="16"/>
  <c r="JG80" i="16"/>
  <c r="IU80" i="16"/>
  <c r="II80" i="16"/>
  <c r="HW80" i="16"/>
  <c r="HK80" i="16"/>
  <c r="GY80" i="16"/>
  <c r="EQ80" i="16"/>
  <c r="EE80" i="16"/>
  <c r="DS80" i="16"/>
  <c r="DG80" i="16"/>
  <c r="CU80" i="16"/>
  <c r="CI80" i="16"/>
  <c r="BW80" i="16"/>
  <c r="BK80" i="16"/>
  <c r="AY80" i="16"/>
  <c r="AM80" i="16"/>
  <c r="AA80" i="16"/>
  <c r="O80" i="16"/>
  <c r="IT80" i="16"/>
  <c r="IE80" i="16"/>
  <c r="HP80" i="16"/>
  <c r="GX80" i="16"/>
  <c r="GI80" i="16"/>
  <c r="FT80" i="16"/>
  <c r="FB80" i="16"/>
  <c r="EM80" i="16"/>
  <c r="CB80" i="16"/>
  <c r="BJ80" i="16"/>
  <c r="AU80" i="16"/>
  <c r="AF80" i="16"/>
  <c r="P80" i="16"/>
  <c r="IS80" i="16"/>
  <c r="ID80" i="16"/>
  <c r="HO80" i="16"/>
  <c r="GW80" i="16"/>
  <c r="DW80" i="16"/>
  <c r="DE80" i="16"/>
  <c r="CP80" i="16"/>
  <c r="CA80" i="16"/>
  <c r="BI80" i="16"/>
  <c r="AT80" i="16"/>
  <c r="AE80" i="16"/>
  <c r="JH80" i="16"/>
  <c r="GG80" i="16"/>
  <c r="FP80" i="16"/>
  <c r="EZ80" i="16"/>
  <c r="EK80" i="16"/>
  <c r="DT80" i="16"/>
  <c r="DD80" i="16"/>
  <c r="CO80" i="16"/>
  <c r="BX80" i="16"/>
  <c r="BH80" i="16"/>
  <c r="AS80" i="16"/>
  <c r="AB80" i="16"/>
  <c r="IQ80" i="16"/>
  <c r="IB80" i="16"/>
  <c r="HJ80" i="16"/>
  <c r="GU80" i="16"/>
  <c r="GF80" i="16"/>
  <c r="FN80" i="16"/>
  <c r="EY80" i="16"/>
  <c r="EJ80" i="16"/>
  <c r="BV80" i="16"/>
  <c r="BG80" i="16"/>
  <c r="JE80" i="16"/>
  <c r="IP80" i="16"/>
  <c r="IA80" i="16"/>
  <c r="HI80" i="16"/>
  <c r="GT80" i="16"/>
  <c r="GE80" i="16"/>
  <c r="FM80" i="16"/>
  <c r="CM80" i="16"/>
  <c r="BU80" i="16"/>
  <c r="BF80" i="16"/>
  <c r="AQ80" i="16"/>
  <c r="Y80" i="16"/>
  <c r="JD80" i="16"/>
  <c r="IO80" i="16"/>
  <c r="HX80" i="16"/>
  <c r="GS80" i="16"/>
  <c r="GB80" i="16"/>
  <c r="EW80" i="16"/>
  <c r="EF80" i="16"/>
  <c r="DP80" i="16"/>
  <c r="DA80" i="16"/>
  <c r="CJ80" i="16"/>
  <c r="BT80" i="16"/>
  <c r="BE80" i="16"/>
  <c r="AN80" i="16"/>
  <c r="X80" i="16"/>
  <c r="JB80" i="16"/>
  <c r="IM80" i="16"/>
  <c r="HF80" i="16"/>
  <c r="GQ80" i="16"/>
  <c r="FY80" i="16"/>
  <c r="FJ80" i="16"/>
  <c r="EU80" i="16"/>
  <c r="EC80" i="16"/>
  <c r="DN80" i="16"/>
  <c r="CY80" i="16"/>
  <c r="CG80" i="16"/>
  <c r="BR80" i="16"/>
  <c r="BC80" i="16"/>
  <c r="AK80" i="16"/>
  <c r="V80" i="16"/>
  <c r="JA80" i="16"/>
  <c r="IJ80" i="16"/>
  <c r="HT80" i="16"/>
  <c r="HE80" i="16"/>
  <c r="GN80" i="16"/>
  <c r="FX80" i="16"/>
  <c r="FI80" i="16"/>
  <c r="EB80" i="16"/>
  <c r="DM80" i="16"/>
  <c r="CV80" i="16"/>
  <c r="CF80" i="16"/>
  <c r="BQ80" i="16"/>
  <c r="AZ80" i="16"/>
  <c r="AJ80" i="16"/>
  <c r="U80" i="16"/>
  <c r="IZ80" i="16"/>
  <c r="IH80" i="16"/>
  <c r="HS80" i="16"/>
  <c r="GL80" i="16"/>
  <c r="FW80" i="16"/>
  <c r="FH80" i="16"/>
  <c r="EP80" i="16"/>
  <c r="EA80" i="16"/>
  <c r="DL80" i="16"/>
  <c r="CT80" i="16"/>
  <c r="CE80" i="16"/>
  <c r="BP80" i="16"/>
  <c r="AX80" i="16"/>
  <c r="AI80" i="16"/>
  <c r="T80" i="16"/>
  <c r="IY80" i="16"/>
  <c r="IG80" i="16"/>
  <c r="HR80" i="16"/>
  <c r="HC80" i="16"/>
  <c r="GK80" i="16"/>
  <c r="FV80" i="16"/>
  <c r="FG80" i="16"/>
  <c r="EO80" i="16"/>
  <c r="DZ80" i="16"/>
  <c r="DK80" i="16"/>
  <c r="CS80" i="16"/>
  <c r="CD80" i="16"/>
  <c r="BO80" i="16"/>
  <c r="AW80" i="16"/>
  <c r="AH80" i="16"/>
  <c r="S80" i="16"/>
  <c r="IV80" i="16"/>
  <c r="IF80" i="16"/>
  <c r="HQ80" i="16"/>
  <c r="GZ80" i="16"/>
  <c r="GJ80" i="16"/>
  <c r="FU80" i="16"/>
  <c r="FD80" i="16"/>
  <c r="DY80" i="16"/>
  <c r="DH80" i="16"/>
  <c r="CR80" i="16"/>
  <c r="CC80" i="16"/>
  <c r="BL80" i="16"/>
  <c r="AV80" i="16"/>
  <c r="AG80" i="16"/>
  <c r="Q80" i="16"/>
  <c r="ED80" i="16"/>
  <c r="DO80" i="16"/>
  <c r="CZ80" i="16"/>
  <c r="CH80" i="16"/>
  <c r="JC80" i="16"/>
  <c r="BS80" i="16"/>
  <c r="IN80" i="16"/>
  <c r="BD80" i="16"/>
  <c r="HV80" i="16"/>
  <c r="AR80" i="16"/>
  <c r="GR80" i="16"/>
  <c r="Z80" i="16"/>
  <c r="FZ80" i="16"/>
  <c r="W80" i="16"/>
  <c r="FK80" i="16"/>
  <c r="K80" i="16"/>
  <c r="L80" i="16" s="1"/>
  <c r="DQ80" i="16" s="1"/>
  <c r="EV80" i="16"/>
  <c r="HG80" i="16"/>
  <c r="AL80" i="16"/>
  <c r="GE79" i="16"/>
  <c r="HJ79" i="16"/>
  <c r="IN79" i="16"/>
  <c r="IR79" i="16"/>
  <c r="FK79" i="16"/>
  <c r="IT79" i="16"/>
  <c r="FM79" i="16"/>
  <c r="CT79" i="16"/>
  <c r="GF79" i="16"/>
  <c r="CY79" i="16"/>
  <c r="GI79" i="16"/>
  <c r="DB79" i="16"/>
  <c r="GK79" i="16"/>
  <c r="CU79" i="16"/>
  <c r="II79" i="16"/>
  <c r="EH79" i="16"/>
  <c r="CP79" i="16"/>
  <c r="JF79" i="16"/>
  <c r="FY79" i="16"/>
  <c r="CR79" i="16"/>
  <c r="JI79" i="16"/>
  <c r="GB79" i="16"/>
  <c r="DI79" i="16"/>
  <c r="GT79" i="16"/>
  <c r="DM79" i="16"/>
  <c r="GW79" i="16"/>
  <c r="DP79" i="16"/>
  <c r="GZ79" i="16"/>
  <c r="DG79" i="16"/>
  <c r="IU79" i="16"/>
  <c r="ET79" i="16"/>
  <c r="CZ79" i="16"/>
  <c r="EM79" i="16"/>
  <c r="FP79" i="16"/>
  <c r="DD79" i="16"/>
  <c r="GN79" i="16"/>
  <c r="DF79" i="16"/>
  <c r="GQ79" i="16"/>
  <c r="DX79" i="16"/>
  <c r="HH79" i="16"/>
  <c r="EA79" i="16"/>
  <c r="HL79" i="16"/>
  <c r="ED79" i="16"/>
  <c r="HO79" i="16"/>
  <c r="DS79" i="16"/>
  <c r="JG79" i="16"/>
  <c r="FF79" i="16"/>
  <c r="E82" i="16" l="1"/>
  <c r="CL81" i="16"/>
  <c r="BZ81" i="16"/>
  <c r="BN81" i="16"/>
  <c r="BB81" i="16"/>
  <c r="AP81" i="16"/>
  <c r="AD81" i="16"/>
  <c r="R81" i="16"/>
  <c r="CK81" i="16"/>
  <c r="BY81" i="16"/>
  <c r="BM81" i="16"/>
  <c r="BA81" i="16"/>
  <c r="AO81" i="16"/>
  <c r="AC81" i="16"/>
  <c r="Q81" i="16"/>
  <c r="CI81" i="16"/>
  <c r="BW81" i="16"/>
  <c r="BK81" i="16"/>
  <c r="AY81" i="16"/>
  <c r="AM81" i="16"/>
  <c r="AA81" i="16"/>
  <c r="O81" i="16"/>
  <c r="IH81" i="16"/>
  <c r="CH81" i="16"/>
  <c r="BS81" i="16"/>
  <c r="BD81" i="16"/>
  <c r="AL81" i="16"/>
  <c r="W81" i="16"/>
  <c r="CG81" i="16"/>
  <c r="BR81" i="16"/>
  <c r="BC81" i="16"/>
  <c r="AK81" i="16"/>
  <c r="V81" i="16"/>
  <c r="EB81" i="16"/>
  <c r="CF81" i="16"/>
  <c r="BQ81" i="16"/>
  <c r="AZ81" i="16"/>
  <c r="AJ81" i="16"/>
  <c r="U81" i="16"/>
  <c r="GE81" i="16"/>
  <c r="CE81" i="16"/>
  <c r="BP81" i="16"/>
  <c r="AX81" i="16"/>
  <c r="AI81" i="16"/>
  <c r="T81" i="16"/>
  <c r="ID81" i="16"/>
  <c r="CD81" i="16"/>
  <c r="BO81" i="16"/>
  <c r="AW81" i="16"/>
  <c r="AH81" i="16"/>
  <c r="S81" i="16"/>
  <c r="CC81" i="16"/>
  <c r="BL81" i="16"/>
  <c r="AV81" i="16"/>
  <c r="AG81" i="16"/>
  <c r="P81" i="16"/>
  <c r="DW81" i="16"/>
  <c r="CA81" i="16"/>
  <c r="BI81" i="16"/>
  <c r="AT81" i="16"/>
  <c r="AE81" i="16"/>
  <c r="FV81" i="16"/>
  <c r="BX81" i="16"/>
  <c r="BH81" i="16"/>
  <c r="AS81" i="16"/>
  <c r="AB81" i="16"/>
  <c r="K81" i="16"/>
  <c r="L81" i="16" s="1"/>
  <c r="IO81" i="16"/>
  <c r="BV81" i="16"/>
  <c r="BG81" i="16"/>
  <c r="AR81" i="16"/>
  <c r="Z81" i="16"/>
  <c r="CM81" i="16"/>
  <c r="BU81" i="16"/>
  <c r="BF81" i="16"/>
  <c r="AQ81" i="16"/>
  <c r="Y81" i="16"/>
  <c r="EI81" i="16"/>
  <c r="CJ81" i="16"/>
  <c r="BT81" i="16"/>
  <c r="BE81" i="16"/>
  <c r="AN81" i="16"/>
  <c r="X81" i="16"/>
  <c r="BJ81" i="16"/>
  <c r="AU81" i="16"/>
  <c r="AF81" i="16"/>
  <c r="FH81" i="16"/>
  <c r="CB81" i="16"/>
  <c r="HU80" i="16"/>
  <c r="FL80" i="16"/>
  <c r="DB80" i="16"/>
  <c r="JF80" i="16"/>
  <c r="GV80" i="16"/>
  <c r="EL80" i="16"/>
  <c r="FC80" i="16"/>
  <c r="GO80" i="16"/>
  <c r="HN80" i="16"/>
  <c r="CN80" i="16"/>
  <c r="HL80" i="16"/>
  <c r="FA80" i="16"/>
  <c r="CQ80" i="16"/>
  <c r="FO80" i="16"/>
  <c r="HA80" i="16"/>
  <c r="CL80" i="16"/>
  <c r="HZ80" i="16"/>
  <c r="EI80" i="16"/>
  <c r="DC80" i="16"/>
  <c r="IC80" i="16"/>
  <c r="FS80" i="16"/>
  <c r="DF80" i="16"/>
  <c r="GA80" i="16"/>
  <c r="HM80" i="16"/>
  <c r="CX80" i="16"/>
  <c r="IL80" i="16"/>
  <c r="EN80" i="16"/>
  <c r="HD80" i="16"/>
  <c r="ER80" i="16"/>
  <c r="HH80" i="16"/>
  <c r="EX80" i="16"/>
  <c r="DR80" i="16"/>
  <c r="IR80" i="16"/>
  <c r="GH80" i="16"/>
  <c r="DX80" i="16"/>
  <c r="GM80" i="16"/>
  <c r="HY80" i="16"/>
  <c r="DJ80" i="16"/>
  <c r="IX80" i="16"/>
  <c r="DD81" i="16" l="1"/>
  <c r="HI81" i="16"/>
  <c r="DL81" i="16"/>
  <c r="HQ81" i="16"/>
  <c r="FN81" i="16"/>
  <c r="HW81" i="16"/>
  <c r="HX81" i="16"/>
  <c r="DI81" i="16"/>
  <c r="FX81" i="16"/>
  <c r="IN81" i="16"/>
  <c r="GK81" i="16"/>
  <c r="DT81" i="16"/>
  <c r="IC81" i="16"/>
  <c r="FZ81" i="16"/>
  <c r="EA81" i="16"/>
  <c r="IG81" i="16"/>
  <c r="GH81" i="16"/>
  <c r="CU81" i="16"/>
  <c r="II81" i="16"/>
  <c r="IJ81" i="16"/>
  <c r="DU81" i="16"/>
  <c r="JI81" i="16"/>
  <c r="ET81" i="16"/>
  <c r="HT81" i="16"/>
  <c r="FJ81" i="16"/>
  <c r="IW81" i="16"/>
  <c r="GR81" i="16"/>
  <c r="DA81" i="16"/>
  <c r="JD81" i="16"/>
  <c r="HE81" i="16"/>
  <c r="EL81" i="16"/>
  <c r="CP81" i="16"/>
  <c r="IS81" i="16"/>
  <c r="GT81" i="16"/>
  <c r="EU81" i="16"/>
  <c r="CV81" i="16"/>
  <c r="JA81" i="16"/>
  <c r="GX81" i="16"/>
  <c r="DG81" i="16"/>
  <c r="IU81" i="16"/>
  <c r="IV81" i="16"/>
  <c r="EG81" i="16"/>
  <c r="FF81" i="16"/>
  <c r="FU81" i="16"/>
  <c r="EH81" i="16"/>
  <c r="HH81" i="16"/>
  <c r="DP81" i="16"/>
  <c r="HU81" i="16"/>
  <c r="FB81" i="16"/>
  <c r="DE81" i="16"/>
  <c r="HJ81" i="16"/>
  <c r="FK81" i="16"/>
  <c r="DM81" i="16"/>
  <c r="HR81" i="16"/>
  <c r="DS81" i="16"/>
  <c r="JG81" i="16"/>
  <c r="JH81" i="16"/>
  <c r="ES81" i="16"/>
  <c r="FR81" i="16"/>
  <c r="EE81" i="16"/>
  <c r="EF81" i="16"/>
  <c r="FE81" i="16"/>
  <c r="GD81" i="16"/>
  <c r="IB81" i="16"/>
  <c r="EY81" i="16"/>
  <c r="DB81" i="16"/>
  <c r="JE81" i="16"/>
  <c r="GL81" i="16"/>
  <c r="EM81" i="16"/>
  <c r="CR81" i="16"/>
  <c r="IT81" i="16"/>
  <c r="GU81" i="16"/>
  <c r="EV81" i="16"/>
  <c r="CY81" i="16"/>
  <c r="JB81" i="16"/>
  <c r="EQ81" i="16"/>
  <c r="ER81" i="16"/>
  <c r="FQ81" i="16"/>
  <c r="GP81" i="16"/>
  <c r="DH81" i="16"/>
  <c r="HO81" i="16"/>
  <c r="FL81" i="16"/>
  <c r="FC81" i="16"/>
  <c r="GC81" i="16"/>
  <c r="EN81" i="16"/>
  <c r="IR81" i="16"/>
  <c r="GI81" i="16"/>
  <c r="EJ81" i="16"/>
  <c r="CN81" i="16"/>
  <c r="HV81" i="16"/>
  <c r="FW81" i="16"/>
  <c r="DY81" i="16"/>
  <c r="IE81" i="16"/>
  <c r="GF81" i="16"/>
  <c r="EC81" i="16"/>
  <c r="FO81" i="16"/>
  <c r="FP81" i="16"/>
  <c r="GO81" i="16"/>
  <c r="HN81" i="16"/>
  <c r="FS81" i="16"/>
  <c r="HF81" i="16"/>
  <c r="DN81" i="16"/>
  <c r="HC81" i="16"/>
  <c r="EZ81" i="16"/>
  <c r="DC81" i="16"/>
  <c r="IP81" i="16"/>
  <c r="GQ81" i="16"/>
  <c r="EO81" i="16"/>
  <c r="CS81" i="16"/>
  <c r="IY81" i="16"/>
  <c r="GV81" i="16"/>
  <c r="EW81" i="16"/>
  <c r="CZ81" i="16"/>
  <c r="GA81" i="16"/>
  <c r="GB81" i="16"/>
  <c r="HA81" i="16"/>
  <c r="HZ81" i="16"/>
  <c r="FG81" i="16"/>
  <c r="HB81" i="16"/>
  <c r="CQ81" i="16"/>
  <c r="HS81" i="16"/>
  <c r="FT81" i="16"/>
  <c r="DR81" i="16"/>
  <c r="JF81" i="16"/>
  <c r="HG81" i="16"/>
  <c r="FI81" i="16"/>
  <c r="DK81" i="16"/>
  <c r="HP81" i="16"/>
  <c r="FM81" i="16"/>
  <c r="DO81" i="16"/>
  <c r="GM81" i="16"/>
  <c r="GN81" i="16"/>
  <c r="HM81" i="16"/>
  <c r="CX81" i="16"/>
  <c r="IL81" i="16"/>
  <c r="FD81" i="16"/>
  <c r="DF81" i="16"/>
  <c r="IM81" i="16"/>
  <c r="GJ81" i="16"/>
  <c r="EK81" i="16"/>
  <c r="IA81" i="16"/>
  <c r="FY81" i="16"/>
  <c r="DZ81" i="16"/>
  <c r="IF81" i="16"/>
  <c r="GG81" i="16"/>
  <c r="ED81" i="16"/>
  <c r="GY81" i="16"/>
  <c r="GZ81" i="16"/>
  <c r="HY81" i="16"/>
  <c r="DJ81" i="16"/>
  <c r="IX81" i="16"/>
  <c r="DQ81" i="16"/>
  <c r="DX81" i="16"/>
  <c r="JC81" i="16"/>
  <c r="HD81" i="16"/>
  <c r="FA81" i="16"/>
  <c r="CO81" i="16"/>
  <c r="IQ81" i="16"/>
  <c r="GS81" i="16"/>
  <c r="EP81" i="16"/>
  <c r="CT81" i="16"/>
  <c r="IZ81" i="16"/>
  <c r="GW81" i="16"/>
  <c r="EX81" i="16"/>
  <c r="HK81" i="16"/>
  <c r="HL81" i="16"/>
  <c r="CW81" i="16"/>
  <c r="IK81" i="16"/>
  <c r="DV81" i="16"/>
  <c r="E83" i="16"/>
  <c r="HZ82" i="16"/>
  <c r="HN82" i="16"/>
  <c r="HB82" i="16"/>
  <c r="GP82" i="16"/>
  <c r="FF82" i="16"/>
  <c r="ET82" i="16"/>
  <c r="CL82" i="16"/>
  <c r="BZ82" i="16"/>
  <c r="BN82" i="16"/>
  <c r="BB82" i="16"/>
  <c r="AP82" i="16"/>
  <c r="AD82" i="16"/>
  <c r="R82" i="16"/>
  <c r="JI82" i="16"/>
  <c r="HA82" i="16"/>
  <c r="GO82" i="16"/>
  <c r="GC82" i="16"/>
  <c r="FQ82" i="16"/>
  <c r="ES82" i="16"/>
  <c r="EG82" i="16"/>
  <c r="DU82" i="16"/>
  <c r="CK82" i="16"/>
  <c r="BY82" i="16"/>
  <c r="BM82" i="16"/>
  <c r="BA82" i="16"/>
  <c r="AO82" i="16"/>
  <c r="AC82" i="16"/>
  <c r="Q82" i="16"/>
  <c r="JH82" i="16"/>
  <c r="IV82" i="16"/>
  <c r="IJ82" i="16"/>
  <c r="GB82" i="16"/>
  <c r="FP82" i="16"/>
  <c r="FD82" i="16"/>
  <c r="ER82" i="16"/>
  <c r="DT82" i="16"/>
  <c r="DH82" i="16"/>
  <c r="CV82" i="16"/>
  <c r="CJ82" i="16"/>
  <c r="BX82" i="16"/>
  <c r="BL82" i="16"/>
  <c r="AZ82" i="16"/>
  <c r="AN82" i="16"/>
  <c r="AB82" i="16"/>
  <c r="P82" i="16"/>
  <c r="JG82" i="16"/>
  <c r="II82" i="16"/>
  <c r="HW82" i="16"/>
  <c r="HK82" i="16"/>
  <c r="FC82" i="16"/>
  <c r="EQ82" i="16"/>
  <c r="EE82" i="16"/>
  <c r="DS82" i="16"/>
  <c r="CU82" i="16"/>
  <c r="CI82" i="16"/>
  <c r="BW82" i="16"/>
  <c r="BK82" i="16"/>
  <c r="AY82" i="16"/>
  <c r="AM82" i="16"/>
  <c r="AA82" i="16"/>
  <c r="O82" i="16"/>
  <c r="JF82" i="16"/>
  <c r="IT82" i="16"/>
  <c r="IH82" i="16"/>
  <c r="HJ82" i="16"/>
  <c r="JA82" i="16"/>
  <c r="IO82" i="16"/>
  <c r="GG82" i="16"/>
  <c r="JE82" i="16"/>
  <c r="IG82" i="16"/>
  <c r="HI82" i="16"/>
  <c r="FV82" i="16"/>
  <c r="FB82" i="16"/>
  <c r="EL82" i="16"/>
  <c r="CH82" i="16"/>
  <c r="BR82" i="16"/>
  <c r="AX82" i="16"/>
  <c r="AH82" i="16"/>
  <c r="JD82" i="16"/>
  <c r="IF82" i="16"/>
  <c r="GL82" i="16"/>
  <c r="FU82" i="16"/>
  <c r="FA82" i="16"/>
  <c r="CG82" i="16"/>
  <c r="BQ82" i="16"/>
  <c r="AW82" i="16"/>
  <c r="AG82" i="16"/>
  <c r="JC82" i="16"/>
  <c r="HG82" i="16"/>
  <c r="GK82" i="16"/>
  <c r="FT82" i="16"/>
  <c r="CF82" i="16"/>
  <c r="BP82" i="16"/>
  <c r="AV82" i="16"/>
  <c r="AF82" i="16"/>
  <c r="K82" i="16"/>
  <c r="L82" i="16" s="1"/>
  <c r="FR82" i="16" s="1"/>
  <c r="JB82" i="16"/>
  <c r="ID82" i="16"/>
  <c r="HF82" i="16"/>
  <c r="DO82" i="16"/>
  <c r="CY82" i="16"/>
  <c r="CE82" i="16"/>
  <c r="BO82" i="16"/>
  <c r="AU82" i="16"/>
  <c r="AE82" i="16"/>
  <c r="IZ82" i="16"/>
  <c r="IB82" i="16"/>
  <c r="ED82" i="16"/>
  <c r="DN82" i="16"/>
  <c r="CT82" i="16"/>
  <c r="CD82" i="16"/>
  <c r="BJ82" i="16"/>
  <c r="AT82" i="16"/>
  <c r="Z82" i="16"/>
  <c r="IY82" i="16"/>
  <c r="EW82" i="16"/>
  <c r="EC82" i="16"/>
  <c r="DM82" i="16"/>
  <c r="CS82" i="16"/>
  <c r="CC82" i="16"/>
  <c r="BI82" i="16"/>
  <c r="AS82" i="16"/>
  <c r="Y82" i="16"/>
  <c r="FK82" i="16"/>
  <c r="EU82" i="16"/>
  <c r="EA82" i="16"/>
  <c r="DK82" i="16"/>
  <c r="CQ82" i="16"/>
  <c r="CA82" i="16"/>
  <c r="BG82" i="16"/>
  <c r="AQ82" i="16"/>
  <c r="W82" i="16"/>
  <c r="FZ82" i="16"/>
  <c r="FJ82" i="16"/>
  <c r="EP82" i="16"/>
  <c r="DZ82" i="16"/>
  <c r="DF82" i="16"/>
  <c r="CP82" i="16"/>
  <c r="BV82" i="16"/>
  <c r="BF82" i="16"/>
  <c r="AL82" i="16"/>
  <c r="V82" i="16"/>
  <c r="GU82" i="16"/>
  <c r="FY82" i="16"/>
  <c r="FI82" i="16"/>
  <c r="EO82" i="16"/>
  <c r="DY82" i="16"/>
  <c r="DE82" i="16"/>
  <c r="CO82" i="16"/>
  <c r="BU82" i="16"/>
  <c r="BE82" i="16"/>
  <c r="AK82" i="16"/>
  <c r="U82" i="16"/>
  <c r="HP82" i="16"/>
  <c r="GT82" i="16"/>
  <c r="FX82" i="16"/>
  <c r="FH82" i="16"/>
  <c r="EN82" i="16"/>
  <c r="DX82" i="16"/>
  <c r="DD82" i="16"/>
  <c r="CN82" i="16"/>
  <c r="BT82" i="16"/>
  <c r="BD82" i="16"/>
  <c r="AJ82" i="16"/>
  <c r="T82" i="16"/>
  <c r="IM82" i="16"/>
  <c r="HO82" i="16"/>
  <c r="GR82" i="16"/>
  <c r="FW82" i="16"/>
  <c r="FG82" i="16"/>
  <c r="EM82" i="16"/>
  <c r="DW82" i="16"/>
  <c r="DC82" i="16"/>
  <c r="CM82" i="16"/>
  <c r="BS82" i="16"/>
  <c r="BC82" i="16"/>
  <c r="AI82" i="16"/>
  <c r="S82" i="16"/>
  <c r="HU82" i="16"/>
  <c r="GX82" i="16"/>
  <c r="GF82" i="16"/>
  <c r="FL82" i="16"/>
  <c r="EV82" i="16"/>
  <c r="EB82" i="16"/>
  <c r="DL82" i="16"/>
  <c r="CB82" i="16"/>
  <c r="BH82" i="16"/>
  <c r="AR82" i="16"/>
  <c r="X82" i="16"/>
  <c r="CR82" i="16"/>
  <c r="IE82" i="16" l="1"/>
  <c r="HH82" i="16"/>
  <c r="GQ82" i="16"/>
  <c r="HV82" i="16"/>
  <c r="DG82" i="16"/>
  <c r="IU82" i="16"/>
  <c r="EF82" i="16"/>
  <c r="FE82" i="16"/>
  <c r="GD82" i="16"/>
  <c r="IS82" i="16"/>
  <c r="IN82" i="16"/>
  <c r="HR82" i="16"/>
  <c r="GV82" i="16"/>
  <c r="GE82" i="16"/>
  <c r="FM82" i="16"/>
  <c r="EX82" i="16"/>
  <c r="EI82" i="16"/>
  <c r="CZ82" i="16"/>
  <c r="GS82" i="16"/>
  <c r="FO82" i="16"/>
  <c r="GN82" i="16"/>
  <c r="HM82" i="16"/>
  <c r="CX82" i="16"/>
  <c r="IL82" i="16"/>
  <c r="IP82" i="16"/>
  <c r="HS82" i="16"/>
  <c r="GW82" i="16"/>
  <c r="GH82" i="16"/>
  <c r="FN82" i="16"/>
  <c r="EY82" i="16"/>
  <c r="DP82" i="16"/>
  <c r="DA82" i="16"/>
  <c r="HE82" i="16"/>
  <c r="GA82" i="16"/>
  <c r="GZ82" i="16"/>
  <c r="HY82" i="16"/>
  <c r="DJ82" i="16"/>
  <c r="IX82" i="16"/>
  <c r="IQ82" i="16"/>
  <c r="HT82" i="16"/>
  <c r="HC82" i="16"/>
  <c r="GI82" i="16"/>
  <c r="FS82" i="16"/>
  <c r="EJ82" i="16"/>
  <c r="DQ82" i="16"/>
  <c r="DB82" i="16"/>
  <c r="HQ82" i="16"/>
  <c r="GM82" i="16"/>
  <c r="HL82" i="16"/>
  <c r="CW82" i="16"/>
  <c r="IK82" i="16"/>
  <c r="DV82" i="16"/>
  <c r="E84" i="16"/>
  <c r="GP83" i="16"/>
  <c r="GD83" i="16"/>
  <c r="CL83" i="16"/>
  <c r="BZ83" i="16"/>
  <c r="BN83" i="16"/>
  <c r="BB83" i="16"/>
  <c r="AP83" i="16"/>
  <c r="AD83" i="16"/>
  <c r="R83" i="16"/>
  <c r="FQ83" i="16"/>
  <c r="FE83" i="16"/>
  <c r="CK83" i="16"/>
  <c r="BY83" i="16"/>
  <c r="BM83" i="16"/>
  <c r="BA83" i="16"/>
  <c r="AO83" i="16"/>
  <c r="AC83" i="16"/>
  <c r="Q83" i="16"/>
  <c r="ER83" i="16"/>
  <c r="EF83" i="16"/>
  <c r="CJ83" i="16"/>
  <c r="BX83" i="16"/>
  <c r="BL83" i="16"/>
  <c r="AZ83" i="16"/>
  <c r="AN83" i="16"/>
  <c r="AB83" i="16"/>
  <c r="P83" i="16"/>
  <c r="JG83" i="16"/>
  <c r="IU83" i="16"/>
  <c r="DS83" i="16"/>
  <c r="DG83" i="16"/>
  <c r="CI83" i="16"/>
  <c r="BW83" i="16"/>
  <c r="BK83" i="16"/>
  <c r="AY83" i="16"/>
  <c r="AM83" i="16"/>
  <c r="AA83" i="16"/>
  <c r="O83" i="16"/>
  <c r="IH83" i="16"/>
  <c r="HV83" i="16"/>
  <c r="FB83" i="16"/>
  <c r="CT83" i="16"/>
  <c r="CH83" i="16"/>
  <c r="BV83" i="16"/>
  <c r="BJ83" i="16"/>
  <c r="AX83" i="16"/>
  <c r="AL83" i="16"/>
  <c r="Z83" i="16"/>
  <c r="JD83" i="16"/>
  <c r="GV83" i="16"/>
  <c r="GJ83" i="16"/>
  <c r="HF83" i="16"/>
  <c r="EX83" i="16"/>
  <c r="EL83" i="16"/>
  <c r="CD83" i="16"/>
  <c r="JA83" i="16"/>
  <c r="GS83" i="16"/>
  <c r="GG83" i="16"/>
  <c r="DM83" i="16"/>
  <c r="CC83" i="16"/>
  <c r="BQ83" i="16"/>
  <c r="BE83" i="16"/>
  <c r="AS83" i="16"/>
  <c r="AG83" i="16"/>
  <c r="U83" i="16"/>
  <c r="HO83" i="16"/>
  <c r="FG83" i="16"/>
  <c r="EU83" i="16"/>
  <c r="CM83" i="16"/>
  <c r="CA83" i="16"/>
  <c r="EO83" i="16"/>
  <c r="BU83" i="16"/>
  <c r="AW83" i="16"/>
  <c r="Y83" i="16"/>
  <c r="BT83" i="16"/>
  <c r="AV83" i="16"/>
  <c r="X83" i="16"/>
  <c r="HS83" i="16"/>
  <c r="EM83" i="16"/>
  <c r="DC83" i="16"/>
  <c r="BS83" i="16"/>
  <c r="AU83" i="16"/>
  <c r="W83" i="16"/>
  <c r="EJ83" i="16"/>
  <c r="BR83" i="16"/>
  <c r="AT83" i="16"/>
  <c r="V83" i="16"/>
  <c r="JE83" i="16"/>
  <c r="HI83" i="16"/>
  <c r="BP83" i="16"/>
  <c r="AR83" i="16"/>
  <c r="T83" i="16"/>
  <c r="FL83" i="16"/>
  <c r="CR83" i="16"/>
  <c r="BO83" i="16"/>
  <c r="AQ83" i="16"/>
  <c r="S83" i="16"/>
  <c r="DX83" i="16"/>
  <c r="CN83" i="16"/>
  <c r="BH83" i="16"/>
  <c r="AJ83" i="16"/>
  <c r="K83" i="16"/>
  <c r="L83" i="16" s="1"/>
  <c r="IQ83" i="16"/>
  <c r="GU83" i="16"/>
  <c r="CG83" i="16"/>
  <c r="BG83" i="16"/>
  <c r="AI83" i="16"/>
  <c r="IN83" i="16"/>
  <c r="EZ83" i="16"/>
  <c r="DP83" i="16"/>
  <c r="CF83" i="16"/>
  <c r="BF83" i="16"/>
  <c r="AH83" i="16"/>
  <c r="CE83" i="16"/>
  <c r="BD83" i="16"/>
  <c r="AF83" i="16"/>
  <c r="IE83" i="16"/>
  <c r="GI83" i="16"/>
  <c r="EV83" i="16"/>
  <c r="DL83" i="16"/>
  <c r="CB83" i="16"/>
  <c r="BC83" i="16"/>
  <c r="AE83" i="16"/>
  <c r="EA83" i="16"/>
  <c r="BI83" i="16"/>
  <c r="AK83" i="16"/>
  <c r="CQ83" i="16"/>
  <c r="IR82" i="16"/>
  <c r="IA82" i="16"/>
  <c r="HD82" i="16"/>
  <c r="GJ82" i="16"/>
  <c r="EZ82" i="16"/>
  <c r="EK82" i="16"/>
  <c r="DR82" i="16"/>
  <c r="IC82" i="16"/>
  <c r="GY82" i="16"/>
  <c r="HX82" i="16"/>
  <c r="DI82" i="16"/>
  <c r="IW82" i="16"/>
  <c r="EH82" i="16"/>
  <c r="EB83" i="16" l="1"/>
  <c r="FW83" i="16"/>
  <c r="DE83" i="16"/>
  <c r="FS83" i="16"/>
  <c r="HE83" i="16"/>
  <c r="FJ83" i="16"/>
  <c r="HH83" i="16"/>
  <c r="DF83" i="16"/>
  <c r="IT83" i="16"/>
  <c r="EE83" i="16"/>
  <c r="FD83" i="16"/>
  <c r="GC83" i="16"/>
  <c r="HB83" i="16"/>
  <c r="GE83" i="16"/>
  <c r="HQ83" i="16"/>
  <c r="FV83" i="16"/>
  <c r="HT83" i="16"/>
  <c r="DR83" i="16"/>
  <c r="JF83" i="16"/>
  <c r="EQ83" i="16"/>
  <c r="FP83" i="16"/>
  <c r="GO83" i="16"/>
  <c r="HN83" i="16"/>
  <c r="HG83" i="16"/>
  <c r="GF83" i="16"/>
  <c r="GQ83" i="16"/>
  <c r="CO83" i="16"/>
  <c r="IC83" i="16"/>
  <c r="GH83" i="16"/>
  <c r="IF83" i="16"/>
  <c r="ED83" i="16"/>
  <c r="FC83" i="16"/>
  <c r="GB83" i="16"/>
  <c r="HA83" i="16"/>
  <c r="HZ83" i="16"/>
  <c r="GR83" i="16"/>
  <c r="JC83" i="16"/>
  <c r="CZ83" i="16"/>
  <c r="IB83" i="16"/>
  <c r="HC83" i="16"/>
  <c r="DA83" i="16"/>
  <c r="IO83" i="16"/>
  <c r="GT83" i="16"/>
  <c r="IR83" i="16"/>
  <c r="EP83" i="16"/>
  <c r="FO83" i="16"/>
  <c r="GN83" i="16"/>
  <c r="HM83" i="16"/>
  <c r="CX83" i="16"/>
  <c r="IL83" i="16"/>
  <c r="GA83" i="16"/>
  <c r="HY83" i="16"/>
  <c r="IX83" i="16"/>
  <c r="FH83" i="16"/>
  <c r="IA83" i="16"/>
  <c r="HL83" i="16"/>
  <c r="HD83" i="16"/>
  <c r="DO83" i="16"/>
  <c r="GW83" i="16"/>
  <c r="HP83" i="16"/>
  <c r="EN83" i="16"/>
  <c r="CY83" i="16"/>
  <c r="IM83" i="16"/>
  <c r="EK83" i="16"/>
  <c r="CP83" i="16"/>
  <c r="ID83" i="16"/>
  <c r="FZ83" i="16"/>
  <c r="GY83" i="16"/>
  <c r="HX83" i="16"/>
  <c r="DI83" i="16"/>
  <c r="IW83" i="16"/>
  <c r="EH83" i="16"/>
  <c r="DD83" i="16"/>
  <c r="HR83" i="16"/>
  <c r="IK83" i="16"/>
  <c r="IZ83" i="16"/>
  <c r="EY83" i="16"/>
  <c r="IS83" i="16"/>
  <c r="CS83" i="16"/>
  <c r="FY83" i="16"/>
  <c r="DK83" i="16"/>
  <c r="IY83" i="16"/>
  <c r="EW83" i="16"/>
  <c r="DB83" i="16"/>
  <c r="IP83" i="16"/>
  <c r="GL83" i="16"/>
  <c r="HK83" i="16"/>
  <c r="CV83" i="16"/>
  <c r="IJ83" i="16"/>
  <c r="DU83" i="16"/>
  <c r="JI83" i="16"/>
  <c r="ET83" i="16"/>
  <c r="DJ83" i="16"/>
  <c r="FK83" i="16"/>
  <c r="DY83" i="16"/>
  <c r="FN83" i="16"/>
  <c r="DV83" i="16"/>
  <c r="GK83" i="16"/>
  <c r="DQ83" i="16"/>
  <c r="EC83" i="16"/>
  <c r="HU83" i="16"/>
  <c r="DW83" i="16"/>
  <c r="FI83" i="16"/>
  <c r="DN83" i="16"/>
  <c r="JB83" i="16"/>
  <c r="GX83" i="16"/>
  <c r="HW83" i="16"/>
  <c r="DH83" i="16"/>
  <c r="IV83" i="16"/>
  <c r="EG83" i="16"/>
  <c r="FF83" i="16"/>
  <c r="GZ83" i="16"/>
  <c r="FT83" i="16"/>
  <c r="GM83" i="16"/>
  <c r="CW83" i="16"/>
  <c r="E85" i="16"/>
  <c r="HN84" i="16"/>
  <c r="DV84" i="16"/>
  <c r="CL84" i="16"/>
  <c r="BZ84" i="16"/>
  <c r="BN84" i="16"/>
  <c r="BB84" i="16"/>
  <c r="AP84" i="16"/>
  <c r="AD84" i="16"/>
  <c r="R84" i="16"/>
  <c r="IK84" i="16"/>
  <c r="GO84" i="16"/>
  <c r="CW84" i="16"/>
  <c r="CK84" i="16"/>
  <c r="BY84" i="16"/>
  <c r="BM84" i="16"/>
  <c r="BA84" i="16"/>
  <c r="AO84" i="16"/>
  <c r="AC84" i="16"/>
  <c r="Q84" i="16"/>
  <c r="HL84" i="16"/>
  <c r="FP84" i="16"/>
  <c r="CJ84" i="16"/>
  <c r="BX84" i="16"/>
  <c r="BL84" i="16"/>
  <c r="AZ84" i="16"/>
  <c r="AN84" i="16"/>
  <c r="AB84" i="16"/>
  <c r="P84" i="16"/>
  <c r="GM84" i="16"/>
  <c r="EQ84" i="16"/>
  <c r="CI84" i="16"/>
  <c r="BW84" i="16"/>
  <c r="BK84" i="16"/>
  <c r="AY84" i="16"/>
  <c r="AM84" i="16"/>
  <c r="AA84" i="16"/>
  <c r="O84" i="16"/>
  <c r="JF84" i="16"/>
  <c r="FN84" i="16"/>
  <c r="DR84" i="16"/>
  <c r="CH84" i="16"/>
  <c r="BV84" i="16"/>
  <c r="BJ84" i="16"/>
  <c r="AX84" i="16"/>
  <c r="AL84" i="16"/>
  <c r="Z84" i="16"/>
  <c r="HU84" i="16"/>
  <c r="JD84" i="16"/>
  <c r="HH84" i="16"/>
  <c r="DP84" i="16"/>
  <c r="CF84" i="16"/>
  <c r="BT84" i="16"/>
  <c r="BH84" i="16"/>
  <c r="AV84" i="16"/>
  <c r="AJ84" i="16"/>
  <c r="X84" i="16"/>
  <c r="K84" i="16"/>
  <c r="L84" i="16" s="1"/>
  <c r="DZ84" i="16" s="1"/>
  <c r="ID84" i="16"/>
  <c r="GH84" i="16"/>
  <c r="CP84" i="16"/>
  <c r="CD84" i="16"/>
  <c r="BR84" i="16"/>
  <c r="BF84" i="16"/>
  <c r="AT84" i="16"/>
  <c r="AH84" i="16"/>
  <c r="V84" i="16"/>
  <c r="IC84" i="16"/>
  <c r="GS84" i="16"/>
  <c r="EW84" i="16"/>
  <c r="CO84" i="16"/>
  <c r="CC84" i="16"/>
  <c r="BQ84" i="16"/>
  <c r="BE84" i="16"/>
  <c r="AS84" i="16"/>
  <c r="AG84" i="16"/>
  <c r="U84" i="16"/>
  <c r="IZ84" i="16"/>
  <c r="GR84" i="16"/>
  <c r="FH84" i="16"/>
  <c r="DL84" i="16"/>
  <c r="CN84" i="16"/>
  <c r="CB84" i="16"/>
  <c r="IM84" i="16"/>
  <c r="HC84" i="16"/>
  <c r="FG84" i="16"/>
  <c r="CY84" i="16"/>
  <c r="CM84" i="16"/>
  <c r="CA84" i="16"/>
  <c r="BO84" i="16"/>
  <c r="BC84" i="16"/>
  <c r="AQ84" i="16"/>
  <c r="AE84" i="16"/>
  <c r="S84" i="16"/>
  <c r="BP84" i="16"/>
  <c r="T84" i="16"/>
  <c r="EA84" i="16"/>
  <c r="BI84" i="16"/>
  <c r="DQ84" i="16"/>
  <c r="BG84" i="16"/>
  <c r="BD84" i="16"/>
  <c r="AW84" i="16"/>
  <c r="DC84" i="16"/>
  <c r="AU84" i="16"/>
  <c r="CQ84" i="16"/>
  <c r="AK84" i="16"/>
  <c r="CG84" i="16"/>
  <c r="AI84" i="16"/>
  <c r="CE84" i="16"/>
  <c r="AF84" i="16"/>
  <c r="BU84" i="16"/>
  <c r="Y84" i="16"/>
  <c r="BS84" i="16"/>
  <c r="W84" i="16"/>
  <c r="AR84" i="16"/>
  <c r="IG83" i="16"/>
  <c r="FA83" i="16"/>
  <c r="FM83" i="16"/>
  <c r="EI83" i="16"/>
  <c r="FU83" i="16"/>
  <c r="DZ83" i="16"/>
  <c r="FX83" i="16"/>
  <c r="HJ83" i="16"/>
  <c r="CU83" i="16"/>
  <c r="II83" i="16"/>
  <c r="DT83" i="16"/>
  <c r="JH83" i="16"/>
  <c r="ES83" i="16"/>
  <c r="FR83" i="16"/>
  <c r="DX84" i="16" l="1"/>
  <c r="GT84" i="16"/>
  <c r="IG84" i="16"/>
  <c r="FC84" i="16"/>
  <c r="GB84" i="16"/>
  <c r="HA84" i="16"/>
  <c r="HZ84" i="16"/>
  <c r="CS84" i="16"/>
  <c r="GU84" i="16"/>
  <c r="IE84" i="16"/>
  <c r="GE84" i="16"/>
  <c r="EJ84" i="16"/>
  <c r="FU84" i="16"/>
  <c r="CR84" i="16"/>
  <c r="IF84" i="16"/>
  <c r="IS84" i="16"/>
  <c r="EP84" i="16"/>
  <c r="FO84" i="16"/>
  <c r="GN84" i="16"/>
  <c r="HM84" i="16"/>
  <c r="CX84" i="16"/>
  <c r="IL84" i="16"/>
  <c r="DO84" i="16"/>
  <c r="FS84" i="16"/>
  <c r="FI84" i="16"/>
  <c r="HT84" i="16"/>
  <c r="ED84" i="16"/>
  <c r="FW84" i="16"/>
  <c r="HF84" i="16"/>
  <c r="GQ84" i="16"/>
  <c r="EV84" i="16"/>
  <c r="GG84" i="16"/>
  <c r="HR84" i="16"/>
  <c r="DD84" i="16"/>
  <c r="IR84" i="16"/>
  <c r="JE84" i="16"/>
  <c r="FB84" i="16"/>
  <c r="GA84" i="16"/>
  <c r="GZ84" i="16"/>
  <c r="HY84" i="16"/>
  <c r="DJ84" i="16"/>
  <c r="IX84" i="16"/>
  <c r="E86" i="16"/>
  <c r="IX85" i="16"/>
  <c r="IL85" i="16"/>
  <c r="HZ85" i="16"/>
  <c r="HN85" i="16"/>
  <c r="HB85" i="16"/>
  <c r="ET85" i="16"/>
  <c r="EH85" i="16"/>
  <c r="DV85" i="16"/>
  <c r="DJ85" i="16"/>
  <c r="CX85" i="16"/>
  <c r="CL85" i="16"/>
  <c r="BZ85" i="16"/>
  <c r="BN85" i="16"/>
  <c r="BB85" i="16"/>
  <c r="AP85" i="16"/>
  <c r="AD85" i="16"/>
  <c r="R85" i="16"/>
  <c r="JI85" i="16"/>
  <c r="IW85" i="16"/>
  <c r="IK85" i="16"/>
  <c r="HY85" i="16"/>
  <c r="HM85" i="16"/>
  <c r="HA85" i="16"/>
  <c r="GO85" i="16"/>
  <c r="GC85" i="16"/>
  <c r="EG85" i="16"/>
  <c r="DU85" i="16"/>
  <c r="DI85" i="16"/>
  <c r="CW85" i="16"/>
  <c r="CK85" i="16"/>
  <c r="BY85" i="16"/>
  <c r="BM85" i="16"/>
  <c r="BA85" i="16"/>
  <c r="AO85" i="16"/>
  <c r="AC85" i="16"/>
  <c r="Q85" i="16"/>
  <c r="IV85" i="16"/>
  <c r="IJ85" i="16"/>
  <c r="HX85" i="16"/>
  <c r="HL85" i="16"/>
  <c r="GZ85" i="16"/>
  <c r="GN85" i="16"/>
  <c r="GB85" i="16"/>
  <c r="FP85" i="16"/>
  <c r="FD85" i="16"/>
  <c r="DH85" i="16"/>
  <c r="CV85" i="16"/>
  <c r="CJ85" i="16"/>
  <c r="BX85" i="16"/>
  <c r="BL85" i="16"/>
  <c r="AZ85" i="16"/>
  <c r="AN85" i="16"/>
  <c r="AB85" i="16"/>
  <c r="P85" i="16"/>
  <c r="HW85" i="16"/>
  <c r="HK85" i="16"/>
  <c r="GY85" i="16"/>
  <c r="GM85" i="16"/>
  <c r="GA85" i="16"/>
  <c r="FO85" i="16"/>
  <c r="FC85" i="16"/>
  <c r="EQ85" i="16"/>
  <c r="EE85" i="16"/>
  <c r="CI85" i="16"/>
  <c r="BW85" i="16"/>
  <c r="BK85" i="16"/>
  <c r="AY85" i="16"/>
  <c r="AM85" i="16"/>
  <c r="AA85" i="16"/>
  <c r="O85" i="16"/>
  <c r="JF85" i="16"/>
  <c r="IT85" i="16"/>
  <c r="GX85" i="16"/>
  <c r="GL85" i="16"/>
  <c r="FZ85" i="16"/>
  <c r="FN85" i="16"/>
  <c r="FB85" i="16"/>
  <c r="EP85" i="16"/>
  <c r="ED85" i="16"/>
  <c r="DR85" i="16"/>
  <c r="DF85" i="16"/>
  <c r="CH85" i="16"/>
  <c r="BV85" i="16"/>
  <c r="BJ85" i="16"/>
  <c r="AX85" i="16"/>
  <c r="AL85" i="16"/>
  <c r="Z85" i="16"/>
  <c r="JE85" i="16"/>
  <c r="IS85" i="16"/>
  <c r="IG85" i="16"/>
  <c r="HU85" i="16"/>
  <c r="HI85" i="16"/>
  <c r="FM85" i="16"/>
  <c r="FA85" i="16"/>
  <c r="EO85" i="16"/>
  <c r="EC85" i="16"/>
  <c r="DQ85" i="16"/>
  <c r="DE85" i="16"/>
  <c r="CS85" i="16"/>
  <c r="CG85" i="16"/>
  <c r="BU85" i="16"/>
  <c r="BI85" i="16"/>
  <c r="AW85" i="16"/>
  <c r="AK85" i="16"/>
  <c r="Y85" i="16"/>
  <c r="JD85" i="16"/>
  <c r="IR85" i="16"/>
  <c r="IF85" i="16"/>
  <c r="HT85" i="16"/>
  <c r="HH85" i="16"/>
  <c r="GV85" i="16"/>
  <c r="GJ85" i="16"/>
  <c r="FX85" i="16"/>
  <c r="EB85" i="16"/>
  <c r="DP85" i="16"/>
  <c r="DD85" i="16"/>
  <c r="CR85" i="16"/>
  <c r="CF85" i="16"/>
  <c r="BT85" i="16"/>
  <c r="BH85" i="16"/>
  <c r="AV85" i="16"/>
  <c r="AJ85" i="16"/>
  <c r="X85" i="16"/>
  <c r="K85" i="16"/>
  <c r="L85" i="16" s="1"/>
  <c r="DN85" i="16" s="1"/>
  <c r="IP85" i="16"/>
  <c r="ID85" i="16"/>
  <c r="HR85" i="16"/>
  <c r="HF85" i="16"/>
  <c r="GT85" i="16"/>
  <c r="GH85" i="16"/>
  <c r="FV85" i="16"/>
  <c r="FJ85" i="16"/>
  <c r="EX85" i="16"/>
  <c r="DZ85" i="16"/>
  <c r="DB85" i="16"/>
  <c r="CP85" i="16"/>
  <c r="CD85" i="16"/>
  <c r="BR85" i="16"/>
  <c r="BF85" i="16"/>
  <c r="AT85" i="16"/>
  <c r="AH85" i="16"/>
  <c r="V85" i="16"/>
  <c r="JA85" i="16"/>
  <c r="IC85" i="16"/>
  <c r="HQ85" i="16"/>
  <c r="HE85" i="16"/>
  <c r="GS85" i="16"/>
  <c r="GG85" i="16"/>
  <c r="FU85" i="16"/>
  <c r="FI85" i="16"/>
  <c r="EW85" i="16"/>
  <c r="EK85" i="16"/>
  <c r="DY85" i="16"/>
  <c r="DM85" i="16"/>
  <c r="CO85" i="16"/>
  <c r="CC85" i="16"/>
  <c r="BQ85" i="16"/>
  <c r="BE85" i="16"/>
  <c r="AS85" i="16"/>
  <c r="AG85" i="16"/>
  <c r="U85" i="16"/>
  <c r="IZ85" i="16"/>
  <c r="IN85" i="16"/>
  <c r="IB85" i="16"/>
  <c r="HP85" i="16"/>
  <c r="GR85" i="16"/>
  <c r="GF85" i="16"/>
  <c r="FT85" i="16"/>
  <c r="FH85" i="16"/>
  <c r="EV85" i="16"/>
  <c r="EJ85" i="16"/>
  <c r="DX85" i="16"/>
  <c r="DL85" i="16"/>
  <c r="CZ85" i="16"/>
  <c r="CN85" i="16"/>
  <c r="CB85" i="16"/>
  <c r="BP85" i="16"/>
  <c r="BD85" i="16"/>
  <c r="AR85" i="16"/>
  <c r="AF85" i="16"/>
  <c r="T85" i="16"/>
  <c r="IY85" i="16"/>
  <c r="IM85" i="16"/>
  <c r="IA85" i="16"/>
  <c r="HO85" i="16"/>
  <c r="HC85" i="16"/>
  <c r="GQ85" i="16"/>
  <c r="GE85" i="16"/>
  <c r="FG85" i="16"/>
  <c r="EU85" i="16"/>
  <c r="EI85" i="16"/>
  <c r="DW85" i="16"/>
  <c r="DK85" i="16"/>
  <c r="CY85" i="16"/>
  <c r="CM85" i="16"/>
  <c r="CA85" i="16"/>
  <c r="BO85" i="16"/>
  <c r="BC85" i="16"/>
  <c r="AQ85" i="16"/>
  <c r="AE85" i="16"/>
  <c r="S85" i="16"/>
  <c r="EY85" i="16"/>
  <c r="EM85" i="16"/>
  <c r="EA85" i="16"/>
  <c r="JC85" i="16"/>
  <c r="DO85" i="16"/>
  <c r="IQ85" i="16"/>
  <c r="DC85" i="16"/>
  <c r="IE85" i="16"/>
  <c r="CQ85" i="16"/>
  <c r="HG85" i="16"/>
  <c r="BS85" i="16"/>
  <c r="GU85" i="16"/>
  <c r="BG85" i="16"/>
  <c r="GI85" i="16"/>
  <c r="AU85" i="16"/>
  <c r="FW85" i="16"/>
  <c r="AI85" i="16"/>
  <c r="FK85" i="16"/>
  <c r="W85" i="16"/>
  <c r="HS85" i="16"/>
  <c r="CE85" i="16"/>
  <c r="EM84" i="16"/>
  <c r="GI84" i="16"/>
  <c r="IQ84" i="16"/>
  <c r="HO84" i="16"/>
  <c r="FT84" i="16"/>
  <c r="HE84" i="16"/>
  <c r="DB84" i="16"/>
  <c r="IP84" i="16"/>
  <c r="EB84" i="16"/>
  <c r="EO84" i="16"/>
  <c r="FZ84" i="16"/>
  <c r="GY84" i="16"/>
  <c r="HX84" i="16"/>
  <c r="DI84" i="16"/>
  <c r="IW84" i="16"/>
  <c r="EH84" i="16"/>
  <c r="IA84" i="16"/>
  <c r="GF84" i="16"/>
  <c r="HQ84" i="16"/>
  <c r="DN84" i="16"/>
  <c r="JB84" i="16"/>
  <c r="EN84" i="16"/>
  <c r="FA84" i="16"/>
  <c r="GL84" i="16"/>
  <c r="HK84" i="16"/>
  <c r="CV84" i="16"/>
  <c r="IJ84" i="16"/>
  <c r="DU84" i="16"/>
  <c r="JI84" i="16"/>
  <c r="ET84" i="16"/>
  <c r="DH84" i="16"/>
  <c r="JC84" i="16"/>
  <c r="DA84" i="16"/>
  <c r="FL84" i="16"/>
  <c r="JH84" i="16"/>
  <c r="EZ84" i="16"/>
  <c r="EG84" i="16"/>
  <c r="DK84" i="16"/>
  <c r="IO84" i="16"/>
  <c r="FY84" i="16"/>
  <c r="CU84" i="16"/>
  <c r="ES84" i="16"/>
  <c r="FR84" i="16"/>
  <c r="DW84" i="16"/>
  <c r="HP84" i="16"/>
  <c r="DM84" i="16"/>
  <c r="JA84" i="16"/>
  <c r="EX84" i="16"/>
  <c r="FX84" i="16"/>
  <c r="GK84" i="16"/>
  <c r="HV84" i="16"/>
  <c r="DG84" i="16"/>
  <c r="IU84" i="16"/>
  <c r="EF84" i="16"/>
  <c r="FE84" i="16"/>
  <c r="GD84" i="16"/>
  <c r="FM84" i="16"/>
  <c r="HW84" i="16"/>
  <c r="HG84" i="16"/>
  <c r="HD84" i="16"/>
  <c r="HJ84" i="16"/>
  <c r="DT84" i="16"/>
  <c r="DE84" i="16"/>
  <c r="EI84" i="16"/>
  <c r="IB84" i="16"/>
  <c r="DY84" i="16"/>
  <c r="FJ84" i="16"/>
  <c r="GJ84" i="16"/>
  <c r="GW84" i="16"/>
  <c r="CT84" i="16"/>
  <c r="IH84" i="16"/>
  <c r="DS84" i="16"/>
  <c r="JG84" i="16"/>
  <c r="ER84" i="16"/>
  <c r="FQ84" i="16"/>
  <c r="GP84" i="16"/>
  <c r="GX84" i="16"/>
  <c r="IV84" i="16"/>
  <c r="FF84" i="16"/>
  <c r="EY84" i="16"/>
  <c r="IY84" i="16"/>
  <c r="EL84" i="16"/>
  <c r="II84" i="16"/>
  <c r="FK84" i="16"/>
  <c r="HS84" i="16"/>
  <c r="EC84" i="16"/>
  <c r="EU84" i="16"/>
  <c r="CZ84" i="16"/>
  <c r="IN84" i="16"/>
  <c r="EK84" i="16"/>
  <c r="FV84" i="16"/>
  <c r="GV84" i="16"/>
  <c r="HI84" i="16"/>
  <c r="DF84" i="16"/>
  <c r="IT84" i="16"/>
  <c r="EE84" i="16"/>
  <c r="FD84" i="16"/>
  <c r="GC84" i="16"/>
  <c r="HB84" i="16"/>
  <c r="E87" i="16" l="1"/>
  <c r="EH86" i="16"/>
  <c r="CL86" i="16"/>
  <c r="BZ86" i="16"/>
  <c r="BN86" i="16"/>
  <c r="BB86" i="16"/>
  <c r="AP86" i="16"/>
  <c r="AD86" i="16"/>
  <c r="R86" i="16"/>
  <c r="IW86" i="16"/>
  <c r="DI86" i="16"/>
  <c r="CK86" i="16"/>
  <c r="BY86" i="16"/>
  <c r="BM86" i="16"/>
  <c r="BA86" i="16"/>
  <c r="AO86" i="16"/>
  <c r="AC86" i="16"/>
  <c r="Q86" i="16"/>
  <c r="HX86" i="16"/>
  <c r="CJ86" i="16"/>
  <c r="BX86" i="16"/>
  <c r="BL86" i="16"/>
  <c r="AZ86" i="16"/>
  <c r="AN86" i="16"/>
  <c r="AB86" i="16"/>
  <c r="P86" i="16"/>
  <c r="GY86" i="16"/>
  <c r="CI86" i="16"/>
  <c r="BW86" i="16"/>
  <c r="BK86" i="16"/>
  <c r="AY86" i="16"/>
  <c r="AM86" i="16"/>
  <c r="AA86" i="16"/>
  <c r="O86" i="16"/>
  <c r="FZ86" i="16"/>
  <c r="CH86" i="16"/>
  <c r="BV86" i="16"/>
  <c r="BJ86" i="16"/>
  <c r="AX86" i="16"/>
  <c r="AL86" i="16"/>
  <c r="Z86" i="16"/>
  <c r="FY86" i="16"/>
  <c r="EO86" i="16"/>
  <c r="CG86" i="16"/>
  <c r="BU86" i="16"/>
  <c r="BI86" i="16"/>
  <c r="AW86" i="16"/>
  <c r="AK86" i="16"/>
  <c r="Y86" i="16"/>
  <c r="IR86" i="16"/>
  <c r="EN86" i="16"/>
  <c r="EB86" i="16"/>
  <c r="DD86" i="16"/>
  <c r="CF86" i="16"/>
  <c r="BT86" i="16"/>
  <c r="BH86" i="16"/>
  <c r="AV86" i="16"/>
  <c r="AJ86" i="16"/>
  <c r="X86" i="16"/>
  <c r="K86" i="16"/>
  <c r="L86" i="16" s="1"/>
  <c r="DZ86" i="16" s="1"/>
  <c r="JB86" i="16"/>
  <c r="IP86" i="16"/>
  <c r="HR86" i="16"/>
  <c r="DN86" i="16"/>
  <c r="DB86" i="16"/>
  <c r="CP86" i="16"/>
  <c r="CD86" i="16"/>
  <c r="BR86" i="16"/>
  <c r="BF86" i="16"/>
  <c r="AT86" i="16"/>
  <c r="AH86" i="16"/>
  <c r="V86" i="16"/>
  <c r="HQ86" i="16"/>
  <c r="HE86" i="16"/>
  <c r="GG86" i="16"/>
  <c r="CO86" i="16"/>
  <c r="CC86" i="16"/>
  <c r="BQ86" i="16"/>
  <c r="BE86" i="16"/>
  <c r="AS86" i="16"/>
  <c r="AG86" i="16"/>
  <c r="U86" i="16"/>
  <c r="GR86" i="16"/>
  <c r="GF86" i="16"/>
  <c r="FT86" i="16"/>
  <c r="FH86" i="16"/>
  <c r="EV86" i="16"/>
  <c r="CN86" i="16"/>
  <c r="CB86" i="16"/>
  <c r="BP86" i="16"/>
  <c r="BD86" i="16"/>
  <c r="AR86" i="16"/>
  <c r="AF86" i="16"/>
  <c r="T86" i="16"/>
  <c r="IY86" i="16"/>
  <c r="FG86" i="16"/>
  <c r="EU86" i="16"/>
  <c r="EI86" i="16"/>
  <c r="DW86" i="16"/>
  <c r="DK86" i="16"/>
  <c r="CM86" i="16"/>
  <c r="CA86" i="16"/>
  <c r="BO86" i="16"/>
  <c r="BC86" i="16"/>
  <c r="AQ86" i="16"/>
  <c r="AE86" i="16"/>
  <c r="S86" i="16"/>
  <c r="FW86" i="16"/>
  <c r="AI86" i="16"/>
  <c r="FK86" i="16"/>
  <c r="W86" i="16"/>
  <c r="CQ86" i="16"/>
  <c r="HS86" i="16"/>
  <c r="CE86" i="16"/>
  <c r="HG86" i="16"/>
  <c r="BS86" i="16"/>
  <c r="GU86" i="16"/>
  <c r="BG86" i="16"/>
  <c r="AU86" i="16"/>
  <c r="FF85" i="16"/>
  <c r="JB85" i="16"/>
  <c r="EN85" i="16"/>
  <c r="FY85" i="16"/>
  <c r="HJ85" i="16"/>
  <c r="CU85" i="16"/>
  <c r="II85" i="16"/>
  <c r="DT85" i="16"/>
  <c r="JH85" i="16"/>
  <c r="ES85" i="16"/>
  <c r="FR85" i="16"/>
  <c r="EZ85" i="16"/>
  <c r="GK85" i="16"/>
  <c r="HV85" i="16"/>
  <c r="DG85" i="16"/>
  <c r="IU85" i="16"/>
  <c r="EF85" i="16"/>
  <c r="FE85" i="16"/>
  <c r="GD85" i="16"/>
  <c r="FS85" i="16"/>
  <c r="HD85" i="16"/>
  <c r="DA85" i="16"/>
  <c r="IO85" i="16"/>
  <c r="EL85" i="16"/>
  <c r="FL85" i="16"/>
  <c r="GW85" i="16"/>
  <c r="CT85" i="16"/>
  <c r="IH85" i="16"/>
  <c r="DS85" i="16"/>
  <c r="JG85" i="16"/>
  <c r="ER85" i="16"/>
  <c r="FQ85" i="16"/>
  <c r="GP85" i="16"/>
  <c r="GS86" i="16" l="1"/>
  <c r="ID86" i="16"/>
  <c r="DP86" i="16"/>
  <c r="JD86" i="16"/>
  <c r="FA86" i="16"/>
  <c r="GL86" i="16"/>
  <c r="HK86" i="16"/>
  <c r="CV86" i="16"/>
  <c r="IJ86" i="16"/>
  <c r="DU86" i="16"/>
  <c r="JI86" i="16"/>
  <c r="ET86" i="16"/>
  <c r="FM86" i="16"/>
  <c r="GX86" i="16"/>
  <c r="HW86" i="16"/>
  <c r="DH86" i="16"/>
  <c r="IV86" i="16"/>
  <c r="EG86" i="16"/>
  <c r="FF86" i="16"/>
  <c r="HJ86" i="16"/>
  <c r="CU86" i="16"/>
  <c r="II86" i="16"/>
  <c r="DT86" i="16"/>
  <c r="JH86" i="16"/>
  <c r="ES86" i="16"/>
  <c r="FR86" i="16"/>
  <c r="GK86" i="16"/>
  <c r="HV86" i="16"/>
  <c r="DG86" i="16"/>
  <c r="GD86" i="16"/>
  <c r="FS86" i="16"/>
  <c r="HD86" i="16"/>
  <c r="DA86" i="16"/>
  <c r="IO86" i="16"/>
  <c r="EL86" i="16"/>
  <c r="FL86" i="16"/>
  <c r="GW86" i="16"/>
  <c r="CT86" i="16"/>
  <c r="IH86" i="16"/>
  <c r="DS86" i="16"/>
  <c r="JG86" i="16"/>
  <c r="ER86" i="16"/>
  <c r="FQ86" i="16"/>
  <c r="GP86" i="16"/>
  <c r="IC86" i="16"/>
  <c r="IE86" i="16"/>
  <c r="DM86" i="16"/>
  <c r="FD86" i="16"/>
  <c r="DO86" i="16"/>
  <c r="DY86" i="16"/>
  <c r="GJ86" i="16"/>
  <c r="HU86" i="16"/>
  <c r="DR86" i="16"/>
  <c r="JF86" i="16"/>
  <c r="GO86" i="16"/>
  <c r="HN86" i="16"/>
  <c r="FE86" i="16"/>
  <c r="EX86" i="16"/>
  <c r="DF86" i="16"/>
  <c r="HB86" i="16"/>
  <c r="GQ86" i="16"/>
  <c r="FP86" i="16"/>
  <c r="IQ86" i="16"/>
  <c r="JC86" i="16"/>
  <c r="HC86" i="16"/>
  <c r="CZ86" i="16"/>
  <c r="IN86" i="16"/>
  <c r="EK86" i="16"/>
  <c r="FV86" i="16"/>
  <c r="GV86" i="16"/>
  <c r="CS86" i="16"/>
  <c r="IG86" i="16"/>
  <c r="ED86" i="16"/>
  <c r="FC86" i="16"/>
  <c r="GB86" i="16"/>
  <c r="HA86" i="16"/>
  <c r="HZ86" i="16"/>
  <c r="EZ86" i="16"/>
  <c r="EF86" i="16"/>
  <c r="FX86" i="16"/>
  <c r="IT86" i="16"/>
  <c r="GC86" i="16"/>
  <c r="IB86" i="16"/>
  <c r="EQ86" i="16"/>
  <c r="EA86" i="16"/>
  <c r="HO86" i="16"/>
  <c r="DL86" i="16"/>
  <c r="IZ86" i="16"/>
  <c r="EW86" i="16"/>
  <c r="GH86" i="16"/>
  <c r="HH86" i="16"/>
  <c r="DE86" i="16"/>
  <c r="IS86" i="16"/>
  <c r="EP86" i="16"/>
  <c r="FO86" i="16"/>
  <c r="GN86" i="16"/>
  <c r="HM86" i="16"/>
  <c r="CX86" i="16"/>
  <c r="IL86" i="16"/>
  <c r="IU86" i="16"/>
  <c r="HP86" i="16"/>
  <c r="EE86" i="16"/>
  <c r="DC86" i="16"/>
  <c r="GI86" i="16"/>
  <c r="EM86" i="16"/>
  <c r="IA86" i="16"/>
  <c r="DX86" i="16"/>
  <c r="FI86" i="16"/>
  <c r="GT86" i="16"/>
  <c r="HT86" i="16"/>
  <c r="DQ86" i="16"/>
  <c r="JE86" i="16"/>
  <c r="FB86" i="16"/>
  <c r="GA86" i="16"/>
  <c r="GZ86" i="16"/>
  <c r="HY86" i="16"/>
  <c r="DJ86" i="16"/>
  <c r="IX86" i="16"/>
  <c r="GE86" i="16"/>
  <c r="JA86" i="16"/>
  <c r="HI86" i="16"/>
  <c r="FJ86" i="16"/>
  <c r="EY86" i="16"/>
  <c r="CY86" i="16"/>
  <c r="IM86" i="16"/>
  <c r="EJ86" i="16"/>
  <c r="FU86" i="16"/>
  <c r="HF86" i="16"/>
  <c r="CR86" i="16"/>
  <c r="IF86" i="16"/>
  <c r="EC86" i="16"/>
  <c r="FN86" i="16"/>
  <c r="GM86" i="16"/>
  <c r="HL86" i="16"/>
  <c r="CW86" i="16"/>
  <c r="IK86" i="16"/>
  <c r="DV86" i="16"/>
  <c r="JD87" i="16"/>
  <c r="IR87" i="16"/>
  <c r="IF87" i="16"/>
  <c r="HT87" i="16"/>
  <c r="JA87" i="16"/>
  <c r="IN87" i="16"/>
  <c r="IA87" i="16"/>
  <c r="FR87" i="16"/>
  <c r="FF87" i="16"/>
  <c r="ET87" i="16"/>
  <c r="EH87" i="16"/>
  <c r="DV87" i="16"/>
  <c r="DJ87" i="16"/>
  <c r="CX87" i="16"/>
  <c r="CL87" i="16"/>
  <c r="BZ87" i="16"/>
  <c r="BN87" i="16"/>
  <c r="BB87" i="16"/>
  <c r="AP87" i="16"/>
  <c r="AD87" i="16"/>
  <c r="R87" i="16"/>
  <c r="IZ87" i="16"/>
  <c r="IM87" i="16"/>
  <c r="HZ87" i="16"/>
  <c r="HM87" i="16"/>
  <c r="HA87" i="16"/>
  <c r="GO87" i="16"/>
  <c r="FE87" i="16"/>
  <c r="ES87" i="16"/>
  <c r="EG87" i="16"/>
  <c r="DU87" i="16"/>
  <c r="DI87" i="16"/>
  <c r="CW87" i="16"/>
  <c r="CK87" i="16"/>
  <c r="BY87" i="16"/>
  <c r="BM87" i="16"/>
  <c r="BA87" i="16"/>
  <c r="AO87" i="16"/>
  <c r="AC87" i="16"/>
  <c r="Q87" i="16"/>
  <c r="IY87" i="16"/>
  <c r="IL87" i="16"/>
  <c r="HY87" i="16"/>
  <c r="HL87" i="16"/>
  <c r="GZ87" i="16"/>
  <c r="GN87" i="16"/>
  <c r="GB87" i="16"/>
  <c r="FP87" i="16"/>
  <c r="FD87" i="16"/>
  <c r="DT87" i="16"/>
  <c r="DH87" i="16"/>
  <c r="CV87" i="16"/>
  <c r="CJ87" i="16"/>
  <c r="BX87" i="16"/>
  <c r="BL87" i="16"/>
  <c r="AZ87" i="16"/>
  <c r="AN87" i="16"/>
  <c r="AB87" i="16"/>
  <c r="P87" i="16"/>
  <c r="HX87" i="16"/>
  <c r="HK87" i="16"/>
  <c r="GY87" i="16"/>
  <c r="GM87" i="16"/>
  <c r="GA87" i="16"/>
  <c r="FO87" i="16"/>
  <c r="FC87" i="16"/>
  <c r="EQ87" i="16"/>
  <c r="EE87" i="16"/>
  <c r="DS87" i="16"/>
  <c r="CI87" i="16"/>
  <c r="BW87" i="16"/>
  <c r="BK87" i="16"/>
  <c r="AY87" i="16"/>
  <c r="AM87" i="16"/>
  <c r="AA87" i="16"/>
  <c r="O87" i="16"/>
  <c r="E88" i="16"/>
  <c r="IW87" i="16"/>
  <c r="IJ87" i="16"/>
  <c r="GX87" i="16"/>
  <c r="GL87" i="16"/>
  <c r="FZ87" i="16"/>
  <c r="FN87" i="16"/>
  <c r="FB87" i="16"/>
  <c r="EP87" i="16"/>
  <c r="ED87" i="16"/>
  <c r="DR87" i="16"/>
  <c r="DF87" i="16"/>
  <c r="CT87" i="16"/>
  <c r="CH87" i="16"/>
  <c r="BV87" i="16"/>
  <c r="BJ87" i="16"/>
  <c r="AX87" i="16"/>
  <c r="AL87" i="16"/>
  <c r="Z87" i="16"/>
  <c r="JI87" i="16"/>
  <c r="IV87" i="16"/>
  <c r="II87" i="16"/>
  <c r="HV87" i="16"/>
  <c r="HI87" i="16"/>
  <c r="GW87" i="16"/>
  <c r="FM87" i="16"/>
  <c r="FA87" i="16"/>
  <c r="EO87" i="16"/>
  <c r="EC87" i="16"/>
  <c r="DQ87" i="16"/>
  <c r="DE87" i="16"/>
  <c r="CS87" i="16"/>
  <c r="CG87" i="16"/>
  <c r="BU87" i="16"/>
  <c r="BI87" i="16"/>
  <c r="AW87" i="16"/>
  <c r="AK87" i="16"/>
  <c r="Y87" i="16"/>
  <c r="JH87" i="16"/>
  <c r="IU87" i="16"/>
  <c r="IH87" i="16"/>
  <c r="HU87" i="16"/>
  <c r="HH87" i="16"/>
  <c r="GV87" i="16"/>
  <c r="GJ87" i="16"/>
  <c r="FX87" i="16"/>
  <c r="FL87" i="16"/>
  <c r="EN87" i="16"/>
  <c r="EB87" i="16"/>
  <c r="DP87" i="16"/>
  <c r="DD87" i="16"/>
  <c r="CR87" i="16"/>
  <c r="CF87" i="16"/>
  <c r="BT87" i="16"/>
  <c r="BH87" i="16"/>
  <c r="AV87" i="16"/>
  <c r="AJ87" i="16"/>
  <c r="X87" i="16"/>
  <c r="K87" i="16"/>
  <c r="L87" i="16" s="1"/>
  <c r="GP87" i="16" s="1"/>
  <c r="JF87" i="16"/>
  <c r="IS87" i="16"/>
  <c r="IE87" i="16"/>
  <c r="HR87" i="16"/>
  <c r="HF87" i="16"/>
  <c r="GT87" i="16"/>
  <c r="GH87" i="16"/>
  <c r="FV87" i="16"/>
  <c r="FJ87" i="16"/>
  <c r="EX87" i="16"/>
  <c r="EL87" i="16"/>
  <c r="DZ87" i="16"/>
  <c r="DN87" i="16"/>
  <c r="DB87" i="16"/>
  <c r="CP87" i="16"/>
  <c r="CD87" i="16"/>
  <c r="BR87" i="16"/>
  <c r="BF87" i="16"/>
  <c r="AT87" i="16"/>
  <c r="AH87" i="16"/>
  <c r="V87" i="16"/>
  <c r="JE87" i="16"/>
  <c r="IQ87" i="16"/>
  <c r="ID87" i="16"/>
  <c r="HQ87" i="16"/>
  <c r="HE87" i="16"/>
  <c r="GS87" i="16"/>
  <c r="GG87" i="16"/>
  <c r="FU87" i="16"/>
  <c r="FI87" i="16"/>
  <c r="EW87" i="16"/>
  <c r="EK87" i="16"/>
  <c r="DY87" i="16"/>
  <c r="DM87" i="16"/>
  <c r="DA87" i="16"/>
  <c r="CO87" i="16"/>
  <c r="CC87" i="16"/>
  <c r="BQ87" i="16"/>
  <c r="BE87" i="16"/>
  <c r="AS87" i="16"/>
  <c r="AG87" i="16"/>
  <c r="U87" i="16"/>
  <c r="JC87" i="16"/>
  <c r="IP87" i="16"/>
  <c r="IC87" i="16"/>
  <c r="HP87" i="16"/>
  <c r="HD87" i="16"/>
  <c r="GR87" i="16"/>
  <c r="GF87" i="16"/>
  <c r="FT87" i="16"/>
  <c r="FH87" i="16"/>
  <c r="EV87" i="16"/>
  <c r="EJ87" i="16"/>
  <c r="DX87" i="16"/>
  <c r="DL87" i="16"/>
  <c r="CZ87" i="16"/>
  <c r="CN87" i="16"/>
  <c r="CB87" i="16"/>
  <c r="BP87" i="16"/>
  <c r="BD87" i="16"/>
  <c r="AR87" i="16"/>
  <c r="AF87" i="16"/>
  <c r="T87" i="16"/>
  <c r="JB87" i="16"/>
  <c r="IO87" i="16"/>
  <c r="IB87" i="16"/>
  <c r="HO87" i="16"/>
  <c r="HC87" i="16"/>
  <c r="GQ87" i="16"/>
  <c r="GE87" i="16"/>
  <c r="FS87" i="16"/>
  <c r="FG87" i="16"/>
  <c r="EU87" i="16"/>
  <c r="EI87" i="16"/>
  <c r="DW87" i="16"/>
  <c r="DK87" i="16"/>
  <c r="CY87" i="16"/>
  <c r="CM87" i="16"/>
  <c r="CA87" i="16"/>
  <c r="BO87" i="16"/>
  <c r="BC87" i="16"/>
  <c r="AQ87" i="16"/>
  <c r="AE87" i="16"/>
  <c r="S87" i="16"/>
  <c r="GU87" i="16"/>
  <c r="BG87" i="16"/>
  <c r="GI87" i="16"/>
  <c r="AU87" i="16"/>
  <c r="FW87" i="16"/>
  <c r="AI87" i="16"/>
  <c r="FK87" i="16"/>
  <c r="W87" i="16"/>
  <c r="EY87" i="16"/>
  <c r="EM87" i="16"/>
  <c r="JG87" i="16"/>
  <c r="DO87" i="16"/>
  <c r="IT87" i="16"/>
  <c r="DC87" i="16"/>
  <c r="IG87" i="16"/>
  <c r="CQ87" i="16"/>
  <c r="HS87" i="16"/>
  <c r="CE87" i="16"/>
  <c r="HG87" i="16"/>
  <c r="BS87" i="16"/>
  <c r="EA87" i="16"/>
  <c r="GJ88" i="16" l="1"/>
  <c r="FX88" i="16"/>
  <c r="EB88" i="16"/>
  <c r="CR88" i="16"/>
  <c r="CF88" i="16"/>
  <c r="BT88" i="16"/>
  <c r="BH88" i="16"/>
  <c r="AV88" i="16"/>
  <c r="AJ88" i="16"/>
  <c r="X88" i="16"/>
  <c r="K88" i="16"/>
  <c r="L88" i="16" s="1"/>
  <c r="IQ88" i="16"/>
  <c r="FK88" i="16"/>
  <c r="EY88" i="16"/>
  <c r="E89" i="16"/>
  <c r="IL88" i="16"/>
  <c r="GC88" i="16"/>
  <c r="FO88" i="16"/>
  <c r="EK88" i="16"/>
  <c r="DK88" i="16"/>
  <c r="CK88" i="16"/>
  <c r="BX88" i="16"/>
  <c r="BK88" i="16"/>
  <c r="AX88" i="16"/>
  <c r="AK88" i="16"/>
  <c r="W88" i="16"/>
  <c r="IY88" i="16"/>
  <c r="HR88" i="16"/>
  <c r="GP88" i="16"/>
  <c r="CW88" i="16"/>
  <c r="CJ88" i="16"/>
  <c r="BW88" i="16"/>
  <c r="BJ88" i="16"/>
  <c r="AW88" i="16"/>
  <c r="AI88" i="16"/>
  <c r="V88" i="16"/>
  <c r="GA88" i="16"/>
  <c r="FM88" i="16"/>
  <c r="EI88" i="16"/>
  <c r="DI88" i="16"/>
  <c r="CI88" i="16"/>
  <c r="BV88" i="16"/>
  <c r="BI88" i="16"/>
  <c r="AU88" i="16"/>
  <c r="AH88" i="16"/>
  <c r="U88" i="16"/>
  <c r="IV88" i="16"/>
  <c r="HP88" i="16"/>
  <c r="GN88" i="16"/>
  <c r="CU88" i="16"/>
  <c r="CH88" i="16"/>
  <c r="BU88" i="16"/>
  <c r="BG88" i="16"/>
  <c r="AT88" i="16"/>
  <c r="AG88" i="16"/>
  <c r="T88" i="16"/>
  <c r="FY88" i="16"/>
  <c r="FI88" i="16"/>
  <c r="EG88" i="16"/>
  <c r="DG88" i="16"/>
  <c r="CG88" i="16"/>
  <c r="BS88" i="16"/>
  <c r="BF88" i="16"/>
  <c r="AS88" i="16"/>
  <c r="AF88" i="16"/>
  <c r="S88" i="16"/>
  <c r="JI88" i="16"/>
  <c r="IC88" i="16"/>
  <c r="GZ88" i="16"/>
  <c r="DF88" i="16"/>
  <c r="CS88" i="16"/>
  <c r="CE88" i="16"/>
  <c r="BR88" i="16"/>
  <c r="BE88" i="16"/>
  <c r="AR88" i="16"/>
  <c r="AE88" i="16"/>
  <c r="R88" i="16"/>
  <c r="GY88" i="16"/>
  <c r="GK88" i="16"/>
  <c r="FG88" i="16"/>
  <c r="EE88" i="16"/>
  <c r="CQ88" i="16"/>
  <c r="CD88" i="16"/>
  <c r="BQ88" i="16"/>
  <c r="BD88" i="16"/>
  <c r="AQ88" i="16"/>
  <c r="AD88" i="16"/>
  <c r="Q88" i="16"/>
  <c r="JF88" i="16"/>
  <c r="HY88" i="16"/>
  <c r="EC88" i="16"/>
  <c r="DO88" i="16"/>
  <c r="CO88" i="16"/>
  <c r="CB88" i="16"/>
  <c r="BO88" i="16"/>
  <c r="BB88" i="16"/>
  <c r="AO88" i="16"/>
  <c r="AB88" i="16"/>
  <c r="O88" i="16"/>
  <c r="HX88" i="16"/>
  <c r="HJ88" i="16"/>
  <c r="GF88" i="16"/>
  <c r="FD88" i="16"/>
  <c r="CN88" i="16"/>
  <c r="CA88" i="16"/>
  <c r="BN88" i="16"/>
  <c r="BA88" i="16"/>
  <c r="AN88" i="16"/>
  <c r="AA88" i="16"/>
  <c r="IM88" i="16"/>
  <c r="EO88" i="16"/>
  <c r="DZ88" i="16"/>
  <c r="CZ88" i="16"/>
  <c r="CM88" i="16"/>
  <c r="BZ88" i="16"/>
  <c r="BM88" i="16"/>
  <c r="AZ88" i="16"/>
  <c r="AM88" i="16"/>
  <c r="Z88" i="16"/>
  <c r="HV88" i="16"/>
  <c r="HF88" i="16"/>
  <c r="GD88" i="16"/>
  <c r="FP88" i="16"/>
  <c r="FB88" i="16"/>
  <c r="CL88" i="16"/>
  <c r="BY88" i="16"/>
  <c r="BL88" i="16"/>
  <c r="AY88" i="16"/>
  <c r="AL88" i="16"/>
  <c r="Y88" i="16"/>
  <c r="JG88" i="16"/>
  <c r="CP88" i="16"/>
  <c r="CC88" i="16"/>
  <c r="BP88" i="16"/>
  <c r="BC88" i="16"/>
  <c r="GX88" i="16"/>
  <c r="AP88" i="16"/>
  <c r="AC88" i="16"/>
  <c r="FF88" i="16"/>
  <c r="ER88" i="16"/>
  <c r="P88" i="16"/>
  <c r="GD87" i="16"/>
  <c r="FY87" i="16"/>
  <c r="HJ87" i="16"/>
  <c r="CU87" i="16"/>
  <c r="IK87" i="16"/>
  <c r="EF87" i="16"/>
  <c r="FQ87" i="16"/>
  <c r="HB87" i="16"/>
  <c r="EZ87" i="16"/>
  <c r="GK87" i="16"/>
  <c r="HW87" i="16"/>
  <c r="DG87" i="16"/>
  <c r="IX87" i="16"/>
  <c r="ER87" i="16"/>
  <c r="GC87" i="16"/>
  <c r="HN87" i="16"/>
  <c r="JB88" i="16" l="1"/>
  <c r="FR88" i="16"/>
  <c r="IO88" i="16"/>
  <c r="ES88" i="16"/>
  <c r="HN88" i="16"/>
  <c r="DT88" i="16"/>
  <c r="HB88" i="16"/>
  <c r="DV88" i="16"/>
  <c r="HD88" i="16"/>
  <c r="DX88" i="16"/>
  <c r="IX88" i="16"/>
  <c r="JC88" i="16"/>
  <c r="EN88" i="16"/>
  <c r="GJ89" i="16"/>
  <c r="EZ89" i="16"/>
  <c r="EN89" i="16"/>
  <c r="CR89" i="16"/>
  <c r="CF89" i="16"/>
  <c r="BT89" i="16"/>
  <c r="BH89" i="16"/>
  <c r="AV89" i="16"/>
  <c r="AJ89" i="16"/>
  <c r="X89" i="16"/>
  <c r="K89" i="16"/>
  <c r="L89" i="16" s="1"/>
  <c r="JC89" i="16"/>
  <c r="FK89" i="16"/>
  <c r="EA89" i="16"/>
  <c r="DO89" i="16"/>
  <c r="CQ89" i="16"/>
  <c r="CE89" i="16"/>
  <c r="BS89" i="16"/>
  <c r="BG89" i="16"/>
  <c r="AU89" i="16"/>
  <c r="AI89" i="16"/>
  <c r="W89" i="16"/>
  <c r="E90" i="16"/>
  <c r="IX89" i="16"/>
  <c r="IL89" i="16"/>
  <c r="ET89" i="16"/>
  <c r="DJ89" i="16"/>
  <c r="CX89" i="16"/>
  <c r="CL89" i="16"/>
  <c r="BZ89" i="16"/>
  <c r="BN89" i="16"/>
  <c r="BB89" i="16"/>
  <c r="AP89" i="16"/>
  <c r="AD89" i="16"/>
  <c r="R89" i="16"/>
  <c r="JI89" i="16"/>
  <c r="HL89" i="16"/>
  <c r="GW89" i="16"/>
  <c r="CN89" i="16"/>
  <c r="BX89" i="16"/>
  <c r="BI89" i="16"/>
  <c r="AR89" i="16"/>
  <c r="AB89" i="16"/>
  <c r="JH89" i="16"/>
  <c r="EI89" i="16"/>
  <c r="CM89" i="16"/>
  <c r="BW89" i="16"/>
  <c r="BF89" i="16"/>
  <c r="AQ89" i="16"/>
  <c r="AA89" i="16"/>
  <c r="GS89" i="16"/>
  <c r="EW89" i="16"/>
  <c r="EG89" i="16"/>
  <c r="CK89" i="16"/>
  <c r="BV89" i="16"/>
  <c r="BE89" i="16"/>
  <c r="AO89" i="16"/>
  <c r="Z89" i="16"/>
  <c r="JF89" i="16"/>
  <c r="HI89" i="16"/>
  <c r="GR89" i="16"/>
  <c r="CJ89" i="16"/>
  <c r="BU89" i="16"/>
  <c r="BD89" i="16"/>
  <c r="AN89" i="16"/>
  <c r="Y89" i="16"/>
  <c r="JE89" i="16"/>
  <c r="EE89" i="16"/>
  <c r="CI89" i="16"/>
  <c r="BR89" i="16"/>
  <c r="BC89" i="16"/>
  <c r="AM89" i="16"/>
  <c r="V89" i="16"/>
  <c r="GO89" i="16"/>
  <c r="ES89" i="16"/>
  <c r="ED89" i="16"/>
  <c r="CH89" i="16"/>
  <c r="BQ89" i="16"/>
  <c r="BA89" i="16"/>
  <c r="AL89" i="16"/>
  <c r="U89" i="16"/>
  <c r="IZ89" i="16"/>
  <c r="HD89" i="16"/>
  <c r="GN89" i="16"/>
  <c r="CG89" i="16"/>
  <c r="BP89" i="16"/>
  <c r="AZ89" i="16"/>
  <c r="AK89" i="16"/>
  <c r="T89" i="16"/>
  <c r="IW89" i="16"/>
  <c r="DY89" i="16"/>
  <c r="CT89" i="16"/>
  <c r="CC89" i="16"/>
  <c r="BM89" i="16"/>
  <c r="AX89" i="16"/>
  <c r="AG89" i="16"/>
  <c r="Q89" i="16"/>
  <c r="GK89" i="16"/>
  <c r="EO89" i="16"/>
  <c r="DX89" i="16"/>
  <c r="CS89" i="16"/>
  <c r="CB89" i="16"/>
  <c r="BL89" i="16"/>
  <c r="AW89" i="16"/>
  <c r="AF89" i="16"/>
  <c r="P89" i="16"/>
  <c r="IU89" i="16"/>
  <c r="GY89" i="16"/>
  <c r="GH89" i="16"/>
  <c r="CP89" i="16"/>
  <c r="CA89" i="16"/>
  <c r="BK89" i="16"/>
  <c r="AT89" i="16"/>
  <c r="AE89" i="16"/>
  <c r="O89" i="16"/>
  <c r="IT89" i="16"/>
  <c r="DU89" i="16"/>
  <c r="CO89" i="16"/>
  <c r="BY89" i="16"/>
  <c r="BJ89" i="16"/>
  <c r="AS89" i="16"/>
  <c r="AC89" i="16"/>
  <c r="DK89" i="16"/>
  <c r="CD89" i="16"/>
  <c r="BO89" i="16"/>
  <c r="II89" i="16"/>
  <c r="AY89" i="16"/>
  <c r="AH89" i="16"/>
  <c r="S89" i="16"/>
  <c r="EZ88" i="16"/>
  <c r="GH88" i="16"/>
  <c r="GR88" i="16"/>
  <c r="DM88" i="16"/>
  <c r="GT88" i="16"/>
  <c r="DB88" i="16"/>
  <c r="FU88" i="16"/>
  <c r="IT88" i="16"/>
  <c r="EU88" i="16"/>
  <c r="IG88" i="16"/>
  <c r="EW88" i="16"/>
  <c r="II88" i="16"/>
  <c r="FA88" i="16"/>
  <c r="EM88" i="16"/>
  <c r="FL88" i="16"/>
  <c r="IK88" i="16"/>
  <c r="EQ88" i="16"/>
  <c r="GO88" i="16"/>
  <c r="JE88" i="16"/>
  <c r="EF88" i="16"/>
  <c r="HH88" i="16"/>
  <c r="FT88" i="16"/>
  <c r="CY88" i="16"/>
  <c r="GE88" i="16"/>
  <c r="DA88" i="16"/>
  <c r="FS88" i="16"/>
  <c r="IS88" i="16"/>
  <c r="ET88" i="16"/>
  <c r="HO88" i="16"/>
  <c r="EH88" i="16"/>
  <c r="HQ88" i="16"/>
  <c r="EJ88" i="16"/>
  <c r="HU88" i="16"/>
  <c r="GU88" i="16"/>
  <c r="HT88" i="16"/>
  <c r="HM88" i="16"/>
  <c r="DH88" i="16"/>
  <c r="GQ88" i="16"/>
  <c r="FQ88" i="16"/>
  <c r="HA88" i="16"/>
  <c r="DW88" i="16"/>
  <c r="GI88" i="16"/>
  <c r="DC88" i="16"/>
  <c r="IA88" i="16"/>
  <c r="DL88" i="16"/>
  <c r="GS88" i="16"/>
  <c r="DN88" i="16"/>
  <c r="GG88" i="16"/>
  <c r="JH88" i="16"/>
  <c r="FH88" i="16"/>
  <c r="ID88" i="16"/>
  <c r="EV88" i="16"/>
  <c r="IH88" i="16"/>
  <c r="EX88" i="16"/>
  <c r="IJ88" i="16"/>
  <c r="HG88" i="16"/>
  <c r="IF88" i="16"/>
  <c r="IN88" i="16"/>
  <c r="DS88" i="16"/>
  <c r="GV88" i="16"/>
  <c r="HL88" i="16"/>
  <c r="IB88" i="16"/>
  <c r="DU88" i="16"/>
  <c r="HE88" i="16"/>
  <c r="DQ88" i="16"/>
  <c r="DY88" i="16"/>
  <c r="HI88" i="16"/>
  <c r="EA88" i="16"/>
  <c r="GW88" i="16"/>
  <c r="DE88" i="16"/>
  <c r="FV88" i="16"/>
  <c r="IU88" i="16"/>
  <c r="FJ88" i="16"/>
  <c r="IW88" i="16"/>
  <c r="FN88" i="16"/>
  <c r="IZ88" i="16"/>
  <c r="HS88" i="16"/>
  <c r="DD88" i="16"/>
  <c r="IR88" i="16"/>
  <c r="FC88" i="16"/>
  <c r="GM88" i="16"/>
  <c r="DJ88" i="16"/>
  <c r="FW88" i="16"/>
  <c r="JA88" i="16"/>
  <c r="FE88" i="16"/>
  <c r="HC88" i="16"/>
  <c r="ED88" i="16"/>
  <c r="IP88" i="16"/>
  <c r="EL88" i="16"/>
  <c r="HW88" i="16"/>
  <c r="EP88" i="16"/>
  <c r="HK88" i="16"/>
  <c r="DR88" i="16"/>
  <c r="GL88" i="16"/>
  <c r="CT88" i="16"/>
  <c r="FZ88" i="16"/>
  <c r="CV88" i="16"/>
  <c r="GB88" i="16"/>
  <c r="CX88" i="16"/>
  <c r="HZ88" i="16"/>
  <c r="IE88" i="16"/>
  <c r="DP88" i="16"/>
  <c r="JD88" i="16"/>
  <c r="IY89" i="16" l="1"/>
  <c r="HO89" i="16"/>
  <c r="FI89" i="16"/>
  <c r="CY89" i="16"/>
  <c r="HX89" i="16"/>
  <c r="FN89" i="16"/>
  <c r="DB89" i="16"/>
  <c r="DV89" i="16"/>
  <c r="IF90" i="16"/>
  <c r="EN90" i="16"/>
  <c r="DD90" i="16"/>
  <c r="CR90" i="16"/>
  <c r="CF90" i="16"/>
  <c r="BT90" i="16"/>
  <c r="BH90" i="16"/>
  <c r="AV90" i="16"/>
  <c r="AJ90" i="16"/>
  <c r="X90" i="16"/>
  <c r="K90" i="16"/>
  <c r="L90" i="16" s="1"/>
  <c r="ET90" i="16" s="1"/>
  <c r="JC90" i="16"/>
  <c r="HG90" i="16"/>
  <c r="DO90" i="16"/>
  <c r="CQ90" i="16"/>
  <c r="CE90" i="16"/>
  <c r="BS90" i="16"/>
  <c r="BG90" i="16"/>
  <c r="AU90" i="16"/>
  <c r="AI90" i="16"/>
  <c r="W90" i="16"/>
  <c r="IC90" i="16"/>
  <c r="HQ90" i="16"/>
  <c r="FU90" i="16"/>
  <c r="CO90" i="16"/>
  <c r="CC90" i="16"/>
  <c r="BQ90" i="16"/>
  <c r="BE90" i="16"/>
  <c r="AS90" i="16"/>
  <c r="AG90" i="16"/>
  <c r="U90" i="16"/>
  <c r="GP90" i="16"/>
  <c r="GD90" i="16"/>
  <c r="EH90" i="16"/>
  <c r="CL90" i="16"/>
  <c r="BZ90" i="16"/>
  <c r="BN90" i="16"/>
  <c r="BB90" i="16"/>
  <c r="AP90" i="16"/>
  <c r="AD90" i="16"/>
  <c r="R90" i="16"/>
  <c r="JI90" i="16"/>
  <c r="IV90" i="16"/>
  <c r="IU90" i="16"/>
  <c r="II90" i="16"/>
  <c r="GY90" i="16"/>
  <c r="IT90" i="16"/>
  <c r="DI90" i="16"/>
  <c r="CS90" i="16"/>
  <c r="BY90" i="16"/>
  <c r="BI90" i="16"/>
  <c r="AO90" i="16"/>
  <c r="Y90" i="16"/>
  <c r="DZ90" i="16"/>
  <c r="DH90" i="16"/>
  <c r="CP90" i="16"/>
  <c r="BX90" i="16"/>
  <c r="BF90" i="16"/>
  <c r="AN90" i="16"/>
  <c r="V90" i="16"/>
  <c r="EQ90" i="16"/>
  <c r="DX90" i="16"/>
  <c r="CN90" i="16"/>
  <c r="BW90" i="16"/>
  <c r="BD90" i="16"/>
  <c r="AM90" i="16"/>
  <c r="T90" i="16"/>
  <c r="FG90" i="16"/>
  <c r="EP90" i="16"/>
  <c r="CM90" i="16"/>
  <c r="BV90" i="16"/>
  <c r="BC90" i="16"/>
  <c r="AL90" i="16"/>
  <c r="S90" i="16"/>
  <c r="FY90" i="16"/>
  <c r="FE90" i="16"/>
  <c r="DE90" i="16"/>
  <c r="CK90" i="16"/>
  <c r="BU90" i="16"/>
  <c r="BA90" i="16"/>
  <c r="AK90" i="16"/>
  <c r="Q90" i="16"/>
  <c r="E91" i="16"/>
  <c r="HM90" i="16"/>
  <c r="GO90" i="16"/>
  <c r="EL90" i="16"/>
  <c r="DT90" i="16"/>
  <c r="CJ90" i="16"/>
  <c r="BR90" i="16"/>
  <c r="AZ90" i="16"/>
  <c r="AH90" i="16"/>
  <c r="P90" i="16"/>
  <c r="JF90" i="16"/>
  <c r="IH90" i="16"/>
  <c r="FT90" i="16"/>
  <c r="FC90" i="16"/>
  <c r="CI90" i="16"/>
  <c r="BP90" i="16"/>
  <c r="AY90" i="16"/>
  <c r="AF90" i="16"/>
  <c r="O90" i="16"/>
  <c r="HF90" i="16"/>
  <c r="GK90" i="16"/>
  <c r="CG90" i="16"/>
  <c r="BM90" i="16"/>
  <c r="AW90" i="16"/>
  <c r="AC90" i="16"/>
  <c r="IB90" i="16"/>
  <c r="HD90" i="16"/>
  <c r="CD90" i="16"/>
  <c r="BL90" i="16"/>
  <c r="AT90" i="16"/>
  <c r="AB90" i="16"/>
  <c r="IY90" i="16"/>
  <c r="IA90" i="16"/>
  <c r="CU90" i="16"/>
  <c r="CB90" i="16"/>
  <c r="BK90" i="16"/>
  <c r="AR90" i="16"/>
  <c r="AA90" i="16"/>
  <c r="IW90" i="16"/>
  <c r="DK90" i="16"/>
  <c r="CT90" i="16"/>
  <c r="CA90" i="16"/>
  <c r="BJ90" i="16"/>
  <c r="AQ90" i="16"/>
  <c r="Z90" i="16"/>
  <c r="CH90" i="16"/>
  <c r="BO90" i="16"/>
  <c r="AX90" i="16"/>
  <c r="IG90" i="16"/>
  <c r="HI90" i="16"/>
  <c r="FB90" i="16"/>
  <c r="JE90" i="16"/>
  <c r="AE90" i="16"/>
  <c r="EM89" i="16"/>
  <c r="FL89" i="16"/>
  <c r="FD89" i="16"/>
  <c r="HU89" i="16"/>
  <c r="IB89" i="16"/>
  <c r="DF89" i="16"/>
  <c r="ID89" i="16"/>
  <c r="FT89" i="16"/>
  <c r="DI89" i="16"/>
  <c r="IJ89" i="16"/>
  <c r="FZ89" i="16"/>
  <c r="DN89" i="16"/>
  <c r="IN89" i="16"/>
  <c r="GC89" i="16"/>
  <c r="DS89" i="16"/>
  <c r="IS89" i="16"/>
  <c r="EH89" i="16"/>
  <c r="JA89" i="16"/>
  <c r="EY89" i="16"/>
  <c r="FX89" i="16"/>
  <c r="FF89" i="16"/>
  <c r="CZ89" i="16"/>
  <c r="HY89" i="16"/>
  <c r="FO89" i="16"/>
  <c r="HH89" i="16"/>
  <c r="EU89" i="16"/>
  <c r="EQ89" i="16"/>
  <c r="HP89" i="16"/>
  <c r="DE89" i="16"/>
  <c r="DG89" i="16"/>
  <c r="IG89" i="16"/>
  <c r="FU89" i="16"/>
  <c r="DL89" i="16"/>
  <c r="IK89" i="16"/>
  <c r="GA89" i="16"/>
  <c r="DQ89" i="16"/>
  <c r="GE89" i="16"/>
  <c r="GD89" i="16"/>
  <c r="GU89" i="16"/>
  <c r="HT89" i="16"/>
  <c r="FW89" i="16"/>
  <c r="FE89" i="16"/>
  <c r="FQ89" i="16"/>
  <c r="HC89" i="16"/>
  <c r="FV89" i="16"/>
  <c r="GG89" i="16"/>
  <c r="DW89" i="16"/>
  <c r="IV89" i="16"/>
  <c r="GL89" i="16"/>
  <c r="EC89" i="16"/>
  <c r="JB89" i="16"/>
  <c r="GQ89" i="16"/>
  <c r="EF89" i="16"/>
  <c r="JG89" i="16"/>
  <c r="GT89" i="16"/>
  <c r="EJ89" i="16"/>
  <c r="GP89" i="16"/>
  <c r="HG89" i="16"/>
  <c r="IF89" i="16"/>
  <c r="EP89" i="16"/>
  <c r="GV89" i="16"/>
  <c r="FB89" i="16"/>
  <c r="HV89" i="16"/>
  <c r="FR89" i="16"/>
  <c r="DT89" i="16"/>
  <c r="GM89" i="16"/>
  <c r="GX89" i="16"/>
  <c r="EL89" i="16"/>
  <c r="HA89" i="16"/>
  <c r="ER89" i="16"/>
  <c r="HF89" i="16"/>
  <c r="EV89" i="16"/>
  <c r="HK89" i="16"/>
  <c r="FA89" i="16"/>
  <c r="HB89" i="16"/>
  <c r="HS89" i="16"/>
  <c r="DD89" i="16"/>
  <c r="IR89" i="16"/>
  <c r="DZ89" i="16"/>
  <c r="GZ89" i="16"/>
  <c r="HE89" i="16"/>
  <c r="EX89" i="16"/>
  <c r="CU89" i="16"/>
  <c r="CV89" i="16"/>
  <c r="GI89" i="16"/>
  <c r="FG89" i="16"/>
  <c r="IO89" i="16"/>
  <c r="HR89" i="16"/>
  <c r="HM89" i="16"/>
  <c r="FC89" i="16"/>
  <c r="HQ89" i="16"/>
  <c r="FH89" i="16"/>
  <c r="CW89" i="16"/>
  <c r="HW89" i="16"/>
  <c r="FM89" i="16"/>
  <c r="DA89" i="16"/>
  <c r="IA89" i="16"/>
  <c r="FP89" i="16"/>
  <c r="HN89" i="16"/>
  <c r="IE89" i="16"/>
  <c r="DP89" i="16"/>
  <c r="JD89" i="16"/>
  <c r="EK89" i="16"/>
  <c r="HJ89" i="16"/>
  <c r="FJ89" i="16"/>
  <c r="IC89" i="16"/>
  <c r="FS89" i="16"/>
  <c r="DH89" i="16"/>
  <c r="IH89" i="16"/>
  <c r="FY89" i="16"/>
  <c r="DM89" i="16"/>
  <c r="IM89" i="16"/>
  <c r="GB89" i="16"/>
  <c r="DR89" i="16"/>
  <c r="IP89" i="16"/>
  <c r="GF89" i="16"/>
  <c r="HZ89" i="16"/>
  <c r="DC89" i="16"/>
  <c r="IQ89" i="16"/>
  <c r="EB89" i="16"/>
  <c r="FS90" i="16" l="1"/>
  <c r="ID90" i="16"/>
  <c r="GM90" i="16"/>
  <c r="FD90" i="16"/>
  <c r="DU90" i="16"/>
  <c r="DF90" i="16"/>
  <c r="HK90" i="16"/>
  <c r="FF90" i="16"/>
  <c r="GS90" i="16"/>
  <c r="IE90" i="16"/>
  <c r="DP90" i="16"/>
  <c r="JD90" i="16"/>
  <c r="GG90" i="16"/>
  <c r="HS90" i="16"/>
  <c r="IR90" i="16"/>
  <c r="IZ90" i="16"/>
  <c r="GL90" i="16"/>
  <c r="JB90" i="16"/>
  <c r="HJ90" i="16"/>
  <c r="FV90" i="16"/>
  <c r="EO90" i="16"/>
  <c r="DW90" i="16"/>
  <c r="DG90" i="16"/>
  <c r="HW90" i="16"/>
  <c r="FR90" i="16"/>
  <c r="HE90" i="16"/>
  <c r="DC90" i="16"/>
  <c r="IQ90" i="16"/>
  <c r="EB90" i="16"/>
  <c r="JH90" i="16"/>
  <c r="DL90" i="16"/>
  <c r="ER90" i="16"/>
  <c r="HB90" i="16"/>
  <c r="EZ90" i="16"/>
  <c r="CV90" i="16"/>
  <c r="FH90" i="16"/>
  <c r="FL90" i="16"/>
  <c r="EU90" i="16"/>
  <c r="GR90" i="16"/>
  <c r="GN90" i="16"/>
  <c r="FX90" i="16"/>
  <c r="FN90" i="16"/>
  <c r="EV90" i="16"/>
  <c r="EF90" i="16"/>
  <c r="DQ90" i="16"/>
  <c r="IM90" i="16"/>
  <c r="HP90" i="16"/>
  <c r="GT90" i="16"/>
  <c r="GB90" i="16"/>
  <c r="FM90" i="16"/>
  <c r="GZ90" i="16"/>
  <c r="HZ90" i="16"/>
  <c r="DY90" i="16"/>
  <c r="FK90" i="16"/>
  <c r="GJ90" i="16"/>
  <c r="GQ90" i="16"/>
  <c r="JG90" i="16"/>
  <c r="CW90" i="16"/>
  <c r="JH91" i="16"/>
  <c r="IV91" i="16"/>
  <c r="GN91" i="16"/>
  <c r="GB91" i="16"/>
  <c r="FP91" i="16"/>
  <c r="FD91" i="16"/>
  <c r="ER91" i="16"/>
  <c r="EF91" i="16"/>
  <c r="DT91" i="16"/>
  <c r="DH91" i="16"/>
  <c r="CV91" i="16"/>
  <c r="CJ91" i="16"/>
  <c r="BX91" i="16"/>
  <c r="BL91" i="16"/>
  <c r="AZ91" i="16"/>
  <c r="AN91" i="16"/>
  <c r="AB91" i="16"/>
  <c r="P91" i="16"/>
  <c r="JD91" i="16"/>
  <c r="IR91" i="16"/>
  <c r="IF91" i="16"/>
  <c r="HT91" i="16"/>
  <c r="HB91" i="16"/>
  <c r="GO91" i="16"/>
  <c r="GA91" i="16"/>
  <c r="FN91" i="16"/>
  <c r="FA91" i="16"/>
  <c r="EN91" i="16"/>
  <c r="EA91" i="16"/>
  <c r="DN91" i="16"/>
  <c r="CN91" i="16"/>
  <c r="CA91" i="16"/>
  <c r="BN91" i="16"/>
  <c r="BA91" i="16"/>
  <c r="AM91" i="16"/>
  <c r="Z91" i="16"/>
  <c r="JE91" i="16"/>
  <c r="IP91" i="16"/>
  <c r="IB91" i="16"/>
  <c r="HN91" i="16"/>
  <c r="HA91" i="16"/>
  <c r="EM91" i="16"/>
  <c r="DZ91" i="16"/>
  <c r="DM91" i="16"/>
  <c r="CZ91" i="16"/>
  <c r="CM91" i="16"/>
  <c r="BZ91" i="16"/>
  <c r="BM91" i="16"/>
  <c r="AY91" i="16"/>
  <c r="AL91" i="16"/>
  <c r="Y91" i="16"/>
  <c r="K91" i="16"/>
  <c r="L91" i="16" s="1"/>
  <c r="DX91" i="16" s="1"/>
  <c r="IN91" i="16"/>
  <c r="HZ91" i="16"/>
  <c r="HK91" i="16"/>
  <c r="GX91" i="16"/>
  <c r="GK91" i="16"/>
  <c r="FX91" i="16"/>
  <c r="FK91" i="16"/>
  <c r="EX91" i="16"/>
  <c r="DK91" i="16"/>
  <c r="CX91" i="16"/>
  <c r="CK91" i="16"/>
  <c r="BW91" i="16"/>
  <c r="BJ91" i="16"/>
  <c r="AW91" i="16"/>
  <c r="AJ91" i="16"/>
  <c r="W91" i="16"/>
  <c r="IZ91" i="16"/>
  <c r="IL91" i="16"/>
  <c r="HI91" i="16"/>
  <c r="GV91" i="16"/>
  <c r="GI91" i="16"/>
  <c r="FV91" i="16"/>
  <c r="FI91" i="16"/>
  <c r="EV91" i="16"/>
  <c r="EI91" i="16"/>
  <c r="DV91" i="16"/>
  <c r="DI91" i="16"/>
  <c r="CU91" i="16"/>
  <c r="CH91" i="16"/>
  <c r="IK91" i="16"/>
  <c r="HV91" i="16"/>
  <c r="HH91" i="16"/>
  <c r="GU91" i="16"/>
  <c r="GH91" i="16"/>
  <c r="FU91" i="16"/>
  <c r="FH91" i="16"/>
  <c r="EU91" i="16"/>
  <c r="EH91" i="16"/>
  <c r="DU91" i="16"/>
  <c r="DG91" i="16"/>
  <c r="CT91" i="16"/>
  <c r="CG91" i="16"/>
  <c r="BT91" i="16"/>
  <c r="BG91" i="16"/>
  <c r="AT91" i="16"/>
  <c r="AG91" i="16"/>
  <c r="T91" i="16"/>
  <c r="IW91" i="16"/>
  <c r="IH91" i="16"/>
  <c r="HS91" i="16"/>
  <c r="HF91" i="16"/>
  <c r="GS91" i="16"/>
  <c r="FS91" i="16"/>
  <c r="FF91" i="16"/>
  <c r="ES91" i="16"/>
  <c r="EE91" i="16"/>
  <c r="DR91" i="16"/>
  <c r="DE91" i="16"/>
  <c r="CR91" i="16"/>
  <c r="CE91" i="16"/>
  <c r="BR91" i="16"/>
  <c r="BE91" i="16"/>
  <c r="AR91" i="16"/>
  <c r="AE91" i="16"/>
  <c r="R91" i="16"/>
  <c r="E92" i="16"/>
  <c r="IU91" i="16"/>
  <c r="IG91" i="16"/>
  <c r="HR91" i="16"/>
  <c r="HE91" i="16"/>
  <c r="GR91" i="16"/>
  <c r="GE91" i="16"/>
  <c r="FR91" i="16"/>
  <c r="FE91" i="16"/>
  <c r="EQ91" i="16"/>
  <c r="DQ91" i="16"/>
  <c r="DD91" i="16"/>
  <c r="CQ91" i="16"/>
  <c r="CD91" i="16"/>
  <c r="BQ91" i="16"/>
  <c r="BD91" i="16"/>
  <c r="AQ91" i="16"/>
  <c r="AD91" i="16"/>
  <c r="Q91" i="16"/>
  <c r="JI91" i="16"/>
  <c r="JG91" i="16"/>
  <c r="ID91" i="16"/>
  <c r="HP91" i="16"/>
  <c r="HC91" i="16"/>
  <c r="HU91" i="16"/>
  <c r="GJ91" i="16"/>
  <c r="FC91" i="16"/>
  <c r="DY91" i="16"/>
  <c r="CS91" i="16"/>
  <c r="BP91" i="16"/>
  <c r="AP91" i="16"/>
  <c r="O91" i="16"/>
  <c r="GG91" i="16"/>
  <c r="FB91" i="16"/>
  <c r="DW91" i="16"/>
  <c r="CP91" i="16"/>
  <c r="BO91" i="16"/>
  <c r="AO91" i="16"/>
  <c r="JC91" i="16"/>
  <c r="HM91" i="16"/>
  <c r="GD91" i="16"/>
  <c r="EY91" i="16"/>
  <c r="DS91" i="16"/>
  <c r="CO91" i="16"/>
  <c r="BK91" i="16"/>
  <c r="AK91" i="16"/>
  <c r="JA91" i="16"/>
  <c r="HJ91" i="16"/>
  <c r="GC91" i="16"/>
  <c r="EW91" i="16"/>
  <c r="DP91" i="16"/>
  <c r="CL91" i="16"/>
  <c r="BI91" i="16"/>
  <c r="AI91" i="16"/>
  <c r="IX91" i="16"/>
  <c r="FY91" i="16"/>
  <c r="ET91" i="16"/>
  <c r="DO91" i="16"/>
  <c r="CI91" i="16"/>
  <c r="BH91" i="16"/>
  <c r="AH91" i="16"/>
  <c r="IT91" i="16"/>
  <c r="HD91" i="16"/>
  <c r="FW91" i="16"/>
  <c r="EP91" i="16"/>
  <c r="DL91" i="16"/>
  <c r="CF91" i="16"/>
  <c r="BF91" i="16"/>
  <c r="AF91" i="16"/>
  <c r="IO91" i="16"/>
  <c r="GY91" i="16"/>
  <c r="FT91" i="16"/>
  <c r="EO91" i="16"/>
  <c r="DJ91" i="16"/>
  <c r="CC91" i="16"/>
  <c r="BC91" i="16"/>
  <c r="AC91" i="16"/>
  <c r="II91" i="16"/>
  <c r="FO91" i="16"/>
  <c r="EJ91" i="16"/>
  <c r="DC91" i="16"/>
  <c r="BY91" i="16"/>
  <c r="AX91" i="16"/>
  <c r="X91" i="16"/>
  <c r="IE91" i="16"/>
  <c r="GQ91" i="16"/>
  <c r="FL91" i="16"/>
  <c r="EG91" i="16"/>
  <c r="DB91" i="16"/>
  <c r="BV91" i="16"/>
  <c r="AV91" i="16"/>
  <c r="V91" i="16"/>
  <c r="IA91" i="16"/>
  <c r="GP91" i="16"/>
  <c r="FJ91" i="16"/>
  <c r="EC91" i="16"/>
  <c r="CY91" i="16"/>
  <c r="BU91" i="16"/>
  <c r="AU91" i="16"/>
  <c r="U91" i="16"/>
  <c r="HY91" i="16"/>
  <c r="FG91" i="16"/>
  <c r="EB91" i="16"/>
  <c r="CW91" i="16"/>
  <c r="BS91" i="16"/>
  <c r="AS91" i="16"/>
  <c r="S91" i="16"/>
  <c r="FQ91" i="16"/>
  <c r="EL91" i="16"/>
  <c r="DF91" i="16"/>
  <c r="CB91" i="16"/>
  <c r="BB91" i="16"/>
  <c r="AA91" i="16"/>
  <c r="IM91" i="16"/>
  <c r="GW91" i="16"/>
  <c r="FJ90" i="16"/>
  <c r="HN90" i="16"/>
  <c r="CY90" i="16"/>
  <c r="GE90" i="16"/>
  <c r="FO90" i="16"/>
  <c r="EX90" i="16"/>
  <c r="EG90" i="16"/>
  <c r="CZ90" i="16"/>
  <c r="IN90" i="16"/>
  <c r="HR90" i="16"/>
  <c r="GW90" i="16"/>
  <c r="GC90" i="16"/>
  <c r="HL90" i="16"/>
  <c r="CX90" i="16"/>
  <c r="IL90" i="16"/>
  <c r="EK90" i="16"/>
  <c r="FW90" i="16"/>
  <c r="GV90" i="16"/>
  <c r="IK90" i="16"/>
  <c r="IO90" i="16"/>
  <c r="EE90" i="16"/>
  <c r="GA90" i="16"/>
  <c r="JA90" i="16"/>
  <c r="EY90" i="16"/>
  <c r="DR90" i="16"/>
  <c r="HA90" i="16"/>
  <c r="GF90" i="16"/>
  <c r="FP90" i="16"/>
  <c r="FA90" i="16"/>
  <c r="DS90" i="16"/>
  <c r="IP90" i="16"/>
  <c r="HU90" i="16"/>
  <c r="GX90" i="16"/>
  <c r="HX90" i="16"/>
  <c r="DJ90" i="16"/>
  <c r="IX90" i="16"/>
  <c r="EW90" i="16"/>
  <c r="GI90" i="16"/>
  <c r="HH90" i="16"/>
  <c r="EA90" i="16"/>
  <c r="ED90" i="16"/>
  <c r="FZ90" i="16"/>
  <c r="EC90" i="16"/>
  <c r="DA90" i="16"/>
  <c r="EM90" i="16"/>
  <c r="DN90" i="16"/>
  <c r="HO90" i="16"/>
  <c r="ES90" i="16"/>
  <c r="DM90" i="16"/>
  <c r="EI90" i="16"/>
  <c r="HY90" i="16"/>
  <c r="HC90" i="16"/>
  <c r="GH90" i="16"/>
  <c r="FQ90" i="16"/>
  <c r="EJ90" i="16"/>
  <c r="DB90" i="16"/>
  <c r="IS90" i="16"/>
  <c r="HV90" i="16"/>
  <c r="IJ90" i="16"/>
  <c r="DV90" i="16"/>
  <c r="FI90" i="16"/>
  <c r="GU90" i="16"/>
  <c r="HT90" i="16"/>
  <c r="JB91" i="16" l="1"/>
  <c r="EZ91" i="16"/>
  <c r="HO91" i="16"/>
  <c r="GZ91" i="16"/>
  <c r="CV92" i="16"/>
  <c r="CJ92" i="16"/>
  <c r="BX92" i="16"/>
  <c r="BL92" i="16"/>
  <c r="AZ92" i="16"/>
  <c r="AN92" i="16"/>
  <c r="AB92" i="16"/>
  <c r="P92" i="16"/>
  <c r="CR92" i="16"/>
  <c r="CF92" i="16"/>
  <c r="BT92" i="16"/>
  <c r="BH92" i="16"/>
  <c r="AV92" i="16"/>
  <c r="AJ92" i="16"/>
  <c r="X92" i="16"/>
  <c r="K92" i="16"/>
  <c r="L92" i="16" s="1"/>
  <c r="IX92" i="16" s="1"/>
  <c r="CY92" i="16"/>
  <c r="CK92" i="16"/>
  <c r="BV92" i="16"/>
  <c r="BG92" i="16"/>
  <c r="AS92" i="16"/>
  <c r="AE92" i="16"/>
  <c r="Q92" i="16"/>
  <c r="GF92" i="16"/>
  <c r="CI92" i="16"/>
  <c r="BU92" i="16"/>
  <c r="BF92" i="16"/>
  <c r="AR92" i="16"/>
  <c r="AD92" i="16"/>
  <c r="O92" i="16"/>
  <c r="CU92" i="16"/>
  <c r="CG92" i="16"/>
  <c r="BR92" i="16"/>
  <c r="BD92" i="16"/>
  <c r="AP92" i="16"/>
  <c r="AA92" i="16"/>
  <c r="E93" i="16"/>
  <c r="FM92" i="16"/>
  <c r="CS92" i="16"/>
  <c r="CD92" i="16"/>
  <c r="BP92" i="16"/>
  <c r="BB92" i="16"/>
  <c r="AM92" i="16"/>
  <c r="Y92" i="16"/>
  <c r="IT92" i="16"/>
  <c r="CQ92" i="16"/>
  <c r="CC92" i="16"/>
  <c r="BO92" i="16"/>
  <c r="BA92" i="16"/>
  <c r="AL92" i="16"/>
  <c r="W92" i="16"/>
  <c r="FI92" i="16"/>
  <c r="CO92" i="16"/>
  <c r="CA92" i="16"/>
  <c r="BM92" i="16"/>
  <c r="AX92" i="16"/>
  <c r="AI92" i="16"/>
  <c r="U92" i="16"/>
  <c r="IP92" i="16"/>
  <c r="CN92" i="16"/>
  <c r="BZ92" i="16"/>
  <c r="BK92" i="16"/>
  <c r="AW92" i="16"/>
  <c r="AH92" i="16"/>
  <c r="T92" i="16"/>
  <c r="FG92" i="16"/>
  <c r="CM92" i="16"/>
  <c r="BY92" i="16"/>
  <c r="BJ92" i="16"/>
  <c r="AU92" i="16"/>
  <c r="AG92" i="16"/>
  <c r="S92" i="16"/>
  <c r="IN92" i="16"/>
  <c r="CL92" i="16"/>
  <c r="BW92" i="16"/>
  <c r="BI92" i="16"/>
  <c r="AT92" i="16"/>
  <c r="AF92" i="16"/>
  <c r="R92" i="16"/>
  <c r="BQ92" i="16"/>
  <c r="BN92" i="16"/>
  <c r="DS92" i="16"/>
  <c r="BE92" i="16"/>
  <c r="BC92" i="16"/>
  <c r="AY92" i="16"/>
  <c r="CW92" i="16"/>
  <c r="AQ92" i="16"/>
  <c r="FY92" i="16"/>
  <c r="CT92" i="16"/>
  <c r="AO92" i="16"/>
  <c r="CH92" i="16"/>
  <c r="AC92" i="16"/>
  <c r="CE92" i="16"/>
  <c r="Z92" i="16"/>
  <c r="EV92" i="16"/>
  <c r="CB92" i="16"/>
  <c r="V92" i="16"/>
  <c r="BS92" i="16"/>
  <c r="CP92" i="16"/>
  <c r="AK92" i="16"/>
  <c r="FM91" i="16"/>
  <c r="IC91" i="16"/>
  <c r="HL91" i="16"/>
  <c r="FZ91" i="16"/>
  <c r="IQ91" i="16"/>
  <c r="HX91" i="16"/>
  <c r="GL91" i="16"/>
  <c r="GT91" i="16"/>
  <c r="HG91" i="16"/>
  <c r="HQ91" i="16"/>
  <c r="IS91" i="16"/>
  <c r="ED91" i="16"/>
  <c r="GF91" i="16"/>
  <c r="IY91" i="16"/>
  <c r="HW91" i="16"/>
  <c r="EK91" i="16"/>
  <c r="GM91" i="16"/>
  <c r="DA91" i="16"/>
  <c r="JF91" i="16"/>
  <c r="IJ91" i="16"/>
  <c r="JG92" i="16" l="1"/>
  <c r="JB92" i="16"/>
  <c r="FW92" i="16"/>
  <c r="CZ92" i="16"/>
  <c r="GI92" i="16"/>
  <c r="GL92" i="16"/>
  <c r="DF92" i="16"/>
  <c r="GP92" i="16"/>
  <c r="DJ92" i="16"/>
  <c r="DY92" i="16"/>
  <c r="HI92" i="16"/>
  <c r="EA92" i="16"/>
  <c r="FX92" i="16"/>
  <c r="GZ92" i="16"/>
  <c r="ID92" i="16"/>
  <c r="HB92" i="16"/>
  <c r="FU92" i="16"/>
  <c r="JE92" i="16"/>
  <c r="JI92" i="16"/>
  <c r="GA92" i="16"/>
  <c r="DK92" i="16"/>
  <c r="GT92" i="16"/>
  <c r="DM92" i="16"/>
  <c r="FL92" i="16"/>
  <c r="GN92" i="16"/>
  <c r="DB92" i="16"/>
  <c r="IW92" i="16"/>
  <c r="DW92" i="16"/>
  <c r="DN92" i="16"/>
  <c r="GX92" i="16"/>
  <c r="DQ92" i="16"/>
  <c r="HA92" i="16"/>
  <c r="DU92" i="16"/>
  <c r="HD92" i="16"/>
  <c r="DX92" i="16"/>
  <c r="EM92" i="16"/>
  <c r="HW92" i="16"/>
  <c r="EP92" i="16"/>
  <c r="GJ92" i="16"/>
  <c r="HL92" i="16"/>
  <c r="GC92" i="16"/>
  <c r="HE92" i="16"/>
  <c r="HO92" i="16"/>
  <c r="HR92" i="16"/>
  <c r="EL92" i="16"/>
  <c r="IL92" i="16"/>
  <c r="GV92" i="16"/>
  <c r="HX92" i="16"/>
  <c r="IH92" i="16"/>
  <c r="EQ92" i="16"/>
  <c r="IA92" i="16"/>
  <c r="ET92" i="16"/>
  <c r="IC92" i="16"/>
  <c r="EW92" i="16"/>
  <c r="IG92" i="16"/>
  <c r="FA92" i="16"/>
  <c r="FQ92" i="16"/>
  <c r="IZ92" i="16"/>
  <c r="FS92" i="16"/>
  <c r="HH92" i="16"/>
  <c r="IJ92" i="16"/>
  <c r="FN92" i="16"/>
  <c r="DE92" i="16"/>
  <c r="EH92" i="16"/>
  <c r="FF92" i="16"/>
  <c r="IO92" i="16"/>
  <c r="FH92" i="16"/>
  <c r="IQ92" i="16"/>
  <c r="FK92" i="16"/>
  <c r="IU92" i="16"/>
  <c r="FO92" i="16"/>
  <c r="GE92" i="16"/>
  <c r="CX92" i="16"/>
  <c r="GG92" i="16"/>
  <c r="HT92" i="16"/>
  <c r="DH92" i="16"/>
  <c r="IV92" i="16"/>
  <c r="EY92" i="16"/>
  <c r="EE92" i="16"/>
  <c r="JC92" i="16"/>
  <c r="GU92" i="16"/>
  <c r="EZ92" i="16"/>
  <c r="EC92" i="16"/>
  <c r="FE92" i="16"/>
  <c r="GM92" i="16"/>
  <c r="GS92" i="16"/>
  <c r="JH92" i="16"/>
  <c r="EK92" i="16"/>
  <c r="GH92" i="16"/>
  <c r="GK92" i="16"/>
  <c r="GO92" i="16"/>
  <c r="GR92" i="16"/>
  <c r="IR92" i="16"/>
  <c r="HS92" i="16"/>
  <c r="IS92" i="16"/>
  <c r="DI92" i="16"/>
  <c r="GW92" i="16"/>
  <c r="DO92" i="16"/>
  <c r="GY92" i="16"/>
  <c r="DR92" i="16"/>
  <c r="HC92" i="16"/>
  <c r="DV92" i="16"/>
  <c r="HF92" i="16"/>
  <c r="HV92" i="16"/>
  <c r="EO92" i="16"/>
  <c r="HY92" i="16"/>
  <c r="DP92" i="16"/>
  <c r="JD92" i="16"/>
  <c r="ER92" i="16"/>
  <c r="EI92" i="16"/>
  <c r="FT92" i="16"/>
  <c r="JF92" i="16"/>
  <c r="GD92" i="16"/>
  <c r="DT92" i="16"/>
  <c r="DA92" i="16"/>
  <c r="DC92" i="16"/>
  <c r="DG92" i="16"/>
  <c r="HG92" i="16"/>
  <c r="HJ92" i="16"/>
  <c r="EF92" i="16"/>
  <c r="GQ92" i="16"/>
  <c r="HK92" i="16"/>
  <c r="ED92" i="16"/>
  <c r="HN92" i="16"/>
  <c r="EG92" i="16"/>
  <c r="HQ92" i="16"/>
  <c r="EJ92" i="16"/>
  <c r="HU92" i="16"/>
  <c r="IK92" i="16"/>
  <c r="FC92" i="16"/>
  <c r="IM92" i="16"/>
  <c r="EB92" i="16"/>
  <c r="FD92" i="16"/>
  <c r="GB92" i="16"/>
  <c r="HM92" i="16"/>
  <c r="FB92" i="16"/>
  <c r="HP92" i="16"/>
  <c r="FV92" i="16"/>
  <c r="FZ92" i="16"/>
  <c r="CV93" i="16"/>
  <c r="CJ93" i="16"/>
  <c r="BX93" i="16"/>
  <c r="BL93" i="16"/>
  <c r="AZ93" i="16"/>
  <c r="AN93" i="16"/>
  <c r="AB93" i="16"/>
  <c r="P93" i="16"/>
  <c r="CR93" i="16"/>
  <c r="CF93" i="16"/>
  <c r="BT93" i="16"/>
  <c r="BH93" i="16"/>
  <c r="AV93" i="16"/>
  <c r="AJ93" i="16"/>
  <c r="X93" i="16"/>
  <c r="K93" i="16"/>
  <c r="L93" i="16" s="1"/>
  <c r="DC93" i="16" s="1"/>
  <c r="CT93" i="16"/>
  <c r="CE93" i="16"/>
  <c r="BQ93" i="16"/>
  <c r="BC93" i="16"/>
  <c r="AO93" i="16"/>
  <c r="Z93" i="16"/>
  <c r="FP93" i="16"/>
  <c r="CS93" i="16"/>
  <c r="CD93" i="16"/>
  <c r="BP93" i="16"/>
  <c r="BB93" i="16"/>
  <c r="AM93" i="16"/>
  <c r="Y93" i="16"/>
  <c r="IN93" i="16"/>
  <c r="CQ93" i="16"/>
  <c r="CC93" i="16"/>
  <c r="BO93" i="16"/>
  <c r="BA93" i="16"/>
  <c r="AL93" i="16"/>
  <c r="W93" i="16"/>
  <c r="EH93" i="16"/>
  <c r="CP93" i="16"/>
  <c r="CB93" i="16"/>
  <c r="BN93" i="16"/>
  <c r="AY93" i="16"/>
  <c r="AK93" i="16"/>
  <c r="V93" i="16"/>
  <c r="HH93" i="16"/>
  <c r="CO93" i="16"/>
  <c r="CA93" i="16"/>
  <c r="BM93" i="16"/>
  <c r="AX93" i="16"/>
  <c r="IZ93" i="16"/>
  <c r="EU93" i="16"/>
  <c r="CN93" i="16"/>
  <c r="BZ93" i="16"/>
  <c r="BK93" i="16"/>
  <c r="AW93" i="16"/>
  <c r="AH93" i="16"/>
  <c r="T93" i="16"/>
  <c r="HU93" i="16"/>
  <c r="ET93" i="16"/>
  <c r="CM93" i="16"/>
  <c r="BY93" i="16"/>
  <c r="BJ93" i="16"/>
  <c r="AU93" i="16"/>
  <c r="AG93" i="16"/>
  <c r="S93" i="16"/>
  <c r="HQ93" i="16"/>
  <c r="DM93" i="16"/>
  <c r="CK93" i="16"/>
  <c r="BV93" i="16"/>
  <c r="BG93" i="16"/>
  <c r="AS93" i="16"/>
  <c r="AE93" i="16"/>
  <c r="Q93" i="16"/>
  <c r="GK93" i="16"/>
  <c r="DL93" i="16"/>
  <c r="CX93" i="16"/>
  <c r="CI93" i="16"/>
  <c r="BU93" i="16"/>
  <c r="BF93" i="16"/>
  <c r="AR93" i="16"/>
  <c r="AD93" i="16"/>
  <c r="O93" i="16"/>
  <c r="E94" i="16"/>
  <c r="GY93" i="16"/>
  <c r="CW93" i="16"/>
  <c r="CH93" i="16"/>
  <c r="BS93" i="16"/>
  <c r="BE93" i="16"/>
  <c r="AQ93" i="16"/>
  <c r="AC93" i="16"/>
  <c r="FR93" i="16"/>
  <c r="CU93" i="16"/>
  <c r="CG93" i="16"/>
  <c r="BR93" i="16"/>
  <c r="BD93" i="16"/>
  <c r="AP93" i="16"/>
  <c r="AA93" i="16"/>
  <c r="AT93" i="16"/>
  <c r="AI93" i="16"/>
  <c r="AF93" i="16"/>
  <c r="FX93" i="16"/>
  <c r="U93" i="16"/>
  <c r="R93" i="16"/>
  <c r="CL93" i="16"/>
  <c r="BW93" i="16"/>
  <c r="BI93" i="16"/>
  <c r="DN93" i="16"/>
  <c r="DL92" i="16"/>
  <c r="IF92" i="16"/>
  <c r="FJ92" i="16"/>
  <c r="DZ92" i="16"/>
  <c r="DD92" i="16"/>
  <c r="HZ92" i="16"/>
  <c r="ES92" i="16"/>
  <c r="IB92" i="16"/>
  <c r="EU92" i="16"/>
  <c r="IE92" i="16"/>
  <c r="EX92" i="16"/>
  <c r="II92" i="16"/>
  <c r="IY92" i="16"/>
  <c r="FR92" i="16"/>
  <c r="JA92" i="16"/>
  <c r="EN92" i="16"/>
  <c r="FP92" i="16"/>
  <c r="FB93" i="16" l="1"/>
  <c r="DJ93" i="16"/>
  <c r="HN93" i="16"/>
  <c r="DZ93" i="16"/>
  <c r="IH93" i="16"/>
  <c r="FI93" i="16"/>
  <c r="HW93" i="16"/>
  <c r="EW93" i="16"/>
  <c r="JE93" i="16"/>
  <c r="GE93" i="16"/>
  <c r="DI93" i="16"/>
  <c r="FO93" i="16"/>
  <c r="HG93" i="16"/>
  <c r="HR93" i="16"/>
  <c r="HF93" i="16"/>
  <c r="GM93" i="16"/>
  <c r="DX93" i="16"/>
  <c r="IE93" i="16"/>
  <c r="EP93" i="16"/>
  <c r="IW93" i="16"/>
  <c r="FY93" i="16"/>
  <c r="DB93" i="16"/>
  <c r="IL93" i="16"/>
  <c r="FM93" i="16"/>
  <c r="GV93" i="16"/>
  <c r="DW93" i="16"/>
  <c r="GB93" i="16"/>
  <c r="HT93" i="16"/>
  <c r="ID93" i="16"/>
  <c r="FE93" i="16"/>
  <c r="GN93" i="16"/>
  <c r="JA93" i="16"/>
  <c r="GC93" i="16"/>
  <c r="DF93" i="16"/>
  <c r="HK93" i="16"/>
  <c r="EK93" i="16"/>
  <c r="GO93" i="16"/>
  <c r="IG93" i="16"/>
  <c r="IP93" i="16"/>
  <c r="GS93" i="16"/>
  <c r="II93" i="16"/>
  <c r="EM93" i="16"/>
  <c r="IU93" i="16"/>
  <c r="DQ93" i="16"/>
  <c r="IX93" i="16"/>
  <c r="HC93" i="16"/>
  <c r="FC93" i="16"/>
  <c r="JB94" i="16"/>
  <c r="GT94" i="16"/>
  <c r="FJ94" i="16"/>
  <c r="EL94" i="16"/>
  <c r="DZ94" i="16"/>
  <c r="DN94" i="16"/>
  <c r="CP94" i="16"/>
  <c r="CD94" i="16"/>
  <c r="BR94" i="16"/>
  <c r="BF94" i="16"/>
  <c r="AT94" i="16"/>
  <c r="AH94" i="16"/>
  <c r="V94" i="16"/>
  <c r="IR94" i="16"/>
  <c r="IE94" i="16"/>
  <c r="HQ94" i="16"/>
  <c r="FD94" i="16"/>
  <c r="DQ94" i="16"/>
  <c r="CQ94" i="16"/>
  <c r="CC94" i="16"/>
  <c r="BP94" i="16"/>
  <c r="BC94" i="16"/>
  <c r="AP94" i="16"/>
  <c r="AC94" i="16"/>
  <c r="P94" i="16"/>
  <c r="JD94" i="16"/>
  <c r="IC94" i="16"/>
  <c r="HP94" i="16"/>
  <c r="GP94" i="16"/>
  <c r="GC94" i="16"/>
  <c r="FP94" i="16"/>
  <c r="IO94" i="16"/>
  <c r="HO94" i="16"/>
  <c r="HB94" i="16"/>
  <c r="GB94" i="16"/>
  <c r="FO94" i="16"/>
  <c r="FB94" i="16"/>
  <c r="IN94" i="16"/>
  <c r="HN94" i="16"/>
  <c r="HA94" i="16"/>
  <c r="GA94" i="16"/>
  <c r="FN94" i="16"/>
  <c r="FA94" i="16"/>
  <c r="HM94" i="16"/>
  <c r="GM94" i="16"/>
  <c r="FZ94" i="16"/>
  <c r="EZ94" i="16"/>
  <c r="EM94" i="16"/>
  <c r="DY94" i="16"/>
  <c r="CY94" i="16"/>
  <c r="CL94" i="16"/>
  <c r="BY94" i="16"/>
  <c r="BL94" i="16"/>
  <c r="AY94" i="16"/>
  <c r="AL94" i="16"/>
  <c r="Y94" i="16"/>
  <c r="K94" i="16"/>
  <c r="L94" i="16" s="1"/>
  <c r="ED94" i="16" s="1"/>
  <c r="JG94" i="16"/>
  <c r="II94" i="16"/>
  <c r="HK94" i="16"/>
  <c r="DI94" i="16"/>
  <c r="CT94" i="16"/>
  <c r="CE94" i="16"/>
  <c r="BN94" i="16"/>
  <c r="AX94" i="16"/>
  <c r="AI94" i="16"/>
  <c r="S94" i="16"/>
  <c r="JF94" i="16"/>
  <c r="EU94" i="16"/>
  <c r="DH94" i="16"/>
  <c r="CS94" i="16"/>
  <c r="CB94" i="16"/>
  <c r="BM94" i="16"/>
  <c r="AW94" i="16"/>
  <c r="AG94" i="16"/>
  <c r="R94" i="16"/>
  <c r="GK94" i="16"/>
  <c r="ET94" i="16"/>
  <c r="DW94" i="16"/>
  <c r="DG94" i="16"/>
  <c r="CR94" i="16"/>
  <c r="CA94" i="16"/>
  <c r="BK94" i="16"/>
  <c r="AV94" i="16"/>
  <c r="AF94" i="16"/>
  <c r="Q94" i="16"/>
  <c r="IF94" i="16"/>
  <c r="GJ94" i="16"/>
  <c r="FL94" i="16"/>
  <c r="ES94" i="16"/>
  <c r="DV94" i="16"/>
  <c r="DF94" i="16"/>
  <c r="CO94" i="16"/>
  <c r="BZ94" i="16"/>
  <c r="BJ94" i="16"/>
  <c r="AU94" i="16"/>
  <c r="AE94" i="16"/>
  <c r="O94" i="16"/>
  <c r="HY94" i="16"/>
  <c r="HG94" i="16"/>
  <c r="GI94" i="16"/>
  <c r="FK94" i="16"/>
  <c r="ER94" i="16"/>
  <c r="DU94" i="16"/>
  <c r="CN94" i="16"/>
  <c r="BX94" i="16"/>
  <c r="BI94" i="16"/>
  <c r="AS94" i="16"/>
  <c r="AD94" i="16"/>
  <c r="IV94" i="16"/>
  <c r="HX94" i="16"/>
  <c r="HE94" i="16"/>
  <c r="GG94" i="16"/>
  <c r="FI94" i="16"/>
  <c r="EK94" i="16"/>
  <c r="CM94" i="16"/>
  <c r="BW94" i="16"/>
  <c r="BH94" i="16"/>
  <c r="AR94" i="16"/>
  <c r="AB94" i="16"/>
  <c r="IU94" i="16"/>
  <c r="HW94" i="16"/>
  <c r="GY94" i="16"/>
  <c r="GF94" i="16"/>
  <c r="FH94" i="16"/>
  <c r="CK94" i="16"/>
  <c r="BV94" i="16"/>
  <c r="BG94" i="16"/>
  <c r="AQ94" i="16"/>
  <c r="AA94" i="16"/>
  <c r="IS94" i="16"/>
  <c r="HU94" i="16"/>
  <c r="GW94" i="16"/>
  <c r="FY94" i="16"/>
  <c r="CX94" i="16"/>
  <c r="CI94" i="16"/>
  <c r="BT94" i="16"/>
  <c r="BD94" i="16"/>
  <c r="AN94" i="16"/>
  <c r="X94" i="16"/>
  <c r="E95" i="16"/>
  <c r="IL94" i="16"/>
  <c r="HT94" i="16"/>
  <c r="EG94" i="16"/>
  <c r="DM94" i="16"/>
  <c r="CW94" i="16"/>
  <c r="CH94" i="16"/>
  <c r="BS94" i="16"/>
  <c r="BB94" i="16"/>
  <c r="AM94" i="16"/>
  <c r="W94" i="16"/>
  <c r="JI94" i="16"/>
  <c r="FW94" i="16"/>
  <c r="EY94" i="16"/>
  <c r="EF94" i="16"/>
  <c r="DK94" i="16"/>
  <c r="CV94" i="16"/>
  <c r="CG94" i="16"/>
  <c r="BQ94" i="16"/>
  <c r="BA94" i="16"/>
  <c r="AK94" i="16"/>
  <c r="U94" i="16"/>
  <c r="HL94" i="16"/>
  <c r="GS94" i="16"/>
  <c r="FU94" i="16"/>
  <c r="EW94" i="16"/>
  <c r="EE94" i="16"/>
  <c r="DJ94" i="16"/>
  <c r="CU94" i="16"/>
  <c r="CF94" i="16"/>
  <c r="BO94" i="16"/>
  <c r="AZ94" i="16"/>
  <c r="AJ94" i="16"/>
  <c r="T94" i="16"/>
  <c r="FG94" i="16"/>
  <c r="EI94" i="16"/>
  <c r="DR94" i="16"/>
  <c r="CZ94" i="16"/>
  <c r="CJ94" i="16"/>
  <c r="BU94" i="16"/>
  <c r="BE94" i="16"/>
  <c r="IT94" i="16"/>
  <c r="Z94" i="16"/>
  <c r="AO94" i="16"/>
  <c r="FU93" i="16"/>
  <c r="CY93" i="16"/>
  <c r="HD93" i="16"/>
  <c r="EE93" i="16"/>
  <c r="GR93" i="16"/>
  <c r="DU93" i="16"/>
  <c r="HZ93" i="16"/>
  <c r="FA93" i="16"/>
  <c r="HB93" i="16"/>
  <c r="IT93" i="16"/>
  <c r="JB93" i="16"/>
  <c r="IQ93" i="16"/>
  <c r="HS93" i="16"/>
  <c r="EA93" i="16"/>
  <c r="GG93" i="16"/>
  <c r="DT93" i="16"/>
  <c r="EC93" i="16"/>
  <c r="GX93" i="16"/>
  <c r="DY93" i="16"/>
  <c r="HP93" i="16"/>
  <c r="EQ93" i="16"/>
  <c r="IY93" i="16"/>
  <c r="FZ93" i="16"/>
  <c r="EG93" i="16"/>
  <c r="IM93" i="16"/>
  <c r="FN93" i="16"/>
  <c r="GW93" i="16"/>
  <c r="IO93" i="16"/>
  <c r="EF93" i="16"/>
  <c r="EX93" i="16"/>
  <c r="EI93" i="16"/>
  <c r="DH93" i="16"/>
  <c r="GI93" i="16"/>
  <c r="EY93" i="16"/>
  <c r="EL93" i="16"/>
  <c r="ER93" i="16"/>
  <c r="HM93" i="16"/>
  <c r="EN93" i="16"/>
  <c r="IF93" i="16"/>
  <c r="FG93" i="16"/>
  <c r="GP93" i="16"/>
  <c r="EV93" i="16"/>
  <c r="JD93" i="16"/>
  <c r="GD93" i="16"/>
  <c r="DG93" i="16"/>
  <c r="HL93" i="16"/>
  <c r="DD93" i="16"/>
  <c r="JC93" i="16"/>
  <c r="ES93" i="16"/>
  <c r="FJ93" i="16"/>
  <c r="FQ93" i="16"/>
  <c r="HO93" i="16"/>
  <c r="CZ93" i="16"/>
  <c r="GZ93" i="16"/>
  <c r="DR93" i="16"/>
  <c r="JF93" i="16"/>
  <c r="IB93" i="16"/>
  <c r="IC93" i="16"/>
  <c r="FD93" i="16"/>
  <c r="IV93" i="16"/>
  <c r="FW93" i="16"/>
  <c r="DA93" i="16"/>
  <c r="HE93" i="16"/>
  <c r="FL93" i="16"/>
  <c r="GU93" i="16"/>
  <c r="DV93" i="16"/>
  <c r="IA93" i="16"/>
  <c r="DP93" i="16"/>
  <c r="FF93" i="16"/>
  <c r="FV93" i="16"/>
  <c r="HI93" i="16"/>
  <c r="DK93" i="16"/>
  <c r="IJ93" i="16"/>
  <c r="HX93" i="16"/>
  <c r="FH93" i="16"/>
  <c r="IS93" i="16"/>
  <c r="FT93" i="16"/>
  <c r="GL93" i="16"/>
  <c r="DO93" i="16"/>
  <c r="HV93" i="16"/>
  <c r="GA93" i="16"/>
  <c r="DE93" i="16"/>
  <c r="HJ93" i="16"/>
  <c r="EJ93" i="16"/>
  <c r="IR93" i="16"/>
  <c r="EB93" i="16"/>
  <c r="FS93" i="16"/>
  <c r="GH93" i="16"/>
  <c r="JG93" i="16"/>
  <c r="FK93" i="16"/>
  <c r="JI93" i="16"/>
  <c r="GJ93" i="16"/>
  <c r="HA93" i="16"/>
  <c r="ED93" i="16"/>
  <c r="IK93" i="16"/>
  <c r="GQ93" i="16"/>
  <c r="DS93" i="16"/>
  <c r="HY93" i="16"/>
  <c r="EZ93" i="16"/>
  <c r="JH93" i="16"/>
  <c r="EO93" i="16"/>
  <c r="GF93" i="16"/>
  <c r="GT93" i="16"/>
  <c r="GT95" i="16" l="1"/>
  <c r="EL95" i="16"/>
  <c r="DZ95" i="16"/>
  <c r="CP95" i="16"/>
  <c r="CD95" i="16"/>
  <c r="BR95" i="16"/>
  <c r="BF95" i="16"/>
  <c r="AT95" i="16"/>
  <c r="AH95" i="16"/>
  <c r="V95" i="16"/>
  <c r="IQ95" i="16"/>
  <c r="IC95" i="16"/>
  <c r="FC95" i="16"/>
  <c r="HO95" i="16"/>
  <c r="HB95" i="16"/>
  <c r="EB95" i="16"/>
  <c r="CN95" i="16"/>
  <c r="CA95" i="16"/>
  <c r="BN95" i="16"/>
  <c r="BA95" i="16"/>
  <c r="AN95" i="16"/>
  <c r="AA95" i="16"/>
  <c r="HN95" i="16"/>
  <c r="FN95" i="16"/>
  <c r="FA95" i="16"/>
  <c r="EN95" i="16"/>
  <c r="CZ95" i="16"/>
  <c r="CM95" i="16"/>
  <c r="BZ95" i="16"/>
  <c r="BM95" i="16"/>
  <c r="AZ95" i="16"/>
  <c r="AM95" i="16"/>
  <c r="Z95" i="16"/>
  <c r="IZ95" i="16"/>
  <c r="IM95" i="16"/>
  <c r="HZ95" i="16"/>
  <c r="EZ95" i="16"/>
  <c r="CY95" i="16"/>
  <c r="CL95" i="16"/>
  <c r="BY95" i="16"/>
  <c r="BL95" i="16"/>
  <c r="AY95" i="16"/>
  <c r="AL95" i="16"/>
  <c r="Y95" i="16"/>
  <c r="K95" i="16"/>
  <c r="L95" i="16" s="1"/>
  <c r="IY95" i="16"/>
  <c r="GY95" i="16"/>
  <c r="GL95" i="16"/>
  <c r="FY95" i="16"/>
  <c r="CX95" i="16"/>
  <c r="CK95" i="16"/>
  <c r="BX95" i="16"/>
  <c r="BK95" i="16"/>
  <c r="AX95" i="16"/>
  <c r="AK95" i="16"/>
  <c r="X95" i="16"/>
  <c r="GX95" i="16"/>
  <c r="GK95" i="16"/>
  <c r="EW95" i="16"/>
  <c r="EJ95" i="16"/>
  <c r="DW95" i="16"/>
  <c r="DJ95" i="16"/>
  <c r="CW95" i="16"/>
  <c r="CJ95" i="16"/>
  <c r="BW95" i="16"/>
  <c r="BJ95" i="16"/>
  <c r="AW95" i="16"/>
  <c r="AJ95" i="16"/>
  <c r="W95" i="16"/>
  <c r="IG95" i="16"/>
  <c r="HG95" i="16"/>
  <c r="GF95" i="16"/>
  <c r="FF95" i="16"/>
  <c r="CO95" i="16"/>
  <c r="BQ95" i="16"/>
  <c r="AS95" i="16"/>
  <c r="U95" i="16"/>
  <c r="HE95" i="16"/>
  <c r="GE95" i="16"/>
  <c r="FE95" i="16"/>
  <c r="EE95" i="16"/>
  <c r="CI95" i="16"/>
  <c r="BP95" i="16"/>
  <c r="AR95" i="16"/>
  <c r="T95" i="16"/>
  <c r="JE95" i="16"/>
  <c r="GD95" i="16"/>
  <c r="FD95" i="16"/>
  <c r="ED95" i="16"/>
  <c r="DF95" i="16"/>
  <c r="CH95" i="16"/>
  <c r="BO95" i="16"/>
  <c r="AQ95" i="16"/>
  <c r="S95" i="16"/>
  <c r="IW95" i="16"/>
  <c r="HW95" i="16"/>
  <c r="EV95" i="16"/>
  <c r="EC95" i="16"/>
  <c r="DE95" i="16"/>
  <c r="CG95" i="16"/>
  <c r="BI95" i="16"/>
  <c r="AP95" i="16"/>
  <c r="R95" i="16"/>
  <c r="HV95" i="16"/>
  <c r="GV95" i="16"/>
  <c r="DV95" i="16"/>
  <c r="DD95" i="16"/>
  <c r="CF95" i="16"/>
  <c r="BH95" i="16"/>
  <c r="AO95" i="16"/>
  <c r="Q95" i="16"/>
  <c r="GU95" i="16"/>
  <c r="FT95" i="16"/>
  <c r="DC95" i="16"/>
  <c r="CE95" i="16"/>
  <c r="BG95" i="16"/>
  <c r="AI95" i="16"/>
  <c r="P95" i="16"/>
  <c r="FS95" i="16"/>
  <c r="ES95" i="16"/>
  <c r="CV95" i="16"/>
  <c r="CC95" i="16"/>
  <c r="BE95" i="16"/>
  <c r="AG95" i="16"/>
  <c r="O95" i="16"/>
  <c r="EQ95" i="16"/>
  <c r="DR95" i="16"/>
  <c r="CT95" i="16"/>
  <c r="BV95" i="16"/>
  <c r="BC95" i="16"/>
  <c r="AE95" i="16"/>
  <c r="E96" i="16"/>
  <c r="IJ95" i="16"/>
  <c r="DQ95" i="16"/>
  <c r="CS95" i="16"/>
  <c r="BU95" i="16"/>
  <c r="BB95" i="16"/>
  <c r="AD95" i="16"/>
  <c r="JI95" i="16"/>
  <c r="II95" i="16"/>
  <c r="HI95" i="16"/>
  <c r="CR95" i="16"/>
  <c r="BT95" i="16"/>
  <c r="AV95" i="16"/>
  <c r="AC95" i="16"/>
  <c r="JH95" i="16"/>
  <c r="IH95" i="16"/>
  <c r="HH95" i="16"/>
  <c r="GG95" i="16"/>
  <c r="CQ95" i="16"/>
  <c r="BS95" i="16"/>
  <c r="AU95" i="16"/>
  <c r="AB95" i="16"/>
  <c r="ER95" i="16"/>
  <c r="DS95" i="16"/>
  <c r="CU95" i="16"/>
  <c r="CB95" i="16"/>
  <c r="BD95" i="16"/>
  <c r="AF95" i="16"/>
  <c r="GR95" i="16"/>
  <c r="FM94" i="16"/>
  <c r="GN94" i="16"/>
  <c r="GO94" i="16"/>
  <c r="HC94" i="16"/>
  <c r="DD94" i="16"/>
  <c r="JE94" i="16"/>
  <c r="EX94" i="16"/>
  <c r="FV94" i="16"/>
  <c r="IW94" i="16"/>
  <c r="HH94" i="16"/>
  <c r="FR94" i="16"/>
  <c r="DX94" i="16"/>
  <c r="GZ94" i="16"/>
  <c r="IA94" i="16"/>
  <c r="IB94" i="16"/>
  <c r="IQ94" i="16"/>
  <c r="EQ94" i="16"/>
  <c r="GH94" i="16"/>
  <c r="JC94" i="16"/>
  <c r="FS94" i="16"/>
  <c r="GE94" i="16"/>
  <c r="IJ94" i="16"/>
  <c r="GU94" i="16"/>
  <c r="FE94" i="16"/>
  <c r="DP94" i="16"/>
  <c r="DA94" i="16"/>
  <c r="IG94" i="16"/>
  <c r="GL94" i="16"/>
  <c r="EV94" i="16"/>
  <c r="IM94" i="16"/>
  <c r="DO94" i="16"/>
  <c r="EC94" i="16"/>
  <c r="GD94" i="16"/>
  <c r="HR94" i="16"/>
  <c r="IX94" i="16"/>
  <c r="EA94" i="16"/>
  <c r="JA94" i="16"/>
  <c r="GX94" i="16"/>
  <c r="JH94" i="16"/>
  <c r="HS94" i="16"/>
  <c r="FX94" i="16"/>
  <c r="EH94" i="16"/>
  <c r="DS94" i="16"/>
  <c r="DC94" i="16"/>
  <c r="IY94" i="16"/>
  <c r="HJ94" i="16"/>
  <c r="FT94" i="16"/>
  <c r="IZ94" i="16"/>
  <c r="EB94" i="16"/>
  <c r="EP94" i="16"/>
  <c r="GQ94" i="16"/>
  <c r="ID94" i="16"/>
  <c r="HI94" i="16"/>
  <c r="HZ94" i="16"/>
  <c r="FQ94" i="16"/>
  <c r="HF94" i="16"/>
  <c r="HV94" i="16"/>
  <c r="IK94" i="16"/>
  <c r="GV94" i="16"/>
  <c r="FF94" i="16"/>
  <c r="EJ94" i="16"/>
  <c r="DT94" i="16"/>
  <c r="DE94" i="16"/>
  <c r="IH94" i="16"/>
  <c r="GR94" i="16"/>
  <c r="DL94" i="16"/>
  <c r="EN94" i="16"/>
  <c r="EO94" i="16"/>
  <c r="FC94" i="16"/>
  <c r="HD94" i="16"/>
  <c r="DB94" i="16"/>
  <c r="IP94" i="16"/>
  <c r="IB95" i="16" l="1"/>
  <c r="JD95" i="16"/>
  <c r="EX95" i="16"/>
  <c r="HL95" i="16"/>
  <c r="DL95" i="16"/>
  <c r="GA95" i="16"/>
  <c r="IO95" i="16"/>
  <c r="FJ95" i="16"/>
  <c r="FR95" i="16"/>
  <c r="DU95" i="16"/>
  <c r="EU95" i="16"/>
  <c r="FW95" i="16"/>
  <c r="HD95" i="16"/>
  <c r="IF95" i="16"/>
  <c r="JG95" i="16"/>
  <c r="FK95" i="16"/>
  <c r="HY95" i="16"/>
  <c r="DY95" i="16"/>
  <c r="GN95" i="16"/>
  <c r="DA95" i="16"/>
  <c r="JC95" i="16"/>
  <c r="FV95" i="16"/>
  <c r="IN96" i="16"/>
  <c r="FT96" i="16"/>
  <c r="HC96" i="16"/>
  <c r="EI96" i="16"/>
  <c r="CY96" i="16"/>
  <c r="CM96" i="16"/>
  <c r="CA96" i="16"/>
  <c r="BO96" i="16"/>
  <c r="BC96" i="16"/>
  <c r="AQ96" i="16"/>
  <c r="AE96" i="16"/>
  <c r="IE96" i="16"/>
  <c r="EW96" i="16"/>
  <c r="CV96" i="16"/>
  <c r="CI96" i="16"/>
  <c r="BV96" i="16"/>
  <c r="BI96" i="16"/>
  <c r="AV96" i="16"/>
  <c r="AI96" i="16"/>
  <c r="V96" i="16"/>
  <c r="IO96" i="16"/>
  <c r="EY96" i="16"/>
  <c r="CS96" i="16"/>
  <c r="CE96" i="16"/>
  <c r="BQ96" i="16"/>
  <c r="BB96" i="16"/>
  <c r="AN96" i="16"/>
  <c r="Z96" i="16"/>
  <c r="HW96" i="16"/>
  <c r="GS96" i="16"/>
  <c r="EX96" i="16"/>
  <c r="EH96" i="16"/>
  <c r="CR96" i="16"/>
  <c r="CD96" i="16"/>
  <c r="BP96" i="16"/>
  <c r="BA96" i="16"/>
  <c r="AM96" i="16"/>
  <c r="Y96" i="16"/>
  <c r="K96" i="16"/>
  <c r="L96" i="16" s="1"/>
  <c r="IK96" i="16"/>
  <c r="HV96" i="16"/>
  <c r="EG96" i="16"/>
  <c r="DE96" i="16"/>
  <c r="CQ96" i="16"/>
  <c r="CC96" i="16"/>
  <c r="BN96" i="16"/>
  <c r="AZ96" i="16"/>
  <c r="AL96" i="16"/>
  <c r="X96" i="16"/>
  <c r="HF96" i="16"/>
  <c r="FZ96" i="16"/>
  <c r="FJ96" i="16"/>
  <c r="ET96" i="16"/>
  <c r="EF96" i="16"/>
  <c r="DR96" i="16"/>
  <c r="CP96" i="16"/>
  <c r="CB96" i="16"/>
  <c r="BM96" i="16"/>
  <c r="AY96" i="16"/>
  <c r="AK96" i="16"/>
  <c r="W96" i="16"/>
  <c r="IX96" i="16"/>
  <c r="II96" i="16"/>
  <c r="HT96" i="16"/>
  <c r="HE96" i="16"/>
  <c r="GN96" i="16"/>
  <c r="DC96" i="16"/>
  <c r="CO96" i="16"/>
  <c r="BZ96" i="16"/>
  <c r="BL96" i="16"/>
  <c r="AX96" i="16"/>
  <c r="AJ96" i="16"/>
  <c r="U96" i="16"/>
  <c r="FW96" i="16"/>
  <c r="ER96" i="16"/>
  <c r="ED96" i="16"/>
  <c r="DP96" i="16"/>
  <c r="DB96" i="16"/>
  <c r="CN96" i="16"/>
  <c r="BY96" i="16"/>
  <c r="BK96" i="16"/>
  <c r="AW96" i="16"/>
  <c r="AH96" i="16"/>
  <c r="T96" i="16"/>
  <c r="JH96" i="16"/>
  <c r="GW96" i="16"/>
  <c r="FQ96" i="16"/>
  <c r="EN96" i="16"/>
  <c r="DL96" i="16"/>
  <c r="CH96" i="16"/>
  <c r="BF96" i="16"/>
  <c r="AC96" i="16"/>
  <c r="FP96" i="16"/>
  <c r="DJ96" i="16"/>
  <c r="CG96" i="16"/>
  <c r="BE96" i="16"/>
  <c r="AB96" i="16"/>
  <c r="JE96" i="16"/>
  <c r="CF96" i="16"/>
  <c r="BD96" i="16"/>
  <c r="AA96" i="16"/>
  <c r="IV96" i="16"/>
  <c r="HR96" i="16"/>
  <c r="GK96" i="16"/>
  <c r="FE96" i="16"/>
  <c r="DA96" i="16"/>
  <c r="BX96" i="16"/>
  <c r="AU96" i="16"/>
  <c r="S96" i="16"/>
  <c r="IU96" i="16"/>
  <c r="GJ96" i="16"/>
  <c r="FD96" i="16"/>
  <c r="EB96" i="16"/>
  <c r="CZ96" i="16"/>
  <c r="BW96" i="16"/>
  <c r="AT96" i="16"/>
  <c r="R96" i="16"/>
  <c r="FC96" i="16"/>
  <c r="CX96" i="16"/>
  <c r="BU96" i="16"/>
  <c r="AS96" i="16"/>
  <c r="Q96" i="16"/>
  <c r="IR96" i="16"/>
  <c r="CW96" i="16"/>
  <c r="BT96" i="16"/>
  <c r="AR96" i="16"/>
  <c r="P96" i="16"/>
  <c r="IP96" i="16"/>
  <c r="HJ96" i="16"/>
  <c r="GD96" i="16"/>
  <c r="EZ96" i="16"/>
  <c r="CT96" i="16"/>
  <c r="BR96" i="16"/>
  <c r="AO96" i="16"/>
  <c r="GZ96" i="16"/>
  <c r="EQ96" i="16"/>
  <c r="DO96" i="16"/>
  <c r="CL96" i="16"/>
  <c r="BJ96" i="16"/>
  <c r="AG96" i="16"/>
  <c r="E97" i="16"/>
  <c r="DN96" i="16"/>
  <c r="CK96" i="16"/>
  <c r="BH96" i="16"/>
  <c r="AF96" i="16"/>
  <c r="JI96" i="16"/>
  <c r="ID96" i="16"/>
  <c r="GX96" i="16"/>
  <c r="CJ96" i="16"/>
  <c r="BG96" i="16"/>
  <c r="AD96" i="16"/>
  <c r="HK96" i="16"/>
  <c r="GG96" i="16"/>
  <c r="FA96" i="16"/>
  <c r="DY96" i="16"/>
  <c r="CU96" i="16"/>
  <c r="BS96" i="16"/>
  <c r="O96" i="16"/>
  <c r="AP96" i="16"/>
  <c r="DT95" i="16"/>
  <c r="ET95" i="16"/>
  <c r="FU95" i="16"/>
  <c r="GW95" i="16"/>
  <c r="IE95" i="16"/>
  <c r="JF95" i="16"/>
  <c r="FX95" i="16"/>
  <c r="IL95" i="16"/>
  <c r="EM95" i="16"/>
  <c r="HA95" i="16"/>
  <c r="DO95" i="16"/>
  <c r="EP95" i="16"/>
  <c r="GH95" i="16"/>
  <c r="HF95" i="16"/>
  <c r="HS95" i="16"/>
  <c r="DP95" i="16"/>
  <c r="EI95" i="16"/>
  <c r="FQ95" i="16"/>
  <c r="GS95" i="16"/>
  <c r="HU95" i="16"/>
  <c r="IV95" i="16"/>
  <c r="HK95" i="16"/>
  <c r="DX95" i="16"/>
  <c r="FZ95" i="16"/>
  <c r="IN95" i="16"/>
  <c r="FB95" i="16"/>
  <c r="GC95" i="16"/>
  <c r="HR95" i="16"/>
  <c r="DK95" i="16"/>
  <c r="FP95" i="16"/>
  <c r="IS95" i="16"/>
  <c r="DI95" i="16"/>
  <c r="EH95" i="16"/>
  <c r="FI95" i="16"/>
  <c r="GQ95" i="16"/>
  <c r="HT95" i="16"/>
  <c r="IU95" i="16"/>
  <c r="HX95" i="16"/>
  <c r="EK95" i="16"/>
  <c r="GM95" i="16"/>
  <c r="JA95" i="16"/>
  <c r="FO95" i="16"/>
  <c r="GP95" i="16"/>
  <c r="ID95" i="16"/>
  <c r="FM95" i="16"/>
  <c r="IA95" i="16"/>
  <c r="EO95" i="16"/>
  <c r="EG95" i="16"/>
  <c r="FH95" i="16"/>
  <c r="GJ95" i="16"/>
  <c r="HQ95" i="16"/>
  <c r="IT95" i="16"/>
  <c r="DH95" i="16"/>
  <c r="IK95" i="16"/>
  <c r="EY95" i="16"/>
  <c r="GZ95" i="16"/>
  <c r="DM95" i="16"/>
  <c r="GB95" i="16"/>
  <c r="HC95" i="16"/>
  <c r="DB95" i="16"/>
  <c r="IP95" i="16"/>
  <c r="FG95" i="16"/>
  <c r="GI95" i="16"/>
  <c r="HJ95" i="16"/>
  <c r="IR95" i="16"/>
  <c r="DG95" i="16"/>
  <c r="EF95" i="16"/>
  <c r="IX95" i="16"/>
  <c r="FL95" i="16"/>
  <c r="HM95" i="16"/>
  <c r="EA95" i="16"/>
  <c r="GO95" i="16"/>
  <c r="HP95" i="16"/>
  <c r="DN95" i="16"/>
  <c r="JB95" i="16"/>
  <c r="JD96" i="16" l="1"/>
  <c r="FK96" i="16"/>
  <c r="HO96" i="16"/>
  <c r="IZ96" i="16"/>
  <c r="JB96" i="16"/>
  <c r="FM96" i="16"/>
  <c r="FY96" i="16"/>
  <c r="IA96" i="16"/>
  <c r="GB96" i="16"/>
  <c r="DG96" i="16"/>
  <c r="GM96" i="16"/>
  <c r="IM96" i="16"/>
  <c r="DU96" i="16"/>
  <c r="HA96" i="16"/>
  <c r="DK96" i="16"/>
  <c r="IY96" i="16"/>
  <c r="IQ96" i="16"/>
  <c r="FV96" i="16"/>
  <c r="EA96" i="16"/>
  <c r="HN96" i="16"/>
  <c r="EM96" i="16"/>
  <c r="IC96" i="16"/>
  <c r="FF96" i="16"/>
  <c r="GO96" i="16"/>
  <c r="DS96" i="16"/>
  <c r="HH96" i="16"/>
  <c r="EK96" i="16"/>
  <c r="HQ96" i="16"/>
  <c r="DW96" i="16"/>
  <c r="FH96" i="16"/>
  <c r="HU96" i="16"/>
  <c r="GI96" i="16"/>
  <c r="IL96" i="16"/>
  <c r="FU96" i="16"/>
  <c r="DZ96" i="16"/>
  <c r="HM96" i="16"/>
  <c r="EL96" i="16"/>
  <c r="HZ96" i="16"/>
  <c r="HB96" i="16"/>
  <c r="EE96" i="16"/>
  <c r="IJ96" i="16"/>
  <c r="FL96" i="16"/>
  <c r="JC96" i="16"/>
  <c r="GC96" i="16"/>
  <c r="JG96" i="16"/>
  <c r="FG96" i="16"/>
  <c r="GR96" i="16"/>
  <c r="IG96" i="16"/>
  <c r="GL96" i="16"/>
  <c r="EV96" i="16"/>
  <c r="IS96" i="16"/>
  <c r="GF96" i="16"/>
  <c r="DM96" i="16"/>
  <c r="GY96" i="16"/>
  <c r="FB96" i="16"/>
  <c r="IT96" i="16"/>
  <c r="FO96" i="16"/>
  <c r="JF96" i="16"/>
  <c r="HS96" i="16"/>
  <c r="ES96" i="16"/>
  <c r="JA96" i="16"/>
  <c r="GA96" i="16"/>
  <c r="GT96" i="16"/>
  <c r="DI96" i="16"/>
  <c r="FS96" i="16"/>
  <c r="HD96" i="16"/>
  <c r="EP96" i="16"/>
  <c r="DH96" i="16"/>
  <c r="FN96" i="16"/>
  <c r="EO96" i="16"/>
  <c r="IF96" i="16"/>
  <c r="GH96" i="16"/>
  <c r="GU96" i="16"/>
  <c r="IH96" i="16"/>
  <c r="FI96" i="16"/>
  <c r="GP96" i="16"/>
  <c r="DF96" i="16"/>
  <c r="HI96" i="16"/>
  <c r="DV96" i="16"/>
  <c r="GE96" i="16"/>
  <c r="HP96" i="16"/>
  <c r="GV96" i="16"/>
  <c r="DQ96" i="16"/>
  <c r="EU96" i="16"/>
  <c r="FR96" i="16"/>
  <c r="IB97" i="16"/>
  <c r="HP97" i="16"/>
  <c r="HD97" i="16"/>
  <c r="GR97" i="16"/>
  <c r="GF97" i="16"/>
  <c r="FT97" i="16"/>
  <c r="FH97" i="16"/>
  <c r="CZ97" i="16"/>
  <c r="CN97" i="16"/>
  <c r="CB97" i="16"/>
  <c r="BP97" i="16"/>
  <c r="BD97" i="16"/>
  <c r="AR97" i="16"/>
  <c r="AF97" i="16"/>
  <c r="T97" i="16"/>
  <c r="GQ97" i="16"/>
  <c r="GE97" i="16"/>
  <c r="FS97" i="16"/>
  <c r="FG97" i="16"/>
  <c r="EU97" i="16"/>
  <c r="EI97" i="16"/>
  <c r="DW97" i="16"/>
  <c r="CY97" i="16"/>
  <c r="CM97" i="16"/>
  <c r="CA97" i="16"/>
  <c r="BO97" i="16"/>
  <c r="BC97" i="16"/>
  <c r="AQ97" i="16"/>
  <c r="AE97" i="16"/>
  <c r="S97" i="16"/>
  <c r="JD97" i="16"/>
  <c r="IQ97" i="16"/>
  <c r="IE97" i="16"/>
  <c r="FK97" i="16"/>
  <c r="EY97" i="16"/>
  <c r="EM97" i="16"/>
  <c r="EA97" i="16"/>
  <c r="JC97" i="16"/>
  <c r="IK97" i="16"/>
  <c r="HV97" i="16"/>
  <c r="ED97" i="16"/>
  <c r="DO97" i="16"/>
  <c r="DA97" i="16"/>
  <c r="CK97" i="16"/>
  <c r="BW97" i="16"/>
  <c r="BI97" i="16"/>
  <c r="AU97" i="16"/>
  <c r="AG97" i="16"/>
  <c r="Q97" i="16"/>
  <c r="HE97" i="16"/>
  <c r="GM97" i="16"/>
  <c r="FV97" i="16"/>
  <c r="FD97" i="16"/>
  <c r="EN97" i="16"/>
  <c r="DU97" i="16"/>
  <c r="DF97" i="16"/>
  <c r="CQ97" i="16"/>
  <c r="BZ97" i="16"/>
  <c r="BK97" i="16"/>
  <c r="AV97" i="16"/>
  <c r="AD97" i="16"/>
  <c r="O97" i="16"/>
  <c r="JG97" i="16"/>
  <c r="IL97" i="16"/>
  <c r="HU97" i="16"/>
  <c r="HB97" i="16"/>
  <c r="GL97" i="16"/>
  <c r="FU97" i="16"/>
  <c r="CP97" i="16"/>
  <c r="BY97" i="16"/>
  <c r="BJ97" i="16"/>
  <c r="AT97" i="16"/>
  <c r="AC97" i="16"/>
  <c r="JF97" i="16"/>
  <c r="IJ97" i="16"/>
  <c r="HT97" i="16"/>
  <c r="DS97" i="16"/>
  <c r="DD97" i="16"/>
  <c r="CO97" i="16"/>
  <c r="BX97" i="16"/>
  <c r="BH97" i="16"/>
  <c r="AS97" i="16"/>
  <c r="AB97" i="16"/>
  <c r="GJ97" i="16"/>
  <c r="FQ97" i="16"/>
  <c r="FA97" i="16"/>
  <c r="EH97" i="16"/>
  <c r="DR97" i="16"/>
  <c r="DC97" i="16"/>
  <c r="CL97" i="16"/>
  <c r="BV97" i="16"/>
  <c r="BG97" i="16"/>
  <c r="AP97" i="16"/>
  <c r="AA97" i="16"/>
  <c r="K97" i="16"/>
  <c r="L97" i="16" s="1"/>
  <c r="EK97" i="16" s="1"/>
  <c r="IX97" i="16"/>
  <c r="IH97" i="16"/>
  <c r="HQ97" i="16"/>
  <c r="GY97" i="16"/>
  <c r="GH97" i="16"/>
  <c r="FP97" i="16"/>
  <c r="EZ97" i="16"/>
  <c r="EG97" i="16"/>
  <c r="DB97" i="16"/>
  <c r="CJ97" i="16"/>
  <c r="BU97" i="16"/>
  <c r="BF97" i="16"/>
  <c r="AO97" i="16"/>
  <c r="Z97" i="16"/>
  <c r="IW97" i="16"/>
  <c r="IG97" i="16"/>
  <c r="HN97" i="16"/>
  <c r="GX97" i="16"/>
  <c r="GG97" i="16"/>
  <c r="EX97" i="16"/>
  <c r="EF97" i="16"/>
  <c r="DP97" i="16"/>
  <c r="CX97" i="16"/>
  <c r="CI97" i="16"/>
  <c r="BT97" i="16"/>
  <c r="BE97" i="16"/>
  <c r="AN97" i="16"/>
  <c r="Y97" i="16"/>
  <c r="IV97" i="16"/>
  <c r="IF97" i="16"/>
  <c r="GW97" i="16"/>
  <c r="GD97" i="16"/>
  <c r="FN97" i="16"/>
  <c r="EW97" i="16"/>
  <c r="EE97" i="16"/>
  <c r="IT97" i="16"/>
  <c r="IC97" i="16"/>
  <c r="HK97" i="16"/>
  <c r="GT97" i="16"/>
  <c r="GB97" i="16"/>
  <c r="FL97" i="16"/>
  <c r="EB97" i="16"/>
  <c r="DJ97" i="16"/>
  <c r="CU97" i="16"/>
  <c r="CF97" i="16"/>
  <c r="BQ97" i="16"/>
  <c r="AZ97" i="16"/>
  <c r="E98" i="16"/>
  <c r="IR97" i="16"/>
  <c r="HY97" i="16"/>
  <c r="HI97" i="16"/>
  <c r="GP97" i="16"/>
  <c r="FF97" i="16"/>
  <c r="EP97" i="16"/>
  <c r="DY97" i="16"/>
  <c r="DH97" i="16"/>
  <c r="CS97" i="16"/>
  <c r="CD97" i="16"/>
  <c r="BM97" i="16"/>
  <c r="AX97" i="16"/>
  <c r="JI97" i="16"/>
  <c r="IP97" i="16"/>
  <c r="HX97" i="16"/>
  <c r="GN97" i="16"/>
  <c r="FX97" i="16"/>
  <c r="FE97" i="16"/>
  <c r="EO97" i="16"/>
  <c r="DV97" i="16"/>
  <c r="DG97" i="16"/>
  <c r="CR97" i="16"/>
  <c r="CC97" i="16"/>
  <c r="BL97" i="16"/>
  <c r="FI97" i="16"/>
  <c r="CG97" i="16"/>
  <c r="AJ97" i="16"/>
  <c r="IU97" i="16"/>
  <c r="ET97" i="16"/>
  <c r="CE97" i="16"/>
  <c r="AI97" i="16"/>
  <c r="IS97" i="16"/>
  <c r="EQ97" i="16"/>
  <c r="BS97" i="16"/>
  <c r="AH97" i="16"/>
  <c r="ID97" i="16"/>
  <c r="EC97" i="16"/>
  <c r="BR97" i="16"/>
  <c r="X97" i="16"/>
  <c r="HZ97" i="16"/>
  <c r="DZ97" i="16"/>
  <c r="BN97" i="16"/>
  <c r="W97" i="16"/>
  <c r="HL97" i="16"/>
  <c r="DN97" i="16"/>
  <c r="BB97" i="16"/>
  <c r="V97" i="16"/>
  <c r="HJ97" i="16"/>
  <c r="DM97" i="16"/>
  <c r="BA97" i="16"/>
  <c r="U97" i="16"/>
  <c r="GS97" i="16"/>
  <c r="CW97" i="16"/>
  <c r="AW97" i="16"/>
  <c r="P97" i="16"/>
  <c r="GC97" i="16"/>
  <c r="CV97" i="16"/>
  <c r="AM97" i="16"/>
  <c r="GA97" i="16"/>
  <c r="CT97" i="16"/>
  <c r="AL97" i="16"/>
  <c r="FM97" i="16"/>
  <c r="CH97" i="16"/>
  <c r="AK97" i="16"/>
  <c r="GV97" i="16"/>
  <c r="DI97" i="16"/>
  <c r="AY97" i="16"/>
  <c r="R97" i="16"/>
  <c r="DX96" i="16"/>
  <c r="HL96" i="16"/>
  <c r="EC96" i="16"/>
  <c r="HY96" i="16"/>
  <c r="IW96" i="16"/>
  <c r="FX96" i="16"/>
  <c r="DD96" i="16"/>
  <c r="HG96" i="16"/>
  <c r="DT96" i="16"/>
  <c r="HX96" i="16"/>
  <c r="EJ96" i="16"/>
  <c r="GQ96" i="16"/>
  <c r="IB96" i="16"/>
  <c r="HI98" i="16" l="1"/>
  <c r="GW98" i="16"/>
  <c r="FY98" i="16"/>
  <c r="FM98" i="16"/>
  <c r="FA98" i="16"/>
  <c r="EO98" i="16"/>
  <c r="EC98" i="16"/>
  <c r="CS98" i="16"/>
  <c r="CG98" i="16"/>
  <c r="BU98" i="16"/>
  <c r="BI98" i="16"/>
  <c r="AW98" i="16"/>
  <c r="AK98" i="16"/>
  <c r="Y98" i="16"/>
  <c r="JB98" i="16"/>
  <c r="IP98" i="16"/>
  <c r="ID98" i="16"/>
  <c r="FV98" i="16"/>
  <c r="FJ98" i="16"/>
  <c r="EL98" i="16"/>
  <c r="DZ98" i="16"/>
  <c r="DN98" i="16"/>
  <c r="DB98" i="16"/>
  <c r="CP98" i="16"/>
  <c r="CD98" i="16"/>
  <c r="BR98" i="16"/>
  <c r="BF98" i="16"/>
  <c r="AT98" i="16"/>
  <c r="AH98" i="16"/>
  <c r="V98" i="16"/>
  <c r="E99" i="16"/>
  <c r="IV98" i="16"/>
  <c r="IH98" i="16"/>
  <c r="HS98" i="16"/>
  <c r="HD98" i="16"/>
  <c r="GP98" i="16"/>
  <c r="DV98" i="16"/>
  <c r="DH98" i="16"/>
  <c r="CT98" i="16"/>
  <c r="CE98" i="16"/>
  <c r="BP98" i="16"/>
  <c r="BB98" i="16"/>
  <c r="AN98" i="16"/>
  <c r="Z98" i="16"/>
  <c r="HC98" i="16"/>
  <c r="GO98" i="16"/>
  <c r="FL98" i="16"/>
  <c r="EW98" i="16"/>
  <c r="EI98" i="16"/>
  <c r="DU98" i="16"/>
  <c r="DG98" i="16"/>
  <c r="CR98" i="16"/>
  <c r="CC98" i="16"/>
  <c r="BO98" i="16"/>
  <c r="BA98" i="16"/>
  <c r="AM98" i="16"/>
  <c r="X98" i="16"/>
  <c r="IK98" i="16"/>
  <c r="HW98" i="16"/>
  <c r="HH98" i="16"/>
  <c r="GS98" i="16"/>
  <c r="GE98" i="16"/>
  <c r="DK98" i="16"/>
  <c r="CW98" i="16"/>
  <c r="CI98" i="16"/>
  <c r="BT98" i="16"/>
  <c r="BE98" i="16"/>
  <c r="AQ98" i="16"/>
  <c r="AC98" i="16"/>
  <c r="O98" i="16"/>
  <c r="GI98" i="16"/>
  <c r="FP98" i="16"/>
  <c r="ED98" i="16"/>
  <c r="DJ98" i="16"/>
  <c r="CO98" i="16"/>
  <c r="BX98" i="16"/>
  <c r="BD98" i="16"/>
  <c r="AJ98" i="16"/>
  <c r="R98" i="16"/>
  <c r="HN98" i="16"/>
  <c r="GV98" i="16"/>
  <c r="JC98" i="16"/>
  <c r="IC98" i="16"/>
  <c r="HJ98" i="16"/>
  <c r="GL98" i="16"/>
  <c r="FO98" i="16"/>
  <c r="DC98" i="16"/>
  <c r="CJ98" i="16"/>
  <c r="BM98" i="16"/>
  <c r="AS98" i="16"/>
  <c r="W98" i="16"/>
  <c r="IZ98" i="16"/>
  <c r="IB98" i="16"/>
  <c r="HG98" i="16"/>
  <c r="GJ98" i="16"/>
  <c r="FK98" i="16"/>
  <c r="DA98" i="16"/>
  <c r="CH98" i="16"/>
  <c r="BL98" i="16"/>
  <c r="AR98" i="16"/>
  <c r="U98" i="16"/>
  <c r="IX98" i="16"/>
  <c r="IA98" i="16"/>
  <c r="HE98" i="16"/>
  <c r="GG98" i="16"/>
  <c r="FI98" i="16"/>
  <c r="CZ98" i="16"/>
  <c r="CF98" i="16"/>
  <c r="BK98" i="16"/>
  <c r="AP98" i="16"/>
  <c r="T98" i="16"/>
  <c r="IW98" i="16"/>
  <c r="HZ98" i="16"/>
  <c r="HB98" i="16"/>
  <c r="GF98" i="16"/>
  <c r="FH98" i="16"/>
  <c r="CY98" i="16"/>
  <c r="CB98" i="16"/>
  <c r="BJ98" i="16"/>
  <c r="AO98" i="16"/>
  <c r="S98" i="16"/>
  <c r="IT98" i="16"/>
  <c r="HY98" i="16"/>
  <c r="GZ98" i="16"/>
  <c r="GD98" i="16"/>
  <c r="FG98" i="16"/>
  <c r="CX98" i="16"/>
  <c r="CA98" i="16"/>
  <c r="BH98" i="16"/>
  <c r="AL98" i="16"/>
  <c r="Q98" i="16"/>
  <c r="IR98" i="16"/>
  <c r="HX98" i="16"/>
  <c r="GY98" i="16"/>
  <c r="FZ98" i="16"/>
  <c r="FF98" i="16"/>
  <c r="CV98" i="16"/>
  <c r="BZ98" i="16"/>
  <c r="BG98" i="16"/>
  <c r="AI98" i="16"/>
  <c r="P98" i="16"/>
  <c r="IQ98" i="16"/>
  <c r="HT98" i="16"/>
  <c r="GX98" i="16"/>
  <c r="FX98" i="16"/>
  <c r="FE98" i="16"/>
  <c r="DO98" i="16"/>
  <c r="CU98" i="16"/>
  <c r="BY98" i="16"/>
  <c r="BC98" i="16"/>
  <c r="AG98" i="16"/>
  <c r="HO98" i="16"/>
  <c r="GR98" i="16"/>
  <c r="FU98" i="16"/>
  <c r="FB98" i="16"/>
  <c r="EF98" i="16"/>
  <c r="CN98" i="16"/>
  <c r="BV98" i="16"/>
  <c r="AY98" i="16"/>
  <c r="AE98" i="16"/>
  <c r="JF98" i="16"/>
  <c r="IJ98" i="16"/>
  <c r="HL98" i="16"/>
  <c r="GN98" i="16"/>
  <c r="FS98" i="16"/>
  <c r="EV98" i="16"/>
  <c r="EB98" i="16"/>
  <c r="CL98" i="16"/>
  <c r="BQ98" i="16"/>
  <c r="AV98" i="16"/>
  <c r="AB98" i="16"/>
  <c r="JD98" i="16"/>
  <c r="IE98" i="16"/>
  <c r="HK98" i="16"/>
  <c r="GM98" i="16"/>
  <c r="FR98" i="16"/>
  <c r="ET98" i="16"/>
  <c r="EA98" i="16"/>
  <c r="CK98" i="16"/>
  <c r="BN98" i="16"/>
  <c r="AU98" i="16"/>
  <c r="AA98" i="16"/>
  <c r="JH98" i="16"/>
  <c r="EE98" i="16"/>
  <c r="IO98" i="16"/>
  <c r="DM98" i="16"/>
  <c r="IL98" i="16"/>
  <c r="DI98" i="16"/>
  <c r="HP98" i="16"/>
  <c r="CQ98" i="16"/>
  <c r="HM98" i="16"/>
  <c r="CM98" i="16"/>
  <c r="BW98" i="16"/>
  <c r="GQ98" i="16"/>
  <c r="BS98" i="16"/>
  <c r="FT98" i="16"/>
  <c r="AX98" i="16"/>
  <c r="FD98" i="16"/>
  <c r="AF98" i="16"/>
  <c r="EZ98" i="16"/>
  <c r="AD98" i="16"/>
  <c r="EG98" i="16"/>
  <c r="K98" i="16"/>
  <c r="L98" i="16" s="1"/>
  <c r="DP98" i="16" s="1"/>
  <c r="AZ98" i="16"/>
  <c r="HW97" i="16"/>
  <c r="ES97" i="16"/>
  <c r="FW97" i="16"/>
  <c r="HC97" i="16"/>
  <c r="IN97" i="16"/>
  <c r="GZ97" i="16"/>
  <c r="FB97" i="16"/>
  <c r="DE97" i="16"/>
  <c r="IO97" i="16"/>
  <c r="FJ97" i="16"/>
  <c r="GI97" i="16"/>
  <c r="HO97" i="16"/>
  <c r="DL97" i="16"/>
  <c r="IZ97" i="16"/>
  <c r="HR97" i="16"/>
  <c r="FR97" i="16"/>
  <c r="DT97" i="16"/>
  <c r="JH97" i="16"/>
  <c r="FZ97" i="16"/>
  <c r="GU97" i="16"/>
  <c r="IA97" i="16"/>
  <c r="DX97" i="16"/>
  <c r="JB97" i="16"/>
  <c r="II97" i="16"/>
  <c r="GK97" i="16"/>
  <c r="EL97" i="16"/>
  <c r="GO97" i="16"/>
  <c r="HG97" i="16"/>
  <c r="IM97" i="16"/>
  <c r="EJ97" i="16"/>
  <c r="JE97" i="16"/>
  <c r="HH97" i="16"/>
  <c r="FY97" i="16"/>
  <c r="ER97" i="16"/>
  <c r="HM97" i="16"/>
  <c r="FO97" i="16"/>
  <c r="DQ97" i="16"/>
  <c r="JA97" i="16"/>
  <c r="HA97" i="16"/>
  <c r="FC97" i="16"/>
  <c r="HF97" i="16"/>
  <c r="HS97" i="16"/>
  <c r="DK97" i="16"/>
  <c r="IY97" i="16"/>
  <c r="EV97" i="16"/>
  <c r="IM98" i="16" l="1"/>
  <c r="GC98" i="16"/>
  <c r="EU98" i="16"/>
  <c r="IY98" i="16"/>
  <c r="GA98" i="16"/>
  <c r="JE99" i="16"/>
  <c r="IG99" i="16"/>
  <c r="HU99" i="16"/>
  <c r="HI99" i="16"/>
  <c r="GW99" i="16"/>
  <c r="GK99" i="16"/>
  <c r="EC99" i="16"/>
  <c r="DQ99" i="16"/>
  <c r="CS99" i="16"/>
  <c r="CG99" i="16"/>
  <c r="BU99" i="16"/>
  <c r="BI99" i="16"/>
  <c r="AW99" i="16"/>
  <c r="AK99" i="16"/>
  <c r="Y99" i="16"/>
  <c r="IF99" i="16"/>
  <c r="HT99" i="16"/>
  <c r="GV99" i="16"/>
  <c r="GJ99" i="16"/>
  <c r="FX99" i="16"/>
  <c r="FL99" i="16"/>
  <c r="EZ99" i="16"/>
  <c r="DD99" i="16"/>
  <c r="CR99" i="16"/>
  <c r="CF99" i="16"/>
  <c r="BT99" i="16"/>
  <c r="JB99" i="16"/>
  <c r="IP99" i="16"/>
  <c r="ID99" i="16"/>
  <c r="HR99" i="16"/>
  <c r="HF99" i="16"/>
  <c r="EX99" i="16"/>
  <c r="EL99" i="16"/>
  <c r="DN99" i="16"/>
  <c r="DB99" i="16"/>
  <c r="CP99" i="16"/>
  <c r="CD99" i="16"/>
  <c r="BR99" i="16"/>
  <c r="BF99" i="16"/>
  <c r="AT99" i="16"/>
  <c r="AH99" i="16"/>
  <c r="V99" i="16"/>
  <c r="IV99" i="16"/>
  <c r="IE99" i="16"/>
  <c r="GZ99" i="16"/>
  <c r="GI99" i="16"/>
  <c r="FS99" i="16"/>
  <c r="FD99" i="16"/>
  <c r="EM99" i="16"/>
  <c r="DH99" i="16"/>
  <c r="CQ99" i="16"/>
  <c r="CA99" i="16"/>
  <c r="BL99" i="16"/>
  <c r="AX99" i="16"/>
  <c r="AI99" i="16"/>
  <c r="T99" i="16"/>
  <c r="E100" i="16"/>
  <c r="IU99" i="16"/>
  <c r="IC99" i="16"/>
  <c r="HN99" i="16"/>
  <c r="GG99" i="16"/>
  <c r="EK99" i="16"/>
  <c r="DV99" i="16"/>
  <c r="CO99" i="16"/>
  <c r="BZ99" i="16"/>
  <c r="BK99" i="16"/>
  <c r="AV99" i="16"/>
  <c r="AG99" i="16"/>
  <c r="S99" i="16"/>
  <c r="IY99" i="16"/>
  <c r="HC99" i="16"/>
  <c r="GN99" i="16"/>
  <c r="FG99" i="16"/>
  <c r="ER99" i="16"/>
  <c r="EA99" i="16"/>
  <c r="DK99" i="16"/>
  <c r="CV99" i="16"/>
  <c r="CE99" i="16"/>
  <c r="BO99" i="16"/>
  <c r="BA99" i="16"/>
  <c r="AM99" i="16"/>
  <c r="X99" i="16"/>
  <c r="IX99" i="16"/>
  <c r="IT99" i="16"/>
  <c r="HX99" i="16"/>
  <c r="HB99" i="16"/>
  <c r="GE99" i="16"/>
  <c r="FK99" i="16"/>
  <c r="DT99" i="16"/>
  <c r="CY99" i="16"/>
  <c r="CC99" i="16"/>
  <c r="BH99" i="16"/>
  <c r="AP99" i="16"/>
  <c r="W99" i="16"/>
  <c r="IO99" i="16"/>
  <c r="IN99" i="16"/>
  <c r="HQ99" i="16"/>
  <c r="GU99" i="16"/>
  <c r="GB99" i="16"/>
  <c r="JI99" i="16"/>
  <c r="GS99" i="16"/>
  <c r="GA99" i="16"/>
  <c r="EH99" i="16"/>
  <c r="DM99" i="16"/>
  <c r="CT99" i="16"/>
  <c r="BW99" i="16"/>
  <c r="BC99" i="16"/>
  <c r="AJ99" i="16"/>
  <c r="P99" i="16"/>
  <c r="HM99" i="16"/>
  <c r="GR99" i="16"/>
  <c r="HZ99" i="16"/>
  <c r="GQ99" i="16"/>
  <c r="FP99" i="16"/>
  <c r="EP99" i="16"/>
  <c r="DO99" i="16"/>
  <c r="CM99" i="16"/>
  <c r="BP99" i="16"/>
  <c r="AR99" i="16"/>
  <c r="U99" i="16"/>
  <c r="HY99" i="16"/>
  <c r="GP99" i="16"/>
  <c r="FO99" i="16"/>
  <c r="EJ99" i="16"/>
  <c r="DL99" i="16"/>
  <c r="CL99" i="16"/>
  <c r="BN99" i="16"/>
  <c r="AQ99" i="16"/>
  <c r="R99" i="16"/>
  <c r="JF99" i="16"/>
  <c r="FN99" i="16"/>
  <c r="EI99" i="16"/>
  <c r="DJ99" i="16"/>
  <c r="CK99" i="16"/>
  <c r="BM99" i="16"/>
  <c r="AO99" i="16"/>
  <c r="Q99" i="16"/>
  <c r="JC99" i="16"/>
  <c r="GM99" i="16"/>
  <c r="DI99" i="16"/>
  <c r="CJ99" i="16"/>
  <c r="BJ99" i="16"/>
  <c r="AN99" i="16"/>
  <c r="O99" i="16"/>
  <c r="JA99" i="16"/>
  <c r="HL99" i="16"/>
  <c r="GL99" i="16"/>
  <c r="EF99" i="16"/>
  <c r="DF99" i="16"/>
  <c r="CI99" i="16"/>
  <c r="BG99" i="16"/>
  <c r="AL99" i="16"/>
  <c r="IZ99" i="16"/>
  <c r="HK99" i="16"/>
  <c r="GF99" i="16"/>
  <c r="FB99" i="16"/>
  <c r="EE99" i="16"/>
  <c r="DC99" i="16"/>
  <c r="CH99" i="16"/>
  <c r="BE99" i="16"/>
  <c r="AF99" i="16"/>
  <c r="K99" i="16"/>
  <c r="L99" i="16" s="1"/>
  <c r="IW99" i="16"/>
  <c r="HJ99" i="16"/>
  <c r="GD99" i="16"/>
  <c r="EY99" i="16"/>
  <c r="ED99" i="16"/>
  <c r="DA99" i="16"/>
  <c r="CB99" i="16"/>
  <c r="BD99" i="16"/>
  <c r="AE99" i="16"/>
  <c r="IK99" i="16"/>
  <c r="HE99" i="16"/>
  <c r="FZ99" i="16"/>
  <c r="EV99" i="16"/>
  <c r="DX99" i="16"/>
  <c r="CX99" i="16"/>
  <c r="BX99" i="16"/>
  <c r="AZ99" i="16"/>
  <c r="AC99" i="16"/>
  <c r="IB99" i="16"/>
  <c r="HA99" i="16"/>
  <c r="FT99" i="16"/>
  <c r="ET99" i="16"/>
  <c r="DS99" i="16"/>
  <c r="CU99" i="16"/>
  <c r="BS99" i="16"/>
  <c r="AU99" i="16"/>
  <c r="AA99" i="16"/>
  <c r="IA99" i="16"/>
  <c r="GX99" i="16"/>
  <c r="FQ99" i="16"/>
  <c r="ES99" i="16"/>
  <c r="DR99" i="16"/>
  <c r="CN99" i="16"/>
  <c r="BQ99" i="16"/>
  <c r="AS99" i="16"/>
  <c r="Z99" i="16"/>
  <c r="EU99" i="16"/>
  <c r="DY99" i="16"/>
  <c r="DU99" i="16"/>
  <c r="CZ99" i="16"/>
  <c r="CW99" i="16"/>
  <c r="IQ99" i="16"/>
  <c r="BY99" i="16"/>
  <c r="IH99" i="16"/>
  <c r="BV99" i="16"/>
  <c r="HD99" i="16"/>
  <c r="AY99" i="16"/>
  <c r="GC99" i="16"/>
  <c r="AD99" i="16"/>
  <c r="FU99" i="16"/>
  <c r="AB99" i="16"/>
  <c r="EW99" i="16"/>
  <c r="HG99" i="16"/>
  <c r="BB99" i="16"/>
  <c r="EX98" i="16"/>
  <c r="GK98" i="16"/>
  <c r="FW98" i="16"/>
  <c r="GU98" i="16"/>
  <c r="II98" i="16"/>
  <c r="HA98" i="16"/>
  <c r="DY98" i="16"/>
  <c r="HQ98" i="16"/>
  <c r="EJ98" i="16"/>
  <c r="GH98" i="16"/>
  <c r="HU98" i="16"/>
  <c r="JA98" i="16"/>
  <c r="HV98" i="16"/>
  <c r="EN98" i="16"/>
  <c r="IF98" i="16"/>
  <c r="EY98" i="16"/>
  <c r="GT98" i="16"/>
  <c r="IG98" i="16"/>
  <c r="DR98" i="16"/>
  <c r="DS98" i="16"/>
  <c r="DT98" i="16"/>
  <c r="DW98" i="16"/>
  <c r="DX98" i="16"/>
  <c r="IN98" i="16"/>
  <c r="FC98" i="16"/>
  <c r="IU98" i="16"/>
  <c r="FN98" i="16"/>
  <c r="HF98" i="16"/>
  <c r="DE98" i="16"/>
  <c r="IS98" i="16"/>
  <c r="DD98" i="16"/>
  <c r="DF98" i="16"/>
  <c r="DL98" i="16"/>
  <c r="EH98" i="16"/>
  <c r="EK98" i="16"/>
  <c r="EM98" i="16"/>
  <c r="EP98" i="16"/>
  <c r="EQ98" i="16"/>
  <c r="ER98" i="16"/>
  <c r="ES98" i="16"/>
  <c r="JG98" i="16"/>
  <c r="FQ98" i="16"/>
  <c r="JI98" i="16"/>
  <c r="GB98" i="16"/>
  <c r="HR98" i="16"/>
  <c r="DQ98" i="16"/>
  <c r="JE98" i="16"/>
  <c r="HO100" i="16" l="1"/>
  <c r="HC100" i="16"/>
  <c r="GQ100" i="16"/>
  <c r="GE100" i="16"/>
  <c r="FS100" i="16"/>
  <c r="FG100" i="16"/>
  <c r="JB100" i="16"/>
  <c r="IO100" i="16"/>
  <c r="IB100" i="16"/>
  <c r="GA100" i="16"/>
  <c r="FN100" i="16"/>
  <c r="FA100" i="16"/>
  <c r="EO100" i="16"/>
  <c r="EC100" i="16"/>
  <c r="DQ100" i="16"/>
  <c r="DE100" i="16"/>
  <c r="CS100" i="16"/>
  <c r="CG100" i="16"/>
  <c r="BU100" i="16"/>
  <c r="BI100" i="16"/>
  <c r="AW100" i="16"/>
  <c r="AK100" i="16"/>
  <c r="Y100" i="16"/>
  <c r="JA100" i="16"/>
  <c r="IN100" i="16"/>
  <c r="HZ100" i="16"/>
  <c r="HM100" i="16"/>
  <c r="GZ100" i="16"/>
  <c r="GM100" i="16"/>
  <c r="FZ100" i="16"/>
  <c r="EB100" i="16"/>
  <c r="DP100" i="16"/>
  <c r="DD100" i="16"/>
  <c r="CR100" i="16"/>
  <c r="CF100" i="16"/>
  <c r="BT100" i="16"/>
  <c r="BH100" i="16"/>
  <c r="AV100" i="16"/>
  <c r="AJ100" i="16"/>
  <c r="X100" i="16"/>
  <c r="K100" i="16"/>
  <c r="L100" i="16" s="1"/>
  <c r="IK100" i="16"/>
  <c r="HX100" i="16"/>
  <c r="HK100" i="16"/>
  <c r="GX100" i="16"/>
  <c r="GK100" i="16"/>
  <c r="FX100" i="16"/>
  <c r="FK100" i="16"/>
  <c r="EX100" i="16"/>
  <c r="EL100" i="16"/>
  <c r="DN100" i="16"/>
  <c r="DB100" i="16"/>
  <c r="CP100" i="16"/>
  <c r="CD100" i="16"/>
  <c r="BR100" i="16"/>
  <c r="BF100" i="16"/>
  <c r="AT100" i="16"/>
  <c r="AH100" i="16"/>
  <c r="V100" i="16"/>
  <c r="IU100" i="16"/>
  <c r="IE100" i="16"/>
  <c r="GU100" i="16"/>
  <c r="FL100" i="16"/>
  <c r="EU100" i="16"/>
  <c r="EF100" i="16"/>
  <c r="DO100" i="16"/>
  <c r="CY100" i="16"/>
  <c r="CJ100" i="16"/>
  <c r="BS100" i="16"/>
  <c r="BC100" i="16"/>
  <c r="AN100" i="16"/>
  <c r="W100" i="16"/>
  <c r="E101" i="16"/>
  <c r="IT100" i="16"/>
  <c r="ID100" i="16"/>
  <c r="HJ100" i="16"/>
  <c r="GT100" i="16"/>
  <c r="GC100" i="16"/>
  <c r="FJ100" i="16"/>
  <c r="ET100" i="16"/>
  <c r="EE100" i="16"/>
  <c r="DM100" i="16"/>
  <c r="CX100" i="16"/>
  <c r="CI100" i="16"/>
  <c r="BQ100" i="16"/>
  <c r="BB100" i="16"/>
  <c r="AM100" i="16"/>
  <c r="U100" i="16"/>
  <c r="JG100" i="16"/>
  <c r="IQ100" i="16"/>
  <c r="HW100" i="16"/>
  <c r="HG100" i="16"/>
  <c r="GP100" i="16"/>
  <c r="FW100" i="16"/>
  <c r="IZ100" i="16"/>
  <c r="IH100" i="16"/>
  <c r="HR100" i="16"/>
  <c r="GY100" i="16"/>
  <c r="GH100" i="16"/>
  <c r="FQ100" i="16"/>
  <c r="EY100" i="16"/>
  <c r="EI100" i="16"/>
  <c r="DT100" i="16"/>
  <c r="DC100" i="16"/>
  <c r="CM100" i="16"/>
  <c r="BX100" i="16"/>
  <c r="BG100" i="16"/>
  <c r="AQ100" i="16"/>
  <c r="AB100" i="16"/>
  <c r="IW100" i="16"/>
  <c r="IG100" i="16"/>
  <c r="HQ100" i="16"/>
  <c r="GW100" i="16"/>
  <c r="GG100" i="16"/>
  <c r="FP100" i="16"/>
  <c r="EW100" i="16"/>
  <c r="EH100" i="16"/>
  <c r="DS100" i="16"/>
  <c r="DA100" i="16"/>
  <c r="CL100" i="16"/>
  <c r="BW100" i="16"/>
  <c r="BE100" i="16"/>
  <c r="AP100" i="16"/>
  <c r="AA100" i="16"/>
  <c r="IL100" i="16"/>
  <c r="HH100" i="16"/>
  <c r="GF100" i="16"/>
  <c r="FD100" i="16"/>
  <c r="ED100" i="16"/>
  <c r="DH100" i="16"/>
  <c r="CH100" i="16"/>
  <c r="BL100" i="16"/>
  <c r="AL100" i="16"/>
  <c r="P100" i="16"/>
  <c r="JI100" i="16"/>
  <c r="II100" i="16"/>
  <c r="HE100" i="16"/>
  <c r="FY100" i="16"/>
  <c r="FB100" i="16"/>
  <c r="DY100" i="16"/>
  <c r="DF100" i="16"/>
  <c r="CC100" i="16"/>
  <c r="BJ100" i="16"/>
  <c r="AG100" i="16"/>
  <c r="JH100" i="16"/>
  <c r="IF100" i="16"/>
  <c r="HD100" i="16"/>
  <c r="FV100" i="16"/>
  <c r="EV100" i="16"/>
  <c r="DX100" i="16"/>
  <c r="CZ100" i="16"/>
  <c r="CB100" i="16"/>
  <c r="BD100" i="16"/>
  <c r="AF100" i="16"/>
  <c r="JF100" i="16"/>
  <c r="IC100" i="16"/>
  <c r="HB100" i="16"/>
  <c r="FU100" i="16"/>
  <c r="ES100" i="16"/>
  <c r="DW100" i="16"/>
  <c r="CW100" i="16"/>
  <c r="CA100" i="16"/>
  <c r="BA100" i="16"/>
  <c r="AE100" i="16"/>
  <c r="JE100" i="16"/>
  <c r="HY100" i="16"/>
  <c r="GV100" i="16"/>
  <c r="FT100" i="16"/>
  <c r="ER100" i="16"/>
  <c r="DV100" i="16"/>
  <c r="CV100" i="16"/>
  <c r="BZ100" i="16"/>
  <c r="AZ100" i="16"/>
  <c r="AD100" i="16"/>
  <c r="HT100" i="16"/>
  <c r="FR100" i="16"/>
  <c r="EG100" i="16"/>
  <c r="CO100" i="16"/>
  <c r="AX100" i="16"/>
  <c r="O100" i="16"/>
  <c r="HS100" i="16"/>
  <c r="FO100" i="16"/>
  <c r="EA100" i="16"/>
  <c r="CN100" i="16"/>
  <c r="AU100" i="16"/>
  <c r="HP100" i="16"/>
  <c r="FI100" i="16"/>
  <c r="DU100" i="16"/>
  <c r="CK100" i="16"/>
  <c r="AS100" i="16"/>
  <c r="JD100" i="16"/>
  <c r="HI100" i="16"/>
  <c r="FH100" i="16"/>
  <c r="DR100" i="16"/>
  <c r="CE100" i="16"/>
  <c r="AR100" i="16"/>
  <c r="JC100" i="16"/>
  <c r="HF100" i="16"/>
  <c r="FF100" i="16"/>
  <c r="DL100" i="16"/>
  <c r="BY100" i="16"/>
  <c r="AO100" i="16"/>
  <c r="IV100" i="16"/>
  <c r="GS100" i="16"/>
  <c r="FE100" i="16"/>
  <c r="DK100" i="16"/>
  <c r="BV100" i="16"/>
  <c r="AI100" i="16"/>
  <c r="IS100" i="16"/>
  <c r="GR100" i="16"/>
  <c r="FC100" i="16"/>
  <c r="DJ100" i="16"/>
  <c r="BP100" i="16"/>
  <c r="AC100" i="16"/>
  <c r="IP100" i="16"/>
  <c r="GL100" i="16"/>
  <c r="EP100" i="16"/>
  <c r="DG100" i="16"/>
  <c r="BN100" i="16"/>
  <c r="T100" i="16"/>
  <c r="HV100" i="16"/>
  <c r="GI100" i="16"/>
  <c r="EK100" i="16"/>
  <c r="CT100" i="16"/>
  <c r="BK100" i="16"/>
  <c r="R100" i="16"/>
  <c r="HU100" i="16"/>
  <c r="GB100" i="16"/>
  <c r="EJ100" i="16"/>
  <c r="CQ100" i="16"/>
  <c r="AY100" i="16"/>
  <c r="Q100" i="16"/>
  <c r="CU100" i="16"/>
  <c r="BO100" i="16"/>
  <c r="BM100" i="16"/>
  <c r="Z100" i="16"/>
  <c r="S100" i="16"/>
  <c r="IR100" i="16"/>
  <c r="IJ100" i="16"/>
  <c r="GJ100" i="16"/>
  <c r="EQ100" i="16"/>
  <c r="EM100" i="16"/>
  <c r="DI100" i="16"/>
  <c r="GO100" i="16"/>
  <c r="FE99" i="16"/>
  <c r="II99" i="16"/>
  <c r="FW99" i="16"/>
  <c r="DG99" i="16"/>
  <c r="HO99" i="16"/>
  <c r="DZ99" i="16"/>
  <c r="HH99" i="16"/>
  <c r="DE99" i="16"/>
  <c r="IS99" i="16"/>
  <c r="EG99" i="16"/>
  <c r="GO99" i="16"/>
  <c r="JG99" i="16"/>
  <c r="IL99" i="16"/>
  <c r="HP99" i="16"/>
  <c r="HS99" i="16"/>
  <c r="FC99" i="16"/>
  <c r="FJ99" i="16"/>
  <c r="IR99" i="16"/>
  <c r="EO99" i="16"/>
  <c r="FI99" i="16"/>
  <c r="HW99" i="16"/>
  <c r="JH99" i="16"/>
  <c r="IM99" i="16"/>
  <c r="IJ99" i="16"/>
  <c r="FR99" i="16"/>
  <c r="FV99" i="16"/>
  <c r="DP99" i="16"/>
  <c r="JD99" i="16"/>
  <c r="FA99" i="16"/>
  <c r="GH99" i="16"/>
  <c r="EB99" i="16"/>
  <c r="FM99" i="16"/>
  <c r="FH99" i="16"/>
  <c r="HV99" i="16"/>
  <c r="FF99" i="16"/>
  <c r="EQ99" i="16"/>
  <c r="GY99" i="16"/>
  <c r="DW99" i="16"/>
  <c r="GT99" i="16"/>
  <c r="EN99" i="16"/>
  <c r="FY99" i="16"/>
  <c r="GD100" i="16" l="1"/>
  <c r="IX100" i="16"/>
  <c r="EN100" i="16"/>
  <c r="GN100" i="16"/>
  <c r="IA100" i="16"/>
  <c r="JD101" i="16"/>
  <c r="IF101" i="16"/>
  <c r="GJ101" i="16"/>
  <c r="HF101" i="16"/>
  <c r="GF101" i="16"/>
  <c r="EI101" i="16"/>
  <c r="CY101" i="16"/>
  <c r="CM101" i="16"/>
  <c r="CA101" i="16"/>
  <c r="BO101" i="16"/>
  <c r="BC101" i="16"/>
  <c r="AQ101" i="16"/>
  <c r="AE101" i="16"/>
  <c r="S101" i="16"/>
  <c r="IS101" i="16"/>
  <c r="IJ101" i="16"/>
  <c r="HC101" i="16"/>
  <c r="EY101" i="16"/>
  <c r="CX101" i="16"/>
  <c r="CK101" i="16"/>
  <c r="BX101" i="16"/>
  <c r="BK101" i="16"/>
  <c r="AX101" i="16"/>
  <c r="AK101" i="16"/>
  <c r="X101" i="16"/>
  <c r="II101" i="16"/>
  <c r="EX101" i="16"/>
  <c r="DX101" i="16"/>
  <c r="CW101" i="16"/>
  <c r="CJ101" i="16"/>
  <c r="BW101" i="16"/>
  <c r="BJ101" i="16"/>
  <c r="AW101" i="16"/>
  <c r="AJ101" i="16"/>
  <c r="W101" i="16"/>
  <c r="ID101" i="16"/>
  <c r="GZ101" i="16"/>
  <c r="EV101" i="16"/>
  <c r="CU101" i="16"/>
  <c r="CH101" i="16"/>
  <c r="BU101" i="16"/>
  <c r="BH101" i="16"/>
  <c r="AU101" i="16"/>
  <c r="AH101" i="16"/>
  <c r="U101" i="16"/>
  <c r="IP101" i="16"/>
  <c r="FE101" i="16"/>
  <c r="EE101" i="16"/>
  <c r="DE101" i="16"/>
  <c r="CR101" i="16"/>
  <c r="CE101" i="16"/>
  <c r="BR101" i="16"/>
  <c r="BE101" i="16"/>
  <c r="GA101" i="16"/>
  <c r="EM101" i="16"/>
  <c r="CZ101" i="16"/>
  <c r="CD101" i="16"/>
  <c r="BL101" i="16"/>
  <c r="AR101" i="16"/>
  <c r="AA101" i="16"/>
  <c r="FW101" i="16"/>
  <c r="EJ101" i="16"/>
  <c r="CV101" i="16"/>
  <c r="CC101" i="16"/>
  <c r="BI101" i="16"/>
  <c r="AP101" i="16"/>
  <c r="Z101" i="16"/>
  <c r="GO101" i="16"/>
  <c r="EZ101" i="16"/>
  <c r="CQ101" i="16"/>
  <c r="BY101" i="16"/>
  <c r="BD101" i="16"/>
  <c r="AM101" i="16"/>
  <c r="T101" i="16"/>
  <c r="HA101" i="16"/>
  <c r="FJ101" i="16"/>
  <c r="DC101" i="16"/>
  <c r="CI101" i="16"/>
  <c r="BP101" i="16"/>
  <c r="AV101" i="16"/>
  <c r="AD101" i="16"/>
  <c r="GY101" i="16"/>
  <c r="FH101" i="16"/>
  <c r="DB101" i="16"/>
  <c r="CG101" i="16"/>
  <c r="BN101" i="16"/>
  <c r="AT101" i="16"/>
  <c r="AC101" i="16"/>
  <c r="IZ101" i="16"/>
  <c r="FT101" i="16"/>
  <c r="DF101" i="16"/>
  <c r="BV101" i="16"/>
  <c r="AO101" i="16"/>
  <c r="O101" i="16"/>
  <c r="DD101" i="16"/>
  <c r="BT101" i="16"/>
  <c r="AN101" i="16"/>
  <c r="K101" i="16"/>
  <c r="L101" i="16" s="1"/>
  <c r="FO101" i="16"/>
  <c r="DA101" i="16"/>
  <c r="BS101" i="16"/>
  <c r="AL101" i="16"/>
  <c r="GX101" i="16"/>
  <c r="EC101" i="16"/>
  <c r="CT101" i="16"/>
  <c r="BQ101" i="16"/>
  <c r="AI101" i="16"/>
  <c r="IH101" i="16"/>
  <c r="CS101" i="16"/>
  <c r="BM101" i="16"/>
  <c r="AG101" i="16"/>
  <c r="GP101" i="16"/>
  <c r="FF101" i="16"/>
  <c r="EA101" i="16"/>
  <c r="CP101" i="16"/>
  <c r="BG101" i="16"/>
  <c r="AF101" i="16"/>
  <c r="CF101" i="16"/>
  <c r="R101" i="16"/>
  <c r="HN101" i="16"/>
  <c r="CB101" i="16"/>
  <c r="Q101" i="16"/>
  <c r="HM101" i="16"/>
  <c r="BZ101" i="16"/>
  <c r="P101" i="16"/>
  <c r="BF101" i="16"/>
  <c r="DS101" i="16"/>
  <c r="BB101" i="16"/>
  <c r="GH101" i="16"/>
  <c r="DO101" i="16"/>
  <c r="BA101" i="16"/>
  <c r="E102" i="16"/>
  <c r="GE101" i="16"/>
  <c r="AZ101" i="16"/>
  <c r="AS101" i="16"/>
  <c r="FA101" i="16"/>
  <c r="CN101" i="16"/>
  <c r="Y101" i="16"/>
  <c r="EW101" i="16"/>
  <c r="CL101" i="16"/>
  <c r="V101" i="16"/>
  <c r="CO101" i="16"/>
  <c r="AY101" i="16"/>
  <c r="AB101" i="16"/>
  <c r="JI101" i="16"/>
  <c r="JB101" i="16"/>
  <c r="GB101" i="16"/>
  <c r="EZ100" i="16"/>
  <c r="HA100" i="16"/>
  <c r="IM100" i="16"/>
  <c r="HL100" i="16"/>
  <c r="DZ100" i="16"/>
  <c r="FM100" i="16"/>
  <c r="HN100" i="16"/>
  <c r="IY100" i="16"/>
  <c r="HZ101" i="16" l="1"/>
  <c r="HH102" i="16"/>
  <c r="GJ102" i="16"/>
  <c r="EN102" i="16"/>
  <c r="DD102" i="16"/>
  <c r="CR102" i="16"/>
  <c r="CF102" i="16"/>
  <c r="BT102" i="16"/>
  <c r="BH102" i="16"/>
  <c r="AV102" i="16"/>
  <c r="AJ102" i="16"/>
  <c r="X102" i="16"/>
  <c r="K102" i="16"/>
  <c r="L102" i="16" s="1"/>
  <c r="JE102" i="16"/>
  <c r="GD102" i="16"/>
  <c r="FD102" i="16"/>
  <c r="ED102" i="16"/>
  <c r="DQ102" i="16"/>
  <c r="DC102" i="16"/>
  <c r="CP102" i="16"/>
  <c r="CC102" i="16"/>
  <c r="BP102" i="16"/>
  <c r="BC102" i="16"/>
  <c r="AP102" i="16"/>
  <c r="AC102" i="16"/>
  <c r="P102" i="16"/>
  <c r="JC102" i="16"/>
  <c r="IC102" i="16"/>
  <c r="HP102" i="16"/>
  <c r="HC102" i="16"/>
  <c r="EC102" i="16"/>
  <c r="DB102" i="16"/>
  <c r="CO102" i="16"/>
  <c r="CB102" i="16"/>
  <c r="BO102" i="16"/>
  <c r="BB102" i="16"/>
  <c r="AO102" i="16"/>
  <c r="AB102" i="16"/>
  <c r="O102" i="16"/>
  <c r="HW102" i="16"/>
  <c r="GR102" i="16"/>
  <c r="FK102" i="16"/>
  <c r="EV102" i="16"/>
  <c r="EG102" i="16"/>
  <c r="CZ102" i="16"/>
  <c r="CK102" i="16"/>
  <c r="BV102" i="16"/>
  <c r="BF102" i="16"/>
  <c r="AQ102" i="16"/>
  <c r="Z102" i="16"/>
  <c r="IZ102" i="16"/>
  <c r="HV102" i="16"/>
  <c r="HF102" i="16"/>
  <c r="GO102" i="16"/>
  <c r="CY102" i="16"/>
  <c r="CJ102" i="16"/>
  <c r="BU102" i="16"/>
  <c r="BE102" i="16"/>
  <c r="AN102" i="16"/>
  <c r="Y102" i="16"/>
  <c r="IX102" i="16"/>
  <c r="FH102" i="16"/>
  <c r="EA102" i="16"/>
  <c r="CW102" i="16"/>
  <c r="CH102" i="16"/>
  <c r="BR102" i="16"/>
  <c r="BA102" i="16"/>
  <c r="AL102" i="16"/>
  <c r="V102" i="16"/>
  <c r="E103" i="16"/>
  <c r="IE102" i="16"/>
  <c r="GY102" i="16"/>
  <c r="GI102" i="16"/>
  <c r="FT102" i="16"/>
  <c r="FE102" i="16"/>
  <c r="EM102" i="16"/>
  <c r="CT102" i="16"/>
  <c r="CD102" i="16"/>
  <c r="BM102" i="16"/>
  <c r="AX102" i="16"/>
  <c r="AH102" i="16"/>
  <c r="S102" i="16"/>
  <c r="JI102" i="16"/>
  <c r="IM102" i="16"/>
  <c r="HM102" i="16"/>
  <c r="GS102" i="16"/>
  <c r="DA102" i="16"/>
  <c r="CA102" i="16"/>
  <c r="BG102" i="16"/>
  <c r="AG102" i="16"/>
  <c r="JH102" i="16"/>
  <c r="IJ102" i="16"/>
  <c r="HL102" i="16"/>
  <c r="GN102" i="16"/>
  <c r="FR102" i="16"/>
  <c r="CX102" i="16"/>
  <c r="BZ102" i="16"/>
  <c r="BD102" i="16"/>
  <c r="AF102" i="16"/>
  <c r="IB102" i="16"/>
  <c r="HI102" i="16"/>
  <c r="GH102" i="16"/>
  <c r="FM102" i="16"/>
  <c r="EL102" i="16"/>
  <c r="CS102" i="16"/>
  <c r="BW102" i="16"/>
  <c r="AW102" i="16"/>
  <c r="AA102" i="16"/>
  <c r="IS102" i="16"/>
  <c r="GW102" i="16"/>
  <c r="FY102" i="16"/>
  <c r="FA102" i="16"/>
  <c r="EE102" i="16"/>
  <c r="DG102" i="16"/>
  <c r="CI102" i="16"/>
  <c r="BK102" i="16"/>
  <c r="AM102" i="16"/>
  <c r="Q102" i="16"/>
  <c r="HR102" i="16"/>
  <c r="FV102" i="16"/>
  <c r="EY102" i="16"/>
  <c r="DZ102" i="16"/>
  <c r="DF102" i="16"/>
  <c r="CG102" i="16"/>
  <c r="BJ102" i="16"/>
  <c r="AK102" i="16"/>
  <c r="DK102" i="16"/>
  <c r="BX102" i="16"/>
  <c r="AI102" i="16"/>
  <c r="HZ102" i="16"/>
  <c r="GK102" i="16"/>
  <c r="EX102" i="16"/>
  <c r="DJ102" i="16"/>
  <c r="BS102" i="16"/>
  <c r="AE102" i="16"/>
  <c r="DH102" i="16"/>
  <c r="BQ102" i="16"/>
  <c r="AD102" i="16"/>
  <c r="JG102" i="16"/>
  <c r="HX102" i="16"/>
  <c r="GF102" i="16"/>
  <c r="EO102" i="16"/>
  <c r="DE102" i="16"/>
  <c r="BN102" i="16"/>
  <c r="W102" i="16"/>
  <c r="GE102" i="16"/>
  <c r="CV102" i="16"/>
  <c r="BL102" i="16"/>
  <c r="U102" i="16"/>
  <c r="IY102" i="16"/>
  <c r="HK102" i="16"/>
  <c r="CU102" i="16"/>
  <c r="BI102" i="16"/>
  <c r="T102" i="16"/>
  <c r="IW102" i="16"/>
  <c r="FU102" i="16"/>
  <c r="EI102" i="16"/>
  <c r="CQ102" i="16"/>
  <c r="AZ102" i="16"/>
  <c r="R102" i="16"/>
  <c r="AY102" i="16"/>
  <c r="AU102" i="16"/>
  <c r="EH102" i="16"/>
  <c r="AT102" i="16"/>
  <c r="IG102" i="16"/>
  <c r="DY102" i="16"/>
  <c r="AS102" i="16"/>
  <c r="AR102" i="16"/>
  <c r="GZ102" i="16"/>
  <c r="GT102" i="16"/>
  <c r="CM102" i="16"/>
  <c r="FN102" i="16"/>
  <c r="CE102" i="16"/>
  <c r="IV102" i="16"/>
  <c r="BY102" i="16"/>
  <c r="CL102" i="16"/>
  <c r="CN102" i="16"/>
  <c r="EQ101" i="16"/>
  <c r="HD101" i="16"/>
  <c r="JH101" i="16"/>
  <c r="FI101" i="16"/>
  <c r="IX101" i="16"/>
  <c r="FL101" i="16"/>
  <c r="JF101" i="16"/>
  <c r="EU101" i="16"/>
  <c r="GV101" i="16"/>
  <c r="IM101" i="16"/>
  <c r="DT101" i="16"/>
  <c r="DV101" i="16"/>
  <c r="DM101" i="16"/>
  <c r="FV101" i="16"/>
  <c r="FZ101" i="16"/>
  <c r="FG101" i="16"/>
  <c r="HH101" i="16"/>
  <c r="EN101" i="16"/>
  <c r="EO101" i="16"/>
  <c r="EP101" i="16"/>
  <c r="ED101" i="16"/>
  <c r="DP101" i="16"/>
  <c r="DQ101" i="16"/>
  <c r="DR101" i="16"/>
  <c r="GK101" i="16"/>
  <c r="DJ101" i="16"/>
  <c r="GN101" i="16"/>
  <c r="FS101" i="16"/>
  <c r="HT101" i="16"/>
  <c r="IB101" i="16"/>
  <c r="ES101" i="16"/>
  <c r="IC101" i="16"/>
  <c r="FN101" i="16"/>
  <c r="HI101" i="16"/>
  <c r="GC101" i="16"/>
  <c r="GD101" i="16"/>
  <c r="FQ101" i="16"/>
  <c r="FC101" i="16"/>
  <c r="FD101" i="16"/>
  <c r="ER101" i="16"/>
  <c r="HO101" i="16"/>
  <c r="EK101" i="16"/>
  <c r="HU101" i="16"/>
  <c r="GS101" i="16"/>
  <c r="IR101" i="16"/>
  <c r="DG101" i="16"/>
  <c r="GI101" i="16"/>
  <c r="IL101" i="16"/>
  <c r="EG101" i="16"/>
  <c r="HJ101" i="16"/>
  <c r="HX101" i="16"/>
  <c r="HY101" i="16"/>
  <c r="HK101" i="16"/>
  <c r="GT101" i="16"/>
  <c r="GU101" i="16"/>
  <c r="FR101" i="16"/>
  <c r="IV101" i="16"/>
  <c r="FK101" i="16"/>
  <c r="IY101" i="16"/>
  <c r="HS101" i="16"/>
  <c r="DI101" i="16"/>
  <c r="FU101" i="16"/>
  <c r="FP101" i="16"/>
  <c r="JA101" i="16"/>
  <c r="IU101" i="16"/>
  <c r="IW101" i="16"/>
  <c r="IK101" i="16"/>
  <c r="HP101" i="16"/>
  <c r="HV101" i="16"/>
  <c r="GG101" i="16"/>
  <c r="FY101" i="16"/>
  <c r="GR101" i="16"/>
  <c r="IG101" i="16"/>
  <c r="FB101" i="16"/>
  <c r="JC101" i="16"/>
  <c r="DZ101" i="16"/>
  <c r="ET101" i="16"/>
  <c r="EB101" i="16"/>
  <c r="HG101" i="16"/>
  <c r="JE101" i="16"/>
  <c r="IN101" i="16"/>
  <c r="IO101" i="16"/>
  <c r="GW101" i="16"/>
  <c r="DH101" i="16"/>
  <c r="GM101" i="16"/>
  <c r="DL101" i="16"/>
  <c r="HE101" i="16"/>
  <c r="IT101" i="16"/>
  <c r="GL101" i="16"/>
  <c r="HW101" i="16"/>
  <c r="FM101" i="16"/>
  <c r="IQ101" i="16"/>
  <c r="HL101" i="16"/>
  <c r="DU101" i="16"/>
  <c r="HB101" i="16"/>
  <c r="DY101" i="16"/>
  <c r="HR101" i="16"/>
  <c r="DK101" i="16"/>
  <c r="JG101" i="16"/>
  <c r="DN101" i="16"/>
  <c r="GQ101" i="16"/>
  <c r="EF101" i="16"/>
  <c r="IA101" i="16"/>
  <c r="EH101" i="16"/>
  <c r="HQ101" i="16"/>
  <c r="EL101" i="16"/>
  <c r="IE101" i="16"/>
  <c r="DW101" i="16"/>
  <c r="FX101" i="16"/>
  <c r="EZ102" i="16" l="1"/>
  <c r="FL102" i="16"/>
  <c r="DL102" i="16"/>
  <c r="IK102" i="16"/>
  <c r="GA102" i="16"/>
  <c r="IP102" i="16"/>
  <c r="EQ102" i="16"/>
  <c r="FX102" i="16"/>
  <c r="DM102" i="16"/>
  <c r="IH102" i="16"/>
  <c r="HJ102" i="16"/>
  <c r="EK102" i="16"/>
  <c r="GU102" i="16"/>
  <c r="HU102" i="16"/>
  <c r="JB102" i="16"/>
  <c r="HN102" i="16"/>
  <c r="ES102" i="16"/>
  <c r="HG102" i="16"/>
  <c r="DO102" i="16"/>
  <c r="FQ102" i="16"/>
  <c r="GV102" i="16"/>
  <c r="DT102" i="16"/>
  <c r="FF102" i="16"/>
  <c r="HO102" i="16"/>
  <c r="ER102" i="16"/>
  <c r="FB102" i="16"/>
  <c r="IO102" i="16"/>
  <c r="IU102" i="16"/>
  <c r="FW102" i="16"/>
  <c r="DN102" i="16"/>
  <c r="IL102" i="16"/>
  <c r="EP102" i="16"/>
  <c r="GQ102" i="16"/>
  <c r="HT102" i="16"/>
  <c r="FO102" i="16"/>
  <c r="HA102" i="16"/>
  <c r="IN102" i="16"/>
  <c r="JF102" i="16"/>
  <c r="GG102" i="16"/>
  <c r="GL102" i="16"/>
  <c r="JD103" i="16"/>
  <c r="IR103" i="16"/>
  <c r="IF103" i="16"/>
  <c r="IF3" i="16" s="1"/>
  <c r="IF2" i="16" s="1"/>
  <c r="HT103" i="16"/>
  <c r="HT3" i="16" s="1"/>
  <c r="HT2" i="16" s="1"/>
  <c r="HH103" i="16"/>
  <c r="HH3" i="16" s="1"/>
  <c r="HH2" i="16" s="1"/>
  <c r="GV103" i="16"/>
  <c r="GV3" i="16" s="1"/>
  <c r="GV2" i="16" s="1"/>
  <c r="GJ103" i="16"/>
  <c r="GJ3" i="16" s="1"/>
  <c r="GJ2" i="16" s="1"/>
  <c r="FX103" i="16"/>
  <c r="FX3" i="16" s="1"/>
  <c r="FX2" i="16" s="1"/>
  <c r="EB103" i="16"/>
  <c r="DP103" i="16"/>
  <c r="DD103" i="16"/>
  <c r="DD3" i="16" s="1"/>
  <c r="DD2" i="16" s="1"/>
  <c r="CR103" i="16"/>
  <c r="CR3" i="16" s="1"/>
  <c r="CR2" i="16" s="1"/>
  <c r="CF103" i="16"/>
  <c r="CF3" i="16" s="1"/>
  <c r="CF2" i="16" s="1"/>
  <c r="BT103" i="16"/>
  <c r="BT3" i="16" s="1"/>
  <c r="BT2" i="16" s="1"/>
  <c r="BH103" i="16"/>
  <c r="BH3" i="16" s="1"/>
  <c r="BH2" i="16" s="1"/>
  <c r="AV103" i="16"/>
  <c r="AV3" i="16" s="1"/>
  <c r="AV2" i="16" s="1"/>
  <c r="AJ103" i="16"/>
  <c r="AJ3" i="16" s="1"/>
  <c r="AJ2" i="16" s="1"/>
  <c r="X103" i="16"/>
  <c r="X3" i="16" s="1"/>
  <c r="X2" i="16" s="1"/>
  <c r="K103" i="16"/>
  <c r="L103" i="16" s="1"/>
  <c r="JB103" i="16"/>
  <c r="JB3" i="16" s="1"/>
  <c r="JB2" i="16" s="1"/>
  <c r="IO103" i="16"/>
  <c r="IO3" i="16" s="1"/>
  <c r="IO2" i="16" s="1"/>
  <c r="IB103" i="16"/>
  <c r="IB3" i="16" s="1"/>
  <c r="IB2" i="16" s="1"/>
  <c r="HO103" i="16"/>
  <c r="HO3" i="16" s="1"/>
  <c r="HO2" i="16" s="1"/>
  <c r="HB103" i="16"/>
  <c r="GO103" i="16"/>
  <c r="GO3" i="16" s="1"/>
  <c r="GO2" i="16" s="1"/>
  <c r="GB103" i="16"/>
  <c r="FO103" i="16"/>
  <c r="FO3" i="16" s="1"/>
  <c r="FO2" i="16" s="1"/>
  <c r="FB103" i="16"/>
  <c r="FB3" i="16" s="1"/>
  <c r="FB2" i="16" s="1"/>
  <c r="EO103" i="16"/>
  <c r="EO3" i="16" s="1"/>
  <c r="EO2" i="16" s="1"/>
  <c r="EA103" i="16"/>
  <c r="EA3" i="16" s="1"/>
  <c r="EA2" i="16" s="1"/>
  <c r="DN103" i="16"/>
  <c r="DN3" i="16" s="1"/>
  <c r="DN2" i="16" s="1"/>
  <c r="DA103" i="16"/>
  <c r="DA3" i="16" s="1"/>
  <c r="DA2" i="16" s="1"/>
  <c r="CN103" i="16"/>
  <c r="CN3" i="16" s="1"/>
  <c r="CN2" i="16" s="1"/>
  <c r="CA103" i="16"/>
  <c r="CA3" i="16" s="1"/>
  <c r="CA2" i="16" s="1"/>
  <c r="BN103" i="16"/>
  <c r="BN3" i="16" s="1"/>
  <c r="BN2" i="16" s="1"/>
  <c r="BA103" i="16"/>
  <c r="BA3" i="16" s="1"/>
  <c r="BA2" i="16" s="1"/>
  <c r="AN103" i="16"/>
  <c r="AN3" i="16" s="1"/>
  <c r="AN2" i="16" s="1"/>
  <c r="AA103" i="16"/>
  <c r="AA3" i="16" s="1"/>
  <c r="AA2" i="16" s="1"/>
  <c r="JA103" i="16"/>
  <c r="IN103" i="16"/>
  <c r="IN3" i="16" s="1"/>
  <c r="IN2" i="16" s="1"/>
  <c r="IA103" i="16"/>
  <c r="HN103" i="16"/>
  <c r="HN3" i="16" s="1"/>
  <c r="HN2" i="16" s="1"/>
  <c r="HA103" i="16"/>
  <c r="HA3" i="16" s="1"/>
  <c r="HA2" i="16" s="1"/>
  <c r="GN103" i="16"/>
  <c r="GN3" i="16" s="1"/>
  <c r="GN2" i="16" s="1"/>
  <c r="GA103" i="16"/>
  <c r="GA3" i="16" s="1"/>
  <c r="GA2" i="16" s="1"/>
  <c r="FN103" i="16"/>
  <c r="FN3" i="16" s="1"/>
  <c r="FN2" i="16" s="1"/>
  <c r="FA103" i="16"/>
  <c r="FA3" i="16" s="1"/>
  <c r="FA2" i="16" s="1"/>
  <c r="EM103" i="16"/>
  <c r="EM3" i="16" s="1"/>
  <c r="EM2" i="16" s="1"/>
  <c r="DZ103" i="16"/>
  <c r="DZ3" i="16" s="1"/>
  <c r="DZ2" i="16" s="1"/>
  <c r="DM103" i="16"/>
  <c r="DM3" i="16" s="1"/>
  <c r="DM2" i="16" s="1"/>
  <c r="CZ103" i="16"/>
  <c r="CZ3" i="16" s="1"/>
  <c r="CZ2" i="16" s="1"/>
  <c r="CM103" i="16"/>
  <c r="CM3" i="16" s="1"/>
  <c r="CM2" i="16" s="1"/>
  <c r="BZ103" i="16"/>
  <c r="BZ3" i="16" s="1"/>
  <c r="BZ2" i="16" s="1"/>
  <c r="BM103" i="16"/>
  <c r="BM3" i="16" s="1"/>
  <c r="BM2" i="16" s="1"/>
  <c r="AZ103" i="16"/>
  <c r="AZ3" i="16" s="1"/>
  <c r="AZ2" i="16" s="1"/>
  <c r="AM103" i="16"/>
  <c r="AM3" i="16" s="1"/>
  <c r="AM2" i="16" s="1"/>
  <c r="Z103" i="16"/>
  <c r="Z3" i="16" s="1"/>
  <c r="Z2" i="16" s="1"/>
  <c r="JF103" i="16"/>
  <c r="JF3" i="16" s="1"/>
  <c r="JF2" i="16" s="1"/>
  <c r="IP103" i="16"/>
  <c r="IP3" i="16" s="1"/>
  <c r="IP2" i="16" s="1"/>
  <c r="HY103" i="16"/>
  <c r="HY3" i="16" s="1"/>
  <c r="HY2" i="16" s="1"/>
  <c r="HJ103" i="16"/>
  <c r="HJ3" i="16" s="1"/>
  <c r="HJ2" i="16" s="1"/>
  <c r="GT103" i="16"/>
  <c r="GT3" i="16" s="1"/>
  <c r="GT2" i="16" s="1"/>
  <c r="GE103" i="16"/>
  <c r="GE3" i="16" s="1"/>
  <c r="GE2" i="16" s="1"/>
  <c r="FP103" i="16"/>
  <c r="EX103" i="16"/>
  <c r="EX3" i="16" s="1"/>
  <c r="EX2" i="16" s="1"/>
  <c r="EI103" i="16"/>
  <c r="EI3" i="16" s="1"/>
  <c r="EI2" i="16" s="1"/>
  <c r="DT103" i="16"/>
  <c r="DT3" i="16" s="1"/>
  <c r="DT2" i="16" s="1"/>
  <c r="DE103" i="16"/>
  <c r="DE3" i="16" s="1"/>
  <c r="DE2" i="16" s="1"/>
  <c r="CO103" i="16"/>
  <c r="CO3" i="16" s="1"/>
  <c r="CO2" i="16" s="1"/>
  <c r="BX103" i="16"/>
  <c r="BX3" i="16" s="1"/>
  <c r="BX2" i="16" s="1"/>
  <c r="BI103" i="16"/>
  <c r="BI3" i="16" s="1"/>
  <c r="BI2" i="16" s="1"/>
  <c r="AS103" i="16"/>
  <c r="AS3" i="16" s="1"/>
  <c r="AS2" i="16" s="1"/>
  <c r="AD103" i="16"/>
  <c r="AD3" i="16" s="1"/>
  <c r="AD2" i="16" s="1"/>
  <c r="O103" i="16"/>
  <c r="O3" i="16" s="1"/>
  <c r="O2" i="16" s="1"/>
  <c r="JE103" i="16"/>
  <c r="JE3" i="16" s="1"/>
  <c r="JE2" i="16" s="1"/>
  <c r="IM103" i="16"/>
  <c r="IM3" i="16" s="1"/>
  <c r="IM2" i="16" s="1"/>
  <c r="HX103" i="16"/>
  <c r="HX3" i="16" s="1"/>
  <c r="HX2" i="16" s="1"/>
  <c r="HI103" i="16"/>
  <c r="HI3" i="16" s="1"/>
  <c r="HI2" i="16" s="1"/>
  <c r="GS103" i="16"/>
  <c r="GS3" i="16" s="1"/>
  <c r="GS2" i="16" s="1"/>
  <c r="GD103" i="16"/>
  <c r="GD3" i="16" s="1"/>
  <c r="GD2" i="16" s="1"/>
  <c r="FM103" i="16"/>
  <c r="FM3" i="16" s="1"/>
  <c r="FM2" i="16" s="1"/>
  <c r="EW103" i="16"/>
  <c r="EH103" i="16"/>
  <c r="EH3" i="16" s="1"/>
  <c r="EH2" i="16" s="1"/>
  <c r="DS103" i="16"/>
  <c r="DS3" i="16" s="1"/>
  <c r="DS2" i="16" s="1"/>
  <c r="DC103" i="16"/>
  <c r="DC3" i="16" s="1"/>
  <c r="DC2" i="16" s="1"/>
  <c r="CL103" i="16"/>
  <c r="CL3" i="16" s="1"/>
  <c r="CL2" i="16" s="1"/>
  <c r="BW103" i="16"/>
  <c r="BW3" i="16" s="1"/>
  <c r="BW2" i="16" s="1"/>
  <c r="BG103" i="16"/>
  <c r="BG3" i="16" s="1"/>
  <c r="BG2" i="16" s="1"/>
  <c r="AR103" i="16"/>
  <c r="AR3" i="16" s="1"/>
  <c r="AR2" i="16" s="1"/>
  <c r="AC103" i="16"/>
  <c r="AC3" i="16" s="1"/>
  <c r="AC2" i="16" s="1"/>
  <c r="IZ103" i="16"/>
  <c r="IZ3" i="16" s="1"/>
  <c r="IZ2" i="16" s="1"/>
  <c r="IK103" i="16"/>
  <c r="IK3" i="16" s="1"/>
  <c r="IK2" i="16" s="1"/>
  <c r="HV103" i="16"/>
  <c r="HV3" i="16" s="1"/>
  <c r="HV2" i="16" s="1"/>
  <c r="HF103" i="16"/>
  <c r="HF3" i="16" s="1"/>
  <c r="HF2" i="16" s="1"/>
  <c r="GQ103" i="16"/>
  <c r="GQ3" i="16" s="1"/>
  <c r="GQ2" i="16" s="1"/>
  <c r="FZ103" i="16"/>
  <c r="FZ3" i="16" s="1"/>
  <c r="FZ2" i="16" s="1"/>
  <c r="FJ103" i="16"/>
  <c r="EU103" i="16"/>
  <c r="EF103" i="16"/>
  <c r="DQ103" i="16"/>
  <c r="DQ3" i="16" s="1"/>
  <c r="DQ2" i="16" s="1"/>
  <c r="CY103" i="16"/>
  <c r="CY3" i="16" s="1"/>
  <c r="CY2" i="16" s="1"/>
  <c r="CJ103" i="16"/>
  <c r="CJ3" i="16" s="1"/>
  <c r="CJ2" i="16" s="1"/>
  <c r="BU103" i="16"/>
  <c r="BU3" i="16" s="1"/>
  <c r="BU2" i="16" s="1"/>
  <c r="BE103" i="16"/>
  <c r="BE3" i="16" s="1"/>
  <c r="BE2" i="16" s="1"/>
  <c r="AP103" i="16"/>
  <c r="AP3" i="16" s="1"/>
  <c r="AP2" i="16" s="1"/>
  <c r="Y103" i="16"/>
  <c r="Y3" i="16" s="1"/>
  <c r="Y2" i="16" s="1"/>
  <c r="IW103" i="16"/>
  <c r="IW3" i="16" s="1"/>
  <c r="IW2" i="16" s="1"/>
  <c r="IH103" i="16"/>
  <c r="IH3" i="16" s="1"/>
  <c r="IH2" i="16" s="1"/>
  <c r="HR103" i="16"/>
  <c r="HR3" i="16" s="1"/>
  <c r="HR2" i="16" s="1"/>
  <c r="HC103" i="16"/>
  <c r="HC3" i="16" s="1"/>
  <c r="HC2" i="16" s="1"/>
  <c r="GL103" i="16"/>
  <c r="GL3" i="16" s="1"/>
  <c r="GL2" i="16" s="1"/>
  <c r="FV103" i="16"/>
  <c r="FV3" i="16" s="1"/>
  <c r="FV2" i="16" s="1"/>
  <c r="FG103" i="16"/>
  <c r="ER103" i="16"/>
  <c r="ER3" i="16" s="1"/>
  <c r="ER2" i="16" s="1"/>
  <c r="EC103" i="16"/>
  <c r="EC3" i="16" s="1"/>
  <c r="EC2" i="16" s="1"/>
  <c r="DK103" i="16"/>
  <c r="DK3" i="16" s="1"/>
  <c r="DK2" i="16" s="1"/>
  <c r="CV103" i="16"/>
  <c r="CV3" i="16" s="1"/>
  <c r="CV2" i="16" s="1"/>
  <c r="CG103" i="16"/>
  <c r="CG3" i="16" s="1"/>
  <c r="CG2" i="16" s="1"/>
  <c r="BQ103" i="16"/>
  <c r="BQ3" i="16" s="1"/>
  <c r="BQ2" i="16" s="1"/>
  <c r="BB103" i="16"/>
  <c r="BB3" i="16" s="1"/>
  <c r="BB2" i="16" s="1"/>
  <c r="AK103" i="16"/>
  <c r="AK3" i="16" s="1"/>
  <c r="AK2" i="16" s="1"/>
  <c r="U103" i="16"/>
  <c r="U3" i="16" s="1"/>
  <c r="U2" i="16" s="1"/>
  <c r="JG103" i="16"/>
  <c r="JG3" i="16" s="1"/>
  <c r="JG2" i="16" s="1"/>
  <c r="IG103" i="16"/>
  <c r="IG3" i="16" s="1"/>
  <c r="IG2" i="16" s="1"/>
  <c r="HK103" i="16"/>
  <c r="HK3" i="16" s="1"/>
  <c r="HK2" i="16" s="1"/>
  <c r="GK103" i="16"/>
  <c r="GK3" i="16" s="1"/>
  <c r="GK2" i="16" s="1"/>
  <c r="FQ103" i="16"/>
  <c r="FQ3" i="16" s="1"/>
  <c r="FQ2" i="16" s="1"/>
  <c r="EQ103" i="16"/>
  <c r="DU103" i="16"/>
  <c r="CU103" i="16"/>
  <c r="CU3" i="16" s="1"/>
  <c r="CU2" i="16" s="1"/>
  <c r="BY103" i="16"/>
  <c r="BY3" i="16" s="1"/>
  <c r="BY2" i="16" s="1"/>
  <c r="AY103" i="16"/>
  <c r="AY3" i="16" s="1"/>
  <c r="AY2" i="16" s="1"/>
  <c r="AE103" i="16"/>
  <c r="AE3" i="16" s="1"/>
  <c r="AE2" i="16" s="1"/>
  <c r="JC103" i="16"/>
  <c r="JC3" i="16" s="1"/>
  <c r="JC2" i="16" s="1"/>
  <c r="IE103" i="16"/>
  <c r="IE3" i="16" s="1"/>
  <c r="IE2" i="16" s="1"/>
  <c r="HG103" i="16"/>
  <c r="HG3" i="16" s="1"/>
  <c r="HG2" i="16" s="1"/>
  <c r="GI103" i="16"/>
  <c r="GI3" i="16" s="1"/>
  <c r="GI2" i="16" s="1"/>
  <c r="FK103" i="16"/>
  <c r="FK3" i="16" s="1"/>
  <c r="FK2" i="16" s="1"/>
  <c r="EP103" i="16"/>
  <c r="EP3" i="16" s="1"/>
  <c r="EP2" i="16" s="1"/>
  <c r="DR103" i="16"/>
  <c r="CT103" i="16"/>
  <c r="CT3" i="16" s="1"/>
  <c r="CT2" i="16" s="1"/>
  <c r="BV103" i="16"/>
  <c r="BV3" i="16" s="1"/>
  <c r="BV2" i="16" s="1"/>
  <c r="AX103" i="16"/>
  <c r="AX3" i="16" s="1"/>
  <c r="AX2" i="16" s="1"/>
  <c r="AB103" i="16"/>
  <c r="AB3" i="16" s="1"/>
  <c r="AB2" i="16" s="1"/>
  <c r="IV103" i="16"/>
  <c r="IV3" i="16" s="1"/>
  <c r="IV2" i="16" s="1"/>
  <c r="HZ103" i="16"/>
  <c r="HZ3" i="16" s="1"/>
  <c r="HZ2" i="16" s="1"/>
  <c r="GZ103" i="16"/>
  <c r="GZ3" i="16" s="1"/>
  <c r="GZ2" i="16" s="1"/>
  <c r="GF103" i="16"/>
  <c r="GF3" i="16" s="1"/>
  <c r="GF2" i="16" s="1"/>
  <c r="FF103" i="16"/>
  <c r="FF3" i="16" s="1"/>
  <c r="FF2" i="16" s="1"/>
  <c r="EJ103" i="16"/>
  <c r="DJ103" i="16"/>
  <c r="DJ3" i="16" s="1"/>
  <c r="DJ2" i="16" s="1"/>
  <c r="CP103" i="16"/>
  <c r="CP3" i="16" s="1"/>
  <c r="CP2" i="16" s="1"/>
  <c r="BP103" i="16"/>
  <c r="BP3" i="16" s="1"/>
  <c r="BP2" i="16" s="1"/>
  <c r="AT103" i="16"/>
  <c r="AT3" i="16" s="1"/>
  <c r="AT2" i="16" s="1"/>
  <c r="T103" i="16"/>
  <c r="T3" i="16" s="1"/>
  <c r="T2" i="16" s="1"/>
  <c r="E104" i="16"/>
  <c r="IL103" i="16"/>
  <c r="HP103" i="16"/>
  <c r="HP3" i="16" s="1"/>
  <c r="HP2" i="16" s="1"/>
  <c r="GR103" i="16"/>
  <c r="GR3" i="16" s="1"/>
  <c r="GR2" i="16" s="1"/>
  <c r="FT103" i="16"/>
  <c r="FT3" i="16" s="1"/>
  <c r="FT2" i="16" s="1"/>
  <c r="EV103" i="16"/>
  <c r="EV3" i="16" s="1"/>
  <c r="EV2" i="16" s="1"/>
  <c r="DX103" i="16"/>
  <c r="DB103" i="16"/>
  <c r="DB3" i="16" s="1"/>
  <c r="DB2" i="16" s="1"/>
  <c r="CD103" i="16"/>
  <c r="CD3" i="16" s="1"/>
  <c r="CD2" i="16" s="1"/>
  <c r="BF103" i="16"/>
  <c r="BF3" i="16" s="1"/>
  <c r="BF2" i="16" s="1"/>
  <c r="AH103" i="16"/>
  <c r="AH3" i="16" s="1"/>
  <c r="AH2" i="16" s="1"/>
  <c r="JI103" i="16"/>
  <c r="JI3" i="16" s="1"/>
  <c r="JI2" i="16" s="1"/>
  <c r="IJ103" i="16"/>
  <c r="IJ3" i="16" s="1"/>
  <c r="IJ2" i="16" s="1"/>
  <c r="HM103" i="16"/>
  <c r="HM3" i="16" s="1"/>
  <c r="HM2" i="16" s="1"/>
  <c r="GP103" i="16"/>
  <c r="FS103" i="16"/>
  <c r="ET103" i="16"/>
  <c r="DW103" i="16"/>
  <c r="CX103" i="16"/>
  <c r="CX3" i="16" s="1"/>
  <c r="CX2" i="16" s="1"/>
  <c r="CC103" i="16"/>
  <c r="CC3" i="16" s="1"/>
  <c r="CC2" i="16" s="1"/>
  <c r="BD103" i="16"/>
  <c r="BD3" i="16" s="1"/>
  <c r="BD2" i="16" s="1"/>
  <c r="AG103" i="16"/>
  <c r="AG3" i="16" s="1"/>
  <c r="AG2" i="16" s="1"/>
  <c r="IU103" i="16"/>
  <c r="IU3" i="16" s="1"/>
  <c r="IU2" i="16" s="1"/>
  <c r="HE103" i="16"/>
  <c r="FU103" i="16"/>
  <c r="FU3" i="16" s="1"/>
  <c r="FU2" i="16" s="1"/>
  <c r="EE103" i="16"/>
  <c r="EE3" i="16" s="1"/>
  <c r="EE2" i="16" s="1"/>
  <c r="CQ103" i="16"/>
  <c r="CQ3" i="16" s="1"/>
  <c r="CQ2" i="16" s="1"/>
  <c r="BC103" i="16"/>
  <c r="BC3" i="16" s="1"/>
  <c r="BC2" i="16" s="1"/>
  <c r="Q103" i="16"/>
  <c r="Q3" i="16" s="1"/>
  <c r="Q2" i="16" s="1"/>
  <c r="IT103" i="16"/>
  <c r="IT3" i="16" s="1"/>
  <c r="IT2" i="16" s="1"/>
  <c r="HD103" i="16"/>
  <c r="FR103" i="16"/>
  <c r="FR3" i="16" s="1"/>
  <c r="FR2" i="16" s="1"/>
  <c r="ED103" i="16"/>
  <c r="ED3" i="16" s="1"/>
  <c r="ED2" i="16" s="1"/>
  <c r="CK103" i="16"/>
  <c r="CK3" i="16" s="1"/>
  <c r="CK2" i="16" s="1"/>
  <c r="AW103" i="16"/>
  <c r="AW3" i="16" s="1"/>
  <c r="AW2" i="16" s="1"/>
  <c r="P103" i="16"/>
  <c r="P3" i="16" s="1"/>
  <c r="P2" i="16" s="1"/>
  <c r="IS103" i="16"/>
  <c r="IS3" i="16" s="1"/>
  <c r="IS2" i="16" s="1"/>
  <c r="GY103" i="16"/>
  <c r="GY3" i="16" s="1"/>
  <c r="GY2" i="16" s="1"/>
  <c r="FI103" i="16"/>
  <c r="DY103" i="16"/>
  <c r="DY3" i="16" s="1"/>
  <c r="DY2" i="16" s="1"/>
  <c r="CI103" i="16"/>
  <c r="CI3" i="16" s="1"/>
  <c r="CI2" i="16" s="1"/>
  <c r="AU103" i="16"/>
  <c r="AU3" i="16" s="1"/>
  <c r="AU2" i="16" s="1"/>
  <c r="IQ103" i="16"/>
  <c r="GX103" i="16"/>
  <c r="FH103" i="16"/>
  <c r="FH3" i="16" s="1"/>
  <c r="FH2" i="16" s="1"/>
  <c r="DV103" i="16"/>
  <c r="CH103" i="16"/>
  <c r="CH3" i="16" s="1"/>
  <c r="CH2" i="16" s="1"/>
  <c r="AQ103" i="16"/>
  <c r="AQ3" i="16" s="1"/>
  <c r="AQ2" i="16" s="1"/>
  <c r="II103" i="16"/>
  <c r="II3" i="16" s="1"/>
  <c r="II2" i="16" s="1"/>
  <c r="GW103" i="16"/>
  <c r="GW3" i="16" s="1"/>
  <c r="GW2" i="16" s="1"/>
  <c r="FE103" i="16"/>
  <c r="FE3" i="16" s="1"/>
  <c r="FE2" i="16" s="1"/>
  <c r="DO103" i="16"/>
  <c r="CE103" i="16"/>
  <c r="CE3" i="16" s="1"/>
  <c r="CE2" i="16" s="1"/>
  <c r="AO103" i="16"/>
  <c r="AO3" i="16" s="1"/>
  <c r="AO2" i="16" s="1"/>
  <c r="ID103" i="16"/>
  <c r="GU103" i="16"/>
  <c r="GU3" i="16" s="1"/>
  <c r="GU2" i="16" s="1"/>
  <c r="FD103" i="16"/>
  <c r="FD3" i="16" s="1"/>
  <c r="FD2" i="16" s="1"/>
  <c r="DL103" i="16"/>
  <c r="DL3" i="16" s="1"/>
  <c r="DL2" i="16" s="1"/>
  <c r="CB103" i="16"/>
  <c r="CB3" i="16" s="1"/>
  <c r="CB2" i="16" s="1"/>
  <c r="AL103" i="16"/>
  <c r="AL3" i="16" s="1"/>
  <c r="AL2" i="16" s="1"/>
  <c r="IC103" i="16"/>
  <c r="IC3" i="16" s="1"/>
  <c r="IC2" i="16" s="1"/>
  <c r="GM103" i="16"/>
  <c r="FC103" i="16"/>
  <c r="FC3" i="16" s="1"/>
  <c r="FC2" i="16" s="1"/>
  <c r="DI103" i="16"/>
  <c r="DI3" i="16" s="1"/>
  <c r="DI2" i="16" s="1"/>
  <c r="BS103" i="16"/>
  <c r="BS3" i="16" s="1"/>
  <c r="BS2" i="16" s="1"/>
  <c r="AI103" i="16"/>
  <c r="AI3" i="16" s="1"/>
  <c r="AI2" i="16" s="1"/>
  <c r="GC103" i="16"/>
  <c r="CS103" i="16"/>
  <c r="CS3" i="16" s="1"/>
  <c r="CS2" i="16" s="1"/>
  <c r="FY103" i="16"/>
  <c r="FY3" i="16" s="1"/>
  <c r="FY2" i="16" s="1"/>
  <c r="BR103" i="16"/>
  <c r="BR3" i="16" s="1"/>
  <c r="BR2" i="16" s="1"/>
  <c r="JH103" i="16"/>
  <c r="JH3" i="16" s="1"/>
  <c r="JH2" i="16" s="1"/>
  <c r="FW103" i="16"/>
  <c r="FW3" i="16" s="1"/>
  <c r="FW2" i="16" s="1"/>
  <c r="BO103" i="16"/>
  <c r="BO3" i="16" s="1"/>
  <c r="BO2" i="16" s="1"/>
  <c r="IY103" i="16"/>
  <c r="IY3" i="16" s="1"/>
  <c r="IY2" i="16" s="1"/>
  <c r="EY103" i="16"/>
  <c r="EY3" i="16" s="1"/>
  <c r="EY2" i="16" s="1"/>
  <c r="BL103" i="16"/>
  <c r="BL3" i="16" s="1"/>
  <c r="BL2" i="16" s="1"/>
  <c r="IX103" i="16"/>
  <c r="IX3" i="16" s="1"/>
  <c r="IX2" i="16" s="1"/>
  <c r="ES103" i="16"/>
  <c r="ES3" i="16" s="1"/>
  <c r="ES2" i="16" s="1"/>
  <c r="BK103" i="16"/>
  <c r="BK3" i="16" s="1"/>
  <c r="BK2" i="16" s="1"/>
  <c r="HW103" i="16"/>
  <c r="HW3" i="16" s="1"/>
  <c r="HW2" i="16" s="1"/>
  <c r="EL103" i="16"/>
  <c r="EL3" i="16" s="1"/>
  <c r="EL2" i="16" s="1"/>
  <c r="BJ103" i="16"/>
  <c r="BJ3" i="16" s="1"/>
  <c r="BJ2" i="16" s="1"/>
  <c r="HU103" i="16"/>
  <c r="HU3" i="16" s="1"/>
  <c r="HU2" i="16" s="1"/>
  <c r="EK103" i="16"/>
  <c r="EK3" i="16" s="1"/>
  <c r="EK2" i="16" s="1"/>
  <c r="AF103" i="16"/>
  <c r="AF3" i="16" s="1"/>
  <c r="AF2" i="16" s="1"/>
  <c r="HS103" i="16"/>
  <c r="EG103" i="16"/>
  <c r="EG3" i="16" s="1"/>
  <c r="EG2" i="16" s="1"/>
  <c r="HQ103" i="16"/>
  <c r="DH103" i="16"/>
  <c r="DH3" i="16" s="1"/>
  <c r="DH2" i="16" s="1"/>
  <c r="V103" i="16"/>
  <c r="V3" i="16" s="1"/>
  <c r="V2" i="16" s="1"/>
  <c r="GH103" i="16"/>
  <c r="GH3" i="16" s="1"/>
  <c r="GH2" i="16" s="1"/>
  <c r="DF103" i="16"/>
  <c r="DF3" i="16" s="1"/>
  <c r="DF2" i="16" s="1"/>
  <c r="R103" i="16"/>
  <c r="R3" i="16" s="1"/>
  <c r="R2" i="16" s="1"/>
  <c r="GG103" i="16"/>
  <c r="GG3" i="16" s="1"/>
  <c r="GG2" i="16" s="1"/>
  <c r="CW103" i="16"/>
  <c r="CW3" i="16" s="1"/>
  <c r="CW2" i="16" s="1"/>
  <c r="HL103" i="16"/>
  <c r="HL3" i="16" s="1"/>
  <c r="HL2" i="16" s="1"/>
  <c r="DG103" i="16"/>
  <c r="DG3" i="16" s="1"/>
  <c r="DG2" i="16" s="1"/>
  <c r="W103" i="16"/>
  <c r="W3" i="16" s="1"/>
  <c r="W2" i="16" s="1"/>
  <c r="S103" i="16"/>
  <c r="S3" i="16" s="1"/>
  <c r="S2" i="16" s="1"/>
  <c r="GM102" i="16"/>
  <c r="EF102" i="16"/>
  <c r="JA102" i="16"/>
  <c r="FC102" i="16"/>
  <c r="HD102" i="16"/>
  <c r="IF102" i="16"/>
  <c r="GX102" i="16"/>
  <c r="HY102" i="16"/>
  <c r="IA102" i="16"/>
  <c r="DW102" i="16"/>
  <c r="HB102" i="16"/>
  <c r="EU102" i="16"/>
  <c r="FP102" i="16"/>
  <c r="HQ102" i="16"/>
  <c r="IR102" i="16"/>
  <c r="DU102" i="16"/>
  <c r="FG102" i="16"/>
  <c r="EJ102" i="16"/>
  <c r="DV102" i="16"/>
  <c r="EW102" i="16"/>
  <c r="DI102" i="16"/>
  <c r="HS102" i="16"/>
  <c r="FJ102" i="16"/>
  <c r="GC102" i="16"/>
  <c r="ID102" i="16"/>
  <c r="DP102" i="16"/>
  <c r="JD102" i="16"/>
  <c r="FI102" i="16"/>
  <c r="HE102" i="16"/>
  <c r="IT102" i="16"/>
  <c r="GB102" i="16"/>
  <c r="DS102" i="16"/>
  <c r="ET102" i="16"/>
  <c r="FS102" i="16"/>
  <c r="DX102" i="16"/>
  <c r="II102" i="16"/>
  <c r="FZ102" i="16"/>
  <c r="DR102" i="16"/>
  <c r="GP102" i="16"/>
  <c r="IQ102" i="16"/>
  <c r="EB102" i="16"/>
  <c r="DW3" i="16" l="1"/>
  <c r="DW2" i="16" s="1"/>
  <c r="FG3" i="16"/>
  <c r="FG2" i="16" s="1"/>
  <c r="IA3" i="16"/>
  <c r="IA2" i="16" s="1"/>
  <c r="ET3" i="16"/>
  <c r="ET2" i="16" s="1"/>
  <c r="FP3" i="16"/>
  <c r="FP2" i="16" s="1"/>
  <c r="HQ3" i="16"/>
  <c r="HQ2" i="16" s="1"/>
  <c r="DO3" i="16"/>
  <c r="DO2" i="16" s="1"/>
  <c r="FS3" i="16"/>
  <c r="FS2" i="16" s="1"/>
  <c r="EF3" i="16"/>
  <c r="EF2" i="16" s="1"/>
  <c r="JA3" i="16"/>
  <c r="JA2" i="16" s="1"/>
  <c r="FI3" i="16"/>
  <c r="FI2" i="16" s="1"/>
  <c r="GP3" i="16"/>
  <c r="GP2" i="16" s="1"/>
  <c r="EU3" i="16"/>
  <c r="EU2" i="16" s="1"/>
  <c r="GB3" i="16"/>
  <c r="GB2" i="16" s="1"/>
  <c r="HS3" i="16"/>
  <c r="HS2" i="16" s="1"/>
  <c r="GM3" i="16"/>
  <c r="GM2" i="16" s="1"/>
  <c r="IL3" i="16"/>
  <c r="IL2" i="16" s="1"/>
  <c r="FJ3" i="16"/>
  <c r="FJ2" i="16" s="1"/>
  <c r="HE3" i="16"/>
  <c r="HE2" i="16" s="1"/>
  <c r="IR3" i="16"/>
  <c r="IR2" i="16" s="1"/>
  <c r="EW3" i="16"/>
  <c r="EW2" i="16" s="1"/>
  <c r="DP3" i="16"/>
  <c r="DP2" i="16" s="1"/>
  <c r="JD3" i="16"/>
  <c r="JD2" i="16" s="1"/>
  <c r="HB3" i="16"/>
  <c r="HB2" i="16" s="1"/>
  <c r="DV3" i="16"/>
  <c r="DV2" i="16" s="1"/>
  <c r="DU3" i="16"/>
  <c r="DU2" i="16" s="1"/>
  <c r="EB3" i="16"/>
  <c r="EB2" i="16" s="1"/>
  <c r="DR3" i="16"/>
  <c r="DR2" i="16" s="1"/>
  <c r="EQ3" i="16"/>
  <c r="EQ2" i="16" s="1"/>
  <c r="EN103" i="16"/>
  <c r="EN3" i="16" s="1"/>
  <c r="EN2" i="16" s="1"/>
  <c r="GX3" i="16"/>
  <c r="GX2" i="16" s="1"/>
  <c r="EZ103" i="16"/>
  <c r="EZ3" i="16" s="1"/>
  <c r="EZ2" i="16" s="1"/>
  <c r="DD104" i="16"/>
  <c r="CR104" i="16"/>
  <c r="CF104" i="16"/>
  <c r="BT104" i="16"/>
  <c r="BH104" i="16"/>
  <c r="AV104" i="16"/>
  <c r="AJ104" i="16"/>
  <c r="X104" i="16"/>
  <c r="K104" i="16"/>
  <c r="L104" i="16" s="1"/>
  <c r="GY104" i="16" s="1"/>
  <c r="CY104" i="16"/>
  <c r="CL104" i="16"/>
  <c r="BY104" i="16"/>
  <c r="BL104" i="16"/>
  <c r="AY104" i="16"/>
  <c r="AL104" i="16"/>
  <c r="Y104" i="16"/>
  <c r="FY104" i="16"/>
  <c r="CX104" i="16"/>
  <c r="CK104" i="16"/>
  <c r="BX104" i="16"/>
  <c r="BK104" i="16"/>
  <c r="AX104" i="16"/>
  <c r="AK104" i="16"/>
  <c r="W104" i="16"/>
  <c r="DG104" i="16"/>
  <c r="CQ104" i="16"/>
  <c r="CB104" i="16"/>
  <c r="BM104" i="16"/>
  <c r="AU104" i="16"/>
  <c r="AF104" i="16"/>
  <c r="Q104" i="16"/>
  <c r="GU104" i="16"/>
  <c r="FQ104" i="16"/>
  <c r="DF104" i="16"/>
  <c r="CP104" i="16"/>
  <c r="CA104" i="16"/>
  <c r="BJ104" i="16"/>
  <c r="AT104" i="16"/>
  <c r="AE104" i="16"/>
  <c r="P104" i="16"/>
  <c r="IO104" i="16"/>
  <c r="DC104" i="16"/>
  <c r="CN104" i="16"/>
  <c r="BW104" i="16"/>
  <c r="BG104" i="16"/>
  <c r="AR104" i="16"/>
  <c r="AC104" i="16"/>
  <c r="ET104" i="16"/>
  <c r="DO104" i="16"/>
  <c r="CZ104" i="16"/>
  <c r="CI104" i="16"/>
  <c r="BS104" i="16"/>
  <c r="BD104" i="16"/>
  <c r="AO104" i="16"/>
  <c r="Z104" i="16"/>
  <c r="GH104" i="16"/>
  <c r="EO104" i="16"/>
  <c r="CS104" i="16"/>
  <c r="BR104" i="16"/>
  <c r="AW104" i="16"/>
  <c r="V104" i="16"/>
  <c r="FG104" i="16"/>
  <c r="DM104" i="16"/>
  <c r="CO104" i="16"/>
  <c r="BQ104" i="16"/>
  <c r="AS104" i="16"/>
  <c r="U104" i="16"/>
  <c r="EG104" i="16"/>
  <c r="HS104" i="16"/>
  <c r="ED104" i="16"/>
  <c r="DH104" i="16"/>
  <c r="CH104" i="16"/>
  <c r="BN104" i="16"/>
  <c r="AN104" i="16"/>
  <c r="R104" i="16"/>
  <c r="JF104" i="16"/>
  <c r="HJ104" i="16"/>
  <c r="CV104" i="16"/>
  <c r="BZ104" i="16"/>
  <c r="BB104" i="16"/>
  <c r="AD104" i="16"/>
  <c r="IG104" i="16"/>
  <c r="GK104" i="16"/>
  <c r="CU104" i="16"/>
  <c r="BV104" i="16"/>
  <c r="BA104" i="16"/>
  <c r="AB104" i="16"/>
  <c r="FA104" i="16"/>
  <c r="DI104" i="16"/>
  <c r="BU104" i="16"/>
  <c r="AH104" i="16"/>
  <c r="EV104" i="16"/>
  <c r="DE104" i="16"/>
  <c r="BP104" i="16"/>
  <c r="AG104" i="16"/>
  <c r="EU104" i="16"/>
  <c r="DB104" i="16"/>
  <c r="BO104" i="16"/>
  <c r="AA104" i="16"/>
  <c r="ES104" i="16"/>
  <c r="DA104" i="16"/>
  <c r="BI104" i="16"/>
  <c r="T104" i="16"/>
  <c r="EP104" i="16"/>
  <c r="CW104" i="16"/>
  <c r="BF104" i="16"/>
  <c r="S104" i="16"/>
  <c r="EF104" i="16"/>
  <c r="CT104" i="16"/>
  <c r="BE104" i="16"/>
  <c r="O104" i="16"/>
  <c r="EC104" i="16"/>
  <c r="CM104" i="16"/>
  <c r="BC104" i="16"/>
  <c r="DJ104" i="16"/>
  <c r="CJ104" i="16"/>
  <c r="CG104" i="16"/>
  <c r="CE104" i="16"/>
  <c r="CD104" i="16"/>
  <c r="CC104" i="16"/>
  <c r="E105" i="16"/>
  <c r="FJ104" i="16"/>
  <c r="AZ104" i="16"/>
  <c r="AQ104" i="16"/>
  <c r="DZ104" i="16"/>
  <c r="AM104" i="16"/>
  <c r="HQ104" i="16"/>
  <c r="AI104" i="16"/>
  <c r="AP104" i="16"/>
  <c r="JB104" i="16"/>
  <c r="GC3" i="16"/>
  <c r="GC2" i="16" s="1"/>
  <c r="ID3" i="16"/>
  <c r="ID2" i="16" s="1"/>
  <c r="IQ3" i="16"/>
  <c r="IQ2" i="16" s="1"/>
  <c r="HD3" i="16"/>
  <c r="HD2" i="16" s="1"/>
  <c r="DX3" i="16"/>
  <c r="DX2" i="16" s="1"/>
  <c r="EJ3" i="16"/>
  <c r="EJ2" i="16" s="1"/>
  <c r="FL103" i="16"/>
  <c r="FL3" i="16" s="1"/>
  <c r="FL2" i="16" s="1"/>
  <c r="IJ104" i="16" l="1"/>
  <c r="GD104" i="16"/>
  <c r="HN104" i="16"/>
  <c r="JD105" i="16"/>
  <c r="IR105" i="16"/>
  <c r="IF105" i="16"/>
  <c r="HT105" i="16"/>
  <c r="HH105" i="16"/>
  <c r="GV105" i="16"/>
  <c r="GJ105" i="16"/>
  <c r="FX105" i="16"/>
  <c r="FL105" i="16"/>
  <c r="EN105" i="16"/>
  <c r="EB105" i="16"/>
  <c r="DP105" i="16"/>
  <c r="DD105" i="16"/>
  <c r="CR105" i="16"/>
  <c r="CF105" i="16"/>
  <c r="BT105" i="16"/>
  <c r="BH105" i="16"/>
  <c r="AV105" i="16"/>
  <c r="AJ105" i="16"/>
  <c r="X105" i="16"/>
  <c r="K105" i="16"/>
  <c r="L105" i="16" s="1"/>
  <c r="IX105" i="16"/>
  <c r="IK105" i="16"/>
  <c r="HX105" i="16"/>
  <c r="JA105" i="16"/>
  <c r="IM105" i="16"/>
  <c r="HY105" i="16"/>
  <c r="HK105" i="16"/>
  <c r="GX105" i="16"/>
  <c r="GK105" i="16"/>
  <c r="FW105" i="16"/>
  <c r="FJ105" i="16"/>
  <c r="EW105" i="16"/>
  <c r="EJ105" i="16"/>
  <c r="DW105" i="16"/>
  <c r="DJ105" i="16"/>
  <c r="CW105" i="16"/>
  <c r="CJ105" i="16"/>
  <c r="BW105" i="16"/>
  <c r="BJ105" i="16"/>
  <c r="AW105" i="16"/>
  <c r="AI105" i="16"/>
  <c r="V105" i="16"/>
  <c r="IZ105" i="16"/>
  <c r="IL105" i="16"/>
  <c r="HW105" i="16"/>
  <c r="HJ105" i="16"/>
  <c r="GW105" i="16"/>
  <c r="GI105" i="16"/>
  <c r="FV105" i="16"/>
  <c r="FI105" i="16"/>
  <c r="EV105" i="16"/>
  <c r="EI105" i="16"/>
  <c r="DV105" i="16"/>
  <c r="DI105" i="16"/>
  <c r="CV105" i="16"/>
  <c r="CI105" i="16"/>
  <c r="BV105" i="16"/>
  <c r="BI105" i="16"/>
  <c r="AU105" i="16"/>
  <c r="AH105" i="16"/>
  <c r="U105" i="16"/>
  <c r="IW105" i="16"/>
  <c r="IG105" i="16"/>
  <c r="HP105" i="16"/>
  <c r="HA105" i="16"/>
  <c r="GL105" i="16"/>
  <c r="FT105" i="16"/>
  <c r="FE105" i="16"/>
  <c r="EP105" i="16"/>
  <c r="DZ105" i="16"/>
  <c r="DK105" i="16"/>
  <c r="CT105" i="16"/>
  <c r="CD105" i="16"/>
  <c r="BO105" i="16"/>
  <c r="AZ105" i="16"/>
  <c r="AK105" i="16"/>
  <c r="S105" i="16"/>
  <c r="IV105" i="16"/>
  <c r="IE105" i="16"/>
  <c r="HO105" i="16"/>
  <c r="GZ105" i="16"/>
  <c r="GH105" i="16"/>
  <c r="FS105" i="16"/>
  <c r="FD105" i="16"/>
  <c r="EO105" i="16"/>
  <c r="DY105" i="16"/>
  <c r="DH105" i="16"/>
  <c r="CS105" i="16"/>
  <c r="CC105" i="16"/>
  <c r="BN105" i="16"/>
  <c r="AY105" i="16"/>
  <c r="AG105" i="16"/>
  <c r="R105" i="16"/>
  <c r="E106" i="16"/>
  <c r="IT105" i="16"/>
  <c r="IC105" i="16"/>
  <c r="HM105" i="16"/>
  <c r="GU105" i="16"/>
  <c r="GF105" i="16"/>
  <c r="FQ105" i="16"/>
  <c r="FB105" i="16"/>
  <c r="EL105" i="16"/>
  <c r="DU105" i="16"/>
  <c r="DF105" i="16"/>
  <c r="CP105" i="16"/>
  <c r="CA105" i="16"/>
  <c r="BL105" i="16"/>
  <c r="AT105" i="16"/>
  <c r="AE105" i="16"/>
  <c r="P105" i="16"/>
  <c r="JG105" i="16"/>
  <c r="IP105" i="16"/>
  <c r="HZ105" i="16"/>
  <c r="HG105" i="16"/>
  <c r="GR105" i="16"/>
  <c r="GC105" i="16"/>
  <c r="FN105" i="16"/>
  <c r="EX105" i="16"/>
  <c r="EG105" i="16"/>
  <c r="DR105" i="16"/>
  <c r="DB105" i="16"/>
  <c r="CM105" i="16"/>
  <c r="BX105" i="16"/>
  <c r="BF105" i="16"/>
  <c r="AQ105" i="16"/>
  <c r="AB105" i="16"/>
  <c r="IY105" i="16"/>
  <c r="HV105" i="16"/>
  <c r="HB105" i="16"/>
  <c r="GB105" i="16"/>
  <c r="FF105" i="16"/>
  <c r="EF105" i="16"/>
  <c r="DL105" i="16"/>
  <c r="CL105" i="16"/>
  <c r="BP105" i="16"/>
  <c r="AP105" i="16"/>
  <c r="T105" i="16"/>
  <c r="IU105" i="16"/>
  <c r="HU105" i="16"/>
  <c r="GY105" i="16"/>
  <c r="GA105" i="16"/>
  <c r="FC105" i="16"/>
  <c r="EE105" i="16"/>
  <c r="DG105" i="16"/>
  <c r="CK105" i="16"/>
  <c r="BM105" i="16"/>
  <c r="AO105" i="16"/>
  <c r="Q105" i="16"/>
  <c r="IS105" i="16"/>
  <c r="HS105" i="16"/>
  <c r="GT105" i="16"/>
  <c r="FZ105" i="16"/>
  <c r="FA105" i="16"/>
  <c r="ED105" i="16"/>
  <c r="DE105" i="16"/>
  <c r="CH105" i="16"/>
  <c r="BK105" i="16"/>
  <c r="AN105" i="16"/>
  <c r="O105" i="16"/>
  <c r="IO105" i="16"/>
  <c r="HQ105" i="16"/>
  <c r="GQ105" i="16"/>
  <c r="FU105" i="16"/>
  <c r="EU105" i="16"/>
  <c r="EA105" i="16"/>
  <c r="DA105" i="16"/>
  <c r="CE105" i="16"/>
  <c r="BE105" i="16"/>
  <c r="AL105" i="16"/>
  <c r="JE105" i="16"/>
  <c r="ID105" i="16"/>
  <c r="HE105" i="16"/>
  <c r="GG105" i="16"/>
  <c r="FK105" i="16"/>
  <c r="EM105" i="16"/>
  <c r="DO105" i="16"/>
  <c r="CQ105" i="16"/>
  <c r="BS105" i="16"/>
  <c r="AX105" i="16"/>
  <c r="Z105" i="16"/>
  <c r="JC105" i="16"/>
  <c r="IB105" i="16"/>
  <c r="HD105" i="16"/>
  <c r="GE105" i="16"/>
  <c r="FH105" i="16"/>
  <c r="EK105" i="16"/>
  <c r="DN105" i="16"/>
  <c r="CO105" i="16"/>
  <c r="BR105" i="16"/>
  <c r="AS105" i="16"/>
  <c r="Y105" i="16"/>
  <c r="HN105" i="16"/>
  <c r="FR105" i="16"/>
  <c r="DX105" i="16"/>
  <c r="CB105" i="16"/>
  <c r="AF105" i="16"/>
  <c r="JI105" i="16"/>
  <c r="HL105" i="16"/>
  <c r="FP105" i="16"/>
  <c r="DT105" i="16"/>
  <c r="BZ105" i="16"/>
  <c r="AD105" i="16"/>
  <c r="JH105" i="16"/>
  <c r="HI105" i="16"/>
  <c r="FO105" i="16"/>
  <c r="DS105" i="16"/>
  <c r="BY105" i="16"/>
  <c r="AC105" i="16"/>
  <c r="JF105" i="16"/>
  <c r="HF105" i="16"/>
  <c r="FM105" i="16"/>
  <c r="DQ105" i="16"/>
  <c r="BU105" i="16"/>
  <c r="AA105" i="16"/>
  <c r="JB105" i="16"/>
  <c r="HC105" i="16"/>
  <c r="FG105" i="16"/>
  <c r="DM105" i="16"/>
  <c r="BQ105" i="16"/>
  <c r="W105" i="16"/>
  <c r="IQ105" i="16"/>
  <c r="GS105" i="16"/>
  <c r="EY105" i="16"/>
  <c r="DC105" i="16"/>
  <c r="BG105" i="16"/>
  <c r="IN105" i="16"/>
  <c r="GP105" i="16"/>
  <c r="ET105" i="16"/>
  <c r="CZ105" i="16"/>
  <c r="BD105" i="16"/>
  <c r="GM105" i="16"/>
  <c r="CG105" i="16"/>
  <c r="GD105" i="16"/>
  <c r="BC105" i="16"/>
  <c r="FY105" i="16"/>
  <c r="BB105" i="16"/>
  <c r="ES105" i="16"/>
  <c r="BA105" i="16"/>
  <c r="ER105" i="16"/>
  <c r="AR105" i="16"/>
  <c r="IJ105" i="16"/>
  <c r="EQ105" i="16"/>
  <c r="AM105" i="16"/>
  <c r="II105" i="16"/>
  <c r="EH105" i="16"/>
  <c r="IH105" i="16"/>
  <c r="EC105" i="16"/>
  <c r="IA105" i="16"/>
  <c r="CY105" i="16"/>
  <c r="GO105" i="16"/>
  <c r="CU105" i="16"/>
  <c r="GN105" i="16"/>
  <c r="CN105" i="16"/>
  <c r="HR105" i="16"/>
  <c r="CX105" i="16"/>
  <c r="HO104" i="16"/>
  <c r="GB104" i="16"/>
  <c r="GO104" i="16"/>
  <c r="GR104" i="16"/>
  <c r="DR104" i="16"/>
  <c r="ER104" i="16"/>
  <c r="FD104" i="16"/>
  <c r="JA104" i="16"/>
  <c r="GS104" i="16"/>
  <c r="DU104" i="16"/>
  <c r="IC104" i="16"/>
  <c r="EK104" i="16"/>
  <c r="GZ104" i="16"/>
  <c r="IF104" i="16"/>
  <c r="DQ104" i="16"/>
  <c r="HV104" i="16"/>
  <c r="II104" i="16"/>
  <c r="IN104" i="16"/>
  <c r="EQ104" i="16"/>
  <c r="FP104" i="16"/>
  <c r="FW104" i="16"/>
  <c r="HI104" i="16"/>
  <c r="EJ104" i="16"/>
  <c r="IS104" i="16"/>
  <c r="EX104" i="16"/>
  <c r="HM104" i="16"/>
  <c r="IR104" i="16"/>
  <c r="DT104" i="16"/>
  <c r="DX104" i="16"/>
  <c r="GM104" i="16"/>
  <c r="HT104" i="16"/>
  <c r="DW104" i="16"/>
  <c r="FS104" i="16"/>
  <c r="HP104" i="16"/>
  <c r="FN104" i="16"/>
  <c r="GN104" i="16"/>
  <c r="GX104" i="16"/>
  <c r="DN104" i="16"/>
  <c r="HX104" i="16"/>
  <c r="FB104" i="16"/>
  <c r="JH104" i="16"/>
  <c r="FK104" i="16"/>
  <c r="HZ104" i="16"/>
  <c r="DP104" i="16"/>
  <c r="JD104" i="16"/>
  <c r="IM104" i="16"/>
  <c r="EB104" i="16"/>
  <c r="FT104" i="16"/>
  <c r="HG104" i="16"/>
  <c r="IH104" i="16"/>
  <c r="IT104" i="16"/>
  <c r="EI104" i="16"/>
  <c r="FH104" i="16"/>
  <c r="EE104" i="16"/>
  <c r="JE104" i="16"/>
  <c r="GF104" i="16"/>
  <c r="GL104" i="16"/>
  <c r="IZ104" i="16"/>
  <c r="EN104" i="16"/>
  <c r="FV104" i="16"/>
  <c r="JC104" i="16"/>
  <c r="GE104" i="16"/>
  <c r="HD104" i="16"/>
  <c r="EM104" i="16"/>
  <c r="HL104" i="16"/>
  <c r="DY104" i="16"/>
  <c r="FL104" i="16"/>
  <c r="GQ104" i="16"/>
  <c r="HK104" i="16"/>
  <c r="HR104" i="16"/>
  <c r="IE104" i="16"/>
  <c r="IK104" i="16"/>
  <c r="IP104" i="16"/>
  <c r="GC104" i="16"/>
  <c r="HC104" i="16"/>
  <c r="ID104" i="16"/>
  <c r="GA104" i="16"/>
  <c r="DS104" i="16"/>
  <c r="IB104" i="16"/>
  <c r="FC104" i="16"/>
  <c r="HY104" i="16"/>
  <c r="EL104" i="16"/>
  <c r="FX104" i="16"/>
  <c r="FU104" i="16"/>
  <c r="GT104" i="16"/>
  <c r="FF104" i="16"/>
  <c r="FE104" i="16"/>
  <c r="HA104" i="16"/>
  <c r="HB104" i="16"/>
  <c r="IA104" i="16"/>
  <c r="IX104" i="16"/>
  <c r="GP104" i="16"/>
  <c r="EH104" i="16"/>
  <c r="IQ104" i="16"/>
  <c r="FR104" i="16"/>
  <c r="IL104" i="16"/>
  <c r="EY104" i="16"/>
  <c r="GJ104" i="16"/>
  <c r="DV104" i="16"/>
  <c r="DL104" i="16"/>
  <c r="EZ104" i="16"/>
  <c r="IU104" i="16"/>
  <c r="JI104" i="16"/>
  <c r="HW104" i="16"/>
  <c r="IW104" i="16"/>
  <c r="HE104" i="16"/>
  <c r="EW104" i="16"/>
  <c r="JG104" i="16"/>
  <c r="GG104" i="16"/>
  <c r="IY104" i="16"/>
  <c r="FM104" i="16"/>
  <c r="GV104" i="16"/>
  <c r="GI104" i="16"/>
  <c r="FI104" i="16"/>
  <c r="EA104" i="16"/>
  <c r="HF104" i="16"/>
  <c r="IV104" i="16"/>
  <c r="HU104" i="16"/>
  <c r="FO104" i="16"/>
  <c r="GW104" i="16"/>
  <c r="DK104" i="16"/>
  <c r="FZ104" i="16"/>
  <c r="HH104" i="16"/>
  <c r="GV106" i="16" l="1"/>
  <c r="FX106" i="16"/>
  <c r="EB106" i="16"/>
  <c r="DD106" i="16"/>
  <c r="CR106" i="16"/>
  <c r="CF106" i="16"/>
  <c r="BT106" i="16"/>
  <c r="BH106" i="16"/>
  <c r="AV106" i="16"/>
  <c r="AJ106" i="16"/>
  <c r="X106" i="16"/>
  <c r="K106" i="16"/>
  <c r="L106" i="16" s="1"/>
  <c r="DT106" i="16" s="1"/>
  <c r="IV106" i="16"/>
  <c r="FU106" i="16"/>
  <c r="EU106" i="16"/>
  <c r="DU106" i="16"/>
  <c r="DH106" i="16"/>
  <c r="CU106" i="16"/>
  <c r="CH106" i="16"/>
  <c r="BU106" i="16"/>
  <c r="BG106" i="16"/>
  <c r="AT106" i="16"/>
  <c r="AG106" i="16"/>
  <c r="T106" i="16"/>
  <c r="IT106" i="16"/>
  <c r="HQ106" i="16"/>
  <c r="GO106" i="16"/>
  <c r="DG106" i="16"/>
  <c r="CS106" i="16"/>
  <c r="CD106" i="16"/>
  <c r="BP106" i="16"/>
  <c r="BB106" i="16"/>
  <c r="AN106" i="16"/>
  <c r="Z106" i="16"/>
  <c r="GN106" i="16"/>
  <c r="FK106" i="16"/>
  <c r="EI106" i="16"/>
  <c r="DF106" i="16"/>
  <c r="CQ106" i="16"/>
  <c r="CC106" i="16"/>
  <c r="BO106" i="16"/>
  <c r="BA106" i="16"/>
  <c r="AM106" i="16"/>
  <c r="Y106" i="16"/>
  <c r="IO106" i="16"/>
  <c r="HM106" i="16"/>
  <c r="GY106" i="16"/>
  <c r="GK106" i="16"/>
  <c r="DB106" i="16"/>
  <c r="IM106" i="16"/>
  <c r="HK106" i="16"/>
  <c r="GW106" i="16"/>
  <c r="GG106" i="16"/>
  <c r="CZ106" i="16"/>
  <c r="CL106" i="16"/>
  <c r="BX106" i="16"/>
  <c r="BJ106" i="16"/>
  <c r="AU106" i="16"/>
  <c r="AF106" i="16"/>
  <c r="IW106" i="16"/>
  <c r="DX106" i="16"/>
  <c r="DA106" i="16"/>
  <c r="CI106" i="16"/>
  <c r="BN106" i="16"/>
  <c r="AW106" i="16"/>
  <c r="AC106" i="16"/>
  <c r="IU106" i="16"/>
  <c r="DW106" i="16"/>
  <c r="CY106" i="16"/>
  <c r="CG106" i="16"/>
  <c r="BM106" i="16"/>
  <c r="AS106" i="16"/>
  <c r="AB106" i="16"/>
  <c r="IP106" i="16"/>
  <c r="DR106" i="16"/>
  <c r="CW106" i="16"/>
  <c r="CB106" i="16"/>
  <c r="BK106" i="16"/>
  <c r="AQ106" i="16"/>
  <c r="W106" i="16"/>
  <c r="JF106" i="16"/>
  <c r="EG106" i="16"/>
  <c r="CP106" i="16"/>
  <c r="BY106" i="16"/>
  <c r="BE106" i="16"/>
  <c r="AL106" i="16"/>
  <c r="S106" i="16"/>
  <c r="EF106" i="16"/>
  <c r="DC106" i="16"/>
  <c r="BW106" i="16"/>
  <c r="AX106" i="16"/>
  <c r="R106" i="16"/>
  <c r="E107" i="16"/>
  <c r="HW106" i="16"/>
  <c r="CX106" i="16"/>
  <c r="BV106" i="16"/>
  <c r="AR106" i="16"/>
  <c r="Q106" i="16"/>
  <c r="JE106" i="16"/>
  <c r="HS106" i="16"/>
  <c r="GP106" i="16"/>
  <c r="FF106" i="16"/>
  <c r="EA106" i="16"/>
  <c r="CV106" i="16"/>
  <c r="BS106" i="16"/>
  <c r="AP106" i="16"/>
  <c r="P106" i="16"/>
  <c r="HN106" i="16"/>
  <c r="FB106" i="16"/>
  <c r="DY106" i="16"/>
  <c r="CO106" i="16"/>
  <c r="BQ106" i="16"/>
  <c r="AK106" i="16"/>
  <c r="DJ106" i="16"/>
  <c r="CE106" i="16"/>
  <c r="BC106" i="16"/>
  <c r="AA106" i="16"/>
  <c r="IH106" i="16"/>
  <c r="GX106" i="16"/>
  <c r="FR106" i="16"/>
  <c r="EL106" i="16"/>
  <c r="DI106" i="16"/>
  <c r="CA106" i="16"/>
  <c r="AZ106" i="16"/>
  <c r="V106" i="16"/>
  <c r="GE106" i="16"/>
  <c r="BL106" i="16"/>
  <c r="IQ106" i="16"/>
  <c r="GC106" i="16"/>
  <c r="DO106" i="16"/>
  <c r="BI106" i="16"/>
  <c r="BF106" i="16"/>
  <c r="FW106" i="16"/>
  <c r="DK106" i="16"/>
  <c r="BD106" i="16"/>
  <c r="IC106" i="16"/>
  <c r="FQ106" i="16"/>
  <c r="DE106" i="16"/>
  <c r="AY106" i="16"/>
  <c r="CT106" i="16"/>
  <c r="AO106" i="16"/>
  <c r="FA106" i="16"/>
  <c r="CN106" i="16"/>
  <c r="AI106" i="16"/>
  <c r="GT106" i="16"/>
  <c r="AH106" i="16"/>
  <c r="GM106" i="16"/>
  <c r="AE106" i="16"/>
  <c r="AD106" i="16"/>
  <c r="U106" i="16"/>
  <c r="O106" i="16"/>
  <c r="DZ106" i="16"/>
  <c r="CM106" i="16"/>
  <c r="JB106" i="16"/>
  <c r="CK106" i="16"/>
  <c r="HG106" i="16"/>
  <c r="BZ106" i="16"/>
  <c r="BR106" i="16"/>
  <c r="CJ106" i="16"/>
  <c r="EZ105" i="16"/>
  <c r="GJ107" i="16" l="1"/>
  <c r="FX107" i="16"/>
  <c r="EN107" i="16"/>
  <c r="EB107" i="16"/>
  <c r="DD107" i="16"/>
  <c r="CR107" i="16"/>
  <c r="CF107" i="16"/>
  <c r="BT107" i="16"/>
  <c r="BH107" i="16"/>
  <c r="AV107" i="16"/>
  <c r="AJ107" i="16"/>
  <c r="X107" i="16"/>
  <c r="K107" i="16"/>
  <c r="L107" i="16" s="1"/>
  <c r="JG107" i="16"/>
  <c r="IT107" i="16"/>
  <c r="FF107" i="16"/>
  <c r="ES107" i="16"/>
  <c r="DS107" i="16"/>
  <c r="DF107" i="16"/>
  <c r="CS107" i="16"/>
  <c r="CE107" i="16"/>
  <c r="BR107" i="16"/>
  <c r="BE107" i="16"/>
  <c r="AR107" i="16"/>
  <c r="AE107" i="16"/>
  <c r="R107" i="16"/>
  <c r="JF107" i="16"/>
  <c r="IS107" i="16"/>
  <c r="IE107" i="16"/>
  <c r="HR107" i="16"/>
  <c r="HE107" i="16"/>
  <c r="GR107" i="16"/>
  <c r="DE107" i="16"/>
  <c r="CQ107" i="16"/>
  <c r="CD107" i="16"/>
  <c r="JC107" i="16"/>
  <c r="IN107" i="16"/>
  <c r="HY107" i="16"/>
  <c r="DT107" i="16"/>
  <c r="DB107" i="16"/>
  <c r="CM107" i="16"/>
  <c r="BX107" i="16"/>
  <c r="BJ107" i="16"/>
  <c r="AU107" i="16"/>
  <c r="AG107" i="16"/>
  <c r="S107" i="16"/>
  <c r="GQ107" i="16"/>
  <c r="GB107" i="16"/>
  <c r="FM107" i="16"/>
  <c r="EW107" i="16"/>
  <c r="EH107" i="16"/>
  <c r="DQ107" i="16"/>
  <c r="DA107" i="16"/>
  <c r="CL107" i="16"/>
  <c r="BW107" i="16"/>
  <c r="BI107" i="16"/>
  <c r="AT107" i="16"/>
  <c r="AF107" i="16"/>
  <c r="Q107" i="16"/>
  <c r="IY107" i="16"/>
  <c r="IJ107" i="16"/>
  <c r="HU107" i="16"/>
  <c r="HC107" i="16"/>
  <c r="GN107" i="16"/>
  <c r="CX107" i="16"/>
  <c r="CI107" i="16"/>
  <c r="BS107" i="16"/>
  <c r="BD107" i="16"/>
  <c r="AP107" i="16"/>
  <c r="AB107" i="16"/>
  <c r="IW107" i="16"/>
  <c r="EP107" i="16"/>
  <c r="DZ107" i="16"/>
  <c r="DK107" i="16"/>
  <c r="CV107" i="16"/>
  <c r="CG107" i="16"/>
  <c r="BP107" i="16"/>
  <c r="BB107" i="16"/>
  <c r="AN107" i="16"/>
  <c r="Z107" i="16"/>
  <c r="GM107" i="16"/>
  <c r="FP107" i="16"/>
  <c r="EQ107" i="16"/>
  <c r="DV107" i="16"/>
  <c r="CW107" i="16"/>
  <c r="BZ107" i="16"/>
  <c r="BC107" i="16"/>
  <c r="AI107" i="16"/>
  <c r="FO107" i="16"/>
  <c r="EO107" i="16"/>
  <c r="DU107" i="16"/>
  <c r="CU107" i="16"/>
  <c r="BY107" i="16"/>
  <c r="BA107" i="16"/>
  <c r="AH107" i="16"/>
  <c r="EL107" i="16"/>
  <c r="DN107" i="16"/>
  <c r="CP107" i="16"/>
  <c r="BU107" i="16"/>
  <c r="AY107" i="16"/>
  <c r="AC107" i="16"/>
  <c r="DI107" i="16"/>
  <c r="CK107" i="16"/>
  <c r="BN107" i="16"/>
  <c r="AS107" i="16"/>
  <c r="W107" i="16"/>
  <c r="IO107" i="16"/>
  <c r="DC107" i="16"/>
  <c r="CC107" i="16"/>
  <c r="BK107" i="16"/>
  <c r="AM107" i="16"/>
  <c r="T107" i="16"/>
  <c r="E108" i="16"/>
  <c r="IL107" i="16"/>
  <c r="FH107" i="16"/>
  <c r="DO107" i="16"/>
  <c r="CB107" i="16"/>
  <c r="AQ107" i="16"/>
  <c r="IV107" i="16"/>
  <c r="GZ107" i="16"/>
  <c r="DL107" i="16"/>
  <c r="CA107" i="16"/>
  <c r="AO107" i="16"/>
  <c r="FB107" i="16"/>
  <c r="DJ107" i="16"/>
  <c r="BV107" i="16"/>
  <c r="AL107" i="16"/>
  <c r="IK107" i="16"/>
  <c r="GO107" i="16"/>
  <c r="DG107" i="16"/>
  <c r="BO107" i="16"/>
  <c r="AD107" i="16"/>
  <c r="EA107" i="16"/>
  <c r="CN107" i="16"/>
  <c r="AZ107" i="16"/>
  <c r="P107" i="16"/>
  <c r="JI107" i="16"/>
  <c r="HM107" i="16"/>
  <c r="CJ107" i="16"/>
  <c r="AX107" i="16"/>
  <c r="O107" i="16"/>
  <c r="EM107" i="16"/>
  <c r="BM107" i="16"/>
  <c r="IA107" i="16"/>
  <c r="EK107" i="16"/>
  <c r="BL107" i="16"/>
  <c r="HZ107" i="16"/>
  <c r="BG107" i="16"/>
  <c r="BF107" i="16"/>
  <c r="DW107" i="16"/>
  <c r="AW107" i="16"/>
  <c r="GW107" i="16"/>
  <c r="DH107" i="16"/>
  <c r="AK107" i="16"/>
  <c r="GI107" i="16"/>
  <c r="CZ107" i="16"/>
  <c r="AA107" i="16"/>
  <c r="CT107" i="16"/>
  <c r="CO107" i="16"/>
  <c r="CH107" i="16"/>
  <c r="BQ107" i="16"/>
  <c r="Y107" i="16"/>
  <c r="JA107" i="16"/>
  <c r="V107" i="16"/>
  <c r="IP107" i="16"/>
  <c r="U107" i="16"/>
  <c r="CY107" i="16"/>
  <c r="HC106" i="16"/>
  <c r="JI106" i="16"/>
  <c r="EN106" i="16"/>
  <c r="EZ106" i="16"/>
  <c r="HY106" i="16"/>
  <c r="IA106" i="16"/>
  <c r="EW106" i="16"/>
  <c r="IE106" i="16"/>
  <c r="EH106" i="16"/>
  <c r="FL106" i="16"/>
  <c r="EK106" i="16"/>
  <c r="DS106" i="16"/>
  <c r="GL106" i="16"/>
  <c r="DL106" i="16"/>
  <c r="JA106" i="16"/>
  <c r="JC106" i="16"/>
  <c r="FZ106" i="16"/>
  <c r="JH106" i="16"/>
  <c r="FH106" i="16"/>
  <c r="GJ106" i="16"/>
  <c r="ER106" i="16"/>
  <c r="IL106" i="16"/>
  <c r="DQ106" i="16"/>
  <c r="HH106" i="16"/>
  <c r="HJ106" i="16"/>
  <c r="EO106" i="16"/>
  <c r="GR106" i="16"/>
  <c r="FY106" i="16"/>
  <c r="FI106" i="16"/>
  <c r="FN106" i="16"/>
  <c r="FO106" i="16"/>
  <c r="EC106" i="16"/>
  <c r="EE106" i="16"/>
  <c r="HP106" i="16"/>
  <c r="EJ106" i="16"/>
  <c r="GU106" i="16"/>
  <c r="HT106" i="16"/>
  <c r="ET106" i="16"/>
  <c r="IY106" i="16"/>
  <c r="FC106" i="16"/>
  <c r="DN106" i="16"/>
  <c r="DV106" i="16"/>
  <c r="EV106" i="16"/>
  <c r="DM106" i="16"/>
  <c r="FT106" i="16"/>
  <c r="ED106" i="16"/>
  <c r="IB106" i="16"/>
  <c r="GS106" i="16"/>
  <c r="GD106" i="16"/>
  <c r="GF106" i="16"/>
  <c r="GI106" i="16"/>
  <c r="EQ106" i="16"/>
  <c r="ES106" i="16"/>
  <c r="ID106" i="16"/>
  <c r="EX106" i="16"/>
  <c r="HI106" i="16"/>
  <c r="IF106" i="16"/>
  <c r="IX106" i="16"/>
  <c r="EM106" i="16"/>
  <c r="HB106" i="16"/>
  <c r="HF106" i="16"/>
  <c r="FD106" i="16"/>
  <c r="GB106" i="16"/>
  <c r="HA106" i="16"/>
  <c r="FJ106" i="16"/>
  <c r="IG106" i="16"/>
  <c r="HO106" i="16"/>
  <c r="GZ106" i="16"/>
  <c r="HD106" i="16"/>
  <c r="HE106" i="16"/>
  <c r="FE106" i="16"/>
  <c r="FG106" i="16"/>
  <c r="IS106" i="16"/>
  <c r="FM106" i="16"/>
  <c r="HV106" i="16"/>
  <c r="IR106" i="16"/>
  <c r="HL106" i="16"/>
  <c r="FP106" i="16"/>
  <c r="EP106" i="16"/>
  <c r="GH106" i="16"/>
  <c r="EY106" i="16"/>
  <c r="HR106" i="16"/>
  <c r="IN106" i="16"/>
  <c r="IJ106" i="16"/>
  <c r="GQ106" i="16"/>
  <c r="IZ106" i="16"/>
  <c r="IK106" i="16"/>
  <c r="HU106" i="16"/>
  <c r="HX106" i="16"/>
  <c r="HZ106" i="16"/>
  <c r="FS106" i="16"/>
  <c r="FV106" i="16"/>
  <c r="JG106" i="16"/>
  <c r="GA106" i="16"/>
  <c r="II106" i="16"/>
  <c r="DP106" i="16"/>
  <c r="JD106" i="16"/>
  <c r="DD108" i="16" l="1"/>
  <c r="CR108" i="16"/>
  <c r="CF108" i="16"/>
  <c r="BT108" i="16"/>
  <c r="BH108" i="16"/>
  <c r="AV108" i="16"/>
  <c r="AJ108" i="16"/>
  <c r="X108" i="16"/>
  <c r="K108" i="16"/>
  <c r="L108" i="16" s="1"/>
  <c r="FI108" i="16" s="1"/>
  <c r="DC108" i="16"/>
  <c r="CP108" i="16"/>
  <c r="CC108" i="16"/>
  <c r="BP108" i="16"/>
  <c r="BC108" i="16"/>
  <c r="AP108" i="16"/>
  <c r="AC108" i="16"/>
  <c r="P108" i="16"/>
  <c r="DB108" i="16"/>
  <c r="CO108" i="16"/>
  <c r="CB108" i="16"/>
  <c r="BO108" i="16"/>
  <c r="BB108" i="16"/>
  <c r="AO108" i="16"/>
  <c r="AB108" i="16"/>
  <c r="O108" i="16"/>
  <c r="DG108" i="16"/>
  <c r="CQ108" i="16"/>
  <c r="BZ108" i="16"/>
  <c r="BK108" i="16"/>
  <c r="AU108" i="16"/>
  <c r="AF108" i="16"/>
  <c r="Q108" i="16"/>
  <c r="DF108" i="16"/>
  <c r="CN108" i="16"/>
  <c r="BY108" i="16"/>
  <c r="BJ108" i="16"/>
  <c r="AT108" i="16"/>
  <c r="AE108" i="16"/>
  <c r="CZ108" i="16"/>
  <c r="CK108" i="16"/>
  <c r="BV108" i="16"/>
  <c r="BF108" i="16"/>
  <c r="AQ108" i="16"/>
  <c r="Z108" i="16"/>
  <c r="DM108" i="16"/>
  <c r="CX108" i="16"/>
  <c r="CI108" i="16"/>
  <c r="BS108" i="16"/>
  <c r="BD108" i="16"/>
  <c r="AM108" i="16"/>
  <c r="W108" i="16"/>
  <c r="HF108" i="16"/>
  <c r="CT108" i="16"/>
  <c r="BU108" i="16"/>
  <c r="AX108" i="16"/>
  <c r="Y108" i="16"/>
  <c r="DL108" i="16"/>
  <c r="CS108" i="16"/>
  <c r="BR108" i="16"/>
  <c r="AW108" i="16"/>
  <c r="V108" i="16"/>
  <c r="FF108" i="16"/>
  <c r="DJ108" i="16"/>
  <c r="CL108" i="16"/>
  <c r="BN108" i="16"/>
  <c r="AR108" i="16"/>
  <c r="T108" i="16"/>
  <c r="DZ108" i="16"/>
  <c r="DE108" i="16"/>
  <c r="CG108" i="16"/>
  <c r="BI108" i="16"/>
  <c r="AK108" i="16"/>
  <c r="CW108" i="16"/>
  <c r="CA108" i="16"/>
  <c r="BA108" i="16"/>
  <c r="AG108" i="16"/>
  <c r="CV108" i="16"/>
  <c r="BX108" i="16"/>
  <c r="AZ108" i="16"/>
  <c r="AD108" i="16"/>
  <c r="CJ108" i="16"/>
  <c r="AN108" i="16"/>
  <c r="CH108" i="16"/>
  <c r="AL108" i="16"/>
  <c r="CE108" i="16"/>
  <c r="AI108" i="16"/>
  <c r="BW108" i="16"/>
  <c r="AA108" i="16"/>
  <c r="IK108" i="16"/>
  <c r="CY108" i="16"/>
  <c r="BE108" i="16"/>
  <c r="CU108" i="16"/>
  <c r="AY108" i="16"/>
  <c r="BQ108" i="16"/>
  <c r="BM108" i="16"/>
  <c r="BL108" i="16"/>
  <c r="BG108" i="16"/>
  <c r="AS108" i="16"/>
  <c r="AH108" i="16"/>
  <c r="DK108" i="16"/>
  <c r="U108" i="16"/>
  <c r="DI108" i="16"/>
  <c r="S108" i="16"/>
  <c r="DA108" i="16"/>
  <c r="CM108" i="16"/>
  <c r="CD108" i="16"/>
  <c r="R108" i="16"/>
  <c r="E109" i="16"/>
  <c r="DH108" i="16"/>
  <c r="EZ107" i="16"/>
  <c r="EF107" i="16"/>
  <c r="FL107" i="16"/>
  <c r="HG107" i="16"/>
  <c r="IC107" i="16"/>
  <c r="FW107" i="16"/>
  <c r="GX107" i="16"/>
  <c r="HB107" i="16"/>
  <c r="EG107" i="16"/>
  <c r="FJ107" i="16"/>
  <c r="GK107" i="16"/>
  <c r="HL107" i="16"/>
  <c r="FG107" i="16"/>
  <c r="HI107" i="16"/>
  <c r="EI107" i="16"/>
  <c r="DR107" i="16"/>
  <c r="FS107" i="16"/>
  <c r="GV107" i="16"/>
  <c r="FK107" i="16"/>
  <c r="HQ107" i="16"/>
  <c r="IQ107" i="16"/>
  <c r="IX107" i="16"/>
  <c r="DY107" i="16"/>
  <c r="FC107" i="16"/>
  <c r="GH107" i="16"/>
  <c r="HK107" i="16"/>
  <c r="II107" i="16"/>
  <c r="FV107" i="16"/>
  <c r="DM107" i="16"/>
  <c r="HX107" i="16"/>
  <c r="EX107" i="16"/>
  <c r="EE107" i="16"/>
  <c r="GF107" i="16"/>
  <c r="HH107" i="16"/>
  <c r="ED107" i="16"/>
  <c r="EV107" i="16"/>
  <c r="EY107" i="16"/>
  <c r="GA107" i="16"/>
  <c r="HD107" i="16"/>
  <c r="ID107" i="16"/>
  <c r="JH107" i="16"/>
  <c r="GL107" i="16"/>
  <c r="EC107" i="16"/>
  <c r="IM107" i="16"/>
  <c r="FN107" i="16"/>
  <c r="ER107" i="16"/>
  <c r="GS107" i="16"/>
  <c r="HT107" i="16"/>
  <c r="FA107" i="16"/>
  <c r="GG107" i="16"/>
  <c r="HV107" i="16"/>
  <c r="FT107" i="16"/>
  <c r="FU107" i="16"/>
  <c r="GY107" i="16"/>
  <c r="IB107" i="16"/>
  <c r="JE107" i="16"/>
  <c r="HA107" i="16"/>
  <c r="ET107" i="16"/>
  <c r="JB107" i="16"/>
  <c r="GC107" i="16"/>
  <c r="FE107" i="16"/>
  <c r="HF107" i="16"/>
  <c r="IF107" i="16"/>
  <c r="FZ107" i="16"/>
  <c r="DX107" i="16"/>
  <c r="GP107" i="16"/>
  <c r="GU107" i="16"/>
  <c r="HW107" i="16"/>
  <c r="IZ107" i="16"/>
  <c r="HP107" i="16"/>
  <c r="FI107" i="16"/>
  <c r="GT107" i="16"/>
  <c r="FR107" i="16"/>
  <c r="HS107" i="16"/>
  <c r="IR107" i="16"/>
  <c r="GD107" i="16"/>
  <c r="EJ107" i="16"/>
  <c r="FQ107" i="16"/>
  <c r="EU107" i="16"/>
  <c r="FD107" i="16"/>
  <c r="HN107" i="16"/>
  <c r="HO107" i="16"/>
  <c r="IU107" i="16"/>
  <c r="IH107" i="16"/>
  <c r="FY107" i="16"/>
  <c r="HJ107" i="16"/>
  <c r="GE107" i="16"/>
  <c r="IG107" i="16"/>
  <c r="DP107" i="16"/>
  <c r="JD107" i="16"/>
  <c r="FD109" i="16" l="1"/>
  <c r="DH109" i="16"/>
  <c r="CV109" i="16"/>
  <c r="HF109" i="16"/>
  <c r="GF109" i="16"/>
  <c r="DE109" i="16"/>
  <c r="CR109" i="16"/>
  <c r="CF109" i="16"/>
  <c r="BT109" i="16"/>
  <c r="BH109" i="16"/>
  <c r="AV109" i="16"/>
  <c r="AJ109" i="16"/>
  <c r="X109" i="16"/>
  <c r="K109" i="16"/>
  <c r="L109" i="16" s="1"/>
  <c r="FH109" i="16"/>
  <c r="ED109" i="16"/>
  <c r="DB109" i="16"/>
  <c r="CN109" i="16"/>
  <c r="CA109" i="16"/>
  <c r="BN109" i="16"/>
  <c r="BA109" i="16"/>
  <c r="AN109" i="16"/>
  <c r="AA109" i="16"/>
  <c r="IN109" i="16"/>
  <c r="HK109" i="16"/>
  <c r="GI109" i="16"/>
  <c r="DA109" i="16"/>
  <c r="CM109" i="16"/>
  <c r="BZ109" i="16"/>
  <c r="BM109" i="16"/>
  <c r="AZ109" i="16"/>
  <c r="AM109" i="16"/>
  <c r="Z109" i="16"/>
  <c r="E110" i="16"/>
  <c r="EU109" i="16"/>
  <c r="DK109" i="16"/>
  <c r="CT109" i="16"/>
  <c r="CD109" i="16"/>
  <c r="BO109" i="16"/>
  <c r="AX109" i="16"/>
  <c r="AH109" i="16"/>
  <c r="S109" i="16"/>
  <c r="HH109" i="16"/>
  <c r="FZ109" i="16"/>
  <c r="EP109" i="16"/>
  <c r="DJ109" i="16"/>
  <c r="CS109" i="16"/>
  <c r="CC109" i="16"/>
  <c r="BL109" i="16"/>
  <c r="AW109" i="16"/>
  <c r="AG109" i="16"/>
  <c r="R109" i="16"/>
  <c r="IL109" i="16"/>
  <c r="HD109" i="16"/>
  <c r="DF109" i="16"/>
  <c r="CO109" i="16"/>
  <c r="BX109" i="16"/>
  <c r="BI109" i="16"/>
  <c r="AS109" i="16"/>
  <c r="AD109" i="16"/>
  <c r="O109" i="16"/>
  <c r="GK109" i="16"/>
  <c r="EK109" i="16"/>
  <c r="DC109" i="16"/>
  <c r="CK109" i="16"/>
  <c r="BV109" i="16"/>
  <c r="BF109" i="16"/>
  <c r="AQ109" i="16"/>
  <c r="AB109" i="16"/>
  <c r="HN109" i="16"/>
  <c r="EL109" i="16"/>
  <c r="DM109" i="16"/>
  <c r="CL109" i="16"/>
  <c r="BQ109" i="16"/>
  <c r="AR109" i="16"/>
  <c r="U109" i="16"/>
  <c r="FL109" i="16"/>
  <c r="DL109" i="16"/>
  <c r="CJ109" i="16"/>
  <c r="BP109" i="16"/>
  <c r="AP109" i="16"/>
  <c r="T109" i="16"/>
  <c r="JE109" i="16"/>
  <c r="EH109" i="16"/>
  <c r="DG109" i="16"/>
  <c r="CH109" i="16"/>
  <c r="BJ109" i="16"/>
  <c r="AL109" i="16"/>
  <c r="P109" i="16"/>
  <c r="HW109" i="16"/>
  <c r="CY109" i="16"/>
  <c r="CB109" i="16"/>
  <c r="BD109" i="16"/>
  <c r="AF109" i="16"/>
  <c r="HQ109" i="16"/>
  <c r="FQ109" i="16"/>
  <c r="CU109" i="16"/>
  <c r="BU109" i="16"/>
  <c r="AY109" i="16"/>
  <c r="Y109" i="16"/>
  <c r="HP109" i="16"/>
  <c r="FO109" i="16"/>
  <c r="DQ109" i="16"/>
  <c r="CQ109" i="16"/>
  <c r="BS109" i="16"/>
  <c r="AU109" i="16"/>
  <c r="W109" i="16"/>
  <c r="JA109" i="16"/>
  <c r="DD109" i="16"/>
  <c r="BG109" i="16"/>
  <c r="IY109" i="16"/>
  <c r="EZ109" i="16"/>
  <c r="CZ109" i="16"/>
  <c r="BE109" i="16"/>
  <c r="EX109" i="16"/>
  <c r="CX109" i="16"/>
  <c r="BC109" i="16"/>
  <c r="IM109" i="16"/>
  <c r="EN109" i="16"/>
  <c r="CP109" i="16"/>
  <c r="AT109" i="16"/>
  <c r="BW109" i="16"/>
  <c r="AC109" i="16"/>
  <c r="DN109" i="16"/>
  <c r="BR109" i="16"/>
  <c r="V109" i="16"/>
  <c r="CI109" i="16"/>
  <c r="CG109" i="16"/>
  <c r="CE109" i="16"/>
  <c r="FX109" i="16"/>
  <c r="BY109" i="16"/>
  <c r="FI109" i="16"/>
  <c r="BK109" i="16"/>
  <c r="IU109" i="16"/>
  <c r="BB109" i="16"/>
  <c r="AO109" i="16"/>
  <c r="EG109" i="16"/>
  <c r="AK109" i="16"/>
  <c r="DI109" i="16"/>
  <c r="CW109" i="16"/>
  <c r="AI109" i="16"/>
  <c r="AE109" i="16"/>
  <c r="Q109" i="16"/>
  <c r="HG109" i="16"/>
  <c r="DX108" i="16"/>
  <c r="EU108" i="16"/>
  <c r="FU108" i="16"/>
  <c r="EL108" i="16"/>
  <c r="FJ108" i="16"/>
  <c r="EE108" i="16"/>
  <c r="JA108" i="16"/>
  <c r="GU108" i="16"/>
  <c r="DV108" i="16"/>
  <c r="GP108" i="16"/>
  <c r="IQ108" i="16"/>
  <c r="EB108" i="16"/>
  <c r="FE108" i="16"/>
  <c r="HN108" i="16"/>
  <c r="IU108" i="16"/>
  <c r="GO108" i="16"/>
  <c r="HO108" i="16"/>
  <c r="EH108" i="16"/>
  <c r="FH108" i="16"/>
  <c r="GI108" i="16"/>
  <c r="ET108" i="16"/>
  <c r="HK108" i="16"/>
  <c r="EK108" i="16"/>
  <c r="HC108" i="16"/>
  <c r="JE108" i="16"/>
  <c r="EN108" i="16"/>
  <c r="EZ108" i="16"/>
  <c r="EI108" i="16"/>
  <c r="FG108" i="16"/>
  <c r="DW108" i="16"/>
  <c r="EX108" i="16"/>
  <c r="GB108" i="16"/>
  <c r="HB108" i="16"/>
  <c r="IE108" i="16"/>
  <c r="FY108" i="16"/>
  <c r="DR108" i="16"/>
  <c r="IO108" i="16"/>
  <c r="FR108" i="16"/>
  <c r="IC108" i="16"/>
  <c r="ED108" i="16"/>
  <c r="FL108" i="16"/>
  <c r="HY108" i="16"/>
  <c r="IW108" i="16"/>
  <c r="EA108" i="16"/>
  <c r="DT108" i="16"/>
  <c r="ES108" i="16"/>
  <c r="FV108" i="16"/>
  <c r="GZ108" i="16"/>
  <c r="IB108" i="16"/>
  <c r="IZ108" i="16"/>
  <c r="GN108" i="16"/>
  <c r="EG108" i="16"/>
  <c r="JG108" i="16"/>
  <c r="GG108" i="16"/>
  <c r="IP108" i="16"/>
  <c r="EQ108" i="16"/>
  <c r="FX108" i="16"/>
  <c r="DS108" i="16"/>
  <c r="FW108" i="16"/>
  <c r="ER108" i="16"/>
  <c r="FS108" i="16"/>
  <c r="GT108" i="16"/>
  <c r="HX108" i="16"/>
  <c r="IX108" i="16"/>
  <c r="HE108" i="16"/>
  <c r="EV108" i="16"/>
  <c r="GW108" i="16"/>
  <c r="JC108" i="16"/>
  <c r="FD108" i="16"/>
  <c r="GJ108" i="16"/>
  <c r="FA108" i="16"/>
  <c r="DO108" i="16"/>
  <c r="GH108" i="16"/>
  <c r="HR108" i="16"/>
  <c r="DQ108" i="16"/>
  <c r="HS108" i="16"/>
  <c r="HL108" i="16"/>
  <c r="GE108" i="16"/>
  <c r="EO108" i="16"/>
  <c r="HM108" i="16"/>
  <c r="IJ108" i="16"/>
  <c r="HH108" i="16"/>
  <c r="GK108" i="16"/>
  <c r="JB108" i="16"/>
  <c r="HJ108" i="16"/>
  <c r="II108" i="16"/>
  <c r="IY108" i="16"/>
  <c r="GR108" i="16"/>
  <c r="EJ108" i="16"/>
  <c r="IS108" i="16"/>
  <c r="EP108" i="16"/>
  <c r="GQ108" i="16"/>
  <c r="HT108" i="16"/>
  <c r="HP108" i="16"/>
  <c r="FN108" i="16"/>
  <c r="HU108" i="16"/>
  <c r="GV108" i="16"/>
  <c r="HI108" i="16"/>
  <c r="IN108" i="16"/>
  <c r="FT108" i="16"/>
  <c r="FB108" i="16"/>
  <c r="IG108" i="16"/>
  <c r="EF108" i="16"/>
  <c r="IH108" i="16"/>
  <c r="JI108" i="16"/>
  <c r="HG108" i="16"/>
  <c r="EY108" i="16"/>
  <c r="JH108" i="16"/>
  <c r="FC108" i="16"/>
  <c r="HD108" i="16"/>
  <c r="IF108" i="16"/>
  <c r="HZ108" i="16"/>
  <c r="FM108" i="16"/>
  <c r="IV108" i="16"/>
  <c r="IM108" i="16"/>
  <c r="GL108" i="16"/>
  <c r="DU108" i="16"/>
  <c r="EC108" i="16"/>
  <c r="GD108" i="16"/>
  <c r="GS108" i="16"/>
  <c r="HA108" i="16"/>
  <c r="IT108" i="16"/>
  <c r="FZ108" i="16"/>
  <c r="JF108" i="16"/>
  <c r="DN108" i="16"/>
  <c r="HW108" i="16"/>
  <c r="FO108" i="16"/>
  <c r="FP108" i="16"/>
  <c r="HQ108" i="16"/>
  <c r="IR108" i="16"/>
  <c r="EW108" i="16"/>
  <c r="GM108" i="16"/>
  <c r="FK108" i="16"/>
  <c r="FQ108" i="16"/>
  <c r="GY108" i="16"/>
  <c r="GA108" i="16"/>
  <c r="IA108" i="16"/>
  <c r="GX108" i="16"/>
  <c r="DY108" i="16"/>
  <c r="HV108" i="16"/>
  <c r="EM108" i="16"/>
  <c r="IL108" i="16"/>
  <c r="GF108" i="16"/>
  <c r="GC108" i="16"/>
  <c r="ID108" i="16"/>
  <c r="DP108" i="16"/>
  <c r="JD108" i="16"/>
  <c r="FF109" i="16" l="1"/>
  <c r="EF109" i="16"/>
  <c r="EW109" i="16"/>
  <c r="GG109" i="16"/>
  <c r="HA109" i="16"/>
  <c r="EO109" i="16"/>
  <c r="GT109" i="16"/>
  <c r="IX109" i="16"/>
  <c r="HU109" i="16"/>
  <c r="FJ109" i="16"/>
  <c r="GW109" i="16"/>
  <c r="DP109" i="16"/>
  <c r="FS109" i="16"/>
  <c r="ER109" i="16"/>
  <c r="GO109" i="16"/>
  <c r="GP109" i="16"/>
  <c r="IT109" i="16"/>
  <c r="DU109" i="16"/>
  <c r="JD109" i="16"/>
  <c r="GQ109" i="16"/>
  <c r="EA109" i="16"/>
  <c r="HZ109" i="16"/>
  <c r="ET109" i="16"/>
  <c r="GS109" i="16"/>
  <c r="FP109" i="16"/>
  <c r="JG109" i="16"/>
  <c r="FB109" i="16"/>
  <c r="FM109" i="16"/>
  <c r="FA109" i="16"/>
  <c r="HY109" i="16"/>
  <c r="FK109" i="16"/>
  <c r="JB109" i="16"/>
  <c r="FV109" i="16"/>
  <c r="GN109" i="16"/>
  <c r="GB109" i="16"/>
  <c r="DX109" i="16"/>
  <c r="FN109" i="16"/>
  <c r="IP109" i="16"/>
  <c r="HS109" i="16"/>
  <c r="HO109" i="16"/>
  <c r="HC109" i="16"/>
  <c r="EJ109" i="16"/>
  <c r="GL109" i="16"/>
  <c r="FR109" i="16"/>
  <c r="IQ109" i="16"/>
  <c r="GA109" i="16"/>
  <c r="GJ109" i="16"/>
  <c r="IF109" i="16"/>
  <c r="GZ109" i="16"/>
  <c r="JI109" i="16"/>
  <c r="IS109" i="16"/>
  <c r="EB109" i="16"/>
  <c r="GV109" i="16"/>
  <c r="GH109" i="16"/>
  <c r="IK109" i="16"/>
  <c r="HB109" i="16"/>
  <c r="EM109" i="16"/>
  <c r="EC109" i="16"/>
  <c r="HM109" i="16"/>
  <c r="JF109" i="16"/>
  <c r="HX109" i="16"/>
  <c r="GR109" i="16"/>
  <c r="GX109" i="16"/>
  <c r="ID109" i="16"/>
  <c r="GC109" i="16"/>
  <c r="DV109" i="16"/>
  <c r="IW109" i="16"/>
  <c r="EY109" i="16"/>
  <c r="GE109" i="16"/>
  <c r="HJ109" i="16"/>
  <c r="HR109" i="16"/>
  <c r="FC109" i="16"/>
  <c r="IB109" i="16"/>
  <c r="EQ109" i="16"/>
  <c r="IA109" i="16"/>
  <c r="DR109" i="16"/>
  <c r="IJ109" i="16"/>
  <c r="DW109" i="16"/>
  <c r="DO109" i="16"/>
  <c r="FE109" i="16"/>
  <c r="HV109" i="16"/>
  <c r="EI109" i="16"/>
  <c r="FT109" i="16"/>
  <c r="DS109" i="16"/>
  <c r="FY109" i="16"/>
  <c r="HE109" i="16"/>
  <c r="IH109" i="16"/>
  <c r="II109" i="16"/>
  <c r="FW109" i="16"/>
  <c r="IR109" i="16"/>
  <c r="FG109" i="16"/>
  <c r="IO109" i="16"/>
  <c r="EE109" i="16"/>
  <c r="IV109" i="16"/>
  <c r="HL109" i="16"/>
  <c r="DY109" i="16"/>
  <c r="HI109" i="16"/>
  <c r="GU109" i="16"/>
  <c r="IC109" i="16"/>
  <c r="IG109" i="16"/>
  <c r="GD109" i="16"/>
  <c r="HT109" i="16"/>
  <c r="EV109" i="16"/>
  <c r="GY109" i="16"/>
  <c r="IE109" i="16"/>
  <c r="IZ109" i="16"/>
  <c r="GM109" i="16"/>
  <c r="DZ109" i="16"/>
  <c r="GB110" i="16"/>
  <c r="DH110" i="16"/>
  <c r="CV110" i="16"/>
  <c r="CJ110" i="16"/>
  <c r="BX110" i="16"/>
  <c r="BL110" i="16"/>
  <c r="AZ110" i="16"/>
  <c r="AN110" i="16"/>
  <c r="AB110" i="16"/>
  <c r="P110" i="16"/>
  <c r="IQ110" i="16"/>
  <c r="EP110" i="16"/>
  <c r="DC110" i="16"/>
  <c r="CP110" i="16"/>
  <c r="CC110" i="16"/>
  <c r="BP110" i="16"/>
  <c r="BC110" i="16"/>
  <c r="AP110" i="16"/>
  <c r="AC110" i="16"/>
  <c r="O110" i="16"/>
  <c r="IH110" i="16"/>
  <c r="HF110" i="16"/>
  <c r="GC110" i="16"/>
  <c r="DJ110" i="16"/>
  <c r="CU110" i="16"/>
  <c r="CG110" i="16"/>
  <c r="BS110" i="16"/>
  <c r="BE110" i="16"/>
  <c r="AQ110" i="16"/>
  <c r="AA110" i="16"/>
  <c r="E111" i="16"/>
  <c r="EY110" i="16"/>
  <c r="DW110" i="16"/>
  <c r="DI110" i="16"/>
  <c r="CT110" i="16"/>
  <c r="CF110" i="16"/>
  <c r="BR110" i="16"/>
  <c r="BD110" i="16"/>
  <c r="AO110" i="16"/>
  <c r="Z110" i="16"/>
  <c r="K110" i="16"/>
  <c r="L110" i="16" s="1"/>
  <c r="GE110" i="16" s="1"/>
  <c r="IN110" i="16"/>
  <c r="IL110" i="16"/>
  <c r="HB110" i="16"/>
  <c r="DD110" i="16"/>
  <c r="CM110" i="16"/>
  <c r="BV110" i="16"/>
  <c r="BF110" i="16"/>
  <c r="AL110" i="16"/>
  <c r="V110" i="16"/>
  <c r="JC110" i="16"/>
  <c r="FB110" i="16"/>
  <c r="DS110" i="16"/>
  <c r="DB110" i="16"/>
  <c r="CL110" i="16"/>
  <c r="BU110" i="16"/>
  <c r="BB110" i="16"/>
  <c r="AK110" i="16"/>
  <c r="U110" i="16"/>
  <c r="HN110" i="16"/>
  <c r="GG110" i="16"/>
  <c r="FO110" i="16"/>
  <c r="EW110" i="16"/>
  <c r="DO110" i="16"/>
  <c r="CY110" i="16"/>
  <c r="CH110" i="16"/>
  <c r="BO110" i="16"/>
  <c r="AX110" i="16"/>
  <c r="AH110" i="16"/>
  <c r="R110" i="16"/>
  <c r="IB110" i="16"/>
  <c r="HK110" i="16"/>
  <c r="GU110" i="16"/>
  <c r="FK110" i="16"/>
  <c r="DM110" i="16"/>
  <c r="CW110" i="16"/>
  <c r="CD110" i="16"/>
  <c r="BM110" i="16"/>
  <c r="AV110" i="16"/>
  <c r="AF110" i="16"/>
  <c r="JI110" i="16"/>
  <c r="IC110" i="16"/>
  <c r="HG110" i="16"/>
  <c r="GF110" i="16"/>
  <c r="DF110" i="16"/>
  <c r="CE110" i="16"/>
  <c r="BH110" i="16"/>
  <c r="AG110" i="16"/>
  <c r="IA110" i="16"/>
  <c r="HC110" i="16"/>
  <c r="FZ110" i="16"/>
  <c r="FF110" i="16"/>
  <c r="EB110" i="16"/>
  <c r="DE110" i="16"/>
  <c r="CB110" i="16"/>
  <c r="BG110" i="16"/>
  <c r="AE110" i="16"/>
  <c r="HY110" i="16"/>
  <c r="FX110" i="16"/>
  <c r="EX110" i="16"/>
  <c r="DZ110" i="16"/>
  <c r="CZ110" i="16"/>
  <c r="BZ110" i="16"/>
  <c r="AY110" i="16"/>
  <c r="Y110" i="16"/>
  <c r="FS110" i="16"/>
  <c r="DR110" i="16"/>
  <c r="CR110" i="16"/>
  <c r="BT110" i="16"/>
  <c r="AT110" i="16"/>
  <c r="T110" i="16"/>
  <c r="DL110" i="16"/>
  <c r="CN110" i="16"/>
  <c r="BK110" i="16"/>
  <c r="AM110" i="16"/>
  <c r="II110" i="16"/>
  <c r="HI110" i="16"/>
  <c r="GI110" i="16"/>
  <c r="DK110" i="16"/>
  <c r="CK110" i="16"/>
  <c r="BJ110" i="16"/>
  <c r="AJ110" i="16"/>
  <c r="GV110" i="16"/>
  <c r="EV110" i="16"/>
  <c r="CX110" i="16"/>
  <c r="AW110" i="16"/>
  <c r="IS110" i="16"/>
  <c r="CS110" i="16"/>
  <c r="AU110" i="16"/>
  <c r="GO110" i="16"/>
  <c r="CQ110" i="16"/>
  <c r="AS110" i="16"/>
  <c r="IF110" i="16"/>
  <c r="GH110" i="16"/>
  <c r="EH110" i="16"/>
  <c r="CI110" i="16"/>
  <c r="AI110" i="16"/>
  <c r="DN110" i="16"/>
  <c r="BN110" i="16"/>
  <c r="Q110" i="16"/>
  <c r="HH110" i="16"/>
  <c r="FH110" i="16"/>
  <c r="DG110" i="16"/>
  <c r="BI110" i="16"/>
  <c r="HZ110" i="16"/>
  <c r="AD110" i="16"/>
  <c r="X110" i="16"/>
  <c r="HV110" i="16"/>
  <c r="W110" i="16"/>
  <c r="HO110" i="16"/>
  <c r="DQ110" i="16"/>
  <c r="S110" i="16"/>
  <c r="GY110" i="16"/>
  <c r="DA110" i="16"/>
  <c r="CO110" i="16"/>
  <c r="CA110" i="16"/>
  <c r="FW110" i="16"/>
  <c r="BY110" i="16"/>
  <c r="FR110" i="16"/>
  <c r="FA110" i="16"/>
  <c r="EO110" i="16"/>
  <c r="BW110" i="16"/>
  <c r="BQ110" i="16"/>
  <c r="BA110" i="16"/>
  <c r="AR110" i="16"/>
  <c r="FU109" i="16"/>
  <c r="JC109" i="16"/>
  <c r="ES109" i="16"/>
  <c r="DT109" i="16"/>
  <c r="JH109" i="16"/>
  <c r="DH111" i="16" l="1"/>
  <c r="CV111" i="16"/>
  <c r="CJ111" i="16"/>
  <c r="BX111" i="16"/>
  <c r="BL111" i="16"/>
  <c r="AZ111" i="16"/>
  <c r="AN111" i="16"/>
  <c r="AB111" i="16"/>
  <c r="P111" i="16"/>
  <c r="DN111" i="16"/>
  <c r="DA111" i="16"/>
  <c r="CN111" i="16"/>
  <c r="CA111" i="16"/>
  <c r="BN111" i="16"/>
  <c r="BA111" i="16"/>
  <c r="AM111" i="16"/>
  <c r="Z111" i="16"/>
  <c r="DC111" i="16"/>
  <c r="CO111" i="16"/>
  <c r="BZ111" i="16"/>
  <c r="BK111" i="16"/>
  <c r="AW111" i="16"/>
  <c r="AI111" i="16"/>
  <c r="U111" i="16"/>
  <c r="DP111" i="16"/>
  <c r="DB111" i="16"/>
  <c r="CM111" i="16"/>
  <c r="BY111" i="16"/>
  <c r="BJ111" i="16"/>
  <c r="AV111" i="16"/>
  <c r="AH111" i="16"/>
  <c r="T111" i="16"/>
  <c r="E112" i="16"/>
  <c r="DI111" i="16"/>
  <c r="CT111" i="16"/>
  <c r="CF111" i="16"/>
  <c r="BR111" i="16"/>
  <c r="BD111" i="16"/>
  <c r="AP111" i="16"/>
  <c r="AA111" i="16"/>
  <c r="K111" i="16"/>
  <c r="L111" i="16" s="1"/>
  <c r="DK111" i="16"/>
  <c r="CR111" i="16"/>
  <c r="BW111" i="16"/>
  <c r="BF111" i="16"/>
  <c r="AL111" i="16"/>
  <c r="S111" i="16"/>
  <c r="DJ111" i="16"/>
  <c r="CQ111" i="16"/>
  <c r="BV111" i="16"/>
  <c r="BE111" i="16"/>
  <c r="AK111" i="16"/>
  <c r="R111" i="16"/>
  <c r="DY111" i="16"/>
  <c r="DF111" i="16"/>
  <c r="CL111" i="16"/>
  <c r="BT111" i="16"/>
  <c r="BB111" i="16"/>
  <c r="AG111" i="16"/>
  <c r="O111" i="16"/>
  <c r="FJ111" i="16"/>
  <c r="DE111" i="16"/>
  <c r="CK111" i="16"/>
  <c r="BS111" i="16"/>
  <c r="AY111" i="16"/>
  <c r="AF111" i="16"/>
  <c r="FY111" i="16"/>
  <c r="CZ111" i="16"/>
  <c r="CH111" i="16"/>
  <c r="BP111" i="16"/>
  <c r="AU111" i="16"/>
  <c r="AD111" i="16"/>
  <c r="FL111" i="16"/>
  <c r="CX111" i="16"/>
  <c r="BQ111" i="16"/>
  <c r="AO111" i="16"/>
  <c r="GP111" i="16"/>
  <c r="CW111" i="16"/>
  <c r="BO111" i="16"/>
  <c r="AJ111" i="16"/>
  <c r="CS111" i="16"/>
  <c r="BI111" i="16"/>
  <c r="AC111" i="16"/>
  <c r="EX111" i="16"/>
  <c r="DO111" i="16"/>
  <c r="CG111" i="16"/>
  <c r="BC111" i="16"/>
  <c r="W111" i="16"/>
  <c r="FT111" i="16"/>
  <c r="DG111" i="16"/>
  <c r="CC111" i="16"/>
  <c r="AS111" i="16"/>
  <c r="ID111" i="16"/>
  <c r="DD111" i="16"/>
  <c r="CB111" i="16"/>
  <c r="AR111" i="16"/>
  <c r="IT111" i="16"/>
  <c r="BH111" i="16"/>
  <c r="GF111" i="16"/>
  <c r="BG111" i="16"/>
  <c r="DM111" i="16"/>
  <c r="AX111" i="16"/>
  <c r="IC111" i="16"/>
  <c r="CY111" i="16"/>
  <c r="AQ111" i="16"/>
  <c r="EO111" i="16"/>
  <c r="CD111" i="16"/>
  <c r="Q111" i="16"/>
  <c r="BU111" i="16"/>
  <c r="CU111" i="16"/>
  <c r="CP111" i="16"/>
  <c r="CI111" i="16"/>
  <c r="HG111" i="16"/>
  <c r="CE111" i="16"/>
  <c r="BM111" i="16"/>
  <c r="AT111" i="16"/>
  <c r="AE111" i="16"/>
  <c r="Y111" i="16"/>
  <c r="EZ111" i="16"/>
  <c r="DL111" i="16"/>
  <c r="X111" i="16"/>
  <c r="V111" i="16"/>
  <c r="EF110" i="16"/>
  <c r="EG110" i="16"/>
  <c r="HU110" i="16"/>
  <c r="GR110" i="16"/>
  <c r="JD110" i="16"/>
  <c r="ER110" i="16"/>
  <c r="DP110" i="16"/>
  <c r="FD110" i="16"/>
  <c r="JE110" i="16"/>
  <c r="EK110" i="16"/>
  <c r="HT110" i="16"/>
  <c r="EC110" i="16"/>
  <c r="FP110" i="16"/>
  <c r="DV110" i="16"/>
  <c r="EQ110" i="16"/>
  <c r="IX110" i="16"/>
  <c r="ES110" i="16"/>
  <c r="GX110" i="16"/>
  <c r="JG110" i="16"/>
  <c r="IT110" i="16"/>
  <c r="GW110" i="16"/>
  <c r="EJ110" i="16"/>
  <c r="JB110" i="16"/>
  <c r="FM110" i="16"/>
  <c r="IW110" i="16"/>
  <c r="FC110" i="16"/>
  <c r="GN110" i="16"/>
  <c r="JA110" i="16"/>
  <c r="DU110" i="16"/>
  <c r="FV110" i="16"/>
  <c r="FY110" i="16"/>
  <c r="DY110" i="16"/>
  <c r="FL110" i="16"/>
  <c r="FJ110" i="16"/>
  <c r="HP110" i="16"/>
  <c r="IY110" i="16"/>
  <c r="GJ110" i="16"/>
  <c r="EM110" i="16"/>
  <c r="HE110" i="16"/>
  <c r="DX110" i="16"/>
  <c r="GQ110" i="16"/>
  <c r="HX110" i="16"/>
  <c r="GA110" i="16"/>
  <c r="EN110" i="16"/>
  <c r="IE110" i="16"/>
  <c r="IO110" i="16"/>
  <c r="HW110" i="16"/>
  <c r="HM110" i="16"/>
  <c r="GL110" i="16"/>
  <c r="IR110" i="16"/>
  <c r="IZ110" i="16"/>
  <c r="HA110" i="16"/>
  <c r="FE110" i="16"/>
  <c r="HS110" i="16"/>
  <c r="EL110" i="16"/>
  <c r="HD110" i="16"/>
  <c r="IJ110" i="16"/>
  <c r="GZ110" i="16"/>
  <c r="FT110" i="16"/>
  <c r="GP110" i="16"/>
  <c r="HL110" i="16"/>
  <c r="GM110" i="16"/>
  <c r="ET110" i="16"/>
  <c r="EI110" i="16"/>
  <c r="HJ110" i="16"/>
  <c r="EE110" i="16"/>
  <c r="ED110" i="16"/>
  <c r="HR110" i="16"/>
  <c r="FU110" i="16"/>
  <c r="IG110" i="16"/>
  <c r="EZ110" i="16"/>
  <c r="HQ110" i="16"/>
  <c r="IV110" i="16"/>
  <c r="FQ110" i="16"/>
  <c r="JF110" i="16"/>
  <c r="IP110" i="16"/>
  <c r="GS110" i="16"/>
  <c r="GD110" i="16"/>
  <c r="EA110" i="16"/>
  <c r="GT110" i="16"/>
  <c r="FI110" i="16"/>
  <c r="IM110" i="16"/>
  <c r="FG110" i="16"/>
  <c r="EU110" i="16"/>
  <c r="IK110" i="16"/>
  <c r="GK110" i="16"/>
  <c r="IU110" i="16"/>
  <c r="FN110" i="16"/>
  <c r="ID110" i="16"/>
  <c r="DT110" i="16"/>
  <c r="JH110" i="16"/>
  <c r="GC111" i="16" l="1"/>
  <c r="JC111" i="16"/>
  <c r="FV111" i="16"/>
  <c r="IO111" i="16"/>
  <c r="EF111" i="16"/>
  <c r="IK111" i="16"/>
  <c r="HF111" i="16"/>
  <c r="IS111" i="16"/>
  <c r="FZ111" i="16"/>
  <c r="GR111" i="16"/>
  <c r="GS111" i="16"/>
  <c r="GD111" i="16"/>
  <c r="EQ111" i="16"/>
  <c r="GQ111" i="16"/>
  <c r="GJ111" i="16"/>
  <c r="JB111" i="16"/>
  <c r="ER111" i="16"/>
  <c r="IY111" i="16"/>
  <c r="HI111" i="16"/>
  <c r="HH111" i="16"/>
  <c r="HY111" i="16"/>
  <c r="HJ111" i="16"/>
  <c r="GU111" i="16"/>
  <c r="FK111" i="16"/>
  <c r="EB111" i="16"/>
  <c r="HE111" i="16"/>
  <c r="GX111" i="16"/>
  <c r="FD111" i="16"/>
  <c r="DS111" i="16"/>
  <c r="EG111" i="16"/>
  <c r="JI111" i="16"/>
  <c r="IE111" i="16"/>
  <c r="HP111" i="16"/>
  <c r="GE111" i="16"/>
  <c r="EV111" i="16"/>
  <c r="HS111" i="16"/>
  <c r="ED111" i="16"/>
  <c r="HM111" i="16"/>
  <c r="EA111" i="16"/>
  <c r="FP111" i="16"/>
  <c r="IR111" i="16"/>
  <c r="FB111" i="16"/>
  <c r="HN111" i="16"/>
  <c r="FR111" i="16"/>
  <c r="GK111" i="16"/>
  <c r="EL111" i="16"/>
  <c r="FI111" i="16"/>
  <c r="IX111" i="16"/>
  <c r="IH111" i="16"/>
  <c r="GV111" i="16"/>
  <c r="FO111" i="16"/>
  <c r="EC111" i="16"/>
  <c r="IG111" i="16"/>
  <c r="ES111" i="16"/>
  <c r="IA111" i="16"/>
  <c r="EN111" i="16"/>
  <c r="GB111" i="16"/>
  <c r="GG111" i="16"/>
  <c r="FG111" i="16"/>
  <c r="IP111" i="16"/>
  <c r="GZ111" i="16"/>
  <c r="IF111" i="16"/>
  <c r="DV111" i="16"/>
  <c r="JE111" i="16"/>
  <c r="JA111" i="16"/>
  <c r="HT111" i="16"/>
  <c r="GH111" i="16"/>
  <c r="GI111" i="16"/>
  <c r="GA111" i="16"/>
  <c r="HL111" i="16"/>
  <c r="IZ111" i="16"/>
  <c r="IU111" i="16"/>
  <c r="HW111" i="16"/>
  <c r="HA111" i="16"/>
  <c r="FN111" i="16"/>
  <c r="FW111" i="16"/>
  <c r="EI111" i="16"/>
  <c r="FX111" i="16"/>
  <c r="FC111" i="16"/>
  <c r="IL111" i="16"/>
  <c r="HC111" i="16"/>
  <c r="DW111" i="16"/>
  <c r="GW111" i="16"/>
  <c r="DQ111" i="16"/>
  <c r="GO111" i="16"/>
  <c r="HX111" i="16"/>
  <c r="FA111" i="16"/>
  <c r="HD111" i="16"/>
  <c r="IQ112" i="16"/>
  <c r="IE112" i="16"/>
  <c r="HG112" i="16"/>
  <c r="JB112" i="16"/>
  <c r="IP112" i="16"/>
  <c r="ID112" i="16"/>
  <c r="IB112" i="16"/>
  <c r="HP112" i="16"/>
  <c r="IY112" i="16"/>
  <c r="IM112" i="16"/>
  <c r="IA112" i="16"/>
  <c r="HO112" i="16"/>
  <c r="GN112" i="16"/>
  <c r="GB112" i="16"/>
  <c r="FD112" i="16"/>
  <c r="ER112" i="16"/>
  <c r="EF112" i="16"/>
  <c r="DT112" i="16"/>
  <c r="DH112" i="16"/>
  <c r="CV112" i="16"/>
  <c r="CJ112" i="16"/>
  <c r="BX112" i="16"/>
  <c r="BL112" i="16"/>
  <c r="AZ112" i="16"/>
  <c r="AN112" i="16"/>
  <c r="AB112" i="16"/>
  <c r="P112" i="16"/>
  <c r="JD112" i="16"/>
  <c r="IJ112" i="16"/>
  <c r="HT112" i="16"/>
  <c r="EQ112" i="16"/>
  <c r="EE112" i="16"/>
  <c r="DS112" i="16"/>
  <c r="DG112" i="16"/>
  <c r="CU112" i="16"/>
  <c r="CI112" i="16"/>
  <c r="BW112" i="16"/>
  <c r="BK112" i="16"/>
  <c r="AY112" i="16"/>
  <c r="AM112" i="16"/>
  <c r="AA112" i="16"/>
  <c r="IC112" i="16"/>
  <c r="HI112" i="16"/>
  <c r="GP112" i="16"/>
  <c r="FZ112" i="16"/>
  <c r="FL112" i="16"/>
  <c r="EX112" i="16"/>
  <c r="EJ112" i="16"/>
  <c r="DF112" i="16"/>
  <c r="CR112" i="16"/>
  <c r="CD112" i="16"/>
  <c r="BP112" i="16"/>
  <c r="BB112" i="16"/>
  <c r="AL112" i="16"/>
  <c r="X112" i="16"/>
  <c r="IO112" i="16"/>
  <c r="HN112" i="16"/>
  <c r="GU112" i="16"/>
  <c r="GE112" i="16"/>
  <c r="DC112" i="16"/>
  <c r="CN112" i="16"/>
  <c r="BY112" i="16"/>
  <c r="BH112" i="16"/>
  <c r="AS112" i="16"/>
  <c r="AD112" i="16"/>
  <c r="JI112" i="16"/>
  <c r="IL112" i="16"/>
  <c r="EH112" i="16"/>
  <c r="DQ112" i="16"/>
  <c r="DB112" i="16"/>
  <c r="CM112" i="16"/>
  <c r="BV112" i="16"/>
  <c r="BG112" i="16"/>
  <c r="AR112" i="16"/>
  <c r="AC112" i="16"/>
  <c r="FU112" i="16"/>
  <c r="FF112" i="16"/>
  <c r="EO112" i="16"/>
  <c r="DZ112" i="16"/>
  <c r="DK112" i="16"/>
  <c r="CT112" i="16"/>
  <c r="CE112" i="16"/>
  <c r="BO112" i="16"/>
  <c r="AX112" i="16"/>
  <c r="AI112" i="16"/>
  <c r="T112" i="16"/>
  <c r="HH112" i="16"/>
  <c r="GH112" i="16"/>
  <c r="FK112" i="16"/>
  <c r="ES112" i="16"/>
  <c r="DX112" i="16"/>
  <c r="DA112" i="16"/>
  <c r="CG112" i="16"/>
  <c r="BM112" i="16"/>
  <c r="AQ112" i="16"/>
  <c r="V112" i="16"/>
  <c r="GG112" i="16"/>
  <c r="FJ112" i="16"/>
  <c r="EP112" i="16"/>
  <c r="DW112" i="16"/>
  <c r="CZ112" i="16"/>
  <c r="CF112" i="16"/>
  <c r="BJ112" i="16"/>
  <c r="AP112" i="16"/>
  <c r="U112" i="16"/>
  <c r="GC112" i="16"/>
  <c r="FH112" i="16"/>
  <c r="EM112" i="16"/>
  <c r="DP112" i="16"/>
  <c r="CX112" i="16"/>
  <c r="CB112" i="16"/>
  <c r="BF112" i="16"/>
  <c r="AK112" i="16"/>
  <c r="R112" i="16"/>
  <c r="FY112" i="16"/>
  <c r="FG112" i="16"/>
  <c r="EL112" i="16"/>
  <c r="DO112" i="16"/>
  <c r="CW112" i="16"/>
  <c r="CA112" i="16"/>
  <c r="BE112" i="16"/>
  <c r="AJ112" i="16"/>
  <c r="Q112" i="16"/>
  <c r="FW112" i="16"/>
  <c r="FB112" i="16"/>
  <c r="EG112" i="16"/>
  <c r="DM112" i="16"/>
  <c r="CQ112" i="16"/>
  <c r="BU112" i="16"/>
  <c r="BC112" i="16"/>
  <c r="AG112" i="16"/>
  <c r="K112" i="16"/>
  <c r="L112" i="16" s="1"/>
  <c r="FV112" i="16"/>
  <c r="DE112" i="16"/>
  <c r="BS112" i="16"/>
  <c r="AH112" i="16"/>
  <c r="HK112" i="16"/>
  <c r="FT112" i="16"/>
  <c r="EK112" i="16"/>
  <c r="DD112" i="16"/>
  <c r="BR112" i="16"/>
  <c r="AF112" i="16"/>
  <c r="GY112" i="16"/>
  <c r="EC112" i="16"/>
  <c r="CS112" i="16"/>
  <c r="BN112" i="16"/>
  <c r="Z112" i="16"/>
  <c r="IS112" i="16"/>
  <c r="GO112" i="16"/>
  <c r="FE112" i="16"/>
  <c r="CL112" i="16"/>
  <c r="BA112" i="16"/>
  <c r="S112" i="16"/>
  <c r="HX112" i="16"/>
  <c r="GI112" i="16"/>
  <c r="EV112" i="16"/>
  <c r="DL112" i="16"/>
  <c r="CC112" i="16"/>
  <c r="AU112" i="16"/>
  <c r="HV112" i="16"/>
  <c r="GF112" i="16"/>
  <c r="DJ112" i="16"/>
  <c r="BZ112" i="16"/>
  <c r="AT112" i="16"/>
  <c r="GV112" i="16"/>
  <c r="EB112" i="16"/>
  <c r="BI112" i="16"/>
  <c r="GQ112" i="16"/>
  <c r="EA112" i="16"/>
  <c r="BD112" i="16"/>
  <c r="GL112" i="16"/>
  <c r="DU112" i="16"/>
  <c r="AW112" i="16"/>
  <c r="FX112" i="16"/>
  <c r="DI112" i="16"/>
  <c r="AO112" i="16"/>
  <c r="IG112" i="16"/>
  <c r="EZ112" i="16"/>
  <c r="CH112" i="16"/>
  <c r="HQ112" i="16"/>
  <c r="ET112" i="16"/>
  <c r="BT112" i="16"/>
  <c r="JF112" i="16"/>
  <c r="CY112" i="16"/>
  <c r="CP112" i="16"/>
  <c r="CO112" i="16"/>
  <c r="IR112" i="16"/>
  <c r="CK112" i="16"/>
  <c r="HJ112" i="16"/>
  <c r="BQ112" i="16"/>
  <c r="GK112" i="16"/>
  <c r="AV112" i="16"/>
  <c r="FS112" i="16"/>
  <c r="AE112" i="16"/>
  <c r="Y112" i="16"/>
  <c r="DN112" i="16"/>
  <c r="O112" i="16"/>
  <c r="FA112" i="16"/>
  <c r="W112" i="16"/>
  <c r="FI112" i="16"/>
  <c r="GT111" i="16"/>
  <c r="IQ111" i="16"/>
  <c r="EJ111" i="16"/>
  <c r="GL111" i="16"/>
  <c r="DU111" i="16"/>
  <c r="JF111" i="16"/>
  <c r="HU111" i="16"/>
  <c r="EK111" i="16"/>
  <c r="HK111" i="16"/>
  <c r="EE111" i="16"/>
  <c r="HB111" i="16"/>
  <c r="IJ111" i="16"/>
  <c r="HQ111" i="16"/>
  <c r="HV111" i="16"/>
  <c r="II111" i="16"/>
  <c r="FU111" i="16"/>
  <c r="DZ111" i="16"/>
  <c r="GM111" i="16"/>
  <c r="FS111" i="16"/>
  <c r="HR111" i="16"/>
  <c r="EM111" i="16"/>
  <c r="DX111" i="16"/>
  <c r="IM111" i="16"/>
  <c r="EY111" i="16"/>
  <c r="HZ111" i="16"/>
  <c r="ET111" i="16"/>
  <c r="HO111" i="16"/>
  <c r="IV111" i="16"/>
  <c r="EW111" i="16"/>
  <c r="GN111" i="16"/>
  <c r="FE111" i="16"/>
  <c r="FQ111" i="16"/>
  <c r="JD111" i="16"/>
  <c r="EU111" i="16"/>
  <c r="DR111" i="16"/>
  <c r="GY111" i="16"/>
  <c r="IW111" i="16"/>
  <c r="EH111" i="16"/>
  <c r="FF111" i="16"/>
  <c r="EP111" i="16"/>
  <c r="JG111" i="16"/>
  <c r="FM111" i="16"/>
  <c r="IN111" i="16"/>
  <c r="FH111" i="16"/>
  <c r="IB111" i="16"/>
  <c r="DT111" i="16"/>
  <c r="JH111" i="16"/>
  <c r="FP112" i="16" l="1"/>
  <c r="HD112" i="16"/>
  <c r="HS112" i="16"/>
  <c r="FR112" i="16"/>
  <c r="EN112" i="16"/>
  <c r="GR112" i="16"/>
  <c r="GW112" i="16"/>
  <c r="GX112" i="16"/>
  <c r="HE112" i="16"/>
  <c r="II112" i="16"/>
  <c r="GJ112" i="16"/>
  <c r="EW112" i="16"/>
  <c r="IW112" i="16"/>
  <c r="FC112" i="16"/>
  <c r="HA112" i="16"/>
  <c r="IN112" i="16"/>
  <c r="JC112" i="16"/>
  <c r="HW112" i="16"/>
  <c r="HZ112" i="16"/>
  <c r="IF112" i="16"/>
  <c r="IH112" i="16"/>
  <c r="HB112" i="16"/>
  <c r="FM112" i="16"/>
  <c r="DR112" i="16"/>
  <c r="FO112" i="16"/>
  <c r="HU112" i="16"/>
  <c r="IZ112" i="16"/>
  <c r="ED112" i="16"/>
  <c r="IT112" i="16"/>
  <c r="IX112" i="16"/>
  <c r="HL112" i="16"/>
  <c r="JA112" i="16"/>
  <c r="JG112" i="16"/>
  <c r="JH112" i="16"/>
  <c r="HY112" i="16"/>
  <c r="GD112" i="16"/>
  <c r="EI112" i="16"/>
  <c r="GA112" i="16"/>
  <c r="IK112" i="16"/>
  <c r="GT112" i="16"/>
  <c r="IV112" i="16"/>
  <c r="GS112" i="16"/>
  <c r="EY112" i="16"/>
  <c r="GM112" i="16"/>
  <c r="JE112" i="16"/>
  <c r="HF112" i="16"/>
  <c r="FQ112" i="16"/>
  <c r="IU112" i="16"/>
  <c r="EU112" i="16"/>
  <c r="DY112" i="16"/>
  <c r="HM112" i="16"/>
  <c r="FN112" i="16"/>
  <c r="DV112" i="16"/>
  <c r="GZ112" i="16"/>
  <c r="HC112" i="16"/>
  <c r="HR112" i="16"/>
  <c r="B82" i="1" l="1"/>
  <c r="B30" i="1"/>
  <c r="B81" i="1"/>
  <c r="B29" i="1"/>
  <c r="B441" i="7" a="1"/>
  <c r="B441" i="7" s="1"/>
  <c r="K10" i="7"/>
  <c r="K15" i="7"/>
  <c r="K17" i="7"/>
  <c r="K19" i="7"/>
  <c r="K20" i="7"/>
  <c r="K21" i="7"/>
  <c r="K23" i="7"/>
  <c r="K24" i="7"/>
  <c r="K25" i="7"/>
  <c r="K26" i="7"/>
  <c r="K28" i="7"/>
  <c r="K29" i="7"/>
  <c r="K30" i="7"/>
  <c r="K31" i="7"/>
  <c r="K33" i="7"/>
  <c r="K37" i="7"/>
  <c r="K40" i="7"/>
  <c r="K41" i="7"/>
  <c r="K42" i="7"/>
  <c r="K44" i="7"/>
  <c r="K46" i="7"/>
  <c r="K48" i="7"/>
  <c r="K49" i="7"/>
  <c r="K50" i="7"/>
  <c r="K51" i="7"/>
  <c r="K52" i="7"/>
  <c r="K55" i="7"/>
  <c r="K56" i="7"/>
  <c r="K57" i="7"/>
  <c r="K61" i="7"/>
  <c r="K62" i="7"/>
  <c r="K63" i="7"/>
  <c r="K67" i="7"/>
  <c r="K71" i="7"/>
  <c r="K72" i="7"/>
  <c r="K73" i="7"/>
  <c r="K74" i="7"/>
  <c r="K75" i="7"/>
  <c r="K81" i="7"/>
  <c r="K82" i="7"/>
  <c r="K87" i="7"/>
  <c r="K92" i="7"/>
  <c r="K94" i="7"/>
  <c r="K95" i="7"/>
  <c r="K96" i="7"/>
  <c r="K97" i="7"/>
  <c r="K100" i="7"/>
  <c r="K101" i="7"/>
  <c r="K102" i="7"/>
  <c r="K103" i="7"/>
  <c r="K105" i="7"/>
  <c r="K106" i="7"/>
  <c r="K108" i="7"/>
  <c r="K109" i="7"/>
  <c r="K110" i="7"/>
  <c r="K112" i="7"/>
  <c r="K113" i="7"/>
  <c r="K114" i="7"/>
  <c r="K116" i="7"/>
  <c r="K117" i="7"/>
  <c r="K121" i="7"/>
  <c r="K123" i="7"/>
  <c r="K124" i="7"/>
  <c r="K125" i="7"/>
  <c r="K128" i="7"/>
  <c r="K138" i="7"/>
  <c r="K139" i="7"/>
  <c r="K140" i="7"/>
  <c r="K143" i="7"/>
  <c r="K144" i="7"/>
  <c r="K145" i="7"/>
  <c r="K146" i="7"/>
  <c r="K147" i="7"/>
  <c r="K148" i="7"/>
  <c r="K151" i="7"/>
  <c r="K152" i="7"/>
  <c r="K153" i="7"/>
  <c r="K154" i="7"/>
  <c r="K155" i="7"/>
  <c r="K157" i="7"/>
  <c r="K160" i="7"/>
  <c r="K163" i="7"/>
  <c r="K166" i="7"/>
  <c r="K167" i="7"/>
  <c r="K168" i="7"/>
  <c r="K172" i="7"/>
  <c r="K173" i="7"/>
  <c r="K175" i="7"/>
  <c r="K176" i="7"/>
  <c r="K178" i="7"/>
  <c r="K179" i="7"/>
  <c r="K185" i="7"/>
  <c r="K189" i="7"/>
  <c r="K191" i="7"/>
  <c r="K192" i="7"/>
  <c r="K193" i="7"/>
  <c r="K201" i="7"/>
  <c r="K204" i="7"/>
  <c r="K205" i="7"/>
  <c r="K207" i="7"/>
  <c r="K214" i="7"/>
  <c r="K220" i="7"/>
  <c r="K221" i="7"/>
  <c r="K222" i="7"/>
  <c r="K223" i="7"/>
  <c r="K224" i="7"/>
  <c r="K228" i="7"/>
  <c r="K230" i="7"/>
  <c r="K232" i="7"/>
  <c r="K237" i="7"/>
  <c r="K239" i="7"/>
  <c r="K240" i="7"/>
  <c r="K241" i="7"/>
  <c r="K243" i="7"/>
  <c r="K249" i="7"/>
  <c r="K251" i="7"/>
  <c r="K253" i="7"/>
  <c r="K254" i="7"/>
  <c r="K255" i="7"/>
  <c r="K257" i="7"/>
  <c r="K259" i="7"/>
  <c r="K265" i="7"/>
  <c r="K266" i="7"/>
  <c r="K269" i="7"/>
  <c r="K270" i="7"/>
  <c r="K271" i="7"/>
  <c r="K274" i="7"/>
  <c r="K276" i="7"/>
  <c r="K280" i="7"/>
  <c r="K282" i="7"/>
  <c r="K283" i="7"/>
  <c r="K289" i="7"/>
  <c r="K290" i="7"/>
  <c r="K291" i="7"/>
  <c r="K293" i="7"/>
  <c r="K294" i="7"/>
  <c r="K295" i="7"/>
  <c r="K298" i="7"/>
  <c r="K301" i="7"/>
  <c r="K303" i="7"/>
  <c r="K304" i="7"/>
  <c r="K305" i="7"/>
  <c r="K306" i="7"/>
  <c r="K311" i="7"/>
  <c r="K313" i="7"/>
  <c r="K314" i="7"/>
  <c r="K315" i="7"/>
  <c r="K316" i="7"/>
  <c r="K317" i="7"/>
  <c r="K318" i="7"/>
  <c r="K319" i="7"/>
  <c r="K320" i="7"/>
  <c r="K321" i="7"/>
  <c r="K323" i="7"/>
  <c r="K324" i="7"/>
  <c r="K331" i="7"/>
  <c r="K333" i="7"/>
  <c r="K335" i="7"/>
  <c r="K336" i="7"/>
  <c r="K337" i="7"/>
  <c r="K338" i="7"/>
  <c r="K339" i="7"/>
  <c r="K341" i="7"/>
  <c r="K342" i="7"/>
  <c r="K344" i="7"/>
  <c r="K345" i="7"/>
  <c r="K346" i="7"/>
  <c r="K347" i="7"/>
  <c r="K348" i="7"/>
  <c r="K350" i="7"/>
  <c r="K351" i="7"/>
  <c r="K355" i="7"/>
  <c r="K357" i="7"/>
  <c r="K362" i="7"/>
  <c r="K363" i="7"/>
  <c r="K365" i="7"/>
  <c r="K366" i="7"/>
  <c r="K367" i="7"/>
  <c r="K369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7" i="7"/>
  <c r="K388" i="7"/>
  <c r="K391" i="7"/>
  <c r="K392" i="7"/>
  <c r="K393" i="7"/>
  <c r="K394" i="7"/>
  <c r="K395" i="7"/>
  <c r="K397" i="7"/>
  <c r="K401" i="7"/>
  <c r="K402" i="7"/>
  <c r="K404" i="7"/>
  <c r="K406" i="7"/>
  <c r="K407" i="7"/>
  <c r="K408" i="7"/>
  <c r="K409" i="7"/>
  <c r="K412" i="7"/>
  <c r="K413" i="7"/>
  <c r="K414" i="7"/>
  <c r="K415" i="7"/>
  <c r="K416" i="7"/>
  <c r="K419" i="7"/>
  <c r="K420" i="7"/>
  <c r="K422" i="7"/>
  <c r="K423" i="7"/>
  <c r="K424" i="7"/>
  <c r="K425" i="7"/>
  <c r="K426" i="7"/>
  <c r="K427" i="7"/>
  <c r="K429" i="7"/>
  <c r="K430" i="7"/>
  <c r="K431" i="7"/>
  <c r="K432" i="7"/>
  <c r="K433" i="7"/>
  <c r="K434" i="7"/>
  <c r="K435" i="7"/>
  <c r="K436" i="7"/>
  <c r="K437" i="7"/>
  <c r="NT10" i="7"/>
  <c r="NT11" i="7"/>
  <c r="NT12" i="7"/>
  <c r="NT13" i="7"/>
  <c r="NT14" i="7"/>
  <c r="NT15" i="7"/>
  <c r="NT16" i="7"/>
  <c r="NT17" i="7"/>
  <c r="NT18" i="7"/>
  <c r="NT19" i="7"/>
  <c r="NT20" i="7"/>
  <c r="NT21" i="7"/>
  <c r="NT22" i="7"/>
  <c r="NT23" i="7"/>
  <c r="NT24" i="7"/>
  <c r="NT25" i="7"/>
  <c r="NT26" i="7"/>
  <c r="NT27" i="7"/>
  <c r="NT28" i="7"/>
  <c r="NT29" i="7"/>
  <c r="NT30" i="7"/>
  <c r="NT31" i="7"/>
  <c r="NT32" i="7"/>
  <c r="NT33" i="7"/>
  <c r="NT34" i="7"/>
  <c r="NT35" i="7"/>
  <c r="NT36" i="7"/>
  <c r="NT37" i="7"/>
  <c r="NT38" i="7"/>
  <c r="NT39" i="7"/>
  <c r="NT40" i="7"/>
  <c r="NT41" i="7"/>
  <c r="NT42" i="7"/>
  <c r="NT43" i="7"/>
  <c r="NT44" i="7"/>
  <c r="NT45" i="7"/>
  <c r="NT46" i="7"/>
  <c r="NT47" i="7"/>
  <c r="NT48" i="7"/>
  <c r="NT49" i="7"/>
  <c r="NT50" i="7"/>
  <c r="NT51" i="7"/>
  <c r="NT52" i="7"/>
  <c r="NT53" i="7"/>
  <c r="NT54" i="7"/>
  <c r="NT55" i="7"/>
  <c r="NT56" i="7"/>
  <c r="NT57" i="7"/>
  <c r="NT58" i="7"/>
  <c r="NT59" i="7"/>
  <c r="NT60" i="7"/>
  <c r="NT61" i="7"/>
  <c r="NT62" i="7"/>
  <c r="NT63" i="7"/>
  <c r="NT64" i="7"/>
  <c r="NT65" i="7"/>
  <c r="NT66" i="7"/>
  <c r="NT67" i="7"/>
  <c r="NT68" i="7"/>
  <c r="NT69" i="7"/>
  <c r="NT70" i="7"/>
  <c r="NT71" i="7"/>
  <c r="NT72" i="7"/>
  <c r="NT73" i="7"/>
  <c r="NT74" i="7"/>
  <c r="NT75" i="7"/>
  <c r="NT76" i="7"/>
  <c r="NT77" i="7"/>
  <c r="NT78" i="7"/>
  <c r="NT79" i="7"/>
  <c r="NT80" i="7"/>
  <c r="NT81" i="7"/>
  <c r="NT82" i="7"/>
  <c r="NT83" i="7"/>
  <c r="NT84" i="7"/>
  <c r="NT85" i="7"/>
  <c r="NT86" i="7"/>
  <c r="NT87" i="7"/>
  <c r="NT88" i="7"/>
  <c r="NT89" i="7"/>
  <c r="NT90" i="7"/>
  <c r="NT91" i="7"/>
  <c r="NT92" i="7"/>
  <c r="NT93" i="7"/>
  <c r="NT94" i="7"/>
  <c r="NT95" i="7"/>
  <c r="NT96" i="7"/>
  <c r="NT97" i="7"/>
  <c r="NT98" i="7"/>
  <c r="NT99" i="7"/>
  <c r="NT100" i="7"/>
  <c r="NT101" i="7"/>
  <c r="NT102" i="7"/>
  <c r="NT103" i="7"/>
  <c r="NT104" i="7"/>
  <c r="NT105" i="7"/>
  <c r="NT106" i="7"/>
  <c r="NT107" i="7"/>
  <c r="NT108" i="7"/>
  <c r="NT109" i="7"/>
  <c r="NT110" i="7"/>
  <c r="NT111" i="7"/>
  <c r="NT112" i="7"/>
  <c r="NT113" i="7"/>
  <c r="NT114" i="7"/>
  <c r="NT115" i="7"/>
  <c r="NT116" i="7"/>
  <c r="NT117" i="7"/>
  <c r="NT118" i="7"/>
  <c r="NT119" i="7"/>
  <c r="NT120" i="7"/>
  <c r="NT121" i="7"/>
  <c r="NT122" i="7"/>
  <c r="NT123" i="7"/>
  <c r="NT124" i="7"/>
  <c r="NT125" i="7"/>
  <c r="NT126" i="7"/>
  <c r="NT127" i="7"/>
  <c r="NT128" i="7"/>
  <c r="NT129" i="7"/>
  <c r="NT130" i="7"/>
  <c r="NT131" i="7"/>
  <c r="NT132" i="7"/>
  <c r="NT133" i="7"/>
  <c r="NT134" i="7"/>
  <c r="NT135" i="7"/>
  <c r="NT136" i="7"/>
  <c r="NT137" i="7"/>
  <c r="NT138" i="7"/>
  <c r="NT139" i="7"/>
  <c r="NT140" i="7"/>
  <c r="NT141" i="7"/>
  <c r="NT142" i="7"/>
  <c r="NT143" i="7"/>
  <c r="NT144" i="7"/>
  <c r="NT145" i="7"/>
  <c r="NT146" i="7"/>
  <c r="NT147" i="7"/>
  <c r="NT148" i="7"/>
  <c r="NT149" i="7"/>
  <c r="NT150" i="7"/>
  <c r="NT151" i="7"/>
  <c r="NT152" i="7"/>
  <c r="NT153" i="7"/>
  <c r="NT154" i="7"/>
  <c r="NT155" i="7"/>
  <c r="NT156" i="7"/>
  <c r="NT157" i="7"/>
  <c r="NT158" i="7"/>
  <c r="NT159" i="7"/>
  <c r="NT160" i="7"/>
  <c r="NT161" i="7"/>
  <c r="NT162" i="7"/>
  <c r="NT163" i="7"/>
  <c r="NT164" i="7"/>
  <c r="NT165" i="7"/>
  <c r="NT166" i="7"/>
  <c r="NT167" i="7"/>
  <c r="NT168" i="7"/>
  <c r="NT169" i="7"/>
  <c r="NT170" i="7"/>
  <c r="NT171" i="7"/>
  <c r="NT172" i="7"/>
  <c r="NT173" i="7"/>
  <c r="NT174" i="7"/>
  <c r="NT175" i="7"/>
  <c r="NT176" i="7"/>
  <c r="NT177" i="7"/>
  <c r="NT178" i="7"/>
  <c r="NT179" i="7"/>
  <c r="NT180" i="7"/>
  <c r="NT181" i="7"/>
  <c r="NT182" i="7"/>
  <c r="NT183" i="7"/>
  <c r="NT184" i="7"/>
  <c r="NT185" i="7"/>
  <c r="NT186" i="7"/>
  <c r="NT187" i="7"/>
  <c r="NT188" i="7"/>
  <c r="NT189" i="7"/>
  <c r="NT190" i="7"/>
  <c r="NT191" i="7"/>
  <c r="NT192" i="7"/>
  <c r="NT193" i="7"/>
  <c r="NT194" i="7"/>
  <c r="NT195" i="7"/>
  <c r="NT196" i="7"/>
  <c r="NT197" i="7"/>
  <c r="NT198" i="7"/>
  <c r="NT199" i="7"/>
  <c r="NT200" i="7"/>
  <c r="NT201" i="7"/>
  <c r="NT202" i="7"/>
  <c r="NT203" i="7"/>
  <c r="NT204" i="7"/>
  <c r="NT205" i="7"/>
  <c r="NT206" i="7"/>
  <c r="NT207" i="7"/>
  <c r="NT208" i="7"/>
  <c r="NT209" i="7"/>
  <c r="NT210" i="7"/>
  <c r="NT211" i="7"/>
  <c r="NT212" i="7"/>
  <c r="NT213" i="7"/>
  <c r="NT214" i="7"/>
  <c r="NT215" i="7"/>
  <c r="NT216" i="7"/>
  <c r="NT217" i="7"/>
  <c r="NT218" i="7"/>
  <c r="NT219" i="7"/>
  <c r="NT220" i="7"/>
  <c r="NT221" i="7"/>
  <c r="NT222" i="7"/>
  <c r="NT223" i="7"/>
  <c r="NT224" i="7"/>
  <c r="NT225" i="7"/>
  <c r="NT226" i="7"/>
  <c r="NT227" i="7"/>
  <c r="NT228" i="7"/>
  <c r="NT229" i="7"/>
  <c r="NT230" i="7"/>
  <c r="NT231" i="7"/>
  <c r="NT232" i="7"/>
  <c r="NT233" i="7"/>
  <c r="NT234" i="7"/>
  <c r="NT235" i="7"/>
  <c r="NT236" i="7"/>
  <c r="NT237" i="7"/>
  <c r="NT238" i="7"/>
  <c r="NT239" i="7"/>
  <c r="NT240" i="7"/>
  <c r="NT241" i="7"/>
  <c r="NT242" i="7"/>
  <c r="NT243" i="7"/>
  <c r="NT244" i="7"/>
  <c r="NT245" i="7"/>
  <c r="NT246" i="7"/>
  <c r="NT247" i="7"/>
  <c r="NT248" i="7"/>
  <c r="NT249" i="7"/>
  <c r="NT250" i="7"/>
  <c r="NT251" i="7"/>
  <c r="NT252" i="7"/>
  <c r="NT253" i="7"/>
  <c r="NT254" i="7"/>
  <c r="NT255" i="7"/>
  <c r="NT256" i="7"/>
  <c r="NT257" i="7"/>
  <c r="NT258" i="7"/>
  <c r="NT259" i="7"/>
  <c r="NT260" i="7"/>
  <c r="NT261" i="7"/>
  <c r="NT262" i="7"/>
  <c r="NT263" i="7"/>
  <c r="NT264" i="7"/>
  <c r="NT265" i="7"/>
  <c r="NT266" i="7"/>
  <c r="NT267" i="7"/>
  <c r="NT268" i="7"/>
  <c r="NT269" i="7"/>
  <c r="NT270" i="7"/>
  <c r="NT271" i="7"/>
  <c r="NT272" i="7"/>
  <c r="NT273" i="7"/>
  <c r="NT274" i="7"/>
  <c r="NT275" i="7"/>
  <c r="NT276" i="7"/>
  <c r="NT277" i="7"/>
  <c r="NT278" i="7"/>
  <c r="NT279" i="7"/>
  <c r="NT280" i="7"/>
  <c r="NT281" i="7"/>
  <c r="NT282" i="7"/>
  <c r="NT283" i="7"/>
  <c r="NT284" i="7"/>
  <c r="NT285" i="7"/>
  <c r="NT286" i="7"/>
  <c r="NT287" i="7"/>
  <c r="NT288" i="7"/>
  <c r="NT289" i="7"/>
  <c r="NT290" i="7"/>
  <c r="NT291" i="7"/>
  <c r="NT292" i="7"/>
  <c r="NT293" i="7"/>
  <c r="NT294" i="7"/>
  <c r="NT295" i="7"/>
  <c r="NT296" i="7"/>
  <c r="NT297" i="7"/>
  <c r="NT298" i="7"/>
  <c r="NT299" i="7"/>
  <c r="NT300" i="7"/>
  <c r="NT301" i="7"/>
  <c r="NT302" i="7"/>
  <c r="NT303" i="7"/>
  <c r="NT304" i="7"/>
  <c r="NT305" i="7"/>
  <c r="NT306" i="7"/>
  <c r="NT307" i="7"/>
  <c r="NT308" i="7"/>
  <c r="NT309" i="7"/>
  <c r="NT310" i="7"/>
  <c r="NT311" i="7"/>
  <c r="NT312" i="7"/>
  <c r="NT313" i="7"/>
  <c r="NT314" i="7"/>
  <c r="NT315" i="7"/>
  <c r="NT316" i="7"/>
  <c r="NT317" i="7"/>
  <c r="NT318" i="7"/>
  <c r="NT319" i="7"/>
  <c r="NT320" i="7"/>
  <c r="NT321" i="7"/>
  <c r="NT322" i="7"/>
  <c r="NT323" i="7"/>
  <c r="NT324" i="7"/>
  <c r="NT325" i="7"/>
  <c r="NT326" i="7"/>
  <c r="NT327" i="7"/>
  <c r="NT328" i="7"/>
  <c r="NT329" i="7"/>
  <c r="NT330" i="7"/>
  <c r="NT331" i="7"/>
  <c r="NT332" i="7"/>
  <c r="NT333" i="7"/>
  <c r="NT334" i="7"/>
  <c r="NT335" i="7"/>
  <c r="NT336" i="7"/>
  <c r="NT337" i="7"/>
  <c r="NT338" i="7"/>
  <c r="NT339" i="7"/>
  <c r="NT340" i="7"/>
  <c r="NT341" i="7"/>
  <c r="NT342" i="7"/>
  <c r="NT343" i="7"/>
  <c r="NT344" i="7"/>
  <c r="NT345" i="7"/>
  <c r="NT346" i="7"/>
  <c r="NT347" i="7"/>
  <c r="NT348" i="7"/>
  <c r="NT349" i="7"/>
  <c r="NT350" i="7"/>
  <c r="NT351" i="7"/>
  <c r="NT352" i="7"/>
  <c r="NT353" i="7"/>
  <c r="NT354" i="7"/>
  <c r="NT355" i="7"/>
  <c r="NT356" i="7"/>
  <c r="NT357" i="7"/>
  <c r="NT358" i="7"/>
  <c r="NT359" i="7"/>
  <c r="NT360" i="7"/>
  <c r="NT361" i="7"/>
  <c r="NT362" i="7"/>
  <c r="NT363" i="7"/>
  <c r="NT364" i="7"/>
  <c r="NT365" i="7"/>
  <c r="NT366" i="7"/>
  <c r="NT367" i="7"/>
  <c r="NT368" i="7"/>
  <c r="NT369" i="7"/>
  <c r="NT370" i="7"/>
  <c r="NT371" i="7"/>
  <c r="NT372" i="7"/>
  <c r="NT373" i="7"/>
  <c r="NT374" i="7"/>
  <c r="NT375" i="7"/>
  <c r="NT376" i="7"/>
  <c r="NT377" i="7"/>
  <c r="NT378" i="7"/>
  <c r="NT379" i="7"/>
  <c r="NT380" i="7"/>
  <c r="NT381" i="7"/>
  <c r="NT382" i="7"/>
  <c r="NT383" i="7"/>
  <c r="NT384" i="7"/>
  <c r="NT385" i="7"/>
  <c r="NT386" i="7"/>
  <c r="NT387" i="7"/>
  <c r="NT388" i="7"/>
  <c r="NT389" i="7"/>
  <c r="NT390" i="7"/>
  <c r="NT391" i="7"/>
  <c r="NT392" i="7"/>
  <c r="NT393" i="7"/>
  <c r="NT394" i="7"/>
  <c r="NT395" i="7"/>
  <c r="NT396" i="7"/>
  <c r="NT397" i="7"/>
  <c r="NT398" i="7"/>
  <c r="NT399" i="7"/>
  <c r="NT400" i="7"/>
  <c r="NT401" i="7"/>
  <c r="NT402" i="7"/>
  <c r="NT403" i="7"/>
  <c r="NT404" i="7"/>
  <c r="NT405" i="7"/>
  <c r="NT406" i="7"/>
  <c r="NT407" i="7"/>
  <c r="NT408" i="7"/>
  <c r="NT409" i="7"/>
  <c r="NT410" i="7"/>
  <c r="NT411" i="7"/>
  <c r="NT412" i="7"/>
  <c r="NT413" i="7"/>
  <c r="NT414" i="7"/>
  <c r="NT415" i="7"/>
  <c r="NT416" i="7"/>
  <c r="NT417" i="7"/>
  <c r="NT418" i="7"/>
  <c r="NT419" i="7"/>
  <c r="NT420" i="7"/>
  <c r="NT421" i="7"/>
  <c r="NT422" i="7"/>
  <c r="NT423" i="7"/>
  <c r="NT424" i="7"/>
  <c r="NT425" i="7"/>
  <c r="NT426" i="7"/>
  <c r="NT427" i="7"/>
  <c r="NT428" i="7"/>
  <c r="NT429" i="7"/>
  <c r="NT430" i="7"/>
  <c r="NT431" i="7"/>
  <c r="NT432" i="7"/>
  <c r="NT433" i="7"/>
  <c r="NT434" i="7"/>
  <c r="NT435" i="7"/>
  <c r="NT436" i="7"/>
  <c r="NT437" i="7"/>
  <c r="NT438" i="7"/>
  <c r="NS10" i="7"/>
  <c r="NS11" i="7"/>
  <c r="NS12" i="7"/>
  <c r="NS13" i="7"/>
  <c r="NS14" i="7"/>
  <c r="NS15" i="7"/>
  <c r="NS16" i="7"/>
  <c r="NS17" i="7"/>
  <c r="NS18" i="7"/>
  <c r="NS19" i="7"/>
  <c r="NS20" i="7"/>
  <c r="NS21" i="7"/>
  <c r="NS22" i="7"/>
  <c r="NS23" i="7"/>
  <c r="NS24" i="7"/>
  <c r="NS25" i="7"/>
  <c r="NS26" i="7"/>
  <c r="NS27" i="7"/>
  <c r="NS28" i="7"/>
  <c r="NS29" i="7"/>
  <c r="NS30" i="7"/>
  <c r="NS31" i="7"/>
  <c r="NS32" i="7"/>
  <c r="NS33" i="7"/>
  <c r="NS34" i="7"/>
  <c r="NS35" i="7"/>
  <c r="NS36" i="7"/>
  <c r="NS37" i="7"/>
  <c r="NS38" i="7"/>
  <c r="NS39" i="7"/>
  <c r="NS40" i="7"/>
  <c r="NS41" i="7"/>
  <c r="NS42" i="7"/>
  <c r="NS43" i="7"/>
  <c r="NS44" i="7"/>
  <c r="NS45" i="7"/>
  <c r="NS46" i="7"/>
  <c r="NS47" i="7"/>
  <c r="NS48" i="7"/>
  <c r="NS49" i="7"/>
  <c r="NS50" i="7"/>
  <c r="NS51" i="7"/>
  <c r="NS52" i="7"/>
  <c r="NS53" i="7"/>
  <c r="NS54" i="7"/>
  <c r="NS55" i="7"/>
  <c r="NS56" i="7"/>
  <c r="NS57" i="7"/>
  <c r="NS58" i="7"/>
  <c r="NS59" i="7"/>
  <c r="NS60" i="7"/>
  <c r="NS61" i="7"/>
  <c r="NS62" i="7"/>
  <c r="NS63" i="7"/>
  <c r="NS64" i="7"/>
  <c r="NS65" i="7"/>
  <c r="NS66" i="7"/>
  <c r="NS67" i="7"/>
  <c r="NS68" i="7"/>
  <c r="NS69" i="7"/>
  <c r="NS70" i="7"/>
  <c r="NS71" i="7"/>
  <c r="NS72" i="7"/>
  <c r="NS73" i="7"/>
  <c r="NS74" i="7"/>
  <c r="NS75" i="7"/>
  <c r="NS76" i="7"/>
  <c r="NS77" i="7"/>
  <c r="NS78" i="7"/>
  <c r="NS79" i="7"/>
  <c r="NS80" i="7"/>
  <c r="NS81" i="7"/>
  <c r="NS82" i="7"/>
  <c r="NS83" i="7"/>
  <c r="NS84" i="7"/>
  <c r="NS85" i="7"/>
  <c r="NS86" i="7"/>
  <c r="NS87" i="7"/>
  <c r="NS88" i="7"/>
  <c r="NS89" i="7"/>
  <c r="NS90" i="7"/>
  <c r="NS91" i="7"/>
  <c r="NS92" i="7"/>
  <c r="NS93" i="7"/>
  <c r="NS94" i="7"/>
  <c r="NS95" i="7"/>
  <c r="NS96" i="7"/>
  <c r="NS97" i="7"/>
  <c r="NS98" i="7"/>
  <c r="NS99" i="7"/>
  <c r="NS100" i="7"/>
  <c r="NS101" i="7"/>
  <c r="NS102" i="7"/>
  <c r="NS103" i="7"/>
  <c r="NS104" i="7"/>
  <c r="NS105" i="7"/>
  <c r="NS106" i="7"/>
  <c r="NS107" i="7"/>
  <c r="NS108" i="7"/>
  <c r="NS109" i="7"/>
  <c r="NS110" i="7"/>
  <c r="NS111" i="7"/>
  <c r="NS112" i="7"/>
  <c r="NS113" i="7"/>
  <c r="NS114" i="7"/>
  <c r="NS115" i="7"/>
  <c r="NS116" i="7"/>
  <c r="NS117" i="7"/>
  <c r="NS118" i="7"/>
  <c r="NS119" i="7"/>
  <c r="NS120" i="7"/>
  <c r="NS121" i="7"/>
  <c r="NS122" i="7"/>
  <c r="NS123" i="7"/>
  <c r="NS124" i="7"/>
  <c r="NS125" i="7"/>
  <c r="NS126" i="7"/>
  <c r="NS127" i="7"/>
  <c r="NS128" i="7"/>
  <c r="NS129" i="7"/>
  <c r="NS130" i="7"/>
  <c r="NS131" i="7"/>
  <c r="NS132" i="7"/>
  <c r="NS133" i="7"/>
  <c r="NS134" i="7"/>
  <c r="NS135" i="7"/>
  <c r="NS136" i="7"/>
  <c r="NS137" i="7"/>
  <c r="NS138" i="7"/>
  <c r="NS139" i="7"/>
  <c r="NS140" i="7"/>
  <c r="NS141" i="7"/>
  <c r="NS142" i="7"/>
  <c r="NS143" i="7"/>
  <c r="NS144" i="7"/>
  <c r="NS145" i="7"/>
  <c r="NS146" i="7"/>
  <c r="NS147" i="7"/>
  <c r="NS148" i="7"/>
  <c r="NS149" i="7"/>
  <c r="NS150" i="7"/>
  <c r="NS151" i="7"/>
  <c r="NS152" i="7"/>
  <c r="NS153" i="7"/>
  <c r="NS154" i="7"/>
  <c r="NS155" i="7"/>
  <c r="NS156" i="7"/>
  <c r="NS157" i="7"/>
  <c r="NS158" i="7"/>
  <c r="NS159" i="7"/>
  <c r="NS160" i="7"/>
  <c r="NS161" i="7"/>
  <c r="NS162" i="7"/>
  <c r="NS163" i="7"/>
  <c r="NS164" i="7"/>
  <c r="NS165" i="7"/>
  <c r="NS166" i="7"/>
  <c r="NS167" i="7"/>
  <c r="NS168" i="7"/>
  <c r="NS169" i="7"/>
  <c r="NS170" i="7"/>
  <c r="NS171" i="7"/>
  <c r="NS172" i="7"/>
  <c r="NS173" i="7"/>
  <c r="NS174" i="7"/>
  <c r="NS175" i="7"/>
  <c r="NS176" i="7"/>
  <c r="NS177" i="7"/>
  <c r="NS178" i="7"/>
  <c r="NS179" i="7"/>
  <c r="NS180" i="7"/>
  <c r="NS181" i="7"/>
  <c r="NS182" i="7"/>
  <c r="NS183" i="7"/>
  <c r="NS184" i="7"/>
  <c r="NS185" i="7"/>
  <c r="NS186" i="7"/>
  <c r="NS187" i="7"/>
  <c r="NS188" i="7"/>
  <c r="NS189" i="7"/>
  <c r="NS190" i="7"/>
  <c r="NS191" i="7"/>
  <c r="NS192" i="7"/>
  <c r="NS193" i="7"/>
  <c r="NS194" i="7"/>
  <c r="NS195" i="7"/>
  <c r="NS196" i="7"/>
  <c r="NS197" i="7"/>
  <c r="NS198" i="7"/>
  <c r="NS199" i="7"/>
  <c r="NS200" i="7"/>
  <c r="NS201" i="7"/>
  <c r="NS202" i="7"/>
  <c r="NS203" i="7"/>
  <c r="NS204" i="7"/>
  <c r="NS205" i="7"/>
  <c r="NS206" i="7"/>
  <c r="NS207" i="7"/>
  <c r="NS208" i="7"/>
  <c r="NS209" i="7"/>
  <c r="NS210" i="7"/>
  <c r="NS211" i="7"/>
  <c r="NS212" i="7"/>
  <c r="NS213" i="7"/>
  <c r="NS214" i="7"/>
  <c r="NS215" i="7"/>
  <c r="NS216" i="7"/>
  <c r="NS217" i="7"/>
  <c r="NS218" i="7"/>
  <c r="NS219" i="7"/>
  <c r="NS220" i="7"/>
  <c r="NS221" i="7"/>
  <c r="NS222" i="7"/>
  <c r="NS223" i="7"/>
  <c r="NS224" i="7"/>
  <c r="NS225" i="7"/>
  <c r="NS226" i="7"/>
  <c r="NS227" i="7"/>
  <c r="NS228" i="7"/>
  <c r="NS229" i="7"/>
  <c r="NS230" i="7"/>
  <c r="NS231" i="7"/>
  <c r="NS232" i="7"/>
  <c r="NS233" i="7"/>
  <c r="NS234" i="7"/>
  <c r="NS235" i="7"/>
  <c r="NS236" i="7"/>
  <c r="NS237" i="7"/>
  <c r="NS238" i="7"/>
  <c r="NS239" i="7"/>
  <c r="NS240" i="7"/>
  <c r="NS241" i="7"/>
  <c r="NS242" i="7"/>
  <c r="NS243" i="7"/>
  <c r="NS244" i="7"/>
  <c r="NS245" i="7"/>
  <c r="NS246" i="7"/>
  <c r="NS247" i="7"/>
  <c r="NS248" i="7"/>
  <c r="NS249" i="7"/>
  <c r="NS250" i="7"/>
  <c r="NS251" i="7"/>
  <c r="NS252" i="7"/>
  <c r="NS253" i="7"/>
  <c r="NS254" i="7"/>
  <c r="NS255" i="7"/>
  <c r="NS256" i="7"/>
  <c r="NS257" i="7"/>
  <c r="NS258" i="7"/>
  <c r="NS259" i="7"/>
  <c r="NS260" i="7"/>
  <c r="NS261" i="7"/>
  <c r="NS262" i="7"/>
  <c r="NS263" i="7"/>
  <c r="NS264" i="7"/>
  <c r="NS265" i="7"/>
  <c r="NS266" i="7"/>
  <c r="NS267" i="7"/>
  <c r="NS268" i="7"/>
  <c r="NS269" i="7"/>
  <c r="NS270" i="7"/>
  <c r="NS271" i="7"/>
  <c r="NS272" i="7"/>
  <c r="NS273" i="7"/>
  <c r="NS274" i="7"/>
  <c r="NS275" i="7"/>
  <c r="NS276" i="7"/>
  <c r="NS277" i="7"/>
  <c r="NS278" i="7"/>
  <c r="NS279" i="7"/>
  <c r="NS280" i="7"/>
  <c r="NS281" i="7"/>
  <c r="NS282" i="7"/>
  <c r="NS283" i="7"/>
  <c r="NS284" i="7"/>
  <c r="NS285" i="7"/>
  <c r="NS286" i="7"/>
  <c r="NS287" i="7"/>
  <c r="NS288" i="7"/>
  <c r="NS289" i="7"/>
  <c r="NS290" i="7"/>
  <c r="NS291" i="7"/>
  <c r="NS292" i="7"/>
  <c r="NS293" i="7"/>
  <c r="NS294" i="7"/>
  <c r="NS295" i="7"/>
  <c r="NS296" i="7"/>
  <c r="NS297" i="7"/>
  <c r="NS298" i="7"/>
  <c r="NS299" i="7"/>
  <c r="NS300" i="7"/>
  <c r="NS301" i="7"/>
  <c r="NS302" i="7"/>
  <c r="NS303" i="7"/>
  <c r="NS304" i="7"/>
  <c r="NS305" i="7"/>
  <c r="NS306" i="7"/>
  <c r="NS307" i="7"/>
  <c r="NS308" i="7"/>
  <c r="NS309" i="7"/>
  <c r="NS310" i="7"/>
  <c r="NS311" i="7"/>
  <c r="NS312" i="7"/>
  <c r="NS313" i="7"/>
  <c r="NS314" i="7"/>
  <c r="NS315" i="7"/>
  <c r="NS316" i="7"/>
  <c r="NS317" i="7"/>
  <c r="NS318" i="7"/>
  <c r="NS319" i="7"/>
  <c r="NS320" i="7"/>
  <c r="NS321" i="7"/>
  <c r="NS322" i="7"/>
  <c r="NS323" i="7"/>
  <c r="NS324" i="7"/>
  <c r="NS325" i="7"/>
  <c r="NS326" i="7"/>
  <c r="NS327" i="7"/>
  <c r="NS328" i="7"/>
  <c r="NS329" i="7"/>
  <c r="NS330" i="7"/>
  <c r="NS331" i="7"/>
  <c r="NS332" i="7"/>
  <c r="NS333" i="7"/>
  <c r="NS334" i="7"/>
  <c r="NS335" i="7"/>
  <c r="NS336" i="7"/>
  <c r="NS337" i="7"/>
  <c r="NS338" i="7"/>
  <c r="NS339" i="7"/>
  <c r="NS340" i="7"/>
  <c r="NS341" i="7"/>
  <c r="NS342" i="7"/>
  <c r="NS343" i="7"/>
  <c r="NS344" i="7"/>
  <c r="NS345" i="7"/>
  <c r="NS346" i="7"/>
  <c r="NS347" i="7"/>
  <c r="NS348" i="7"/>
  <c r="NS349" i="7"/>
  <c r="NS350" i="7"/>
  <c r="NS351" i="7"/>
  <c r="NS352" i="7"/>
  <c r="NS353" i="7"/>
  <c r="NS354" i="7"/>
  <c r="NS355" i="7"/>
  <c r="NS356" i="7"/>
  <c r="NS357" i="7"/>
  <c r="NS358" i="7"/>
  <c r="NS359" i="7"/>
  <c r="NS360" i="7"/>
  <c r="NS361" i="7"/>
  <c r="NS362" i="7"/>
  <c r="NS363" i="7"/>
  <c r="NS364" i="7"/>
  <c r="NS365" i="7"/>
  <c r="NS366" i="7"/>
  <c r="NS367" i="7"/>
  <c r="NS368" i="7"/>
  <c r="NS369" i="7"/>
  <c r="NS370" i="7"/>
  <c r="NS371" i="7"/>
  <c r="NS372" i="7"/>
  <c r="NS373" i="7"/>
  <c r="NS374" i="7"/>
  <c r="NS375" i="7"/>
  <c r="NS376" i="7"/>
  <c r="NS377" i="7"/>
  <c r="NS378" i="7"/>
  <c r="NS379" i="7"/>
  <c r="NS380" i="7"/>
  <c r="NS381" i="7"/>
  <c r="NS382" i="7"/>
  <c r="NS383" i="7"/>
  <c r="NS384" i="7"/>
  <c r="NS385" i="7"/>
  <c r="NS386" i="7"/>
  <c r="NS387" i="7"/>
  <c r="NS388" i="7"/>
  <c r="NS389" i="7"/>
  <c r="NS390" i="7"/>
  <c r="NS391" i="7"/>
  <c r="NS392" i="7"/>
  <c r="NS393" i="7"/>
  <c r="NS394" i="7"/>
  <c r="NS395" i="7"/>
  <c r="NS396" i="7"/>
  <c r="NS397" i="7"/>
  <c r="NS398" i="7"/>
  <c r="NS399" i="7"/>
  <c r="NS400" i="7"/>
  <c r="NS401" i="7"/>
  <c r="NS402" i="7"/>
  <c r="NS403" i="7"/>
  <c r="NS404" i="7"/>
  <c r="NS405" i="7"/>
  <c r="NS406" i="7"/>
  <c r="NS407" i="7"/>
  <c r="NS408" i="7"/>
  <c r="NS409" i="7"/>
  <c r="NS410" i="7"/>
  <c r="NS411" i="7"/>
  <c r="NS412" i="7"/>
  <c r="NS413" i="7"/>
  <c r="NS414" i="7"/>
  <c r="NS415" i="7"/>
  <c r="NS416" i="7"/>
  <c r="NS417" i="7"/>
  <c r="NS418" i="7"/>
  <c r="NS419" i="7"/>
  <c r="NS420" i="7"/>
  <c r="NS421" i="7"/>
  <c r="NS422" i="7"/>
  <c r="NS423" i="7"/>
  <c r="NS424" i="7"/>
  <c r="NS425" i="7"/>
  <c r="NS426" i="7"/>
  <c r="NS427" i="7"/>
  <c r="NS428" i="7"/>
  <c r="NS429" i="7"/>
  <c r="NS430" i="7"/>
  <c r="NS431" i="7"/>
  <c r="NS432" i="7"/>
  <c r="NS433" i="7"/>
  <c r="NS434" i="7"/>
  <c r="NS435" i="7"/>
  <c r="NS436" i="7"/>
  <c r="NS437" i="7"/>
  <c r="NS438" i="7"/>
  <c r="NR10" i="7"/>
  <c r="NR11" i="7"/>
  <c r="NR12" i="7"/>
  <c r="NR13" i="7"/>
  <c r="NR14" i="7"/>
  <c r="NR15" i="7"/>
  <c r="NR16" i="7"/>
  <c r="NR17" i="7"/>
  <c r="NR18" i="7"/>
  <c r="NR19" i="7"/>
  <c r="NR20" i="7"/>
  <c r="NR21" i="7"/>
  <c r="NR22" i="7"/>
  <c r="NR23" i="7"/>
  <c r="NR24" i="7"/>
  <c r="NR25" i="7"/>
  <c r="NR26" i="7"/>
  <c r="NR27" i="7"/>
  <c r="NR28" i="7"/>
  <c r="NR29" i="7"/>
  <c r="NR30" i="7"/>
  <c r="NR31" i="7"/>
  <c r="NR32" i="7"/>
  <c r="NR33" i="7"/>
  <c r="NR34" i="7"/>
  <c r="NR35" i="7"/>
  <c r="NR36" i="7"/>
  <c r="NR37" i="7"/>
  <c r="NR38" i="7"/>
  <c r="NR39" i="7"/>
  <c r="NR40" i="7"/>
  <c r="NR41" i="7"/>
  <c r="NR42" i="7"/>
  <c r="NR43" i="7"/>
  <c r="NR44" i="7"/>
  <c r="NR45" i="7"/>
  <c r="NR46" i="7"/>
  <c r="NR47" i="7"/>
  <c r="NR48" i="7"/>
  <c r="NR49" i="7"/>
  <c r="NR50" i="7"/>
  <c r="NR51" i="7"/>
  <c r="NR52" i="7"/>
  <c r="NR53" i="7"/>
  <c r="NR54" i="7"/>
  <c r="NR55" i="7"/>
  <c r="NR56" i="7"/>
  <c r="NR57" i="7"/>
  <c r="NR58" i="7"/>
  <c r="NR59" i="7"/>
  <c r="NR60" i="7"/>
  <c r="NR61" i="7"/>
  <c r="NR62" i="7"/>
  <c r="NR63" i="7"/>
  <c r="NR64" i="7"/>
  <c r="NR65" i="7"/>
  <c r="NR66" i="7"/>
  <c r="NR67" i="7"/>
  <c r="NR68" i="7"/>
  <c r="NR69" i="7"/>
  <c r="NR70" i="7"/>
  <c r="NR71" i="7"/>
  <c r="NR72" i="7"/>
  <c r="NR73" i="7"/>
  <c r="NR74" i="7"/>
  <c r="NR75" i="7"/>
  <c r="NR76" i="7"/>
  <c r="NR77" i="7"/>
  <c r="NR78" i="7"/>
  <c r="NR79" i="7"/>
  <c r="NR80" i="7"/>
  <c r="NR81" i="7"/>
  <c r="NR82" i="7"/>
  <c r="NR83" i="7"/>
  <c r="NR84" i="7"/>
  <c r="NR85" i="7"/>
  <c r="NR86" i="7"/>
  <c r="NR87" i="7"/>
  <c r="NR88" i="7"/>
  <c r="NR89" i="7"/>
  <c r="NR90" i="7"/>
  <c r="NR91" i="7"/>
  <c r="NR92" i="7"/>
  <c r="NR93" i="7"/>
  <c r="NR94" i="7"/>
  <c r="NR95" i="7"/>
  <c r="NR96" i="7"/>
  <c r="NR97" i="7"/>
  <c r="NR98" i="7"/>
  <c r="NR99" i="7"/>
  <c r="NR100" i="7"/>
  <c r="NR101" i="7"/>
  <c r="NR102" i="7"/>
  <c r="NR103" i="7"/>
  <c r="NR104" i="7"/>
  <c r="NR105" i="7"/>
  <c r="NR106" i="7"/>
  <c r="NR107" i="7"/>
  <c r="NR108" i="7"/>
  <c r="NR109" i="7"/>
  <c r="NR110" i="7"/>
  <c r="NR111" i="7"/>
  <c r="NR112" i="7"/>
  <c r="NR113" i="7"/>
  <c r="NR114" i="7"/>
  <c r="NR115" i="7"/>
  <c r="NR116" i="7"/>
  <c r="NR117" i="7"/>
  <c r="NR118" i="7"/>
  <c r="NR119" i="7"/>
  <c r="NR120" i="7"/>
  <c r="NR121" i="7"/>
  <c r="NR122" i="7"/>
  <c r="NR123" i="7"/>
  <c r="NR124" i="7"/>
  <c r="NR125" i="7"/>
  <c r="NR126" i="7"/>
  <c r="NR127" i="7"/>
  <c r="NR128" i="7"/>
  <c r="NR129" i="7"/>
  <c r="NR130" i="7"/>
  <c r="NR131" i="7"/>
  <c r="NR132" i="7"/>
  <c r="NR133" i="7"/>
  <c r="NR134" i="7"/>
  <c r="NR135" i="7"/>
  <c r="NR136" i="7"/>
  <c r="NR137" i="7"/>
  <c r="NR138" i="7"/>
  <c r="NR139" i="7"/>
  <c r="NR140" i="7"/>
  <c r="NR141" i="7"/>
  <c r="NR142" i="7"/>
  <c r="NR143" i="7"/>
  <c r="NR144" i="7"/>
  <c r="NR145" i="7"/>
  <c r="NR146" i="7"/>
  <c r="NR147" i="7"/>
  <c r="NR148" i="7"/>
  <c r="NR149" i="7"/>
  <c r="NR150" i="7"/>
  <c r="NR151" i="7"/>
  <c r="NR152" i="7"/>
  <c r="NR153" i="7"/>
  <c r="NR154" i="7"/>
  <c r="NR155" i="7"/>
  <c r="NR156" i="7"/>
  <c r="NR157" i="7"/>
  <c r="NR158" i="7"/>
  <c r="NR159" i="7"/>
  <c r="NR160" i="7"/>
  <c r="NR161" i="7"/>
  <c r="NR162" i="7"/>
  <c r="NR163" i="7"/>
  <c r="NR164" i="7"/>
  <c r="NR165" i="7"/>
  <c r="NR166" i="7"/>
  <c r="NR167" i="7"/>
  <c r="NR168" i="7"/>
  <c r="NR169" i="7"/>
  <c r="NR170" i="7"/>
  <c r="NR171" i="7"/>
  <c r="NR172" i="7"/>
  <c r="NR173" i="7"/>
  <c r="NR174" i="7"/>
  <c r="NR175" i="7"/>
  <c r="NR176" i="7"/>
  <c r="NR177" i="7"/>
  <c r="NR178" i="7"/>
  <c r="NR179" i="7"/>
  <c r="NR180" i="7"/>
  <c r="NR181" i="7"/>
  <c r="NR182" i="7"/>
  <c r="NR183" i="7"/>
  <c r="NR184" i="7"/>
  <c r="NR185" i="7"/>
  <c r="NR186" i="7"/>
  <c r="NR187" i="7"/>
  <c r="NR188" i="7"/>
  <c r="NR189" i="7"/>
  <c r="NR190" i="7"/>
  <c r="NR191" i="7"/>
  <c r="NR192" i="7"/>
  <c r="NR193" i="7"/>
  <c r="NR194" i="7"/>
  <c r="NR195" i="7"/>
  <c r="NR196" i="7"/>
  <c r="NR197" i="7"/>
  <c r="NR198" i="7"/>
  <c r="NR199" i="7"/>
  <c r="NR200" i="7"/>
  <c r="NR201" i="7"/>
  <c r="NR202" i="7"/>
  <c r="NR203" i="7"/>
  <c r="NR204" i="7"/>
  <c r="NR205" i="7"/>
  <c r="NR206" i="7"/>
  <c r="NR207" i="7"/>
  <c r="NR208" i="7"/>
  <c r="NR209" i="7"/>
  <c r="NR210" i="7"/>
  <c r="NR211" i="7"/>
  <c r="NR212" i="7"/>
  <c r="NR213" i="7"/>
  <c r="NR214" i="7"/>
  <c r="NR215" i="7"/>
  <c r="NR216" i="7"/>
  <c r="NR217" i="7"/>
  <c r="NR218" i="7"/>
  <c r="NR219" i="7"/>
  <c r="NR220" i="7"/>
  <c r="NR221" i="7"/>
  <c r="NR222" i="7"/>
  <c r="NR223" i="7"/>
  <c r="NR224" i="7"/>
  <c r="NR225" i="7"/>
  <c r="NR226" i="7"/>
  <c r="NR227" i="7"/>
  <c r="NR228" i="7"/>
  <c r="NR229" i="7"/>
  <c r="NR230" i="7"/>
  <c r="NR231" i="7"/>
  <c r="NR232" i="7"/>
  <c r="NR233" i="7"/>
  <c r="NR234" i="7"/>
  <c r="NR235" i="7"/>
  <c r="NR236" i="7"/>
  <c r="NR237" i="7"/>
  <c r="NR238" i="7"/>
  <c r="NR239" i="7"/>
  <c r="NR240" i="7"/>
  <c r="NR241" i="7"/>
  <c r="NR242" i="7"/>
  <c r="NR243" i="7"/>
  <c r="NR244" i="7"/>
  <c r="NR245" i="7"/>
  <c r="NR246" i="7"/>
  <c r="NR247" i="7"/>
  <c r="NR248" i="7"/>
  <c r="NR249" i="7"/>
  <c r="NR250" i="7"/>
  <c r="NR251" i="7"/>
  <c r="NR252" i="7"/>
  <c r="NR253" i="7"/>
  <c r="NR254" i="7"/>
  <c r="NR255" i="7"/>
  <c r="NR256" i="7"/>
  <c r="NR257" i="7"/>
  <c r="NR258" i="7"/>
  <c r="NR259" i="7"/>
  <c r="NR260" i="7"/>
  <c r="NR261" i="7"/>
  <c r="NR262" i="7"/>
  <c r="NR263" i="7"/>
  <c r="NR264" i="7"/>
  <c r="NR265" i="7"/>
  <c r="NR266" i="7"/>
  <c r="NR267" i="7"/>
  <c r="NR268" i="7"/>
  <c r="NR269" i="7"/>
  <c r="NR270" i="7"/>
  <c r="NR271" i="7"/>
  <c r="NR272" i="7"/>
  <c r="NR273" i="7"/>
  <c r="NR274" i="7"/>
  <c r="NR275" i="7"/>
  <c r="NR276" i="7"/>
  <c r="NR277" i="7"/>
  <c r="NR278" i="7"/>
  <c r="NR279" i="7"/>
  <c r="NR280" i="7"/>
  <c r="NR281" i="7"/>
  <c r="NR282" i="7"/>
  <c r="NR283" i="7"/>
  <c r="NR284" i="7"/>
  <c r="NR285" i="7"/>
  <c r="NR286" i="7"/>
  <c r="NR287" i="7"/>
  <c r="NR288" i="7"/>
  <c r="NR289" i="7"/>
  <c r="NR290" i="7"/>
  <c r="NR291" i="7"/>
  <c r="NR292" i="7"/>
  <c r="NR293" i="7"/>
  <c r="NR294" i="7"/>
  <c r="NR295" i="7"/>
  <c r="NR296" i="7"/>
  <c r="NR297" i="7"/>
  <c r="NR298" i="7"/>
  <c r="NR299" i="7"/>
  <c r="NR300" i="7"/>
  <c r="NR301" i="7"/>
  <c r="NR302" i="7"/>
  <c r="NR303" i="7"/>
  <c r="NR304" i="7"/>
  <c r="NR305" i="7"/>
  <c r="NR306" i="7"/>
  <c r="NR307" i="7"/>
  <c r="NR308" i="7"/>
  <c r="NR309" i="7"/>
  <c r="NR310" i="7"/>
  <c r="NR311" i="7"/>
  <c r="NR312" i="7"/>
  <c r="NR313" i="7"/>
  <c r="NR314" i="7"/>
  <c r="NR315" i="7"/>
  <c r="NR316" i="7"/>
  <c r="NR317" i="7"/>
  <c r="NR318" i="7"/>
  <c r="NR319" i="7"/>
  <c r="NR320" i="7"/>
  <c r="NR321" i="7"/>
  <c r="NR322" i="7"/>
  <c r="NR323" i="7"/>
  <c r="NR324" i="7"/>
  <c r="NR325" i="7"/>
  <c r="NR326" i="7"/>
  <c r="NR327" i="7"/>
  <c r="NR328" i="7"/>
  <c r="NR329" i="7"/>
  <c r="NR330" i="7"/>
  <c r="NR331" i="7"/>
  <c r="NR332" i="7"/>
  <c r="NR333" i="7"/>
  <c r="NR334" i="7"/>
  <c r="NR335" i="7"/>
  <c r="NR336" i="7"/>
  <c r="NR337" i="7"/>
  <c r="NR338" i="7"/>
  <c r="NR339" i="7"/>
  <c r="NR340" i="7"/>
  <c r="NR341" i="7"/>
  <c r="NR342" i="7"/>
  <c r="NR343" i="7"/>
  <c r="NR344" i="7"/>
  <c r="NR345" i="7"/>
  <c r="NR346" i="7"/>
  <c r="NR347" i="7"/>
  <c r="NR348" i="7"/>
  <c r="NR349" i="7"/>
  <c r="NR350" i="7"/>
  <c r="NR351" i="7"/>
  <c r="NR352" i="7"/>
  <c r="NR353" i="7"/>
  <c r="NR354" i="7"/>
  <c r="NR355" i="7"/>
  <c r="NR356" i="7"/>
  <c r="NR357" i="7"/>
  <c r="NR358" i="7"/>
  <c r="NR359" i="7"/>
  <c r="NR360" i="7"/>
  <c r="NR361" i="7"/>
  <c r="NR362" i="7"/>
  <c r="NR363" i="7"/>
  <c r="NR364" i="7"/>
  <c r="NR365" i="7"/>
  <c r="NR366" i="7"/>
  <c r="NR367" i="7"/>
  <c r="NR368" i="7"/>
  <c r="NR369" i="7"/>
  <c r="NR370" i="7"/>
  <c r="NR371" i="7"/>
  <c r="NR372" i="7"/>
  <c r="NR373" i="7"/>
  <c r="NR374" i="7"/>
  <c r="NR375" i="7"/>
  <c r="NR376" i="7"/>
  <c r="NR377" i="7"/>
  <c r="NR378" i="7"/>
  <c r="NR379" i="7"/>
  <c r="NR380" i="7"/>
  <c r="NR381" i="7"/>
  <c r="NR382" i="7"/>
  <c r="NR383" i="7"/>
  <c r="NR384" i="7"/>
  <c r="NR385" i="7"/>
  <c r="NR386" i="7"/>
  <c r="NR387" i="7"/>
  <c r="NR388" i="7"/>
  <c r="NR389" i="7"/>
  <c r="NR390" i="7"/>
  <c r="NR391" i="7"/>
  <c r="NR392" i="7"/>
  <c r="NR393" i="7"/>
  <c r="NR394" i="7"/>
  <c r="NR395" i="7"/>
  <c r="NR396" i="7"/>
  <c r="NR397" i="7"/>
  <c r="NR398" i="7"/>
  <c r="NR399" i="7"/>
  <c r="NR400" i="7"/>
  <c r="NR401" i="7"/>
  <c r="NR402" i="7"/>
  <c r="NR403" i="7"/>
  <c r="NR404" i="7"/>
  <c r="NR405" i="7"/>
  <c r="NR406" i="7"/>
  <c r="NR407" i="7"/>
  <c r="NR408" i="7"/>
  <c r="NR409" i="7"/>
  <c r="NR410" i="7"/>
  <c r="NR411" i="7"/>
  <c r="NR412" i="7"/>
  <c r="NR413" i="7"/>
  <c r="NR414" i="7"/>
  <c r="NR415" i="7"/>
  <c r="NR416" i="7"/>
  <c r="NR417" i="7"/>
  <c r="NR418" i="7"/>
  <c r="NR419" i="7"/>
  <c r="NR420" i="7"/>
  <c r="NR421" i="7"/>
  <c r="NR422" i="7"/>
  <c r="NR423" i="7"/>
  <c r="NR424" i="7"/>
  <c r="NR425" i="7"/>
  <c r="NR426" i="7"/>
  <c r="NR427" i="7"/>
  <c r="NR428" i="7"/>
  <c r="NR429" i="7"/>
  <c r="NR430" i="7"/>
  <c r="NR431" i="7"/>
  <c r="NR432" i="7"/>
  <c r="NR433" i="7"/>
  <c r="NR434" i="7"/>
  <c r="NR435" i="7"/>
  <c r="NR436" i="7"/>
  <c r="NR437" i="7"/>
  <c r="NR438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AK439" i="7"/>
  <c r="AL439" i="7"/>
  <c r="AM439" i="7"/>
  <c r="AN439" i="7"/>
  <c r="AO439" i="7"/>
  <c r="AP439" i="7"/>
  <c r="AQ439" i="7"/>
  <c r="AR439" i="7"/>
  <c r="AS439" i="7"/>
  <c r="AT439" i="7"/>
  <c r="AU439" i="7"/>
  <c r="AV439" i="7"/>
  <c r="AW439" i="7"/>
  <c r="AX439" i="7"/>
  <c r="AY439" i="7"/>
  <c r="AZ439" i="7"/>
  <c r="BA439" i="7"/>
  <c r="BB439" i="7"/>
  <c r="BC439" i="7"/>
  <c r="BD439" i="7"/>
  <c r="BE439" i="7"/>
  <c r="BF439" i="7"/>
  <c r="BG439" i="7"/>
  <c r="BH439" i="7"/>
  <c r="BI439" i="7"/>
  <c r="BJ439" i="7"/>
  <c r="BK439" i="7"/>
  <c r="BL439" i="7"/>
  <c r="BM439" i="7"/>
  <c r="BN439" i="7"/>
  <c r="BO439" i="7"/>
  <c r="BP439" i="7"/>
  <c r="BQ439" i="7"/>
  <c r="BR439" i="7"/>
  <c r="BS439" i="7"/>
  <c r="BT439" i="7"/>
  <c r="BU439" i="7"/>
  <c r="BV439" i="7"/>
  <c r="BW439" i="7"/>
  <c r="BX439" i="7"/>
  <c r="BY439" i="7"/>
  <c r="BZ439" i="7"/>
  <c r="CA439" i="7"/>
  <c r="CB439" i="7"/>
  <c r="CC439" i="7"/>
  <c r="CD439" i="7"/>
  <c r="CE439" i="7"/>
  <c r="CF439" i="7"/>
  <c r="CG439" i="7"/>
  <c r="CH439" i="7"/>
  <c r="CI439" i="7"/>
  <c r="CJ439" i="7"/>
  <c r="CK439" i="7"/>
  <c r="CL439" i="7"/>
  <c r="CM439" i="7"/>
  <c r="CN439" i="7"/>
  <c r="CO439" i="7"/>
  <c r="CP439" i="7"/>
  <c r="CQ439" i="7"/>
  <c r="CR439" i="7"/>
  <c r="CS439" i="7"/>
  <c r="CT439" i="7"/>
  <c r="CU439" i="7"/>
  <c r="CV439" i="7"/>
  <c r="CW439" i="7"/>
  <c r="CX439" i="7"/>
  <c r="CY439" i="7"/>
  <c r="CZ439" i="7"/>
  <c r="DA439" i="7"/>
  <c r="DB439" i="7"/>
  <c r="DC439" i="7"/>
  <c r="DD439" i="7"/>
  <c r="DE439" i="7"/>
  <c r="DF439" i="7"/>
  <c r="DG439" i="7"/>
  <c r="DH439" i="7"/>
  <c r="DI439" i="7"/>
  <c r="DJ439" i="7"/>
  <c r="DK439" i="7"/>
  <c r="DL439" i="7"/>
  <c r="DM439" i="7"/>
  <c r="DN439" i="7"/>
  <c r="DO439" i="7"/>
  <c r="DP439" i="7"/>
  <c r="DQ439" i="7"/>
  <c r="DR439" i="7"/>
  <c r="DS439" i="7"/>
  <c r="DT439" i="7"/>
  <c r="DU439" i="7"/>
  <c r="DV439" i="7"/>
  <c r="DW439" i="7"/>
  <c r="DX439" i="7"/>
  <c r="DY439" i="7"/>
  <c r="DZ439" i="7"/>
  <c r="EA439" i="7"/>
  <c r="EB439" i="7"/>
  <c r="EC439" i="7"/>
  <c r="ED439" i="7"/>
  <c r="EE439" i="7"/>
  <c r="EF439" i="7"/>
  <c r="EG439" i="7"/>
  <c r="EH439" i="7"/>
  <c r="EI439" i="7"/>
  <c r="EJ439" i="7"/>
  <c r="EK439" i="7"/>
  <c r="EL439" i="7"/>
  <c r="EM439" i="7"/>
  <c r="EN439" i="7"/>
  <c r="EO439" i="7"/>
  <c r="EP439" i="7"/>
  <c r="EQ439" i="7"/>
  <c r="ER439" i="7"/>
  <c r="ES439" i="7"/>
  <c r="ET439" i="7"/>
  <c r="EU439" i="7"/>
  <c r="EV439" i="7"/>
  <c r="EW439" i="7"/>
  <c r="EX439" i="7"/>
  <c r="EY439" i="7"/>
  <c r="EZ439" i="7"/>
  <c r="FA439" i="7"/>
  <c r="FB439" i="7"/>
  <c r="FC439" i="7"/>
  <c r="FD439" i="7"/>
  <c r="FE439" i="7"/>
  <c r="FF439" i="7"/>
  <c r="FG439" i="7"/>
  <c r="FH439" i="7"/>
  <c r="FI439" i="7"/>
  <c r="FJ439" i="7"/>
  <c r="FK439" i="7"/>
  <c r="FL439" i="7"/>
  <c r="FM439" i="7"/>
  <c r="FN439" i="7"/>
  <c r="FO439" i="7"/>
  <c r="FP439" i="7"/>
  <c r="FQ439" i="7"/>
  <c r="FR439" i="7"/>
  <c r="FS439" i="7"/>
  <c r="FT439" i="7"/>
  <c r="FU439" i="7"/>
  <c r="FV439" i="7"/>
  <c r="FW439" i="7"/>
  <c r="FX439" i="7"/>
  <c r="FY439" i="7"/>
  <c r="FZ439" i="7"/>
  <c r="GA439" i="7"/>
  <c r="GB439" i="7"/>
  <c r="GC439" i="7"/>
  <c r="GD439" i="7"/>
  <c r="GE439" i="7"/>
  <c r="GF439" i="7"/>
  <c r="GG439" i="7"/>
  <c r="GH439" i="7"/>
  <c r="GI439" i="7"/>
  <c r="GJ439" i="7"/>
  <c r="GK439" i="7"/>
  <c r="GL439" i="7"/>
  <c r="GM439" i="7"/>
  <c r="GN439" i="7"/>
  <c r="GO439" i="7"/>
  <c r="GP439" i="7"/>
  <c r="GQ439" i="7"/>
  <c r="GR439" i="7"/>
  <c r="GS439" i="7"/>
  <c r="GT439" i="7"/>
  <c r="GU439" i="7"/>
  <c r="GV439" i="7"/>
  <c r="GW439" i="7"/>
  <c r="GX439" i="7"/>
  <c r="GY439" i="7"/>
  <c r="GZ439" i="7"/>
  <c r="HA439" i="7"/>
  <c r="HB439" i="7"/>
  <c r="HC439" i="7"/>
  <c r="HD439" i="7"/>
  <c r="HE439" i="7"/>
  <c r="HF439" i="7"/>
  <c r="HG439" i="7"/>
  <c r="HH439" i="7"/>
  <c r="HI439" i="7"/>
  <c r="HJ439" i="7"/>
  <c r="HK439" i="7"/>
  <c r="HL439" i="7"/>
  <c r="HM439" i="7"/>
  <c r="HN439" i="7"/>
  <c r="HO439" i="7"/>
  <c r="HP439" i="7"/>
  <c r="HQ439" i="7"/>
  <c r="HR439" i="7"/>
  <c r="HS439" i="7"/>
  <c r="HT439" i="7"/>
  <c r="HU439" i="7"/>
  <c r="HV439" i="7"/>
  <c r="HW439" i="7"/>
  <c r="HX439" i="7"/>
  <c r="HY439" i="7"/>
  <c r="HZ439" i="7"/>
  <c r="IA439" i="7"/>
  <c r="IB439" i="7"/>
  <c r="IC439" i="7"/>
  <c r="ID439" i="7"/>
  <c r="IE439" i="7"/>
  <c r="IF439" i="7"/>
  <c r="IG439" i="7"/>
  <c r="IH439" i="7"/>
  <c r="II439" i="7"/>
  <c r="IJ439" i="7"/>
  <c r="IK439" i="7"/>
  <c r="IL439" i="7"/>
  <c r="IM439" i="7"/>
  <c r="IN439" i="7"/>
  <c r="IO439" i="7"/>
  <c r="IP439" i="7"/>
  <c r="IQ439" i="7"/>
  <c r="IR439" i="7"/>
  <c r="IS439" i="7"/>
  <c r="IT439" i="7"/>
  <c r="IU439" i="7"/>
  <c r="IV439" i="7"/>
  <c r="IW439" i="7"/>
  <c r="IX439" i="7"/>
  <c r="IY439" i="7"/>
  <c r="IZ439" i="7"/>
  <c r="JA439" i="7"/>
  <c r="JB439" i="7"/>
  <c r="JC439" i="7"/>
  <c r="JD439" i="7"/>
  <c r="JE439" i="7"/>
  <c r="JF439" i="7"/>
  <c r="JG439" i="7"/>
  <c r="JH439" i="7"/>
  <c r="JI439" i="7"/>
  <c r="JJ439" i="7"/>
  <c r="JK439" i="7"/>
  <c r="JL439" i="7"/>
  <c r="JM439" i="7"/>
  <c r="JN439" i="7"/>
  <c r="JO439" i="7"/>
  <c r="JP439" i="7"/>
  <c r="JQ439" i="7"/>
  <c r="JR439" i="7"/>
  <c r="JS439" i="7"/>
  <c r="JT439" i="7"/>
  <c r="JU439" i="7"/>
  <c r="JV439" i="7"/>
  <c r="JW439" i="7"/>
  <c r="JX439" i="7"/>
  <c r="JY439" i="7"/>
  <c r="JZ439" i="7"/>
  <c r="KA439" i="7"/>
  <c r="KB439" i="7"/>
  <c r="KC439" i="7"/>
  <c r="KD439" i="7"/>
  <c r="KE439" i="7"/>
  <c r="KF439" i="7"/>
  <c r="KG439" i="7"/>
  <c r="KH439" i="7"/>
  <c r="KI439" i="7"/>
  <c r="KJ439" i="7"/>
  <c r="KK439" i="7"/>
  <c r="KL439" i="7"/>
  <c r="KM439" i="7"/>
  <c r="KN439" i="7"/>
  <c r="KO439" i="7"/>
  <c r="KP439" i="7"/>
  <c r="KQ439" i="7"/>
  <c r="KR439" i="7"/>
  <c r="KS439" i="7"/>
  <c r="KT439" i="7"/>
  <c r="KU439" i="7"/>
  <c r="KV439" i="7"/>
  <c r="KW439" i="7"/>
  <c r="KX439" i="7"/>
  <c r="KY439" i="7"/>
  <c r="KZ439" i="7"/>
  <c r="LA439" i="7"/>
  <c r="LB439" i="7"/>
  <c r="LC439" i="7"/>
  <c r="LD439" i="7"/>
  <c r="LE439" i="7"/>
  <c r="LF439" i="7"/>
  <c r="LG439" i="7"/>
  <c r="LH439" i="7"/>
  <c r="LI439" i="7"/>
  <c r="LJ439" i="7"/>
  <c r="LK439" i="7"/>
  <c r="LL439" i="7"/>
  <c r="LM439" i="7"/>
  <c r="LN439" i="7"/>
  <c r="LO439" i="7"/>
  <c r="LP439" i="7"/>
  <c r="LQ439" i="7"/>
  <c r="LR439" i="7"/>
  <c r="LS439" i="7"/>
  <c r="LT439" i="7"/>
  <c r="LU439" i="7"/>
  <c r="LV439" i="7"/>
  <c r="LW439" i="7"/>
  <c r="LX439" i="7"/>
  <c r="LY439" i="7"/>
  <c r="LZ439" i="7"/>
  <c r="MA439" i="7"/>
  <c r="MB439" i="7"/>
  <c r="MC439" i="7"/>
  <c r="MD439" i="7"/>
  <c r="ME439" i="7"/>
  <c r="MF439" i="7"/>
  <c r="MG439" i="7"/>
  <c r="MH439" i="7"/>
  <c r="MI439" i="7"/>
  <c r="MJ439" i="7"/>
  <c r="MK439" i="7"/>
  <c r="ML439" i="7"/>
  <c r="MM439" i="7"/>
  <c r="MN439" i="7"/>
  <c r="MO439" i="7"/>
  <c r="MP439" i="7"/>
  <c r="MQ439" i="7"/>
  <c r="MR439" i="7"/>
  <c r="MS439" i="7"/>
  <c r="MT439" i="7"/>
  <c r="MU439" i="7"/>
  <c r="MV439" i="7"/>
  <c r="MW439" i="7"/>
  <c r="MX439" i="7"/>
  <c r="MY439" i="7"/>
  <c r="MZ439" i="7"/>
  <c r="NA439" i="7"/>
  <c r="NB439" i="7"/>
  <c r="NC439" i="7"/>
  <c r="ND439" i="7"/>
  <c r="NE439" i="7"/>
  <c r="NF439" i="7"/>
  <c r="NG439" i="7"/>
  <c r="NH439" i="7"/>
  <c r="NI439" i="7"/>
  <c r="NJ439" i="7"/>
  <c r="NK439" i="7"/>
  <c r="NL439" i="7"/>
  <c r="NM439" i="7"/>
  <c r="NN439" i="7"/>
  <c r="NO439" i="7"/>
  <c r="NP439" i="7"/>
  <c r="NQ439" i="7"/>
  <c r="G20" i="1" l="1" a="1"/>
  <c r="G20" i="1" s="1"/>
  <c r="G16" i="1" a="1"/>
  <c r="G16" i="1" s="1"/>
  <c r="G17" i="1" a="1"/>
  <c r="G17" i="1" s="1"/>
  <c r="G18" i="1" a="1"/>
  <c r="G18" i="1" s="1"/>
  <c r="G19" i="1" a="1"/>
  <c r="G19" i="1" s="1"/>
  <c r="K272" i="7"/>
  <c r="K428" i="7"/>
  <c r="K256" i="7"/>
  <c r="K219" i="7"/>
  <c r="K356" i="7"/>
  <c r="K326" i="7"/>
  <c r="K210" i="7"/>
  <c r="K209" i="7"/>
  <c r="K389" i="7"/>
  <c r="K258" i="7"/>
  <c r="K421" i="7"/>
  <c r="K127" i="7"/>
  <c r="K107" i="7"/>
  <c r="K262" i="7"/>
  <c r="K156" i="7"/>
  <c r="K358" i="7"/>
  <c r="K69" i="7"/>
  <c r="K245" i="7"/>
  <c r="K242" i="7"/>
  <c r="K302" i="7"/>
  <c r="K438" i="7"/>
  <c r="K235" i="7"/>
  <c r="K234" i="7"/>
  <c r="K325" i="7"/>
  <c r="K11" i="7"/>
  <c r="K329" i="7"/>
  <c r="K184" i="7"/>
  <c r="K45" i="7"/>
  <c r="K268" i="7"/>
  <c r="K247" i="7"/>
  <c r="K390" i="7"/>
  <c r="K322" i="7"/>
  <c r="K149" i="7"/>
  <c r="K248" i="7"/>
  <c r="K65" i="7"/>
  <c r="K13" i="7"/>
  <c r="K187" i="7"/>
  <c r="K34" i="7"/>
  <c r="K43" i="7"/>
  <c r="K134" i="7"/>
  <c r="K277" i="7"/>
  <c r="K115" i="7"/>
  <c r="K66" i="7"/>
  <c r="K273" i="7"/>
  <c r="K32" i="7"/>
  <c r="K171" i="7"/>
  <c r="K14" i="7"/>
  <c r="K98" i="7"/>
  <c r="K27" i="7"/>
  <c r="K119" i="7"/>
  <c r="K278" i="7"/>
  <c r="K118" i="7"/>
  <c r="K60" i="7"/>
  <c r="K275" i="7"/>
  <c r="K99" i="7"/>
  <c r="K398" i="7"/>
  <c r="K18" i="7"/>
  <c r="K16" i="7"/>
  <c r="K122" i="7"/>
  <c r="K76" i="7"/>
  <c r="K120" i="7"/>
  <c r="K169" i="7"/>
  <c r="K174" i="7"/>
  <c r="K132" i="7"/>
  <c r="K411" i="7"/>
  <c r="K400" i="7"/>
  <c r="K328" i="7"/>
  <c r="K332" i="7"/>
  <c r="K312" i="7"/>
  <c r="K310" i="7"/>
  <c r="K309" i="7"/>
  <c r="K405" i="7"/>
  <c r="K89" i="7"/>
  <c r="K64" i="7"/>
  <c r="K77" i="7"/>
  <c r="K343" i="7"/>
  <c r="K35" i="7"/>
  <c r="K284" i="7"/>
  <c r="K250" i="7"/>
  <c r="K85" i="7"/>
  <c r="K285" i="7"/>
  <c r="K53" i="7"/>
  <c r="K80" i="7"/>
  <c r="K78" i="7"/>
  <c r="K288" i="7"/>
  <c r="K59" i="7"/>
  <c r="K296" i="7"/>
  <c r="K22" i="7"/>
  <c r="K190" i="7"/>
  <c r="K217" i="7"/>
  <c r="K308" i="7"/>
  <c r="K233" i="7"/>
  <c r="K281" i="7"/>
  <c r="K183" i="7"/>
  <c r="K196" i="7"/>
  <c r="K261" i="7"/>
  <c r="K188" i="7"/>
  <c r="K225" i="7"/>
  <c r="K229" i="7"/>
  <c r="K197" i="7"/>
  <c r="K93" i="7"/>
  <c r="K195" i="7"/>
  <c r="K263" i="7"/>
  <c r="K368" i="7"/>
  <c r="K90" i="7"/>
  <c r="K211" i="7"/>
  <c r="K164" i="7"/>
  <c r="K186" i="7"/>
  <c r="K238" i="7"/>
  <c r="K88" i="7"/>
  <c r="K170" i="7"/>
  <c r="K216" i="7"/>
  <c r="K181" i="7"/>
  <c r="K199" i="7"/>
  <c r="K91" i="7"/>
  <c r="K86" i="7"/>
  <c r="K286" i="7"/>
  <c r="K208" i="7"/>
  <c r="K180" i="7"/>
  <c r="K213" i="7"/>
  <c r="K299" i="7"/>
  <c r="K182" i="7"/>
  <c r="K212" i="7"/>
  <c r="K158" i="7"/>
  <c r="K396" i="7"/>
  <c r="K203" i="7"/>
  <c r="K68" i="7"/>
  <c r="K70" i="7"/>
  <c r="K54" i="7"/>
  <c r="K226" i="7"/>
  <c r="K159" i="7"/>
  <c r="K231" i="7"/>
  <c r="K79" i="7"/>
  <c r="K198" i="7" l="1"/>
  <c r="K36" i="7"/>
  <c r="K202" i="7"/>
  <c r="K372" i="7"/>
  <c r="K353" i="7"/>
  <c r="K150" i="7"/>
  <c r="K83" i="7"/>
  <c r="K360" i="7"/>
  <c r="K359" i="7"/>
  <c r="K386" i="7"/>
  <c r="K399" i="7"/>
  <c r="K111" i="7"/>
  <c r="K418" i="7"/>
  <c r="K410" i="7"/>
  <c r="K84" i="7"/>
  <c r="K194" i="7"/>
  <c r="K300" i="7"/>
  <c r="K200" i="7"/>
  <c r="K361" i="7"/>
  <c r="K12" i="7"/>
  <c r="K141" i="7"/>
  <c r="K370" i="7"/>
  <c r="K327" i="7"/>
  <c r="K334" i="7"/>
  <c r="K135" i="7"/>
  <c r="K126" i="7"/>
  <c r="K130" i="7"/>
  <c r="K39" i="7"/>
  <c r="K287" i="7"/>
  <c r="K218" i="7"/>
  <c r="K104" i="7"/>
  <c r="K279" i="7"/>
  <c r="K307" i="7"/>
  <c r="K133" i="7"/>
  <c r="K417" i="7"/>
  <c r="K371" i="7"/>
  <c r="K244" i="7"/>
  <c r="K403" i="7"/>
  <c r="K260" i="7"/>
  <c r="K161" i="7"/>
  <c r="K330" i="7"/>
  <c r="K38" i="7"/>
  <c r="K352" i="7"/>
  <c r="K129" i="7"/>
  <c r="K227" i="7"/>
  <c r="K177" i="7"/>
  <c r="K264" i="7"/>
  <c r="K142" i="7"/>
  <c r="K58" i="7"/>
  <c r="K297" i="7"/>
  <c r="K292" i="7"/>
  <c r="K206" i="7"/>
  <c r="K354" i="7"/>
  <c r="K47" i="7"/>
  <c r="K162" i="7"/>
  <c r="K364" i="7"/>
  <c r="K267" i="7"/>
  <c r="K215" i="7"/>
  <c r="K236" i="7"/>
  <c r="K136" i="7"/>
  <c r="K246" i="7"/>
  <c r="K349" i="7"/>
  <c r="K165" i="7"/>
  <c r="K340" i="7"/>
  <c r="K252" i="7"/>
  <c r="K131" i="7"/>
  <c r="K137" i="7"/>
  <c r="G11" i="1" l="1"/>
  <c r="F62" i="1" l="1"/>
  <c r="B28" i="1"/>
  <c r="I439" i="7" l="1"/>
  <c r="E95" i="1"/>
  <c r="E88" i="1"/>
  <c r="E89" i="1" s="1"/>
  <c r="B79" i="1"/>
  <c r="B80" i="1"/>
  <c r="B27" i="1"/>
  <c r="I88" i="1" l="1"/>
  <c r="I89" i="1" s="1"/>
  <c r="I90" i="1" s="1"/>
  <c r="I91" i="1" s="1"/>
  <c r="I92" i="1" s="1"/>
  <c r="I93" i="1" s="1"/>
  <c r="G88" i="1"/>
  <c r="G89" i="1" s="1"/>
  <c r="G90" i="1" s="1"/>
  <c r="G91" i="1" s="1"/>
  <c r="G95" i="1"/>
  <c r="I95" i="1"/>
  <c r="NT439" i="7"/>
  <c r="NS439" i="7"/>
  <c r="E90" i="1"/>
  <c r="N439" i="7"/>
  <c r="I94" i="1" l="1"/>
  <c r="G92" i="1"/>
  <c r="G93" i="1" s="1"/>
  <c r="E91" i="1"/>
  <c r="E92" i="1" s="1"/>
  <c r="NR439" i="7"/>
  <c r="H14" i="1"/>
  <c r="I14" i="1" s="1"/>
  <c r="J14" i="1" s="1"/>
  <c r="K14" i="1" s="1"/>
  <c r="L14" i="1" s="1"/>
  <c r="M14" i="1" s="1"/>
  <c r="N14" i="1" s="1"/>
  <c r="O14" i="1" s="1"/>
  <c r="P14" i="1" s="1"/>
  <c r="Q14" i="1" s="1"/>
  <c r="R14" i="1" s="1"/>
  <c r="S14" i="1" s="1"/>
  <c r="T14" i="1" s="1"/>
  <c r="U14" i="1" s="1"/>
  <c r="V14" i="1" s="1"/>
  <c r="W14" i="1" s="1"/>
  <c r="X14" i="1" s="1"/>
  <c r="Y14" i="1" s="1"/>
  <c r="Z14" i="1" s="1"/>
  <c r="AA14" i="1" s="1"/>
  <c r="AB14" i="1" s="1"/>
  <c r="AC14" i="1" s="1"/>
  <c r="AD14" i="1" s="1"/>
  <c r="AE14" i="1" s="1"/>
  <c r="AF14" i="1" s="1"/>
  <c r="AG14" i="1" s="1"/>
  <c r="AH14" i="1" s="1"/>
  <c r="AI14" i="1" s="1"/>
  <c r="AJ14" i="1" s="1"/>
  <c r="AK14" i="1" s="1"/>
  <c r="AL14" i="1" s="1"/>
  <c r="AM14" i="1" s="1"/>
  <c r="AN14" i="1" s="1"/>
  <c r="AO14" i="1" s="1"/>
  <c r="AP14" i="1" s="1"/>
  <c r="AQ14" i="1" s="1"/>
  <c r="AR14" i="1" s="1"/>
  <c r="AS14" i="1" s="1"/>
  <c r="AT14" i="1" s="1"/>
  <c r="AU14" i="1" s="1"/>
  <c r="AV14" i="1" s="1"/>
  <c r="AW14" i="1" s="1"/>
  <c r="AX14" i="1" s="1"/>
  <c r="AY14" i="1" s="1"/>
  <c r="AZ14" i="1" s="1"/>
  <c r="BA14" i="1" s="1"/>
  <c r="BB14" i="1" s="1"/>
  <c r="BC14" i="1" s="1"/>
  <c r="BD14" i="1" s="1"/>
  <c r="BE14" i="1" s="1"/>
  <c r="BF14" i="1" s="1"/>
  <c r="BG14" i="1" s="1"/>
  <c r="BH14" i="1" s="1"/>
  <c r="BI14" i="1" s="1"/>
  <c r="BJ14" i="1" s="1"/>
  <c r="BK14" i="1" s="1"/>
  <c r="BL14" i="1" s="1"/>
  <c r="BM14" i="1" s="1"/>
  <c r="BN14" i="1" s="1"/>
  <c r="BO14" i="1" s="1"/>
  <c r="BP14" i="1" s="1"/>
  <c r="BQ14" i="1" s="1"/>
  <c r="BR14" i="1" s="1"/>
  <c r="BS14" i="1" s="1"/>
  <c r="BT14" i="1" s="1"/>
  <c r="BU14" i="1" s="1"/>
  <c r="BV14" i="1" s="1"/>
  <c r="BW14" i="1" s="1"/>
  <c r="BX14" i="1" s="1"/>
  <c r="BY14" i="1" s="1"/>
  <c r="BZ14" i="1" s="1"/>
  <c r="CA14" i="1" s="1"/>
  <c r="CB14" i="1" s="1"/>
  <c r="CC14" i="1" s="1"/>
  <c r="CD14" i="1" s="1"/>
  <c r="CE14" i="1" s="1"/>
  <c r="CF14" i="1" s="1"/>
  <c r="CG14" i="1" s="1"/>
  <c r="CH14" i="1" s="1"/>
  <c r="CI14" i="1" s="1"/>
  <c r="CJ14" i="1" s="1"/>
  <c r="CK14" i="1" s="1"/>
  <c r="CL14" i="1" s="1"/>
  <c r="CM14" i="1" s="1"/>
  <c r="CN14" i="1" s="1"/>
  <c r="CO14" i="1" s="1"/>
  <c r="CP14" i="1" s="1"/>
  <c r="CQ14" i="1" s="1"/>
  <c r="CR14" i="1" s="1"/>
  <c r="CS14" i="1" s="1"/>
  <c r="CT14" i="1" s="1"/>
  <c r="CU14" i="1" s="1"/>
  <c r="CV14" i="1" s="1"/>
  <c r="CW14" i="1" s="1"/>
  <c r="CX14" i="1" s="1"/>
  <c r="CY14" i="1" s="1"/>
  <c r="CZ14" i="1" s="1"/>
  <c r="DA14" i="1" s="1"/>
  <c r="DB14" i="1" s="1"/>
  <c r="DC14" i="1" s="1"/>
  <c r="DD14" i="1" s="1"/>
  <c r="DE14" i="1" s="1"/>
  <c r="DF14" i="1" s="1"/>
  <c r="DG14" i="1" s="1"/>
  <c r="DH14" i="1" s="1"/>
  <c r="DI14" i="1" s="1"/>
  <c r="DJ14" i="1" s="1"/>
  <c r="DK14" i="1" s="1"/>
  <c r="DL14" i="1" s="1"/>
  <c r="DM14" i="1" s="1"/>
  <c r="DN14" i="1" s="1"/>
  <c r="DO14" i="1" s="1"/>
  <c r="DP14" i="1" s="1"/>
  <c r="DQ14" i="1" s="1"/>
  <c r="DR14" i="1" s="1"/>
  <c r="DS14" i="1" s="1"/>
  <c r="DT14" i="1" s="1"/>
  <c r="DU14" i="1" s="1"/>
  <c r="DV14" i="1" s="1"/>
  <c r="G94" i="1" l="1"/>
  <c r="E93" i="1"/>
  <c r="E94" i="1" s="1"/>
  <c r="I96" i="1" l="1"/>
  <c r="I104" i="1" s="1"/>
  <c r="E96" i="1"/>
  <c r="E99" i="1" s="1"/>
  <c r="G96" i="1" l="1"/>
  <c r="I105" i="1"/>
  <c r="I99" i="1"/>
  <c r="I106" i="1"/>
  <c r="I100" i="1"/>
  <c r="I103" i="1"/>
  <c r="I102" i="1"/>
  <c r="I101" i="1"/>
  <c r="E102" i="1"/>
  <c r="E101" i="1"/>
  <c r="E106" i="1"/>
  <c r="E104" i="1"/>
  <c r="E105" i="1"/>
  <c r="E103" i="1"/>
  <c r="E100" i="1"/>
  <c r="G105" i="1" l="1"/>
  <c r="G99" i="1"/>
  <c r="G103" i="1"/>
  <c r="G106" i="1"/>
  <c r="G101" i="1"/>
  <c r="G104" i="1"/>
  <c r="G102" i="1"/>
  <c r="G100" i="1"/>
  <c r="I107" i="1"/>
  <c r="E107" i="1"/>
  <c r="G107" i="1" l="1"/>
  <c r="B78" i="1" l="1"/>
  <c r="B26" i="1"/>
  <c r="T24" i="1" l="1"/>
  <c r="T49" i="1" s="1"/>
  <c r="AG24" i="1"/>
  <c r="AG49" i="1" s="1"/>
  <c r="AT24" i="1"/>
  <c r="AT49" i="1" s="1"/>
  <c r="BG24" i="1"/>
  <c r="BG49" i="1" s="1"/>
  <c r="BT24" i="1"/>
  <c r="BT49" i="1" s="1"/>
  <c r="CG24" i="1"/>
  <c r="CG49" i="1" s="1"/>
  <c r="CT24" i="1"/>
  <c r="CT49" i="1" s="1"/>
  <c r="DG24" i="1"/>
  <c r="DG49" i="1" s="1"/>
  <c r="DT24" i="1"/>
  <c r="DT49" i="1" s="1"/>
  <c r="DK76" i="1"/>
  <c r="CY76" i="1"/>
  <c r="CM76" i="1"/>
  <c r="CA76" i="1"/>
  <c r="BO76" i="1"/>
  <c r="BC76" i="1"/>
  <c r="AQ76" i="1"/>
  <c r="AE76" i="1"/>
  <c r="S76" i="1"/>
  <c r="DV76" i="1"/>
  <c r="DJ76" i="1"/>
  <c r="CX76" i="1"/>
  <c r="CL76" i="1"/>
  <c r="BZ76" i="1"/>
  <c r="BN76" i="1"/>
  <c r="BB76" i="1"/>
  <c r="AP76" i="1"/>
  <c r="AD76" i="1"/>
  <c r="R76" i="1"/>
  <c r="DH76" i="1"/>
  <c r="CT76" i="1"/>
  <c r="CF76" i="1"/>
  <c r="BR76" i="1"/>
  <c r="BD76" i="1"/>
  <c r="AN76" i="1"/>
  <c r="Z76" i="1"/>
  <c r="L76" i="1"/>
  <c r="DR76" i="1"/>
  <c r="DD76" i="1"/>
  <c r="CP76" i="1"/>
  <c r="CB76" i="1"/>
  <c r="BL76" i="1"/>
  <c r="AX76" i="1"/>
  <c r="AJ76" i="1"/>
  <c r="V76" i="1"/>
  <c r="H76" i="1"/>
  <c r="DP76" i="1"/>
  <c r="DB76" i="1"/>
  <c r="CN76" i="1"/>
  <c r="BX76" i="1"/>
  <c r="BJ76" i="1"/>
  <c r="AV76" i="1"/>
  <c r="AH76" i="1"/>
  <c r="T76" i="1"/>
  <c r="DO76" i="1"/>
  <c r="DA76" i="1"/>
  <c r="CK76" i="1"/>
  <c r="BW76" i="1"/>
  <c r="BI76" i="1"/>
  <c r="AU76" i="1"/>
  <c r="AG76" i="1"/>
  <c r="Q76" i="1"/>
  <c r="DM76" i="1"/>
  <c r="CR76" i="1"/>
  <c r="BU76" i="1"/>
  <c r="AZ76" i="1"/>
  <c r="AC76" i="1"/>
  <c r="J76" i="1"/>
  <c r="DL76" i="1"/>
  <c r="CQ76" i="1"/>
  <c r="BT76" i="1"/>
  <c r="AY76" i="1"/>
  <c r="AB76" i="1"/>
  <c r="I76" i="1"/>
  <c r="DE76" i="1"/>
  <c r="CH76" i="1"/>
  <c r="BM76" i="1"/>
  <c r="AR76" i="1"/>
  <c r="W76" i="1"/>
  <c r="DC76" i="1"/>
  <c r="CG76" i="1"/>
  <c r="BK76" i="1"/>
  <c r="AO76" i="1"/>
  <c r="U76" i="1"/>
  <c r="DU76" i="1"/>
  <c r="CZ76" i="1"/>
  <c r="CE76" i="1"/>
  <c r="BH76" i="1"/>
  <c r="AM76" i="1"/>
  <c r="P76" i="1"/>
  <c r="DT76" i="1"/>
  <c r="CW76" i="1"/>
  <c r="CD76" i="1"/>
  <c r="BG76" i="1"/>
  <c r="AL76" i="1"/>
  <c r="O76" i="1"/>
  <c r="CI76" i="1"/>
  <c r="AS76" i="1"/>
  <c r="DS76" i="1"/>
  <c r="CC76" i="1"/>
  <c r="AK76" i="1"/>
  <c r="DQ76" i="1"/>
  <c r="BY76" i="1"/>
  <c r="AI76" i="1"/>
  <c r="DN76" i="1"/>
  <c r="BV76" i="1"/>
  <c r="AF76" i="1"/>
  <c r="DG76" i="1"/>
  <c r="BQ76" i="1"/>
  <c r="Y76" i="1"/>
  <c r="DF76" i="1"/>
  <c r="BP76" i="1"/>
  <c r="X76" i="1"/>
  <c r="CV76" i="1"/>
  <c r="BF76" i="1"/>
  <c r="N76" i="1"/>
  <c r="CU76" i="1"/>
  <c r="BE76" i="1"/>
  <c r="M76" i="1"/>
  <c r="CS76" i="1"/>
  <c r="BA76" i="1"/>
  <c r="K76" i="1"/>
  <c r="CO76" i="1"/>
  <c r="AW76" i="1"/>
  <c r="BS76" i="1"/>
  <c r="AT76" i="1"/>
  <c r="AA76" i="1"/>
  <c r="DI76" i="1"/>
  <c r="CJ76" i="1"/>
  <c r="DK24" i="1"/>
  <c r="DK49" i="1" s="1"/>
  <c r="CY24" i="1"/>
  <c r="CY49" i="1" s="1"/>
  <c r="CM24" i="1"/>
  <c r="CM49" i="1" s="1"/>
  <c r="CA24" i="1"/>
  <c r="CA49" i="1" s="1"/>
  <c r="BO24" i="1"/>
  <c r="BO49" i="1" s="1"/>
  <c r="BC24" i="1"/>
  <c r="BC49" i="1" s="1"/>
  <c r="AQ24" i="1"/>
  <c r="AQ49" i="1" s="1"/>
  <c r="AE24" i="1"/>
  <c r="AE49" i="1" s="1"/>
  <c r="S24" i="1"/>
  <c r="S49" i="1" s="1"/>
  <c r="DS24" i="1"/>
  <c r="DS49" i="1" s="1"/>
  <c r="DF24" i="1"/>
  <c r="DF49" i="1" s="1"/>
  <c r="CS24" i="1"/>
  <c r="CS49" i="1" s="1"/>
  <c r="CF24" i="1"/>
  <c r="CF49" i="1" s="1"/>
  <c r="BS24" i="1"/>
  <c r="BS49" i="1" s="1"/>
  <c r="BF24" i="1"/>
  <c r="BF49" i="1" s="1"/>
  <c r="AS24" i="1"/>
  <c r="AS49" i="1" s="1"/>
  <c r="AF24" i="1"/>
  <c r="AF49" i="1" s="1"/>
  <c r="R24" i="1"/>
  <c r="R49" i="1" s="1"/>
  <c r="DR24" i="1"/>
  <c r="DR49" i="1" s="1"/>
  <c r="DE24" i="1"/>
  <c r="DE49" i="1" s="1"/>
  <c r="CR24" i="1"/>
  <c r="CR49" i="1" s="1"/>
  <c r="CE24" i="1"/>
  <c r="CE49" i="1" s="1"/>
  <c r="BR24" i="1"/>
  <c r="BR49" i="1" s="1"/>
  <c r="BE24" i="1"/>
  <c r="BE49" i="1" s="1"/>
  <c r="AR24" i="1"/>
  <c r="AR49" i="1" s="1"/>
  <c r="AD24" i="1"/>
  <c r="AD49" i="1" s="1"/>
  <c r="Q24" i="1"/>
  <c r="Q49" i="1" s="1"/>
  <c r="DQ24" i="1"/>
  <c r="DQ49" i="1" s="1"/>
  <c r="DD24" i="1"/>
  <c r="DD49" i="1" s="1"/>
  <c r="CQ24" i="1"/>
  <c r="CQ49" i="1" s="1"/>
  <c r="CD24" i="1"/>
  <c r="CD49" i="1" s="1"/>
  <c r="BQ24" i="1"/>
  <c r="BQ49" i="1" s="1"/>
  <c r="BD24" i="1"/>
  <c r="BD49" i="1" s="1"/>
  <c r="AP24" i="1"/>
  <c r="AP49" i="1" s="1"/>
  <c r="AC24" i="1"/>
  <c r="AC49" i="1" s="1"/>
  <c r="P24" i="1"/>
  <c r="P49" i="1" s="1"/>
  <c r="DP24" i="1"/>
  <c r="DP49" i="1" s="1"/>
  <c r="DC24" i="1"/>
  <c r="DC49" i="1" s="1"/>
  <c r="CP24" i="1"/>
  <c r="CP49" i="1" s="1"/>
  <c r="CC24" i="1"/>
  <c r="CC49" i="1" s="1"/>
  <c r="BP24" i="1"/>
  <c r="BP49" i="1" s="1"/>
  <c r="BB24" i="1"/>
  <c r="BB49" i="1" s="1"/>
  <c r="AO24" i="1"/>
  <c r="AO49" i="1" s="1"/>
  <c r="AB24" i="1"/>
  <c r="AB49" i="1" s="1"/>
  <c r="O24" i="1"/>
  <c r="O49" i="1" s="1"/>
  <c r="DO24" i="1"/>
  <c r="DO49" i="1" s="1"/>
  <c r="DB24" i="1"/>
  <c r="DB49" i="1" s="1"/>
  <c r="CO24" i="1"/>
  <c r="CO49" i="1" s="1"/>
  <c r="CB24" i="1"/>
  <c r="CB49" i="1" s="1"/>
  <c r="BN24" i="1"/>
  <c r="BN49" i="1" s="1"/>
  <c r="BA24" i="1"/>
  <c r="BA49" i="1" s="1"/>
  <c r="AN24" i="1"/>
  <c r="AN49" i="1" s="1"/>
  <c r="AA24" i="1"/>
  <c r="AA49" i="1" s="1"/>
  <c r="N24" i="1"/>
  <c r="N49" i="1" s="1"/>
  <c r="DN24" i="1"/>
  <c r="DN49" i="1" s="1"/>
  <c r="DA24" i="1"/>
  <c r="DA49" i="1" s="1"/>
  <c r="CN24" i="1"/>
  <c r="CN49" i="1" s="1"/>
  <c r="BZ24" i="1"/>
  <c r="BZ49" i="1" s="1"/>
  <c r="BM24" i="1"/>
  <c r="BM49" i="1" s="1"/>
  <c r="AZ24" i="1"/>
  <c r="AZ49" i="1" s="1"/>
  <c r="AM24" i="1"/>
  <c r="AM49" i="1" s="1"/>
  <c r="Z24" i="1"/>
  <c r="Z49" i="1" s="1"/>
  <c r="M24" i="1"/>
  <c r="M49" i="1" s="1"/>
  <c r="DM24" i="1"/>
  <c r="DM49" i="1" s="1"/>
  <c r="CZ24" i="1"/>
  <c r="CZ49" i="1" s="1"/>
  <c r="CL24" i="1"/>
  <c r="CL49" i="1" s="1"/>
  <c r="BY24" i="1"/>
  <c r="BY49" i="1" s="1"/>
  <c r="BL24" i="1"/>
  <c r="BL49" i="1" s="1"/>
  <c r="AY24" i="1"/>
  <c r="AY49" i="1" s="1"/>
  <c r="AL24" i="1"/>
  <c r="AL49" i="1" s="1"/>
  <c r="Y24" i="1"/>
  <c r="Y49" i="1" s="1"/>
  <c r="L24" i="1"/>
  <c r="L49" i="1" s="1"/>
  <c r="DL24" i="1"/>
  <c r="DL49" i="1" s="1"/>
  <c r="CX24" i="1"/>
  <c r="CX49" i="1" s="1"/>
  <c r="CK24" i="1"/>
  <c r="CK49" i="1" s="1"/>
  <c r="BX24" i="1"/>
  <c r="BX49" i="1" s="1"/>
  <c r="BK24" i="1"/>
  <c r="BK49" i="1" s="1"/>
  <c r="AX24" i="1"/>
  <c r="AX49" i="1" s="1"/>
  <c r="AK24" i="1"/>
  <c r="AK49" i="1" s="1"/>
  <c r="X24" i="1"/>
  <c r="X49" i="1" s="1"/>
  <c r="K24" i="1"/>
  <c r="K49" i="1" s="1"/>
  <c r="DJ24" i="1"/>
  <c r="DJ49" i="1" s="1"/>
  <c r="CW24" i="1"/>
  <c r="CW49" i="1" s="1"/>
  <c r="CJ24" i="1"/>
  <c r="CJ49" i="1" s="1"/>
  <c r="BW24" i="1"/>
  <c r="BW49" i="1" s="1"/>
  <c r="BJ24" i="1"/>
  <c r="BJ49" i="1" s="1"/>
  <c r="AW24" i="1"/>
  <c r="AW49" i="1" s="1"/>
  <c r="AJ24" i="1"/>
  <c r="AJ49" i="1" s="1"/>
  <c r="W24" i="1"/>
  <c r="W49" i="1" s="1"/>
  <c r="J24" i="1"/>
  <c r="J49" i="1" s="1"/>
  <c r="DV24" i="1"/>
  <c r="DV49" i="1" s="1"/>
  <c r="DI24" i="1"/>
  <c r="DI49" i="1" s="1"/>
  <c r="CV24" i="1"/>
  <c r="CV49" i="1" s="1"/>
  <c r="CI24" i="1"/>
  <c r="CI49" i="1" s="1"/>
  <c r="BV24" i="1"/>
  <c r="BV49" i="1" s="1"/>
  <c r="BI24" i="1"/>
  <c r="BI49" i="1" s="1"/>
  <c r="AV24" i="1"/>
  <c r="AV49" i="1" s="1"/>
  <c r="AI24" i="1"/>
  <c r="AI49" i="1" s="1"/>
  <c r="V24" i="1"/>
  <c r="V49" i="1" s="1"/>
  <c r="I24" i="1"/>
  <c r="I49" i="1" s="1"/>
  <c r="DU24" i="1"/>
  <c r="DU49" i="1" s="1"/>
  <c r="DH24" i="1"/>
  <c r="DH49" i="1" s="1"/>
  <c r="CU24" i="1"/>
  <c r="CU49" i="1" s="1"/>
  <c r="CH24" i="1"/>
  <c r="CH49" i="1" s="1"/>
  <c r="BU24" i="1"/>
  <c r="BU49" i="1" s="1"/>
  <c r="BH24" i="1"/>
  <c r="BH49" i="1" s="1"/>
  <c r="AU24" i="1"/>
  <c r="AU49" i="1" s="1"/>
  <c r="AH24" i="1"/>
  <c r="AH49" i="1" s="1"/>
  <c r="U24" i="1"/>
  <c r="U49" i="1" s="1"/>
  <c r="H24" i="1"/>
  <c r="H49" i="1" l="1"/>
  <c r="G76" i="1"/>
  <c r="G24" i="1"/>
  <c r="G77" i="1"/>
  <c r="G49" i="1" l="1"/>
  <c r="G81" i="1" a="1"/>
  <c r="G81" i="1" s="1"/>
  <c r="G82" i="1" a="1"/>
  <c r="G82" i="1" s="1"/>
  <c r="G80" i="1" a="1"/>
  <c r="G80" i="1" s="1"/>
  <c r="G79" i="1" a="1"/>
  <c r="G79" i="1" s="1"/>
  <c r="G78" i="1" a="1"/>
  <c r="G78" i="1" s="1"/>
  <c r="H15" i="1"/>
  <c r="G25" i="1"/>
  <c r="G27" i="1" l="1" a="1"/>
  <c r="G27" i="1" s="1"/>
  <c r="G29" i="1" a="1"/>
  <c r="G29" i="1" s="1"/>
  <c r="G30" i="1" a="1"/>
  <c r="G30" i="1" s="1"/>
  <c r="G28" i="1" a="1"/>
  <c r="G28" i="1" s="1"/>
  <c r="G26" i="1" a="1"/>
  <c r="G26" i="1" s="1"/>
  <c r="G50" i="1"/>
  <c r="H16" i="1" a="1"/>
  <c r="H16" i="1" s="1"/>
  <c r="H19" i="1" a="1"/>
  <c r="H19" i="1" s="1"/>
  <c r="H17" i="1" a="1"/>
  <c r="H17" i="1" s="1"/>
  <c r="H20" i="1" a="1"/>
  <c r="H20" i="1" s="1"/>
  <c r="H18" i="1" a="1"/>
  <c r="H18" i="1" s="1"/>
  <c r="G21" i="1"/>
  <c r="H77" i="1"/>
  <c r="I15" i="1"/>
  <c r="H25" i="1"/>
  <c r="G52" i="1" a="1"/>
  <c r="G55" i="1" a="1"/>
  <c r="G53" i="1" a="1"/>
  <c r="G54" i="1" a="1"/>
  <c r="G51" i="1" a="1"/>
  <c r="H28" i="1" l="1" a="1"/>
  <c r="H28" i="1" s="1"/>
  <c r="H29" i="1" a="1"/>
  <c r="H29" i="1" s="1"/>
  <c r="H26" i="1" a="1"/>
  <c r="H26" i="1" s="1"/>
  <c r="H27" i="1" a="1"/>
  <c r="H27" i="1" s="1"/>
  <c r="H30" i="1" a="1"/>
  <c r="H30" i="1" s="1"/>
  <c r="G52" i="1"/>
  <c r="G53" i="1"/>
  <c r="G54" i="1"/>
  <c r="G55" i="1"/>
  <c r="G51" i="1"/>
  <c r="H50" i="1"/>
  <c r="I16" i="1" a="1"/>
  <c r="I16" i="1" s="1"/>
  <c r="I19" i="1" a="1"/>
  <c r="I19" i="1" s="1"/>
  <c r="I20" i="1" a="1"/>
  <c r="I20" i="1" s="1"/>
  <c r="I17" i="1" a="1"/>
  <c r="I17" i="1" s="1"/>
  <c r="I18" i="1" a="1"/>
  <c r="I18" i="1" s="1"/>
  <c r="H81" i="1" a="1"/>
  <c r="H81" i="1" s="1"/>
  <c r="H82" i="1" a="1"/>
  <c r="H82" i="1" s="1"/>
  <c r="I77" i="1"/>
  <c r="H79" i="1" a="1"/>
  <c r="H79" i="1" s="1"/>
  <c r="H78" i="1" a="1"/>
  <c r="H78" i="1" s="1"/>
  <c r="H80" i="1" a="1"/>
  <c r="H80" i="1" s="1"/>
  <c r="I25" i="1"/>
  <c r="G31" i="1"/>
  <c r="J15" i="1"/>
  <c r="H52" i="1" a="1"/>
  <c r="H55" i="1" a="1"/>
  <c r="H54" i="1" a="1"/>
  <c r="H53" i="1" a="1"/>
  <c r="H51" i="1" a="1"/>
  <c r="I28" i="1" l="1" a="1"/>
  <c r="I28" i="1" s="1"/>
  <c r="I29" i="1" a="1"/>
  <c r="I29" i="1" s="1"/>
  <c r="I27" i="1" a="1"/>
  <c r="I27" i="1" s="1"/>
  <c r="I30" i="1" a="1"/>
  <c r="I30" i="1" s="1"/>
  <c r="I26" i="1" a="1"/>
  <c r="I26" i="1" s="1"/>
  <c r="G56" i="1"/>
  <c r="H51" i="1"/>
  <c r="H54" i="1"/>
  <c r="H55" i="1"/>
  <c r="H52" i="1"/>
  <c r="H53" i="1"/>
  <c r="I50" i="1"/>
  <c r="J18" i="1" a="1"/>
  <c r="J18" i="1" s="1"/>
  <c r="J16" i="1" a="1"/>
  <c r="J16" i="1" s="1"/>
  <c r="J17" i="1" a="1"/>
  <c r="J17" i="1" s="1"/>
  <c r="J19" i="1" a="1"/>
  <c r="J19" i="1" s="1"/>
  <c r="J20" i="1" a="1"/>
  <c r="J20" i="1" s="1"/>
  <c r="I81" i="1" a="1"/>
  <c r="I81" i="1" s="1"/>
  <c r="I82" i="1" a="1"/>
  <c r="I82" i="1" s="1"/>
  <c r="I78" i="1" a="1"/>
  <c r="I78" i="1" s="1"/>
  <c r="I79" i="1" a="1"/>
  <c r="I79" i="1" s="1"/>
  <c r="I80" i="1" a="1"/>
  <c r="I80" i="1" s="1"/>
  <c r="H31" i="1"/>
  <c r="H21" i="1"/>
  <c r="K15" i="1"/>
  <c r="J25" i="1"/>
  <c r="J77" i="1"/>
  <c r="I51" i="1" a="1"/>
  <c r="I54" i="1" a="1"/>
  <c r="I55" i="1" a="1"/>
  <c r="I52" i="1" a="1"/>
  <c r="I53" i="1" a="1"/>
  <c r="J27" i="1" l="1" a="1"/>
  <c r="J27" i="1" s="1"/>
  <c r="J29" i="1" a="1"/>
  <c r="J29" i="1" s="1"/>
  <c r="J30" i="1" a="1"/>
  <c r="J30" i="1" s="1"/>
  <c r="J28" i="1" a="1"/>
  <c r="J28" i="1" s="1"/>
  <c r="J26" i="1" a="1"/>
  <c r="J26" i="1" s="1"/>
  <c r="G58" i="1"/>
  <c r="H56" i="1"/>
  <c r="I51" i="1"/>
  <c r="I53" i="1"/>
  <c r="I54" i="1"/>
  <c r="I55" i="1"/>
  <c r="I52" i="1"/>
  <c r="J50" i="1"/>
  <c r="K18" i="1" a="1"/>
  <c r="K18" i="1" s="1"/>
  <c r="K16" i="1" a="1"/>
  <c r="K16" i="1" s="1"/>
  <c r="K20" i="1" a="1"/>
  <c r="K20" i="1" s="1"/>
  <c r="K17" i="1" a="1"/>
  <c r="K17" i="1" s="1"/>
  <c r="K19" i="1" a="1"/>
  <c r="K19" i="1" s="1"/>
  <c r="J81" i="1" a="1"/>
  <c r="J81" i="1" s="1"/>
  <c r="J82" i="1" a="1"/>
  <c r="J82" i="1" s="1"/>
  <c r="J78" i="1" a="1"/>
  <c r="J78" i="1" s="1"/>
  <c r="J79" i="1" a="1"/>
  <c r="J79" i="1" s="1"/>
  <c r="J80" i="1" a="1"/>
  <c r="J80" i="1" s="1"/>
  <c r="I21" i="1"/>
  <c r="I31" i="1"/>
  <c r="K25" i="1"/>
  <c r="K77" i="1"/>
  <c r="J21" i="1"/>
  <c r="L15" i="1"/>
  <c r="J54" i="1" a="1"/>
  <c r="J55" i="1" a="1"/>
  <c r="J53" i="1" a="1"/>
  <c r="J52" i="1" a="1"/>
  <c r="J51" i="1" a="1"/>
  <c r="K29" i="1" l="1" a="1"/>
  <c r="K29" i="1" s="1"/>
  <c r="K27" i="1" a="1"/>
  <c r="K27" i="1" s="1"/>
  <c r="K26" i="1" a="1"/>
  <c r="K26" i="1" s="1"/>
  <c r="K28" i="1" a="1"/>
  <c r="K28" i="1" s="1"/>
  <c r="K30" i="1" a="1"/>
  <c r="K30" i="1" s="1"/>
  <c r="H58" i="1"/>
  <c r="I56" i="1"/>
  <c r="J51" i="1"/>
  <c r="J53" i="1"/>
  <c r="J54" i="1"/>
  <c r="J55" i="1"/>
  <c r="J52" i="1"/>
  <c r="K50" i="1"/>
  <c r="L17" i="1" a="1"/>
  <c r="L17" i="1" s="1"/>
  <c r="L18" i="1" a="1"/>
  <c r="L18" i="1" s="1"/>
  <c r="L19" i="1" a="1"/>
  <c r="L19" i="1" s="1"/>
  <c r="L16" i="1" a="1"/>
  <c r="L16" i="1" s="1"/>
  <c r="L20" i="1" a="1"/>
  <c r="L20" i="1" s="1"/>
  <c r="K81" i="1" a="1"/>
  <c r="K81" i="1" s="1"/>
  <c r="K82" i="1" a="1"/>
  <c r="K82" i="1" s="1"/>
  <c r="L77" i="1"/>
  <c r="K78" i="1" a="1"/>
  <c r="K78" i="1" s="1"/>
  <c r="K79" i="1" a="1"/>
  <c r="K79" i="1" s="1"/>
  <c r="K80" i="1" a="1"/>
  <c r="K80" i="1" s="1"/>
  <c r="L25" i="1"/>
  <c r="J31" i="1"/>
  <c r="M15" i="1"/>
  <c r="K53" i="1" a="1"/>
  <c r="K51" i="1" a="1"/>
  <c r="K54" i="1" a="1"/>
  <c r="K52" i="1" a="1"/>
  <c r="K55" i="1" a="1"/>
  <c r="L29" i="1" l="1" a="1"/>
  <c r="L29" i="1" s="1"/>
  <c r="L30" i="1" a="1"/>
  <c r="L30" i="1" s="1"/>
  <c r="L28" i="1" a="1"/>
  <c r="L28" i="1" s="1"/>
  <c r="L26" i="1" a="1"/>
  <c r="L26" i="1" s="1"/>
  <c r="L27" i="1" a="1"/>
  <c r="L27" i="1" s="1"/>
  <c r="I58" i="1"/>
  <c r="J56" i="1"/>
  <c r="K51" i="1"/>
  <c r="K52" i="1"/>
  <c r="K53" i="1"/>
  <c r="K54" i="1"/>
  <c r="K55" i="1"/>
  <c r="L50" i="1"/>
  <c r="M17" i="1" a="1"/>
  <c r="M17" i="1" s="1"/>
  <c r="M19" i="1" a="1"/>
  <c r="M19" i="1" s="1"/>
  <c r="M20" i="1" a="1"/>
  <c r="M20" i="1" s="1"/>
  <c r="M16" i="1" a="1"/>
  <c r="M16" i="1" s="1"/>
  <c r="M18" i="1" a="1"/>
  <c r="M18" i="1" s="1"/>
  <c r="L81" i="1" a="1"/>
  <c r="L81" i="1" s="1"/>
  <c r="L82" i="1" a="1"/>
  <c r="L82" i="1" s="1"/>
  <c r="L78" i="1" a="1"/>
  <c r="L78" i="1" s="1"/>
  <c r="L79" i="1" a="1"/>
  <c r="L79" i="1" s="1"/>
  <c r="L80" i="1" a="1"/>
  <c r="L80" i="1" s="1"/>
  <c r="K21" i="1"/>
  <c r="K31" i="1"/>
  <c r="N15" i="1"/>
  <c r="M25" i="1"/>
  <c r="M77" i="1"/>
  <c r="L54" i="1" a="1"/>
  <c r="L53" i="1" a="1"/>
  <c r="L51" i="1" a="1"/>
  <c r="L52" i="1" a="1"/>
  <c r="L55" i="1" a="1"/>
  <c r="M26" i="1" l="1" a="1"/>
  <c r="M26" i="1" s="1"/>
  <c r="M28" i="1" a="1"/>
  <c r="M28" i="1" s="1"/>
  <c r="M27" i="1" a="1"/>
  <c r="M27" i="1" s="1"/>
  <c r="M30" i="1" a="1"/>
  <c r="M30" i="1" s="1"/>
  <c r="M29" i="1" a="1"/>
  <c r="M29" i="1" s="1"/>
  <c r="J58" i="1"/>
  <c r="K56" i="1"/>
  <c r="L51" i="1"/>
  <c r="L53" i="1"/>
  <c r="L52" i="1"/>
  <c r="L54" i="1"/>
  <c r="L55" i="1"/>
  <c r="M50" i="1"/>
  <c r="N20" i="1" a="1"/>
  <c r="N20" i="1" s="1"/>
  <c r="N17" i="1" a="1"/>
  <c r="N17" i="1" s="1"/>
  <c r="N19" i="1" a="1"/>
  <c r="N19" i="1" s="1"/>
  <c r="N16" i="1" a="1"/>
  <c r="N16" i="1" s="1"/>
  <c r="N18" i="1" a="1"/>
  <c r="N18" i="1" s="1"/>
  <c r="M81" i="1" a="1"/>
  <c r="M81" i="1" s="1"/>
  <c r="M82" i="1" a="1"/>
  <c r="M82" i="1" s="1"/>
  <c r="N77" i="1"/>
  <c r="N78" i="1" s="1" a="1"/>
  <c r="N78" i="1" s="1"/>
  <c r="N25" i="1"/>
  <c r="M78" i="1" a="1"/>
  <c r="M78" i="1" s="1"/>
  <c r="M79" i="1" a="1"/>
  <c r="M79" i="1" s="1"/>
  <c r="M80" i="1" a="1"/>
  <c r="M80" i="1" s="1"/>
  <c r="L21" i="1"/>
  <c r="O15" i="1"/>
  <c r="L31" i="1"/>
  <c r="M21" i="1"/>
  <c r="M54" i="1" a="1"/>
  <c r="M51" i="1" a="1"/>
  <c r="M53" i="1" a="1"/>
  <c r="M52" i="1" a="1"/>
  <c r="M55" i="1" a="1"/>
  <c r="N26" i="1" l="1" a="1"/>
  <c r="N26" i="1" s="1"/>
  <c r="N28" i="1" a="1"/>
  <c r="N28" i="1" s="1"/>
  <c r="N30" i="1" a="1"/>
  <c r="N30" i="1" s="1"/>
  <c r="N27" i="1" a="1"/>
  <c r="N27" i="1" s="1"/>
  <c r="N29" i="1" a="1"/>
  <c r="N29" i="1" s="1"/>
  <c r="K58" i="1"/>
  <c r="L56" i="1"/>
  <c r="M52" i="1"/>
  <c r="M51" i="1"/>
  <c r="M53" i="1"/>
  <c r="M55" i="1"/>
  <c r="M54" i="1"/>
  <c r="N50" i="1"/>
  <c r="N79" i="1" a="1"/>
  <c r="N79" i="1" s="1"/>
  <c r="N80" i="1" a="1"/>
  <c r="N80" i="1" s="1"/>
  <c r="O20" i="1" a="1"/>
  <c r="O20" i="1" s="1"/>
  <c r="O19" i="1" a="1"/>
  <c r="O19" i="1" s="1"/>
  <c r="O17" i="1" a="1"/>
  <c r="O17" i="1" s="1"/>
  <c r="O16" i="1" a="1"/>
  <c r="O16" i="1" s="1"/>
  <c r="O18" i="1" a="1"/>
  <c r="O18" i="1" s="1"/>
  <c r="N81" i="1" a="1"/>
  <c r="N81" i="1" s="1"/>
  <c r="N82" i="1" a="1"/>
  <c r="N82" i="1" s="1"/>
  <c r="O77" i="1"/>
  <c r="O80" i="1" s="1" a="1"/>
  <c r="O80" i="1" s="1"/>
  <c r="O25" i="1"/>
  <c r="P15" i="1"/>
  <c r="M31" i="1"/>
  <c r="N21" i="1"/>
  <c r="N52" i="1" a="1"/>
  <c r="N54" i="1" a="1"/>
  <c r="N55" i="1" a="1"/>
  <c r="N51" i="1" a="1"/>
  <c r="N53" i="1" a="1"/>
  <c r="O26" i="1" l="1" a="1"/>
  <c r="O26" i="1" s="1"/>
  <c r="O28" i="1" a="1"/>
  <c r="O28" i="1" s="1"/>
  <c r="O30" i="1" a="1"/>
  <c r="O30" i="1" s="1"/>
  <c r="O27" i="1" a="1"/>
  <c r="O27" i="1" s="1"/>
  <c r="O29" i="1" a="1"/>
  <c r="O29" i="1" s="1"/>
  <c r="L58" i="1"/>
  <c r="M56" i="1"/>
  <c r="N55" i="1"/>
  <c r="N51" i="1"/>
  <c r="N52" i="1"/>
  <c r="N53" i="1"/>
  <c r="N54" i="1"/>
  <c r="O50" i="1"/>
  <c r="Q15" i="1"/>
  <c r="Q25" i="1" s="1"/>
  <c r="P19" i="1" a="1"/>
  <c r="P19" i="1" s="1"/>
  <c r="P18" i="1" a="1"/>
  <c r="P18" i="1" s="1"/>
  <c r="P16" i="1" a="1"/>
  <c r="P16" i="1" s="1"/>
  <c r="P17" i="1" a="1"/>
  <c r="P17" i="1" s="1"/>
  <c r="P20" i="1" a="1"/>
  <c r="P20" i="1" s="1"/>
  <c r="O78" i="1" a="1"/>
  <c r="O78" i="1" s="1"/>
  <c r="O79" i="1" a="1"/>
  <c r="O79" i="1" s="1"/>
  <c r="O82" i="1" a="1"/>
  <c r="O82" i="1" s="1"/>
  <c r="O81" i="1" a="1"/>
  <c r="O81" i="1" s="1"/>
  <c r="P77" i="1"/>
  <c r="P79" i="1" s="1" a="1"/>
  <c r="P79" i="1" s="1"/>
  <c r="P25" i="1"/>
  <c r="N31" i="1"/>
  <c r="O21" i="1"/>
  <c r="O55" i="1" a="1"/>
  <c r="O54" i="1" a="1"/>
  <c r="O52" i="1" a="1"/>
  <c r="O51" i="1" a="1"/>
  <c r="O53" i="1" a="1"/>
  <c r="Q28" i="1" l="1" a="1"/>
  <c r="Q28" i="1" s="1"/>
  <c r="Q30" i="1" a="1"/>
  <c r="Q30" i="1" s="1"/>
  <c r="Q26" i="1" a="1"/>
  <c r="Q26" i="1" s="1"/>
  <c r="Q27" i="1" a="1"/>
  <c r="Q27" i="1" s="1"/>
  <c r="Q29" i="1" a="1"/>
  <c r="Q29" i="1" s="1"/>
  <c r="P30" i="1" a="1"/>
  <c r="P30" i="1" s="1"/>
  <c r="P26" i="1" a="1"/>
  <c r="P26" i="1" s="1"/>
  <c r="P28" i="1" a="1"/>
  <c r="P28" i="1" s="1"/>
  <c r="P27" i="1" a="1"/>
  <c r="P27" i="1" s="1"/>
  <c r="P29" i="1" a="1"/>
  <c r="P29" i="1" s="1"/>
  <c r="M58" i="1"/>
  <c r="R15" i="1"/>
  <c r="R16" i="1" s="1" a="1"/>
  <c r="R16" i="1" s="1"/>
  <c r="Q77" i="1"/>
  <c r="Q82" i="1" s="1" a="1"/>
  <c r="Q82" i="1" s="1"/>
  <c r="N56" i="1"/>
  <c r="O51" i="1"/>
  <c r="O54" i="1"/>
  <c r="O55" i="1"/>
  <c r="O52" i="1"/>
  <c r="O53" i="1"/>
  <c r="P50" i="1"/>
  <c r="Q50" i="1"/>
  <c r="R18" i="1" a="1"/>
  <c r="R18" i="1" s="1"/>
  <c r="Q16" i="1" a="1"/>
  <c r="Q16" i="1" s="1"/>
  <c r="Q19" i="1" a="1"/>
  <c r="Q19" i="1" s="1"/>
  <c r="Q18" i="1" a="1"/>
  <c r="Q18" i="1" s="1"/>
  <c r="Q17" i="1" a="1"/>
  <c r="Q17" i="1" s="1"/>
  <c r="Q20" i="1" a="1"/>
  <c r="Q20" i="1" s="1"/>
  <c r="P80" i="1" a="1"/>
  <c r="P80" i="1" s="1"/>
  <c r="P78" i="1" a="1"/>
  <c r="P78" i="1" s="1"/>
  <c r="P81" i="1" a="1"/>
  <c r="P81" i="1" s="1"/>
  <c r="P82" i="1" a="1"/>
  <c r="P82" i="1" s="1"/>
  <c r="Q81" i="1" a="1"/>
  <c r="Q81" i="1" s="1"/>
  <c r="O31" i="1"/>
  <c r="Q80" i="1" a="1"/>
  <c r="Q80" i="1" s="1"/>
  <c r="P21" i="1"/>
  <c r="R77" i="1"/>
  <c r="R25" i="1"/>
  <c r="S15" i="1"/>
  <c r="P54" i="1" a="1"/>
  <c r="Q54" i="1" a="1"/>
  <c r="P52" i="1" a="1"/>
  <c r="P55" i="1" a="1"/>
  <c r="Q53" i="1" a="1"/>
  <c r="P51" i="1" a="1"/>
  <c r="Q51" i="1" a="1"/>
  <c r="P53" i="1" a="1"/>
  <c r="Q52" i="1" a="1"/>
  <c r="Q55" i="1" a="1"/>
  <c r="Q79" i="1" l="1" a="1"/>
  <c r="Q79" i="1" s="1"/>
  <c r="Q78" i="1" a="1"/>
  <c r="Q78" i="1" s="1"/>
  <c r="R29" i="1" a="1"/>
  <c r="R29" i="1" s="1"/>
  <c r="R27" i="1" a="1"/>
  <c r="R27" i="1" s="1"/>
  <c r="R28" i="1" a="1"/>
  <c r="R28" i="1" s="1"/>
  <c r="R26" i="1" a="1"/>
  <c r="R26" i="1" s="1"/>
  <c r="R30" i="1" a="1"/>
  <c r="R30" i="1" s="1"/>
  <c r="R20" i="1" a="1"/>
  <c r="R20" i="1" s="1"/>
  <c r="R19" i="1" a="1"/>
  <c r="R19" i="1" s="1"/>
  <c r="R17" i="1" a="1"/>
  <c r="R17" i="1" s="1"/>
  <c r="N58" i="1"/>
  <c r="O56" i="1"/>
  <c r="P51" i="1"/>
  <c r="P53" i="1"/>
  <c r="P54" i="1"/>
  <c r="P55" i="1"/>
  <c r="P52" i="1"/>
  <c r="Q52" i="1"/>
  <c r="Q54" i="1"/>
  <c r="Q53" i="1"/>
  <c r="Q55" i="1"/>
  <c r="Q51" i="1"/>
  <c r="R50" i="1"/>
  <c r="S18" i="1" a="1"/>
  <c r="S18" i="1" s="1"/>
  <c r="S17" i="1" a="1"/>
  <c r="S17" i="1" s="1"/>
  <c r="S16" i="1" a="1"/>
  <c r="S16" i="1" s="1"/>
  <c r="S20" i="1" a="1"/>
  <c r="S20" i="1" s="1"/>
  <c r="S19" i="1" a="1"/>
  <c r="S19" i="1" s="1"/>
  <c r="R81" i="1" a="1"/>
  <c r="R81" i="1" s="1"/>
  <c r="R82" i="1" a="1"/>
  <c r="R82" i="1" s="1"/>
  <c r="P31" i="1"/>
  <c r="R80" i="1" a="1"/>
  <c r="R80" i="1" s="1"/>
  <c r="R79" i="1" a="1"/>
  <c r="R79" i="1" s="1"/>
  <c r="R78" i="1" a="1"/>
  <c r="R78" i="1" s="1"/>
  <c r="Q21" i="1"/>
  <c r="Q31" i="1"/>
  <c r="S77" i="1"/>
  <c r="S25" i="1"/>
  <c r="T15" i="1"/>
  <c r="R53" i="1" a="1"/>
  <c r="R52" i="1" a="1"/>
  <c r="R54" i="1" a="1"/>
  <c r="R51" i="1" a="1"/>
  <c r="R55" i="1" a="1"/>
  <c r="S28" i="1" l="1" a="1"/>
  <c r="S28" i="1" s="1"/>
  <c r="S30" i="1" a="1"/>
  <c r="S30" i="1" s="1"/>
  <c r="S29" i="1" a="1"/>
  <c r="S29" i="1" s="1"/>
  <c r="S27" i="1" a="1"/>
  <c r="S27" i="1" s="1"/>
  <c r="S26" i="1" a="1"/>
  <c r="S26" i="1" s="1"/>
  <c r="O58" i="1"/>
  <c r="P56" i="1"/>
  <c r="Q56" i="1"/>
  <c r="R51" i="1"/>
  <c r="R52" i="1"/>
  <c r="R53" i="1"/>
  <c r="R54" i="1"/>
  <c r="R55" i="1"/>
  <c r="S50" i="1"/>
  <c r="T17" i="1" a="1"/>
  <c r="T17" i="1" s="1"/>
  <c r="T19" i="1" a="1"/>
  <c r="T19" i="1" s="1"/>
  <c r="T16" i="1" a="1"/>
  <c r="T16" i="1" s="1"/>
  <c r="T18" i="1" a="1"/>
  <c r="T18" i="1" s="1"/>
  <c r="T20" i="1" a="1"/>
  <c r="T20" i="1" s="1"/>
  <c r="S81" i="1" a="1"/>
  <c r="S81" i="1" s="1"/>
  <c r="S82" i="1" a="1"/>
  <c r="S82" i="1" s="1"/>
  <c r="S80" i="1" a="1"/>
  <c r="S80" i="1" s="1"/>
  <c r="S79" i="1" a="1"/>
  <c r="S79" i="1" s="1"/>
  <c r="S78" i="1" a="1"/>
  <c r="S78" i="1" s="1"/>
  <c r="R21" i="1"/>
  <c r="R31" i="1"/>
  <c r="T77" i="1"/>
  <c r="T25" i="1"/>
  <c r="U15" i="1"/>
  <c r="S52" i="1" a="1"/>
  <c r="S51" i="1" a="1"/>
  <c r="S53" i="1" a="1"/>
  <c r="S55" i="1" a="1"/>
  <c r="S54" i="1" a="1"/>
  <c r="T29" i="1" l="1" a="1"/>
  <c r="T29" i="1" s="1"/>
  <c r="T26" i="1" a="1"/>
  <c r="T26" i="1" s="1"/>
  <c r="T28" i="1" a="1"/>
  <c r="T28" i="1" s="1"/>
  <c r="T30" i="1" a="1"/>
  <c r="T30" i="1" s="1"/>
  <c r="T27" i="1" a="1"/>
  <c r="T27" i="1" s="1"/>
  <c r="Q58" i="1"/>
  <c r="P58" i="1"/>
  <c r="R56" i="1"/>
  <c r="S51" i="1"/>
  <c r="S52" i="1"/>
  <c r="S53" i="1"/>
  <c r="S55" i="1"/>
  <c r="S54" i="1"/>
  <c r="T50" i="1"/>
  <c r="U17" i="1" a="1"/>
  <c r="U17" i="1" s="1"/>
  <c r="U18" i="1" a="1"/>
  <c r="U18" i="1" s="1"/>
  <c r="U19" i="1" a="1"/>
  <c r="U19" i="1" s="1"/>
  <c r="U16" i="1" a="1"/>
  <c r="U16" i="1" s="1"/>
  <c r="U20" i="1" a="1"/>
  <c r="U20" i="1" s="1"/>
  <c r="T81" i="1" a="1"/>
  <c r="T81" i="1" s="1"/>
  <c r="T82" i="1" a="1"/>
  <c r="T82" i="1" s="1"/>
  <c r="T78" i="1" a="1"/>
  <c r="T78" i="1" s="1"/>
  <c r="T80" i="1" a="1"/>
  <c r="T80" i="1" s="1"/>
  <c r="T79" i="1" a="1"/>
  <c r="T79" i="1" s="1"/>
  <c r="S21" i="1"/>
  <c r="S31" i="1"/>
  <c r="U77" i="1"/>
  <c r="U25" i="1"/>
  <c r="V15" i="1"/>
  <c r="T52" i="1" a="1"/>
  <c r="T51" i="1" a="1"/>
  <c r="T54" i="1" a="1"/>
  <c r="T55" i="1" a="1"/>
  <c r="T53" i="1" a="1"/>
  <c r="U26" i="1" l="1" a="1"/>
  <c r="U26" i="1" s="1"/>
  <c r="U28" i="1" a="1"/>
  <c r="U28" i="1" s="1"/>
  <c r="U30" i="1" a="1"/>
  <c r="U30" i="1" s="1"/>
  <c r="U29" i="1" a="1"/>
  <c r="U29" i="1" s="1"/>
  <c r="U27" i="1" a="1"/>
  <c r="U27" i="1" s="1"/>
  <c r="S56" i="1"/>
  <c r="R58" i="1"/>
  <c r="T55" i="1"/>
  <c r="T51" i="1"/>
  <c r="T52" i="1"/>
  <c r="T53" i="1"/>
  <c r="T54" i="1"/>
  <c r="U50" i="1"/>
  <c r="V20" i="1" a="1"/>
  <c r="V20" i="1" s="1"/>
  <c r="V16" i="1" a="1"/>
  <c r="V16" i="1" s="1"/>
  <c r="V17" i="1" a="1"/>
  <c r="V17" i="1" s="1"/>
  <c r="V18" i="1" a="1"/>
  <c r="V18" i="1" s="1"/>
  <c r="V19" i="1" a="1"/>
  <c r="V19" i="1" s="1"/>
  <c r="U81" i="1" a="1"/>
  <c r="U81" i="1" s="1"/>
  <c r="U82" i="1" a="1"/>
  <c r="U82" i="1" s="1"/>
  <c r="U78" i="1" a="1"/>
  <c r="U78" i="1" s="1"/>
  <c r="U79" i="1" a="1"/>
  <c r="U79" i="1" s="1"/>
  <c r="U80" i="1" a="1"/>
  <c r="U80" i="1" s="1"/>
  <c r="T21" i="1"/>
  <c r="T31" i="1"/>
  <c r="V77" i="1"/>
  <c r="V25" i="1"/>
  <c r="W15" i="1"/>
  <c r="U51" i="1" a="1"/>
  <c r="U53" i="1" a="1"/>
  <c r="U54" i="1" a="1"/>
  <c r="U52" i="1" a="1"/>
  <c r="U55" i="1" a="1"/>
  <c r="V30" i="1" l="1" a="1"/>
  <c r="V30" i="1" s="1"/>
  <c r="V29" i="1" a="1"/>
  <c r="V29" i="1" s="1"/>
  <c r="V26" i="1" a="1"/>
  <c r="V26" i="1" s="1"/>
  <c r="V27" i="1" a="1"/>
  <c r="V27" i="1" s="1"/>
  <c r="V28" i="1" a="1"/>
  <c r="V28" i="1" s="1"/>
  <c r="S58" i="1"/>
  <c r="T56" i="1"/>
  <c r="U51" i="1"/>
  <c r="U54" i="1"/>
  <c r="U55" i="1"/>
  <c r="U52" i="1"/>
  <c r="U53" i="1"/>
  <c r="V50" i="1"/>
  <c r="W20" i="1" a="1"/>
  <c r="W20" i="1" s="1"/>
  <c r="W16" i="1" a="1"/>
  <c r="W16" i="1" s="1"/>
  <c r="W17" i="1" a="1"/>
  <c r="W17" i="1" s="1"/>
  <c r="W18" i="1" a="1"/>
  <c r="W18" i="1" s="1"/>
  <c r="W19" i="1" a="1"/>
  <c r="W19" i="1" s="1"/>
  <c r="V81" i="1" a="1"/>
  <c r="V81" i="1" s="1"/>
  <c r="V82" i="1" a="1"/>
  <c r="V82" i="1" s="1"/>
  <c r="V78" i="1" a="1"/>
  <c r="V78" i="1" s="1"/>
  <c r="V79" i="1" a="1"/>
  <c r="V79" i="1" s="1"/>
  <c r="V80" i="1" a="1"/>
  <c r="V80" i="1" s="1"/>
  <c r="U21" i="1"/>
  <c r="U31" i="1"/>
  <c r="W77" i="1"/>
  <c r="W25" i="1"/>
  <c r="X15" i="1"/>
  <c r="V53" i="1" a="1"/>
  <c r="V51" i="1" a="1"/>
  <c r="V54" i="1" a="1"/>
  <c r="V55" i="1" a="1"/>
  <c r="V52" i="1" a="1"/>
  <c r="W28" i="1" l="1" a="1"/>
  <c r="W28" i="1" s="1"/>
  <c r="W29" i="1" a="1"/>
  <c r="W29" i="1" s="1"/>
  <c r="W27" i="1" a="1"/>
  <c r="W27" i="1" s="1"/>
  <c r="W30" i="1" a="1"/>
  <c r="W30" i="1" s="1"/>
  <c r="W26" i="1" a="1"/>
  <c r="W26" i="1" s="1"/>
  <c r="U56" i="1"/>
  <c r="T58" i="1"/>
  <c r="V51" i="1"/>
  <c r="V53" i="1"/>
  <c r="V54" i="1"/>
  <c r="V55" i="1"/>
  <c r="V52" i="1"/>
  <c r="W50" i="1"/>
  <c r="X20" i="1" a="1"/>
  <c r="X20" i="1" s="1"/>
  <c r="X16" i="1" a="1"/>
  <c r="X16" i="1" s="1"/>
  <c r="X17" i="1" a="1"/>
  <c r="X17" i="1" s="1"/>
  <c r="X18" i="1" a="1"/>
  <c r="X18" i="1" s="1"/>
  <c r="X19" i="1" a="1"/>
  <c r="X19" i="1" s="1"/>
  <c r="W81" i="1" a="1"/>
  <c r="W81" i="1" s="1"/>
  <c r="W82" i="1" a="1"/>
  <c r="W82" i="1" s="1"/>
  <c r="W78" i="1" a="1"/>
  <c r="W78" i="1" s="1"/>
  <c r="W79" i="1" a="1"/>
  <c r="W79" i="1" s="1"/>
  <c r="W80" i="1" a="1"/>
  <c r="W80" i="1" s="1"/>
  <c r="V21" i="1"/>
  <c r="V31" i="1"/>
  <c r="X77" i="1"/>
  <c r="X25" i="1"/>
  <c r="Y15" i="1"/>
  <c r="W54" i="1" a="1"/>
  <c r="W51" i="1" a="1"/>
  <c r="W53" i="1" a="1"/>
  <c r="W55" i="1" a="1"/>
  <c r="W52" i="1" a="1"/>
  <c r="X29" i="1" l="1" a="1"/>
  <c r="X29" i="1" s="1"/>
  <c r="X30" i="1" a="1"/>
  <c r="X30" i="1" s="1"/>
  <c r="X27" i="1" a="1"/>
  <c r="X27" i="1" s="1"/>
  <c r="X28" i="1" a="1"/>
  <c r="X28" i="1" s="1"/>
  <c r="X26" i="1" a="1"/>
  <c r="X26" i="1" s="1"/>
  <c r="U58" i="1"/>
  <c r="V56" i="1"/>
  <c r="W53" i="1"/>
  <c r="W54" i="1"/>
  <c r="W51" i="1"/>
  <c r="W55" i="1"/>
  <c r="W52" i="1"/>
  <c r="X50" i="1"/>
  <c r="Y16" i="1" a="1"/>
  <c r="Y16" i="1" s="1"/>
  <c r="Y18" i="1" a="1"/>
  <c r="Y18" i="1" s="1"/>
  <c r="Y20" i="1" a="1"/>
  <c r="Y20" i="1" s="1"/>
  <c r="Y17" i="1" a="1"/>
  <c r="Y17" i="1" s="1"/>
  <c r="Y19" i="1" a="1"/>
  <c r="Y19" i="1" s="1"/>
  <c r="X81" i="1" a="1"/>
  <c r="X81" i="1" s="1"/>
  <c r="X82" i="1" a="1"/>
  <c r="X82" i="1" s="1"/>
  <c r="X78" i="1" a="1"/>
  <c r="X78" i="1" s="1"/>
  <c r="X80" i="1" a="1"/>
  <c r="X80" i="1" s="1"/>
  <c r="X79" i="1" a="1"/>
  <c r="X79" i="1" s="1"/>
  <c r="W21" i="1"/>
  <c r="W31" i="1"/>
  <c r="Y77" i="1"/>
  <c r="Y25" i="1"/>
  <c r="Z15" i="1"/>
  <c r="X51" i="1" a="1"/>
  <c r="X52" i="1" a="1"/>
  <c r="X54" i="1" a="1"/>
  <c r="X55" i="1" a="1"/>
  <c r="X53" i="1" a="1"/>
  <c r="Y29" i="1" l="1" a="1"/>
  <c r="Y29" i="1" s="1"/>
  <c r="Y26" i="1" a="1"/>
  <c r="Y26" i="1" s="1"/>
  <c r="Y30" i="1" a="1"/>
  <c r="Y30" i="1" s="1"/>
  <c r="Y28" i="1" a="1"/>
  <c r="Y28" i="1" s="1"/>
  <c r="Y27" i="1" a="1"/>
  <c r="Y27" i="1" s="1"/>
  <c r="W56" i="1"/>
  <c r="V58" i="1"/>
  <c r="X51" i="1"/>
  <c r="X52" i="1"/>
  <c r="X53" i="1"/>
  <c r="X55" i="1"/>
  <c r="X54" i="1"/>
  <c r="Y50" i="1"/>
  <c r="Z19" i="1" a="1"/>
  <c r="Z19" i="1" s="1"/>
  <c r="Z16" i="1" a="1"/>
  <c r="Z16" i="1" s="1"/>
  <c r="Z18" i="1" a="1"/>
  <c r="Z18" i="1" s="1"/>
  <c r="Z20" i="1" a="1"/>
  <c r="Z20" i="1" s="1"/>
  <c r="Z17" i="1" a="1"/>
  <c r="Z17" i="1" s="1"/>
  <c r="Y81" i="1" a="1"/>
  <c r="Y81" i="1" s="1"/>
  <c r="Y82" i="1" a="1"/>
  <c r="Y82" i="1" s="1"/>
  <c r="Y79" i="1" a="1"/>
  <c r="Y79" i="1" s="1"/>
  <c r="Y80" i="1" a="1"/>
  <c r="Y80" i="1" s="1"/>
  <c r="Y78" i="1" a="1"/>
  <c r="Y78" i="1" s="1"/>
  <c r="X21" i="1"/>
  <c r="X31" i="1"/>
  <c r="Z77" i="1"/>
  <c r="Z25" i="1"/>
  <c r="AA15" i="1"/>
  <c r="Y54" i="1" a="1"/>
  <c r="Y55" i="1" a="1"/>
  <c r="Y53" i="1" a="1"/>
  <c r="Y52" i="1" a="1"/>
  <c r="Y51" i="1" a="1"/>
  <c r="Z29" i="1" l="1" a="1"/>
  <c r="Z29" i="1" s="1"/>
  <c r="Z27" i="1" a="1"/>
  <c r="Z27" i="1" s="1"/>
  <c r="Z30" i="1" a="1"/>
  <c r="Z30" i="1" s="1"/>
  <c r="Z28" i="1" a="1"/>
  <c r="Z28" i="1" s="1"/>
  <c r="Z26" i="1" a="1"/>
  <c r="Z26" i="1" s="1"/>
  <c r="W58" i="1"/>
  <c r="X56" i="1"/>
  <c r="Y52" i="1"/>
  <c r="Y53" i="1"/>
  <c r="Y54" i="1"/>
  <c r="Y51" i="1"/>
  <c r="Y55" i="1"/>
  <c r="Z50" i="1"/>
  <c r="AA19" i="1" a="1"/>
  <c r="AA19" i="1" s="1"/>
  <c r="AA16" i="1" a="1"/>
  <c r="AA16" i="1" s="1"/>
  <c r="AA18" i="1" a="1"/>
  <c r="AA18" i="1" s="1"/>
  <c r="AA20" i="1" a="1"/>
  <c r="AA20" i="1" s="1"/>
  <c r="AA17" i="1" a="1"/>
  <c r="AA17" i="1" s="1"/>
  <c r="Z81" i="1" a="1"/>
  <c r="Z81" i="1" s="1"/>
  <c r="Z82" i="1" a="1"/>
  <c r="Z82" i="1" s="1"/>
  <c r="Z78" i="1" a="1"/>
  <c r="Z78" i="1" s="1"/>
  <c r="Z79" i="1" a="1"/>
  <c r="Z79" i="1" s="1"/>
  <c r="Z80" i="1" a="1"/>
  <c r="Z80" i="1" s="1"/>
  <c r="Y21" i="1"/>
  <c r="Y31" i="1"/>
  <c r="AA77" i="1"/>
  <c r="AA25" i="1"/>
  <c r="AB15" i="1"/>
  <c r="Z53" i="1" a="1"/>
  <c r="Z54" i="1" a="1"/>
  <c r="Z52" i="1" a="1"/>
  <c r="Z51" i="1" a="1"/>
  <c r="Z55" i="1" a="1"/>
  <c r="AA28" i="1" l="1" a="1"/>
  <c r="AA28" i="1" s="1"/>
  <c r="AA30" i="1" a="1"/>
  <c r="AA30" i="1" s="1"/>
  <c r="AA27" i="1" a="1"/>
  <c r="AA27" i="1" s="1"/>
  <c r="AA26" i="1" a="1"/>
  <c r="AA26" i="1" s="1"/>
  <c r="AA29" i="1" a="1"/>
  <c r="AA29" i="1" s="1"/>
  <c r="Y56" i="1"/>
  <c r="X58" i="1"/>
  <c r="Z52" i="1"/>
  <c r="Z53" i="1"/>
  <c r="Z54" i="1"/>
  <c r="Z51" i="1"/>
  <c r="Z55" i="1"/>
  <c r="AA50" i="1"/>
  <c r="AB19" i="1" a="1"/>
  <c r="AB19" i="1" s="1"/>
  <c r="AB16" i="1" a="1"/>
  <c r="AB16" i="1" s="1"/>
  <c r="AB18" i="1" a="1"/>
  <c r="AB18" i="1" s="1"/>
  <c r="AB20" i="1" a="1"/>
  <c r="AB20" i="1" s="1"/>
  <c r="AB17" i="1" a="1"/>
  <c r="AB17" i="1" s="1"/>
  <c r="AA82" i="1" a="1"/>
  <c r="AA82" i="1" s="1"/>
  <c r="AA81" i="1" a="1"/>
  <c r="AA81" i="1" s="1"/>
  <c r="AA80" i="1" a="1"/>
  <c r="AA80" i="1" s="1"/>
  <c r="AA79" i="1" a="1"/>
  <c r="AA79" i="1" s="1"/>
  <c r="AA78" i="1" a="1"/>
  <c r="AA78" i="1" s="1"/>
  <c r="Z21" i="1"/>
  <c r="Z31" i="1"/>
  <c r="AB77" i="1"/>
  <c r="AB25" i="1"/>
  <c r="AC15" i="1"/>
  <c r="AA53" i="1" a="1"/>
  <c r="AA55" i="1" a="1"/>
  <c r="AA54" i="1" a="1"/>
  <c r="AA52" i="1" a="1"/>
  <c r="AA51" i="1" a="1"/>
  <c r="AB29" i="1" l="1" a="1"/>
  <c r="AB29" i="1" s="1"/>
  <c r="AB28" i="1" a="1"/>
  <c r="AB28" i="1" s="1"/>
  <c r="AB30" i="1" a="1"/>
  <c r="AB30" i="1" s="1"/>
  <c r="AB27" i="1" a="1"/>
  <c r="AB27" i="1" s="1"/>
  <c r="AB26" i="1" a="1"/>
  <c r="AB26" i="1" s="1"/>
  <c r="Y58" i="1"/>
  <c r="Z56" i="1"/>
  <c r="AA51" i="1"/>
  <c r="AA55" i="1"/>
  <c r="AA52" i="1"/>
  <c r="AA53" i="1"/>
  <c r="AA54" i="1"/>
  <c r="AB50" i="1"/>
  <c r="AC17" i="1" a="1"/>
  <c r="AC17" i="1" s="1"/>
  <c r="AC19" i="1" a="1"/>
  <c r="AC19" i="1" s="1"/>
  <c r="AC18" i="1" a="1"/>
  <c r="AC18" i="1" s="1"/>
  <c r="AC20" i="1" a="1"/>
  <c r="AC20" i="1" s="1"/>
  <c r="AC16" i="1" a="1"/>
  <c r="AC16" i="1" s="1"/>
  <c r="AB81" i="1" a="1"/>
  <c r="AB81" i="1" s="1"/>
  <c r="AB82" i="1" a="1"/>
  <c r="AB82" i="1" s="1"/>
  <c r="AB80" i="1" a="1"/>
  <c r="AB80" i="1" s="1"/>
  <c r="AB79" i="1" a="1"/>
  <c r="AB79" i="1" s="1"/>
  <c r="AB78" i="1" a="1"/>
  <c r="AB78" i="1" s="1"/>
  <c r="AA21" i="1"/>
  <c r="AA31" i="1"/>
  <c r="AC77" i="1"/>
  <c r="AC25" i="1"/>
  <c r="AD15" i="1"/>
  <c r="AB55" i="1" a="1"/>
  <c r="AB51" i="1" a="1"/>
  <c r="AB52" i="1" a="1"/>
  <c r="AB54" i="1" a="1"/>
  <c r="AB53" i="1" a="1"/>
  <c r="AC26" i="1" l="1" a="1"/>
  <c r="AC26" i="1" s="1"/>
  <c r="AC30" i="1" a="1"/>
  <c r="AC30" i="1" s="1"/>
  <c r="AC28" i="1" a="1"/>
  <c r="AC28" i="1" s="1"/>
  <c r="AC29" i="1" a="1"/>
  <c r="AC29" i="1" s="1"/>
  <c r="AC27" i="1" a="1"/>
  <c r="AC27" i="1" s="1"/>
  <c r="AA56" i="1"/>
  <c r="Z58" i="1"/>
  <c r="AB51" i="1"/>
  <c r="AB54" i="1"/>
  <c r="AB55" i="1"/>
  <c r="AB52" i="1"/>
  <c r="AB53" i="1"/>
  <c r="AC50" i="1"/>
  <c r="AD20" i="1" a="1"/>
  <c r="AD20" i="1" s="1"/>
  <c r="AD17" i="1" a="1"/>
  <c r="AD17" i="1" s="1"/>
  <c r="AD19" i="1" a="1"/>
  <c r="AD19" i="1" s="1"/>
  <c r="AD18" i="1" a="1"/>
  <c r="AD18" i="1" s="1"/>
  <c r="AD16" i="1" a="1"/>
  <c r="AD16" i="1" s="1"/>
  <c r="AC81" i="1" a="1"/>
  <c r="AC81" i="1" s="1"/>
  <c r="AC82" i="1" a="1"/>
  <c r="AC82" i="1" s="1"/>
  <c r="AC80" i="1" a="1"/>
  <c r="AC80" i="1" s="1"/>
  <c r="AC79" i="1" a="1"/>
  <c r="AC79" i="1" s="1"/>
  <c r="AC78" i="1" a="1"/>
  <c r="AC78" i="1" s="1"/>
  <c r="AB21" i="1"/>
  <c r="AB31" i="1"/>
  <c r="AD77" i="1"/>
  <c r="AD25" i="1"/>
  <c r="AE15" i="1"/>
  <c r="AC53" i="1" a="1"/>
  <c r="AC54" i="1" a="1"/>
  <c r="AC52" i="1" a="1"/>
  <c r="AC51" i="1" a="1"/>
  <c r="AC55" i="1" a="1"/>
  <c r="AD29" i="1" l="1" a="1"/>
  <c r="AD29" i="1" s="1"/>
  <c r="AD27" i="1" a="1"/>
  <c r="AD27" i="1" s="1"/>
  <c r="AD30" i="1" a="1"/>
  <c r="AD30" i="1" s="1"/>
  <c r="AD28" i="1" a="1"/>
  <c r="AD28" i="1" s="1"/>
  <c r="AD26" i="1" a="1"/>
  <c r="AD26" i="1" s="1"/>
  <c r="AA58" i="1"/>
  <c r="AB56" i="1"/>
  <c r="AC53" i="1"/>
  <c r="AC51" i="1"/>
  <c r="AC54" i="1"/>
  <c r="AC55" i="1"/>
  <c r="AC52" i="1"/>
  <c r="AD50" i="1"/>
  <c r="AE20" i="1" a="1"/>
  <c r="AE20" i="1" s="1"/>
  <c r="AE17" i="1" a="1"/>
  <c r="AE17" i="1" s="1"/>
  <c r="AE19" i="1" a="1"/>
  <c r="AE19" i="1" s="1"/>
  <c r="AE16" i="1" a="1"/>
  <c r="AE16" i="1" s="1"/>
  <c r="AE18" i="1" a="1"/>
  <c r="AE18" i="1" s="1"/>
  <c r="AD81" i="1" a="1"/>
  <c r="AD81" i="1" s="1"/>
  <c r="AD82" i="1" a="1"/>
  <c r="AD82" i="1" s="1"/>
  <c r="AD78" i="1" a="1"/>
  <c r="AD78" i="1" s="1"/>
  <c r="AD80" i="1" a="1"/>
  <c r="AD80" i="1" s="1"/>
  <c r="AD79" i="1" a="1"/>
  <c r="AD79" i="1" s="1"/>
  <c r="AC21" i="1"/>
  <c r="AC31" i="1"/>
  <c r="AE77" i="1"/>
  <c r="AE25" i="1"/>
  <c r="AF15" i="1"/>
  <c r="AD55" i="1" a="1"/>
  <c r="AD53" i="1" a="1"/>
  <c r="AD51" i="1" a="1"/>
  <c r="AD52" i="1" a="1"/>
  <c r="AD54" i="1" a="1"/>
  <c r="AE28" i="1" l="1" a="1"/>
  <c r="AE28" i="1" s="1"/>
  <c r="AE30" i="1" a="1"/>
  <c r="AE30" i="1" s="1"/>
  <c r="AE26" i="1" a="1"/>
  <c r="AE26" i="1" s="1"/>
  <c r="AE27" i="1" a="1"/>
  <c r="AE27" i="1" s="1"/>
  <c r="AE29" i="1" a="1"/>
  <c r="AE29" i="1" s="1"/>
  <c r="AC56" i="1"/>
  <c r="AB58" i="1"/>
  <c r="AD51" i="1"/>
  <c r="AD52" i="1"/>
  <c r="AD53" i="1"/>
  <c r="AD54" i="1"/>
  <c r="AD55" i="1"/>
  <c r="AE50" i="1"/>
  <c r="AF20" i="1" a="1"/>
  <c r="AF20" i="1" s="1"/>
  <c r="AF17" i="1" a="1"/>
  <c r="AF17" i="1" s="1"/>
  <c r="AF19" i="1" a="1"/>
  <c r="AF19" i="1" s="1"/>
  <c r="AF18" i="1" a="1"/>
  <c r="AF18" i="1" s="1"/>
  <c r="AF16" i="1" a="1"/>
  <c r="AF16" i="1" s="1"/>
  <c r="AE81" i="1" a="1"/>
  <c r="AE81" i="1" s="1"/>
  <c r="AE82" i="1" a="1"/>
  <c r="AE82" i="1" s="1"/>
  <c r="AE80" i="1" a="1"/>
  <c r="AE80" i="1" s="1"/>
  <c r="AE79" i="1" a="1"/>
  <c r="AE79" i="1" s="1"/>
  <c r="AE78" i="1" a="1"/>
  <c r="AE78" i="1" s="1"/>
  <c r="AD21" i="1"/>
  <c r="AD31" i="1"/>
  <c r="AF77" i="1"/>
  <c r="AF25" i="1"/>
  <c r="AG15" i="1"/>
  <c r="AE52" i="1" a="1"/>
  <c r="AE53" i="1" a="1"/>
  <c r="AE55" i="1" a="1"/>
  <c r="AE54" i="1" a="1"/>
  <c r="AE51" i="1" a="1"/>
  <c r="AF30" i="1" l="1" a="1"/>
  <c r="AF30" i="1" s="1"/>
  <c r="AF27" i="1" a="1"/>
  <c r="AF27" i="1" s="1"/>
  <c r="AF28" i="1" a="1"/>
  <c r="AF28" i="1" s="1"/>
  <c r="AF29" i="1" a="1"/>
  <c r="AF29" i="1" s="1"/>
  <c r="AF26" i="1" a="1"/>
  <c r="AF26" i="1" s="1"/>
  <c r="AC58" i="1"/>
  <c r="AD56" i="1"/>
  <c r="AE52" i="1"/>
  <c r="AE51" i="1"/>
  <c r="AE53" i="1"/>
  <c r="AE54" i="1"/>
  <c r="AE55" i="1"/>
  <c r="AF50" i="1"/>
  <c r="AG20" i="1" a="1"/>
  <c r="AG20" i="1" s="1"/>
  <c r="AG19" i="1" a="1"/>
  <c r="AG19" i="1" s="1"/>
  <c r="AG18" i="1" a="1"/>
  <c r="AG18" i="1" s="1"/>
  <c r="AG17" i="1" a="1"/>
  <c r="AG17" i="1" s="1"/>
  <c r="AG16" i="1" a="1"/>
  <c r="AG16" i="1" s="1"/>
  <c r="AF81" i="1" a="1"/>
  <c r="AF81" i="1" s="1"/>
  <c r="AF82" i="1" a="1"/>
  <c r="AF82" i="1" s="1"/>
  <c r="AF79" i="1" a="1"/>
  <c r="AF79" i="1" s="1"/>
  <c r="AF80" i="1" a="1"/>
  <c r="AF80" i="1" s="1"/>
  <c r="AF78" i="1" a="1"/>
  <c r="AF78" i="1" s="1"/>
  <c r="AE21" i="1"/>
  <c r="AE31" i="1"/>
  <c r="AG77" i="1"/>
  <c r="AG25" i="1"/>
  <c r="AH15" i="1"/>
  <c r="AF55" i="1" a="1"/>
  <c r="AF53" i="1" a="1"/>
  <c r="AF54" i="1" a="1"/>
  <c r="AF52" i="1" a="1"/>
  <c r="AF51" i="1" a="1"/>
  <c r="AG29" i="1" l="1" a="1"/>
  <c r="AG29" i="1" s="1"/>
  <c r="AG27" i="1" a="1"/>
  <c r="AG27" i="1" s="1"/>
  <c r="AG26" i="1" a="1"/>
  <c r="AG26" i="1" s="1"/>
  <c r="AG28" i="1" a="1"/>
  <c r="AG28" i="1" s="1"/>
  <c r="AG30" i="1" a="1"/>
  <c r="AG30" i="1" s="1"/>
  <c r="AD58" i="1"/>
  <c r="AE56" i="1"/>
  <c r="AF52" i="1"/>
  <c r="AF51" i="1"/>
  <c r="AF53" i="1"/>
  <c r="AF55" i="1"/>
  <c r="AF54" i="1"/>
  <c r="AG50" i="1"/>
  <c r="AH18" i="1" a="1"/>
  <c r="AH18" i="1" s="1"/>
  <c r="AH16" i="1" a="1"/>
  <c r="AH16" i="1" s="1"/>
  <c r="AH17" i="1" a="1"/>
  <c r="AH17" i="1" s="1"/>
  <c r="AH19" i="1" a="1"/>
  <c r="AH19" i="1" s="1"/>
  <c r="AH20" i="1" a="1"/>
  <c r="AH20" i="1" s="1"/>
  <c r="AG81" i="1" a="1"/>
  <c r="AG81" i="1" s="1"/>
  <c r="AG82" i="1" a="1"/>
  <c r="AG82" i="1" s="1"/>
  <c r="AG79" i="1" a="1"/>
  <c r="AG79" i="1" s="1"/>
  <c r="AG78" i="1" a="1"/>
  <c r="AG78" i="1" s="1"/>
  <c r="AG80" i="1" a="1"/>
  <c r="AG80" i="1" s="1"/>
  <c r="AF21" i="1"/>
  <c r="AF31" i="1"/>
  <c r="AH77" i="1"/>
  <c r="AH25" i="1"/>
  <c r="AI15" i="1"/>
  <c r="AG54" i="1" a="1"/>
  <c r="AG52" i="1" a="1"/>
  <c r="AG55" i="1" a="1"/>
  <c r="AG51" i="1" a="1"/>
  <c r="AG53" i="1" a="1"/>
  <c r="AH30" i="1" l="1" a="1"/>
  <c r="AH30" i="1" s="1"/>
  <c r="AH28" i="1" a="1"/>
  <c r="AH28" i="1" s="1"/>
  <c r="AH26" i="1" a="1"/>
  <c r="AH26" i="1" s="1"/>
  <c r="AH29" i="1" a="1"/>
  <c r="AH29" i="1" s="1"/>
  <c r="AH27" i="1" a="1"/>
  <c r="AH27" i="1" s="1"/>
  <c r="AE58" i="1"/>
  <c r="AF56" i="1"/>
  <c r="AG51" i="1"/>
  <c r="AG55" i="1"/>
  <c r="AG52" i="1"/>
  <c r="AG54" i="1"/>
  <c r="AG53" i="1"/>
  <c r="AH50" i="1"/>
  <c r="AI18" i="1" a="1"/>
  <c r="AI18" i="1" s="1"/>
  <c r="AI19" i="1" a="1"/>
  <c r="AI19" i="1" s="1"/>
  <c r="AI16" i="1" a="1"/>
  <c r="AI16" i="1" s="1"/>
  <c r="AI17" i="1" a="1"/>
  <c r="AI17" i="1" s="1"/>
  <c r="AI20" i="1" a="1"/>
  <c r="AI20" i="1" s="1"/>
  <c r="AH81" i="1" a="1"/>
  <c r="AH81" i="1" s="1"/>
  <c r="AH82" i="1" a="1"/>
  <c r="AH82" i="1" s="1"/>
  <c r="AH79" i="1" a="1"/>
  <c r="AH79" i="1" s="1"/>
  <c r="AH80" i="1" a="1"/>
  <c r="AH80" i="1" s="1"/>
  <c r="AH78" i="1" a="1"/>
  <c r="AH78" i="1" s="1"/>
  <c r="AG21" i="1"/>
  <c r="AG31" i="1"/>
  <c r="AI77" i="1"/>
  <c r="AI25" i="1"/>
  <c r="AJ15" i="1"/>
  <c r="AH54" i="1" a="1"/>
  <c r="AH52" i="1" a="1"/>
  <c r="AH51" i="1" a="1"/>
  <c r="AH55" i="1" a="1"/>
  <c r="AH53" i="1" a="1"/>
  <c r="AI30" i="1" l="1" a="1"/>
  <c r="AI30" i="1" s="1"/>
  <c r="AI27" i="1" a="1"/>
  <c r="AI27" i="1" s="1"/>
  <c r="AI28" i="1" a="1"/>
  <c r="AI28" i="1" s="1"/>
  <c r="AI26" i="1" a="1"/>
  <c r="AI26" i="1" s="1"/>
  <c r="AI29" i="1" a="1"/>
  <c r="AI29" i="1" s="1"/>
  <c r="AF58" i="1"/>
  <c r="AG56" i="1"/>
  <c r="AH51" i="1"/>
  <c r="AH54" i="1"/>
  <c r="AH55" i="1"/>
  <c r="AH52" i="1"/>
  <c r="AH53" i="1"/>
  <c r="AI50" i="1"/>
  <c r="AJ19" i="1" a="1"/>
  <c r="AJ19" i="1" s="1"/>
  <c r="AJ16" i="1" a="1"/>
  <c r="AJ16" i="1" s="1"/>
  <c r="AJ18" i="1" a="1"/>
  <c r="AJ18" i="1" s="1"/>
  <c r="AJ17" i="1" a="1"/>
  <c r="AJ17" i="1" s="1"/>
  <c r="AJ20" i="1" a="1"/>
  <c r="AJ20" i="1" s="1"/>
  <c r="AI81" i="1" a="1"/>
  <c r="AI81" i="1" s="1"/>
  <c r="AI82" i="1" a="1"/>
  <c r="AI82" i="1" s="1"/>
  <c r="AI79" i="1" a="1"/>
  <c r="AI79" i="1" s="1"/>
  <c r="AI80" i="1" a="1"/>
  <c r="AI80" i="1" s="1"/>
  <c r="AI78" i="1" a="1"/>
  <c r="AI78" i="1" s="1"/>
  <c r="AH21" i="1"/>
  <c r="AH31" i="1"/>
  <c r="AJ77" i="1"/>
  <c r="AJ25" i="1"/>
  <c r="AK15" i="1"/>
  <c r="AI52" i="1" a="1"/>
  <c r="AI54" i="1" a="1"/>
  <c r="AI55" i="1" a="1"/>
  <c r="AI53" i="1" a="1"/>
  <c r="AI51" i="1" a="1"/>
  <c r="AJ30" i="1" l="1" a="1"/>
  <c r="AJ30" i="1" s="1"/>
  <c r="AJ29" i="1" a="1"/>
  <c r="AJ29" i="1" s="1"/>
  <c r="AJ28" i="1" a="1"/>
  <c r="AJ28" i="1" s="1"/>
  <c r="AJ27" i="1" a="1"/>
  <c r="AJ27" i="1" s="1"/>
  <c r="AJ26" i="1" a="1"/>
  <c r="AJ26" i="1" s="1"/>
  <c r="AG58" i="1"/>
  <c r="AH56" i="1"/>
  <c r="AI54" i="1"/>
  <c r="AI55" i="1"/>
  <c r="AI52" i="1"/>
  <c r="AI51" i="1"/>
  <c r="AI53" i="1"/>
  <c r="AJ50" i="1"/>
  <c r="AK17" i="1" a="1"/>
  <c r="AK17" i="1" s="1"/>
  <c r="AK19" i="1" a="1"/>
  <c r="AK19" i="1" s="1"/>
  <c r="AK16" i="1" a="1"/>
  <c r="AK16" i="1" s="1"/>
  <c r="AK20" i="1" a="1"/>
  <c r="AK20" i="1" s="1"/>
  <c r="AK18" i="1" a="1"/>
  <c r="AK18" i="1" s="1"/>
  <c r="AJ81" i="1" a="1"/>
  <c r="AJ81" i="1" s="1"/>
  <c r="AJ82" i="1" a="1"/>
  <c r="AJ82" i="1" s="1"/>
  <c r="AJ80" i="1" a="1"/>
  <c r="AJ80" i="1" s="1"/>
  <c r="AJ78" i="1" a="1"/>
  <c r="AJ78" i="1" s="1"/>
  <c r="AJ79" i="1" a="1"/>
  <c r="AJ79" i="1" s="1"/>
  <c r="AI21" i="1"/>
  <c r="AI31" i="1"/>
  <c r="AK77" i="1"/>
  <c r="AK25" i="1"/>
  <c r="AL15" i="1"/>
  <c r="AJ51" i="1" a="1"/>
  <c r="AJ53" i="1" a="1"/>
  <c r="AJ55" i="1" a="1"/>
  <c r="AJ52" i="1" a="1"/>
  <c r="AJ54" i="1" a="1"/>
  <c r="AK27" i="1" l="1" a="1"/>
  <c r="AK27" i="1" s="1"/>
  <c r="AK28" i="1" a="1"/>
  <c r="AK28" i="1" s="1"/>
  <c r="AK30" i="1" a="1"/>
  <c r="AK30" i="1" s="1"/>
  <c r="AK26" i="1" a="1"/>
  <c r="AK26" i="1" s="1"/>
  <c r="AK29" i="1" a="1"/>
  <c r="AK29" i="1" s="1"/>
  <c r="AH58" i="1"/>
  <c r="AI56" i="1"/>
  <c r="AJ51" i="1"/>
  <c r="AJ53" i="1"/>
  <c r="AJ54" i="1"/>
  <c r="AJ55" i="1"/>
  <c r="AJ52" i="1"/>
  <c r="AK50" i="1"/>
  <c r="AL17" i="1" a="1"/>
  <c r="AL17" i="1" s="1"/>
  <c r="AL16" i="1" a="1"/>
  <c r="AL16" i="1" s="1"/>
  <c r="AL20" i="1" a="1"/>
  <c r="AL20" i="1" s="1"/>
  <c r="AL19" i="1" a="1"/>
  <c r="AL19" i="1" s="1"/>
  <c r="AL18" i="1" a="1"/>
  <c r="AL18" i="1" s="1"/>
  <c r="AK81" i="1" a="1"/>
  <c r="AK81" i="1" s="1"/>
  <c r="AK82" i="1" a="1"/>
  <c r="AK82" i="1" s="1"/>
  <c r="AK80" i="1" a="1"/>
  <c r="AK80" i="1" s="1"/>
  <c r="AK79" i="1" a="1"/>
  <c r="AK79" i="1" s="1"/>
  <c r="AK78" i="1" a="1"/>
  <c r="AK78" i="1" s="1"/>
  <c r="AJ21" i="1"/>
  <c r="AJ31" i="1"/>
  <c r="AL77" i="1"/>
  <c r="AL25" i="1"/>
  <c r="AM15" i="1"/>
  <c r="AK54" i="1" a="1"/>
  <c r="AK53" i="1" a="1"/>
  <c r="AK52" i="1" a="1"/>
  <c r="AK55" i="1" a="1"/>
  <c r="AK51" i="1" a="1"/>
  <c r="AL27" i="1" l="1" a="1"/>
  <c r="AL27" i="1" s="1"/>
  <c r="AL26" i="1" a="1"/>
  <c r="AL26" i="1" s="1"/>
  <c r="AL30" i="1" a="1"/>
  <c r="AL30" i="1" s="1"/>
  <c r="AL29" i="1" a="1"/>
  <c r="AL29" i="1" s="1"/>
  <c r="AL28" i="1" a="1"/>
  <c r="AL28" i="1" s="1"/>
  <c r="AI58" i="1"/>
  <c r="AJ56" i="1"/>
  <c r="AK51" i="1"/>
  <c r="AK52" i="1"/>
  <c r="AK53" i="1"/>
  <c r="AK55" i="1"/>
  <c r="AK54" i="1"/>
  <c r="AL50" i="1"/>
  <c r="AM20" i="1" a="1"/>
  <c r="AM20" i="1" s="1"/>
  <c r="AM17" i="1" a="1"/>
  <c r="AM17" i="1" s="1"/>
  <c r="AM16" i="1" a="1"/>
  <c r="AM16" i="1" s="1"/>
  <c r="AM19" i="1" a="1"/>
  <c r="AM19" i="1" s="1"/>
  <c r="AM18" i="1" a="1"/>
  <c r="AM18" i="1" s="1"/>
  <c r="AL81" i="1" a="1"/>
  <c r="AL81" i="1" s="1"/>
  <c r="AL82" i="1" a="1"/>
  <c r="AL82" i="1" s="1"/>
  <c r="AL78" i="1" a="1"/>
  <c r="AL78" i="1" s="1"/>
  <c r="AL80" i="1" a="1"/>
  <c r="AL80" i="1" s="1"/>
  <c r="AL79" i="1" a="1"/>
  <c r="AL79" i="1" s="1"/>
  <c r="AK21" i="1"/>
  <c r="AK31" i="1"/>
  <c r="AM77" i="1"/>
  <c r="AM25" i="1"/>
  <c r="AN15" i="1"/>
  <c r="AL51" i="1" a="1"/>
  <c r="AL53" i="1" a="1"/>
  <c r="AL52" i="1" a="1"/>
  <c r="AL54" i="1" a="1"/>
  <c r="AL55" i="1" a="1"/>
  <c r="AM30" i="1" l="1" a="1"/>
  <c r="AM30" i="1" s="1"/>
  <c r="AM27" i="1" a="1"/>
  <c r="AM27" i="1" s="1"/>
  <c r="AM28" i="1" a="1"/>
  <c r="AM28" i="1" s="1"/>
  <c r="AM29" i="1" a="1"/>
  <c r="AM29" i="1" s="1"/>
  <c r="AM26" i="1" a="1"/>
  <c r="AM26" i="1" s="1"/>
  <c r="AJ58" i="1"/>
  <c r="AK56" i="1"/>
  <c r="AL51" i="1"/>
  <c r="AL53" i="1"/>
  <c r="AL52" i="1"/>
  <c r="AL54" i="1"/>
  <c r="AL55" i="1"/>
  <c r="AM50" i="1"/>
  <c r="AN20" i="1" a="1"/>
  <c r="AN20" i="1" s="1"/>
  <c r="AN17" i="1" a="1"/>
  <c r="AN17" i="1" s="1"/>
  <c r="AN18" i="1" a="1"/>
  <c r="AN18" i="1" s="1"/>
  <c r="AN16" i="1" a="1"/>
  <c r="AN16" i="1" s="1"/>
  <c r="AN19" i="1" a="1"/>
  <c r="AN19" i="1" s="1"/>
  <c r="AM82" i="1" a="1"/>
  <c r="AM82" i="1" s="1"/>
  <c r="AM81" i="1" a="1"/>
  <c r="AM81" i="1" s="1"/>
  <c r="AM78" i="1" a="1"/>
  <c r="AM78" i="1" s="1"/>
  <c r="AM80" i="1" a="1"/>
  <c r="AM80" i="1" s="1"/>
  <c r="AM79" i="1" a="1"/>
  <c r="AM79" i="1" s="1"/>
  <c r="AL21" i="1"/>
  <c r="AL31" i="1"/>
  <c r="AN77" i="1"/>
  <c r="AN25" i="1"/>
  <c r="AO15" i="1"/>
  <c r="AM51" i="1" a="1"/>
  <c r="AM53" i="1" a="1"/>
  <c r="AM54" i="1" a="1"/>
  <c r="AM55" i="1" a="1"/>
  <c r="AM52" i="1" a="1"/>
  <c r="AN27" i="1" l="1" a="1"/>
  <c r="AN27" i="1" s="1"/>
  <c r="AN29" i="1" a="1"/>
  <c r="AN29" i="1" s="1"/>
  <c r="AN30" i="1" a="1"/>
  <c r="AN30" i="1" s="1"/>
  <c r="AN26" i="1" a="1"/>
  <c r="AN26" i="1" s="1"/>
  <c r="AN28" i="1" a="1"/>
  <c r="AN28" i="1" s="1"/>
  <c r="AK58" i="1"/>
  <c r="AL56" i="1"/>
  <c r="AM51" i="1"/>
  <c r="AM52" i="1"/>
  <c r="AM53" i="1"/>
  <c r="AM55" i="1"/>
  <c r="AM54" i="1"/>
  <c r="AN50" i="1"/>
  <c r="AO20" i="1" a="1"/>
  <c r="AO20" i="1" s="1"/>
  <c r="AO19" i="1" a="1"/>
  <c r="AO19" i="1" s="1"/>
  <c r="AO18" i="1" a="1"/>
  <c r="AO18" i="1" s="1"/>
  <c r="AO16" i="1" a="1"/>
  <c r="AO16" i="1" s="1"/>
  <c r="AO17" i="1" a="1"/>
  <c r="AO17" i="1" s="1"/>
  <c r="AN81" i="1" a="1"/>
  <c r="AN81" i="1" s="1"/>
  <c r="AN82" i="1" a="1"/>
  <c r="AN82" i="1" s="1"/>
  <c r="AN80" i="1" a="1"/>
  <c r="AN80" i="1" s="1"/>
  <c r="AN79" i="1" a="1"/>
  <c r="AN79" i="1" s="1"/>
  <c r="AN78" i="1" a="1"/>
  <c r="AN78" i="1" s="1"/>
  <c r="AM21" i="1"/>
  <c r="AM31" i="1"/>
  <c r="AO77" i="1"/>
  <c r="AO25" i="1"/>
  <c r="AP15" i="1"/>
  <c r="AN53" i="1" a="1"/>
  <c r="AN55" i="1" a="1"/>
  <c r="AN54" i="1" a="1"/>
  <c r="AN52" i="1" a="1"/>
  <c r="AN51" i="1" a="1"/>
  <c r="AO27" i="1" l="1" a="1"/>
  <c r="AO27" i="1" s="1"/>
  <c r="AO30" i="1" a="1"/>
  <c r="AO30" i="1" s="1"/>
  <c r="AO29" i="1" a="1"/>
  <c r="AO29" i="1" s="1"/>
  <c r="AO26" i="1" a="1"/>
  <c r="AO26" i="1" s="1"/>
  <c r="AO28" i="1" a="1"/>
  <c r="AO28" i="1" s="1"/>
  <c r="AL58" i="1"/>
  <c r="AM56" i="1"/>
  <c r="AN51" i="1"/>
  <c r="AN55" i="1"/>
  <c r="AN52" i="1"/>
  <c r="AN54" i="1"/>
  <c r="AN53" i="1"/>
  <c r="AO50" i="1"/>
  <c r="AP16" i="1" a="1"/>
  <c r="AP16" i="1" s="1"/>
  <c r="AP18" i="1" a="1"/>
  <c r="AP18" i="1" s="1"/>
  <c r="AP19" i="1" a="1"/>
  <c r="AP19" i="1" s="1"/>
  <c r="AP20" i="1" a="1"/>
  <c r="AP20" i="1" s="1"/>
  <c r="AP17" i="1" a="1"/>
  <c r="AP17" i="1" s="1"/>
  <c r="AO81" i="1" a="1"/>
  <c r="AO81" i="1" s="1"/>
  <c r="AO82" i="1" a="1"/>
  <c r="AO82" i="1" s="1"/>
  <c r="AO80" i="1" a="1"/>
  <c r="AO80" i="1" s="1"/>
  <c r="AO79" i="1" a="1"/>
  <c r="AO79" i="1" s="1"/>
  <c r="AO78" i="1" a="1"/>
  <c r="AO78" i="1" s="1"/>
  <c r="AN21" i="1"/>
  <c r="AN31" i="1"/>
  <c r="AP77" i="1"/>
  <c r="AP25" i="1"/>
  <c r="AQ15" i="1"/>
  <c r="AO51" i="1" a="1"/>
  <c r="AO54" i="1" a="1"/>
  <c r="AO53" i="1" a="1"/>
  <c r="AO52" i="1" a="1"/>
  <c r="AO55" i="1" a="1"/>
  <c r="AP28" i="1" l="1" a="1"/>
  <c r="AP28" i="1" s="1"/>
  <c r="AP27" i="1" a="1"/>
  <c r="AP27" i="1" s="1"/>
  <c r="AP30" i="1" a="1"/>
  <c r="AP30" i="1" s="1"/>
  <c r="AP26" i="1" a="1"/>
  <c r="AP26" i="1" s="1"/>
  <c r="AP29" i="1" a="1"/>
  <c r="AP29" i="1" s="1"/>
  <c r="AM58" i="1"/>
  <c r="AN56" i="1"/>
  <c r="AO51" i="1"/>
  <c r="AO54" i="1"/>
  <c r="AO55" i="1"/>
  <c r="AO52" i="1"/>
  <c r="AO53" i="1"/>
  <c r="AP50" i="1"/>
  <c r="AQ18" i="1" a="1"/>
  <c r="AQ18" i="1" s="1"/>
  <c r="AQ16" i="1" a="1"/>
  <c r="AQ16" i="1" s="1"/>
  <c r="AQ19" i="1" a="1"/>
  <c r="AQ19" i="1" s="1"/>
  <c r="AQ20" i="1" a="1"/>
  <c r="AQ20" i="1" s="1"/>
  <c r="AQ17" i="1" a="1"/>
  <c r="AQ17" i="1" s="1"/>
  <c r="AP81" i="1" a="1"/>
  <c r="AP81" i="1" s="1"/>
  <c r="AP82" i="1" a="1"/>
  <c r="AP82" i="1" s="1"/>
  <c r="AP80" i="1" a="1"/>
  <c r="AP80" i="1" s="1"/>
  <c r="AP79" i="1" a="1"/>
  <c r="AP79" i="1" s="1"/>
  <c r="AP78" i="1" a="1"/>
  <c r="AP78" i="1" s="1"/>
  <c r="AO21" i="1"/>
  <c r="AO31" i="1"/>
  <c r="AQ77" i="1"/>
  <c r="AQ25" i="1"/>
  <c r="AR15" i="1"/>
  <c r="AP54" i="1" a="1"/>
  <c r="AP55" i="1" a="1"/>
  <c r="AP53" i="1" a="1"/>
  <c r="AP52" i="1" a="1"/>
  <c r="AP51" i="1" a="1"/>
  <c r="AQ29" i="1" l="1" a="1"/>
  <c r="AQ29" i="1" s="1"/>
  <c r="AQ27" i="1" a="1"/>
  <c r="AQ27" i="1" s="1"/>
  <c r="AQ26" i="1" a="1"/>
  <c r="AQ26" i="1" s="1"/>
  <c r="AQ30" i="1" a="1"/>
  <c r="AQ30" i="1" s="1"/>
  <c r="AQ28" i="1" a="1"/>
  <c r="AQ28" i="1" s="1"/>
  <c r="AN58" i="1"/>
  <c r="AO56" i="1"/>
  <c r="AP51" i="1"/>
  <c r="AP53" i="1"/>
  <c r="AP54" i="1"/>
  <c r="AP52" i="1"/>
  <c r="AP55" i="1"/>
  <c r="AQ50" i="1"/>
  <c r="AR19" i="1" a="1"/>
  <c r="AR19" i="1" s="1"/>
  <c r="AR18" i="1" a="1"/>
  <c r="AR18" i="1" s="1"/>
  <c r="AR17" i="1" a="1"/>
  <c r="AR17" i="1" s="1"/>
  <c r="AR16" i="1" a="1"/>
  <c r="AR16" i="1" s="1"/>
  <c r="AR20" i="1" a="1"/>
  <c r="AR20" i="1" s="1"/>
  <c r="AQ81" i="1" a="1"/>
  <c r="AQ81" i="1" s="1"/>
  <c r="AQ82" i="1" a="1"/>
  <c r="AQ82" i="1" s="1"/>
  <c r="AQ80" i="1" a="1"/>
  <c r="AQ80" i="1" s="1"/>
  <c r="AQ79" i="1" a="1"/>
  <c r="AQ79" i="1" s="1"/>
  <c r="AQ78" i="1" a="1"/>
  <c r="AQ78" i="1" s="1"/>
  <c r="AP21" i="1"/>
  <c r="AP31" i="1"/>
  <c r="AR77" i="1"/>
  <c r="AR25" i="1"/>
  <c r="AS15" i="1"/>
  <c r="AQ51" i="1" a="1"/>
  <c r="AQ53" i="1" a="1"/>
  <c r="AQ54" i="1" a="1"/>
  <c r="AQ55" i="1" a="1"/>
  <c r="AQ52" i="1" a="1"/>
  <c r="AR30" i="1" l="1" a="1"/>
  <c r="AR30" i="1" s="1"/>
  <c r="AR27" i="1" a="1"/>
  <c r="AR27" i="1" s="1"/>
  <c r="AR26" i="1" a="1"/>
  <c r="AR26" i="1" s="1"/>
  <c r="AR28" i="1" a="1"/>
  <c r="AR28" i="1" s="1"/>
  <c r="AR29" i="1" a="1"/>
  <c r="AR29" i="1" s="1"/>
  <c r="AO58" i="1"/>
  <c r="AP56" i="1"/>
  <c r="AQ52" i="1"/>
  <c r="AQ53" i="1"/>
  <c r="AQ54" i="1"/>
  <c r="AQ55" i="1"/>
  <c r="AQ51" i="1"/>
  <c r="AR50" i="1"/>
  <c r="AS19" i="1" a="1"/>
  <c r="AS19" i="1" s="1"/>
  <c r="AS17" i="1" a="1"/>
  <c r="AS17" i="1" s="1"/>
  <c r="AS16" i="1" a="1"/>
  <c r="AS16" i="1" s="1"/>
  <c r="AS18" i="1" a="1"/>
  <c r="AS18" i="1" s="1"/>
  <c r="AS20" i="1" a="1"/>
  <c r="AS20" i="1" s="1"/>
  <c r="AR81" i="1" a="1"/>
  <c r="AR81" i="1" s="1"/>
  <c r="AR82" i="1" a="1"/>
  <c r="AR82" i="1" s="1"/>
  <c r="AR79" i="1" a="1"/>
  <c r="AR79" i="1" s="1"/>
  <c r="AR78" i="1" a="1"/>
  <c r="AR78" i="1" s="1"/>
  <c r="AR80" i="1" a="1"/>
  <c r="AR80" i="1" s="1"/>
  <c r="AQ21" i="1"/>
  <c r="AQ31" i="1"/>
  <c r="AS77" i="1"/>
  <c r="AS25" i="1"/>
  <c r="AT15" i="1"/>
  <c r="AR52" i="1" a="1"/>
  <c r="AR53" i="1" a="1"/>
  <c r="AR51" i="1" a="1"/>
  <c r="AR54" i="1" a="1"/>
  <c r="AR55" i="1" a="1"/>
  <c r="AS28" i="1" l="1" a="1"/>
  <c r="AS28" i="1" s="1"/>
  <c r="AS29" i="1" a="1"/>
  <c r="AS29" i="1" s="1"/>
  <c r="AS26" i="1" a="1"/>
  <c r="AS26" i="1" s="1"/>
  <c r="AS30" i="1" a="1"/>
  <c r="AS30" i="1" s="1"/>
  <c r="AS27" i="1" a="1"/>
  <c r="AS27" i="1" s="1"/>
  <c r="AP58" i="1"/>
  <c r="AQ56" i="1"/>
  <c r="AR52" i="1"/>
  <c r="AR53" i="1"/>
  <c r="AR54" i="1"/>
  <c r="AR51" i="1"/>
  <c r="AR55" i="1"/>
  <c r="AS50" i="1"/>
  <c r="AT17" i="1" a="1"/>
  <c r="AT17" i="1" s="1"/>
  <c r="AT16" i="1" a="1"/>
  <c r="AT16" i="1" s="1"/>
  <c r="AT18" i="1" a="1"/>
  <c r="AT18" i="1" s="1"/>
  <c r="AT19" i="1" a="1"/>
  <c r="AT19" i="1" s="1"/>
  <c r="AT20" i="1" a="1"/>
  <c r="AT20" i="1" s="1"/>
  <c r="AS81" i="1" a="1"/>
  <c r="AS81" i="1" s="1"/>
  <c r="AS82" i="1" a="1"/>
  <c r="AS82" i="1" s="1"/>
  <c r="AS78" i="1" a="1"/>
  <c r="AS78" i="1" s="1"/>
  <c r="AS80" i="1" a="1"/>
  <c r="AS80" i="1" s="1"/>
  <c r="AS79" i="1" a="1"/>
  <c r="AS79" i="1" s="1"/>
  <c r="AR21" i="1"/>
  <c r="AR31" i="1"/>
  <c r="AT77" i="1"/>
  <c r="AT25" i="1"/>
  <c r="AU15" i="1"/>
  <c r="AS52" i="1" a="1"/>
  <c r="AS54" i="1" a="1"/>
  <c r="AS53" i="1" a="1"/>
  <c r="AS55" i="1" a="1"/>
  <c r="AS51" i="1" a="1"/>
  <c r="AT27" i="1" l="1" a="1"/>
  <c r="AT27" i="1" s="1"/>
  <c r="AT29" i="1" a="1"/>
  <c r="AT29" i="1" s="1"/>
  <c r="AT28" i="1" a="1"/>
  <c r="AT28" i="1" s="1"/>
  <c r="AT30" i="1" a="1"/>
  <c r="AT30" i="1" s="1"/>
  <c r="AT26" i="1" a="1"/>
  <c r="AT26" i="1" s="1"/>
  <c r="AQ58" i="1"/>
  <c r="AR56" i="1"/>
  <c r="AS51" i="1"/>
  <c r="AS52" i="1"/>
  <c r="AS53" i="1"/>
  <c r="AS55" i="1"/>
  <c r="AS54" i="1"/>
  <c r="AT50" i="1"/>
  <c r="AU17" i="1" a="1"/>
  <c r="AU17" i="1" s="1"/>
  <c r="AU18" i="1" a="1"/>
  <c r="AU18" i="1" s="1"/>
  <c r="AU16" i="1" a="1"/>
  <c r="AU16" i="1" s="1"/>
  <c r="AU20" i="1" a="1"/>
  <c r="AU20" i="1" s="1"/>
  <c r="AU19" i="1" a="1"/>
  <c r="AU19" i="1" s="1"/>
  <c r="AT81" i="1" a="1"/>
  <c r="AT81" i="1" s="1"/>
  <c r="AT82" i="1" a="1"/>
  <c r="AT82" i="1" s="1"/>
  <c r="AT78" i="1" a="1"/>
  <c r="AT78" i="1" s="1"/>
  <c r="AT80" i="1" a="1"/>
  <c r="AT80" i="1" s="1"/>
  <c r="AT79" i="1" a="1"/>
  <c r="AT79" i="1" s="1"/>
  <c r="AS21" i="1"/>
  <c r="AT21" i="1"/>
  <c r="AS31" i="1"/>
  <c r="AU77" i="1"/>
  <c r="AU25" i="1"/>
  <c r="AV15" i="1"/>
  <c r="AT52" i="1" a="1"/>
  <c r="AT54" i="1" a="1"/>
  <c r="AT51" i="1" a="1"/>
  <c r="AT53" i="1" a="1"/>
  <c r="AT55" i="1" a="1"/>
  <c r="AU29" i="1" l="1" a="1"/>
  <c r="AU29" i="1" s="1"/>
  <c r="AU30" i="1" a="1"/>
  <c r="AU30" i="1" s="1"/>
  <c r="AU27" i="1" a="1"/>
  <c r="AU27" i="1" s="1"/>
  <c r="AU26" i="1" a="1"/>
  <c r="AU26" i="1" s="1"/>
  <c r="AU28" i="1" a="1"/>
  <c r="AU28" i="1" s="1"/>
  <c r="AR58" i="1"/>
  <c r="AS56" i="1"/>
  <c r="AT51" i="1"/>
  <c r="AT52" i="1"/>
  <c r="AT55" i="1"/>
  <c r="AT54" i="1"/>
  <c r="AT53" i="1"/>
  <c r="AU50" i="1"/>
  <c r="AV20" i="1" a="1"/>
  <c r="AV20" i="1" s="1"/>
  <c r="AV17" i="1" a="1"/>
  <c r="AV17" i="1" s="1"/>
  <c r="AV16" i="1" a="1"/>
  <c r="AV16" i="1" s="1"/>
  <c r="AV19" i="1" a="1"/>
  <c r="AV19" i="1" s="1"/>
  <c r="AV18" i="1" a="1"/>
  <c r="AV18" i="1" s="1"/>
  <c r="AU81" i="1" a="1"/>
  <c r="AU81" i="1" s="1"/>
  <c r="AU82" i="1" a="1"/>
  <c r="AU82" i="1" s="1"/>
  <c r="AU78" i="1" a="1"/>
  <c r="AU78" i="1" s="1"/>
  <c r="AU79" i="1" a="1"/>
  <c r="AU79" i="1" s="1"/>
  <c r="AU80" i="1" a="1"/>
  <c r="AU80" i="1" s="1"/>
  <c r="AT31" i="1"/>
  <c r="AV77" i="1"/>
  <c r="AV25" i="1"/>
  <c r="AW15" i="1"/>
  <c r="AU54" i="1" a="1"/>
  <c r="AU55" i="1" a="1"/>
  <c r="AU53" i="1" a="1"/>
  <c r="AU51" i="1" a="1"/>
  <c r="AU52" i="1" a="1"/>
  <c r="AV28" i="1" l="1" a="1"/>
  <c r="AV28" i="1" s="1"/>
  <c r="AV26" i="1" a="1"/>
  <c r="AV26" i="1" s="1"/>
  <c r="AV29" i="1" a="1"/>
  <c r="AV29" i="1" s="1"/>
  <c r="AV27" i="1" a="1"/>
  <c r="AV27" i="1" s="1"/>
  <c r="AV30" i="1" a="1"/>
  <c r="AV30" i="1" s="1"/>
  <c r="AS58" i="1"/>
  <c r="AT56" i="1"/>
  <c r="AU54" i="1"/>
  <c r="AU51" i="1"/>
  <c r="AU55" i="1"/>
  <c r="AU52" i="1"/>
  <c r="AU53" i="1"/>
  <c r="AV50" i="1"/>
  <c r="AW20" i="1" a="1"/>
  <c r="AW20" i="1" s="1"/>
  <c r="AW16" i="1" a="1"/>
  <c r="AW16" i="1" s="1"/>
  <c r="AW19" i="1" a="1"/>
  <c r="AW19" i="1" s="1"/>
  <c r="AW17" i="1" a="1"/>
  <c r="AW17" i="1" s="1"/>
  <c r="AW18" i="1" a="1"/>
  <c r="AW18" i="1" s="1"/>
  <c r="AV81" i="1" a="1"/>
  <c r="AV81" i="1" s="1"/>
  <c r="AV82" i="1" a="1"/>
  <c r="AV82" i="1" s="1"/>
  <c r="AV78" i="1" a="1"/>
  <c r="AV78" i="1" s="1"/>
  <c r="AV80" i="1" a="1"/>
  <c r="AV80" i="1" s="1"/>
  <c r="AV79" i="1" a="1"/>
  <c r="AV79" i="1" s="1"/>
  <c r="AU21" i="1"/>
  <c r="AU31" i="1"/>
  <c r="AW77" i="1"/>
  <c r="AW25" i="1"/>
  <c r="AX15" i="1"/>
  <c r="AV52" i="1" a="1"/>
  <c r="AV53" i="1" a="1"/>
  <c r="AV55" i="1" a="1"/>
  <c r="AV54" i="1" a="1"/>
  <c r="AV51" i="1" a="1"/>
  <c r="AW27" i="1" l="1" a="1"/>
  <c r="AW27" i="1" s="1"/>
  <c r="AW26" i="1" a="1"/>
  <c r="AW26" i="1" s="1"/>
  <c r="AW29" i="1" a="1"/>
  <c r="AW29" i="1" s="1"/>
  <c r="AW28" i="1" a="1"/>
  <c r="AW28" i="1" s="1"/>
  <c r="AW30" i="1" a="1"/>
  <c r="AW30" i="1" s="1"/>
  <c r="AT58" i="1"/>
  <c r="AU56" i="1"/>
  <c r="AV51" i="1"/>
  <c r="AV54" i="1"/>
  <c r="AV52" i="1"/>
  <c r="AV55" i="1"/>
  <c r="AV53" i="1"/>
  <c r="AW50" i="1"/>
  <c r="AX20" i="1" a="1"/>
  <c r="AX20" i="1" s="1"/>
  <c r="AX16" i="1" a="1"/>
  <c r="AX16" i="1" s="1"/>
  <c r="AX17" i="1" a="1"/>
  <c r="AX17" i="1" s="1"/>
  <c r="AX18" i="1" a="1"/>
  <c r="AX18" i="1" s="1"/>
  <c r="AX19" i="1" a="1"/>
  <c r="AX19" i="1" s="1"/>
  <c r="AW81" i="1" a="1"/>
  <c r="AW81" i="1" s="1"/>
  <c r="AW82" i="1" a="1"/>
  <c r="AW82" i="1" s="1"/>
  <c r="AW78" i="1" a="1"/>
  <c r="AW78" i="1" s="1"/>
  <c r="AW79" i="1" a="1"/>
  <c r="AW79" i="1" s="1"/>
  <c r="AW80" i="1" a="1"/>
  <c r="AW80" i="1" s="1"/>
  <c r="AV21" i="1"/>
  <c r="AV31" i="1"/>
  <c r="AX77" i="1"/>
  <c r="AX25" i="1"/>
  <c r="AY15" i="1"/>
  <c r="AW55" i="1" a="1"/>
  <c r="AW54" i="1" a="1"/>
  <c r="AW52" i="1" a="1"/>
  <c r="AW51" i="1" a="1"/>
  <c r="AW53" i="1" a="1"/>
  <c r="AX29" i="1" l="1" a="1"/>
  <c r="AX29" i="1" s="1"/>
  <c r="AX26" i="1" a="1"/>
  <c r="AX26" i="1" s="1"/>
  <c r="AX28" i="1" a="1"/>
  <c r="AX28" i="1" s="1"/>
  <c r="AX30" i="1" a="1"/>
  <c r="AX30" i="1" s="1"/>
  <c r="AX27" i="1" a="1"/>
  <c r="AX27" i="1" s="1"/>
  <c r="AU58" i="1"/>
  <c r="AV56" i="1"/>
  <c r="AW53" i="1"/>
  <c r="AW54" i="1"/>
  <c r="AW51" i="1"/>
  <c r="AW55" i="1"/>
  <c r="AW52" i="1"/>
  <c r="AX50" i="1"/>
  <c r="AY19" i="1" a="1"/>
  <c r="AY19" i="1" s="1"/>
  <c r="AY18" i="1" a="1"/>
  <c r="AY18" i="1" s="1"/>
  <c r="AY20" i="1" a="1"/>
  <c r="AY20" i="1" s="1"/>
  <c r="AY16" i="1" a="1"/>
  <c r="AY16" i="1" s="1"/>
  <c r="AY17" i="1" a="1"/>
  <c r="AY17" i="1" s="1"/>
  <c r="AX81" i="1" a="1"/>
  <c r="AX81" i="1" s="1"/>
  <c r="AX82" i="1" a="1"/>
  <c r="AX82" i="1" s="1"/>
  <c r="AX79" i="1" a="1"/>
  <c r="AX79" i="1" s="1"/>
  <c r="AX78" i="1" a="1"/>
  <c r="AX78" i="1" s="1"/>
  <c r="AX80" i="1" a="1"/>
  <c r="AX80" i="1" s="1"/>
  <c r="AW21" i="1"/>
  <c r="AW31" i="1"/>
  <c r="AY77" i="1"/>
  <c r="AY25" i="1"/>
  <c r="AZ15" i="1"/>
  <c r="AX55" i="1" a="1"/>
  <c r="AX53" i="1" a="1"/>
  <c r="AX54" i="1" a="1"/>
  <c r="AX51" i="1" a="1"/>
  <c r="AX52" i="1" a="1"/>
  <c r="AY28" i="1" l="1" a="1"/>
  <c r="AY28" i="1" s="1"/>
  <c r="AY26" i="1" a="1"/>
  <c r="AY26" i="1" s="1"/>
  <c r="AY30" i="1" a="1"/>
  <c r="AY30" i="1" s="1"/>
  <c r="AY27" i="1" a="1"/>
  <c r="AY27" i="1" s="1"/>
  <c r="AY29" i="1" a="1"/>
  <c r="AY29" i="1" s="1"/>
  <c r="AV58" i="1"/>
  <c r="AW56" i="1"/>
  <c r="AX52" i="1"/>
  <c r="AX53" i="1"/>
  <c r="AX51" i="1"/>
  <c r="AX55" i="1"/>
  <c r="AX54" i="1"/>
  <c r="AY50" i="1"/>
  <c r="AZ16" i="1" a="1"/>
  <c r="AZ16" i="1" s="1"/>
  <c r="AZ19" i="1" a="1"/>
  <c r="AZ19" i="1" s="1"/>
  <c r="AZ18" i="1" a="1"/>
  <c r="AZ18" i="1" s="1"/>
  <c r="AZ17" i="1" a="1"/>
  <c r="AZ17" i="1" s="1"/>
  <c r="AZ20" i="1" a="1"/>
  <c r="AZ20" i="1" s="1"/>
  <c r="AY81" i="1" a="1"/>
  <c r="AY81" i="1" s="1"/>
  <c r="AY82" i="1" a="1"/>
  <c r="AY82" i="1" s="1"/>
  <c r="AY80" i="1" a="1"/>
  <c r="AY80" i="1" s="1"/>
  <c r="AY79" i="1" a="1"/>
  <c r="AY79" i="1" s="1"/>
  <c r="AY78" i="1" a="1"/>
  <c r="AY78" i="1" s="1"/>
  <c r="AX21" i="1"/>
  <c r="AX31" i="1"/>
  <c r="AZ77" i="1"/>
  <c r="AZ25" i="1"/>
  <c r="BA15" i="1"/>
  <c r="AY52" i="1" a="1"/>
  <c r="AY51" i="1" a="1"/>
  <c r="AY53" i="1" a="1"/>
  <c r="AY55" i="1" a="1"/>
  <c r="AY54" i="1" a="1"/>
  <c r="AZ30" i="1" l="1" a="1"/>
  <c r="AZ30" i="1" s="1"/>
  <c r="AZ26" i="1" a="1"/>
  <c r="AZ26" i="1" s="1"/>
  <c r="AZ28" i="1" a="1"/>
  <c r="AZ28" i="1" s="1"/>
  <c r="AZ29" i="1" a="1"/>
  <c r="AZ29" i="1" s="1"/>
  <c r="AZ27" i="1" a="1"/>
  <c r="AZ27" i="1" s="1"/>
  <c r="AW58" i="1"/>
  <c r="AX56" i="1"/>
  <c r="AY51" i="1"/>
  <c r="AY52" i="1"/>
  <c r="AY53" i="1"/>
  <c r="AY54" i="1"/>
  <c r="AY55" i="1"/>
  <c r="AZ50" i="1"/>
  <c r="BA16" i="1" a="1"/>
  <c r="BA16" i="1" s="1"/>
  <c r="BA18" i="1" a="1"/>
  <c r="BA18" i="1" s="1"/>
  <c r="BA19" i="1" a="1"/>
  <c r="BA19" i="1" s="1"/>
  <c r="BA20" i="1" a="1"/>
  <c r="BA20" i="1" s="1"/>
  <c r="BA17" i="1" a="1"/>
  <c r="BA17" i="1" s="1"/>
  <c r="AZ81" i="1" a="1"/>
  <c r="AZ81" i="1" s="1"/>
  <c r="AZ82" i="1" a="1"/>
  <c r="AZ82" i="1" s="1"/>
  <c r="AZ80" i="1" a="1"/>
  <c r="AZ80" i="1" s="1"/>
  <c r="AZ79" i="1" a="1"/>
  <c r="AZ79" i="1" s="1"/>
  <c r="AZ78" i="1" a="1"/>
  <c r="AZ78" i="1" s="1"/>
  <c r="AY21" i="1"/>
  <c r="AY31" i="1"/>
  <c r="BA77" i="1"/>
  <c r="BA25" i="1"/>
  <c r="BB15" i="1"/>
  <c r="AZ52" i="1" a="1"/>
  <c r="AZ54" i="1" a="1"/>
  <c r="AZ53" i="1" a="1"/>
  <c r="AZ51" i="1" a="1"/>
  <c r="AZ55" i="1" a="1"/>
  <c r="BA26" i="1" l="1" a="1"/>
  <c r="BA26" i="1" s="1"/>
  <c r="BA28" i="1" a="1"/>
  <c r="BA28" i="1" s="1"/>
  <c r="BA30" i="1" a="1"/>
  <c r="BA30" i="1" s="1"/>
  <c r="BA29" i="1" a="1"/>
  <c r="BA29" i="1" s="1"/>
  <c r="BA27" i="1" a="1"/>
  <c r="BA27" i="1" s="1"/>
  <c r="AX58" i="1"/>
  <c r="AY56" i="1"/>
  <c r="AZ51" i="1"/>
  <c r="AZ55" i="1"/>
  <c r="AZ52" i="1"/>
  <c r="AZ53" i="1"/>
  <c r="AZ54" i="1"/>
  <c r="BA50" i="1"/>
  <c r="BB17" i="1" a="1"/>
  <c r="BB17" i="1" s="1"/>
  <c r="BB16" i="1" a="1"/>
  <c r="BB16" i="1" s="1"/>
  <c r="BB18" i="1" a="1"/>
  <c r="BB18" i="1" s="1"/>
  <c r="BB19" i="1" a="1"/>
  <c r="BB19" i="1" s="1"/>
  <c r="BB20" i="1" a="1"/>
  <c r="BB20" i="1" s="1"/>
  <c r="BA81" i="1" a="1"/>
  <c r="BA81" i="1" s="1"/>
  <c r="BA82" i="1" a="1"/>
  <c r="BA82" i="1" s="1"/>
  <c r="BA80" i="1" a="1"/>
  <c r="BA80" i="1" s="1"/>
  <c r="BA79" i="1" a="1"/>
  <c r="BA79" i="1" s="1"/>
  <c r="BA78" i="1" a="1"/>
  <c r="BA78" i="1" s="1"/>
  <c r="AZ21" i="1"/>
  <c r="AZ31" i="1"/>
  <c r="BB77" i="1"/>
  <c r="BB25" i="1"/>
  <c r="BC15" i="1"/>
  <c r="BA54" i="1" a="1"/>
  <c r="BA51" i="1" a="1"/>
  <c r="BA53" i="1" a="1"/>
  <c r="BA52" i="1" a="1"/>
  <c r="BA55" i="1" a="1"/>
  <c r="BB29" i="1" l="1" a="1"/>
  <c r="BB29" i="1" s="1"/>
  <c r="BB27" i="1" a="1"/>
  <c r="BB27" i="1" s="1"/>
  <c r="BB30" i="1" a="1"/>
  <c r="BB30" i="1" s="1"/>
  <c r="BB28" i="1" a="1"/>
  <c r="BB28" i="1" s="1"/>
  <c r="BB26" i="1" a="1"/>
  <c r="BB26" i="1" s="1"/>
  <c r="AY58" i="1"/>
  <c r="AZ56" i="1"/>
  <c r="BA55" i="1"/>
  <c r="BA52" i="1"/>
  <c r="BA51" i="1"/>
  <c r="BA54" i="1"/>
  <c r="BA53" i="1"/>
  <c r="BB50" i="1"/>
  <c r="BC20" i="1" a="1"/>
  <c r="BC20" i="1" s="1"/>
  <c r="BC17" i="1" a="1"/>
  <c r="BC17" i="1" s="1"/>
  <c r="BC19" i="1" a="1"/>
  <c r="BC19" i="1" s="1"/>
  <c r="BC18" i="1" a="1"/>
  <c r="BC18" i="1" s="1"/>
  <c r="BC16" i="1" a="1"/>
  <c r="BC16" i="1" s="1"/>
  <c r="BB81" i="1" a="1"/>
  <c r="BB81" i="1" s="1"/>
  <c r="BB82" i="1" a="1"/>
  <c r="BB82" i="1" s="1"/>
  <c r="BB80" i="1" a="1"/>
  <c r="BB80" i="1" s="1"/>
  <c r="BB79" i="1" a="1"/>
  <c r="BB79" i="1" s="1"/>
  <c r="BB78" i="1" a="1"/>
  <c r="BB78" i="1" s="1"/>
  <c r="BA21" i="1"/>
  <c r="BA31" i="1"/>
  <c r="BC77" i="1"/>
  <c r="BC25" i="1"/>
  <c r="BD15" i="1"/>
  <c r="BB54" i="1" a="1"/>
  <c r="BB52" i="1" a="1"/>
  <c r="BB55" i="1" a="1"/>
  <c r="BB53" i="1" a="1"/>
  <c r="BB51" i="1" a="1"/>
  <c r="BC27" i="1" l="1" a="1"/>
  <c r="BC27" i="1" s="1"/>
  <c r="BC28" i="1" a="1"/>
  <c r="BC28" i="1" s="1"/>
  <c r="BC29" i="1" a="1"/>
  <c r="BC29" i="1" s="1"/>
  <c r="BC30" i="1" a="1"/>
  <c r="BC30" i="1" s="1"/>
  <c r="BC26" i="1" a="1"/>
  <c r="BC26" i="1" s="1"/>
  <c r="AZ58" i="1"/>
  <c r="BA56" i="1"/>
  <c r="BB51" i="1"/>
  <c r="BB54" i="1"/>
  <c r="BB52" i="1"/>
  <c r="BB55" i="1"/>
  <c r="BB53" i="1"/>
  <c r="BC50" i="1"/>
  <c r="BD20" i="1" a="1"/>
  <c r="BD20" i="1" s="1"/>
  <c r="BD17" i="1" a="1"/>
  <c r="BD17" i="1" s="1"/>
  <c r="BD19" i="1" a="1"/>
  <c r="BD19" i="1" s="1"/>
  <c r="BD18" i="1" a="1"/>
  <c r="BD18" i="1" s="1"/>
  <c r="BD16" i="1" a="1"/>
  <c r="BD16" i="1" s="1"/>
  <c r="BC81" i="1" a="1"/>
  <c r="BC81" i="1" s="1"/>
  <c r="BC82" i="1" a="1"/>
  <c r="BC82" i="1" s="1"/>
  <c r="BC80" i="1" a="1"/>
  <c r="BC80" i="1" s="1"/>
  <c r="BC79" i="1" a="1"/>
  <c r="BC79" i="1" s="1"/>
  <c r="BC78" i="1" a="1"/>
  <c r="BC78" i="1" s="1"/>
  <c r="BB21" i="1"/>
  <c r="BB31" i="1"/>
  <c r="BD77" i="1"/>
  <c r="BD25" i="1"/>
  <c r="BE15" i="1"/>
  <c r="BC54" i="1" a="1"/>
  <c r="BC53" i="1" a="1"/>
  <c r="BC55" i="1" a="1"/>
  <c r="BC51" i="1" a="1"/>
  <c r="BC52" i="1" a="1"/>
  <c r="BD27" i="1" l="1" a="1"/>
  <c r="BD27" i="1" s="1"/>
  <c r="BD26" i="1" a="1"/>
  <c r="BD26" i="1" s="1"/>
  <c r="BD29" i="1" a="1"/>
  <c r="BD29" i="1" s="1"/>
  <c r="BD28" i="1" a="1"/>
  <c r="BD28" i="1" s="1"/>
  <c r="BD30" i="1" a="1"/>
  <c r="BD30" i="1" s="1"/>
  <c r="BA58" i="1"/>
  <c r="BB56" i="1"/>
  <c r="BC51" i="1"/>
  <c r="BC53" i="1"/>
  <c r="BC54" i="1"/>
  <c r="BC55" i="1"/>
  <c r="BC52" i="1"/>
  <c r="BD50" i="1"/>
  <c r="BE17" i="1" a="1"/>
  <c r="BE17" i="1" s="1"/>
  <c r="BE19" i="1" a="1"/>
  <c r="BE19" i="1" s="1"/>
  <c r="BE18" i="1" a="1"/>
  <c r="BE18" i="1" s="1"/>
  <c r="BE16" i="1" a="1"/>
  <c r="BE16" i="1" s="1"/>
  <c r="BE20" i="1" a="1"/>
  <c r="BE20" i="1" s="1"/>
  <c r="BD81" i="1" a="1"/>
  <c r="BD81" i="1" s="1"/>
  <c r="BD82" i="1" a="1"/>
  <c r="BD82" i="1" s="1"/>
  <c r="BD78" i="1" a="1"/>
  <c r="BD78" i="1" s="1"/>
  <c r="BD79" i="1" a="1"/>
  <c r="BD79" i="1" s="1"/>
  <c r="BD80" i="1" a="1"/>
  <c r="BD80" i="1" s="1"/>
  <c r="BC21" i="1"/>
  <c r="BC31" i="1"/>
  <c r="BE77" i="1"/>
  <c r="BE25" i="1"/>
  <c r="BF15" i="1"/>
  <c r="BD55" i="1" a="1"/>
  <c r="BD51" i="1" a="1"/>
  <c r="BD52" i="1" a="1"/>
  <c r="BD54" i="1" a="1"/>
  <c r="BD53" i="1" a="1"/>
  <c r="BE29" i="1" l="1" a="1"/>
  <c r="BE29" i="1" s="1"/>
  <c r="BE30" i="1" a="1"/>
  <c r="BE30" i="1" s="1"/>
  <c r="BE28" i="1" a="1"/>
  <c r="BE28" i="1" s="1"/>
  <c r="BE26" i="1" a="1"/>
  <c r="BE26" i="1" s="1"/>
  <c r="BE27" i="1" a="1"/>
  <c r="BE27" i="1" s="1"/>
  <c r="BB58" i="1"/>
  <c r="BC56" i="1"/>
  <c r="BD52" i="1"/>
  <c r="BD51" i="1"/>
  <c r="BD53" i="1"/>
  <c r="BD54" i="1"/>
  <c r="BD55" i="1"/>
  <c r="BE50" i="1"/>
  <c r="BF18" i="1" a="1"/>
  <c r="BF18" i="1" s="1"/>
  <c r="BF17" i="1" a="1"/>
  <c r="BF17" i="1" s="1"/>
  <c r="BF16" i="1" a="1"/>
  <c r="BF16" i="1" s="1"/>
  <c r="BF19" i="1" a="1"/>
  <c r="BF19" i="1" s="1"/>
  <c r="BF20" i="1" a="1"/>
  <c r="BF20" i="1" s="1"/>
  <c r="BE82" i="1" a="1"/>
  <c r="BE82" i="1" s="1"/>
  <c r="BE81" i="1" a="1"/>
  <c r="BE81" i="1" s="1"/>
  <c r="BE79" i="1" a="1"/>
  <c r="BE79" i="1" s="1"/>
  <c r="BE78" i="1" a="1"/>
  <c r="BE78" i="1" s="1"/>
  <c r="BE80" i="1" a="1"/>
  <c r="BE80" i="1" s="1"/>
  <c r="BD21" i="1"/>
  <c r="BE21" i="1"/>
  <c r="BD31" i="1"/>
  <c r="BF77" i="1"/>
  <c r="BF25" i="1"/>
  <c r="BG15" i="1"/>
  <c r="BE54" i="1" a="1"/>
  <c r="BE55" i="1" a="1"/>
  <c r="BE51" i="1" a="1"/>
  <c r="BE52" i="1" a="1"/>
  <c r="BE53" i="1" a="1"/>
  <c r="BF29" i="1" l="1" a="1"/>
  <c r="BF29" i="1" s="1"/>
  <c r="BF30" i="1" a="1"/>
  <c r="BF30" i="1" s="1"/>
  <c r="BF27" i="1" a="1"/>
  <c r="BF27" i="1" s="1"/>
  <c r="BF26" i="1" a="1"/>
  <c r="BF26" i="1" s="1"/>
  <c r="BF28" i="1" a="1"/>
  <c r="BF28" i="1" s="1"/>
  <c r="BC58" i="1"/>
  <c r="BD56" i="1"/>
  <c r="BE51" i="1"/>
  <c r="BE52" i="1"/>
  <c r="BE53" i="1"/>
  <c r="BE54" i="1"/>
  <c r="BE55" i="1"/>
  <c r="BF50" i="1"/>
  <c r="BG18" i="1" a="1"/>
  <c r="BG18" i="1" s="1"/>
  <c r="BG17" i="1" a="1"/>
  <c r="BG17" i="1" s="1"/>
  <c r="BG19" i="1" a="1"/>
  <c r="BG19" i="1" s="1"/>
  <c r="BG16" i="1" a="1"/>
  <c r="BG16" i="1" s="1"/>
  <c r="BG20" i="1" a="1"/>
  <c r="BG20" i="1" s="1"/>
  <c r="BF81" i="1" a="1"/>
  <c r="BF81" i="1" s="1"/>
  <c r="BF82" i="1" a="1"/>
  <c r="BF82" i="1" s="1"/>
  <c r="BF78" i="1" a="1"/>
  <c r="BF78" i="1" s="1"/>
  <c r="BF80" i="1" a="1"/>
  <c r="BF80" i="1" s="1"/>
  <c r="BF79" i="1" a="1"/>
  <c r="BF79" i="1" s="1"/>
  <c r="BE31" i="1"/>
  <c r="BG77" i="1"/>
  <c r="BG25" i="1"/>
  <c r="BH15" i="1"/>
  <c r="BF51" i="1" a="1"/>
  <c r="BF52" i="1" a="1"/>
  <c r="BF54" i="1" a="1"/>
  <c r="BF53" i="1" a="1"/>
  <c r="BF55" i="1" a="1"/>
  <c r="BG28" i="1" l="1" a="1"/>
  <c r="BG28" i="1" s="1"/>
  <c r="BG26" i="1" a="1"/>
  <c r="BG26" i="1" s="1"/>
  <c r="BG30" i="1" a="1"/>
  <c r="BG30" i="1" s="1"/>
  <c r="BG27" i="1" a="1"/>
  <c r="BG27" i="1" s="1"/>
  <c r="BG29" i="1" a="1"/>
  <c r="BG29" i="1" s="1"/>
  <c r="BD58" i="1"/>
  <c r="BE56" i="1"/>
  <c r="BF51" i="1"/>
  <c r="BF55" i="1"/>
  <c r="BF52" i="1"/>
  <c r="BF53" i="1"/>
  <c r="BF54" i="1"/>
  <c r="BG50" i="1"/>
  <c r="BH16" i="1" a="1"/>
  <c r="BH16" i="1" s="1"/>
  <c r="BH18" i="1" a="1"/>
  <c r="BH18" i="1" s="1"/>
  <c r="BH20" i="1" a="1"/>
  <c r="BH20" i="1" s="1"/>
  <c r="BH19" i="1" a="1"/>
  <c r="BH19" i="1" s="1"/>
  <c r="BH17" i="1" a="1"/>
  <c r="BH17" i="1" s="1"/>
  <c r="BG81" i="1" a="1"/>
  <c r="BG81" i="1" s="1"/>
  <c r="BG82" i="1" a="1"/>
  <c r="BG82" i="1" s="1"/>
  <c r="BG80" i="1" a="1"/>
  <c r="BG80" i="1" s="1"/>
  <c r="BG79" i="1" a="1"/>
  <c r="BG79" i="1" s="1"/>
  <c r="BG78" i="1" a="1"/>
  <c r="BG78" i="1" s="1"/>
  <c r="BF21" i="1"/>
  <c r="BF31" i="1"/>
  <c r="BH77" i="1"/>
  <c r="BH25" i="1"/>
  <c r="BI15" i="1"/>
  <c r="BG55" i="1" a="1"/>
  <c r="BG53" i="1" a="1"/>
  <c r="BG51" i="1" a="1"/>
  <c r="BG54" i="1" a="1"/>
  <c r="BG52" i="1" a="1"/>
  <c r="BH28" i="1" l="1" a="1"/>
  <c r="BH28" i="1" s="1"/>
  <c r="BH30" i="1" a="1"/>
  <c r="BH30" i="1" s="1"/>
  <c r="BH29" i="1" a="1"/>
  <c r="BH29" i="1" s="1"/>
  <c r="BH27" i="1" a="1"/>
  <c r="BH27" i="1" s="1"/>
  <c r="BH26" i="1" a="1"/>
  <c r="BH26" i="1" s="1"/>
  <c r="BE58" i="1"/>
  <c r="BF56" i="1"/>
  <c r="BG51" i="1"/>
  <c r="BG52" i="1"/>
  <c r="BG55" i="1"/>
  <c r="BG53" i="1"/>
  <c r="BG54" i="1"/>
  <c r="BH50" i="1"/>
  <c r="BI19" i="1" a="1"/>
  <c r="BI19" i="1" s="1"/>
  <c r="BI16" i="1" a="1"/>
  <c r="BI16" i="1" s="1"/>
  <c r="BI20" i="1" a="1"/>
  <c r="BI20" i="1" s="1"/>
  <c r="BI17" i="1" a="1"/>
  <c r="BI17" i="1" s="1"/>
  <c r="BI18" i="1" a="1"/>
  <c r="BI18" i="1" s="1"/>
  <c r="BH81" i="1" a="1"/>
  <c r="BH81" i="1" s="1"/>
  <c r="BH82" i="1" a="1"/>
  <c r="BH82" i="1" s="1"/>
  <c r="BH79" i="1" a="1"/>
  <c r="BH79" i="1" s="1"/>
  <c r="BH80" i="1" a="1"/>
  <c r="BH80" i="1" s="1"/>
  <c r="BH78" i="1" a="1"/>
  <c r="BH78" i="1" s="1"/>
  <c r="BG21" i="1"/>
  <c r="BG31" i="1"/>
  <c r="BI77" i="1"/>
  <c r="BI25" i="1"/>
  <c r="BJ15" i="1"/>
  <c r="BH54" i="1" a="1"/>
  <c r="BH55" i="1" a="1"/>
  <c r="BH51" i="1" a="1"/>
  <c r="BH52" i="1" a="1"/>
  <c r="BH53" i="1" a="1"/>
  <c r="BI28" i="1" l="1" a="1"/>
  <c r="BI28" i="1" s="1"/>
  <c r="BI29" i="1" a="1"/>
  <c r="BI29" i="1" s="1"/>
  <c r="BI30" i="1" a="1"/>
  <c r="BI30" i="1" s="1"/>
  <c r="BI27" i="1" a="1"/>
  <c r="BI27" i="1" s="1"/>
  <c r="BI26" i="1" a="1"/>
  <c r="BI26" i="1" s="1"/>
  <c r="BF58" i="1"/>
  <c r="BG56" i="1"/>
  <c r="BH51" i="1"/>
  <c r="BH52" i="1"/>
  <c r="BH53" i="1"/>
  <c r="BH55" i="1"/>
  <c r="BH54" i="1"/>
  <c r="BI50" i="1"/>
  <c r="BJ16" i="1" a="1"/>
  <c r="BJ16" i="1" s="1"/>
  <c r="BJ19" i="1" a="1"/>
  <c r="BJ19" i="1" s="1"/>
  <c r="BJ17" i="1" a="1"/>
  <c r="BJ17" i="1" s="1"/>
  <c r="BJ18" i="1" a="1"/>
  <c r="BJ18" i="1" s="1"/>
  <c r="BJ20" i="1" a="1"/>
  <c r="BJ20" i="1" s="1"/>
  <c r="BI81" i="1" a="1"/>
  <c r="BI81" i="1" s="1"/>
  <c r="BI82" i="1" a="1"/>
  <c r="BI82" i="1" s="1"/>
  <c r="BI79" i="1" a="1"/>
  <c r="BI79" i="1" s="1"/>
  <c r="BI80" i="1" a="1"/>
  <c r="BI80" i="1" s="1"/>
  <c r="BI78" i="1" a="1"/>
  <c r="BI78" i="1" s="1"/>
  <c r="BH21" i="1"/>
  <c r="BH31" i="1"/>
  <c r="BJ77" i="1"/>
  <c r="BJ25" i="1"/>
  <c r="BK15" i="1"/>
  <c r="BI51" i="1" a="1"/>
  <c r="BI55" i="1" a="1"/>
  <c r="BI54" i="1" a="1"/>
  <c r="BI53" i="1" a="1"/>
  <c r="BI52" i="1" a="1"/>
  <c r="BJ26" i="1" l="1" a="1"/>
  <c r="BJ26" i="1" s="1"/>
  <c r="BJ27" i="1" a="1"/>
  <c r="BJ27" i="1" s="1"/>
  <c r="BJ30" i="1" a="1"/>
  <c r="BJ30" i="1" s="1"/>
  <c r="BJ29" i="1" a="1"/>
  <c r="BJ29" i="1" s="1"/>
  <c r="BJ28" i="1" a="1"/>
  <c r="BJ28" i="1" s="1"/>
  <c r="BG58" i="1"/>
  <c r="BH56" i="1"/>
  <c r="BI54" i="1"/>
  <c r="BI55" i="1"/>
  <c r="BI51" i="1"/>
  <c r="BI52" i="1"/>
  <c r="BI53" i="1"/>
  <c r="BJ50" i="1"/>
  <c r="BK17" i="1" a="1"/>
  <c r="BK17" i="1" s="1"/>
  <c r="BK20" i="1" a="1"/>
  <c r="BK20" i="1" s="1"/>
  <c r="BK16" i="1" a="1"/>
  <c r="BK16" i="1" s="1"/>
  <c r="BK19" i="1" a="1"/>
  <c r="BK19" i="1" s="1"/>
  <c r="BK18" i="1" a="1"/>
  <c r="BK18" i="1" s="1"/>
  <c r="BJ81" i="1" a="1"/>
  <c r="BJ81" i="1" s="1"/>
  <c r="BJ82" i="1" a="1"/>
  <c r="BJ82" i="1" s="1"/>
  <c r="BJ79" i="1" a="1"/>
  <c r="BJ79" i="1" s="1"/>
  <c r="BJ80" i="1" a="1"/>
  <c r="BJ80" i="1" s="1"/>
  <c r="BJ78" i="1" a="1"/>
  <c r="BJ78" i="1" s="1"/>
  <c r="BI21" i="1"/>
  <c r="BI31" i="1"/>
  <c r="BK77" i="1"/>
  <c r="BK25" i="1"/>
  <c r="BL15" i="1"/>
  <c r="BJ51" i="1" a="1"/>
  <c r="BJ55" i="1" a="1"/>
  <c r="BJ54" i="1" a="1"/>
  <c r="BJ52" i="1" a="1"/>
  <c r="BJ53" i="1" a="1"/>
  <c r="BK26" i="1" l="1" a="1"/>
  <c r="BK26" i="1" s="1"/>
  <c r="BK30" i="1" a="1"/>
  <c r="BK30" i="1" s="1"/>
  <c r="BK27" i="1" a="1"/>
  <c r="BK27" i="1" s="1"/>
  <c r="BK29" i="1" a="1"/>
  <c r="BK29" i="1" s="1"/>
  <c r="BK28" i="1" a="1"/>
  <c r="BK28" i="1" s="1"/>
  <c r="BH58" i="1"/>
  <c r="BI56" i="1"/>
  <c r="BJ53" i="1"/>
  <c r="BJ54" i="1"/>
  <c r="BJ55" i="1"/>
  <c r="BJ51" i="1"/>
  <c r="BJ52" i="1"/>
  <c r="BK50" i="1"/>
  <c r="BL17" i="1" a="1"/>
  <c r="BL17" i="1" s="1"/>
  <c r="BL20" i="1" a="1"/>
  <c r="BL20" i="1" s="1"/>
  <c r="BL18" i="1" a="1"/>
  <c r="BL18" i="1" s="1"/>
  <c r="BL16" i="1" a="1"/>
  <c r="BL16" i="1" s="1"/>
  <c r="BL19" i="1" a="1"/>
  <c r="BL19" i="1" s="1"/>
  <c r="BK82" i="1" a="1"/>
  <c r="BK82" i="1" s="1"/>
  <c r="BK81" i="1" a="1"/>
  <c r="BK81" i="1" s="1"/>
  <c r="BK78" i="1" a="1"/>
  <c r="BK78" i="1" s="1"/>
  <c r="BK80" i="1" a="1"/>
  <c r="BK80" i="1" s="1"/>
  <c r="BK79" i="1" a="1"/>
  <c r="BK79" i="1" s="1"/>
  <c r="BJ21" i="1"/>
  <c r="BK21" i="1"/>
  <c r="BJ31" i="1"/>
  <c r="BL77" i="1"/>
  <c r="BL25" i="1"/>
  <c r="BM15" i="1"/>
  <c r="BK52" i="1" a="1"/>
  <c r="BK51" i="1" a="1"/>
  <c r="BK54" i="1" a="1"/>
  <c r="BK53" i="1" a="1"/>
  <c r="BK55" i="1" a="1"/>
  <c r="BL26" i="1" l="1" a="1"/>
  <c r="BL26" i="1" s="1"/>
  <c r="BL27" i="1" a="1"/>
  <c r="BL27" i="1" s="1"/>
  <c r="BL28" i="1" a="1"/>
  <c r="BL28" i="1" s="1"/>
  <c r="BL30" i="1" a="1"/>
  <c r="BL30" i="1" s="1"/>
  <c r="BL29" i="1" a="1"/>
  <c r="BL29" i="1" s="1"/>
  <c r="BI58" i="1"/>
  <c r="BJ56" i="1"/>
  <c r="BK51" i="1"/>
  <c r="BK52" i="1"/>
  <c r="BK53" i="1"/>
  <c r="BK55" i="1"/>
  <c r="BK54" i="1"/>
  <c r="BL50" i="1"/>
  <c r="BM17" i="1" a="1"/>
  <c r="BM17" i="1" s="1"/>
  <c r="BM18" i="1" a="1"/>
  <c r="BM18" i="1" s="1"/>
  <c r="BM16" i="1" a="1"/>
  <c r="BM16" i="1" s="1"/>
  <c r="BM20" i="1" a="1"/>
  <c r="BM20" i="1" s="1"/>
  <c r="BM19" i="1" a="1"/>
  <c r="BM19" i="1" s="1"/>
  <c r="BL81" i="1" a="1"/>
  <c r="BL81" i="1" s="1"/>
  <c r="BL82" i="1" a="1"/>
  <c r="BL82" i="1" s="1"/>
  <c r="BL78" i="1" a="1"/>
  <c r="BL78" i="1" s="1"/>
  <c r="BL80" i="1" a="1"/>
  <c r="BL80" i="1" s="1"/>
  <c r="BL79" i="1" a="1"/>
  <c r="BL79" i="1" s="1"/>
  <c r="BK31" i="1"/>
  <c r="BM77" i="1"/>
  <c r="BM25" i="1"/>
  <c r="BN15" i="1"/>
  <c r="BL52" i="1" a="1"/>
  <c r="BL51" i="1" a="1"/>
  <c r="BL54" i="1" a="1"/>
  <c r="BL53" i="1" a="1"/>
  <c r="BL55" i="1" a="1"/>
  <c r="BM30" i="1" l="1" a="1"/>
  <c r="BM30" i="1" s="1"/>
  <c r="BM27" i="1" a="1"/>
  <c r="BM27" i="1" s="1"/>
  <c r="BM28" i="1" a="1"/>
  <c r="BM28" i="1" s="1"/>
  <c r="BM26" i="1" a="1"/>
  <c r="BM26" i="1" s="1"/>
  <c r="BM29" i="1" a="1"/>
  <c r="BM29" i="1" s="1"/>
  <c r="BK56" i="1"/>
  <c r="BJ58" i="1"/>
  <c r="BL51" i="1"/>
  <c r="BL55" i="1"/>
  <c r="BL52" i="1"/>
  <c r="BL53" i="1"/>
  <c r="BL54" i="1"/>
  <c r="BM50" i="1"/>
  <c r="BN19" i="1" a="1"/>
  <c r="BN19" i="1" s="1"/>
  <c r="BN18" i="1" a="1"/>
  <c r="BN18" i="1" s="1"/>
  <c r="BN20" i="1" a="1"/>
  <c r="BN20" i="1" s="1"/>
  <c r="BN17" i="1" a="1"/>
  <c r="BN17" i="1" s="1"/>
  <c r="BN16" i="1" a="1"/>
  <c r="BN16" i="1" s="1"/>
  <c r="BM81" i="1" a="1"/>
  <c r="BM81" i="1" s="1"/>
  <c r="BM82" i="1" a="1"/>
  <c r="BM82" i="1" s="1"/>
  <c r="BM80" i="1" a="1"/>
  <c r="BM80" i="1" s="1"/>
  <c r="BM79" i="1" a="1"/>
  <c r="BM79" i="1" s="1"/>
  <c r="BM78" i="1" a="1"/>
  <c r="BM78" i="1" s="1"/>
  <c r="BL21" i="1"/>
  <c r="BM21" i="1"/>
  <c r="BL31" i="1"/>
  <c r="BN77" i="1"/>
  <c r="BN25" i="1"/>
  <c r="BO15" i="1"/>
  <c r="BM54" i="1" a="1"/>
  <c r="BM53" i="1" a="1"/>
  <c r="BM51" i="1" a="1"/>
  <c r="BM52" i="1" a="1"/>
  <c r="BM55" i="1" a="1"/>
  <c r="BN30" i="1" l="1" a="1"/>
  <c r="BN30" i="1" s="1"/>
  <c r="BN28" i="1" a="1"/>
  <c r="BN28" i="1" s="1"/>
  <c r="BN29" i="1" a="1"/>
  <c r="BN29" i="1" s="1"/>
  <c r="BN27" i="1" a="1"/>
  <c r="BN27" i="1" s="1"/>
  <c r="BN26" i="1" a="1"/>
  <c r="BN26" i="1" s="1"/>
  <c r="BK58" i="1"/>
  <c r="BL56" i="1"/>
  <c r="BM51" i="1"/>
  <c r="BM55" i="1"/>
  <c r="BM52" i="1"/>
  <c r="BM53" i="1"/>
  <c r="BM54" i="1"/>
  <c r="BN50" i="1"/>
  <c r="BO18" i="1" a="1"/>
  <c r="BO18" i="1" s="1"/>
  <c r="BO19" i="1" a="1"/>
  <c r="BO19" i="1" s="1"/>
  <c r="BO20" i="1" a="1"/>
  <c r="BO20" i="1" s="1"/>
  <c r="BO17" i="1" a="1"/>
  <c r="BO17" i="1" s="1"/>
  <c r="BO16" i="1" a="1"/>
  <c r="BO16" i="1" s="1"/>
  <c r="BN81" i="1" a="1"/>
  <c r="BN81" i="1" s="1"/>
  <c r="BN82" i="1" a="1"/>
  <c r="BN82" i="1" s="1"/>
  <c r="BN80" i="1" a="1"/>
  <c r="BN80" i="1" s="1"/>
  <c r="BN79" i="1" a="1"/>
  <c r="BN79" i="1" s="1"/>
  <c r="BN78" i="1" a="1"/>
  <c r="BN78" i="1" s="1"/>
  <c r="BN21" i="1"/>
  <c r="BM31" i="1"/>
  <c r="BO77" i="1"/>
  <c r="BO25" i="1"/>
  <c r="BP15" i="1"/>
  <c r="BN51" i="1" a="1"/>
  <c r="BN52" i="1" a="1"/>
  <c r="BN55" i="1" a="1"/>
  <c r="BN54" i="1" a="1"/>
  <c r="BN53" i="1" a="1"/>
  <c r="BO26" i="1" l="1" a="1"/>
  <c r="BO26" i="1" s="1"/>
  <c r="BO30" i="1" a="1"/>
  <c r="BO30" i="1" s="1"/>
  <c r="BO29" i="1" a="1"/>
  <c r="BO29" i="1" s="1"/>
  <c r="BO27" i="1" a="1"/>
  <c r="BO27" i="1" s="1"/>
  <c r="BO28" i="1" a="1"/>
  <c r="BO28" i="1" s="1"/>
  <c r="BM56" i="1"/>
  <c r="BL58" i="1"/>
  <c r="BN51" i="1"/>
  <c r="BN52" i="1"/>
  <c r="BN53" i="1"/>
  <c r="BN54" i="1"/>
  <c r="BN55" i="1"/>
  <c r="BO50" i="1"/>
  <c r="BP16" i="1" a="1"/>
  <c r="BP16" i="1" s="1"/>
  <c r="BP18" i="1" a="1"/>
  <c r="BP18" i="1" s="1"/>
  <c r="BP17" i="1" a="1"/>
  <c r="BP17" i="1" s="1"/>
  <c r="BP19" i="1" a="1"/>
  <c r="BP19" i="1" s="1"/>
  <c r="BP20" i="1" a="1"/>
  <c r="BP20" i="1" s="1"/>
  <c r="BO81" i="1" a="1"/>
  <c r="BO81" i="1" s="1"/>
  <c r="BO82" i="1" a="1"/>
  <c r="BO82" i="1" s="1"/>
  <c r="BO80" i="1" a="1"/>
  <c r="BO80" i="1" s="1"/>
  <c r="BO79" i="1" a="1"/>
  <c r="BO79" i="1" s="1"/>
  <c r="BO78" i="1" a="1"/>
  <c r="BO78" i="1" s="1"/>
  <c r="BN31" i="1"/>
  <c r="BP77" i="1"/>
  <c r="BP25" i="1"/>
  <c r="BQ15" i="1"/>
  <c r="BO53" i="1" a="1"/>
  <c r="BO51" i="1" a="1"/>
  <c r="BO54" i="1" a="1"/>
  <c r="BO52" i="1" a="1"/>
  <c r="BO55" i="1" a="1"/>
  <c r="BP28" i="1" l="1" a="1"/>
  <c r="BP28" i="1" s="1"/>
  <c r="BP27" i="1" a="1"/>
  <c r="BP27" i="1" s="1"/>
  <c r="BP29" i="1" a="1"/>
  <c r="BP29" i="1" s="1"/>
  <c r="BP30" i="1" a="1"/>
  <c r="BP30" i="1" s="1"/>
  <c r="BP26" i="1" a="1"/>
  <c r="BP26" i="1" s="1"/>
  <c r="BM58" i="1"/>
  <c r="BN56" i="1"/>
  <c r="BO54" i="1"/>
  <c r="BO51" i="1"/>
  <c r="BO55" i="1"/>
  <c r="BO53" i="1"/>
  <c r="BO52" i="1"/>
  <c r="BP50" i="1"/>
  <c r="BQ19" i="1" a="1"/>
  <c r="BQ19" i="1" s="1"/>
  <c r="BQ16" i="1" a="1"/>
  <c r="BQ16" i="1" s="1"/>
  <c r="BQ17" i="1" a="1"/>
  <c r="BQ17" i="1" s="1"/>
  <c r="BQ18" i="1" a="1"/>
  <c r="BQ18" i="1" s="1"/>
  <c r="BQ20" i="1" a="1"/>
  <c r="BQ20" i="1" s="1"/>
  <c r="BP81" i="1" a="1"/>
  <c r="BP81" i="1" s="1"/>
  <c r="BP82" i="1" a="1"/>
  <c r="BP82" i="1" s="1"/>
  <c r="BP78" i="1" a="1"/>
  <c r="BP78" i="1" s="1"/>
  <c r="BP80" i="1" a="1"/>
  <c r="BP80" i="1" s="1"/>
  <c r="BP79" i="1" a="1"/>
  <c r="BP79" i="1" s="1"/>
  <c r="BO21" i="1"/>
  <c r="BP21" i="1"/>
  <c r="BO31" i="1"/>
  <c r="BQ77" i="1"/>
  <c r="BQ25" i="1"/>
  <c r="BR15" i="1"/>
  <c r="BP52" i="1" a="1"/>
  <c r="BP51" i="1" a="1"/>
  <c r="BP55" i="1" a="1"/>
  <c r="BP53" i="1" a="1"/>
  <c r="BP54" i="1" a="1"/>
  <c r="BQ27" i="1" l="1" a="1"/>
  <c r="BQ27" i="1" s="1"/>
  <c r="BQ28" i="1" a="1"/>
  <c r="BQ28" i="1" s="1"/>
  <c r="BQ30" i="1" a="1"/>
  <c r="BQ30" i="1" s="1"/>
  <c r="BQ29" i="1" a="1"/>
  <c r="BQ29" i="1" s="1"/>
  <c r="BQ26" i="1" a="1"/>
  <c r="BQ26" i="1" s="1"/>
  <c r="BN58" i="1"/>
  <c r="BO56" i="1"/>
  <c r="BP53" i="1"/>
  <c r="BP54" i="1"/>
  <c r="BP51" i="1"/>
  <c r="BP52" i="1"/>
  <c r="BP55" i="1"/>
  <c r="BQ50" i="1"/>
  <c r="BR19" i="1" a="1"/>
  <c r="BR19" i="1" s="1"/>
  <c r="BR16" i="1" a="1"/>
  <c r="BR16" i="1" s="1"/>
  <c r="BR20" i="1" a="1"/>
  <c r="BR20" i="1" s="1"/>
  <c r="BR17" i="1" a="1"/>
  <c r="BR17" i="1" s="1"/>
  <c r="BR18" i="1" a="1"/>
  <c r="BR18" i="1" s="1"/>
  <c r="BQ82" i="1" a="1"/>
  <c r="BQ82" i="1" s="1"/>
  <c r="BQ81" i="1" a="1"/>
  <c r="BQ81" i="1" s="1"/>
  <c r="BQ78" i="1" a="1"/>
  <c r="BQ78" i="1" s="1"/>
  <c r="BQ79" i="1" a="1"/>
  <c r="BQ79" i="1" s="1"/>
  <c r="BQ80" i="1" a="1"/>
  <c r="BQ80" i="1" s="1"/>
  <c r="BP31" i="1"/>
  <c r="BR77" i="1"/>
  <c r="BR25" i="1"/>
  <c r="BS15" i="1"/>
  <c r="BQ55" i="1" a="1"/>
  <c r="BQ52" i="1" a="1"/>
  <c r="BQ53" i="1" a="1"/>
  <c r="BQ54" i="1" a="1"/>
  <c r="BQ51" i="1" a="1"/>
  <c r="BR29" i="1" l="1" a="1"/>
  <c r="BR29" i="1" s="1"/>
  <c r="BR27" i="1" a="1"/>
  <c r="BR27" i="1" s="1"/>
  <c r="BR26" i="1" a="1"/>
  <c r="BR26" i="1" s="1"/>
  <c r="BR28" i="1" a="1"/>
  <c r="BR28" i="1" s="1"/>
  <c r="BR30" i="1" a="1"/>
  <c r="BR30" i="1" s="1"/>
  <c r="BO58" i="1"/>
  <c r="BP56" i="1"/>
  <c r="BQ51" i="1"/>
  <c r="BQ52" i="1"/>
  <c r="BQ53" i="1"/>
  <c r="BQ54" i="1"/>
  <c r="BQ55" i="1"/>
  <c r="BR50" i="1"/>
  <c r="BS19" i="1" a="1"/>
  <c r="BS19" i="1" s="1"/>
  <c r="BS20" i="1" a="1"/>
  <c r="BS20" i="1" s="1"/>
  <c r="BS17" i="1" a="1"/>
  <c r="BS17" i="1" s="1"/>
  <c r="BS18" i="1" a="1"/>
  <c r="BS18" i="1" s="1"/>
  <c r="BS16" i="1" a="1"/>
  <c r="BS16" i="1" s="1"/>
  <c r="BR81" i="1" a="1"/>
  <c r="BR81" i="1" s="1"/>
  <c r="BR82" i="1" a="1"/>
  <c r="BR82" i="1" s="1"/>
  <c r="BR78" i="1" a="1"/>
  <c r="BR78" i="1" s="1"/>
  <c r="BR79" i="1" a="1"/>
  <c r="BR79" i="1" s="1"/>
  <c r="BR80" i="1" a="1"/>
  <c r="BR80" i="1" s="1"/>
  <c r="BQ21" i="1"/>
  <c r="BQ31" i="1"/>
  <c r="BS77" i="1"/>
  <c r="BS25" i="1"/>
  <c r="BT15" i="1"/>
  <c r="BR54" i="1" a="1"/>
  <c r="BR53" i="1" a="1"/>
  <c r="BR52" i="1" a="1"/>
  <c r="BR55" i="1" a="1"/>
  <c r="BR51" i="1" a="1"/>
  <c r="BS28" i="1" l="1" a="1"/>
  <c r="BS28" i="1" s="1"/>
  <c r="BS26" i="1" a="1"/>
  <c r="BS26" i="1" s="1"/>
  <c r="BS30" i="1" a="1"/>
  <c r="BS30" i="1" s="1"/>
  <c r="BS29" i="1" a="1"/>
  <c r="BS29" i="1" s="1"/>
  <c r="BS27" i="1" a="1"/>
  <c r="BS27" i="1" s="1"/>
  <c r="BP58" i="1"/>
  <c r="BQ56" i="1"/>
  <c r="BR51" i="1"/>
  <c r="BR52" i="1"/>
  <c r="BR55" i="1"/>
  <c r="BR53" i="1"/>
  <c r="BR54" i="1"/>
  <c r="BS50" i="1"/>
  <c r="BT17" i="1" a="1"/>
  <c r="BT17" i="1" s="1"/>
  <c r="BT20" i="1" a="1"/>
  <c r="BT20" i="1" s="1"/>
  <c r="BT18" i="1" a="1"/>
  <c r="BT18" i="1" s="1"/>
  <c r="BT19" i="1" a="1"/>
  <c r="BT19" i="1" s="1"/>
  <c r="BT16" i="1" a="1"/>
  <c r="BT16" i="1" s="1"/>
  <c r="BS81" i="1" a="1"/>
  <c r="BS81" i="1" s="1"/>
  <c r="BS82" i="1" a="1"/>
  <c r="BS82" i="1" s="1"/>
  <c r="BS78" i="1" a="1"/>
  <c r="BS78" i="1" s="1"/>
  <c r="BS79" i="1" a="1"/>
  <c r="BS79" i="1" s="1"/>
  <c r="BS80" i="1" a="1"/>
  <c r="BS80" i="1" s="1"/>
  <c r="BR21" i="1"/>
  <c r="BR31" i="1"/>
  <c r="BT77" i="1"/>
  <c r="BT25" i="1"/>
  <c r="BU15" i="1"/>
  <c r="BS53" i="1" a="1"/>
  <c r="BS51" i="1" a="1"/>
  <c r="BS55" i="1" a="1"/>
  <c r="BS52" i="1" a="1"/>
  <c r="BS54" i="1" a="1"/>
  <c r="BT26" i="1" l="1" a="1"/>
  <c r="BT26" i="1" s="1"/>
  <c r="BT28" i="1" a="1"/>
  <c r="BT28" i="1" s="1"/>
  <c r="BT29" i="1" a="1"/>
  <c r="BT29" i="1" s="1"/>
  <c r="BT30" i="1" a="1"/>
  <c r="BT30" i="1" s="1"/>
  <c r="BT27" i="1" a="1"/>
  <c r="BT27" i="1" s="1"/>
  <c r="BQ58" i="1"/>
  <c r="BR56" i="1"/>
  <c r="BS53" i="1"/>
  <c r="BS52" i="1"/>
  <c r="BS55" i="1"/>
  <c r="BS54" i="1"/>
  <c r="BS51" i="1"/>
  <c r="BT50" i="1"/>
  <c r="BU17" i="1" a="1"/>
  <c r="BU17" i="1" s="1"/>
  <c r="BU20" i="1" a="1"/>
  <c r="BU20" i="1" s="1"/>
  <c r="BU16" i="1" a="1"/>
  <c r="BU16" i="1" s="1"/>
  <c r="BU19" i="1" a="1"/>
  <c r="BU19" i="1" s="1"/>
  <c r="BU18" i="1" a="1"/>
  <c r="BU18" i="1" s="1"/>
  <c r="BT81" i="1" a="1"/>
  <c r="BT81" i="1" s="1"/>
  <c r="BT82" i="1" a="1"/>
  <c r="BT82" i="1" s="1"/>
  <c r="BT78" i="1" a="1"/>
  <c r="BT78" i="1" s="1"/>
  <c r="BT79" i="1" a="1"/>
  <c r="BT79" i="1" s="1"/>
  <c r="BT80" i="1" a="1"/>
  <c r="BT80" i="1" s="1"/>
  <c r="BS21" i="1"/>
  <c r="BS31" i="1"/>
  <c r="BU77" i="1"/>
  <c r="BU25" i="1"/>
  <c r="BV15" i="1"/>
  <c r="BT53" i="1" a="1"/>
  <c r="BT51" i="1" a="1"/>
  <c r="BT55" i="1" a="1"/>
  <c r="BT54" i="1" a="1"/>
  <c r="BT52" i="1" a="1"/>
  <c r="BU26" i="1" l="1" a="1"/>
  <c r="BU26" i="1" s="1"/>
  <c r="BU28" i="1" a="1"/>
  <c r="BU28" i="1" s="1"/>
  <c r="BU29" i="1" a="1"/>
  <c r="BU29" i="1" s="1"/>
  <c r="BU30" i="1" a="1"/>
  <c r="BU30" i="1" s="1"/>
  <c r="BU27" i="1" a="1"/>
  <c r="BU27" i="1" s="1"/>
  <c r="BS56" i="1"/>
  <c r="BR58" i="1"/>
  <c r="BT51" i="1"/>
  <c r="BT52" i="1"/>
  <c r="BT53" i="1"/>
  <c r="BT54" i="1"/>
  <c r="BT55" i="1"/>
  <c r="BU50" i="1"/>
  <c r="BV17" i="1" a="1"/>
  <c r="BV17" i="1" s="1"/>
  <c r="BV16" i="1" a="1"/>
  <c r="BV16" i="1" s="1"/>
  <c r="BV20" i="1" a="1"/>
  <c r="BV20" i="1" s="1"/>
  <c r="BV19" i="1" a="1"/>
  <c r="BV19" i="1" s="1"/>
  <c r="BV18" i="1" a="1"/>
  <c r="BV18" i="1" s="1"/>
  <c r="BU81" i="1" a="1"/>
  <c r="BU81" i="1" s="1"/>
  <c r="BU82" i="1" a="1"/>
  <c r="BU82" i="1" s="1"/>
  <c r="BU78" i="1" a="1"/>
  <c r="BU78" i="1" s="1"/>
  <c r="BU79" i="1" a="1"/>
  <c r="BU79" i="1" s="1"/>
  <c r="BU80" i="1" a="1"/>
  <c r="BU80" i="1" s="1"/>
  <c r="BT21" i="1"/>
  <c r="BT31" i="1"/>
  <c r="BV77" i="1"/>
  <c r="BV25" i="1"/>
  <c r="BW15" i="1"/>
  <c r="BU51" i="1" a="1"/>
  <c r="BU53" i="1" a="1"/>
  <c r="BU54" i="1" a="1"/>
  <c r="BU52" i="1" a="1"/>
  <c r="BU55" i="1" a="1"/>
  <c r="BV30" i="1" l="1" a="1"/>
  <c r="BV30" i="1" s="1"/>
  <c r="BV26" i="1" a="1"/>
  <c r="BV26" i="1" s="1"/>
  <c r="BV27" i="1" a="1"/>
  <c r="BV27" i="1" s="1"/>
  <c r="BV28" i="1" a="1"/>
  <c r="BV28" i="1" s="1"/>
  <c r="BV29" i="1" a="1"/>
  <c r="BV29" i="1" s="1"/>
  <c r="BS58" i="1"/>
  <c r="BT56" i="1"/>
  <c r="BU51" i="1"/>
  <c r="BU52" i="1"/>
  <c r="BU55" i="1"/>
  <c r="BU54" i="1"/>
  <c r="BU53" i="1"/>
  <c r="BV50" i="1"/>
  <c r="BW18" i="1" a="1"/>
  <c r="BW18" i="1" s="1"/>
  <c r="BW16" i="1" a="1"/>
  <c r="BW16" i="1" s="1"/>
  <c r="BW20" i="1" a="1"/>
  <c r="BW20" i="1" s="1"/>
  <c r="BW17" i="1" a="1"/>
  <c r="BW17" i="1" s="1"/>
  <c r="BW19" i="1" a="1"/>
  <c r="BW19" i="1" s="1"/>
  <c r="BV81" i="1" a="1"/>
  <c r="BV81" i="1" s="1"/>
  <c r="BV82" i="1" a="1"/>
  <c r="BV82" i="1" s="1"/>
  <c r="BV78" i="1" a="1"/>
  <c r="BV78" i="1" s="1"/>
  <c r="BV79" i="1" a="1"/>
  <c r="BV79" i="1" s="1"/>
  <c r="BV80" i="1" a="1"/>
  <c r="BV80" i="1" s="1"/>
  <c r="BU21" i="1"/>
  <c r="BU31" i="1"/>
  <c r="BW77" i="1"/>
  <c r="BW25" i="1"/>
  <c r="BX15" i="1"/>
  <c r="BV51" i="1" a="1"/>
  <c r="BV54" i="1" a="1"/>
  <c r="BV53" i="1" a="1"/>
  <c r="BV55" i="1" a="1"/>
  <c r="BV52" i="1" a="1"/>
  <c r="BW27" i="1" l="1" a="1"/>
  <c r="BW27" i="1" s="1"/>
  <c r="BW29" i="1" a="1"/>
  <c r="BW29" i="1" s="1"/>
  <c r="BW30" i="1" a="1"/>
  <c r="BW30" i="1" s="1"/>
  <c r="BW28" i="1" a="1"/>
  <c r="BW28" i="1" s="1"/>
  <c r="BW26" i="1" a="1"/>
  <c r="BW26" i="1" s="1"/>
  <c r="BT58" i="1"/>
  <c r="BU56" i="1"/>
  <c r="BV54" i="1"/>
  <c r="BV51" i="1"/>
  <c r="BV52" i="1"/>
  <c r="BV55" i="1"/>
  <c r="BV53" i="1"/>
  <c r="BW50" i="1"/>
  <c r="BX16" i="1" a="1"/>
  <c r="BX16" i="1" s="1"/>
  <c r="BX18" i="1" a="1"/>
  <c r="BX18" i="1" s="1"/>
  <c r="BX20" i="1" a="1"/>
  <c r="BX20" i="1" s="1"/>
  <c r="BX17" i="1" a="1"/>
  <c r="BX17" i="1" s="1"/>
  <c r="BX19" i="1" a="1"/>
  <c r="BX19" i="1" s="1"/>
  <c r="BW82" i="1" a="1"/>
  <c r="BW82" i="1" s="1"/>
  <c r="BW81" i="1" a="1"/>
  <c r="BW81" i="1" s="1"/>
  <c r="BW80" i="1" a="1"/>
  <c r="BW80" i="1" s="1"/>
  <c r="BW79" i="1" a="1"/>
  <c r="BW79" i="1" s="1"/>
  <c r="BW78" i="1" a="1"/>
  <c r="BW78" i="1" s="1"/>
  <c r="BV21" i="1"/>
  <c r="BV31" i="1"/>
  <c r="BX77" i="1"/>
  <c r="BX25" i="1"/>
  <c r="BY15" i="1"/>
  <c r="BW51" i="1" a="1"/>
  <c r="BW52" i="1" a="1"/>
  <c r="BW54" i="1" a="1"/>
  <c r="BW53" i="1" a="1"/>
  <c r="BW55" i="1" a="1"/>
  <c r="BX29" i="1" l="1" a="1"/>
  <c r="BX29" i="1" s="1"/>
  <c r="BX26" i="1" a="1"/>
  <c r="BX26" i="1" s="1"/>
  <c r="BX30" i="1" a="1"/>
  <c r="BX30" i="1" s="1"/>
  <c r="BX28" i="1" a="1"/>
  <c r="BX28" i="1" s="1"/>
  <c r="BX27" i="1" a="1"/>
  <c r="BX27" i="1" s="1"/>
  <c r="BU58" i="1"/>
  <c r="BV56" i="1"/>
  <c r="BW51" i="1"/>
  <c r="BW53" i="1"/>
  <c r="BW54" i="1"/>
  <c r="BW55" i="1"/>
  <c r="BW52" i="1"/>
  <c r="BX50" i="1"/>
  <c r="BY16" i="1" a="1"/>
  <c r="BY16" i="1" s="1"/>
  <c r="BY18" i="1" a="1"/>
  <c r="BY18" i="1" s="1"/>
  <c r="BY20" i="1" a="1"/>
  <c r="BY20" i="1" s="1"/>
  <c r="BY17" i="1" a="1"/>
  <c r="BY17" i="1" s="1"/>
  <c r="BY19" i="1" a="1"/>
  <c r="BY19" i="1" s="1"/>
  <c r="BX81" i="1" a="1"/>
  <c r="BX81" i="1" s="1"/>
  <c r="BX82" i="1" a="1"/>
  <c r="BX82" i="1" s="1"/>
  <c r="BX80" i="1" a="1"/>
  <c r="BX80" i="1" s="1"/>
  <c r="BX79" i="1" a="1"/>
  <c r="BX79" i="1" s="1"/>
  <c r="BX78" i="1" a="1"/>
  <c r="BX78" i="1" s="1"/>
  <c r="BW21" i="1"/>
  <c r="BW31" i="1"/>
  <c r="BY77" i="1"/>
  <c r="BY25" i="1"/>
  <c r="BZ15" i="1"/>
  <c r="BX54" i="1" a="1"/>
  <c r="BX53" i="1" a="1"/>
  <c r="BX52" i="1" a="1"/>
  <c r="BX55" i="1" a="1"/>
  <c r="BX51" i="1" a="1"/>
  <c r="BY27" i="1" l="1" a="1"/>
  <c r="BY27" i="1" s="1"/>
  <c r="BY26" i="1" a="1"/>
  <c r="BY26" i="1" s="1"/>
  <c r="BY29" i="1" a="1"/>
  <c r="BY29" i="1" s="1"/>
  <c r="BY30" i="1" a="1"/>
  <c r="BY30" i="1" s="1"/>
  <c r="BY28" i="1" a="1"/>
  <c r="BY28" i="1" s="1"/>
  <c r="BV58" i="1"/>
  <c r="BW56" i="1"/>
  <c r="BX51" i="1"/>
  <c r="BX52" i="1"/>
  <c r="BX55" i="1"/>
  <c r="BX53" i="1"/>
  <c r="BX54" i="1"/>
  <c r="BY50" i="1"/>
  <c r="BZ19" i="1" a="1"/>
  <c r="BZ19" i="1" s="1"/>
  <c r="BZ16" i="1" a="1"/>
  <c r="BZ16" i="1" s="1"/>
  <c r="BZ18" i="1" a="1"/>
  <c r="BZ18" i="1" s="1"/>
  <c r="BZ20" i="1" a="1"/>
  <c r="BZ20" i="1" s="1"/>
  <c r="BZ17" i="1" a="1"/>
  <c r="BZ17" i="1" s="1"/>
  <c r="BY81" i="1" a="1"/>
  <c r="BY81" i="1" s="1"/>
  <c r="BY82" i="1" a="1"/>
  <c r="BY82" i="1" s="1"/>
  <c r="BY80" i="1" a="1"/>
  <c r="BY80" i="1" s="1"/>
  <c r="BY79" i="1" a="1"/>
  <c r="BY79" i="1" s="1"/>
  <c r="BY78" i="1" a="1"/>
  <c r="BY78" i="1" s="1"/>
  <c r="BX21" i="1"/>
  <c r="BX31" i="1"/>
  <c r="BZ77" i="1"/>
  <c r="BZ25" i="1"/>
  <c r="CA15" i="1"/>
  <c r="BY55" i="1" a="1"/>
  <c r="BY51" i="1" a="1"/>
  <c r="BY54" i="1" a="1"/>
  <c r="BY53" i="1" a="1"/>
  <c r="BY52" i="1" a="1"/>
  <c r="BZ26" i="1" l="1" a="1"/>
  <c r="BZ26" i="1" s="1"/>
  <c r="BZ30" i="1" a="1"/>
  <c r="BZ30" i="1" s="1"/>
  <c r="BZ28" i="1" a="1"/>
  <c r="BZ28" i="1" s="1"/>
  <c r="BZ29" i="1" a="1"/>
  <c r="BZ29" i="1" s="1"/>
  <c r="BZ27" i="1" a="1"/>
  <c r="BZ27" i="1" s="1"/>
  <c r="BW58" i="1"/>
  <c r="BX56" i="1"/>
  <c r="BY51" i="1"/>
  <c r="BY52" i="1"/>
  <c r="BY55" i="1"/>
  <c r="BY53" i="1"/>
  <c r="BY54" i="1"/>
  <c r="BZ50" i="1"/>
  <c r="CA20" i="1" a="1"/>
  <c r="CA20" i="1" s="1"/>
  <c r="CA19" i="1" a="1"/>
  <c r="CA19" i="1" s="1"/>
  <c r="CA18" i="1" a="1"/>
  <c r="CA18" i="1" s="1"/>
  <c r="CA16" i="1" a="1"/>
  <c r="CA16" i="1" s="1"/>
  <c r="CA17" i="1" a="1"/>
  <c r="CA17" i="1" s="1"/>
  <c r="BZ81" i="1" a="1"/>
  <c r="BZ81" i="1" s="1"/>
  <c r="BZ82" i="1" a="1"/>
  <c r="BZ82" i="1" s="1"/>
  <c r="BZ80" i="1" a="1"/>
  <c r="BZ80" i="1" s="1"/>
  <c r="BZ79" i="1" a="1"/>
  <c r="BZ79" i="1" s="1"/>
  <c r="BZ78" i="1" a="1"/>
  <c r="BZ78" i="1" s="1"/>
  <c r="BY21" i="1"/>
  <c r="BY31" i="1"/>
  <c r="CA77" i="1"/>
  <c r="CA25" i="1"/>
  <c r="CB15" i="1"/>
  <c r="BZ55" i="1" a="1"/>
  <c r="BZ53" i="1" a="1"/>
  <c r="BZ52" i="1" a="1"/>
  <c r="BZ51" i="1" a="1"/>
  <c r="BZ54" i="1" a="1"/>
  <c r="CA28" i="1" l="1" a="1"/>
  <c r="CA28" i="1" s="1"/>
  <c r="CA26" i="1" a="1"/>
  <c r="CA26" i="1" s="1"/>
  <c r="CA27" i="1" a="1"/>
  <c r="CA27" i="1" s="1"/>
  <c r="CA29" i="1" a="1"/>
  <c r="CA29" i="1" s="1"/>
  <c r="CA30" i="1" a="1"/>
  <c r="CA30" i="1" s="1"/>
  <c r="BX58" i="1"/>
  <c r="BY56" i="1"/>
  <c r="BZ51" i="1"/>
  <c r="BZ52" i="1"/>
  <c r="BZ53" i="1"/>
  <c r="BZ55" i="1"/>
  <c r="BZ54" i="1"/>
  <c r="CA50" i="1"/>
  <c r="CB17" i="1" a="1"/>
  <c r="CB17" i="1" s="1"/>
  <c r="CB20" i="1" a="1"/>
  <c r="CB20" i="1" s="1"/>
  <c r="CB19" i="1" a="1"/>
  <c r="CB19" i="1" s="1"/>
  <c r="CB16" i="1" a="1"/>
  <c r="CB16" i="1" s="1"/>
  <c r="CB18" i="1" a="1"/>
  <c r="CB18" i="1" s="1"/>
  <c r="CA81" i="1" a="1"/>
  <c r="CA81" i="1" s="1"/>
  <c r="CA82" i="1" a="1"/>
  <c r="CA82" i="1" s="1"/>
  <c r="CA80" i="1" a="1"/>
  <c r="CA80" i="1" s="1"/>
  <c r="CA79" i="1" a="1"/>
  <c r="CA79" i="1" s="1"/>
  <c r="CA78" i="1" a="1"/>
  <c r="CA78" i="1" s="1"/>
  <c r="BZ21" i="1"/>
  <c r="BZ31" i="1"/>
  <c r="CB77" i="1"/>
  <c r="CB25" i="1"/>
  <c r="CC15" i="1"/>
  <c r="CA53" i="1" a="1"/>
  <c r="CA51" i="1" a="1"/>
  <c r="CA55" i="1" a="1"/>
  <c r="CA52" i="1" a="1"/>
  <c r="CA54" i="1" a="1"/>
  <c r="CB29" i="1" l="1" a="1"/>
  <c r="CB29" i="1" s="1"/>
  <c r="CB26" i="1" a="1"/>
  <c r="CB26" i="1" s="1"/>
  <c r="CB30" i="1" a="1"/>
  <c r="CB30" i="1" s="1"/>
  <c r="CB27" i="1" a="1"/>
  <c r="CB27" i="1" s="1"/>
  <c r="CB28" i="1" a="1"/>
  <c r="CB28" i="1" s="1"/>
  <c r="BY58" i="1"/>
  <c r="BZ56" i="1"/>
  <c r="CA52" i="1"/>
  <c r="CA55" i="1"/>
  <c r="CA51" i="1"/>
  <c r="CA54" i="1"/>
  <c r="CA53" i="1"/>
  <c r="CB50" i="1"/>
  <c r="CC17" i="1" a="1"/>
  <c r="CC17" i="1" s="1"/>
  <c r="CC19" i="1" a="1"/>
  <c r="CC19" i="1" s="1"/>
  <c r="CC18" i="1" a="1"/>
  <c r="CC18" i="1" s="1"/>
  <c r="CC16" i="1" a="1"/>
  <c r="CC16" i="1" s="1"/>
  <c r="CC20" i="1" a="1"/>
  <c r="CC20" i="1" s="1"/>
  <c r="CB81" i="1" a="1"/>
  <c r="CB81" i="1" s="1"/>
  <c r="CB82" i="1" a="1"/>
  <c r="CB82" i="1" s="1"/>
  <c r="CB78" i="1" a="1"/>
  <c r="CB78" i="1" s="1"/>
  <c r="CB80" i="1" a="1"/>
  <c r="CB80" i="1" s="1"/>
  <c r="CB79" i="1" a="1"/>
  <c r="CB79" i="1" s="1"/>
  <c r="CA21" i="1"/>
  <c r="CA31" i="1"/>
  <c r="CC77" i="1"/>
  <c r="CC25" i="1"/>
  <c r="CD15" i="1"/>
  <c r="CB53" i="1" a="1"/>
  <c r="CB52" i="1" a="1"/>
  <c r="CB55" i="1" a="1"/>
  <c r="CB54" i="1" a="1"/>
  <c r="CB51" i="1" a="1"/>
  <c r="CC28" i="1" l="1" a="1"/>
  <c r="CC28" i="1" s="1"/>
  <c r="CC29" i="1" a="1"/>
  <c r="CC29" i="1" s="1"/>
  <c r="CC27" i="1" a="1"/>
  <c r="CC27" i="1" s="1"/>
  <c r="CC26" i="1" a="1"/>
  <c r="CC26" i="1" s="1"/>
  <c r="CC30" i="1" a="1"/>
  <c r="CC30" i="1" s="1"/>
  <c r="BZ58" i="1"/>
  <c r="CA56" i="1"/>
  <c r="CB54" i="1"/>
  <c r="CB51" i="1"/>
  <c r="CB55" i="1"/>
  <c r="CB52" i="1"/>
  <c r="CB53" i="1"/>
  <c r="CC50" i="1"/>
  <c r="CD17" i="1" a="1"/>
  <c r="CD17" i="1" s="1"/>
  <c r="CD20" i="1" a="1"/>
  <c r="CD20" i="1" s="1"/>
  <c r="CD19" i="1" a="1"/>
  <c r="CD19" i="1" s="1"/>
  <c r="CD18" i="1" a="1"/>
  <c r="CD18" i="1" s="1"/>
  <c r="CD16" i="1" a="1"/>
  <c r="CD16" i="1" s="1"/>
  <c r="CC81" i="1" a="1"/>
  <c r="CC81" i="1" s="1"/>
  <c r="CC82" i="1" a="1"/>
  <c r="CC82" i="1" s="1"/>
  <c r="CC78" i="1" a="1"/>
  <c r="CC78" i="1" s="1"/>
  <c r="CC80" i="1" a="1"/>
  <c r="CC80" i="1" s="1"/>
  <c r="CC79" i="1" a="1"/>
  <c r="CC79" i="1" s="1"/>
  <c r="CB21" i="1"/>
  <c r="CB31" i="1"/>
  <c r="CD77" i="1"/>
  <c r="CD25" i="1"/>
  <c r="CE15" i="1"/>
  <c r="CC55" i="1" a="1"/>
  <c r="CC54" i="1" a="1"/>
  <c r="CC51" i="1" a="1"/>
  <c r="CC53" i="1" a="1"/>
  <c r="CC52" i="1" a="1"/>
  <c r="CD29" i="1" l="1" a="1"/>
  <c r="CD29" i="1" s="1"/>
  <c r="CD27" i="1" a="1"/>
  <c r="CD27" i="1" s="1"/>
  <c r="CD26" i="1" a="1"/>
  <c r="CD26" i="1" s="1"/>
  <c r="CD30" i="1" a="1"/>
  <c r="CD30" i="1" s="1"/>
  <c r="CD28" i="1" a="1"/>
  <c r="CD28" i="1" s="1"/>
  <c r="CA58" i="1"/>
  <c r="CB56" i="1"/>
  <c r="CC51" i="1"/>
  <c r="CC53" i="1"/>
  <c r="CC54" i="1"/>
  <c r="CC55" i="1"/>
  <c r="CC52" i="1"/>
  <c r="CD50" i="1"/>
  <c r="CE18" i="1" a="1"/>
  <c r="CE18" i="1" s="1"/>
  <c r="CE17" i="1" a="1"/>
  <c r="CE17" i="1" s="1"/>
  <c r="CE20" i="1" a="1"/>
  <c r="CE20" i="1" s="1"/>
  <c r="CE19" i="1" a="1"/>
  <c r="CE19" i="1" s="1"/>
  <c r="CE16" i="1" a="1"/>
  <c r="CE16" i="1" s="1"/>
  <c r="CD81" i="1" a="1"/>
  <c r="CD81" i="1" s="1"/>
  <c r="CD82" i="1" a="1"/>
  <c r="CD82" i="1" s="1"/>
  <c r="CD78" i="1" a="1"/>
  <c r="CD78" i="1" s="1"/>
  <c r="CD80" i="1" a="1"/>
  <c r="CD80" i="1" s="1"/>
  <c r="CD79" i="1" a="1"/>
  <c r="CD79" i="1" s="1"/>
  <c r="CC21" i="1"/>
  <c r="CC31" i="1"/>
  <c r="CE77" i="1"/>
  <c r="CE25" i="1"/>
  <c r="CF15" i="1"/>
  <c r="CD52" i="1" a="1"/>
  <c r="CD54" i="1" a="1"/>
  <c r="CD55" i="1" a="1"/>
  <c r="CD53" i="1" a="1"/>
  <c r="CD51" i="1" a="1"/>
  <c r="CE27" i="1" l="1" a="1"/>
  <c r="CE27" i="1" s="1"/>
  <c r="CE26" i="1" a="1"/>
  <c r="CE26" i="1" s="1"/>
  <c r="CE28" i="1" a="1"/>
  <c r="CE28" i="1" s="1"/>
  <c r="CE29" i="1" a="1"/>
  <c r="CE29" i="1" s="1"/>
  <c r="CE30" i="1" a="1"/>
  <c r="CE30" i="1" s="1"/>
  <c r="CB58" i="1"/>
  <c r="CC56" i="1"/>
  <c r="CD51" i="1"/>
  <c r="CD55" i="1"/>
  <c r="CD53" i="1"/>
  <c r="CD54" i="1"/>
  <c r="CD52" i="1"/>
  <c r="CE50" i="1"/>
  <c r="CF16" i="1" a="1"/>
  <c r="CF16" i="1" s="1"/>
  <c r="CF18" i="1" a="1"/>
  <c r="CF18" i="1" s="1"/>
  <c r="CF17" i="1" a="1"/>
  <c r="CF17" i="1" s="1"/>
  <c r="CF20" i="1" a="1"/>
  <c r="CF20" i="1" s="1"/>
  <c r="CF19" i="1" a="1"/>
  <c r="CF19" i="1" s="1"/>
  <c r="CE81" i="1" a="1"/>
  <c r="CE81" i="1" s="1"/>
  <c r="CE82" i="1" a="1"/>
  <c r="CE82" i="1" s="1"/>
  <c r="CE79" i="1" a="1"/>
  <c r="CE79" i="1" s="1"/>
  <c r="CE78" i="1" a="1"/>
  <c r="CE78" i="1" s="1"/>
  <c r="CE80" i="1" a="1"/>
  <c r="CE80" i="1" s="1"/>
  <c r="CD21" i="1"/>
  <c r="CD31" i="1"/>
  <c r="CF77" i="1"/>
  <c r="CF25" i="1"/>
  <c r="CG15" i="1"/>
  <c r="CE55" i="1" a="1"/>
  <c r="CE53" i="1" a="1"/>
  <c r="CE51" i="1" a="1"/>
  <c r="CE54" i="1" a="1"/>
  <c r="CE52" i="1" a="1"/>
  <c r="CF27" i="1" l="1" a="1"/>
  <c r="CF27" i="1" s="1"/>
  <c r="CF29" i="1" a="1"/>
  <c r="CF29" i="1" s="1"/>
  <c r="CF30" i="1" a="1"/>
  <c r="CF30" i="1" s="1"/>
  <c r="CF26" i="1" a="1"/>
  <c r="CF26" i="1" s="1"/>
  <c r="CF28" i="1" a="1"/>
  <c r="CF28" i="1" s="1"/>
  <c r="CC58" i="1"/>
  <c r="CD56" i="1"/>
  <c r="CE51" i="1"/>
  <c r="CE52" i="1"/>
  <c r="CE53" i="1"/>
  <c r="CE55" i="1"/>
  <c r="CE54" i="1"/>
  <c r="CF50" i="1"/>
  <c r="CG16" i="1" a="1"/>
  <c r="CG16" i="1" s="1"/>
  <c r="CG18" i="1" a="1"/>
  <c r="CG18" i="1" s="1"/>
  <c r="CG17" i="1" a="1"/>
  <c r="CG17" i="1" s="1"/>
  <c r="CG19" i="1" a="1"/>
  <c r="CG19" i="1" s="1"/>
  <c r="CG20" i="1" a="1"/>
  <c r="CG20" i="1" s="1"/>
  <c r="CF81" i="1" a="1"/>
  <c r="CF81" i="1" s="1"/>
  <c r="CF82" i="1" a="1"/>
  <c r="CF82" i="1" s="1"/>
  <c r="CF78" i="1" a="1"/>
  <c r="CF78" i="1" s="1"/>
  <c r="CF79" i="1" a="1"/>
  <c r="CF79" i="1" s="1"/>
  <c r="CF80" i="1" a="1"/>
  <c r="CF80" i="1" s="1"/>
  <c r="CE21" i="1"/>
  <c r="CE31" i="1"/>
  <c r="CG77" i="1"/>
  <c r="CG25" i="1"/>
  <c r="CH15" i="1"/>
  <c r="CF51" i="1" a="1"/>
  <c r="CF55" i="1" a="1"/>
  <c r="CF52" i="1" a="1"/>
  <c r="CF54" i="1" a="1"/>
  <c r="CF53" i="1" a="1"/>
  <c r="CG27" i="1" l="1" a="1"/>
  <c r="CG27" i="1" s="1"/>
  <c r="CG26" i="1" a="1"/>
  <c r="CG26" i="1" s="1"/>
  <c r="CG29" i="1" a="1"/>
  <c r="CG29" i="1" s="1"/>
  <c r="CG30" i="1" a="1"/>
  <c r="CG30" i="1" s="1"/>
  <c r="CG28" i="1" a="1"/>
  <c r="CG28" i="1" s="1"/>
  <c r="CD58" i="1"/>
  <c r="CE56" i="1"/>
  <c r="CF51" i="1"/>
  <c r="CF52" i="1"/>
  <c r="CF53" i="1"/>
  <c r="CF54" i="1"/>
  <c r="CF55" i="1"/>
  <c r="CG50" i="1"/>
  <c r="CH19" i="1" a="1"/>
  <c r="CH19" i="1" s="1"/>
  <c r="CH16" i="1" a="1"/>
  <c r="CH16" i="1" s="1"/>
  <c r="CH18" i="1" a="1"/>
  <c r="CH18" i="1" s="1"/>
  <c r="CH17" i="1" a="1"/>
  <c r="CH17" i="1" s="1"/>
  <c r="CH20" i="1" a="1"/>
  <c r="CH20" i="1" s="1"/>
  <c r="CG81" i="1" a="1"/>
  <c r="CG81" i="1" s="1"/>
  <c r="CG82" i="1" a="1"/>
  <c r="CG82" i="1" s="1"/>
  <c r="CG78" i="1" a="1"/>
  <c r="CG78" i="1" s="1"/>
  <c r="CG80" i="1" a="1"/>
  <c r="CG80" i="1" s="1"/>
  <c r="CG79" i="1" a="1"/>
  <c r="CG79" i="1" s="1"/>
  <c r="CF21" i="1"/>
  <c r="CG21" i="1"/>
  <c r="CF31" i="1"/>
  <c r="CH77" i="1"/>
  <c r="CH25" i="1"/>
  <c r="CI15" i="1"/>
  <c r="CG55" i="1" a="1"/>
  <c r="CG53" i="1" a="1"/>
  <c r="CG52" i="1" a="1"/>
  <c r="CG54" i="1" a="1"/>
  <c r="CG51" i="1" a="1"/>
  <c r="CH30" i="1" l="1" a="1"/>
  <c r="CH30" i="1" s="1"/>
  <c r="CH26" i="1" a="1"/>
  <c r="CH26" i="1" s="1"/>
  <c r="CH28" i="1" a="1"/>
  <c r="CH28" i="1" s="1"/>
  <c r="CH29" i="1" a="1"/>
  <c r="CH29" i="1" s="1"/>
  <c r="CH27" i="1" a="1"/>
  <c r="CH27" i="1" s="1"/>
  <c r="CE58" i="1"/>
  <c r="CF56" i="1"/>
  <c r="CG51" i="1"/>
  <c r="CG52" i="1"/>
  <c r="CG53" i="1"/>
  <c r="CG55" i="1"/>
  <c r="CG54" i="1"/>
  <c r="CH50" i="1"/>
  <c r="CI19" i="1" a="1"/>
  <c r="CI19" i="1" s="1"/>
  <c r="CI16" i="1" a="1"/>
  <c r="CI16" i="1" s="1"/>
  <c r="CI20" i="1" a="1"/>
  <c r="CI20" i="1" s="1"/>
  <c r="CI18" i="1" a="1"/>
  <c r="CI18" i="1" s="1"/>
  <c r="CI17" i="1" a="1"/>
  <c r="CI17" i="1" s="1"/>
  <c r="CH81" i="1" a="1"/>
  <c r="CH81" i="1" s="1"/>
  <c r="CH82" i="1" a="1"/>
  <c r="CH82" i="1" s="1"/>
  <c r="CH78" i="1" a="1"/>
  <c r="CH78" i="1" s="1"/>
  <c r="CH79" i="1" a="1"/>
  <c r="CH79" i="1" s="1"/>
  <c r="CH80" i="1" a="1"/>
  <c r="CH80" i="1" s="1"/>
  <c r="CG31" i="1"/>
  <c r="CI77" i="1"/>
  <c r="CI25" i="1"/>
  <c r="CJ15" i="1"/>
  <c r="CH51" i="1" a="1"/>
  <c r="CH55" i="1" a="1"/>
  <c r="CH54" i="1" a="1"/>
  <c r="CH53" i="1" a="1"/>
  <c r="CH52" i="1" a="1"/>
  <c r="CI27" i="1" l="1" a="1"/>
  <c r="CI27" i="1" s="1"/>
  <c r="CI29" i="1" a="1"/>
  <c r="CI29" i="1" s="1"/>
  <c r="CI28" i="1" a="1"/>
  <c r="CI28" i="1" s="1"/>
  <c r="CI30" i="1" a="1"/>
  <c r="CI30" i="1" s="1"/>
  <c r="CI26" i="1" a="1"/>
  <c r="CI26" i="1" s="1"/>
  <c r="CF58" i="1"/>
  <c r="CG56" i="1"/>
  <c r="CH51" i="1"/>
  <c r="CH52" i="1"/>
  <c r="CH53" i="1"/>
  <c r="CH54" i="1"/>
  <c r="CH55" i="1"/>
  <c r="CI50" i="1"/>
  <c r="CJ20" i="1" a="1"/>
  <c r="CJ20" i="1" s="1"/>
  <c r="CJ19" i="1" a="1"/>
  <c r="CJ19" i="1" s="1"/>
  <c r="CJ16" i="1" a="1"/>
  <c r="CJ16" i="1" s="1"/>
  <c r="CJ17" i="1" a="1"/>
  <c r="CJ17" i="1" s="1"/>
  <c r="CJ18" i="1" a="1"/>
  <c r="CJ18" i="1" s="1"/>
  <c r="CI82" i="1" a="1"/>
  <c r="CI82" i="1" s="1"/>
  <c r="CI81" i="1" a="1"/>
  <c r="CI81" i="1" s="1"/>
  <c r="CI80" i="1" a="1"/>
  <c r="CI80" i="1" s="1"/>
  <c r="CI79" i="1" a="1"/>
  <c r="CI79" i="1" s="1"/>
  <c r="CI78" i="1" a="1"/>
  <c r="CI78" i="1" s="1"/>
  <c r="CH21" i="1"/>
  <c r="CH31" i="1"/>
  <c r="CJ77" i="1"/>
  <c r="CJ25" i="1"/>
  <c r="CK15" i="1"/>
  <c r="CI52" i="1" a="1"/>
  <c r="CI54" i="1" a="1"/>
  <c r="CI51" i="1" a="1"/>
  <c r="CI53" i="1" a="1"/>
  <c r="CI55" i="1" a="1"/>
  <c r="CJ27" i="1" l="1" a="1"/>
  <c r="CJ27" i="1" s="1"/>
  <c r="CJ29" i="1" a="1"/>
  <c r="CJ29" i="1" s="1"/>
  <c r="CJ30" i="1" a="1"/>
  <c r="CJ30" i="1" s="1"/>
  <c r="CJ28" i="1" a="1"/>
  <c r="CJ28" i="1" s="1"/>
  <c r="CJ26" i="1" a="1"/>
  <c r="CJ26" i="1" s="1"/>
  <c r="CG58" i="1"/>
  <c r="CH56" i="1"/>
  <c r="CI51" i="1"/>
  <c r="CI54" i="1"/>
  <c r="CI52" i="1"/>
  <c r="CI53" i="1"/>
  <c r="CI55" i="1"/>
  <c r="CJ50" i="1"/>
  <c r="CK20" i="1" a="1"/>
  <c r="CK20" i="1" s="1"/>
  <c r="CK16" i="1" a="1"/>
  <c r="CK16" i="1" s="1"/>
  <c r="CK19" i="1" a="1"/>
  <c r="CK19" i="1" s="1"/>
  <c r="CK17" i="1" a="1"/>
  <c r="CK17" i="1" s="1"/>
  <c r="CK18" i="1" a="1"/>
  <c r="CK18" i="1" s="1"/>
  <c r="CJ81" i="1" a="1"/>
  <c r="CJ81" i="1" s="1"/>
  <c r="CJ82" i="1" a="1"/>
  <c r="CJ82" i="1" s="1"/>
  <c r="CJ80" i="1" a="1"/>
  <c r="CJ80" i="1" s="1"/>
  <c r="CJ79" i="1" a="1"/>
  <c r="CJ79" i="1" s="1"/>
  <c r="CJ78" i="1" a="1"/>
  <c r="CJ78" i="1" s="1"/>
  <c r="CI21" i="1"/>
  <c r="CI31" i="1"/>
  <c r="CK77" i="1"/>
  <c r="CK25" i="1"/>
  <c r="CL15" i="1"/>
  <c r="CJ51" i="1" a="1"/>
  <c r="CJ54" i="1" a="1"/>
  <c r="CJ55" i="1" a="1"/>
  <c r="CJ53" i="1" a="1"/>
  <c r="CJ52" i="1" a="1"/>
  <c r="CK26" i="1" l="1" a="1"/>
  <c r="CK26" i="1" s="1"/>
  <c r="CK28" i="1" a="1"/>
  <c r="CK28" i="1" s="1"/>
  <c r="CK30" i="1" a="1"/>
  <c r="CK30" i="1" s="1"/>
  <c r="CK27" i="1" a="1"/>
  <c r="CK27" i="1" s="1"/>
  <c r="CK29" i="1" a="1"/>
  <c r="CK29" i="1" s="1"/>
  <c r="CH58" i="1"/>
  <c r="CI56" i="1"/>
  <c r="CJ51" i="1"/>
  <c r="CJ53" i="1"/>
  <c r="CJ55" i="1"/>
  <c r="CJ54" i="1"/>
  <c r="CJ52" i="1"/>
  <c r="CK50" i="1"/>
  <c r="CL17" i="1" a="1"/>
  <c r="CL17" i="1" s="1"/>
  <c r="CL18" i="1" a="1"/>
  <c r="CL18" i="1" s="1"/>
  <c r="CL20" i="1" a="1"/>
  <c r="CL20" i="1" s="1"/>
  <c r="CL19" i="1" a="1"/>
  <c r="CL19" i="1" s="1"/>
  <c r="CL16" i="1" a="1"/>
  <c r="CL16" i="1" s="1"/>
  <c r="CK81" i="1" a="1"/>
  <c r="CK81" i="1" s="1"/>
  <c r="CK82" i="1" a="1"/>
  <c r="CK82" i="1" s="1"/>
  <c r="CK78" i="1" a="1"/>
  <c r="CK78" i="1" s="1"/>
  <c r="CK80" i="1" a="1"/>
  <c r="CK80" i="1" s="1"/>
  <c r="CK79" i="1" a="1"/>
  <c r="CK79" i="1" s="1"/>
  <c r="CJ21" i="1"/>
  <c r="CK21" i="1"/>
  <c r="CJ31" i="1"/>
  <c r="CL77" i="1"/>
  <c r="CL25" i="1"/>
  <c r="CM15" i="1"/>
  <c r="CK55" i="1" a="1"/>
  <c r="CK53" i="1" a="1"/>
  <c r="CK51" i="1" a="1"/>
  <c r="CK52" i="1" a="1"/>
  <c r="CK54" i="1" a="1"/>
  <c r="CL26" i="1" l="1" a="1"/>
  <c r="CL26" i="1" s="1"/>
  <c r="CL30" i="1" a="1"/>
  <c r="CL30" i="1" s="1"/>
  <c r="CL28" i="1" a="1"/>
  <c r="CL28" i="1" s="1"/>
  <c r="CL29" i="1" a="1"/>
  <c r="CL29" i="1" s="1"/>
  <c r="CL27" i="1" a="1"/>
  <c r="CL27" i="1" s="1"/>
  <c r="CI58" i="1"/>
  <c r="CJ56" i="1"/>
  <c r="CK52" i="1"/>
  <c r="CK53" i="1"/>
  <c r="CK55" i="1"/>
  <c r="CK51" i="1"/>
  <c r="CK54" i="1"/>
  <c r="CL50" i="1"/>
  <c r="CM17" i="1" a="1"/>
  <c r="CM17" i="1" s="1"/>
  <c r="CM18" i="1" a="1"/>
  <c r="CM18" i="1" s="1"/>
  <c r="CM19" i="1" a="1"/>
  <c r="CM19" i="1" s="1"/>
  <c r="CM16" i="1" a="1"/>
  <c r="CM16" i="1" s="1"/>
  <c r="CM20" i="1" a="1"/>
  <c r="CM20" i="1" s="1"/>
  <c r="CL81" i="1" a="1"/>
  <c r="CL81" i="1" s="1"/>
  <c r="CL82" i="1" a="1"/>
  <c r="CL82" i="1" s="1"/>
  <c r="CL80" i="1" a="1"/>
  <c r="CL80" i="1" s="1"/>
  <c r="CL79" i="1" a="1"/>
  <c r="CL79" i="1" s="1"/>
  <c r="CL78" i="1" a="1"/>
  <c r="CL78" i="1" s="1"/>
  <c r="CK31" i="1"/>
  <c r="CM77" i="1"/>
  <c r="CM25" i="1"/>
  <c r="CN15" i="1"/>
  <c r="CL53" i="1" a="1"/>
  <c r="CL51" i="1" a="1"/>
  <c r="CL55" i="1" a="1"/>
  <c r="CL54" i="1" a="1"/>
  <c r="CL52" i="1" a="1"/>
  <c r="CM28" i="1" l="1" a="1"/>
  <c r="CM28" i="1" s="1"/>
  <c r="CM26" i="1" a="1"/>
  <c r="CM26" i="1" s="1"/>
  <c r="CM29" i="1" a="1"/>
  <c r="CM29" i="1" s="1"/>
  <c r="CM30" i="1" a="1"/>
  <c r="CM30" i="1" s="1"/>
  <c r="CM27" i="1" a="1"/>
  <c r="CM27" i="1" s="1"/>
  <c r="CJ58" i="1"/>
  <c r="CK56" i="1"/>
  <c r="CL51" i="1"/>
  <c r="CL52" i="1"/>
  <c r="CL53" i="1"/>
  <c r="CL54" i="1"/>
  <c r="CL55" i="1"/>
  <c r="CM50" i="1"/>
  <c r="CN16" i="1" a="1"/>
  <c r="CN16" i="1" s="1"/>
  <c r="CN19" i="1" a="1"/>
  <c r="CN19" i="1" s="1"/>
  <c r="CN18" i="1" a="1"/>
  <c r="CN18" i="1" s="1"/>
  <c r="CN17" i="1" a="1"/>
  <c r="CN17" i="1" s="1"/>
  <c r="CN20" i="1" a="1"/>
  <c r="CN20" i="1" s="1"/>
  <c r="CM81" i="1" a="1"/>
  <c r="CM81" i="1" s="1"/>
  <c r="CM82" i="1" a="1"/>
  <c r="CM82" i="1" s="1"/>
  <c r="CM80" i="1" a="1"/>
  <c r="CM80" i="1" s="1"/>
  <c r="CM79" i="1" a="1"/>
  <c r="CM79" i="1" s="1"/>
  <c r="CM78" i="1" a="1"/>
  <c r="CM78" i="1" s="1"/>
  <c r="CL21" i="1"/>
  <c r="CM21" i="1"/>
  <c r="CL31" i="1"/>
  <c r="CN77" i="1"/>
  <c r="CN25" i="1"/>
  <c r="CO15" i="1"/>
  <c r="CM55" i="1" a="1"/>
  <c r="CM53" i="1" a="1"/>
  <c r="CM52" i="1" a="1"/>
  <c r="CM51" i="1" a="1"/>
  <c r="CM54" i="1" a="1"/>
  <c r="CN30" i="1" l="1" a="1"/>
  <c r="CN30" i="1" s="1"/>
  <c r="CN29" i="1" a="1"/>
  <c r="CN29" i="1" s="1"/>
  <c r="CN27" i="1" a="1"/>
  <c r="CN27" i="1" s="1"/>
  <c r="CN28" i="1" a="1"/>
  <c r="CN28" i="1" s="1"/>
  <c r="CN26" i="1" a="1"/>
  <c r="CN26" i="1" s="1"/>
  <c r="CK58" i="1"/>
  <c r="CL56" i="1"/>
  <c r="CM51" i="1"/>
  <c r="CM52" i="1"/>
  <c r="CM53" i="1"/>
  <c r="CM55" i="1"/>
  <c r="CM54" i="1"/>
  <c r="CN50" i="1"/>
  <c r="CO16" i="1" a="1"/>
  <c r="CO16" i="1" s="1"/>
  <c r="CO20" i="1" a="1"/>
  <c r="CO20" i="1" s="1"/>
  <c r="CO19" i="1" a="1"/>
  <c r="CO19" i="1" s="1"/>
  <c r="CO18" i="1" a="1"/>
  <c r="CO18" i="1" s="1"/>
  <c r="CO17" i="1" a="1"/>
  <c r="CO17" i="1" s="1"/>
  <c r="CN81" i="1" a="1"/>
  <c r="CN81" i="1" s="1"/>
  <c r="CN82" i="1" a="1"/>
  <c r="CN82" i="1" s="1"/>
  <c r="CN79" i="1" a="1"/>
  <c r="CN79" i="1" s="1"/>
  <c r="CN80" i="1" a="1"/>
  <c r="CN80" i="1" s="1"/>
  <c r="CN78" i="1" a="1"/>
  <c r="CN78" i="1" s="1"/>
  <c r="CM31" i="1"/>
  <c r="CO77" i="1"/>
  <c r="CO25" i="1"/>
  <c r="CP15" i="1"/>
  <c r="CN54" i="1" a="1"/>
  <c r="CN53" i="1" a="1"/>
  <c r="CN55" i="1" a="1"/>
  <c r="CN52" i="1" a="1"/>
  <c r="CN51" i="1" a="1"/>
  <c r="CO29" i="1" l="1" a="1"/>
  <c r="CO29" i="1" s="1"/>
  <c r="CO27" i="1" a="1"/>
  <c r="CO27" i="1" s="1"/>
  <c r="CO26" i="1" a="1"/>
  <c r="CO26" i="1" s="1"/>
  <c r="CO28" i="1" a="1"/>
  <c r="CO28" i="1" s="1"/>
  <c r="CO30" i="1" a="1"/>
  <c r="CO30" i="1" s="1"/>
  <c r="CL58" i="1"/>
  <c r="CM56" i="1"/>
  <c r="CN51" i="1"/>
  <c r="CN52" i="1"/>
  <c r="CN55" i="1"/>
  <c r="CN53" i="1"/>
  <c r="CN54" i="1"/>
  <c r="CO50" i="1"/>
  <c r="CP18" i="1" a="1"/>
  <c r="CP18" i="1" s="1"/>
  <c r="CP16" i="1" a="1"/>
  <c r="CP16" i="1" s="1"/>
  <c r="CP17" i="1" a="1"/>
  <c r="CP17" i="1" s="1"/>
  <c r="CP20" i="1" a="1"/>
  <c r="CP20" i="1" s="1"/>
  <c r="CP19" i="1" a="1"/>
  <c r="CP19" i="1" s="1"/>
  <c r="CO81" i="1" a="1"/>
  <c r="CO81" i="1" s="1"/>
  <c r="CO82" i="1" a="1"/>
  <c r="CO82" i="1" s="1"/>
  <c r="CO79" i="1" a="1"/>
  <c r="CO79" i="1" s="1"/>
  <c r="CO80" i="1" a="1"/>
  <c r="CO80" i="1" s="1"/>
  <c r="CO78" i="1" a="1"/>
  <c r="CO78" i="1" s="1"/>
  <c r="CN21" i="1"/>
  <c r="CN31" i="1"/>
  <c r="CP77" i="1"/>
  <c r="CP25" i="1"/>
  <c r="CQ15" i="1"/>
  <c r="CO53" i="1" a="1"/>
  <c r="CO55" i="1" a="1"/>
  <c r="CO52" i="1" a="1"/>
  <c r="CO51" i="1" a="1"/>
  <c r="CO54" i="1" a="1"/>
  <c r="CP26" i="1" l="1" a="1"/>
  <c r="CP26" i="1" s="1"/>
  <c r="CP28" i="1" a="1"/>
  <c r="CP28" i="1" s="1"/>
  <c r="CP29" i="1" a="1"/>
  <c r="CP29" i="1" s="1"/>
  <c r="CP30" i="1" a="1"/>
  <c r="CP30" i="1" s="1"/>
  <c r="CP27" i="1" a="1"/>
  <c r="CP27" i="1" s="1"/>
  <c r="CM58" i="1"/>
  <c r="CN56" i="1"/>
  <c r="CO51" i="1"/>
  <c r="CO54" i="1"/>
  <c r="CO52" i="1"/>
  <c r="CO55" i="1"/>
  <c r="CO53" i="1"/>
  <c r="CP50" i="1"/>
  <c r="CQ19" i="1" a="1"/>
  <c r="CQ19" i="1" s="1"/>
  <c r="CQ18" i="1" a="1"/>
  <c r="CQ18" i="1" s="1"/>
  <c r="CQ17" i="1" a="1"/>
  <c r="CQ17" i="1" s="1"/>
  <c r="CQ20" i="1" a="1"/>
  <c r="CQ20" i="1" s="1"/>
  <c r="CQ16" i="1" a="1"/>
  <c r="CQ16" i="1" s="1"/>
  <c r="CP81" i="1" a="1"/>
  <c r="CP81" i="1" s="1"/>
  <c r="CP82" i="1" a="1"/>
  <c r="CP82" i="1" s="1"/>
  <c r="CP79" i="1" a="1"/>
  <c r="CP79" i="1" s="1"/>
  <c r="CP78" i="1" a="1"/>
  <c r="CP78" i="1" s="1"/>
  <c r="CP80" i="1" a="1"/>
  <c r="CP80" i="1" s="1"/>
  <c r="CO21" i="1"/>
  <c r="CO31" i="1"/>
  <c r="CQ77" i="1"/>
  <c r="CQ25" i="1"/>
  <c r="CR15" i="1"/>
  <c r="CP51" i="1" a="1"/>
  <c r="CP52" i="1" a="1"/>
  <c r="CP54" i="1" a="1"/>
  <c r="CP55" i="1" a="1"/>
  <c r="CP53" i="1" a="1"/>
  <c r="CQ28" i="1" l="1" a="1"/>
  <c r="CQ28" i="1" s="1"/>
  <c r="CQ27" i="1" a="1"/>
  <c r="CQ27" i="1" s="1"/>
  <c r="CQ29" i="1" a="1"/>
  <c r="CQ29" i="1" s="1"/>
  <c r="CQ30" i="1" a="1"/>
  <c r="CQ30" i="1" s="1"/>
  <c r="CQ26" i="1" a="1"/>
  <c r="CQ26" i="1" s="1"/>
  <c r="CN58" i="1"/>
  <c r="CO56" i="1"/>
  <c r="CP51" i="1"/>
  <c r="CP53" i="1"/>
  <c r="CP55" i="1"/>
  <c r="CP54" i="1"/>
  <c r="CP52" i="1"/>
  <c r="CQ50" i="1"/>
  <c r="CR20" i="1" a="1"/>
  <c r="CR20" i="1" s="1"/>
  <c r="CR18" i="1" a="1"/>
  <c r="CR18" i="1" s="1"/>
  <c r="CR19" i="1" a="1"/>
  <c r="CR19" i="1" s="1"/>
  <c r="CR17" i="1" a="1"/>
  <c r="CR17" i="1" s="1"/>
  <c r="CR16" i="1" a="1"/>
  <c r="CR16" i="1" s="1"/>
  <c r="CQ81" i="1" a="1"/>
  <c r="CQ81" i="1" s="1"/>
  <c r="CQ82" i="1" a="1"/>
  <c r="CQ82" i="1" s="1"/>
  <c r="CQ79" i="1" a="1"/>
  <c r="CQ79" i="1" s="1"/>
  <c r="CQ80" i="1" a="1"/>
  <c r="CQ80" i="1" s="1"/>
  <c r="CQ78" i="1" a="1"/>
  <c r="CQ78" i="1" s="1"/>
  <c r="CP21" i="1"/>
  <c r="CP31" i="1"/>
  <c r="CR77" i="1"/>
  <c r="CR25" i="1"/>
  <c r="CS15" i="1"/>
  <c r="CQ54" i="1" a="1"/>
  <c r="CQ52" i="1" a="1"/>
  <c r="CQ55" i="1" a="1"/>
  <c r="CQ51" i="1" a="1"/>
  <c r="CQ53" i="1" a="1"/>
  <c r="CR29" i="1" l="1" a="1"/>
  <c r="CR29" i="1" s="1"/>
  <c r="CR26" i="1" a="1"/>
  <c r="CR26" i="1" s="1"/>
  <c r="CR27" i="1" a="1"/>
  <c r="CR27" i="1" s="1"/>
  <c r="CR30" i="1" a="1"/>
  <c r="CR30" i="1" s="1"/>
  <c r="CR28" i="1" a="1"/>
  <c r="CR28" i="1" s="1"/>
  <c r="CO58" i="1"/>
  <c r="CP56" i="1"/>
  <c r="CQ53" i="1"/>
  <c r="CQ55" i="1"/>
  <c r="CQ51" i="1"/>
  <c r="CQ54" i="1"/>
  <c r="CQ52" i="1"/>
  <c r="CR50" i="1"/>
  <c r="CS17" i="1" a="1"/>
  <c r="CS17" i="1" s="1"/>
  <c r="CS20" i="1" a="1"/>
  <c r="CS20" i="1" s="1"/>
  <c r="CS16" i="1" a="1"/>
  <c r="CS16" i="1" s="1"/>
  <c r="CS19" i="1" a="1"/>
  <c r="CS19" i="1" s="1"/>
  <c r="CS18" i="1" a="1"/>
  <c r="CS18" i="1" s="1"/>
  <c r="CR81" i="1" a="1"/>
  <c r="CR81" i="1" s="1"/>
  <c r="CR82" i="1" a="1"/>
  <c r="CR82" i="1" s="1"/>
  <c r="CR79" i="1" a="1"/>
  <c r="CR79" i="1" s="1"/>
  <c r="CR80" i="1" a="1"/>
  <c r="CR80" i="1" s="1"/>
  <c r="CR78" i="1" a="1"/>
  <c r="CR78" i="1" s="1"/>
  <c r="CQ21" i="1"/>
  <c r="CQ31" i="1"/>
  <c r="CS77" i="1"/>
  <c r="CS25" i="1"/>
  <c r="CT15" i="1"/>
  <c r="CR51" i="1" a="1"/>
  <c r="CR55" i="1" a="1"/>
  <c r="CR54" i="1" a="1"/>
  <c r="CR53" i="1" a="1"/>
  <c r="CR52" i="1" a="1"/>
  <c r="CS27" i="1" l="1" a="1"/>
  <c r="CS27" i="1" s="1"/>
  <c r="CS29" i="1" a="1"/>
  <c r="CS29" i="1" s="1"/>
  <c r="CS28" i="1" a="1"/>
  <c r="CS28" i="1" s="1"/>
  <c r="CS26" i="1" a="1"/>
  <c r="CS26" i="1" s="1"/>
  <c r="CS30" i="1" a="1"/>
  <c r="CS30" i="1" s="1"/>
  <c r="CP58" i="1"/>
  <c r="CQ56" i="1"/>
  <c r="CR51" i="1"/>
  <c r="CR52" i="1"/>
  <c r="CR53" i="1"/>
  <c r="CR55" i="1"/>
  <c r="CR54" i="1"/>
  <c r="CS50" i="1"/>
  <c r="CT17" i="1" a="1"/>
  <c r="CT17" i="1" s="1"/>
  <c r="CT16" i="1" a="1"/>
  <c r="CT16" i="1" s="1"/>
  <c r="CT19" i="1" a="1"/>
  <c r="CT19" i="1" s="1"/>
  <c r="CT20" i="1" a="1"/>
  <c r="CT20" i="1" s="1"/>
  <c r="CT18" i="1" a="1"/>
  <c r="CT18" i="1" s="1"/>
  <c r="CS82" i="1" a="1"/>
  <c r="CS82" i="1" s="1"/>
  <c r="CS81" i="1" a="1"/>
  <c r="CS81" i="1" s="1"/>
  <c r="CS78" i="1" a="1"/>
  <c r="CS78" i="1" s="1"/>
  <c r="CS80" i="1" a="1"/>
  <c r="CS80" i="1" s="1"/>
  <c r="CS79" i="1" a="1"/>
  <c r="CS79" i="1" s="1"/>
  <c r="CR21" i="1"/>
  <c r="CR31" i="1"/>
  <c r="CT77" i="1"/>
  <c r="CT25" i="1"/>
  <c r="CU15" i="1"/>
  <c r="CS52" i="1" a="1"/>
  <c r="CS55" i="1" a="1"/>
  <c r="CS54" i="1" a="1"/>
  <c r="CS53" i="1" a="1"/>
  <c r="CS51" i="1" a="1"/>
  <c r="CT29" i="1" l="1" a="1"/>
  <c r="CT29" i="1" s="1"/>
  <c r="CT30" i="1" a="1"/>
  <c r="CT30" i="1" s="1"/>
  <c r="CT27" i="1" a="1"/>
  <c r="CT27" i="1" s="1"/>
  <c r="CT28" i="1" a="1"/>
  <c r="CT28" i="1" s="1"/>
  <c r="CT26" i="1" a="1"/>
  <c r="CT26" i="1" s="1"/>
  <c r="CQ58" i="1"/>
  <c r="CR56" i="1"/>
  <c r="CS53" i="1"/>
  <c r="CS52" i="1"/>
  <c r="CS54" i="1"/>
  <c r="CS55" i="1"/>
  <c r="CS51" i="1"/>
  <c r="CT50" i="1"/>
  <c r="CU17" i="1" a="1"/>
  <c r="CU17" i="1" s="1"/>
  <c r="CU16" i="1" a="1"/>
  <c r="CU16" i="1" s="1"/>
  <c r="CU18" i="1" a="1"/>
  <c r="CU18" i="1" s="1"/>
  <c r="CU20" i="1" a="1"/>
  <c r="CU20" i="1" s="1"/>
  <c r="CU19" i="1" a="1"/>
  <c r="CU19" i="1" s="1"/>
  <c r="CT81" i="1" a="1"/>
  <c r="CT81" i="1" s="1"/>
  <c r="CT82" i="1" a="1"/>
  <c r="CT82" i="1" s="1"/>
  <c r="CT78" i="1" a="1"/>
  <c r="CT78" i="1" s="1"/>
  <c r="CT80" i="1" a="1"/>
  <c r="CT80" i="1" s="1"/>
  <c r="CT79" i="1" a="1"/>
  <c r="CT79" i="1" s="1"/>
  <c r="CS21" i="1"/>
  <c r="CS31" i="1"/>
  <c r="CU77" i="1"/>
  <c r="CU25" i="1"/>
  <c r="CV15" i="1"/>
  <c r="CT53" i="1" a="1"/>
  <c r="CT51" i="1" a="1"/>
  <c r="CT55" i="1" a="1"/>
  <c r="CT54" i="1" a="1"/>
  <c r="CT52" i="1" a="1"/>
  <c r="CU29" i="1" l="1" a="1"/>
  <c r="CU29" i="1" s="1"/>
  <c r="CU26" i="1" a="1"/>
  <c r="CU26" i="1" s="1"/>
  <c r="CU28" i="1" a="1"/>
  <c r="CU28" i="1" s="1"/>
  <c r="CU27" i="1" a="1"/>
  <c r="CU27" i="1" s="1"/>
  <c r="CU30" i="1" a="1"/>
  <c r="CU30" i="1" s="1"/>
  <c r="CR58" i="1"/>
  <c r="CS56" i="1"/>
  <c r="CT52" i="1"/>
  <c r="CT53" i="1"/>
  <c r="CT55" i="1"/>
  <c r="CT54" i="1"/>
  <c r="CT51" i="1"/>
  <c r="CU50" i="1"/>
  <c r="CV16" i="1" a="1"/>
  <c r="CV16" i="1" s="1"/>
  <c r="CV19" i="1" a="1"/>
  <c r="CV19" i="1" s="1"/>
  <c r="CV20" i="1" a="1"/>
  <c r="CV20" i="1" s="1"/>
  <c r="CV18" i="1" a="1"/>
  <c r="CV18" i="1" s="1"/>
  <c r="CV17" i="1" a="1"/>
  <c r="CV17" i="1" s="1"/>
  <c r="CU82" i="1" a="1"/>
  <c r="CU82" i="1" s="1"/>
  <c r="CU81" i="1" a="1"/>
  <c r="CU81" i="1" s="1"/>
  <c r="CU78" i="1" a="1"/>
  <c r="CU78" i="1" s="1"/>
  <c r="CU80" i="1" a="1"/>
  <c r="CU80" i="1" s="1"/>
  <c r="CU79" i="1" a="1"/>
  <c r="CU79" i="1" s="1"/>
  <c r="CT21" i="1"/>
  <c r="CU21" i="1"/>
  <c r="CT31" i="1"/>
  <c r="CV77" i="1"/>
  <c r="CV25" i="1"/>
  <c r="CW15" i="1"/>
  <c r="CU51" i="1" a="1"/>
  <c r="CU53" i="1" a="1"/>
  <c r="CU54" i="1" a="1"/>
  <c r="CU55" i="1" a="1"/>
  <c r="CU52" i="1" a="1"/>
  <c r="CV26" i="1" l="1" a="1"/>
  <c r="CV26" i="1" s="1"/>
  <c r="CV28" i="1" a="1"/>
  <c r="CV28" i="1" s="1"/>
  <c r="CV27" i="1" a="1"/>
  <c r="CV27" i="1" s="1"/>
  <c r="CV29" i="1" a="1"/>
  <c r="CV29" i="1" s="1"/>
  <c r="CV30" i="1" a="1"/>
  <c r="CV30" i="1" s="1"/>
  <c r="CS58" i="1"/>
  <c r="CT56" i="1"/>
  <c r="CU51" i="1"/>
  <c r="CU52" i="1"/>
  <c r="CU54" i="1"/>
  <c r="CU53" i="1"/>
  <c r="CU55" i="1"/>
  <c r="CV50" i="1"/>
  <c r="CW16" i="1" a="1"/>
  <c r="CW16" i="1" s="1"/>
  <c r="CW17" i="1" a="1"/>
  <c r="CW17" i="1" s="1"/>
  <c r="CW18" i="1" a="1"/>
  <c r="CW18" i="1" s="1"/>
  <c r="CW20" i="1" a="1"/>
  <c r="CW20" i="1" s="1"/>
  <c r="CW19" i="1" a="1"/>
  <c r="CW19" i="1" s="1"/>
  <c r="CV81" i="1" a="1"/>
  <c r="CV81" i="1" s="1"/>
  <c r="CV82" i="1" a="1"/>
  <c r="CV82" i="1" s="1"/>
  <c r="CV80" i="1" a="1"/>
  <c r="CV80" i="1" s="1"/>
  <c r="CV79" i="1" a="1"/>
  <c r="CV79" i="1" s="1"/>
  <c r="CV78" i="1" a="1"/>
  <c r="CV78" i="1" s="1"/>
  <c r="CU31" i="1"/>
  <c r="CW77" i="1"/>
  <c r="CW25" i="1"/>
  <c r="CX15" i="1"/>
  <c r="CV55" i="1" a="1"/>
  <c r="CV54" i="1" a="1"/>
  <c r="CV52" i="1" a="1"/>
  <c r="CV53" i="1" a="1"/>
  <c r="CV51" i="1" a="1"/>
  <c r="CW30" i="1" l="1" a="1"/>
  <c r="CW30" i="1" s="1"/>
  <c r="CW28" i="1" a="1"/>
  <c r="CW28" i="1" s="1"/>
  <c r="CW27" i="1" a="1"/>
  <c r="CW27" i="1" s="1"/>
  <c r="CW26" i="1" a="1"/>
  <c r="CW26" i="1" s="1"/>
  <c r="CW29" i="1" a="1"/>
  <c r="CW29" i="1" s="1"/>
  <c r="CT58" i="1"/>
  <c r="CU56" i="1"/>
  <c r="CV51" i="1"/>
  <c r="CV54" i="1"/>
  <c r="CV55" i="1"/>
  <c r="CV53" i="1"/>
  <c r="CV52" i="1"/>
  <c r="CW50" i="1"/>
  <c r="CX16" i="1" a="1"/>
  <c r="CX16" i="1" s="1"/>
  <c r="CX17" i="1" a="1"/>
  <c r="CX17" i="1" s="1"/>
  <c r="CX20" i="1" a="1"/>
  <c r="CX20" i="1" s="1"/>
  <c r="CX18" i="1" a="1"/>
  <c r="CX18" i="1" s="1"/>
  <c r="CX19" i="1" a="1"/>
  <c r="CX19" i="1" s="1"/>
  <c r="CW81" i="1" a="1"/>
  <c r="CW81" i="1" s="1"/>
  <c r="CW82" i="1" a="1"/>
  <c r="CW82" i="1" s="1"/>
  <c r="CW80" i="1" a="1"/>
  <c r="CW80" i="1" s="1"/>
  <c r="CW79" i="1" a="1"/>
  <c r="CW79" i="1" s="1"/>
  <c r="CW78" i="1" a="1"/>
  <c r="CW78" i="1" s="1"/>
  <c r="CV21" i="1"/>
  <c r="CV31" i="1"/>
  <c r="CX77" i="1"/>
  <c r="CX25" i="1"/>
  <c r="CY15" i="1"/>
  <c r="CW55" i="1" a="1"/>
  <c r="CW52" i="1" a="1"/>
  <c r="CW54" i="1" a="1"/>
  <c r="CW51" i="1" a="1"/>
  <c r="CW53" i="1" a="1"/>
  <c r="CX29" i="1" l="1" a="1"/>
  <c r="CX29" i="1" s="1"/>
  <c r="CX28" i="1" a="1"/>
  <c r="CX28" i="1" s="1"/>
  <c r="CX27" i="1" a="1"/>
  <c r="CX27" i="1" s="1"/>
  <c r="CX26" i="1" a="1"/>
  <c r="CX26" i="1" s="1"/>
  <c r="CX30" i="1" a="1"/>
  <c r="CX30" i="1" s="1"/>
  <c r="CU58" i="1"/>
  <c r="CV56" i="1"/>
  <c r="CW53" i="1"/>
  <c r="CW51" i="1"/>
  <c r="CW54" i="1"/>
  <c r="CW55" i="1"/>
  <c r="CW52" i="1"/>
  <c r="CX50" i="1"/>
  <c r="CY18" i="1" a="1"/>
  <c r="CY18" i="1" s="1"/>
  <c r="CY20" i="1" a="1"/>
  <c r="CY20" i="1" s="1"/>
  <c r="CY19" i="1" a="1"/>
  <c r="CY19" i="1" s="1"/>
  <c r="CY16" i="1" a="1"/>
  <c r="CY16" i="1" s="1"/>
  <c r="CY17" i="1" a="1"/>
  <c r="CY17" i="1" s="1"/>
  <c r="CX81" i="1" a="1"/>
  <c r="CX81" i="1" s="1"/>
  <c r="CX82" i="1" a="1"/>
  <c r="CX82" i="1" s="1"/>
  <c r="CX80" i="1" a="1"/>
  <c r="CX80" i="1" s="1"/>
  <c r="CX79" i="1" a="1"/>
  <c r="CX79" i="1" s="1"/>
  <c r="CX78" i="1" a="1"/>
  <c r="CX78" i="1" s="1"/>
  <c r="CW21" i="1"/>
  <c r="CW31" i="1"/>
  <c r="CY77" i="1"/>
  <c r="CY25" i="1"/>
  <c r="CZ15" i="1"/>
  <c r="CX51" i="1" a="1"/>
  <c r="CX52" i="1" a="1"/>
  <c r="CX55" i="1" a="1"/>
  <c r="CX53" i="1" a="1"/>
  <c r="CX54" i="1" a="1"/>
  <c r="CY29" i="1" l="1" a="1"/>
  <c r="CY29" i="1" s="1"/>
  <c r="CY28" i="1" a="1"/>
  <c r="CY28" i="1" s="1"/>
  <c r="CY30" i="1" a="1"/>
  <c r="CY30" i="1" s="1"/>
  <c r="CY27" i="1" a="1"/>
  <c r="CY27" i="1" s="1"/>
  <c r="CY26" i="1" a="1"/>
  <c r="CY26" i="1" s="1"/>
  <c r="CV58" i="1"/>
  <c r="CW56" i="1"/>
  <c r="CX51" i="1"/>
  <c r="CX52" i="1"/>
  <c r="CX53" i="1"/>
  <c r="CX54" i="1"/>
  <c r="CX55" i="1"/>
  <c r="CY50" i="1"/>
  <c r="CZ18" i="1" a="1"/>
  <c r="CZ18" i="1" s="1"/>
  <c r="CZ19" i="1" a="1"/>
  <c r="CZ19" i="1" s="1"/>
  <c r="CZ20" i="1" a="1"/>
  <c r="CZ20" i="1" s="1"/>
  <c r="CZ16" i="1" a="1"/>
  <c r="CZ16" i="1" s="1"/>
  <c r="CZ17" i="1" a="1"/>
  <c r="CZ17" i="1" s="1"/>
  <c r="CY81" i="1" a="1"/>
  <c r="CY81" i="1" s="1"/>
  <c r="CY82" i="1" a="1"/>
  <c r="CY82" i="1" s="1"/>
  <c r="CY80" i="1" a="1"/>
  <c r="CY80" i="1" s="1"/>
  <c r="CY79" i="1" a="1"/>
  <c r="CY79" i="1" s="1"/>
  <c r="CY78" i="1" a="1"/>
  <c r="CY78" i="1" s="1"/>
  <c r="CX21" i="1"/>
  <c r="CX31" i="1"/>
  <c r="CZ77" i="1"/>
  <c r="CZ25" i="1"/>
  <c r="DA15" i="1"/>
  <c r="CY55" i="1" a="1"/>
  <c r="CY54" i="1" a="1"/>
  <c r="CY51" i="1" a="1"/>
  <c r="CY52" i="1" a="1"/>
  <c r="CY53" i="1" a="1"/>
  <c r="CZ26" i="1" l="1" a="1"/>
  <c r="CZ26" i="1" s="1"/>
  <c r="CZ30" i="1" a="1"/>
  <c r="CZ30" i="1" s="1"/>
  <c r="CZ28" i="1" a="1"/>
  <c r="CZ28" i="1" s="1"/>
  <c r="CZ29" i="1" a="1"/>
  <c r="CZ29" i="1" s="1"/>
  <c r="CZ27" i="1" a="1"/>
  <c r="CZ27" i="1" s="1"/>
  <c r="CW58" i="1"/>
  <c r="CX56" i="1"/>
  <c r="CY52" i="1"/>
  <c r="CY51" i="1"/>
  <c r="CY53" i="1"/>
  <c r="CY54" i="1"/>
  <c r="CY55" i="1"/>
  <c r="CZ50" i="1"/>
  <c r="DA17" i="1" a="1"/>
  <c r="DA17" i="1" s="1"/>
  <c r="DA18" i="1" a="1"/>
  <c r="DA18" i="1" s="1"/>
  <c r="DA19" i="1" a="1"/>
  <c r="DA19" i="1" s="1"/>
  <c r="DA20" i="1" a="1"/>
  <c r="DA20" i="1" s="1"/>
  <c r="DA16" i="1" a="1"/>
  <c r="DA16" i="1" s="1"/>
  <c r="CZ81" i="1" a="1"/>
  <c r="CZ81" i="1" s="1"/>
  <c r="CZ82" i="1" a="1"/>
  <c r="CZ82" i="1" s="1"/>
  <c r="CZ78" i="1" a="1"/>
  <c r="CZ78" i="1" s="1"/>
  <c r="CZ79" i="1" a="1"/>
  <c r="CZ79" i="1" s="1"/>
  <c r="CZ80" i="1" a="1"/>
  <c r="CZ80" i="1" s="1"/>
  <c r="CY21" i="1"/>
  <c r="CY31" i="1"/>
  <c r="DA77" i="1"/>
  <c r="DA25" i="1"/>
  <c r="DB15" i="1"/>
  <c r="CZ55" i="1" a="1"/>
  <c r="CZ54" i="1" a="1"/>
  <c r="CZ53" i="1" a="1"/>
  <c r="CZ52" i="1" a="1"/>
  <c r="CZ51" i="1" a="1"/>
  <c r="DA27" i="1" l="1" a="1"/>
  <c r="DA27" i="1" s="1"/>
  <c r="DA28" i="1" a="1"/>
  <c r="DA28" i="1" s="1"/>
  <c r="DA29" i="1" a="1"/>
  <c r="DA29" i="1" s="1"/>
  <c r="DA26" i="1" a="1"/>
  <c r="DA26" i="1" s="1"/>
  <c r="DA30" i="1" a="1"/>
  <c r="DA30" i="1" s="1"/>
  <c r="CX58" i="1"/>
  <c r="CY56" i="1"/>
  <c r="CZ52" i="1"/>
  <c r="CZ51" i="1"/>
  <c r="CZ53" i="1"/>
  <c r="CZ54" i="1"/>
  <c r="CZ55" i="1"/>
  <c r="DA50" i="1"/>
  <c r="DB17" i="1" a="1"/>
  <c r="DB17" i="1" s="1"/>
  <c r="DB18" i="1" a="1"/>
  <c r="DB18" i="1" s="1"/>
  <c r="DB19" i="1" a="1"/>
  <c r="DB19" i="1" s="1"/>
  <c r="DB16" i="1" a="1"/>
  <c r="DB16" i="1" s="1"/>
  <c r="DB20" i="1" a="1"/>
  <c r="DB20" i="1" s="1"/>
  <c r="DA81" i="1" a="1"/>
  <c r="DA81" i="1" s="1"/>
  <c r="DA82" i="1" a="1"/>
  <c r="DA82" i="1" s="1"/>
  <c r="DA78" i="1" a="1"/>
  <c r="DA78" i="1" s="1"/>
  <c r="DA79" i="1" a="1"/>
  <c r="DA79" i="1" s="1"/>
  <c r="DA80" i="1" a="1"/>
  <c r="DA80" i="1" s="1"/>
  <c r="CZ21" i="1"/>
  <c r="CZ31" i="1"/>
  <c r="DB77" i="1"/>
  <c r="DB25" i="1"/>
  <c r="DC15" i="1"/>
  <c r="DA54" i="1" a="1"/>
  <c r="DA52" i="1" a="1"/>
  <c r="DA51" i="1" a="1"/>
  <c r="DA53" i="1" a="1"/>
  <c r="DA55" i="1" a="1"/>
  <c r="DB27" i="1" l="1" a="1"/>
  <c r="DB27" i="1" s="1"/>
  <c r="DB28" i="1" a="1"/>
  <c r="DB28" i="1" s="1"/>
  <c r="DB26" i="1" a="1"/>
  <c r="DB26" i="1" s="1"/>
  <c r="DB30" i="1" a="1"/>
  <c r="DB30" i="1" s="1"/>
  <c r="DB29" i="1" a="1"/>
  <c r="DB29" i="1" s="1"/>
  <c r="CY58" i="1"/>
  <c r="CZ56" i="1"/>
  <c r="DA51" i="1"/>
  <c r="DA52" i="1"/>
  <c r="DA54" i="1"/>
  <c r="DA55" i="1"/>
  <c r="DA53" i="1"/>
  <c r="DB50" i="1"/>
  <c r="DC17" i="1" a="1"/>
  <c r="DC17" i="1" s="1"/>
  <c r="DC18" i="1" a="1"/>
  <c r="DC18" i="1" s="1"/>
  <c r="DC19" i="1" a="1"/>
  <c r="DC19" i="1" s="1"/>
  <c r="DC20" i="1" a="1"/>
  <c r="DC20" i="1" s="1"/>
  <c r="DC16" i="1" a="1"/>
  <c r="DC16" i="1" s="1"/>
  <c r="DB81" i="1" a="1"/>
  <c r="DB81" i="1" s="1"/>
  <c r="DB82" i="1" a="1"/>
  <c r="DB82" i="1" s="1"/>
  <c r="DB78" i="1" a="1"/>
  <c r="DB78" i="1" s="1"/>
  <c r="DB79" i="1" a="1"/>
  <c r="DB79" i="1" s="1"/>
  <c r="DB80" i="1" a="1"/>
  <c r="DB80" i="1" s="1"/>
  <c r="DA21" i="1"/>
  <c r="DA31" i="1"/>
  <c r="DC77" i="1"/>
  <c r="DC25" i="1"/>
  <c r="DD15" i="1"/>
  <c r="DB51" i="1" a="1"/>
  <c r="DB53" i="1" a="1"/>
  <c r="DB55" i="1" a="1"/>
  <c r="DB52" i="1" a="1"/>
  <c r="DB54" i="1" a="1"/>
  <c r="DC29" i="1" l="1" a="1"/>
  <c r="DC29" i="1" s="1"/>
  <c r="DC27" i="1" a="1"/>
  <c r="DC27" i="1" s="1"/>
  <c r="DC28" i="1" a="1"/>
  <c r="DC28" i="1" s="1"/>
  <c r="DC26" i="1" a="1"/>
  <c r="DC26" i="1" s="1"/>
  <c r="DC30" i="1" a="1"/>
  <c r="DC30" i="1" s="1"/>
  <c r="CZ58" i="1"/>
  <c r="DA56" i="1"/>
  <c r="DB51" i="1"/>
  <c r="DB54" i="1"/>
  <c r="DB55" i="1"/>
  <c r="DB52" i="1"/>
  <c r="DB53" i="1"/>
  <c r="DC50" i="1"/>
  <c r="DD17" i="1" a="1"/>
  <c r="DD17" i="1" s="1"/>
  <c r="DD18" i="1" a="1"/>
  <c r="DD18" i="1" s="1"/>
  <c r="DD20" i="1" a="1"/>
  <c r="DD20" i="1" s="1"/>
  <c r="DD16" i="1" a="1"/>
  <c r="DD16" i="1" s="1"/>
  <c r="DD19" i="1" a="1"/>
  <c r="DD19" i="1" s="1"/>
  <c r="DC81" i="1" a="1"/>
  <c r="DC81" i="1" s="1"/>
  <c r="DC82" i="1" a="1"/>
  <c r="DC82" i="1" s="1"/>
  <c r="DC78" i="1" a="1"/>
  <c r="DC78" i="1" s="1"/>
  <c r="DC80" i="1" a="1"/>
  <c r="DC80" i="1" s="1"/>
  <c r="DC79" i="1" a="1"/>
  <c r="DC79" i="1" s="1"/>
  <c r="DB21" i="1"/>
  <c r="DB31" i="1"/>
  <c r="DD77" i="1"/>
  <c r="DD25" i="1"/>
  <c r="DE15" i="1"/>
  <c r="DC53" i="1" a="1"/>
  <c r="DC52" i="1" a="1"/>
  <c r="DC51" i="1" a="1"/>
  <c r="DC55" i="1" a="1"/>
  <c r="DC54" i="1" a="1"/>
  <c r="DD28" i="1" l="1" a="1"/>
  <c r="DD28" i="1" s="1"/>
  <c r="DD29" i="1" a="1"/>
  <c r="DD29" i="1" s="1"/>
  <c r="DD26" i="1" a="1"/>
  <c r="DD26" i="1" s="1"/>
  <c r="DD27" i="1" a="1"/>
  <c r="DD27" i="1" s="1"/>
  <c r="DD30" i="1" a="1"/>
  <c r="DD30" i="1" s="1"/>
  <c r="DA58" i="1"/>
  <c r="DB56" i="1"/>
  <c r="DC54" i="1"/>
  <c r="DC55" i="1"/>
  <c r="DC52" i="1"/>
  <c r="DC53" i="1"/>
  <c r="DC51" i="1"/>
  <c r="DD50" i="1"/>
  <c r="DE17" i="1" a="1"/>
  <c r="DE17" i="1" s="1"/>
  <c r="DE18" i="1" a="1"/>
  <c r="DE18" i="1" s="1"/>
  <c r="DE19" i="1" a="1"/>
  <c r="DE19" i="1" s="1"/>
  <c r="DE16" i="1" a="1"/>
  <c r="DE16" i="1" s="1"/>
  <c r="DE20" i="1" a="1"/>
  <c r="DE20" i="1" s="1"/>
  <c r="DD81" i="1" a="1"/>
  <c r="DD81" i="1" s="1"/>
  <c r="DD82" i="1" a="1"/>
  <c r="DD82" i="1" s="1"/>
  <c r="DD78" i="1" a="1"/>
  <c r="DD78" i="1" s="1"/>
  <c r="DD79" i="1" a="1"/>
  <c r="DD79" i="1" s="1"/>
  <c r="DD80" i="1" a="1"/>
  <c r="DD80" i="1" s="1"/>
  <c r="DC21" i="1"/>
  <c r="DC31" i="1"/>
  <c r="DE77" i="1"/>
  <c r="DE25" i="1"/>
  <c r="DF15" i="1"/>
  <c r="DD55" i="1" a="1"/>
  <c r="DD52" i="1" a="1"/>
  <c r="DD54" i="1" a="1"/>
  <c r="DD51" i="1" a="1"/>
  <c r="DD53" i="1" a="1"/>
  <c r="DE29" i="1" l="1" a="1"/>
  <c r="DE29" i="1" s="1"/>
  <c r="DE26" i="1" a="1"/>
  <c r="DE26" i="1" s="1"/>
  <c r="DE28" i="1" a="1"/>
  <c r="DE28" i="1" s="1"/>
  <c r="DE30" i="1" a="1"/>
  <c r="DE30" i="1" s="1"/>
  <c r="DE27" i="1" a="1"/>
  <c r="DE27" i="1" s="1"/>
  <c r="DB58" i="1"/>
  <c r="DC56" i="1"/>
  <c r="DD53" i="1"/>
  <c r="DD54" i="1"/>
  <c r="DD51" i="1"/>
  <c r="DD52" i="1"/>
  <c r="DD55" i="1"/>
  <c r="DE50" i="1"/>
  <c r="DF19" i="1" a="1"/>
  <c r="DF19" i="1" s="1"/>
  <c r="DF16" i="1" a="1"/>
  <c r="DF16" i="1" s="1"/>
  <c r="DF17" i="1" a="1"/>
  <c r="DF17" i="1" s="1"/>
  <c r="DF18" i="1" a="1"/>
  <c r="DF18" i="1" s="1"/>
  <c r="DF20" i="1" a="1"/>
  <c r="DF20" i="1" s="1"/>
  <c r="DE81" i="1" a="1"/>
  <c r="DE81" i="1" s="1"/>
  <c r="DE82" i="1" a="1"/>
  <c r="DE82" i="1" s="1"/>
  <c r="DE78" i="1" a="1"/>
  <c r="DE78" i="1" s="1"/>
  <c r="DE79" i="1" a="1"/>
  <c r="DE79" i="1" s="1"/>
  <c r="DE80" i="1" a="1"/>
  <c r="DE80" i="1" s="1"/>
  <c r="DD21" i="1"/>
  <c r="DD31" i="1"/>
  <c r="DF77" i="1"/>
  <c r="DF25" i="1"/>
  <c r="DG15" i="1"/>
  <c r="DE51" i="1" a="1"/>
  <c r="DE53" i="1" a="1"/>
  <c r="DE55" i="1" a="1"/>
  <c r="DE54" i="1" a="1"/>
  <c r="DE52" i="1" a="1"/>
  <c r="DF27" i="1" l="1" a="1"/>
  <c r="DF27" i="1" s="1"/>
  <c r="DF29" i="1" a="1"/>
  <c r="DF29" i="1" s="1"/>
  <c r="DF28" i="1" a="1"/>
  <c r="DF28" i="1" s="1"/>
  <c r="DF30" i="1" a="1"/>
  <c r="DF30" i="1" s="1"/>
  <c r="DF26" i="1" a="1"/>
  <c r="DF26" i="1" s="1"/>
  <c r="DC58" i="1"/>
  <c r="DD56" i="1"/>
  <c r="DE51" i="1"/>
  <c r="DE52" i="1"/>
  <c r="DE53" i="1"/>
  <c r="DE55" i="1"/>
  <c r="DE54" i="1"/>
  <c r="DF50" i="1"/>
  <c r="DG19" i="1" a="1"/>
  <c r="DG19" i="1" s="1"/>
  <c r="DG16" i="1" a="1"/>
  <c r="DG16" i="1" s="1"/>
  <c r="DG20" i="1" a="1"/>
  <c r="DG20" i="1" s="1"/>
  <c r="DG17" i="1" a="1"/>
  <c r="DG17" i="1" s="1"/>
  <c r="DG18" i="1" a="1"/>
  <c r="DG18" i="1" s="1"/>
  <c r="DF81" i="1" a="1"/>
  <c r="DF81" i="1" s="1"/>
  <c r="DF82" i="1" a="1"/>
  <c r="DF82" i="1" s="1"/>
  <c r="DF79" i="1" a="1"/>
  <c r="DF79" i="1" s="1"/>
  <c r="DF80" i="1" a="1"/>
  <c r="DF80" i="1" s="1"/>
  <c r="DF78" i="1" a="1"/>
  <c r="DF78" i="1" s="1"/>
  <c r="DE21" i="1"/>
  <c r="DE31" i="1"/>
  <c r="DG77" i="1"/>
  <c r="DG25" i="1"/>
  <c r="DH15" i="1"/>
  <c r="DF55" i="1" a="1"/>
  <c r="DF52" i="1" a="1"/>
  <c r="DF53" i="1" a="1"/>
  <c r="DF51" i="1" a="1"/>
  <c r="DF54" i="1" a="1"/>
  <c r="DG28" i="1" l="1" a="1"/>
  <c r="DG28" i="1" s="1"/>
  <c r="DG27" i="1" a="1"/>
  <c r="DG27" i="1" s="1"/>
  <c r="DG26" i="1" a="1"/>
  <c r="DG26" i="1" s="1"/>
  <c r="DG30" i="1" a="1"/>
  <c r="DG30" i="1" s="1"/>
  <c r="DG29" i="1" a="1"/>
  <c r="DG29" i="1" s="1"/>
  <c r="DD58" i="1"/>
  <c r="DE56" i="1"/>
  <c r="DF53" i="1"/>
  <c r="DF51" i="1"/>
  <c r="DF52" i="1"/>
  <c r="DF54" i="1"/>
  <c r="DF55" i="1"/>
  <c r="DG50" i="1"/>
  <c r="DH19" i="1" a="1"/>
  <c r="DH19" i="1" s="1"/>
  <c r="DH16" i="1" a="1"/>
  <c r="DH16" i="1" s="1"/>
  <c r="DH20" i="1" a="1"/>
  <c r="DH20" i="1" s="1"/>
  <c r="DH18" i="1" a="1"/>
  <c r="DH18" i="1" s="1"/>
  <c r="DH17" i="1" a="1"/>
  <c r="DH17" i="1" s="1"/>
  <c r="DG82" i="1" a="1"/>
  <c r="DG82" i="1" s="1"/>
  <c r="DG81" i="1" a="1"/>
  <c r="DG81" i="1" s="1"/>
  <c r="DG80" i="1" a="1"/>
  <c r="DG80" i="1" s="1"/>
  <c r="DG79" i="1" a="1"/>
  <c r="DG79" i="1" s="1"/>
  <c r="DG78" i="1" a="1"/>
  <c r="DG78" i="1" s="1"/>
  <c r="DF21" i="1"/>
  <c r="DF31" i="1"/>
  <c r="DH77" i="1"/>
  <c r="DH25" i="1"/>
  <c r="DI15" i="1"/>
  <c r="DG51" i="1" a="1"/>
  <c r="DG53" i="1" a="1"/>
  <c r="DG52" i="1" a="1"/>
  <c r="DG54" i="1" a="1"/>
  <c r="DG55" i="1" a="1"/>
  <c r="DH29" i="1" l="1" a="1"/>
  <c r="DH29" i="1" s="1"/>
  <c r="DH26" i="1" a="1"/>
  <c r="DH26" i="1" s="1"/>
  <c r="DH27" i="1" a="1"/>
  <c r="DH27" i="1" s="1"/>
  <c r="DH28" i="1" a="1"/>
  <c r="DH28" i="1" s="1"/>
  <c r="DH30" i="1" a="1"/>
  <c r="DH30" i="1" s="1"/>
  <c r="DE58" i="1"/>
  <c r="DF56" i="1"/>
  <c r="DG51" i="1"/>
  <c r="DG52" i="1"/>
  <c r="DG53" i="1"/>
  <c r="DG54" i="1"/>
  <c r="DG55" i="1"/>
  <c r="DH50" i="1"/>
  <c r="DI18" i="1" a="1"/>
  <c r="DI18" i="1" s="1"/>
  <c r="DI19" i="1" a="1"/>
  <c r="DI19" i="1" s="1"/>
  <c r="DI16" i="1" a="1"/>
  <c r="DI16" i="1" s="1"/>
  <c r="DI20" i="1" a="1"/>
  <c r="DI20" i="1" s="1"/>
  <c r="DI17" i="1" a="1"/>
  <c r="DI17" i="1" s="1"/>
  <c r="DH81" i="1" a="1"/>
  <c r="DH81" i="1" s="1"/>
  <c r="DH82" i="1" a="1"/>
  <c r="DH82" i="1" s="1"/>
  <c r="DH80" i="1" a="1"/>
  <c r="DH80" i="1" s="1"/>
  <c r="DH79" i="1" a="1"/>
  <c r="DH79" i="1" s="1"/>
  <c r="DH78" i="1" a="1"/>
  <c r="DH78" i="1" s="1"/>
  <c r="DG21" i="1"/>
  <c r="DG31" i="1"/>
  <c r="DI77" i="1"/>
  <c r="DI25" i="1"/>
  <c r="DJ15" i="1"/>
  <c r="DH53" i="1" a="1"/>
  <c r="DH52" i="1" a="1"/>
  <c r="DH51" i="1" a="1"/>
  <c r="DH54" i="1" a="1"/>
  <c r="DH55" i="1" a="1"/>
  <c r="DI30" i="1" l="1" a="1"/>
  <c r="DI30" i="1" s="1"/>
  <c r="DI28" i="1" a="1"/>
  <c r="DI28" i="1" s="1"/>
  <c r="DI26" i="1" a="1"/>
  <c r="DI26" i="1" s="1"/>
  <c r="DI29" i="1" a="1"/>
  <c r="DI29" i="1" s="1"/>
  <c r="DI27" i="1" a="1"/>
  <c r="DI27" i="1" s="1"/>
  <c r="DF58" i="1"/>
  <c r="DG56" i="1"/>
  <c r="DH51" i="1"/>
  <c r="DH55" i="1"/>
  <c r="DH52" i="1"/>
  <c r="DH54" i="1"/>
  <c r="DH53" i="1"/>
  <c r="DI50" i="1"/>
  <c r="DJ18" i="1" a="1"/>
  <c r="DJ18" i="1" s="1"/>
  <c r="DJ16" i="1" a="1"/>
  <c r="DJ16" i="1" s="1"/>
  <c r="DJ19" i="1" a="1"/>
  <c r="DJ19" i="1" s="1"/>
  <c r="DJ17" i="1" a="1"/>
  <c r="DJ17" i="1" s="1"/>
  <c r="DJ20" i="1" a="1"/>
  <c r="DJ20" i="1" s="1"/>
  <c r="DI81" i="1" a="1"/>
  <c r="DI81" i="1" s="1"/>
  <c r="DI82" i="1" a="1"/>
  <c r="DI82" i="1" s="1"/>
  <c r="DI80" i="1" a="1"/>
  <c r="DI80" i="1" s="1"/>
  <c r="DI79" i="1" a="1"/>
  <c r="DI79" i="1" s="1"/>
  <c r="DI78" i="1" a="1"/>
  <c r="DI78" i="1" s="1"/>
  <c r="DH21" i="1"/>
  <c r="DI21" i="1"/>
  <c r="DH31" i="1"/>
  <c r="DJ77" i="1"/>
  <c r="DJ25" i="1"/>
  <c r="DK15" i="1"/>
  <c r="DI51" i="1" a="1"/>
  <c r="DI53" i="1" a="1"/>
  <c r="DI52" i="1" a="1"/>
  <c r="DI54" i="1" a="1"/>
  <c r="DI55" i="1" a="1"/>
  <c r="DJ26" i="1" l="1" a="1"/>
  <c r="DJ26" i="1" s="1"/>
  <c r="DJ30" i="1" a="1"/>
  <c r="DJ30" i="1" s="1"/>
  <c r="DJ27" i="1" a="1"/>
  <c r="DJ27" i="1" s="1"/>
  <c r="DJ29" i="1" a="1"/>
  <c r="DJ29" i="1" s="1"/>
  <c r="DJ28" i="1" a="1"/>
  <c r="DJ28" i="1" s="1"/>
  <c r="DG58" i="1"/>
  <c r="DH56" i="1"/>
  <c r="DI54" i="1"/>
  <c r="DI55" i="1"/>
  <c r="DI51" i="1"/>
  <c r="DI52" i="1"/>
  <c r="DI53" i="1"/>
  <c r="DJ50" i="1"/>
  <c r="DK17" i="1" a="1"/>
  <c r="DK17" i="1" s="1"/>
  <c r="DK18" i="1" a="1"/>
  <c r="DK18" i="1" s="1"/>
  <c r="DK20" i="1" a="1"/>
  <c r="DK20" i="1" s="1"/>
  <c r="DK19" i="1" a="1"/>
  <c r="DK19" i="1" s="1"/>
  <c r="DK16" i="1" a="1"/>
  <c r="DK16" i="1" s="1"/>
  <c r="DJ81" i="1" a="1"/>
  <c r="DJ81" i="1" s="1"/>
  <c r="DJ82" i="1" a="1"/>
  <c r="DJ82" i="1" s="1"/>
  <c r="DJ80" i="1" a="1"/>
  <c r="DJ80" i="1" s="1"/>
  <c r="DJ79" i="1" a="1"/>
  <c r="DJ79" i="1" s="1"/>
  <c r="DJ78" i="1" a="1"/>
  <c r="DJ78" i="1" s="1"/>
  <c r="DI31" i="1"/>
  <c r="DK77" i="1"/>
  <c r="DK25" i="1"/>
  <c r="DL15" i="1"/>
  <c r="DJ51" i="1" a="1"/>
  <c r="DJ52" i="1" a="1"/>
  <c r="DJ54" i="1" a="1"/>
  <c r="DJ53" i="1" a="1"/>
  <c r="DJ55" i="1" a="1"/>
  <c r="DK27" i="1" l="1" a="1"/>
  <c r="DK27" i="1" s="1"/>
  <c r="DK28" i="1" a="1"/>
  <c r="DK28" i="1" s="1"/>
  <c r="DK29" i="1" a="1"/>
  <c r="DK29" i="1" s="1"/>
  <c r="DK26" i="1" a="1"/>
  <c r="DK26" i="1" s="1"/>
  <c r="DK30" i="1" a="1"/>
  <c r="DK30" i="1" s="1"/>
  <c r="DH58" i="1"/>
  <c r="DI56" i="1"/>
  <c r="DJ53" i="1"/>
  <c r="DJ54" i="1"/>
  <c r="DJ51" i="1"/>
  <c r="DJ52" i="1"/>
  <c r="DJ55" i="1"/>
  <c r="DK50" i="1"/>
  <c r="DL17" i="1" a="1"/>
  <c r="DL17" i="1" s="1"/>
  <c r="DL20" i="1" a="1"/>
  <c r="DL20" i="1" s="1"/>
  <c r="DL18" i="1" a="1"/>
  <c r="DL18" i="1" s="1"/>
  <c r="DL19" i="1" a="1"/>
  <c r="DL19" i="1" s="1"/>
  <c r="DL16" i="1" a="1"/>
  <c r="DL16" i="1" s="1"/>
  <c r="DK82" i="1" a="1"/>
  <c r="DK82" i="1" s="1"/>
  <c r="DK81" i="1" a="1"/>
  <c r="DK81" i="1" s="1"/>
  <c r="DK80" i="1" a="1"/>
  <c r="DK80" i="1" s="1"/>
  <c r="DK79" i="1" a="1"/>
  <c r="DK79" i="1" s="1"/>
  <c r="DK78" i="1" a="1"/>
  <c r="DK78" i="1" s="1"/>
  <c r="DJ21" i="1"/>
  <c r="DJ31" i="1"/>
  <c r="DL77" i="1"/>
  <c r="DL25" i="1"/>
  <c r="DM15" i="1"/>
  <c r="DK52" i="1" a="1"/>
  <c r="DK53" i="1" a="1"/>
  <c r="DK51" i="1" a="1"/>
  <c r="DK54" i="1" a="1"/>
  <c r="DK55" i="1" a="1"/>
  <c r="DL29" i="1" l="1" a="1"/>
  <c r="DL29" i="1" s="1"/>
  <c r="DL27" i="1" a="1"/>
  <c r="DL27" i="1" s="1"/>
  <c r="DL28" i="1" a="1"/>
  <c r="DL28" i="1" s="1"/>
  <c r="DL30" i="1" a="1"/>
  <c r="DL30" i="1" s="1"/>
  <c r="DL26" i="1" a="1"/>
  <c r="DL26" i="1" s="1"/>
  <c r="DI58" i="1"/>
  <c r="DJ56" i="1"/>
  <c r="DK52" i="1"/>
  <c r="DK53" i="1"/>
  <c r="DK54" i="1"/>
  <c r="DK55" i="1"/>
  <c r="DK51" i="1"/>
  <c r="DL50" i="1"/>
  <c r="DM16" i="1" a="1"/>
  <c r="DM16" i="1" s="1"/>
  <c r="DM19" i="1" a="1"/>
  <c r="DM19" i="1" s="1"/>
  <c r="DM17" i="1" a="1"/>
  <c r="DM17" i="1" s="1"/>
  <c r="DM20" i="1" a="1"/>
  <c r="DM20" i="1" s="1"/>
  <c r="DM18" i="1" a="1"/>
  <c r="DM18" i="1" s="1"/>
  <c r="DL81" i="1" a="1"/>
  <c r="DL81" i="1" s="1"/>
  <c r="DL82" i="1" a="1"/>
  <c r="DL82" i="1" s="1"/>
  <c r="DL78" i="1" a="1"/>
  <c r="DL78" i="1" s="1"/>
  <c r="DL79" i="1" a="1"/>
  <c r="DL79" i="1" s="1"/>
  <c r="DL80" i="1" a="1"/>
  <c r="DL80" i="1" s="1"/>
  <c r="DK21" i="1"/>
  <c r="DK31" i="1"/>
  <c r="DM77" i="1"/>
  <c r="DM25" i="1"/>
  <c r="DN15" i="1"/>
  <c r="DL55" i="1" a="1"/>
  <c r="DL52" i="1" a="1"/>
  <c r="DL51" i="1" a="1"/>
  <c r="DL54" i="1" a="1"/>
  <c r="DL53" i="1" a="1"/>
  <c r="DM26" i="1" l="1" a="1"/>
  <c r="DM26" i="1" s="1"/>
  <c r="DM28" i="1" a="1"/>
  <c r="DM28" i="1" s="1"/>
  <c r="DM29" i="1" a="1"/>
  <c r="DM29" i="1" s="1"/>
  <c r="DM30" i="1" a="1"/>
  <c r="DM30" i="1" s="1"/>
  <c r="DM27" i="1" a="1"/>
  <c r="DM27" i="1" s="1"/>
  <c r="DK56" i="1"/>
  <c r="DJ58" i="1"/>
  <c r="DL51" i="1"/>
  <c r="DL52" i="1"/>
  <c r="DL53" i="1"/>
  <c r="DL54" i="1"/>
  <c r="DL55" i="1"/>
  <c r="DM50" i="1"/>
  <c r="DN16" i="1" a="1"/>
  <c r="DN16" i="1" s="1"/>
  <c r="DN18" i="1" a="1"/>
  <c r="DN18" i="1" s="1"/>
  <c r="DN19" i="1" a="1"/>
  <c r="DN19" i="1" s="1"/>
  <c r="DN17" i="1" a="1"/>
  <c r="DN17" i="1" s="1"/>
  <c r="DN20" i="1" a="1"/>
  <c r="DN20" i="1" s="1"/>
  <c r="DM82" i="1" a="1"/>
  <c r="DM82" i="1" s="1"/>
  <c r="DM81" i="1" a="1"/>
  <c r="DM81" i="1" s="1"/>
  <c r="DM79" i="1" a="1"/>
  <c r="DM79" i="1" s="1"/>
  <c r="DM80" i="1" a="1"/>
  <c r="DM80" i="1" s="1"/>
  <c r="DM78" i="1" a="1"/>
  <c r="DM78" i="1" s="1"/>
  <c r="DL21" i="1"/>
  <c r="DL31" i="1"/>
  <c r="DN77" i="1"/>
  <c r="DN25" i="1"/>
  <c r="DO15" i="1"/>
  <c r="DM55" i="1" a="1"/>
  <c r="DM54" i="1" a="1"/>
  <c r="DM53" i="1" a="1"/>
  <c r="DM52" i="1" a="1"/>
  <c r="DM51" i="1" a="1"/>
  <c r="DN30" i="1" l="1" a="1"/>
  <c r="DN30" i="1" s="1"/>
  <c r="DN26" i="1" a="1"/>
  <c r="DN26" i="1" s="1"/>
  <c r="DN28" i="1" a="1"/>
  <c r="DN28" i="1" s="1"/>
  <c r="DN29" i="1" a="1"/>
  <c r="DN29" i="1" s="1"/>
  <c r="DN27" i="1" a="1"/>
  <c r="DN27" i="1" s="1"/>
  <c r="DK58" i="1"/>
  <c r="DL56" i="1"/>
  <c r="DM51" i="1"/>
  <c r="DM52" i="1"/>
  <c r="DM53" i="1"/>
  <c r="DM55" i="1"/>
  <c r="DM54" i="1"/>
  <c r="DN50" i="1"/>
  <c r="DO16" i="1" a="1"/>
  <c r="DO16" i="1" s="1"/>
  <c r="DO18" i="1" a="1"/>
  <c r="DO18" i="1" s="1"/>
  <c r="DO19" i="1" a="1"/>
  <c r="DO19" i="1" s="1"/>
  <c r="DO17" i="1" a="1"/>
  <c r="DO17" i="1" s="1"/>
  <c r="DO20" i="1" a="1"/>
  <c r="DO20" i="1" s="1"/>
  <c r="DN81" i="1" a="1"/>
  <c r="DN81" i="1" s="1"/>
  <c r="DN82" i="1" a="1"/>
  <c r="DN82" i="1" s="1"/>
  <c r="DN79" i="1" a="1"/>
  <c r="DN79" i="1" s="1"/>
  <c r="DN80" i="1" a="1"/>
  <c r="DN80" i="1" s="1"/>
  <c r="DN78" i="1" a="1"/>
  <c r="DN78" i="1" s="1"/>
  <c r="DM21" i="1"/>
  <c r="DN21" i="1"/>
  <c r="DM31" i="1"/>
  <c r="DO77" i="1"/>
  <c r="DO25" i="1"/>
  <c r="DP15" i="1"/>
  <c r="DN55" i="1" a="1"/>
  <c r="DN52" i="1" a="1"/>
  <c r="DN54" i="1" a="1"/>
  <c r="DN53" i="1" a="1"/>
  <c r="DN51" i="1" a="1"/>
  <c r="DO29" i="1" l="1" a="1"/>
  <c r="DO29" i="1" s="1"/>
  <c r="DO30" i="1" a="1"/>
  <c r="DO30" i="1" s="1"/>
  <c r="DO26" i="1" a="1"/>
  <c r="DO26" i="1" s="1"/>
  <c r="DO28" i="1" a="1"/>
  <c r="DO28" i="1" s="1"/>
  <c r="DO27" i="1" a="1"/>
  <c r="DO27" i="1" s="1"/>
  <c r="DM56" i="1"/>
  <c r="DL58" i="1"/>
  <c r="DN55" i="1"/>
  <c r="DN51" i="1"/>
  <c r="DN52" i="1"/>
  <c r="DN54" i="1"/>
  <c r="DN53" i="1"/>
  <c r="DO50" i="1"/>
  <c r="DP19" i="1" a="1"/>
  <c r="DP19" i="1" s="1"/>
  <c r="DP17" i="1" a="1"/>
  <c r="DP17" i="1" s="1"/>
  <c r="DP20" i="1" a="1"/>
  <c r="DP20" i="1" s="1"/>
  <c r="DP18" i="1" a="1"/>
  <c r="DP18" i="1" s="1"/>
  <c r="DP16" i="1" a="1"/>
  <c r="DP16" i="1" s="1"/>
  <c r="DO81" i="1" a="1"/>
  <c r="DO81" i="1" s="1"/>
  <c r="DO82" i="1" a="1"/>
  <c r="DO82" i="1" s="1"/>
  <c r="DO80" i="1" a="1"/>
  <c r="DO80" i="1" s="1"/>
  <c r="DO79" i="1" a="1"/>
  <c r="DO79" i="1" s="1"/>
  <c r="DO78" i="1" a="1"/>
  <c r="DO78" i="1" s="1"/>
  <c r="DN31" i="1"/>
  <c r="DP77" i="1"/>
  <c r="DP25" i="1"/>
  <c r="DQ15" i="1"/>
  <c r="DO53" i="1" a="1"/>
  <c r="DO52" i="1" a="1"/>
  <c r="DO51" i="1" a="1"/>
  <c r="DO54" i="1" a="1"/>
  <c r="DO55" i="1" a="1"/>
  <c r="DP26" i="1" l="1" a="1"/>
  <c r="DP26" i="1" s="1"/>
  <c r="DP27" i="1" a="1"/>
  <c r="DP27" i="1" s="1"/>
  <c r="DP30" i="1" a="1"/>
  <c r="DP30" i="1" s="1"/>
  <c r="DP29" i="1" a="1"/>
  <c r="DP29" i="1" s="1"/>
  <c r="DP28" i="1" a="1"/>
  <c r="DP28" i="1" s="1"/>
  <c r="DM58" i="1"/>
  <c r="DN56" i="1"/>
  <c r="DO54" i="1"/>
  <c r="DO51" i="1"/>
  <c r="DO55" i="1"/>
  <c r="DO52" i="1"/>
  <c r="DO53" i="1"/>
  <c r="DP50" i="1"/>
  <c r="DQ18" i="1" a="1"/>
  <c r="DQ18" i="1" s="1"/>
  <c r="DQ19" i="1" a="1"/>
  <c r="DQ19" i="1" s="1"/>
  <c r="DQ17" i="1" a="1"/>
  <c r="DQ17" i="1" s="1"/>
  <c r="DQ20" i="1" a="1"/>
  <c r="DQ20" i="1" s="1"/>
  <c r="DQ16" i="1" a="1"/>
  <c r="DQ16" i="1" s="1"/>
  <c r="DP81" i="1" a="1"/>
  <c r="DP81" i="1" s="1"/>
  <c r="DP82" i="1" a="1"/>
  <c r="DP82" i="1" s="1"/>
  <c r="DP80" i="1" a="1"/>
  <c r="DP80" i="1" s="1"/>
  <c r="DP78" i="1" a="1"/>
  <c r="DP78" i="1" s="1"/>
  <c r="DP79" i="1" a="1"/>
  <c r="DP79" i="1" s="1"/>
  <c r="DO21" i="1"/>
  <c r="DO31" i="1"/>
  <c r="DQ77" i="1"/>
  <c r="DQ25" i="1"/>
  <c r="DR15" i="1"/>
  <c r="DP54" i="1" a="1"/>
  <c r="DP52" i="1" a="1"/>
  <c r="DP53" i="1" a="1"/>
  <c r="DP55" i="1" a="1"/>
  <c r="DP51" i="1" a="1"/>
  <c r="DQ26" i="1" l="1" a="1"/>
  <c r="DQ26" i="1" s="1"/>
  <c r="DQ29" i="1" a="1"/>
  <c r="DQ29" i="1" s="1"/>
  <c r="DQ30" i="1" a="1"/>
  <c r="DQ30" i="1" s="1"/>
  <c r="DQ28" i="1" a="1"/>
  <c r="DQ28" i="1" s="1"/>
  <c r="DQ27" i="1" a="1"/>
  <c r="DQ27" i="1" s="1"/>
  <c r="DN58" i="1"/>
  <c r="DO56" i="1"/>
  <c r="DP54" i="1"/>
  <c r="DP51" i="1"/>
  <c r="DP53" i="1"/>
  <c r="DP55" i="1"/>
  <c r="DP52" i="1"/>
  <c r="DQ50" i="1"/>
  <c r="DR18" i="1" a="1"/>
  <c r="DR18" i="1" s="1"/>
  <c r="DR17" i="1" a="1"/>
  <c r="DR17" i="1" s="1"/>
  <c r="DR16" i="1" a="1"/>
  <c r="DR16" i="1" s="1"/>
  <c r="DR20" i="1" a="1"/>
  <c r="DR20" i="1" s="1"/>
  <c r="DR19" i="1" a="1"/>
  <c r="DR19" i="1" s="1"/>
  <c r="DQ82" i="1" a="1"/>
  <c r="DQ82" i="1" s="1"/>
  <c r="DQ81" i="1" a="1"/>
  <c r="DQ81" i="1" s="1"/>
  <c r="DQ80" i="1" a="1"/>
  <c r="DQ80" i="1" s="1"/>
  <c r="DQ78" i="1" a="1"/>
  <c r="DQ78" i="1" s="1"/>
  <c r="DQ79" i="1" a="1"/>
  <c r="DQ79" i="1" s="1"/>
  <c r="DP21" i="1"/>
  <c r="DP31" i="1"/>
  <c r="DR77" i="1"/>
  <c r="DR25" i="1"/>
  <c r="DS15" i="1"/>
  <c r="DQ51" i="1" a="1"/>
  <c r="DQ55" i="1" a="1"/>
  <c r="DQ54" i="1" a="1"/>
  <c r="DQ53" i="1" a="1"/>
  <c r="DQ52" i="1" a="1"/>
  <c r="DR28" i="1" l="1" a="1"/>
  <c r="DR28" i="1" s="1"/>
  <c r="DR30" i="1" a="1"/>
  <c r="DR30" i="1" s="1"/>
  <c r="DR29" i="1" a="1"/>
  <c r="DR29" i="1" s="1"/>
  <c r="DR27" i="1" a="1"/>
  <c r="DR27" i="1" s="1"/>
  <c r="DR26" i="1" a="1"/>
  <c r="DR26" i="1" s="1"/>
  <c r="DO58" i="1"/>
  <c r="DP56" i="1"/>
  <c r="DQ53" i="1"/>
  <c r="DQ54" i="1"/>
  <c r="DQ55" i="1"/>
  <c r="DQ51" i="1"/>
  <c r="DQ52" i="1"/>
  <c r="DR50" i="1"/>
  <c r="DS17" i="1" a="1"/>
  <c r="DS17" i="1" s="1"/>
  <c r="DS19" i="1" a="1"/>
  <c r="DS19" i="1" s="1"/>
  <c r="DS20" i="1" a="1"/>
  <c r="DS20" i="1" s="1"/>
  <c r="DS18" i="1" a="1"/>
  <c r="DS18" i="1" s="1"/>
  <c r="DS16" i="1" a="1"/>
  <c r="DS16" i="1" s="1"/>
  <c r="DR81" i="1" a="1"/>
  <c r="DR81" i="1" s="1"/>
  <c r="DR82" i="1" a="1"/>
  <c r="DR82" i="1" s="1"/>
  <c r="DR79" i="1" a="1"/>
  <c r="DR79" i="1" s="1"/>
  <c r="DR78" i="1" a="1"/>
  <c r="DR78" i="1" s="1"/>
  <c r="DR80" i="1" a="1"/>
  <c r="DR80" i="1" s="1"/>
  <c r="DQ21" i="1"/>
  <c r="DQ31" i="1"/>
  <c r="DS77" i="1"/>
  <c r="DS25" i="1"/>
  <c r="DT15" i="1"/>
  <c r="DR55" i="1" a="1"/>
  <c r="DR51" i="1" a="1"/>
  <c r="DR53" i="1" a="1"/>
  <c r="DR52" i="1" a="1"/>
  <c r="DR54" i="1" a="1"/>
  <c r="DS30" i="1" l="1" a="1"/>
  <c r="DS30" i="1" s="1"/>
  <c r="DS26" i="1" a="1"/>
  <c r="DS26" i="1" s="1"/>
  <c r="DS28" i="1" a="1"/>
  <c r="DS28" i="1" s="1"/>
  <c r="DS27" i="1" a="1"/>
  <c r="DS27" i="1" s="1"/>
  <c r="DS29" i="1" a="1"/>
  <c r="DS29" i="1" s="1"/>
  <c r="DP58" i="1"/>
  <c r="DQ56" i="1"/>
  <c r="DR52" i="1"/>
  <c r="DR53" i="1"/>
  <c r="DR51" i="1"/>
  <c r="DR54" i="1"/>
  <c r="DR55" i="1"/>
  <c r="DS50" i="1"/>
  <c r="DT17" i="1" a="1"/>
  <c r="DT17" i="1" s="1"/>
  <c r="DT16" i="1" a="1"/>
  <c r="DT16" i="1" s="1"/>
  <c r="DT18" i="1" a="1"/>
  <c r="DT18" i="1" s="1"/>
  <c r="DT20" i="1" a="1"/>
  <c r="DT20" i="1" s="1"/>
  <c r="DT19" i="1" a="1"/>
  <c r="DT19" i="1" s="1"/>
  <c r="DS82" i="1" a="1"/>
  <c r="DS82" i="1" s="1"/>
  <c r="DS81" i="1" a="1"/>
  <c r="DS81" i="1" s="1"/>
  <c r="DS80" i="1" a="1"/>
  <c r="DS80" i="1" s="1"/>
  <c r="DS79" i="1" a="1"/>
  <c r="DS79" i="1" s="1"/>
  <c r="DS78" i="1" a="1"/>
  <c r="DS78" i="1" s="1"/>
  <c r="DR21" i="1"/>
  <c r="DR31" i="1"/>
  <c r="DT77" i="1"/>
  <c r="DT25" i="1"/>
  <c r="DU15" i="1"/>
  <c r="DS54" i="1" a="1"/>
  <c r="DS53" i="1" a="1"/>
  <c r="DS51" i="1" a="1"/>
  <c r="DS55" i="1" a="1"/>
  <c r="DS52" i="1" a="1"/>
  <c r="DT30" i="1" l="1" a="1"/>
  <c r="DT30" i="1" s="1"/>
  <c r="DT29" i="1" a="1"/>
  <c r="DT29" i="1" s="1"/>
  <c r="DT27" i="1" a="1"/>
  <c r="DT27" i="1" s="1"/>
  <c r="DT28" i="1" a="1"/>
  <c r="DT28" i="1" s="1"/>
  <c r="DT26" i="1" a="1"/>
  <c r="DT26" i="1" s="1"/>
  <c r="DQ58" i="1"/>
  <c r="DR56" i="1"/>
  <c r="DS51" i="1"/>
  <c r="DS52" i="1"/>
  <c r="DS53" i="1"/>
  <c r="DS54" i="1"/>
  <c r="DS55" i="1"/>
  <c r="DT50" i="1"/>
  <c r="DU17" i="1" a="1"/>
  <c r="DU17" i="1" s="1"/>
  <c r="DU16" i="1" a="1"/>
  <c r="DU16" i="1" s="1"/>
  <c r="DU18" i="1" a="1"/>
  <c r="DU18" i="1" s="1"/>
  <c r="DU19" i="1" a="1"/>
  <c r="DU19" i="1" s="1"/>
  <c r="DU20" i="1" a="1"/>
  <c r="DU20" i="1" s="1"/>
  <c r="DT81" i="1" a="1"/>
  <c r="DT81" i="1" s="1"/>
  <c r="DT82" i="1" a="1"/>
  <c r="DT82" i="1" s="1"/>
  <c r="DT80" i="1" a="1"/>
  <c r="DT80" i="1" s="1"/>
  <c r="DT79" i="1" a="1"/>
  <c r="DT79" i="1" s="1"/>
  <c r="DT78" i="1" a="1"/>
  <c r="DT78" i="1" s="1"/>
  <c r="DS21" i="1"/>
  <c r="DS31" i="1"/>
  <c r="DU77" i="1"/>
  <c r="DU25" i="1"/>
  <c r="DV15" i="1"/>
  <c r="DT52" i="1" a="1"/>
  <c r="DT53" i="1" a="1"/>
  <c r="DT51" i="1" a="1"/>
  <c r="DT55" i="1" a="1"/>
  <c r="DT54" i="1" a="1"/>
  <c r="DU30" i="1" l="1" a="1"/>
  <c r="DU30" i="1" s="1"/>
  <c r="DU27" i="1" a="1"/>
  <c r="DU27" i="1" s="1"/>
  <c r="DU28" i="1" a="1"/>
  <c r="DU28" i="1" s="1"/>
  <c r="DU29" i="1" a="1"/>
  <c r="DU29" i="1" s="1"/>
  <c r="DU26" i="1" a="1"/>
  <c r="DU26" i="1" s="1"/>
  <c r="DR58" i="1"/>
  <c r="DS56" i="1"/>
  <c r="DT55" i="1"/>
  <c r="DT51" i="1"/>
  <c r="DT52" i="1"/>
  <c r="DT53" i="1"/>
  <c r="DT54" i="1"/>
  <c r="DU50" i="1"/>
  <c r="DV17" i="1" a="1"/>
  <c r="DV17" i="1" s="1"/>
  <c r="E17" i="1" s="1"/>
  <c r="DV16" i="1" a="1"/>
  <c r="DV16" i="1" s="1"/>
  <c r="E16" i="1" s="1"/>
  <c r="DV20" i="1" a="1"/>
  <c r="DV20" i="1" s="1"/>
  <c r="DV18" i="1" a="1"/>
  <c r="DV18" i="1" s="1"/>
  <c r="E18" i="1" s="1"/>
  <c r="DV19" i="1" a="1"/>
  <c r="DV19" i="1" s="1"/>
  <c r="E19" i="1" s="1"/>
  <c r="DU81" i="1" a="1"/>
  <c r="DU81" i="1" s="1"/>
  <c r="DU82" i="1" a="1"/>
  <c r="DU82" i="1" s="1"/>
  <c r="DU80" i="1" a="1"/>
  <c r="DU80" i="1" s="1"/>
  <c r="DU79" i="1" a="1"/>
  <c r="DU79" i="1" s="1"/>
  <c r="DU78" i="1" a="1"/>
  <c r="DU78" i="1" s="1"/>
  <c r="DT21" i="1"/>
  <c r="DT31" i="1"/>
  <c r="DV77" i="1"/>
  <c r="DV25" i="1"/>
  <c r="DU54" i="1" a="1"/>
  <c r="DU52" i="1" a="1"/>
  <c r="DU51" i="1" a="1"/>
  <c r="DU55" i="1" a="1"/>
  <c r="DU53" i="1" a="1"/>
  <c r="DV28" i="1" l="1" a="1"/>
  <c r="DV28" i="1" s="1"/>
  <c r="E28" i="1" s="1"/>
  <c r="DV27" i="1" a="1"/>
  <c r="DV27" i="1" s="1"/>
  <c r="E27" i="1" s="1"/>
  <c r="DV26" i="1" a="1"/>
  <c r="DV26" i="1" s="1"/>
  <c r="E26" i="1" s="1"/>
  <c r="DV29" i="1" a="1"/>
  <c r="DV29" i="1" s="1"/>
  <c r="E29" i="1" s="1"/>
  <c r="DV30" i="1" a="1"/>
  <c r="DV30" i="1" s="1"/>
  <c r="E30" i="1" s="1"/>
  <c r="DS58" i="1"/>
  <c r="DT56" i="1"/>
  <c r="DU55" i="1"/>
  <c r="DU51" i="1"/>
  <c r="DU52" i="1"/>
  <c r="DU54" i="1"/>
  <c r="DU53" i="1"/>
  <c r="DV50" i="1"/>
  <c r="C20" i="1"/>
  <c r="E20" i="1"/>
  <c r="DV81" i="1" a="1"/>
  <c r="DV81" i="1" s="1"/>
  <c r="DV82" i="1" a="1"/>
  <c r="DV82" i="1" s="1"/>
  <c r="C19" i="1"/>
  <c r="DV80" i="1" a="1"/>
  <c r="DV80" i="1" s="1"/>
  <c r="DV79" i="1" a="1"/>
  <c r="DV79" i="1" s="1"/>
  <c r="DV78" i="1" a="1"/>
  <c r="DV78" i="1" s="1"/>
  <c r="E78" i="1" s="1"/>
  <c r="DU21" i="1"/>
  <c r="C18" i="1"/>
  <c r="DU31" i="1"/>
  <c r="DV52" i="1" a="1"/>
  <c r="DV54" i="1" a="1"/>
  <c r="DV53" i="1" a="1"/>
  <c r="DV51" i="1" a="1"/>
  <c r="DV55" i="1" a="1"/>
  <c r="DT58" i="1" l="1"/>
  <c r="DU56" i="1"/>
  <c r="DV54" i="1"/>
  <c r="E54" i="1" s="1"/>
  <c r="DV51" i="1"/>
  <c r="C51" i="1" s="1"/>
  <c r="DV53" i="1"/>
  <c r="E53" i="1" s="1"/>
  <c r="DV55" i="1"/>
  <c r="E55" i="1" s="1"/>
  <c r="DV52" i="1"/>
  <c r="E52" i="1" s="1"/>
  <c r="C30" i="1"/>
  <c r="C82" i="1"/>
  <c r="E82" i="1"/>
  <c r="C81" i="1"/>
  <c r="E81" i="1"/>
  <c r="C29" i="1"/>
  <c r="DV21" i="1"/>
  <c r="E79" i="1"/>
  <c r="C79" i="1"/>
  <c r="C80" i="1"/>
  <c r="E80" i="1"/>
  <c r="C28" i="1"/>
  <c r="C27" i="1"/>
  <c r="DV31" i="1"/>
  <c r="DU58" i="1" l="1"/>
  <c r="C55" i="1"/>
  <c r="C54" i="1"/>
  <c r="E51" i="1"/>
  <c r="E56" i="1" s="1"/>
  <c r="C52" i="1"/>
  <c r="DV56" i="1"/>
  <c r="C53" i="1"/>
  <c r="C16" i="1"/>
  <c r="C17" i="1"/>
  <c r="C56" i="1" l="1"/>
  <c r="DV58" i="1"/>
  <c r="E21" i="1"/>
  <c r="C21" i="1"/>
  <c r="CN83" i="1"/>
  <c r="DR83" i="1"/>
  <c r="BH83" i="1" l="1"/>
  <c r="CF83" i="1"/>
  <c r="DP83" i="1"/>
  <c r="CJ83" i="1"/>
  <c r="BG83" i="1"/>
  <c r="CR83" i="1"/>
  <c r="CB83" i="1"/>
  <c r="R83" i="1"/>
  <c r="DT83" i="1"/>
  <c r="BB83" i="1"/>
  <c r="M83" i="1"/>
  <c r="BE83" i="1"/>
  <c r="DU83" i="1"/>
  <c r="DJ83" i="1"/>
  <c r="AJ83" i="1"/>
  <c r="BC83" i="1"/>
  <c r="V83" i="1"/>
  <c r="CA83" i="1"/>
  <c r="CD83" i="1"/>
  <c r="DD83" i="1"/>
  <c r="CK83" i="1"/>
  <c r="C26" i="1"/>
  <c r="BJ83" i="1"/>
  <c r="CC83" i="1"/>
  <c r="AX83" i="1"/>
  <c r="DM83" i="1"/>
  <c r="CW83" i="1"/>
  <c r="CS83" i="1"/>
  <c r="DS83" i="1"/>
  <c r="BZ83" i="1"/>
  <c r="CG83" i="1"/>
  <c r="DK83" i="1"/>
  <c r="AP83" i="1"/>
  <c r="H83" i="1"/>
  <c r="CP83" i="1"/>
  <c r="CX83" i="1"/>
  <c r="AF83" i="1"/>
  <c r="AL83" i="1"/>
  <c r="CQ83" i="1"/>
  <c r="BX83" i="1"/>
  <c r="CE83" i="1"/>
  <c r="CV83" i="1"/>
  <c r="BA83" i="1"/>
  <c r="AI83" i="1"/>
  <c r="AN83" i="1"/>
  <c r="Z83" i="1"/>
  <c r="AY83" i="1"/>
  <c r="AQ83" i="1"/>
  <c r="BI83" i="1"/>
  <c r="I83" i="1"/>
  <c r="DG83" i="1"/>
  <c r="BU83" i="1"/>
  <c r="CO83" i="1"/>
  <c r="AG83" i="1"/>
  <c r="AW83" i="1"/>
  <c r="AO83" i="1"/>
  <c r="AA83" i="1"/>
  <c r="CH83" i="1"/>
  <c r="DI83" i="1"/>
  <c r="BK83" i="1"/>
  <c r="DL83" i="1"/>
  <c r="BS83" i="1"/>
  <c r="BV83" i="1"/>
  <c r="CM83" i="1"/>
  <c r="AT83" i="1"/>
  <c r="AT85" i="1" s="1"/>
  <c r="AB83" i="1"/>
  <c r="AE83" i="1"/>
  <c r="N83" i="1"/>
  <c r="DH83" i="1"/>
  <c r="DH85" i="1" s="1"/>
  <c r="BL83" i="1"/>
  <c r="DO83" i="1"/>
  <c r="AR83" i="1"/>
  <c r="W83" i="1"/>
  <c r="BF83" i="1"/>
  <c r="AM83" i="1"/>
  <c r="AH83" i="1"/>
  <c r="T83" i="1"/>
  <c r="O83" i="1"/>
  <c r="CU83" i="1"/>
  <c r="CU85" i="1" s="1"/>
  <c r="BW83" i="1"/>
  <c r="AK83" i="1"/>
  <c r="AS83" i="1"/>
  <c r="AC83" i="1"/>
  <c r="J83" i="1"/>
  <c r="BY83" i="1"/>
  <c r="BM83" i="1"/>
  <c r="DN83" i="1"/>
  <c r="BR83" i="1"/>
  <c r="CZ83" i="1"/>
  <c r="DQ83" i="1"/>
  <c r="BQ83" i="1"/>
  <c r="DF83" i="1"/>
  <c r="AU83" i="1"/>
  <c r="AD83" i="1"/>
  <c r="P83" i="1"/>
  <c r="U83" i="1"/>
  <c r="U85" i="1" s="1"/>
  <c r="X83" i="1"/>
  <c r="X85" i="1" s="1"/>
  <c r="CY83" i="1"/>
  <c r="G83" i="1"/>
  <c r="C78" i="1"/>
  <c r="BP83" i="1"/>
  <c r="BN83" i="1"/>
  <c r="DC83" i="1"/>
  <c r="DV83" i="1"/>
  <c r="Y83" i="1"/>
  <c r="BO83" i="1"/>
  <c r="S83" i="1"/>
  <c r="BT83" i="1"/>
  <c r="DB83" i="1"/>
  <c r="DB85" i="1" s="1"/>
  <c r="CI83" i="1"/>
  <c r="DA83" i="1"/>
  <c r="BD83" i="1"/>
  <c r="CT83" i="1"/>
  <c r="K83" i="1"/>
  <c r="Q83" i="1"/>
  <c r="DE83" i="1"/>
  <c r="CL83" i="1"/>
  <c r="AZ83" i="1"/>
  <c r="L83" i="1"/>
  <c r="AV83" i="1"/>
  <c r="C83" i="1" l="1"/>
  <c r="C31" i="1"/>
  <c r="C58" i="1" s="1"/>
  <c r="E31" i="1"/>
  <c r="DR85" i="1"/>
  <c r="CN85" i="1"/>
  <c r="BR85" i="1"/>
  <c r="BC85" i="1"/>
  <c r="BD85" i="1"/>
  <c r="V85" i="1"/>
  <c r="DC85" i="1"/>
  <c r="AV85" i="1"/>
  <c r="R85" i="1"/>
  <c r="BH85" i="1"/>
  <c r="Y85" i="1"/>
  <c r="AZ85" i="1"/>
  <c r="AR85" i="1"/>
  <c r="BG85" i="1"/>
  <c r="CR85" i="1"/>
  <c r="CA85" i="1"/>
  <c r="BI85" i="1"/>
  <c r="CL85" i="1"/>
  <c r="DT85" i="1"/>
  <c r="DJ85" i="1"/>
  <c r="BU85" i="1"/>
  <c r="CY85" i="1"/>
  <c r="CZ85" i="1"/>
  <c r="DG85" i="1"/>
  <c r="DL85" i="1"/>
  <c r="CF85" i="1"/>
  <c r="CQ85" i="1"/>
  <c r="CT85" i="1"/>
  <c r="BL85" i="1"/>
  <c r="CB85" i="1"/>
  <c r="DP85" i="1"/>
  <c r="K85" i="1"/>
  <c r="M85" i="1"/>
  <c r="AI85" i="1"/>
  <c r="AJ85" i="1"/>
  <c r="L85" i="1"/>
  <c r="AD85" i="1"/>
  <c r="CJ85" i="1"/>
  <c r="CX85" i="1"/>
  <c r="DS85" i="1"/>
  <c r="DU85" i="1"/>
  <c r="DQ85" i="1"/>
  <c r="AG85" i="1"/>
  <c r="AE85" i="1"/>
  <c r="N85" i="1"/>
  <c r="BM85" i="1"/>
  <c r="CV85" i="1"/>
  <c r="BO85" i="1"/>
  <c r="T85" i="1"/>
  <c r="CM85" i="1"/>
  <c r="BE85" i="1"/>
  <c r="BY85" i="1"/>
  <c r="BW85" i="1"/>
  <c r="DI85" i="1"/>
  <c r="Q85" i="1"/>
  <c r="BN85" i="1"/>
  <c r="BQ85" i="1"/>
  <c r="BV85" i="1"/>
  <c r="AK85" i="1"/>
  <c r="AU85" i="1"/>
  <c r="CS85" i="1"/>
  <c r="AA85" i="1"/>
  <c r="BB85" i="1"/>
  <c r="CK85" i="1"/>
  <c r="DO85" i="1"/>
  <c r="DM85" i="1"/>
  <c r="P85" i="1"/>
  <c r="DN85" i="1"/>
  <c r="H85" i="1"/>
  <c r="CC85" i="1"/>
  <c r="E83" i="1"/>
  <c r="O85" i="1"/>
  <c r="BZ85" i="1"/>
  <c r="BK85" i="1"/>
  <c r="AB85" i="1"/>
  <c r="BA85" i="1"/>
  <c r="DD85" i="1"/>
  <c r="CO85" i="1"/>
  <c r="I85" i="1"/>
  <c r="CD85" i="1"/>
  <c r="DV85" i="1"/>
  <c r="BT85" i="1"/>
  <c r="DF85" i="1"/>
  <c r="AM85" i="1"/>
  <c r="CH85" i="1"/>
  <c r="CE85" i="1"/>
  <c r="AP85" i="1"/>
  <c r="AX85" i="1"/>
  <c r="BF85" i="1"/>
  <c r="DK85" i="1"/>
  <c r="DA85" i="1"/>
  <c r="S85" i="1"/>
  <c r="J85" i="1"/>
  <c r="W85" i="1"/>
  <c r="AQ85" i="1"/>
  <c r="AL85" i="1"/>
  <c r="CP85" i="1"/>
  <c r="BJ85" i="1"/>
  <c r="G85" i="1"/>
  <c r="AC85" i="1"/>
  <c r="AY85" i="1"/>
  <c r="BX85" i="1"/>
  <c r="CI85" i="1"/>
  <c r="BP85" i="1"/>
  <c r="AS85" i="1"/>
  <c r="BS85" i="1"/>
  <c r="AO85" i="1"/>
  <c r="Z85" i="1"/>
  <c r="AF85" i="1"/>
  <c r="AN85" i="1"/>
  <c r="AH85" i="1"/>
  <c r="DE85" i="1"/>
  <c r="AW85" i="1"/>
  <c r="CG85" i="1"/>
  <c r="CW85" i="1"/>
  <c r="E58" i="1" l="1"/>
  <c r="G66" i="1" l="1"/>
  <c r="E60" i="1"/>
  <c r="E34" i="1"/>
  <c r="G67" i="1"/>
  <c r="G41" i="1"/>
  <c r="G42" i="1" s="1"/>
  <c r="G37" i="1" l="1"/>
  <c r="G46" i="1" s="1"/>
  <c r="G44" i="1"/>
  <c r="G69" i="1"/>
  <c r="H39" i="1" l="1"/>
  <c r="H64" i="1"/>
  <c r="H66" i="1"/>
  <c r="G62" i="1"/>
  <c r="G71" i="1" s="1"/>
  <c r="H41" i="1"/>
  <c r="H42" i="1" s="1"/>
  <c r="H67" i="1" l="1"/>
  <c r="H44" i="1" l="1"/>
  <c r="H37" i="1"/>
  <c r="H46" i="1" s="1"/>
  <c r="H69" i="1"/>
  <c r="I64" i="1" s="1"/>
  <c r="I39" i="1" l="1"/>
  <c r="I41" i="1"/>
  <c r="I42" i="1" s="1"/>
  <c r="H62" i="1"/>
  <c r="H71" i="1" s="1"/>
  <c r="I66" i="1"/>
  <c r="I67" i="1" s="1"/>
  <c r="I69" i="1" s="1"/>
  <c r="I37" i="1" l="1"/>
  <c r="I46" i="1" s="1"/>
  <c r="I44" i="1"/>
  <c r="J39" i="1" s="1"/>
  <c r="J64" i="1"/>
  <c r="J66" i="1"/>
  <c r="I62" i="1"/>
  <c r="I71" i="1" s="1"/>
  <c r="J41" i="1" l="1"/>
  <c r="J42" i="1" s="1"/>
  <c r="J67" i="1"/>
  <c r="J44" i="1" l="1"/>
  <c r="K39" i="1" s="1"/>
  <c r="J37" i="1"/>
  <c r="J46" i="1" s="1"/>
  <c r="J69" i="1"/>
  <c r="J62" i="1" s="1"/>
  <c r="J71" i="1" s="1"/>
  <c r="K41" i="1" l="1"/>
  <c r="K42" i="1" s="1"/>
  <c r="K66" i="1"/>
  <c r="K64" i="1"/>
  <c r="K67" i="1"/>
  <c r="K44" i="1" l="1"/>
  <c r="L39" i="1" s="1"/>
  <c r="K37" i="1"/>
  <c r="K46" i="1" s="1"/>
  <c r="K69" i="1"/>
  <c r="K62" i="1" s="1"/>
  <c r="K71" i="1" s="1"/>
  <c r="L41" i="1" l="1"/>
  <c r="L42" i="1" s="1"/>
  <c r="L66" i="1"/>
  <c r="L67" i="1"/>
  <c r="L64" i="1"/>
  <c r="L69" i="1" l="1"/>
  <c r="M64" i="1" s="1"/>
  <c r="L44" i="1" l="1"/>
  <c r="M39" i="1" s="1"/>
  <c r="M66" i="1"/>
  <c r="M67" i="1" s="1"/>
  <c r="M69" i="1" s="1"/>
  <c r="L62" i="1"/>
  <c r="L71" i="1" s="1"/>
  <c r="L37" i="1"/>
  <c r="L46" i="1" s="1"/>
  <c r="M41" i="1"/>
  <c r="M42" i="1" l="1"/>
  <c r="M44" i="1" s="1"/>
  <c r="N66" i="1"/>
  <c r="N67" i="1"/>
  <c r="N64" i="1"/>
  <c r="M62" i="1"/>
  <c r="M71" i="1" s="1"/>
  <c r="M37" i="1" l="1"/>
  <c r="M46" i="1" s="1"/>
  <c r="N39" i="1"/>
  <c r="N41" i="1"/>
  <c r="N69" i="1"/>
  <c r="O64" i="1" s="1"/>
  <c r="N42" i="1" l="1"/>
  <c r="N44" i="1" s="1"/>
  <c r="O41" i="1" s="1"/>
  <c r="O42" i="1" s="1"/>
  <c r="N62" i="1"/>
  <c r="N71" i="1" s="1"/>
  <c r="O66" i="1"/>
  <c r="O67" i="1" s="1"/>
  <c r="O69" i="1" s="1"/>
  <c r="N37" i="1" l="1"/>
  <c r="N46" i="1" s="1"/>
  <c r="O39" i="1"/>
  <c r="O37" i="1" s="1"/>
  <c r="O46" i="1" s="1"/>
  <c r="O44" i="1"/>
  <c r="P41" i="1" s="1"/>
  <c r="P66" i="1"/>
  <c r="P67" i="1" s="1"/>
  <c r="P64" i="1"/>
  <c r="O62" i="1"/>
  <c r="O71" i="1" s="1"/>
  <c r="P39" i="1" l="1"/>
  <c r="P42" i="1"/>
  <c r="P37" i="1" s="1"/>
  <c r="P46" i="1" s="1"/>
  <c r="P69" i="1"/>
  <c r="P44" i="1" l="1"/>
  <c r="Q39" i="1"/>
  <c r="Q41" i="1"/>
  <c r="Q42" i="1" s="1"/>
  <c r="Q64" i="1"/>
  <c r="Q66" i="1"/>
  <c r="Q67" i="1"/>
  <c r="Q69" i="1" s="1"/>
  <c r="P62" i="1"/>
  <c r="P71" i="1" s="1"/>
  <c r="Q37" i="1" l="1"/>
  <c r="Q46" i="1" s="1"/>
  <c r="Q44" i="1"/>
  <c r="R64" i="1"/>
  <c r="R66" i="1"/>
  <c r="R67" i="1"/>
  <c r="Q62" i="1"/>
  <c r="Q71" i="1" s="1"/>
  <c r="R39" i="1" l="1"/>
  <c r="R41" i="1"/>
  <c r="R42" i="1" s="1"/>
  <c r="R69" i="1"/>
  <c r="R44" i="1" l="1"/>
  <c r="R37" i="1"/>
  <c r="R46" i="1" s="1"/>
  <c r="S39" i="1"/>
  <c r="S41" i="1"/>
  <c r="S42" i="1" s="1"/>
  <c r="S66" i="1"/>
  <c r="S64" i="1"/>
  <c r="S67" i="1"/>
  <c r="S69" i="1" s="1"/>
  <c r="R62" i="1"/>
  <c r="R71" i="1" s="1"/>
  <c r="S37" i="1" l="1"/>
  <c r="S46" i="1" s="1"/>
  <c r="S44" i="1"/>
  <c r="T66" i="1"/>
  <c r="T67" i="1" s="1"/>
  <c r="T64" i="1"/>
  <c r="S62" i="1"/>
  <c r="S71" i="1" s="1"/>
  <c r="T39" i="1" l="1"/>
  <c r="T41" i="1"/>
  <c r="T69" i="1"/>
  <c r="T62" i="1" s="1"/>
  <c r="T71" i="1" s="1"/>
  <c r="T42" i="1" l="1"/>
  <c r="T37" i="1" s="1"/>
  <c r="T46" i="1" s="1"/>
  <c r="U66" i="1"/>
  <c r="U64" i="1"/>
  <c r="U67" i="1"/>
  <c r="T44" i="1" l="1"/>
  <c r="U69" i="1"/>
  <c r="U39" i="1" l="1"/>
  <c r="U41" i="1"/>
  <c r="U42" i="1" s="1"/>
  <c r="U44" i="1" s="1"/>
  <c r="V66" i="1"/>
  <c r="V64" i="1"/>
  <c r="V67" i="1"/>
  <c r="V69" i="1" s="1"/>
  <c r="U62" i="1"/>
  <c r="U71" i="1" s="1"/>
  <c r="V39" i="1" l="1"/>
  <c r="V41" i="1"/>
  <c r="U37" i="1"/>
  <c r="U46" i="1" s="1"/>
  <c r="W66" i="1"/>
  <c r="W64" i="1"/>
  <c r="V62" i="1"/>
  <c r="V71" i="1" s="1"/>
  <c r="V42" i="1" l="1"/>
  <c r="V44" i="1" s="1"/>
  <c r="W41" i="1" s="1"/>
  <c r="W67" i="1"/>
  <c r="W69" i="1" s="1"/>
  <c r="V37" i="1" l="1"/>
  <c r="V46" i="1" s="1"/>
  <c r="W42" i="1"/>
  <c r="W39" i="1"/>
  <c r="X66" i="1"/>
  <c r="X67" i="1"/>
  <c r="X64" i="1"/>
  <c r="W62" i="1"/>
  <c r="W71" i="1" s="1"/>
  <c r="W44" i="1" l="1"/>
  <c r="X39" i="1" s="1"/>
  <c r="W37" i="1"/>
  <c r="W46" i="1" s="1"/>
  <c r="X41" i="1"/>
  <c r="X42" i="1" s="1"/>
  <c r="X44" i="1" s="1"/>
  <c r="Y41" i="1" s="1"/>
  <c r="X69" i="1"/>
  <c r="Y64" i="1" s="1"/>
  <c r="X62" i="1" l="1"/>
  <c r="X71" i="1" s="1"/>
  <c r="Y66" i="1"/>
  <c r="X37" i="1"/>
  <c r="X46" i="1" s="1"/>
  <c r="Y39" i="1"/>
  <c r="Y42" i="1"/>
  <c r="Y44" i="1" s="1"/>
  <c r="Y67" i="1"/>
  <c r="Y69" i="1" s="1"/>
  <c r="Z41" i="1" l="1"/>
  <c r="Z39" i="1"/>
  <c r="Z42" i="1"/>
  <c r="Y37" i="1"/>
  <c r="Y46" i="1" s="1"/>
  <c r="Z64" i="1"/>
  <c r="Y62" i="1"/>
  <c r="Y71" i="1" s="1"/>
  <c r="Z66" i="1"/>
  <c r="Z67" i="1"/>
  <c r="Z69" i="1" s="1"/>
  <c r="Z37" i="1" l="1"/>
  <c r="Z46" i="1" s="1"/>
  <c r="Z44" i="1"/>
  <c r="Z62" i="1"/>
  <c r="Z71" i="1" s="1"/>
  <c r="AA64" i="1"/>
  <c r="AA66" i="1"/>
  <c r="AA67" i="1"/>
  <c r="AA69" i="1" s="1"/>
  <c r="AA41" i="1" l="1"/>
  <c r="AA42" i="1" s="1"/>
  <c r="AA39" i="1"/>
  <c r="AB66" i="1"/>
  <c r="AB64" i="1"/>
  <c r="AA62" i="1"/>
  <c r="AA71" i="1" s="1"/>
  <c r="AA37" i="1" l="1"/>
  <c r="AA46" i="1" s="1"/>
  <c r="AA44" i="1"/>
  <c r="AB41" i="1" s="1"/>
  <c r="AB67" i="1"/>
  <c r="AB69" i="1" s="1"/>
  <c r="AB39" i="1" l="1"/>
  <c r="AB42" i="1"/>
  <c r="AB44" i="1" s="1"/>
  <c r="AC64" i="1"/>
  <c r="AC66" i="1"/>
  <c r="AC67" i="1" s="1"/>
  <c r="AB62" i="1"/>
  <c r="AB71" i="1" s="1"/>
  <c r="AB37" i="1" l="1"/>
  <c r="AB46" i="1" s="1"/>
  <c r="AC39" i="1"/>
  <c r="AC41" i="1"/>
  <c r="AC69" i="1"/>
  <c r="AC42" i="1" l="1"/>
  <c r="AC44" i="1" s="1"/>
  <c r="AD41" i="1" s="1"/>
  <c r="AD42" i="1" s="1"/>
  <c r="AD64" i="1"/>
  <c r="AD66" i="1"/>
  <c r="AC62" i="1"/>
  <c r="AC71" i="1" s="1"/>
  <c r="AC37" i="1" l="1"/>
  <c r="AC46" i="1" s="1"/>
  <c r="AD39" i="1"/>
  <c r="AD44" i="1"/>
  <c r="AE39" i="1" s="1"/>
  <c r="AD37" i="1"/>
  <c r="AD46" i="1" s="1"/>
  <c r="AD67" i="1"/>
  <c r="AE41" i="1" l="1"/>
  <c r="AE42" i="1" s="1"/>
  <c r="AD69" i="1"/>
  <c r="AE37" i="1" l="1"/>
  <c r="AE46" i="1" s="1"/>
  <c r="AE44" i="1"/>
  <c r="AE66" i="1"/>
  <c r="AE64" i="1"/>
  <c r="AE67" i="1"/>
  <c r="AD62" i="1"/>
  <c r="AD71" i="1" s="1"/>
  <c r="AF39" i="1" l="1"/>
  <c r="AF41" i="1"/>
  <c r="AF42" i="1" s="1"/>
  <c r="AE69" i="1"/>
  <c r="AE62" i="1" s="1"/>
  <c r="AE71" i="1" s="1"/>
  <c r="AF44" i="1" l="1"/>
  <c r="AF37" i="1"/>
  <c r="AF46" i="1" s="1"/>
  <c r="AF64" i="1"/>
  <c r="AF66" i="1"/>
  <c r="AG39" i="1" l="1"/>
  <c r="AG41" i="1"/>
  <c r="AG42" i="1" s="1"/>
  <c r="AF67" i="1"/>
  <c r="AF69" i="1" s="1"/>
  <c r="AG44" i="1" l="1"/>
  <c r="AG37" i="1"/>
  <c r="AG46" i="1" s="1"/>
  <c r="AG66" i="1"/>
  <c r="AG67" i="1"/>
  <c r="AG64" i="1"/>
  <c r="AF62" i="1"/>
  <c r="AF71" i="1" s="1"/>
  <c r="AG69" i="1" l="1"/>
  <c r="AH39" i="1"/>
  <c r="AH41" i="1"/>
  <c r="AH42" i="1" s="1"/>
  <c r="AH64" i="1"/>
  <c r="AH66" i="1"/>
  <c r="AG62" i="1"/>
  <c r="AG71" i="1" s="1"/>
  <c r="AH44" i="1" l="1"/>
  <c r="AH37" i="1"/>
  <c r="AH46" i="1" s="1"/>
  <c r="AH67" i="1"/>
  <c r="AI39" i="1" l="1"/>
  <c r="AI41" i="1"/>
  <c r="AH69" i="1"/>
  <c r="AI42" i="1" l="1"/>
  <c r="AI44" i="1" s="1"/>
  <c r="AJ41" i="1" s="1"/>
  <c r="AI64" i="1"/>
  <c r="AI66" i="1"/>
  <c r="AI67" i="1" s="1"/>
  <c r="AH62" i="1"/>
  <c r="AH71" i="1" s="1"/>
  <c r="AI37" i="1" l="1"/>
  <c r="AI46" i="1" s="1"/>
  <c r="AJ42" i="1"/>
  <c r="AJ39" i="1"/>
  <c r="AJ44" i="1" s="1"/>
  <c r="AI69" i="1"/>
  <c r="AI62" i="1" s="1"/>
  <c r="AI71" i="1" s="1"/>
  <c r="AJ37" i="1" l="1"/>
  <c r="AJ46" i="1" s="1"/>
  <c r="AK39" i="1"/>
  <c r="AK41" i="1"/>
  <c r="AK42" i="1" s="1"/>
  <c r="AJ64" i="1"/>
  <c r="AJ66" i="1"/>
  <c r="AK44" i="1" l="1"/>
  <c r="AK37" i="1"/>
  <c r="AK46" i="1" s="1"/>
  <c r="AJ67" i="1"/>
  <c r="AL39" i="1" l="1"/>
  <c r="AL41" i="1"/>
  <c r="AL42" i="1" s="1"/>
  <c r="AJ69" i="1"/>
  <c r="AL44" i="1" l="1"/>
  <c r="AL37" i="1"/>
  <c r="AL46" i="1" s="1"/>
  <c r="AK66" i="1"/>
  <c r="AK64" i="1"/>
  <c r="AK67" i="1"/>
  <c r="AK69" i="1" s="1"/>
  <c r="AJ62" i="1"/>
  <c r="AJ71" i="1" s="1"/>
  <c r="AM39" i="1" l="1"/>
  <c r="AM41" i="1"/>
  <c r="AM42" i="1" s="1"/>
  <c r="AL66" i="1"/>
  <c r="AL67" i="1"/>
  <c r="AL64" i="1"/>
  <c r="AK62" i="1"/>
  <c r="AK71" i="1" s="1"/>
  <c r="AM44" i="1" l="1"/>
  <c r="AM37" i="1"/>
  <c r="AM46" i="1" s="1"/>
  <c r="AL69" i="1"/>
  <c r="AL62" i="1" s="1"/>
  <c r="AL71" i="1" s="1"/>
  <c r="AN39" i="1" l="1"/>
  <c r="AN41" i="1"/>
  <c r="AN42" i="1" s="1"/>
  <c r="AM66" i="1"/>
  <c r="AM67" i="1" s="1"/>
  <c r="AM64" i="1"/>
  <c r="AN37" i="1" l="1"/>
  <c r="AN46" i="1" s="1"/>
  <c r="AN44" i="1"/>
  <c r="AM69" i="1"/>
  <c r="AO39" i="1" l="1"/>
  <c r="AO41" i="1"/>
  <c r="AO42" i="1" s="1"/>
  <c r="AN66" i="1"/>
  <c r="AN67" i="1" s="1"/>
  <c r="AN64" i="1"/>
  <c r="AM62" i="1"/>
  <c r="AM71" i="1" s="1"/>
  <c r="AO37" i="1" l="1"/>
  <c r="AO46" i="1" s="1"/>
  <c r="AO44" i="1"/>
  <c r="AN69" i="1"/>
  <c r="AN62" i="1" s="1"/>
  <c r="AN71" i="1" s="1"/>
  <c r="AP39" i="1" l="1"/>
  <c r="AP41" i="1"/>
  <c r="AO64" i="1"/>
  <c r="AO66" i="1"/>
  <c r="AO67" i="1" s="1"/>
  <c r="AP42" i="1" l="1"/>
  <c r="AP44" i="1" s="1"/>
  <c r="AO69" i="1"/>
  <c r="AO62" i="1" s="1"/>
  <c r="AO71" i="1" s="1"/>
  <c r="AP37" i="1" l="1"/>
  <c r="AP46" i="1" s="1"/>
  <c r="AQ41" i="1"/>
  <c r="AQ42" i="1" s="1"/>
  <c r="AQ44" i="1" s="1"/>
  <c r="AQ39" i="1"/>
  <c r="AP66" i="1"/>
  <c r="AP67" i="1" s="1"/>
  <c r="AP64" i="1"/>
  <c r="AQ37" i="1" l="1"/>
  <c r="AQ46" i="1" s="1"/>
  <c r="AR39" i="1"/>
  <c r="AR41" i="1"/>
  <c r="AR42" i="1" s="1"/>
  <c r="AP69" i="1"/>
  <c r="AR37" i="1" l="1"/>
  <c r="AR46" i="1" s="1"/>
  <c r="AR44" i="1"/>
  <c r="AQ66" i="1"/>
  <c r="AQ64" i="1"/>
  <c r="AQ67" i="1"/>
  <c r="AP62" i="1"/>
  <c r="AP71" i="1" s="1"/>
  <c r="AS39" i="1" l="1"/>
  <c r="AS41" i="1"/>
  <c r="AS42" i="1" s="1"/>
  <c r="AQ69" i="1"/>
  <c r="AS44" i="1" l="1"/>
  <c r="AS37" i="1"/>
  <c r="AS46" i="1" s="1"/>
  <c r="AR66" i="1"/>
  <c r="AR67" i="1" s="1"/>
  <c r="AR64" i="1"/>
  <c r="AQ62" i="1"/>
  <c r="AQ71" i="1" s="1"/>
  <c r="AT39" i="1" l="1"/>
  <c r="AT41" i="1"/>
  <c r="AT42" i="1" s="1"/>
  <c r="AR69" i="1"/>
  <c r="AS66" i="1" s="1"/>
  <c r="AR62" i="1" l="1"/>
  <c r="AR71" i="1" s="1"/>
  <c r="AS64" i="1"/>
  <c r="AS67" i="1"/>
  <c r="AS69" i="1" s="1"/>
  <c r="AS62" i="1" s="1"/>
  <c r="AS71" i="1" s="1"/>
  <c r="AT37" i="1"/>
  <c r="AT46" i="1" s="1"/>
  <c r="AT44" i="1"/>
  <c r="AU39" i="1" l="1"/>
  <c r="AT64" i="1"/>
  <c r="AT66" i="1"/>
  <c r="AU41" i="1"/>
  <c r="AU42" i="1" s="1"/>
  <c r="AT67" i="1"/>
  <c r="AT69" i="1" s="1"/>
  <c r="AU37" i="1" l="1"/>
  <c r="AU46" i="1" s="1"/>
  <c r="AU44" i="1"/>
  <c r="AU64" i="1"/>
  <c r="AU66" i="1"/>
  <c r="AU67" i="1"/>
  <c r="AU69" i="1" s="1"/>
  <c r="AT62" i="1"/>
  <c r="AT71" i="1" s="1"/>
  <c r="AV39" i="1" l="1"/>
  <c r="AV41" i="1"/>
  <c r="AV42" i="1" s="1"/>
  <c r="AV64" i="1"/>
  <c r="AV66" i="1"/>
  <c r="AV67" i="1"/>
  <c r="AU62" i="1"/>
  <c r="AU71" i="1" s="1"/>
  <c r="AV69" i="1" l="1"/>
  <c r="AW64" i="1" s="1"/>
  <c r="AW66" i="1"/>
  <c r="AW67" i="1" s="1"/>
  <c r="AV62" i="1"/>
  <c r="AV71" i="1" s="1"/>
  <c r="AV37" i="1" l="1"/>
  <c r="AV46" i="1" s="1"/>
  <c r="AV44" i="1"/>
  <c r="AW69" i="1"/>
  <c r="AW39" i="1" l="1"/>
  <c r="AW41" i="1"/>
  <c r="AW42" i="1" s="1"/>
  <c r="AX66" i="1"/>
  <c r="AX67" i="1"/>
  <c r="AX64" i="1"/>
  <c r="AW62" i="1"/>
  <c r="AW71" i="1" s="1"/>
  <c r="AX69" i="1" l="1"/>
  <c r="AW44" i="1"/>
  <c r="AW37" i="1"/>
  <c r="AW46" i="1" s="1"/>
  <c r="AY66" i="1"/>
  <c r="AY64" i="1"/>
  <c r="AY67" i="1"/>
  <c r="AX62" i="1"/>
  <c r="AX71" i="1" s="1"/>
  <c r="AX39" i="1" l="1"/>
  <c r="AX41" i="1"/>
  <c r="AX42" i="1" s="1"/>
  <c r="AY69" i="1"/>
  <c r="AX44" i="1" l="1"/>
  <c r="AX37" i="1"/>
  <c r="AX46" i="1" s="1"/>
  <c r="AZ64" i="1"/>
  <c r="AZ66" i="1"/>
  <c r="AZ67" i="1" s="1"/>
  <c r="AY62" i="1"/>
  <c r="AY71" i="1" s="1"/>
  <c r="AY39" i="1" l="1"/>
  <c r="AZ69" i="1"/>
  <c r="AY41" i="1"/>
  <c r="AY42" i="1" s="1"/>
  <c r="BA64" i="1"/>
  <c r="BA66" i="1"/>
  <c r="AZ62" i="1"/>
  <c r="AZ71" i="1" s="1"/>
  <c r="AY44" i="1" l="1"/>
  <c r="AY37" i="1"/>
  <c r="AY46" i="1" s="1"/>
  <c r="BA67" i="1"/>
  <c r="AZ39" i="1" l="1"/>
  <c r="AZ41" i="1"/>
  <c r="AZ42" i="1" s="1"/>
  <c r="BA69" i="1"/>
  <c r="AZ37" i="1" l="1"/>
  <c r="AZ46" i="1" s="1"/>
  <c r="AZ44" i="1"/>
  <c r="BB66" i="1"/>
  <c r="BB67" i="1" s="1"/>
  <c r="BB64" i="1"/>
  <c r="BA62" i="1"/>
  <c r="BA71" i="1" s="1"/>
  <c r="BA39" i="1" l="1"/>
  <c r="BA41" i="1"/>
  <c r="BA42" i="1" s="1"/>
  <c r="BB69" i="1"/>
  <c r="BA37" i="1" l="1"/>
  <c r="BA46" i="1" s="1"/>
  <c r="BA44" i="1"/>
  <c r="BC66" i="1"/>
  <c r="BC64" i="1"/>
  <c r="BB62" i="1"/>
  <c r="BB71" i="1" s="1"/>
  <c r="BB39" i="1" l="1"/>
  <c r="BB41" i="1"/>
  <c r="BB42" i="1" s="1"/>
  <c r="BC67" i="1"/>
  <c r="BB44" i="1" l="1"/>
  <c r="BB37" i="1"/>
  <c r="BB46" i="1" s="1"/>
  <c r="BC69" i="1"/>
  <c r="BC39" i="1" l="1"/>
  <c r="BC41" i="1"/>
  <c r="BC42" i="1" s="1"/>
  <c r="BD66" i="1"/>
  <c r="BD67" i="1"/>
  <c r="BD64" i="1"/>
  <c r="BC62" i="1"/>
  <c r="BC71" i="1" s="1"/>
  <c r="BC37" i="1" l="1"/>
  <c r="BC46" i="1" s="1"/>
  <c r="BD69" i="1"/>
  <c r="BE64" i="1" s="1"/>
  <c r="BC44" i="1"/>
  <c r="BD39" i="1" l="1"/>
  <c r="BE66" i="1"/>
  <c r="BE67" i="1" s="1"/>
  <c r="BD62" i="1"/>
  <c r="BD71" i="1" s="1"/>
  <c r="BD41" i="1"/>
  <c r="BD42" i="1" s="1"/>
  <c r="BE69" i="1" l="1"/>
  <c r="BE62" i="1" s="1"/>
  <c r="BE71" i="1" s="1"/>
  <c r="BD37" i="1"/>
  <c r="BD46" i="1" s="1"/>
  <c r="BD44" i="1"/>
  <c r="BF66" i="1" l="1"/>
  <c r="BF67" i="1" s="1"/>
  <c r="BE39" i="1"/>
  <c r="BF64" i="1"/>
  <c r="BE41" i="1"/>
  <c r="BE42" i="1" s="1"/>
  <c r="BF69" i="1" l="1"/>
  <c r="BF62" i="1" s="1"/>
  <c r="BF71" i="1" s="1"/>
  <c r="BG66" i="1"/>
  <c r="BG67" i="1" s="1"/>
  <c r="BG69" i="1" s="1"/>
  <c r="BG64" i="1"/>
  <c r="BE44" i="1"/>
  <c r="BE37" i="1"/>
  <c r="BE46" i="1" s="1"/>
  <c r="BF39" i="1" l="1"/>
  <c r="BF41" i="1"/>
  <c r="BF42" i="1" s="1"/>
  <c r="BH64" i="1"/>
  <c r="BH66" i="1"/>
  <c r="BH67" i="1"/>
  <c r="BG62" i="1"/>
  <c r="BG71" i="1" s="1"/>
  <c r="BH69" i="1" l="1"/>
  <c r="BI64" i="1" s="1"/>
  <c r="BF44" i="1"/>
  <c r="BF37" i="1"/>
  <c r="BF46" i="1" s="1"/>
  <c r="BI66" i="1"/>
  <c r="BI67" i="1" s="1"/>
  <c r="BH62" i="1"/>
  <c r="BH71" i="1" s="1"/>
  <c r="BG39" i="1" l="1"/>
  <c r="BG41" i="1"/>
  <c r="BG42" i="1" s="1"/>
  <c r="BI69" i="1"/>
  <c r="BG44" i="1" l="1"/>
  <c r="BG37" i="1"/>
  <c r="BG46" i="1" s="1"/>
  <c r="BJ64" i="1"/>
  <c r="BJ66" i="1"/>
  <c r="BI62" i="1"/>
  <c r="BI71" i="1" s="1"/>
  <c r="BH39" i="1" l="1"/>
  <c r="BH41" i="1"/>
  <c r="BH42" i="1" s="1"/>
  <c r="BJ67" i="1"/>
  <c r="BH37" i="1" l="1"/>
  <c r="BH46" i="1" s="1"/>
  <c r="BH44" i="1"/>
  <c r="BJ69" i="1"/>
  <c r="BI39" i="1" l="1"/>
  <c r="BI41" i="1"/>
  <c r="BI42" i="1" s="1"/>
  <c r="BK64" i="1"/>
  <c r="BK66" i="1"/>
  <c r="BK67" i="1" s="1"/>
  <c r="BK69" i="1" s="1"/>
  <c r="BJ62" i="1"/>
  <c r="BJ71" i="1" s="1"/>
  <c r="BI44" i="1" l="1"/>
  <c r="BI37" i="1"/>
  <c r="BI46" i="1" s="1"/>
  <c r="BL66" i="1"/>
  <c r="BL67" i="1"/>
  <c r="BL64" i="1"/>
  <c r="BK62" i="1"/>
  <c r="BK71" i="1" s="1"/>
  <c r="BJ39" i="1" l="1"/>
  <c r="BJ41" i="1"/>
  <c r="BJ42" i="1" s="1"/>
  <c r="BL69" i="1"/>
  <c r="BJ44" i="1" l="1"/>
  <c r="BJ37" i="1"/>
  <c r="BJ46" i="1" s="1"/>
  <c r="BM64" i="1"/>
  <c r="BM66" i="1"/>
  <c r="BM67" i="1" s="1"/>
  <c r="BL62" i="1"/>
  <c r="BL71" i="1" s="1"/>
  <c r="BK39" i="1" l="1"/>
  <c r="BK41" i="1"/>
  <c r="BK42" i="1" s="1"/>
  <c r="BM69" i="1"/>
  <c r="BM62" i="1" s="1"/>
  <c r="BM71" i="1" s="1"/>
  <c r="BK37" i="1" l="1"/>
  <c r="BK46" i="1" s="1"/>
  <c r="BK44" i="1"/>
  <c r="BN64" i="1"/>
  <c r="BN66" i="1"/>
  <c r="BN67" i="1" s="1"/>
  <c r="BL39" i="1" l="1"/>
  <c r="BL41" i="1"/>
  <c r="BL42" i="1" s="1"/>
  <c r="BN69" i="1"/>
  <c r="BL44" i="1" l="1"/>
  <c r="BL37" i="1"/>
  <c r="BL46" i="1" s="1"/>
  <c r="BO66" i="1"/>
  <c r="BO64" i="1"/>
  <c r="BO67" i="1"/>
  <c r="BO69" i="1" s="1"/>
  <c r="BN62" i="1"/>
  <c r="BN71" i="1" s="1"/>
  <c r="BM39" i="1" l="1"/>
  <c r="BM41" i="1"/>
  <c r="BM42" i="1" s="1"/>
  <c r="BO62" i="1"/>
  <c r="BO71" i="1" s="1"/>
  <c r="BP66" i="1"/>
  <c r="BP67" i="1" s="1"/>
  <c r="BP69" i="1" s="1"/>
  <c r="BP64" i="1"/>
  <c r="BM37" i="1" l="1"/>
  <c r="BM46" i="1" s="1"/>
  <c r="BQ66" i="1"/>
  <c r="BQ64" i="1"/>
  <c r="BQ67" i="1"/>
  <c r="BQ69" i="1" s="1"/>
  <c r="BP62" i="1"/>
  <c r="BP71" i="1" s="1"/>
  <c r="BM44" i="1" l="1"/>
  <c r="BR64" i="1"/>
  <c r="BR66" i="1"/>
  <c r="BQ62" i="1"/>
  <c r="BQ71" i="1" s="1"/>
  <c r="BN39" i="1" l="1"/>
  <c r="BR67" i="1"/>
  <c r="BR69" i="1" s="1"/>
  <c r="BN41" i="1"/>
  <c r="BN42" i="1" l="1"/>
  <c r="BN44" i="1" s="1"/>
  <c r="BS64" i="1"/>
  <c r="BR62" i="1"/>
  <c r="BR71" i="1" s="1"/>
  <c r="BS66" i="1"/>
  <c r="BN37" i="1"/>
  <c r="BN46" i="1" s="1"/>
  <c r="BO39" i="1" l="1"/>
  <c r="BO41" i="1"/>
  <c r="BO42" i="1" s="1"/>
  <c r="BS67" i="1"/>
  <c r="BS69" i="1" s="1"/>
  <c r="BO44" i="1" l="1"/>
  <c r="BO37" i="1"/>
  <c r="BO46" i="1" s="1"/>
  <c r="BP41" i="1"/>
  <c r="BT64" i="1"/>
  <c r="BS62" i="1"/>
  <c r="BS71" i="1" s="1"/>
  <c r="BT66" i="1"/>
  <c r="BT67" i="1" s="1"/>
  <c r="BT69" i="1" s="1"/>
  <c r="BT62" i="1" s="1"/>
  <c r="BT71" i="1" s="1"/>
  <c r="BP39" i="1" l="1"/>
  <c r="BP42" i="1"/>
  <c r="BP44" i="1" s="1"/>
  <c r="BU64" i="1"/>
  <c r="BU66" i="1"/>
  <c r="BQ41" i="1" l="1"/>
  <c r="BQ39" i="1"/>
  <c r="BQ42" i="1"/>
  <c r="BQ37" i="1" s="1"/>
  <c r="BQ46" i="1" s="1"/>
  <c r="BP37" i="1"/>
  <c r="BP46" i="1" s="1"/>
  <c r="BU67" i="1"/>
  <c r="BQ44" i="1" l="1"/>
  <c r="BU69" i="1"/>
  <c r="BR39" i="1" l="1"/>
  <c r="BR41" i="1"/>
  <c r="BV64" i="1"/>
  <c r="BV67" i="1"/>
  <c r="BV66" i="1"/>
  <c r="BU62" i="1"/>
  <c r="BU71" i="1" s="1"/>
  <c r="BR42" i="1" l="1"/>
  <c r="BR37" i="1" s="1"/>
  <c r="BR46" i="1" s="1"/>
  <c r="BV69" i="1"/>
  <c r="BV62" i="1" s="1"/>
  <c r="BV71" i="1" s="1"/>
  <c r="BW66" i="1"/>
  <c r="BR44" i="1" l="1"/>
  <c r="BS39" i="1" s="1"/>
  <c r="BW64" i="1"/>
  <c r="BW67" i="1"/>
  <c r="BS41" i="1" l="1"/>
  <c r="BW69" i="1"/>
  <c r="BW62" i="1" s="1"/>
  <c r="BW71" i="1" s="1"/>
  <c r="BS42" i="1" l="1"/>
  <c r="BS37" i="1" s="1"/>
  <c r="BS46" i="1" s="1"/>
  <c r="BX64" i="1"/>
  <c r="BX66" i="1"/>
  <c r="BS44" i="1" l="1"/>
  <c r="BT41" i="1" s="1"/>
  <c r="BT42" i="1" s="1"/>
  <c r="BT44" i="1" s="1"/>
  <c r="BU41" i="1" s="1"/>
  <c r="BT39" i="1"/>
  <c r="BX67" i="1"/>
  <c r="BT37" i="1" l="1"/>
  <c r="BT46" i="1" s="1"/>
  <c r="BU42" i="1"/>
  <c r="BU39" i="1"/>
  <c r="BX69" i="1"/>
  <c r="BX62" i="1" s="1"/>
  <c r="BX71" i="1" s="1"/>
  <c r="BU37" i="1" l="1"/>
  <c r="BU46" i="1" s="1"/>
  <c r="BU44" i="1"/>
  <c r="BV41" i="1" s="1"/>
  <c r="BV42" i="1" s="1"/>
  <c r="BY64" i="1"/>
  <c r="BY66" i="1"/>
  <c r="BV39" i="1" l="1"/>
  <c r="BV44" i="1"/>
  <c r="BW39" i="1" s="1"/>
  <c r="BV37" i="1"/>
  <c r="BV46" i="1" s="1"/>
  <c r="BY67" i="1"/>
  <c r="BW41" i="1" l="1"/>
  <c r="BW42" i="1" s="1"/>
  <c r="BW44" i="1" s="1"/>
  <c r="BY69" i="1"/>
  <c r="BZ64" i="1" s="1"/>
  <c r="BX41" i="1" l="1"/>
  <c r="BX42" i="1" s="1"/>
  <c r="BX39" i="1"/>
  <c r="BW37" i="1"/>
  <c r="BW46" i="1" s="1"/>
  <c r="BZ66" i="1"/>
  <c r="BZ67" i="1"/>
  <c r="BZ69" i="1" s="1"/>
  <c r="BZ62" i="1" s="1"/>
  <c r="BZ71" i="1" s="1"/>
  <c r="BY62" i="1"/>
  <c r="BY71" i="1" s="1"/>
  <c r="CA64" i="1" l="1"/>
  <c r="CA66" i="1"/>
  <c r="CA67" i="1" s="1"/>
  <c r="BX37" i="1"/>
  <c r="BX46" i="1" s="1"/>
  <c r="BX44" i="1"/>
  <c r="BY41" i="1" s="1"/>
  <c r="BY42" i="1" s="1"/>
  <c r="CA69" i="1"/>
  <c r="CB64" i="1" l="1"/>
  <c r="BY39" i="1"/>
  <c r="BY37" i="1" s="1"/>
  <c r="BY46" i="1" s="1"/>
  <c r="CA62" i="1"/>
  <c r="CA71" i="1" s="1"/>
  <c r="CB66" i="1"/>
  <c r="CB67" i="1" s="1"/>
  <c r="CB69" i="1" s="1"/>
  <c r="CC64" i="1" s="1"/>
  <c r="BY44" i="1" l="1"/>
  <c r="CB62" i="1"/>
  <c r="CB71" i="1" s="1"/>
  <c r="CC66" i="1"/>
  <c r="CC67" i="1" s="1"/>
  <c r="BZ39" i="1" l="1"/>
  <c r="BZ41" i="1"/>
  <c r="CC69" i="1"/>
  <c r="BZ42" i="1" l="1"/>
  <c r="BZ44" i="1" s="1"/>
  <c r="CD66" i="1"/>
  <c r="CD67" i="1" s="1"/>
  <c r="CD64" i="1"/>
  <c r="CC62" i="1"/>
  <c r="CC71" i="1" s="1"/>
  <c r="BZ37" i="1" l="1"/>
  <c r="BZ46" i="1" s="1"/>
  <c r="CA39" i="1"/>
  <c r="CA41" i="1"/>
  <c r="CA42" i="1" s="1"/>
  <c r="CD69" i="1"/>
  <c r="CA37" i="1" l="1"/>
  <c r="CA46" i="1" s="1"/>
  <c r="CA44" i="1"/>
  <c r="CB39" i="1" s="1"/>
  <c r="CE66" i="1"/>
  <c r="CE64" i="1"/>
  <c r="CD62" i="1"/>
  <c r="CD71" i="1" s="1"/>
  <c r="CB41" i="1" l="1"/>
  <c r="CE67" i="1"/>
  <c r="CB42" i="1" l="1"/>
  <c r="CB44" i="1" s="1"/>
  <c r="CE69" i="1"/>
  <c r="CE62" i="1" s="1"/>
  <c r="CE71" i="1" s="1"/>
  <c r="CB37" i="1" l="1"/>
  <c r="CB46" i="1" s="1"/>
  <c r="CC39" i="1"/>
  <c r="CC41" i="1"/>
  <c r="CC42" i="1" s="1"/>
  <c r="CF66" i="1"/>
  <c r="CF64" i="1"/>
  <c r="CC44" i="1" l="1"/>
  <c r="CD39" i="1" s="1"/>
  <c r="CD41" i="1"/>
  <c r="CD42" i="1" s="1"/>
  <c r="CC37" i="1"/>
  <c r="CC46" i="1" s="1"/>
  <c r="CF67" i="1"/>
  <c r="CD44" i="1" l="1"/>
  <c r="CE39" i="1" s="1"/>
  <c r="CE41" i="1"/>
  <c r="CE42" i="1" s="1"/>
  <c r="CD37" i="1"/>
  <c r="CD46" i="1" s="1"/>
  <c r="CF69" i="1"/>
  <c r="CF62" i="1" s="1"/>
  <c r="CF71" i="1" s="1"/>
  <c r="CE44" i="1" l="1"/>
  <c r="CF39" i="1"/>
  <c r="CG64" i="1"/>
  <c r="CG66" i="1"/>
  <c r="CG67" i="1" s="1"/>
  <c r="CF41" i="1"/>
  <c r="CF42" i="1" s="1"/>
  <c r="CE37" i="1"/>
  <c r="CE46" i="1" s="1"/>
  <c r="CG69" i="1" l="1"/>
  <c r="CF37" i="1"/>
  <c r="CF46" i="1" s="1"/>
  <c r="CF44" i="1"/>
  <c r="CG39" i="1" l="1"/>
  <c r="CH64" i="1"/>
  <c r="CH66" i="1"/>
  <c r="CH67" i="1" s="1"/>
  <c r="CG62" i="1"/>
  <c r="CG71" i="1" s="1"/>
  <c r="CG41" i="1"/>
  <c r="CG42" i="1" s="1"/>
  <c r="CH69" i="1" l="1"/>
  <c r="CG37" i="1"/>
  <c r="CG46" i="1" s="1"/>
  <c r="CG44" i="1"/>
  <c r="CH39" i="1" l="1"/>
  <c r="CI66" i="1"/>
  <c r="CI67" i="1"/>
  <c r="CI69" i="1" s="1"/>
  <c r="CI64" i="1"/>
  <c r="CH62" i="1"/>
  <c r="CH71" i="1" s="1"/>
  <c r="CH41" i="1"/>
  <c r="CH42" i="1" s="1"/>
  <c r="CJ66" i="1" l="1"/>
  <c r="CJ67" i="1"/>
  <c r="CJ69" i="1" s="1"/>
  <c r="CJ64" i="1"/>
  <c r="CI62" i="1"/>
  <c r="CI71" i="1" s="1"/>
  <c r="CH44" i="1"/>
  <c r="CH37" i="1"/>
  <c r="CH46" i="1" s="1"/>
  <c r="CI39" i="1" l="1"/>
  <c r="CK66" i="1"/>
  <c r="CK64" i="1"/>
  <c r="CK67" i="1"/>
  <c r="CJ62" i="1"/>
  <c r="CJ71" i="1" s="1"/>
  <c r="CI41" i="1"/>
  <c r="CI42" i="1" s="1"/>
  <c r="CK69" i="1" l="1"/>
  <c r="CK62" i="1" s="1"/>
  <c r="CK71" i="1" s="1"/>
  <c r="CI44" i="1"/>
  <c r="CI37" i="1"/>
  <c r="CI46" i="1" s="1"/>
  <c r="CJ39" i="1" l="1"/>
  <c r="CL64" i="1"/>
  <c r="CL66" i="1"/>
  <c r="CJ41" i="1"/>
  <c r="CJ42" i="1" s="1"/>
  <c r="CL67" i="1" l="1"/>
  <c r="CL69" i="1" s="1"/>
  <c r="CJ44" i="1"/>
  <c r="CJ37" i="1"/>
  <c r="CJ46" i="1" s="1"/>
  <c r="CK39" i="1" l="1"/>
  <c r="CM64" i="1"/>
  <c r="CM66" i="1"/>
  <c r="CM67" i="1"/>
  <c r="CL62" i="1"/>
  <c r="CL71" i="1" s="1"/>
  <c r="CK41" i="1"/>
  <c r="CK42" i="1" s="1"/>
  <c r="CM69" i="1" l="1"/>
  <c r="CM62" i="1" s="1"/>
  <c r="CM71" i="1" s="1"/>
  <c r="CK37" i="1"/>
  <c r="CK46" i="1" s="1"/>
  <c r="CK44" i="1"/>
  <c r="CL39" i="1" l="1"/>
  <c r="CN66" i="1"/>
  <c r="CN64" i="1"/>
  <c r="CN67" i="1"/>
  <c r="CL41" i="1"/>
  <c r="CL42" i="1" s="1"/>
  <c r="CN69" i="1" l="1"/>
  <c r="CN62" i="1" s="1"/>
  <c r="CN71" i="1" s="1"/>
  <c r="CL37" i="1"/>
  <c r="CL46" i="1" s="1"/>
  <c r="CL44" i="1"/>
  <c r="CM39" i="1" l="1"/>
  <c r="CO66" i="1"/>
  <c r="CO64" i="1"/>
  <c r="CM41" i="1"/>
  <c r="CM42" i="1" s="1"/>
  <c r="CO67" i="1" l="1"/>
  <c r="CM37" i="1"/>
  <c r="CM46" i="1" s="1"/>
  <c r="CM44" i="1"/>
  <c r="CN39" i="1" l="1"/>
  <c r="CO69" i="1"/>
  <c r="CN41" i="1"/>
  <c r="CN42" i="1" s="1"/>
  <c r="CP64" i="1" l="1"/>
  <c r="CP67" i="1"/>
  <c r="CP66" i="1"/>
  <c r="CO62" i="1"/>
  <c r="CO71" i="1" s="1"/>
  <c r="CN44" i="1"/>
  <c r="CN37" i="1"/>
  <c r="CN46" i="1" s="1"/>
  <c r="CO39" i="1" l="1"/>
  <c r="CP69" i="1"/>
  <c r="CO41" i="1"/>
  <c r="CO42" i="1" s="1"/>
  <c r="CQ66" i="1" l="1"/>
  <c r="CQ64" i="1"/>
  <c r="CQ67" i="1"/>
  <c r="CQ69" i="1" s="1"/>
  <c r="CP62" i="1"/>
  <c r="CP71" i="1" s="1"/>
  <c r="CO44" i="1"/>
  <c r="CP39" i="1" l="1"/>
  <c r="CR66" i="1"/>
  <c r="CR67" i="1"/>
  <c r="CR64" i="1"/>
  <c r="CQ62" i="1"/>
  <c r="CQ71" i="1" s="1"/>
  <c r="CO37" i="1"/>
  <c r="CO46" i="1" s="1"/>
  <c r="CP41" i="1"/>
  <c r="CP42" i="1" l="1"/>
  <c r="CP37" i="1" s="1"/>
  <c r="CP46" i="1" s="1"/>
  <c r="CR69" i="1"/>
  <c r="CP44" i="1" l="1"/>
  <c r="CQ39" i="1"/>
  <c r="CS64" i="1"/>
  <c r="CS66" i="1"/>
  <c r="CR62" i="1"/>
  <c r="CR71" i="1" s="1"/>
  <c r="CQ41" i="1"/>
  <c r="CQ42" i="1" s="1"/>
  <c r="CQ37" i="1" l="1"/>
  <c r="CQ46" i="1" s="1"/>
  <c r="CS67" i="1"/>
  <c r="CQ44" i="1"/>
  <c r="CR39" i="1" l="1"/>
  <c r="CS69" i="1"/>
  <c r="CR41" i="1"/>
  <c r="CR42" i="1" s="1"/>
  <c r="CR44" i="1" l="1"/>
  <c r="CT64" i="1"/>
  <c r="CT66" i="1"/>
  <c r="CS62" i="1"/>
  <c r="CS71" i="1" s="1"/>
  <c r="CR37" i="1"/>
  <c r="CR46" i="1" s="1"/>
  <c r="CS41" i="1"/>
  <c r="CS39" i="1" l="1"/>
  <c r="CS42" i="1"/>
  <c r="CS44" i="1" s="1"/>
  <c r="CT67" i="1"/>
  <c r="CT39" i="1" l="1"/>
  <c r="CT41" i="1"/>
  <c r="CS37" i="1"/>
  <c r="CS46" i="1" s="1"/>
  <c r="CT69" i="1"/>
  <c r="CT62" i="1" s="1"/>
  <c r="CT71" i="1" s="1"/>
  <c r="CT42" i="1" l="1"/>
  <c r="CU64" i="1"/>
  <c r="CU66" i="1"/>
  <c r="CT37" i="1" l="1"/>
  <c r="CT46" i="1" s="1"/>
  <c r="CT44" i="1"/>
  <c r="CU67" i="1"/>
  <c r="CU39" i="1" l="1"/>
  <c r="CU41" i="1"/>
  <c r="CU42" i="1" s="1"/>
  <c r="CU69" i="1"/>
  <c r="CU44" i="1" l="1"/>
  <c r="CU37" i="1"/>
  <c r="CU46" i="1" s="1"/>
  <c r="CV64" i="1"/>
  <c r="CV66" i="1"/>
  <c r="CV67" i="1"/>
  <c r="CU62" i="1"/>
  <c r="CU71" i="1" s="1"/>
  <c r="CV39" i="1" l="1"/>
  <c r="CV41" i="1"/>
  <c r="CV42" i="1" s="1"/>
  <c r="CV69" i="1"/>
  <c r="CW64" i="1" s="1"/>
  <c r="CW66" i="1"/>
  <c r="CW67" i="1"/>
  <c r="CV62" i="1"/>
  <c r="CV71" i="1" s="1"/>
  <c r="CV44" i="1" l="1"/>
  <c r="CW41" i="1" s="1"/>
  <c r="CV37" i="1"/>
  <c r="CV46" i="1" s="1"/>
  <c r="CW69" i="1"/>
  <c r="CW39" i="1" l="1"/>
  <c r="CW42" i="1"/>
  <c r="CW44" i="1" s="1"/>
  <c r="CX64" i="1"/>
  <c r="CX66" i="1"/>
  <c r="CW62" i="1"/>
  <c r="CW71" i="1" s="1"/>
  <c r="CX41" i="1" l="1"/>
  <c r="CX39" i="1"/>
  <c r="CX42" i="1"/>
  <c r="CW37" i="1"/>
  <c r="CW46" i="1" s="1"/>
  <c r="CX67" i="1"/>
  <c r="CX37" i="1" l="1"/>
  <c r="CX46" i="1" s="1"/>
  <c r="CX44" i="1"/>
  <c r="CX69" i="1"/>
  <c r="CY39" i="1" l="1"/>
  <c r="CY41" i="1"/>
  <c r="CY42" i="1" s="1"/>
  <c r="CY66" i="1"/>
  <c r="CY67" i="1"/>
  <c r="CY69" i="1" s="1"/>
  <c r="CY64" i="1"/>
  <c r="CX62" i="1"/>
  <c r="CX71" i="1" s="1"/>
  <c r="CY44" i="1" l="1"/>
  <c r="CY37" i="1"/>
  <c r="CY46" i="1" s="1"/>
  <c r="CZ64" i="1"/>
  <c r="CZ66" i="1"/>
  <c r="CY62" i="1"/>
  <c r="CY71" i="1" s="1"/>
  <c r="CZ39" i="1" l="1"/>
  <c r="CZ41" i="1"/>
  <c r="CZ42" i="1" s="1"/>
  <c r="CZ67" i="1"/>
  <c r="CZ44" i="1" l="1"/>
  <c r="CZ37" i="1"/>
  <c r="CZ46" i="1" s="1"/>
  <c r="CZ69" i="1"/>
  <c r="DA39" i="1" l="1"/>
  <c r="DA41" i="1"/>
  <c r="DA42" i="1" s="1"/>
  <c r="DA64" i="1"/>
  <c r="DA66" i="1"/>
  <c r="CZ62" i="1"/>
  <c r="CZ71" i="1" s="1"/>
  <c r="DA44" i="1" l="1"/>
  <c r="DA37" i="1"/>
  <c r="DA46" i="1" s="1"/>
  <c r="DA67" i="1"/>
  <c r="DB39" i="1" l="1"/>
  <c r="DB41" i="1"/>
  <c r="DB42" i="1" s="1"/>
  <c r="DA69" i="1"/>
  <c r="DB44" i="1" l="1"/>
  <c r="DC41" i="1"/>
  <c r="DB37" i="1"/>
  <c r="DB46" i="1" s="1"/>
  <c r="DB64" i="1"/>
  <c r="DB66" i="1"/>
  <c r="DB67" i="1"/>
  <c r="DA62" i="1"/>
  <c r="DA71" i="1" s="1"/>
  <c r="DC39" i="1" l="1"/>
  <c r="DC42" i="1"/>
  <c r="DB69" i="1"/>
  <c r="DC64" i="1" s="1"/>
  <c r="DC67" i="1"/>
  <c r="DC69" i="1" s="1"/>
  <c r="DC66" i="1"/>
  <c r="DB62" i="1"/>
  <c r="DB71" i="1" s="1"/>
  <c r="DC37" i="1" l="1"/>
  <c r="DC46" i="1" s="1"/>
  <c r="DC44" i="1"/>
  <c r="DD66" i="1"/>
  <c r="DD64" i="1"/>
  <c r="DD67" i="1"/>
  <c r="DD69" i="1" s="1"/>
  <c r="DC62" i="1"/>
  <c r="DC71" i="1" s="1"/>
  <c r="DD39" i="1" l="1"/>
  <c r="DD41" i="1"/>
  <c r="DD42" i="1" s="1"/>
  <c r="DE64" i="1"/>
  <c r="DE66" i="1"/>
  <c r="DE67" i="1"/>
  <c r="DE69" i="1" s="1"/>
  <c r="DD62" i="1"/>
  <c r="DD71" i="1" s="1"/>
  <c r="DD44" i="1" l="1"/>
  <c r="DD37" i="1"/>
  <c r="DD46" i="1" s="1"/>
  <c r="DF64" i="1"/>
  <c r="DF66" i="1"/>
  <c r="DE62" i="1"/>
  <c r="DE71" i="1" s="1"/>
  <c r="DE39" i="1" l="1"/>
  <c r="DE41" i="1"/>
  <c r="DE42" i="1" s="1"/>
  <c r="DF67" i="1"/>
  <c r="DE44" i="1" l="1"/>
  <c r="DE37" i="1"/>
  <c r="DE46" i="1" s="1"/>
  <c r="DF69" i="1"/>
  <c r="DF39" i="1" l="1"/>
  <c r="DF41" i="1"/>
  <c r="DF42" i="1" s="1"/>
  <c r="DG66" i="1"/>
  <c r="DG67" i="1"/>
  <c r="DG69" i="1" s="1"/>
  <c r="DG64" i="1"/>
  <c r="DF62" i="1"/>
  <c r="DF71" i="1" s="1"/>
  <c r="DF44" i="1" l="1"/>
  <c r="DF37" i="1"/>
  <c r="DF46" i="1" s="1"/>
  <c r="DH66" i="1"/>
  <c r="DH67" i="1"/>
  <c r="DH64" i="1"/>
  <c r="DG62" i="1"/>
  <c r="DG71" i="1" s="1"/>
  <c r="DG39" i="1" l="1"/>
  <c r="DG41" i="1"/>
  <c r="DG42" i="1" s="1"/>
  <c r="DH69" i="1"/>
  <c r="DG37" i="1" l="1"/>
  <c r="DG46" i="1" s="1"/>
  <c r="DG44" i="1"/>
  <c r="DI66" i="1"/>
  <c r="DI67" i="1"/>
  <c r="DI69" i="1" s="1"/>
  <c r="DI64" i="1"/>
  <c r="DH62" i="1"/>
  <c r="DH71" i="1" s="1"/>
  <c r="DH39" i="1" l="1"/>
  <c r="DH41" i="1"/>
  <c r="DH42" i="1" s="1"/>
  <c r="DJ66" i="1"/>
  <c r="DJ67" i="1"/>
  <c r="DJ69" i="1" s="1"/>
  <c r="DJ64" i="1"/>
  <c r="DI62" i="1"/>
  <c r="DI71" i="1" s="1"/>
  <c r="DH44" i="1" l="1"/>
  <c r="DI41" i="1"/>
  <c r="DH37" i="1"/>
  <c r="DH46" i="1" s="1"/>
  <c r="DK66" i="1"/>
  <c r="DK67" i="1" s="1"/>
  <c r="DK64" i="1"/>
  <c r="DJ62" i="1"/>
  <c r="DJ71" i="1" s="1"/>
  <c r="DI39" i="1" l="1"/>
  <c r="DI42" i="1"/>
  <c r="DK69" i="1"/>
  <c r="DI37" i="1" l="1"/>
  <c r="DI46" i="1" s="1"/>
  <c r="DI44" i="1"/>
  <c r="DL64" i="1"/>
  <c r="DL66" i="1"/>
  <c r="DL67" i="1"/>
  <c r="DK62" i="1"/>
  <c r="DK71" i="1" s="1"/>
  <c r="DJ39" i="1" l="1"/>
  <c r="DJ41" i="1"/>
  <c r="DL69" i="1"/>
  <c r="DJ42" i="1" l="1"/>
  <c r="DJ37" i="1" s="1"/>
  <c r="DJ46" i="1" s="1"/>
  <c r="DM64" i="1"/>
  <c r="DM66" i="1"/>
  <c r="DM67" i="1"/>
  <c r="DL62" i="1"/>
  <c r="DL71" i="1" s="1"/>
  <c r="DJ44" i="1" l="1"/>
  <c r="DM69" i="1"/>
  <c r="DK39" i="1" l="1"/>
  <c r="DK41" i="1"/>
  <c r="DK42" i="1" s="1"/>
  <c r="DN64" i="1"/>
  <c r="DN66" i="1"/>
  <c r="DM62" i="1"/>
  <c r="DM71" i="1" s="1"/>
  <c r="DK44" i="1" l="1"/>
  <c r="DK37" i="1"/>
  <c r="DK46" i="1" s="1"/>
  <c r="DN67" i="1"/>
  <c r="DN69" i="1" s="1"/>
  <c r="DL39" i="1" l="1"/>
  <c r="DL41" i="1"/>
  <c r="DO64" i="1"/>
  <c r="DO66" i="1"/>
  <c r="DN62" i="1"/>
  <c r="DN71" i="1" s="1"/>
  <c r="DL42" i="1" l="1"/>
  <c r="DO67" i="1"/>
  <c r="DL37" i="1" l="1"/>
  <c r="DL46" i="1" s="1"/>
  <c r="DL44" i="1"/>
  <c r="DO69" i="1"/>
  <c r="DM39" i="1" l="1"/>
  <c r="DM41" i="1"/>
  <c r="DP64" i="1"/>
  <c r="DP66" i="1"/>
  <c r="DO62" i="1"/>
  <c r="DO71" i="1" s="1"/>
  <c r="DM42" i="1" l="1"/>
  <c r="DP67" i="1"/>
  <c r="DP69" i="1" s="1"/>
  <c r="DM37" i="1" l="1"/>
  <c r="DM46" i="1" s="1"/>
  <c r="DM44" i="1"/>
  <c r="DQ64" i="1"/>
  <c r="DQ66" i="1"/>
  <c r="DQ67" i="1"/>
  <c r="DQ69" i="1" s="1"/>
  <c r="DP62" i="1"/>
  <c r="DP71" i="1" s="1"/>
  <c r="DN39" i="1" l="1"/>
  <c r="DN41" i="1"/>
  <c r="DN42" i="1" s="1"/>
  <c r="DR64" i="1"/>
  <c r="DR66" i="1"/>
  <c r="DR67" i="1"/>
  <c r="DQ62" i="1"/>
  <c r="DQ71" i="1" s="1"/>
  <c r="DN44" i="1" l="1"/>
  <c r="DN37" i="1"/>
  <c r="DN46" i="1" s="1"/>
  <c r="DR69" i="1"/>
  <c r="DO39" i="1" l="1"/>
  <c r="DO41" i="1"/>
  <c r="DS66" i="1"/>
  <c r="DS67" i="1"/>
  <c r="DS69" i="1" s="1"/>
  <c r="DS64" i="1"/>
  <c r="DR62" i="1"/>
  <c r="DR71" i="1" s="1"/>
  <c r="DO42" i="1" l="1"/>
  <c r="DO44" i="1" s="1"/>
  <c r="DT66" i="1"/>
  <c r="DT64" i="1"/>
  <c r="DS62" i="1"/>
  <c r="DS71" i="1" s="1"/>
  <c r="DO37" i="1" l="1"/>
  <c r="DO46" i="1" s="1"/>
  <c r="DP41" i="1"/>
  <c r="DP42" i="1" s="1"/>
  <c r="DP44" i="1" s="1"/>
  <c r="DP39" i="1"/>
  <c r="DT67" i="1"/>
  <c r="DT69" i="1" s="1"/>
  <c r="DP37" i="1" l="1"/>
  <c r="DP46" i="1" s="1"/>
  <c r="DQ39" i="1"/>
  <c r="DQ41" i="1"/>
  <c r="DQ42" i="1" s="1"/>
  <c r="DU66" i="1"/>
  <c r="DU64" i="1"/>
  <c r="DT62" i="1"/>
  <c r="DT71" i="1" s="1"/>
  <c r="DQ44" i="1" l="1"/>
  <c r="DQ37" i="1"/>
  <c r="DQ46" i="1" s="1"/>
  <c r="DU67" i="1"/>
  <c r="DU69" i="1" s="1"/>
  <c r="DR39" i="1" l="1"/>
  <c r="DR41" i="1"/>
  <c r="DR42" i="1" s="1"/>
  <c r="DV66" i="1"/>
  <c r="DV64" i="1"/>
  <c r="DV67" i="1"/>
  <c r="DV69" i="1" s="1"/>
  <c r="DU62" i="1"/>
  <c r="DU71" i="1" s="1"/>
  <c r="DR44" i="1" l="1"/>
  <c r="DR37" i="1"/>
  <c r="DR46" i="1" s="1"/>
  <c r="DV62" i="1"/>
  <c r="DV71" i="1" s="1"/>
  <c r="DS39" i="1" l="1"/>
  <c r="DS41" i="1"/>
  <c r="DS42" i="1" s="1"/>
  <c r="DS44" i="1" l="1"/>
  <c r="DS37" i="1"/>
  <c r="DS46" i="1" s="1"/>
  <c r="DT39" i="1" l="1"/>
  <c r="DT41" i="1"/>
  <c r="DT42" i="1" s="1"/>
  <c r="DT44" i="1" l="1"/>
  <c r="DU39" i="1" s="1"/>
  <c r="DU41" i="1"/>
  <c r="DT37" i="1"/>
  <c r="DT46" i="1" s="1"/>
  <c r="DU42" i="1" l="1"/>
  <c r="DU44" i="1" s="1"/>
  <c r="DU37" i="1" l="1"/>
  <c r="DU46" i="1" s="1"/>
  <c r="DV41" i="1"/>
  <c r="DV42" i="1"/>
  <c r="DV39" i="1"/>
  <c r="DV37" i="1" l="1"/>
  <c r="DV46" i="1" s="1"/>
  <c r="DV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Letícia Freire</author>
    <author>Carlos Xavier</author>
  </authors>
  <commentList>
    <comment ref="C23" authorId="0" shapeId="0" xr:uid="{542BED0B-3826-4AC9-B414-A6FF2E639EF9}">
      <text>
        <r>
          <rPr>
            <sz val="9"/>
            <color indexed="81"/>
            <rFont val="Segoe UI"/>
            <family val="2"/>
          </rPr>
          <t>Número de dias em atraso em que um contrato ainda é considerado adimplente</t>
        </r>
      </text>
    </comment>
    <comment ref="C77" authorId="1" shapeId="0" xr:uid="{11BCE0EA-8F84-46C1-9C4A-303CFEAA1714}">
      <text>
        <r>
          <rPr>
            <sz val="9"/>
            <color indexed="81"/>
            <rFont val="Tahoma"/>
            <family val="2"/>
          </rPr>
          <t>Fluxo Performado Adimplente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tc={ED061DB8-D1D4-44B5-87A8-CC92AF4D7100}</author>
  </authors>
  <commentList>
    <comment ref="C367" authorId="0" shapeId="0" xr:uid="{ED061DB8-D1D4-44B5-87A8-CC92AF4D710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Lote indisponível por pendências processuais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<sst xmlns="http://schemas.openxmlformats.org/spreadsheetml/2006/main" count="2381" uniqueCount="1357">
  <si>
    <t>Recebíveis Atuais</t>
  </si>
  <si>
    <t>VPL</t>
  </si>
  <si>
    <t>INADIMPLÊNCIA DA CARTEIRA</t>
  </si>
  <si>
    <t>Nivel de Adimplência</t>
  </si>
  <si>
    <t>Relação de Recebíveis</t>
  </si>
  <si>
    <t>Empreendimento</t>
  </si>
  <si>
    <t>Descrição da Unidade</t>
  </si>
  <si>
    <t>Nome
(Titular do contrato)</t>
  </si>
  <si>
    <t>ID do Contrato</t>
  </si>
  <si>
    <t>Data de assinatura do contrato</t>
  </si>
  <si>
    <t>Indexador
(IPCA, IGP-M, CDI, etc.)</t>
  </si>
  <si>
    <t>Juros
(a.a.)</t>
  </si>
  <si>
    <t>Inadimplente?</t>
  </si>
  <si>
    <t>Total</t>
  </si>
  <si>
    <t xml:space="preserve">Número da quadra ou do bloco </t>
  </si>
  <si>
    <t>REAL</t>
  </si>
  <si>
    <t>-</t>
  </si>
  <si>
    <t>Fluxo a Receber</t>
  </si>
  <si>
    <t>Fluxo a Receber - Adimplente</t>
  </si>
  <si>
    <t>Fluxo a Receber - Inadimplente</t>
  </si>
  <si>
    <t>Limite Inadimplência:</t>
  </si>
  <si>
    <t>Período</t>
  </si>
  <si>
    <t>Adimplente</t>
  </si>
  <si>
    <t>1 parcela</t>
  </si>
  <si>
    <t>2 parcelas</t>
  </si>
  <si>
    <t>3 parcelas</t>
  </si>
  <si>
    <t>4 parcelas</t>
  </si>
  <si>
    <t>5 parcelas</t>
  </si>
  <si>
    <t>6 parcelas</t>
  </si>
  <si>
    <t>Acima de 6 parcelas</t>
  </si>
  <si>
    <t>Nº de Contratos</t>
  </si>
  <si>
    <t>Total a Receber</t>
  </si>
  <si>
    <t>VGV a Receber - Total</t>
  </si>
  <si>
    <t>RESUMO DE RECEBÍVEIS E COBERTURA</t>
  </si>
  <si>
    <t>Juros</t>
  </si>
  <si>
    <t>VGV a Receber - Prazo Operação</t>
  </si>
  <si>
    <t>Dias de Atraso</t>
  </si>
  <si>
    <t>IPCA</t>
  </si>
  <si>
    <t>ELIAS FERNANDES DA SILVA</t>
  </si>
  <si>
    <t>CM PROJETOS E REFORMAS LTDA</t>
  </si>
  <si>
    <t>MARCOS DA SILVA CASTILHO</t>
  </si>
  <si>
    <t>HOL 2 - LT. 206</t>
  </si>
  <si>
    <t>PAMILA RODRIGUES MUNIZ</t>
  </si>
  <si>
    <t>06V01-105</t>
  </si>
  <si>
    <t>HOL 2 - LT. 195</t>
  </si>
  <si>
    <t>ALEX VERAS FARIAS</t>
  </si>
  <si>
    <t>06V01-106</t>
  </si>
  <si>
    <t>HOL 2 - LT. 167</t>
  </si>
  <si>
    <t>MARCOS VINICIUS NUNES CANUTT</t>
  </si>
  <si>
    <t>06V01-108</t>
  </si>
  <si>
    <t>HOL 2 - LT. 297</t>
  </si>
  <si>
    <t>MAGNO DA SILVA TAVARES DE SOUZA</t>
  </si>
  <si>
    <t>06V01-129</t>
  </si>
  <si>
    <t>HOL 2 - LT. 169</t>
  </si>
  <si>
    <t>MARCELO TAVARES DE SOUZA</t>
  </si>
  <si>
    <t>06V01-132</t>
  </si>
  <si>
    <t>HOL 1 - LT. 263</t>
  </si>
  <si>
    <t>WERTHER VIEIRA DE CASTRO JUNIOR</t>
  </si>
  <si>
    <t>06V01-155</t>
  </si>
  <si>
    <t>HOL 2 - LT. 030</t>
  </si>
  <si>
    <t>GUILHERME SOARES DE OLIVEIRA</t>
  </si>
  <si>
    <t>06V01-156</t>
  </si>
  <si>
    <t>HOL 2 - LT. 106</t>
  </si>
  <si>
    <t>MARIA JOCILEA NEVES</t>
  </si>
  <si>
    <t>06V01-164</t>
  </si>
  <si>
    <t>HOL 2 - LT. 100</t>
  </si>
  <si>
    <t>ADRIANA CASTILHO DA SILVA</t>
  </si>
  <si>
    <t>06V01-168</t>
  </si>
  <si>
    <t>IGPM</t>
  </si>
  <si>
    <t>HOL 1 - LT. 289</t>
  </si>
  <si>
    <t>RAPHAEL MORETI SOARES</t>
  </si>
  <si>
    <t>06V01-1779</t>
  </si>
  <si>
    <t>HOL 1 - LT. 313</t>
  </si>
  <si>
    <t>VANESSA CASTRO CAMARA GONÇALVES</t>
  </si>
  <si>
    <t>06V01-180</t>
  </si>
  <si>
    <t>HOL 2 - LT. 020</t>
  </si>
  <si>
    <t>DANIELLE DOS SANTOS CARVALHO</t>
  </si>
  <si>
    <t>06V01-1846</t>
  </si>
  <si>
    <t>HOL 1 - LT. 388</t>
  </si>
  <si>
    <t>JEFFERSON DOS SANTOS GONÇALVES</t>
  </si>
  <si>
    <t>06V01-185</t>
  </si>
  <si>
    <t>HOL 2 - LT. 099</t>
  </si>
  <si>
    <t>PAULA CARDOSO VIEGAS</t>
  </si>
  <si>
    <t>06V01-186</t>
  </si>
  <si>
    <t>HOL 1 - LT. 346</t>
  </si>
  <si>
    <t>JEFFERSON DE ALMEIDA LEITÃO</t>
  </si>
  <si>
    <t>06V01-1864</t>
  </si>
  <si>
    <t>HOL 2 - LT. 261</t>
  </si>
  <si>
    <t>CRISTIANE SOUZA DE OLIVEIRA</t>
  </si>
  <si>
    <t>06V01-187</t>
  </si>
  <si>
    <t>HOL 2 - LT. 319</t>
  </si>
  <si>
    <t>SIMONE TEIXEIRA CANTELMO</t>
  </si>
  <si>
    <t>06V01-1898</t>
  </si>
  <si>
    <t>HOL 1 - LT. 028</t>
  </si>
  <si>
    <t>GLAUCIO BARBOSA GOMES</t>
  </si>
  <si>
    <t>06V01-1911</t>
  </si>
  <si>
    <t>HOL 1 - LT. 122</t>
  </si>
  <si>
    <t>06V01-193</t>
  </si>
  <si>
    <t>HOL 1 - LT. 013</t>
  </si>
  <si>
    <t>MARCIA MELHEM MONTEIRO PEREIRA</t>
  </si>
  <si>
    <t>06V01-1977</t>
  </si>
  <si>
    <t>HOL 1 - LT. 014</t>
  </si>
  <si>
    <t>06V01-1978</t>
  </si>
  <si>
    <t>HOL 2 - LT. 347</t>
  </si>
  <si>
    <t>MARCOS JOHNNY ALCANTARA OLIVEIRA</t>
  </si>
  <si>
    <t>06V01-198</t>
  </si>
  <si>
    <t>HOL 1 - LT. 124</t>
  </si>
  <si>
    <t>TATIANA FERREIRA DOS SANTOS</t>
  </si>
  <si>
    <t>06V01-199</t>
  </si>
  <si>
    <t>HOL 1 - LT. 096</t>
  </si>
  <si>
    <t>RICARDO DE OLIVEIRA ALVES</t>
  </si>
  <si>
    <t>06V01-1994</t>
  </si>
  <si>
    <t>HOL 1 - LT. 123</t>
  </si>
  <si>
    <t>IMAR GAVAZZA PINTO</t>
  </si>
  <si>
    <t>06V01-200</t>
  </si>
  <si>
    <t>HOL 2 - LT. 288</t>
  </si>
  <si>
    <t>DEYCLIS NESPOLI JULIO</t>
  </si>
  <si>
    <t>06V01-2006</t>
  </si>
  <si>
    <t>HOL 2 - LT. 378</t>
  </si>
  <si>
    <t>RODRIGO DE BRITO ESTRELLA</t>
  </si>
  <si>
    <t>06V01-201</t>
  </si>
  <si>
    <t>HOL 1 - LT. 330</t>
  </si>
  <si>
    <t>MARCOS ANTONIO CAVALCANTI DE SOUZA</t>
  </si>
  <si>
    <t>06V01-2086</t>
  </si>
  <si>
    <t>HOL 2 - LT. 310</t>
  </si>
  <si>
    <t>ALEXANDRE DE ALMEIDA</t>
  </si>
  <si>
    <t>06V01-209</t>
  </si>
  <si>
    <t>HOL 1 - LT. 011</t>
  </si>
  <si>
    <t>DENILSON DA SILVA CARDOSO</t>
  </si>
  <si>
    <t>06V01-212</t>
  </si>
  <si>
    <t>HOL 1 - LT. 157</t>
  </si>
  <si>
    <t>HAZENCLEWER JOSE SANTOS DAS NEVES</t>
  </si>
  <si>
    <t>06V01-2124</t>
  </si>
  <si>
    <t>HOL 2 - LT. 095</t>
  </si>
  <si>
    <t>OZEIAS MARIANI</t>
  </si>
  <si>
    <t>06V01-215</t>
  </si>
  <si>
    <t>HOL 2 - LT. 158</t>
  </si>
  <si>
    <t>MARCIO AZEVEDO FERREIRA</t>
  </si>
  <si>
    <t>06V01-216</t>
  </si>
  <si>
    <t>HOL 2 - LT. 354</t>
  </si>
  <si>
    <t>LUIZ CARLOS SILVA DE SOUZA JUNIOR</t>
  </si>
  <si>
    <t>06V01-219</t>
  </si>
  <si>
    <t>HOL 2 - LT. 211</t>
  </si>
  <si>
    <t>JOCIMAR CORDEIRO DUTRA</t>
  </si>
  <si>
    <t>06V01-2194</t>
  </si>
  <si>
    <t>HOL 1 - LT. 056</t>
  </si>
  <si>
    <t>NATHALIA LEÃO AVELLAR</t>
  </si>
  <si>
    <t>06V01-221</t>
  </si>
  <si>
    <t>HOL 2 - LT. 033</t>
  </si>
  <si>
    <t>VANIA REBEQUE FRANCISCO</t>
  </si>
  <si>
    <t>06V01-225</t>
  </si>
  <si>
    <t>HOL 2 - LT. 164</t>
  </si>
  <si>
    <t>VANESSA C DE CARVALHO CARNEIRO</t>
  </si>
  <si>
    <t>06V01-227</t>
  </si>
  <si>
    <t>HOL 2 - LT. 085</t>
  </si>
  <si>
    <t>PAMELA REBEQUE FRANCISCO DE OLIVEIRA</t>
  </si>
  <si>
    <t>06V01-228</t>
  </si>
  <si>
    <t>HOL 1 - LT. 150</t>
  </si>
  <si>
    <t>JOYCE DA SILVA BARBOSA</t>
  </si>
  <si>
    <t>06V01-229</t>
  </si>
  <si>
    <t>HOL 1 - LT. 258</t>
  </si>
  <si>
    <t>MARCELO MENDANHA DE MESQUITA</t>
  </si>
  <si>
    <t>06V01-2296</t>
  </si>
  <si>
    <t>HOL 2 - LT. 295</t>
  </si>
  <si>
    <t>NATALIA BERNARDI DO AMARAL</t>
  </si>
  <si>
    <t>06V01-2333</t>
  </si>
  <si>
    <t>HOL 2 - LT. 371</t>
  </si>
  <si>
    <t>EVELIN MATTOS DA SILVA</t>
  </si>
  <si>
    <t>06V01-2353</t>
  </si>
  <si>
    <t>HOL 2 - LT. 032</t>
  </si>
  <si>
    <t>ABDIJAN COSTA PINHEIRO</t>
  </si>
  <si>
    <t>06V01-2399</t>
  </si>
  <si>
    <t>HOL 2 - LT. 395</t>
  </si>
  <si>
    <t>BRUNA XIMENES CARVALHO</t>
  </si>
  <si>
    <t>06V01-245</t>
  </si>
  <si>
    <t>HOL 2 - LT. 273</t>
  </si>
  <si>
    <t>PAULO HENRIQUE DA SILVA</t>
  </si>
  <si>
    <t>06V01-2453</t>
  </si>
  <si>
    <t>HOL 2 - LT. 196</t>
  </si>
  <si>
    <t>CLAUDIOSMAR MENDONÇA RAMOS</t>
  </si>
  <si>
    <t>06V01-246</t>
  </si>
  <si>
    <t>HOL 2 - LT. 116</t>
  </si>
  <si>
    <t>TAISSA DE SOUZA MENEZES DA SILVA</t>
  </si>
  <si>
    <t>06V01-249</t>
  </si>
  <si>
    <t>HOL 2 - LT. 149</t>
  </si>
  <si>
    <t>MARCIO CAETANO</t>
  </si>
  <si>
    <t>06V01-250</t>
  </si>
  <si>
    <t>HOL 1 - LT. 308</t>
  </si>
  <si>
    <t>BEATRIZ SIQUEIRA DOS SANTOS</t>
  </si>
  <si>
    <t>06V01-252</t>
  </si>
  <si>
    <t>HOL 2 - LT. 180</t>
  </si>
  <si>
    <t>MARA MARTINS LUZIA</t>
  </si>
  <si>
    <t>06V01-254</t>
  </si>
  <si>
    <t>HOL 1 - LT. 228</t>
  </si>
  <si>
    <t>WILLESON DOS SANTOS SILVA</t>
  </si>
  <si>
    <t>06V01-261</t>
  </si>
  <si>
    <t>HOL 2 - LT. 152</t>
  </si>
  <si>
    <t>ISRAEL NASCIMENTO CARDOSO</t>
  </si>
  <si>
    <t>06V01-263</t>
  </si>
  <si>
    <t>HOL 2 - LT. 278</t>
  </si>
  <si>
    <t>THAINA DA SILVA BARBOSA</t>
  </si>
  <si>
    <t>06V01-264</t>
  </si>
  <si>
    <t>HOL 1 - LT. 065</t>
  </si>
  <si>
    <t>ROBERTO SILVA BARRETO</t>
  </si>
  <si>
    <t>06V01-265</t>
  </si>
  <si>
    <t>HOL 1 - LT. 133</t>
  </si>
  <si>
    <t>CARMEM HELENA GOMES DAS NEVES</t>
  </si>
  <si>
    <t>06V01-266</t>
  </si>
  <si>
    <t>HOL 1 - LT. 264</t>
  </si>
  <si>
    <t>ANTONIO ARAUJO EUGENIO</t>
  </si>
  <si>
    <t>06V01-267</t>
  </si>
  <si>
    <t>HOL 2 - LT. 299</t>
  </si>
  <si>
    <t>ANDRE VINICIUS LOUREIRO RUIZ</t>
  </si>
  <si>
    <t>06V01-271</t>
  </si>
  <si>
    <t>HOL 2 - LT. 394</t>
  </si>
  <si>
    <t>CENTRAL PARTICIPACOES IMOBILIARIAS LTDA</t>
  </si>
  <si>
    <t>06V01-273</t>
  </si>
  <si>
    <t>HOL 2 - LT. 314</t>
  </si>
  <si>
    <t>MAXWEL EGGER BILLE</t>
  </si>
  <si>
    <t>06V01-277</t>
  </si>
  <si>
    <t>HOL 1 - LT. 032</t>
  </si>
  <si>
    <t>THAYANNA CORLETTO TAVARES MANA</t>
  </si>
  <si>
    <t>06V01-2868</t>
  </si>
  <si>
    <t>HOL 1 - LT. 364</t>
  </si>
  <si>
    <t>FAGNER ELIAS CORREA</t>
  </si>
  <si>
    <t>06V01-293</t>
  </si>
  <si>
    <t>HOL 2 - LT. 398</t>
  </si>
  <si>
    <t>CARMEN MORENNA LIMA DO NASCIMENTO</t>
  </si>
  <si>
    <t>06V01-30</t>
  </si>
  <si>
    <t>HOL 2 - LT. 227</t>
  </si>
  <si>
    <t>EDUARDO DE MORAES VIEIRA</t>
  </si>
  <si>
    <t>06V01-3020</t>
  </si>
  <si>
    <t>HOL 1 - LT. 368</t>
  </si>
  <si>
    <t>FERNANDO AUGUSTO HAINFELLNER</t>
  </si>
  <si>
    <t>06V01-3388</t>
  </si>
  <si>
    <t>HOL 1 - LT. 101</t>
  </si>
  <si>
    <t>SILVANA VILLASANTI ALVES</t>
  </si>
  <si>
    <t>06V01-3414</t>
  </si>
  <si>
    <t>HOL 2 - LT. 289</t>
  </si>
  <si>
    <t>VIVIANE GUERRA DECAT DE MOURA</t>
  </si>
  <si>
    <t>06V01-3525</t>
  </si>
  <si>
    <t>HOL 1 - LT. 300</t>
  </si>
  <si>
    <t>RENAN CAMPOS MIRANDA</t>
  </si>
  <si>
    <t>06V01-3590</t>
  </si>
  <si>
    <t>HOL 1 - LT. 278</t>
  </si>
  <si>
    <t>LUZILEA RITA ANTUNES MENDES</t>
  </si>
  <si>
    <t>06V01-3616</t>
  </si>
  <si>
    <t>HOL 2 - LT. 181</t>
  </si>
  <si>
    <t>CELSO NEVES PEREIRA JUNIOR</t>
  </si>
  <si>
    <t>06V01-3622</t>
  </si>
  <si>
    <t>HOL 2 - LT. 404</t>
  </si>
  <si>
    <t>FABIANO FERNANDES COELHO</t>
  </si>
  <si>
    <t>06V01-3651</t>
  </si>
  <si>
    <t>HOL 2 - LT. 023</t>
  </si>
  <si>
    <t>MARCELA CORDEIRO LINS</t>
  </si>
  <si>
    <t>06V01-38</t>
  </si>
  <si>
    <t>HOL 2 - LT. 303</t>
  </si>
  <si>
    <t>LORIMAR DE CASSIA MACHADO DORNELAS</t>
  </si>
  <si>
    <t>06V01-3970</t>
  </si>
  <si>
    <t>HOL 1 - LT. 227</t>
  </si>
  <si>
    <t>FABIANO MICHEL FREITAS DA SILVA</t>
  </si>
  <si>
    <t>06V01-3977</t>
  </si>
  <si>
    <t>HOL 2 - LT. 309</t>
  </si>
  <si>
    <t>FABIO DA SILVA MARINHO</t>
  </si>
  <si>
    <t>06V01-4020</t>
  </si>
  <si>
    <t>HOL 2 - LT. 201</t>
  </si>
  <si>
    <t>JONATAS DA SILVA VENÂNCIO</t>
  </si>
  <si>
    <t>06V01-4060</t>
  </si>
  <si>
    <t>HOL 2 - LT. 049</t>
  </si>
  <si>
    <t>LUIZ MACHADO</t>
  </si>
  <si>
    <t>06V01-4090</t>
  </si>
  <si>
    <t>HOL 2 - LT. 316</t>
  </si>
  <si>
    <t>AMANDA LIMA DE ALMEIDA</t>
  </si>
  <si>
    <t>06V01-4109</t>
  </si>
  <si>
    <t>HOL 2 - LT. 270</t>
  </si>
  <si>
    <t>HUGO JOSE DE ABREU MOREIRA</t>
  </si>
  <si>
    <t>06V01-4118</t>
  </si>
  <si>
    <t>HOL 2 - LT. 300</t>
  </si>
  <si>
    <t>ROBERTA COSTA DA SILVA</t>
  </si>
  <si>
    <t>06V01-4162</t>
  </si>
  <si>
    <t>HOL 1 - LT. 077</t>
  </si>
  <si>
    <t>EUZINEIA DOS SANTOS GONÇALVES</t>
  </si>
  <si>
    <t>06V01-4172</t>
  </si>
  <si>
    <t>HOL 1 - LT. 051</t>
  </si>
  <si>
    <t>SILVIO BARBOSA</t>
  </si>
  <si>
    <t>06V01-4188</t>
  </si>
  <si>
    <t>HOL 2 - LT. 380</t>
  </si>
  <si>
    <t>DANIELLE DE ALBUQUERQUE MARQUES MARINS</t>
  </si>
  <si>
    <t>06V01-42</t>
  </si>
  <si>
    <t>HOL 2 - LT. 207</t>
  </si>
  <si>
    <t>VINICIUS DOS SANTOS CARVALHO</t>
  </si>
  <si>
    <t>06V01-4206</t>
  </si>
  <si>
    <t>HOL 1 - LT. 335</t>
  </si>
  <si>
    <t>CLEBER DE ARAUJO PIRAN</t>
  </si>
  <si>
    <t>06V01-4233</t>
  </si>
  <si>
    <t>HOL 1 - LT. 053</t>
  </si>
  <si>
    <t>SANDRO ALVES BARBOSA</t>
  </si>
  <si>
    <t>06V01-4267</t>
  </si>
  <si>
    <t>HOL 2 - LT. 093</t>
  </si>
  <si>
    <t>CICERO MARTINS RIBEIRO</t>
  </si>
  <si>
    <t>06V01-4298</t>
  </si>
  <si>
    <t>HOL 2 - LT. 192</t>
  </si>
  <si>
    <t>JULIO CESAR MACHADO DE CASTRO</t>
  </si>
  <si>
    <t>06V01-4302</t>
  </si>
  <si>
    <t>HOL 2 - LT. 220</t>
  </si>
  <si>
    <t>06V01-4308</t>
  </si>
  <si>
    <t>HOL 2 - LT. 034</t>
  </si>
  <si>
    <t>ADRIANO DOS SANTOS</t>
  </si>
  <si>
    <t>06V01-4384</t>
  </si>
  <si>
    <t>HOL 2 - LT. 035</t>
  </si>
  <si>
    <t>06V01-4385</t>
  </si>
  <si>
    <t>HOL 2 - LT. 026</t>
  </si>
  <si>
    <t>LEANDRO ALMEIDA DE LIMA</t>
  </si>
  <si>
    <t>06V01-4452</t>
  </si>
  <si>
    <t>HOL 2 - LT. 217</t>
  </si>
  <si>
    <t>ANTONIA PEREIRA ALVES</t>
  </si>
  <si>
    <t>06V01-4483</t>
  </si>
  <si>
    <t>HOL 2 - LT. 254</t>
  </si>
  <si>
    <t>MARCOS ALVES GONÇALVES</t>
  </si>
  <si>
    <t>06V01-4498</t>
  </si>
  <si>
    <t>HOL 1 - LT. 115</t>
  </si>
  <si>
    <t>MICHELLE KIRSTEIN</t>
  </si>
  <si>
    <t>06V01-4504</t>
  </si>
  <si>
    <t>HOL 1 - LT. 117</t>
  </si>
  <si>
    <t>06V01-4505</t>
  </si>
  <si>
    <t>HOL 1 - LT. 116</t>
  </si>
  <si>
    <t>06V01-4506</t>
  </si>
  <si>
    <t>HOL 1 - LT. 132</t>
  </si>
  <si>
    <t>ANDERSON DE OLIVEIRA LOPES</t>
  </si>
  <si>
    <t>06V01-4507</t>
  </si>
  <si>
    <t>HOL 1 - LT. 267</t>
  </si>
  <si>
    <t>FABRICIO DA SILVA CARDOSO</t>
  </si>
  <si>
    <t>06V01-4531</t>
  </si>
  <si>
    <t>HOL 1 - LT. 266</t>
  </si>
  <si>
    <t>MARCO AURÉLIO CARDOSO</t>
  </si>
  <si>
    <t>06V01-4532</t>
  </si>
  <si>
    <t>HOL 2 - LT. 368</t>
  </si>
  <si>
    <t>MARIA MILENA SANTOS DE FIGUEIREDO</t>
  </si>
  <si>
    <t>06V01-4539</t>
  </si>
  <si>
    <t>HOL 2 - LT. 092</t>
  </si>
  <si>
    <t>EZILDO ROQUE RODRIGUES</t>
  </si>
  <si>
    <t>06V01-4582</t>
  </si>
  <si>
    <t>HOL 1 - LT. 131</t>
  </si>
  <si>
    <t>JOSE AUGUSTO MOURA SOBRINHO</t>
  </si>
  <si>
    <t>06V01-4583</t>
  </si>
  <si>
    <t>HOL 1 - LT. 226</t>
  </si>
  <si>
    <t>MARCIA CRISTINA GONÇALVES DA SILVA</t>
  </si>
  <si>
    <t>06V01-4606</t>
  </si>
  <si>
    <t>HOL 2 - LT. 215</t>
  </si>
  <si>
    <t>VICTOR MOREIRA MOUZINHO</t>
  </si>
  <si>
    <t>06V01-4615</t>
  </si>
  <si>
    <t>HOL 2 - LT. 036</t>
  </si>
  <si>
    <t>LUCIANO ANTONIO BATISTA PINHEIRO</t>
  </si>
  <si>
    <t>06V01-4664</t>
  </si>
  <si>
    <t>HOL 2 - LT. 037</t>
  </si>
  <si>
    <t>06V01-4665</t>
  </si>
  <si>
    <t>HOL 2 - LT. 298</t>
  </si>
  <si>
    <t>CAROLINE CASTRO DE OLIVEIRA</t>
  </si>
  <si>
    <t>06V01-4680</t>
  </si>
  <si>
    <t>HOL 2 - LT. 163</t>
  </si>
  <si>
    <t>THAIS CASTORINO SILVA</t>
  </si>
  <si>
    <t>06V01-4681</t>
  </si>
  <si>
    <t>HOL 2 - LT. 194</t>
  </si>
  <si>
    <t>HOL 1 - LT. 100</t>
  </si>
  <si>
    <t>ROBSON FERREIRA DE FREITAS</t>
  </si>
  <si>
    <t>06V01-4688</t>
  </si>
  <si>
    <t>HOL 1 - LT. 331</t>
  </si>
  <si>
    <t>BRUNO SANTOS DE FRANÇA</t>
  </si>
  <si>
    <t>06V01-4691</t>
  </si>
  <si>
    <t>HOL 2 - LT. 130</t>
  </si>
  <si>
    <t>MARCELY MADEIRA SANTOS</t>
  </si>
  <si>
    <t>06V01-4692</t>
  </si>
  <si>
    <t>HOL 1 - LT. 216</t>
  </si>
  <si>
    <t>CINTHIA POLLIANE CAMANDAROBA DA SILVA</t>
  </si>
  <si>
    <t>06V01-4725</t>
  </si>
  <si>
    <t>HOL 1 - LT. 217</t>
  </si>
  <si>
    <t>06V01-4726</t>
  </si>
  <si>
    <t>HOL 1 - LT. 134</t>
  </si>
  <si>
    <t>ELISON SOUSA LOPES</t>
  </si>
  <si>
    <t>06V01-4727</t>
  </si>
  <si>
    <t>HOL 1 - LT. 135</t>
  </si>
  <si>
    <t>06V01-4728</t>
  </si>
  <si>
    <t>HOL 2 - LT. 050</t>
  </si>
  <si>
    <t>KARL HUGH WASILO</t>
  </si>
  <si>
    <t>06V01-4729</t>
  </si>
  <si>
    <t>HOL 1 - LT. 187</t>
  </si>
  <si>
    <t>VALERIA CRISTINA SOARES DE SANT ANA</t>
  </si>
  <si>
    <t>06V01-4738</t>
  </si>
  <si>
    <t>HOL 1 - LT. 188</t>
  </si>
  <si>
    <t>06V01-4739</t>
  </si>
  <si>
    <t>HOL 2 - LT. 148</t>
  </si>
  <si>
    <t>CLAUDIO CESAR SALVAYA DE OLIVEIRA</t>
  </si>
  <si>
    <t>06V01-4743</t>
  </si>
  <si>
    <t>HOL 1 - LT. 020</t>
  </si>
  <si>
    <t>ADRIANO SOUZA DE ALMEIDA</t>
  </si>
  <si>
    <t>06V01-4745</t>
  </si>
  <si>
    <t>HOL 2 - LT. 349</t>
  </si>
  <si>
    <t>WILLIAM SAPUCAIA FERNANDES</t>
  </si>
  <si>
    <t>06V01-4746</t>
  </si>
  <si>
    <t>HOL 2 - LT. 352</t>
  </si>
  <si>
    <t>HAROLDO SCHEINER GUERRA</t>
  </si>
  <si>
    <t>06V01-4750</t>
  </si>
  <si>
    <t>HOL 1 - LT. 098</t>
  </si>
  <si>
    <t>VIVIANE PINTO DE CARVALHO</t>
  </si>
  <si>
    <t>06V01-4751</t>
  </si>
  <si>
    <t>HOL 1 - LT. 097</t>
  </si>
  <si>
    <t>06V01-4754</t>
  </si>
  <si>
    <t>HOL 2 - LT. 258</t>
  </si>
  <si>
    <t>MARCELO HENRIQUE ARAUJO DE OLIVEIRA</t>
  </si>
  <si>
    <t>06V01-4758</t>
  </si>
  <si>
    <t>HOL 2 - LT. 377</t>
  </si>
  <si>
    <t>LUCIMARA DO NASCIMENTO COELHO</t>
  </si>
  <si>
    <t>06V01-4826</t>
  </si>
  <si>
    <t>HOL 1 - LT. 260</t>
  </si>
  <si>
    <t>ROMAN THEODOR ZIOLKOWSKI BESSANI</t>
  </si>
  <si>
    <t>06V01-4831</t>
  </si>
  <si>
    <t>HOL 1 - LT. 261</t>
  </si>
  <si>
    <t>06V01-4832</t>
  </si>
  <si>
    <t>HOL 1 - LT. 026</t>
  </si>
  <si>
    <t>FERNANDA BESSANI LEITE PENTEADO</t>
  </si>
  <si>
    <t>06V01-4833</t>
  </si>
  <si>
    <t>HOL 1 - LT. 027</t>
  </si>
  <si>
    <t>BESSANI INFORMATICA -PRESTACAO DE SERVICOS LTDA</t>
  </si>
  <si>
    <t>06V01-4834</t>
  </si>
  <si>
    <t>HOL 1 - LT. 066</t>
  </si>
  <si>
    <t>ANTONIO MARCOS VIEIRA DA CONCEIÇÃO</t>
  </si>
  <si>
    <t>06V01-4840</t>
  </si>
  <si>
    <t>HOL 2 - LT. 353</t>
  </si>
  <si>
    <t>EMILSON SALES DE OLIVEIRA</t>
  </si>
  <si>
    <t>06V01-4842</t>
  </si>
  <si>
    <t>HOL 1 - LT. 418</t>
  </si>
  <si>
    <t>DIOGO BARBOSA SOARES</t>
  </si>
  <si>
    <t>06V01-4849</t>
  </si>
  <si>
    <t>HOL 2 - LT. 187</t>
  </si>
  <si>
    <t>RAPHAEL MARTINS FERREIRA</t>
  </si>
  <si>
    <t>06V01-4850</t>
  </si>
  <si>
    <t>HOL 2 - LT. 188</t>
  </si>
  <si>
    <t>06V01-4851</t>
  </si>
  <si>
    <t>HOL 2 - LT. 126</t>
  </si>
  <si>
    <t>LETICIA NASCIMENTO ALVES CAXIAS</t>
  </si>
  <si>
    <t>06V01-4852</t>
  </si>
  <si>
    <t>HOL 2 - LT. 271</t>
  </si>
  <si>
    <t>HUGO SHEINER GUERRA</t>
  </si>
  <si>
    <t>06V01-4855</t>
  </si>
  <si>
    <t>HOL 2 - LT. 054</t>
  </si>
  <si>
    <t>LEMILSON DE ALMEIDA SILVA</t>
  </si>
  <si>
    <t>06V01-4871</t>
  </si>
  <si>
    <t>HOL 2 - LT. 177</t>
  </si>
  <si>
    <t>DARC ANTONIO FREITAS DE ANDRADE</t>
  </si>
  <si>
    <t>06V01-4881</t>
  </si>
  <si>
    <t>HOL 2 - LT. 197</t>
  </si>
  <si>
    <t>STELLA SILVA DE PAULA</t>
  </si>
  <si>
    <t>06V01-4885</t>
  </si>
  <si>
    <t>HOL 2 - LT. 198</t>
  </si>
  <si>
    <t>RUBEM DANIEL SILVA DE PAULA</t>
  </si>
  <si>
    <t>06V01-4886</t>
  </si>
  <si>
    <t>HOL 2 - LT. 418</t>
  </si>
  <si>
    <t>DAYANE ALVES BARBOZA</t>
  </si>
  <si>
    <t>06V01-4887</t>
  </si>
  <si>
    <t>HOL 2 - LT. 153</t>
  </si>
  <si>
    <t>06V01-4890</t>
  </si>
  <si>
    <t>HOL 1 - LT. 325</t>
  </si>
  <si>
    <t>06V01-4894</t>
  </si>
  <si>
    <t>HOL 2 - LT. 284</t>
  </si>
  <si>
    <t>REINALDO MARQUES SANTOS</t>
  </si>
  <si>
    <t>06V01-4898</t>
  </si>
  <si>
    <t>HOL 2 - LT. 285</t>
  </si>
  <si>
    <t>ALINE DOS SANTOS DE AZEVEDO</t>
  </si>
  <si>
    <t>06V01-4899</t>
  </si>
  <si>
    <t>HOL 1 - LT. 071</t>
  </si>
  <si>
    <t>DAMIANA BISPO SANTOS</t>
  </si>
  <si>
    <t>06V01-49</t>
  </si>
  <si>
    <t>HOL 2 - LT. 399</t>
  </si>
  <si>
    <t>ADILSON XAVIER DO NASCIMENTO</t>
  </si>
  <si>
    <t>06V01-4903</t>
  </si>
  <si>
    <t>HOL 1 - LT. 194</t>
  </si>
  <si>
    <t>CRISTIANE RITZ DE LIRA BAPTISTA COSTA</t>
  </si>
  <si>
    <t>06V01-4904</t>
  </si>
  <si>
    <t>HOL 1 - LT. 006</t>
  </si>
  <si>
    <t>ROSANA BARBOSA SILVA  ANDRADE</t>
  </si>
  <si>
    <t>06V01-4905</t>
  </si>
  <si>
    <t>HOL 2 - LT. 374</t>
  </si>
  <si>
    <t>LEONARDO SANTOS DE SOUZA</t>
  </si>
  <si>
    <t>06V01-4906</t>
  </si>
  <si>
    <t>HOL 1 - LT. 290</t>
  </si>
  <si>
    <t>CRISTIANO QUIRINO DOS SANTOS</t>
  </si>
  <si>
    <t>06V01-4909</t>
  </si>
  <si>
    <t>HOL 1 - LT. 359</t>
  </si>
  <si>
    <t>THIAGO PEQUENO RANGEL</t>
  </si>
  <si>
    <t>06V01-4910</t>
  </si>
  <si>
    <t>HOL 1 - LT. 270</t>
  </si>
  <si>
    <t>AMILCAR GENUINO VIANA</t>
  </si>
  <si>
    <t>06V01-4914</t>
  </si>
  <si>
    <t>HOL 1 - LT. 339</t>
  </si>
  <si>
    <t>YURI CORREIA BARROS</t>
  </si>
  <si>
    <t>06V01-4915</t>
  </si>
  <si>
    <t>HOL 2 - LT. 417</t>
  </si>
  <si>
    <t>ADRIANO PAIXÃO DA SILVA</t>
  </si>
  <si>
    <t>06V01-4917</t>
  </si>
  <si>
    <t>HOL 1 - LT. 202</t>
  </si>
  <si>
    <t>ELIZABETH ANGELO RODRIGUES</t>
  </si>
  <si>
    <t>06V01-4919</t>
  </si>
  <si>
    <t>HOL 1 - LT. 378</t>
  </si>
  <si>
    <t>ADEMIRO MONTEIRO</t>
  </si>
  <si>
    <t>06V01-4920</t>
  </si>
  <si>
    <t>HOL 1 - LT. 085</t>
  </si>
  <si>
    <t>NOELTON MACHADO COELHO</t>
  </si>
  <si>
    <t>06V01-4921</t>
  </si>
  <si>
    <t>HOL 2 - LT. 391</t>
  </si>
  <si>
    <t>ALESSANDRO SILVA GOMES</t>
  </si>
  <si>
    <t>06V01-4923</t>
  </si>
  <si>
    <t>HOL 1 - LT. 219</t>
  </si>
  <si>
    <t>MOACIR JOSÉ DA SILVA</t>
  </si>
  <si>
    <t>06V01-4924</t>
  </si>
  <si>
    <t>HOL 2 - LT. 387</t>
  </si>
  <si>
    <t>THIAGO MORAES SODRÉ CANTES</t>
  </si>
  <si>
    <t>06V01-4925</t>
  </si>
  <si>
    <t>HOL 2 - LT. 185</t>
  </si>
  <si>
    <t>LUIZ FERNANDO BOMFIM DA SILVA</t>
  </si>
  <si>
    <t>06V01-4926</t>
  </si>
  <si>
    <t>HOL 2 - LT. 046</t>
  </si>
  <si>
    <t>ALAN DA SILVA ROCHA</t>
  </si>
  <si>
    <t>06V01-4928</t>
  </si>
  <si>
    <t>HOL 1 - LT. 377</t>
  </si>
  <si>
    <t>WILLIAM SANTOS VIALLE RETTICH</t>
  </si>
  <si>
    <t>06V01-4931</t>
  </si>
  <si>
    <t>HOL 1 - LT. 189</t>
  </si>
  <si>
    <t>ALEX DA SILVA PASSOS NASCIMENTO</t>
  </si>
  <si>
    <t>06V01-4933</t>
  </si>
  <si>
    <t>HOL 2 - LT. 091</t>
  </si>
  <si>
    <t>LUIZ CLAUDIO MELO JUNIOR</t>
  </si>
  <si>
    <t>06V01-4934</t>
  </si>
  <si>
    <t>HOL 2 - LT. 272</t>
  </si>
  <si>
    <t>ARIANA GUIMARÃES TAVEIRA</t>
  </si>
  <si>
    <t>06V01-4935</t>
  </si>
  <si>
    <t>HOL 2 - LT. 415</t>
  </si>
  <si>
    <t>HOL 1 - LT. 400</t>
  </si>
  <si>
    <t>EDSON APARECIDO DA SILVA</t>
  </si>
  <si>
    <t>06V01-4937</t>
  </si>
  <si>
    <t>HOL 1 - LT. 291</t>
  </si>
  <si>
    <t>MARCELO DA COSTA RODRIGUES</t>
  </si>
  <si>
    <t>06V01-4940</t>
  </si>
  <si>
    <t>HOL 1 - LT. 392</t>
  </si>
  <si>
    <t>JOÃO SEVERINO COELHO</t>
  </si>
  <si>
    <t>06V01-4941</t>
  </si>
  <si>
    <t>HOL 2 - LT. 089</t>
  </si>
  <si>
    <t>06V01-4942</t>
  </si>
  <si>
    <t>HOL 2 - LT. 090</t>
  </si>
  <si>
    <t>06V01-4943</t>
  </si>
  <si>
    <t>HOL 2 - LT. 172</t>
  </si>
  <si>
    <t>06V01-4944</t>
  </si>
  <si>
    <t>HOL 2 - LT. 244</t>
  </si>
  <si>
    <t>CLEITON DE SOUZA NUNES</t>
  </si>
  <si>
    <t>06V01-4945</t>
  </si>
  <si>
    <t>HOL 1 - LT. 084</t>
  </si>
  <si>
    <t>ALEX SANDRO DA SILVA RODRIGUES</t>
  </si>
  <si>
    <t>06V01-4946</t>
  </si>
  <si>
    <t>HOL 2 - LT. 287</t>
  </si>
  <si>
    <t>RONALDO CARDOZO VILLAS</t>
  </si>
  <si>
    <t>06V01-4947</t>
  </si>
  <si>
    <t>HOL 2 - LT. 103</t>
  </si>
  <si>
    <t>GILMAR DA SILVA BEZERRA</t>
  </si>
  <si>
    <t>06V01-4948</t>
  </si>
  <si>
    <t>HOL 2 - LT. 104</t>
  </si>
  <si>
    <t>MANOEL BRUNO DA SILVA</t>
  </si>
  <si>
    <t>06V01-4950</t>
  </si>
  <si>
    <t>HOL 1 - LT. 250</t>
  </si>
  <si>
    <t>EVERTON DIAS DE SOUZA</t>
  </si>
  <si>
    <t>06V01-4954</t>
  </si>
  <si>
    <t>HOL 2 - LT. 071</t>
  </si>
  <si>
    <t>WAGNER COSTA DA SILVA</t>
  </si>
  <si>
    <t>06V01-4958</t>
  </si>
  <si>
    <t>HOL 2 - LT. 407</t>
  </si>
  <si>
    <t>JEFFERSON FELICIO DA SILVA</t>
  </si>
  <si>
    <t>06V01-4960</t>
  </si>
  <si>
    <t>HOL 2 - LT. 028</t>
  </si>
  <si>
    <t>FRANCISCO DE ASSIS DO NASCIMENTO</t>
  </si>
  <si>
    <t>06V01-4963</t>
  </si>
  <si>
    <t>HOL 2 - LT. 017</t>
  </si>
  <si>
    <t>MARIA JOSE BATISTA</t>
  </si>
  <si>
    <t>06V01-4965</t>
  </si>
  <si>
    <t>HOL 2 - LT. 268</t>
  </si>
  <si>
    <t>JORGE LUIZ FERNANDES FONSECA</t>
  </si>
  <si>
    <t>06V01-4966</t>
  </si>
  <si>
    <t>HOL 1 - LT. 225</t>
  </si>
  <si>
    <t>RODRIGO CLEMENTINO DA SILVA</t>
  </si>
  <si>
    <t>06V01-4967</t>
  </si>
  <si>
    <t>HOL 2 - LT. 075</t>
  </si>
  <si>
    <t>EDUARDO JOSÉ GOMES</t>
  </si>
  <si>
    <t>06V01-4968</t>
  </si>
  <si>
    <t>HOL 2 - LT. 251</t>
  </si>
  <si>
    <t>FELLIPE VERÍSSIMO PACHU</t>
  </si>
  <si>
    <t>06V01-4971</t>
  </si>
  <si>
    <t>HOL 1 - LT. 329</t>
  </si>
  <si>
    <t>GUSTAVO DA ROCHA VITORINO</t>
  </si>
  <si>
    <t>06V01-4973</t>
  </si>
  <si>
    <t>HOL 1 - LT. 332</t>
  </si>
  <si>
    <t>VINICIUS SOUZA DA SILVA</t>
  </si>
  <si>
    <t>06V01-4975</t>
  </si>
  <si>
    <t>HOL 1 - LT. 153</t>
  </si>
  <si>
    <t>ALEX BAPTISTA WERLY</t>
  </si>
  <si>
    <t>06V01-4976</t>
  </si>
  <si>
    <t>HOL 1 - LT. 304</t>
  </si>
  <si>
    <t>JOÃO GABRIEL FARIA FERNANDES</t>
  </si>
  <si>
    <t>06V01-4977</t>
  </si>
  <si>
    <t>HOL 1 - LT. 361</t>
  </si>
  <si>
    <t>ELISABETE SILVESTRE</t>
  </si>
  <si>
    <t>06V01-4978</t>
  </si>
  <si>
    <t>WELLINGTON COLODINA DE OLIVEIRA</t>
  </si>
  <si>
    <t>06V01-4979</t>
  </si>
  <si>
    <t>HOL 2 - LT. 397</t>
  </si>
  <si>
    <t>ROSEMARY IGNACIA PEREIRA</t>
  </si>
  <si>
    <t>06V01-4980</t>
  </si>
  <si>
    <t>HOL 1 - LT. 078</t>
  </si>
  <si>
    <t>VITÓRIA OLIVEIRA NOGUEIRA SANTOS</t>
  </si>
  <si>
    <t>06V01-4981</t>
  </si>
  <si>
    <t>HOL 2 - LT. 281</t>
  </si>
  <si>
    <t>RICARDO NOGUEIRA DA CUNHA</t>
  </si>
  <si>
    <t>06V01-4982</t>
  </si>
  <si>
    <t>HOL 2 - LT. 283</t>
  </si>
  <si>
    <t>LUIZ SILVA DE CARVALHO DE GOUVEA</t>
  </si>
  <si>
    <t>06V01-4983</t>
  </si>
  <si>
    <t>HOL 2 - LT. 282</t>
  </si>
  <si>
    <t>EVANDRO DA SILVA DOMINGUES</t>
  </si>
  <si>
    <t>06V01-4984</t>
  </si>
  <si>
    <t>HOL 1 - LT. 376</t>
  </si>
  <si>
    <t>LAUANY DA SILVA SANTOS DRUMONT</t>
  </si>
  <si>
    <t>06V01-4986</t>
  </si>
  <si>
    <t>HOL 2 - LT. 291</t>
  </si>
  <si>
    <t>VIVIANE SOARES MAFRA</t>
  </si>
  <si>
    <t>06V01-4987</t>
  </si>
  <si>
    <t>HOL 2 - LT. 269</t>
  </si>
  <si>
    <t>SHIRLE SILVA DE SÁ</t>
  </si>
  <si>
    <t>06V01-4989</t>
  </si>
  <si>
    <t>HOL 1 - LT. 076</t>
  </si>
  <si>
    <t>MARCELO MORAIS DE ALMEIDA</t>
  </si>
  <si>
    <t>06V01-4990</t>
  </si>
  <si>
    <t>HOL 1 - LT. 281</t>
  </si>
  <si>
    <t>PAULO ROGÉRIO CURVELO DE OLIVEIRA</t>
  </si>
  <si>
    <t>06V01-4991</t>
  </si>
  <si>
    <t>HOL 2 - LT. 307</t>
  </si>
  <si>
    <t>BRUNO MAGALHES DA SILVA</t>
  </si>
  <si>
    <t>06V01-4992</t>
  </si>
  <si>
    <t>HOL 2 - LT. 356</t>
  </si>
  <si>
    <t>THAYNA ROCHA OLIVEIRA BICHARA</t>
  </si>
  <si>
    <t>06V01-4993</t>
  </si>
  <si>
    <t>HOL 2 - LT. 080</t>
  </si>
  <si>
    <t>SEVERINO RAMOS DA SILVA FILHO</t>
  </si>
  <si>
    <t>06V01-4994</t>
  </si>
  <si>
    <t>HOL 1 - LT. 152</t>
  </si>
  <si>
    <t>TATIANE SCHIETTI RODRIGUES</t>
  </si>
  <si>
    <t>06V01-4995</t>
  </si>
  <si>
    <t>HOL 2 - LT. 290</t>
  </si>
  <si>
    <t>MICHELLE SANTOS GONÇALVES DA SILVA</t>
  </si>
  <si>
    <t>06V01-4996</t>
  </si>
  <si>
    <t>HOL 1 - LT. 401</t>
  </si>
  <si>
    <t>CAMILA GOMES DA SILVA</t>
  </si>
  <si>
    <t>06V01-4998</t>
  </si>
  <si>
    <t>HOL 2 - LT. 088</t>
  </si>
  <si>
    <t>CLAUDIO ROBERTO FIGUEIREDO DE OLIVEIRA</t>
  </si>
  <si>
    <t>06V01-4999</t>
  </si>
  <si>
    <t>HOL 2 - LT. 069</t>
  </si>
  <si>
    <t>06V01-5000</t>
  </si>
  <si>
    <t>HOL 2 - LT. 302</t>
  </si>
  <si>
    <t>ARARI SOARES MAFRA DE MELLO</t>
  </si>
  <si>
    <t>06V01-5001</t>
  </si>
  <si>
    <t>HOL 1 - LT. 068</t>
  </si>
  <si>
    <t>06V01-5002</t>
  </si>
  <si>
    <t>HOL 2 - LT. 264</t>
  </si>
  <si>
    <t>NILSON GARCIA JUNIOR</t>
  </si>
  <si>
    <t>06V01-5003</t>
  </si>
  <si>
    <t>HOLIDAY</t>
  </si>
  <si>
    <t>HOL 2 - LT. 191</t>
  </si>
  <si>
    <t>MARCELO DA SILVA RAMOS</t>
  </si>
  <si>
    <t>06V01-5004</t>
  </si>
  <si>
    <t>HOL 2 - LT. 190</t>
  </si>
  <si>
    <t>06V01-5005</t>
  </si>
  <si>
    <t>HOL 1 - LT. 375</t>
  </si>
  <si>
    <t>06V01-5006</t>
  </si>
  <si>
    <t>HOL 1 - LT. 399</t>
  </si>
  <si>
    <t>CARLOS ALBERTO MEDEIROS DA SILVA</t>
  </si>
  <si>
    <t>06V01-5007</t>
  </si>
  <si>
    <t>HOL 1 - LT. 406</t>
  </si>
  <si>
    <t>06V01-5008</t>
  </si>
  <si>
    <t>HOL 2 - LT. 200</t>
  </si>
  <si>
    <t>06V01-5009</t>
  </si>
  <si>
    <t>HOL 1 - LT. 415</t>
  </si>
  <si>
    <t>SRG PAIVA SERVIÇOES EMPRESARIAIS LTDA</t>
  </si>
  <si>
    <t>06V01-5010</t>
  </si>
  <si>
    <t>HOL 1 - LT. 409</t>
  </si>
  <si>
    <t>06V01-5011</t>
  </si>
  <si>
    <t>HOL 1 - LT. 374</t>
  </si>
  <si>
    <t>06V01-5012</t>
  </si>
  <si>
    <t>HOL 2 - LT. 168</t>
  </si>
  <si>
    <t>EDUARDO DA SILVA GOMES</t>
  </si>
  <si>
    <t>06V01-51</t>
  </si>
  <si>
    <t>HOL 2 - LT. 381</t>
  </si>
  <si>
    <t>CELSO DE OLIVEIRA MARINS</t>
  </si>
  <si>
    <t>06V01-52</t>
  </si>
  <si>
    <t>HOL 1 - LT. 095</t>
  </si>
  <si>
    <t>RODRIGO DA SILVA AJALA</t>
  </si>
  <si>
    <t>06V01-54</t>
  </si>
  <si>
    <t>HOL 2 - LT. 223</t>
  </si>
  <si>
    <t>THIAGO SILVA SANTOS</t>
  </si>
  <si>
    <t>06V01-62</t>
  </si>
  <si>
    <t>HOL 2 - LT. 096</t>
  </si>
  <si>
    <t>LUCIANA BARBOSA DE FARIAS ABREU</t>
  </si>
  <si>
    <t>06V01-65</t>
  </si>
  <si>
    <t>HOL 2 - LT. 179</t>
  </si>
  <si>
    <t>ISAC DA SILVA PEREIRA</t>
  </si>
  <si>
    <t>06V01-76</t>
  </si>
  <si>
    <t>HOL 2 - LT. 199</t>
  </si>
  <si>
    <t>WAGNER OLIVEIRA DO AMARAL</t>
  </si>
  <si>
    <t>06V01-93</t>
  </si>
  <si>
    <t>QD. G - LT. 10</t>
  </si>
  <si>
    <t>FABIO COELHO BARROS</t>
  </si>
  <si>
    <t>07V01-22</t>
  </si>
  <si>
    <t>QD. N - LT. 06</t>
  </si>
  <si>
    <t>ANDRE LUIS SIQUEIRA COUTINHO</t>
  </si>
  <si>
    <t>07V01-2559</t>
  </si>
  <si>
    <t>QD. F - LT. 16</t>
  </si>
  <si>
    <t>RODRIGO SENRA GONZALEZ CORBACHO</t>
  </si>
  <si>
    <t>07V01-2613</t>
  </si>
  <si>
    <t>QD. F - LT. 17</t>
  </si>
  <si>
    <t>07V01-2614</t>
  </si>
  <si>
    <t>QD. M - LT. 14</t>
  </si>
  <si>
    <t>JORGE GUERRA MARTINS</t>
  </si>
  <si>
    <t>07V01-2649</t>
  </si>
  <si>
    <t>QD. G - LT. 01</t>
  </si>
  <si>
    <t>ANDRE MARCELLO  VIVIANI SILVA</t>
  </si>
  <si>
    <t>07V01-2736</t>
  </si>
  <si>
    <t>QD. E - LT. 14</t>
  </si>
  <si>
    <t>CLAUDIO HECTOR MAURIZI</t>
  </si>
  <si>
    <t>07V01-2737</t>
  </si>
  <si>
    <t>QD. H - LT. 15</t>
  </si>
  <si>
    <t>07V01-2740</t>
  </si>
  <si>
    <t>QD. H - LT. 10</t>
  </si>
  <si>
    <t>07V01-2741</t>
  </si>
  <si>
    <t>QD. I - LT. 05</t>
  </si>
  <si>
    <t>RAFAEL MACHADO RODRIGUES</t>
  </si>
  <si>
    <t>07V01-3885</t>
  </si>
  <si>
    <t>QD. I - LT. 06</t>
  </si>
  <si>
    <t>PAULO CESAR BATISTA DE SOUZA</t>
  </si>
  <si>
    <t>07V01-4056</t>
  </si>
  <si>
    <t>QD. A - LT. 12</t>
  </si>
  <si>
    <t>QD. D - LT. 11</t>
  </si>
  <si>
    <t>GABRIEL MILÃO ALVES</t>
  </si>
  <si>
    <t>07V01-4372</t>
  </si>
  <si>
    <t>QD. D - LT. 04</t>
  </si>
  <si>
    <t>QD. D - LT. 05</t>
  </si>
  <si>
    <t>QD. K - LT. 14</t>
  </si>
  <si>
    <t>IGOR DOS SANTOS ABREU</t>
  </si>
  <si>
    <t>07V01-4641</t>
  </si>
  <si>
    <t>QD. M - LT. 10</t>
  </si>
  <si>
    <t>FABIO JOSÉ LOUREIRO PINTO</t>
  </si>
  <si>
    <t>07V01-4664</t>
  </si>
  <si>
    <t>QD. B - LT. 01</t>
  </si>
  <si>
    <t>MICHAEL DANILLO SANTANA DE SOUZA</t>
  </si>
  <si>
    <t>07V01-4667</t>
  </si>
  <si>
    <t>QD. G - LT. 18</t>
  </si>
  <si>
    <t>MIROSLAV BARBOSA SLEZAK JUNIOR</t>
  </si>
  <si>
    <t>07V01-4669</t>
  </si>
  <si>
    <t>QD. H - LT. 11</t>
  </si>
  <si>
    <t>EBENEZER DIVULGAÇÕES LTDA</t>
  </si>
  <si>
    <t>07V01-4680</t>
  </si>
  <si>
    <t>QD. N - LT. 10</t>
  </si>
  <si>
    <t>HENRIQUE JOSE FERREIRA MARTINS</t>
  </si>
  <si>
    <t>07V01-4687</t>
  </si>
  <si>
    <t>QD. L - LT. 21</t>
  </si>
  <si>
    <t>BRUNO HELUY MARTINS</t>
  </si>
  <si>
    <t>07V01-4699</t>
  </si>
  <si>
    <t>QD. E - LT. 07</t>
  </si>
  <si>
    <t>ROMANA VIGILANCIA LTDA</t>
  </si>
  <si>
    <t>07V01-4704</t>
  </si>
  <si>
    <t>QD. D - LT. 15</t>
  </si>
  <si>
    <t>DEIVSON GAMA CORDEIRO</t>
  </si>
  <si>
    <t>07V01-4710</t>
  </si>
  <si>
    <t>QD. D - LT. 21</t>
  </si>
  <si>
    <t>JOÃO PEDRO ZAGO SOUZA DA SILVA</t>
  </si>
  <si>
    <t>07V01-4713</t>
  </si>
  <si>
    <t>QD. E - LT. 13</t>
  </si>
  <si>
    <t>JOSÉ ADELMO SANTOS DE ALMEIDA</t>
  </si>
  <si>
    <t>07V01-4718</t>
  </si>
  <si>
    <t>QD. E - LT. 08</t>
  </si>
  <si>
    <t>FERNANDO PEREIRA DUARTE</t>
  </si>
  <si>
    <t>07V01-4726</t>
  </si>
  <si>
    <t>QD. E - LT. 01</t>
  </si>
  <si>
    <t>RODRIGO MARTINS CRUZ</t>
  </si>
  <si>
    <t>07V01-4730</t>
  </si>
  <si>
    <t>QD. M - LT. 11</t>
  </si>
  <si>
    <t>ROBERTO GEORGE DE MELO OLIVEIRA</t>
  </si>
  <si>
    <t>07V01-4731</t>
  </si>
  <si>
    <t>QD. D - LT. 20</t>
  </si>
  <si>
    <t>MARIANY DOS ANJOS MACHADO SILVA</t>
  </si>
  <si>
    <t>07V01-4732</t>
  </si>
  <si>
    <t>QD. J - LT. 06</t>
  </si>
  <si>
    <t>WELLINGTON CORDEIRO DE MELO</t>
  </si>
  <si>
    <t>07V01-4735</t>
  </si>
  <si>
    <t>QD. B - LT. 06</t>
  </si>
  <si>
    <t>JOSÉ MARIANO DA NEIVA</t>
  </si>
  <si>
    <t>07V01-4739</t>
  </si>
  <si>
    <t>QD. D - LT. 12</t>
  </si>
  <si>
    <t>PEDRO PAULO BARCELOS DOS SANTOS COTOVITCZ</t>
  </si>
  <si>
    <t>07V01-4740</t>
  </si>
  <si>
    <t>QD. D - LT. 13</t>
  </si>
  <si>
    <t>MATHEUS SOUZA CAMPELLO</t>
  </si>
  <si>
    <t>07V01-4756</t>
  </si>
  <si>
    <t>QD. M - LT. 18</t>
  </si>
  <si>
    <t>ADEMILSON FONSECA MACHADO</t>
  </si>
  <si>
    <t>07V01-4761</t>
  </si>
  <si>
    <t>QD. M - LT. 15</t>
  </si>
  <si>
    <t>SHEILA JERONIMO DA SILVA</t>
  </si>
  <si>
    <t>07V01-4766</t>
  </si>
  <si>
    <t>QD. D - LT. 06</t>
  </si>
  <si>
    <t>MARCUS ALEXANDRE PEREIRA ABREU</t>
  </si>
  <si>
    <t>07V01-4767</t>
  </si>
  <si>
    <t>QD. H - LT. 18</t>
  </si>
  <si>
    <t>STUDIO D COMUNICACAO E MARKETING DIGITAL LTDA</t>
  </si>
  <si>
    <t>07V01-4769</t>
  </si>
  <si>
    <t>QD. F - LT. 04</t>
  </si>
  <si>
    <t>ELLEN ELISANGELA AUGUSTO DOS REIS</t>
  </si>
  <si>
    <t>07V01-4772</t>
  </si>
  <si>
    <t>QD. E - LT. 03</t>
  </si>
  <si>
    <t>LEONARDO VIEIRA PEREIRA</t>
  </si>
  <si>
    <t>07V01-4775</t>
  </si>
  <si>
    <t>QD. L - LT. 10</t>
  </si>
  <si>
    <t>QD. K - LT. 18</t>
  </si>
  <si>
    <t>CLAUDIO JESUS DE GUSMÃO</t>
  </si>
  <si>
    <t>07V01-4782</t>
  </si>
  <si>
    <t>QD. A - LT. 04</t>
  </si>
  <si>
    <t>RONDINELLE DOS SANTOS AUGUSTO</t>
  </si>
  <si>
    <t>07V01-4790</t>
  </si>
  <si>
    <t>QD. M - LT. 01</t>
  </si>
  <si>
    <t>EDUARDO RODRIGUES PEIXOTO</t>
  </si>
  <si>
    <t>07V01-4791</t>
  </si>
  <si>
    <t>QD. L - LT. 17</t>
  </si>
  <si>
    <t>RENAN SILVA DE GUSMÃO</t>
  </si>
  <si>
    <t>07V01-4793</t>
  </si>
  <si>
    <t>QD. J - LT. 15</t>
  </si>
  <si>
    <t>MIRIAM BARBOSA ANIJAR</t>
  </si>
  <si>
    <t>07V01-4794</t>
  </si>
  <si>
    <t>QD. C - LT. 02</t>
  </si>
  <si>
    <t>REABILITASON COMERCIO E SERVICOS DE APARELHOS AUDITIVOS LTDA</t>
  </si>
  <si>
    <t>07V01-4798</t>
  </si>
  <si>
    <t>QD. H - LT. 17</t>
  </si>
  <si>
    <t>LUCAS RAPHAEL CALDERINI BRASILEIRO</t>
  </si>
  <si>
    <t>07V01-4799</t>
  </si>
  <si>
    <t>QD. K - LT. 07</t>
  </si>
  <si>
    <t>LUCEIA DIAS GONÇALVES DOS SANTOS</t>
  </si>
  <si>
    <t>07V01-4801</t>
  </si>
  <si>
    <t>QD. G - LT. 17</t>
  </si>
  <si>
    <t>ANDREA DOS SANTOS FIGUEIRA</t>
  </si>
  <si>
    <t>07V01-4802</t>
  </si>
  <si>
    <t>QD. M - LT. 17</t>
  </si>
  <si>
    <t>REDE PAPELINE COMERCIO DE ARTIGOS DO VESTUARIO, CONFECCAO, ACESSORIOS E SAPATOS LTDA</t>
  </si>
  <si>
    <t>07V01-4806</t>
  </si>
  <si>
    <t>QD. L - LT. 19</t>
  </si>
  <si>
    <t>ILMA LUCIA DA SILVA FERNANDES</t>
  </si>
  <si>
    <t>07V01-4808</t>
  </si>
  <si>
    <t>QD. D - LT. 03</t>
  </si>
  <si>
    <t>ARILDO MENDES DE OLIVEIRA</t>
  </si>
  <si>
    <t>07V01-4809</t>
  </si>
  <si>
    <t>QD. B - LT. 07</t>
  </si>
  <si>
    <t>MARIA SANDRA RAMOS QUEIROZ</t>
  </si>
  <si>
    <t>07V01-4819</t>
  </si>
  <si>
    <t>QD. N - LT. 01</t>
  </si>
  <si>
    <t>MAURILIO FLAVIO DE OLIVEIRA DUARTE</t>
  </si>
  <si>
    <t>07V01-4828</t>
  </si>
  <si>
    <t>QD. C - LT. 04</t>
  </si>
  <si>
    <t>WENALDO FERREIRA</t>
  </si>
  <si>
    <t>07V01-4829</t>
  </si>
  <si>
    <t>QD. E - LT. 04</t>
  </si>
  <si>
    <t>ALCIDES DE LIMA BRITTO</t>
  </si>
  <si>
    <t>07V01-4831</t>
  </si>
  <si>
    <t>QD. A - LT. 11</t>
  </si>
  <si>
    <t>MAURO CUNHA FILHO</t>
  </si>
  <si>
    <t>07V01-4832</t>
  </si>
  <si>
    <t>QD. B - LT. 08</t>
  </si>
  <si>
    <t>RGBL COMPUTAÇÃO GRÁFICA LTDA</t>
  </si>
  <si>
    <t>07V01-4845</t>
  </si>
  <si>
    <t>QD. I - LT. 08</t>
  </si>
  <si>
    <t>ODAIR MARCIO PEREIRA</t>
  </si>
  <si>
    <t>QD. I - LT. 04</t>
  </si>
  <si>
    <t>QD. D - LT. 10</t>
  </si>
  <si>
    <t>DHIEGO LIAM OLIVEIRA</t>
  </si>
  <si>
    <t>07V01-4860</t>
  </si>
  <si>
    <t>QD. D - LT. 19</t>
  </si>
  <si>
    <t>CAIO SOUSA DE ALMEIDA</t>
  </si>
  <si>
    <t>07V01-4862</t>
  </si>
  <si>
    <t>QD. J - LT. 16</t>
  </si>
  <si>
    <t>EDER BARBOSA DE BRITO</t>
  </si>
  <si>
    <t>07V01-4869</t>
  </si>
  <si>
    <t>QD. D - LT. 22</t>
  </si>
  <si>
    <t>ROBSON SANTOS</t>
  </si>
  <si>
    <t>07V01-4871</t>
  </si>
  <si>
    <t>QD. C - LT. 01</t>
  </si>
  <si>
    <t>MISAEL SANTOS DA SILVA</t>
  </si>
  <si>
    <t>07V01-4877</t>
  </si>
  <si>
    <t>QD. D - LT. 02</t>
  </si>
  <si>
    <t>MARCIO GOMES ESTEVES</t>
  </si>
  <si>
    <t>QD. F - LT. 10</t>
  </si>
  <si>
    <t>07V01-4881</t>
  </si>
  <si>
    <t>QD. I - LT. 17</t>
  </si>
  <si>
    <t>LUIZ FELIPE DE SOUZA MANCINI</t>
  </si>
  <si>
    <t>07V01-4884</t>
  </si>
  <si>
    <t>QD. L - LT. 09</t>
  </si>
  <si>
    <t>CLEITON DE OLIVEIRA ROSA</t>
  </si>
  <si>
    <t>07V01-4887</t>
  </si>
  <si>
    <t>QD. E - LT. 15</t>
  </si>
  <si>
    <t>JAQUELINE CHAGAS DA SILVA DE ALMEIDA</t>
  </si>
  <si>
    <t>07V01-4889</t>
  </si>
  <si>
    <t>QD. L - LT. 15</t>
  </si>
  <si>
    <t>GEORGE ALEXANDRE DE AMORIM TEIXEIRA</t>
  </si>
  <si>
    <t>07V01-4890</t>
  </si>
  <si>
    <t>QD. F - LT. 01</t>
  </si>
  <si>
    <t>VICTOR ELOY DA SILVA</t>
  </si>
  <si>
    <t>07V01-4891</t>
  </si>
  <si>
    <t>QD. A - LT. 07</t>
  </si>
  <si>
    <t>ADIVAR COUTINHO RODRIGUES</t>
  </si>
  <si>
    <t>07V01-4892</t>
  </si>
  <si>
    <t>QD. A - LT. 06</t>
  </si>
  <si>
    <t>WELLINGTON RIBEIRO TELLES BARBOSA</t>
  </si>
  <si>
    <t>07V01-4895</t>
  </si>
  <si>
    <t>QD. K - LT. 19</t>
  </si>
  <si>
    <t>BENEDITO RIBEIRO DE MENDONÇA NETO</t>
  </si>
  <si>
    <t>07V01-4896</t>
  </si>
  <si>
    <t>QD. E - LT. 16</t>
  </si>
  <si>
    <t>CLAUDIO RENATO RIBEIRO ALVES</t>
  </si>
  <si>
    <t>07V01-4897</t>
  </si>
  <si>
    <t>QD. M - LT. 02</t>
  </si>
  <si>
    <t>FABIO DE OLIVEIRA SILVA</t>
  </si>
  <si>
    <t>07V01-4898</t>
  </si>
  <si>
    <t>QD. K - LT. 10</t>
  </si>
  <si>
    <t>FABIANE SOUZA CARARINE COTIAS</t>
  </si>
  <si>
    <t>07V01-4899</t>
  </si>
  <si>
    <t>QD. N - LT. 05</t>
  </si>
  <si>
    <t>ALINE DA SILVA LIMA</t>
  </si>
  <si>
    <t>07V01-4900</t>
  </si>
  <si>
    <t>QD. N - LT. 02</t>
  </si>
  <si>
    <t>LEONARDO VIEIRA DE ANDRADE</t>
  </si>
  <si>
    <t>07V01-4901</t>
  </si>
  <si>
    <t>QD. M - LT. 05</t>
  </si>
  <si>
    <t>NATALIA PORFIRIO PEREIRA GOUVEIA</t>
  </si>
  <si>
    <t>07V01-4902</t>
  </si>
  <si>
    <t>QD. A - LT. 08</t>
  </si>
  <si>
    <t>PAULO SERGIO SILVESTRE PIRES DA CONCEIÇÃO</t>
  </si>
  <si>
    <t>07V01-4903</t>
  </si>
  <si>
    <t>QD. K - LT. 15</t>
  </si>
  <si>
    <t>JOABE DE SOUZA LIMA</t>
  </si>
  <si>
    <t>07V01-4905</t>
  </si>
  <si>
    <t>QD. M - LT. 06</t>
  </si>
  <si>
    <t>QD. M - LT. 07</t>
  </si>
  <si>
    <t>MURILO COELHO JUNIOR</t>
  </si>
  <si>
    <t>07V01-4907</t>
  </si>
  <si>
    <t>QD. B - LT. 03</t>
  </si>
  <si>
    <t>QD. C - LT. 12</t>
  </si>
  <si>
    <t>QD. C - LT. 13</t>
  </si>
  <si>
    <t>QD. G - LT. 03</t>
  </si>
  <si>
    <t>SPE FONSECA EMPREENDIMENTOS IMOBILIARIOS LTDA</t>
  </si>
  <si>
    <t>QD. G - LT. 04</t>
  </si>
  <si>
    <t>07V01-4913</t>
  </si>
  <si>
    <t>QD. M - LT. 03</t>
  </si>
  <si>
    <t>PETERSON DE OLIVEIRA JULIASSE</t>
  </si>
  <si>
    <t>07V01-4914</t>
  </si>
  <si>
    <t>QD. D - LT. 09</t>
  </si>
  <si>
    <t>LUÍS GUSTAVO MORETTI</t>
  </si>
  <si>
    <t>07V01-4916</t>
  </si>
  <si>
    <t>QD. A - LT. 05</t>
  </si>
  <si>
    <t>ALEXANDRE BOTTI WICHAN</t>
  </si>
  <si>
    <t>07V01-4917</t>
  </si>
  <si>
    <t>QD. C - LT. 07</t>
  </si>
  <si>
    <t>CLAUDIO DE ARAUJO MALHEIROS</t>
  </si>
  <si>
    <t>07V01-4919</t>
  </si>
  <si>
    <t>QD. J - LT. 22</t>
  </si>
  <si>
    <t>IZABEL CRISTINA PASCOAL BORGES</t>
  </si>
  <si>
    <t>07V01-4920</t>
  </si>
  <si>
    <t>QD. G - LT. 08</t>
  </si>
  <si>
    <t>MAYTE R. Q. PARANHOS INSULFILMES E EQUIPAMENTOS DE SEGURANÇA</t>
  </si>
  <si>
    <t>07V01-4922</t>
  </si>
  <si>
    <t>QD. D - LT. 23</t>
  </si>
  <si>
    <t>ROBSON ALVES DE CAMPOS</t>
  </si>
  <si>
    <t>07V01-4923</t>
  </si>
  <si>
    <t>QD. L - LT. 08</t>
  </si>
  <si>
    <t>LISLAINI AZEVEDO DE ANDRADE DIMAS CAMPOS</t>
  </si>
  <si>
    <t>07V01-4924</t>
  </si>
  <si>
    <t>QD. F - LT. 12</t>
  </si>
  <si>
    <t>OSVALDO PINTO E SILVA</t>
  </si>
  <si>
    <t>07V01-4925</t>
  </si>
  <si>
    <t>QD. J - LT. 10</t>
  </si>
  <si>
    <t>VANESSA F DA SILVA MANUTENÇÃO DE MAQUINAS INDUSTRIAIS LTDA</t>
  </si>
  <si>
    <t>07V01-4926</t>
  </si>
  <si>
    <t>QD. H - LT. 01</t>
  </si>
  <si>
    <t>RICARDO DA SILVA FERREIRA</t>
  </si>
  <si>
    <t>07V01-4927</t>
  </si>
  <si>
    <t>QD. M - LT. 08</t>
  </si>
  <si>
    <t>VINICIUS BRIGIDO CAMPANY</t>
  </si>
  <si>
    <t>07V01-4931</t>
  </si>
  <si>
    <t>07V01-4932</t>
  </si>
  <si>
    <t>FLAVIO RIBEIRO ALVES PASSOS</t>
  </si>
  <si>
    <t>LT 09</t>
  </si>
  <si>
    <t>JOÃO PEDRO DIAS DE ALMEIDA</t>
  </si>
  <si>
    <t>18V01-1</t>
  </si>
  <si>
    <t>INCC-DI</t>
  </si>
  <si>
    <t>LT 17</t>
  </si>
  <si>
    <t>DIOGO ANTONIO SILVA GONZAGA</t>
  </si>
  <si>
    <t>18V01-10</t>
  </si>
  <si>
    <t>LT 12</t>
  </si>
  <si>
    <t>MERO - PARTICIPAÇÕES E EMPREENDIMENTOS LTDA</t>
  </si>
  <si>
    <t>18V01-11</t>
  </si>
  <si>
    <t>INCC</t>
  </si>
  <si>
    <t>LT 13</t>
  </si>
  <si>
    <t>18V01-12</t>
  </si>
  <si>
    <t>LT 24</t>
  </si>
  <si>
    <t>PATRICIA RIBEIRO DMENJON</t>
  </si>
  <si>
    <t>18V01-13</t>
  </si>
  <si>
    <t>LT 25</t>
  </si>
  <si>
    <t>18V01-14</t>
  </si>
  <si>
    <t>LT 42</t>
  </si>
  <si>
    <t>FELIPE CORIOLANO TADDEUCCI</t>
  </si>
  <si>
    <t>18V01-15</t>
  </si>
  <si>
    <t>18V01-16</t>
  </si>
  <si>
    <t>LT 38</t>
  </si>
  <si>
    <t>VNG CONTROLE E ANALISE DE DADOS</t>
  </si>
  <si>
    <t>18V01-17</t>
  </si>
  <si>
    <t>LT 16</t>
  </si>
  <si>
    <t>EDUARDO CESAR MEDEIROS DE AZEVEDO</t>
  </si>
  <si>
    <t>18V01-20</t>
  </si>
  <si>
    <t>LT 14</t>
  </si>
  <si>
    <t>18V01-21</t>
  </si>
  <si>
    <t>LT 19</t>
  </si>
  <si>
    <t>MARCELO CARNEIRO DE SOUZA FROES</t>
  </si>
  <si>
    <t>18V01-22</t>
  </si>
  <si>
    <t>LT 21</t>
  </si>
  <si>
    <t>18V01-23</t>
  </si>
  <si>
    <t>LT 23</t>
  </si>
  <si>
    <t>18V01-24</t>
  </si>
  <si>
    <t>LT 34</t>
  </si>
  <si>
    <t>18V01-25</t>
  </si>
  <si>
    <t>LT 40</t>
  </si>
  <si>
    <t>VINICIUS DA NOBREGA GERALDO</t>
  </si>
  <si>
    <t>18V01-26</t>
  </si>
  <si>
    <t>LT 36</t>
  </si>
  <si>
    <t>18V01-27</t>
  </si>
  <si>
    <t>LT 37</t>
  </si>
  <si>
    <t>18V01-28</t>
  </si>
  <si>
    <t>LT 44</t>
  </si>
  <si>
    <t>ELIANE SANTOS DA SILVA</t>
  </si>
  <si>
    <t>18V01-29</t>
  </si>
  <si>
    <t>LT 07</t>
  </si>
  <si>
    <t>LEOVEGILDO OLIVEIRA PINTO</t>
  </si>
  <si>
    <t>18V01-31</t>
  </si>
  <si>
    <t>LT 29</t>
  </si>
  <si>
    <t>18V01-32</t>
  </si>
  <si>
    <t>LT 32</t>
  </si>
  <si>
    <t>18V01-33</t>
  </si>
  <si>
    <t>LT 10</t>
  </si>
  <si>
    <t>PATRICIA DMENJON SOCIEDADE INDIVIDUAL DE ADVOCACIA</t>
  </si>
  <si>
    <t>18V01-34</t>
  </si>
  <si>
    <t>LT 27</t>
  </si>
  <si>
    <t>18V01-35</t>
  </si>
  <si>
    <t>LT 01</t>
  </si>
  <si>
    <t>MARCEL BONFIM BRUNO FILHO</t>
  </si>
  <si>
    <t>18V01-7</t>
  </si>
  <si>
    <t>LT 06</t>
  </si>
  <si>
    <t>DAIANE RODRIGUES DOS ANJOS</t>
  </si>
  <si>
    <t>18V01-8</t>
  </si>
  <si>
    <t>Recebíveis Atuais Aj. Inadimplentes</t>
  </si>
  <si>
    <t>0 a 30 dias</t>
  </si>
  <si>
    <t>30 a 60 dias</t>
  </si>
  <si>
    <t>60 a 90 dias</t>
  </si>
  <si>
    <t>90 a 120 dias</t>
  </si>
  <si>
    <t>120 a 150 dias</t>
  </si>
  <si>
    <t>150 a 180 dias</t>
  </si>
  <si>
    <t>Acima de 180 dias</t>
  </si>
  <si>
    <t>Total a Receber 
(Período da Operação)</t>
  </si>
  <si>
    <t>CRI PRO LOTES I - REPACTUAÇÃO</t>
  </si>
  <si>
    <t>PRO LOTES I</t>
  </si>
  <si>
    <t>Recebíveis Atuais  Adimplentes</t>
  </si>
  <si>
    <t>RIVIERA</t>
  </si>
  <si>
    <t>GREEN GARDEN</t>
  </si>
  <si>
    <t>HOL 2 - LT. 086</t>
  </si>
  <si>
    <t>HOL 2 - LT. 160</t>
  </si>
  <si>
    <t>HOL 2 - LT. 159</t>
  </si>
  <si>
    <t>HOL 2 - LT. 367</t>
  </si>
  <si>
    <t>HOL 2 - LT. 108</t>
  </si>
  <si>
    <t>HOL 2 - LT. 366</t>
  </si>
  <si>
    <t>HOL 2 - LT. 051</t>
  </si>
  <si>
    <t>HOL 2 - LT. 052</t>
  </si>
  <si>
    <t>HOL 1 - LT. 372</t>
  </si>
  <si>
    <t>HOL 2 - LT. 262</t>
  </si>
  <si>
    <t>HOL 2 - LT. 171</t>
  </si>
  <si>
    <t>HOL 2 - LT. 109</t>
  </si>
  <si>
    <t>HOL 2 - LT. 097</t>
  </si>
  <si>
    <t>HOL 2 - LT. 098</t>
  </si>
  <si>
    <t>HOL 2 - LT. 403</t>
  </si>
  <si>
    <t>HOL 1 - LT. 333</t>
  </si>
  <si>
    <t>HOL 2 - LT. 385</t>
  </si>
  <si>
    <t>HOL 1 - LT. 149</t>
  </si>
  <si>
    <t>HOL 1 - LT. 160</t>
  </si>
  <si>
    <t>HOL 2 - LT. 359</t>
  </si>
  <si>
    <t>HOL 2 - LT. 056</t>
  </si>
  <si>
    <t>HOL 2 - LT. 416</t>
  </si>
  <si>
    <t>HOL 2 - LT. 076</t>
  </si>
  <si>
    <t>HOL 2 - LT. 362</t>
  </si>
  <si>
    <t>HOL 2 - LT. 414</t>
  </si>
  <si>
    <t>HOL 2 - LT. 048</t>
  </si>
  <si>
    <t>HOL 2 - LT. 205</t>
  </si>
  <si>
    <t>HOL 2 - LT. 042</t>
  </si>
  <si>
    <t>HOL 2 - LT. 361</t>
  </si>
  <si>
    <t>HOL 2 - LT. 204</t>
  </si>
  <si>
    <t>HOL 2 - LT. 208</t>
  </si>
  <si>
    <t>HOL 2 - LT. 094</t>
  </si>
  <si>
    <t>HOL 2 - LT. 193</t>
  </si>
  <si>
    <t>HOL 2 - LT. 079</t>
  </si>
  <si>
    <t>HOL 2 - LT. 151</t>
  </si>
  <si>
    <t>HOL 1 - LT. 069</t>
  </si>
  <si>
    <t>HOL 1 - LT. 220</t>
  </si>
  <si>
    <t>HOL 2 - LT. 146</t>
  </si>
  <si>
    <t>QD. M - LT. 09</t>
  </si>
  <si>
    <t>LT 03</t>
  </si>
  <si>
    <t>RONI PEREIRA CAETANO</t>
  </si>
  <si>
    <t>JOSE FERNANDO VIANA DE SANTANA</t>
  </si>
  <si>
    <t>RENATO BARBOSA GOMES</t>
  </si>
  <si>
    <t>RAFAEL RIBEIRO GAGLIANONE</t>
  </si>
  <si>
    <t>AMAURY MORAES DE FIGUEIREDO NETO</t>
  </si>
  <si>
    <t>GENIVALDO  MIRANDA DAS CANDEIAS</t>
  </si>
  <si>
    <t>MICHELLE SANTOS NOGUEIRA</t>
  </si>
  <si>
    <t>LUIS ADRIANO DA SILVA ARAÚJO</t>
  </si>
  <si>
    <t>JOSE PEDRO RODRIGUES</t>
  </si>
  <si>
    <t>CLAUDIO WAGNER DA SILVA GOULARTE</t>
  </si>
  <si>
    <t>EDUARDO TAVARES GOMES</t>
  </si>
  <si>
    <t>AMANCIO DA SILVA CURVELO</t>
  </si>
  <si>
    <t>BRUNO DE SOUZA RAMOS</t>
  </si>
  <si>
    <t>GESSILY BEATRIZ SOUZ DE OLIVEIRA JORDÃO</t>
  </si>
  <si>
    <t>ALCIRLENE MONTEIRO PEREIRA</t>
  </si>
  <si>
    <t>VANESSA FABIANA DE CAMPOS</t>
  </si>
  <si>
    <t>DANIELLE RODRIGUES FERREIRA</t>
  </si>
  <si>
    <t>ROGERIO COUTINHO MACHADO</t>
  </si>
  <si>
    <t>MARIA LUIZA VICTORIA GASPAR FERREIRA DE LIMA SILVA</t>
  </si>
  <si>
    <t>WAGNER GAMA VIEIRA</t>
  </si>
  <si>
    <t>RENATO ANDRADE RICHTER BRANDÃO</t>
  </si>
  <si>
    <t>WANDERSON GOMES DE LIMA</t>
  </si>
  <si>
    <t>ANA PAULA MIRANDA DIAS</t>
  </si>
  <si>
    <t>THIAGO FERNANDO DA ROCHA</t>
  </si>
  <si>
    <t>WALLACE LUCAS GUEDES DA SILVA</t>
  </si>
  <si>
    <t>JANE LÚCIA FERNANDES DE ALCÂNTARA DA ROCHA</t>
  </si>
  <si>
    <t>ISAIAS DO NASCIMENTO VARGAS</t>
  </si>
  <si>
    <t>WILSON PEREIRA DE SOUZA JUNIOR</t>
  </si>
  <si>
    <t>SILVIO ROBERTO PEREIRA</t>
  </si>
  <si>
    <t>RICHARD BRIGIDO DE MELO DE VASCONCELOS</t>
  </si>
  <si>
    <t>ROMULO SAMPAIO PONTES</t>
  </si>
  <si>
    <t>SANDRO LUIS DA SILVA QUIRINO</t>
  </si>
  <si>
    <t>ALCINEI JORDÃO VASCONCELOS</t>
  </si>
  <si>
    <t>HENRIQUE SERGIO OLIVEIRA BATISTA</t>
  </si>
  <si>
    <t>EDUARDO DE SOUZA SILVA</t>
  </si>
  <si>
    <t>IRYS NATACHA BERNARDO DA SILVA B SOUZA</t>
  </si>
  <si>
    <t>VALESKA DA MATTA DE SOUZA</t>
  </si>
  <si>
    <t>RENATO GONÇALVES DA SILVA</t>
  </si>
  <si>
    <t>WASHINGTON OLIVEIRA DE SOUZA</t>
  </si>
  <si>
    <t>RANGEL ANDRIONE AMARAL QUEIROZ</t>
  </si>
  <si>
    <t>ANDERSON ELOY DA SILVA</t>
  </si>
  <si>
    <t>CRISTIANO DE BARROS LIMA DOS SANTOS</t>
  </si>
  <si>
    <t>MARCOS JOSE DE ANDRADE NOGUEIRA</t>
  </si>
  <si>
    <t>ROMULO BRITO DE SOUSA</t>
  </si>
  <si>
    <t>06V01-2060</t>
  </si>
  <si>
    <t>06V01-2389</t>
  </si>
  <si>
    <t>06V01-2390</t>
  </si>
  <si>
    <t>06V01-2463</t>
  </si>
  <si>
    <t>06V01-2658</t>
  </si>
  <si>
    <t>06V01-2665</t>
  </si>
  <si>
    <t>06V01-3089</t>
  </si>
  <si>
    <t>06V01-3091</t>
  </si>
  <si>
    <t>06V01-3424</t>
  </si>
  <si>
    <t>06V01-3547</t>
  </si>
  <si>
    <t>06V01-3582</t>
  </si>
  <si>
    <t>06V01-3597</t>
  </si>
  <si>
    <t>06V01-3598</t>
  </si>
  <si>
    <t>06V01-3599</t>
  </si>
  <si>
    <t>06V01-3601</t>
  </si>
  <si>
    <t>06V01-5013</t>
  </si>
  <si>
    <t>06V01-5014</t>
  </si>
  <si>
    <t>06V01-5015</t>
  </si>
  <si>
    <t>06V01-5016</t>
  </si>
  <si>
    <t>06V01-5017</t>
  </si>
  <si>
    <t>06V01-5018</t>
  </si>
  <si>
    <t>06V01-5019</t>
  </si>
  <si>
    <t>06V01-5020</t>
  </si>
  <si>
    <t>06V01-5021</t>
  </si>
  <si>
    <t>06V01-5022</t>
  </si>
  <si>
    <t>06V01-5023</t>
  </si>
  <si>
    <t>06V01-5024</t>
  </si>
  <si>
    <t>06V01-5025</t>
  </si>
  <si>
    <t>06V01-5026</t>
  </si>
  <si>
    <t>06V01-5027</t>
  </si>
  <si>
    <t>06V01-5028</t>
  </si>
  <si>
    <t>06V01-5029</t>
  </si>
  <si>
    <t>06V01-5030</t>
  </si>
  <si>
    <t>06V01-5031</t>
  </si>
  <si>
    <t>06V01-5033</t>
  </si>
  <si>
    <t>06V01-5034</t>
  </si>
  <si>
    <t>06V01-5035</t>
  </si>
  <si>
    <t>06V01-5036</t>
  </si>
  <si>
    <t>06V01-5037</t>
  </si>
  <si>
    <t>07V01-4929</t>
  </si>
  <si>
    <t>07V01-4934</t>
  </si>
  <si>
    <t>07V01-4937</t>
  </si>
  <si>
    <t>07V01-4938</t>
  </si>
  <si>
    <t>07V01-4940</t>
  </si>
  <si>
    <t>07V01-4941</t>
  </si>
  <si>
    <t>07V01-4942</t>
  </si>
  <si>
    <t>07V01-4943</t>
  </si>
  <si>
    <t>07V01-4944</t>
  </si>
  <si>
    <t>07V01-4945</t>
  </si>
  <si>
    <t>07V01-4946</t>
  </si>
  <si>
    <t>07V01-4947</t>
  </si>
  <si>
    <t>Valor Do contrato</t>
  </si>
  <si>
    <t>Saldo Devedor</t>
  </si>
  <si>
    <t>Prazo</t>
  </si>
  <si>
    <t>Taxa</t>
  </si>
  <si>
    <t>NATURA</t>
  </si>
  <si>
    <t>QUINTAS DO DUQUE</t>
  </si>
  <si>
    <t>QD. B - LT. 02 B</t>
  </si>
  <si>
    <t>QD. A - LT. 08 B</t>
  </si>
  <si>
    <t>QD. B - LT. 01 A</t>
  </si>
  <si>
    <t>QD. B - LT. 03 A</t>
  </si>
  <si>
    <t>QD. B - LT. 02 A</t>
  </si>
  <si>
    <t>FLAVIA APARECIDA RUZA TAVARES</t>
  </si>
  <si>
    <t>QD. A - LT. 03 A</t>
  </si>
  <si>
    <t>CLAUDIO MARTINS SOARES</t>
  </si>
  <si>
    <t>QD. A - LT. 15 A</t>
  </si>
  <si>
    <t>JODELAINE FERREIRA ARAUJO</t>
  </si>
  <si>
    <t>QD. A - LT. 06 A</t>
  </si>
  <si>
    <t>MICHELLE MANUELA DA SILVA RODRIGUES</t>
  </si>
  <si>
    <t>PAULO MARCIO MATIAS DA SILVA</t>
  </si>
  <si>
    <t>QD. A - LT. 14 B</t>
  </si>
  <si>
    <t>MS EMPREENDIMENTOS E LOCACOES LTDA</t>
  </si>
  <si>
    <t>IGOR NASCIMENTO ALVES</t>
  </si>
  <si>
    <t>FLAVIA LUCIA PONTE LAGE</t>
  </si>
  <si>
    <t>QD. B - LT. 01 B</t>
  </si>
  <si>
    <t>VINICIUS SILVA SICILIANO</t>
  </si>
  <si>
    <t>QD. A - LT. 06 B</t>
  </si>
  <si>
    <t>GEORGE KLEBER ALVES GAMA NEVES</t>
  </si>
  <si>
    <t>QD. A - LT. 10 B</t>
  </si>
  <si>
    <t>WALKYRIA NOGUEIRA DOS SANTOS</t>
  </si>
  <si>
    <t>QD. A - LT. 09 B</t>
  </si>
  <si>
    <t>FILIPPO ANDAIMES CONTAINERS ESTRUTURA METALICAS LTDA</t>
  </si>
  <si>
    <t>QD. A - LT. 09 A</t>
  </si>
  <si>
    <t>SERGIO COELHO FERREIRA JUNIOR</t>
  </si>
  <si>
    <t>QD. A - LT 09C</t>
  </si>
  <si>
    <t>ADEMIR THIAGO ABREU DE OLIVEIRA</t>
  </si>
  <si>
    <t>SOCCERFUTE SPORTS AGENCIAMENTO E REPRESENTACAO EIRELI</t>
  </si>
  <si>
    <t>LOTE 35</t>
  </si>
  <si>
    <t>ALEX JONSON CASTRO LIMA</t>
  </si>
  <si>
    <t>LOTE 34</t>
  </si>
  <si>
    <t>PAULO CÉSAR DA SILVA MARTINS</t>
  </si>
  <si>
    <t>LOTE 05</t>
  </si>
  <si>
    <t>GISLAINE OLIVEIRA BARBOSA</t>
  </si>
  <si>
    <t>LOTE 14</t>
  </si>
  <si>
    <t>DIOGO SILVA BARBOSA</t>
  </si>
  <si>
    <t>LOTE 09</t>
  </si>
  <si>
    <t>MAYCON NUNES CARDOSO</t>
  </si>
  <si>
    <t>LOTE 13</t>
  </si>
  <si>
    <t>RODRIGO LACERDA FERNANDES</t>
  </si>
  <si>
    <t>LOTE 12</t>
  </si>
  <si>
    <t>ALEXANDRE DO NASCIMENTO FERNANDES</t>
  </si>
  <si>
    <t>LOTE 06</t>
  </si>
  <si>
    <t>ALEXSANDRO GOMES PACHECO</t>
  </si>
  <si>
    <t>LOTE 15</t>
  </si>
  <si>
    <t>NILO VERDI - ALA DO PRADO HENRIQUE NETO</t>
  </si>
  <si>
    <t>LOTE 23</t>
  </si>
  <si>
    <t>RODRIGO MIGUEL LIRA</t>
  </si>
  <si>
    <t>LOTE 08</t>
  </si>
  <si>
    <t>DANIELLE MELO DA SILVA</t>
  </si>
  <si>
    <t>LOTE 20</t>
  </si>
  <si>
    <t>LUIZ HUMBERTO ARAUJO DOS SANTOS</t>
  </si>
  <si>
    <t>LOTE 18</t>
  </si>
  <si>
    <t>ANTENOR DE PAULA TEIXEIRA NETO</t>
  </si>
  <si>
    <t>LOTE 19</t>
  </si>
  <si>
    <t>OSEAS CARDOSO GONÇALVES</t>
  </si>
  <si>
    <t>12V01-2</t>
  </si>
  <si>
    <t>12V01-20</t>
  </si>
  <si>
    <t>12V01-21</t>
  </si>
  <si>
    <t>12V01-27</t>
  </si>
  <si>
    <t>12V01-29</t>
  </si>
  <si>
    <t>12V01-3</t>
  </si>
  <si>
    <t>12V01-33</t>
  </si>
  <si>
    <t>12V01-35</t>
  </si>
  <si>
    <t>12V01-36</t>
  </si>
  <si>
    <t>12V01-37</t>
  </si>
  <si>
    <t>12V01-42</t>
  </si>
  <si>
    <t>12V01-43</t>
  </si>
  <si>
    <t>12V01-45</t>
  </si>
  <si>
    <t>12V01-46</t>
  </si>
  <si>
    <t>12V01-8</t>
  </si>
  <si>
    <t>13V01-11</t>
  </si>
  <si>
    <t>13V01-12</t>
  </si>
  <si>
    <t>13V01-14</t>
  </si>
  <si>
    <t>13V01-16</t>
  </si>
  <si>
    <t>13V01-20</t>
  </si>
  <si>
    <t>13V01-22</t>
  </si>
  <si>
    <t>13V01-24</t>
  </si>
  <si>
    <t>13V01-25</t>
  </si>
  <si>
    <t>13V01-27</t>
  </si>
  <si>
    <t>13V01-28</t>
  </si>
  <si>
    <t>13V01-3</t>
  </si>
  <si>
    <t>13V01-4</t>
  </si>
  <si>
    <t>13V01-5</t>
  </si>
  <si>
    <t>13V01-8</t>
  </si>
  <si>
    <t>Cobertura da Carteira</t>
  </si>
  <si>
    <t xml:space="preserve">Total Líquido de permuta </t>
  </si>
  <si>
    <t>Total Geral</t>
  </si>
  <si>
    <t xml:space="preserve">Premissas </t>
  </si>
  <si>
    <t>#</t>
  </si>
  <si>
    <t>Unidades Vendidas</t>
  </si>
  <si>
    <t xml:space="preserve">Unidades vendidas Acumulado </t>
  </si>
  <si>
    <t xml:space="preserve">% Vendas acumulado </t>
  </si>
  <si>
    <t xml:space="preserve">Entrada </t>
  </si>
  <si>
    <t>Valor pago durante a obra (sem juros)</t>
  </si>
  <si>
    <t xml:space="preserve">Parcelas recorrentes </t>
  </si>
  <si>
    <t>Mês de início PDO</t>
  </si>
  <si>
    <t xml:space="preserve">Mês início parcela recorrente </t>
  </si>
  <si>
    <t xml:space="preserve">Mês final  parcela recorrente </t>
  </si>
  <si>
    <t>Mês início obra</t>
  </si>
  <si>
    <t>Mês Final Obra</t>
  </si>
  <si>
    <t>Mês Venda</t>
  </si>
  <si>
    <t xml:space="preserve">Nome do empreendimento. </t>
  </si>
  <si>
    <t>Green Garden</t>
  </si>
  <si>
    <t xml:space="preserve">Número de Unidades em estoque </t>
  </si>
  <si>
    <t xml:space="preserve">Valor das unidades em estoque </t>
  </si>
  <si>
    <t xml:space="preserve">Ticket médio </t>
  </si>
  <si>
    <t>Entrada (% Ticket médio)</t>
  </si>
  <si>
    <t>Número de parcelas entrada</t>
  </si>
  <si>
    <t>Parcelas recorrentes (% ticket médio)</t>
  </si>
  <si>
    <t xml:space="preserve">Número de parcelas recorrentes </t>
  </si>
  <si>
    <t xml:space="preserve">Taxa de juros </t>
  </si>
  <si>
    <t>Projeção de vendas (vendas mensais)</t>
  </si>
  <si>
    <t xml:space="preserve">Desconto Estoque </t>
  </si>
  <si>
    <t>Data Início Vendas</t>
  </si>
  <si>
    <t>Data Fim Obras</t>
  </si>
  <si>
    <t>Parcelas</t>
  </si>
  <si>
    <t>Holiday</t>
  </si>
  <si>
    <t>Riviera</t>
  </si>
  <si>
    <t>Natura</t>
  </si>
  <si>
    <t>Quintas do Duque</t>
  </si>
  <si>
    <t>ESTOQUE</t>
  </si>
  <si>
    <t>Projeção de Vendas do Estoque</t>
  </si>
  <si>
    <t>FLUXO - ADIMPLENTES + ESTOQUE</t>
  </si>
  <si>
    <t>Fluxo do CRI Repactuado + Despesas</t>
  </si>
  <si>
    <t>Despesas</t>
  </si>
  <si>
    <t>Cobertura da Carteira com Estoque</t>
  </si>
  <si>
    <t>Amortização Ordinária</t>
  </si>
  <si>
    <t>Cash Sweep</t>
  </si>
  <si>
    <t>Cobertura PMT Ordinária - Recebíveis Atuais</t>
  </si>
  <si>
    <t>Cobertura PMT Ordinária - Recebíveis Atuais + Estoque</t>
  </si>
  <si>
    <t>Status</t>
  </si>
  <si>
    <t>Fluxo Ok</t>
  </si>
  <si>
    <t>Saldo Devedor - 11/04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</si>
</sst>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09]mmm\-yy;@"/>
    <numFmt numFmtId="165" formatCode="&quot; Mês &quot;\ #,##0"/>
    <numFmt numFmtId="166" formatCode="#,##0.00_ ;\-#,##0.00\ "/>
    <numFmt numFmtId="167" formatCode="_(&quot;R$ &quot;* #,##0.00_);_(&quot;R$ &quot;* \(#,##0.00\);_(&quot;R$ &quot;* &quot;-&quot;??_);_(@_)"/>
    <numFmt numFmtId="168" formatCode="&quot;Mês&quot;\ 0"/>
    <numFmt numFmtId="169" formatCode="[$-416]mmm\-yy;@"/>
    <numFmt numFmtId="170" formatCode="_(* #,##0.00_);_(* \(#,##0.00\);_(* &quot;-&quot;??_);_(@_)"/>
    <numFmt numFmtId="171" formatCode="0.0%"/>
    <numFmt numFmtId="172" formatCode="#,##0\ &quot;dias&quot;"/>
    <numFmt numFmtId="173" formatCode="0\ &quot;meses&quot;"/>
    <numFmt numFmtId="174" formatCode="&quot;IPCA +&quot;\ 0.00%"/>
    <numFmt numFmtId="175" formatCode="0.00%\ &quot;a.m.&quot;"/>
  </numFmts>
  <fonts count="3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8"/>
      <name val="Aptos Narrow"/>
      <family val="2"/>
      <scheme val="minor"/>
    </font>
    <font>
      <sz val="8"/>
      <name val="Aptos Narrow"/>
      <family val="2"/>
      <scheme val="minor"/>
    </font>
    <font>
      <b/>
      <u/>
      <sz val="14"/>
      <color rgb="FF002060"/>
      <name val="Aptos Narrow"/>
      <family val="2"/>
      <scheme val="minor"/>
    </font>
    <font>
      <sz val="8"/>
      <color theme="4"/>
      <name val="Aptos Narrow"/>
      <family val="2"/>
      <scheme val="minor"/>
    </font>
    <font>
      <sz val="12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name val="Aptos Narrow"/>
      <family val="2"/>
      <scheme val="minor"/>
    </font>
    <font>
      <b/>
      <i/>
      <sz val="1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0"/>
      <color rgb="FF00B0F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rgb="FF00B0F0"/>
      <name val="Arial"/>
      <family val="2"/>
    </font>
    <font>
      <sz val="8"/>
      <name val="Arial"/>
      <family val="2"/>
    </font>
    <font>
      <sz val="9"/>
      <color indexed="81"/>
      <name val="Segoe UI"/>
      <family val="2"/>
    </font>
    <font>
      <sz val="9"/>
      <color indexed="81"/>
      <name val="Tahoma"/>
      <family val="2"/>
    </font>
    <font>
      <sz val="9"/>
      <name val="Calibri"/>
      <family val="2"/>
    </font>
    <font>
      <b/>
      <sz val="16"/>
      <color rgb="FF002060"/>
      <name val="Calibri"/>
      <family val="2"/>
    </font>
    <font>
      <b/>
      <sz val="12"/>
      <color rgb="FF002060"/>
      <name val="Calibri"/>
      <family val="2"/>
    </font>
    <font>
      <b/>
      <sz val="24"/>
      <color rgb="FF12355B"/>
      <name val="Calibri"/>
      <family val="2"/>
    </font>
    <font>
      <b/>
      <sz val="9"/>
      <name val="Calibri"/>
      <family val="2"/>
    </font>
    <font>
      <sz val="9"/>
      <color theme="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2"/>
      <color theme="0"/>
      <name val="Calibri"/>
      <family val="2"/>
    </font>
    <font>
      <sz val="10"/>
      <color indexed="8"/>
      <name val="MS Sans Serif"/>
    </font>
    <font>
      <sz val="8.0500000000000007"/>
      <color indexed="8"/>
      <name val="Arial"/>
      <family val="2"/>
    </font>
    <font>
      <b/>
      <i/>
      <sz val="9"/>
      <color rgb="FF00B0F0"/>
      <name val="Aptos Narrow"/>
      <family val="2"/>
      <scheme val="minor"/>
    </font>
    <font>
      <sz val="9"/>
      <color rgb="FF002060"/>
      <name val="Calibri"/>
      <family val="2"/>
    </font>
    <font>
      <b/>
      <sz val="11"/>
      <color theme="0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96563"/>
        <bgColor indexed="64"/>
      </patternFill>
    </fill>
    <fill>
      <patternFill patternType="solid">
        <fgColor theme="1" tint="0.34998626667073579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dotted">
        <color theme="1" tint="0.499984740745262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dotted">
        <color theme="1" tint="0.499984740745262"/>
      </left>
      <right/>
      <top style="dotted">
        <color theme="1" tint="0.499984740745262"/>
      </top>
      <bottom style="dotted">
        <color theme="1" tint="0.499984740745262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 style="dashed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otted">
        <color theme="1" tint="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thin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dotted">
        <color theme="1" tint="0.499984740745262"/>
      </left>
      <right style="dotted">
        <color theme="1" tint="0.499984740745262"/>
      </right>
      <top/>
      <bottom style="dotted">
        <color theme="1" tint="0.499984740745262"/>
      </bottom>
      <diagonal/>
    </border>
    <border>
      <left/>
      <right/>
      <top style="hair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hair">
        <color theme="0" tint="-0.14996795556505021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ashed">
        <color theme="0"/>
      </right>
      <top style="dashed">
        <color theme="0"/>
      </top>
      <bottom style="dashed">
        <color theme="0"/>
      </bottom>
      <diagonal/>
    </border>
    <border>
      <left/>
      <right/>
      <top/>
      <bottom style="hair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3" fillId="0" borderId="0" applyFont="0" applyFill="0" applyBorder="0" applyAlignment="0" applyProtection="0"/>
  </cellStyleXfs>
  <cellXfs count="181">
    <xf numFmtId="0" fontId="0" fillId="0" borderId="0" xfId="0"/>
    <xf numFmtId="0" fontId="3" fillId="0" borderId="0" xfId="4" applyFont="1" applyAlignment="1">
      <alignment vertical="center"/>
    </xf>
    <xf numFmtId="0" fontId="4" fillId="0" borderId="0" xfId="4" applyFont="1" applyAlignment="1">
      <alignment horizontal="center"/>
    </xf>
    <xf numFmtId="0" fontId="3" fillId="0" borderId="1" xfId="4" applyFont="1" applyBorder="1" applyAlignment="1">
      <alignment vertical="center"/>
    </xf>
    <xf numFmtId="0" fontId="4" fillId="0" borderId="0" xfId="4" applyFont="1"/>
    <xf numFmtId="0" fontId="4" fillId="0" borderId="0" xfId="4" applyFont="1" applyAlignment="1">
      <alignment horizontal="right"/>
    </xf>
    <xf numFmtId="14" fontId="4" fillId="0" borderId="0" xfId="4" applyNumberFormat="1" applyFont="1" applyAlignment="1">
      <alignment horizontal="right"/>
    </xf>
    <xf numFmtId="4" fontId="4" fillId="0" borderId="0" xfId="4" applyNumberFormat="1" applyFont="1" applyAlignment="1">
      <alignment horizontal="center"/>
    </xf>
    <xf numFmtId="0" fontId="5" fillId="0" borderId="0" xfId="4" quotePrefix="1" applyFont="1" applyAlignment="1">
      <alignment horizontal="left"/>
    </xf>
    <xf numFmtId="0" fontId="6" fillId="0" borderId="0" xfId="4" quotePrefix="1" applyFont="1" applyAlignment="1">
      <alignment horizontal="left"/>
    </xf>
    <xf numFmtId="10" fontId="4" fillId="0" borderId="0" xfId="5" applyNumberFormat="1" applyFont="1" applyAlignment="1">
      <alignment horizontal="center"/>
    </xf>
    <xf numFmtId="0" fontId="7" fillId="2" borderId="0" xfId="4" applyFont="1" applyFill="1" applyAlignment="1" applyProtection="1">
      <alignment horizontal="center" vertical="center"/>
      <protection locked="0"/>
    </xf>
    <xf numFmtId="43" fontId="4" fillId="0" borderId="0" xfId="1" applyFont="1" applyAlignment="1">
      <alignment horizontal="center"/>
    </xf>
    <xf numFmtId="10" fontId="8" fillId="0" borderId="0" xfId="5" applyNumberFormat="1" applyFont="1" applyAlignment="1">
      <alignment horizontal="center"/>
    </xf>
    <xf numFmtId="43" fontId="4" fillId="0" borderId="0" xfId="4" applyNumberFormat="1" applyFont="1" applyAlignment="1">
      <alignment horizontal="center"/>
    </xf>
    <xf numFmtId="4" fontId="12" fillId="0" borderId="0" xfId="4" applyNumberFormat="1" applyFont="1" applyAlignment="1">
      <alignment horizontal="center"/>
    </xf>
    <xf numFmtId="0" fontId="8" fillId="2" borderId="0" xfId="4" applyFont="1" applyFill="1" applyAlignment="1" applyProtection="1">
      <alignment horizontal="center" vertical="center"/>
      <protection locked="0"/>
    </xf>
    <xf numFmtId="0" fontId="8" fillId="0" borderId="0" xfId="4" applyFont="1" applyAlignment="1">
      <alignment horizontal="center"/>
    </xf>
    <xf numFmtId="165" fontId="13" fillId="5" borderId="5" xfId="4" applyNumberFormat="1" applyFont="1" applyFill="1" applyBorder="1" applyAlignment="1">
      <alignment horizontal="center"/>
    </xf>
    <xf numFmtId="0" fontId="8" fillId="0" borderId="0" xfId="4" applyFont="1" applyAlignment="1">
      <alignment horizontal="center" vertical="center"/>
    </xf>
    <xf numFmtId="164" fontId="14" fillId="3" borderId="0" xfId="4" applyNumberFormat="1" applyFont="1" applyFill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15" fillId="0" borderId="0" xfId="4" quotePrefix="1" applyFont="1" applyAlignment="1">
      <alignment horizontal="right"/>
    </xf>
    <xf numFmtId="4" fontId="13" fillId="0" borderId="7" xfId="4" applyNumberFormat="1" applyFont="1" applyBorder="1" applyAlignment="1">
      <alignment horizontal="center"/>
    </xf>
    <xf numFmtId="3" fontId="13" fillId="0" borderId="0" xfId="4" applyNumberFormat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8" fillId="0" borderId="0" xfId="4" quotePrefix="1" applyFont="1" applyAlignment="1">
      <alignment horizontal="right"/>
    </xf>
    <xf numFmtId="0" fontId="4" fillId="0" borderId="0" xfId="4" quotePrefix="1" applyFont="1" applyAlignment="1">
      <alignment horizontal="right"/>
    </xf>
    <xf numFmtId="0" fontId="16" fillId="0" borderId="0" xfId="0" applyFont="1"/>
    <xf numFmtId="0" fontId="15" fillId="0" borderId="8" xfId="4" quotePrefix="1" applyFont="1" applyBorder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right"/>
    </xf>
    <xf numFmtId="3" fontId="4" fillId="0" borderId="0" xfId="4" applyNumberFormat="1" applyFont="1" applyAlignment="1">
      <alignment horizontal="center"/>
    </xf>
    <xf numFmtId="10" fontId="4" fillId="0" borderId="0" xfId="6" applyNumberFormat="1" applyFont="1" applyFill="1" applyBorder="1" applyAlignment="1">
      <alignment horizontal="center"/>
    </xf>
    <xf numFmtId="167" fontId="4" fillId="0" borderId="0" xfId="6" applyFont="1" applyFill="1" applyBorder="1"/>
    <xf numFmtId="0" fontId="17" fillId="0" borderId="8" xfId="0" applyFont="1" applyBorder="1"/>
    <xf numFmtId="0" fontId="19" fillId="0" borderId="8" xfId="4" quotePrefix="1" applyFont="1" applyBorder="1" applyAlignment="1">
      <alignment horizontal="right"/>
    </xf>
    <xf numFmtId="10" fontId="20" fillId="2" borderId="8" xfId="3" applyNumberFormat="1" applyFont="1" applyFill="1" applyBorder="1" applyAlignment="1">
      <alignment horizontal="center"/>
    </xf>
    <xf numFmtId="0" fontId="23" fillId="2" borderId="0" xfId="7" applyFont="1" applyFill="1" applyProtection="1">
      <protection locked="0"/>
    </xf>
    <xf numFmtId="0" fontId="25" fillId="0" borderId="0" xfId="7" applyFont="1" applyAlignment="1" applyProtection="1">
      <alignment vertical="top"/>
      <protection locked="0"/>
    </xf>
    <xf numFmtId="0" fontId="26" fillId="0" borderId="0" xfId="4" applyFont="1" applyAlignment="1">
      <alignment vertical="center"/>
    </xf>
    <xf numFmtId="0" fontId="23" fillId="0" borderId="0" xfId="7" applyFont="1" applyProtection="1">
      <protection locked="0"/>
    </xf>
    <xf numFmtId="0" fontId="27" fillId="2" borderId="0" xfId="7" applyFont="1" applyFill="1" applyProtection="1">
      <protection locked="0"/>
    </xf>
    <xf numFmtId="0" fontId="23" fillId="0" borderId="0" xfId="7" applyFont="1" applyAlignment="1" applyProtection="1">
      <alignment horizontal="center"/>
      <protection locked="0"/>
    </xf>
    <xf numFmtId="168" fontId="28" fillId="2" borderId="0" xfId="7" applyNumberFormat="1" applyFont="1" applyFill="1" applyAlignment="1" applyProtection="1">
      <alignment horizontal="center"/>
      <protection locked="0"/>
    </xf>
    <xf numFmtId="0" fontId="27" fillId="2" borderId="4" xfId="7" applyFont="1" applyFill="1" applyBorder="1" applyAlignment="1" applyProtection="1">
      <alignment horizontal="center" vertical="center" wrapText="1"/>
      <protection locked="0"/>
    </xf>
    <xf numFmtId="0" fontId="27" fillId="2" borderId="12" xfId="7" applyFont="1" applyFill="1" applyBorder="1" applyProtection="1">
      <protection locked="0"/>
    </xf>
    <xf numFmtId="0" fontId="23" fillId="6" borderId="14" xfId="7" applyFont="1" applyFill="1" applyBorder="1" applyAlignment="1">
      <alignment horizontal="center" vertical="center"/>
    </xf>
    <xf numFmtId="3" fontId="23" fillId="6" borderId="14" xfId="7" applyNumberFormat="1" applyFont="1" applyFill="1" applyBorder="1" applyAlignment="1" applyProtection="1">
      <alignment horizontal="center" vertical="center"/>
      <protection locked="0"/>
    </xf>
    <xf numFmtId="167" fontId="23" fillId="6" borderId="15" xfId="0" applyNumberFormat="1" applyFont="1" applyFill="1" applyBorder="1" applyAlignment="1">
      <alignment horizontal="center"/>
    </xf>
    <xf numFmtId="4" fontId="23" fillId="6" borderId="14" xfId="8" applyNumberFormat="1" applyFont="1" applyFill="1" applyBorder="1" applyAlignment="1" applyProtection="1">
      <alignment horizontal="center" vertical="center" wrapText="1"/>
    </xf>
    <xf numFmtId="167" fontId="31" fillId="3" borderId="17" xfId="7" applyNumberFormat="1" applyFont="1" applyFill="1" applyBorder="1" applyAlignment="1" applyProtection="1">
      <alignment vertical="center"/>
      <protection locked="0"/>
    </xf>
    <xf numFmtId="167" fontId="31" fillId="3" borderId="16" xfId="7" applyNumberFormat="1" applyFont="1" applyFill="1" applyBorder="1" applyAlignment="1" applyProtection="1">
      <alignment vertical="center"/>
      <protection locked="0"/>
    </xf>
    <xf numFmtId="0" fontId="23" fillId="0" borderId="0" xfId="7" applyFont="1" applyAlignment="1" applyProtection="1">
      <alignment vertical="center"/>
      <protection locked="0"/>
    </xf>
    <xf numFmtId="167" fontId="31" fillId="3" borderId="18" xfId="7" applyNumberFormat="1" applyFont="1" applyFill="1" applyBorder="1" applyAlignment="1" applyProtection="1">
      <alignment vertical="center"/>
      <protection locked="0"/>
    </xf>
    <xf numFmtId="0" fontId="27" fillId="0" borderId="0" xfId="7" applyFont="1" applyProtection="1">
      <protection locked="0"/>
    </xf>
    <xf numFmtId="0" fontId="15" fillId="2" borderId="0" xfId="4" quotePrefix="1" applyFont="1" applyFill="1" applyAlignment="1">
      <alignment horizontal="right"/>
    </xf>
    <xf numFmtId="0" fontId="34" fillId="0" borderId="0" xfId="4" quotePrefix="1" applyFont="1" applyAlignment="1">
      <alignment horizontal="right"/>
    </xf>
    <xf numFmtId="9" fontId="17" fillId="0" borderId="7" xfId="3" applyFont="1" applyBorder="1" applyAlignment="1">
      <alignment horizontal="center" vertical="center"/>
    </xf>
    <xf numFmtId="0" fontId="35" fillId="2" borderId="0" xfId="7" applyFont="1" applyFill="1" applyProtection="1">
      <protection locked="0"/>
    </xf>
    <xf numFmtId="9" fontId="26" fillId="0" borderId="0" xfId="3" applyFont="1" applyAlignment="1">
      <alignment vertical="center"/>
    </xf>
    <xf numFmtId="9" fontId="23" fillId="0" borderId="0" xfId="3" applyFont="1" applyProtection="1">
      <protection locked="0"/>
    </xf>
    <xf numFmtId="14" fontId="23" fillId="6" borderId="14" xfId="7" applyNumberFormat="1" applyFont="1" applyFill="1" applyBorder="1" applyAlignment="1">
      <alignment horizontal="center" vertical="center"/>
    </xf>
    <xf numFmtId="44" fontId="23" fillId="6" borderId="14" xfId="2" applyFont="1" applyFill="1" applyBorder="1" applyAlignment="1">
      <alignment horizontal="center" vertical="center"/>
    </xf>
    <xf numFmtId="1" fontId="23" fillId="6" borderId="14" xfId="1" applyNumberFormat="1" applyFont="1" applyFill="1" applyBorder="1" applyAlignment="1" applyProtection="1">
      <alignment horizontal="center" vertical="center"/>
      <protection locked="0"/>
    </xf>
    <xf numFmtId="9" fontId="28" fillId="2" borderId="0" xfId="3" applyFont="1" applyFill="1" applyAlignment="1" applyProtection="1">
      <alignment horizontal="center" vertical="center"/>
      <protection locked="0"/>
    </xf>
    <xf numFmtId="4" fontId="23" fillId="6" borderId="27" xfId="7" applyNumberFormat="1" applyFont="1" applyFill="1" applyBorder="1" applyAlignment="1" applyProtection="1">
      <alignment horizontal="center" vertical="center"/>
      <protection locked="0"/>
    </xf>
    <xf numFmtId="0" fontId="35" fillId="0" borderId="0" xfId="7" applyFont="1" applyProtection="1">
      <protection locked="0"/>
    </xf>
    <xf numFmtId="0" fontId="25" fillId="2" borderId="9" xfId="7" applyFont="1" applyFill="1" applyBorder="1" applyAlignment="1" applyProtection="1">
      <alignment horizontal="center"/>
      <protection locked="0"/>
    </xf>
    <xf numFmtId="8" fontId="17" fillId="0" borderId="0" xfId="0" applyNumberFormat="1" applyFont="1" applyAlignment="1">
      <alignment horizontal="center" vertical="center"/>
    </xf>
    <xf numFmtId="10" fontId="23" fillId="6" borderId="14" xfId="3" applyNumberFormat="1" applyFont="1" applyFill="1" applyBorder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75" fontId="4" fillId="2" borderId="32" xfId="4" applyNumberFormat="1" applyFont="1" applyFill="1" applyBorder="1" applyAlignment="1">
      <alignment horizontal="center"/>
    </xf>
    <xf numFmtId="9" fontId="11" fillId="2" borderId="12" xfId="3" applyFont="1" applyFill="1" applyBorder="1" applyAlignment="1">
      <alignment horizontal="center" vertical="center"/>
    </xf>
    <xf numFmtId="0" fontId="15" fillId="2" borderId="7" xfId="4" quotePrefix="1" applyFont="1" applyFill="1" applyBorder="1" applyAlignment="1">
      <alignment horizontal="right"/>
    </xf>
    <xf numFmtId="9" fontId="17" fillId="0" borderId="0" xfId="3" applyFont="1" applyBorder="1" applyAlignment="1">
      <alignment horizontal="center" vertical="center"/>
    </xf>
    <xf numFmtId="17" fontId="0" fillId="0" borderId="0" xfId="0" applyNumberFormat="1"/>
    <xf numFmtId="9" fontId="0" fillId="0" borderId="0" xfId="0" applyNumberFormat="1"/>
    <xf numFmtId="3" fontId="0" fillId="0" borderId="0" xfId="0" applyNumberFormat="1"/>
    <xf numFmtId="0" fontId="36" fillId="9" borderId="37" xfId="0" applyFont="1" applyFill="1" applyBorder="1" applyAlignment="1">
      <alignment horizontal="center" vertical="center" wrapText="1"/>
    </xf>
    <xf numFmtId="0" fontId="36" fillId="9" borderId="38" xfId="0" applyFont="1" applyFill="1" applyBorder="1" applyAlignment="1">
      <alignment horizontal="center" vertical="center" wrapText="1"/>
    </xf>
    <xf numFmtId="0" fontId="36" fillId="9" borderId="39" xfId="0" applyFont="1" applyFill="1" applyBorder="1" applyAlignment="1">
      <alignment horizontal="center" vertical="center" wrapText="1"/>
    </xf>
    <xf numFmtId="0" fontId="0" fillId="0" borderId="38" xfId="0" applyBorder="1"/>
    <xf numFmtId="0" fontId="37" fillId="0" borderId="39" xfId="0" applyFont="1" applyBorder="1" applyAlignment="1">
      <alignment horizontal="center"/>
    </xf>
    <xf numFmtId="9" fontId="0" fillId="0" borderId="0" xfId="3" applyFont="1"/>
    <xf numFmtId="0" fontId="0" fillId="0" borderId="39" xfId="0" applyBorder="1"/>
    <xf numFmtId="0" fontId="37" fillId="0" borderId="39" xfId="0" applyFont="1" applyBorder="1"/>
    <xf numFmtId="44" fontId="37" fillId="0" borderId="39" xfId="0" applyNumberFormat="1" applyFont="1" applyBorder="1"/>
    <xf numFmtId="9" fontId="0" fillId="0" borderId="0" xfId="3" applyFont="1" applyFill="1"/>
    <xf numFmtId="44" fontId="0" fillId="0" borderId="39" xfId="0" applyNumberFormat="1" applyBorder="1"/>
    <xf numFmtId="9" fontId="37" fillId="0" borderId="39" xfId="0" applyNumberFormat="1" applyFont="1" applyBorder="1"/>
    <xf numFmtId="10" fontId="37" fillId="0" borderId="39" xfId="0" applyNumberFormat="1" applyFont="1" applyBorder="1"/>
    <xf numFmtId="0" fontId="0" fillId="0" borderId="40" xfId="0" applyBorder="1"/>
    <xf numFmtId="17" fontId="37" fillId="0" borderId="39" xfId="0" applyNumberFormat="1" applyFont="1" applyBorder="1"/>
    <xf numFmtId="0" fontId="0" fillId="0" borderId="41" xfId="0" applyBorder="1"/>
    <xf numFmtId="0" fontId="0" fillId="0" borderId="22" xfId="0" applyBorder="1"/>
    <xf numFmtId="17" fontId="37" fillId="0" borderId="40" xfId="0" applyNumberFormat="1" applyFont="1" applyBorder="1"/>
    <xf numFmtId="44" fontId="0" fillId="0" borderId="0" xfId="0" applyNumberFormat="1"/>
    <xf numFmtId="8" fontId="0" fillId="0" borderId="0" xfId="0" applyNumberFormat="1"/>
    <xf numFmtId="17" fontId="37" fillId="0" borderId="41" xfId="0" applyNumberFormat="1" applyFont="1" applyBorder="1"/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0" xfId="3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0" fontId="31" fillId="3" borderId="16" xfId="7" applyFont="1" applyFill="1" applyBorder="1" applyAlignment="1" applyProtection="1">
      <alignment horizontal="left" vertical="center"/>
      <protection locked="0"/>
    </xf>
    <xf numFmtId="9" fontId="18" fillId="6" borderId="0" xfId="3" applyFont="1" applyFill="1" applyAlignment="1">
      <alignment horizontal="center"/>
    </xf>
    <xf numFmtId="9" fontId="4" fillId="0" borderId="0" xfId="4" applyNumberFormat="1" applyFont="1" applyAlignment="1">
      <alignment horizontal="center"/>
    </xf>
    <xf numFmtId="9" fontId="18" fillId="2" borderId="0" xfId="3" applyFont="1" applyFill="1" applyAlignment="1">
      <alignment horizontal="center"/>
    </xf>
    <xf numFmtId="0" fontId="31" fillId="3" borderId="42" xfId="7" applyFont="1" applyFill="1" applyBorder="1" applyAlignment="1" applyProtection="1">
      <alignment horizontal="left" vertical="center"/>
      <protection locked="0"/>
    </xf>
    <xf numFmtId="4" fontId="4" fillId="0" borderId="43" xfId="4" applyNumberFormat="1" applyFont="1" applyBorder="1" applyAlignment="1">
      <alignment horizontal="center"/>
    </xf>
    <xf numFmtId="0" fontId="34" fillId="0" borderId="43" xfId="4" quotePrefix="1" applyFont="1" applyBorder="1" applyAlignment="1">
      <alignment horizontal="right"/>
    </xf>
    <xf numFmtId="44" fontId="23" fillId="6" borderId="15" xfId="2" applyFont="1" applyFill="1" applyBorder="1" applyAlignment="1">
      <alignment horizontal="center" vertical="center"/>
    </xf>
    <xf numFmtId="4" fontId="8" fillId="0" borderId="0" xfId="4" applyNumberFormat="1" applyFont="1" applyAlignment="1">
      <alignment horizontal="center"/>
    </xf>
    <xf numFmtId="4" fontId="8" fillId="0" borderId="6" xfId="4" applyNumberFormat="1" applyFont="1" applyBorder="1" applyAlignment="1">
      <alignment horizontal="center"/>
    </xf>
    <xf numFmtId="4" fontId="10" fillId="0" borderId="7" xfId="4" applyNumberFormat="1" applyFont="1" applyBorder="1" applyAlignment="1">
      <alignment horizontal="center"/>
    </xf>
    <xf numFmtId="164" fontId="9" fillId="3" borderId="3" xfId="4" applyNumberFormat="1" applyFont="1" applyFill="1" applyBorder="1" applyAlignment="1">
      <alignment horizontal="center" vertical="center"/>
    </xf>
    <xf numFmtId="164" fontId="9" fillId="3" borderId="4" xfId="4" applyNumberFormat="1" applyFont="1" applyFill="1" applyBorder="1" applyAlignment="1">
      <alignment horizontal="center" vertical="center"/>
    </xf>
    <xf numFmtId="164" fontId="9" fillId="3" borderId="2" xfId="4" applyNumberFormat="1" applyFont="1" applyFill="1" applyBorder="1" applyAlignment="1">
      <alignment horizontal="center" vertical="center" wrapText="1"/>
    </xf>
    <xf numFmtId="164" fontId="9" fillId="3" borderId="3" xfId="4" applyNumberFormat="1" applyFont="1" applyFill="1" applyBorder="1" applyAlignment="1">
      <alignment horizontal="center" vertical="center" wrapText="1"/>
    </xf>
    <xf numFmtId="172" fontId="10" fillId="4" borderId="3" xfId="1" applyNumberFormat="1" applyFont="1" applyFill="1" applyBorder="1" applyAlignment="1">
      <alignment horizontal="center" vertical="center"/>
    </xf>
    <xf numFmtId="172" fontId="10" fillId="4" borderId="4" xfId="1" applyNumberFormat="1" applyFont="1" applyFill="1" applyBorder="1" applyAlignment="1">
      <alignment horizontal="center" vertical="center"/>
    </xf>
    <xf numFmtId="4" fontId="10" fillId="0" borderId="22" xfId="4" applyNumberFormat="1" applyFont="1" applyBorder="1" applyAlignment="1">
      <alignment horizontal="center"/>
    </xf>
    <xf numFmtId="4" fontId="10" fillId="0" borderId="8" xfId="4" applyNumberFormat="1" applyFont="1" applyBorder="1" applyAlignment="1">
      <alignment horizontal="center"/>
    </xf>
    <xf numFmtId="171" fontId="10" fillId="0" borderId="8" xfId="3" applyNumberFormat="1" applyFont="1" applyBorder="1" applyAlignment="1">
      <alignment horizontal="center"/>
    </xf>
    <xf numFmtId="171" fontId="10" fillId="0" borderId="23" xfId="3" applyNumberFormat="1" applyFont="1" applyBorder="1" applyAlignment="1">
      <alignment horizontal="center"/>
    </xf>
    <xf numFmtId="4" fontId="8" fillId="0" borderId="24" xfId="4" applyNumberFormat="1" applyFont="1" applyBorder="1" applyAlignment="1">
      <alignment horizontal="center"/>
    </xf>
    <xf numFmtId="4" fontId="8" fillId="0" borderId="25" xfId="4" applyNumberFormat="1" applyFont="1" applyBorder="1" applyAlignment="1">
      <alignment horizontal="center"/>
    </xf>
    <xf numFmtId="171" fontId="8" fillId="0" borderId="25" xfId="3" applyNumberFormat="1" applyFont="1" applyBorder="1" applyAlignment="1">
      <alignment horizontal="center"/>
    </xf>
    <xf numFmtId="171" fontId="8" fillId="0" borderId="26" xfId="3" applyNumberFormat="1" applyFont="1" applyBorder="1" applyAlignment="1">
      <alignment horizontal="center"/>
    </xf>
    <xf numFmtId="4" fontId="8" fillId="0" borderId="22" xfId="4" applyNumberFormat="1" applyFont="1" applyBorder="1" applyAlignment="1">
      <alignment horizontal="center"/>
    </xf>
    <xf numFmtId="4" fontId="8" fillId="0" borderId="8" xfId="4" applyNumberFormat="1" applyFont="1" applyBorder="1" applyAlignment="1">
      <alignment horizontal="center"/>
    </xf>
    <xf numFmtId="171" fontId="8" fillId="0" borderId="8" xfId="3" applyNumberFormat="1" applyFont="1" applyBorder="1" applyAlignment="1">
      <alignment horizontal="center"/>
    </xf>
    <xf numFmtId="171" fontId="8" fillId="0" borderId="23" xfId="3" applyNumberFormat="1" applyFont="1" applyBorder="1" applyAlignment="1">
      <alignment horizontal="center"/>
    </xf>
    <xf numFmtId="3" fontId="10" fillId="0" borderId="8" xfId="4" applyNumberFormat="1" applyFont="1" applyBorder="1" applyAlignment="1">
      <alignment horizontal="center"/>
    </xf>
    <xf numFmtId="44" fontId="10" fillId="0" borderId="8" xfId="2" applyFont="1" applyBorder="1" applyAlignment="1">
      <alignment horizontal="center"/>
    </xf>
    <xf numFmtId="44" fontId="10" fillId="0" borderId="23" xfId="2" applyFont="1" applyBorder="1" applyAlignment="1">
      <alignment horizontal="center"/>
    </xf>
    <xf numFmtId="164" fontId="9" fillId="3" borderId="19" xfId="4" applyNumberFormat="1" applyFont="1" applyFill="1" applyBorder="1" applyAlignment="1">
      <alignment horizontal="center" vertical="center"/>
    </xf>
    <xf numFmtId="164" fontId="9" fillId="3" borderId="20" xfId="4" applyNumberFormat="1" applyFont="1" applyFill="1" applyBorder="1" applyAlignment="1">
      <alignment horizontal="center" vertical="center"/>
    </xf>
    <xf numFmtId="164" fontId="9" fillId="3" borderId="7" xfId="4" applyNumberFormat="1" applyFont="1" applyFill="1" applyBorder="1" applyAlignment="1">
      <alignment horizontal="center" vertical="center"/>
    </xf>
    <xf numFmtId="164" fontId="9" fillId="3" borderId="21" xfId="4" applyNumberFormat="1" applyFont="1" applyFill="1" applyBorder="1" applyAlignment="1">
      <alignment horizontal="center" vertical="center"/>
    </xf>
    <xf numFmtId="44" fontId="8" fillId="0" borderId="25" xfId="2" applyFont="1" applyBorder="1" applyAlignment="1">
      <alignment horizontal="center"/>
    </xf>
    <xf numFmtId="44" fontId="8" fillId="0" borderId="26" xfId="2" applyFont="1" applyBorder="1" applyAlignment="1">
      <alignment horizontal="center"/>
    </xf>
    <xf numFmtId="44" fontId="8" fillId="0" borderId="8" xfId="2" applyFont="1" applyBorder="1" applyAlignment="1">
      <alignment horizontal="center"/>
    </xf>
    <xf numFmtId="44" fontId="8" fillId="0" borderId="23" xfId="2" applyFont="1" applyBorder="1" applyAlignment="1">
      <alignment horizontal="center"/>
    </xf>
    <xf numFmtId="4" fontId="8" fillId="0" borderId="29" xfId="4" applyNumberFormat="1" applyFont="1" applyBorder="1" applyAlignment="1">
      <alignment horizontal="center"/>
    </xf>
    <xf numFmtId="4" fontId="8" fillId="0" borderId="28" xfId="4" applyNumberFormat="1" applyFont="1" applyBorder="1" applyAlignment="1">
      <alignment horizontal="center"/>
    </xf>
    <xf numFmtId="3" fontId="8" fillId="0" borderId="25" xfId="4" applyNumberFormat="1" applyFont="1" applyBorder="1" applyAlignment="1">
      <alignment horizontal="center"/>
    </xf>
    <xf numFmtId="3" fontId="8" fillId="0" borderId="28" xfId="4" applyNumberFormat="1" applyFont="1" applyBorder="1" applyAlignment="1">
      <alignment horizontal="center"/>
    </xf>
    <xf numFmtId="166" fontId="18" fillId="2" borderId="0" xfId="1" applyNumberFormat="1" applyFont="1" applyFill="1" applyAlignment="1">
      <alignment horizontal="center"/>
    </xf>
    <xf numFmtId="9" fontId="18" fillId="7" borderId="8" xfId="0" applyNumberFormat="1" applyFont="1" applyFill="1" applyBorder="1" applyAlignment="1">
      <alignment horizont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164" fontId="9" fillId="3" borderId="35" xfId="4" applyNumberFormat="1" applyFont="1" applyFill="1" applyBorder="1" applyAlignment="1">
      <alignment horizontal="center" vertical="center" wrapText="1"/>
    </xf>
    <xf numFmtId="164" fontId="9" fillId="3" borderId="34" xfId="4" applyNumberFormat="1" applyFont="1" applyFill="1" applyBorder="1" applyAlignment="1">
      <alignment horizontal="center" vertical="center" wrapText="1"/>
    </xf>
    <xf numFmtId="174" fontId="10" fillId="4" borderId="34" xfId="2" applyNumberFormat="1" applyFont="1" applyFill="1" applyBorder="1" applyAlignment="1">
      <alignment horizontal="center" vertical="center"/>
    </xf>
    <xf numFmtId="174" fontId="10" fillId="4" borderId="33" xfId="2" applyNumberFormat="1" applyFont="1" applyFill="1" applyBorder="1" applyAlignment="1">
      <alignment horizontal="center" vertical="center"/>
    </xf>
    <xf numFmtId="164" fontId="9" fillId="2" borderId="36" xfId="4" applyNumberFormat="1" applyFont="1" applyFill="1" applyBorder="1" applyAlignment="1">
      <alignment horizontal="center" vertical="center" wrapText="1"/>
    </xf>
    <xf numFmtId="164" fontId="9" fillId="2" borderId="0" xfId="4" applyNumberFormat="1" applyFont="1" applyFill="1" applyAlignment="1">
      <alignment horizontal="center" vertical="center" wrapText="1"/>
    </xf>
    <xf numFmtId="164" fontId="9" fillId="3" borderId="30" xfId="4" applyNumberFormat="1" applyFont="1" applyFill="1" applyBorder="1" applyAlignment="1">
      <alignment horizontal="center" vertical="center" wrapText="1"/>
    </xf>
    <xf numFmtId="164" fontId="9" fillId="3" borderId="31" xfId="4" applyNumberFormat="1" applyFont="1" applyFill="1" applyBorder="1" applyAlignment="1">
      <alignment horizontal="center" vertical="center" wrapText="1"/>
    </xf>
    <xf numFmtId="44" fontId="10" fillId="4" borderId="3" xfId="2" applyFont="1" applyFill="1" applyBorder="1" applyAlignment="1">
      <alignment horizontal="center" vertical="center"/>
    </xf>
    <xf numFmtId="44" fontId="10" fillId="4" borderId="4" xfId="2" applyFont="1" applyFill="1" applyBorder="1" applyAlignment="1">
      <alignment horizontal="center" vertical="center"/>
    </xf>
    <xf numFmtId="173" fontId="10" fillId="4" borderId="3" xfId="2" applyNumberFormat="1" applyFont="1" applyFill="1" applyBorder="1" applyAlignment="1">
      <alignment horizontal="right" vertical="center"/>
    </xf>
    <xf numFmtId="173" fontId="10" fillId="4" borderId="4" xfId="2" applyNumberFormat="1" applyFont="1" applyFill="1" applyBorder="1" applyAlignment="1">
      <alignment horizontal="right" vertical="center"/>
    </xf>
    <xf numFmtId="169" fontId="29" fillId="3" borderId="10" xfId="7" applyNumberFormat="1" applyFont="1" applyFill="1" applyBorder="1" applyAlignment="1">
      <alignment horizontal="center" vertical="center" wrapText="1"/>
    </xf>
    <xf numFmtId="169" fontId="29" fillId="3" borderId="11" xfId="7" applyNumberFormat="1" applyFont="1" applyFill="1" applyBorder="1" applyAlignment="1">
      <alignment horizontal="center" vertical="center" wrapText="1"/>
    </xf>
    <xf numFmtId="169" fontId="29" fillId="3" borderId="13" xfId="7" applyNumberFormat="1" applyFont="1" applyFill="1" applyBorder="1" applyAlignment="1">
      <alignment horizontal="center" vertical="center" wrapText="1"/>
    </xf>
    <xf numFmtId="0" fontId="29" fillId="3" borderId="10" xfId="7" applyFont="1" applyFill="1" applyBorder="1" applyAlignment="1" applyProtection="1">
      <alignment horizontal="center" vertical="center" wrapText="1"/>
      <protection locked="0"/>
    </xf>
    <xf numFmtId="0" fontId="29" fillId="3" borderId="11" xfId="7" applyFont="1" applyFill="1" applyBorder="1" applyAlignment="1" applyProtection="1">
      <alignment horizontal="center" vertical="center" wrapText="1"/>
      <protection locked="0"/>
    </xf>
    <xf numFmtId="0" fontId="29" fillId="3" borderId="13" xfId="7" applyFont="1" applyFill="1" applyBorder="1" applyAlignment="1" applyProtection="1">
      <alignment horizontal="center" vertical="center" wrapText="1"/>
      <protection locked="0"/>
    </xf>
    <xf numFmtId="0" fontId="29" fillId="3" borderId="5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0" fontId="29" fillId="3" borderId="5" xfId="7" applyFont="1" applyFill="1" applyBorder="1" applyAlignment="1" applyProtection="1">
      <alignment horizontal="center" vertical="center" wrapText="1"/>
      <protection locked="0"/>
    </xf>
    <xf numFmtId="9" fontId="29" fillId="3" borderId="5" xfId="3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169" fontId="30" fillId="4" borderId="10" xfId="7" applyNumberFormat="1" applyFont="1" applyFill="1" applyBorder="1" applyAlignment="1">
      <alignment horizontal="center" vertical="center" wrapText="1"/>
    </xf>
    <xf numFmtId="169" fontId="30" fillId="4" borderId="11" xfId="7" applyNumberFormat="1" applyFont="1" applyFill="1" applyBorder="1" applyAlignment="1">
      <alignment horizontal="center" vertical="center" wrapText="1"/>
    </xf>
    <xf numFmtId="169" fontId="30" fillId="4" borderId="13" xfId="7" applyNumberFormat="1" applyFont="1" applyFill="1" applyBorder="1" applyAlignment="1">
      <alignment horizontal="center" vertical="center" wrapText="1"/>
    </xf>
  </cellXfs>
  <cellStyles count="13">
    <cellStyle name="Moeda" xfId="2" builtinId="4"/>
    <cellStyle name="Moeda 2" xfId="6" xr:uid="{2FCF07AB-B743-469B-8BA6-F04013DDE8EB}"/>
    <cellStyle name="Moeda 3" xfId="10" xr:uid="{BD47FF04-E537-4B81-8CE4-8F3273F4C486}"/>
    <cellStyle name="Moeda 4" xfId="12" xr:uid="{68386D2F-5DE4-4E8D-8373-9538BAF5B340}"/>
    <cellStyle name="Normal" xfId="0" builtinId="0"/>
    <cellStyle name="Normal 2" xfId="9" xr:uid="{239D7C13-41A1-4E91-921B-79518033E0D8}"/>
    <cellStyle name="Normal 2 2" xfId="4" xr:uid="{2CAADDC7-B4C2-48D5-806E-71664568B7EC}"/>
    <cellStyle name="Normal 7" xfId="7" xr:uid="{FDFC898C-AFA2-4315-961C-8CB1EA3B095E}"/>
    <cellStyle name="Porcentagem" xfId="3" builtinId="5"/>
    <cellStyle name="Porcentagem 10" xfId="5" xr:uid="{E1CD4EA9-5F09-4542-A9FE-3D3491FD4A34}"/>
    <cellStyle name="Porcentagem 2" xfId="11" xr:uid="{5FF57790-D0BC-4C5C-A023-BBF929C7224F}"/>
    <cellStyle name="Vírgula" xfId="1" builtinId="3"/>
    <cellStyle name="Vírgula 2 2 2 2 3" xfId="8" xr:uid="{6DC9525A-01DD-4B51-99AF-4493BE007E89}"/>
  </cellStyles>
  <dxfs count="4">
    <dxf>
      <font>
        <color auto="1"/>
      </font>
      <fill>
        <patternFill>
          <fgColor auto="1"/>
          <bgColor theme="9" tint="0.79998168889431442"/>
        </patternFill>
      </fill>
    </dxf>
    <dxf>
      <fill>
        <patternFill>
          <bgColor rgb="FFFFCCCC"/>
        </patternFill>
      </fill>
    </dxf>
    <dxf>
      <font>
        <color auto="1"/>
      </font>
      <fill>
        <patternFill>
          <fgColor auto="1"/>
          <bgColor theme="9" tint="0.79998168889431442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heetMetadata" Target="metadata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871009</xdr:colOff>
      <xdr:row>0</xdr:row>
      <xdr:rowOff>9525</xdr:rowOff>
    </xdr:from>
    <xdr:to>
      <xdr:col>10</xdr:col>
      <xdr:colOff>731069</xdr:colOff>
      <xdr:row>3</xdr:row>
      <xdr:rowOff>152400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5BDB7A57-D6E3-4456-9E55-ABE8928B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9709" y="9525"/>
          <a:ext cx="774459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61384</xdr:colOff>
      <xdr:row>0</xdr:row>
      <xdr:rowOff>146050</xdr:rowOff>
    </xdr:from>
    <xdr:to>
      <xdr:col>1</xdr:col>
      <xdr:colOff>982134</xdr:colOff>
      <xdr:row>4</xdr:row>
      <xdr:rowOff>79072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C40AAD9-8325-4247-86F1-FBD86014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84" y="146050"/>
          <a:ext cx="920750" cy="6664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frared\Modelos\windows\TEMP\DCF%2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tulio.alves\Downloads\joa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dmFin\Or&#231;amentos\2000\Bens%20Uso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4.%20ESTRUTURACAO\CRI\Pro%20Lotes%20III\Auditoria%20de%20Receb&#237;veis\Repactua&#231;&#227;o%20Pro%20Lotes%20I%20-%20Auditoria%20de%20Receb&#237;veis%20Neo%2006.2025%20(Limpa).xlsb" TargetMode="External"/><Relationship Id="rId1" Type="http://schemas.openxmlformats.org/officeDocument/2006/relationships/externalLinkPath" Target="file:///P:\4.%20ESTRUTURACAO\CRI\Pro%20Lotes%20III\Auditoria%20de%20Receb&#237;veis\Repactua&#231;&#227;o%20Pro%20Lotes%20I%20-%20Auditoria%20de%20Receb&#237;veis%20Neo%2006.2025%20(Limpa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uno\controladoria\Dados\Martins\Transpar&#234;ncias\fin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lackdiamonds\Model\Namisa_Valuation_Model_v52_n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%20October_end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4.%20ESTRUTURACAO\CRI\Pro%20Lotes%20III\Planilhas\Simulador\20241220%20Pro%20Lotes%20III%20-%20Simulador%20(Pr&#233;%20Pagamento%20Pr&#243;%20Lotes%20I)%20v4.xlsm" TargetMode="External"/><Relationship Id="rId1" Type="http://schemas.openxmlformats.org/officeDocument/2006/relationships/externalLinkPath" Target="file:///P:\4.%20ESTRUTURACAO\CRI\Pro%20Lotes%20III\Planilhas\Simulador\20241220%20Pro%20Lotes%20III%20-%20Simulador%20(Pr&#233;%20Pagamento%20Pr&#243;%20Lotes%20I)%20v4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4.%20ESTRUTURACAO\CRI\Solidit&#233;\Amaralina\Planilhas\Simulador\20241125%20CRI%20Amaralina%20-%20Simulador.xlsm" TargetMode="External"/><Relationship Id="rId1" Type="http://schemas.openxmlformats.org/officeDocument/2006/relationships/externalLinkPath" Target="file:///P:\4.%20ESTRUTURACAO\CRI\Solidit&#233;\Amaralina\Planilhas\Simulador\20241125%20CRI%20Amaralina%20-%20Simulador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Let&#237;cia\Simulador\14%20-%20Simulador%20CRI%20(draft)v2.xlsm" TargetMode="External"/><Relationship Id="rId1" Type="http://schemas.openxmlformats.org/officeDocument/2006/relationships/externalLinkPath" Target="file:///K:\Let&#237;cia\Simulador\14%20-%20Simulador%20CRI%20(draft)v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versified\Scotts\Execution\Market%20Update\Daily\SMG_Feedback_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PORTSTWO\General\Ian%20Malcolm\CAUCEDO_3\Labour%20and%20operations\TECHNICAL%20&amp;%20OP%20LABOUR%20MODEL%20FOR%20CAUCEDO_extrac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oao"/>
    </sheetNames>
    <definedNames>
      <definedName name="Header1" refersTo="#REF!"/>
    </defined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s Uso"/>
      <sheetName val="Dif criterios amort s-nl"/>
      <sheetName val="Plan3"/>
      <sheetName val="#REF"/>
      <sheetName val="Eco-Fin"/>
      <sheetName val="CONSSID12-96"/>
      <sheetName val="fluxo de 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isão Geral"/>
      <sheetName val="Resumo Unidades"/>
      <sheetName val="Recebimentos"/>
      <sheetName val="Conciliação"/>
      <sheetName val="Aging_Cedente"/>
      <sheetName val="Aging_Neo"/>
      <sheetName val="Inadimplência"/>
      <sheetName val="Espelho de vendas"/>
      <sheetName val="Cessão de Crédito"/>
    </sheetNames>
    <sheetDataSet>
      <sheetData sheetId="0"/>
      <sheetData sheetId="1">
        <row r="2">
          <cell r="W2"/>
        </row>
        <row r="3">
          <cell r="B3" t="str">
            <v>ID_Contrato</v>
          </cell>
          <cell r="W3" t="str">
            <v>Status Finalizador</v>
          </cell>
        </row>
        <row r="4">
          <cell r="B4" t="str">
            <v>06V01-105</v>
          </cell>
          <cell r="W4" t="str">
            <v>Fluxo com Divergência maior do que 10%</v>
          </cell>
        </row>
        <row r="5">
          <cell r="B5" t="str">
            <v>06V01-106</v>
          </cell>
          <cell r="W5" t="str">
            <v>Fluxo com Divergência de até 2%</v>
          </cell>
        </row>
        <row r="6">
          <cell r="B6" t="str">
            <v>06V01-108</v>
          </cell>
          <cell r="W6" t="str">
            <v>Fluxo com Divergência de até 2%</v>
          </cell>
        </row>
        <row r="7">
          <cell r="B7" t="str">
            <v>06V01-129</v>
          </cell>
          <cell r="W7" t="str">
            <v>Fluxo com Divergência de até 2%</v>
          </cell>
        </row>
        <row r="8">
          <cell r="B8" t="str">
            <v>06V01-132</v>
          </cell>
          <cell r="W8" t="str">
            <v>Fluxo com Divergência de até 2%</v>
          </cell>
        </row>
        <row r="9">
          <cell r="B9" t="str">
            <v>06V01-155</v>
          </cell>
          <cell r="W9" t="str">
            <v>Fluxo com Divergência maior do que 10%</v>
          </cell>
        </row>
        <row r="10">
          <cell r="B10" t="str">
            <v>06V01-156</v>
          </cell>
          <cell r="W10" t="str">
            <v>Fluxo com Divergência maior do que 10%</v>
          </cell>
        </row>
        <row r="11">
          <cell r="B11" t="str">
            <v>06V01-164</v>
          </cell>
          <cell r="W11" t="str">
            <v>Fluxo com Divergência de até 2%</v>
          </cell>
        </row>
        <row r="12">
          <cell r="B12" t="str">
            <v>06V01-168</v>
          </cell>
          <cell r="W12" t="str">
            <v>Fluxo com Divergência de 2% a 5%</v>
          </cell>
        </row>
        <row r="13">
          <cell r="B13" t="str">
            <v>06V01-1779</v>
          </cell>
          <cell r="W13" t="str">
            <v>Fluxo ok</v>
          </cell>
        </row>
        <row r="14">
          <cell r="B14" t="str">
            <v>06V01-180</v>
          </cell>
          <cell r="W14" t="str">
            <v>Fluxo ok</v>
          </cell>
        </row>
        <row r="15">
          <cell r="B15" t="str">
            <v>06V01-1846</v>
          </cell>
          <cell r="W15" t="str">
            <v>Fluxo ok</v>
          </cell>
        </row>
        <row r="16">
          <cell r="B16" t="str">
            <v>06V01-185</v>
          </cell>
          <cell r="W16" t="str">
            <v>Fluxo com Divergência de até 2%</v>
          </cell>
        </row>
        <row r="17">
          <cell r="B17" t="str">
            <v>06V01-186</v>
          </cell>
          <cell r="W17" t="str">
            <v>Fluxo com Divergência de até 2%</v>
          </cell>
        </row>
        <row r="18">
          <cell r="B18" t="str">
            <v>06V01-1864</v>
          </cell>
          <cell r="W18" t="str">
            <v>Fluxo ok</v>
          </cell>
        </row>
        <row r="19">
          <cell r="B19" t="str">
            <v>06V01-187</v>
          </cell>
          <cell r="W19" t="str">
            <v>Fluxo com Divergência maior do que 10%</v>
          </cell>
        </row>
        <row r="20">
          <cell r="B20" t="str">
            <v>06V01-1898</v>
          </cell>
          <cell r="W20" t="str">
            <v>Fluxo com Divergência maior do que 10%</v>
          </cell>
        </row>
        <row r="21">
          <cell r="B21" t="str">
            <v>06V01-1911</v>
          </cell>
          <cell r="W21" t="str">
            <v>Fluxo com Divergência maior do que 10%</v>
          </cell>
        </row>
        <row r="22">
          <cell r="B22" t="str">
            <v>06V01-193</v>
          </cell>
          <cell r="W22" t="str">
            <v>Fluxo com Divergência maior do que 10%</v>
          </cell>
        </row>
        <row r="23">
          <cell r="B23" t="str">
            <v>06V01-1977</v>
          </cell>
          <cell r="W23" t="str">
            <v>Fluxo ok</v>
          </cell>
        </row>
        <row r="24">
          <cell r="B24" t="str">
            <v>06V01-1978</v>
          </cell>
          <cell r="W24" t="str">
            <v>Fluxo ok</v>
          </cell>
        </row>
        <row r="25">
          <cell r="B25" t="str">
            <v>06V01-198</v>
          </cell>
          <cell r="W25" t="str">
            <v>Fluxo com Divergência maior do que 10%</v>
          </cell>
        </row>
        <row r="26">
          <cell r="B26" t="str">
            <v>06V01-199</v>
          </cell>
          <cell r="W26" t="str">
            <v>Fluxo com Divergência maior do que 10%</v>
          </cell>
        </row>
        <row r="27">
          <cell r="B27" t="str">
            <v>06V01-1994</v>
          </cell>
          <cell r="W27" t="str">
            <v>Fluxo financeiro (Extrato auditado)</v>
          </cell>
        </row>
        <row r="28">
          <cell r="B28" t="str">
            <v>06V01-200</v>
          </cell>
          <cell r="W28" t="str">
            <v>Fluxo com Divergência maior do que 10%</v>
          </cell>
        </row>
        <row r="29">
          <cell r="B29" t="str">
            <v>06V01-2006</v>
          </cell>
          <cell r="W29" t="str">
            <v>Fluxo com Divergência maior do que 10%</v>
          </cell>
        </row>
        <row r="30">
          <cell r="B30" t="str">
            <v>06V01-201</v>
          </cell>
          <cell r="W30" t="str">
            <v>Fluxo com Divergência maior do que 10%</v>
          </cell>
        </row>
        <row r="31">
          <cell r="B31" t="str">
            <v>06V01-2086</v>
          </cell>
          <cell r="W31" t="str">
            <v>Fluxo ok</v>
          </cell>
        </row>
        <row r="32">
          <cell r="B32" t="str">
            <v>06V01-209</v>
          </cell>
          <cell r="W32" t="str">
            <v>Fluxo com Divergência maior do que 10%</v>
          </cell>
        </row>
        <row r="33">
          <cell r="B33" t="str">
            <v>06V01-212</v>
          </cell>
          <cell r="W33" t="str">
            <v>Fluxo com Divergência de até 2%</v>
          </cell>
        </row>
        <row r="34">
          <cell r="B34" t="str">
            <v>06V01-2124</v>
          </cell>
          <cell r="W34" t="str">
            <v>Fluxo com Divergência maior do que 10%</v>
          </cell>
        </row>
        <row r="35">
          <cell r="B35" t="str">
            <v>06V01-215</v>
          </cell>
          <cell r="W35" t="str">
            <v>Fluxo com Divergência de até 2%</v>
          </cell>
        </row>
        <row r="36">
          <cell r="B36" t="str">
            <v>06V01-216</v>
          </cell>
          <cell r="W36" t="str">
            <v>Fluxo com Divergência maior do que 10%</v>
          </cell>
        </row>
        <row r="37">
          <cell r="B37" t="str">
            <v>06V01-219</v>
          </cell>
          <cell r="W37" t="str">
            <v>Fluxo com Divergência maior do que 10%</v>
          </cell>
        </row>
        <row r="38">
          <cell r="B38" t="str">
            <v>06V01-2194</v>
          </cell>
          <cell r="W38" t="str">
            <v>Fluxo ok</v>
          </cell>
        </row>
        <row r="39">
          <cell r="B39" t="str">
            <v>06V01-221</v>
          </cell>
          <cell r="W39" t="str">
            <v>Fluxo com Divergência maior do que 10%</v>
          </cell>
        </row>
        <row r="40">
          <cell r="B40" t="str">
            <v>06V01-225</v>
          </cell>
          <cell r="W40" t="str">
            <v>Fluxo com Divergência maior do que 10%</v>
          </cell>
        </row>
        <row r="41">
          <cell r="B41" t="str">
            <v>06V01-227</v>
          </cell>
          <cell r="W41" t="str">
            <v>Fluxo financeiro (Extrato auditado)</v>
          </cell>
        </row>
        <row r="42">
          <cell r="B42" t="str">
            <v>06V01-228</v>
          </cell>
          <cell r="W42" t="str">
            <v>Fluxo com Divergência maior do que 10%</v>
          </cell>
        </row>
        <row r="43">
          <cell r="B43" t="str">
            <v>06V01-229</v>
          </cell>
          <cell r="W43" t="str">
            <v>Fluxo com Divergência de até 2%</v>
          </cell>
        </row>
        <row r="44">
          <cell r="B44" t="str">
            <v>06V01-2296</v>
          </cell>
          <cell r="W44" t="str">
            <v>Fluxo ok</v>
          </cell>
        </row>
        <row r="45">
          <cell r="B45" t="str">
            <v>06V01-2333</v>
          </cell>
          <cell r="W45" t="str">
            <v>Fluxo ok</v>
          </cell>
        </row>
        <row r="46">
          <cell r="B46" t="str">
            <v>06V01-2353</v>
          </cell>
          <cell r="W46" t="str">
            <v>Fluxo com Divergência maior do que 10%</v>
          </cell>
        </row>
        <row r="47">
          <cell r="B47" t="str">
            <v>06V01-2399</v>
          </cell>
          <cell r="W47" t="str">
            <v>Fluxo ok</v>
          </cell>
        </row>
        <row r="48">
          <cell r="B48" t="str">
            <v>06V01-245</v>
          </cell>
          <cell r="W48" t="str">
            <v>Fluxo com Divergência maior do que 10%</v>
          </cell>
        </row>
        <row r="49">
          <cell r="B49" t="str">
            <v>06V01-2453</v>
          </cell>
          <cell r="W49" t="str">
            <v>Fluxo com Divergência maior do que 10%</v>
          </cell>
        </row>
        <row r="50">
          <cell r="B50" t="str">
            <v>06V01-246</v>
          </cell>
          <cell r="W50" t="str">
            <v>Fluxo com Divergência de até 2%</v>
          </cell>
        </row>
        <row r="51">
          <cell r="B51" t="str">
            <v>06V01-249</v>
          </cell>
          <cell r="W51" t="str">
            <v>Fluxo com Divergência maior do que 10%</v>
          </cell>
        </row>
        <row r="52">
          <cell r="B52" t="str">
            <v>06V01-250</v>
          </cell>
          <cell r="W52" t="str">
            <v>Fluxo ok</v>
          </cell>
        </row>
        <row r="53">
          <cell r="B53" t="str">
            <v>06V01-252</v>
          </cell>
          <cell r="W53" t="str">
            <v>Fluxo com Divergência de 2% a 5%</v>
          </cell>
        </row>
        <row r="54">
          <cell r="B54" t="str">
            <v>06V01-254</v>
          </cell>
          <cell r="W54" t="str">
            <v>Não Auditado (Pendente contrato)</v>
          </cell>
        </row>
        <row r="55">
          <cell r="B55" t="str">
            <v>06V01-261</v>
          </cell>
          <cell r="W55" t="str">
            <v>Fluxo com Divergência de até 2%</v>
          </cell>
        </row>
        <row r="56">
          <cell r="B56" t="str">
            <v>06V01-263</v>
          </cell>
          <cell r="W56" t="str">
            <v>Fluxo com Divergência de até 2%</v>
          </cell>
        </row>
        <row r="57">
          <cell r="B57" t="str">
            <v>06V01-264</v>
          </cell>
          <cell r="W57" t="str">
            <v>Fluxo com Divergência de até 2%</v>
          </cell>
        </row>
        <row r="58">
          <cell r="B58" t="str">
            <v>06V01-265</v>
          </cell>
          <cell r="W58" t="str">
            <v>Fluxo com Divergência de até 2%</v>
          </cell>
        </row>
        <row r="59">
          <cell r="B59" t="str">
            <v>06V01-266</v>
          </cell>
          <cell r="W59" t="str">
            <v>Fluxo com Divergência de até 2%</v>
          </cell>
        </row>
        <row r="60">
          <cell r="B60" t="str">
            <v>06V01-267</v>
          </cell>
          <cell r="W60" t="str">
            <v>Fluxo com Divergência de até 2%</v>
          </cell>
        </row>
        <row r="61">
          <cell r="B61" t="str">
            <v>06V01-271</v>
          </cell>
          <cell r="W61" t="str">
            <v>Fluxo com Divergência de até 2%</v>
          </cell>
        </row>
        <row r="62">
          <cell r="B62" t="str">
            <v>06V01-273</v>
          </cell>
          <cell r="W62" t="str">
            <v>Fluxo ok</v>
          </cell>
        </row>
        <row r="63">
          <cell r="B63" t="str">
            <v>06V01-277</v>
          </cell>
          <cell r="W63" t="str">
            <v>Fluxo com Divergência de até 2%</v>
          </cell>
        </row>
        <row r="64">
          <cell r="B64" t="str">
            <v>06V01-2868</v>
          </cell>
          <cell r="W64" t="str">
            <v>Fluxo ok</v>
          </cell>
        </row>
        <row r="65">
          <cell r="B65" t="str">
            <v>06V01-293</v>
          </cell>
          <cell r="W65" t="str">
            <v>Fluxo financeiro (Extrato auditado)</v>
          </cell>
        </row>
        <row r="66">
          <cell r="B66" t="str">
            <v>06V01-30</v>
          </cell>
          <cell r="W66" t="str">
            <v>Fluxo com Divergência maior do que 10%</v>
          </cell>
        </row>
        <row r="67">
          <cell r="B67" t="str">
            <v>06V01-3020</v>
          </cell>
          <cell r="W67" t="str">
            <v>Fluxo ok</v>
          </cell>
        </row>
        <row r="68">
          <cell r="B68" t="str">
            <v>06V01-3388</v>
          </cell>
          <cell r="W68" t="str">
            <v>Fluxo com Divergência maior do que 10%</v>
          </cell>
        </row>
        <row r="69">
          <cell r="B69" t="str">
            <v>06V01-3414</v>
          </cell>
          <cell r="W69" t="str">
            <v>Fluxo com Divergência de 2% a 5%</v>
          </cell>
        </row>
        <row r="70">
          <cell r="B70" t="str">
            <v>06V01-3525</v>
          </cell>
          <cell r="W70" t="str">
            <v>Fluxo com Divergência de 2% a 5%</v>
          </cell>
        </row>
        <row r="71">
          <cell r="B71" t="str">
            <v>06V01-3590</v>
          </cell>
          <cell r="W71" t="str">
            <v>Fluxo com Divergência maior do que 10%</v>
          </cell>
        </row>
        <row r="72">
          <cell r="B72" t="str">
            <v>06V01-3616</v>
          </cell>
          <cell r="W72" t="str">
            <v>Fluxo ok</v>
          </cell>
        </row>
        <row r="73">
          <cell r="B73" t="str">
            <v>06V01-3622</v>
          </cell>
          <cell r="W73" t="str">
            <v>Não Auditado (Pendente contrato)</v>
          </cell>
        </row>
        <row r="74">
          <cell r="B74" t="str">
            <v>06V01-3651</v>
          </cell>
          <cell r="W74" t="str">
            <v>Fluxo com Divergência maior do que 10%</v>
          </cell>
        </row>
        <row r="75">
          <cell r="B75" t="str">
            <v>06V01-38</v>
          </cell>
          <cell r="W75" t="str">
            <v>Fluxo com Divergência maior do que 10%</v>
          </cell>
        </row>
        <row r="76">
          <cell r="B76" t="str">
            <v>06V01-3970</v>
          </cell>
          <cell r="W76" t="str">
            <v>Fluxo com Divergência de até 2%</v>
          </cell>
        </row>
        <row r="77">
          <cell r="B77" t="str">
            <v>06V01-3977</v>
          </cell>
          <cell r="W77" t="str">
            <v>Fluxo com Divergência maior do que 10%</v>
          </cell>
        </row>
        <row r="78">
          <cell r="B78" t="str">
            <v>06V01-4020</v>
          </cell>
          <cell r="W78" t="str">
            <v>Fluxo com Divergência maior do que 10%</v>
          </cell>
        </row>
        <row r="79">
          <cell r="B79" t="str">
            <v>06V01-4060</v>
          </cell>
          <cell r="W79" t="str">
            <v>Fluxo com Divergência maior do que 10%</v>
          </cell>
        </row>
        <row r="80">
          <cell r="B80" t="str">
            <v>06V01-4090</v>
          </cell>
          <cell r="W80" t="str">
            <v>Fluxo com Divergência de 5% a 10%</v>
          </cell>
        </row>
        <row r="81">
          <cell r="B81" t="str">
            <v>06V01-4109</v>
          </cell>
          <cell r="W81" t="str">
            <v>Fluxo com Divergência maior do que 10%</v>
          </cell>
        </row>
        <row r="82">
          <cell r="B82" t="str">
            <v>06V01-4118</v>
          </cell>
          <cell r="W82" t="str">
            <v>Fluxo com Divergência maior do que 10%</v>
          </cell>
        </row>
        <row r="83">
          <cell r="B83" t="str">
            <v>06V01-4162</v>
          </cell>
          <cell r="W83" t="str">
            <v>Fluxo com Divergência de 5% a 10%</v>
          </cell>
        </row>
        <row r="84">
          <cell r="B84" t="str">
            <v>06V01-4172</v>
          </cell>
          <cell r="W84" t="str">
            <v>Fluxo com Divergência maior do que 10%</v>
          </cell>
        </row>
        <row r="85">
          <cell r="B85" t="str">
            <v>06V01-4188</v>
          </cell>
          <cell r="W85" t="str">
            <v>Fluxo com Divergência maior do que 10%</v>
          </cell>
        </row>
        <row r="86">
          <cell r="B86" t="str">
            <v>06V01-42</v>
          </cell>
          <cell r="W86" t="str">
            <v>Fluxo ok</v>
          </cell>
        </row>
        <row r="87">
          <cell r="B87" t="str">
            <v>06V01-4206</v>
          </cell>
          <cell r="W87" t="str">
            <v>Fluxo com Divergência maior do que 10%</v>
          </cell>
        </row>
        <row r="88">
          <cell r="B88" t="str">
            <v>06V01-4233</v>
          </cell>
          <cell r="W88" t="str">
            <v>Fluxo com Divergência maior do que 10%</v>
          </cell>
        </row>
        <row r="89">
          <cell r="B89" t="str">
            <v>06V01-4267</v>
          </cell>
          <cell r="W89" t="str">
            <v>Fluxo financeiro (Extrato auditado)</v>
          </cell>
        </row>
        <row r="90">
          <cell r="B90" t="str">
            <v>06V01-4298</v>
          </cell>
          <cell r="W90" t="str">
            <v>Fluxo com Divergência de até 2%</v>
          </cell>
        </row>
        <row r="91">
          <cell r="B91" t="str">
            <v>06V01-4302</v>
          </cell>
          <cell r="W91" t="str">
            <v>Fluxo com Divergência maior do que 10%</v>
          </cell>
        </row>
        <row r="92">
          <cell r="B92" t="str">
            <v>06V01-4308</v>
          </cell>
          <cell r="W92" t="str">
            <v>Fluxo ok</v>
          </cell>
        </row>
        <row r="93">
          <cell r="B93" t="str">
            <v>06V01-4384</v>
          </cell>
          <cell r="W93" t="str">
            <v>Fluxo financeiro (Extrato auditado)</v>
          </cell>
        </row>
        <row r="94">
          <cell r="B94" t="str">
            <v>06V01-4385</v>
          </cell>
          <cell r="W94" t="str">
            <v>Fluxo financeiro (Extrato auditado)</v>
          </cell>
        </row>
        <row r="95">
          <cell r="B95" t="str">
            <v>06V01-4452</v>
          </cell>
          <cell r="W95" t="str">
            <v>Fluxo com Divergência maior do que 10%</v>
          </cell>
        </row>
        <row r="96">
          <cell r="B96" t="str">
            <v>06V01-4483</v>
          </cell>
          <cell r="W96" t="str">
            <v>Fluxo com Divergência maior do que 10%</v>
          </cell>
        </row>
        <row r="97">
          <cell r="B97" t="str">
            <v>06V01-4498</v>
          </cell>
          <cell r="W97" t="str">
            <v>Fluxo com Divergência maior do que 10%</v>
          </cell>
        </row>
        <row r="98">
          <cell r="B98" t="str">
            <v>06V01-4504</v>
          </cell>
          <cell r="W98" t="str">
            <v>Fluxo com Divergência maior do que 10%</v>
          </cell>
        </row>
        <row r="99">
          <cell r="B99" t="str">
            <v>06V01-4505</v>
          </cell>
          <cell r="W99" t="str">
            <v>Fluxo com Divergência maior do que 10%</v>
          </cell>
        </row>
        <row r="100">
          <cell r="B100" t="str">
            <v>06V01-4506</v>
          </cell>
          <cell r="W100" t="str">
            <v>Fluxo com Divergência maior do que 10%</v>
          </cell>
        </row>
        <row r="101">
          <cell r="B101" t="str">
            <v>06V01-4507</v>
          </cell>
          <cell r="W101" t="str">
            <v>Fluxo com Divergência maior do que 10%</v>
          </cell>
        </row>
        <row r="102">
          <cell r="B102" t="str">
            <v>06V01-4531</v>
          </cell>
          <cell r="W102" t="str">
            <v>Fluxo com Divergência maior do que 10%</v>
          </cell>
        </row>
        <row r="103">
          <cell r="B103" t="str">
            <v>06V01-4532</v>
          </cell>
          <cell r="W103" t="str">
            <v>Fluxo com Divergência maior do que 10%</v>
          </cell>
        </row>
        <row r="104">
          <cell r="B104" t="str">
            <v>06V01-4539</v>
          </cell>
          <cell r="W104" t="str">
            <v>Fluxo com Divergência maior do que 10%</v>
          </cell>
        </row>
        <row r="105">
          <cell r="B105" t="str">
            <v>06V01-4582</v>
          </cell>
          <cell r="W105" t="str">
            <v>Fluxo com Divergência maior do que 10%</v>
          </cell>
        </row>
        <row r="106">
          <cell r="B106" t="str">
            <v>06V01-4583</v>
          </cell>
          <cell r="W106" t="str">
            <v>Fluxo com Divergência maior do que 10%</v>
          </cell>
        </row>
        <row r="107">
          <cell r="B107" t="str">
            <v>06V01-4606</v>
          </cell>
          <cell r="W107" t="str">
            <v>Fluxo com Divergência maior do que 10%</v>
          </cell>
        </row>
        <row r="108">
          <cell r="B108" t="str">
            <v>06V01-4615</v>
          </cell>
          <cell r="W108" t="str">
            <v>Fluxo ok</v>
          </cell>
        </row>
        <row r="109">
          <cell r="B109" t="str">
            <v>06V01-4664</v>
          </cell>
          <cell r="W109" t="str">
            <v>Fluxo com Divergência maior do que 10%</v>
          </cell>
        </row>
        <row r="110">
          <cell r="B110" t="str">
            <v>06V01-4665</v>
          </cell>
          <cell r="W110" t="str">
            <v>Fluxo com Divergência maior do que 10%</v>
          </cell>
        </row>
        <row r="111">
          <cell r="B111" t="str">
            <v>06V01-4680</v>
          </cell>
          <cell r="W111" t="str">
            <v>Fluxo com Divergência maior do que 10%</v>
          </cell>
        </row>
        <row r="112">
          <cell r="B112" t="str">
            <v>06V01-4681</v>
          </cell>
          <cell r="W112" t="str">
            <v>Fluxo ok</v>
          </cell>
        </row>
        <row r="113">
          <cell r="B113" t="str">
            <v>06V01-4688</v>
          </cell>
          <cell r="W113" t="str">
            <v>Fluxo com Divergência de 2% a 5%</v>
          </cell>
        </row>
        <row r="114">
          <cell r="B114" t="str">
            <v>06V01-4691</v>
          </cell>
          <cell r="W114" t="str">
            <v>Fluxo com Divergência maior do que 10%</v>
          </cell>
        </row>
        <row r="115">
          <cell r="B115" t="str">
            <v>06V01-4692</v>
          </cell>
          <cell r="W115" t="str">
            <v>Fluxo com Divergência maior do que 10%</v>
          </cell>
        </row>
        <row r="116">
          <cell r="B116" t="str">
            <v>06V01-4725</v>
          </cell>
          <cell r="W116" t="str">
            <v>Fluxo ok</v>
          </cell>
        </row>
        <row r="117">
          <cell r="B117" t="str">
            <v>06V01-4726</v>
          </cell>
          <cell r="W117" t="str">
            <v>Fluxo ok</v>
          </cell>
        </row>
        <row r="118">
          <cell r="B118" t="str">
            <v>06V01-4727</v>
          </cell>
          <cell r="W118" t="str">
            <v>Fluxo com Divergência de até 2%</v>
          </cell>
        </row>
        <row r="119">
          <cell r="B119" t="str">
            <v>06V01-4728</v>
          </cell>
          <cell r="W119" t="str">
            <v>Fluxo com Divergência de até 2%</v>
          </cell>
        </row>
        <row r="120">
          <cell r="B120" t="str">
            <v>06V01-4729</v>
          </cell>
          <cell r="W120" t="str">
            <v>Fluxo com Divergência de até 2%</v>
          </cell>
        </row>
        <row r="121">
          <cell r="B121" t="str">
            <v>06V01-4738</v>
          </cell>
          <cell r="W121" t="str">
            <v>Fluxo ok</v>
          </cell>
        </row>
        <row r="122">
          <cell r="B122" t="str">
            <v>06V01-4739</v>
          </cell>
          <cell r="W122" t="str">
            <v>Fluxo ok</v>
          </cell>
        </row>
        <row r="123">
          <cell r="B123" t="str">
            <v>06V01-4743</v>
          </cell>
          <cell r="W123" t="str">
            <v>Fluxo com Divergência maior do que 10%</v>
          </cell>
        </row>
        <row r="124">
          <cell r="B124" t="str">
            <v>06V01-4745</v>
          </cell>
          <cell r="W124" t="str">
            <v>Fluxo com Divergência de até 2%</v>
          </cell>
        </row>
        <row r="125">
          <cell r="B125" t="str">
            <v>06V01-4746</v>
          </cell>
          <cell r="W125" t="str">
            <v>Fluxo com Divergência de 5% a 10%</v>
          </cell>
        </row>
        <row r="126">
          <cell r="B126" t="str">
            <v>06V01-4750</v>
          </cell>
          <cell r="W126" t="str">
            <v>Fluxo com Divergência de até 2%</v>
          </cell>
        </row>
        <row r="127">
          <cell r="B127" t="str">
            <v>06V01-4751</v>
          </cell>
          <cell r="W127" t="str">
            <v>Fluxo com Divergência de até 2%</v>
          </cell>
        </row>
        <row r="128">
          <cell r="B128" t="str">
            <v>06V01-4754</v>
          </cell>
          <cell r="W128" t="str">
            <v>Fluxo com Divergência de até 2%</v>
          </cell>
        </row>
        <row r="129">
          <cell r="B129" t="str">
            <v>06V01-4758</v>
          </cell>
          <cell r="W129" t="str">
            <v>Fluxo com Divergência de até 2%</v>
          </cell>
        </row>
        <row r="130">
          <cell r="B130" t="str">
            <v>06V01-4826</v>
          </cell>
          <cell r="W130" t="str">
            <v>Fluxo com Divergência de até 2%</v>
          </cell>
        </row>
        <row r="131">
          <cell r="B131" t="str">
            <v>06V01-4831</v>
          </cell>
          <cell r="W131" t="str">
            <v>Fluxo com Divergência de até 2%</v>
          </cell>
        </row>
        <row r="132">
          <cell r="B132" t="str">
            <v>06V01-4832</v>
          </cell>
          <cell r="W132" t="str">
            <v>Fluxo com Divergência de até 2%</v>
          </cell>
        </row>
        <row r="133">
          <cell r="B133" t="str">
            <v>06V01-4833</v>
          </cell>
          <cell r="W133" t="str">
            <v>Fluxo com Divergência de até 2%</v>
          </cell>
        </row>
        <row r="134">
          <cell r="B134" t="str">
            <v>06V01-4834</v>
          </cell>
          <cell r="W134" t="str">
            <v>Fluxo com Divergência de até 2%</v>
          </cell>
        </row>
        <row r="135">
          <cell r="B135" t="str">
            <v>06V01-4840</v>
          </cell>
          <cell r="W135" t="str">
            <v>Fluxo com Divergência de até 2%</v>
          </cell>
        </row>
        <row r="136">
          <cell r="B136" t="str">
            <v>06V01-4842</v>
          </cell>
          <cell r="W136" t="str">
            <v>Fluxo com Divergência de até 2%</v>
          </cell>
        </row>
        <row r="137">
          <cell r="B137" t="str">
            <v>06V01-4849</v>
          </cell>
          <cell r="W137" t="str">
            <v>Fluxo com Divergência maior do que 10%</v>
          </cell>
        </row>
        <row r="138">
          <cell r="B138" t="str">
            <v>06V01-4850</v>
          </cell>
          <cell r="W138" t="str">
            <v>Fluxo ok</v>
          </cell>
        </row>
        <row r="139">
          <cell r="B139" t="str">
            <v>06V01-4851</v>
          </cell>
          <cell r="W139" t="str">
            <v>Fluxo ok</v>
          </cell>
        </row>
        <row r="140">
          <cell r="B140" t="str">
            <v>06V01-4852</v>
          </cell>
          <cell r="W140" t="str">
            <v>Fluxo com Divergência de 2% a 5%</v>
          </cell>
        </row>
        <row r="141">
          <cell r="B141" t="str">
            <v>06V01-4855</v>
          </cell>
          <cell r="W141" t="str">
            <v>Fluxo com Divergência de até 2%</v>
          </cell>
        </row>
        <row r="142">
          <cell r="B142" t="str">
            <v>06V01-4871</v>
          </cell>
          <cell r="W142" t="str">
            <v>Fluxo com Divergência de até 2%</v>
          </cell>
        </row>
        <row r="143">
          <cell r="B143" t="str">
            <v>06V01-4881</v>
          </cell>
          <cell r="W143" t="str">
            <v>Fluxo com Divergência de até 2%</v>
          </cell>
        </row>
        <row r="144">
          <cell r="B144" t="str">
            <v>06V01-4885</v>
          </cell>
          <cell r="W144" t="str">
            <v>Fluxo com Divergência de até 2%</v>
          </cell>
        </row>
        <row r="145">
          <cell r="B145" t="str">
            <v>06V01-4886</v>
          </cell>
          <cell r="W145" t="str">
            <v>Fluxo com Divergência de até 2%</v>
          </cell>
        </row>
        <row r="146">
          <cell r="B146" t="str">
            <v>06V01-4887</v>
          </cell>
          <cell r="W146" t="str">
            <v>Fluxo com Divergência de até 2%</v>
          </cell>
        </row>
        <row r="147">
          <cell r="B147" t="str">
            <v>06V01-4890</v>
          </cell>
          <cell r="W147" t="str">
            <v>Fluxo com Divergência de até 2%</v>
          </cell>
        </row>
        <row r="148">
          <cell r="B148" t="str">
            <v>06V01-4894</v>
          </cell>
          <cell r="W148" t="str">
            <v>Fluxo com Divergência de até 2%</v>
          </cell>
        </row>
        <row r="149">
          <cell r="B149" t="str">
            <v>06V01-4898</v>
          </cell>
          <cell r="W149" t="str">
            <v>Fluxo com Divergência de até 2%</v>
          </cell>
        </row>
        <row r="150">
          <cell r="B150" t="str">
            <v>06V01-4899</v>
          </cell>
          <cell r="W150" t="str">
            <v>Fluxo com Divergência de até 2%</v>
          </cell>
        </row>
        <row r="151">
          <cell r="B151" t="str">
            <v>06V01-49</v>
          </cell>
          <cell r="W151" t="str">
            <v>Fluxo com Divergência maior do que 10%</v>
          </cell>
        </row>
        <row r="152">
          <cell r="B152" t="str">
            <v>06V01-4903</v>
          </cell>
          <cell r="W152" t="str">
            <v>Fluxo com Divergência de até 2%</v>
          </cell>
        </row>
        <row r="153">
          <cell r="B153" t="str">
            <v>06V01-4904</v>
          </cell>
          <cell r="W153" t="str">
            <v>Fluxo com Divergência de até 2%</v>
          </cell>
        </row>
        <row r="154">
          <cell r="B154" t="str">
            <v>06V01-4905</v>
          </cell>
          <cell r="W154" t="str">
            <v>Fluxo com Divergência de até 2%</v>
          </cell>
        </row>
        <row r="155">
          <cell r="B155" t="str">
            <v>06V01-4906</v>
          </cell>
          <cell r="W155" t="str">
            <v>Fluxo com Divergência de até 2%</v>
          </cell>
        </row>
        <row r="156">
          <cell r="B156" t="str">
            <v>06V01-4909</v>
          </cell>
          <cell r="W156" t="str">
            <v>Fluxo com Divergência de até 2%</v>
          </cell>
        </row>
        <row r="157">
          <cell r="B157" t="str">
            <v>06V01-4910</v>
          </cell>
          <cell r="W157" t="str">
            <v>Fluxo com Divergência de até 2%</v>
          </cell>
        </row>
        <row r="158">
          <cell r="B158" t="str">
            <v>06V01-4914</v>
          </cell>
          <cell r="W158" t="str">
            <v>Fluxo com Divergência de até 2%</v>
          </cell>
        </row>
        <row r="159">
          <cell r="B159" t="str">
            <v>06V01-4915</v>
          </cell>
          <cell r="W159" t="str">
            <v>Fluxo com Divergência de 2% a 5%</v>
          </cell>
        </row>
        <row r="160">
          <cell r="B160" t="str">
            <v>06V01-4917</v>
          </cell>
          <cell r="W160" t="str">
            <v>Fluxo com Divergência de até 2%</v>
          </cell>
        </row>
        <row r="161">
          <cell r="B161" t="str">
            <v>06V01-4919</v>
          </cell>
          <cell r="W161" t="str">
            <v>Fluxo com Divergência de até 2%</v>
          </cell>
        </row>
        <row r="162">
          <cell r="B162" t="str">
            <v>06V01-4920</v>
          </cell>
          <cell r="W162" t="str">
            <v>Fluxo com Divergência de até 2%</v>
          </cell>
        </row>
        <row r="163">
          <cell r="B163" t="str">
            <v>06V01-4921</v>
          </cell>
          <cell r="W163" t="str">
            <v>Fluxo com Divergência de até 2%</v>
          </cell>
        </row>
        <row r="164">
          <cell r="B164" t="str">
            <v>06V01-4923</v>
          </cell>
          <cell r="W164" t="str">
            <v>Fluxo com Divergência de até 2%</v>
          </cell>
        </row>
        <row r="165">
          <cell r="B165" t="str">
            <v>06V01-4924</v>
          </cell>
          <cell r="W165" t="str">
            <v>Fluxo com Divergência de 2% a 5%</v>
          </cell>
        </row>
        <row r="166">
          <cell r="B166" t="str">
            <v>06V01-4925</v>
          </cell>
          <cell r="W166" t="str">
            <v>Fluxo com Divergência de até 2%</v>
          </cell>
        </row>
        <row r="167">
          <cell r="B167" t="str">
            <v>06V01-4926</v>
          </cell>
          <cell r="W167" t="str">
            <v>Fluxo com Divergência de até 2%</v>
          </cell>
        </row>
        <row r="168">
          <cell r="B168" t="str">
            <v>06V01-4928</v>
          </cell>
          <cell r="W168" t="str">
            <v>Fluxo com Divergência de até 2%</v>
          </cell>
        </row>
        <row r="169">
          <cell r="B169" t="str">
            <v>06V01-4931</v>
          </cell>
          <cell r="W169" t="str">
            <v>Fluxo ok</v>
          </cell>
        </row>
        <row r="170">
          <cell r="B170" t="str">
            <v>06V01-4933</v>
          </cell>
          <cell r="W170" t="str">
            <v>Fluxo com Divergência de até 2%</v>
          </cell>
        </row>
        <row r="171">
          <cell r="B171" t="str">
            <v>06V01-4934</v>
          </cell>
          <cell r="W171" t="str">
            <v>Fluxo com Divergência de até 2%</v>
          </cell>
        </row>
        <row r="172">
          <cell r="B172" t="str">
            <v>06V01-4935</v>
          </cell>
          <cell r="W172" t="str">
            <v>Fluxo com Divergência de até 2%</v>
          </cell>
        </row>
        <row r="173">
          <cell r="B173" t="str">
            <v>06V01-4937</v>
          </cell>
          <cell r="W173" t="str">
            <v>Fluxo com Divergência de até 2%</v>
          </cell>
        </row>
        <row r="174">
          <cell r="B174" t="str">
            <v>06V01-4940</v>
          </cell>
          <cell r="W174" t="str">
            <v>Fluxo com Divergência de até 2%</v>
          </cell>
        </row>
        <row r="175">
          <cell r="B175" t="str">
            <v>06V01-4941</v>
          </cell>
          <cell r="W175" t="str">
            <v>Fluxo com Divergência de até 2%</v>
          </cell>
        </row>
        <row r="176">
          <cell r="B176" t="str">
            <v>06V01-4942</v>
          </cell>
          <cell r="W176" t="str">
            <v>Fluxo com Divergência de até 2%</v>
          </cell>
        </row>
        <row r="177">
          <cell r="B177" t="str">
            <v>06V01-4943</v>
          </cell>
          <cell r="W177" t="str">
            <v>Fluxo com Divergência de até 2%</v>
          </cell>
        </row>
        <row r="178">
          <cell r="B178" t="str">
            <v>06V01-4944</v>
          </cell>
          <cell r="W178" t="str">
            <v>Fluxo com Divergência de até 2%</v>
          </cell>
        </row>
        <row r="179">
          <cell r="B179" t="str">
            <v>06V01-4945</v>
          </cell>
          <cell r="W179" t="str">
            <v>Fluxo com Divergência de até 2%</v>
          </cell>
        </row>
        <row r="180">
          <cell r="B180" t="str">
            <v>06V01-4946</v>
          </cell>
          <cell r="W180" t="str">
            <v>Fluxo com Divergência maior do que 10%</v>
          </cell>
        </row>
        <row r="181">
          <cell r="B181" t="str">
            <v>06V01-4947</v>
          </cell>
          <cell r="W181" t="str">
            <v>Fluxo com Divergência de até 2%</v>
          </cell>
        </row>
        <row r="182">
          <cell r="B182" t="str">
            <v>06V01-4948</v>
          </cell>
          <cell r="W182" t="str">
            <v>Fluxo com Divergência de até 2%</v>
          </cell>
        </row>
        <row r="183">
          <cell r="B183" t="str">
            <v>06V01-4950</v>
          </cell>
          <cell r="W183" t="str">
            <v>Fluxo com Divergência de até 2%</v>
          </cell>
        </row>
        <row r="184">
          <cell r="B184" t="str">
            <v>06V01-4954</v>
          </cell>
          <cell r="W184" t="str">
            <v>Fluxo com Divergência de até 2%</v>
          </cell>
        </row>
        <row r="185">
          <cell r="B185" t="str">
            <v>06V01-4958</v>
          </cell>
          <cell r="W185" t="str">
            <v>Fluxo com Divergência de 2% a 5%</v>
          </cell>
        </row>
        <row r="186">
          <cell r="B186" t="str">
            <v>06V01-4960</v>
          </cell>
          <cell r="W186" t="str">
            <v>Fluxo com Divergência de até 2%</v>
          </cell>
        </row>
        <row r="187">
          <cell r="B187" t="str">
            <v>06V01-4963</v>
          </cell>
          <cell r="W187" t="str">
            <v>Fluxo com Divergência maior do que 10%</v>
          </cell>
        </row>
        <row r="188">
          <cell r="B188" t="str">
            <v>06V01-4965</v>
          </cell>
          <cell r="W188" t="str">
            <v>Fluxo com Divergência de até 2%</v>
          </cell>
        </row>
        <row r="189">
          <cell r="B189" t="str">
            <v>06V01-4966</v>
          </cell>
          <cell r="W189" t="str">
            <v>Fluxo com Divergência de até 2%</v>
          </cell>
        </row>
        <row r="190">
          <cell r="B190" t="str">
            <v>06V01-4967</v>
          </cell>
          <cell r="W190" t="str">
            <v>Fluxo com Divergência de até 2%</v>
          </cell>
        </row>
        <row r="191">
          <cell r="B191" t="str">
            <v>06V01-4968</v>
          </cell>
          <cell r="W191" t="str">
            <v>Fluxo com Divergência de até 2%</v>
          </cell>
        </row>
        <row r="192">
          <cell r="B192" t="str">
            <v>06V01-4971</v>
          </cell>
          <cell r="W192" t="str">
            <v>Fluxo com Divergência de até 2%</v>
          </cell>
        </row>
        <row r="193">
          <cell r="B193" t="str">
            <v>06V01-4973</v>
          </cell>
          <cell r="W193" t="str">
            <v>Fluxo com Divergência de até 2%</v>
          </cell>
        </row>
        <row r="194">
          <cell r="B194" t="str">
            <v>06V01-4975</v>
          </cell>
          <cell r="W194" t="str">
            <v>Fluxo com Divergência maior do que 10%</v>
          </cell>
        </row>
        <row r="195">
          <cell r="B195" t="str">
            <v>06V01-4976</v>
          </cell>
          <cell r="W195" t="str">
            <v>Fluxo com Divergência de até 2%</v>
          </cell>
        </row>
        <row r="196">
          <cell r="B196" t="str">
            <v>06V01-4977</v>
          </cell>
          <cell r="W196" t="str">
            <v>Fluxo com Divergência de até 2%</v>
          </cell>
        </row>
        <row r="197">
          <cell r="B197" t="str">
            <v>06V01-4978</v>
          </cell>
          <cell r="W197" t="str">
            <v>Fluxo ok</v>
          </cell>
        </row>
        <row r="198">
          <cell r="B198" t="str">
            <v>06V01-4979</v>
          </cell>
          <cell r="W198" t="str">
            <v>Fluxo ok</v>
          </cell>
        </row>
        <row r="199">
          <cell r="B199" t="str">
            <v>06V01-4980</v>
          </cell>
          <cell r="W199" t="str">
            <v>Fluxo ok</v>
          </cell>
        </row>
        <row r="200">
          <cell r="B200" t="str">
            <v>06V01-4981</v>
          </cell>
          <cell r="W200" t="str">
            <v>Fluxo ok</v>
          </cell>
        </row>
        <row r="201">
          <cell r="B201" t="str">
            <v>06V01-4982</v>
          </cell>
          <cell r="W201" t="str">
            <v>Fluxo ok</v>
          </cell>
        </row>
        <row r="202">
          <cell r="B202" t="str">
            <v>06V01-4983</v>
          </cell>
          <cell r="W202" t="str">
            <v>Fluxo ok</v>
          </cell>
        </row>
        <row r="203">
          <cell r="B203" t="str">
            <v>06V01-4984</v>
          </cell>
          <cell r="W203" t="str">
            <v>Fluxo ok</v>
          </cell>
        </row>
        <row r="204">
          <cell r="B204" t="str">
            <v>06V01-4986</v>
          </cell>
          <cell r="W204" t="str">
            <v>Fluxo ok</v>
          </cell>
        </row>
        <row r="205">
          <cell r="B205" t="str">
            <v>06V01-4987</v>
          </cell>
          <cell r="W205" t="str">
            <v>Fluxo ok</v>
          </cell>
        </row>
        <row r="206">
          <cell r="B206" t="str">
            <v>06V01-4989</v>
          </cell>
          <cell r="W206" t="str">
            <v>Fluxo ok</v>
          </cell>
        </row>
        <row r="207">
          <cell r="B207" t="str">
            <v>06V01-4990</v>
          </cell>
          <cell r="W207" t="str">
            <v>Fluxo ok</v>
          </cell>
        </row>
        <row r="208">
          <cell r="B208" t="str">
            <v>06V01-4991</v>
          </cell>
          <cell r="W208" t="str">
            <v>Fluxo ok</v>
          </cell>
        </row>
        <row r="209">
          <cell r="B209" t="str">
            <v>06V01-4992</v>
          </cell>
          <cell r="W209" t="str">
            <v>Fluxo ok</v>
          </cell>
        </row>
        <row r="210">
          <cell r="B210" t="str">
            <v>06V01-4993</v>
          </cell>
          <cell r="W210" t="str">
            <v>Fluxo ok</v>
          </cell>
        </row>
        <row r="211">
          <cell r="B211" t="str">
            <v>06V01-4994</v>
          </cell>
          <cell r="W211" t="str">
            <v>Fluxo ok</v>
          </cell>
        </row>
        <row r="212">
          <cell r="B212" t="str">
            <v>06V01-4995</v>
          </cell>
          <cell r="W212" t="str">
            <v>Fluxo ok</v>
          </cell>
        </row>
        <row r="213">
          <cell r="B213" t="str">
            <v>06V01-4996</v>
          </cell>
          <cell r="W213" t="str">
            <v>Fluxo ok</v>
          </cell>
        </row>
        <row r="214">
          <cell r="B214" t="str">
            <v>06V01-4998</v>
          </cell>
          <cell r="W214" t="str">
            <v>Fluxo ok</v>
          </cell>
        </row>
        <row r="215">
          <cell r="B215" t="str">
            <v>06V01-4999</v>
          </cell>
          <cell r="W215" t="str">
            <v>Fluxo ok</v>
          </cell>
        </row>
        <row r="216">
          <cell r="B216" t="str">
            <v>06V01-5000</v>
          </cell>
          <cell r="W216" t="str">
            <v>Fluxo ok</v>
          </cell>
        </row>
        <row r="217">
          <cell r="B217" t="str">
            <v>06V01-5001</v>
          </cell>
          <cell r="W217" t="str">
            <v>Fluxo ok</v>
          </cell>
        </row>
        <row r="218">
          <cell r="B218" t="str">
            <v>06V01-5002</v>
          </cell>
          <cell r="W218" t="str">
            <v>Fluxo ok</v>
          </cell>
        </row>
        <row r="219">
          <cell r="B219" t="str">
            <v>06V01-5003</v>
          </cell>
          <cell r="W219" t="str">
            <v>Fluxo ok</v>
          </cell>
        </row>
        <row r="220">
          <cell r="B220" t="str">
            <v>06V01-51</v>
          </cell>
          <cell r="W220" t="str">
            <v>Fluxo com Divergência de até 2%</v>
          </cell>
        </row>
        <row r="221">
          <cell r="B221" t="str">
            <v>06V01-52</v>
          </cell>
          <cell r="W221" t="str">
            <v>Fluxo com Divergência de até 2%</v>
          </cell>
        </row>
        <row r="222">
          <cell r="B222" t="str">
            <v>06V01-54</v>
          </cell>
          <cell r="W222" t="str">
            <v>Fluxo com Divergência de até 2%</v>
          </cell>
        </row>
        <row r="223">
          <cell r="B223" t="str">
            <v>06V01-62</v>
          </cell>
          <cell r="W223" t="str">
            <v>Fluxo com Divergência de 2% a 5%</v>
          </cell>
        </row>
        <row r="224">
          <cell r="B224" t="str">
            <v>06V01-65</v>
          </cell>
          <cell r="W224" t="str">
            <v>Fluxo com Divergência de até 2%</v>
          </cell>
        </row>
        <row r="225">
          <cell r="B225" t="str">
            <v>06V01-76</v>
          </cell>
          <cell r="W225" t="str">
            <v>Fluxo com Divergência de até 2%</v>
          </cell>
        </row>
        <row r="226">
          <cell r="B226" t="str">
            <v>06V01-93</v>
          </cell>
          <cell r="W226" t="str">
            <v>Fluxo com Divergência maior do que 10%</v>
          </cell>
        </row>
        <row r="227">
          <cell r="B227" t="str">
            <v>07V01-22</v>
          </cell>
          <cell r="W227" t="str">
            <v>Fluxo com Divergência maior do que 10%</v>
          </cell>
        </row>
        <row r="228">
          <cell r="B228" t="str">
            <v>07V01-2559</v>
          </cell>
          <cell r="W228" t="str">
            <v>Fluxo ok</v>
          </cell>
        </row>
        <row r="229">
          <cell r="B229" t="str">
            <v>07V01-2613</v>
          </cell>
          <cell r="W229" t="str">
            <v>Fluxo ok</v>
          </cell>
        </row>
        <row r="230">
          <cell r="B230" t="str">
            <v>07V01-2614</v>
          </cell>
          <cell r="W230" t="str">
            <v>Fluxo ok</v>
          </cell>
        </row>
        <row r="231">
          <cell r="B231" t="str">
            <v>07V01-2649</v>
          </cell>
          <cell r="W231" t="str">
            <v>Fluxo ok</v>
          </cell>
        </row>
        <row r="232">
          <cell r="B232" t="str">
            <v>07V01-2736</v>
          </cell>
          <cell r="W232" t="str">
            <v>Fluxo ok</v>
          </cell>
        </row>
        <row r="233">
          <cell r="B233" t="str">
            <v>07V01-2737</v>
          </cell>
          <cell r="W233" t="str">
            <v>Fluxo ok</v>
          </cell>
        </row>
        <row r="234">
          <cell r="B234" t="str">
            <v>07V01-2740</v>
          </cell>
          <cell r="W234" t="str">
            <v>Fluxo ok</v>
          </cell>
        </row>
        <row r="235">
          <cell r="B235" t="str">
            <v>07V01-2741</v>
          </cell>
          <cell r="W235" t="str">
            <v>Fluxo ok</v>
          </cell>
        </row>
        <row r="236">
          <cell r="B236" t="str">
            <v>07V01-3885</v>
          </cell>
          <cell r="W236" t="str">
            <v>Fluxo com Divergência maior do que 10%</v>
          </cell>
        </row>
        <row r="237">
          <cell r="B237" t="str">
            <v>07V01-4056</v>
          </cell>
          <cell r="W237" t="str">
            <v>Fluxo financeiro (Extrato auditado)</v>
          </cell>
        </row>
        <row r="238">
          <cell r="B238" t="str">
            <v>07V01-4372</v>
          </cell>
          <cell r="W238" t="str">
            <v>Fluxo com Divergência maior do que 10%</v>
          </cell>
        </row>
        <row r="239">
          <cell r="B239" t="str">
            <v>07V01-4641</v>
          </cell>
          <cell r="W239" t="str">
            <v>Fluxo com Divergência maior do que 10%</v>
          </cell>
        </row>
        <row r="240">
          <cell r="B240" t="str">
            <v>07V01-4664</v>
          </cell>
          <cell r="W240" t="str">
            <v>Fluxo com Divergência maior do que 10%</v>
          </cell>
        </row>
        <row r="241">
          <cell r="B241" t="str">
            <v>07V01-4667</v>
          </cell>
          <cell r="W241" t="str">
            <v>Fluxo com Divergência de 5% a 10%</v>
          </cell>
        </row>
        <row r="242">
          <cell r="B242" t="str">
            <v>07V01-4669</v>
          </cell>
          <cell r="W242" t="str">
            <v>Fluxo com Divergência de até 2%</v>
          </cell>
        </row>
        <row r="243">
          <cell r="B243" t="str">
            <v>07V01-4680</v>
          </cell>
          <cell r="W243" t="str">
            <v>Não Auditado (Pendente contrato)</v>
          </cell>
        </row>
        <row r="244">
          <cell r="B244" t="str">
            <v>07V01-4687</v>
          </cell>
          <cell r="W244" t="str">
            <v>Fluxo ok</v>
          </cell>
        </row>
        <row r="245">
          <cell r="B245" t="str">
            <v>07V01-4699</v>
          </cell>
          <cell r="W245" t="str">
            <v>Fluxo ok</v>
          </cell>
        </row>
        <row r="246">
          <cell r="B246" t="str">
            <v>07V01-4704</v>
          </cell>
          <cell r="W246" t="str">
            <v>Não Auditado (Pendente contrato)</v>
          </cell>
        </row>
        <row r="247">
          <cell r="B247" t="str">
            <v>07V01-4710</v>
          </cell>
          <cell r="W247" t="str">
            <v>Fluxo ok</v>
          </cell>
        </row>
        <row r="248">
          <cell r="B248" t="str">
            <v>07V01-4713</v>
          </cell>
          <cell r="W248" t="str">
            <v>Fluxo com Divergência maior do que 10%</v>
          </cell>
        </row>
        <row r="249">
          <cell r="B249" t="str">
            <v>07V01-4718</v>
          </cell>
          <cell r="W249" t="str">
            <v>Fluxo com Divergência maior do que 10%</v>
          </cell>
        </row>
        <row r="250">
          <cell r="B250" t="str">
            <v>07V01-4726</v>
          </cell>
          <cell r="W250" t="str">
            <v>Fluxo com Divergência maior do que 10%</v>
          </cell>
        </row>
        <row r="251">
          <cell r="B251" t="str">
            <v>07V01-4730</v>
          </cell>
          <cell r="W251" t="str">
            <v>Fluxo com Divergência de até 2%</v>
          </cell>
        </row>
        <row r="252">
          <cell r="B252" t="str">
            <v>07V01-4731</v>
          </cell>
          <cell r="W252" t="str">
            <v>Fluxo com Divergência de até 2%</v>
          </cell>
        </row>
        <row r="253">
          <cell r="B253" t="str">
            <v>07V01-4732</v>
          </cell>
          <cell r="W253" t="str">
            <v>Fluxo com Divergência maior do que 10%</v>
          </cell>
        </row>
        <row r="254">
          <cell r="B254" t="str">
            <v>07V01-4735</v>
          </cell>
          <cell r="W254" t="str">
            <v>Fluxo com Divergência maior do que 10%</v>
          </cell>
        </row>
        <row r="255">
          <cell r="B255" t="str">
            <v>07V01-4739</v>
          </cell>
          <cell r="W255" t="str">
            <v>Fluxo ok</v>
          </cell>
        </row>
        <row r="256">
          <cell r="B256" t="str">
            <v>07V01-4740</v>
          </cell>
          <cell r="W256" t="str">
            <v>Fluxo ok</v>
          </cell>
        </row>
        <row r="257">
          <cell r="B257" t="str">
            <v>07V01-4756</v>
          </cell>
          <cell r="W257" t="str">
            <v>Fluxo financeiro (Extrato auditado)</v>
          </cell>
        </row>
        <row r="258">
          <cell r="B258" t="str">
            <v>07V01-4761</v>
          </cell>
          <cell r="W258" t="str">
            <v>Fluxo com Divergência maior do que 10%</v>
          </cell>
        </row>
        <row r="259">
          <cell r="B259" t="str">
            <v>07V01-4766</v>
          </cell>
          <cell r="W259" t="str">
            <v>Fluxo com Divergência maior do que 10%</v>
          </cell>
        </row>
        <row r="260">
          <cell r="B260" t="str">
            <v>07V01-4767</v>
          </cell>
          <cell r="W260" t="str">
            <v>Fluxo ok</v>
          </cell>
        </row>
        <row r="261">
          <cell r="B261" t="str">
            <v>07V01-4769</v>
          </cell>
          <cell r="W261" t="str">
            <v>Fluxo com Divergência de até 2%</v>
          </cell>
        </row>
        <row r="262">
          <cell r="B262" t="str">
            <v>07V01-4772</v>
          </cell>
          <cell r="W262" t="str">
            <v>Fluxo com Divergência maior do que 10%</v>
          </cell>
        </row>
        <row r="263">
          <cell r="B263" t="str">
            <v>07V01-4775</v>
          </cell>
          <cell r="W263" t="str">
            <v>Fluxo ok</v>
          </cell>
        </row>
        <row r="264">
          <cell r="B264" t="str">
            <v>07V01-4782</v>
          </cell>
          <cell r="W264" t="str">
            <v>Fluxo com Divergência de até 2%</v>
          </cell>
        </row>
        <row r="265">
          <cell r="B265" t="str">
            <v>07V01-4790</v>
          </cell>
          <cell r="W265" t="str">
            <v>Fluxo ok</v>
          </cell>
        </row>
        <row r="266">
          <cell r="B266" t="str">
            <v>07V01-4791</v>
          </cell>
          <cell r="W266" t="str">
            <v>Fluxo ok</v>
          </cell>
        </row>
        <row r="267">
          <cell r="B267" t="str">
            <v>07V01-4793</v>
          </cell>
          <cell r="W267" t="str">
            <v>Fluxo com Divergência de até 2%</v>
          </cell>
        </row>
        <row r="268">
          <cell r="B268" t="str">
            <v>07V01-4794</v>
          </cell>
          <cell r="W268" t="str">
            <v>Fluxo ok</v>
          </cell>
        </row>
        <row r="269">
          <cell r="B269" t="str">
            <v>07V01-4798</v>
          </cell>
          <cell r="W269" t="str">
            <v>Fluxo com Divergência maior do que 10%</v>
          </cell>
        </row>
        <row r="270">
          <cell r="B270" t="str">
            <v>07V01-4799</v>
          </cell>
          <cell r="W270" t="str">
            <v>Fluxo com Divergência maior do que 10%</v>
          </cell>
        </row>
        <row r="271">
          <cell r="B271" t="str">
            <v>07V01-4801</v>
          </cell>
          <cell r="W271" t="str">
            <v>Fluxo com Divergência de até 2%</v>
          </cell>
        </row>
        <row r="272">
          <cell r="B272" t="str">
            <v>07V01-4802</v>
          </cell>
          <cell r="W272" t="str">
            <v>Fluxo com Divergência maior do que 10%</v>
          </cell>
        </row>
        <row r="273">
          <cell r="B273" t="str">
            <v>07V01-4806</v>
          </cell>
          <cell r="W273" t="str">
            <v>Fluxo ok</v>
          </cell>
        </row>
        <row r="274">
          <cell r="B274" t="str">
            <v>07V01-4808</v>
          </cell>
          <cell r="W274" t="str">
            <v>Fluxo com Divergência de até 2%</v>
          </cell>
        </row>
        <row r="275">
          <cell r="B275" t="str">
            <v>07V01-4809</v>
          </cell>
          <cell r="W275" t="str">
            <v>Fluxo com Divergência de até 2%</v>
          </cell>
        </row>
        <row r="276">
          <cell r="B276" t="str">
            <v>07V01-4819</v>
          </cell>
          <cell r="W276" t="str">
            <v>Fluxo com Divergência de 5% a 10%</v>
          </cell>
        </row>
        <row r="277">
          <cell r="B277" t="str">
            <v>07V01-4828</v>
          </cell>
          <cell r="W277" t="str">
            <v>Fluxo com Divergência de 2% a 5%</v>
          </cell>
        </row>
        <row r="278">
          <cell r="B278" t="str">
            <v>07V01-4829</v>
          </cell>
          <cell r="W278" t="str">
            <v>Fluxo com Divergência de até 2%</v>
          </cell>
        </row>
        <row r="279">
          <cell r="B279" t="str">
            <v>07V01-4831</v>
          </cell>
          <cell r="W279" t="str">
            <v>Fluxo com Divergência de até 2%</v>
          </cell>
        </row>
        <row r="280">
          <cell r="B280" t="str">
            <v>07V01-4832</v>
          </cell>
          <cell r="W280" t="str">
            <v>Fluxo ok</v>
          </cell>
        </row>
        <row r="281">
          <cell r="B281" t="str">
            <v>07V01-4845</v>
          </cell>
          <cell r="W281" t="str">
            <v>Não Auditado (Pendente contrato)</v>
          </cell>
        </row>
        <row r="282">
          <cell r="B282" t="str">
            <v>07V01-4860</v>
          </cell>
          <cell r="W282" t="str">
            <v>Fluxo com Divergência maior do que 10%</v>
          </cell>
        </row>
        <row r="283">
          <cell r="B283" t="str">
            <v>07V01-4862</v>
          </cell>
          <cell r="W283" t="str">
            <v>Fluxo com Divergência de até 2%</v>
          </cell>
        </row>
        <row r="284">
          <cell r="B284" t="str">
            <v>07V01-4869</v>
          </cell>
          <cell r="W284" t="str">
            <v>Fluxo com Divergência de até 2%</v>
          </cell>
        </row>
        <row r="285">
          <cell r="B285" t="str">
            <v>07V01-4871</v>
          </cell>
          <cell r="W285" t="str">
            <v>Fluxo com Divergência de até 2%</v>
          </cell>
        </row>
        <row r="286">
          <cell r="B286" t="str">
            <v>07V01-4877</v>
          </cell>
          <cell r="W286" t="str">
            <v>Fluxo com Divergência de até 2%</v>
          </cell>
        </row>
        <row r="287">
          <cell r="B287" t="str">
            <v>07V01-4881</v>
          </cell>
          <cell r="W287" t="str">
            <v>Fluxo com Divergência maior do que 10%</v>
          </cell>
        </row>
        <row r="288">
          <cell r="B288" t="str">
            <v>07V01-4884</v>
          </cell>
          <cell r="W288" t="str">
            <v>Fluxo com Divergência de até 2%</v>
          </cell>
        </row>
        <row r="289">
          <cell r="B289" t="str">
            <v>07V01-4887</v>
          </cell>
          <cell r="W289" t="str">
            <v>Fluxo com Divergência maior do que 10%</v>
          </cell>
        </row>
        <row r="290">
          <cell r="B290" t="str">
            <v>07V01-4889</v>
          </cell>
          <cell r="W290" t="str">
            <v>Fluxo com Divergência de até 2%</v>
          </cell>
        </row>
        <row r="291">
          <cell r="B291" t="str">
            <v>07V01-4890</v>
          </cell>
          <cell r="W291" t="str">
            <v>Fluxo com Divergência de até 2%</v>
          </cell>
        </row>
        <row r="292">
          <cell r="B292" t="str">
            <v>07V01-4891</v>
          </cell>
          <cell r="W292" t="str">
            <v>Fluxo com Divergência de até 2%</v>
          </cell>
        </row>
        <row r="293">
          <cell r="B293" t="str">
            <v>07V01-4892</v>
          </cell>
          <cell r="W293" t="str">
            <v>Fluxo com Divergência de 2% a 5%</v>
          </cell>
        </row>
        <row r="294">
          <cell r="B294" t="str">
            <v>07V01-4895</v>
          </cell>
          <cell r="W294" t="str">
            <v>Fluxo ok</v>
          </cell>
        </row>
        <row r="295">
          <cell r="B295" t="str">
            <v>07V01-4896</v>
          </cell>
          <cell r="W295" t="str">
            <v>Fluxo com Divergência de até 2%</v>
          </cell>
        </row>
        <row r="296">
          <cell r="B296" t="str">
            <v>07V01-4897</v>
          </cell>
          <cell r="W296" t="str">
            <v>Fluxo ok</v>
          </cell>
        </row>
        <row r="297">
          <cell r="B297" t="str">
            <v>07V01-4898</v>
          </cell>
          <cell r="W297" t="str">
            <v>Fluxo ok</v>
          </cell>
        </row>
        <row r="298">
          <cell r="B298" t="str">
            <v>07V01-4899</v>
          </cell>
          <cell r="W298" t="str">
            <v>Fluxo ok</v>
          </cell>
        </row>
        <row r="299">
          <cell r="B299" t="str">
            <v>07V01-4900</v>
          </cell>
          <cell r="W299" t="str">
            <v>Fluxo ok</v>
          </cell>
        </row>
        <row r="300">
          <cell r="B300" t="str">
            <v>07V01-4901</v>
          </cell>
          <cell r="W300" t="str">
            <v>Fluxo ok</v>
          </cell>
        </row>
        <row r="301">
          <cell r="B301" t="str">
            <v>07V01-4902</v>
          </cell>
          <cell r="W301" t="str">
            <v>Fluxo ok</v>
          </cell>
        </row>
        <row r="302">
          <cell r="B302" t="str">
            <v>07V01-4903</v>
          </cell>
          <cell r="W302" t="str">
            <v>Fluxo ok</v>
          </cell>
        </row>
        <row r="303">
          <cell r="B303" t="str">
            <v>07V01-4905</v>
          </cell>
          <cell r="W303" t="str">
            <v>Fluxo ok</v>
          </cell>
        </row>
        <row r="304">
          <cell r="B304" t="str">
            <v>07V01-4907</v>
          </cell>
          <cell r="W304" t="str">
            <v>Fluxo ok</v>
          </cell>
        </row>
        <row r="305">
          <cell r="B305" t="str">
            <v>07V01-4913</v>
          </cell>
          <cell r="W305" t="str">
            <v>Fluxo ok</v>
          </cell>
        </row>
        <row r="306">
          <cell r="B306" t="str">
            <v>07V01-4914</v>
          </cell>
          <cell r="W306" t="str">
            <v>Fluxo ok</v>
          </cell>
        </row>
        <row r="307">
          <cell r="B307" t="str">
            <v>07V01-4916</v>
          </cell>
          <cell r="W307" t="str">
            <v>Fluxo ok</v>
          </cell>
        </row>
        <row r="308">
          <cell r="B308" t="str">
            <v>07V01-4917</v>
          </cell>
          <cell r="W308" t="str">
            <v>Fluxo ok</v>
          </cell>
        </row>
        <row r="309">
          <cell r="B309" t="str">
            <v>07V01-4919</v>
          </cell>
          <cell r="W309" t="str">
            <v>Fluxo ok</v>
          </cell>
        </row>
        <row r="310">
          <cell r="B310" t="str">
            <v>07V01-4920</v>
          </cell>
          <cell r="W310" t="str">
            <v>Fluxo ok</v>
          </cell>
        </row>
        <row r="311">
          <cell r="B311" t="str">
            <v>07V01-4922</v>
          </cell>
          <cell r="W311" t="str">
            <v>Não Auditado (Pendente contrato)</v>
          </cell>
        </row>
        <row r="312">
          <cell r="B312" t="str">
            <v>07V01-4923</v>
          </cell>
          <cell r="W312" t="str">
            <v>Fluxo ok</v>
          </cell>
        </row>
        <row r="313">
          <cell r="B313" t="str">
            <v>07V01-4924</v>
          </cell>
          <cell r="W313" t="str">
            <v>Fluxo ok</v>
          </cell>
        </row>
        <row r="314">
          <cell r="B314" t="str">
            <v>07V01-4925</v>
          </cell>
          <cell r="W314" t="str">
            <v>Fluxo ok</v>
          </cell>
        </row>
        <row r="315">
          <cell r="B315" t="str">
            <v>07V01-4926</v>
          </cell>
          <cell r="W315" t="str">
            <v>Fluxo ok</v>
          </cell>
        </row>
        <row r="316">
          <cell r="B316" t="str">
            <v>07V01-4927</v>
          </cell>
          <cell r="W316" t="str">
            <v>Fluxo ok</v>
          </cell>
        </row>
        <row r="317">
          <cell r="B317" t="str">
            <v>12V01-2</v>
          </cell>
          <cell r="W317" t="str">
            <v>Fluxo ok</v>
          </cell>
        </row>
        <row r="318">
          <cell r="B318" t="str">
            <v>12V01-20</v>
          </cell>
          <cell r="W318" t="str">
            <v>Fluxo ok</v>
          </cell>
        </row>
        <row r="319">
          <cell r="B319" t="str">
            <v>12V01-21</v>
          </cell>
          <cell r="W319" t="str">
            <v>Fluxo ok</v>
          </cell>
        </row>
        <row r="320">
          <cell r="B320" t="str">
            <v>12V01-27</v>
          </cell>
          <cell r="W320" t="str">
            <v>Fluxo ok</v>
          </cell>
        </row>
        <row r="321">
          <cell r="B321" t="str">
            <v>12V01-29</v>
          </cell>
          <cell r="W321" t="str">
            <v>Fluxo ok</v>
          </cell>
        </row>
        <row r="322">
          <cell r="B322" t="str">
            <v>12V01-3</v>
          </cell>
          <cell r="W322" t="str">
            <v>Fluxo ok</v>
          </cell>
        </row>
        <row r="323">
          <cell r="B323" t="str">
            <v>12V01-33</v>
          </cell>
          <cell r="W323" t="str">
            <v>Fluxo ok</v>
          </cell>
        </row>
        <row r="324">
          <cell r="B324" t="str">
            <v>12V01-35</v>
          </cell>
          <cell r="W324" t="str">
            <v>Fluxo ok</v>
          </cell>
        </row>
        <row r="325">
          <cell r="B325" t="str">
            <v>12V01-36</v>
          </cell>
          <cell r="W325" t="str">
            <v>Fluxo ok</v>
          </cell>
        </row>
        <row r="326">
          <cell r="B326" t="str">
            <v>12V01-37</v>
          </cell>
          <cell r="W326" t="str">
            <v>Fluxo ok</v>
          </cell>
        </row>
        <row r="327">
          <cell r="B327" t="str">
            <v>12V01-42</v>
          </cell>
          <cell r="W327" t="str">
            <v>Fluxo ok</v>
          </cell>
        </row>
        <row r="328">
          <cell r="B328" t="str">
            <v>12V01-43</v>
          </cell>
          <cell r="W328" t="str">
            <v>Fluxo ok</v>
          </cell>
        </row>
        <row r="329">
          <cell r="B329" t="str">
            <v>12V01-45</v>
          </cell>
          <cell r="W329" t="str">
            <v>Fluxo ok</v>
          </cell>
        </row>
        <row r="330">
          <cell r="B330" t="str">
            <v>12V01-8</v>
          </cell>
          <cell r="W330" t="str">
            <v>Fluxo ok</v>
          </cell>
        </row>
        <row r="331">
          <cell r="B331" t="str">
            <v>13V01-11</v>
          </cell>
          <cell r="W331" t="str">
            <v>Fluxo ok</v>
          </cell>
        </row>
        <row r="332">
          <cell r="B332" t="str">
            <v>13V01-12</v>
          </cell>
          <cell r="W332" t="str">
            <v>Fluxo ok</v>
          </cell>
        </row>
        <row r="333">
          <cell r="B333" t="str">
            <v>13V01-14</v>
          </cell>
          <cell r="W333" t="str">
            <v>Fluxo ok</v>
          </cell>
        </row>
        <row r="334">
          <cell r="B334" t="str">
            <v>13V01-16</v>
          </cell>
          <cell r="W334" t="str">
            <v>Fluxo ok</v>
          </cell>
        </row>
        <row r="335">
          <cell r="B335" t="str">
            <v>13V01-20</v>
          </cell>
          <cell r="W335" t="str">
            <v>Fluxo ok</v>
          </cell>
        </row>
        <row r="336">
          <cell r="B336" t="str">
            <v>13V01-22</v>
          </cell>
          <cell r="W336" t="str">
            <v>Fluxo ok</v>
          </cell>
        </row>
        <row r="337">
          <cell r="B337" t="str">
            <v>13V01-24</v>
          </cell>
          <cell r="W337" t="str">
            <v>Fluxo ok</v>
          </cell>
        </row>
        <row r="338">
          <cell r="B338" t="str">
            <v>13V01-25</v>
          </cell>
          <cell r="W338" t="str">
            <v>Fluxo ok</v>
          </cell>
        </row>
        <row r="339">
          <cell r="B339" t="str">
            <v>13V01-27</v>
          </cell>
          <cell r="W339" t="str">
            <v>Fluxo financeiro (Extrato auditado)</v>
          </cell>
        </row>
        <row r="340">
          <cell r="B340" t="str">
            <v>13V01-3</v>
          </cell>
          <cell r="W340" t="str">
            <v>Fluxo ok</v>
          </cell>
        </row>
        <row r="341">
          <cell r="B341" t="str">
            <v>13V01-4</v>
          </cell>
          <cell r="W341" t="str">
            <v>Fluxo ok</v>
          </cell>
        </row>
        <row r="342">
          <cell r="B342" t="str">
            <v>13V01-5</v>
          </cell>
          <cell r="W342" t="str">
            <v>Fluxo ok</v>
          </cell>
        </row>
        <row r="343">
          <cell r="B343" t="str">
            <v>13V01-8</v>
          </cell>
          <cell r="W343" t="str">
            <v>Fluxo ok</v>
          </cell>
        </row>
        <row r="344">
          <cell r="B344" t="str">
            <v>18V01-1</v>
          </cell>
          <cell r="W344" t="str">
            <v>Fluxo ok</v>
          </cell>
        </row>
        <row r="345">
          <cell r="B345" t="str">
            <v>18V01-10</v>
          </cell>
          <cell r="W345" t="str">
            <v>Fluxo ok</v>
          </cell>
        </row>
        <row r="346">
          <cell r="B346" t="str">
            <v>18V01-11</v>
          </cell>
          <cell r="W346" t="str">
            <v>Fluxo ok</v>
          </cell>
        </row>
        <row r="347">
          <cell r="B347" t="str">
            <v>18V01-12</v>
          </cell>
          <cell r="W347" t="str">
            <v>Fluxo ok</v>
          </cell>
        </row>
        <row r="348">
          <cell r="B348" t="str">
            <v>18V01-13</v>
          </cell>
          <cell r="W348" t="str">
            <v>Fluxo ok</v>
          </cell>
        </row>
        <row r="349">
          <cell r="B349" t="str">
            <v>18V01-14</v>
          </cell>
          <cell r="W349" t="str">
            <v>Fluxo ok</v>
          </cell>
        </row>
        <row r="350">
          <cell r="B350" t="str">
            <v>18V01-15</v>
          </cell>
          <cell r="W350" t="str">
            <v>Fluxo ok</v>
          </cell>
        </row>
        <row r="351">
          <cell r="B351" t="str">
            <v>18V01-16</v>
          </cell>
          <cell r="W351" t="str">
            <v>Fluxo ok</v>
          </cell>
        </row>
        <row r="352">
          <cell r="B352" t="str">
            <v>18V01-17</v>
          </cell>
          <cell r="W352" t="str">
            <v>Fluxo ok</v>
          </cell>
        </row>
        <row r="353">
          <cell r="B353" t="str">
            <v>18V01-20</v>
          </cell>
          <cell r="W353" t="str">
            <v>Fluxo ok</v>
          </cell>
        </row>
        <row r="354">
          <cell r="B354" t="str">
            <v>18V01-21</v>
          </cell>
          <cell r="W354" t="str">
            <v>Fluxo ok</v>
          </cell>
        </row>
        <row r="355">
          <cell r="B355" t="str">
            <v>18V01-22</v>
          </cell>
          <cell r="W355" t="str">
            <v>Fluxo ok</v>
          </cell>
        </row>
        <row r="356">
          <cell r="B356" t="str">
            <v>18V01-23</v>
          </cell>
          <cell r="W356" t="str">
            <v>Fluxo ok</v>
          </cell>
        </row>
        <row r="357">
          <cell r="B357" t="str">
            <v>18V01-24</v>
          </cell>
          <cell r="W357" t="str">
            <v>Fluxo ok</v>
          </cell>
        </row>
        <row r="358">
          <cell r="B358" t="str">
            <v>18V01-25</v>
          </cell>
          <cell r="W358" t="str">
            <v>Fluxo ok</v>
          </cell>
        </row>
        <row r="359">
          <cell r="B359" t="str">
            <v>18V01-26</v>
          </cell>
          <cell r="W359" t="str">
            <v>Fluxo ok</v>
          </cell>
        </row>
        <row r="360">
          <cell r="B360" t="str">
            <v>18V01-27</v>
          </cell>
          <cell r="W360" t="str">
            <v>Fluxo ok</v>
          </cell>
        </row>
        <row r="361">
          <cell r="B361" t="str">
            <v>18V01-28</v>
          </cell>
          <cell r="W361" t="str">
            <v>Fluxo ok</v>
          </cell>
        </row>
        <row r="362">
          <cell r="B362" t="str">
            <v>18V01-29</v>
          </cell>
          <cell r="W362" t="str">
            <v>Fluxo ok</v>
          </cell>
        </row>
        <row r="363">
          <cell r="B363" t="str">
            <v>18V01-7</v>
          </cell>
          <cell r="W363" t="str">
            <v>Não Auditado (Pendente contrato)</v>
          </cell>
        </row>
        <row r="364">
          <cell r="B364" t="str">
            <v>18V01-8</v>
          </cell>
          <cell r="W364" t="str">
            <v>Fluxo ok</v>
          </cell>
        </row>
        <row r="365">
          <cell r="B365" t="str">
            <v>06V01-3091</v>
          </cell>
          <cell r="W365" t="str">
            <v>Fluxo ok</v>
          </cell>
        </row>
        <row r="366">
          <cell r="B366" t="str">
            <v>06V01-3089</v>
          </cell>
          <cell r="W366" t="str">
            <v>Não Auditado (Pendente contrato)</v>
          </cell>
        </row>
        <row r="367">
          <cell r="B367" t="str">
            <v>06V01-3601</v>
          </cell>
          <cell r="W367" t="str">
            <v>Não Auditado (Pendente contrato)</v>
          </cell>
        </row>
        <row r="368">
          <cell r="B368" t="str">
            <v>06V01-3424</v>
          </cell>
          <cell r="W368" t="str">
            <v>Fluxo ok</v>
          </cell>
        </row>
        <row r="369">
          <cell r="B369" t="str">
            <v>06V01-2060</v>
          </cell>
          <cell r="W369" t="str">
            <v>Não Auditado (Pendente contrato)</v>
          </cell>
        </row>
        <row r="370">
          <cell r="B370" t="str">
            <v>06V01-2390</v>
          </cell>
          <cell r="W370" t="str">
            <v>Não Auditado (Pendente contrato)</v>
          </cell>
        </row>
        <row r="371">
          <cell r="B371" t="str">
            <v>06V01-2389</v>
          </cell>
          <cell r="W371" t="str">
            <v>Não Auditado (Pendente contrato)</v>
          </cell>
        </row>
        <row r="372">
          <cell r="B372" t="str">
            <v>06V01-3598</v>
          </cell>
          <cell r="W372" t="str">
            <v>Não Auditado (Pendente contrato)</v>
          </cell>
        </row>
        <row r="373">
          <cell r="B373" t="str">
            <v>06V01-3597</v>
          </cell>
          <cell r="W373" t="str">
            <v>Não Auditado (Pendente contrato)</v>
          </cell>
        </row>
        <row r="374">
          <cell r="B374" t="str">
            <v>06V01-3547</v>
          </cell>
          <cell r="W374" t="str">
            <v>Fluxo ok</v>
          </cell>
        </row>
        <row r="375">
          <cell r="B375" t="str">
            <v>06V01-2463</v>
          </cell>
          <cell r="W375" t="str">
            <v>Não Auditado (Pendente contrato)</v>
          </cell>
        </row>
        <row r="376">
          <cell r="B376" t="str">
            <v>06V01-2658</v>
          </cell>
          <cell r="W376" t="str">
            <v>Não Auditado (Pendente contrato)</v>
          </cell>
        </row>
        <row r="377">
          <cell r="B377" t="str">
            <v>06V01-2665</v>
          </cell>
          <cell r="W377" t="str">
            <v>Fluxo ok</v>
          </cell>
        </row>
        <row r="378">
          <cell r="B378" t="str">
            <v>06V01-3599</v>
          </cell>
          <cell r="W378" t="str">
            <v>Não Auditado (Pendente contrato)</v>
          </cell>
        </row>
        <row r="379">
          <cell r="B379" t="str">
            <v>06V01-3582</v>
          </cell>
          <cell r="W379" t="str">
            <v>Não Auditado (Pendente contrato)</v>
          </cell>
        </row>
        <row r="380">
          <cell r="B380" t="str">
            <v>06V01-5014</v>
          </cell>
          <cell r="W380" t="str">
            <v>Fluxo ok</v>
          </cell>
        </row>
        <row r="381">
          <cell r="B381" t="str">
            <v>06V01-5009</v>
          </cell>
          <cell r="W381" t="str">
            <v>Fluxo financeiro (Extrato auditado)</v>
          </cell>
        </row>
        <row r="382">
          <cell r="B382" t="str">
            <v>18V01-31</v>
          </cell>
          <cell r="W382" t="str">
            <v>Fluxo financeiro (Extrato auditado)</v>
          </cell>
        </row>
        <row r="383">
          <cell r="B383" t="str">
            <v>18V01-32</v>
          </cell>
          <cell r="W383" t="str">
            <v>Fluxo financeiro (Extrato auditado)</v>
          </cell>
        </row>
        <row r="384">
          <cell r="B384" t="str">
            <v>18V01-33</v>
          </cell>
          <cell r="W384" t="str">
            <v>Fluxo financeiro (Extrato auditado)</v>
          </cell>
        </row>
        <row r="385">
          <cell r="B385" t="str">
            <v>18V01-34</v>
          </cell>
          <cell r="W385" t="str">
            <v>Fluxo financeiro (Extrato auditado)</v>
          </cell>
        </row>
        <row r="386">
          <cell r="B386" t="str">
            <v>18V01-35</v>
          </cell>
          <cell r="W386" t="str">
            <v>Fluxo financeiro (Extrato auditado)</v>
          </cell>
        </row>
        <row r="387">
          <cell r="B387" t="str">
            <v>06V01-5025</v>
          </cell>
          <cell r="W387" t="str">
            <v>Fluxo ok</v>
          </cell>
        </row>
        <row r="388">
          <cell r="B388" t="str">
            <v>07V01-4931</v>
          </cell>
          <cell r="W388" t="str">
            <v>Fluxo financeiro (Extrato auditado)</v>
          </cell>
        </row>
        <row r="389">
          <cell r="B389" t="str">
            <v>07V01-4932</v>
          </cell>
          <cell r="W389" t="str">
            <v>Fluxo financeiro (Extrato auditado)</v>
          </cell>
        </row>
        <row r="390">
          <cell r="B390" t="str">
            <v>06V01-5007</v>
          </cell>
          <cell r="W390" t="str">
            <v>Não Auditado (Pendente contrato)</v>
          </cell>
        </row>
        <row r="391">
          <cell r="B391" t="str">
            <v>06V01-5008</v>
          </cell>
          <cell r="W391" t="str">
            <v>Não Auditado (Pendente contrato)</v>
          </cell>
        </row>
        <row r="392">
          <cell r="B392" t="str">
            <v>06V01-5010</v>
          </cell>
          <cell r="W392" t="str">
            <v>Não Auditado (Pendente contrato)</v>
          </cell>
        </row>
        <row r="393">
          <cell r="B393" t="str">
            <v>06V01-5006</v>
          </cell>
          <cell r="W393" t="str">
            <v>Não Auditado (Pendente contrato)</v>
          </cell>
        </row>
        <row r="394">
          <cell r="B394" t="str">
            <v>06V01-5011</v>
          </cell>
          <cell r="W394" t="str">
            <v>Não Auditado (Pendente contrato)</v>
          </cell>
        </row>
        <row r="395">
          <cell r="B395" t="str">
            <v>06V01-5012</v>
          </cell>
          <cell r="W395" t="str">
            <v>Fluxo financeiro (Extrato auditado)</v>
          </cell>
        </row>
        <row r="396">
          <cell r="B396" t="str">
            <v>06V01-5026</v>
          </cell>
          <cell r="W396" t="str">
            <v>Fluxo ok</v>
          </cell>
        </row>
        <row r="397">
          <cell r="B397" t="str">
            <v>06V01-5016</v>
          </cell>
          <cell r="W397" t="str">
            <v>Fluxo ok</v>
          </cell>
        </row>
        <row r="398">
          <cell r="B398" t="str">
            <v>06V01-5027</v>
          </cell>
          <cell r="W398" t="str">
            <v>Fluxo ok</v>
          </cell>
        </row>
        <row r="399">
          <cell r="B399" t="str">
            <v>06V01-5031</v>
          </cell>
          <cell r="W399" t="str">
            <v>Fluxo ok</v>
          </cell>
        </row>
        <row r="400">
          <cell r="B400" t="str">
            <v>06V01-5004</v>
          </cell>
          <cell r="W400" t="str">
            <v>Fluxo ok</v>
          </cell>
        </row>
        <row r="401">
          <cell r="B401" t="str">
            <v>06V01-5005</v>
          </cell>
          <cell r="W401" t="str">
            <v>Não Auditado (Pendente contrato)</v>
          </cell>
        </row>
        <row r="402">
          <cell r="B402" t="str">
            <v>06V01-5023</v>
          </cell>
          <cell r="W402" t="str">
            <v>Fluxo ok</v>
          </cell>
        </row>
        <row r="403">
          <cell r="B403" t="str">
            <v>06V01-5033</v>
          </cell>
          <cell r="W403" t="str">
            <v>Fluxo ok</v>
          </cell>
        </row>
        <row r="404">
          <cell r="B404" t="str">
            <v>07V01-4929</v>
          </cell>
          <cell r="W404" t="str">
            <v>Fluxo ok</v>
          </cell>
        </row>
        <row r="405">
          <cell r="B405" t="str">
            <v>06V01-5030</v>
          </cell>
          <cell r="W405" t="str">
            <v>Fluxo ok</v>
          </cell>
        </row>
        <row r="406">
          <cell r="B406" t="str">
            <v>06V01-5024</v>
          </cell>
          <cell r="W406" t="str">
            <v>Fluxo ok</v>
          </cell>
        </row>
        <row r="407">
          <cell r="B407" t="str">
            <v>06V01-5020</v>
          </cell>
          <cell r="W407" t="str">
            <v>Fluxo ok</v>
          </cell>
        </row>
        <row r="408">
          <cell r="B408" t="str">
            <v>06V01-5013</v>
          </cell>
          <cell r="W408" t="str">
            <v>Fluxo ok</v>
          </cell>
        </row>
        <row r="409">
          <cell r="B409" t="str">
            <v>06V01-5015</v>
          </cell>
          <cell r="W409" t="str">
            <v>Fluxo ok</v>
          </cell>
        </row>
        <row r="410">
          <cell r="B410" t="str">
            <v>12V01-46</v>
          </cell>
          <cell r="W410" t="str">
            <v>Fluxo ok</v>
          </cell>
        </row>
        <row r="411">
          <cell r="B411" t="str">
            <v>06V01-5028</v>
          </cell>
          <cell r="W411" t="str">
            <v>Fluxo ok</v>
          </cell>
        </row>
        <row r="412">
          <cell r="B412" t="str">
            <v>06V01-5022</v>
          </cell>
          <cell r="W412" t="str">
            <v>Fluxo ok</v>
          </cell>
        </row>
        <row r="413">
          <cell r="B413" t="str">
            <v>06V01-5029</v>
          </cell>
          <cell r="W413" t="str">
            <v>Fluxo ok</v>
          </cell>
        </row>
        <row r="414">
          <cell r="B414" t="str">
            <v>06V01-5019</v>
          </cell>
          <cell r="W414" t="str">
            <v>Fluxo ok</v>
          </cell>
        </row>
        <row r="415">
          <cell r="B415" t="str">
            <v>06V01-5021</v>
          </cell>
          <cell r="W415" t="str">
            <v>Fluxo ok</v>
          </cell>
        </row>
        <row r="416">
          <cell r="B416" t="str">
            <v>06V01-5018</v>
          </cell>
          <cell r="W416" t="str">
            <v>Fluxo ok</v>
          </cell>
        </row>
        <row r="417">
          <cell r="B417" t="str">
            <v>07V01-4934</v>
          </cell>
          <cell r="W417" t="str">
            <v>Fluxo ok</v>
          </cell>
        </row>
        <row r="418">
          <cell r="B418" t="str">
            <v>07V01-4937</v>
          </cell>
          <cell r="W418" t="str">
            <v>Fluxo ok</v>
          </cell>
        </row>
        <row r="419">
          <cell r="B419" t="str">
            <v>06V01-5017</v>
          </cell>
          <cell r="W419" t="str">
            <v>Fluxo ok</v>
          </cell>
        </row>
        <row r="420">
          <cell r="B420" t="str">
            <v>07V01-4938</v>
          </cell>
          <cell r="W420" t="str">
            <v>Fluxo ok</v>
          </cell>
        </row>
        <row r="421">
          <cell r="B421" t="str">
            <v>06V01-5037</v>
          </cell>
          <cell r="W421" t="str">
            <v>Fluxo ok</v>
          </cell>
        </row>
        <row r="422">
          <cell r="B422" t="str">
            <v>07V01-4943</v>
          </cell>
          <cell r="W422" t="str">
            <v>Fluxo ok</v>
          </cell>
        </row>
        <row r="423">
          <cell r="B423" t="str">
            <v>07V01-4940</v>
          </cell>
          <cell r="W423" t="str">
            <v>Fluxo ok</v>
          </cell>
        </row>
        <row r="424">
          <cell r="B424" t="str">
            <v>07V01-4946</v>
          </cell>
          <cell r="W424" t="str">
            <v>Fluxo ok</v>
          </cell>
        </row>
        <row r="425">
          <cell r="B425" t="str">
            <v>07V01-4945</v>
          </cell>
          <cell r="W425" t="str">
            <v>Fluxo ok</v>
          </cell>
        </row>
        <row r="426">
          <cell r="B426" t="str">
            <v>06V01-5036</v>
          </cell>
          <cell r="W426" t="str">
            <v>Fluxo ok</v>
          </cell>
        </row>
        <row r="427">
          <cell r="B427" t="str">
            <v>13V01-28</v>
          </cell>
          <cell r="W427" t="str">
            <v>Fluxo ok</v>
          </cell>
        </row>
        <row r="428">
          <cell r="B428" t="str">
            <v>06V01-5034</v>
          </cell>
          <cell r="W428" t="str">
            <v>Fluxo ok</v>
          </cell>
        </row>
        <row r="429">
          <cell r="B429" t="str">
            <v>06V01-5035</v>
          </cell>
          <cell r="W429" t="str">
            <v>Fluxo ok</v>
          </cell>
        </row>
        <row r="430">
          <cell r="B430" t="str">
            <v>07V01-4947</v>
          </cell>
          <cell r="W430" t="str">
            <v>Fluxo ok</v>
          </cell>
        </row>
        <row r="431">
          <cell r="B431" t="str">
            <v>07V01-4944</v>
          </cell>
          <cell r="W431" t="str">
            <v>Fluxo ok</v>
          </cell>
        </row>
        <row r="432">
          <cell r="B432" t="str">
            <v>07V01-4941</v>
          </cell>
          <cell r="W432" t="str">
            <v>Fluxo ok</v>
          </cell>
        </row>
        <row r="433">
          <cell r="B433" t="str">
            <v>07V01-4942</v>
          </cell>
          <cell r="W433" t="str">
            <v>Fluxo ok</v>
          </cell>
        </row>
        <row r="434">
          <cell r="B434"/>
          <cell r="W434"/>
        </row>
        <row r="435">
          <cell r="B435"/>
          <cell r="W435"/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xo de caixa"/>
      <sheetName val="fina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rols"/>
      <sheetName val="Ouput Graph"/>
      <sheetName val="Flow Chart"/>
      <sheetName val="Production"/>
      <sheetName val="Sales"/>
      <sheetName val="Prices"/>
      <sheetName val="Revenues"/>
      <sheetName val="Cash COGS"/>
      <sheetName val="SG&amp;A"/>
      <sheetName val="Capex"/>
      <sheetName val="Depreciation"/>
      <sheetName val="NWI"/>
      <sheetName val="Raw Data"/>
      <sheetName val="Pires-Beneficiation"/>
      <sheetName val="Pires-San Antonio"/>
      <sheetName val="Pires-Tailings"/>
      <sheetName val="Fernandinho MC"/>
      <sheetName val="Casa de Pedra HS"/>
      <sheetName val="Tailing Dams"/>
      <sheetName val="Pelletizer 1"/>
      <sheetName val="Pelletizer 2"/>
      <sheetName val="Fernandinho II"/>
      <sheetName val="ThirdParty Purchases"/>
      <sheetName val="Consolidation"/>
      <sheetName val="Gross Margin"/>
      <sheetName val="SOTP"/>
      <sheetName val="WACC"/>
      <sheetName val="Beta"/>
      <sheetName val="Ore_lump"/>
      <sheetName val="Ore_fines"/>
      <sheetName val="Summary of Changes"/>
      <sheetName val="Output PPT"/>
    </sheetNames>
    <sheetDataSet>
      <sheetData sheetId="0">
        <row r="4">
          <cell r="N4" t="str">
            <v>July 18, 2008</v>
          </cell>
        </row>
        <row r="16">
          <cell r="B16" t="str">
            <v>[Project]</v>
          </cell>
          <cell r="C16" t="str">
            <v>Project BlackDiamonds</v>
          </cell>
        </row>
        <row r="17">
          <cell r="C17" t="str">
            <v>Valuation model</v>
          </cell>
        </row>
      </sheetData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>
        <row r="1">
          <cell r="A1" t="str">
            <v>Base Case</v>
          </cell>
        </row>
        <row r="3">
          <cell r="B3" t="str">
            <v>Sum of the parts</v>
          </cell>
        </row>
        <row r="4">
          <cell r="C4" t="str">
            <v>Stack 1</v>
          </cell>
          <cell r="D4" t="str">
            <v>Invisible</v>
          </cell>
          <cell r="E4" t="str">
            <v>Stack 2</v>
          </cell>
          <cell r="F4" t="str">
            <v>Stack 3</v>
          </cell>
          <cell r="G4" t="str">
            <v>Stack 4</v>
          </cell>
          <cell r="H4" t="str">
            <v>Stack 5</v>
          </cell>
          <cell r="I4" t="str">
            <v>Stack 6</v>
          </cell>
          <cell r="J4" t="str">
            <v>Stack 7</v>
          </cell>
          <cell r="L4" t="str">
            <v>Stack 8</v>
          </cell>
          <cell r="M4" t="str">
            <v>Stack 9</v>
          </cell>
          <cell r="N4" t="str">
            <v>Stack 10</v>
          </cell>
          <cell r="O4" t="str">
            <v>Stack 11</v>
          </cell>
          <cell r="P4" t="str">
            <v>Stack 12</v>
          </cell>
        </row>
        <row r="5">
          <cell r="B5" t="str">
            <v>Pires Beneficiation Plant</v>
          </cell>
          <cell r="C5">
            <v>1331.5364190824716</v>
          </cell>
        </row>
        <row r="6">
          <cell r="B6" t="str">
            <v>Pires Magnetic Conc. Engenho/Santo Antonio</v>
          </cell>
          <cell r="D6">
            <v>1331.5364190824716</v>
          </cell>
          <cell r="E6">
            <v>657.69728886579685</v>
          </cell>
        </row>
        <row r="7">
          <cell r="B7" t="str">
            <v>Pires Magnetic Conc. Tailings</v>
          </cell>
          <cell r="D7">
            <v>1989.2337079482686</v>
          </cell>
          <cell r="F7">
            <v>422.91229687301262</v>
          </cell>
        </row>
        <row r="8">
          <cell r="B8" t="str">
            <v>Fernandinho I Magnetic Concentrator</v>
          </cell>
          <cell r="D8">
            <v>2412.1460048212812</v>
          </cell>
          <cell r="G8">
            <v>158.33108684998635</v>
          </cell>
        </row>
        <row r="9">
          <cell r="B9" t="str">
            <v>Fernandinho II Complex</v>
          </cell>
          <cell r="D9">
            <v>2570.4770916712673</v>
          </cell>
          <cell r="H9">
            <v>371.20473578768872</v>
          </cell>
        </row>
        <row r="10">
          <cell r="B10" t="str">
            <v>Casa de Pedra High Silica Itabirite</v>
          </cell>
          <cell r="D10">
            <v>2941.6818274589559</v>
          </cell>
          <cell r="I10">
            <v>1830.4096483244971</v>
          </cell>
        </row>
        <row r="11">
          <cell r="B11" t="str">
            <v>Tailing Dams (High Grade Fines)</v>
          </cell>
          <cell r="D11">
            <v>4772.0914757834526</v>
          </cell>
          <cell r="J11">
            <v>251.90694192779344</v>
          </cell>
        </row>
        <row r="13">
          <cell r="B13" t="str">
            <v>Pelletizing Plant 1</v>
          </cell>
          <cell r="D13">
            <v>5023.9984177112456</v>
          </cell>
          <cell r="L13">
            <v>741.56152210946937</v>
          </cell>
        </row>
        <row r="14">
          <cell r="B14" t="str">
            <v>Pelletizing Plant 2</v>
          </cell>
          <cell r="D14">
            <v>5765.559939820715</v>
          </cell>
          <cell r="M14">
            <v>497.32791834252293</v>
          </cell>
        </row>
        <row r="15">
          <cell r="B15" t="str">
            <v>Third Party Purchases</v>
          </cell>
          <cell r="D15">
            <v>6262.887858163238</v>
          </cell>
          <cell r="N15">
            <v>968.86718478955447</v>
          </cell>
        </row>
        <row r="16">
          <cell r="B16" t="str">
            <v xml:space="preserve">MRS </v>
          </cell>
          <cell r="D16">
            <v>7231.7550429527928</v>
          </cell>
          <cell r="O16">
            <v>1011</v>
          </cell>
        </row>
        <row r="17">
          <cell r="B17" t="str">
            <v>Total before upside</v>
          </cell>
          <cell r="P17">
            <v>8242.7550429527928</v>
          </cell>
        </row>
        <row r="18">
          <cell r="B18" t="str">
            <v>Resource upside</v>
          </cell>
          <cell r="D18">
            <v>8242.7550429527928</v>
          </cell>
          <cell r="P18">
            <v>510.59584662546763</v>
          </cell>
        </row>
        <row r="19">
          <cell r="B19" t="str">
            <v>Total with upside</v>
          </cell>
          <cell r="P19">
            <v>8753.3508895782597</v>
          </cell>
        </row>
        <row r="21">
          <cell r="C21">
            <v>6650462.0841048118</v>
          </cell>
          <cell r="D21">
            <v>7899941.0860961908</v>
          </cell>
        </row>
        <row r="22">
          <cell r="C22">
            <v>6650.4620841048099</v>
          </cell>
          <cell r="D22">
            <v>7899.9410860961898</v>
          </cell>
          <cell r="F22">
            <v>7231755.0429527937</v>
          </cell>
        </row>
        <row r="23">
          <cell r="C23">
            <v>5642.9956923055097</v>
          </cell>
          <cell r="D23">
            <v>6796.37081158816</v>
          </cell>
          <cell r="F23">
            <v>6650462.0841048118</v>
          </cell>
        </row>
        <row r="24">
          <cell r="C24">
            <v>7219.5051381094299</v>
          </cell>
          <cell r="D24">
            <v>8647.3412775254801</v>
          </cell>
        </row>
        <row r="25">
          <cell r="B25" t="str">
            <v>Train</v>
          </cell>
          <cell r="C25">
            <v>1011</v>
          </cell>
          <cell r="D25">
            <v>1011</v>
          </cell>
        </row>
        <row r="26">
          <cell r="B26" t="str">
            <v>Upside - resources</v>
          </cell>
          <cell r="C26">
            <v>408.47667730037415</v>
          </cell>
          <cell r="D26">
            <v>612.71501595056111</v>
          </cell>
        </row>
        <row r="28">
          <cell r="B28" t="str">
            <v>DCF</v>
          </cell>
          <cell r="F28" t="str">
            <v>FV/Adjusted R&amp;R</v>
          </cell>
          <cell r="G28" t="str">
            <v>FV/Adjusted R&amp;R</v>
          </cell>
          <cell r="H28" t="str">
            <v>FV/EBITDA '10E</v>
          </cell>
          <cell r="I28" t="str">
            <v>FV/EBITDA '10E</v>
          </cell>
        </row>
        <row r="29">
          <cell r="B29" t="str">
            <v>Base Case</v>
          </cell>
          <cell r="C29">
            <v>7661.4620841048099</v>
          </cell>
          <cell r="D29">
            <v>8910.9410860961907</v>
          </cell>
          <cell r="F29">
            <v>3.0492719321892756</v>
          </cell>
          <cell r="G29">
            <v>3.6221646428684964</v>
          </cell>
          <cell r="H29">
            <v>6.7575556915534349</v>
          </cell>
          <cell r="I29">
            <v>8.0271552824696641</v>
          </cell>
          <cell r="J29">
            <v>2181</v>
          </cell>
          <cell r="K29">
            <v>984.15201999999999</v>
          </cell>
        </row>
        <row r="30">
          <cell r="B30" t="str">
            <v>Base Case + Resource upside</v>
          </cell>
          <cell r="C30">
            <v>8069.9387614051839</v>
          </cell>
          <cell r="D30">
            <v>9523.6561020467525</v>
          </cell>
          <cell r="F30">
            <v>3.236560642551666</v>
          </cell>
          <cell r="G30">
            <v>3.9030977084120826</v>
          </cell>
          <cell r="H30">
            <v>7.1726101435072849</v>
          </cell>
          <cell r="I30">
            <v>8.649736960400439</v>
          </cell>
          <cell r="J30">
            <v>2181</v>
          </cell>
          <cell r="K30">
            <v>984.15201999999999</v>
          </cell>
        </row>
        <row r="31">
          <cell r="B31" t="str">
            <v>Sensitivity Case</v>
          </cell>
          <cell r="C31">
            <v>6653.9956923055097</v>
          </cell>
          <cell r="D31">
            <v>7807.37081158816</v>
          </cell>
          <cell r="F31">
            <v>2.5873432793697888</v>
          </cell>
          <cell r="G31">
            <v>3.1161718530894817</v>
          </cell>
          <cell r="H31">
            <v>6.134707471589584</v>
          </cell>
          <cell r="I31">
            <v>7.3885838428681838</v>
          </cell>
          <cell r="J31">
            <v>2181</v>
          </cell>
          <cell r="K31">
            <v>919.84755889971302</v>
          </cell>
        </row>
        <row r="32">
          <cell r="B32" t="str">
            <v>Sensitivity Case + Resource upside</v>
          </cell>
          <cell r="C32">
            <v>7062.4723696058836</v>
          </cell>
          <cell r="D32">
            <v>8420.0858275387218</v>
          </cell>
          <cell r="F32">
            <v>2.7746319897321796</v>
          </cell>
          <cell r="G32">
            <v>3.3971049186330684</v>
          </cell>
          <cell r="H32">
            <v>6.5787774409538322</v>
          </cell>
          <cell r="I32">
            <v>8.054688796914558</v>
          </cell>
          <cell r="J32">
            <v>2181</v>
          </cell>
          <cell r="K32">
            <v>919.84755889971302</v>
          </cell>
        </row>
        <row r="33">
          <cell r="B33" t="str">
            <v>Sensitivity Case II</v>
          </cell>
          <cell r="C33">
            <v>8230.5051381094308</v>
          </cell>
          <cell r="D33">
            <v>9658.3412775254801</v>
          </cell>
          <cell r="F33">
            <v>3.3101811729066624</v>
          </cell>
          <cell r="G33">
            <v>3.9648515715385053</v>
          </cell>
          <cell r="H33">
            <v>7.3357621499465404</v>
          </cell>
          <cell r="I33">
            <v>8.7865909958966295</v>
          </cell>
          <cell r="J33">
            <v>2181</v>
          </cell>
          <cell r="K33">
            <v>984.15201999999999</v>
          </cell>
        </row>
        <row r="34">
          <cell r="B34" t="str">
            <v>Sensitivity Case II + Resource upside</v>
          </cell>
          <cell r="C34">
            <v>8638.9818154098048</v>
          </cell>
          <cell r="D34">
            <v>10271.056293476042</v>
          </cell>
          <cell r="F34">
            <v>3.4974698832690532</v>
          </cell>
          <cell r="G34">
            <v>4.2457846370820915</v>
          </cell>
          <cell r="H34">
            <v>7.7508166019003903</v>
          </cell>
          <cell r="I34">
            <v>9.4091726738274044</v>
          </cell>
          <cell r="J34">
            <v>2181</v>
          </cell>
          <cell r="K34">
            <v>984.15201999999999</v>
          </cell>
        </row>
        <row r="35">
          <cell r="B35" t="str">
            <v>Transaction</v>
          </cell>
        </row>
        <row r="36">
          <cell r="B36" t="str">
            <v>MMX/Minas</v>
          </cell>
          <cell r="C36">
            <v>6680.8</v>
          </cell>
          <cell r="D36">
            <v>8926.7999999999993</v>
          </cell>
        </row>
        <row r="37">
          <cell r="B37" t="str">
            <v>Median Greenfield</v>
          </cell>
          <cell r="C37">
            <v>4569.8</v>
          </cell>
          <cell r="D37">
            <v>6815.8</v>
          </cell>
        </row>
        <row r="39">
          <cell r="C39">
            <v>14.16</v>
          </cell>
          <cell r="D39">
            <v>18.302</v>
          </cell>
          <cell r="E39">
            <v>20.823</v>
          </cell>
          <cell r="F39">
            <v>29.323</v>
          </cell>
          <cell r="G39">
            <v>40.491999999999997</v>
          </cell>
          <cell r="H39">
            <v>37.436059999999998</v>
          </cell>
          <cell r="I39">
            <v>39.436059999999998</v>
          </cell>
          <cell r="J39">
            <v>38.961059999999996</v>
          </cell>
          <cell r="K39">
            <v>36.50806</v>
          </cell>
          <cell r="L39">
            <v>35.666059999999995</v>
          </cell>
        </row>
        <row r="41">
          <cell r="C41" t="str">
            <v>Year ended December</v>
          </cell>
        </row>
        <row r="42">
          <cell r="C42">
            <v>2008</v>
          </cell>
          <cell r="D42">
            <v>2009</v>
          </cell>
          <cell r="E42">
            <v>2010</v>
          </cell>
          <cell r="F42">
            <v>2011</v>
          </cell>
          <cell r="G42">
            <v>2012</v>
          </cell>
          <cell r="H42">
            <v>2013</v>
          </cell>
          <cell r="I42">
            <v>2014</v>
          </cell>
          <cell r="J42">
            <v>2015</v>
          </cell>
          <cell r="K42">
            <v>2016</v>
          </cell>
          <cell r="L42">
            <v>2017</v>
          </cell>
          <cell r="M42">
            <v>2027</v>
          </cell>
          <cell r="N42">
            <v>2037</v>
          </cell>
          <cell r="O42">
            <v>2041</v>
          </cell>
        </row>
        <row r="43">
          <cell r="B43" t="str">
            <v>Net Revenues</v>
          </cell>
          <cell r="C43">
            <v>1005.525</v>
          </cell>
          <cell r="D43">
            <v>1545.9269999999999</v>
          </cell>
          <cell r="E43">
            <v>1806.7339999999999</v>
          </cell>
          <cell r="F43">
            <v>3283.4940000000001</v>
          </cell>
          <cell r="G43">
            <v>4683.7619999999997</v>
          </cell>
          <cell r="H43">
            <v>4605.0997424849811</v>
          </cell>
          <cell r="I43">
            <v>4238.6051992295152</v>
          </cell>
          <cell r="J43">
            <v>3702.1042618479933</v>
          </cell>
          <cell r="K43">
            <v>3060.378680380185</v>
          </cell>
          <cell r="L43">
            <v>2537.2609060979357</v>
          </cell>
          <cell r="M43">
            <v>2537.2806926035501</v>
          </cell>
          <cell r="N43">
            <v>2411.6761559279116</v>
          </cell>
          <cell r="O43">
            <v>2411.6761559279116</v>
          </cell>
        </row>
        <row r="44">
          <cell r="B44" t="str">
            <v>growth</v>
          </cell>
          <cell r="D44">
            <v>0.53743268441858727</v>
          </cell>
          <cell r="E44">
            <v>0.16870589620337828</v>
          </cell>
          <cell r="F44">
            <v>0.81736437129095951</v>
          </cell>
          <cell r="G44">
            <v>0.42645669521552332</v>
          </cell>
          <cell r="H44">
            <v>-1.6794674348316274E-2</v>
          </cell>
          <cell r="I44">
            <v>-7.9584496264938687E-2</v>
          </cell>
          <cell r="J44">
            <v>-0.12657487833003322</v>
          </cell>
          <cell r="K44">
            <v>-0.17334076408412002</v>
          </cell>
          <cell r="L44">
            <v>-0.17093236782621402</v>
          </cell>
          <cell r="M44">
            <v>7.7983724759977946E-6</v>
          </cell>
          <cell r="N44">
            <v>-4.9503603224424264E-2</v>
          </cell>
          <cell r="O44">
            <v>0</v>
          </cell>
        </row>
        <row r="45">
          <cell r="B45" t="str">
            <v>(-) Cash COGS</v>
          </cell>
          <cell r="C45">
            <v>525.37860000000012</v>
          </cell>
          <cell r="D45">
            <v>698.60804000000007</v>
          </cell>
          <cell r="E45">
            <v>809.39353000000006</v>
          </cell>
          <cell r="F45">
            <v>1453.6999599999999</v>
          </cell>
          <cell r="G45">
            <v>2099.6539899999998</v>
          </cell>
          <cell r="H45">
            <v>2262.5470892695848</v>
          </cell>
          <cell r="I45">
            <v>2207.9816896768334</v>
          </cell>
          <cell r="J45">
            <v>2072.9080612139751</v>
          </cell>
          <cell r="K45">
            <v>1886.0962927511164</v>
          </cell>
          <cell r="L45">
            <v>1739.7909542882583</v>
          </cell>
          <cell r="M45">
            <v>1739.8032323760017</v>
          </cell>
          <cell r="N45">
            <v>1653.4915061760018</v>
          </cell>
          <cell r="O45">
            <v>1653.4915061760018</v>
          </cell>
        </row>
        <row r="46">
          <cell r="B46" t="str">
            <v>(-) SG&amp;A</v>
          </cell>
          <cell r="C46">
            <v>8.7050999999999998</v>
          </cell>
          <cell r="D46">
            <v>11.311500000000001</v>
          </cell>
          <cell r="E46">
            <v>13.188450000000001</v>
          </cell>
          <cell r="F46">
            <v>15.413450000000001</v>
          </cell>
          <cell r="G46">
            <v>20.797750000000001</v>
          </cell>
          <cell r="H46">
            <v>21.273666179999999</v>
          </cell>
          <cell r="I46">
            <v>22.173468</v>
          </cell>
          <cell r="J46">
            <v>21.959718000000002</v>
          </cell>
          <cell r="K46">
            <v>20.855868000000001</v>
          </cell>
          <cell r="L46">
            <v>20.476967999999999</v>
          </cell>
          <cell r="M46">
            <v>20.477180670000003</v>
          </cell>
          <cell r="N46">
            <v>19.127153669999998</v>
          </cell>
          <cell r="O46">
            <v>19.127153669999998</v>
          </cell>
        </row>
        <row r="47">
          <cell r="B47" t="str">
            <v>EBITDA</v>
          </cell>
          <cell r="C47">
            <v>471.44129999999996</v>
          </cell>
          <cell r="D47">
            <v>836.00745999999992</v>
          </cell>
          <cell r="E47">
            <v>984.15201999999999</v>
          </cell>
          <cell r="F47">
            <v>1814.38059</v>
          </cell>
          <cell r="G47">
            <v>2563.3102600000002</v>
          </cell>
          <cell r="H47">
            <v>2321.2789870353959</v>
          </cell>
          <cell r="I47">
            <v>2008.4500415526818</v>
          </cell>
          <cell r="J47">
            <v>1607.2364826340181</v>
          </cell>
          <cell r="K47">
            <v>1153.4265196290687</v>
          </cell>
          <cell r="L47">
            <v>776.9929838096773</v>
          </cell>
          <cell r="M47">
            <v>777.00027955754808</v>
          </cell>
          <cell r="N47">
            <v>739.05749608190956</v>
          </cell>
          <cell r="O47">
            <v>739.05749608190956</v>
          </cell>
        </row>
        <row r="48">
          <cell r="B48" t="str">
            <v>margin</v>
          </cell>
          <cell r="C48">
            <v>0.46885089878421715</v>
          </cell>
          <cell r="D48">
            <v>0.54078068369334387</v>
          </cell>
          <cell r="E48">
            <v>0.54471328928331453</v>
          </cell>
          <cell r="F48">
            <v>0.55257618561203403</v>
          </cell>
          <cell r="G48">
            <v>0.54727594186041062</v>
          </cell>
          <cell r="H48">
            <v>0.50406703803179709</v>
          </cell>
          <cell r="I48">
            <v>0.47384692537955025</v>
          </cell>
          <cell r="J48">
            <v>0.43414133394280147</v>
          </cell>
          <cell r="K48">
            <v>0.37689013030432583</v>
          </cell>
          <cell r="L48">
            <v>0.30623298610808541</v>
          </cell>
          <cell r="M48">
            <v>0.30623347342790597</v>
          </cell>
          <cell r="N48">
            <v>0.30644972554266986</v>
          </cell>
          <cell r="O48">
            <v>0.30644972554266986</v>
          </cell>
        </row>
        <row r="49">
          <cell r="B49" t="str">
            <v>(-) Depreciation</v>
          </cell>
          <cell r="C49">
            <v>3.1595999999999997</v>
          </cell>
          <cell r="D49">
            <v>15.688266666666667</v>
          </cell>
          <cell r="E49">
            <v>21.481666666666666</v>
          </cell>
          <cell r="F49">
            <v>110.38826666666667</v>
          </cell>
          <cell r="G49">
            <v>153.29040000000001</v>
          </cell>
          <cell r="H49">
            <v>149.20053333333334</v>
          </cell>
          <cell r="I49">
            <v>150.32140000000001</v>
          </cell>
          <cell r="J49">
            <v>151.44226666666665</v>
          </cell>
          <cell r="K49">
            <v>152.56313333333333</v>
          </cell>
          <cell r="L49">
            <v>151.98193333333336</v>
          </cell>
          <cell r="M49">
            <v>16.518000000000001</v>
          </cell>
          <cell r="N49">
            <v>14.425000000000001</v>
          </cell>
          <cell r="O49">
            <v>14.425000000000001</v>
          </cell>
        </row>
        <row r="50">
          <cell r="B50" t="str">
            <v>(-) Goodwill Amortization</v>
          </cell>
          <cell r="C50">
            <v>0</v>
          </cell>
          <cell r="D50">
            <v>73.19</v>
          </cell>
          <cell r="E50">
            <v>73.19</v>
          </cell>
          <cell r="F50">
            <v>73.19</v>
          </cell>
          <cell r="G50">
            <v>73.19</v>
          </cell>
          <cell r="H50">
            <v>73.19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EBIT</v>
          </cell>
          <cell r="C51">
            <v>468.28169999999994</v>
          </cell>
          <cell r="D51">
            <v>747.12919333333321</v>
          </cell>
          <cell r="E51">
            <v>889.48035333333337</v>
          </cell>
          <cell r="F51">
            <v>1630.8023233333336</v>
          </cell>
          <cell r="G51">
            <v>2336.8298600000003</v>
          </cell>
          <cell r="H51">
            <v>2098.8884537020626</v>
          </cell>
          <cell r="I51">
            <v>1858.1286415526815</v>
          </cell>
          <cell r="J51">
            <v>1455.7942159673516</v>
          </cell>
          <cell r="K51">
            <v>1000.8633862957354</v>
          </cell>
          <cell r="L51">
            <v>625.01105047634394</v>
          </cell>
          <cell r="M51">
            <v>760.48227955754817</v>
          </cell>
          <cell r="N51">
            <v>724.63249608190949</v>
          </cell>
          <cell r="O51">
            <v>724.63249608190949</v>
          </cell>
        </row>
        <row r="52">
          <cell r="B52" t="str">
            <v>(-) Taxes</v>
          </cell>
          <cell r="C52">
            <v>140.48450999999997</v>
          </cell>
          <cell r="D52">
            <v>224.13875799999997</v>
          </cell>
          <cell r="E52">
            <v>266.84410600000001</v>
          </cell>
          <cell r="F52">
            <v>489.24069700000007</v>
          </cell>
          <cell r="G52">
            <v>701.04895800000008</v>
          </cell>
          <cell r="H52">
            <v>629.66653611061884</v>
          </cell>
          <cell r="I52">
            <v>557.43859246580439</v>
          </cell>
          <cell r="J52">
            <v>436.73826479020545</v>
          </cell>
          <cell r="K52">
            <v>300.25901588872057</v>
          </cell>
          <cell r="L52">
            <v>187.50331514290318</v>
          </cell>
          <cell r="M52">
            <v>228.14468386726443</v>
          </cell>
          <cell r="N52">
            <v>217.38974882457285</v>
          </cell>
          <cell r="O52">
            <v>217.38974882457285</v>
          </cell>
        </row>
        <row r="53">
          <cell r="B53" t="str">
            <v>Tax rate</v>
          </cell>
          <cell r="C53">
            <v>0.3</v>
          </cell>
          <cell r="D53">
            <v>0.3</v>
          </cell>
          <cell r="E53">
            <v>0.3</v>
          </cell>
          <cell r="F53">
            <v>0.3</v>
          </cell>
          <cell r="G53">
            <v>0.3</v>
          </cell>
          <cell r="H53">
            <v>0.3</v>
          </cell>
          <cell r="I53">
            <v>0.3</v>
          </cell>
          <cell r="J53">
            <v>0.3</v>
          </cell>
          <cell r="K53">
            <v>0.3</v>
          </cell>
          <cell r="L53">
            <v>0.3</v>
          </cell>
          <cell r="M53">
            <v>0.3</v>
          </cell>
          <cell r="N53">
            <v>0.3</v>
          </cell>
          <cell r="O53">
            <v>0.3</v>
          </cell>
        </row>
        <row r="54">
          <cell r="B54" t="str">
            <v>EBIAT</v>
          </cell>
          <cell r="C54">
            <v>327.79718999999994</v>
          </cell>
          <cell r="D54">
            <v>522.99043533333327</v>
          </cell>
          <cell r="E54">
            <v>622.63624733333336</v>
          </cell>
          <cell r="F54">
            <v>1141.5616263333336</v>
          </cell>
          <cell r="G54">
            <v>1635.7809020000002</v>
          </cell>
          <cell r="H54">
            <v>1469.221917591444</v>
          </cell>
          <cell r="I54">
            <v>1300.6900490868773</v>
          </cell>
          <cell r="J54">
            <v>1019.0559511771461</v>
          </cell>
          <cell r="K54">
            <v>700.60437040701481</v>
          </cell>
          <cell r="L54">
            <v>437.50773533344079</v>
          </cell>
          <cell r="M54">
            <v>532.33759569028371</v>
          </cell>
          <cell r="N54">
            <v>507.24274725733665</v>
          </cell>
          <cell r="O54">
            <v>507.24274725733665</v>
          </cell>
        </row>
        <row r="55">
          <cell r="B55" t="str">
            <v>(+) Depreciation</v>
          </cell>
          <cell r="C55">
            <v>3.1595999999999997</v>
          </cell>
          <cell r="D55">
            <v>15.688266666666667</v>
          </cell>
          <cell r="E55">
            <v>21.481666666666666</v>
          </cell>
          <cell r="F55">
            <v>110.38826666666667</v>
          </cell>
          <cell r="G55">
            <v>153.29040000000001</v>
          </cell>
          <cell r="H55">
            <v>149.20053333333334</v>
          </cell>
          <cell r="I55">
            <v>150.32140000000001</v>
          </cell>
          <cell r="J55">
            <v>151.44226666666665</v>
          </cell>
          <cell r="K55">
            <v>152.56313333333333</v>
          </cell>
          <cell r="L55">
            <v>151.98193333333336</v>
          </cell>
          <cell r="M55">
            <v>16.518000000000001</v>
          </cell>
          <cell r="N55">
            <v>14.425000000000001</v>
          </cell>
          <cell r="O55">
            <v>14.425000000000001</v>
          </cell>
        </row>
        <row r="56">
          <cell r="B56" t="str">
            <v>(+) Goodwill Amortization</v>
          </cell>
          <cell r="C56">
            <v>0</v>
          </cell>
          <cell r="D56">
            <v>73.19</v>
          </cell>
          <cell r="E56">
            <v>73.19</v>
          </cell>
          <cell r="F56">
            <v>73.19</v>
          </cell>
          <cell r="G56">
            <v>73.19</v>
          </cell>
          <cell r="H56">
            <v>73.19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(-) Capex</v>
          </cell>
          <cell r="C57">
            <v>216.09899999999999</v>
          </cell>
          <cell r="D57">
            <v>726.697</v>
          </cell>
          <cell r="E57">
            <v>787.66600000000005</v>
          </cell>
          <cell r="F57">
            <v>358.69799999999998</v>
          </cell>
          <cell r="G57">
            <v>183.363</v>
          </cell>
          <cell r="H57">
            <v>16.812999999999999</v>
          </cell>
          <cell r="I57">
            <v>16.812999999999999</v>
          </cell>
          <cell r="J57">
            <v>16.812999999999999</v>
          </cell>
          <cell r="K57">
            <v>16.812999999999999</v>
          </cell>
          <cell r="L57">
            <v>16.518000000000001</v>
          </cell>
          <cell r="M57">
            <v>16.518000000000001</v>
          </cell>
          <cell r="N57">
            <v>14.425000000000001</v>
          </cell>
          <cell r="O57">
            <v>14.425000000000001</v>
          </cell>
        </row>
        <row r="58">
          <cell r="B58" t="str">
            <v>(+) Change in NWI</v>
          </cell>
          <cell r="C58">
            <v>0</v>
          </cell>
          <cell r="D58">
            <v>-48.858263013698654</v>
          </cell>
          <cell r="E58">
            <v>-23.579810958904105</v>
          </cell>
          <cell r="F58">
            <v>-112.99200000000002</v>
          </cell>
          <cell r="G58">
            <v>-76.409435616438344</v>
          </cell>
          <cell r="H58">
            <v>-24.968763164105095</v>
          </cell>
          <cell r="I58">
            <v>29.193443491880601</v>
          </cell>
          <cell r="J58">
            <v>44.563884604647249</v>
          </cell>
          <cell r="K58">
            <v>65.475745576832068</v>
          </cell>
          <cell r="L58">
            <v>39.047238345368307</v>
          </cell>
          <cell r="M58">
            <v>0</v>
          </cell>
          <cell r="N58">
            <v>0</v>
          </cell>
          <cell r="O58">
            <v>282.3431333333333</v>
          </cell>
        </row>
        <row r="59">
          <cell r="B59" t="str">
            <v>Free Cash Flow</v>
          </cell>
          <cell r="C59">
            <v>114.85778999999992</v>
          </cell>
          <cell r="D59">
            <v>-163.68656101369874</v>
          </cell>
          <cell r="E59">
            <v>-93.937896958904105</v>
          </cell>
          <cell r="F59">
            <v>853.4498930000002</v>
          </cell>
          <cell r="G59">
            <v>1602.4888663835618</v>
          </cell>
          <cell r="H59">
            <v>1649.8306877606724</v>
          </cell>
          <cell r="I59">
            <v>1463.3918925787575</v>
          </cell>
          <cell r="J59">
            <v>1198.24910244846</v>
          </cell>
          <cell r="K59">
            <v>901.83024931718023</v>
          </cell>
          <cell r="L59">
            <v>612.01890701214245</v>
          </cell>
          <cell r="M59">
            <v>532.33759569028371</v>
          </cell>
          <cell r="N59">
            <v>507.24274725733665</v>
          </cell>
          <cell r="O59">
            <v>789.58588059066994</v>
          </cell>
        </row>
        <row r="64">
          <cell r="C64" t="str">
            <v>Firm value (US$ million)</v>
          </cell>
          <cell r="J64">
            <v>28.6</v>
          </cell>
        </row>
        <row r="65">
          <cell r="H65" t="str">
            <v>FV/EBITDA '09E</v>
          </cell>
          <cell r="I65" t="str">
            <v>FV/EBITDA '10E</v>
          </cell>
          <cell r="J65" t="str">
            <v>FV/SS Production</v>
          </cell>
          <cell r="K65" t="str">
            <v>FV/R&amp;R</v>
          </cell>
        </row>
        <row r="66">
          <cell r="C66">
            <v>8.2991835732388011E-2</v>
          </cell>
          <cell r="D66">
            <v>7899.9410860961934</v>
          </cell>
          <cell r="G66">
            <v>8.2991835732388011E-2</v>
          </cell>
          <cell r="H66">
            <v>9.449605971334508</v>
          </cell>
          <cell r="I66">
            <v>8.0271552824696677</v>
          </cell>
          <cell r="J66">
            <v>276.22171629706969</v>
          </cell>
          <cell r="K66">
            <v>3.6214783795490328</v>
          </cell>
        </row>
        <row r="67">
          <cell r="C67">
            <v>9.2991835732388006E-2</v>
          </cell>
          <cell r="D67">
            <v>7231.7550429527955</v>
          </cell>
          <cell r="G67">
            <v>9.2991835732388006E-2</v>
          </cell>
          <cell r="H67">
            <v>8.6503475016273139</v>
          </cell>
          <cell r="I67">
            <v>7.3482093172483616</v>
          </cell>
          <cell r="J67">
            <v>252.85856793541242</v>
          </cell>
          <cell r="K67">
            <v>3.3151696004849596</v>
          </cell>
        </row>
        <row r="68">
          <cell r="C68">
            <v>0.102991835732388</v>
          </cell>
          <cell r="D68">
            <v>6650.4620841048145</v>
          </cell>
          <cell r="G68">
            <v>0.102991835732388</v>
          </cell>
          <cell r="H68">
            <v>7.9550272004807407</v>
          </cell>
          <cell r="I68">
            <v>6.7575556915534394</v>
          </cell>
          <cell r="J68">
            <v>232.53363930436413</v>
          </cell>
          <cell r="K68">
            <v>3.0486942103890677</v>
          </cell>
        </row>
        <row r="71">
          <cell r="B71" t="str">
            <v xml:space="preserve">Cost of equity </v>
          </cell>
        </row>
        <row r="72">
          <cell r="B72" t="str">
            <v>10-year U.S. bond1</v>
          </cell>
          <cell r="C72" t="str">
            <v>=</v>
          </cell>
          <cell r="D72">
            <v>3.8300000000000001E-2</v>
          </cell>
        </row>
        <row r="73">
          <cell r="B73" t="str">
            <v>Market premium2</v>
          </cell>
          <cell r="C73" t="str">
            <v>=</v>
          </cell>
          <cell r="D73">
            <v>0.05</v>
          </cell>
        </row>
        <row r="74">
          <cell r="B74" t="str">
            <v>Country risk2</v>
          </cell>
          <cell r="C74" t="str">
            <v>=</v>
          </cell>
          <cell r="D74">
            <v>2.0729000000000001E-2</v>
          </cell>
        </row>
        <row r="75">
          <cell r="B75" t="str">
            <v xml:space="preserve">Levered beta </v>
          </cell>
          <cell r="C75" t="str">
            <v>=</v>
          </cell>
          <cell r="D75">
            <v>1.6867223556295969</v>
          </cell>
        </row>
        <row r="76">
          <cell r="B76" t="str">
            <v>Cost of equity</v>
          </cell>
          <cell r="C76" t="str">
            <v>=</v>
          </cell>
          <cell r="D76">
            <v>0.14336511778147987</v>
          </cell>
        </row>
        <row r="78">
          <cell r="B78" t="str">
            <v xml:space="preserve">Cost of debt </v>
          </cell>
        </row>
        <row r="80">
          <cell r="B80" t="str">
            <v>10-year U.S. bond1</v>
          </cell>
          <cell r="C80" t="str">
            <v>=</v>
          </cell>
          <cell r="D80">
            <v>3.8300000000000001E-2</v>
          </cell>
        </row>
        <row r="81">
          <cell r="B81" t="str">
            <v>Pre-tax cost of debt</v>
          </cell>
          <cell r="C81" t="str">
            <v>=</v>
          </cell>
          <cell r="D81">
            <v>6.9028999999999993E-2</v>
          </cell>
        </row>
        <row r="82">
          <cell r="B82" t="str">
            <v>Tax rate</v>
          </cell>
          <cell r="C82" t="str">
            <v>=</v>
          </cell>
          <cell r="D82">
            <v>0.3</v>
          </cell>
        </row>
        <row r="83">
          <cell r="B83" t="str">
            <v>Post-tax cost of debt</v>
          </cell>
          <cell r="C83" t="str">
            <v>=</v>
          </cell>
          <cell r="D83">
            <v>4.832029999999999E-2</v>
          </cell>
        </row>
        <row r="87">
          <cell r="C87" t="str">
            <v>Revenues</v>
          </cell>
        </row>
        <row r="88">
          <cell r="B88">
            <v>2008</v>
          </cell>
          <cell r="C88">
            <v>1005.525</v>
          </cell>
        </row>
        <row r="89">
          <cell r="B89">
            <v>2009</v>
          </cell>
          <cell r="C89">
            <v>1545.9269999999999</v>
          </cell>
        </row>
        <row r="90">
          <cell r="B90">
            <v>2010</v>
          </cell>
          <cell r="C90">
            <v>1806.7339999999999</v>
          </cell>
        </row>
        <row r="91">
          <cell r="B91">
            <v>2011</v>
          </cell>
          <cell r="C91">
            <v>3283.4940000000001</v>
          </cell>
        </row>
        <row r="92">
          <cell r="B92">
            <v>2012</v>
          </cell>
          <cell r="C92">
            <v>4683.7619999999997</v>
          </cell>
        </row>
        <row r="93">
          <cell r="B93">
            <v>2013</v>
          </cell>
          <cell r="C93">
            <v>4605.0997424849811</v>
          </cell>
        </row>
        <row r="94">
          <cell r="B94">
            <v>2014</v>
          </cell>
          <cell r="C94">
            <v>4238.6051992295152</v>
          </cell>
        </row>
        <row r="95">
          <cell r="B95">
            <v>2015</v>
          </cell>
          <cell r="C95">
            <v>3702.1042618479933</v>
          </cell>
        </row>
        <row r="96">
          <cell r="B96">
            <v>2016</v>
          </cell>
          <cell r="C96">
            <v>3060.378680380185</v>
          </cell>
        </row>
        <row r="97">
          <cell r="B97">
            <v>2017</v>
          </cell>
          <cell r="C97">
            <v>2537.2609060979357</v>
          </cell>
        </row>
        <row r="98">
          <cell r="B98">
            <v>2027</v>
          </cell>
          <cell r="C98">
            <v>2537.2806926035501</v>
          </cell>
        </row>
        <row r="99">
          <cell r="B99">
            <v>2037</v>
          </cell>
          <cell r="C99">
            <v>2411.6761559279116</v>
          </cell>
        </row>
        <row r="100">
          <cell r="B100">
            <v>2041</v>
          </cell>
          <cell r="C100">
            <v>2411.6761559279116</v>
          </cell>
        </row>
        <row r="103">
          <cell r="C103" t="str">
            <v>EBITDA Margin</v>
          </cell>
          <cell r="D103" t="str">
            <v>Line 2</v>
          </cell>
          <cell r="E103" t="str">
            <v>Line 3</v>
          </cell>
          <cell r="F103" t="str">
            <v>EBITDA</v>
          </cell>
        </row>
        <row r="104">
          <cell r="B104">
            <v>2008</v>
          </cell>
          <cell r="C104">
            <v>0.46885089878421715</v>
          </cell>
          <cell r="F104">
            <v>471.44129999999996</v>
          </cell>
        </row>
        <row r="105">
          <cell r="B105">
            <v>2009</v>
          </cell>
          <cell r="C105">
            <v>0.54078068369334387</v>
          </cell>
          <cell r="F105">
            <v>836.00745999999992</v>
          </cell>
        </row>
        <row r="106">
          <cell r="B106">
            <v>2010</v>
          </cell>
          <cell r="C106">
            <v>0.54471328928331453</v>
          </cell>
          <cell r="F106">
            <v>984.15201999999999</v>
          </cell>
        </row>
        <row r="107">
          <cell r="B107">
            <v>2011</v>
          </cell>
          <cell r="C107">
            <v>0.55257618561203403</v>
          </cell>
          <cell r="F107">
            <v>1814.38059</v>
          </cell>
        </row>
        <row r="108">
          <cell r="B108">
            <v>2012</v>
          </cell>
          <cell r="C108">
            <v>0.54727594186041062</v>
          </cell>
          <cell r="F108">
            <v>2563.3102600000002</v>
          </cell>
        </row>
        <row r="109">
          <cell r="B109">
            <v>2013</v>
          </cell>
          <cell r="C109">
            <v>0.50406703803179709</v>
          </cell>
          <cell r="F109">
            <v>2321.2789870353959</v>
          </cell>
        </row>
        <row r="110">
          <cell r="B110">
            <v>2014</v>
          </cell>
          <cell r="C110">
            <v>0.47384692537955025</v>
          </cell>
          <cell r="F110">
            <v>2008.4500415526818</v>
          </cell>
        </row>
        <row r="111">
          <cell r="B111">
            <v>2015</v>
          </cell>
          <cell r="C111">
            <v>0.43414133394280147</v>
          </cell>
          <cell r="F111">
            <v>1607.2364826340181</v>
          </cell>
        </row>
        <row r="112">
          <cell r="B112">
            <v>2016</v>
          </cell>
          <cell r="C112">
            <v>0.37689013030432583</v>
          </cell>
          <cell r="F112">
            <v>1153.4265196290687</v>
          </cell>
        </row>
        <row r="113">
          <cell r="B113">
            <v>2017</v>
          </cell>
          <cell r="C113">
            <v>0.30623298610808541</v>
          </cell>
          <cell r="F113">
            <v>776.9929838096773</v>
          </cell>
        </row>
        <row r="114">
          <cell r="B114">
            <v>2027</v>
          </cell>
          <cell r="C114">
            <v>0.30623347342790597</v>
          </cell>
          <cell r="F114">
            <v>777.00027955754808</v>
          </cell>
        </row>
        <row r="115">
          <cell r="B115">
            <v>2037</v>
          </cell>
          <cell r="C115">
            <v>0.30644972554266986</v>
          </cell>
          <cell r="F115">
            <v>739.05749608190956</v>
          </cell>
        </row>
        <row r="116">
          <cell r="B116">
            <v>2041</v>
          </cell>
          <cell r="C116">
            <v>0.30644972554266986</v>
          </cell>
          <cell r="F116">
            <v>739.05749608190956</v>
          </cell>
        </row>
        <row r="119">
          <cell r="C119" t="str">
            <v>EBITDA per tonne</v>
          </cell>
          <cell r="F119" t="str">
            <v>Capex</v>
          </cell>
        </row>
        <row r="120">
          <cell r="B120">
            <v>2008</v>
          </cell>
          <cell r="C120">
            <v>33.293877118644062</v>
          </cell>
          <cell r="E120">
            <v>2008</v>
          </cell>
          <cell r="F120">
            <v>216.09899999999999</v>
          </cell>
        </row>
        <row r="121">
          <cell r="B121">
            <v>2009</v>
          </cell>
          <cell r="C121">
            <v>45.67847557643973</v>
          </cell>
          <cell r="E121">
            <v>2009</v>
          </cell>
          <cell r="F121">
            <v>726.697</v>
          </cell>
        </row>
        <row r="122">
          <cell r="B122">
            <v>2010</v>
          </cell>
          <cell r="C122">
            <v>47.262739278682226</v>
          </cell>
          <cell r="E122">
            <v>2010</v>
          </cell>
          <cell r="F122">
            <v>787.66600000000005</v>
          </cell>
        </row>
        <row r="123">
          <cell r="B123">
            <v>2011</v>
          </cell>
          <cell r="C123">
            <v>61.875680864850118</v>
          </cell>
          <cell r="E123">
            <v>2011</v>
          </cell>
          <cell r="F123">
            <v>358.69799999999998</v>
          </cell>
        </row>
        <row r="124">
          <cell r="B124">
            <v>2012</v>
          </cell>
          <cell r="C124">
            <v>63.304115874740695</v>
          </cell>
          <cell r="E124">
            <v>2012</v>
          </cell>
          <cell r="F124">
            <v>183.363</v>
          </cell>
        </row>
        <row r="125">
          <cell r="B125">
            <v>2013</v>
          </cell>
          <cell r="C125">
            <v>62.006498200809489</v>
          </cell>
          <cell r="E125">
            <v>2013</v>
          </cell>
          <cell r="F125">
            <v>16.812999999999999</v>
          </cell>
        </row>
        <row r="126">
          <cell r="B126">
            <v>2014</v>
          </cell>
          <cell r="C126">
            <v>50.929277457045202</v>
          </cell>
          <cell r="E126">
            <v>2014</v>
          </cell>
          <cell r="F126">
            <v>16.812999999999999</v>
          </cell>
        </row>
        <row r="127">
          <cell r="B127">
            <v>2015</v>
          </cell>
          <cell r="C127">
            <v>41.252380777987518</v>
          </cell>
          <cell r="E127">
            <v>2015</v>
          </cell>
          <cell r="F127">
            <v>16.812999999999999</v>
          </cell>
        </row>
        <row r="128">
          <cell r="B128">
            <v>2016</v>
          </cell>
          <cell r="C128">
            <v>31.593749972720236</v>
          </cell>
          <cell r="E128">
            <v>2016</v>
          </cell>
          <cell r="F128">
            <v>16.812999999999999</v>
          </cell>
        </row>
        <row r="129">
          <cell r="B129">
            <v>2017</v>
          </cell>
          <cell r="C129">
            <v>21.785220565705252</v>
          </cell>
          <cell r="E129">
            <v>2017</v>
          </cell>
          <cell r="F129">
            <v>16.518000000000001</v>
          </cell>
        </row>
        <row r="130">
          <cell r="B130">
            <v>2027</v>
          </cell>
          <cell r="C130">
            <v>21.785425122863252</v>
          </cell>
          <cell r="E130">
            <v>2027</v>
          </cell>
          <cell r="F130">
            <v>16.518000000000001</v>
          </cell>
        </row>
        <row r="131">
          <cell r="B131">
            <v>2037</v>
          </cell>
          <cell r="C131">
            <v>22.624670791707263</v>
          </cell>
          <cell r="E131">
            <v>2037</v>
          </cell>
          <cell r="F131">
            <v>14.425000000000001</v>
          </cell>
        </row>
        <row r="132">
          <cell r="B132">
            <v>2041</v>
          </cell>
          <cell r="C132">
            <v>22.624670791707263</v>
          </cell>
          <cell r="E132">
            <v>2041</v>
          </cell>
          <cell r="F132">
            <v>14.425000000000001</v>
          </cell>
        </row>
        <row r="135">
          <cell r="C135" t="str">
            <v>Lump</v>
          </cell>
          <cell r="D135" t="str">
            <v>Sinter-Feed - Standard</v>
          </cell>
          <cell r="E135" t="str">
            <v>Sinter-Feed - High Silica</v>
          </cell>
          <cell r="F135" t="str">
            <v>Pellet-Feed - BF</v>
          </cell>
          <cell r="G135" t="str">
            <v>Pellet-Feed - DR</v>
          </cell>
          <cell r="H135" t="str">
            <v>Pellet - BF</v>
          </cell>
          <cell r="I135" t="str">
            <v>Pellet - DR</v>
          </cell>
          <cell r="K135" t="str">
            <v>Total</v>
          </cell>
        </row>
        <row r="136">
          <cell r="B136">
            <v>2008</v>
          </cell>
          <cell r="C136">
            <v>0.99</v>
          </cell>
          <cell r="D136">
            <v>2.48</v>
          </cell>
          <cell r="E136">
            <v>2.12</v>
          </cell>
          <cell r="F136">
            <v>7.67</v>
          </cell>
          <cell r="G136">
            <v>0.9</v>
          </cell>
          <cell r="H136">
            <v>0</v>
          </cell>
          <cell r="I136">
            <v>0</v>
          </cell>
          <cell r="K136">
            <v>14.16</v>
          </cell>
        </row>
        <row r="137">
          <cell r="B137">
            <v>2009</v>
          </cell>
          <cell r="C137">
            <v>0.93</v>
          </cell>
          <cell r="D137">
            <v>2.6920000000000002</v>
          </cell>
          <cell r="E137">
            <v>2.1480000000000001</v>
          </cell>
          <cell r="F137">
            <v>11.481999999999999</v>
          </cell>
          <cell r="G137">
            <v>2.7</v>
          </cell>
          <cell r="H137">
            <v>0</v>
          </cell>
          <cell r="I137">
            <v>0</v>
          </cell>
          <cell r="K137">
            <v>19.951999999999998</v>
          </cell>
        </row>
        <row r="138">
          <cell r="B138">
            <v>2010</v>
          </cell>
          <cell r="C138">
            <v>0.93</v>
          </cell>
          <cell r="D138">
            <v>2.6920000000000002</v>
          </cell>
          <cell r="E138">
            <v>2.1480000000000001</v>
          </cell>
          <cell r="F138">
            <v>15.653</v>
          </cell>
          <cell r="G138">
            <v>2.7</v>
          </cell>
          <cell r="H138">
            <v>0</v>
          </cell>
          <cell r="I138">
            <v>0</v>
          </cell>
          <cell r="K138">
            <v>24.123000000000001</v>
          </cell>
        </row>
        <row r="139">
          <cell r="B139">
            <v>2011</v>
          </cell>
          <cell r="C139">
            <v>0.93</v>
          </cell>
          <cell r="D139">
            <v>2.6920000000000002</v>
          </cell>
          <cell r="E139">
            <v>2.1480000000000001</v>
          </cell>
          <cell r="F139">
            <v>19.152999999999999</v>
          </cell>
          <cell r="G139">
            <v>2.7</v>
          </cell>
          <cell r="H139">
            <v>5</v>
          </cell>
          <cell r="I139">
            <v>0</v>
          </cell>
          <cell r="K139">
            <v>32.622999999999998</v>
          </cell>
        </row>
        <row r="140">
          <cell r="B140">
            <v>2012</v>
          </cell>
          <cell r="C140">
            <v>0.93</v>
          </cell>
          <cell r="D140">
            <v>2.6920000000000002</v>
          </cell>
          <cell r="E140">
            <v>2.1480000000000001</v>
          </cell>
          <cell r="F140">
            <v>30.106999999999999</v>
          </cell>
          <cell r="G140">
            <v>2.7</v>
          </cell>
          <cell r="H140">
            <v>8.5</v>
          </cell>
          <cell r="I140">
            <v>0</v>
          </cell>
          <cell r="K140">
            <v>47.077000000000005</v>
          </cell>
        </row>
        <row r="141">
          <cell r="B141">
            <v>2013</v>
          </cell>
          <cell r="C141">
            <v>0</v>
          </cell>
          <cell r="D141">
            <v>3.1850000000000001</v>
          </cell>
          <cell r="E141">
            <v>2.585</v>
          </cell>
          <cell r="F141">
            <v>30.153480399999999</v>
          </cell>
          <cell r="G141">
            <v>2.7</v>
          </cell>
          <cell r="H141">
            <v>12</v>
          </cell>
          <cell r="I141">
            <v>0</v>
          </cell>
          <cell r="K141">
            <v>50.623480400000005</v>
          </cell>
        </row>
        <row r="142">
          <cell r="B142">
            <v>2014</v>
          </cell>
          <cell r="C142">
            <v>0</v>
          </cell>
          <cell r="D142">
            <v>3.1850000000000001</v>
          </cell>
          <cell r="E142">
            <v>2.585</v>
          </cell>
          <cell r="F142">
            <v>32.153040000000004</v>
          </cell>
          <cell r="G142">
            <v>2.7</v>
          </cell>
          <cell r="H142">
            <v>12</v>
          </cell>
          <cell r="I142">
            <v>0</v>
          </cell>
          <cell r="K142">
            <v>52.623040000000003</v>
          </cell>
        </row>
        <row r="143">
          <cell r="B143">
            <v>2015</v>
          </cell>
          <cell r="C143">
            <v>0</v>
          </cell>
          <cell r="D143">
            <v>3.1850000000000001</v>
          </cell>
          <cell r="E143">
            <v>2.585</v>
          </cell>
          <cell r="F143">
            <v>31.678039999999999</v>
          </cell>
          <cell r="G143">
            <v>2.7</v>
          </cell>
          <cell r="H143">
            <v>12</v>
          </cell>
          <cell r="I143">
            <v>0</v>
          </cell>
          <cell r="K143">
            <v>52.148040000000002</v>
          </cell>
        </row>
        <row r="144">
          <cell r="B144">
            <v>2016</v>
          </cell>
          <cell r="C144">
            <v>0</v>
          </cell>
          <cell r="D144">
            <v>2.992</v>
          </cell>
          <cell r="E144">
            <v>2.585</v>
          </cell>
          <cell r="F144">
            <v>31.35304</v>
          </cell>
          <cell r="G144">
            <v>0.76500000000000001</v>
          </cell>
          <cell r="H144">
            <v>12</v>
          </cell>
          <cell r="I144">
            <v>0</v>
          </cell>
          <cell r="K144">
            <v>49.695039999999999</v>
          </cell>
        </row>
        <row r="145">
          <cell r="B145">
            <v>2017</v>
          </cell>
          <cell r="C145">
            <v>0</v>
          </cell>
          <cell r="D145">
            <v>2.915</v>
          </cell>
          <cell r="E145">
            <v>2.585</v>
          </cell>
          <cell r="F145">
            <v>31.35304</v>
          </cell>
          <cell r="G145">
            <v>0</v>
          </cell>
          <cell r="H145">
            <v>12</v>
          </cell>
          <cell r="I145">
            <v>0</v>
          </cell>
          <cell r="K145">
            <v>48.85304</v>
          </cell>
        </row>
        <row r="146">
          <cell r="B146">
            <v>2027</v>
          </cell>
          <cell r="C146">
            <v>0</v>
          </cell>
          <cell r="D146">
            <v>2.915</v>
          </cell>
          <cell r="E146">
            <v>2.585</v>
          </cell>
          <cell r="F146">
            <v>31.353512600000002</v>
          </cell>
          <cell r="G146">
            <v>0</v>
          </cell>
          <cell r="H146">
            <v>12</v>
          </cell>
          <cell r="I146">
            <v>0</v>
          </cell>
          <cell r="K146">
            <v>48.853512600000002</v>
          </cell>
        </row>
        <row r="147">
          <cell r="B147">
            <v>2037</v>
          </cell>
          <cell r="C147">
            <v>0</v>
          </cell>
          <cell r="D147">
            <v>2.915</v>
          </cell>
          <cell r="E147">
            <v>2.585</v>
          </cell>
          <cell r="F147">
            <v>28.353452600000001</v>
          </cell>
          <cell r="G147">
            <v>0</v>
          </cell>
          <cell r="H147">
            <v>12</v>
          </cell>
          <cell r="I147">
            <v>0</v>
          </cell>
          <cell r="K147">
            <v>45.853452599999997</v>
          </cell>
        </row>
        <row r="148">
          <cell r="B148">
            <v>2041</v>
          </cell>
          <cell r="C148">
            <v>0</v>
          </cell>
          <cell r="D148">
            <v>2.915</v>
          </cell>
          <cell r="E148">
            <v>2.585</v>
          </cell>
          <cell r="F148">
            <v>28.353452600000001</v>
          </cell>
          <cell r="G148">
            <v>0</v>
          </cell>
          <cell r="H148">
            <v>12</v>
          </cell>
          <cell r="I148">
            <v>0</v>
          </cell>
          <cell r="K148">
            <v>45.853452599999997</v>
          </cell>
        </row>
        <row r="152">
          <cell r="B152" t="str">
            <v>Sum of the parts</v>
          </cell>
        </row>
        <row r="153">
          <cell r="C153" t="str">
            <v>Stack 1</v>
          </cell>
          <cell r="D153" t="str">
            <v>Invisible</v>
          </cell>
          <cell r="E153" t="str">
            <v>Stack 2</v>
          </cell>
          <cell r="F153" t="str">
            <v>Stack 3</v>
          </cell>
          <cell r="G153" t="str">
            <v>Stack 4</v>
          </cell>
          <cell r="H153" t="str">
            <v>Stack 5</v>
          </cell>
          <cell r="I153" t="str">
            <v>Stack 6</v>
          </cell>
        </row>
        <row r="154">
          <cell r="B154" t="str">
            <v>Base Case median - original valuation</v>
          </cell>
          <cell r="C154">
            <v>6194</v>
          </cell>
        </row>
        <row r="155">
          <cell r="B155" t="str">
            <v>Change in NWI</v>
          </cell>
          <cell r="D155">
            <v>6194</v>
          </cell>
          <cell r="E155">
            <v>157.542</v>
          </cell>
        </row>
        <row r="156">
          <cell r="B156" t="str">
            <v>Change in depreciation schedule</v>
          </cell>
          <cell r="D156">
            <v>6326.7800000000007</v>
          </cell>
          <cell r="F156">
            <v>12.381</v>
          </cell>
        </row>
        <row r="157">
          <cell r="B157" t="str">
            <v>Cash cogs adjustment - Casa de Pedra</v>
          </cell>
          <cell r="D157">
            <v>6339.161000000001</v>
          </cell>
          <cell r="G157">
            <v>892.29399999999998</v>
          </cell>
        </row>
        <row r="158">
          <cell r="B158" t="str">
            <v>New Base Case median</v>
          </cell>
          <cell r="I158">
            <v>7231.4550000000008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Details"/>
      <sheetName val="ARSummary"/>
      <sheetName val="Graph"/>
      <sheetName val="Sales"/>
      <sheetName val="E"/>
      <sheetName val="100152"/>
      <sheetName val="100143"/>
      <sheetName val="100142"/>
      <sheetName val="Sheet3"/>
      <sheetName val="100152 (2)"/>
      <sheetName val="100143 (2)"/>
      <sheetName val="100142 (2)"/>
    </sheetNames>
    <sheetDataSet>
      <sheetData sheetId="0" refreshError="1"/>
      <sheetData sheetId="1"/>
      <sheetData sheetId="2" refreshError="1"/>
      <sheetData sheetId="3" refreshError="1">
        <row r="5">
          <cell r="B5" t="str">
            <v>Richfield marine  c/o Liner Class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Listas"/>
      <sheetName val="Feriados"/>
      <sheetName val="Term Sheet"/>
      <sheetName val="Custos CCI &amp; CRI"/>
      <sheetName val="Fluxo da Cessão"/>
      <sheetName val="Fluxo CRI"/>
      <sheetName val="Cobertura"/>
      <sheetName val="Recebíveis Atuais Aj."/>
      <sheetName val="Recebíveis Atuais"/>
      <sheetName val="Projeção de Vendas (Estoque)"/>
      <sheetName val="Novos Recebíveis"/>
      <sheetName val="Graficos"/>
    </sheetNames>
    <sheetDataSet>
      <sheetData sheetId="0">
        <row r="3">
          <cell r="C3" t="str">
            <v>SPEs</v>
          </cell>
        </row>
        <row r="5">
          <cell r="C5" t="str">
            <v>CCI</v>
          </cell>
        </row>
        <row r="6">
          <cell r="C6">
            <v>19969634.289999999</v>
          </cell>
        </row>
        <row r="7">
          <cell r="C7">
            <v>45650</v>
          </cell>
        </row>
        <row r="8">
          <cell r="C8">
            <v>120</v>
          </cell>
        </row>
        <row r="9">
          <cell r="C9">
            <v>0</v>
          </cell>
        </row>
        <row r="10">
          <cell r="C10" t="str">
            <v>Principal</v>
          </cell>
        </row>
        <row r="13">
          <cell r="C13" t="str">
            <v>À vista contra a constituição das garantias</v>
          </cell>
        </row>
        <row r="14">
          <cell r="C14" t="str">
            <v>IPCA</v>
          </cell>
        </row>
        <row r="15">
          <cell r="C15">
            <v>0.13</v>
          </cell>
        </row>
        <row r="16">
          <cell r="C16" t="str">
            <v>Não</v>
          </cell>
        </row>
        <row r="20">
          <cell r="C20" t="str">
            <v>Não</v>
          </cell>
        </row>
        <row r="21">
          <cell r="C21" t="str">
            <v>Juros mensais e amortizações no vencimentos definidos na CCI</v>
          </cell>
        </row>
        <row r="24">
          <cell r="C24">
            <v>0.13</v>
          </cell>
        </row>
        <row r="26">
          <cell r="C26">
            <v>1</v>
          </cell>
        </row>
        <row r="27">
          <cell r="C27">
            <v>19969634.289999999</v>
          </cell>
        </row>
        <row r="30">
          <cell r="C30">
            <v>0</v>
          </cell>
        </row>
        <row r="33">
          <cell r="C33">
            <v>0</v>
          </cell>
        </row>
        <row r="34">
          <cell r="C34" t="str">
            <v>Mensal</v>
          </cell>
        </row>
        <row r="35">
          <cell r="C35">
            <v>4</v>
          </cell>
        </row>
        <row r="37">
          <cell r="C37" t="str">
            <v>(i) Cessão definitiva dos recebíveis atuais provenientes das Promessas/Contratos de Compra e Venda das unidades dos empreendimentos SAHY, Riviera, Holiday, Paradise e Green Garden;
(ii) Cessão fiduciária dos recebíveis atuais (Natura) e futuros provenientes das Promessas/Contratos de Compra e Venda dos empreendimentos SAHY, Riviera, Holiday, Paradise, Green Garden e Natura;
(iii)  Cessão Fiduaciária da excussão das AFs dos imóveis escriturados;
(iv) Regime de amortização compulsório através dos recursos depositados na conta segregada de cobrança, mensalmente, após o pagamento da PMT e das despesas da operação (Cash Sweep);
(v) Sobre garantia mínima (fluxo mensal): Deverão ser cedidos recebíveis que gerem no mínimo 100% da PMT do CRI;
(vi) Hipoteca registrada nas matrículas do imóveis;
(vii) Recursos vinculados a fundo de liquidez, equivalentes a 2 parcelas vincendas do Contrato de Cessão, constituído quando da emissão;
(viii) Recursos vinculados a fundo de despesas, equivalentes a R$ 150.000,00, constituído quando da emissão;
(ix)Alienação fiduciária das cotas da SPE;
(x) Aval dos sócios.</v>
          </cell>
        </row>
      </sheetData>
      <sheetData sheetId="1">
        <row r="3">
          <cell r="D3" t="str">
            <v>Mensal</v>
          </cell>
          <cell r="F3" t="str">
            <v>IPCA</v>
          </cell>
          <cell r="J3" t="str">
            <v>Paradise</v>
          </cell>
          <cell r="L3" t="str">
            <v>CCB</v>
          </cell>
          <cell r="N3" t="str">
            <v>CCI sem IPCA</v>
          </cell>
        </row>
        <row r="4">
          <cell r="D4" t="str">
            <v>Bimestral</v>
          </cell>
          <cell r="F4" t="str">
            <v>CDI</v>
          </cell>
          <cell r="J4" t="str">
            <v>Holiday</v>
          </cell>
          <cell r="L4" t="str">
            <v>CCI</v>
          </cell>
          <cell r="N4" t="str">
            <v>CCI com IPCA</v>
          </cell>
        </row>
        <row r="5">
          <cell r="D5" t="str">
            <v>Trimestral</v>
          </cell>
          <cell r="J5" t="str">
            <v>Riviera</v>
          </cell>
          <cell r="L5" t="str">
            <v>Nota Comercial</v>
          </cell>
        </row>
        <row r="6">
          <cell r="D6" t="str">
            <v>Semestral</v>
          </cell>
          <cell r="J6" t="str">
            <v>Morada do Bosque</v>
          </cell>
          <cell r="L6" t="str">
            <v>Debênture</v>
          </cell>
        </row>
        <row r="7">
          <cell r="D7" t="str">
            <v>Anual</v>
          </cell>
          <cell r="J7" t="str">
            <v>Natura</v>
          </cell>
        </row>
        <row r="8">
          <cell r="J8" t="str">
            <v>Quintas do Duque</v>
          </cell>
        </row>
        <row r="9">
          <cell r="J9" t="str">
            <v>Privilege Sahy</v>
          </cell>
        </row>
        <row r="10">
          <cell r="J10" t="str">
            <v>Green Garden</v>
          </cell>
        </row>
      </sheetData>
      <sheetData sheetId="2">
        <row r="2">
          <cell r="B2">
            <v>43101</v>
          </cell>
        </row>
        <row r="3">
          <cell r="B3">
            <v>43143</v>
          </cell>
        </row>
        <row r="4">
          <cell r="B4">
            <v>43144</v>
          </cell>
        </row>
        <row r="5">
          <cell r="B5">
            <v>43189</v>
          </cell>
        </row>
        <row r="6">
          <cell r="B6">
            <v>43211</v>
          </cell>
        </row>
        <row r="7">
          <cell r="B7">
            <v>43221</v>
          </cell>
        </row>
        <row r="8">
          <cell r="B8">
            <v>43251</v>
          </cell>
        </row>
        <row r="9">
          <cell r="B9">
            <v>43350</v>
          </cell>
        </row>
        <row r="10">
          <cell r="B10">
            <v>43385</v>
          </cell>
        </row>
        <row r="11">
          <cell r="B11">
            <v>43406</v>
          </cell>
        </row>
        <row r="12">
          <cell r="B12">
            <v>43419</v>
          </cell>
        </row>
        <row r="13">
          <cell r="B13">
            <v>43459</v>
          </cell>
        </row>
        <row r="14">
          <cell r="B14">
            <v>43466</v>
          </cell>
        </row>
        <row r="15">
          <cell r="B15">
            <v>43528</v>
          </cell>
        </row>
        <row r="16">
          <cell r="B16">
            <v>43529</v>
          </cell>
        </row>
        <row r="17">
          <cell r="B17">
            <v>43574</v>
          </cell>
        </row>
        <row r="18">
          <cell r="B18">
            <v>43576</v>
          </cell>
        </row>
        <row r="19">
          <cell r="B19">
            <v>43586</v>
          </cell>
        </row>
        <row r="20">
          <cell r="B20">
            <v>43636</v>
          </cell>
        </row>
        <row r="21">
          <cell r="B21">
            <v>43715</v>
          </cell>
        </row>
        <row r="22">
          <cell r="B22">
            <v>43750</v>
          </cell>
        </row>
        <row r="23">
          <cell r="B23">
            <v>43771</v>
          </cell>
        </row>
        <row r="24">
          <cell r="B24">
            <v>43784</v>
          </cell>
        </row>
        <row r="25">
          <cell r="B25">
            <v>43824</v>
          </cell>
        </row>
        <row r="26">
          <cell r="B26">
            <v>43831</v>
          </cell>
        </row>
        <row r="27">
          <cell r="B27">
            <v>43885</v>
          </cell>
        </row>
        <row r="28">
          <cell r="B28">
            <v>43886</v>
          </cell>
        </row>
        <row r="29">
          <cell r="B29">
            <v>43931</v>
          </cell>
        </row>
        <row r="30">
          <cell r="B30">
            <v>43942</v>
          </cell>
        </row>
        <row r="31">
          <cell r="B31">
            <v>43952</v>
          </cell>
        </row>
        <row r="32">
          <cell r="B32">
            <v>43993</v>
          </cell>
        </row>
        <row r="33">
          <cell r="B33">
            <v>44081</v>
          </cell>
        </row>
        <row r="34">
          <cell r="B34">
            <v>44116</v>
          </cell>
        </row>
        <row r="35">
          <cell r="B35">
            <v>44137</v>
          </cell>
        </row>
        <row r="36">
          <cell r="B36">
            <v>44150</v>
          </cell>
        </row>
        <row r="37">
          <cell r="B37">
            <v>44190</v>
          </cell>
        </row>
        <row r="38">
          <cell r="B38">
            <v>44197</v>
          </cell>
        </row>
        <row r="39">
          <cell r="B39">
            <v>44242</v>
          </cell>
        </row>
        <row r="40">
          <cell r="B40">
            <v>44243</v>
          </cell>
        </row>
        <row r="41">
          <cell r="B41">
            <v>44288</v>
          </cell>
        </row>
        <row r="42">
          <cell r="B42">
            <v>44307</v>
          </cell>
        </row>
        <row r="43">
          <cell r="B43">
            <v>44317</v>
          </cell>
        </row>
        <row r="44">
          <cell r="B44">
            <v>44350</v>
          </cell>
        </row>
        <row r="45">
          <cell r="B45">
            <v>44446</v>
          </cell>
        </row>
        <row r="46">
          <cell r="B46">
            <v>44481</v>
          </cell>
        </row>
        <row r="47">
          <cell r="B47">
            <v>44502</v>
          </cell>
        </row>
        <row r="48">
          <cell r="B48">
            <v>44515</v>
          </cell>
        </row>
        <row r="49">
          <cell r="B49">
            <v>44555</v>
          </cell>
        </row>
        <row r="50">
          <cell r="B50">
            <v>44562</v>
          </cell>
        </row>
        <row r="51">
          <cell r="B51">
            <v>44620</v>
          </cell>
        </row>
        <row r="52">
          <cell r="B52">
            <v>44621</v>
          </cell>
        </row>
        <row r="53">
          <cell r="B53">
            <v>44666</v>
          </cell>
        </row>
        <row r="54">
          <cell r="B54">
            <v>44672</v>
          </cell>
        </row>
        <row r="55">
          <cell r="B55">
            <v>44682</v>
          </cell>
        </row>
        <row r="56">
          <cell r="B56">
            <v>44728</v>
          </cell>
        </row>
        <row r="57">
          <cell r="B57">
            <v>44811</v>
          </cell>
        </row>
        <row r="58">
          <cell r="B58">
            <v>44846</v>
          </cell>
        </row>
        <row r="59">
          <cell r="B59">
            <v>44867</v>
          </cell>
        </row>
        <row r="60">
          <cell r="B60">
            <v>44880</v>
          </cell>
        </row>
        <row r="61">
          <cell r="B61">
            <v>44920</v>
          </cell>
        </row>
        <row r="62">
          <cell r="B62">
            <v>44927</v>
          </cell>
        </row>
        <row r="63">
          <cell r="B63">
            <v>44977</v>
          </cell>
        </row>
        <row r="64">
          <cell r="B64">
            <v>44978</v>
          </cell>
        </row>
        <row r="65">
          <cell r="B65">
            <v>45023</v>
          </cell>
        </row>
        <row r="66">
          <cell r="B66">
            <v>45037</v>
          </cell>
        </row>
        <row r="67">
          <cell r="B67">
            <v>45047</v>
          </cell>
        </row>
        <row r="68">
          <cell r="B68">
            <v>45085</v>
          </cell>
        </row>
        <row r="69">
          <cell r="B69">
            <v>45176</v>
          </cell>
        </row>
        <row r="70">
          <cell r="B70">
            <v>45211</v>
          </cell>
        </row>
        <row r="71">
          <cell r="B71">
            <v>45232</v>
          </cell>
        </row>
        <row r="72">
          <cell r="B72">
            <v>45245</v>
          </cell>
        </row>
        <row r="73">
          <cell r="B73">
            <v>45285</v>
          </cell>
        </row>
        <row r="74">
          <cell r="B74">
            <v>45292</v>
          </cell>
        </row>
        <row r="75">
          <cell r="B75">
            <v>45334</v>
          </cell>
        </row>
        <row r="76">
          <cell r="B76">
            <v>45335</v>
          </cell>
        </row>
        <row r="77">
          <cell r="B77">
            <v>45380</v>
          </cell>
        </row>
        <row r="78">
          <cell r="B78">
            <v>45403</v>
          </cell>
        </row>
        <row r="79">
          <cell r="B79">
            <v>45413</v>
          </cell>
        </row>
        <row r="80">
          <cell r="B80">
            <v>45442</v>
          </cell>
        </row>
        <row r="81">
          <cell r="B81">
            <v>45542</v>
          </cell>
        </row>
        <row r="82">
          <cell r="B82">
            <v>45577</v>
          </cell>
        </row>
        <row r="83">
          <cell r="B83">
            <v>45598</v>
          </cell>
        </row>
        <row r="84">
          <cell r="B84">
            <v>45611</v>
          </cell>
        </row>
        <row r="85">
          <cell r="B85">
            <v>45651</v>
          </cell>
        </row>
        <row r="86">
          <cell r="B86">
            <v>45658</v>
          </cell>
        </row>
        <row r="87">
          <cell r="B87">
            <v>45719</v>
          </cell>
        </row>
        <row r="88">
          <cell r="B88">
            <v>45720</v>
          </cell>
        </row>
        <row r="89">
          <cell r="B89">
            <v>45765</v>
          </cell>
        </row>
        <row r="90">
          <cell r="B90">
            <v>45768</v>
          </cell>
        </row>
        <row r="91">
          <cell r="B91">
            <v>45778</v>
          </cell>
        </row>
        <row r="92">
          <cell r="B92">
            <v>45827</v>
          </cell>
        </row>
        <row r="93">
          <cell r="B93">
            <v>45907</v>
          </cell>
        </row>
        <row r="94">
          <cell r="B94">
            <v>45942</v>
          </cell>
        </row>
        <row r="95">
          <cell r="B95">
            <v>45963</v>
          </cell>
        </row>
        <row r="96">
          <cell r="B96">
            <v>45976</v>
          </cell>
        </row>
        <row r="97">
          <cell r="B97">
            <v>46016</v>
          </cell>
        </row>
        <row r="98">
          <cell r="B98">
            <v>46023</v>
          </cell>
        </row>
        <row r="99">
          <cell r="B99">
            <v>46069</v>
          </cell>
        </row>
        <row r="100">
          <cell r="B100">
            <v>46070</v>
          </cell>
        </row>
        <row r="101">
          <cell r="B101">
            <v>46115</v>
          </cell>
        </row>
        <row r="102">
          <cell r="B102">
            <v>46133</v>
          </cell>
        </row>
        <row r="103">
          <cell r="B103">
            <v>46143</v>
          </cell>
        </row>
        <row r="104">
          <cell r="B104">
            <v>46177</v>
          </cell>
        </row>
        <row r="105">
          <cell r="B105">
            <v>46272</v>
          </cell>
        </row>
        <row r="106">
          <cell r="B106">
            <v>46307</v>
          </cell>
        </row>
        <row r="107">
          <cell r="B107">
            <v>46328</v>
          </cell>
        </row>
        <row r="108">
          <cell r="B108">
            <v>46341</v>
          </cell>
        </row>
        <row r="109">
          <cell r="B109">
            <v>46381</v>
          </cell>
        </row>
        <row r="110">
          <cell r="B110">
            <v>46388</v>
          </cell>
        </row>
        <row r="111">
          <cell r="B111">
            <v>46426</v>
          </cell>
        </row>
        <row r="112">
          <cell r="B112">
            <v>46427</v>
          </cell>
        </row>
        <row r="113">
          <cell r="B113">
            <v>46472</v>
          </cell>
        </row>
        <row r="114">
          <cell r="B114">
            <v>46498</v>
          </cell>
        </row>
        <row r="115">
          <cell r="B115">
            <v>46508</v>
          </cell>
        </row>
        <row r="116">
          <cell r="B116">
            <v>46534</v>
          </cell>
        </row>
        <row r="117">
          <cell r="B117">
            <v>46637</v>
          </cell>
        </row>
        <row r="118">
          <cell r="B118">
            <v>46672</v>
          </cell>
        </row>
        <row r="119">
          <cell r="B119">
            <v>46693</v>
          </cell>
        </row>
        <row r="120">
          <cell r="B120">
            <v>46706</v>
          </cell>
        </row>
        <row r="121">
          <cell r="B121">
            <v>46746</v>
          </cell>
        </row>
        <row r="122">
          <cell r="B122">
            <v>46753</v>
          </cell>
        </row>
        <row r="123">
          <cell r="B123">
            <v>46811</v>
          </cell>
        </row>
        <row r="124">
          <cell r="B124">
            <v>46812</v>
          </cell>
        </row>
        <row r="125">
          <cell r="B125">
            <v>46857</v>
          </cell>
        </row>
        <row r="126">
          <cell r="B126">
            <v>46864</v>
          </cell>
        </row>
        <row r="127">
          <cell r="B127">
            <v>46874</v>
          </cell>
        </row>
        <row r="128">
          <cell r="B128">
            <v>46919</v>
          </cell>
        </row>
        <row r="129">
          <cell r="B129">
            <v>47003</v>
          </cell>
        </row>
        <row r="130">
          <cell r="B130">
            <v>47038</v>
          </cell>
        </row>
        <row r="131">
          <cell r="B131">
            <v>47059</v>
          </cell>
        </row>
        <row r="132">
          <cell r="B132">
            <v>47072</v>
          </cell>
        </row>
        <row r="133">
          <cell r="B133">
            <v>47112</v>
          </cell>
        </row>
        <row r="134">
          <cell r="B134">
            <v>47119</v>
          </cell>
        </row>
        <row r="135">
          <cell r="B135">
            <v>47161</v>
          </cell>
        </row>
        <row r="136">
          <cell r="B136">
            <v>47162</v>
          </cell>
        </row>
        <row r="137">
          <cell r="B137">
            <v>47207</v>
          </cell>
        </row>
        <row r="138">
          <cell r="B138">
            <v>47229</v>
          </cell>
        </row>
        <row r="139">
          <cell r="B139">
            <v>47239</v>
          </cell>
        </row>
        <row r="140">
          <cell r="B140">
            <v>47269</v>
          </cell>
        </row>
        <row r="141">
          <cell r="B141">
            <v>47368</v>
          </cell>
        </row>
        <row r="142">
          <cell r="B142">
            <v>47403</v>
          </cell>
        </row>
        <row r="143">
          <cell r="B143">
            <v>47424</v>
          </cell>
        </row>
        <row r="144">
          <cell r="B144">
            <v>47437</v>
          </cell>
        </row>
        <row r="145">
          <cell r="B145">
            <v>47477</v>
          </cell>
        </row>
        <row r="146">
          <cell r="B146">
            <v>47484</v>
          </cell>
        </row>
        <row r="147">
          <cell r="B147">
            <v>47546</v>
          </cell>
        </row>
        <row r="148">
          <cell r="B148">
            <v>47547</v>
          </cell>
        </row>
        <row r="149">
          <cell r="B149">
            <v>47592</v>
          </cell>
        </row>
        <row r="150">
          <cell r="B150">
            <v>47594</v>
          </cell>
        </row>
        <row r="151">
          <cell r="B151">
            <v>47604</v>
          </cell>
        </row>
        <row r="152">
          <cell r="B152">
            <v>47654</v>
          </cell>
        </row>
        <row r="153">
          <cell r="B153">
            <v>47733</v>
          </cell>
        </row>
        <row r="154">
          <cell r="B154">
            <v>47768</v>
          </cell>
        </row>
        <row r="155">
          <cell r="B155">
            <v>47789</v>
          </cell>
        </row>
        <row r="156">
          <cell r="B156">
            <v>47802</v>
          </cell>
        </row>
        <row r="157">
          <cell r="B157">
            <v>47842</v>
          </cell>
        </row>
        <row r="158">
          <cell r="B158">
            <v>47849</v>
          </cell>
        </row>
        <row r="159">
          <cell r="B159">
            <v>47903</v>
          </cell>
        </row>
        <row r="160">
          <cell r="B160">
            <v>47904</v>
          </cell>
        </row>
        <row r="161">
          <cell r="B161">
            <v>47949</v>
          </cell>
        </row>
        <row r="162">
          <cell r="B162">
            <v>47959</v>
          </cell>
        </row>
        <row r="163">
          <cell r="B163">
            <v>47969</v>
          </cell>
        </row>
        <row r="164">
          <cell r="B164">
            <v>48011</v>
          </cell>
        </row>
        <row r="165">
          <cell r="B165">
            <v>48098</v>
          </cell>
        </row>
        <row r="166">
          <cell r="B166">
            <v>48133</v>
          </cell>
        </row>
        <row r="167">
          <cell r="B167">
            <v>48154</v>
          </cell>
        </row>
        <row r="168">
          <cell r="B168">
            <v>48167</v>
          </cell>
        </row>
        <row r="169">
          <cell r="B169">
            <v>48207</v>
          </cell>
        </row>
        <row r="170">
          <cell r="B170">
            <v>48214</v>
          </cell>
        </row>
        <row r="171">
          <cell r="B171">
            <v>48253</v>
          </cell>
        </row>
        <row r="172">
          <cell r="B172">
            <v>48254</v>
          </cell>
        </row>
        <row r="173">
          <cell r="B173">
            <v>48299</v>
          </cell>
        </row>
        <row r="174">
          <cell r="B174">
            <v>48325</v>
          </cell>
        </row>
        <row r="175">
          <cell r="B175">
            <v>48335</v>
          </cell>
        </row>
        <row r="176">
          <cell r="B176">
            <v>48361</v>
          </cell>
        </row>
        <row r="177">
          <cell r="B177">
            <v>48464</v>
          </cell>
        </row>
        <row r="178">
          <cell r="B178">
            <v>48499</v>
          </cell>
        </row>
        <row r="179">
          <cell r="B179">
            <v>48520</v>
          </cell>
        </row>
        <row r="180">
          <cell r="B180">
            <v>48533</v>
          </cell>
        </row>
        <row r="181">
          <cell r="B181">
            <v>48573</v>
          </cell>
        </row>
        <row r="182">
          <cell r="B182">
            <v>48580</v>
          </cell>
        </row>
        <row r="183">
          <cell r="B183">
            <v>48638</v>
          </cell>
        </row>
        <row r="184">
          <cell r="B184">
            <v>48639</v>
          </cell>
        </row>
        <row r="185">
          <cell r="B185">
            <v>48684</v>
          </cell>
        </row>
        <row r="186">
          <cell r="B186">
            <v>48690</v>
          </cell>
        </row>
        <row r="187">
          <cell r="B187">
            <v>48700</v>
          </cell>
        </row>
        <row r="188">
          <cell r="B188">
            <v>48746</v>
          </cell>
        </row>
        <row r="189">
          <cell r="B189">
            <v>48829</v>
          </cell>
        </row>
        <row r="190">
          <cell r="B190">
            <v>48864</v>
          </cell>
        </row>
        <row r="191">
          <cell r="B191">
            <v>48885</v>
          </cell>
        </row>
        <row r="192">
          <cell r="B192">
            <v>48898</v>
          </cell>
        </row>
        <row r="193">
          <cell r="B193">
            <v>48938</v>
          </cell>
        </row>
        <row r="194">
          <cell r="B194">
            <v>48945</v>
          </cell>
        </row>
        <row r="195">
          <cell r="B195">
            <v>48995</v>
          </cell>
        </row>
        <row r="196">
          <cell r="B196">
            <v>48996</v>
          </cell>
        </row>
        <row r="197">
          <cell r="B197">
            <v>49041</v>
          </cell>
        </row>
        <row r="198">
          <cell r="B198">
            <v>49055</v>
          </cell>
        </row>
        <row r="199">
          <cell r="B199">
            <v>49065</v>
          </cell>
        </row>
        <row r="200">
          <cell r="B200">
            <v>49103</v>
          </cell>
        </row>
        <row r="201">
          <cell r="B201">
            <v>49194</v>
          </cell>
        </row>
        <row r="202">
          <cell r="B202">
            <v>49229</v>
          </cell>
        </row>
        <row r="203">
          <cell r="B203">
            <v>49250</v>
          </cell>
        </row>
        <row r="204">
          <cell r="B204">
            <v>49263</v>
          </cell>
        </row>
        <row r="205">
          <cell r="B205">
            <v>49303</v>
          </cell>
        </row>
        <row r="206">
          <cell r="B206">
            <v>49310</v>
          </cell>
        </row>
        <row r="207">
          <cell r="B207">
            <v>49345</v>
          </cell>
        </row>
        <row r="208">
          <cell r="B208">
            <v>49346</v>
          </cell>
        </row>
        <row r="209">
          <cell r="B209">
            <v>49391</v>
          </cell>
        </row>
        <row r="210">
          <cell r="B210">
            <v>49420</v>
          </cell>
        </row>
        <row r="211">
          <cell r="B211">
            <v>49430</v>
          </cell>
        </row>
        <row r="212">
          <cell r="B212">
            <v>49453</v>
          </cell>
        </row>
        <row r="213">
          <cell r="B213">
            <v>49559</v>
          </cell>
        </row>
        <row r="214">
          <cell r="B214">
            <v>49594</v>
          </cell>
        </row>
        <row r="215">
          <cell r="B215">
            <v>49615</v>
          </cell>
        </row>
        <row r="216">
          <cell r="B216">
            <v>49628</v>
          </cell>
        </row>
        <row r="217">
          <cell r="B217">
            <v>49668</v>
          </cell>
        </row>
        <row r="218">
          <cell r="B218">
            <v>49675</v>
          </cell>
        </row>
        <row r="219">
          <cell r="B219">
            <v>49730</v>
          </cell>
        </row>
        <row r="220">
          <cell r="B220">
            <v>49731</v>
          </cell>
        </row>
        <row r="221">
          <cell r="B221">
            <v>49776</v>
          </cell>
        </row>
        <row r="222">
          <cell r="B222">
            <v>49786</v>
          </cell>
        </row>
        <row r="223">
          <cell r="B223">
            <v>49796</v>
          </cell>
        </row>
        <row r="224">
          <cell r="B224">
            <v>49838</v>
          </cell>
        </row>
        <row r="225">
          <cell r="B225">
            <v>49925</v>
          </cell>
        </row>
        <row r="226">
          <cell r="B226">
            <v>49960</v>
          </cell>
        </row>
        <row r="227">
          <cell r="B227">
            <v>49981</v>
          </cell>
        </row>
        <row r="228">
          <cell r="B228">
            <v>49994</v>
          </cell>
        </row>
        <row r="229">
          <cell r="B229">
            <v>50034</v>
          </cell>
        </row>
        <row r="230">
          <cell r="B230">
            <v>50041</v>
          </cell>
        </row>
        <row r="231">
          <cell r="B231">
            <v>50087</v>
          </cell>
        </row>
        <row r="232">
          <cell r="B232">
            <v>50088</v>
          </cell>
        </row>
        <row r="233">
          <cell r="B233">
            <v>50133</v>
          </cell>
        </row>
        <row r="234">
          <cell r="B234">
            <v>50151</v>
          </cell>
        </row>
        <row r="235">
          <cell r="B235">
            <v>50161</v>
          </cell>
        </row>
        <row r="236">
          <cell r="B236">
            <v>50195</v>
          </cell>
        </row>
        <row r="237">
          <cell r="B237">
            <v>50290</v>
          </cell>
        </row>
        <row r="238">
          <cell r="B238">
            <v>50325</v>
          </cell>
        </row>
        <row r="239">
          <cell r="B239">
            <v>50346</v>
          </cell>
        </row>
        <row r="240">
          <cell r="B240">
            <v>50359</v>
          </cell>
        </row>
        <row r="241">
          <cell r="B241">
            <v>50399</v>
          </cell>
        </row>
        <row r="242">
          <cell r="B242">
            <v>50406</v>
          </cell>
        </row>
        <row r="243">
          <cell r="B243">
            <v>50472</v>
          </cell>
        </row>
        <row r="244">
          <cell r="B244">
            <v>50473</v>
          </cell>
        </row>
        <row r="245">
          <cell r="B245">
            <v>50516</v>
          </cell>
        </row>
        <row r="246">
          <cell r="B246">
            <v>50518</v>
          </cell>
        </row>
        <row r="247">
          <cell r="B247">
            <v>50526</v>
          </cell>
        </row>
        <row r="248">
          <cell r="B248">
            <v>50580</v>
          </cell>
        </row>
        <row r="249">
          <cell r="B249">
            <v>50655</v>
          </cell>
        </row>
        <row r="250">
          <cell r="B250">
            <v>50690</v>
          </cell>
        </row>
        <row r="251">
          <cell r="B251">
            <v>50711</v>
          </cell>
        </row>
        <row r="252">
          <cell r="B252">
            <v>50724</v>
          </cell>
        </row>
        <row r="253">
          <cell r="B253">
            <v>50764</v>
          </cell>
        </row>
        <row r="254">
          <cell r="B254">
            <v>50771</v>
          </cell>
        </row>
        <row r="255">
          <cell r="B255">
            <v>50822</v>
          </cell>
        </row>
        <row r="256">
          <cell r="B256">
            <v>50823</v>
          </cell>
        </row>
        <row r="257">
          <cell r="B257">
            <v>50868</v>
          </cell>
        </row>
        <row r="258">
          <cell r="B258">
            <v>50881</v>
          </cell>
        </row>
        <row r="259">
          <cell r="B259">
            <v>50891</v>
          </cell>
        </row>
        <row r="260">
          <cell r="B260">
            <v>50930</v>
          </cell>
        </row>
        <row r="261">
          <cell r="B261">
            <v>51020</v>
          </cell>
        </row>
        <row r="262">
          <cell r="B262">
            <v>51055</v>
          </cell>
        </row>
        <row r="263">
          <cell r="B263">
            <v>51076</v>
          </cell>
        </row>
        <row r="264">
          <cell r="B264">
            <v>51089</v>
          </cell>
        </row>
        <row r="265">
          <cell r="B265">
            <v>51129</v>
          </cell>
        </row>
        <row r="266">
          <cell r="B266">
            <v>51136</v>
          </cell>
        </row>
        <row r="267">
          <cell r="B267">
            <v>51179</v>
          </cell>
        </row>
        <row r="268">
          <cell r="B268">
            <v>51180</v>
          </cell>
        </row>
        <row r="269">
          <cell r="B269">
            <v>51225</v>
          </cell>
        </row>
        <row r="270">
          <cell r="B270">
            <v>51247</v>
          </cell>
        </row>
        <row r="271">
          <cell r="B271">
            <v>51257</v>
          </cell>
        </row>
        <row r="272">
          <cell r="B272">
            <v>51287</v>
          </cell>
        </row>
        <row r="273">
          <cell r="B273">
            <v>51386</v>
          </cell>
        </row>
        <row r="274">
          <cell r="B274">
            <v>51421</v>
          </cell>
        </row>
        <row r="275">
          <cell r="B275">
            <v>51442</v>
          </cell>
        </row>
        <row r="276">
          <cell r="B276">
            <v>51455</v>
          </cell>
        </row>
        <row r="277">
          <cell r="B277">
            <v>51495</v>
          </cell>
        </row>
        <row r="278">
          <cell r="B278">
            <v>51502</v>
          </cell>
        </row>
        <row r="279">
          <cell r="B279">
            <v>51564</v>
          </cell>
        </row>
        <row r="280">
          <cell r="B280">
            <v>51565</v>
          </cell>
        </row>
        <row r="281">
          <cell r="B281">
            <v>51610</v>
          </cell>
        </row>
        <row r="282">
          <cell r="B282">
            <v>51612</v>
          </cell>
        </row>
        <row r="283">
          <cell r="B283">
            <v>51622</v>
          </cell>
        </row>
        <row r="284">
          <cell r="B284">
            <v>51672</v>
          </cell>
        </row>
        <row r="285">
          <cell r="B285">
            <v>51751</v>
          </cell>
        </row>
        <row r="286">
          <cell r="B286">
            <v>51786</v>
          </cell>
        </row>
        <row r="287">
          <cell r="B287">
            <v>51807</v>
          </cell>
        </row>
        <row r="288">
          <cell r="B288">
            <v>51820</v>
          </cell>
        </row>
        <row r="289">
          <cell r="B289">
            <v>51860</v>
          </cell>
        </row>
        <row r="290">
          <cell r="B290">
            <v>51867</v>
          </cell>
        </row>
        <row r="291">
          <cell r="B291">
            <v>51914</v>
          </cell>
        </row>
        <row r="292">
          <cell r="B292">
            <v>51915</v>
          </cell>
        </row>
        <row r="293">
          <cell r="B293">
            <v>51960</v>
          </cell>
        </row>
        <row r="294">
          <cell r="B294">
            <v>51977</v>
          </cell>
        </row>
        <row r="295">
          <cell r="B295">
            <v>51987</v>
          </cell>
        </row>
        <row r="296">
          <cell r="B296">
            <v>52022</v>
          </cell>
        </row>
        <row r="297">
          <cell r="B297">
            <v>52116</v>
          </cell>
        </row>
        <row r="298">
          <cell r="B298">
            <v>52151</v>
          </cell>
        </row>
        <row r="299">
          <cell r="B299">
            <v>52172</v>
          </cell>
        </row>
        <row r="300">
          <cell r="B300">
            <v>52185</v>
          </cell>
        </row>
        <row r="301">
          <cell r="B301">
            <v>52225</v>
          </cell>
        </row>
        <row r="302">
          <cell r="B302">
            <v>52232</v>
          </cell>
        </row>
        <row r="303">
          <cell r="B303">
            <v>52271</v>
          </cell>
        </row>
        <row r="304">
          <cell r="B304">
            <v>52272</v>
          </cell>
        </row>
        <row r="305">
          <cell r="B305">
            <v>52317</v>
          </cell>
        </row>
        <row r="306">
          <cell r="B306">
            <v>52342</v>
          </cell>
        </row>
        <row r="307">
          <cell r="B307">
            <v>52352</v>
          </cell>
        </row>
        <row r="308">
          <cell r="B308">
            <v>52379</v>
          </cell>
        </row>
        <row r="309">
          <cell r="B309">
            <v>52481</v>
          </cell>
        </row>
        <row r="310">
          <cell r="B310">
            <v>52516</v>
          </cell>
        </row>
        <row r="311">
          <cell r="B311">
            <v>52537</v>
          </cell>
        </row>
        <row r="312">
          <cell r="B312">
            <v>52550</v>
          </cell>
        </row>
        <row r="313">
          <cell r="B313">
            <v>52590</v>
          </cell>
        </row>
        <row r="314">
          <cell r="B314">
            <v>52597</v>
          </cell>
        </row>
        <row r="315">
          <cell r="B315">
            <v>52656</v>
          </cell>
        </row>
        <row r="316">
          <cell r="B316">
            <v>52657</v>
          </cell>
        </row>
        <row r="317">
          <cell r="B317">
            <v>52702</v>
          </cell>
        </row>
        <row r="318">
          <cell r="B318">
            <v>52708</v>
          </cell>
        </row>
        <row r="319">
          <cell r="B319">
            <v>52718</v>
          </cell>
        </row>
        <row r="320">
          <cell r="B320">
            <v>52764</v>
          </cell>
        </row>
        <row r="321">
          <cell r="B321">
            <v>52847</v>
          </cell>
        </row>
        <row r="322">
          <cell r="B322">
            <v>52882</v>
          </cell>
        </row>
        <row r="323">
          <cell r="B323">
            <v>52903</v>
          </cell>
        </row>
        <row r="324">
          <cell r="B324">
            <v>52916</v>
          </cell>
        </row>
        <row r="325">
          <cell r="B325">
            <v>52956</v>
          </cell>
        </row>
        <row r="326">
          <cell r="B326">
            <v>52963</v>
          </cell>
        </row>
        <row r="327">
          <cell r="B327">
            <v>53013</v>
          </cell>
        </row>
        <row r="328">
          <cell r="B328">
            <v>53014</v>
          </cell>
        </row>
        <row r="329">
          <cell r="B329">
            <v>53059</v>
          </cell>
        </row>
        <row r="330">
          <cell r="B330">
            <v>53073</v>
          </cell>
        </row>
        <row r="331">
          <cell r="B331">
            <v>53083</v>
          </cell>
        </row>
        <row r="332">
          <cell r="B332">
            <v>53121</v>
          </cell>
        </row>
        <row r="333">
          <cell r="B333">
            <v>53212</v>
          </cell>
        </row>
        <row r="334">
          <cell r="B334">
            <v>53247</v>
          </cell>
        </row>
        <row r="335">
          <cell r="B335">
            <v>53268</v>
          </cell>
        </row>
        <row r="336">
          <cell r="B336">
            <v>53281</v>
          </cell>
        </row>
        <row r="337">
          <cell r="B337">
            <v>53321</v>
          </cell>
        </row>
        <row r="338">
          <cell r="B338">
            <v>53328</v>
          </cell>
        </row>
        <row r="339">
          <cell r="B339">
            <v>53363</v>
          </cell>
        </row>
        <row r="340">
          <cell r="B340">
            <v>53364</v>
          </cell>
        </row>
        <row r="341">
          <cell r="B341">
            <v>53409</v>
          </cell>
        </row>
        <row r="342">
          <cell r="B342">
            <v>53438</v>
          </cell>
        </row>
        <row r="343">
          <cell r="B343">
            <v>53448</v>
          </cell>
        </row>
        <row r="344">
          <cell r="B344">
            <v>53471</v>
          </cell>
        </row>
        <row r="345">
          <cell r="B345">
            <v>53577</v>
          </cell>
        </row>
        <row r="346">
          <cell r="B346">
            <v>53612</v>
          </cell>
        </row>
        <row r="347">
          <cell r="B347">
            <v>53633</v>
          </cell>
        </row>
        <row r="348">
          <cell r="B348">
            <v>53646</v>
          </cell>
        </row>
        <row r="349">
          <cell r="B349">
            <v>53686</v>
          </cell>
        </row>
        <row r="350">
          <cell r="B350">
            <v>53693</v>
          </cell>
        </row>
        <row r="351">
          <cell r="B351">
            <v>53748</v>
          </cell>
        </row>
        <row r="352">
          <cell r="B352">
            <v>53749</v>
          </cell>
        </row>
        <row r="353">
          <cell r="B353">
            <v>53794</v>
          </cell>
        </row>
        <row r="354">
          <cell r="B354">
            <v>53803</v>
          </cell>
        </row>
        <row r="355">
          <cell r="B355">
            <v>53813</v>
          </cell>
        </row>
        <row r="356">
          <cell r="B356">
            <v>53856</v>
          </cell>
        </row>
        <row r="357">
          <cell r="B357">
            <v>53942</v>
          </cell>
        </row>
        <row r="358">
          <cell r="B358">
            <v>53977</v>
          </cell>
        </row>
        <row r="359">
          <cell r="B359">
            <v>53998</v>
          </cell>
        </row>
        <row r="360">
          <cell r="B360">
            <v>54011</v>
          </cell>
        </row>
        <row r="361">
          <cell r="B361">
            <v>54051</v>
          </cell>
        </row>
        <row r="362">
          <cell r="B362">
            <v>54058</v>
          </cell>
        </row>
        <row r="363">
          <cell r="B363">
            <v>54105</v>
          </cell>
        </row>
        <row r="364">
          <cell r="B364">
            <v>54106</v>
          </cell>
        </row>
        <row r="365">
          <cell r="B365">
            <v>54151</v>
          </cell>
        </row>
        <row r="366">
          <cell r="B366">
            <v>54169</v>
          </cell>
        </row>
        <row r="367">
          <cell r="B367">
            <v>54179</v>
          </cell>
        </row>
        <row r="368">
          <cell r="B368">
            <v>54213</v>
          </cell>
        </row>
        <row r="369">
          <cell r="B369">
            <v>54308</v>
          </cell>
        </row>
        <row r="370">
          <cell r="B370">
            <v>54343</v>
          </cell>
        </row>
        <row r="371">
          <cell r="B371">
            <v>54364</v>
          </cell>
        </row>
        <row r="372">
          <cell r="B372">
            <v>54377</v>
          </cell>
        </row>
        <row r="373">
          <cell r="B373">
            <v>54417</v>
          </cell>
        </row>
        <row r="374">
          <cell r="B374">
            <v>54424</v>
          </cell>
        </row>
        <row r="375">
          <cell r="B375">
            <v>54483</v>
          </cell>
        </row>
        <row r="376">
          <cell r="B376">
            <v>54484</v>
          </cell>
        </row>
        <row r="377">
          <cell r="B377">
            <v>54529</v>
          </cell>
        </row>
        <row r="378">
          <cell r="B378">
            <v>54534</v>
          </cell>
        </row>
        <row r="379">
          <cell r="B379">
            <v>54544</v>
          </cell>
        </row>
        <row r="380">
          <cell r="B380">
            <v>54591</v>
          </cell>
        </row>
        <row r="381">
          <cell r="B381">
            <v>54673</v>
          </cell>
        </row>
        <row r="382">
          <cell r="B382">
            <v>54708</v>
          </cell>
        </row>
        <row r="383">
          <cell r="B383">
            <v>54729</v>
          </cell>
        </row>
        <row r="384">
          <cell r="B384">
            <v>54742</v>
          </cell>
        </row>
        <row r="385">
          <cell r="B385">
            <v>54782</v>
          </cell>
        </row>
        <row r="386">
          <cell r="B386">
            <v>54789</v>
          </cell>
        </row>
        <row r="387">
          <cell r="B387">
            <v>54840</v>
          </cell>
        </row>
        <row r="388">
          <cell r="B388">
            <v>54841</v>
          </cell>
        </row>
        <row r="389">
          <cell r="B389">
            <v>54886</v>
          </cell>
        </row>
        <row r="390">
          <cell r="B390">
            <v>54899</v>
          </cell>
        </row>
        <row r="391">
          <cell r="B391">
            <v>54909</v>
          </cell>
        </row>
        <row r="392">
          <cell r="B392">
            <v>54948</v>
          </cell>
        </row>
        <row r="393">
          <cell r="B393">
            <v>55038</v>
          </cell>
        </row>
        <row r="394">
          <cell r="B394">
            <v>55073</v>
          </cell>
        </row>
        <row r="395">
          <cell r="B395">
            <v>55094</v>
          </cell>
        </row>
        <row r="396">
          <cell r="B396">
            <v>55107</v>
          </cell>
        </row>
        <row r="397">
          <cell r="B397">
            <v>55147</v>
          </cell>
        </row>
        <row r="398">
          <cell r="B398">
            <v>55154</v>
          </cell>
        </row>
        <row r="399">
          <cell r="B399">
            <v>55197</v>
          </cell>
        </row>
        <row r="400">
          <cell r="B400">
            <v>55198</v>
          </cell>
        </row>
        <row r="401">
          <cell r="B401">
            <v>55243</v>
          </cell>
        </row>
        <row r="402">
          <cell r="B402">
            <v>55264</v>
          </cell>
        </row>
        <row r="403">
          <cell r="B403">
            <v>55274</v>
          </cell>
        </row>
        <row r="404">
          <cell r="B404">
            <v>55305</v>
          </cell>
        </row>
        <row r="405">
          <cell r="B405">
            <v>55403</v>
          </cell>
        </row>
        <row r="406">
          <cell r="B406">
            <v>55438</v>
          </cell>
        </row>
        <row r="407">
          <cell r="B407">
            <v>55459</v>
          </cell>
        </row>
        <row r="408">
          <cell r="B408">
            <v>55472</v>
          </cell>
        </row>
        <row r="409">
          <cell r="B409">
            <v>55512</v>
          </cell>
        </row>
        <row r="410">
          <cell r="B410">
            <v>55519</v>
          </cell>
        </row>
        <row r="411">
          <cell r="B411">
            <v>55582</v>
          </cell>
        </row>
        <row r="412">
          <cell r="B412">
            <v>55583</v>
          </cell>
        </row>
        <row r="413">
          <cell r="B413">
            <v>55628</v>
          </cell>
        </row>
        <row r="414">
          <cell r="B414">
            <v>55630</v>
          </cell>
        </row>
        <row r="415">
          <cell r="B415">
            <v>55640</v>
          </cell>
        </row>
        <row r="416">
          <cell r="B416">
            <v>55690</v>
          </cell>
        </row>
        <row r="417">
          <cell r="B417">
            <v>55769</v>
          </cell>
        </row>
        <row r="418">
          <cell r="B418">
            <v>55804</v>
          </cell>
        </row>
        <row r="419">
          <cell r="B419">
            <v>55825</v>
          </cell>
        </row>
        <row r="420">
          <cell r="B420">
            <v>55838</v>
          </cell>
        </row>
        <row r="421">
          <cell r="B421">
            <v>55878</v>
          </cell>
        </row>
        <row r="422">
          <cell r="B422">
            <v>55885</v>
          </cell>
        </row>
        <row r="423">
          <cell r="B423">
            <v>55932</v>
          </cell>
        </row>
        <row r="424">
          <cell r="B424">
            <v>55933</v>
          </cell>
        </row>
        <row r="425">
          <cell r="B425">
            <v>55978</v>
          </cell>
        </row>
        <row r="426">
          <cell r="B426">
            <v>55995</v>
          </cell>
        </row>
        <row r="427">
          <cell r="B427">
            <v>56005</v>
          </cell>
        </row>
        <row r="428">
          <cell r="B428">
            <v>56040</v>
          </cell>
        </row>
        <row r="429">
          <cell r="B429">
            <v>56134</v>
          </cell>
        </row>
        <row r="430">
          <cell r="B430">
            <v>56169</v>
          </cell>
        </row>
        <row r="431">
          <cell r="B431">
            <v>56190</v>
          </cell>
        </row>
        <row r="432">
          <cell r="B432">
            <v>56203</v>
          </cell>
        </row>
        <row r="433">
          <cell r="B433">
            <v>56243</v>
          </cell>
        </row>
        <row r="434">
          <cell r="B434">
            <v>56250</v>
          </cell>
        </row>
        <row r="435">
          <cell r="B435">
            <v>56289</v>
          </cell>
        </row>
        <row r="436">
          <cell r="B436">
            <v>56290</v>
          </cell>
        </row>
        <row r="437">
          <cell r="B437">
            <v>56335</v>
          </cell>
        </row>
        <row r="438">
          <cell r="B438">
            <v>56360</v>
          </cell>
        </row>
        <row r="439">
          <cell r="B439">
            <v>56370</v>
          </cell>
        </row>
        <row r="440">
          <cell r="B440">
            <v>56397</v>
          </cell>
        </row>
        <row r="441">
          <cell r="B441">
            <v>56499</v>
          </cell>
        </row>
        <row r="442">
          <cell r="B442">
            <v>56534</v>
          </cell>
        </row>
        <row r="443">
          <cell r="B443">
            <v>56555</v>
          </cell>
        </row>
        <row r="444">
          <cell r="B444">
            <v>56568</v>
          </cell>
        </row>
        <row r="445">
          <cell r="B445">
            <v>56608</v>
          </cell>
        </row>
        <row r="446">
          <cell r="B446">
            <v>56615</v>
          </cell>
        </row>
        <row r="447">
          <cell r="B447">
            <v>56674</v>
          </cell>
        </row>
        <row r="448">
          <cell r="B448">
            <v>56675</v>
          </cell>
        </row>
        <row r="449">
          <cell r="B449">
            <v>56720</v>
          </cell>
        </row>
        <row r="450">
          <cell r="B450">
            <v>56725</v>
          </cell>
        </row>
        <row r="451">
          <cell r="B451">
            <v>56735</v>
          </cell>
        </row>
        <row r="452">
          <cell r="B452">
            <v>56782</v>
          </cell>
        </row>
        <row r="453">
          <cell r="B453">
            <v>56864</v>
          </cell>
        </row>
        <row r="454">
          <cell r="B454">
            <v>56899</v>
          </cell>
        </row>
        <row r="455">
          <cell r="B455">
            <v>56920</v>
          </cell>
        </row>
        <row r="456">
          <cell r="B456">
            <v>56933</v>
          </cell>
        </row>
        <row r="457">
          <cell r="B457">
            <v>56973</v>
          </cell>
        </row>
        <row r="458">
          <cell r="B458">
            <v>56980</v>
          </cell>
        </row>
        <row r="459">
          <cell r="B459">
            <v>57024</v>
          </cell>
        </row>
        <row r="460">
          <cell r="B460">
            <v>57025</v>
          </cell>
        </row>
        <row r="461">
          <cell r="B461">
            <v>57070</v>
          </cell>
        </row>
        <row r="462">
          <cell r="B462">
            <v>57091</v>
          </cell>
        </row>
        <row r="463">
          <cell r="B463">
            <v>57101</v>
          </cell>
        </row>
        <row r="464">
          <cell r="B464">
            <v>57132</v>
          </cell>
        </row>
        <row r="465">
          <cell r="B465">
            <v>57230</v>
          </cell>
        </row>
        <row r="466">
          <cell r="B466">
            <v>57265</v>
          </cell>
        </row>
        <row r="467">
          <cell r="B467">
            <v>57286</v>
          </cell>
        </row>
        <row r="468">
          <cell r="B468">
            <v>57299</v>
          </cell>
        </row>
        <row r="469">
          <cell r="B469">
            <v>57339</v>
          </cell>
        </row>
        <row r="470">
          <cell r="B470">
            <v>57346</v>
          </cell>
        </row>
        <row r="471">
          <cell r="B471">
            <v>57409</v>
          </cell>
        </row>
        <row r="472">
          <cell r="B472">
            <v>57410</v>
          </cell>
        </row>
        <row r="473">
          <cell r="B473">
            <v>57455</v>
          </cell>
        </row>
        <row r="474">
          <cell r="B474">
            <v>57456</v>
          </cell>
        </row>
        <row r="475">
          <cell r="B475">
            <v>57466</v>
          </cell>
        </row>
        <row r="476">
          <cell r="B476">
            <v>57517</v>
          </cell>
        </row>
        <row r="477">
          <cell r="B477">
            <v>57595</v>
          </cell>
        </row>
        <row r="478">
          <cell r="B478">
            <v>57630</v>
          </cell>
        </row>
        <row r="479">
          <cell r="B479">
            <v>57651</v>
          </cell>
        </row>
        <row r="480">
          <cell r="B480">
            <v>57664</v>
          </cell>
        </row>
        <row r="481">
          <cell r="B481">
            <v>57704</v>
          </cell>
        </row>
        <row r="482">
          <cell r="B482">
            <v>57711</v>
          </cell>
        </row>
        <row r="483">
          <cell r="B483">
            <v>57766</v>
          </cell>
        </row>
        <row r="484">
          <cell r="B484">
            <v>57767</v>
          </cell>
        </row>
        <row r="485">
          <cell r="B485">
            <v>57812</v>
          </cell>
        </row>
        <row r="486">
          <cell r="B486">
            <v>57821</v>
          </cell>
        </row>
        <row r="487">
          <cell r="B487">
            <v>57831</v>
          </cell>
        </row>
        <row r="488">
          <cell r="B488">
            <v>57874</v>
          </cell>
        </row>
        <row r="489">
          <cell r="B489">
            <v>57960</v>
          </cell>
        </row>
        <row r="490">
          <cell r="B490">
            <v>57995</v>
          </cell>
        </row>
        <row r="491">
          <cell r="B491">
            <v>58016</v>
          </cell>
        </row>
        <row r="492">
          <cell r="B492">
            <v>58029</v>
          </cell>
        </row>
        <row r="493">
          <cell r="B493">
            <v>58069</v>
          </cell>
        </row>
        <row r="494">
          <cell r="B494">
            <v>58076</v>
          </cell>
        </row>
        <row r="495">
          <cell r="B495">
            <v>58116</v>
          </cell>
        </row>
        <row r="496">
          <cell r="B496">
            <v>58117</v>
          </cell>
        </row>
        <row r="497">
          <cell r="B497">
            <v>58162</v>
          </cell>
        </row>
        <row r="498">
          <cell r="B498">
            <v>58186</v>
          </cell>
        </row>
        <row r="499">
          <cell r="B499">
            <v>58196</v>
          </cell>
        </row>
        <row r="500">
          <cell r="B500">
            <v>58224</v>
          </cell>
        </row>
        <row r="501">
          <cell r="B501">
            <v>58325</v>
          </cell>
        </row>
        <row r="502">
          <cell r="B502">
            <v>58360</v>
          </cell>
        </row>
        <row r="503">
          <cell r="B503">
            <v>58381</v>
          </cell>
        </row>
        <row r="504">
          <cell r="B504">
            <v>58394</v>
          </cell>
        </row>
        <row r="505">
          <cell r="B505">
            <v>58434</v>
          </cell>
        </row>
        <row r="506">
          <cell r="B506">
            <v>58441</v>
          </cell>
        </row>
        <row r="507">
          <cell r="B507">
            <v>58501</v>
          </cell>
        </row>
        <row r="508">
          <cell r="B508">
            <v>58502</v>
          </cell>
        </row>
        <row r="509">
          <cell r="B509">
            <v>58547</v>
          </cell>
        </row>
        <row r="510">
          <cell r="B510">
            <v>58552</v>
          </cell>
        </row>
        <row r="511">
          <cell r="B511">
            <v>58562</v>
          </cell>
        </row>
        <row r="512">
          <cell r="B512">
            <v>58609</v>
          </cell>
        </row>
        <row r="513">
          <cell r="B513">
            <v>58691</v>
          </cell>
        </row>
        <row r="514">
          <cell r="B514">
            <v>58726</v>
          </cell>
        </row>
        <row r="515">
          <cell r="B515">
            <v>58747</v>
          </cell>
        </row>
        <row r="516">
          <cell r="B516">
            <v>58760</v>
          </cell>
        </row>
        <row r="517">
          <cell r="B517">
            <v>58800</v>
          </cell>
        </row>
        <row r="518">
          <cell r="B518">
            <v>58807</v>
          </cell>
        </row>
        <row r="519">
          <cell r="B519">
            <v>58858</v>
          </cell>
        </row>
        <row r="520">
          <cell r="B520">
            <v>58859</v>
          </cell>
        </row>
        <row r="521">
          <cell r="B521">
            <v>58904</v>
          </cell>
        </row>
        <row r="522">
          <cell r="B522">
            <v>58917</v>
          </cell>
        </row>
        <row r="523">
          <cell r="B523">
            <v>58927</v>
          </cell>
        </row>
        <row r="524">
          <cell r="B524">
            <v>58966</v>
          </cell>
        </row>
        <row r="525">
          <cell r="B525">
            <v>59056</v>
          </cell>
        </row>
        <row r="526">
          <cell r="B526">
            <v>59091</v>
          </cell>
        </row>
        <row r="527">
          <cell r="B527">
            <v>59112</v>
          </cell>
        </row>
        <row r="528">
          <cell r="B528">
            <v>59125</v>
          </cell>
        </row>
        <row r="529">
          <cell r="B529">
            <v>59165</v>
          </cell>
        </row>
        <row r="530">
          <cell r="B530">
            <v>59172</v>
          </cell>
        </row>
        <row r="531">
          <cell r="B531">
            <v>59208</v>
          </cell>
        </row>
        <row r="532">
          <cell r="B532">
            <v>59209</v>
          </cell>
        </row>
        <row r="533">
          <cell r="B533">
            <v>59254</v>
          </cell>
        </row>
        <row r="534">
          <cell r="B534">
            <v>59282</v>
          </cell>
        </row>
        <row r="535">
          <cell r="B535">
            <v>59292</v>
          </cell>
        </row>
        <row r="536">
          <cell r="B536">
            <v>59316</v>
          </cell>
        </row>
        <row r="537">
          <cell r="B537">
            <v>59421</v>
          </cell>
        </row>
        <row r="538">
          <cell r="B538">
            <v>59456</v>
          </cell>
        </row>
        <row r="539">
          <cell r="B539">
            <v>59477</v>
          </cell>
        </row>
        <row r="540">
          <cell r="B540">
            <v>59490</v>
          </cell>
        </row>
        <row r="541">
          <cell r="B541">
            <v>59530</v>
          </cell>
        </row>
        <row r="542">
          <cell r="B542">
            <v>59537</v>
          </cell>
        </row>
        <row r="543">
          <cell r="B543">
            <v>59593</v>
          </cell>
        </row>
        <row r="544">
          <cell r="B544">
            <v>59594</v>
          </cell>
        </row>
        <row r="545">
          <cell r="B545">
            <v>59639</v>
          </cell>
        </row>
        <row r="546">
          <cell r="B546">
            <v>59647</v>
          </cell>
        </row>
        <row r="547">
          <cell r="B547">
            <v>59657</v>
          </cell>
        </row>
        <row r="548">
          <cell r="B548">
            <v>59701</v>
          </cell>
        </row>
        <row r="549">
          <cell r="B549">
            <v>59786</v>
          </cell>
        </row>
        <row r="550">
          <cell r="B550">
            <v>59821</v>
          </cell>
        </row>
        <row r="551">
          <cell r="B551">
            <v>59842</v>
          </cell>
        </row>
        <row r="552">
          <cell r="B552">
            <v>59855</v>
          </cell>
        </row>
        <row r="553">
          <cell r="B553">
            <v>59895</v>
          </cell>
        </row>
        <row r="554">
          <cell r="B554">
            <v>59902</v>
          </cell>
        </row>
        <row r="555">
          <cell r="B555">
            <v>59950</v>
          </cell>
        </row>
        <row r="556">
          <cell r="B556">
            <v>59951</v>
          </cell>
        </row>
        <row r="557">
          <cell r="B557">
            <v>59996</v>
          </cell>
        </row>
        <row r="558">
          <cell r="B558">
            <v>60013</v>
          </cell>
        </row>
        <row r="559">
          <cell r="B559">
            <v>60023</v>
          </cell>
        </row>
        <row r="560">
          <cell r="B560">
            <v>60058</v>
          </cell>
        </row>
        <row r="561">
          <cell r="B561">
            <v>60152</v>
          </cell>
        </row>
        <row r="562">
          <cell r="B562">
            <v>60187</v>
          </cell>
        </row>
        <row r="563">
          <cell r="B563">
            <v>60208</v>
          </cell>
        </row>
        <row r="564">
          <cell r="B564">
            <v>60221</v>
          </cell>
        </row>
        <row r="565">
          <cell r="B565">
            <v>60261</v>
          </cell>
        </row>
        <row r="566">
          <cell r="B566">
            <v>60268</v>
          </cell>
        </row>
        <row r="567">
          <cell r="B567">
            <v>60307</v>
          </cell>
        </row>
        <row r="568">
          <cell r="B568">
            <v>60308</v>
          </cell>
        </row>
        <row r="569">
          <cell r="B569">
            <v>60353</v>
          </cell>
        </row>
        <row r="570">
          <cell r="B570">
            <v>60378</v>
          </cell>
        </row>
        <row r="571">
          <cell r="B571">
            <v>60388</v>
          </cell>
        </row>
        <row r="572">
          <cell r="B572">
            <v>60415</v>
          </cell>
        </row>
        <row r="573">
          <cell r="B573">
            <v>60517</v>
          </cell>
        </row>
        <row r="574">
          <cell r="B574">
            <v>60552</v>
          </cell>
        </row>
        <row r="575">
          <cell r="B575">
            <v>60573</v>
          </cell>
        </row>
        <row r="576">
          <cell r="B576">
            <v>60586</v>
          </cell>
        </row>
        <row r="577">
          <cell r="B577">
            <v>60626</v>
          </cell>
        </row>
        <row r="578">
          <cell r="B578">
            <v>60633</v>
          </cell>
        </row>
        <row r="579">
          <cell r="B579">
            <v>60685</v>
          </cell>
        </row>
        <row r="580">
          <cell r="B580">
            <v>60686</v>
          </cell>
        </row>
        <row r="581">
          <cell r="B581">
            <v>60731</v>
          </cell>
        </row>
        <row r="582">
          <cell r="B582">
            <v>60743</v>
          </cell>
        </row>
        <row r="583">
          <cell r="B583">
            <v>60753</v>
          </cell>
        </row>
        <row r="584">
          <cell r="B584">
            <v>60793</v>
          </cell>
        </row>
        <row r="585">
          <cell r="B585">
            <v>60882</v>
          </cell>
        </row>
        <row r="586">
          <cell r="B586">
            <v>60917</v>
          </cell>
        </row>
        <row r="587">
          <cell r="B587">
            <v>60938</v>
          </cell>
        </row>
        <row r="588">
          <cell r="B588">
            <v>60951</v>
          </cell>
        </row>
        <row r="589">
          <cell r="B589">
            <v>60991</v>
          </cell>
        </row>
        <row r="590">
          <cell r="B590">
            <v>60998</v>
          </cell>
        </row>
        <row r="591">
          <cell r="B591">
            <v>61042</v>
          </cell>
        </row>
        <row r="592">
          <cell r="B592">
            <v>61043</v>
          </cell>
        </row>
        <row r="593">
          <cell r="B593">
            <v>61088</v>
          </cell>
        </row>
        <row r="594">
          <cell r="B594">
            <v>61108</v>
          </cell>
        </row>
        <row r="595">
          <cell r="B595">
            <v>61118</v>
          </cell>
        </row>
        <row r="596">
          <cell r="B596">
            <v>61150</v>
          </cell>
        </row>
        <row r="597">
          <cell r="B597">
            <v>61247</v>
          </cell>
        </row>
        <row r="598">
          <cell r="B598">
            <v>61282</v>
          </cell>
        </row>
        <row r="599">
          <cell r="B599">
            <v>61303</v>
          </cell>
        </row>
        <row r="600">
          <cell r="B600">
            <v>61316</v>
          </cell>
        </row>
        <row r="601">
          <cell r="B601">
            <v>61356</v>
          </cell>
        </row>
        <row r="602">
          <cell r="B602">
            <v>61363</v>
          </cell>
        </row>
        <row r="603">
          <cell r="B603">
            <v>61427</v>
          </cell>
        </row>
        <row r="604">
          <cell r="B604">
            <v>61428</v>
          </cell>
        </row>
        <row r="605">
          <cell r="B605">
            <v>61473</v>
          </cell>
        </row>
        <row r="606">
          <cell r="B606">
            <v>61474</v>
          </cell>
        </row>
        <row r="607">
          <cell r="B607">
            <v>61484</v>
          </cell>
        </row>
        <row r="608">
          <cell r="B608">
            <v>61535</v>
          </cell>
        </row>
        <row r="609">
          <cell r="B609">
            <v>61613</v>
          </cell>
        </row>
        <row r="610">
          <cell r="B610">
            <v>61648</v>
          </cell>
        </row>
        <row r="611">
          <cell r="B611">
            <v>61669</v>
          </cell>
        </row>
        <row r="612">
          <cell r="B612">
            <v>61682</v>
          </cell>
        </row>
        <row r="613">
          <cell r="B613">
            <v>61722</v>
          </cell>
        </row>
        <row r="614">
          <cell r="B614">
            <v>61729</v>
          </cell>
        </row>
        <row r="615">
          <cell r="B615">
            <v>61784</v>
          </cell>
        </row>
        <row r="616">
          <cell r="B616">
            <v>61785</v>
          </cell>
        </row>
        <row r="617">
          <cell r="B617">
            <v>61830</v>
          </cell>
        </row>
        <row r="618">
          <cell r="B618">
            <v>61839</v>
          </cell>
        </row>
        <row r="619">
          <cell r="B619">
            <v>61849</v>
          </cell>
        </row>
        <row r="620">
          <cell r="B620">
            <v>61892</v>
          </cell>
        </row>
        <row r="621">
          <cell r="B621">
            <v>61978</v>
          </cell>
        </row>
        <row r="622">
          <cell r="B622">
            <v>62013</v>
          </cell>
        </row>
        <row r="623">
          <cell r="B623">
            <v>62034</v>
          </cell>
        </row>
        <row r="624">
          <cell r="B624">
            <v>62047</v>
          </cell>
        </row>
        <row r="625">
          <cell r="B625">
            <v>62087</v>
          </cell>
        </row>
        <row r="626">
          <cell r="B626">
            <v>62094</v>
          </cell>
        </row>
        <row r="627">
          <cell r="B627">
            <v>62134</v>
          </cell>
        </row>
        <row r="628">
          <cell r="B628">
            <v>62135</v>
          </cell>
        </row>
        <row r="629">
          <cell r="B629">
            <v>62180</v>
          </cell>
        </row>
        <row r="630">
          <cell r="B630">
            <v>62204</v>
          </cell>
        </row>
        <row r="631">
          <cell r="B631">
            <v>62214</v>
          </cell>
        </row>
        <row r="632">
          <cell r="B632">
            <v>62242</v>
          </cell>
        </row>
        <row r="633">
          <cell r="B633">
            <v>62343</v>
          </cell>
        </row>
        <row r="634">
          <cell r="B634">
            <v>62378</v>
          </cell>
        </row>
        <row r="635">
          <cell r="B635">
            <v>62399</v>
          </cell>
        </row>
        <row r="636">
          <cell r="B636">
            <v>62412</v>
          </cell>
        </row>
        <row r="637">
          <cell r="B637">
            <v>62452</v>
          </cell>
        </row>
        <row r="638">
          <cell r="B638">
            <v>62459</v>
          </cell>
        </row>
        <row r="639">
          <cell r="B639">
            <v>62519</v>
          </cell>
        </row>
        <row r="640">
          <cell r="B640">
            <v>62520</v>
          </cell>
        </row>
        <row r="641">
          <cell r="B641">
            <v>62565</v>
          </cell>
        </row>
        <row r="642">
          <cell r="B642">
            <v>62569</v>
          </cell>
        </row>
        <row r="643">
          <cell r="B643">
            <v>62579</v>
          </cell>
        </row>
        <row r="644">
          <cell r="B644">
            <v>62627</v>
          </cell>
        </row>
        <row r="645">
          <cell r="B645">
            <v>62708</v>
          </cell>
        </row>
        <row r="646">
          <cell r="B646">
            <v>62743</v>
          </cell>
        </row>
        <row r="647">
          <cell r="B647">
            <v>62764</v>
          </cell>
        </row>
        <row r="648">
          <cell r="B648">
            <v>62777</v>
          </cell>
        </row>
        <row r="649">
          <cell r="B649">
            <v>62817</v>
          </cell>
        </row>
        <row r="650">
          <cell r="B650">
            <v>62824</v>
          </cell>
        </row>
        <row r="651">
          <cell r="B651">
            <v>62876</v>
          </cell>
        </row>
        <row r="652">
          <cell r="B652">
            <v>62877</v>
          </cell>
        </row>
        <row r="653">
          <cell r="B653">
            <v>62922</v>
          </cell>
        </row>
        <row r="654">
          <cell r="B654">
            <v>62935</v>
          </cell>
        </row>
        <row r="655">
          <cell r="B655">
            <v>62945</v>
          </cell>
        </row>
        <row r="656">
          <cell r="B656">
            <v>62984</v>
          </cell>
        </row>
        <row r="657">
          <cell r="B657">
            <v>63074</v>
          </cell>
        </row>
        <row r="658">
          <cell r="B658">
            <v>63109</v>
          </cell>
        </row>
        <row r="659">
          <cell r="B659">
            <v>63130</v>
          </cell>
        </row>
        <row r="660">
          <cell r="B660">
            <v>63143</v>
          </cell>
        </row>
        <row r="661">
          <cell r="B661">
            <v>63183</v>
          </cell>
        </row>
        <row r="662">
          <cell r="B662">
            <v>63190</v>
          </cell>
        </row>
        <row r="663">
          <cell r="B663">
            <v>63226</v>
          </cell>
        </row>
        <row r="664">
          <cell r="B664">
            <v>63227</v>
          </cell>
        </row>
        <row r="665">
          <cell r="B665">
            <v>63272</v>
          </cell>
        </row>
        <row r="666">
          <cell r="B666">
            <v>63300</v>
          </cell>
        </row>
        <row r="667">
          <cell r="B667">
            <v>63310</v>
          </cell>
        </row>
        <row r="668">
          <cell r="B668">
            <v>63334</v>
          </cell>
        </row>
        <row r="669">
          <cell r="B669">
            <v>63439</v>
          </cell>
        </row>
        <row r="670">
          <cell r="B670">
            <v>63474</v>
          </cell>
        </row>
        <row r="671">
          <cell r="B671">
            <v>63495</v>
          </cell>
        </row>
        <row r="672">
          <cell r="B672">
            <v>63508</v>
          </cell>
        </row>
        <row r="673">
          <cell r="B673">
            <v>63548</v>
          </cell>
        </row>
        <row r="674">
          <cell r="B674">
            <v>63555</v>
          </cell>
        </row>
        <row r="675">
          <cell r="B675">
            <v>63611</v>
          </cell>
        </row>
        <row r="676">
          <cell r="B676">
            <v>63612</v>
          </cell>
        </row>
        <row r="677">
          <cell r="B677">
            <v>63657</v>
          </cell>
        </row>
        <row r="678">
          <cell r="B678">
            <v>63665</v>
          </cell>
        </row>
        <row r="679">
          <cell r="B679">
            <v>63675</v>
          </cell>
        </row>
        <row r="680">
          <cell r="B680">
            <v>63719</v>
          </cell>
        </row>
        <row r="681">
          <cell r="B681">
            <v>63804</v>
          </cell>
        </row>
        <row r="682">
          <cell r="B682">
            <v>63839</v>
          </cell>
        </row>
        <row r="683">
          <cell r="B683">
            <v>63860</v>
          </cell>
        </row>
        <row r="684">
          <cell r="B684">
            <v>63873</v>
          </cell>
        </row>
        <row r="685">
          <cell r="B685">
            <v>63913</v>
          </cell>
        </row>
        <row r="686">
          <cell r="B686">
            <v>63920</v>
          </cell>
        </row>
        <row r="687">
          <cell r="B687">
            <v>63968</v>
          </cell>
        </row>
        <row r="688">
          <cell r="B688">
            <v>63969</v>
          </cell>
        </row>
        <row r="689">
          <cell r="B689">
            <v>64014</v>
          </cell>
        </row>
        <row r="690">
          <cell r="B690">
            <v>64030</v>
          </cell>
        </row>
        <row r="691">
          <cell r="B691">
            <v>64040</v>
          </cell>
        </row>
        <row r="692">
          <cell r="B692">
            <v>64076</v>
          </cell>
        </row>
        <row r="693">
          <cell r="B693">
            <v>64169</v>
          </cell>
        </row>
        <row r="694">
          <cell r="B694">
            <v>64204</v>
          </cell>
        </row>
        <row r="695">
          <cell r="B695">
            <v>64225</v>
          </cell>
        </row>
        <row r="696">
          <cell r="B696">
            <v>64238</v>
          </cell>
        </row>
        <row r="697">
          <cell r="B697">
            <v>64278</v>
          </cell>
        </row>
        <row r="698">
          <cell r="B698">
            <v>64285</v>
          </cell>
        </row>
        <row r="699">
          <cell r="B699">
            <v>64346</v>
          </cell>
        </row>
        <row r="700">
          <cell r="B700">
            <v>64347</v>
          </cell>
        </row>
        <row r="701">
          <cell r="B701">
            <v>64392</v>
          </cell>
        </row>
        <row r="702">
          <cell r="B702">
            <v>64396</v>
          </cell>
        </row>
        <row r="703">
          <cell r="B703">
            <v>64406</v>
          </cell>
        </row>
        <row r="704">
          <cell r="B704">
            <v>64454</v>
          </cell>
        </row>
        <row r="705">
          <cell r="B705">
            <v>64535</v>
          </cell>
        </row>
        <row r="706">
          <cell r="B706">
            <v>64570</v>
          </cell>
        </row>
        <row r="707">
          <cell r="B707">
            <v>64591</v>
          </cell>
        </row>
        <row r="708">
          <cell r="B708">
            <v>64604</v>
          </cell>
        </row>
        <row r="709">
          <cell r="B709">
            <v>64644</v>
          </cell>
        </row>
        <row r="710">
          <cell r="B710">
            <v>64651</v>
          </cell>
        </row>
        <row r="711">
          <cell r="B711">
            <v>64703</v>
          </cell>
        </row>
        <row r="712">
          <cell r="B712">
            <v>64704</v>
          </cell>
        </row>
        <row r="713">
          <cell r="B713">
            <v>64749</v>
          </cell>
        </row>
        <row r="714">
          <cell r="B714">
            <v>64761</v>
          </cell>
        </row>
        <row r="715">
          <cell r="B715">
            <v>64771</v>
          </cell>
        </row>
        <row r="716">
          <cell r="B716">
            <v>64811</v>
          </cell>
        </row>
        <row r="717">
          <cell r="B717">
            <v>64900</v>
          </cell>
        </row>
        <row r="718">
          <cell r="B718">
            <v>64935</v>
          </cell>
        </row>
        <row r="719">
          <cell r="B719">
            <v>64956</v>
          </cell>
        </row>
        <row r="720">
          <cell r="B720">
            <v>64969</v>
          </cell>
        </row>
        <row r="721">
          <cell r="B721">
            <v>65009</v>
          </cell>
        </row>
        <row r="722">
          <cell r="B722">
            <v>65016</v>
          </cell>
        </row>
        <row r="723">
          <cell r="B723">
            <v>65060</v>
          </cell>
        </row>
        <row r="724">
          <cell r="B724">
            <v>65061</v>
          </cell>
        </row>
        <row r="725">
          <cell r="B725">
            <v>65106</v>
          </cell>
        </row>
        <row r="726">
          <cell r="B726">
            <v>65126</v>
          </cell>
        </row>
        <row r="727">
          <cell r="B727">
            <v>65136</v>
          </cell>
        </row>
        <row r="728">
          <cell r="B728">
            <v>65168</v>
          </cell>
        </row>
        <row r="729">
          <cell r="B729">
            <v>65265</v>
          </cell>
        </row>
        <row r="730">
          <cell r="B730">
            <v>65300</v>
          </cell>
        </row>
        <row r="731">
          <cell r="B731">
            <v>65321</v>
          </cell>
        </row>
        <row r="732">
          <cell r="B732">
            <v>65334</v>
          </cell>
        </row>
        <row r="733">
          <cell r="B733">
            <v>65374</v>
          </cell>
        </row>
      </sheetData>
      <sheetData sheetId="3"/>
      <sheetData sheetId="4">
        <row r="56">
          <cell r="H56">
            <v>15000.000000000002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Listas"/>
      <sheetName val="Feriados"/>
      <sheetName val="Term Sheet"/>
      <sheetName val="Custos CCI &amp; CRI"/>
      <sheetName val="Fluxo da Cessão"/>
      <sheetName val="Fluxo CRI"/>
      <sheetName val="Cobertura"/>
      <sheetName val="Recebíveis Atuais"/>
      <sheetName val="Projeção de Vendas do Estoque"/>
      <sheetName val="Graficos"/>
    </sheetNames>
    <sheetDataSet>
      <sheetData sheetId="0" refreshError="1">
        <row r="3">
          <cell r="C3" t="str">
            <v>AMARALINA CONSTRUÇÕES E EMPREENDIMENTOS LTDA</v>
          </cell>
        </row>
        <row r="4">
          <cell r="C4" t="str">
            <v>60.332.384/0001-71</v>
          </cell>
        </row>
        <row r="5">
          <cell r="C5" t="str">
            <v>CCI</v>
          </cell>
        </row>
        <row r="6">
          <cell r="C6">
            <v>21857000</v>
          </cell>
        </row>
        <row r="7">
          <cell r="C7">
            <v>45684</v>
          </cell>
        </row>
        <row r="8">
          <cell r="C8">
            <v>120</v>
          </cell>
        </row>
        <row r="9">
          <cell r="C9">
            <v>119</v>
          </cell>
        </row>
        <row r="10">
          <cell r="C10" t="str">
            <v>Principal</v>
          </cell>
        </row>
        <row r="11">
          <cell r="C11" t="str">
            <v>Não</v>
          </cell>
        </row>
        <row r="13">
          <cell r="C13" t="str">
            <v>Conforme medição de obra</v>
          </cell>
        </row>
        <row r="14">
          <cell r="C14" t="str">
            <v>IPCA</v>
          </cell>
        </row>
        <row r="15">
          <cell r="C15">
            <v>0.12</v>
          </cell>
        </row>
        <row r="16">
          <cell r="C16" t="str">
            <v>Não</v>
          </cell>
        </row>
        <row r="20">
          <cell r="C20" t="str">
            <v>Não</v>
          </cell>
        </row>
        <row r="21">
          <cell r="C21" t="str">
            <v>Juros mensais e amortizações no vencimentos definidos na CCI</v>
          </cell>
        </row>
        <row r="22">
          <cell r="C22"/>
        </row>
        <row r="23">
          <cell r="C23"/>
        </row>
        <row r="24">
          <cell r="C24">
            <v>0.12</v>
          </cell>
        </row>
        <row r="26">
          <cell r="C26">
            <v>1</v>
          </cell>
        </row>
        <row r="27">
          <cell r="C27">
            <v>21857000</v>
          </cell>
        </row>
        <row r="28">
          <cell r="C28"/>
        </row>
        <row r="29">
          <cell r="C29"/>
        </row>
        <row r="30">
          <cell r="C30">
            <v>0</v>
          </cell>
        </row>
        <row r="31">
          <cell r="C31"/>
        </row>
        <row r="32">
          <cell r="C32"/>
        </row>
        <row r="33">
          <cell r="C33">
            <v>0</v>
          </cell>
        </row>
        <row r="34">
          <cell r="C34" t="str">
            <v>Mensal</v>
          </cell>
        </row>
        <row r="35">
          <cell r="C35">
            <v>4</v>
          </cell>
        </row>
        <row r="37">
          <cell r="C37" t="str">
            <v>(i) Cessão definitiva dos recebíveis atuais provenientes das Promessas/Contratos de Compra e Venda das unidades dos empreendimentos Villa Alpínia e Villa Oitis;
(ii) Cessão fiduciária dos recebíveis atuais e futuros provenientes das Promessas/Contratos de Compra e Venda das unidades do empreendimento Angra Doce e do estoque de Villa Oitis;
(iii) Emissão com regime fiduciário;
(iv) Recursos vinculados a fundo de liquidez, equivalente a 3 parcelas vincendas da CCI, constituído quando da emissão;
(v) Recursos vinculados a fundo de despesas, equivalentes a R$ 150.000,00, constituído quando da emissão;
(vi) Alienação fiduciária das cotas das SPEs;
(vii) Aval dos sócios.</v>
          </cell>
        </row>
      </sheetData>
      <sheetData sheetId="1" refreshError="1">
        <row r="3">
          <cell r="D3" t="str">
            <v>Mensal</v>
          </cell>
          <cell r="F3" t="str">
            <v>IPCA</v>
          </cell>
          <cell r="J3" t="str">
            <v>Villa Alpínia</v>
          </cell>
          <cell r="L3" t="str">
            <v>CCB</v>
          </cell>
          <cell r="N3" t="str">
            <v>CCI sem IPCA</v>
          </cell>
        </row>
        <row r="4">
          <cell r="D4" t="str">
            <v>Bimestral</v>
          </cell>
          <cell r="F4" t="str">
            <v>CDI</v>
          </cell>
          <cell r="J4" t="str">
            <v>Villa Oitis</v>
          </cell>
          <cell r="L4" t="str">
            <v>CCI</v>
          </cell>
          <cell r="N4" t="str">
            <v>CCI com IPCA</v>
          </cell>
        </row>
        <row r="5">
          <cell r="D5" t="str">
            <v>Trimestral</v>
          </cell>
          <cell r="J5" t="str">
            <v>Angra Doce</v>
          </cell>
          <cell r="L5" t="str">
            <v>Nota Comercial</v>
          </cell>
        </row>
        <row r="6">
          <cell r="D6" t="str">
            <v>Semestral</v>
          </cell>
          <cell r="L6" t="str">
            <v>Debênture</v>
          </cell>
        </row>
        <row r="7">
          <cell r="D7" t="str">
            <v>Anual</v>
          </cell>
        </row>
      </sheetData>
      <sheetData sheetId="2" refreshError="1">
        <row r="2">
          <cell r="B2">
            <v>43101</v>
          </cell>
        </row>
        <row r="3">
          <cell r="B3">
            <v>43143</v>
          </cell>
        </row>
        <row r="4">
          <cell r="B4">
            <v>43144</v>
          </cell>
        </row>
        <row r="5">
          <cell r="B5">
            <v>43189</v>
          </cell>
        </row>
        <row r="6">
          <cell r="B6">
            <v>43211</v>
          </cell>
        </row>
        <row r="7">
          <cell r="B7">
            <v>43221</v>
          </cell>
        </row>
        <row r="8">
          <cell r="B8">
            <v>43251</v>
          </cell>
        </row>
        <row r="9">
          <cell r="B9">
            <v>43350</v>
          </cell>
        </row>
        <row r="10">
          <cell r="B10">
            <v>43385</v>
          </cell>
        </row>
        <row r="11">
          <cell r="B11">
            <v>43406</v>
          </cell>
        </row>
        <row r="12">
          <cell r="B12">
            <v>43419</v>
          </cell>
        </row>
        <row r="13">
          <cell r="B13">
            <v>43459</v>
          </cell>
        </row>
        <row r="14">
          <cell r="B14">
            <v>43466</v>
          </cell>
        </row>
        <row r="15">
          <cell r="B15">
            <v>43528</v>
          </cell>
        </row>
        <row r="16">
          <cell r="B16">
            <v>43529</v>
          </cell>
        </row>
        <row r="17">
          <cell r="B17">
            <v>43574</v>
          </cell>
        </row>
        <row r="18">
          <cell r="B18">
            <v>43576</v>
          </cell>
        </row>
        <row r="19">
          <cell r="B19">
            <v>43586</v>
          </cell>
        </row>
        <row r="20">
          <cell r="B20">
            <v>43636</v>
          </cell>
        </row>
        <row r="21">
          <cell r="B21">
            <v>43715</v>
          </cell>
        </row>
        <row r="22">
          <cell r="B22">
            <v>43750</v>
          </cell>
        </row>
        <row r="23">
          <cell r="B23">
            <v>43771</v>
          </cell>
        </row>
        <row r="24">
          <cell r="B24">
            <v>43784</v>
          </cell>
        </row>
        <row r="25">
          <cell r="B25">
            <v>43824</v>
          </cell>
        </row>
        <row r="26">
          <cell r="B26">
            <v>43831</v>
          </cell>
        </row>
        <row r="27">
          <cell r="B27">
            <v>43885</v>
          </cell>
        </row>
        <row r="28">
          <cell r="B28">
            <v>43886</v>
          </cell>
        </row>
        <row r="29">
          <cell r="B29">
            <v>43931</v>
          </cell>
        </row>
        <row r="30">
          <cell r="B30">
            <v>43942</v>
          </cell>
        </row>
        <row r="31">
          <cell r="B31">
            <v>43952</v>
          </cell>
        </row>
        <row r="32">
          <cell r="B32">
            <v>43993</v>
          </cell>
        </row>
        <row r="33">
          <cell r="B33">
            <v>44081</v>
          </cell>
        </row>
        <row r="34">
          <cell r="B34">
            <v>44116</v>
          </cell>
        </row>
        <row r="35">
          <cell r="B35">
            <v>44137</v>
          </cell>
        </row>
        <row r="36">
          <cell r="B36">
            <v>44150</v>
          </cell>
        </row>
        <row r="37">
          <cell r="B37">
            <v>44190</v>
          </cell>
        </row>
        <row r="38">
          <cell r="B38">
            <v>44197</v>
          </cell>
        </row>
        <row r="39">
          <cell r="B39">
            <v>44242</v>
          </cell>
        </row>
        <row r="40">
          <cell r="B40">
            <v>44243</v>
          </cell>
        </row>
        <row r="41">
          <cell r="B41">
            <v>44288</v>
          </cell>
        </row>
        <row r="42">
          <cell r="B42">
            <v>44307</v>
          </cell>
        </row>
        <row r="43">
          <cell r="B43">
            <v>44317</v>
          </cell>
        </row>
        <row r="44">
          <cell r="B44">
            <v>44350</v>
          </cell>
        </row>
        <row r="45">
          <cell r="B45">
            <v>44446</v>
          </cell>
        </row>
        <row r="46">
          <cell r="B46">
            <v>44481</v>
          </cell>
        </row>
        <row r="47">
          <cell r="B47">
            <v>44502</v>
          </cell>
        </row>
        <row r="48">
          <cell r="B48">
            <v>44515</v>
          </cell>
        </row>
        <row r="49">
          <cell r="B49">
            <v>44555</v>
          </cell>
        </row>
        <row r="50">
          <cell r="B50">
            <v>44562</v>
          </cell>
        </row>
        <row r="51">
          <cell r="B51">
            <v>44620</v>
          </cell>
        </row>
        <row r="52">
          <cell r="B52">
            <v>44621</v>
          </cell>
        </row>
        <row r="53">
          <cell r="B53">
            <v>44666</v>
          </cell>
        </row>
        <row r="54">
          <cell r="B54">
            <v>44672</v>
          </cell>
        </row>
        <row r="55">
          <cell r="B55">
            <v>44682</v>
          </cell>
        </row>
        <row r="56">
          <cell r="B56">
            <v>44728</v>
          </cell>
        </row>
        <row r="57">
          <cell r="B57">
            <v>44811</v>
          </cell>
        </row>
        <row r="58">
          <cell r="B58">
            <v>44846</v>
          </cell>
        </row>
        <row r="59">
          <cell r="B59">
            <v>44867</v>
          </cell>
        </row>
        <row r="60">
          <cell r="B60">
            <v>44880</v>
          </cell>
        </row>
        <row r="61">
          <cell r="B61">
            <v>44920</v>
          </cell>
        </row>
        <row r="62">
          <cell r="B62">
            <v>44927</v>
          </cell>
        </row>
        <row r="63">
          <cell r="B63">
            <v>44977</v>
          </cell>
        </row>
        <row r="64">
          <cell r="B64">
            <v>44978</v>
          </cell>
        </row>
        <row r="65">
          <cell r="B65">
            <v>45023</v>
          </cell>
        </row>
        <row r="66">
          <cell r="B66">
            <v>45037</v>
          </cell>
        </row>
        <row r="67">
          <cell r="B67">
            <v>45047</v>
          </cell>
        </row>
        <row r="68">
          <cell r="B68">
            <v>45085</v>
          </cell>
        </row>
        <row r="69">
          <cell r="B69">
            <v>45176</v>
          </cell>
        </row>
        <row r="70">
          <cell r="B70">
            <v>45211</v>
          </cell>
        </row>
        <row r="71">
          <cell r="B71">
            <v>45232</v>
          </cell>
        </row>
        <row r="72">
          <cell r="B72">
            <v>45245</v>
          </cell>
        </row>
        <row r="73">
          <cell r="B73">
            <v>45285</v>
          </cell>
        </row>
        <row r="74">
          <cell r="B74">
            <v>45292</v>
          </cell>
        </row>
        <row r="75">
          <cell r="B75">
            <v>45334</v>
          </cell>
        </row>
        <row r="76">
          <cell r="B76">
            <v>45335</v>
          </cell>
        </row>
        <row r="77">
          <cell r="B77">
            <v>45380</v>
          </cell>
        </row>
        <row r="78">
          <cell r="B78">
            <v>45403</v>
          </cell>
        </row>
        <row r="79">
          <cell r="B79">
            <v>45413</v>
          </cell>
        </row>
        <row r="80">
          <cell r="B80">
            <v>45442</v>
          </cell>
        </row>
        <row r="81">
          <cell r="B81">
            <v>45542</v>
          </cell>
        </row>
        <row r="82">
          <cell r="B82">
            <v>45577</v>
          </cell>
        </row>
        <row r="83">
          <cell r="B83">
            <v>45598</v>
          </cell>
        </row>
        <row r="84">
          <cell r="B84">
            <v>45611</v>
          </cell>
        </row>
        <row r="85">
          <cell r="B85">
            <v>45651</v>
          </cell>
        </row>
        <row r="86">
          <cell r="B86">
            <v>45658</v>
          </cell>
        </row>
        <row r="87">
          <cell r="B87">
            <v>45719</v>
          </cell>
        </row>
        <row r="88">
          <cell r="B88">
            <v>45720</v>
          </cell>
        </row>
        <row r="89">
          <cell r="B89">
            <v>45765</v>
          </cell>
        </row>
        <row r="90">
          <cell r="B90">
            <v>45768</v>
          </cell>
        </row>
        <row r="91">
          <cell r="B91">
            <v>45778</v>
          </cell>
        </row>
        <row r="92">
          <cell r="B92">
            <v>45827</v>
          </cell>
        </row>
        <row r="93">
          <cell r="B93">
            <v>45907</v>
          </cell>
        </row>
        <row r="94">
          <cell r="B94">
            <v>45942</v>
          </cell>
        </row>
        <row r="95">
          <cell r="B95">
            <v>45963</v>
          </cell>
        </row>
        <row r="96">
          <cell r="B96">
            <v>45976</v>
          </cell>
        </row>
        <row r="97">
          <cell r="B97">
            <v>46016</v>
          </cell>
        </row>
        <row r="98">
          <cell r="B98">
            <v>46023</v>
          </cell>
        </row>
        <row r="99">
          <cell r="B99">
            <v>46069</v>
          </cell>
        </row>
        <row r="100">
          <cell r="B100">
            <v>46070</v>
          </cell>
        </row>
        <row r="101">
          <cell r="B101">
            <v>46115</v>
          </cell>
        </row>
        <row r="102">
          <cell r="B102">
            <v>46133</v>
          </cell>
        </row>
        <row r="103">
          <cell r="B103">
            <v>46143</v>
          </cell>
        </row>
        <row r="104">
          <cell r="B104">
            <v>46177</v>
          </cell>
        </row>
        <row r="105">
          <cell r="B105">
            <v>46272</v>
          </cell>
        </row>
        <row r="106">
          <cell r="B106">
            <v>46307</v>
          </cell>
        </row>
        <row r="107">
          <cell r="B107">
            <v>46328</v>
          </cell>
        </row>
        <row r="108">
          <cell r="B108">
            <v>46341</v>
          </cell>
        </row>
        <row r="109">
          <cell r="B109">
            <v>46381</v>
          </cell>
        </row>
        <row r="110">
          <cell r="B110">
            <v>46388</v>
          </cell>
        </row>
        <row r="111">
          <cell r="B111">
            <v>46426</v>
          </cell>
        </row>
        <row r="112">
          <cell r="B112">
            <v>46427</v>
          </cell>
        </row>
        <row r="113">
          <cell r="B113">
            <v>46472</v>
          </cell>
        </row>
        <row r="114">
          <cell r="B114">
            <v>46498</v>
          </cell>
        </row>
        <row r="115">
          <cell r="B115">
            <v>46508</v>
          </cell>
        </row>
        <row r="116">
          <cell r="B116">
            <v>46534</v>
          </cell>
        </row>
        <row r="117">
          <cell r="B117">
            <v>46637</v>
          </cell>
        </row>
        <row r="118">
          <cell r="B118">
            <v>46672</v>
          </cell>
        </row>
        <row r="119">
          <cell r="B119">
            <v>46693</v>
          </cell>
        </row>
        <row r="120">
          <cell r="B120">
            <v>46706</v>
          </cell>
        </row>
        <row r="121">
          <cell r="B121">
            <v>46746</v>
          </cell>
        </row>
        <row r="122">
          <cell r="B122">
            <v>46753</v>
          </cell>
        </row>
        <row r="123">
          <cell r="B123">
            <v>46811</v>
          </cell>
        </row>
        <row r="124">
          <cell r="B124">
            <v>46812</v>
          </cell>
        </row>
        <row r="125">
          <cell r="B125">
            <v>46857</v>
          </cell>
        </row>
        <row r="126">
          <cell r="B126">
            <v>46864</v>
          </cell>
        </row>
        <row r="127">
          <cell r="B127">
            <v>46874</v>
          </cell>
        </row>
        <row r="128">
          <cell r="B128">
            <v>46919</v>
          </cell>
        </row>
        <row r="129">
          <cell r="B129">
            <v>47003</v>
          </cell>
        </row>
        <row r="130">
          <cell r="B130">
            <v>47038</v>
          </cell>
        </row>
        <row r="131">
          <cell r="B131">
            <v>47059</v>
          </cell>
        </row>
        <row r="132">
          <cell r="B132">
            <v>47072</v>
          </cell>
        </row>
        <row r="133">
          <cell r="B133">
            <v>47112</v>
          </cell>
        </row>
        <row r="134">
          <cell r="B134">
            <v>47119</v>
          </cell>
        </row>
        <row r="135">
          <cell r="B135">
            <v>47161</v>
          </cell>
        </row>
        <row r="136">
          <cell r="B136">
            <v>47162</v>
          </cell>
        </row>
        <row r="137">
          <cell r="B137">
            <v>47207</v>
          </cell>
        </row>
        <row r="138">
          <cell r="B138">
            <v>47229</v>
          </cell>
        </row>
        <row r="139">
          <cell r="B139">
            <v>47239</v>
          </cell>
        </row>
        <row r="140">
          <cell r="B140">
            <v>47269</v>
          </cell>
        </row>
        <row r="141">
          <cell r="B141">
            <v>47368</v>
          </cell>
        </row>
        <row r="142">
          <cell r="B142">
            <v>47403</v>
          </cell>
        </row>
        <row r="143">
          <cell r="B143">
            <v>47424</v>
          </cell>
        </row>
        <row r="144">
          <cell r="B144">
            <v>47437</v>
          </cell>
        </row>
        <row r="145">
          <cell r="B145">
            <v>47477</v>
          </cell>
        </row>
        <row r="146">
          <cell r="B146">
            <v>47484</v>
          </cell>
        </row>
        <row r="147">
          <cell r="B147">
            <v>47546</v>
          </cell>
        </row>
        <row r="148">
          <cell r="B148">
            <v>47547</v>
          </cell>
        </row>
        <row r="149">
          <cell r="B149">
            <v>47592</v>
          </cell>
        </row>
        <row r="150">
          <cell r="B150">
            <v>47594</v>
          </cell>
        </row>
        <row r="151">
          <cell r="B151">
            <v>47604</v>
          </cell>
        </row>
        <row r="152">
          <cell r="B152">
            <v>47654</v>
          </cell>
        </row>
        <row r="153">
          <cell r="B153">
            <v>47733</v>
          </cell>
        </row>
        <row r="154">
          <cell r="B154">
            <v>47768</v>
          </cell>
        </row>
        <row r="155">
          <cell r="B155">
            <v>47789</v>
          </cell>
        </row>
        <row r="156">
          <cell r="B156">
            <v>47802</v>
          </cell>
        </row>
        <row r="157">
          <cell r="B157">
            <v>47842</v>
          </cell>
        </row>
        <row r="158">
          <cell r="B158">
            <v>47849</v>
          </cell>
        </row>
        <row r="159">
          <cell r="B159">
            <v>47903</v>
          </cell>
        </row>
        <row r="160">
          <cell r="B160">
            <v>47904</v>
          </cell>
        </row>
        <row r="161">
          <cell r="B161">
            <v>47949</v>
          </cell>
        </row>
        <row r="162">
          <cell r="B162">
            <v>47959</v>
          </cell>
        </row>
        <row r="163">
          <cell r="B163">
            <v>47969</v>
          </cell>
        </row>
        <row r="164">
          <cell r="B164">
            <v>48011</v>
          </cell>
        </row>
        <row r="165">
          <cell r="B165">
            <v>48098</v>
          </cell>
        </row>
        <row r="166">
          <cell r="B166">
            <v>48133</v>
          </cell>
        </row>
        <row r="167">
          <cell r="B167">
            <v>48154</v>
          </cell>
        </row>
        <row r="168">
          <cell r="B168">
            <v>48167</v>
          </cell>
        </row>
        <row r="169">
          <cell r="B169">
            <v>48207</v>
          </cell>
        </row>
        <row r="170">
          <cell r="B170">
            <v>48214</v>
          </cell>
        </row>
        <row r="171">
          <cell r="B171">
            <v>48253</v>
          </cell>
        </row>
        <row r="172">
          <cell r="B172">
            <v>48254</v>
          </cell>
        </row>
        <row r="173">
          <cell r="B173">
            <v>48299</v>
          </cell>
        </row>
        <row r="174">
          <cell r="B174">
            <v>48325</v>
          </cell>
        </row>
        <row r="175">
          <cell r="B175">
            <v>48335</v>
          </cell>
        </row>
        <row r="176">
          <cell r="B176">
            <v>48361</v>
          </cell>
        </row>
        <row r="177">
          <cell r="B177">
            <v>48464</v>
          </cell>
        </row>
        <row r="178">
          <cell r="B178">
            <v>48499</v>
          </cell>
        </row>
        <row r="179">
          <cell r="B179">
            <v>48520</v>
          </cell>
        </row>
        <row r="180">
          <cell r="B180">
            <v>48533</v>
          </cell>
        </row>
        <row r="181">
          <cell r="B181">
            <v>48573</v>
          </cell>
        </row>
        <row r="182">
          <cell r="B182">
            <v>48580</v>
          </cell>
        </row>
        <row r="183">
          <cell r="B183">
            <v>48638</v>
          </cell>
        </row>
        <row r="184">
          <cell r="B184">
            <v>48639</v>
          </cell>
        </row>
        <row r="185">
          <cell r="B185">
            <v>48684</v>
          </cell>
        </row>
        <row r="186">
          <cell r="B186">
            <v>48690</v>
          </cell>
        </row>
        <row r="187">
          <cell r="B187">
            <v>48700</v>
          </cell>
        </row>
        <row r="188">
          <cell r="B188">
            <v>48746</v>
          </cell>
        </row>
        <row r="189">
          <cell r="B189">
            <v>48829</v>
          </cell>
        </row>
        <row r="190">
          <cell r="B190">
            <v>48864</v>
          </cell>
        </row>
        <row r="191">
          <cell r="B191">
            <v>48885</v>
          </cell>
        </row>
        <row r="192">
          <cell r="B192">
            <v>48898</v>
          </cell>
        </row>
        <row r="193">
          <cell r="B193">
            <v>48938</v>
          </cell>
        </row>
        <row r="194">
          <cell r="B194">
            <v>48945</v>
          </cell>
        </row>
        <row r="195">
          <cell r="B195">
            <v>48995</v>
          </cell>
        </row>
        <row r="196">
          <cell r="B196">
            <v>48996</v>
          </cell>
        </row>
        <row r="197">
          <cell r="B197">
            <v>49041</v>
          </cell>
        </row>
        <row r="198">
          <cell r="B198">
            <v>49055</v>
          </cell>
        </row>
        <row r="199">
          <cell r="B199">
            <v>49065</v>
          </cell>
        </row>
        <row r="200">
          <cell r="B200">
            <v>49103</v>
          </cell>
        </row>
        <row r="201">
          <cell r="B201">
            <v>49194</v>
          </cell>
        </row>
        <row r="202">
          <cell r="B202">
            <v>49229</v>
          </cell>
        </row>
        <row r="203">
          <cell r="B203">
            <v>49250</v>
          </cell>
        </row>
        <row r="204">
          <cell r="B204">
            <v>49263</v>
          </cell>
        </row>
        <row r="205">
          <cell r="B205">
            <v>49303</v>
          </cell>
        </row>
        <row r="206">
          <cell r="B206">
            <v>49310</v>
          </cell>
        </row>
        <row r="207">
          <cell r="B207">
            <v>49345</v>
          </cell>
        </row>
        <row r="208">
          <cell r="B208">
            <v>49346</v>
          </cell>
        </row>
        <row r="209">
          <cell r="B209">
            <v>49391</v>
          </cell>
        </row>
        <row r="210">
          <cell r="B210">
            <v>49420</v>
          </cell>
        </row>
        <row r="211">
          <cell r="B211">
            <v>49430</v>
          </cell>
        </row>
        <row r="212">
          <cell r="B212">
            <v>49453</v>
          </cell>
        </row>
        <row r="213">
          <cell r="B213">
            <v>49559</v>
          </cell>
        </row>
        <row r="214">
          <cell r="B214">
            <v>49594</v>
          </cell>
        </row>
        <row r="215">
          <cell r="B215">
            <v>49615</v>
          </cell>
        </row>
        <row r="216">
          <cell r="B216">
            <v>49628</v>
          </cell>
        </row>
        <row r="217">
          <cell r="B217">
            <v>49668</v>
          </cell>
        </row>
        <row r="218">
          <cell r="B218">
            <v>49675</v>
          </cell>
        </row>
        <row r="219">
          <cell r="B219">
            <v>49730</v>
          </cell>
        </row>
        <row r="220">
          <cell r="B220">
            <v>49731</v>
          </cell>
        </row>
        <row r="221">
          <cell r="B221">
            <v>49776</v>
          </cell>
        </row>
        <row r="222">
          <cell r="B222">
            <v>49786</v>
          </cell>
        </row>
        <row r="223">
          <cell r="B223">
            <v>49796</v>
          </cell>
        </row>
        <row r="224">
          <cell r="B224">
            <v>49838</v>
          </cell>
        </row>
        <row r="225">
          <cell r="B225">
            <v>49925</v>
          </cell>
        </row>
        <row r="226">
          <cell r="B226">
            <v>49960</v>
          </cell>
        </row>
        <row r="227">
          <cell r="B227">
            <v>49981</v>
          </cell>
        </row>
        <row r="228">
          <cell r="B228">
            <v>49994</v>
          </cell>
        </row>
        <row r="229">
          <cell r="B229">
            <v>50034</v>
          </cell>
        </row>
        <row r="230">
          <cell r="B230">
            <v>50041</v>
          </cell>
        </row>
        <row r="231">
          <cell r="B231">
            <v>50087</v>
          </cell>
        </row>
        <row r="232">
          <cell r="B232">
            <v>50088</v>
          </cell>
        </row>
        <row r="233">
          <cell r="B233">
            <v>50133</v>
          </cell>
        </row>
        <row r="234">
          <cell r="B234">
            <v>50151</v>
          </cell>
        </row>
        <row r="235">
          <cell r="B235">
            <v>50161</v>
          </cell>
        </row>
        <row r="236">
          <cell r="B236">
            <v>50195</v>
          </cell>
        </row>
        <row r="237">
          <cell r="B237">
            <v>50290</v>
          </cell>
        </row>
        <row r="238">
          <cell r="B238">
            <v>50325</v>
          </cell>
        </row>
        <row r="239">
          <cell r="B239">
            <v>50346</v>
          </cell>
        </row>
        <row r="240">
          <cell r="B240">
            <v>50359</v>
          </cell>
        </row>
        <row r="241">
          <cell r="B241">
            <v>50399</v>
          </cell>
        </row>
        <row r="242">
          <cell r="B242">
            <v>50406</v>
          </cell>
        </row>
        <row r="243">
          <cell r="B243">
            <v>50472</v>
          </cell>
        </row>
        <row r="244">
          <cell r="B244">
            <v>50473</v>
          </cell>
        </row>
        <row r="245">
          <cell r="B245">
            <v>50516</v>
          </cell>
        </row>
        <row r="246">
          <cell r="B246">
            <v>50518</v>
          </cell>
        </row>
        <row r="247">
          <cell r="B247">
            <v>50526</v>
          </cell>
        </row>
        <row r="248">
          <cell r="B248">
            <v>50580</v>
          </cell>
        </row>
        <row r="249">
          <cell r="B249">
            <v>50655</v>
          </cell>
        </row>
        <row r="250">
          <cell r="B250">
            <v>50690</v>
          </cell>
        </row>
        <row r="251">
          <cell r="B251">
            <v>50711</v>
          </cell>
        </row>
        <row r="252">
          <cell r="B252">
            <v>50724</v>
          </cell>
        </row>
        <row r="253">
          <cell r="B253">
            <v>50764</v>
          </cell>
        </row>
        <row r="254">
          <cell r="B254">
            <v>50771</v>
          </cell>
        </row>
        <row r="255">
          <cell r="B255">
            <v>50822</v>
          </cell>
        </row>
        <row r="256">
          <cell r="B256">
            <v>50823</v>
          </cell>
        </row>
        <row r="257">
          <cell r="B257">
            <v>50868</v>
          </cell>
        </row>
        <row r="258">
          <cell r="B258">
            <v>50881</v>
          </cell>
        </row>
        <row r="259">
          <cell r="B259">
            <v>50891</v>
          </cell>
        </row>
        <row r="260">
          <cell r="B260">
            <v>50930</v>
          </cell>
        </row>
        <row r="261">
          <cell r="B261">
            <v>51020</v>
          </cell>
        </row>
        <row r="262">
          <cell r="B262">
            <v>51055</v>
          </cell>
        </row>
        <row r="263">
          <cell r="B263">
            <v>51076</v>
          </cell>
        </row>
        <row r="264">
          <cell r="B264">
            <v>51089</v>
          </cell>
        </row>
        <row r="265">
          <cell r="B265">
            <v>51129</v>
          </cell>
        </row>
        <row r="266">
          <cell r="B266">
            <v>51136</v>
          </cell>
        </row>
        <row r="267">
          <cell r="B267">
            <v>51179</v>
          </cell>
        </row>
        <row r="268">
          <cell r="B268">
            <v>51180</v>
          </cell>
        </row>
        <row r="269">
          <cell r="B269">
            <v>51225</v>
          </cell>
        </row>
        <row r="270">
          <cell r="B270">
            <v>51247</v>
          </cell>
        </row>
        <row r="271">
          <cell r="B271">
            <v>51257</v>
          </cell>
        </row>
        <row r="272">
          <cell r="B272">
            <v>51287</v>
          </cell>
        </row>
        <row r="273">
          <cell r="B273">
            <v>51386</v>
          </cell>
        </row>
        <row r="274">
          <cell r="B274">
            <v>51421</v>
          </cell>
        </row>
        <row r="275">
          <cell r="B275">
            <v>51442</v>
          </cell>
        </row>
        <row r="276">
          <cell r="B276">
            <v>51455</v>
          </cell>
        </row>
        <row r="277">
          <cell r="B277">
            <v>51495</v>
          </cell>
        </row>
        <row r="278">
          <cell r="B278">
            <v>51502</v>
          </cell>
        </row>
        <row r="279">
          <cell r="B279">
            <v>51564</v>
          </cell>
        </row>
        <row r="280">
          <cell r="B280">
            <v>51565</v>
          </cell>
        </row>
        <row r="281">
          <cell r="B281">
            <v>51610</v>
          </cell>
        </row>
        <row r="282">
          <cell r="B282">
            <v>51612</v>
          </cell>
        </row>
        <row r="283">
          <cell r="B283">
            <v>51622</v>
          </cell>
        </row>
        <row r="284">
          <cell r="B284">
            <v>51672</v>
          </cell>
        </row>
        <row r="285">
          <cell r="B285">
            <v>51751</v>
          </cell>
        </row>
        <row r="286">
          <cell r="B286">
            <v>51786</v>
          </cell>
        </row>
        <row r="287">
          <cell r="B287">
            <v>51807</v>
          </cell>
        </row>
        <row r="288">
          <cell r="B288">
            <v>51820</v>
          </cell>
        </row>
        <row r="289">
          <cell r="B289">
            <v>51860</v>
          </cell>
        </row>
        <row r="290">
          <cell r="B290">
            <v>51867</v>
          </cell>
        </row>
        <row r="291">
          <cell r="B291">
            <v>51914</v>
          </cell>
        </row>
        <row r="292">
          <cell r="B292">
            <v>51915</v>
          </cell>
        </row>
        <row r="293">
          <cell r="B293">
            <v>51960</v>
          </cell>
        </row>
        <row r="294">
          <cell r="B294">
            <v>51977</v>
          </cell>
        </row>
        <row r="295">
          <cell r="B295">
            <v>51987</v>
          </cell>
        </row>
        <row r="296">
          <cell r="B296">
            <v>52022</v>
          </cell>
        </row>
        <row r="297">
          <cell r="B297">
            <v>52116</v>
          </cell>
        </row>
        <row r="298">
          <cell r="B298">
            <v>52151</v>
          </cell>
        </row>
        <row r="299">
          <cell r="B299">
            <v>52172</v>
          </cell>
        </row>
        <row r="300">
          <cell r="B300">
            <v>52185</v>
          </cell>
        </row>
        <row r="301">
          <cell r="B301">
            <v>52225</v>
          </cell>
        </row>
        <row r="302">
          <cell r="B302">
            <v>52232</v>
          </cell>
        </row>
        <row r="303">
          <cell r="B303">
            <v>52271</v>
          </cell>
        </row>
        <row r="304">
          <cell r="B304">
            <v>52272</v>
          </cell>
        </row>
        <row r="305">
          <cell r="B305">
            <v>52317</v>
          </cell>
        </row>
        <row r="306">
          <cell r="B306">
            <v>52342</v>
          </cell>
        </row>
        <row r="307">
          <cell r="B307">
            <v>52352</v>
          </cell>
        </row>
        <row r="308">
          <cell r="B308">
            <v>52379</v>
          </cell>
        </row>
        <row r="309">
          <cell r="B309">
            <v>52481</v>
          </cell>
        </row>
        <row r="310">
          <cell r="B310">
            <v>52516</v>
          </cell>
        </row>
        <row r="311">
          <cell r="B311">
            <v>52537</v>
          </cell>
        </row>
        <row r="312">
          <cell r="B312">
            <v>52550</v>
          </cell>
        </row>
        <row r="313">
          <cell r="B313">
            <v>52590</v>
          </cell>
        </row>
        <row r="314">
          <cell r="B314">
            <v>52597</v>
          </cell>
        </row>
        <row r="315">
          <cell r="B315">
            <v>52656</v>
          </cell>
        </row>
        <row r="316">
          <cell r="B316">
            <v>52657</v>
          </cell>
        </row>
        <row r="317">
          <cell r="B317">
            <v>52702</v>
          </cell>
        </row>
        <row r="318">
          <cell r="B318">
            <v>52708</v>
          </cell>
        </row>
        <row r="319">
          <cell r="B319">
            <v>52718</v>
          </cell>
        </row>
        <row r="320">
          <cell r="B320">
            <v>52764</v>
          </cell>
        </row>
        <row r="321">
          <cell r="B321">
            <v>52847</v>
          </cell>
        </row>
        <row r="322">
          <cell r="B322">
            <v>52882</v>
          </cell>
        </row>
        <row r="323">
          <cell r="B323">
            <v>52903</v>
          </cell>
        </row>
        <row r="324">
          <cell r="B324">
            <v>52916</v>
          </cell>
        </row>
        <row r="325">
          <cell r="B325">
            <v>52956</v>
          </cell>
        </row>
        <row r="326">
          <cell r="B326">
            <v>52963</v>
          </cell>
        </row>
        <row r="327">
          <cell r="B327">
            <v>53013</v>
          </cell>
        </row>
        <row r="328">
          <cell r="B328">
            <v>53014</v>
          </cell>
        </row>
        <row r="329">
          <cell r="B329">
            <v>53059</v>
          </cell>
        </row>
        <row r="330">
          <cell r="B330">
            <v>53073</v>
          </cell>
        </row>
        <row r="331">
          <cell r="B331">
            <v>53083</v>
          </cell>
        </row>
        <row r="332">
          <cell r="B332">
            <v>53121</v>
          </cell>
        </row>
        <row r="333">
          <cell r="B333">
            <v>53212</v>
          </cell>
        </row>
        <row r="334">
          <cell r="B334">
            <v>53247</v>
          </cell>
        </row>
        <row r="335">
          <cell r="B335">
            <v>53268</v>
          </cell>
        </row>
        <row r="336">
          <cell r="B336">
            <v>53281</v>
          </cell>
        </row>
        <row r="337">
          <cell r="B337">
            <v>53321</v>
          </cell>
        </row>
        <row r="338">
          <cell r="B338">
            <v>53328</v>
          </cell>
        </row>
        <row r="339">
          <cell r="B339">
            <v>53363</v>
          </cell>
        </row>
        <row r="340">
          <cell r="B340">
            <v>53364</v>
          </cell>
        </row>
        <row r="341">
          <cell r="B341">
            <v>53409</v>
          </cell>
        </row>
        <row r="342">
          <cell r="B342">
            <v>53438</v>
          </cell>
        </row>
        <row r="343">
          <cell r="B343">
            <v>53448</v>
          </cell>
        </row>
        <row r="344">
          <cell r="B344">
            <v>53471</v>
          </cell>
        </row>
        <row r="345">
          <cell r="B345">
            <v>53577</v>
          </cell>
        </row>
        <row r="346">
          <cell r="B346">
            <v>53612</v>
          </cell>
        </row>
        <row r="347">
          <cell r="B347">
            <v>53633</v>
          </cell>
        </row>
        <row r="348">
          <cell r="B348">
            <v>53646</v>
          </cell>
        </row>
        <row r="349">
          <cell r="B349">
            <v>53686</v>
          </cell>
        </row>
        <row r="350">
          <cell r="B350">
            <v>53693</v>
          </cell>
        </row>
        <row r="351">
          <cell r="B351">
            <v>53748</v>
          </cell>
        </row>
        <row r="352">
          <cell r="B352">
            <v>53749</v>
          </cell>
        </row>
        <row r="353">
          <cell r="B353">
            <v>53794</v>
          </cell>
        </row>
        <row r="354">
          <cell r="B354">
            <v>53803</v>
          </cell>
        </row>
        <row r="355">
          <cell r="B355">
            <v>53813</v>
          </cell>
        </row>
        <row r="356">
          <cell r="B356">
            <v>53856</v>
          </cell>
        </row>
        <row r="357">
          <cell r="B357">
            <v>53942</v>
          </cell>
        </row>
        <row r="358">
          <cell r="B358">
            <v>53977</v>
          </cell>
        </row>
        <row r="359">
          <cell r="B359">
            <v>53998</v>
          </cell>
        </row>
        <row r="360">
          <cell r="B360">
            <v>54011</v>
          </cell>
        </row>
        <row r="361">
          <cell r="B361">
            <v>54051</v>
          </cell>
        </row>
        <row r="362">
          <cell r="B362">
            <v>54058</v>
          </cell>
        </row>
        <row r="363">
          <cell r="B363">
            <v>54105</v>
          </cell>
        </row>
        <row r="364">
          <cell r="B364">
            <v>54106</v>
          </cell>
        </row>
        <row r="365">
          <cell r="B365">
            <v>54151</v>
          </cell>
        </row>
        <row r="366">
          <cell r="B366">
            <v>54169</v>
          </cell>
        </row>
        <row r="367">
          <cell r="B367">
            <v>54179</v>
          </cell>
        </row>
        <row r="368">
          <cell r="B368">
            <v>54213</v>
          </cell>
        </row>
        <row r="369">
          <cell r="B369">
            <v>54308</v>
          </cell>
        </row>
        <row r="370">
          <cell r="B370">
            <v>54343</v>
          </cell>
        </row>
        <row r="371">
          <cell r="B371">
            <v>54364</v>
          </cell>
        </row>
        <row r="372">
          <cell r="B372">
            <v>54377</v>
          </cell>
        </row>
        <row r="373">
          <cell r="B373">
            <v>54417</v>
          </cell>
        </row>
        <row r="374">
          <cell r="B374">
            <v>54424</v>
          </cell>
        </row>
        <row r="375">
          <cell r="B375">
            <v>54483</v>
          </cell>
        </row>
        <row r="376">
          <cell r="B376">
            <v>54484</v>
          </cell>
        </row>
        <row r="377">
          <cell r="B377">
            <v>54529</v>
          </cell>
        </row>
        <row r="378">
          <cell r="B378">
            <v>54534</v>
          </cell>
        </row>
        <row r="379">
          <cell r="B379">
            <v>54544</v>
          </cell>
        </row>
        <row r="380">
          <cell r="B380">
            <v>54591</v>
          </cell>
        </row>
        <row r="381">
          <cell r="B381">
            <v>54673</v>
          </cell>
        </row>
        <row r="382">
          <cell r="B382">
            <v>54708</v>
          </cell>
        </row>
        <row r="383">
          <cell r="B383">
            <v>54729</v>
          </cell>
        </row>
        <row r="384">
          <cell r="B384">
            <v>54742</v>
          </cell>
        </row>
        <row r="385">
          <cell r="B385">
            <v>54782</v>
          </cell>
        </row>
        <row r="386">
          <cell r="B386">
            <v>54789</v>
          </cell>
        </row>
        <row r="387">
          <cell r="B387">
            <v>54840</v>
          </cell>
        </row>
        <row r="388">
          <cell r="B388">
            <v>54841</v>
          </cell>
        </row>
        <row r="389">
          <cell r="B389">
            <v>54886</v>
          </cell>
        </row>
        <row r="390">
          <cell r="B390">
            <v>54899</v>
          </cell>
        </row>
        <row r="391">
          <cell r="B391">
            <v>54909</v>
          </cell>
        </row>
        <row r="392">
          <cell r="B392">
            <v>54948</v>
          </cell>
        </row>
        <row r="393">
          <cell r="B393">
            <v>55038</v>
          </cell>
        </row>
        <row r="394">
          <cell r="B394">
            <v>55073</v>
          </cell>
        </row>
        <row r="395">
          <cell r="B395">
            <v>55094</v>
          </cell>
        </row>
        <row r="396">
          <cell r="B396">
            <v>55107</v>
          </cell>
        </row>
        <row r="397">
          <cell r="B397">
            <v>55147</v>
          </cell>
        </row>
        <row r="398">
          <cell r="B398">
            <v>55154</v>
          </cell>
        </row>
        <row r="399">
          <cell r="B399">
            <v>55197</v>
          </cell>
        </row>
        <row r="400">
          <cell r="B400">
            <v>55198</v>
          </cell>
        </row>
        <row r="401">
          <cell r="B401">
            <v>55243</v>
          </cell>
        </row>
        <row r="402">
          <cell r="B402">
            <v>55264</v>
          </cell>
        </row>
        <row r="403">
          <cell r="B403">
            <v>55274</v>
          </cell>
        </row>
        <row r="404">
          <cell r="B404">
            <v>55305</v>
          </cell>
        </row>
        <row r="405">
          <cell r="B405">
            <v>55403</v>
          </cell>
        </row>
        <row r="406">
          <cell r="B406">
            <v>55438</v>
          </cell>
        </row>
        <row r="407">
          <cell r="B407">
            <v>55459</v>
          </cell>
        </row>
        <row r="408">
          <cell r="B408">
            <v>55472</v>
          </cell>
        </row>
        <row r="409">
          <cell r="B409">
            <v>55512</v>
          </cell>
        </row>
        <row r="410">
          <cell r="B410">
            <v>55519</v>
          </cell>
        </row>
        <row r="411">
          <cell r="B411">
            <v>55582</v>
          </cell>
        </row>
        <row r="412">
          <cell r="B412">
            <v>55583</v>
          </cell>
        </row>
        <row r="413">
          <cell r="B413">
            <v>55628</v>
          </cell>
        </row>
        <row r="414">
          <cell r="B414">
            <v>55630</v>
          </cell>
        </row>
        <row r="415">
          <cell r="B415">
            <v>55640</v>
          </cell>
        </row>
        <row r="416">
          <cell r="B416">
            <v>55690</v>
          </cell>
        </row>
        <row r="417">
          <cell r="B417">
            <v>55769</v>
          </cell>
        </row>
        <row r="418">
          <cell r="B418">
            <v>55804</v>
          </cell>
        </row>
        <row r="419">
          <cell r="B419">
            <v>55825</v>
          </cell>
        </row>
        <row r="420">
          <cell r="B420">
            <v>55838</v>
          </cell>
        </row>
        <row r="421">
          <cell r="B421">
            <v>55878</v>
          </cell>
        </row>
        <row r="422">
          <cell r="B422">
            <v>55885</v>
          </cell>
        </row>
        <row r="423">
          <cell r="B423">
            <v>55932</v>
          </cell>
        </row>
        <row r="424">
          <cell r="B424">
            <v>55933</v>
          </cell>
        </row>
        <row r="425">
          <cell r="B425">
            <v>55978</v>
          </cell>
        </row>
        <row r="426">
          <cell r="B426">
            <v>55995</v>
          </cell>
        </row>
        <row r="427">
          <cell r="B427">
            <v>56005</v>
          </cell>
        </row>
        <row r="428">
          <cell r="B428">
            <v>56040</v>
          </cell>
        </row>
        <row r="429">
          <cell r="B429">
            <v>56134</v>
          </cell>
        </row>
        <row r="430">
          <cell r="B430">
            <v>56169</v>
          </cell>
        </row>
        <row r="431">
          <cell r="B431">
            <v>56190</v>
          </cell>
        </row>
        <row r="432">
          <cell r="B432">
            <v>56203</v>
          </cell>
        </row>
        <row r="433">
          <cell r="B433">
            <v>56243</v>
          </cell>
        </row>
        <row r="434">
          <cell r="B434">
            <v>56250</v>
          </cell>
        </row>
        <row r="435">
          <cell r="B435">
            <v>56289</v>
          </cell>
        </row>
        <row r="436">
          <cell r="B436">
            <v>56290</v>
          </cell>
        </row>
        <row r="437">
          <cell r="B437">
            <v>56335</v>
          </cell>
        </row>
        <row r="438">
          <cell r="B438">
            <v>56360</v>
          </cell>
        </row>
        <row r="439">
          <cell r="B439">
            <v>56370</v>
          </cell>
        </row>
        <row r="440">
          <cell r="B440">
            <v>56397</v>
          </cell>
        </row>
        <row r="441">
          <cell r="B441">
            <v>56499</v>
          </cell>
        </row>
        <row r="442">
          <cell r="B442">
            <v>56534</v>
          </cell>
        </row>
        <row r="443">
          <cell r="B443">
            <v>56555</v>
          </cell>
        </row>
        <row r="444">
          <cell r="B444">
            <v>56568</v>
          </cell>
        </row>
        <row r="445">
          <cell r="B445">
            <v>56608</v>
          </cell>
        </row>
        <row r="446">
          <cell r="B446">
            <v>56615</v>
          </cell>
        </row>
        <row r="447">
          <cell r="B447">
            <v>56674</v>
          </cell>
        </row>
        <row r="448">
          <cell r="B448">
            <v>56675</v>
          </cell>
        </row>
        <row r="449">
          <cell r="B449">
            <v>56720</v>
          </cell>
        </row>
        <row r="450">
          <cell r="B450">
            <v>56725</v>
          </cell>
        </row>
        <row r="451">
          <cell r="B451">
            <v>56735</v>
          </cell>
        </row>
        <row r="452">
          <cell r="B452">
            <v>56782</v>
          </cell>
        </row>
        <row r="453">
          <cell r="B453">
            <v>56864</v>
          </cell>
        </row>
        <row r="454">
          <cell r="B454">
            <v>56899</v>
          </cell>
        </row>
        <row r="455">
          <cell r="B455">
            <v>56920</v>
          </cell>
        </row>
        <row r="456">
          <cell r="B456">
            <v>56933</v>
          </cell>
        </row>
        <row r="457">
          <cell r="B457">
            <v>56973</v>
          </cell>
        </row>
        <row r="458">
          <cell r="B458">
            <v>56980</v>
          </cell>
        </row>
        <row r="459">
          <cell r="B459">
            <v>57024</v>
          </cell>
        </row>
        <row r="460">
          <cell r="B460">
            <v>57025</v>
          </cell>
        </row>
        <row r="461">
          <cell r="B461">
            <v>57070</v>
          </cell>
        </row>
        <row r="462">
          <cell r="B462">
            <v>57091</v>
          </cell>
        </row>
        <row r="463">
          <cell r="B463">
            <v>57101</v>
          </cell>
        </row>
        <row r="464">
          <cell r="B464">
            <v>57132</v>
          </cell>
        </row>
        <row r="465">
          <cell r="B465">
            <v>57230</v>
          </cell>
        </row>
        <row r="466">
          <cell r="B466">
            <v>57265</v>
          </cell>
        </row>
        <row r="467">
          <cell r="B467">
            <v>57286</v>
          </cell>
        </row>
        <row r="468">
          <cell r="B468">
            <v>57299</v>
          </cell>
        </row>
        <row r="469">
          <cell r="B469">
            <v>57339</v>
          </cell>
        </row>
        <row r="470">
          <cell r="B470">
            <v>57346</v>
          </cell>
        </row>
        <row r="471">
          <cell r="B471">
            <v>57409</v>
          </cell>
        </row>
        <row r="472">
          <cell r="B472">
            <v>57410</v>
          </cell>
        </row>
        <row r="473">
          <cell r="B473">
            <v>57455</v>
          </cell>
        </row>
        <row r="474">
          <cell r="B474">
            <v>57456</v>
          </cell>
        </row>
        <row r="475">
          <cell r="B475">
            <v>57466</v>
          </cell>
        </row>
        <row r="476">
          <cell r="B476">
            <v>57517</v>
          </cell>
        </row>
        <row r="477">
          <cell r="B477">
            <v>57595</v>
          </cell>
        </row>
        <row r="478">
          <cell r="B478">
            <v>57630</v>
          </cell>
        </row>
        <row r="479">
          <cell r="B479">
            <v>57651</v>
          </cell>
        </row>
        <row r="480">
          <cell r="B480">
            <v>57664</v>
          </cell>
        </row>
        <row r="481">
          <cell r="B481">
            <v>57704</v>
          </cell>
        </row>
        <row r="482">
          <cell r="B482">
            <v>57711</v>
          </cell>
        </row>
        <row r="483">
          <cell r="B483">
            <v>57766</v>
          </cell>
        </row>
        <row r="484">
          <cell r="B484">
            <v>57767</v>
          </cell>
        </row>
        <row r="485">
          <cell r="B485">
            <v>57812</v>
          </cell>
        </row>
        <row r="486">
          <cell r="B486">
            <v>57821</v>
          </cell>
        </row>
        <row r="487">
          <cell r="B487">
            <v>57831</v>
          </cell>
        </row>
        <row r="488">
          <cell r="B488">
            <v>57874</v>
          </cell>
        </row>
        <row r="489">
          <cell r="B489">
            <v>57960</v>
          </cell>
        </row>
        <row r="490">
          <cell r="B490">
            <v>57995</v>
          </cell>
        </row>
        <row r="491">
          <cell r="B491">
            <v>58016</v>
          </cell>
        </row>
        <row r="492">
          <cell r="B492">
            <v>58029</v>
          </cell>
        </row>
        <row r="493">
          <cell r="B493">
            <v>58069</v>
          </cell>
        </row>
        <row r="494">
          <cell r="B494">
            <v>58076</v>
          </cell>
        </row>
        <row r="495">
          <cell r="B495">
            <v>58116</v>
          </cell>
        </row>
        <row r="496">
          <cell r="B496">
            <v>58117</v>
          </cell>
        </row>
        <row r="497">
          <cell r="B497">
            <v>58162</v>
          </cell>
        </row>
        <row r="498">
          <cell r="B498">
            <v>58186</v>
          </cell>
        </row>
        <row r="499">
          <cell r="B499">
            <v>58196</v>
          </cell>
        </row>
        <row r="500">
          <cell r="B500">
            <v>58224</v>
          </cell>
        </row>
        <row r="501">
          <cell r="B501">
            <v>58325</v>
          </cell>
        </row>
        <row r="502">
          <cell r="B502">
            <v>58360</v>
          </cell>
        </row>
        <row r="503">
          <cell r="B503">
            <v>58381</v>
          </cell>
        </row>
        <row r="504">
          <cell r="B504">
            <v>58394</v>
          </cell>
        </row>
        <row r="505">
          <cell r="B505">
            <v>58434</v>
          </cell>
        </row>
        <row r="506">
          <cell r="B506">
            <v>58441</v>
          </cell>
        </row>
        <row r="507">
          <cell r="B507">
            <v>58501</v>
          </cell>
        </row>
        <row r="508">
          <cell r="B508">
            <v>58502</v>
          </cell>
        </row>
        <row r="509">
          <cell r="B509">
            <v>58547</v>
          </cell>
        </row>
        <row r="510">
          <cell r="B510">
            <v>58552</v>
          </cell>
        </row>
        <row r="511">
          <cell r="B511">
            <v>58562</v>
          </cell>
        </row>
        <row r="512">
          <cell r="B512">
            <v>58609</v>
          </cell>
        </row>
        <row r="513">
          <cell r="B513">
            <v>58691</v>
          </cell>
        </row>
        <row r="514">
          <cell r="B514">
            <v>58726</v>
          </cell>
        </row>
        <row r="515">
          <cell r="B515">
            <v>58747</v>
          </cell>
        </row>
        <row r="516">
          <cell r="B516">
            <v>58760</v>
          </cell>
        </row>
        <row r="517">
          <cell r="B517">
            <v>58800</v>
          </cell>
        </row>
        <row r="518">
          <cell r="B518">
            <v>58807</v>
          </cell>
        </row>
        <row r="519">
          <cell r="B519">
            <v>58858</v>
          </cell>
        </row>
        <row r="520">
          <cell r="B520">
            <v>58859</v>
          </cell>
        </row>
        <row r="521">
          <cell r="B521">
            <v>58904</v>
          </cell>
        </row>
        <row r="522">
          <cell r="B522">
            <v>58917</v>
          </cell>
        </row>
        <row r="523">
          <cell r="B523">
            <v>58927</v>
          </cell>
        </row>
        <row r="524">
          <cell r="B524">
            <v>58966</v>
          </cell>
        </row>
        <row r="525">
          <cell r="B525">
            <v>59056</v>
          </cell>
        </row>
        <row r="526">
          <cell r="B526">
            <v>59091</v>
          </cell>
        </row>
        <row r="527">
          <cell r="B527">
            <v>59112</v>
          </cell>
        </row>
        <row r="528">
          <cell r="B528">
            <v>59125</v>
          </cell>
        </row>
        <row r="529">
          <cell r="B529">
            <v>59165</v>
          </cell>
        </row>
        <row r="530">
          <cell r="B530">
            <v>59172</v>
          </cell>
        </row>
        <row r="531">
          <cell r="B531">
            <v>59208</v>
          </cell>
        </row>
        <row r="532">
          <cell r="B532">
            <v>59209</v>
          </cell>
        </row>
        <row r="533">
          <cell r="B533">
            <v>59254</v>
          </cell>
        </row>
        <row r="534">
          <cell r="B534">
            <v>59282</v>
          </cell>
        </row>
        <row r="535">
          <cell r="B535">
            <v>59292</v>
          </cell>
        </row>
        <row r="536">
          <cell r="B536">
            <v>59316</v>
          </cell>
        </row>
        <row r="537">
          <cell r="B537">
            <v>59421</v>
          </cell>
        </row>
        <row r="538">
          <cell r="B538">
            <v>59456</v>
          </cell>
        </row>
        <row r="539">
          <cell r="B539">
            <v>59477</v>
          </cell>
        </row>
        <row r="540">
          <cell r="B540">
            <v>59490</v>
          </cell>
        </row>
        <row r="541">
          <cell r="B541">
            <v>59530</v>
          </cell>
        </row>
        <row r="542">
          <cell r="B542">
            <v>59537</v>
          </cell>
        </row>
        <row r="543">
          <cell r="B543">
            <v>59593</v>
          </cell>
        </row>
        <row r="544">
          <cell r="B544">
            <v>59594</v>
          </cell>
        </row>
        <row r="545">
          <cell r="B545">
            <v>59639</v>
          </cell>
        </row>
        <row r="546">
          <cell r="B546">
            <v>59647</v>
          </cell>
        </row>
        <row r="547">
          <cell r="B547">
            <v>59657</v>
          </cell>
        </row>
        <row r="548">
          <cell r="B548">
            <v>59701</v>
          </cell>
        </row>
        <row r="549">
          <cell r="B549">
            <v>59786</v>
          </cell>
        </row>
        <row r="550">
          <cell r="B550">
            <v>59821</v>
          </cell>
        </row>
        <row r="551">
          <cell r="B551">
            <v>59842</v>
          </cell>
        </row>
        <row r="552">
          <cell r="B552">
            <v>59855</v>
          </cell>
        </row>
        <row r="553">
          <cell r="B553">
            <v>59895</v>
          </cell>
        </row>
        <row r="554">
          <cell r="B554">
            <v>59902</v>
          </cell>
        </row>
        <row r="555">
          <cell r="B555">
            <v>59950</v>
          </cell>
        </row>
        <row r="556">
          <cell r="B556">
            <v>59951</v>
          </cell>
        </row>
        <row r="557">
          <cell r="B557">
            <v>59996</v>
          </cell>
        </row>
        <row r="558">
          <cell r="B558">
            <v>60013</v>
          </cell>
        </row>
        <row r="559">
          <cell r="B559">
            <v>60023</v>
          </cell>
        </row>
        <row r="560">
          <cell r="B560">
            <v>60058</v>
          </cell>
        </row>
        <row r="561">
          <cell r="B561">
            <v>60152</v>
          </cell>
        </row>
        <row r="562">
          <cell r="B562">
            <v>60187</v>
          </cell>
        </row>
        <row r="563">
          <cell r="B563">
            <v>60208</v>
          </cell>
        </row>
        <row r="564">
          <cell r="B564">
            <v>60221</v>
          </cell>
        </row>
        <row r="565">
          <cell r="B565">
            <v>60261</v>
          </cell>
        </row>
        <row r="566">
          <cell r="B566">
            <v>60268</v>
          </cell>
        </row>
        <row r="567">
          <cell r="B567">
            <v>60307</v>
          </cell>
        </row>
        <row r="568">
          <cell r="B568">
            <v>60308</v>
          </cell>
        </row>
        <row r="569">
          <cell r="B569">
            <v>60353</v>
          </cell>
        </row>
        <row r="570">
          <cell r="B570">
            <v>60378</v>
          </cell>
        </row>
        <row r="571">
          <cell r="B571">
            <v>60388</v>
          </cell>
        </row>
        <row r="572">
          <cell r="B572">
            <v>60415</v>
          </cell>
        </row>
        <row r="573">
          <cell r="B573">
            <v>60517</v>
          </cell>
        </row>
        <row r="574">
          <cell r="B574">
            <v>60552</v>
          </cell>
        </row>
        <row r="575">
          <cell r="B575">
            <v>60573</v>
          </cell>
        </row>
        <row r="576">
          <cell r="B576">
            <v>60586</v>
          </cell>
        </row>
        <row r="577">
          <cell r="B577">
            <v>60626</v>
          </cell>
        </row>
        <row r="578">
          <cell r="B578">
            <v>60633</v>
          </cell>
        </row>
        <row r="579">
          <cell r="B579">
            <v>60685</v>
          </cell>
        </row>
        <row r="580">
          <cell r="B580">
            <v>60686</v>
          </cell>
        </row>
        <row r="581">
          <cell r="B581">
            <v>60731</v>
          </cell>
        </row>
        <row r="582">
          <cell r="B582">
            <v>60743</v>
          </cell>
        </row>
        <row r="583">
          <cell r="B583">
            <v>60753</v>
          </cell>
        </row>
        <row r="584">
          <cell r="B584">
            <v>60793</v>
          </cell>
        </row>
        <row r="585">
          <cell r="B585">
            <v>60882</v>
          </cell>
        </row>
        <row r="586">
          <cell r="B586">
            <v>60917</v>
          </cell>
        </row>
        <row r="587">
          <cell r="B587">
            <v>60938</v>
          </cell>
        </row>
        <row r="588">
          <cell r="B588">
            <v>60951</v>
          </cell>
        </row>
        <row r="589">
          <cell r="B589">
            <v>60991</v>
          </cell>
        </row>
        <row r="590">
          <cell r="B590">
            <v>60998</v>
          </cell>
        </row>
        <row r="591">
          <cell r="B591">
            <v>61042</v>
          </cell>
        </row>
        <row r="592">
          <cell r="B592">
            <v>61043</v>
          </cell>
        </row>
        <row r="593">
          <cell r="B593">
            <v>61088</v>
          </cell>
        </row>
        <row r="594">
          <cell r="B594">
            <v>61108</v>
          </cell>
        </row>
        <row r="595">
          <cell r="B595">
            <v>61118</v>
          </cell>
        </row>
        <row r="596">
          <cell r="B596">
            <v>61150</v>
          </cell>
        </row>
        <row r="597">
          <cell r="B597">
            <v>61247</v>
          </cell>
        </row>
        <row r="598">
          <cell r="B598">
            <v>61282</v>
          </cell>
        </row>
        <row r="599">
          <cell r="B599">
            <v>61303</v>
          </cell>
        </row>
        <row r="600">
          <cell r="B600">
            <v>61316</v>
          </cell>
        </row>
        <row r="601">
          <cell r="B601">
            <v>61356</v>
          </cell>
        </row>
        <row r="602">
          <cell r="B602">
            <v>61363</v>
          </cell>
        </row>
        <row r="603">
          <cell r="B603">
            <v>61427</v>
          </cell>
        </row>
        <row r="604">
          <cell r="B604">
            <v>61428</v>
          </cell>
        </row>
        <row r="605">
          <cell r="B605">
            <v>61473</v>
          </cell>
        </row>
        <row r="606">
          <cell r="B606">
            <v>61474</v>
          </cell>
        </row>
        <row r="607">
          <cell r="B607">
            <v>61484</v>
          </cell>
        </row>
        <row r="608">
          <cell r="B608">
            <v>61535</v>
          </cell>
        </row>
        <row r="609">
          <cell r="B609">
            <v>61613</v>
          </cell>
        </row>
        <row r="610">
          <cell r="B610">
            <v>61648</v>
          </cell>
        </row>
        <row r="611">
          <cell r="B611">
            <v>61669</v>
          </cell>
        </row>
        <row r="612">
          <cell r="B612">
            <v>61682</v>
          </cell>
        </row>
        <row r="613">
          <cell r="B613">
            <v>61722</v>
          </cell>
        </row>
        <row r="614">
          <cell r="B614">
            <v>61729</v>
          </cell>
        </row>
        <row r="615">
          <cell r="B615">
            <v>61784</v>
          </cell>
        </row>
        <row r="616">
          <cell r="B616">
            <v>61785</v>
          </cell>
        </row>
        <row r="617">
          <cell r="B617">
            <v>61830</v>
          </cell>
        </row>
        <row r="618">
          <cell r="B618">
            <v>61839</v>
          </cell>
        </row>
        <row r="619">
          <cell r="B619">
            <v>61849</v>
          </cell>
        </row>
        <row r="620">
          <cell r="B620">
            <v>61892</v>
          </cell>
        </row>
        <row r="621">
          <cell r="B621">
            <v>61978</v>
          </cell>
        </row>
        <row r="622">
          <cell r="B622">
            <v>62013</v>
          </cell>
        </row>
        <row r="623">
          <cell r="B623">
            <v>62034</v>
          </cell>
        </row>
        <row r="624">
          <cell r="B624">
            <v>62047</v>
          </cell>
        </row>
        <row r="625">
          <cell r="B625">
            <v>62087</v>
          </cell>
        </row>
        <row r="626">
          <cell r="B626">
            <v>62094</v>
          </cell>
        </row>
        <row r="627">
          <cell r="B627">
            <v>62134</v>
          </cell>
        </row>
        <row r="628">
          <cell r="B628">
            <v>62135</v>
          </cell>
        </row>
        <row r="629">
          <cell r="B629">
            <v>62180</v>
          </cell>
        </row>
        <row r="630">
          <cell r="B630">
            <v>62204</v>
          </cell>
        </row>
        <row r="631">
          <cell r="B631">
            <v>62214</v>
          </cell>
        </row>
        <row r="632">
          <cell r="B632">
            <v>62242</v>
          </cell>
        </row>
        <row r="633">
          <cell r="B633">
            <v>62343</v>
          </cell>
        </row>
        <row r="634">
          <cell r="B634">
            <v>62378</v>
          </cell>
        </row>
        <row r="635">
          <cell r="B635">
            <v>62399</v>
          </cell>
        </row>
        <row r="636">
          <cell r="B636">
            <v>62412</v>
          </cell>
        </row>
        <row r="637">
          <cell r="B637">
            <v>62452</v>
          </cell>
        </row>
        <row r="638">
          <cell r="B638">
            <v>62459</v>
          </cell>
        </row>
        <row r="639">
          <cell r="B639">
            <v>62519</v>
          </cell>
        </row>
        <row r="640">
          <cell r="B640">
            <v>62520</v>
          </cell>
        </row>
        <row r="641">
          <cell r="B641">
            <v>62565</v>
          </cell>
        </row>
        <row r="642">
          <cell r="B642">
            <v>62569</v>
          </cell>
        </row>
        <row r="643">
          <cell r="B643">
            <v>62579</v>
          </cell>
        </row>
        <row r="644">
          <cell r="B644">
            <v>62627</v>
          </cell>
        </row>
        <row r="645">
          <cell r="B645">
            <v>62708</v>
          </cell>
        </row>
        <row r="646">
          <cell r="B646">
            <v>62743</v>
          </cell>
        </row>
        <row r="647">
          <cell r="B647">
            <v>62764</v>
          </cell>
        </row>
        <row r="648">
          <cell r="B648">
            <v>62777</v>
          </cell>
        </row>
        <row r="649">
          <cell r="B649">
            <v>62817</v>
          </cell>
        </row>
        <row r="650">
          <cell r="B650">
            <v>62824</v>
          </cell>
        </row>
        <row r="651">
          <cell r="B651">
            <v>62876</v>
          </cell>
        </row>
        <row r="652">
          <cell r="B652">
            <v>62877</v>
          </cell>
        </row>
        <row r="653">
          <cell r="B653">
            <v>62922</v>
          </cell>
        </row>
        <row r="654">
          <cell r="B654">
            <v>62935</v>
          </cell>
        </row>
        <row r="655">
          <cell r="B655">
            <v>62945</v>
          </cell>
        </row>
        <row r="656">
          <cell r="B656">
            <v>62984</v>
          </cell>
        </row>
        <row r="657">
          <cell r="B657">
            <v>63074</v>
          </cell>
        </row>
        <row r="658">
          <cell r="B658">
            <v>63109</v>
          </cell>
        </row>
        <row r="659">
          <cell r="B659">
            <v>63130</v>
          </cell>
        </row>
        <row r="660">
          <cell r="B660">
            <v>63143</v>
          </cell>
        </row>
        <row r="661">
          <cell r="B661">
            <v>63183</v>
          </cell>
        </row>
        <row r="662">
          <cell r="B662">
            <v>63190</v>
          </cell>
        </row>
        <row r="663">
          <cell r="B663">
            <v>63226</v>
          </cell>
        </row>
        <row r="664">
          <cell r="B664">
            <v>63227</v>
          </cell>
        </row>
        <row r="665">
          <cell r="B665">
            <v>63272</v>
          </cell>
        </row>
        <row r="666">
          <cell r="B666">
            <v>63300</v>
          </cell>
        </row>
        <row r="667">
          <cell r="B667">
            <v>63310</v>
          </cell>
        </row>
        <row r="668">
          <cell r="B668">
            <v>63334</v>
          </cell>
        </row>
        <row r="669">
          <cell r="B669">
            <v>63439</v>
          </cell>
        </row>
        <row r="670">
          <cell r="B670">
            <v>63474</v>
          </cell>
        </row>
        <row r="671">
          <cell r="B671">
            <v>63495</v>
          </cell>
        </row>
        <row r="672">
          <cell r="B672">
            <v>63508</v>
          </cell>
        </row>
        <row r="673">
          <cell r="B673">
            <v>63548</v>
          </cell>
        </row>
        <row r="674">
          <cell r="B674">
            <v>63555</v>
          </cell>
        </row>
        <row r="675">
          <cell r="B675">
            <v>63611</v>
          </cell>
        </row>
        <row r="676">
          <cell r="B676">
            <v>63612</v>
          </cell>
        </row>
        <row r="677">
          <cell r="B677">
            <v>63657</v>
          </cell>
        </row>
        <row r="678">
          <cell r="B678">
            <v>63665</v>
          </cell>
        </row>
        <row r="679">
          <cell r="B679">
            <v>63675</v>
          </cell>
        </row>
        <row r="680">
          <cell r="B680">
            <v>63719</v>
          </cell>
        </row>
        <row r="681">
          <cell r="B681">
            <v>63804</v>
          </cell>
        </row>
        <row r="682">
          <cell r="B682">
            <v>63839</v>
          </cell>
        </row>
        <row r="683">
          <cell r="B683">
            <v>63860</v>
          </cell>
        </row>
        <row r="684">
          <cell r="B684">
            <v>63873</v>
          </cell>
        </row>
        <row r="685">
          <cell r="B685">
            <v>63913</v>
          </cell>
        </row>
        <row r="686">
          <cell r="B686">
            <v>63920</v>
          </cell>
        </row>
        <row r="687">
          <cell r="B687">
            <v>63968</v>
          </cell>
        </row>
        <row r="688">
          <cell r="B688">
            <v>63969</v>
          </cell>
        </row>
        <row r="689">
          <cell r="B689">
            <v>64014</v>
          </cell>
        </row>
        <row r="690">
          <cell r="B690">
            <v>64030</v>
          </cell>
        </row>
        <row r="691">
          <cell r="B691">
            <v>64040</v>
          </cell>
        </row>
        <row r="692">
          <cell r="B692">
            <v>64076</v>
          </cell>
        </row>
        <row r="693">
          <cell r="B693">
            <v>64169</v>
          </cell>
        </row>
        <row r="694">
          <cell r="B694">
            <v>64204</v>
          </cell>
        </row>
        <row r="695">
          <cell r="B695">
            <v>64225</v>
          </cell>
        </row>
        <row r="696">
          <cell r="B696">
            <v>64238</v>
          </cell>
        </row>
        <row r="697">
          <cell r="B697">
            <v>64278</v>
          </cell>
        </row>
        <row r="698">
          <cell r="B698">
            <v>64285</v>
          </cell>
        </row>
        <row r="699">
          <cell r="B699">
            <v>64346</v>
          </cell>
        </row>
        <row r="700">
          <cell r="B700">
            <v>64347</v>
          </cell>
        </row>
        <row r="701">
          <cell r="B701">
            <v>64392</v>
          </cell>
        </row>
        <row r="702">
          <cell r="B702">
            <v>64396</v>
          </cell>
        </row>
        <row r="703">
          <cell r="B703">
            <v>64406</v>
          </cell>
        </row>
        <row r="704">
          <cell r="B704">
            <v>64454</v>
          </cell>
        </row>
        <row r="705">
          <cell r="B705">
            <v>64535</v>
          </cell>
        </row>
        <row r="706">
          <cell r="B706">
            <v>64570</v>
          </cell>
        </row>
        <row r="707">
          <cell r="B707">
            <v>64591</v>
          </cell>
        </row>
        <row r="708">
          <cell r="B708">
            <v>64604</v>
          </cell>
        </row>
        <row r="709">
          <cell r="B709">
            <v>64644</v>
          </cell>
        </row>
        <row r="710">
          <cell r="B710">
            <v>64651</v>
          </cell>
        </row>
        <row r="711">
          <cell r="B711">
            <v>64703</v>
          </cell>
        </row>
        <row r="712">
          <cell r="B712">
            <v>64704</v>
          </cell>
        </row>
        <row r="713">
          <cell r="B713">
            <v>64749</v>
          </cell>
        </row>
        <row r="714">
          <cell r="B714">
            <v>64761</v>
          </cell>
        </row>
        <row r="715">
          <cell r="B715">
            <v>64771</v>
          </cell>
        </row>
        <row r="716">
          <cell r="B716">
            <v>64811</v>
          </cell>
        </row>
        <row r="717">
          <cell r="B717">
            <v>64900</v>
          </cell>
        </row>
        <row r="718">
          <cell r="B718">
            <v>64935</v>
          </cell>
        </row>
        <row r="719">
          <cell r="B719">
            <v>64956</v>
          </cell>
        </row>
        <row r="720">
          <cell r="B720">
            <v>64969</v>
          </cell>
        </row>
        <row r="721">
          <cell r="B721">
            <v>65009</v>
          </cell>
        </row>
        <row r="722">
          <cell r="B722">
            <v>65016</v>
          </cell>
        </row>
        <row r="723">
          <cell r="B723">
            <v>65060</v>
          </cell>
        </row>
        <row r="724">
          <cell r="B724">
            <v>65061</v>
          </cell>
        </row>
        <row r="725">
          <cell r="B725">
            <v>65106</v>
          </cell>
        </row>
        <row r="726">
          <cell r="B726">
            <v>65126</v>
          </cell>
        </row>
        <row r="727">
          <cell r="B727">
            <v>65136</v>
          </cell>
        </row>
        <row r="728">
          <cell r="B728">
            <v>65168</v>
          </cell>
        </row>
        <row r="729">
          <cell r="B729">
            <v>65265</v>
          </cell>
        </row>
        <row r="730">
          <cell r="B730">
            <v>65300</v>
          </cell>
        </row>
        <row r="731">
          <cell r="B731">
            <v>65321</v>
          </cell>
        </row>
        <row r="732">
          <cell r="B732">
            <v>65334</v>
          </cell>
        </row>
        <row r="733">
          <cell r="B733">
            <v>65374</v>
          </cell>
        </row>
      </sheetData>
      <sheetData sheetId="3" refreshError="1"/>
      <sheetData sheetId="4" refreshError="1">
        <row r="56">
          <cell r="H56">
            <v>9510.3333333333339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Listas"/>
      <sheetName val="Feriados"/>
      <sheetName val="Term Sheet"/>
      <sheetName val="Modelo Proposta"/>
      <sheetName val="Fluxo Lastro"/>
      <sheetName val="Fluxo CRI"/>
      <sheetName val="Cobertura"/>
      <sheetName val="Recebíveis Atuais"/>
      <sheetName val="Projeção de Vendas do Estoque"/>
      <sheetName val="Graficos"/>
    </sheetNames>
    <sheetDataSet>
      <sheetData sheetId="0">
        <row r="12">
          <cell r="H12">
            <v>0.12</v>
          </cell>
        </row>
        <row r="18">
          <cell r="C18" t="str">
            <v/>
          </cell>
        </row>
        <row r="19">
          <cell r="C19" t="str">
            <v>Mensal</v>
          </cell>
        </row>
        <row r="21">
          <cell r="D21" t="str">
            <v>Fixa</v>
          </cell>
        </row>
        <row r="34">
          <cell r="C34" t="str">
            <v>Mensal</v>
          </cell>
        </row>
        <row r="60">
          <cell r="C60" t="str">
            <v xml:space="preserve">Juros mensais e amortizações nos vencimentos definidos na </v>
          </cell>
        </row>
      </sheetData>
      <sheetData sheetId="1">
        <row r="3">
          <cell r="K3" t="str">
            <v>CCB</v>
          </cell>
          <cell r="P3" t="str">
            <v>Fixa</v>
          </cell>
        </row>
        <row r="4">
          <cell r="P4" t="str">
            <v>Personalizada</v>
          </cell>
        </row>
      </sheetData>
      <sheetData sheetId="2">
        <row r="2">
          <cell r="B2">
            <v>43101</v>
          </cell>
        </row>
      </sheetData>
      <sheetData sheetId="3" refreshError="1"/>
      <sheetData sheetId="4">
        <row r="52">
          <cell r="H5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edback"/>
      <sheetName val="Performance"/>
      <sheetName val="COMP INPUT"/>
      <sheetName val="Feedback (PSG)"/>
      <sheetName val="Performance (PSG)"/>
      <sheetName val="April"/>
    </sheetNames>
    <sheetDataSet>
      <sheetData sheetId="0"/>
      <sheetData sheetId="1">
        <row r="6">
          <cell r="T6">
            <v>37165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S LABOUR"/>
      <sheetName val="Labour assumptions"/>
      <sheetName val="Op Lab hcount_EXP"/>
      <sheetName val="Op lab $COST_EXP"/>
      <sheetName val="Summary HC"/>
      <sheetName val="WORKSHOP MODEL"/>
      <sheetName val="Engineering Heads"/>
      <sheetName val="Workshop Manhours"/>
      <sheetName val="Workshop Input Data"/>
      <sheetName val="Eng Summary"/>
      <sheetName val="#REF"/>
      <sheetName val="Perform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uporte Reit 04" id="{5BA7DB1E-0C4B-45ED-877A-210B62559D1F}" userId="S::reit04@reit.com.br::eec2941b-302c-4ce9-bd7b-de273e3e75f9" providerId="AD"/>
</personList>
</file>

<file path=xl/theme/theme1.xml><?xml version="1.0" encoding="utf-8"?>
<a:theme xmlns:a="http://schemas.openxmlformats.org/drawingml/2006/main" name="Tema do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67" dT="2024-08-30T14:50:58.80" personId="{5BA7DB1E-0C4B-45ED-877A-210B62559D1F}" id="{ED061DB8-D1D4-44B5-87A8-CC92AF4D7100}">
    <text>Lote indisponível por pendências processuais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46668-9012-4E10-9424-BA372DD7BD02}">
  <sheetPr codeName="Sheet12">
    <tabColor theme="8" tint="0.79998168889431442"/>
    <outlinePr summaryBelow="0" summaryRight="0"/>
  </sheetPr>
  <dimension ref="B1:DV107"/>
  <sheetViews>
    <sheetView showGridLines="0" tabSelected="1" zoomScale="110" zoomScaleNormal="110" workbookViewId="0">
      <selection activeCell="G37" sqref="G37"/>
    </sheetView>
  </sheetViews>
  <sheetFormatPr defaultColWidth="9.140625" defaultRowHeight="14.45" customHeight="1" outlineLevelRow="2" x14ac:dyDescent="0.2"/>
  <cols>
    <col min="1" max="1" width="3.28515625" style="2" customWidth="1"/>
    <col min="2" max="2" width="32.7109375" style="2" customWidth="1"/>
    <col min="3" max="3" width="13.85546875" style="2" customWidth="1"/>
    <col min="4" max="4" width="19.28515625" style="2" customWidth="1"/>
    <col min="5" max="6" width="13.85546875" style="2" customWidth="1"/>
    <col min="7" max="7" width="12.85546875" style="2" bestFit="1" customWidth="1"/>
    <col min="8" max="8" width="11.7109375" style="2" bestFit="1" customWidth="1"/>
    <col min="9" max="9" width="13.5703125" style="2" customWidth="1"/>
    <col min="10" max="10" width="13.7109375" style="2" customWidth="1"/>
    <col min="11" max="110" width="11.42578125" style="2" bestFit="1" customWidth="1"/>
    <col min="111" max="125" width="11.42578125" style="2" customWidth="1"/>
    <col min="126" max="126" width="11.5703125" style="2" customWidth="1"/>
    <col min="127" max="16384" width="9.140625" style="2"/>
  </cols>
  <sheetData>
    <row r="1" spans="2:126" ht="8.25" customHeight="1" x14ac:dyDescent="0.2"/>
    <row r="2" spans="2:126" ht="8.25" customHeight="1" x14ac:dyDescent="0.2"/>
    <row r="3" spans="2:126" ht="14.45" customHeight="1" x14ac:dyDescent="0.2">
      <c r="B3" s="153" t="s">
        <v>1075</v>
      </c>
      <c r="C3" s="153"/>
      <c r="D3" s="153"/>
      <c r="E3" s="153"/>
      <c r="F3" s="153"/>
      <c r="G3" s="153"/>
      <c r="H3" s="153"/>
      <c r="I3" s="153"/>
      <c r="J3" s="153"/>
      <c r="K3" s="1"/>
    </row>
    <row r="4" spans="2:126" ht="14.45" customHeight="1" thickBot="1" x14ac:dyDescent="0.25">
      <c r="B4" s="154"/>
      <c r="C4" s="154"/>
      <c r="D4" s="154"/>
      <c r="E4" s="154"/>
      <c r="F4" s="154"/>
      <c r="G4" s="154"/>
      <c r="H4" s="154"/>
      <c r="I4" s="154"/>
      <c r="J4" s="154"/>
      <c r="K4" s="3"/>
    </row>
    <row r="5" spans="2:126" ht="14.45" customHeight="1" x14ac:dyDescent="0.2">
      <c r="B5" s="4"/>
      <c r="C5" s="4"/>
      <c r="D5" s="4"/>
      <c r="E5" s="5"/>
      <c r="F5" s="6"/>
      <c r="G5" s="7"/>
      <c r="H5" s="7"/>
      <c r="I5" s="7"/>
      <c r="J5" s="7"/>
    </row>
    <row r="6" spans="2:126" ht="14.45" customHeight="1" x14ac:dyDescent="0.3">
      <c r="B6" s="8" t="s">
        <v>33</v>
      </c>
      <c r="C6" s="9"/>
      <c r="D6" s="9"/>
      <c r="G6" s="7"/>
    </row>
    <row r="7" spans="2:126" ht="14.45" customHeight="1" x14ac:dyDescent="0.2">
      <c r="B7" s="10"/>
      <c r="C7" s="11"/>
      <c r="D7" s="11"/>
      <c r="G7" s="7"/>
      <c r="H7" s="12"/>
      <c r="Q7" s="10"/>
      <c r="AC7" s="10"/>
      <c r="AO7" s="10"/>
    </row>
    <row r="8" spans="2:126" ht="14.45" customHeight="1" x14ac:dyDescent="0.2">
      <c r="B8" s="10"/>
      <c r="C8" s="11"/>
      <c r="D8" s="11"/>
      <c r="G8" s="7"/>
      <c r="H8" s="12"/>
      <c r="Q8" s="10"/>
      <c r="AC8" s="10"/>
      <c r="AO8" s="10"/>
    </row>
    <row r="9" spans="2:126" ht="14.45" customHeight="1" x14ac:dyDescent="0.2">
      <c r="B9" s="10"/>
      <c r="C9" s="161" t="s">
        <v>1356</v>
      </c>
      <c r="D9" s="162"/>
      <c r="E9" s="163">
        <v>20460757.190000001</v>
      </c>
      <c r="F9" s="164"/>
      <c r="G9" s="7"/>
      <c r="H9" s="12"/>
      <c r="Q9" s="10"/>
      <c r="AC9" s="10"/>
      <c r="AO9" s="10"/>
    </row>
    <row r="10" spans="2:126" ht="14.45" customHeight="1" x14ac:dyDescent="0.2">
      <c r="B10" s="10"/>
      <c r="C10" s="161" t="s">
        <v>1217</v>
      </c>
      <c r="D10" s="162"/>
      <c r="E10" s="165">
        <v>120</v>
      </c>
      <c r="F10" s="166"/>
      <c r="G10" s="7"/>
      <c r="H10" s="12"/>
      <c r="Q10" s="10"/>
      <c r="AC10" s="10"/>
      <c r="AO10" s="10"/>
    </row>
    <row r="11" spans="2:126" ht="14.45" customHeight="1" x14ac:dyDescent="0.25">
      <c r="B11" s="13"/>
      <c r="C11" s="155" t="s">
        <v>1218</v>
      </c>
      <c r="D11" s="156"/>
      <c r="E11" s="157">
        <v>0.1268</v>
      </c>
      <c r="F11" s="158"/>
      <c r="G11" s="74">
        <f>(1+E11)^(1/12)-1</f>
        <v>9.9981303892207052E-3</v>
      </c>
      <c r="H11" s="14"/>
    </row>
    <row r="12" spans="2:126" ht="14.45" customHeight="1" x14ac:dyDescent="0.25">
      <c r="B12" s="13"/>
      <c r="C12" s="159"/>
      <c r="D12" s="160"/>
      <c r="E12" s="75"/>
      <c r="G12" s="15">
        <v>1</v>
      </c>
      <c r="H12" s="15">
        <v>1</v>
      </c>
      <c r="I12" s="15">
        <v>1</v>
      </c>
      <c r="J12" s="15">
        <v>1</v>
      </c>
      <c r="K12" s="15">
        <v>1</v>
      </c>
      <c r="L12" s="15">
        <v>1</v>
      </c>
      <c r="M12" s="15">
        <v>1</v>
      </c>
      <c r="N12" s="15">
        <v>1</v>
      </c>
      <c r="O12" s="15">
        <v>1</v>
      </c>
      <c r="P12" s="15">
        <v>1</v>
      </c>
      <c r="Q12" s="15">
        <v>1</v>
      </c>
      <c r="R12" s="15">
        <v>1</v>
      </c>
      <c r="S12" s="15">
        <v>1</v>
      </c>
      <c r="T12" s="15">
        <v>1</v>
      </c>
      <c r="U12" s="15">
        <v>1</v>
      </c>
      <c r="V12" s="15">
        <v>1</v>
      </c>
      <c r="W12" s="15">
        <v>1</v>
      </c>
      <c r="X12" s="15">
        <v>1</v>
      </c>
      <c r="Y12" s="15">
        <v>1</v>
      </c>
      <c r="Z12" s="15">
        <v>1</v>
      </c>
      <c r="AA12" s="15">
        <v>1</v>
      </c>
      <c r="AB12" s="15">
        <v>1</v>
      </c>
      <c r="AC12" s="15">
        <v>1</v>
      </c>
      <c r="AD12" s="15">
        <v>1</v>
      </c>
      <c r="AE12" s="15">
        <v>1</v>
      </c>
      <c r="AF12" s="15">
        <v>1</v>
      </c>
      <c r="AG12" s="15">
        <v>1</v>
      </c>
      <c r="AH12" s="15">
        <v>1</v>
      </c>
      <c r="AI12" s="15">
        <v>1</v>
      </c>
      <c r="AJ12" s="15">
        <v>1</v>
      </c>
      <c r="AK12" s="15">
        <v>1</v>
      </c>
      <c r="AL12" s="15">
        <v>1</v>
      </c>
      <c r="AM12" s="15">
        <v>1</v>
      </c>
      <c r="AN12" s="15">
        <v>1</v>
      </c>
      <c r="AO12" s="15">
        <v>1</v>
      </c>
      <c r="AP12" s="15">
        <v>1</v>
      </c>
      <c r="AQ12" s="15">
        <v>1</v>
      </c>
      <c r="AR12" s="15">
        <v>1</v>
      </c>
      <c r="AS12" s="15">
        <v>1</v>
      </c>
      <c r="AT12" s="15">
        <v>1</v>
      </c>
      <c r="AU12" s="15">
        <v>1</v>
      </c>
      <c r="AV12" s="15">
        <v>1</v>
      </c>
      <c r="AW12" s="15">
        <v>1</v>
      </c>
      <c r="AX12" s="15">
        <v>1</v>
      </c>
      <c r="AY12" s="15">
        <v>1</v>
      </c>
      <c r="AZ12" s="15">
        <v>1</v>
      </c>
      <c r="BA12" s="15">
        <v>1</v>
      </c>
      <c r="BB12" s="15">
        <v>1</v>
      </c>
      <c r="BC12" s="15">
        <v>1</v>
      </c>
      <c r="BD12" s="15">
        <v>1</v>
      </c>
      <c r="BE12" s="15">
        <v>1</v>
      </c>
      <c r="BF12" s="15">
        <v>1</v>
      </c>
      <c r="BG12" s="15">
        <v>1</v>
      </c>
      <c r="BH12" s="15">
        <v>1</v>
      </c>
      <c r="BI12" s="15">
        <v>1</v>
      </c>
      <c r="BJ12" s="15">
        <v>1</v>
      </c>
      <c r="BK12" s="15">
        <v>1</v>
      </c>
      <c r="BL12" s="15">
        <v>1</v>
      </c>
      <c r="BM12" s="15">
        <v>1</v>
      </c>
      <c r="BN12" s="15">
        <v>1</v>
      </c>
      <c r="BO12" s="15">
        <v>1</v>
      </c>
      <c r="BP12" s="15">
        <v>1</v>
      </c>
      <c r="BQ12" s="15">
        <v>1</v>
      </c>
      <c r="BR12" s="15">
        <v>1</v>
      </c>
      <c r="BS12" s="15">
        <v>1</v>
      </c>
      <c r="BT12" s="15">
        <v>1</v>
      </c>
      <c r="BU12" s="15">
        <v>1</v>
      </c>
      <c r="BV12" s="15">
        <v>1</v>
      </c>
      <c r="BW12" s="15">
        <v>1</v>
      </c>
      <c r="BX12" s="15">
        <v>1</v>
      </c>
      <c r="BY12" s="15">
        <v>1</v>
      </c>
      <c r="BZ12" s="15">
        <v>1</v>
      </c>
      <c r="CA12" s="15">
        <v>1</v>
      </c>
      <c r="CB12" s="15">
        <v>1</v>
      </c>
      <c r="CC12" s="15">
        <v>1</v>
      </c>
      <c r="CD12" s="15">
        <v>1</v>
      </c>
      <c r="CE12" s="15">
        <v>1</v>
      </c>
      <c r="CF12" s="15">
        <v>1</v>
      </c>
      <c r="CG12" s="15">
        <v>1</v>
      </c>
      <c r="CH12" s="15">
        <v>1</v>
      </c>
      <c r="CI12" s="15">
        <v>1</v>
      </c>
      <c r="CJ12" s="15">
        <v>1</v>
      </c>
      <c r="CK12" s="15">
        <v>1</v>
      </c>
      <c r="CL12" s="15">
        <v>1</v>
      </c>
      <c r="CM12" s="15">
        <v>1</v>
      </c>
      <c r="CN12" s="15">
        <v>1</v>
      </c>
      <c r="CO12" s="15">
        <v>1</v>
      </c>
      <c r="CP12" s="15">
        <v>1</v>
      </c>
      <c r="CQ12" s="15">
        <v>1</v>
      </c>
      <c r="CR12" s="15">
        <v>1</v>
      </c>
      <c r="CS12" s="15">
        <v>1</v>
      </c>
      <c r="CT12" s="15">
        <v>1</v>
      </c>
      <c r="CU12" s="15">
        <v>1</v>
      </c>
      <c r="CV12" s="15">
        <v>1</v>
      </c>
      <c r="CW12" s="15">
        <v>1</v>
      </c>
      <c r="CX12" s="15">
        <v>1</v>
      </c>
      <c r="CY12" s="15">
        <v>1</v>
      </c>
      <c r="CZ12" s="15">
        <v>1</v>
      </c>
      <c r="DA12" s="15">
        <v>1</v>
      </c>
      <c r="DB12" s="15">
        <v>1</v>
      </c>
      <c r="DC12" s="15">
        <v>1</v>
      </c>
      <c r="DD12" s="15">
        <v>1</v>
      </c>
      <c r="DE12" s="15">
        <v>1</v>
      </c>
      <c r="DF12" s="15">
        <v>1</v>
      </c>
      <c r="DG12" s="15">
        <v>1</v>
      </c>
      <c r="DH12" s="15">
        <v>1</v>
      </c>
      <c r="DI12" s="15">
        <v>1</v>
      </c>
      <c r="DJ12" s="15">
        <v>1</v>
      </c>
      <c r="DK12" s="15">
        <v>1</v>
      </c>
      <c r="DL12" s="15">
        <v>1</v>
      </c>
      <c r="DM12" s="15">
        <v>1</v>
      </c>
      <c r="DN12" s="15">
        <v>1</v>
      </c>
      <c r="DO12" s="15">
        <v>1</v>
      </c>
      <c r="DP12" s="15">
        <v>1</v>
      </c>
      <c r="DQ12" s="15">
        <v>1</v>
      </c>
      <c r="DR12" s="15">
        <v>1</v>
      </c>
      <c r="DS12" s="15">
        <v>1</v>
      </c>
      <c r="DT12" s="15">
        <v>1</v>
      </c>
      <c r="DU12" s="15">
        <v>1</v>
      </c>
      <c r="DV12" s="15">
        <v>1</v>
      </c>
    </row>
    <row r="13" spans="2:126" ht="14.45" customHeight="1" x14ac:dyDescent="0.25">
      <c r="B13" s="13"/>
      <c r="C13" s="16"/>
      <c r="D13" s="16"/>
      <c r="E13" s="17"/>
      <c r="F13" s="1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</row>
    <row r="14" spans="2:126" ht="14.45" customHeight="1" x14ac:dyDescent="0.25">
      <c r="B14" s="17"/>
      <c r="C14" s="17"/>
      <c r="D14" s="17"/>
      <c r="E14" s="17"/>
      <c r="F14" s="17"/>
      <c r="G14" s="18">
        <v>1</v>
      </c>
      <c r="H14" s="18">
        <f>G14+1</f>
        <v>2</v>
      </c>
      <c r="I14" s="18">
        <f t="shared" ref="I14:BT14" si="0">H14+1</f>
        <v>3</v>
      </c>
      <c r="J14" s="18">
        <f t="shared" si="0"/>
        <v>4</v>
      </c>
      <c r="K14" s="18">
        <f t="shared" si="0"/>
        <v>5</v>
      </c>
      <c r="L14" s="18">
        <f t="shared" si="0"/>
        <v>6</v>
      </c>
      <c r="M14" s="18">
        <f t="shared" si="0"/>
        <v>7</v>
      </c>
      <c r="N14" s="18">
        <f t="shared" si="0"/>
        <v>8</v>
      </c>
      <c r="O14" s="18">
        <f t="shared" si="0"/>
        <v>9</v>
      </c>
      <c r="P14" s="18">
        <f t="shared" si="0"/>
        <v>10</v>
      </c>
      <c r="Q14" s="18">
        <f t="shared" si="0"/>
        <v>11</v>
      </c>
      <c r="R14" s="18">
        <f t="shared" si="0"/>
        <v>12</v>
      </c>
      <c r="S14" s="18">
        <f t="shared" si="0"/>
        <v>13</v>
      </c>
      <c r="T14" s="18">
        <f t="shared" si="0"/>
        <v>14</v>
      </c>
      <c r="U14" s="18">
        <f t="shared" si="0"/>
        <v>15</v>
      </c>
      <c r="V14" s="18">
        <f t="shared" si="0"/>
        <v>16</v>
      </c>
      <c r="W14" s="18">
        <f t="shared" si="0"/>
        <v>17</v>
      </c>
      <c r="X14" s="18">
        <f t="shared" si="0"/>
        <v>18</v>
      </c>
      <c r="Y14" s="18">
        <f t="shared" si="0"/>
        <v>19</v>
      </c>
      <c r="Z14" s="18">
        <f t="shared" si="0"/>
        <v>20</v>
      </c>
      <c r="AA14" s="18">
        <f t="shared" si="0"/>
        <v>21</v>
      </c>
      <c r="AB14" s="18">
        <f t="shared" si="0"/>
        <v>22</v>
      </c>
      <c r="AC14" s="18">
        <f t="shared" si="0"/>
        <v>23</v>
      </c>
      <c r="AD14" s="18">
        <f t="shared" si="0"/>
        <v>24</v>
      </c>
      <c r="AE14" s="18">
        <f t="shared" si="0"/>
        <v>25</v>
      </c>
      <c r="AF14" s="18">
        <f t="shared" si="0"/>
        <v>26</v>
      </c>
      <c r="AG14" s="18">
        <f t="shared" si="0"/>
        <v>27</v>
      </c>
      <c r="AH14" s="18">
        <f t="shared" si="0"/>
        <v>28</v>
      </c>
      <c r="AI14" s="18">
        <f t="shared" si="0"/>
        <v>29</v>
      </c>
      <c r="AJ14" s="18">
        <f t="shared" si="0"/>
        <v>30</v>
      </c>
      <c r="AK14" s="18">
        <f t="shared" si="0"/>
        <v>31</v>
      </c>
      <c r="AL14" s="18">
        <f t="shared" si="0"/>
        <v>32</v>
      </c>
      <c r="AM14" s="18">
        <f t="shared" si="0"/>
        <v>33</v>
      </c>
      <c r="AN14" s="18">
        <f t="shared" si="0"/>
        <v>34</v>
      </c>
      <c r="AO14" s="18">
        <f t="shared" si="0"/>
        <v>35</v>
      </c>
      <c r="AP14" s="18">
        <f t="shared" si="0"/>
        <v>36</v>
      </c>
      <c r="AQ14" s="18">
        <f t="shared" si="0"/>
        <v>37</v>
      </c>
      <c r="AR14" s="18">
        <f t="shared" si="0"/>
        <v>38</v>
      </c>
      <c r="AS14" s="18">
        <f t="shared" si="0"/>
        <v>39</v>
      </c>
      <c r="AT14" s="18">
        <f t="shared" si="0"/>
        <v>40</v>
      </c>
      <c r="AU14" s="18">
        <f t="shared" si="0"/>
        <v>41</v>
      </c>
      <c r="AV14" s="18">
        <f t="shared" si="0"/>
        <v>42</v>
      </c>
      <c r="AW14" s="18">
        <f t="shared" si="0"/>
        <v>43</v>
      </c>
      <c r="AX14" s="18">
        <f t="shared" si="0"/>
        <v>44</v>
      </c>
      <c r="AY14" s="18">
        <f t="shared" si="0"/>
        <v>45</v>
      </c>
      <c r="AZ14" s="18">
        <f t="shared" si="0"/>
        <v>46</v>
      </c>
      <c r="BA14" s="18">
        <f t="shared" si="0"/>
        <v>47</v>
      </c>
      <c r="BB14" s="18">
        <f t="shared" si="0"/>
        <v>48</v>
      </c>
      <c r="BC14" s="18">
        <f t="shared" si="0"/>
        <v>49</v>
      </c>
      <c r="BD14" s="18">
        <f t="shared" si="0"/>
        <v>50</v>
      </c>
      <c r="BE14" s="18">
        <f t="shared" si="0"/>
        <v>51</v>
      </c>
      <c r="BF14" s="18">
        <f t="shared" si="0"/>
        <v>52</v>
      </c>
      <c r="BG14" s="18">
        <f t="shared" si="0"/>
        <v>53</v>
      </c>
      <c r="BH14" s="18">
        <f t="shared" si="0"/>
        <v>54</v>
      </c>
      <c r="BI14" s="18">
        <f t="shared" si="0"/>
        <v>55</v>
      </c>
      <c r="BJ14" s="18">
        <f t="shared" si="0"/>
        <v>56</v>
      </c>
      <c r="BK14" s="18">
        <f t="shared" si="0"/>
        <v>57</v>
      </c>
      <c r="BL14" s="18">
        <f t="shared" si="0"/>
        <v>58</v>
      </c>
      <c r="BM14" s="18">
        <f t="shared" si="0"/>
        <v>59</v>
      </c>
      <c r="BN14" s="18">
        <f t="shared" si="0"/>
        <v>60</v>
      </c>
      <c r="BO14" s="18">
        <f t="shared" si="0"/>
        <v>61</v>
      </c>
      <c r="BP14" s="18">
        <f t="shared" si="0"/>
        <v>62</v>
      </c>
      <c r="BQ14" s="18">
        <f t="shared" si="0"/>
        <v>63</v>
      </c>
      <c r="BR14" s="18">
        <f t="shared" si="0"/>
        <v>64</v>
      </c>
      <c r="BS14" s="18">
        <f t="shared" si="0"/>
        <v>65</v>
      </c>
      <c r="BT14" s="18">
        <f t="shared" si="0"/>
        <v>66</v>
      </c>
      <c r="BU14" s="18">
        <f t="shared" ref="BU14:DV14" si="1">BT14+1</f>
        <v>67</v>
      </c>
      <c r="BV14" s="18">
        <f t="shared" si="1"/>
        <v>68</v>
      </c>
      <c r="BW14" s="18">
        <f t="shared" si="1"/>
        <v>69</v>
      </c>
      <c r="BX14" s="18">
        <f t="shared" si="1"/>
        <v>70</v>
      </c>
      <c r="BY14" s="18">
        <f t="shared" si="1"/>
        <v>71</v>
      </c>
      <c r="BZ14" s="18">
        <f t="shared" si="1"/>
        <v>72</v>
      </c>
      <c r="CA14" s="18">
        <f t="shared" si="1"/>
        <v>73</v>
      </c>
      <c r="CB14" s="18">
        <f t="shared" si="1"/>
        <v>74</v>
      </c>
      <c r="CC14" s="18">
        <f t="shared" si="1"/>
        <v>75</v>
      </c>
      <c r="CD14" s="18">
        <f t="shared" si="1"/>
        <v>76</v>
      </c>
      <c r="CE14" s="18">
        <f t="shared" si="1"/>
        <v>77</v>
      </c>
      <c r="CF14" s="18">
        <f t="shared" si="1"/>
        <v>78</v>
      </c>
      <c r="CG14" s="18">
        <f t="shared" si="1"/>
        <v>79</v>
      </c>
      <c r="CH14" s="18">
        <f t="shared" si="1"/>
        <v>80</v>
      </c>
      <c r="CI14" s="18">
        <f t="shared" si="1"/>
        <v>81</v>
      </c>
      <c r="CJ14" s="18">
        <f t="shared" si="1"/>
        <v>82</v>
      </c>
      <c r="CK14" s="18">
        <f t="shared" si="1"/>
        <v>83</v>
      </c>
      <c r="CL14" s="18">
        <f t="shared" si="1"/>
        <v>84</v>
      </c>
      <c r="CM14" s="18">
        <f t="shared" si="1"/>
        <v>85</v>
      </c>
      <c r="CN14" s="18">
        <f t="shared" si="1"/>
        <v>86</v>
      </c>
      <c r="CO14" s="18">
        <f t="shared" si="1"/>
        <v>87</v>
      </c>
      <c r="CP14" s="18">
        <f t="shared" si="1"/>
        <v>88</v>
      </c>
      <c r="CQ14" s="18">
        <f t="shared" si="1"/>
        <v>89</v>
      </c>
      <c r="CR14" s="18">
        <f t="shared" si="1"/>
        <v>90</v>
      </c>
      <c r="CS14" s="18">
        <f t="shared" si="1"/>
        <v>91</v>
      </c>
      <c r="CT14" s="18">
        <f t="shared" si="1"/>
        <v>92</v>
      </c>
      <c r="CU14" s="18">
        <f t="shared" si="1"/>
        <v>93</v>
      </c>
      <c r="CV14" s="18">
        <f t="shared" si="1"/>
        <v>94</v>
      </c>
      <c r="CW14" s="18">
        <f t="shared" si="1"/>
        <v>95</v>
      </c>
      <c r="CX14" s="18">
        <f t="shared" si="1"/>
        <v>96</v>
      </c>
      <c r="CY14" s="18">
        <f t="shared" si="1"/>
        <v>97</v>
      </c>
      <c r="CZ14" s="18">
        <f t="shared" si="1"/>
        <v>98</v>
      </c>
      <c r="DA14" s="18">
        <f t="shared" si="1"/>
        <v>99</v>
      </c>
      <c r="DB14" s="18">
        <f t="shared" si="1"/>
        <v>100</v>
      </c>
      <c r="DC14" s="18">
        <f t="shared" si="1"/>
        <v>101</v>
      </c>
      <c r="DD14" s="18">
        <f t="shared" si="1"/>
        <v>102</v>
      </c>
      <c r="DE14" s="18">
        <f t="shared" si="1"/>
        <v>103</v>
      </c>
      <c r="DF14" s="18">
        <f t="shared" si="1"/>
        <v>104</v>
      </c>
      <c r="DG14" s="18">
        <f t="shared" si="1"/>
        <v>105</v>
      </c>
      <c r="DH14" s="18">
        <f t="shared" si="1"/>
        <v>106</v>
      </c>
      <c r="DI14" s="18">
        <f t="shared" si="1"/>
        <v>107</v>
      </c>
      <c r="DJ14" s="18">
        <f t="shared" si="1"/>
        <v>108</v>
      </c>
      <c r="DK14" s="18">
        <f t="shared" si="1"/>
        <v>109</v>
      </c>
      <c r="DL14" s="18">
        <f t="shared" si="1"/>
        <v>110</v>
      </c>
      <c r="DM14" s="18">
        <f t="shared" si="1"/>
        <v>111</v>
      </c>
      <c r="DN14" s="18">
        <f t="shared" si="1"/>
        <v>112</v>
      </c>
      <c r="DO14" s="18">
        <f t="shared" si="1"/>
        <v>113</v>
      </c>
      <c r="DP14" s="18">
        <f t="shared" si="1"/>
        <v>114</v>
      </c>
      <c r="DQ14" s="18">
        <f t="shared" si="1"/>
        <v>115</v>
      </c>
      <c r="DR14" s="18">
        <f t="shared" si="1"/>
        <v>116</v>
      </c>
      <c r="DS14" s="18">
        <f t="shared" si="1"/>
        <v>117</v>
      </c>
      <c r="DT14" s="18">
        <f t="shared" si="1"/>
        <v>118</v>
      </c>
      <c r="DU14" s="18">
        <f t="shared" si="1"/>
        <v>119</v>
      </c>
      <c r="DV14" s="18">
        <f t="shared" si="1"/>
        <v>120</v>
      </c>
    </row>
    <row r="15" spans="2:126" s="21" customFormat="1" ht="13.5" collapsed="1" x14ac:dyDescent="0.25">
      <c r="B15" s="19"/>
      <c r="C15" s="120" t="s">
        <v>0</v>
      </c>
      <c r="D15" s="121"/>
      <c r="E15" s="118" t="s">
        <v>1</v>
      </c>
      <c r="F15" s="119"/>
      <c r="G15" s="20">
        <v>45809</v>
      </c>
      <c r="H15" s="20">
        <f>IF(H14="","",EDATE(G15,1))</f>
        <v>45839</v>
      </c>
      <c r="I15" s="20">
        <f t="shared" ref="I15:BT15" si="2">IF(I14="","",EDATE(H15,1))</f>
        <v>45870</v>
      </c>
      <c r="J15" s="20">
        <f t="shared" si="2"/>
        <v>45901</v>
      </c>
      <c r="K15" s="20">
        <f t="shared" si="2"/>
        <v>45931</v>
      </c>
      <c r="L15" s="20">
        <f t="shared" si="2"/>
        <v>45962</v>
      </c>
      <c r="M15" s="20">
        <f t="shared" si="2"/>
        <v>45992</v>
      </c>
      <c r="N15" s="20">
        <f t="shared" si="2"/>
        <v>46023</v>
      </c>
      <c r="O15" s="20">
        <f t="shared" si="2"/>
        <v>46054</v>
      </c>
      <c r="P15" s="20">
        <f t="shared" si="2"/>
        <v>46082</v>
      </c>
      <c r="Q15" s="20">
        <f t="shared" si="2"/>
        <v>46113</v>
      </c>
      <c r="R15" s="20">
        <f t="shared" si="2"/>
        <v>46143</v>
      </c>
      <c r="S15" s="20">
        <f t="shared" si="2"/>
        <v>46174</v>
      </c>
      <c r="T15" s="20">
        <f t="shared" si="2"/>
        <v>46204</v>
      </c>
      <c r="U15" s="20">
        <f t="shared" si="2"/>
        <v>46235</v>
      </c>
      <c r="V15" s="20">
        <f t="shared" si="2"/>
        <v>46266</v>
      </c>
      <c r="W15" s="20">
        <f t="shared" si="2"/>
        <v>46296</v>
      </c>
      <c r="X15" s="20">
        <f t="shared" si="2"/>
        <v>46327</v>
      </c>
      <c r="Y15" s="20">
        <f t="shared" si="2"/>
        <v>46357</v>
      </c>
      <c r="Z15" s="20">
        <f t="shared" si="2"/>
        <v>46388</v>
      </c>
      <c r="AA15" s="20">
        <f t="shared" si="2"/>
        <v>46419</v>
      </c>
      <c r="AB15" s="20">
        <f t="shared" si="2"/>
        <v>46447</v>
      </c>
      <c r="AC15" s="20">
        <f t="shared" si="2"/>
        <v>46478</v>
      </c>
      <c r="AD15" s="20">
        <f t="shared" si="2"/>
        <v>46508</v>
      </c>
      <c r="AE15" s="20">
        <f t="shared" si="2"/>
        <v>46539</v>
      </c>
      <c r="AF15" s="20">
        <f t="shared" si="2"/>
        <v>46569</v>
      </c>
      <c r="AG15" s="20">
        <f t="shared" si="2"/>
        <v>46600</v>
      </c>
      <c r="AH15" s="20">
        <f t="shared" si="2"/>
        <v>46631</v>
      </c>
      <c r="AI15" s="20">
        <f t="shared" si="2"/>
        <v>46661</v>
      </c>
      <c r="AJ15" s="20">
        <f t="shared" si="2"/>
        <v>46692</v>
      </c>
      <c r="AK15" s="20">
        <f t="shared" si="2"/>
        <v>46722</v>
      </c>
      <c r="AL15" s="20">
        <f t="shared" si="2"/>
        <v>46753</v>
      </c>
      <c r="AM15" s="20">
        <f t="shared" si="2"/>
        <v>46784</v>
      </c>
      <c r="AN15" s="20">
        <f t="shared" si="2"/>
        <v>46813</v>
      </c>
      <c r="AO15" s="20">
        <f t="shared" si="2"/>
        <v>46844</v>
      </c>
      <c r="AP15" s="20">
        <f t="shared" si="2"/>
        <v>46874</v>
      </c>
      <c r="AQ15" s="20">
        <f t="shared" si="2"/>
        <v>46905</v>
      </c>
      <c r="AR15" s="20">
        <f t="shared" si="2"/>
        <v>46935</v>
      </c>
      <c r="AS15" s="20">
        <f t="shared" si="2"/>
        <v>46966</v>
      </c>
      <c r="AT15" s="20">
        <f t="shared" si="2"/>
        <v>46997</v>
      </c>
      <c r="AU15" s="20">
        <f t="shared" si="2"/>
        <v>47027</v>
      </c>
      <c r="AV15" s="20">
        <f t="shared" si="2"/>
        <v>47058</v>
      </c>
      <c r="AW15" s="20">
        <f t="shared" si="2"/>
        <v>47088</v>
      </c>
      <c r="AX15" s="20">
        <f t="shared" si="2"/>
        <v>47119</v>
      </c>
      <c r="AY15" s="20">
        <f t="shared" si="2"/>
        <v>47150</v>
      </c>
      <c r="AZ15" s="20">
        <f t="shared" si="2"/>
        <v>47178</v>
      </c>
      <c r="BA15" s="20">
        <f t="shared" si="2"/>
        <v>47209</v>
      </c>
      <c r="BB15" s="20">
        <f t="shared" si="2"/>
        <v>47239</v>
      </c>
      <c r="BC15" s="20">
        <f t="shared" si="2"/>
        <v>47270</v>
      </c>
      <c r="BD15" s="20">
        <f t="shared" si="2"/>
        <v>47300</v>
      </c>
      <c r="BE15" s="20">
        <f t="shared" si="2"/>
        <v>47331</v>
      </c>
      <c r="BF15" s="20">
        <f t="shared" si="2"/>
        <v>47362</v>
      </c>
      <c r="BG15" s="20">
        <f t="shared" si="2"/>
        <v>47392</v>
      </c>
      <c r="BH15" s="20">
        <f t="shared" si="2"/>
        <v>47423</v>
      </c>
      <c r="BI15" s="20">
        <f t="shared" si="2"/>
        <v>47453</v>
      </c>
      <c r="BJ15" s="20">
        <f t="shared" si="2"/>
        <v>47484</v>
      </c>
      <c r="BK15" s="20">
        <f t="shared" si="2"/>
        <v>47515</v>
      </c>
      <c r="BL15" s="20">
        <f t="shared" si="2"/>
        <v>47543</v>
      </c>
      <c r="BM15" s="20">
        <f t="shared" si="2"/>
        <v>47574</v>
      </c>
      <c r="BN15" s="20">
        <f t="shared" si="2"/>
        <v>47604</v>
      </c>
      <c r="BO15" s="20">
        <f t="shared" si="2"/>
        <v>47635</v>
      </c>
      <c r="BP15" s="20">
        <f t="shared" si="2"/>
        <v>47665</v>
      </c>
      <c r="BQ15" s="20">
        <f t="shared" si="2"/>
        <v>47696</v>
      </c>
      <c r="BR15" s="20">
        <f t="shared" si="2"/>
        <v>47727</v>
      </c>
      <c r="BS15" s="20">
        <f t="shared" si="2"/>
        <v>47757</v>
      </c>
      <c r="BT15" s="20">
        <f t="shared" si="2"/>
        <v>47788</v>
      </c>
      <c r="BU15" s="20">
        <f t="shared" ref="BU15:DV15" si="3">IF(BU14="","",EDATE(BT15,1))</f>
        <v>47818</v>
      </c>
      <c r="BV15" s="20">
        <f t="shared" si="3"/>
        <v>47849</v>
      </c>
      <c r="BW15" s="20">
        <f t="shared" si="3"/>
        <v>47880</v>
      </c>
      <c r="BX15" s="20">
        <f t="shared" si="3"/>
        <v>47908</v>
      </c>
      <c r="BY15" s="20">
        <f t="shared" si="3"/>
        <v>47939</v>
      </c>
      <c r="BZ15" s="20">
        <f t="shared" si="3"/>
        <v>47969</v>
      </c>
      <c r="CA15" s="20">
        <f t="shared" si="3"/>
        <v>48000</v>
      </c>
      <c r="CB15" s="20">
        <f t="shared" si="3"/>
        <v>48030</v>
      </c>
      <c r="CC15" s="20">
        <f t="shared" si="3"/>
        <v>48061</v>
      </c>
      <c r="CD15" s="20">
        <f t="shared" si="3"/>
        <v>48092</v>
      </c>
      <c r="CE15" s="20">
        <f t="shared" si="3"/>
        <v>48122</v>
      </c>
      <c r="CF15" s="20">
        <f t="shared" si="3"/>
        <v>48153</v>
      </c>
      <c r="CG15" s="20">
        <f t="shared" si="3"/>
        <v>48183</v>
      </c>
      <c r="CH15" s="20">
        <f t="shared" si="3"/>
        <v>48214</v>
      </c>
      <c r="CI15" s="20">
        <f t="shared" si="3"/>
        <v>48245</v>
      </c>
      <c r="CJ15" s="20">
        <f t="shared" si="3"/>
        <v>48274</v>
      </c>
      <c r="CK15" s="20">
        <f t="shared" si="3"/>
        <v>48305</v>
      </c>
      <c r="CL15" s="20">
        <f t="shared" si="3"/>
        <v>48335</v>
      </c>
      <c r="CM15" s="20">
        <f t="shared" si="3"/>
        <v>48366</v>
      </c>
      <c r="CN15" s="20">
        <f t="shared" si="3"/>
        <v>48396</v>
      </c>
      <c r="CO15" s="20">
        <f t="shared" si="3"/>
        <v>48427</v>
      </c>
      <c r="CP15" s="20">
        <f t="shared" si="3"/>
        <v>48458</v>
      </c>
      <c r="CQ15" s="20">
        <f t="shared" si="3"/>
        <v>48488</v>
      </c>
      <c r="CR15" s="20">
        <f t="shared" si="3"/>
        <v>48519</v>
      </c>
      <c r="CS15" s="20">
        <f t="shared" si="3"/>
        <v>48549</v>
      </c>
      <c r="CT15" s="20">
        <f t="shared" si="3"/>
        <v>48580</v>
      </c>
      <c r="CU15" s="20">
        <f t="shared" si="3"/>
        <v>48611</v>
      </c>
      <c r="CV15" s="20">
        <f t="shared" si="3"/>
        <v>48639</v>
      </c>
      <c r="CW15" s="20">
        <f t="shared" si="3"/>
        <v>48670</v>
      </c>
      <c r="CX15" s="20">
        <f t="shared" si="3"/>
        <v>48700</v>
      </c>
      <c r="CY15" s="20">
        <f t="shared" si="3"/>
        <v>48731</v>
      </c>
      <c r="CZ15" s="20">
        <f t="shared" si="3"/>
        <v>48761</v>
      </c>
      <c r="DA15" s="20">
        <f t="shared" si="3"/>
        <v>48792</v>
      </c>
      <c r="DB15" s="20">
        <f t="shared" si="3"/>
        <v>48823</v>
      </c>
      <c r="DC15" s="20">
        <f t="shared" si="3"/>
        <v>48853</v>
      </c>
      <c r="DD15" s="20">
        <f t="shared" si="3"/>
        <v>48884</v>
      </c>
      <c r="DE15" s="20">
        <f t="shared" si="3"/>
        <v>48914</v>
      </c>
      <c r="DF15" s="20">
        <f t="shared" si="3"/>
        <v>48945</v>
      </c>
      <c r="DG15" s="20">
        <f t="shared" si="3"/>
        <v>48976</v>
      </c>
      <c r="DH15" s="20">
        <f t="shared" si="3"/>
        <v>49004</v>
      </c>
      <c r="DI15" s="20">
        <f t="shared" si="3"/>
        <v>49035</v>
      </c>
      <c r="DJ15" s="20">
        <f t="shared" si="3"/>
        <v>49065</v>
      </c>
      <c r="DK15" s="20">
        <f t="shared" si="3"/>
        <v>49096</v>
      </c>
      <c r="DL15" s="20">
        <f t="shared" si="3"/>
        <v>49126</v>
      </c>
      <c r="DM15" s="20">
        <f t="shared" si="3"/>
        <v>49157</v>
      </c>
      <c r="DN15" s="20">
        <f t="shared" si="3"/>
        <v>49188</v>
      </c>
      <c r="DO15" s="20">
        <f t="shared" si="3"/>
        <v>49218</v>
      </c>
      <c r="DP15" s="20">
        <f t="shared" si="3"/>
        <v>49249</v>
      </c>
      <c r="DQ15" s="20">
        <f t="shared" si="3"/>
        <v>49279</v>
      </c>
      <c r="DR15" s="20">
        <f t="shared" si="3"/>
        <v>49310</v>
      </c>
      <c r="DS15" s="20">
        <f t="shared" si="3"/>
        <v>49341</v>
      </c>
      <c r="DT15" s="20">
        <f t="shared" si="3"/>
        <v>49369</v>
      </c>
      <c r="DU15" s="20">
        <f t="shared" si="3"/>
        <v>49400</v>
      </c>
      <c r="DV15" s="20">
        <f t="shared" si="3"/>
        <v>49430</v>
      </c>
    </row>
    <row r="16" spans="2:126" ht="14.45" hidden="1" customHeight="1" outlineLevel="1" x14ac:dyDescent="0.25">
      <c r="B16" s="27" t="s">
        <v>671</v>
      </c>
      <c r="C16" s="115">
        <f>SUM(G16:DV16)</f>
        <v>12354606.559999995</v>
      </c>
      <c r="D16" s="115"/>
      <c r="E16" s="116">
        <f>NPV($G$11,Resumo!G16:DV16)</f>
        <v>7420154.6918721851</v>
      </c>
      <c r="F16" s="116"/>
      <c r="G16" s="7" cm="1">
        <f t="array" ref="G16">IFERROR(SUMPRODUCT((_xlfn.XLOOKUP(G$15,'Recebíveis Atuais - NeoService'!$N$6:$HF$6,'Recebíveis Atuais - NeoService'!$N$9:$HF$9):_xlfn.XLOOKUP(G$15,'Recebíveis Atuais - NeoService'!$N$6:$HF$6,'Recebíveis Atuais - NeoService'!$N$5314:$HF$5314)),N('Recebíveis Atuais - NeoService'!$B$9:$B$5314=$B16))*G$12,0)</f>
        <v>135531.61999999997</v>
      </c>
      <c r="H16" s="7" cm="1">
        <f t="array" ref="H16">IFERROR(SUMPRODUCT((_xlfn.XLOOKUP(H$15,'Recebíveis Atuais - NeoService'!$N$6:$HF$6,'Recebíveis Atuais - NeoService'!$N$9:$HF$9):_xlfn.XLOOKUP(H$15,'Recebíveis Atuais - NeoService'!$N$6:$HF$6,'Recebíveis Atuais - NeoService'!$N$5314:$HF$5314)),N('Recebíveis Atuais - NeoService'!$B$9:$B$5314=$B16))*H$12,0)</f>
        <v>125755.89999999998</v>
      </c>
      <c r="I16" s="7" cm="1">
        <f t="array" ref="I16">IFERROR(SUMPRODUCT((_xlfn.XLOOKUP(I$15,'Recebíveis Atuais - NeoService'!$N$6:$HF$6,'Recebíveis Atuais - NeoService'!$N$9:$HF$9):_xlfn.XLOOKUP(I$15,'Recebíveis Atuais - NeoService'!$N$6:$HF$6,'Recebíveis Atuais - NeoService'!$N$5314:$HF$5314)),N('Recebíveis Atuais - NeoService'!$B$9:$B$5314=$B16))*I$12,0)</f>
        <v>123905.30999999998</v>
      </c>
      <c r="J16" s="7" cm="1">
        <f t="array" ref="J16">IFERROR(SUMPRODUCT((_xlfn.XLOOKUP(J$15,'Recebíveis Atuais - NeoService'!$N$6:$HF$6,'Recebíveis Atuais - NeoService'!$N$9:$HF$9):_xlfn.XLOOKUP(J$15,'Recebíveis Atuais - NeoService'!$N$6:$HF$6,'Recebíveis Atuais - NeoService'!$N$5314:$HF$5314)),N('Recebíveis Atuais - NeoService'!$B$9:$B$5314=$B16))*J$12,0)</f>
        <v>124133.17999999998</v>
      </c>
      <c r="K16" s="7" cm="1">
        <f t="array" ref="K16">IFERROR(SUMPRODUCT((_xlfn.XLOOKUP(K$15,'Recebíveis Atuais - NeoService'!$N$6:$HF$6,'Recebíveis Atuais - NeoService'!$N$9:$HF$9):_xlfn.XLOOKUP(K$15,'Recebíveis Atuais - NeoService'!$N$6:$HF$6,'Recebíveis Atuais - NeoService'!$N$5314:$HF$5314)),N('Recebíveis Atuais - NeoService'!$B$9:$B$5314=$B16))*K$12,0)</f>
        <v>133267.33000000002</v>
      </c>
      <c r="L16" s="7" cm="1">
        <f t="array" ref="L16">IFERROR(SUMPRODUCT((_xlfn.XLOOKUP(L$15,'Recebíveis Atuais - NeoService'!$N$6:$HF$6,'Recebíveis Atuais - NeoService'!$N$9:$HF$9):_xlfn.XLOOKUP(L$15,'Recebíveis Atuais - NeoService'!$N$6:$HF$6,'Recebíveis Atuais - NeoService'!$N$5314:$HF$5314)),N('Recebíveis Atuais - NeoService'!$B$9:$B$5314=$B16))*L$12,0)</f>
        <v>129376.2</v>
      </c>
      <c r="M16" s="7" cm="1">
        <f t="array" ref="M16">IFERROR(SUMPRODUCT((_xlfn.XLOOKUP(M$15,'Recebíveis Atuais - NeoService'!$N$6:$HF$6,'Recebíveis Atuais - NeoService'!$N$9:$HF$9):_xlfn.XLOOKUP(M$15,'Recebíveis Atuais - NeoService'!$N$6:$HF$6,'Recebíveis Atuais - NeoService'!$N$5314:$HF$5314)),N('Recebíveis Atuais - NeoService'!$B$9:$B$5314=$B16))*M$12,0)</f>
        <v>151620.93000000017</v>
      </c>
      <c r="N16" s="7" cm="1">
        <f t="array" ref="N16">IFERROR(SUMPRODUCT((_xlfn.XLOOKUP(N$15,'Recebíveis Atuais - NeoService'!$N$6:$HF$6,'Recebíveis Atuais - NeoService'!$N$9:$HF$9):_xlfn.XLOOKUP(N$15,'Recebíveis Atuais - NeoService'!$N$6:$HF$6,'Recebíveis Atuais - NeoService'!$N$5314:$HF$5314)),N('Recebíveis Atuais - NeoService'!$B$9:$B$5314=$B16))*N$12,0)</f>
        <v>121027.70999999998</v>
      </c>
      <c r="O16" s="7" cm="1">
        <f t="array" ref="O16">IFERROR(SUMPRODUCT((_xlfn.XLOOKUP(O$15,'Recebíveis Atuais - NeoService'!$N$6:$HF$6,'Recebíveis Atuais - NeoService'!$N$9:$HF$9):_xlfn.XLOOKUP(O$15,'Recebíveis Atuais - NeoService'!$N$6:$HF$6,'Recebíveis Atuais - NeoService'!$N$5314:$HF$5314)),N('Recebíveis Atuais - NeoService'!$B$9:$B$5314=$B16))*O$12,0)</f>
        <v>121138.81999999999</v>
      </c>
      <c r="P16" s="7" cm="1">
        <f t="array" ref="P16">IFERROR(SUMPRODUCT((_xlfn.XLOOKUP(P$15,'Recebíveis Atuais - NeoService'!$N$6:$HF$6,'Recebíveis Atuais - NeoService'!$N$9:$HF$9):_xlfn.XLOOKUP(P$15,'Recebíveis Atuais - NeoService'!$N$6:$HF$6,'Recebíveis Atuais - NeoService'!$N$5314:$HF$5314)),N('Recebíveis Atuais - NeoService'!$B$9:$B$5314=$B16))*P$12,0)</f>
        <v>121145.15</v>
      </c>
      <c r="Q16" s="7" cm="1">
        <f t="array" ref="Q16">IFERROR(SUMPRODUCT((_xlfn.XLOOKUP(Q$15,'Recebíveis Atuais - NeoService'!$N$6:$HF$6,'Recebíveis Atuais - NeoService'!$N$9:$HF$9):_xlfn.XLOOKUP(Q$15,'Recebíveis Atuais - NeoService'!$N$6:$HF$6,'Recebíveis Atuais - NeoService'!$N$5314:$HF$5314)),N('Recebíveis Atuais - NeoService'!$B$9:$B$5314=$B16))*Q$12,0)</f>
        <v>121134.51999999997</v>
      </c>
      <c r="R16" s="7" cm="1">
        <f t="array" ref="R16">IFERROR(SUMPRODUCT((_xlfn.XLOOKUP(R$15,'Recebíveis Atuais - NeoService'!$N$6:$HF$6,'Recebíveis Atuais - NeoService'!$N$9:$HF$9):_xlfn.XLOOKUP(R$15,'Recebíveis Atuais - NeoService'!$N$6:$HF$6,'Recebíveis Atuais - NeoService'!$N$5314:$HF$5314)),N('Recebíveis Atuais - NeoService'!$B$9:$B$5314=$B16))*R$12,0)</f>
        <v>114824.84</v>
      </c>
      <c r="S16" s="7" cm="1">
        <f t="array" ref="S16">IFERROR(SUMPRODUCT((_xlfn.XLOOKUP(S$15,'Recebíveis Atuais - NeoService'!$N$6:$HF$6,'Recebíveis Atuais - NeoService'!$N$9:$HF$9):_xlfn.XLOOKUP(S$15,'Recebíveis Atuais - NeoService'!$N$6:$HF$6,'Recebíveis Atuais - NeoService'!$N$5314:$HF$5314)),N('Recebíveis Atuais - NeoService'!$B$9:$B$5314=$B16))*S$12,0)</f>
        <v>107742.46999999997</v>
      </c>
      <c r="T16" s="7" cm="1">
        <f t="array" ref="T16">IFERROR(SUMPRODUCT((_xlfn.XLOOKUP(T$15,'Recebíveis Atuais - NeoService'!$N$6:$HF$6,'Recebíveis Atuais - NeoService'!$N$9:$HF$9):_xlfn.XLOOKUP(T$15,'Recebíveis Atuais - NeoService'!$N$6:$HF$6,'Recebíveis Atuais - NeoService'!$N$5314:$HF$5314)),N('Recebíveis Atuais - NeoService'!$B$9:$B$5314=$B16))*T$12,0)</f>
        <v>107176.73999999998</v>
      </c>
      <c r="U16" s="7" cm="1">
        <f t="array" ref="U16">IFERROR(SUMPRODUCT((_xlfn.XLOOKUP(U$15,'Recebíveis Atuais - NeoService'!$N$6:$HF$6,'Recebíveis Atuais - NeoService'!$N$9:$HF$9):_xlfn.XLOOKUP(U$15,'Recebíveis Atuais - NeoService'!$N$6:$HF$6,'Recebíveis Atuais - NeoService'!$N$5314:$HF$5314)),N('Recebíveis Atuais - NeoService'!$B$9:$B$5314=$B16))*U$12,0)</f>
        <v>107149.27999999997</v>
      </c>
      <c r="V16" s="7" cm="1">
        <f t="array" ref="V16">IFERROR(SUMPRODUCT((_xlfn.XLOOKUP(V$15,'Recebíveis Atuais - NeoService'!$N$6:$HF$6,'Recebíveis Atuais - NeoService'!$N$9:$HF$9):_xlfn.XLOOKUP(V$15,'Recebíveis Atuais - NeoService'!$N$6:$HF$6,'Recebíveis Atuais - NeoService'!$N$5314:$HF$5314)),N('Recebíveis Atuais - NeoService'!$B$9:$B$5314=$B16))*V$12,0)</f>
        <v>107373.82999999999</v>
      </c>
      <c r="W16" s="7" cm="1">
        <f t="array" ref="W16">IFERROR(SUMPRODUCT((_xlfn.XLOOKUP(W$15,'Recebíveis Atuais - NeoService'!$N$6:$HF$6,'Recebíveis Atuais - NeoService'!$N$9:$HF$9):_xlfn.XLOOKUP(W$15,'Recebíveis Atuais - NeoService'!$N$6:$HF$6,'Recebíveis Atuais - NeoService'!$N$5314:$HF$5314)),N('Recebíveis Atuais - NeoService'!$B$9:$B$5314=$B16))*W$12,0)</f>
        <v>118364.19</v>
      </c>
      <c r="X16" s="7" cm="1">
        <f t="array" ref="X16">IFERROR(SUMPRODUCT((_xlfn.XLOOKUP(X$15,'Recebíveis Atuais - NeoService'!$N$6:$HF$6,'Recebíveis Atuais - NeoService'!$N$9:$HF$9):_xlfn.XLOOKUP(X$15,'Recebíveis Atuais - NeoService'!$N$6:$HF$6,'Recebíveis Atuais - NeoService'!$N$5314:$HF$5314)),N('Recebíveis Atuais - NeoService'!$B$9:$B$5314=$B16))*X$12,0)</f>
        <v>108379.96999999996</v>
      </c>
      <c r="Y16" s="7" cm="1">
        <f t="array" ref="Y16">IFERROR(SUMPRODUCT((_xlfn.XLOOKUP(Y$15,'Recebíveis Atuais - NeoService'!$N$6:$HF$6,'Recebíveis Atuais - NeoService'!$N$9:$HF$9):_xlfn.XLOOKUP(Y$15,'Recebíveis Atuais - NeoService'!$N$6:$HF$6,'Recebíveis Atuais - NeoService'!$N$5314:$HF$5314)),N('Recebíveis Atuais - NeoService'!$B$9:$B$5314=$B16))*Y$12,0)</f>
        <v>136092.68000000002</v>
      </c>
      <c r="Z16" s="7" cm="1">
        <f t="array" ref="Z16">IFERROR(SUMPRODUCT((_xlfn.XLOOKUP(Z$15,'Recebíveis Atuais - NeoService'!$N$6:$HF$6,'Recebíveis Atuais - NeoService'!$N$9:$HF$9):_xlfn.XLOOKUP(Z$15,'Recebíveis Atuais - NeoService'!$N$6:$HF$6,'Recebíveis Atuais - NeoService'!$N$5314:$HF$5314)),N('Recebíveis Atuais - NeoService'!$B$9:$B$5314=$B16))*Z$12,0)</f>
        <v>104460.11999999995</v>
      </c>
      <c r="AA16" s="7" cm="1">
        <f t="array" ref="AA16">IFERROR(SUMPRODUCT((_xlfn.XLOOKUP(AA$15,'Recebíveis Atuais - NeoService'!$N$6:$HF$6,'Recebíveis Atuais - NeoService'!$N$9:$HF$9):_xlfn.XLOOKUP(AA$15,'Recebíveis Atuais - NeoService'!$N$6:$HF$6,'Recebíveis Atuais - NeoService'!$N$5314:$HF$5314)),N('Recebíveis Atuais - NeoService'!$B$9:$B$5314=$B16))*AA$12,0)</f>
        <v>104576.47999999992</v>
      </c>
      <c r="AB16" s="7" cm="1">
        <f t="array" ref="AB16">IFERROR(SUMPRODUCT((_xlfn.XLOOKUP(AB$15,'Recebíveis Atuais - NeoService'!$N$6:$HF$6,'Recebíveis Atuais - NeoService'!$N$9:$HF$9):_xlfn.XLOOKUP(AB$15,'Recebíveis Atuais - NeoService'!$N$6:$HF$6,'Recebíveis Atuais - NeoService'!$N$5314:$HF$5314)),N('Recebíveis Atuais - NeoService'!$B$9:$B$5314=$B16))*AB$12,0)</f>
        <v>104014.90999999992</v>
      </c>
      <c r="AC16" s="7" cm="1">
        <f t="array" ref="AC16">IFERROR(SUMPRODUCT((_xlfn.XLOOKUP(AC$15,'Recebíveis Atuais - NeoService'!$N$6:$HF$6,'Recebíveis Atuais - NeoService'!$N$9:$HF$9):_xlfn.XLOOKUP(AC$15,'Recebíveis Atuais - NeoService'!$N$6:$HF$6,'Recebíveis Atuais - NeoService'!$N$5314:$HF$5314)),N('Recebíveis Atuais - NeoService'!$B$9:$B$5314=$B16))*AC$12,0)</f>
        <v>104037.1299999999</v>
      </c>
      <c r="AD16" s="7" cm="1">
        <f t="array" ref="AD16">IFERROR(SUMPRODUCT((_xlfn.XLOOKUP(AD$15,'Recebíveis Atuais - NeoService'!$N$6:$HF$6,'Recebíveis Atuais - NeoService'!$N$9:$HF$9):_xlfn.XLOOKUP(AD$15,'Recebíveis Atuais - NeoService'!$N$6:$HF$6,'Recebíveis Atuais - NeoService'!$N$5314:$HF$5314)),N('Recebíveis Atuais - NeoService'!$B$9:$B$5314=$B16))*AD$12,0)</f>
        <v>101798.51999999992</v>
      </c>
      <c r="AE16" s="7" cm="1">
        <f t="array" ref="AE16">IFERROR(SUMPRODUCT((_xlfn.XLOOKUP(AE$15,'Recebíveis Atuais - NeoService'!$N$6:$HF$6,'Recebíveis Atuais - NeoService'!$N$9:$HF$9):_xlfn.XLOOKUP(AE$15,'Recebíveis Atuais - NeoService'!$N$6:$HF$6,'Recebíveis Atuais - NeoService'!$N$5314:$HF$5314)),N('Recebíveis Atuais - NeoService'!$B$9:$B$5314=$B16))*AE$12,0)</f>
        <v>101805.48999999992</v>
      </c>
      <c r="AF16" s="7" cm="1">
        <f t="array" ref="AF16">IFERROR(SUMPRODUCT((_xlfn.XLOOKUP(AF$15,'Recebíveis Atuais - NeoService'!$N$6:$HF$6,'Recebíveis Atuais - NeoService'!$N$9:$HF$9):_xlfn.XLOOKUP(AF$15,'Recebíveis Atuais - NeoService'!$N$6:$HF$6,'Recebíveis Atuais - NeoService'!$N$5314:$HF$5314)),N('Recebíveis Atuais - NeoService'!$B$9:$B$5314=$B16))*AF$12,0)</f>
        <v>101812.51999999993</v>
      </c>
      <c r="AG16" s="7" cm="1">
        <f t="array" ref="AG16">IFERROR(SUMPRODUCT((_xlfn.XLOOKUP(AG$15,'Recebíveis Atuais - NeoService'!$N$6:$HF$6,'Recebíveis Atuais - NeoService'!$N$9:$HF$9):_xlfn.XLOOKUP(AG$15,'Recebíveis Atuais - NeoService'!$N$6:$HF$6,'Recebíveis Atuais - NeoService'!$N$5314:$HF$5314)),N('Recebíveis Atuais - NeoService'!$B$9:$B$5314=$B16))*AG$12,0)</f>
        <v>101819.58999999992</v>
      </c>
      <c r="AH16" s="7" cm="1">
        <f t="array" ref="AH16">IFERROR(SUMPRODUCT((_xlfn.XLOOKUP(AH$15,'Recebíveis Atuais - NeoService'!$N$6:$HF$6,'Recebíveis Atuais - NeoService'!$N$9:$HF$9):_xlfn.XLOOKUP(AH$15,'Recebíveis Atuais - NeoService'!$N$6:$HF$6,'Recebíveis Atuais - NeoService'!$N$5314:$HF$5314)),N('Recebíveis Atuais - NeoService'!$B$9:$B$5314=$B16))*AH$12,0)</f>
        <v>102058.10999999993</v>
      </c>
      <c r="AI16" s="7" cm="1">
        <f t="array" ref="AI16">IFERROR(SUMPRODUCT((_xlfn.XLOOKUP(AI$15,'Recebíveis Atuais - NeoService'!$N$6:$HF$6,'Recebíveis Atuais - NeoService'!$N$9:$HF$9):_xlfn.XLOOKUP(AI$15,'Recebíveis Atuais - NeoService'!$N$6:$HF$6,'Recebíveis Atuais - NeoService'!$N$5314:$HF$5314)),N('Recebíveis Atuais - NeoService'!$B$9:$B$5314=$B16))*AI$12,0)</f>
        <v>113883.52999999996</v>
      </c>
      <c r="AJ16" s="7" cm="1">
        <f t="array" ref="AJ16">IFERROR(SUMPRODUCT((_xlfn.XLOOKUP(AJ$15,'Recebíveis Atuais - NeoService'!$N$6:$HF$6,'Recebíveis Atuais - NeoService'!$N$9:$HF$9):_xlfn.XLOOKUP(AJ$15,'Recebíveis Atuais - NeoService'!$N$6:$HF$6,'Recebíveis Atuais - NeoService'!$N$5314:$HF$5314)),N('Recebíveis Atuais - NeoService'!$B$9:$B$5314=$B16))*AJ$12,0)</f>
        <v>103871.40999999995</v>
      </c>
      <c r="AK16" s="7" cm="1">
        <f t="array" ref="AK16">IFERROR(SUMPRODUCT((_xlfn.XLOOKUP(AK$15,'Recebíveis Atuais - NeoService'!$N$6:$HF$6,'Recebíveis Atuais - NeoService'!$N$9:$HF$9):_xlfn.XLOOKUP(AK$15,'Recebíveis Atuais - NeoService'!$N$6:$HF$6,'Recebíveis Atuais - NeoService'!$N$5314:$HF$5314)),N('Recebíveis Atuais - NeoService'!$B$9:$B$5314=$B16))*AK$12,0)</f>
        <v>133386.96000000005</v>
      </c>
      <c r="AL16" s="7" cm="1">
        <f t="array" ref="AL16">IFERROR(SUMPRODUCT((_xlfn.XLOOKUP(AL$15,'Recebíveis Atuais - NeoService'!$N$6:$HF$6,'Recebíveis Atuais - NeoService'!$N$9:$HF$9):_xlfn.XLOOKUP(AL$15,'Recebíveis Atuais - NeoService'!$N$6:$HF$6,'Recebíveis Atuais - NeoService'!$N$5314:$HF$5314)),N('Recebíveis Atuais - NeoService'!$B$9:$B$5314=$B16))*AL$12,0)</f>
        <v>102605.83999999997</v>
      </c>
      <c r="AM16" s="7" cm="1">
        <f t="array" ref="AM16">IFERROR(SUMPRODUCT((_xlfn.XLOOKUP(AM$15,'Recebíveis Atuais - NeoService'!$N$6:$HF$6,'Recebíveis Atuais - NeoService'!$N$9:$HF$9):_xlfn.XLOOKUP(AM$15,'Recebíveis Atuais - NeoService'!$N$6:$HF$6,'Recebíveis Atuais - NeoService'!$N$5314:$HF$5314)),N('Recebíveis Atuais - NeoService'!$B$9:$B$5314=$B16))*AM$12,0)</f>
        <v>102736.63999999998</v>
      </c>
      <c r="AN16" s="7" cm="1">
        <f t="array" ref="AN16">IFERROR(SUMPRODUCT((_xlfn.XLOOKUP(AN$15,'Recebíveis Atuais - NeoService'!$N$6:$HF$6,'Recebíveis Atuais - NeoService'!$N$9:$HF$9):_xlfn.XLOOKUP(AN$15,'Recebíveis Atuais - NeoService'!$N$6:$HF$6,'Recebíveis Atuais - NeoService'!$N$5314:$HF$5314)),N('Recebíveis Atuais - NeoService'!$B$9:$B$5314=$B16))*AN$12,0)</f>
        <v>102744.02999999998</v>
      </c>
      <c r="AO16" s="7" cm="1">
        <f t="array" ref="AO16">IFERROR(SUMPRODUCT((_xlfn.XLOOKUP(AO$15,'Recebíveis Atuais - NeoService'!$N$6:$HF$6,'Recebíveis Atuais - NeoService'!$N$9:$HF$9):_xlfn.XLOOKUP(AO$15,'Recebíveis Atuais - NeoService'!$N$6:$HF$6,'Recebíveis Atuais - NeoService'!$N$5314:$HF$5314)),N('Recebíveis Atuais - NeoService'!$B$9:$B$5314=$B16))*AO$12,0)</f>
        <v>102751.46999999999</v>
      </c>
      <c r="AP16" s="7" cm="1">
        <f t="array" ref="AP16">IFERROR(SUMPRODUCT((_xlfn.XLOOKUP(AP$15,'Recebíveis Atuais - NeoService'!$N$6:$HF$6,'Recebíveis Atuais - NeoService'!$N$9:$HF$9):_xlfn.XLOOKUP(AP$15,'Recebíveis Atuais - NeoService'!$N$6:$HF$6,'Recebíveis Atuais - NeoService'!$N$5314:$HF$5314)),N('Recebíveis Atuais - NeoService'!$B$9:$B$5314=$B16))*AP$12,0)</f>
        <v>102758.97</v>
      </c>
      <c r="AQ16" s="7" cm="1">
        <f t="array" ref="AQ16">IFERROR(SUMPRODUCT((_xlfn.XLOOKUP(AQ$15,'Recebíveis Atuais - NeoService'!$N$6:$HF$6,'Recebíveis Atuais - NeoService'!$N$9:$HF$9):_xlfn.XLOOKUP(AQ$15,'Recebíveis Atuais - NeoService'!$N$6:$HF$6,'Recebíveis Atuais - NeoService'!$N$5314:$HF$5314)),N('Recebíveis Atuais - NeoService'!$B$9:$B$5314=$B16))*AQ$12,0)</f>
        <v>102749.51</v>
      </c>
      <c r="AR16" s="7" cm="1">
        <f t="array" ref="AR16">IFERROR(SUMPRODUCT((_xlfn.XLOOKUP(AR$15,'Recebíveis Atuais - NeoService'!$N$6:$HF$6,'Recebíveis Atuais - NeoService'!$N$9:$HF$9):_xlfn.XLOOKUP(AR$15,'Recebíveis Atuais - NeoService'!$N$6:$HF$6,'Recebíveis Atuais - NeoService'!$N$5314:$HF$5314)),N('Recebíveis Atuais - NeoService'!$B$9:$B$5314=$B16))*AR$12,0)</f>
        <v>102757.09999999999</v>
      </c>
      <c r="AS16" s="7" cm="1">
        <f t="array" ref="AS16">IFERROR(SUMPRODUCT((_xlfn.XLOOKUP(AS$15,'Recebíveis Atuais - NeoService'!$N$6:$HF$6,'Recebíveis Atuais - NeoService'!$N$9:$HF$9):_xlfn.XLOOKUP(AS$15,'Recebíveis Atuais - NeoService'!$N$6:$HF$6,'Recebíveis Atuais - NeoService'!$N$5314:$HF$5314)),N('Recebíveis Atuais - NeoService'!$B$9:$B$5314=$B16))*AS$12,0)</f>
        <v>102155.62</v>
      </c>
      <c r="AT16" s="7" cm="1">
        <f t="array" ref="AT16">IFERROR(SUMPRODUCT((_xlfn.XLOOKUP(AT$15,'Recebíveis Atuais - NeoService'!$N$6:$HF$6,'Recebíveis Atuais - NeoService'!$N$9:$HF$9):_xlfn.XLOOKUP(AT$15,'Recebíveis Atuais - NeoService'!$N$6:$HF$6,'Recebíveis Atuais - NeoService'!$N$5314:$HF$5314)),N('Recebíveis Atuais - NeoService'!$B$9:$B$5314=$B16))*AT$12,0)</f>
        <v>102408.92999999998</v>
      </c>
      <c r="AU16" s="7" cm="1">
        <f t="array" ref="AU16">IFERROR(SUMPRODUCT((_xlfn.XLOOKUP(AU$15,'Recebíveis Atuais - NeoService'!$N$6:$HF$6,'Recebíveis Atuais - NeoService'!$N$9:$HF$9):_xlfn.XLOOKUP(AU$15,'Recebíveis Atuais - NeoService'!$N$6:$HF$6,'Recebíveis Atuais - NeoService'!$N$5314:$HF$5314)),N('Recebíveis Atuais - NeoService'!$B$9:$B$5314=$B16))*AU$12,0)</f>
        <v>113866.69000000003</v>
      </c>
      <c r="AV16" s="7" cm="1">
        <f t="array" ref="AV16">IFERROR(SUMPRODUCT((_xlfn.XLOOKUP(AV$15,'Recebíveis Atuais - NeoService'!$N$6:$HF$6,'Recebíveis Atuais - NeoService'!$N$9:$HF$9):_xlfn.XLOOKUP(AV$15,'Recebíveis Atuais - NeoService'!$N$6:$HF$6,'Recebíveis Atuais - NeoService'!$N$5314:$HF$5314)),N('Recebíveis Atuais - NeoService'!$B$9:$B$5314=$B16))*AV$12,0)</f>
        <v>103862.20999999999</v>
      </c>
      <c r="AW16" s="7" cm="1">
        <f t="array" ref="AW16">IFERROR(SUMPRODUCT((_xlfn.XLOOKUP(AW$15,'Recebíveis Atuais - NeoService'!$N$6:$HF$6,'Recebíveis Atuais - NeoService'!$N$9:$HF$9):_xlfn.XLOOKUP(AW$15,'Recebíveis Atuais - NeoService'!$N$6:$HF$6,'Recebíveis Atuais - NeoService'!$N$5314:$HF$5314)),N('Recebíveis Atuais - NeoService'!$B$9:$B$5314=$B16))*AW$12,0)</f>
        <v>132274.18000000005</v>
      </c>
      <c r="AX16" s="7" cm="1">
        <f t="array" ref="AX16">IFERROR(SUMPRODUCT((_xlfn.XLOOKUP(AX$15,'Recebíveis Atuais - NeoService'!$N$6:$HF$6,'Recebíveis Atuais - NeoService'!$N$9:$HF$9):_xlfn.XLOOKUP(AX$15,'Recebíveis Atuais - NeoService'!$N$6:$HF$6,'Recebíveis Atuais - NeoService'!$N$5314:$HF$5314)),N('Recebíveis Atuais - NeoService'!$B$9:$B$5314=$B16))*AX$12,0)</f>
        <v>101517.27999999994</v>
      </c>
      <c r="AY16" s="7" cm="1">
        <f t="array" ref="AY16">IFERROR(SUMPRODUCT((_xlfn.XLOOKUP(AY$15,'Recebíveis Atuais - NeoService'!$N$6:$HF$6,'Recebíveis Atuais - NeoService'!$N$9:$HF$9):_xlfn.XLOOKUP(AY$15,'Recebíveis Atuais - NeoService'!$N$6:$HF$6,'Recebíveis Atuais - NeoService'!$N$5314:$HF$5314)),N('Recebíveis Atuais - NeoService'!$B$9:$B$5314=$B16))*AY$12,0)</f>
        <v>101664.32999999993</v>
      </c>
      <c r="AZ16" s="7" cm="1">
        <f t="array" ref="AZ16">IFERROR(SUMPRODUCT((_xlfn.XLOOKUP(AZ$15,'Recebíveis Atuais - NeoService'!$N$6:$HF$6,'Recebíveis Atuais - NeoService'!$N$9:$HF$9):_xlfn.XLOOKUP(AZ$15,'Recebíveis Atuais - NeoService'!$N$6:$HF$6,'Recebíveis Atuais - NeoService'!$N$5314:$HF$5314)),N('Recebíveis Atuais - NeoService'!$B$9:$B$5314=$B16))*AZ$12,0)</f>
        <v>101672.33999999994</v>
      </c>
      <c r="BA16" s="7" cm="1">
        <f t="array" ref="BA16">IFERROR(SUMPRODUCT((_xlfn.XLOOKUP(BA$15,'Recebíveis Atuais - NeoService'!$N$6:$HF$6,'Recebíveis Atuais - NeoService'!$N$9:$HF$9):_xlfn.XLOOKUP(BA$15,'Recebíveis Atuais - NeoService'!$N$6:$HF$6,'Recebíveis Atuais - NeoService'!$N$5314:$HF$5314)),N('Recebíveis Atuais - NeoService'!$B$9:$B$5314=$B16))*BA$12,0)</f>
        <v>100910.62999999995</v>
      </c>
      <c r="BB16" s="7" cm="1">
        <f t="array" ref="BB16">IFERROR(SUMPRODUCT((_xlfn.XLOOKUP(BB$15,'Recebíveis Atuais - NeoService'!$N$6:$HF$6,'Recebíveis Atuais - NeoService'!$N$9:$HF$9):_xlfn.XLOOKUP(BB$15,'Recebíveis Atuais - NeoService'!$N$6:$HF$6,'Recebíveis Atuais - NeoService'!$N$5314:$HF$5314)),N('Recebíveis Atuais - NeoService'!$B$9:$B$5314=$B16))*BB$12,0)</f>
        <v>100918.71999999994</v>
      </c>
      <c r="BC16" s="7" cm="1">
        <f t="array" ref="BC16">IFERROR(SUMPRODUCT((_xlfn.XLOOKUP(BC$15,'Recebíveis Atuais - NeoService'!$N$6:$HF$6,'Recebíveis Atuais - NeoService'!$N$9:$HF$9):_xlfn.XLOOKUP(BC$15,'Recebíveis Atuais - NeoService'!$N$6:$HF$6,'Recebíveis Atuais - NeoService'!$N$5314:$HF$5314)),N('Recebíveis Atuais - NeoService'!$B$9:$B$5314=$B16))*BC$12,0)</f>
        <v>100926.86999999994</v>
      </c>
      <c r="BD16" s="7" cm="1">
        <f t="array" ref="BD16">IFERROR(SUMPRODUCT((_xlfn.XLOOKUP(BD$15,'Recebíveis Atuais - NeoService'!$N$6:$HF$6,'Recebíveis Atuais - NeoService'!$N$9:$HF$9):_xlfn.XLOOKUP(BD$15,'Recebíveis Atuais - NeoService'!$N$6:$HF$6,'Recebíveis Atuais - NeoService'!$N$5314:$HF$5314)),N('Recebíveis Atuais - NeoService'!$B$9:$B$5314=$B16))*BD$12,0)</f>
        <v>100935.07999999994</v>
      </c>
      <c r="BE16" s="7" cm="1">
        <f t="array" ref="BE16">IFERROR(SUMPRODUCT((_xlfn.XLOOKUP(BE$15,'Recebíveis Atuais - NeoService'!$N$6:$HF$6,'Recebíveis Atuais - NeoService'!$N$9:$HF$9):_xlfn.XLOOKUP(BE$15,'Recebíveis Atuais - NeoService'!$N$6:$HF$6,'Recebíveis Atuais - NeoService'!$N$5314:$HF$5314)),N('Recebíveis Atuais - NeoService'!$B$9:$B$5314=$B16))*BE$12,0)</f>
        <v>100622.97999999992</v>
      </c>
      <c r="BF16" s="7" cm="1">
        <f t="array" ref="BF16">IFERROR(SUMPRODUCT((_xlfn.XLOOKUP(BF$15,'Recebíveis Atuais - NeoService'!$N$6:$HF$6,'Recebíveis Atuais - NeoService'!$N$9:$HF$9):_xlfn.XLOOKUP(BF$15,'Recebíveis Atuais - NeoService'!$N$6:$HF$6,'Recebíveis Atuais - NeoService'!$N$5314:$HF$5314)),N('Recebíveis Atuais - NeoService'!$B$9:$B$5314=$B16))*BF$12,0)</f>
        <v>100892.09999999995</v>
      </c>
      <c r="BG16" s="7" cm="1">
        <f t="array" ref="BG16">IFERROR(SUMPRODUCT((_xlfn.XLOOKUP(BG$15,'Recebíveis Atuais - NeoService'!$N$6:$HF$6,'Recebíveis Atuais - NeoService'!$N$9:$HF$9):_xlfn.XLOOKUP(BG$15,'Recebíveis Atuais - NeoService'!$N$6:$HF$6,'Recebíveis Atuais - NeoService'!$N$5314:$HF$5314)),N('Recebíveis Atuais - NeoService'!$B$9:$B$5314=$B16))*BG$12,0)</f>
        <v>112724.60999999997</v>
      </c>
      <c r="BH16" s="7" cm="1">
        <f t="array" ref="BH16">IFERROR(SUMPRODUCT((_xlfn.XLOOKUP(BH$15,'Recebíveis Atuais - NeoService'!$N$6:$HF$6,'Recebíveis Atuais - NeoService'!$N$9:$HF$9):_xlfn.XLOOKUP(BH$15,'Recebíveis Atuais - NeoService'!$N$6:$HF$6,'Recebíveis Atuais - NeoService'!$N$5314:$HF$5314)),N('Recebíveis Atuais - NeoService'!$B$9:$B$5314=$B16))*BH$12,0)</f>
        <v>102728.42999999996</v>
      </c>
      <c r="BI16" s="7" cm="1">
        <f t="array" ref="BI16">IFERROR(SUMPRODUCT((_xlfn.XLOOKUP(BI$15,'Recebíveis Atuais - NeoService'!$N$6:$HF$6,'Recebíveis Atuais - NeoService'!$N$9:$HF$9):_xlfn.XLOOKUP(BI$15,'Recebíveis Atuais - NeoService'!$N$6:$HF$6,'Recebíveis Atuais - NeoService'!$N$5314:$HF$5314)),N('Recebíveis Atuais - NeoService'!$B$9:$B$5314=$B16))*BI$12,0)</f>
        <v>132268.00999999998</v>
      </c>
      <c r="BJ16" s="7" cm="1">
        <f t="array" ref="BJ16">IFERROR(SUMPRODUCT((_xlfn.XLOOKUP(BJ$15,'Recebíveis Atuais - NeoService'!$N$6:$HF$6,'Recebíveis Atuais - NeoService'!$N$9:$HF$9):_xlfn.XLOOKUP(BJ$15,'Recebíveis Atuais - NeoService'!$N$6:$HF$6,'Recebíveis Atuais - NeoService'!$N$5314:$HF$5314)),N('Recebíveis Atuais - NeoService'!$B$9:$B$5314=$B16))*BJ$12,0)</f>
        <v>101537.77999999996</v>
      </c>
      <c r="BK16" s="7" cm="1">
        <f t="array" ref="BK16">IFERROR(SUMPRODUCT((_xlfn.XLOOKUP(BK$15,'Recebíveis Atuais - NeoService'!$N$6:$HF$6,'Recebíveis Atuais - NeoService'!$N$9:$HF$9):_xlfn.XLOOKUP(BK$15,'Recebíveis Atuais - NeoService'!$N$6:$HF$6,'Recebíveis Atuais - NeoService'!$N$5314:$HF$5314)),N('Recebíveis Atuais - NeoService'!$B$9:$B$5314=$B16))*BK$12,0)</f>
        <v>101703.14999999995</v>
      </c>
      <c r="BL16" s="7" cm="1">
        <f t="array" ref="BL16">IFERROR(SUMPRODUCT((_xlfn.XLOOKUP(BL$15,'Recebíveis Atuais - NeoService'!$N$6:$HF$6,'Recebíveis Atuais - NeoService'!$N$9:$HF$9):_xlfn.XLOOKUP(BL$15,'Recebíveis Atuais - NeoService'!$N$6:$HF$6,'Recebíveis Atuais - NeoService'!$N$5314:$HF$5314)),N('Recebíveis Atuais - NeoService'!$B$9:$B$5314=$B16))*BL$12,0)</f>
        <v>101711.77999999994</v>
      </c>
      <c r="BM16" s="7" cm="1">
        <f t="array" ref="BM16">IFERROR(SUMPRODUCT((_xlfn.XLOOKUP(BM$15,'Recebíveis Atuais - NeoService'!$N$6:$HF$6,'Recebíveis Atuais - NeoService'!$N$9:$HF$9):_xlfn.XLOOKUP(BM$15,'Recebíveis Atuais - NeoService'!$N$6:$HF$6,'Recebíveis Atuais - NeoService'!$N$5314:$HF$5314)),N('Recebíveis Atuais - NeoService'!$B$9:$B$5314=$B16))*BM$12,0)</f>
        <v>101720.47999999994</v>
      </c>
      <c r="BN16" s="7" cm="1">
        <f t="array" ref="BN16">IFERROR(SUMPRODUCT((_xlfn.XLOOKUP(BN$15,'Recebíveis Atuais - NeoService'!$N$6:$HF$6,'Recebíveis Atuais - NeoService'!$N$9:$HF$9):_xlfn.XLOOKUP(BN$15,'Recebíveis Atuais - NeoService'!$N$6:$HF$6,'Recebíveis Atuais - NeoService'!$N$5314:$HF$5314)),N('Recebíveis Atuais - NeoService'!$B$9:$B$5314=$B16))*BN$12,0)</f>
        <v>101729.23999999995</v>
      </c>
      <c r="BO16" s="7" cm="1">
        <f t="array" ref="BO16">IFERROR(SUMPRODUCT((_xlfn.XLOOKUP(BO$15,'Recebíveis Atuais - NeoService'!$N$6:$HF$6,'Recebíveis Atuais - NeoService'!$N$9:$HF$9):_xlfn.XLOOKUP(BO$15,'Recebíveis Atuais - NeoService'!$N$6:$HF$6,'Recebíveis Atuais - NeoService'!$N$5314:$HF$5314)),N('Recebíveis Atuais - NeoService'!$B$9:$B$5314=$B16))*BO$12,0)</f>
        <v>101738.03999999995</v>
      </c>
      <c r="BP16" s="7" cm="1">
        <f t="array" ref="BP16">IFERROR(SUMPRODUCT((_xlfn.XLOOKUP(BP$15,'Recebíveis Atuais - NeoService'!$N$6:$HF$6,'Recebíveis Atuais - NeoService'!$N$9:$HF$9):_xlfn.XLOOKUP(BP$15,'Recebíveis Atuais - NeoService'!$N$6:$HF$6,'Recebíveis Atuais - NeoService'!$N$5314:$HF$5314)),N('Recebíveis Atuais - NeoService'!$B$9:$B$5314=$B16))*BP$12,0)</f>
        <v>101746.90999999995</v>
      </c>
      <c r="BQ16" s="7" cm="1">
        <f t="array" ref="BQ16">IFERROR(SUMPRODUCT((_xlfn.XLOOKUP(BQ$15,'Recebíveis Atuais - NeoService'!$N$6:$HF$6,'Recebíveis Atuais - NeoService'!$N$9:$HF$9):_xlfn.XLOOKUP(BQ$15,'Recebíveis Atuais - NeoService'!$N$6:$HF$6,'Recebíveis Atuais - NeoService'!$N$5314:$HF$5314)),N('Recebíveis Atuais - NeoService'!$B$9:$B$5314=$B16))*BQ$12,0)</f>
        <v>101755.82999999994</v>
      </c>
      <c r="BR16" s="7" cm="1">
        <f t="array" ref="BR16">IFERROR(SUMPRODUCT((_xlfn.XLOOKUP(BR$15,'Recebíveis Atuais - NeoService'!$N$6:$HF$6,'Recebíveis Atuais - NeoService'!$N$9:$HF$9):_xlfn.XLOOKUP(BR$15,'Recebíveis Atuais - NeoService'!$N$6:$HF$6,'Recebíveis Atuais - NeoService'!$N$5314:$HF$5314)),N('Recebíveis Atuais - NeoService'!$B$9:$B$5314=$B16))*BR$12,0)</f>
        <v>101441.81999999992</v>
      </c>
      <c r="BS16" s="7" cm="1">
        <f t="array" ref="BS16">IFERROR(SUMPRODUCT((_xlfn.XLOOKUP(BS$15,'Recebíveis Atuais - NeoService'!$N$6:$HF$6,'Recebíveis Atuais - NeoService'!$N$9:$HF$9):_xlfn.XLOOKUP(BS$15,'Recebíveis Atuais - NeoService'!$N$6:$HF$6,'Recebíveis Atuais - NeoService'!$N$5314:$HF$5314)),N('Recebíveis Atuais - NeoService'!$B$9:$B$5314=$B16))*BS$12,0)</f>
        <v>113278.20999999992</v>
      </c>
      <c r="BT16" s="7" cm="1">
        <f t="array" ref="BT16">IFERROR(SUMPRODUCT((_xlfn.XLOOKUP(BT$15,'Recebíveis Atuais - NeoService'!$N$6:$HF$6,'Recebíveis Atuais - NeoService'!$N$9:$HF$9):_xlfn.XLOOKUP(BT$15,'Recebíveis Atuais - NeoService'!$N$6:$HF$6,'Recebíveis Atuais - NeoService'!$N$5314:$HF$5314)),N('Recebíveis Atuais - NeoService'!$B$9:$B$5314=$B16))*BT$12,0)</f>
        <v>102565.05999999991</v>
      </c>
      <c r="BU16" s="7" cm="1">
        <f t="array" ref="BU16">IFERROR(SUMPRODUCT((_xlfn.XLOOKUP(BU$15,'Recebíveis Atuais - NeoService'!$N$6:$HF$6,'Recebíveis Atuais - NeoService'!$N$9:$HF$9):_xlfn.XLOOKUP(BU$15,'Recebíveis Atuais - NeoService'!$N$6:$HF$6,'Recebíveis Atuais - NeoService'!$N$5314:$HF$5314)),N('Recebíveis Atuais - NeoService'!$B$9:$B$5314=$B16))*BU$12,0)</f>
        <v>131469.28999999995</v>
      </c>
      <c r="BV16" s="7" cm="1">
        <f t="array" ref="BV16">IFERROR(SUMPRODUCT((_xlfn.XLOOKUP(BV$15,'Recebíveis Atuais - NeoService'!$N$6:$HF$6,'Recebíveis Atuais - NeoService'!$N$9:$HF$9):_xlfn.XLOOKUP(BV$15,'Recebíveis Atuais - NeoService'!$N$6:$HF$6,'Recebíveis Atuais - NeoService'!$N$5314:$HF$5314)),N('Recebíveis Atuais - NeoService'!$B$9:$B$5314=$B16))*BV$12,0)</f>
        <v>100768.41999999993</v>
      </c>
      <c r="BW16" s="7" cm="1">
        <f t="array" ref="BW16">IFERROR(SUMPRODUCT((_xlfn.XLOOKUP(BW$15,'Recebíveis Atuais - NeoService'!$N$6:$HF$6,'Recebíveis Atuais - NeoService'!$N$9:$HF$9):_xlfn.XLOOKUP(BW$15,'Recebíveis Atuais - NeoService'!$N$6:$HF$6,'Recebíveis Atuais - NeoService'!$N$5314:$HF$5314)),N('Recebíveis Atuais - NeoService'!$B$9:$B$5314=$B16))*BW$12,0)</f>
        <v>100954.33999999994</v>
      </c>
      <c r="BX16" s="7" cm="1">
        <f t="array" ref="BX16">IFERROR(SUMPRODUCT((_xlfn.XLOOKUP(BX$15,'Recebíveis Atuais - NeoService'!$N$6:$HF$6,'Recebíveis Atuais - NeoService'!$N$9:$HF$9):_xlfn.XLOOKUP(BX$15,'Recebíveis Atuais - NeoService'!$N$6:$HF$6,'Recebíveis Atuais - NeoService'!$N$5314:$HF$5314)),N('Recebíveis Atuais - NeoService'!$B$9:$B$5314=$B16))*BX$12,0)</f>
        <v>100423.51999999993</v>
      </c>
      <c r="BY16" s="7" cm="1">
        <f t="array" ref="BY16">IFERROR(SUMPRODUCT((_xlfn.XLOOKUP(BY$15,'Recebíveis Atuais - NeoService'!$N$6:$HF$6,'Recebíveis Atuais - NeoService'!$N$9:$HF$9):_xlfn.XLOOKUP(BY$15,'Recebíveis Atuais - NeoService'!$N$6:$HF$6,'Recebíveis Atuais - NeoService'!$N$5314:$HF$5314)),N('Recebíveis Atuais - NeoService'!$B$9:$B$5314=$B16))*BY$12,0)</f>
        <v>100046.01999999995</v>
      </c>
      <c r="BZ16" s="7" cm="1">
        <f t="array" ref="BZ16">IFERROR(SUMPRODUCT((_xlfn.XLOOKUP(BZ$15,'Recebíveis Atuais - NeoService'!$N$6:$HF$6,'Recebíveis Atuais - NeoService'!$N$9:$HF$9):_xlfn.XLOOKUP(BZ$15,'Recebíveis Atuais - NeoService'!$N$6:$HF$6,'Recebíveis Atuais - NeoService'!$N$5314:$HF$5314)),N('Recebíveis Atuais - NeoService'!$B$9:$B$5314=$B16))*BZ$12,0)</f>
        <v>100055.47999999995</v>
      </c>
      <c r="CA16" s="7" cm="1">
        <f t="array" ref="CA16">IFERROR(SUMPRODUCT((_xlfn.XLOOKUP(CA$15,'Recebíveis Atuais - NeoService'!$N$6:$HF$6,'Recebíveis Atuais - NeoService'!$N$9:$HF$9):_xlfn.XLOOKUP(CA$15,'Recebíveis Atuais - NeoService'!$N$6:$HF$6,'Recebíveis Atuais - NeoService'!$N$5314:$HF$5314)),N('Recebíveis Atuais - NeoService'!$B$9:$B$5314=$B16))*CA$12,0)</f>
        <v>99724.129999999946</v>
      </c>
      <c r="CB16" s="7" cm="1">
        <f t="array" ref="CB16">IFERROR(SUMPRODUCT((_xlfn.XLOOKUP(CB$15,'Recebíveis Atuais - NeoService'!$N$6:$HF$6,'Recebíveis Atuais - NeoService'!$N$9:$HF$9):_xlfn.XLOOKUP(CB$15,'Recebíveis Atuais - NeoService'!$N$6:$HF$6,'Recebíveis Atuais - NeoService'!$N$5314:$HF$5314)),N('Recebíveis Atuais - NeoService'!$B$9:$B$5314=$B16))*CB$12,0)</f>
        <v>99365.18999999993</v>
      </c>
      <c r="CC16" s="7" cm="1">
        <f t="array" ref="CC16">IFERROR(SUMPRODUCT((_xlfn.XLOOKUP(CC$15,'Recebíveis Atuais - NeoService'!$N$6:$HF$6,'Recebíveis Atuais - NeoService'!$N$9:$HF$9):_xlfn.XLOOKUP(CC$15,'Recebíveis Atuais - NeoService'!$N$6:$HF$6,'Recebíveis Atuais - NeoService'!$N$5314:$HF$5314)),N('Recebíveis Atuais - NeoService'!$B$9:$B$5314=$B16))*CC$12,0)</f>
        <v>99374.829999999929</v>
      </c>
      <c r="CD16" s="7" cm="1">
        <f t="array" ref="CD16">IFERROR(SUMPRODUCT((_xlfn.XLOOKUP(CD$15,'Recebíveis Atuais - NeoService'!$N$6:$HF$6,'Recebíveis Atuais - NeoService'!$N$9:$HF$9):_xlfn.XLOOKUP(CD$15,'Recebíveis Atuais - NeoService'!$N$6:$HF$6,'Recebíveis Atuais - NeoService'!$N$5314:$HF$5314)),N('Recebíveis Atuais - NeoService'!$B$9:$B$5314=$B16))*CD$12,0)</f>
        <v>99678.51999999996</v>
      </c>
      <c r="CE16" s="7" cm="1">
        <f t="array" ref="CE16">IFERROR(SUMPRODUCT((_xlfn.XLOOKUP(CE$15,'Recebíveis Atuais - NeoService'!$N$6:$HF$6,'Recebíveis Atuais - NeoService'!$N$9:$HF$9):_xlfn.XLOOKUP(CE$15,'Recebíveis Atuais - NeoService'!$N$6:$HF$6,'Recebíveis Atuais - NeoService'!$N$5314:$HF$5314)),N('Recebíveis Atuais - NeoService'!$B$9:$B$5314=$B16))*CE$12,0)</f>
        <v>111519.06999999996</v>
      </c>
      <c r="CF16" s="7" cm="1">
        <f t="array" ref="CF16">IFERROR(SUMPRODUCT((_xlfn.XLOOKUP(CF$15,'Recebíveis Atuais - NeoService'!$N$6:$HF$6,'Recebíveis Atuais - NeoService'!$N$9:$HF$9):_xlfn.XLOOKUP(CF$15,'Recebíveis Atuais - NeoService'!$N$6:$HF$6,'Recebíveis Atuais - NeoService'!$N$5314:$HF$5314)),N('Recebíveis Atuais - NeoService'!$B$9:$B$5314=$B16))*CF$12,0)</f>
        <v>101541.55999999997</v>
      </c>
      <c r="CG16" s="7" cm="1">
        <f t="array" ref="CG16">IFERROR(SUMPRODUCT((_xlfn.XLOOKUP(CG$15,'Recebíveis Atuais - NeoService'!$N$6:$HF$6,'Recebíveis Atuais - NeoService'!$N$9:$HF$9):_xlfn.XLOOKUP(CG$15,'Recebíveis Atuais - NeoService'!$N$6:$HF$6,'Recebíveis Atuais - NeoService'!$N$5314:$HF$5314)),N('Recebíveis Atuais - NeoService'!$B$9:$B$5314=$B16))*CG$12,0)</f>
        <v>130734.61999999998</v>
      </c>
      <c r="CH16" s="7" cm="1">
        <f t="array" ref="CH16">IFERROR(SUMPRODUCT((_xlfn.XLOOKUP(CH$15,'Recebíveis Atuais - NeoService'!$N$6:$HF$6,'Recebíveis Atuais - NeoService'!$N$9:$HF$9):_xlfn.XLOOKUP(CH$15,'Recebíveis Atuais - NeoService'!$N$6:$HF$6,'Recebíveis Atuais - NeoService'!$N$5314:$HF$5314)),N('Recebíveis Atuais - NeoService'!$B$9:$B$5314=$B16))*CH$12,0)</f>
        <v>98146.419999999969</v>
      </c>
      <c r="CI16" s="7" cm="1">
        <f t="array" ref="CI16">IFERROR(SUMPRODUCT((_xlfn.XLOOKUP(CI$15,'Recebíveis Atuais - NeoService'!$N$6:$HF$6,'Recebíveis Atuais - NeoService'!$N$9:$HF$9):_xlfn.XLOOKUP(CI$15,'Recebíveis Atuais - NeoService'!$N$6:$HF$6,'Recebíveis Atuais - NeoService'!$N$5314:$HF$5314)),N('Recebíveis Atuais - NeoService'!$B$9:$B$5314=$B16))*CI$12,0)</f>
        <v>96950.399999999994</v>
      </c>
      <c r="CJ16" s="7" cm="1">
        <f t="array" ref="CJ16">IFERROR(SUMPRODUCT((_xlfn.XLOOKUP(CJ$15,'Recebíveis Atuais - NeoService'!$N$6:$HF$6,'Recebíveis Atuais - NeoService'!$N$9:$HF$9):_xlfn.XLOOKUP(CJ$15,'Recebíveis Atuais - NeoService'!$N$6:$HF$6,'Recebíveis Atuais - NeoService'!$N$5314:$HF$5314)),N('Recebíveis Atuais - NeoService'!$B$9:$B$5314=$B16))*CJ$12,0)</f>
        <v>96993.249999999985</v>
      </c>
      <c r="CK16" s="7" cm="1">
        <f t="array" ref="CK16">IFERROR(SUMPRODUCT((_xlfn.XLOOKUP(CK$15,'Recebíveis Atuais - NeoService'!$N$6:$HF$6,'Recebíveis Atuais - NeoService'!$N$9:$HF$9):_xlfn.XLOOKUP(CK$15,'Recebíveis Atuais - NeoService'!$N$6:$HF$6,'Recebíveis Atuais - NeoService'!$N$5314:$HF$5314)),N('Recebíveis Atuais - NeoService'!$B$9:$B$5314=$B16))*CK$12,0)</f>
        <v>96955.339999999982</v>
      </c>
      <c r="CL16" s="7" cm="1">
        <f t="array" ref="CL16">IFERROR(SUMPRODUCT((_xlfn.XLOOKUP(CL$15,'Recebíveis Atuais - NeoService'!$N$6:$HF$6,'Recebíveis Atuais - NeoService'!$N$9:$HF$9):_xlfn.XLOOKUP(CL$15,'Recebíveis Atuais - NeoService'!$N$6:$HF$6,'Recebíveis Atuais - NeoService'!$N$5314:$HF$5314)),N('Recebíveis Atuais - NeoService'!$B$9:$B$5314=$B16))*CL$12,0)</f>
        <v>96481.659999999989</v>
      </c>
      <c r="CM16" s="7" cm="1">
        <f t="array" ref="CM16">IFERROR(SUMPRODUCT((_xlfn.XLOOKUP(CM$15,'Recebíveis Atuais - NeoService'!$N$6:$HF$6,'Recebíveis Atuais - NeoService'!$N$9:$HF$9):_xlfn.XLOOKUP(CM$15,'Recebíveis Atuais - NeoService'!$N$6:$HF$6,'Recebíveis Atuais - NeoService'!$N$5314:$HF$5314)),N('Recebíveis Atuais - NeoService'!$B$9:$B$5314=$B16))*CM$12,0)</f>
        <v>96491.95</v>
      </c>
      <c r="CN16" s="7" cm="1">
        <f t="array" ref="CN16">IFERROR(SUMPRODUCT((_xlfn.XLOOKUP(CN$15,'Recebíveis Atuais - NeoService'!$N$6:$HF$6,'Recebíveis Atuais - NeoService'!$N$9:$HF$9):_xlfn.XLOOKUP(CN$15,'Recebíveis Atuais - NeoService'!$N$6:$HF$6,'Recebíveis Atuais - NeoService'!$N$5314:$HF$5314)),N('Recebíveis Atuais - NeoService'!$B$9:$B$5314=$B16))*CN$12,0)</f>
        <v>96502.319999999992</v>
      </c>
      <c r="CO16" s="7" cm="1">
        <f t="array" ref="CO16">IFERROR(SUMPRODUCT((_xlfn.XLOOKUP(CO$15,'Recebíveis Atuais - NeoService'!$N$6:$HF$6,'Recebíveis Atuais - NeoService'!$N$9:$HF$9):_xlfn.XLOOKUP(CO$15,'Recebíveis Atuais - NeoService'!$N$6:$HF$6,'Recebíveis Atuais - NeoService'!$N$5314:$HF$5314)),N('Recebíveis Atuais - NeoService'!$B$9:$B$5314=$B16))*CO$12,0)</f>
        <v>96512.739999999976</v>
      </c>
      <c r="CP16" s="7" cm="1">
        <f t="array" ref="CP16">IFERROR(SUMPRODUCT((_xlfn.XLOOKUP(CP$15,'Recebíveis Atuais - NeoService'!$N$6:$HF$6,'Recebíveis Atuais - NeoService'!$N$9:$HF$9):_xlfn.XLOOKUP(CP$15,'Recebíveis Atuais - NeoService'!$N$6:$HF$6,'Recebíveis Atuais - NeoService'!$N$5314:$HF$5314)),N('Recebíveis Atuais - NeoService'!$B$9:$B$5314=$B16))*CP$12,0)</f>
        <v>96835.359999999971</v>
      </c>
      <c r="CQ16" s="7" cm="1">
        <f t="array" ref="CQ16">IFERROR(SUMPRODUCT((_xlfn.XLOOKUP(CQ$15,'Recebíveis Atuais - NeoService'!$N$6:$HF$6,'Recebíveis Atuais - NeoService'!$N$9:$HF$9):_xlfn.XLOOKUP(CQ$15,'Recebíveis Atuais - NeoService'!$N$6:$HF$6,'Recebíveis Atuais - NeoService'!$N$5314:$HF$5314)),N('Recebíveis Atuais - NeoService'!$B$9:$B$5314=$B16))*CQ$12,0)</f>
        <v>96908.299999999974</v>
      </c>
      <c r="CR16" s="7" cm="1">
        <f t="array" ref="CR16">IFERROR(SUMPRODUCT((_xlfn.XLOOKUP(CR$15,'Recebíveis Atuais - NeoService'!$N$6:$HF$6,'Recebíveis Atuais - NeoService'!$N$9:$HF$9):_xlfn.XLOOKUP(CR$15,'Recebíveis Atuais - NeoService'!$N$6:$HF$6,'Recebíveis Atuais - NeoService'!$N$5314:$HF$5314)),N('Recebíveis Atuais - NeoService'!$B$9:$B$5314=$B16))*CR$12,0)</f>
        <v>97048.329999999944</v>
      </c>
      <c r="CS16" s="7" cm="1">
        <f t="array" ref="CS16">IFERROR(SUMPRODUCT((_xlfn.XLOOKUP(CS$15,'Recebíveis Atuais - NeoService'!$N$6:$HF$6,'Recebíveis Atuais - NeoService'!$N$9:$HF$9):_xlfn.XLOOKUP(CS$15,'Recebíveis Atuais - NeoService'!$N$6:$HF$6,'Recebíveis Atuais - NeoService'!$N$5314:$HF$5314)),N('Recebíveis Atuais - NeoService'!$B$9:$B$5314=$B16))*CS$12,0)</f>
        <v>128297.98</v>
      </c>
      <c r="CT16" s="7" cm="1">
        <f t="array" ref="CT16">IFERROR(SUMPRODUCT((_xlfn.XLOOKUP(CT$15,'Recebíveis Atuais - NeoService'!$N$6:$HF$6,'Recebíveis Atuais - NeoService'!$N$9:$HF$9):_xlfn.XLOOKUP(CT$15,'Recebíveis Atuais - NeoService'!$N$6:$HF$6,'Recebíveis Atuais - NeoService'!$N$5314:$HF$5314)),N('Recebíveis Atuais - NeoService'!$B$9:$B$5314=$B16))*CT$12,0)</f>
        <v>96838.319999999949</v>
      </c>
      <c r="CU16" s="7" cm="1">
        <f t="array" ref="CU16">IFERROR(SUMPRODUCT((_xlfn.XLOOKUP(CU$15,'Recebíveis Atuais - NeoService'!$N$6:$HF$6,'Recebíveis Atuais - NeoService'!$N$9:$HF$9):_xlfn.XLOOKUP(CU$15,'Recebíveis Atuais - NeoService'!$N$6:$HF$6,'Recebíveis Atuais - NeoService'!$N$5314:$HF$5314)),N('Recebíveis Atuais - NeoService'!$B$9:$B$5314=$B16))*CU$12,0)</f>
        <v>96648.319999999978</v>
      </c>
      <c r="CV16" s="7" cm="1">
        <f t="array" ref="CV16">IFERROR(SUMPRODUCT((_xlfn.XLOOKUP(CV$15,'Recebíveis Atuais - NeoService'!$N$6:$HF$6,'Recebíveis Atuais - NeoService'!$N$9:$HF$9):_xlfn.XLOOKUP(CV$15,'Recebíveis Atuais - NeoService'!$N$6:$HF$6,'Recebíveis Atuais - NeoService'!$N$5314:$HF$5314)),N('Recebíveis Atuais - NeoService'!$B$9:$B$5314=$B16))*CV$12,0)</f>
        <v>96659.229999999981</v>
      </c>
      <c r="CW16" s="7" cm="1">
        <f t="array" ref="CW16">IFERROR(SUMPRODUCT((_xlfn.XLOOKUP(CW$15,'Recebíveis Atuais - NeoService'!$N$6:$HF$6,'Recebíveis Atuais - NeoService'!$N$9:$HF$9):_xlfn.XLOOKUP(CW$15,'Recebíveis Atuais - NeoService'!$N$6:$HF$6,'Recebíveis Atuais - NeoService'!$N$5314:$HF$5314)),N('Recebíveis Atuais - NeoService'!$B$9:$B$5314=$B16))*CW$12,0)</f>
        <v>96670.199999999968</v>
      </c>
      <c r="CX16" s="7" cm="1">
        <f t="array" ref="CX16">IFERROR(SUMPRODUCT((_xlfn.XLOOKUP(CX$15,'Recebíveis Atuais - NeoService'!$N$6:$HF$6,'Recebíveis Atuais - NeoService'!$N$9:$HF$9):_xlfn.XLOOKUP(CX$15,'Recebíveis Atuais - NeoService'!$N$6:$HF$6,'Recebíveis Atuais - NeoService'!$N$5314:$HF$5314)),N('Recebíveis Atuais - NeoService'!$B$9:$B$5314=$B16))*CX$12,0)</f>
        <v>94934.899999999965</v>
      </c>
      <c r="CY16" s="7" cm="1">
        <f t="array" ref="CY16">IFERROR(SUMPRODUCT((_xlfn.XLOOKUP(CY$15,'Recebíveis Atuais - NeoService'!$N$6:$HF$6,'Recebíveis Atuais - NeoService'!$N$9:$HF$9):_xlfn.XLOOKUP(CY$15,'Recebíveis Atuais - NeoService'!$N$6:$HF$6,'Recebíveis Atuais - NeoService'!$N$5314:$HF$5314)),N('Recebíveis Atuais - NeoService'!$B$9:$B$5314=$B16))*CY$12,0)</f>
        <v>91696.939999999988</v>
      </c>
      <c r="CZ16" s="7" cm="1">
        <f t="array" ref="CZ16">IFERROR(SUMPRODUCT((_xlfn.XLOOKUP(CZ$15,'Recebíveis Atuais - NeoService'!$N$6:$HF$6,'Recebíveis Atuais - NeoService'!$N$9:$HF$9):_xlfn.XLOOKUP(CZ$15,'Recebíveis Atuais - NeoService'!$N$6:$HF$6,'Recebíveis Atuais - NeoService'!$N$5314:$HF$5314)),N('Recebíveis Atuais - NeoService'!$B$9:$B$5314=$B16))*CZ$12,0)</f>
        <v>90785.88999999997</v>
      </c>
      <c r="DA16" s="7" cm="1">
        <f t="array" ref="DA16">IFERROR(SUMPRODUCT((_xlfn.XLOOKUP(DA$15,'Recebíveis Atuais - NeoService'!$N$6:$HF$6,'Recebíveis Atuais - NeoService'!$N$9:$HF$9):_xlfn.XLOOKUP(DA$15,'Recebíveis Atuais - NeoService'!$N$6:$HF$6,'Recebíveis Atuais - NeoService'!$N$5314:$HF$5314)),N('Recebíveis Atuais - NeoService'!$B$9:$B$5314=$B16))*DA$12,0)</f>
        <v>90312.13999999997</v>
      </c>
      <c r="DB16" s="7" cm="1">
        <f t="array" ref="DB16">IFERROR(SUMPRODUCT((_xlfn.XLOOKUP(DB$15,'Recebíveis Atuais - NeoService'!$N$6:$HF$6,'Recebíveis Atuais - NeoService'!$N$9:$HF$9):_xlfn.XLOOKUP(DB$15,'Recebíveis Atuais - NeoService'!$N$6:$HF$6,'Recebíveis Atuais - NeoService'!$N$5314:$HF$5314)),N('Recebíveis Atuais - NeoService'!$B$9:$B$5314=$B16))*DB$12,0)</f>
        <v>87335.719999999987</v>
      </c>
      <c r="DC16" s="7" cm="1">
        <f t="array" ref="DC16">IFERROR(SUMPRODUCT((_xlfn.XLOOKUP(DC$15,'Recebíveis Atuais - NeoService'!$N$6:$HF$6,'Recebíveis Atuais - NeoService'!$N$9:$HF$9):_xlfn.XLOOKUP(DC$15,'Recebíveis Atuais - NeoService'!$N$6:$HF$6,'Recebíveis Atuais - NeoService'!$N$5314:$HF$5314)),N('Recebíveis Atuais - NeoService'!$B$9:$B$5314=$B16))*DC$12,0)</f>
        <v>86820.800000000003</v>
      </c>
      <c r="DD16" s="7" cm="1">
        <f t="array" ref="DD16">IFERROR(SUMPRODUCT((_xlfn.XLOOKUP(DD$15,'Recebíveis Atuais - NeoService'!$N$6:$HF$6,'Recebíveis Atuais - NeoService'!$N$9:$HF$9):_xlfn.XLOOKUP(DD$15,'Recebíveis Atuais - NeoService'!$N$6:$HF$6,'Recebíveis Atuais - NeoService'!$N$5314:$HF$5314)),N('Recebíveis Atuais - NeoService'!$B$9:$B$5314=$B16))*DD$12,0)</f>
        <v>86362.650000000009</v>
      </c>
      <c r="DE16" s="7" cm="1">
        <f t="array" ref="DE16">IFERROR(SUMPRODUCT((_xlfn.XLOOKUP(DE$15,'Recebíveis Atuais - NeoService'!$N$6:$HF$6,'Recebíveis Atuais - NeoService'!$N$9:$HF$9):_xlfn.XLOOKUP(DE$15,'Recebíveis Atuais - NeoService'!$N$6:$HF$6,'Recebíveis Atuais - NeoService'!$N$5314:$HF$5314)),N('Recebíveis Atuais - NeoService'!$B$9:$B$5314=$B16))*DE$12,0)</f>
        <v>114985.78999999998</v>
      </c>
      <c r="DF16" s="7" cm="1">
        <f t="array" ref="DF16">IFERROR(SUMPRODUCT((_xlfn.XLOOKUP(DF$15,'Recebíveis Atuais - NeoService'!$N$6:$HF$6,'Recebíveis Atuais - NeoService'!$N$9:$HF$9):_xlfn.XLOOKUP(DF$15,'Recebíveis Atuais - NeoService'!$N$6:$HF$6,'Recebíveis Atuais - NeoService'!$N$5314:$HF$5314)),N('Recebíveis Atuais - NeoService'!$B$9:$B$5314=$B16))*DF$12,0)</f>
        <v>85840.94</v>
      </c>
      <c r="DG16" s="7" cm="1">
        <f t="array" ref="DG16">IFERROR(SUMPRODUCT((_xlfn.XLOOKUP(DG$15,'Recebíveis Atuais - NeoService'!$N$6:$HF$6,'Recebíveis Atuais - NeoService'!$N$9:$HF$9):_xlfn.XLOOKUP(DG$15,'Recebíveis Atuais - NeoService'!$N$6:$HF$6,'Recebíveis Atuais - NeoService'!$N$5314:$HF$5314)),N('Recebíveis Atuais - NeoService'!$B$9:$B$5314=$B16))*DG$12,0)</f>
        <v>85598.65</v>
      </c>
      <c r="DH16" s="7" cm="1">
        <f t="array" ref="DH16">IFERROR(SUMPRODUCT((_xlfn.XLOOKUP(DH$15,'Recebíveis Atuais - NeoService'!$N$6:$HF$6,'Recebíveis Atuais - NeoService'!$N$9:$HF$9):_xlfn.XLOOKUP(DH$15,'Recebíveis Atuais - NeoService'!$N$6:$HF$6,'Recebíveis Atuais - NeoService'!$N$5314:$HF$5314)),N('Recebíveis Atuais - NeoService'!$B$9:$B$5314=$B16))*DH$12,0)</f>
        <v>85610.439999999988</v>
      </c>
      <c r="DI16" s="7" cm="1">
        <f t="array" ref="DI16">IFERROR(SUMPRODUCT((_xlfn.XLOOKUP(DI$15,'Recebíveis Atuais - NeoService'!$N$6:$HF$6,'Recebíveis Atuais - NeoService'!$N$9:$HF$9):_xlfn.XLOOKUP(DI$15,'Recebíveis Atuais - NeoService'!$N$6:$HF$6,'Recebíveis Atuais - NeoService'!$N$5314:$HF$5314)),N('Recebíveis Atuais - NeoService'!$B$9:$B$5314=$B16))*DI$12,0)</f>
        <v>84540.700000000012</v>
      </c>
      <c r="DJ16" s="7" cm="1">
        <f t="array" ref="DJ16">IFERROR(SUMPRODUCT((_xlfn.XLOOKUP(DJ$15,'Recebíveis Atuais - NeoService'!$N$6:$HF$6,'Recebíveis Atuais - NeoService'!$N$9:$HF$9):_xlfn.XLOOKUP(DJ$15,'Recebíveis Atuais - NeoService'!$N$6:$HF$6,'Recebíveis Atuais - NeoService'!$N$5314:$HF$5314)),N('Recebíveis Atuais - NeoService'!$B$9:$B$5314=$B16))*DJ$12,0)</f>
        <v>83455.509999999995</v>
      </c>
      <c r="DK16" s="7" cm="1">
        <f t="array" ref="DK16">IFERROR(SUMPRODUCT((_xlfn.XLOOKUP(DK$15,'Recebíveis Atuais - NeoService'!$N$6:$HF$6,'Recebíveis Atuais - NeoService'!$N$9:$HF$9):_xlfn.XLOOKUP(DK$15,'Recebíveis Atuais - NeoService'!$N$6:$HF$6,'Recebíveis Atuais - NeoService'!$N$5314:$HF$5314)),N('Recebíveis Atuais - NeoService'!$B$9:$B$5314=$B16))*DK$12,0)</f>
        <v>82783.350000000006</v>
      </c>
      <c r="DL16" s="7" cm="1">
        <f t="array" ref="DL16">IFERROR(SUMPRODUCT((_xlfn.XLOOKUP(DL$15,'Recebíveis Atuais - NeoService'!$N$6:$HF$6,'Recebíveis Atuais - NeoService'!$N$9:$HF$9):_xlfn.XLOOKUP(DL$15,'Recebíveis Atuais - NeoService'!$N$6:$HF$6,'Recebíveis Atuais - NeoService'!$N$5314:$HF$5314)),N('Recebíveis Atuais - NeoService'!$B$9:$B$5314=$B16))*DL$12,0)</f>
        <v>79918.650000000038</v>
      </c>
      <c r="DM16" s="7" cm="1">
        <f t="array" ref="DM16">IFERROR(SUMPRODUCT((_xlfn.XLOOKUP(DM$15,'Recebíveis Atuais - NeoService'!$N$6:$HF$6,'Recebíveis Atuais - NeoService'!$N$9:$HF$9):_xlfn.XLOOKUP(DM$15,'Recebíveis Atuais - NeoService'!$N$6:$HF$6,'Recebíveis Atuais - NeoService'!$N$5314:$HF$5314)),N('Recebíveis Atuais - NeoService'!$B$9:$B$5314=$B16))*DM$12,0)</f>
        <v>79930.830000000045</v>
      </c>
      <c r="DN16" s="7" cm="1">
        <f t="array" ref="DN16">IFERROR(SUMPRODUCT((_xlfn.XLOOKUP(DN$15,'Recebíveis Atuais - NeoService'!$N$6:$HF$6,'Recebíveis Atuais - NeoService'!$N$9:$HF$9):_xlfn.XLOOKUP(DN$15,'Recebíveis Atuais - NeoService'!$N$6:$HF$6,'Recebíveis Atuais - NeoService'!$N$5314:$HF$5314)),N('Recebíveis Atuais - NeoService'!$B$9:$B$5314=$B16))*DN$12,0)</f>
        <v>80294.850000000035</v>
      </c>
      <c r="DO16" s="7" cm="1">
        <f t="array" ref="DO16">IFERROR(SUMPRODUCT((_xlfn.XLOOKUP(DO$15,'Recebíveis Atuais - NeoService'!$N$6:$HF$6,'Recebíveis Atuais - NeoService'!$N$9:$HF$9):_xlfn.XLOOKUP(DO$15,'Recebíveis Atuais - NeoService'!$N$6:$HF$6,'Recebíveis Atuais - NeoService'!$N$5314:$HF$5314)),N('Recebíveis Atuais - NeoService'!$B$9:$B$5314=$B16))*DO$12,0)</f>
        <v>80377.510000000053</v>
      </c>
      <c r="DP16" s="7" cm="1">
        <f t="array" ref="DP16">IFERROR(SUMPRODUCT((_xlfn.XLOOKUP(DP$15,'Recebíveis Atuais - NeoService'!$N$6:$HF$6,'Recebíveis Atuais - NeoService'!$N$9:$HF$9):_xlfn.XLOOKUP(DP$15,'Recebíveis Atuais - NeoService'!$N$6:$HF$6,'Recebíveis Atuais - NeoService'!$N$5314:$HF$5314)),N('Recebíveis Atuais - NeoService'!$B$9:$B$5314=$B16))*DP$12,0)</f>
        <v>80541.090000000055</v>
      </c>
      <c r="DQ16" s="7" cm="1">
        <f t="array" ref="DQ16">IFERROR(SUMPRODUCT((_xlfn.XLOOKUP(DQ$15,'Recebíveis Atuais - NeoService'!$N$6:$HF$6,'Recebíveis Atuais - NeoService'!$N$9:$HF$9):_xlfn.XLOOKUP(DQ$15,'Recebíveis Atuais - NeoService'!$N$6:$HF$6,'Recebíveis Atuais - NeoService'!$N$5314:$HF$5314)),N('Recebíveis Atuais - NeoService'!$B$9:$B$5314=$B16))*DQ$12,0)</f>
        <v>83182.520000000062</v>
      </c>
      <c r="DR16" s="7" cm="1">
        <f t="array" ref="DR16">IFERROR(SUMPRODUCT((_xlfn.XLOOKUP(DR$15,'Recebíveis Atuais - NeoService'!$N$6:$HF$6,'Recebíveis Atuais - NeoService'!$N$9:$HF$9):_xlfn.XLOOKUP(DR$15,'Recebíveis Atuais - NeoService'!$N$6:$HF$6,'Recebíveis Atuais - NeoService'!$N$5314:$HF$5314)),N('Recebíveis Atuais - NeoService'!$B$9:$B$5314=$B16))*DR$12,0)</f>
        <v>81277.750000000102</v>
      </c>
      <c r="DS16" s="7" cm="1">
        <f t="array" ref="DS16">IFERROR(SUMPRODUCT((_xlfn.XLOOKUP(DS$15,'Recebíveis Atuais - NeoService'!$N$6:$HF$6,'Recebíveis Atuais - NeoService'!$N$9:$HF$9):_xlfn.XLOOKUP(DS$15,'Recebíveis Atuais - NeoService'!$N$6:$HF$6,'Recebíveis Atuais - NeoService'!$N$5314:$HF$5314)),N('Recebíveis Atuais - NeoService'!$B$9:$B$5314=$B16))*DS$12,0)</f>
        <v>81575.180000000095</v>
      </c>
      <c r="DT16" s="7" cm="1">
        <f t="array" ref="DT16">IFERROR(SUMPRODUCT((_xlfn.XLOOKUP(DT$15,'Recebíveis Atuais - NeoService'!$N$6:$HF$6,'Recebíveis Atuais - NeoService'!$N$9:$HF$9):_xlfn.XLOOKUP(DT$15,'Recebíveis Atuais - NeoService'!$N$6:$HF$6,'Recebíveis Atuais - NeoService'!$N$5314:$HF$5314)),N('Recebíveis Atuais - NeoService'!$B$9:$B$5314=$B16))*DT$12,0)</f>
        <v>81587.920000000086</v>
      </c>
      <c r="DU16" s="7" cm="1">
        <f t="array" ref="DU16">IFERROR(SUMPRODUCT((_xlfn.XLOOKUP(DU$15,'Recebíveis Atuais - NeoService'!$N$6:$HF$6,'Recebíveis Atuais - NeoService'!$N$9:$HF$9):_xlfn.XLOOKUP(DU$15,'Recebíveis Atuais - NeoService'!$N$6:$HF$6,'Recebíveis Atuais - NeoService'!$N$5314:$HF$5314)),N('Recebíveis Atuais - NeoService'!$B$9:$B$5314=$B16))*DU$12,0)</f>
        <v>81600.760000000082</v>
      </c>
      <c r="DV16" s="7" cm="1">
        <f t="array" ref="DV16">IFERROR(SUMPRODUCT((_xlfn.XLOOKUP(DV$15,'Recebíveis Atuais - NeoService'!$N$6:$HF$6,'Recebíveis Atuais - NeoService'!$N$9:$HF$9):_xlfn.XLOOKUP(DV$15,'Recebíveis Atuais - NeoService'!$N$6:$HF$6,'Recebíveis Atuais - NeoService'!$N$5314:$HF$5314)),N('Recebíveis Atuais - NeoService'!$B$9:$B$5314=$B16))*DV$12,0)</f>
        <v>81613.660000000091</v>
      </c>
    </row>
    <row r="17" spans="2:126" ht="14.45" hidden="1" customHeight="1" outlineLevel="1" x14ac:dyDescent="0.25">
      <c r="B17" s="27" t="s">
        <v>1078</v>
      </c>
      <c r="C17" s="115">
        <f>SUM(G17:DV17)</f>
        <v>13007342.319999997</v>
      </c>
      <c r="D17" s="115"/>
      <c r="E17" s="116">
        <f>NPV($G$11,Resumo!G17:DV17)</f>
        <v>8524114.7079939619</v>
      </c>
      <c r="F17" s="116"/>
      <c r="G17" s="7" cm="1">
        <f t="array" ref="G17">IFERROR(SUMPRODUCT((_xlfn.XLOOKUP(G$15,'Recebíveis Atuais - NeoService'!$N$6:$HF$6,'Recebíveis Atuais - NeoService'!$N$9:$HF$9):_xlfn.XLOOKUP(G$15,'Recebíveis Atuais - NeoService'!$N$6:$HF$6,'Recebíveis Atuais - NeoService'!$N$5314:$HF$5314)),N('Recebíveis Atuais - NeoService'!$B$9:$B$5314=$B17))*G$12,0)</f>
        <v>199036.41999999995</v>
      </c>
      <c r="H17" s="7" cm="1">
        <f t="array" ref="H17">IFERROR(SUMPRODUCT((_xlfn.XLOOKUP(H$15,'Recebíveis Atuais - NeoService'!$N$6:$HF$6,'Recebíveis Atuais - NeoService'!$N$9:$HF$9):_xlfn.XLOOKUP(H$15,'Recebíveis Atuais - NeoService'!$N$6:$HF$6,'Recebíveis Atuais - NeoService'!$N$5314:$HF$5314)),N('Recebíveis Atuais - NeoService'!$B$9:$B$5314=$B17))*H$12,0)</f>
        <v>179805.18000000002</v>
      </c>
      <c r="I17" s="7" cm="1">
        <f t="array" ref="I17">IFERROR(SUMPRODUCT((_xlfn.XLOOKUP(I$15,'Recebíveis Atuais - NeoService'!$N$6:$HF$6,'Recebíveis Atuais - NeoService'!$N$9:$HF$9):_xlfn.XLOOKUP(I$15,'Recebíveis Atuais - NeoService'!$N$6:$HF$6,'Recebíveis Atuais - NeoService'!$N$5314:$HF$5314)),N('Recebíveis Atuais - NeoService'!$B$9:$B$5314=$B17))*I$12,0)</f>
        <v>185731.60999999996</v>
      </c>
      <c r="J17" s="7" cm="1">
        <f t="array" ref="J17">IFERROR(SUMPRODUCT((_xlfn.XLOOKUP(J$15,'Recebíveis Atuais - NeoService'!$N$6:$HF$6,'Recebíveis Atuais - NeoService'!$N$9:$HF$9):_xlfn.XLOOKUP(J$15,'Recebíveis Atuais - NeoService'!$N$6:$HF$6,'Recebíveis Atuais - NeoService'!$N$5314:$HF$5314)),N('Recebíveis Atuais - NeoService'!$B$9:$B$5314=$B17))*J$12,0)</f>
        <v>190885.48</v>
      </c>
      <c r="K17" s="7" cm="1">
        <f t="array" ref="K17">IFERROR(SUMPRODUCT((_xlfn.XLOOKUP(K$15,'Recebíveis Atuais - NeoService'!$N$6:$HF$6,'Recebíveis Atuais - NeoService'!$N$9:$HF$9):_xlfn.XLOOKUP(K$15,'Recebíveis Atuais - NeoService'!$N$6:$HF$6,'Recebíveis Atuais - NeoService'!$N$5314:$HF$5314)),N('Recebíveis Atuais - NeoService'!$B$9:$B$5314=$B17))*K$12,0)</f>
        <v>179921.97</v>
      </c>
      <c r="L17" s="7" cm="1">
        <f t="array" ref="L17">IFERROR(SUMPRODUCT((_xlfn.XLOOKUP(L$15,'Recebíveis Atuais - NeoService'!$N$6:$HF$6,'Recebíveis Atuais - NeoService'!$N$9:$HF$9):_xlfn.XLOOKUP(L$15,'Recebíveis Atuais - NeoService'!$N$6:$HF$6,'Recebíveis Atuais - NeoService'!$N$5314:$HF$5314)),N('Recebíveis Atuais - NeoService'!$B$9:$B$5314=$B17))*L$12,0)</f>
        <v>190778.49999999994</v>
      </c>
      <c r="M17" s="7" cm="1">
        <f t="array" ref="M17">IFERROR(SUMPRODUCT((_xlfn.XLOOKUP(M$15,'Recebíveis Atuais - NeoService'!$N$6:$HF$6,'Recebíveis Atuais - NeoService'!$N$9:$HF$9):_xlfn.XLOOKUP(M$15,'Recebíveis Atuais - NeoService'!$N$6:$HF$6,'Recebíveis Atuais - NeoService'!$N$5314:$HF$5314)),N('Recebíveis Atuais - NeoService'!$B$9:$B$5314=$B17))*M$12,0)</f>
        <v>192780.59999999992</v>
      </c>
      <c r="N17" s="7" cm="1">
        <f t="array" ref="N17">IFERROR(SUMPRODUCT((_xlfn.XLOOKUP(N$15,'Recebíveis Atuais - NeoService'!$N$6:$HF$6,'Recebíveis Atuais - NeoService'!$N$9:$HF$9):_xlfn.XLOOKUP(N$15,'Recebíveis Atuais - NeoService'!$N$6:$HF$6,'Recebíveis Atuais - NeoService'!$N$5314:$HF$5314)),N('Recebíveis Atuais - NeoService'!$B$9:$B$5314=$B17))*N$12,0)</f>
        <v>179598.4</v>
      </c>
      <c r="O17" s="7" cm="1">
        <f t="array" ref="O17">IFERROR(SUMPRODUCT((_xlfn.XLOOKUP(O$15,'Recebíveis Atuais - NeoService'!$N$6:$HF$6,'Recebíveis Atuais - NeoService'!$N$9:$HF$9):_xlfn.XLOOKUP(O$15,'Recebíveis Atuais - NeoService'!$N$6:$HF$6,'Recebíveis Atuais - NeoService'!$N$5314:$HF$5314)),N('Recebíveis Atuais - NeoService'!$B$9:$B$5314=$B17))*O$12,0)</f>
        <v>181787.76000000004</v>
      </c>
      <c r="P17" s="7" cm="1">
        <f t="array" ref="P17">IFERROR(SUMPRODUCT((_xlfn.XLOOKUP(P$15,'Recebíveis Atuais - NeoService'!$N$6:$HF$6,'Recebíveis Atuais - NeoService'!$N$9:$HF$9):_xlfn.XLOOKUP(P$15,'Recebíveis Atuais - NeoService'!$N$6:$HF$6,'Recebíveis Atuais - NeoService'!$N$5314:$HF$5314)),N('Recebíveis Atuais - NeoService'!$B$9:$B$5314=$B17))*P$12,0)</f>
        <v>177585.25999999998</v>
      </c>
      <c r="Q17" s="7" cm="1">
        <f t="array" ref="Q17">IFERROR(SUMPRODUCT((_xlfn.XLOOKUP(Q$15,'Recebíveis Atuais - NeoService'!$N$6:$HF$6,'Recebíveis Atuais - NeoService'!$N$9:$HF$9):_xlfn.XLOOKUP(Q$15,'Recebíveis Atuais - NeoService'!$N$6:$HF$6,'Recebíveis Atuais - NeoService'!$N$5314:$HF$5314)),N('Recebíveis Atuais - NeoService'!$B$9:$B$5314=$B17))*Q$12,0)</f>
        <v>183444.13</v>
      </c>
      <c r="R17" s="7" cm="1">
        <f t="array" ref="R17">IFERROR(SUMPRODUCT((_xlfn.XLOOKUP(R$15,'Recebíveis Atuais - NeoService'!$N$6:$HF$6,'Recebíveis Atuais - NeoService'!$N$9:$HF$9):_xlfn.XLOOKUP(R$15,'Recebíveis Atuais - NeoService'!$N$6:$HF$6,'Recebíveis Atuais - NeoService'!$N$5314:$HF$5314)),N('Recebíveis Atuais - NeoService'!$B$9:$B$5314=$B17))*R$12,0)</f>
        <v>186070.28000000006</v>
      </c>
      <c r="S17" s="7" cm="1">
        <f t="array" ref="S17">IFERROR(SUMPRODUCT((_xlfn.XLOOKUP(S$15,'Recebíveis Atuais - NeoService'!$N$6:$HF$6,'Recebíveis Atuais - NeoService'!$N$9:$HF$9):_xlfn.XLOOKUP(S$15,'Recebíveis Atuais - NeoService'!$N$6:$HF$6,'Recebíveis Atuais - NeoService'!$N$5314:$HF$5314)),N('Recebíveis Atuais - NeoService'!$B$9:$B$5314=$B17))*S$12,0)</f>
        <v>179008.43000000002</v>
      </c>
      <c r="T17" s="7" cm="1">
        <f t="array" ref="T17">IFERROR(SUMPRODUCT((_xlfn.XLOOKUP(T$15,'Recebíveis Atuais - NeoService'!$N$6:$HF$6,'Recebíveis Atuais - NeoService'!$N$9:$HF$9):_xlfn.XLOOKUP(T$15,'Recebíveis Atuais - NeoService'!$N$6:$HF$6,'Recebíveis Atuais - NeoService'!$N$5314:$HF$5314)),N('Recebíveis Atuais - NeoService'!$B$9:$B$5314=$B17))*T$12,0)</f>
        <v>168873.56</v>
      </c>
      <c r="U17" s="7" cm="1">
        <f t="array" ref="U17">IFERROR(SUMPRODUCT((_xlfn.XLOOKUP(U$15,'Recebíveis Atuais - NeoService'!$N$6:$HF$6,'Recebíveis Atuais - NeoService'!$N$9:$HF$9):_xlfn.XLOOKUP(U$15,'Recebíveis Atuais - NeoService'!$N$6:$HF$6,'Recebíveis Atuais - NeoService'!$N$5314:$HF$5314)),N('Recebíveis Atuais - NeoService'!$B$9:$B$5314=$B17))*U$12,0)</f>
        <v>177350.22</v>
      </c>
      <c r="V17" s="7" cm="1">
        <f t="array" ref="V17">IFERROR(SUMPRODUCT((_xlfn.XLOOKUP(V$15,'Recebíveis Atuais - NeoService'!$N$6:$HF$6,'Recebíveis Atuais - NeoService'!$N$9:$HF$9):_xlfn.XLOOKUP(V$15,'Recebíveis Atuais - NeoService'!$N$6:$HF$6,'Recebíveis Atuais - NeoService'!$N$5314:$HF$5314)),N('Recebíveis Atuais - NeoService'!$B$9:$B$5314=$B17))*V$12,0)</f>
        <v>191674.47000000003</v>
      </c>
      <c r="W17" s="7" cm="1">
        <f t="array" ref="W17">IFERROR(SUMPRODUCT((_xlfn.XLOOKUP(W$15,'Recebíveis Atuais - NeoService'!$N$6:$HF$6,'Recebíveis Atuais - NeoService'!$N$9:$HF$9):_xlfn.XLOOKUP(W$15,'Recebíveis Atuais - NeoService'!$N$6:$HF$6,'Recebíveis Atuais - NeoService'!$N$5314:$HF$5314)),N('Recebíveis Atuais - NeoService'!$B$9:$B$5314=$B17))*W$12,0)</f>
        <v>163676.44000000003</v>
      </c>
      <c r="X17" s="7" cm="1">
        <f t="array" ref="X17">IFERROR(SUMPRODUCT((_xlfn.XLOOKUP(X$15,'Recebíveis Atuais - NeoService'!$N$6:$HF$6,'Recebíveis Atuais - NeoService'!$N$9:$HF$9):_xlfn.XLOOKUP(X$15,'Recebíveis Atuais - NeoService'!$N$6:$HF$6,'Recebíveis Atuais - NeoService'!$N$5314:$HF$5314)),N('Recebíveis Atuais - NeoService'!$B$9:$B$5314=$B17))*X$12,0)</f>
        <v>163793.28000000003</v>
      </c>
      <c r="Y17" s="7" cm="1">
        <f t="array" ref="Y17">IFERROR(SUMPRODUCT((_xlfn.XLOOKUP(Y$15,'Recebíveis Atuais - NeoService'!$N$6:$HF$6,'Recebíveis Atuais - NeoService'!$N$9:$HF$9):_xlfn.XLOOKUP(Y$15,'Recebíveis Atuais - NeoService'!$N$6:$HF$6,'Recebíveis Atuais - NeoService'!$N$5314:$HF$5314)),N('Recebíveis Atuais - NeoService'!$B$9:$B$5314=$B17))*Y$12,0)</f>
        <v>177199.91999999998</v>
      </c>
      <c r="Z17" s="7" cm="1">
        <f t="array" ref="Z17">IFERROR(SUMPRODUCT((_xlfn.XLOOKUP(Z$15,'Recebíveis Atuais - NeoService'!$N$6:$HF$6,'Recebíveis Atuais - NeoService'!$N$9:$HF$9):_xlfn.XLOOKUP(Z$15,'Recebíveis Atuais - NeoService'!$N$6:$HF$6,'Recebíveis Atuais - NeoService'!$N$5314:$HF$5314)),N('Recebíveis Atuais - NeoService'!$B$9:$B$5314=$B17))*Z$12,0)</f>
        <v>164030.19999999998</v>
      </c>
      <c r="AA17" s="7" cm="1">
        <f t="array" ref="AA17">IFERROR(SUMPRODUCT((_xlfn.XLOOKUP(AA$15,'Recebíveis Atuais - NeoService'!$N$6:$HF$6,'Recebíveis Atuais - NeoService'!$N$9:$HF$9):_xlfn.XLOOKUP(AA$15,'Recebíveis Atuais - NeoService'!$N$6:$HF$6,'Recebíveis Atuais - NeoService'!$N$5314:$HF$5314)),N('Recebíveis Atuais - NeoService'!$B$9:$B$5314=$B17))*AA$12,0)</f>
        <v>175542.51</v>
      </c>
      <c r="AB17" s="7" cm="1">
        <f t="array" ref="AB17">IFERROR(SUMPRODUCT((_xlfn.XLOOKUP(AB$15,'Recebíveis Atuais - NeoService'!$N$6:$HF$6,'Recebíveis Atuais - NeoService'!$N$9:$HF$9):_xlfn.XLOOKUP(AB$15,'Recebíveis Atuais - NeoService'!$N$6:$HF$6,'Recebíveis Atuais - NeoService'!$N$5314:$HF$5314)),N('Recebíveis Atuais - NeoService'!$B$9:$B$5314=$B17))*AB$12,0)</f>
        <v>161287.30000000002</v>
      </c>
      <c r="AC17" s="7" cm="1">
        <f t="array" ref="AC17">IFERROR(SUMPRODUCT((_xlfn.XLOOKUP(AC$15,'Recebíveis Atuais - NeoService'!$N$6:$HF$6,'Recebíveis Atuais - NeoService'!$N$9:$HF$9):_xlfn.XLOOKUP(AC$15,'Recebíveis Atuais - NeoService'!$N$6:$HF$6,'Recebíveis Atuais - NeoService'!$N$5314:$HF$5314)),N('Recebíveis Atuais - NeoService'!$B$9:$B$5314=$B17))*AC$12,0)</f>
        <v>158551.97000000003</v>
      </c>
      <c r="AD17" s="7" cm="1">
        <f t="array" ref="AD17">IFERROR(SUMPRODUCT((_xlfn.XLOOKUP(AD$15,'Recebíveis Atuais - NeoService'!$N$6:$HF$6,'Recebíveis Atuais - NeoService'!$N$9:$HF$9):_xlfn.XLOOKUP(AD$15,'Recebíveis Atuais - NeoService'!$N$6:$HF$6,'Recebíveis Atuais - NeoService'!$N$5314:$HF$5314)),N('Recebíveis Atuais - NeoService'!$B$9:$B$5314=$B17))*AD$12,0)</f>
        <v>167036.72000000003</v>
      </c>
      <c r="AE17" s="7" cm="1">
        <f t="array" ref="AE17">IFERROR(SUMPRODUCT((_xlfn.XLOOKUP(AE$15,'Recebíveis Atuais - NeoService'!$N$6:$HF$6,'Recebíveis Atuais - NeoService'!$N$9:$HF$9):_xlfn.XLOOKUP(AE$15,'Recebíveis Atuais - NeoService'!$N$6:$HF$6,'Recebíveis Atuais - NeoService'!$N$5314:$HF$5314)),N('Recebíveis Atuais - NeoService'!$B$9:$B$5314=$B17))*AE$12,0)</f>
        <v>157798.59000000008</v>
      </c>
      <c r="AF17" s="7" cm="1">
        <f t="array" ref="AF17">IFERROR(SUMPRODUCT((_xlfn.XLOOKUP(AF$15,'Recebíveis Atuais - NeoService'!$N$6:$HF$6,'Recebíveis Atuais - NeoService'!$N$9:$HF$9):_xlfn.XLOOKUP(AF$15,'Recebíveis Atuais - NeoService'!$N$6:$HF$6,'Recebíveis Atuais - NeoService'!$N$5314:$HF$5314)),N('Recebíveis Atuais - NeoService'!$B$9:$B$5314=$B17))*AF$12,0)</f>
        <v>150450.88000000009</v>
      </c>
      <c r="AG17" s="7" cm="1">
        <f t="array" ref="AG17">IFERROR(SUMPRODUCT((_xlfn.XLOOKUP(AG$15,'Recebíveis Atuais - NeoService'!$N$6:$HF$6,'Recebíveis Atuais - NeoService'!$N$9:$HF$9):_xlfn.XLOOKUP(AG$15,'Recebíveis Atuais - NeoService'!$N$6:$HF$6,'Recebíveis Atuais - NeoService'!$N$5314:$HF$5314)),N('Recebíveis Atuais - NeoService'!$B$9:$B$5314=$B17))*AG$12,0)</f>
        <v>147548.65000000005</v>
      </c>
      <c r="AH17" s="7" cm="1">
        <f t="array" ref="AH17">IFERROR(SUMPRODUCT((_xlfn.XLOOKUP(AH$15,'Recebíveis Atuais - NeoService'!$N$6:$HF$6,'Recebíveis Atuais - NeoService'!$N$9:$HF$9):_xlfn.XLOOKUP(AH$15,'Recebíveis Atuais - NeoService'!$N$6:$HF$6,'Recebíveis Atuais - NeoService'!$N$5314:$HF$5314)),N('Recebíveis Atuais - NeoService'!$B$9:$B$5314=$B17))*AH$12,0)</f>
        <v>150494.09000000011</v>
      </c>
      <c r="AI17" s="7" cm="1">
        <f t="array" ref="AI17">IFERROR(SUMPRODUCT((_xlfn.XLOOKUP(AI$15,'Recebíveis Atuais - NeoService'!$N$6:$HF$6,'Recebíveis Atuais - NeoService'!$N$9:$HF$9):_xlfn.XLOOKUP(AI$15,'Recebíveis Atuais - NeoService'!$N$6:$HF$6,'Recebíveis Atuais - NeoService'!$N$5314:$HF$5314)),N('Recebíveis Atuais - NeoService'!$B$9:$B$5314=$B17))*AI$12,0)</f>
        <v>139443.10000000003</v>
      </c>
      <c r="AJ17" s="7" cm="1">
        <f t="array" ref="AJ17">IFERROR(SUMPRODUCT((_xlfn.XLOOKUP(AJ$15,'Recebíveis Atuais - NeoService'!$N$6:$HF$6,'Recebíveis Atuais - NeoService'!$N$9:$HF$9):_xlfn.XLOOKUP(AJ$15,'Recebíveis Atuais - NeoService'!$N$6:$HF$6,'Recebíveis Atuais - NeoService'!$N$5314:$HF$5314)),N('Recebíveis Atuais - NeoService'!$B$9:$B$5314=$B17))*AJ$12,0)</f>
        <v>139573.62000000008</v>
      </c>
      <c r="AK17" s="7" cm="1">
        <f t="array" ref="AK17">IFERROR(SUMPRODUCT((_xlfn.XLOOKUP(AK$15,'Recebíveis Atuais - NeoService'!$N$6:$HF$6,'Recebíveis Atuais - NeoService'!$N$9:$HF$9):_xlfn.XLOOKUP(AK$15,'Recebíveis Atuais - NeoService'!$N$6:$HF$6,'Recebíveis Atuais - NeoService'!$N$5314:$HF$5314)),N('Recebíveis Atuais - NeoService'!$B$9:$B$5314=$B17))*AK$12,0)</f>
        <v>151603.05000000008</v>
      </c>
      <c r="AL17" s="7" cm="1">
        <f t="array" ref="AL17">IFERROR(SUMPRODUCT((_xlfn.XLOOKUP(AL$15,'Recebíveis Atuais - NeoService'!$N$6:$HF$6,'Recebíveis Atuais - NeoService'!$N$9:$HF$9):_xlfn.XLOOKUP(AL$15,'Recebíveis Atuais - NeoService'!$N$6:$HF$6,'Recebíveis Atuais - NeoService'!$N$5314:$HF$5314)),N('Recebíveis Atuais - NeoService'!$B$9:$B$5314=$B17))*AL$12,0)</f>
        <v>134179.96000000005</v>
      </c>
      <c r="AM17" s="7" cm="1">
        <f t="array" ref="AM17">IFERROR(SUMPRODUCT((_xlfn.XLOOKUP(AM$15,'Recebíveis Atuais - NeoService'!$N$6:$HF$6,'Recebíveis Atuais - NeoService'!$N$9:$HF$9):_xlfn.XLOOKUP(AM$15,'Recebíveis Atuais - NeoService'!$N$6:$HF$6,'Recebíveis Atuais - NeoService'!$N$5314:$HF$5314)),N('Recebíveis Atuais - NeoService'!$B$9:$B$5314=$B17))*AM$12,0)</f>
        <v>125819.09000000004</v>
      </c>
      <c r="AN17" s="7" cm="1">
        <f t="array" ref="AN17">IFERROR(SUMPRODUCT((_xlfn.XLOOKUP(AN$15,'Recebíveis Atuais - NeoService'!$N$6:$HF$6,'Recebíveis Atuais - NeoService'!$N$9:$HF$9):_xlfn.XLOOKUP(AN$15,'Recebíveis Atuais - NeoService'!$N$6:$HF$6,'Recebíveis Atuais - NeoService'!$N$5314:$HF$5314)),N('Recebíveis Atuais - NeoService'!$B$9:$B$5314=$B17))*AN$12,0)</f>
        <v>125954.54000000002</v>
      </c>
      <c r="AO17" s="7" cm="1">
        <f t="array" ref="AO17">IFERROR(SUMPRODUCT((_xlfn.XLOOKUP(AO$15,'Recebíveis Atuais - NeoService'!$N$6:$HF$6,'Recebíveis Atuais - NeoService'!$N$9:$HF$9):_xlfn.XLOOKUP(AO$15,'Recebíveis Atuais - NeoService'!$N$6:$HF$6,'Recebíveis Atuais - NeoService'!$N$5314:$HF$5314)),N('Recebíveis Atuais - NeoService'!$B$9:$B$5314=$B17))*AO$12,0)</f>
        <v>126091.25000000003</v>
      </c>
      <c r="AP17" s="7" cm="1">
        <f t="array" ref="AP17">IFERROR(SUMPRODUCT((_xlfn.XLOOKUP(AP$15,'Recebíveis Atuais - NeoService'!$N$6:$HF$6,'Recebíveis Atuais - NeoService'!$N$9:$HF$9):_xlfn.XLOOKUP(AP$15,'Recebíveis Atuais - NeoService'!$N$6:$HF$6,'Recebíveis Atuais - NeoService'!$N$5314:$HF$5314)),N('Recebíveis Atuais - NeoService'!$B$9:$B$5314=$B17))*AP$12,0)</f>
        <v>148263.66000000006</v>
      </c>
      <c r="AQ17" s="7" cm="1">
        <f t="array" ref="AQ17">IFERROR(SUMPRODUCT((_xlfn.XLOOKUP(AQ$15,'Recebíveis Atuais - NeoService'!$N$6:$HF$6,'Recebíveis Atuais - NeoService'!$N$9:$HF$9):_xlfn.XLOOKUP(AQ$15,'Recebíveis Atuais - NeoService'!$N$6:$HF$6,'Recebíveis Atuais - NeoService'!$N$5314:$HF$5314)),N('Recebíveis Atuais - NeoService'!$B$9:$B$5314=$B17))*AQ$12,0)</f>
        <v>136615.93000000002</v>
      </c>
      <c r="AR17" s="7" cm="1">
        <f t="array" ref="AR17">IFERROR(SUMPRODUCT((_xlfn.XLOOKUP(AR$15,'Recebíveis Atuais - NeoService'!$N$6:$HF$6,'Recebíveis Atuais - NeoService'!$N$9:$HF$9):_xlfn.XLOOKUP(AR$15,'Recebíveis Atuais - NeoService'!$N$6:$HF$6,'Recebíveis Atuais - NeoService'!$N$5314:$HF$5314)),N('Recebíveis Atuais - NeoService'!$B$9:$B$5314=$B17))*AR$12,0)</f>
        <v>126509.02000000002</v>
      </c>
      <c r="AS17" s="7" cm="1">
        <f t="array" ref="AS17">IFERROR(SUMPRODUCT((_xlfn.XLOOKUP(AS$15,'Recebíveis Atuais - NeoService'!$N$6:$HF$6,'Recebíveis Atuais - NeoService'!$N$9:$HF$9):_xlfn.XLOOKUP(AS$15,'Recebíveis Atuais - NeoService'!$N$6:$HF$6,'Recebíveis Atuais - NeoService'!$N$5314:$HF$5314)),N('Recebíveis Atuais - NeoService'!$B$9:$B$5314=$B17))*AS$12,0)</f>
        <v>132285.06000000003</v>
      </c>
      <c r="AT17" s="7" cm="1">
        <f t="array" ref="AT17">IFERROR(SUMPRODUCT((_xlfn.XLOOKUP(AT$15,'Recebíveis Atuais - NeoService'!$N$6:$HF$6,'Recebíveis Atuais - NeoService'!$N$9:$HF$9):_xlfn.XLOOKUP(AT$15,'Recebíveis Atuais - NeoService'!$N$6:$HF$6,'Recebíveis Atuais - NeoService'!$N$5314:$HF$5314)),N('Recebíveis Atuais - NeoService'!$B$9:$B$5314=$B17))*AT$12,0)</f>
        <v>135245.57</v>
      </c>
      <c r="AU17" s="7" cm="1">
        <f t="array" ref="AU17">IFERROR(SUMPRODUCT((_xlfn.XLOOKUP(AU$15,'Recebíveis Atuais - NeoService'!$N$6:$HF$6,'Recebíveis Atuais - NeoService'!$N$9:$HF$9):_xlfn.XLOOKUP(AU$15,'Recebíveis Atuais - NeoService'!$N$6:$HF$6,'Recebíveis Atuais - NeoService'!$N$5314:$HF$5314)),N('Recebíveis Atuais - NeoService'!$B$9:$B$5314=$B17))*AU$12,0)</f>
        <v>130068.74000000003</v>
      </c>
      <c r="AV17" s="7" cm="1">
        <f t="array" ref="AV17">IFERROR(SUMPRODUCT((_xlfn.XLOOKUP(AV$15,'Recebíveis Atuais - NeoService'!$N$6:$HF$6,'Recebíveis Atuais - NeoService'!$N$9:$HF$9):_xlfn.XLOOKUP(AV$15,'Recebíveis Atuais - NeoService'!$N$6:$HF$6,'Recebíveis Atuais - NeoService'!$N$5314:$HF$5314)),N('Recebíveis Atuais - NeoService'!$B$9:$B$5314=$B17))*AV$12,0)</f>
        <v>116937.02</v>
      </c>
      <c r="AW17" s="7" cm="1">
        <f t="array" ref="AW17">IFERROR(SUMPRODUCT((_xlfn.XLOOKUP(AW$15,'Recebíveis Atuais - NeoService'!$N$6:$HF$6,'Recebíveis Atuais - NeoService'!$N$9:$HF$9):_xlfn.XLOOKUP(AW$15,'Recebíveis Atuais - NeoService'!$N$6:$HF$6,'Recebíveis Atuais - NeoService'!$N$5314:$HF$5314)),N('Recebíveis Atuais - NeoService'!$B$9:$B$5314=$B17))*AW$12,0)</f>
        <v>121549.88000000002</v>
      </c>
      <c r="AX17" s="7" cm="1">
        <f t="array" ref="AX17">IFERROR(SUMPRODUCT((_xlfn.XLOOKUP(AX$15,'Recebíveis Atuais - NeoService'!$N$6:$HF$6,'Recebíveis Atuais - NeoService'!$N$9:$HF$9):_xlfn.XLOOKUP(AX$15,'Recebíveis Atuais - NeoService'!$N$6:$HF$6,'Recebíveis Atuais - NeoService'!$N$5314:$HF$5314)),N('Recebíveis Atuais - NeoService'!$B$9:$B$5314=$B17))*AX$12,0)</f>
        <v>112232.20999999999</v>
      </c>
      <c r="AY17" s="7" cm="1">
        <f t="array" ref="AY17">IFERROR(SUMPRODUCT((_xlfn.XLOOKUP(AY$15,'Recebíveis Atuais - NeoService'!$N$6:$HF$6,'Recebíveis Atuais - NeoService'!$N$9:$HF$9):_xlfn.XLOOKUP(AY$15,'Recebíveis Atuais - NeoService'!$N$6:$HF$6,'Recebíveis Atuais - NeoService'!$N$5314:$HF$5314)),N('Recebíveis Atuais - NeoService'!$B$9:$B$5314=$B17))*AY$12,0)</f>
        <v>112382.16</v>
      </c>
      <c r="AZ17" s="7" cm="1">
        <f t="array" ref="AZ17">IFERROR(SUMPRODUCT((_xlfn.XLOOKUP(AZ$15,'Recebíveis Atuais - NeoService'!$N$6:$HF$6,'Recebíveis Atuais - NeoService'!$N$9:$HF$9):_xlfn.XLOOKUP(AZ$15,'Recebíveis Atuais - NeoService'!$N$6:$HF$6,'Recebíveis Atuais - NeoService'!$N$5314:$HF$5314)),N('Recebíveis Atuais - NeoService'!$B$9:$B$5314=$B17))*AZ$12,0)</f>
        <v>109546.73000000001</v>
      </c>
      <c r="BA17" s="7" cm="1">
        <f t="array" ref="BA17">IFERROR(SUMPRODUCT((_xlfn.XLOOKUP(BA$15,'Recebíveis Atuais - NeoService'!$N$6:$HF$6,'Recebíveis Atuais - NeoService'!$N$9:$HF$9):_xlfn.XLOOKUP(BA$15,'Recebíveis Atuais - NeoService'!$N$6:$HF$6,'Recebíveis Atuais - NeoService'!$N$5314:$HF$5314)),N('Recebíveis Atuais - NeoService'!$B$9:$B$5314=$B17))*BA$12,0)</f>
        <v>109699.44999999998</v>
      </c>
      <c r="BB17" s="7" cm="1">
        <f t="array" ref="BB17">IFERROR(SUMPRODUCT((_xlfn.XLOOKUP(BB$15,'Recebíveis Atuais - NeoService'!$N$6:$HF$6,'Recebíveis Atuais - NeoService'!$N$9:$HF$9):_xlfn.XLOOKUP(BB$15,'Recebíveis Atuais - NeoService'!$N$6:$HF$6,'Recebíveis Atuais - NeoService'!$N$5314:$HF$5314)),N('Recebíveis Atuais - NeoService'!$B$9:$B$5314=$B17))*BB$12,0)</f>
        <v>123761.43999999999</v>
      </c>
      <c r="BC17" s="7" cm="1">
        <f t="array" ref="BC17">IFERROR(SUMPRODUCT((_xlfn.XLOOKUP(BC$15,'Recebíveis Atuais - NeoService'!$N$6:$HF$6,'Recebíveis Atuais - NeoService'!$N$9:$HF$9):_xlfn.XLOOKUP(BC$15,'Recebíveis Atuais - NeoService'!$N$6:$HF$6,'Recebíveis Atuais - NeoService'!$N$5314:$HF$5314)),N('Recebíveis Atuais - NeoService'!$B$9:$B$5314=$B17))*BC$12,0)</f>
        <v>118848.81000000001</v>
      </c>
      <c r="BD17" s="7" cm="1">
        <f t="array" ref="BD17">IFERROR(SUMPRODUCT((_xlfn.XLOOKUP(BD$15,'Recebíveis Atuais - NeoService'!$N$6:$HF$6,'Recebíveis Atuais - NeoService'!$N$9:$HF$9):_xlfn.XLOOKUP(BD$15,'Recebíveis Atuais - NeoService'!$N$6:$HF$6,'Recebíveis Atuais - NeoService'!$N$5314:$HF$5314)),N('Recebíveis Atuais - NeoService'!$B$9:$B$5314=$B17))*BD$12,0)</f>
        <v>106745.20999999999</v>
      </c>
      <c r="BE17" s="7" cm="1">
        <f t="array" ref="BE17">IFERROR(SUMPRODUCT((_xlfn.XLOOKUP(BE$15,'Recebíveis Atuais - NeoService'!$N$6:$HF$6,'Recebíveis Atuais - NeoService'!$N$9:$HF$9):_xlfn.XLOOKUP(BE$15,'Recebíveis Atuais - NeoService'!$N$6:$HF$6,'Recebíveis Atuais - NeoService'!$N$5314:$HF$5314)),N('Recebíveis Atuais - NeoService'!$B$9:$B$5314=$B17))*BE$12,0)</f>
        <v>115266.71</v>
      </c>
      <c r="BF17" s="7" cm="1">
        <f t="array" ref="BF17">IFERROR(SUMPRODUCT((_xlfn.XLOOKUP(BF$15,'Recebíveis Atuais - NeoService'!$N$6:$HF$6,'Recebíveis Atuais - NeoService'!$N$9:$HF$9):_xlfn.XLOOKUP(BF$15,'Recebíveis Atuais - NeoService'!$N$6:$HF$6,'Recebíveis Atuais - NeoService'!$N$5314:$HF$5314)),N('Recebíveis Atuais - NeoService'!$B$9:$B$5314=$B17))*BF$12,0)</f>
        <v>104295.72</v>
      </c>
      <c r="BG17" s="7" cm="1">
        <f t="array" ref="BG17">IFERROR(SUMPRODUCT((_xlfn.XLOOKUP(BG$15,'Recebíveis Atuais - NeoService'!$N$6:$HF$6,'Recebíveis Atuais - NeoService'!$N$9:$HF$9):_xlfn.XLOOKUP(BG$15,'Recebíveis Atuais - NeoService'!$N$6:$HF$6,'Recebíveis Atuais - NeoService'!$N$5314:$HF$5314)),N('Recebíveis Atuais - NeoService'!$B$9:$B$5314=$B17))*BG$12,0)</f>
        <v>104457.21</v>
      </c>
      <c r="BH17" s="7" cm="1">
        <f t="array" ref="BH17">IFERROR(SUMPRODUCT((_xlfn.XLOOKUP(BH$15,'Recebíveis Atuais - NeoService'!$N$6:$HF$6,'Recebíveis Atuais - NeoService'!$N$9:$HF$9):_xlfn.XLOOKUP(BH$15,'Recebíveis Atuais - NeoService'!$N$6:$HF$6,'Recebíveis Atuais - NeoService'!$N$5314:$HF$5314)),N('Recebíveis Atuais - NeoService'!$B$9:$B$5314=$B17))*BH$12,0)</f>
        <v>103632.69</v>
      </c>
      <c r="BI17" s="7" cm="1">
        <f t="array" ref="BI17">IFERROR(SUMPRODUCT((_xlfn.XLOOKUP(BI$15,'Recebíveis Atuais - NeoService'!$N$6:$HF$6,'Recebíveis Atuais - NeoService'!$N$9:$HF$9):_xlfn.XLOOKUP(BI$15,'Recebíveis Atuais - NeoService'!$N$6:$HF$6,'Recebíveis Atuais - NeoService'!$N$5314:$HF$5314)),N('Recebíveis Atuais - NeoService'!$B$9:$B$5314=$B17))*BI$12,0)</f>
        <v>103278.53</v>
      </c>
      <c r="BJ17" s="7" cm="1">
        <f t="array" ref="BJ17">IFERROR(SUMPRODUCT((_xlfn.XLOOKUP(BJ$15,'Recebíveis Atuais - NeoService'!$N$6:$HF$6,'Recebíveis Atuais - NeoService'!$N$9:$HF$9):_xlfn.XLOOKUP(BJ$15,'Recebíveis Atuais - NeoService'!$N$6:$HF$6,'Recebíveis Atuais - NeoService'!$N$5314:$HF$5314)),N('Recebíveis Atuais - NeoService'!$B$9:$B$5314=$B17))*BJ$12,0)</f>
        <v>87519.26</v>
      </c>
      <c r="BK17" s="7" cm="1">
        <f t="array" ref="BK17">IFERROR(SUMPRODUCT((_xlfn.XLOOKUP(BK$15,'Recebíveis Atuais - NeoService'!$N$6:$HF$6,'Recebíveis Atuais - NeoService'!$N$9:$HF$9):_xlfn.XLOOKUP(BK$15,'Recebíveis Atuais - NeoService'!$N$6:$HF$6,'Recebíveis Atuais - NeoService'!$N$5314:$HF$5314)),N('Recebíveis Atuais - NeoService'!$B$9:$B$5314=$B17))*BK$12,0)</f>
        <v>87686.82</v>
      </c>
      <c r="BL17" s="7" cm="1">
        <f t="array" ref="BL17">IFERROR(SUMPRODUCT((_xlfn.XLOOKUP(BL$15,'Recebíveis Atuais - NeoService'!$N$6:$HF$6,'Recebíveis Atuais - NeoService'!$N$9:$HF$9):_xlfn.XLOOKUP(BL$15,'Recebíveis Atuais - NeoService'!$N$6:$HF$6,'Recebíveis Atuais - NeoService'!$N$5314:$HF$5314)),N('Recebíveis Atuais - NeoService'!$B$9:$B$5314=$B17))*BL$12,0)</f>
        <v>85309.01999999999</v>
      </c>
      <c r="BM17" s="7" cm="1">
        <f t="array" ref="BM17">IFERROR(SUMPRODUCT((_xlfn.XLOOKUP(BM$15,'Recebíveis Atuais - NeoService'!$N$6:$HF$6,'Recebíveis Atuais - NeoService'!$N$9:$HF$9):_xlfn.XLOOKUP(BM$15,'Recebíveis Atuais - NeoService'!$N$6:$HF$6,'Recebíveis Atuais - NeoService'!$N$5314:$HF$5314)),N('Recebíveis Atuais - NeoService'!$B$9:$B$5314=$B17))*BM$12,0)</f>
        <v>85479.75</v>
      </c>
      <c r="BN17" s="7" cm="1">
        <f t="array" ref="BN17">IFERROR(SUMPRODUCT((_xlfn.XLOOKUP(BN$15,'Recebíveis Atuais - NeoService'!$N$6:$HF$6,'Recebíveis Atuais - NeoService'!$N$9:$HF$9):_xlfn.XLOOKUP(BN$15,'Recebíveis Atuais - NeoService'!$N$6:$HF$6,'Recebíveis Atuais - NeoService'!$N$5314:$HF$5314)),N('Recebíveis Atuais - NeoService'!$B$9:$B$5314=$B17))*BN$12,0)</f>
        <v>97664.859999999986</v>
      </c>
      <c r="BO17" s="7" cm="1">
        <f t="array" ref="BO17">IFERROR(SUMPRODUCT((_xlfn.XLOOKUP(BO$15,'Recebíveis Atuais - NeoService'!$N$6:$HF$6,'Recebíveis Atuais - NeoService'!$N$9:$HF$9):_xlfn.XLOOKUP(BO$15,'Recebíveis Atuais - NeoService'!$N$6:$HF$6,'Recebíveis Atuais - NeoService'!$N$5314:$HF$5314)),N('Recebíveis Atuais - NeoService'!$B$9:$B$5314=$B17))*BO$12,0)</f>
        <v>78837.080000000016</v>
      </c>
      <c r="BP17" s="7" cm="1">
        <f t="array" ref="BP17">IFERROR(SUMPRODUCT((_xlfn.XLOOKUP(BP$15,'Recebíveis Atuais - NeoService'!$N$6:$HF$6,'Recebíveis Atuais - NeoService'!$N$9:$HF$9):_xlfn.XLOOKUP(BP$15,'Recebíveis Atuais - NeoService'!$N$6:$HF$6,'Recebíveis Atuais - NeoService'!$N$5314:$HF$5314)),N('Recebíveis Atuais - NeoService'!$B$9:$B$5314=$B17))*BP$12,0)</f>
        <v>74118.12</v>
      </c>
      <c r="BQ17" s="7" cm="1">
        <f t="array" ref="BQ17">IFERROR(SUMPRODUCT((_xlfn.XLOOKUP(BQ$15,'Recebíveis Atuais - NeoService'!$N$6:$HF$6,'Recebíveis Atuais - NeoService'!$N$9:$HF$9):_xlfn.XLOOKUP(BQ$15,'Recebíveis Atuais - NeoService'!$N$6:$HF$6,'Recebíveis Atuais - NeoService'!$N$5314:$HF$5314)),N('Recebíveis Atuais - NeoService'!$B$9:$B$5314=$B17))*BQ$12,0)</f>
        <v>82658.28</v>
      </c>
      <c r="BR17" s="7" cm="1">
        <f t="array" ref="BR17">IFERROR(SUMPRODUCT((_xlfn.XLOOKUP(BR$15,'Recebíveis Atuais - NeoService'!$N$6:$HF$6,'Recebíveis Atuais - NeoService'!$N$9:$HF$9):_xlfn.XLOOKUP(BR$15,'Recebíveis Atuais - NeoService'!$N$6:$HF$6,'Recebíveis Atuais - NeoService'!$N$5314:$HF$5314)),N('Recebíveis Atuais - NeoService'!$B$9:$B$5314=$B17))*BR$12,0)</f>
        <v>72851.639999999985</v>
      </c>
      <c r="BS17" s="7" cm="1">
        <f t="array" ref="BS17">IFERROR(SUMPRODUCT((_xlfn.XLOOKUP(BS$15,'Recebíveis Atuais - NeoService'!$N$6:$HF$6,'Recebíveis Atuais - NeoService'!$N$9:$HF$9):_xlfn.XLOOKUP(BS$15,'Recebíveis Atuais - NeoService'!$N$6:$HF$6,'Recebíveis Atuais - NeoService'!$N$5314:$HF$5314)),N('Recebíveis Atuais - NeoService'!$B$9:$B$5314=$B17))*BS$12,0)</f>
        <v>73032.139999999985</v>
      </c>
      <c r="BT17" s="7" cm="1">
        <f t="array" ref="BT17">IFERROR(SUMPRODUCT((_xlfn.XLOOKUP(BT$15,'Recebíveis Atuais - NeoService'!$N$6:$HF$6,'Recebíveis Atuais - NeoService'!$N$9:$HF$9):_xlfn.XLOOKUP(BT$15,'Recebíveis Atuais - NeoService'!$N$6:$HF$6,'Recebíveis Atuais - NeoService'!$N$5314:$HF$5314)),N('Recebíveis Atuais - NeoService'!$B$9:$B$5314=$B17))*BT$12,0)</f>
        <v>73214.289999999994</v>
      </c>
      <c r="BU17" s="7" cm="1">
        <f t="array" ref="BU17">IFERROR(SUMPRODUCT((_xlfn.XLOOKUP(BU$15,'Recebíveis Atuais - NeoService'!$N$6:$HF$6,'Recebíveis Atuais - NeoService'!$N$9:$HF$9):_xlfn.XLOOKUP(BU$15,'Recebíveis Atuais - NeoService'!$N$6:$HF$6,'Recebíveis Atuais - NeoService'!$N$5314:$HF$5314)),N('Recebíveis Atuais - NeoService'!$B$9:$B$5314=$B17))*BU$12,0)</f>
        <v>79833.270000000019</v>
      </c>
      <c r="BV17" s="7" cm="1">
        <f t="array" ref="BV17">IFERROR(SUMPRODUCT((_xlfn.XLOOKUP(BV$15,'Recebíveis Atuais - NeoService'!$N$6:$HF$6,'Recebíveis Atuais - NeoService'!$N$9:$HF$9):_xlfn.XLOOKUP(BV$15,'Recebíveis Atuais - NeoService'!$N$6:$HF$6,'Recebíveis Atuais - NeoService'!$N$5314:$HF$5314)),N('Recebíveis Atuais - NeoService'!$B$9:$B$5314=$B17))*BV$12,0)</f>
        <v>73583.710000000006</v>
      </c>
      <c r="BW17" s="7" cm="1">
        <f t="array" ref="BW17">IFERROR(SUMPRODUCT((_xlfn.XLOOKUP(BW$15,'Recebíveis Atuais - NeoService'!$N$6:$HF$6,'Recebíveis Atuais - NeoService'!$N$9:$HF$9):_xlfn.XLOOKUP(BW$15,'Recebíveis Atuais - NeoService'!$N$6:$HF$6,'Recebíveis Atuais - NeoService'!$N$5314:$HF$5314)),N('Recebíveis Atuais - NeoService'!$B$9:$B$5314=$B17))*BW$12,0)</f>
        <v>73771.00999999998</v>
      </c>
      <c r="BX17" s="7" cm="1">
        <f t="array" ref="BX17">IFERROR(SUMPRODUCT((_xlfn.XLOOKUP(BX$15,'Recebíveis Atuais - NeoService'!$N$6:$HF$6,'Recebíveis Atuais - NeoService'!$N$9:$HF$9):_xlfn.XLOOKUP(BX$15,'Recebíveis Atuais - NeoService'!$N$6:$HF$6,'Recebíveis Atuais - NeoService'!$N$5314:$HF$5314)),N('Recebíveis Atuais - NeoService'!$B$9:$B$5314=$B17))*BX$12,0)</f>
        <v>73960.06</v>
      </c>
      <c r="BY17" s="7" cm="1">
        <f t="array" ref="BY17">IFERROR(SUMPRODUCT((_xlfn.XLOOKUP(BY$15,'Recebíveis Atuais - NeoService'!$N$6:$HF$6,'Recebíveis Atuais - NeoService'!$N$9:$HF$9):_xlfn.XLOOKUP(BY$15,'Recebíveis Atuais - NeoService'!$N$6:$HF$6,'Recebíveis Atuais - NeoService'!$N$5314:$HF$5314)),N('Recebíveis Atuais - NeoService'!$B$9:$B$5314=$B17))*BY$12,0)</f>
        <v>72136.479999999996</v>
      </c>
      <c r="BZ17" s="7" cm="1">
        <f t="array" ref="BZ17">IFERROR(SUMPRODUCT((_xlfn.XLOOKUP(BZ$15,'Recebíveis Atuais - NeoService'!$N$6:$HF$6,'Recebíveis Atuais - NeoService'!$N$9:$HF$9):_xlfn.XLOOKUP(BZ$15,'Recebíveis Atuais - NeoService'!$N$6:$HF$6,'Recebíveis Atuais - NeoService'!$N$5314:$HF$5314)),N('Recebíveis Atuais - NeoService'!$B$9:$B$5314=$B17))*BZ$12,0)</f>
        <v>86236.87</v>
      </c>
      <c r="CA17" s="7" cm="1">
        <f t="array" ref="CA17">IFERROR(SUMPRODUCT((_xlfn.XLOOKUP(CA$15,'Recebíveis Atuais - NeoService'!$N$6:$HF$6,'Recebíveis Atuais - NeoService'!$N$9:$HF$9):_xlfn.XLOOKUP(CA$15,'Recebíveis Atuais - NeoService'!$N$6:$HF$6,'Recebíveis Atuais - NeoService'!$N$5314:$HF$5314)),N('Recebíveis Atuais - NeoService'!$B$9:$B$5314=$B17))*CA$12,0)</f>
        <v>71081.159999999989</v>
      </c>
      <c r="CB17" s="7" cm="1">
        <f t="array" ref="CB17">IFERROR(SUMPRODUCT((_xlfn.XLOOKUP(CB$15,'Recebíveis Atuais - NeoService'!$N$6:$HF$6,'Recebíveis Atuais - NeoService'!$N$9:$HF$9):_xlfn.XLOOKUP(CB$15,'Recebíveis Atuais - NeoService'!$N$6:$HF$6,'Recebíveis Atuais - NeoService'!$N$5314:$HF$5314)),N('Recebíveis Atuais - NeoService'!$B$9:$B$5314=$B17))*CB$12,0)</f>
        <v>71277.37</v>
      </c>
      <c r="CC17" s="7" cm="1">
        <f t="array" ref="CC17">IFERROR(SUMPRODUCT((_xlfn.XLOOKUP(CC$15,'Recebíveis Atuais - NeoService'!$N$6:$HF$6,'Recebíveis Atuais - NeoService'!$N$9:$HF$9):_xlfn.XLOOKUP(CC$15,'Recebíveis Atuais - NeoService'!$N$6:$HF$6,'Recebíveis Atuais - NeoService'!$N$5314:$HF$5314)),N('Recebíveis Atuais - NeoService'!$B$9:$B$5314=$B17))*CC$12,0)</f>
        <v>79838.36</v>
      </c>
      <c r="CD17" s="7" cm="1">
        <f t="array" ref="CD17">IFERROR(SUMPRODUCT((_xlfn.XLOOKUP(CD$15,'Recebíveis Atuais - NeoService'!$N$6:$HF$6,'Recebíveis Atuais - NeoService'!$N$9:$HF$9):_xlfn.XLOOKUP(CD$15,'Recebíveis Atuais - NeoService'!$N$6:$HF$6,'Recebíveis Atuais - NeoService'!$N$5314:$HF$5314)),N('Recebíveis Atuais - NeoService'!$B$9:$B$5314=$B17))*CD$12,0)</f>
        <v>70031.73000000001</v>
      </c>
      <c r="CE17" s="7" cm="1">
        <f t="array" ref="CE17">IFERROR(SUMPRODUCT((_xlfn.XLOOKUP(CE$15,'Recebíveis Atuais - NeoService'!$N$6:$HF$6,'Recebíveis Atuais - NeoService'!$N$9:$HF$9):_xlfn.XLOOKUP(CE$15,'Recebíveis Atuais - NeoService'!$N$6:$HF$6,'Recebíveis Atuais - NeoService'!$N$5314:$HF$5314)),N('Recebíveis Atuais - NeoService'!$B$9:$B$5314=$B17))*CE$12,0)</f>
        <v>70233.479999999981</v>
      </c>
      <c r="CF17" s="7" cm="1">
        <f t="array" ref="CF17">IFERROR(SUMPRODUCT((_xlfn.XLOOKUP(CF$15,'Recebíveis Atuais - NeoService'!$N$6:$HF$6,'Recebíveis Atuais - NeoService'!$N$9:$HF$9):_xlfn.XLOOKUP(CF$15,'Recebíveis Atuais - NeoService'!$N$6:$HF$6,'Recebíveis Atuais - NeoService'!$N$5314:$HF$5314)),N('Recebíveis Atuais - NeoService'!$B$9:$B$5314=$B17))*CF$12,0)</f>
        <v>70437.099999999991</v>
      </c>
      <c r="CG17" s="7" cm="1">
        <f t="array" ref="CG17">IFERROR(SUMPRODUCT((_xlfn.XLOOKUP(CG$15,'Recebíveis Atuais - NeoService'!$N$6:$HF$6,'Recebíveis Atuais - NeoService'!$N$9:$HF$9):_xlfn.XLOOKUP(CG$15,'Recebíveis Atuais - NeoService'!$N$6:$HF$6,'Recebíveis Atuais - NeoService'!$N$5314:$HF$5314)),N('Recebíveis Atuais - NeoService'!$B$9:$B$5314=$B17))*CG$12,0)</f>
        <v>74736.070000000007</v>
      </c>
      <c r="CH17" s="7" cm="1">
        <f t="array" ref="CH17">IFERROR(SUMPRODUCT((_xlfn.XLOOKUP(CH$15,'Recebíveis Atuais - NeoService'!$N$6:$HF$6,'Recebíveis Atuais - NeoService'!$N$9:$HF$9):_xlfn.XLOOKUP(CH$15,'Recebíveis Atuais - NeoService'!$N$6:$HF$6,'Recebíveis Atuais - NeoService'!$N$5314:$HF$5314)),N('Recebíveis Atuais - NeoService'!$B$9:$B$5314=$B17))*CH$12,0)</f>
        <v>68508.390000000014</v>
      </c>
      <c r="CI17" s="7" cm="1">
        <f t="array" ref="CI17">IFERROR(SUMPRODUCT((_xlfn.XLOOKUP(CI$15,'Recebíveis Atuais - NeoService'!$N$6:$HF$6,'Recebíveis Atuais - NeoService'!$N$9:$HF$9):_xlfn.XLOOKUP(CI$15,'Recebíveis Atuais - NeoService'!$N$6:$HF$6,'Recebíveis Atuais - NeoService'!$N$5314:$HF$5314)),N('Recebíveis Atuais - NeoService'!$B$9:$B$5314=$B17))*CI$12,0)</f>
        <v>68717.790000000008</v>
      </c>
      <c r="CJ17" s="7" cm="1">
        <f t="array" ref="CJ17">IFERROR(SUMPRODUCT((_xlfn.XLOOKUP(CJ$15,'Recebíveis Atuais - NeoService'!$N$6:$HF$6,'Recebíveis Atuais - NeoService'!$N$9:$HF$9):_xlfn.XLOOKUP(CJ$15,'Recebíveis Atuais - NeoService'!$N$6:$HF$6,'Recebíveis Atuais - NeoService'!$N$5314:$HF$5314)),N('Recebíveis Atuais - NeoService'!$B$9:$B$5314=$B17))*CJ$12,0)</f>
        <v>68929.08</v>
      </c>
      <c r="CK17" s="7" cm="1">
        <f t="array" ref="CK17">IFERROR(SUMPRODUCT((_xlfn.XLOOKUP(CK$15,'Recebíveis Atuais - NeoService'!$N$6:$HF$6,'Recebíveis Atuais - NeoService'!$N$9:$HF$9):_xlfn.XLOOKUP(CK$15,'Recebíveis Atuais - NeoService'!$N$6:$HF$6,'Recebíveis Atuais - NeoService'!$N$5314:$HF$5314)),N('Recebíveis Atuais - NeoService'!$B$9:$B$5314=$B17))*CK$12,0)</f>
        <v>69142.399999999994</v>
      </c>
      <c r="CL17" s="7" cm="1">
        <f t="array" ref="CL17">IFERROR(SUMPRODUCT((_xlfn.XLOOKUP(CL$15,'Recebíveis Atuais - NeoService'!$N$6:$HF$6,'Recebíveis Atuais - NeoService'!$N$9:$HF$9):_xlfn.XLOOKUP(CL$15,'Recebíveis Atuais - NeoService'!$N$6:$HF$6,'Recebíveis Atuais - NeoService'!$N$5314:$HF$5314)),N('Recebíveis Atuais - NeoService'!$B$9:$B$5314=$B17))*CL$12,0)</f>
        <v>83265.489999999991</v>
      </c>
      <c r="CM17" s="7" cm="1">
        <f t="array" ref="CM17">IFERROR(SUMPRODUCT((_xlfn.XLOOKUP(CM$15,'Recebíveis Atuais - NeoService'!$N$6:$HF$6,'Recebíveis Atuais - NeoService'!$N$9:$HF$9):_xlfn.XLOOKUP(CM$15,'Recebíveis Atuais - NeoService'!$N$6:$HF$6,'Recebíveis Atuais - NeoService'!$N$5314:$HF$5314)),N('Recebíveis Atuais - NeoService'!$B$9:$B$5314=$B17))*CM$12,0)</f>
        <v>69574.98000000001</v>
      </c>
      <c r="CN17" s="7" cm="1">
        <f t="array" ref="CN17">IFERROR(SUMPRODUCT((_xlfn.XLOOKUP(CN$15,'Recebíveis Atuais - NeoService'!$N$6:$HF$6,'Recebíveis Atuais - NeoService'!$N$9:$HF$9):_xlfn.XLOOKUP(CN$15,'Recebíveis Atuais - NeoService'!$N$6:$HF$6,'Recebíveis Atuais - NeoService'!$N$5314:$HF$5314)),N('Recebíveis Atuais - NeoService'!$B$9:$B$5314=$B17))*CN$12,0)</f>
        <v>67698.459999999992</v>
      </c>
      <c r="CO17" s="7" cm="1">
        <f t="array" ref="CO17">IFERROR(SUMPRODUCT((_xlfn.XLOOKUP(CO$15,'Recebíveis Atuais - NeoService'!$N$6:$HF$6,'Recebíveis Atuais - NeoService'!$N$9:$HF$9):_xlfn.XLOOKUP(CO$15,'Recebíveis Atuais - NeoService'!$N$6:$HF$6,'Recebíveis Atuais - NeoService'!$N$5314:$HF$5314)),N('Recebíveis Atuais - NeoService'!$B$9:$B$5314=$B17))*CO$12,0)</f>
        <v>76282.83</v>
      </c>
      <c r="CP17" s="7" cm="1">
        <f t="array" ref="CP17">IFERROR(SUMPRODUCT((_xlfn.XLOOKUP(CP$15,'Recebíveis Atuais - NeoService'!$N$6:$HF$6,'Recebíveis Atuais - NeoService'!$N$9:$HF$9):_xlfn.XLOOKUP(CP$15,'Recebíveis Atuais - NeoService'!$N$6:$HF$6,'Recebíveis Atuais - NeoService'!$N$5314:$HF$5314)),N('Recebíveis Atuais - NeoService'!$B$9:$B$5314=$B17))*CP$12,0)</f>
        <v>68143.280000000013</v>
      </c>
      <c r="CQ17" s="7" cm="1">
        <f t="array" ref="CQ17">IFERROR(SUMPRODUCT((_xlfn.XLOOKUP(CQ$15,'Recebíveis Atuais - NeoService'!$N$6:$HF$6,'Recebíveis Atuais - NeoService'!$N$9:$HF$9):_xlfn.XLOOKUP(CQ$15,'Recebíveis Atuais - NeoService'!$N$6:$HF$6,'Recebíveis Atuais - NeoService'!$N$5314:$HF$5314)),N('Recebíveis Atuais - NeoService'!$B$9:$B$5314=$B17))*CQ$12,0)</f>
        <v>68368.800000000017</v>
      </c>
      <c r="CR17" s="7" cm="1">
        <f t="array" ref="CR17">IFERROR(SUMPRODUCT((_xlfn.XLOOKUP(CR$15,'Recebíveis Atuais - NeoService'!$N$6:$HF$6,'Recebíveis Atuais - NeoService'!$N$9:$HF$9):_xlfn.XLOOKUP(CR$15,'Recebíveis Atuais - NeoService'!$N$6:$HF$6,'Recebíveis Atuais - NeoService'!$N$5314:$HF$5314)),N('Recebíveis Atuais - NeoService'!$B$9:$B$5314=$B17))*CR$12,0)</f>
        <v>68596.439999999988</v>
      </c>
      <c r="CS17" s="7" cm="1">
        <f t="array" ref="CS17">IFERROR(SUMPRODUCT((_xlfn.XLOOKUP(CS$15,'Recebíveis Atuais - NeoService'!$N$6:$HF$6,'Recebíveis Atuais - NeoService'!$N$9:$HF$9):_xlfn.XLOOKUP(CS$15,'Recebíveis Atuais - NeoService'!$N$6:$HF$6,'Recebíveis Atuais - NeoService'!$N$5314:$HF$5314)),N('Recebíveis Atuais - NeoService'!$B$9:$B$5314=$B17))*CS$12,0)</f>
        <v>75261.330000000016</v>
      </c>
      <c r="CT17" s="7" cm="1">
        <f t="array" ref="CT17">IFERROR(SUMPRODUCT((_xlfn.XLOOKUP(CT$15,'Recebíveis Atuais - NeoService'!$N$6:$HF$6,'Recebíveis Atuais - NeoService'!$N$9:$HF$9):_xlfn.XLOOKUP(CT$15,'Recebíveis Atuais - NeoService'!$N$6:$HF$6,'Recebíveis Atuais - NeoService'!$N$5314:$HF$5314)),N('Recebíveis Atuais - NeoService'!$B$9:$B$5314=$B17))*CT$12,0)</f>
        <v>69058.13</v>
      </c>
      <c r="CU17" s="7" cm="1">
        <f t="array" ref="CU17">IFERROR(SUMPRODUCT((_xlfn.XLOOKUP(CU$15,'Recebíveis Atuais - NeoService'!$N$6:$HF$6,'Recebíveis Atuais - NeoService'!$N$9:$HF$9):_xlfn.XLOOKUP(CU$15,'Recebíveis Atuais - NeoService'!$N$6:$HF$6,'Recebíveis Atuais - NeoService'!$N$5314:$HF$5314)),N('Recebíveis Atuais - NeoService'!$B$9:$B$5314=$B17))*CU$12,0)</f>
        <v>69292.189999999988</v>
      </c>
      <c r="CV17" s="7" cm="1">
        <f t="array" ref="CV17">IFERROR(SUMPRODUCT((_xlfn.XLOOKUP(CV$15,'Recebíveis Atuais - NeoService'!$N$6:$HF$6,'Recebíveis Atuais - NeoService'!$N$9:$HF$9):_xlfn.XLOOKUP(CV$15,'Recebíveis Atuais - NeoService'!$N$6:$HF$6,'Recebíveis Atuais - NeoService'!$N$5314:$HF$5314)),N('Recebíveis Atuais - NeoService'!$B$9:$B$5314=$B17))*CV$12,0)</f>
        <v>69528.450000000012</v>
      </c>
      <c r="CW17" s="7" cm="1">
        <f t="array" ref="CW17">IFERROR(SUMPRODUCT((_xlfn.XLOOKUP(CW$15,'Recebíveis Atuais - NeoService'!$N$6:$HF$6,'Recebíveis Atuais - NeoService'!$N$9:$HF$9):_xlfn.XLOOKUP(CW$15,'Recebíveis Atuais - NeoService'!$N$6:$HF$6,'Recebíveis Atuais - NeoService'!$N$5314:$HF$5314)),N('Recebíveis Atuais - NeoService'!$B$9:$B$5314=$B17))*CW$12,0)</f>
        <v>69766.930000000008</v>
      </c>
      <c r="CX17" s="7" cm="1">
        <f t="array" ref="CX17">IFERROR(SUMPRODUCT((_xlfn.XLOOKUP(CX$15,'Recebíveis Atuais - NeoService'!$N$6:$HF$6,'Recebíveis Atuais - NeoService'!$N$9:$HF$9):_xlfn.XLOOKUP(CX$15,'Recebíveis Atuais - NeoService'!$N$6:$HF$6,'Recebíveis Atuais - NeoService'!$N$5314:$HF$5314)),N('Recebíveis Atuais - NeoService'!$B$9:$B$5314=$B17))*CX$12,0)</f>
        <v>83915.43</v>
      </c>
      <c r="CY17" s="7" cm="1">
        <f t="array" ref="CY17">IFERROR(SUMPRODUCT((_xlfn.XLOOKUP(CY$15,'Recebíveis Atuais - NeoService'!$N$6:$HF$6,'Recebíveis Atuais - NeoService'!$N$9:$HF$9):_xlfn.XLOOKUP(CY$15,'Recebíveis Atuais - NeoService'!$N$6:$HF$6,'Recebíveis Atuais - NeoService'!$N$5314:$HF$5314)),N('Recebíveis Atuais - NeoService'!$B$9:$B$5314=$B17))*CY$12,0)</f>
        <v>70250.59</v>
      </c>
      <c r="CZ17" s="7" cm="1">
        <f t="array" ref="CZ17">IFERROR(SUMPRODUCT((_xlfn.XLOOKUP(CZ$15,'Recebíveis Atuais - NeoService'!$N$6:$HF$6,'Recebíveis Atuais - NeoService'!$N$9:$HF$9):_xlfn.XLOOKUP(CZ$15,'Recebíveis Atuais - NeoService'!$N$6:$HF$6,'Recebíveis Atuais - NeoService'!$N$5314:$HF$5314)),N('Recebíveis Atuais - NeoService'!$B$9:$B$5314=$B17))*CZ$12,0)</f>
        <v>70495.81</v>
      </c>
      <c r="DA17" s="7" cm="1">
        <f t="array" ref="DA17">IFERROR(SUMPRODUCT((_xlfn.XLOOKUP(DA$15,'Recebíveis Atuais - NeoService'!$N$6:$HF$6,'Recebíveis Atuais - NeoService'!$N$9:$HF$9):_xlfn.XLOOKUP(DA$15,'Recebíveis Atuais - NeoService'!$N$6:$HF$6,'Recebíveis Atuais - NeoService'!$N$5314:$HF$5314)),N('Recebíveis Atuais - NeoService'!$B$9:$B$5314=$B17))*DA$12,0)</f>
        <v>79106.299999999974</v>
      </c>
      <c r="DB17" s="7" cm="1">
        <f t="array" ref="DB17">IFERROR(SUMPRODUCT((_xlfn.XLOOKUP(DB$15,'Recebíveis Atuais - NeoService'!$N$6:$HF$6,'Recebíveis Atuais - NeoService'!$N$9:$HF$9):_xlfn.XLOOKUP(DB$15,'Recebíveis Atuais - NeoService'!$N$6:$HF$6,'Recebíveis Atuais - NeoService'!$N$5314:$HF$5314)),N('Recebíveis Atuais - NeoService'!$B$9:$B$5314=$B17))*DB$12,0)</f>
        <v>70993.13</v>
      </c>
      <c r="DC17" s="7" cm="1">
        <f t="array" ref="DC17">IFERROR(SUMPRODUCT((_xlfn.XLOOKUP(DC$15,'Recebíveis Atuais - NeoService'!$N$6:$HF$6,'Recebíveis Atuais - NeoService'!$N$9:$HF$9):_xlfn.XLOOKUP(DC$15,'Recebíveis Atuais - NeoService'!$N$6:$HF$6,'Recebíveis Atuais - NeoService'!$N$5314:$HF$5314)),N('Recebíveis Atuais - NeoService'!$B$9:$B$5314=$B17))*DC$12,0)</f>
        <v>71245.290000000008</v>
      </c>
      <c r="DD17" s="7" cm="1">
        <f t="array" ref="DD17">IFERROR(SUMPRODUCT((_xlfn.XLOOKUP(DD$15,'Recebíveis Atuais - NeoService'!$N$6:$HF$6,'Recebíveis Atuais - NeoService'!$N$9:$HF$9):_xlfn.XLOOKUP(DD$15,'Recebíveis Atuais - NeoService'!$N$6:$HF$6,'Recebíveis Atuais - NeoService'!$N$5314:$HF$5314)),N('Recebíveis Atuais - NeoService'!$B$9:$B$5314=$B17))*DD$12,0)</f>
        <v>71499.83</v>
      </c>
      <c r="DE17" s="7" cm="1">
        <f t="array" ref="DE17">IFERROR(SUMPRODUCT((_xlfn.XLOOKUP(DE$15,'Recebíveis Atuais - NeoService'!$N$6:$HF$6,'Recebíveis Atuais - NeoService'!$N$9:$HF$9):_xlfn.XLOOKUP(DE$15,'Recebíveis Atuais - NeoService'!$N$6:$HF$6,'Recebíveis Atuais - NeoService'!$N$5314:$HF$5314)),N('Recebíveis Atuais - NeoService'!$B$9:$B$5314=$B17))*DE$12,0)</f>
        <v>78191.839999999997</v>
      </c>
      <c r="DF17" s="7" cm="1">
        <f t="array" ref="DF17">IFERROR(SUMPRODUCT((_xlfn.XLOOKUP(DF$15,'Recebíveis Atuais - NeoService'!$N$6:$HF$6,'Recebíveis Atuais - NeoService'!$N$9:$HF$9):_xlfn.XLOOKUP(DF$15,'Recebíveis Atuais - NeoService'!$N$6:$HF$6,'Recebíveis Atuais - NeoService'!$N$5314:$HF$5314)),N('Recebíveis Atuais - NeoService'!$B$9:$B$5314=$B17))*DF$12,0)</f>
        <v>72016.040000000008</v>
      </c>
      <c r="DG17" s="7" cm="1">
        <f t="array" ref="DG17">IFERROR(SUMPRODUCT((_xlfn.XLOOKUP(DG$15,'Recebíveis Atuais - NeoService'!$N$6:$HF$6,'Recebíveis Atuais - NeoService'!$N$9:$HF$9):_xlfn.XLOOKUP(DG$15,'Recebíveis Atuais - NeoService'!$N$6:$HF$6,'Recebíveis Atuais - NeoService'!$N$5314:$HF$5314)),N('Recebíveis Atuais - NeoService'!$B$9:$B$5314=$B17))*DG$12,0)</f>
        <v>72277.760000000009</v>
      </c>
      <c r="DH17" s="7" cm="1">
        <f t="array" ref="DH17">IFERROR(SUMPRODUCT((_xlfn.XLOOKUP(DH$15,'Recebíveis Atuais - NeoService'!$N$6:$HF$6,'Recebíveis Atuais - NeoService'!$N$9:$HF$9):_xlfn.XLOOKUP(DH$15,'Recebíveis Atuais - NeoService'!$N$6:$HF$6,'Recebíveis Atuais - NeoService'!$N$5314:$HF$5314)),N('Recebíveis Atuais - NeoService'!$B$9:$B$5314=$B17))*DH$12,0)</f>
        <v>72541.939999999988</v>
      </c>
      <c r="DI17" s="7" cm="1">
        <f t="array" ref="DI17">IFERROR(SUMPRODUCT((_xlfn.XLOOKUP(DI$15,'Recebíveis Atuais - NeoService'!$N$6:$HF$6,'Recebíveis Atuais - NeoService'!$N$9:$HF$9):_xlfn.XLOOKUP(DI$15,'Recebíveis Atuais - NeoService'!$N$6:$HF$6,'Recebíveis Atuais - NeoService'!$N$5314:$HF$5314)),N('Recebíveis Atuais - NeoService'!$B$9:$B$5314=$B17))*DI$12,0)</f>
        <v>72808.62</v>
      </c>
      <c r="DJ17" s="7" cm="1">
        <f t="array" ref="DJ17">IFERROR(SUMPRODUCT((_xlfn.XLOOKUP(DJ$15,'Recebíveis Atuais - NeoService'!$N$6:$HF$6,'Recebíveis Atuais - NeoService'!$N$9:$HF$9):_xlfn.XLOOKUP(DJ$15,'Recebíveis Atuais - NeoService'!$N$6:$HF$6,'Recebíveis Atuais - NeoService'!$N$5314:$HF$5314)),N('Recebíveis Atuais - NeoService'!$B$9:$B$5314=$B17))*DJ$12,0)</f>
        <v>86985.57</v>
      </c>
      <c r="DK17" s="7" cm="1">
        <f t="array" ref="DK17">IFERROR(SUMPRODUCT((_xlfn.XLOOKUP(DK$15,'Recebíveis Atuais - NeoService'!$N$6:$HF$6,'Recebíveis Atuais - NeoService'!$N$9:$HF$9):_xlfn.XLOOKUP(DK$15,'Recebíveis Atuais - NeoService'!$N$6:$HF$6,'Recebíveis Atuais - NeoService'!$N$5314:$HF$5314)),N('Recebíveis Atuais - NeoService'!$B$9:$B$5314=$B17))*DK$12,0)</f>
        <v>73349.419999999984</v>
      </c>
      <c r="DL17" s="7" cm="1">
        <f t="array" ref="DL17">IFERROR(SUMPRODUCT((_xlfn.XLOOKUP(DL$15,'Recebíveis Atuais - NeoService'!$N$6:$HF$6,'Recebíveis Atuais - NeoService'!$N$9:$HF$9):_xlfn.XLOOKUP(DL$15,'Recebíveis Atuais - NeoService'!$N$6:$HF$6,'Recebíveis Atuais - NeoService'!$N$5314:$HF$5314)),N('Recebíveis Atuais - NeoService'!$B$9:$B$5314=$B17))*DL$12,0)</f>
        <v>73623.650000000009</v>
      </c>
      <c r="DM17" s="7" cm="1">
        <f t="array" ref="DM17">IFERROR(SUMPRODUCT((_xlfn.XLOOKUP(DM$15,'Recebíveis Atuais - NeoService'!$N$6:$HF$6,'Recebíveis Atuais - NeoService'!$N$9:$HF$9):_xlfn.XLOOKUP(DM$15,'Recebíveis Atuais - NeoService'!$N$6:$HF$6,'Recebíveis Atuais - NeoService'!$N$5314:$HF$5314)),N('Recebíveis Atuais - NeoService'!$B$9:$B$5314=$B17))*DM$12,0)</f>
        <v>73900.42</v>
      </c>
      <c r="DN17" s="7" cm="1">
        <f t="array" ref="DN17">IFERROR(SUMPRODUCT((_xlfn.XLOOKUP(DN$15,'Recebíveis Atuais - NeoService'!$N$6:$HF$6,'Recebíveis Atuais - NeoService'!$N$9:$HF$9):_xlfn.XLOOKUP(DN$15,'Recebíveis Atuais - NeoService'!$N$6:$HF$6,'Recebíveis Atuais - NeoService'!$N$5314:$HF$5314)),N('Recebíveis Atuais - NeoService'!$B$9:$B$5314=$B17))*DN$12,0)</f>
        <v>74179.779999999984</v>
      </c>
      <c r="DO17" s="7" cm="1">
        <f t="array" ref="DO17">IFERROR(SUMPRODUCT((_xlfn.XLOOKUP(DO$15,'Recebíveis Atuais - NeoService'!$N$6:$HF$6,'Recebíveis Atuais - NeoService'!$N$9:$HF$9):_xlfn.XLOOKUP(DO$15,'Recebíveis Atuais - NeoService'!$N$6:$HF$6,'Recebíveis Atuais - NeoService'!$N$5314:$HF$5314)),N('Recebíveis Atuais - NeoService'!$B$9:$B$5314=$B17))*DO$12,0)</f>
        <v>74461.76999999999</v>
      </c>
      <c r="DP17" s="7" cm="1">
        <f t="array" ref="DP17">IFERROR(SUMPRODUCT((_xlfn.XLOOKUP(DP$15,'Recebíveis Atuais - NeoService'!$N$6:$HF$6,'Recebíveis Atuais - NeoService'!$N$9:$HF$9):_xlfn.XLOOKUP(DP$15,'Recebíveis Atuais - NeoService'!$N$6:$HF$6,'Recebíveis Atuais - NeoService'!$N$5314:$HF$5314)),N('Recebíveis Atuais - NeoService'!$B$9:$B$5314=$B17))*DP$12,0)</f>
        <v>74746.380000000019</v>
      </c>
      <c r="DQ17" s="7" cm="1">
        <f t="array" ref="DQ17">IFERROR(SUMPRODUCT((_xlfn.XLOOKUP(DQ$15,'Recebíveis Atuais - NeoService'!$N$6:$HF$6,'Recebíveis Atuais - NeoService'!$N$9:$HF$9):_xlfn.XLOOKUP(DQ$15,'Recebíveis Atuais - NeoService'!$N$6:$HF$6,'Recebíveis Atuais - NeoService'!$N$5314:$HF$5314)),N('Recebíveis Atuais - NeoService'!$B$9:$B$5314=$B17))*DQ$12,0)</f>
        <v>74669.56</v>
      </c>
      <c r="DR17" s="7" cm="1">
        <f t="array" ref="DR17">IFERROR(SUMPRODUCT((_xlfn.XLOOKUP(DR$15,'Recebíveis Atuais - NeoService'!$N$6:$HF$6,'Recebíveis Atuais - NeoService'!$N$9:$HF$9):_xlfn.XLOOKUP(DR$15,'Recebíveis Atuais - NeoService'!$N$6:$HF$6,'Recebíveis Atuais - NeoService'!$N$5314:$HF$5314)),N('Recebíveis Atuais - NeoService'!$B$9:$B$5314=$B17))*DR$12,0)</f>
        <v>64187.869999999995</v>
      </c>
      <c r="DS17" s="7" cm="1">
        <f t="array" ref="DS17">IFERROR(SUMPRODUCT((_xlfn.XLOOKUP(DS$15,'Recebíveis Atuais - NeoService'!$N$6:$HF$6,'Recebíveis Atuais - NeoService'!$N$9:$HF$9):_xlfn.XLOOKUP(DS$15,'Recebíveis Atuais - NeoService'!$N$6:$HF$6,'Recebíveis Atuais - NeoService'!$N$5314:$HF$5314)),N('Recebíveis Atuais - NeoService'!$B$9:$B$5314=$B17))*DS$12,0)</f>
        <v>61226.74</v>
      </c>
      <c r="DT17" s="7" cm="1">
        <f t="array" ref="DT17">IFERROR(SUMPRODUCT((_xlfn.XLOOKUP(DT$15,'Recebíveis Atuais - NeoService'!$N$6:$HF$6,'Recebíveis Atuais - NeoService'!$N$9:$HF$9):_xlfn.XLOOKUP(DT$15,'Recebíveis Atuais - NeoService'!$N$6:$HF$6,'Recebíveis Atuais - NeoService'!$N$5314:$HF$5314)),N('Recebíveis Atuais - NeoService'!$B$9:$B$5314=$B17))*DT$12,0)</f>
        <v>61456.689999999988</v>
      </c>
      <c r="DU17" s="7" cm="1">
        <f t="array" ref="DU17">IFERROR(SUMPRODUCT((_xlfn.XLOOKUP(DU$15,'Recebíveis Atuais - NeoService'!$N$6:$HF$6,'Recebíveis Atuais - NeoService'!$N$9:$HF$9):_xlfn.XLOOKUP(DU$15,'Recebíveis Atuais - NeoService'!$N$6:$HF$6,'Recebíveis Atuais - NeoService'!$N$5314:$HF$5314)),N('Recebíveis Atuais - NeoService'!$B$9:$B$5314=$B17))*DU$12,0)</f>
        <v>61688.84</v>
      </c>
      <c r="DV17" s="7" cm="1">
        <f t="array" ref="DV17">IFERROR(SUMPRODUCT((_xlfn.XLOOKUP(DV$15,'Recebíveis Atuais - NeoService'!$N$6:$HF$6,'Recebíveis Atuais - NeoService'!$N$9:$HF$9):_xlfn.XLOOKUP(DV$15,'Recebíveis Atuais - NeoService'!$N$6:$HF$6,'Recebíveis Atuais - NeoService'!$N$5314:$HF$5314)),N('Recebíveis Atuais - NeoService'!$B$9:$B$5314=$B17))*DV$12,0)</f>
        <v>75830.97</v>
      </c>
    </row>
    <row r="18" spans="2:126" ht="14.45" hidden="1" customHeight="1" outlineLevel="1" x14ac:dyDescent="0.25">
      <c r="B18" s="27" t="s">
        <v>1219</v>
      </c>
      <c r="C18" s="115">
        <f>SUM(G18:DV18)</f>
        <v>3281234.2999999966</v>
      </c>
      <c r="D18" s="115"/>
      <c r="E18" s="116">
        <f>NPV($G$11,Resumo!G18:DV18)</f>
        <v>2176306.2888684934</v>
      </c>
      <c r="F18" s="116"/>
      <c r="G18" s="7" cm="1">
        <f t="array" ref="G18">IFERROR(SUMPRODUCT((_xlfn.XLOOKUP(G$15,'Recebíveis Atuais - NeoService'!$N$6:$HF$6,'Recebíveis Atuais - NeoService'!$N$9:$HF$9):_xlfn.XLOOKUP(G$15,'Recebíveis Atuais - NeoService'!$N$6:$HF$6,'Recebíveis Atuais - NeoService'!$N$5314:$HF$5314)),N('Recebíveis Atuais - NeoService'!$B$9:$B$5314=$B18))*G$12,0)</f>
        <v>46479.77</v>
      </c>
      <c r="H18" s="7" cm="1">
        <f t="array" ref="H18">IFERROR(SUMPRODUCT((_xlfn.XLOOKUP(H$15,'Recebíveis Atuais - NeoService'!$N$6:$HF$6,'Recebíveis Atuais - NeoService'!$N$9:$HF$9):_xlfn.XLOOKUP(H$15,'Recebíveis Atuais - NeoService'!$N$6:$HF$6,'Recebíveis Atuais - NeoService'!$N$5314:$HF$5314)),N('Recebíveis Atuais - NeoService'!$B$9:$B$5314=$B18))*H$12,0)</f>
        <v>46479.77</v>
      </c>
      <c r="I18" s="7" cm="1">
        <f t="array" ref="I18">IFERROR(SUMPRODUCT((_xlfn.XLOOKUP(I$15,'Recebíveis Atuais - NeoService'!$N$6:$HF$6,'Recebíveis Atuais - NeoService'!$N$9:$HF$9):_xlfn.XLOOKUP(I$15,'Recebíveis Atuais - NeoService'!$N$6:$HF$6,'Recebíveis Atuais - NeoService'!$N$5314:$HF$5314)),N('Recebíveis Atuais - NeoService'!$B$9:$B$5314=$B18))*I$12,0)</f>
        <v>46479.77</v>
      </c>
      <c r="J18" s="7" cm="1">
        <f t="array" ref="J18">IFERROR(SUMPRODUCT((_xlfn.XLOOKUP(J$15,'Recebíveis Atuais - NeoService'!$N$6:$HF$6,'Recebíveis Atuais - NeoService'!$N$9:$HF$9):_xlfn.XLOOKUP(J$15,'Recebíveis Atuais - NeoService'!$N$6:$HF$6,'Recebíveis Atuais - NeoService'!$N$5314:$HF$5314)),N('Recebíveis Atuais - NeoService'!$B$9:$B$5314=$B18))*J$12,0)</f>
        <v>46479.77</v>
      </c>
      <c r="K18" s="7" cm="1">
        <f t="array" ref="K18">IFERROR(SUMPRODUCT((_xlfn.XLOOKUP(K$15,'Recebíveis Atuais - NeoService'!$N$6:$HF$6,'Recebíveis Atuais - NeoService'!$N$9:$HF$9):_xlfn.XLOOKUP(K$15,'Recebíveis Atuais - NeoService'!$N$6:$HF$6,'Recebíveis Atuais - NeoService'!$N$5314:$HF$5314)),N('Recebíveis Atuais - NeoService'!$B$9:$B$5314=$B18))*K$12,0)</f>
        <v>46479.77</v>
      </c>
      <c r="L18" s="7" cm="1">
        <f t="array" ref="L18">IFERROR(SUMPRODUCT((_xlfn.XLOOKUP(L$15,'Recebíveis Atuais - NeoService'!$N$6:$HF$6,'Recebíveis Atuais - NeoService'!$N$9:$HF$9):_xlfn.XLOOKUP(L$15,'Recebíveis Atuais - NeoService'!$N$6:$HF$6,'Recebíveis Atuais - NeoService'!$N$5314:$HF$5314)),N('Recebíveis Atuais - NeoService'!$B$9:$B$5314=$B18))*L$12,0)</f>
        <v>46479.77</v>
      </c>
      <c r="M18" s="7" cm="1">
        <f t="array" ref="M18">IFERROR(SUMPRODUCT((_xlfn.XLOOKUP(M$15,'Recebíveis Atuais - NeoService'!$N$6:$HF$6,'Recebíveis Atuais - NeoService'!$N$9:$HF$9):_xlfn.XLOOKUP(M$15,'Recebíveis Atuais - NeoService'!$N$6:$HF$6,'Recebíveis Atuais - NeoService'!$N$5314:$HF$5314)),N('Recebíveis Atuais - NeoService'!$B$9:$B$5314=$B18))*M$12,0)</f>
        <v>75377.209999999992</v>
      </c>
      <c r="N18" s="7" cm="1">
        <f t="array" ref="N18">IFERROR(SUMPRODUCT((_xlfn.XLOOKUP(N$15,'Recebíveis Atuais - NeoService'!$N$6:$HF$6,'Recebíveis Atuais - NeoService'!$N$9:$HF$9):_xlfn.XLOOKUP(N$15,'Recebíveis Atuais - NeoService'!$N$6:$HF$6,'Recebíveis Atuais - NeoService'!$N$5314:$HF$5314)),N('Recebíveis Atuais - NeoService'!$B$9:$B$5314=$B18))*N$12,0)</f>
        <v>46479.77</v>
      </c>
      <c r="O18" s="7" cm="1">
        <f t="array" ref="O18">IFERROR(SUMPRODUCT((_xlfn.XLOOKUP(O$15,'Recebíveis Atuais - NeoService'!$N$6:$HF$6,'Recebíveis Atuais - NeoService'!$N$9:$HF$9):_xlfn.XLOOKUP(O$15,'Recebíveis Atuais - NeoService'!$N$6:$HF$6,'Recebíveis Atuais - NeoService'!$N$5314:$HF$5314)),N('Recebíveis Atuais - NeoService'!$B$9:$B$5314=$B18))*O$12,0)</f>
        <v>56376.28</v>
      </c>
      <c r="P18" s="7" cm="1">
        <f t="array" ref="P18">IFERROR(SUMPRODUCT((_xlfn.XLOOKUP(P$15,'Recebíveis Atuais - NeoService'!$N$6:$HF$6,'Recebíveis Atuais - NeoService'!$N$9:$HF$9):_xlfn.XLOOKUP(P$15,'Recebíveis Atuais - NeoService'!$N$6:$HF$6,'Recebíveis Atuais - NeoService'!$N$5314:$HF$5314)),N('Recebíveis Atuais - NeoService'!$B$9:$B$5314=$B18))*P$12,0)</f>
        <v>46479.77</v>
      </c>
      <c r="Q18" s="7" cm="1">
        <f t="array" ref="Q18">IFERROR(SUMPRODUCT((_xlfn.XLOOKUP(Q$15,'Recebíveis Atuais - NeoService'!$N$6:$HF$6,'Recebíveis Atuais - NeoService'!$N$9:$HF$9):_xlfn.XLOOKUP(Q$15,'Recebíveis Atuais - NeoService'!$N$6:$HF$6,'Recebíveis Atuais - NeoService'!$N$5314:$HF$5314)),N('Recebíveis Atuais - NeoService'!$B$9:$B$5314=$B18))*Q$12,0)</f>
        <v>46479.77</v>
      </c>
      <c r="R18" s="7" cm="1">
        <f t="array" ref="R18">IFERROR(SUMPRODUCT((_xlfn.XLOOKUP(R$15,'Recebíveis Atuais - NeoService'!$N$6:$HF$6,'Recebíveis Atuais - NeoService'!$N$9:$HF$9):_xlfn.XLOOKUP(R$15,'Recebíveis Atuais - NeoService'!$N$6:$HF$6,'Recebíveis Atuais - NeoService'!$N$5314:$HF$5314)),N('Recebíveis Atuais - NeoService'!$B$9:$B$5314=$B18))*R$12,0)</f>
        <v>46479.77</v>
      </c>
      <c r="S18" s="7" cm="1">
        <f t="array" ref="S18">IFERROR(SUMPRODUCT((_xlfn.XLOOKUP(S$15,'Recebíveis Atuais - NeoService'!$N$6:$HF$6,'Recebíveis Atuais - NeoService'!$N$9:$HF$9):_xlfn.XLOOKUP(S$15,'Recebíveis Atuais - NeoService'!$N$6:$HF$6,'Recebíveis Atuais - NeoService'!$N$5314:$HF$5314)),N('Recebíveis Atuais - NeoService'!$B$9:$B$5314=$B18))*S$12,0)</f>
        <v>46479.77</v>
      </c>
      <c r="T18" s="7" cm="1">
        <f t="array" ref="T18">IFERROR(SUMPRODUCT((_xlfn.XLOOKUP(T$15,'Recebíveis Atuais - NeoService'!$N$6:$HF$6,'Recebíveis Atuais - NeoService'!$N$9:$HF$9):_xlfn.XLOOKUP(T$15,'Recebíveis Atuais - NeoService'!$N$6:$HF$6,'Recebíveis Atuais - NeoService'!$N$5314:$HF$5314)),N('Recebíveis Atuais - NeoService'!$B$9:$B$5314=$B18))*T$12,0)</f>
        <v>42604.259999999995</v>
      </c>
      <c r="U18" s="7" cm="1">
        <f t="array" ref="U18">IFERROR(SUMPRODUCT((_xlfn.XLOOKUP(U$15,'Recebíveis Atuais - NeoService'!$N$6:$HF$6,'Recebíveis Atuais - NeoService'!$N$9:$HF$9):_xlfn.XLOOKUP(U$15,'Recebíveis Atuais - NeoService'!$N$6:$HF$6,'Recebíveis Atuais - NeoService'!$N$5314:$HF$5314)),N('Recebíveis Atuais - NeoService'!$B$9:$B$5314=$B18))*U$12,0)</f>
        <v>42604.259999999995</v>
      </c>
      <c r="V18" s="7" cm="1">
        <f t="array" ref="V18">IFERROR(SUMPRODUCT((_xlfn.XLOOKUP(V$15,'Recebíveis Atuais - NeoService'!$N$6:$HF$6,'Recebíveis Atuais - NeoService'!$N$9:$HF$9):_xlfn.XLOOKUP(V$15,'Recebíveis Atuais - NeoService'!$N$6:$HF$6,'Recebíveis Atuais - NeoService'!$N$5314:$HF$5314)),N('Recebíveis Atuais - NeoService'!$B$9:$B$5314=$B18))*V$12,0)</f>
        <v>42604.259999999995</v>
      </c>
      <c r="W18" s="7" cm="1">
        <f t="array" ref="W18">IFERROR(SUMPRODUCT((_xlfn.XLOOKUP(W$15,'Recebíveis Atuais - NeoService'!$N$6:$HF$6,'Recebíveis Atuais - NeoService'!$N$9:$HF$9):_xlfn.XLOOKUP(W$15,'Recebíveis Atuais - NeoService'!$N$6:$HF$6,'Recebíveis Atuais - NeoService'!$N$5314:$HF$5314)),N('Recebíveis Atuais - NeoService'!$B$9:$B$5314=$B18))*W$12,0)</f>
        <v>42604.259999999995</v>
      </c>
      <c r="X18" s="7" cm="1">
        <f t="array" ref="X18">IFERROR(SUMPRODUCT((_xlfn.XLOOKUP(X$15,'Recebíveis Atuais - NeoService'!$N$6:$HF$6,'Recebíveis Atuais - NeoService'!$N$9:$HF$9):_xlfn.XLOOKUP(X$15,'Recebíveis Atuais - NeoService'!$N$6:$HF$6,'Recebíveis Atuais - NeoService'!$N$5314:$HF$5314)),N('Recebíveis Atuais - NeoService'!$B$9:$B$5314=$B18))*X$12,0)</f>
        <v>42604.259999999995</v>
      </c>
      <c r="Y18" s="7" cm="1">
        <f t="array" ref="Y18">IFERROR(SUMPRODUCT((_xlfn.XLOOKUP(Y$15,'Recebíveis Atuais - NeoService'!$N$6:$HF$6,'Recebíveis Atuais - NeoService'!$N$9:$HF$9):_xlfn.XLOOKUP(Y$15,'Recebíveis Atuais - NeoService'!$N$6:$HF$6,'Recebíveis Atuais - NeoService'!$N$5314:$HF$5314)),N('Recebíveis Atuais - NeoService'!$B$9:$B$5314=$B18))*Y$12,0)</f>
        <v>71501.7</v>
      </c>
      <c r="Z18" s="7" cm="1">
        <f t="array" ref="Z18">IFERROR(SUMPRODUCT((_xlfn.XLOOKUP(Z$15,'Recebíveis Atuais - NeoService'!$N$6:$HF$6,'Recebíveis Atuais - NeoService'!$N$9:$HF$9):_xlfn.XLOOKUP(Z$15,'Recebíveis Atuais - NeoService'!$N$6:$HF$6,'Recebíveis Atuais - NeoService'!$N$5314:$HF$5314)),N('Recebíveis Atuais - NeoService'!$B$9:$B$5314=$B18))*Z$12,0)</f>
        <v>42604.259999999995</v>
      </c>
      <c r="AA18" s="7" cm="1">
        <f t="array" ref="AA18">IFERROR(SUMPRODUCT((_xlfn.XLOOKUP(AA$15,'Recebíveis Atuais - NeoService'!$N$6:$HF$6,'Recebíveis Atuais - NeoService'!$N$9:$HF$9):_xlfn.XLOOKUP(AA$15,'Recebíveis Atuais - NeoService'!$N$6:$HF$6,'Recebíveis Atuais - NeoService'!$N$5314:$HF$5314)),N('Recebíveis Atuais - NeoService'!$B$9:$B$5314=$B18))*AA$12,0)</f>
        <v>47324.189999999995</v>
      </c>
      <c r="AB18" s="7" cm="1">
        <f t="array" ref="AB18">IFERROR(SUMPRODUCT((_xlfn.XLOOKUP(AB$15,'Recebíveis Atuais - NeoService'!$N$6:$HF$6,'Recebíveis Atuais - NeoService'!$N$9:$HF$9):_xlfn.XLOOKUP(AB$15,'Recebíveis Atuais - NeoService'!$N$6:$HF$6,'Recebíveis Atuais - NeoService'!$N$5314:$HF$5314)),N('Recebíveis Atuais - NeoService'!$B$9:$B$5314=$B18))*AB$12,0)</f>
        <v>37427.68</v>
      </c>
      <c r="AC18" s="7" cm="1">
        <f t="array" ref="AC18">IFERROR(SUMPRODUCT((_xlfn.XLOOKUP(AC$15,'Recebíveis Atuais - NeoService'!$N$6:$HF$6,'Recebíveis Atuais - NeoService'!$N$9:$HF$9):_xlfn.XLOOKUP(AC$15,'Recebíveis Atuais - NeoService'!$N$6:$HF$6,'Recebíveis Atuais - NeoService'!$N$5314:$HF$5314)),N('Recebíveis Atuais - NeoService'!$B$9:$B$5314=$B18))*AC$12,0)</f>
        <v>37418.67</v>
      </c>
      <c r="AD18" s="7" cm="1">
        <f t="array" ref="AD18">IFERROR(SUMPRODUCT((_xlfn.XLOOKUP(AD$15,'Recebíveis Atuais - NeoService'!$N$6:$HF$6,'Recebíveis Atuais - NeoService'!$N$9:$HF$9):_xlfn.XLOOKUP(AD$15,'Recebíveis Atuais - NeoService'!$N$6:$HF$6,'Recebíveis Atuais - NeoService'!$N$5314:$HF$5314)),N('Recebíveis Atuais - NeoService'!$B$9:$B$5314=$B18))*AD$12,0)</f>
        <v>37418.67</v>
      </c>
      <c r="AE18" s="7" cm="1">
        <f t="array" ref="AE18">IFERROR(SUMPRODUCT((_xlfn.XLOOKUP(AE$15,'Recebíveis Atuais - NeoService'!$N$6:$HF$6,'Recebíveis Atuais - NeoService'!$N$9:$HF$9):_xlfn.XLOOKUP(AE$15,'Recebíveis Atuais - NeoService'!$N$6:$HF$6,'Recebíveis Atuais - NeoService'!$N$5314:$HF$5314)),N('Recebíveis Atuais - NeoService'!$B$9:$B$5314=$B18))*AE$12,0)</f>
        <v>37418.67</v>
      </c>
      <c r="AF18" s="7" cm="1">
        <f t="array" ref="AF18">IFERROR(SUMPRODUCT((_xlfn.XLOOKUP(AF$15,'Recebíveis Atuais - NeoService'!$N$6:$HF$6,'Recebíveis Atuais - NeoService'!$N$9:$HF$9):_xlfn.XLOOKUP(AF$15,'Recebíveis Atuais - NeoService'!$N$6:$HF$6,'Recebíveis Atuais - NeoService'!$N$5314:$HF$5314)),N('Recebíveis Atuais - NeoService'!$B$9:$B$5314=$B18))*AF$12,0)</f>
        <v>37418.67</v>
      </c>
      <c r="AG18" s="7" cm="1">
        <f t="array" ref="AG18">IFERROR(SUMPRODUCT((_xlfn.XLOOKUP(AG$15,'Recebíveis Atuais - NeoService'!$N$6:$HF$6,'Recebíveis Atuais - NeoService'!$N$9:$HF$9):_xlfn.XLOOKUP(AG$15,'Recebíveis Atuais - NeoService'!$N$6:$HF$6,'Recebíveis Atuais - NeoService'!$N$5314:$HF$5314)),N('Recebíveis Atuais - NeoService'!$B$9:$B$5314=$B18))*AG$12,0)</f>
        <v>37418.67</v>
      </c>
      <c r="AH18" s="7" cm="1">
        <f t="array" ref="AH18">IFERROR(SUMPRODUCT((_xlfn.XLOOKUP(AH$15,'Recebíveis Atuais - NeoService'!$N$6:$HF$6,'Recebíveis Atuais - NeoService'!$N$9:$HF$9):_xlfn.XLOOKUP(AH$15,'Recebíveis Atuais - NeoService'!$N$6:$HF$6,'Recebíveis Atuais - NeoService'!$N$5314:$HF$5314)),N('Recebíveis Atuais - NeoService'!$B$9:$B$5314=$B18))*AH$12,0)</f>
        <v>37418.67</v>
      </c>
      <c r="AI18" s="7" cm="1">
        <f t="array" ref="AI18">IFERROR(SUMPRODUCT((_xlfn.XLOOKUP(AI$15,'Recebíveis Atuais - NeoService'!$N$6:$HF$6,'Recebíveis Atuais - NeoService'!$N$9:$HF$9):_xlfn.XLOOKUP(AI$15,'Recebíveis Atuais - NeoService'!$N$6:$HF$6,'Recebíveis Atuais - NeoService'!$N$5314:$HF$5314)),N('Recebíveis Atuais - NeoService'!$B$9:$B$5314=$B18))*AI$12,0)</f>
        <v>37418.67</v>
      </c>
      <c r="AJ18" s="7" cm="1">
        <f t="array" ref="AJ18">IFERROR(SUMPRODUCT((_xlfn.XLOOKUP(AJ$15,'Recebíveis Atuais - NeoService'!$N$6:$HF$6,'Recebíveis Atuais - NeoService'!$N$9:$HF$9):_xlfn.XLOOKUP(AJ$15,'Recebíveis Atuais - NeoService'!$N$6:$HF$6,'Recebíveis Atuais - NeoService'!$N$5314:$HF$5314)),N('Recebíveis Atuais - NeoService'!$B$9:$B$5314=$B18))*AJ$12,0)</f>
        <v>37418.67</v>
      </c>
      <c r="AK18" s="7" cm="1">
        <f t="array" ref="AK18">IFERROR(SUMPRODUCT((_xlfn.XLOOKUP(AK$15,'Recebíveis Atuais - NeoService'!$N$6:$HF$6,'Recebíveis Atuais - NeoService'!$N$9:$HF$9):_xlfn.XLOOKUP(AK$15,'Recebíveis Atuais - NeoService'!$N$6:$HF$6,'Recebíveis Atuais - NeoService'!$N$5314:$HF$5314)),N('Recebíveis Atuais - NeoService'!$B$9:$B$5314=$B18))*AK$12,0)</f>
        <v>66316.11</v>
      </c>
      <c r="AL18" s="7" cm="1">
        <f t="array" ref="AL18">IFERROR(SUMPRODUCT((_xlfn.XLOOKUP(AL$15,'Recebíveis Atuais - NeoService'!$N$6:$HF$6,'Recebíveis Atuais - NeoService'!$N$9:$HF$9):_xlfn.XLOOKUP(AL$15,'Recebíveis Atuais - NeoService'!$N$6:$HF$6,'Recebíveis Atuais - NeoService'!$N$5314:$HF$5314)),N('Recebíveis Atuais - NeoService'!$B$9:$B$5314=$B18))*AL$12,0)</f>
        <v>37418.67</v>
      </c>
      <c r="AM18" s="7" cm="1">
        <f t="array" ref="AM18">IFERROR(SUMPRODUCT((_xlfn.XLOOKUP(AM$15,'Recebíveis Atuais - NeoService'!$N$6:$HF$6,'Recebíveis Atuais - NeoService'!$N$9:$HF$9):_xlfn.XLOOKUP(AM$15,'Recebíveis Atuais - NeoService'!$N$6:$HF$6,'Recebíveis Atuais - NeoService'!$N$5314:$HF$5314)),N('Recebíveis Atuais - NeoService'!$B$9:$B$5314=$B18))*AM$12,0)</f>
        <v>47315.18</v>
      </c>
      <c r="AN18" s="7" cm="1">
        <f t="array" ref="AN18">IFERROR(SUMPRODUCT((_xlfn.XLOOKUP(AN$15,'Recebíveis Atuais - NeoService'!$N$6:$HF$6,'Recebíveis Atuais - NeoService'!$N$9:$HF$9):_xlfn.XLOOKUP(AN$15,'Recebíveis Atuais - NeoService'!$N$6:$HF$6,'Recebíveis Atuais - NeoService'!$N$5314:$HF$5314)),N('Recebíveis Atuais - NeoService'!$B$9:$B$5314=$B18))*AN$12,0)</f>
        <v>37418.67</v>
      </c>
      <c r="AO18" s="7" cm="1">
        <f t="array" ref="AO18">IFERROR(SUMPRODUCT((_xlfn.XLOOKUP(AO$15,'Recebíveis Atuais - NeoService'!$N$6:$HF$6,'Recebíveis Atuais - NeoService'!$N$9:$HF$9):_xlfn.XLOOKUP(AO$15,'Recebíveis Atuais - NeoService'!$N$6:$HF$6,'Recebíveis Atuais - NeoService'!$N$5314:$HF$5314)),N('Recebíveis Atuais - NeoService'!$B$9:$B$5314=$B18))*AO$12,0)</f>
        <v>37428.43</v>
      </c>
      <c r="AP18" s="7" cm="1">
        <f t="array" ref="AP18">IFERROR(SUMPRODUCT((_xlfn.XLOOKUP(AP$15,'Recebíveis Atuais - NeoService'!$N$6:$HF$6,'Recebíveis Atuais - NeoService'!$N$9:$HF$9):_xlfn.XLOOKUP(AP$15,'Recebíveis Atuais - NeoService'!$N$6:$HF$6,'Recebíveis Atuais - NeoService'!$N$5314:$HF$5314)),N('Recebíveis Atuais - NeoService'!$B$9:$B$5314=$B18))*AP$12,0)</f>
        <v>33837.5</v>
      </c>
      <c r="AQ18" s="7" cm="1">
        <f t="array" ref="AQ18">IFERROR(SUMPRODUCT((_xlfn.XLOOKUP(AQ$15,'Recebíveis Atuais - NeoService'!$N$6:$HF$6,'Recebíveis Atuais - NeoService'!$N$9:$HF$9):_xlfn.XLOOKUP(AQ$15,'Recebíveis Atuais - NeoService'!$N$6:$HF$6,'Recebíveis Atuais - NeoService'!$N$5314:$HF$5314)),N('Recebíveis Atuais - NeoService'!$B$9:$B$5314=$B18))*AQ$12,0)</f>
        <v>29507.02</v>
      </c>
      <c r="AR18" s="7" cm="1">
        <f t="array" ref="AR18">IFERROR(SUMPRODUCT((_xlfn.XLOOKUP(AR$15,'Recebíveis Atuais - NeoService'!$N$6:$HF$6,'Recebíveis Atuais - NeoService'!$N$9:$HF$9):_xlfn.XLOOKUP(AR$15,'Recebíveis Atuais - NeoService'!$N$6:$HF$6,'Recebíveis Atuais - NeoService'!$N$5314:$HF$5314)),N('Recebíveis Atuais - NeoService'!$B$9:$B$5314=$B18))*AR$12,0)</f>
        <v>26254.54</v>
      </c>
      <c r="AS18" s="7" cm="1">
        <f t="array" ref="AS18">IFERROR(SUMPRODUCT((_xlfn.XLOOKUP(AS$15,'Recebíveis Atuais - NeoService'!$N$6:$HF$6,'Recebíveis Atuais - NeoService'!$N$9:$HF$9):_xlfn.XLOOKUP(AS$15,'Recebíveis Atuais - NeoService'!$N$6:$HF$6,'Recebíveis Atuais - NeoService'!$N$5314:$HF$5314)),N('Recebíveis Atuais - NeoService'!$B$9:$B$5314=$B18))*AS$12,0)</f>
        <v>26254.54</v>
      </c>
      <c r="AT18" s="7" cm="1">
        <f t="array" ref="AT18">IFERROR(SUMPRODUCT((_xlfn.XLOOKUP(AT$15,'Recebíveis Atuais - NeoService'!$N$6:$HF$6,'Recebíveis Atuais - NeoService'!$N$9:$HF$9):_xlfn.XLOOKUP(AT$15,'Recebíveis Atuais - NeoService'!$N$6:$HF$6,'Recebíveis Atuais - NeoService'!$N$5314:$HF$5314)),N('Recebíveis Atuais - NeoService'!$B$9:$B$5314=$B18))*AT$12,0)</f>
        <v>26254.54</v>
      </c>
      <c r="AU18" s="7" cm="1">
        <f t="array" ref="AU18">IFERROR(SUMPRODUCT((_xlfn.XLOOKUP(AU$15,'Recebíveis Atuais - NeoService'!$N$6:$HF$6,'Recebíveis Atuais - NeoService'!$N$9:$HF$9):_xlfn.XLOOKUP(AU$15,'Recebíveis Atuais - NeoService'!$N$6:$HF$6,'Recebíveis Atuais - NeoService'!$N$5314:$HF$5314)),N('Recebíveis Atuais - NeoService'!$B$9:$B$5314=$B18))*AU$12,0)</f>
        <v>26254.54</v>
      </c>
      <c r="AV18" s="7" cm="1">
        <f t="array" ref="AV18">IFERROR(SUMPRODUCT((_xlfn.XLOOKUP(AV$15,'Recebíveis Atuais - NeoService'!$N$6:$HF$6,'Recebíveis Atuais - NeoService'!$N$9:$HF$9):_xlfn.XLOOKUP(AV$15,'Recebíveis Atuais - NeoService'!$N$6:$HF$6,'Recebíveis Atuais - NeoService'!$N$5314:$HF$5314)),N('Recebíveis Atuais - NeoService'!$B$9:$B$5314=$B18))*AV$12,0)</f>
        <v>26254.54</v>
      </c>
      <c r="AW18" s="7" cm="1">
        <f t="array" ref="AW18">IFERROR(SUMPRODUCT((_xlfn.XLOOKUP(AW$15,'Recebíveis Atuais - NeoService'!$N$6:$HF$6,'Recebíveis Atuais - NeoService'!$N$9:$HF$9):_xlfn.XLOOKUP(AW$15,'Recebíveis Atuais - NeoService'!$N$6:$HF$6,'Recebíveis Atuais - NeoService'!$N$5314:$HF$5314)),N('Recebíveis Atuais - NeoService'!$B$9:$B$5314=$B18))*AW$12,0)</f>
        <v>55151.979999999996</v>
      </c>
      <c r="AX18" s="7" cm="1">
        <f t="array" ref="AX18">IFERROR(SUMPRODUCT((_xlfn.XLOOKUP(AX$15,'Recebíveis Atuais - NeoService'!$N$6:$HF$6,'Recebíveis Atuais - NeoService'!$N$9:$HF$9):_xlfn.XLOOKUP(AX$15,'Recebíveis Atuais - NeoService'!$N$6:$HF$6,'Recebíveis Atuais - NeoService'!$N$5314:$HF$5314)),N('Recebíveis Atuais - NeoService'!$B$9:$B$5314=$B18))*AX$12,0)</f>
        <v>23423.610000000004</v>
      </c>
      <c r="AY18" s="7" cm="1">
        <f t="array" ref="AY18">IFERROR(SUMPRODUCT((_xlfn.XLOOKUP(AY$15,'Recebíveis Atuais - NeoService'!$N$6:$HF$6,'Recebíveis Atuais - NeoService'!$N$9:$HF$9):_xlfn.XLOOKUP(AY$15,'Recebíveis Atuais - NeoService'!$N$6:$HF$6,'Recebíveis Atuais - NeoService'!$N$5314:$HF$5314)),N('Recebíveis Atuais - NeoService'!$B$9:$B$5314=$B18))*AY$12,0)</f>
        <v>33320.119999999995</v>
      </c>
      <c r="AZ18" s="7" cm="1">
        <f t="array" ref="AZ18">IFERROR(SUMPRODUCT((_xlfn.XLOOKUP(AZ$15,'Recebíveis Atuais - NeoService'!$N$6:$HF$6,'Recebíveis Atuais - NeoService'!$N$9:$HF$9):_xlfn.XLOOKUP(AZ$15,'Recebíveis Atuais - NeoService'!$N$6:$HF$6,'Recebíveis Atuais - NeoService'!$N$5314:$HF$5314)),N('Recebíveis Atuais - NeoService'!$B$9:$B$5314=$B18))*AZ$12,0)</f>
        <v>23423.610000000004</v>
      </c>
      <c r="BA18" s="7" cm="1">
        <f t="array" ref="BA18">IFERROR(SUMPRODUCT((_xlfn.XLOOKUP(BA$15,'Recebíveis Atuais - NeoService'!$N$6:$HF$6,'Recebíveis Atuais - NeoService'!$N$9:$HF$9):_xlfn.XLOOKUP(BA$15,'Recebíveis Atuais - NeoService'!$N$6:$HF$6,'Recebíveis Atuais - NeoService'!$N$5314:$HF$5314)),N('Recebíveis Atuais - NeoService'!$B$9:$B$5314=$B18))*BA$12,0)</f>
        <v>23423.610000000004</v>
      </c>
      <c r="BB18" s="7" cm="1">
        <f t="array" ref="BB18">IFERROR(SUMPRODUCT((_xlfn.XLOOKUP(BB$15,'Recebíveis Atuais - NeoService'!$N$6:$HF$6,'Recebíveis Atuais - NeoService'!$N$9:$HF$9):_xlfn.XLOOKUP(BB$15,'Recebíveis Atuais - NeoService'!$N$6:$HF$6,'Recebíveis Atuais - NeoService'!$N$5314:$HF$5314)),N('Recebíveis Atuais - NeoService'!$B$9:$B$5314=$B18))*BB$12,0)</f>
        <v>23423.610000000004</v>
      </c>
      <c r="BC18" s="7" cm="1">
        <f t="array" ref="BC18">IFERROR(SUMPRODUCT((_xlfn.XLOOKUP(BC$15,'Recebíveis Atuais - NeoService'!$N$6:$HF$6,'Recebíveis Atuais - NeoService'!$N$9:$HF$9):_xlfn.XLOOKUP(BC$15,'Recebíveis Atuais - NeoService'!$N$6:$HF$6,'Recebíveis Atuais - NeoService'!$N$5314:$HF$5314)),N('Recebíveis Atuais - NeoService'!$B$9:$B$5314=$B18))*BC$12,0)</f>
        <v>23423.610000000004</v>
      </c>
      <c r="BD18" s="7" cm="1">
        <f t="array" ref="BD18">IFERROR(SUMPRODUCT((_xlfn.XLOOKUP(BD$15,'Recebíveis Atuais - NeoService'!$N$6:$HF$6,'Recebíveis Atuais - NeoService'!$N$9:$HF$9):_xlfn.XLOOKUP(BD$15,'Recebíveis Atuais - NeoService'!$N$6:$HF$6,'Recebíveis Atuais - NeoService'!$N$5314:$HF$5314)),N('Recebíveis Atuais - NeoService'!$B$9:$B$5314=$B18))*BD$12,0)</f>
        <v>23423.610000000004</v>
      </c>
      <c r="BE18" s="7" cm="1">
        <f t="array" ref="BE18">IFERROR(SUMPRODUCT((_xlfn.XLOOKUP(BE$15,'Recebíveis Atuais - NeoService'!$N$6:$HF$6,'Recebíveis Atuais - NeoService'!$N$9:$HF$9):_xlfn.XLOOKUP(BE$15,'Recebíveis Atuais - NeoService'!$N$6:$HF$6,'Recebíveis Atuais - NeoService'!$N$5314:$HF$5314)),N('Recebíveis Atuais - NeoService'!$B$9:$B$5314=$B18))*BE$12,0)</f>
        <v>23423.610000000004</v>
      </c>
      <c r="BF18" s="7" cm="1">
        <f t="array" ref="BF18">IFERROR(SUMPRODUCT((_xlfn.XLOOKUP(BF$15,'Recebíveis Atuais - NeoService'!$N$6:$HF$6,'Recebíveis Atuais - NeoService'!$N$9:$HF$9):_xlfn.XLOOKUP(BF$15,'Recebíveis Atuais - NeoService'!$N$6:$HF$6,'Recebíveis Atuais - NeoService'!$N$5314:$HF$5314)),N('Recebíveis Atuais - NeoService'!$B$9:$B$5314=$B18))*BF$12,0)</f>
        <v>20579.190000000002</v>
      </c>
      <c r="BG18" s="7" cm="1">
        <f t="array" ref="BG18">IFERROR(SUMPRODUCT((_xlfn.XLOOKUP(BG$15,'Recebíveis Atuais - NeoService'!$N$6:$HF$6,'Recebíveis Atuais - NeoService'!$N$9:$HF$9):_xlfn.XLOOKUP(BG$15,'Recebíveis Atuais - NeoService'!$N$6:$HF$6,'Recebíveis Atuais - NeoService'!$N$5314:$HF$5314)),N('Recebíveis Atuais - NeoService'!$B$9:$B$5314=$B18))*BG$12,0)</f>
        <v>20579.190000000002</v>
      </c>
      <c r="BH18" s="7" cm="1">
        <f t="array" ref="BH18">IFERROR(SUMPRODUCT((_xlfn.XLOOKUP(BH$15,'Recebíveis Atuais - NeoService'!$N$6:$HF$6,'Recebíveis Atuais - NeoService'!$N$9:$HF$9):_xlfn.XLOOKUP(BH$15,'Recebíveis Atuais - NeoService'!$N$6:$HF$6,'Recebíveis Atuais - NeoService'!$N$5314:$HF$5314)),N('Recebíveis Atuais - NeoService'!$B$9:$B$5314=$B18))*BH$12,0)</f>
        <v>20579.190000000002</v>
      </c>
      <c r="BI18" s="7" cm="1">
        <f t="array" ref="BI18">IFERROR(SUMPRODUCT((_xlfn.XLOOKUP(BI$15,'Recebíveis Atuais - NeoService'!$N$6:$HF$6,'Recebíveis Atuais - NeoService'!$N$9:$HF$9):_xlfn.XLOOKUP(BI$15,'Recebíveis Atuais - NeoService'!$N$6:$HF$6,'Recebíveis Atuais - NeoService'!$N$5314:$HF$5314)),N('Recebíveis Atuais - NeoService'!$B$9:$B$5314=$B18))*BI$12,0)</f>
        <v>20579.190000000002</v>
      </c>
      <c r="BJ18" s="7" cm="1">
        <f t="array" ref="BJ18">IFERROR(SUMPRODUCT((_xlfn.XLOOKUP(BJ$15,'Recebíveis Atuais - NeoService'!$N$6:$HF$6,'Recebíveis Atuais - NeoService'!$N$9:$HF$9):_xlfn.XLOOKUP(BJ$15,'Recebíveis Atuais - NeoService'!$N$6:$HF$6,'Recebíveis Atuais - NeoService'!$N$5314:$HF$5314)),N('Recebíveis Atuais - NeoService'!$B$9:$B$5314=$B18))*BJ$12,0)</f>
        <v>20579.190000000002</v>
      </c>
      <c r="BK18" s="7" cm="1">
        <f t="array" ref="BK18">IFERROR(SUMPRODUCT((_xlfn.XLOOKUP(BK$15,'Recebíveis Atuais - NeoService'!$N$6:$HF$6,'Recebíveis Atuais - NeoService'!$N$9:$HF$9):_xlfn.XLOOKUP(BK$15,'Recebíveis Atuais - NeoService'!$N$6:$HF$6,'Recebíveis Atuais - NeoService'!$N$5314:$HF$5314)),N('Recebíveis Atuais - NeoService'!$B$9:$B$5314=$B18))*BK$12,0)</f>
        <v>30475.7</v>
      </c>
      <c r="BL18" s="7" cm="1">
        <f t="array" ref="BL18">IFERROR(SUMPRODUCT((_xlfn.XLOOKUP(BL$15,'Recebíveis Atuais - NeoService'!$N$6:$HF$6,'Recebíveis Atuais - NeoService'!$N$9:$HF$9):_xlfn.XLOOKUP(BL$15,'Recebíveis Atuais - NeoService'!$N$6:$HF$6,'Recebíveis Atuais - NeoService'!$N$5314:$HF$5314)),N('Recebíveis Atuais - NeoService'!$B$9:$B$5314=$B18))*BL$12,0)</f>
        <v>20579.190000000002</v>
      </c>
      <c r="BM18" s="7" cm="1">
        <f t="array" ref="BM18">IFERROR(SUMPRODUCT((_xlfn.XLOOKUP(BM$15,'Recebíveis Atuais - NeoService'!$N$6:$HF$6,'Recebíveis Atuais - NeoService'!$N$9:$HF$9):_xlfn.XLOOKUP(BM$15,'Recebíveis Atuais - NeoService'!$N$6:$HF$6,'Recebíveis Atuais - NeoService'!$N$5314:$HF$5314)),N('Recebíveis Atuais - NeoService'!$B$9:$B$5314=$B18))*BM$12,0)</f>
        <v>20579.190000000002</v>
      </c>
      <c r="BN18" s="7" cm="1">
        <f t="array" ref="BN18">IFERROR(SUMPRODUCT((_xlfn.XLOOKUP(BN$15,'Recebíveis Atuais - NeoService'!$N$6:$HF$6,'Recebíveis Atuais - NeoService'!$N$9:$HF$9):_xlfn.XLOOKUP(BN$15,'Recebíveis Atuais - NeoService'!$N$6:$HF$6,'Recebíveis Atuais - NeoService'!$N$5314:$HF$5314)),N('Recebíveis Atuais - NeoService'!$B$9:$B$5314=$B18))*BN$12,0)</f>
        <v>16885.420000000002</v>
      </c>
      <c r="BO18" s="7" cm="1">
        <f t="array" ref="BO18">IFERROR(SUMPRODUCT((_xlfn.XLOOKUP(BO$15,'Recebíveis Atuais - NeoService'!$N$6:$HF$6,'Recebíveis Atuais - NeoService'!$N$9:$HF$9):_xlfn.XLOOKUP(BO$15,'Recebíveis Atuais - NeoService'!$N$6:$HF$6,'Recebíveis Atuais - NeoService'!$N$5314:$HF$5314)),N('Recebíveis Atuais - NeoService'!$B$9:$B$5314=$B18))*BO$12,0)</f>
        <v>16885.420000000002</v>
      </c>
      <c r="BP18" s="7" cm="1">
        <f t="array" ref="BP18">IFERROR(SUMPRODUCT((_xlfn.XLOOKUP(BP$15,'Recebíveis Atuais - NeoService'!$N$6:$HF$6,'Recebíveis Atuais - NeoService'!$N$9:$HF$9):_xlfn.XLOOKUP(BP$15,'Recebíveis Atuais - NeoService'!$N$6:$HF$6,'Recebíveis Atuais - NeoService'!$N$5314:$HF$5314)),N('Recebíveis Atuais - NeoService'!$B$9:$B$5314=$B18))*BP$12,0)</f>
        <v>16885.420000000002</v>
      </c>
      <c r="BQ18" s="7" cm="1">
        <f t="array" ref="BQ18">IFERROR(SUMPRODUCT((_xlfn.XLOOKUP(BQ$15,'Recebíveis Atuais - NeoService'!$N$6:$HF$6,'Recebíveis Atuais - NeoService'!$N$9:$HF$9):_xlfn.XLOOKUP(BQ$15,'Recebíveis Atuais - NeoService'!$N$6:$HF$6,'Recebíveis Atuais - NeoService'!$N$5314:$HF$5314)),N('Recebíveis Atuais - NeoService'!$B$9:$B$5314=$B18))*BQ$12,0)</f>
        <v>16885.420000000002</v>
      </c>
      <c r="BR18" s="7" cm="1">
        <f t="array" ref="BR18">IFERROR(SUMPRODUCT((_xlfn.XLOOKUP(BR$15,'Recebíveis Atuais - NeoService'!$N$6:$HF$6,'Recebíveis Atuais - NeoService'!$N$9:$HF$9):_xlfn.XLOOKUP(BR$15,'Recebíveis Atuais - NeoService'!$N$6:$HF$6,'Recebíveis Atuais - NeoService'!$N$5314:$HF$5314)),N('Recebíveis Atuais - NeoService'!$B$9:$B$5314=$B18))*BR$12,0)</f>
        <v>16885.420000000002</v>
      </c>
      <c r="BS18" s="7" cm="1">
        <f t="array" ref="BS18">IFERROR(SUMPRODUCT((_xlfn.XLOOKUP(BS$15,'Recebíveis Atuais - NeoService'!$N$6:$HF$6,'Recebíveis Atuais - NeoService'!$N$9:$HF$9):_xlfn.XLOOKUP(BS$15,'Recebíveis Atuais - NeoService'!$N$6:$HF$6,'Recebíveis Atuais - NeoService'!$N$5314:$HF$5314)),N('Recebíveis Atuais - NeoService'!$B$9:$B$5314=$B18))*BS$12,0)</f>
        <v>16885.420000000002</v>
      </c>
      <c r="BT18" s="7" cm="1">
        <f t="array" ref="BT18">IFERROR(SUMPRODUCT((_xlfn.XLOOKUP(BT$15,'Recebíveis Atuais - NeoService'!$N$6:$HF$6,'Recebíveis Atuais - NeoService'!$N$9:$HF$9):_xlfn.XLOOKUP(BT$15,'Recebíveis Atuais - NeoService'!$N$6:$HF$6,'Recebíveis Atuais - NeoService'!$N$5314:$HF$5314)),N('Recebíveis Atuais - NeoService'!$B$9:$B$5314=$B18))*BT$12,0)</f>
        <v>16885.420000000002</v>
      </c>
      <c r="BU18" s="7" cm="1">
        <f t="array" ref="BU18">IFERROR(SUMPRODUCT((_xlfn.XLOOKUP(BU$15,'Recebíveis Atuais - NeoService'!$N$6:$HF$6,'Recebíveis Atuais - NeoService'!$N$9:$HF$9):_xlfn.XLOOKUP(BU$15,'Recebíveis Atuais - NeoService'!$N$6:$HF$6,'Recebíveis Atuais - NeoService'!$N$5314:$HF$5314)),N('Recebíveis Atuais - NeoService'!$B$9:$B$5314=$B18))*BU$12,0)</f>
        <v>16885.420000000002</v>
      </c>
      <c r="BV18" s="7" cm="1">
        <f t="array" ref="BV18">IFERROR(SUMPRODUCT((_xlfn.XLOOKUP(BV$15,'Recebíveis Atuais - NeoService'!$N$6:$HF$6,'Recebíveis Atuais - NeoService'!$N$9:$HF$9):_xlfn.XLOOKUP(BV$15,'Recebíveis Atuais - NeoService'!$N$6:$HF$6,'Recebíveis Atuais - NeoService'!$N$5314:$HF$5314)),N('Recebíveis Atuais - NeoService'!$B$9:$B$5314=$B18))*BV$12,0)</f>
        <v>16885.420000000002</v>
      </c>
      <c r="BW18" s="7" cm="1">
        <f t="array" ref="BW18">IFERROR(SUMPRODUCT((_xlfn.XLOOKUP(BW$15,'Recebíveis Atuais - NeoService'!$N$6:$HF$6,'Recebíveis Atuais - NeoService'!$N$9:$HF$9):_xlfn.XLOOKUP(BW$15,'Recebíveis Atuais - NeoService'!$N$6:$HF$6,'Recebíveis Atuais - NeoService'!$N$5314:$HF$5314)),N('Recebíveis Atuais - NeoService'!$B$9:$B$5314=$B18))*BW$12,0)</f>
        <v>26781.930000000004</v>
      </c>
      <c r="BX18" s="7" cm="1">
        <f t="array" ref="BX18">IFERROR(SUMPRODUCT((_xlfn.XLOOKUP(BX$15,'Recebíveis Atuais - NeoService'!$N$6:$HF$6,'Recebíveis Atuais - NeoService'!$N$9:$HF$9):_xlfn.XLOOKUP(BX$15,'Recebíveis Atuais - NeoService'!$N$6:$HF$6,'Recebíveis Atuais - NeoService'!$N$5314:$HF$5314)),N('Recebíveis Atuais - NeoService'!$B$9:$B$5314=$B18))*BX$12,0)</f>
        <v>16885.420000000002</v>
      </c>
      <c r="BY18" s="7" cm="1">
        <f t="array" ref="BY18">IFERROR(SUMPRODUCT((_xlfn.XLOOKUP(BY$15,'Recebíveis Atuais - NeoService'!$N$6:$HF$6,'Recebíveis Atuais - NeoService'!$N$9:$HF$9):_xlfn.XLOOKUP(BY$15,'Recebíveis Atuais - NeoService'!$N$6:$HF$6,'Recebíveis Atuais - NeoService'!$N$5314:$HF$5314)),N('Recebíveis Atuais - NeoService'!$B$9:$B$5314=$B18))*BY$12,0)</f>
        <v>16885.420000000002</v>
      </c>
      <c r="BZ18" s="7" cm="1">
        <f t="array" ref="BZ18">IFERROR(SUMPRODUCT((_xlfn.XLOOKUP(BZ$15,'Recebíveis Atuais - NeoService'!$N$6:$HF$6,'Recebíveis Atuais - NeoService'!$N$9:$HF$9):_xlfn.XLOOKUP(BZ$15,'Recebíveis Atuais - NeoService'!$N$6:$HF$6,'Recebíveis Atuais - NeoService'!$N$5314:$HF$5314)),N('Recebíveis Atuais - NeoService'!$B$9:$B$5314=$B18))*BZ$12,0)</f>
        <v>16885.420000000002</v>
      </c>
      <c r="CA18" s="7" cm="1">
        <f t="array" ref="CA18">IFERROR(SUMPRODUCT((_xlfn.XLOOKUP(CA$15,'Recebíveis Atuais - NeoService'!$N$6:$HF$6,'Recebíveis Atuais - NeoService'!$N$9:$HF$9):_xlfn.XLOOKUP(CA$15,'Recebíveis Atuais - NeoService'!$N$6:$HF$6,'Recebíveis Atuais - NeoService'!$N$5314:$HF$5314)),N('Recebíveis Atuais - NeoService'!$B$9:$B$5314=$B18))*CA$12,0)</f>
        <v>16885.420000000002</v>
      </c>
      <c r="CB18" s="7" cm="1">
        <f t="array" ref="CB18">IFERROR(SUMPRODUCT((_xlfn.XLOOKUP(CB$15,'Recebíveis Atuais - NeoService'!$N$6:$HF$6,'Recebíveis Atuais - NeoService'!$N$9:$HF$9):_xlfn.XLOOKUP(CB$15,'Recebíveis Atuais - NeoService'!$N$6:$HF$6,'Recebíveis Atuais - NeoService'!$N$5314:$HF$5314)),N('Recebíveis Atuais - NeoService'!$B$9:$B$5314=$B18))*CB$12,0)</f>
        <v>16885.420000000002</v>
      </c>
      <c r="CC18" s="7" cm="1">
        <f t="array" ref="CC18">IFERROR(SUMPRODUCT((_xlfn.XLOOKUP(CC$15,'Recebíveis Atuais - NeoService'!$N$6:$HF$6,'Recebíveis Atuais - NeoService'!$N$9:$HF$9):_xlfn.XLOOKUP(CC$15,'Recebíveis Atuais - NeoService'!$N$6:$HF$6,'Recebíveis Atuais - NeoService'!$N$5314:$HF$5314)),N('Recebíveis Atuais - NeoService'!$B$9:$B$5314=$B18))*CC$12,0)</f>
        <v>16885.420000000002</v>
      </c>
      <c r="CD18" s="7" cm="1">
        <f t="array" ref="CD18">IFERROR(SUMPRODUCT((_xlfn.XLOOKUP(CD$15,'Recebíveis Atuais - NeoService'!$N$6:$HF$6,'Recebíveis Atuais - NeoService'!$N$9:$HF$9):_xlfn.XLOOKUP(CD$15,'Recebíveis Atuais - NeoService'!$N$6:$HF$6,'Recebíveis Atuais - NeoService'!$N$5314:$HF$5314)),N('Recebíveis Atuais - NeoService'!$B$9:$B$5314=$B18))*CD$12,0)</f>
        <v>16885.420000000002</v>
      </c>
      <c r="CE18" s="7" cm="1">
        <f t="array" ref="CE18">IFERROR(SUMPRODUCT((_xlfn.XLOOKUP(CE$15,'Recebíveis Atuais - NeoService'!$N$6:$HF$6,'Recebíveis Atuais - NeoService'!$N$9:$HF$9):_xlfn.XLOOKUP(CE$15,'Recebíveis Atuais - NeoService'!$N$6:$HF$6,'Recebíveis Atuais - NeoService'!$N$5314:$HF$5314)),N('Recebíveis Atuais - NeoService'!$B$9:$B$5314=$B18))*CE$12,0)</f>
        <v>16885.420000000002</v>
      </c>
      <c r="CF18" s="7" cm="1">
        <f t="array" ref="CF18">IFERROR(SUMPRODUCT((_xlfn.XLOOKUP(CF$15,'Recebíveis Atuais - NeoService'!$N$6:$HF$6,'Recebíveis Atuais - NeoService'!$N$9:$HF$9):_xlfn.XLOOKUP(CF$15,'Recebíveis Atuais - NeoService'!$N$6:$HF$6,'Recebíveis Atuais - NeoService'!$N$5314:$HF$5314)),N('Recebíveis Atuais - NeoService'!$B$9:$B$5314=$B18))*CF$12,0)</f>
        <v>16885.420000000002</v>
      </c>
      <c r="CG18" s="7" cm="1">
        <f t="array" ref="CG18">IFERROR(SUMPRODUCT((_xlfn.XLOOKUP(CG$15,'Recebíveis Atuais - NeoService'!$N$6:$HF$6,'Recebíveis Atuais - NeoService'!$N$9:$HF$9):_xlfn.XLOOKUP(CG$15,'Recebíveis Atuais - NeoService'!$N$6:$HF$6,'Recebíveis Atuais - NeoService'!$N$5314:$HF$5314)),N('Recebíveis Atuais - NeoService'!$B$9:$B$5314=$B18))*CG$12,0)</f>
        <v>16885.420000000002</v>
      </c>
      <c r="CH18" s="7" cm="1">
        <f t="array" ref="CH18">IFERROR(SUMPRODUCT((_xlfn.XLOOKUP(CH$15,'Recebíveis Atuais - NeoService'!$N$6:$HF$6,'Recebíveis Atuais - NeoService'!$N$9:$HF$9):_xlfn.XLOOKUP(CH$15,'Recebíveis Atuais - NeoService'!$N$6:$HF$6,'Recebíveis Atuais - NeoService'!$N$5314:$HF$5314)),N('Recebíveis Atuais - NeoService'!$B$9:$B$5314=$B18))*CH$12,0)</f>
        <v>16885.420000000002</v>
      </c>
      <c r="CI18" s="7" cm="1">
        <f t="array" ref="CI18">IFERROR(SUMPRODUCT((_xlfn.XLOOKUP(CI$15,'Recebíveis Atuais - NeoService'!$N$6:$HF$6,'Recebíveis Atuais - NeoService'!$N$9:$HF$9):_xlfn.XLOOKUP(CI$15,'Recebíveis Atuais - NeoService'!$N$6:$HF$6,'Recebíveis Atuais - NeoService'!$N$5314:$HF$5314)),N('Recebíveis Atuais - NeoService'!$B$9:$B$5314=$B18))*CI$12,0)</f>
        <v>26781.930000000004</v>
      </c>
      <c r="CJ18" s="7" cm="1">
        <f t="array" ref="CJ18">IFERROR(SUMPRODUCT((_xlfn.XLOOKUP(CJ$15,'Recebíveis Atuais - NeoService'!$N$6:$HF$6,'Recebíveis Atuais - NeoService'!$N$9:$HF$9):_xlfn.XLOOKUP(CJ$15,'Recebíveis Atuais - NeoService'!$N$6:$HF$6,'Recebíveis Atuais - NeoService'!$N$5314:$HF$5314)),N('Recebíveis Atuais - NeoService'!$B$9:$B$5314=$B18))*CJ$12,0)</f>
        <v>16885.420000000002</v>
      </c>
      <c r="CK18" s="7" cm="1">
        <f t="array" ref="CK18">IFERROR(SUMPRODUCT((_xlfn.XLOOKUP(CK$15,'Recebíveis Atuais - NeoService'!$N$6:$HF$6,'Recebíveis Atuais - NeoService'!$N$9:$HF$9):_xlfn.XLOOKUP(CK$15,'Recebíveis Atuais - NeoService'!$N$6:$HF$6,'Recebíveis Atuais - NeoService'!$N$5314:$HF$5314)),N('Recebíveis Atuais - NeoService'!$B$9:$B$5314=$B18))*CK$12,0)</f>
        <v>16885.420000000002</v>
      </c>
      <c r="CL18" s="7" cm="1">
        <f t="array" ref="CL18">IFERROR(SUMPRODUCT((_xlfn.XLOOKUP(CL$15,'Recebíveis Atuais - NeoService'!$N$6:$HF$6,'Recebíveis Atuais - NeoService'!$N$9:$HF$9):_xlfn.XLOOKUP(CL$15,'Recebíveis Atuais - NeoService'!$N$6:$HF$6,'Recebíveis Atuais - NeoService'!$N$5314:$HF$5314)),N('Recebíveis Atuais - NeoService'!$B$9:$B$5314=$B18))*CL$12,0)</f>
        <v>16885.420000000002</v>
      </c>
      <c r="CM18" s="7" cm="1">
        <f t="array" ref="CM18">IFERROR(SUMPRODUCT((_xlfn.XLOOKUP(CM$15,'Recebíveis Atuais - NeoService'!$N$6:$HF$6,'Recebíveis Atuais - NeoService'!$N$9:$HF$9):_xlfn.XLOOKUP(CM$15,'Recebíveis Atuais - NeoService'!$N$6:$HF$6,'Recebíveis Atuais - NeoService'!$N$5314:$HF$5314)),N('Recebíveis Atuais - NeoService'!$B$9:$B$5314=$B18))*CM$12,0)</f>
        <v>16885.420000000002</v>
      </c>
      <c r="CN18" s="7" cm="1">
        <f t="array" ref="CN18">IFERROR(SUMPRODUCT((_xlfn.XLOOKUP(CN$15,'Recebíveis Atuais - NeoService'!$N$6:$HF$6,'Recebíveis Atuais - NeoService'!$N$9:$HF$9):_xlfn.XLOOKUP(CN$15,'Recebíveis Atuais - NeoService'!$N$6:$HF$6,'Recebíveis Atuais - NeoService'!$N$5314:$HF$5314)),N('Recebíveis Atuais - NeoService'!$B$9:$B$5314=$B18))*CN$12,0)</f>
        <v>16885.420000000002</v>
      </c>
      <c r="CO18" s="7" cm="1">
        <f t="array" ref="CO18">IFERROR(SUMPRODUCT((_xlfn.XLOOKUP(CO$15,'Recebíveis Atuais - NeoService'!$N$6:$HF$6,'Recebíveis Atuais - NeoService'!$N$9:$HF$9):_xlfn.XLOOKUP(CO$15,'Recebíveis Atuais - NeoService'!$N$6:$HF$6,'Recebíveis Atuais - NeoService'!$N$5314:$HF$5314)),N('Recebíveis Atuais - NeoService'!$B$9:$B$5314=$B18))*CO$12,0)</f>
        <v>16885.420000000002</v>
      </c>
      <c r="CP18" s="7" cm="1">
        <f t="array" ref="CP18">IFERROR(SUMPRODUCT((_xlfn.XLOOKUP(CP$15,'Recebíveis Atuais - NeoService'!$N$6:$HF$6,'Recebíveis Atuais - NeoService'!$N$9:$HF$9):_xlfn.XLOOKUP(CP$15,'Recebíveis Atuais - NeoService'!$N$6:$HF$6,'Recebíveis Atuais - NeoService'!$N$5314:$HF$5314)),N('Recebíveis Atuais - NeoService'!$B$9:$B$5314=$B18))*CP$12,0)</f>
        <v>16885.420000000002</v>
      </c>
      <c r="CQ18" s="7" cm="1">
        <f t="array" ref="CQ18">IFERROR(SUMPRODUCT((_xlfn.XLOOKUP(CQ$15,'Recebíveis Atuais - NeoService'!$N$6:$HF$6,'Recebíveis Atuais - NeoService'!$N$9:$HF$9):_xlfn.XLOOKUP(CQ$15,'Recebíveis Atuais - NeoService'!$N$6:$HF$6,'Recebíveis Atuais - NeoService'!$N$5314:$HF$5314)),N('Recebíveis Atuais - NeoService'!$B$9:$B$5314=$B18))*CQ$12,0)</f>
        <v>16885.420000000002</v>
      </c>
      <c r="CR18" s="7" cm="1">
        <f t="array" ref="CR18">IFERROR(SUMPRODUCT((_xlfn.XLOOKUP(CR$15,'Recebíveis Atuais - NeoService'!$N$6:$HF$6,'Recebíveis Atuais - NeoService'!$N$9:$HF$9):_xlfn.XLOOKUP(CR$15,'Recebíveis Atuais - NeoService'!$N$6:$HF$6,'Recebíveis Atuais - NeoService'!$N$5314:$HF$5314)),N('Recebíveis Atuais - NeoService'!$B$9:$B$5314=$B18))*CR$12,0)</f>
        <v>16885.420000000002</v>
      </c>
      <c r="CS18" s="7" cm="1">
        <f t="array" ref="CS18">IFERROR(SUMPRODUCT((_xlfn.XLOOKUP(CS$15,'Recebíveis Atuais - NeoService'!$N$6:$HF$6,'Recebíveis Atuais - NeoService'!$N$9:$HF$9):_xlfn.XLOOKUP(CS$15,'Recebíveis Atuais - NeoService'!$N$6:$HF$6,'Recebíveis Atuais - NeoService'!$N$5314:$HF$5314)),N('Recebíveis Atuais - NeoService'!$B$9:$B$5314=$B18))*CS$12,0)</f>
        <v>16885.420000000002</v>
      </c>
      <c r="CT18" s="7" cm="1">
        <f t="array" ref="CT18">IFERROR(SUMPRODUCT((_xlfn.XLOOKUP(CT$15,'Recebíveis Atuais - NeoService'!$N$6:$HF$6,'Recebíveis Atuais - NeoService'!$N$9:$HF$9):_xlfn.XLOOKUP(CT$15,'Recebíveis Atuais - NeoService'!$N$6:$HF$6,'Recebíveis Atuais - NeoService'!$N$5314:$HF$5314)),N('Recebíveis Atuais - NeoService'!$B$9:$B$5314=$B18))*CT$12,0)</f>
        <v>16885.420000000002</v>
      </c>
      <c r="CU18" s="7" cm="1">
        <f t="array" ref="CU18">IFERROR(SUMPRODUCT((_xlfn.XLOOKUP(CU$15,'Recebíveis Atuais - NeoService'!$N$6:$HF$6,'Recebíveis Atuais - NeoService'!$N$9:$HF$9):_xlfn.XLOOKUP(CU$15,'Recebíveis Atuais - NeoService'!$N$6:$HF$6,'Recebíveis Atuais - NeoService'!$N$5314:$HF$5314)),N('Recebíveis Atuais - NeoService'!$B$9:$B$5314=$B18))*CU$12,0)</f>
        <v>26781.930000000004</v>
      </c>
      <c r="CV18" s="7" cm="1">
        <f t="array" ref="CV18">IFERROR(SUMPRODUCT((_xlfn.XLOOKUP(CV$15,'Recebíveis Atuais - NeoService'!$N$6:$HF$6,'Recebíveis Atuais - NeoService'!$N$9:$HF$9):_xlfn.XLOOKUP(CV$15,'Recebíveis Atuais - NeoService'!$N$6:$HF$6,'Recebíveis Atuais - NeoService'!$N$5314:$HF$5314)),N('Recebíveis Atuais - NeoService'!$B$9:$B$5314=$B18))*CV$12,0)</f>
        <v>16885.420000000002</v>
      </c>
      <c r="CW18" s="7" cm="1">
        <f t="array" ref="CW18">IFERROR(SUMPRODUCT((_xlfn.XLOOKUP(CW$15,'Recebíveis Atuais - NeoService'!$N$6:$HF$6,'Recebíveis Atuais - NeoService'!$N$9:$HF$9):_xlfn.XLOOKUP(CW$15,'Recebíveis Atuais - NeoService'!$N$6:$HF$6,'Recebíveis Atuais - NeoService'!$N$5314:$HF$5314)),N('Recebíveis Atuais - NeoService'!$B$9:$B$5314=$B18))*CW$12,0)</f>
        <v>16885.420000000002</v>
      </c>
      <c r="CX18" s="7" cm="1">
        <f t="array" ref="CX18">IFERROR(SUMPRODUCT((_xlfn.XLOOKUP(CX$15,'Recebíveis Atuais - NeoService'!$N$6:$HF$6,'Recebíveis Atuais - NeoService'!$N$9:$HF$9):_xlfn.XLOOKUP(CX$15,'Recebíveis Atuais - NeoService'!$N$6:$HF$6,'Recebíveis Atuais - NeoService'!$N$5314:$HF$5314)),N('Recebíveis Atuais - NeoService'!$B$9:$B$5314=$B18))*CX$12,0)</f>
        <v>16885.420000000002</v>
      </c>
      <c r="CY18" s="7" cm="1">
        <f t="array" ref="CY18">IFERROR(SUMPRODUCT((_xlfn.XLOOKUP(CY$15,'Recebíveis Atuais - NeoService'!$N$6:$HF$6,'Recebíveis Atuais - NeoService'!$N$9:$HF$9):_xlfn.XLOOKUP(CY$15,'Recebíveis Atuais - NeoService'!$N$6:$HF$6,'Recebíveis Atuais - NeoService'!$N$5314:$HF$5314)),N('Recebíveis Atuais - NeoService'!$B$9:$B$5314=$B18))*CY$12,0)</f>
        <v>16885.420000000002</v>
      </c>
      <c r="CZ18" s="7" cm="1">
        <f t="array" ref="CZ18">IFERROR(SUMPRODUCT((_xlfn.XLOOKUP(CZ$15,'Recebíveis Atuais - NeoService'!$N$6:$HF$6,'Recebíveis Atuais - NeoService'!$N$9:$HF$9):_xlfn.XLOOKUP(CZ$15,'Recebíveis Atuais - NeoService'!$N$6:$HF$6,'Recebíveis Atuais - NeoService'!$N$5314:$HF$5314)),N('Recebíveis Atuais - NeoService'!$B$9:$B$5314=$B18))*CZ$12,0)</f>
        <v>16885.420000000002</v>
      </c>
      <c r="DA18" s="7" cm="1">
        <f t="array" ref="DA18">IFERROR(SUMPRODUCT((_xlfn.XLOOKUP(DA$15,'Recebíveis Atuais - NeoService'!$N$6:$HF$6,'Recebíveis Atuais - NeoService'!$N$9:$HF$9):_xlfn.XLOOKUP(DA$15,'Recebíveis Atuais - NeoService'!$N$6:$HF$6,'Recebíveis Atuais - NeoService'!$N$5314:$HF$5314)),N('Recebíveis Atuais - NeoService'!$B$9:$B$5314=$B18))*DA$12,0)</f>
        <v>16885.420000000002</v>
      </c>
      <c r="DB18" s="7" cm="1">
        <f t="array" ref="DB18">IFERROR(SUMPRODUCT((_xlfn.XLOOKUP(DB$15,'Recebíveis Atuais - NeoService'!$N$6:$HF$6,'Recebíveis Atuais - NeoService'!$N$9:$HF$9):_xlfn.XLOOKUP(DB$15,'Recebíveis Atuais - NeoService'!$N$6:$HF$6,'Recebíveis Atuais - NeoService'!$N$5314:$HF$5314)),N('Recebíveis Atuais - NeoService'!$B$9:$B$5314=$B18))*DB$12,0)</f>
        <v>16885.420000000002</v>
      </c>
      <c r="DC18" s="7" cm="1">
        <f t="array" ref="DC18">IFERROR(SUMPRODUCT((_xlfn.XLOOKUP(DC$15,'Recebíveis Atuais - NeoService'!$N$6:$HF$6,'Recebíveis Atuais - NeoService'!$N$9:$HF$9):_xlfn.XLOOKUP(DC$15,'Recebíveis Atuais - NeoService'!$N$6:$HF$6,'Recebíveis Atuais - NeoService'!$N$5314:$HF$5314)),N('Recebíveis Atuais - NeoService'!$B$9:$B$5314=$B18))*DC$12,0)</f>
        <v>16885.420000000002</v>
      </c>
      <c r="DD18" s="7" cm="1">
        <f t="array" ref="DD18">IFERROR(SUMPRODUCT((_xlfn.XLOOKUP(DD$15,'Recebíveis Atuais - NeoService'!$N$6:$HF$6,'Recebíveis Atuais - NeoService'!$N$9:$HF$9):_xlfn.XLOOKUP(DD$15,'Recebíveis Atuais - NeoService'!$N$6:$HF$6,'Recebíveis Atuais - NeoService'!$N$5314:$HF$5314)),N('Recebíveis Atuais - NeoService'!$B$9:$B$5314=$B18))*DD$12,0)</f>
        <v>16885.420000000002</v>
      </c>
      <c r="DE18" s="7" cm="1">
        <f t="array" ref="DE18">IFERROR(SUMPRODUCT((_xlfn.XLOOKUP(DE$15,'Recebíveis Atuais - NeoService'!$N$6:$HF$6,'Recebíveis Atuais - NeoService'!$N$9:$HF$9):_xlfn.XLOOKUP(DE$15,'Recebíveis Atuais - NeoService'!$N$6:$HF$6,'Recebíveis Atuais - NeoService'!$N$5314:$HF$5314)),N('Recebíveis Atuais - NeoService'!$B$9:$B$5314=$B18))*DE$12,0)</f>
        <v>16885.420000000002</v>
      </c>
      <c r="DF18" s="7" cm="1">
        <f t="array" ref="DF18">IFERROR(SUMPRODUCT((_xlfn.XLOOKUP(DF$15,'Recebíveis Atuais - NeoService'!$N$6:$HF$6,'Recebíveis Atuais - NeoService'!$N$9:$HF$9):_xlfn.XLOOKUP(DF$15,'Recebíveis Atuais - NeoService'!$N$6:$HF$6,'Recebíveis Atuais - NeoService'!$N$5314:$HF$5314)),N('Recebíveis Atuais - NeoService'!$B$9:$B$5314=$B18))*DF$12,0)</f>
        <v>16885.420000000002</v>
      </c>
      <c r="DG18" s="7" cm="1">
        <f t="array" ref="DG18">IFERROR(SUMPRODUCT((_xlfn.XLOOKUP(DG$15,'Recebíveis Atuais - NeoService'!$N$6:$HF$6,'Recebíveis Atuais - NeoService'!$N$9:$HF$9):_xlfn.XLOOKUP(DG$15,'Recebíveis Atuais - NeoService'!$N$6:$HF$6,'Recebíveis Atuais - NeoService'!$N$5314:$HF$5314)),N('Recebíveis Atuais - NeoService'!$B$9:$B$5314=$B18))*DG$12,0)</f>
        <v>26781.930000000004</v>
      </c>
      <c r="DH18" s="7" cm="1">
        <f t="array" ref="DH18">IFERROR(SUMPRODUCT((_xlfn.XLOOKUP(DH$15,'Recebíveis Atuais - NeoService'!$N$6:$HF$6,'Recebíveis Atuais - NeoService'!$N$9:$HF$9):_xlfn.XLOOKUP(DH$15,'Recebíveis Atuais - NeoService'!$N$6:$HF$6,'Recebíveis Atuais - NeoService'!$N$5314:$HF$5314)),N('Recebíveis Atuais - NeoService'!$B$9:$B$5314=$B18))*DH$12,0)</f>
        <v>16885.420000000002</v>
      </c>
      <c r="DI18" s="7" cm="1">
        <f t="array" ref="DI18">IFERROR(SUMPRODUCT((_xlfn.XLOOKUP(DI$15,'Recebíveis Atuais - NeoService'!$N$6:$HF$6,'Recebíveis Atuais - NeoService'!$N$9:$HF$9):_xlfn.XLOOKUP(DI$15,'Recebíveis Atuais - NeoService'!$N$6:$HF$6,'Recebíveis Atuais - NeoService'!$N$5314:$HF$5314)),N('Recebíveis Atuais - NeoService'!$B$9:$B$5314=$B18))*DI$12,0)</f>
        <v>16885.420000000002</v>
      </c>
      <c r="DJ18" s="7" cm="1">
        <f t="array" ref="DJ18">IFERROR(SUMPRODUCT((_xlfn.XLOOKUP(DJ$15,'Recebíveis Atuais - NeoService'!$N$6:$HF$6,'Recebíveis Atuais - NeoService'!$N$9:$HF$9):_xlfn.XLOOKUP(DJ$15,'Recebíveis Atuais - NeoService'!$N$6:$HF$6,'Recebíveis Atuais - NeoService'!$N$5314:$HF$5314)),N('Recebíveis Atuais - NeoService'!$B$9:$B$5314=$B18))*DJ$12,0)</f>
        <v>16885.420000000002</v>
      </c>
      <c r="DK18" s="7" cm="1">
        <f t="array" ref="DK18">IFERROR(SUMPRODUCT((_xlfn.XLOOKUP(DK$15,'Recebíveis Atuais - NeoService'!$N$6:$HF$6,'Recebíveis Atuais - NeoService'!$N$9:$HF$9):_xlfn.XLOOKUP(DK$15,'Recebíveis Atuais - NeoService'!$N$6:$HF$6,'Recebíveis Atuais - NeoService'!$N$5314:$HF$5314)),N('Recebíveis Atuais - NeoService'!$B$9:$B$5314=$B18))*DK$12,0)</f>
        <v>16885.420000000002</v>
      </c>
      <c r="DL18" s="7" cm="1">
        <f t="array" ref="DL18">IFERROR(SUMPRODUCT((_xlfn.XLOOKUP(DL$15,'Recebíveis Atuais - NeoService'!$N$6:$HF$6,'Recebíveis Atuais - NeoService'!$N$9:$HF$9):_xlfn.XLOOKUP(DL$15,'Recebíveis Atuais - NeoService'!$N$6:$HF$6,'Recebíveis Atuais - NeoService'!$N$5314:$HF$5314)),N('Recebíveis Atuais - NeoService'!$B$9:$B$5314=$B18))*DL$12,0)</f>
        <v>16885.420000000002</v>
      </c>
      <c r="DM18" s="7" cm="1">
        <f t="array" ref="DM18">IFERROR(SUMPRODUCT((_xlfn.XLOOKUP(DM$15,'Recebíveis Atuais - NeoService'!$N$6:$HF$6,'Recebíveis Atuais - NeoService'!$N$9:$HF$9):_xlfn.XLOOKUP(DM$15,'Recebíveis Atuais - NeoService'!$N$6:$HF$6,'Recebíveis Atuais - NeoService'!$N$5314:$HF$5314)),N('Recebíveis Atuais - NeoService'!$B$9:$B$5314=$B18))*DM$12,0)</f>
        <v>16885.420000000002</v>
      </c>
      <c r="DN18" s="7" cm="1">
        <f t="array" ref="DN18">IFERROR(SUMPRODUCT((_xlfn.XLOOKUP(DN$15,'Recebíveis Atuais - NeoService'!$N$6:$HF$6,'Recebíveis Atuais - NeoService'!$N$9:$HF$9):_xlfn.XLOOKUP(DN$15,'Recebíveis Atuais - NeoService'!$N$6:$HF$6,'Recebíveis Atuais - NeoService'!$N$5314:$HF$5314)),N('Recebíveis Atuais - NeoService'!$B$9:$B$5314=$B18))*DN$12,0)</f>
        <v>16885.420000000002</v>
      </c>
      <c r="DO18" s="7" cm="1">
        <f t="array" ref="DO18">IFERROR(SUMPRODUCT((_xlfn.XLOOKUP(DO$15,'Recebíveis Atuais - NeoService'!$N$6:$HF$6,'Recebíveis Atuais - NeoService'!$N$9:$HF$9):_xlfn.XLOOKUP(DO$15,'Recebíveis Atuais - NeoService'!$N$6:$HF$6,'Recebíveis Atuais - NeoService'!$N$5314:$HF$5314)),N('Recebíveis Atuais - NeoService'!$B$9:$B$5314=$B18))*DO$12,0)</f>
        <v>16885.420000000002</v>
      </c>
      <c r="DP18" s="7" cm="1">
        <f t="array" ref="DP18">IFERROR(SUMPRODUCT((_xlfn.XLOOKUP(DP$15,'Recebíveis Atuais - NeoService'!$N$6:$HF$6,'Recebíveis Atuais - NeoService'!$N$9:$HF$9):_xlfn.XLOOKUP(DP$15,'Recebíveis Atuais - NeoService'!$N$6:$HF$6,'Recebíveis Atuais - NeoService'!$N$5314:$HF$5314)),N('Recebíveis Atuais - NeoService'!$B$9:$B$5314=$B18))*DP$12,0)</f>
        <v>16885.420000000002</v>
      </c>
      <c r="DQ18" s="7" cm="1">
        <f t="array" ref="DQ18">IFERROR(SUMPRODUCT((_xlfn.XLOOKUP(DQ$15,'Recebíveis Atuais - NeoService'!$N$6:$HF$6,'Recebíveis Atuais - NeoService'!$N$9:$HF$9):_xlfn.XLOOKUP(DQ$15,'Recebíveis Atuais - NeoService'!$N$6:$HF$6,'Recebíveis Atuais - NeoService'!$N$5314:$HF$5314)),N('Recebíveis Atuais - NeoService'!$B$9:$B$5314=$B18))*DQ$12,0)</f>
        <v>16885.420000000002</v>
      </c>
      <c r="DR18" s="7" cm="1">
        <f t="array" ref="DR18">IFERROR(SUMPRODUCT((_xlfn.XLOOKUP(DR$15,'Recebíveis Atuais - NeoService'!$N$6:$HF$6,'Recebíveis Atuais - NeoService'!$N$9:$HF$9):_xlfn.XLOOKUP(DR$15,'Recebíveis Atuais - NeoService'!$N$6:$HF$6,'Recebíveis Atuais - NeoService'!$N$5314:$HF$5314)),N('Recebíveis Atuais - NeoService'!$B$9:$B$5314=$B18))*DR$12,0)</f>
        <v>16885.420000000002</v>
      </c>
      <c r="DS18" s="7" cm="1">
        <f t="array" ref="DS18">IFERROR(SUMPRODUCT((_xlfn.XLOOKUP(DS$15,'Recebíveis Atuais - NeoService'!$N$6:$HF$6,'Recebíveis Atuais - NeoService'!$N$9:$HF$9):_xlfn.XLOOKUP(DS$15,'Recebíveis Atuais - NeoService'!$N$6:$HF$6,'Recebíveis Atuais - NeoService'!$N$5314:$HF$5314)),N('Recebíveis Atuais - NeoService'!$B$9:$B$5314=$B18))*DS$12,0)</f>
        <v>26781.930000000004</v>
      </c>
      <c r="DT18" s="7" cm="1">
        <f t="array" ref="DT18">IFERROR(SUMPRODUCT((_xlfn.XLOOKUP(DT$15,'Recebíveis Atuais - NeoService'!$N$6:$HF$6,'Recebíveis Atuais - NeoService'!$N$9:$HF$9):_xlfn.XLOOKUP(DT$15,'Recebíveis Atuais - NeoService'!$N$6:$HF$6,'Recebíveis Atuais - NeoService'!$N$5314:$HF$5314)),N('Recebíveis Atuais - NeoService'!$B$9:$B$5314=$B18))*DT$12,0)</f>
        <v>16885.420000000002</v>
      </c>
      <c r="DU18" s="7" cm="1">
        <f t="array" ref="DU18">IFERROR(SUMPRODUCT((_xlfn.XLOOKUP(DU$15,'Recebíveis Atuais - NeoService'!$N$6:$HF$6,'Recebíveis Atuais - NeoService'!$N$9:$HF$9):_xlfn.XLOOKUP(DU$15,'Recebíveis Atuais - NeoService'!$N$6:$HF$6,'Recebíveis Atuais - NeoService'!$N$5314:$HF$5314)),N('Recebíveis Atuais - NeoService'!$B$9:$B$5314=$B18))*DU$12,0)</f>
        <v>16885.420000000002</v>
      </c>
      <c r="DV18" s="7" cm="1">
        <f t="array" ref="DV18">IFERROR(SUMPRODUCT((_xlfn.XLOOKUP(DV$15,'Recebíveis Atuais - NeoService'!$N$6:$HF$6,'Recebíveis Atuais - NeoService'!$N$9:$HF$9):_xlfn.XLOOKUP(DV$15,'Recebíveis Atuais - NeoService'!$N$6:$HF$6,'Recebíveis Atuais - NeoService'!$N$5314:$HF$5314)),N('Recebíveis Atuais - NeoService'!$B$9:$B$5314=$B18))*DV$12,0)</f>
        <v>16885.420000000002</v>
      </c>
    </row>
    <row r="19" spans="2:126" ht="14.45" hidden="1" customHeight="1" outlineLevel="1" x14ac:dyDescent="0.25">
      <c r="B19" s="27" t="s">
        <v>1220</v>
      </c>
      <c r="C19" s="115">
        <f t="shared" ref="C19" si="4">SUM(G19:DV19)</f>
        <v>1255150.6799999988</v>
      </c>
      <c r="D19" s="115"/>
      <c r="E19" s="116">
        <f>NPV($G$11,Resumo!G19:DV19)</f>
        <v>777090.7615976684</v>
      </c>
      <c r="F19" s="116"/>
      <c r="G19" s="7" cm="1">
        <f t="array" ref="G19">IFERROR(SUMPRODUCT((_xlfn.XLOOKUP(G$15,'Recebíveis Atuais - NeoService'!$N$6:$HF$6,'Recebíveis Atuais - NeoService'!$N$9:$HF$9):_xlfn.XLOOKUP(G$15,'Recebíveis Atuais - NeoService'!$N$6:$HF$6,'Recebíveis Atuais - NeoService'!$N$5314:$HF$5314)),N('Recebíveis Atuais - NeoService'!$B$9:$B$5314=$B19))*G$12,0)</f>
        <v>15799.599999999999</v>
      </c>
      <c r="H19" s="7" cm="1">
        <f t="array" ref="H19">IFERROR(SUMPRODUCT((_xlfn.XLOOKUP(H$15,'Recebíveis Atuais - NeoService'!$N$6:$HF$6,'Recebíveis Atuais - NeoService'!$N$9:$HF$9):_xlfn.XLOOKUP(H$15,'Recebíveis Atuais - NeoService'!$N$6:$HF$6,'Recebíveis Atuais - NeoService'!$N$5314:$HF$5314)),N('Recebíveis Atuais - NeoService'!$B$9:$B$5314=$B19))*H$12,0)</f>
        <v>15808.179999999998</v>
      </c>
      <c r="I19" s="7" cm="1">
        <f t="array" ref="I19">IFERROR(SUMPRODUCT((_xlfn.XLOOKUP(I$15,'Recebíveis Atuais - NeoService'!$N$6:$HF$6,'Recebíveis Atuais - NeoService'!$N$9:$HF$9):_xlfn.XLOOKUP(I$15,'Recebíveis Atuais - NeoService'!$N$6:$HF$6,'Recebíveis Atuais - NeoService'!$N$5314:$HF$5314)),N('Recebíveis Atuais - NeoService'!$B$9:$B$5314=$B19))*I$12,0)</f>
        <v>15816.839999999998</v>
      </c>
      <c r="J19" s="7" cm="1">
        <f t="array" ref="J19">IFERROR(SUMPRODUCT((_xlfn.XLOOKUP(J$15,'Recebíveis Atuais - NeoService'!$N$6:$HF$6,'Recebíveis Atuais - NeoService'!$N$9:$HF$9):_xlfn.XLOOKUP(J$15,'Recebíveis Atuais - NeoService'!$N$6:$HF$6,'Recebíveis Atuais - NeoService'!$N$5314:$HF$5314)),N('Recebíveis Atuais - NeoService'!$B$9:$B$5314=$B19))*J$12,0)</f>
        <v>15825.599999999999</v>
      </c>
      <c r="K19" s="7" cm="1">
        <f t="array" ref="K19">IFERROR(SUMPRODUCT((_xlfn.XLOOKUP(K$15,'Recebíveis Atuais - NeoService'!$N$6:$HF$6,'Recebíveis Atuais - NeoService'!$N$9:$HF$9):_xlfn.XLOOKUP(K$15,'Recebíveis Atuais - NeoService'!$N$6:$HF$6,'Recebíveis Atuais - NeoService'!$N$5314:$HF$5314)),N('Recebíveis Atuais - NeoService'!$B$9:$B$5314=$B19))*K$12,0)</f>
        <v>15834.439999999999</v>
      </c>
      <c r="L19" s="7" cm="1">
        <f t="array" ref="L19">IFERROR(SUMPRODUCT((_xlfn.XLOOKUP(L$15,'Recebíveis Atuais - NeoService'!$N$6:$HF$6,'Recebíveis Atuais - NeoService'!$N$9:$HF$9):_xlfn.XLOOKUP(L$15,'Recebíveis Atuais - NeoService'!$N$6:$HF$6,'Recebíveis Atuais - NeoService'!$N$5314:$HF$5314)),N('Recebíveis Atuais - NeoService'!$B$9:$B$5314=$B19))*L$12,0)</f>
        <v>15843.369999999999</v>
      </c>
      <c r="M19" s="7" cm="1">
        <f t="array" ref="M19">IFERROR(SUMPRODUCT((_xlfn.XLOOKUP(M$15,'Recebíveis Atuais - NeoService'!$N$6:$HF$6,'Recebíveis Atuais - NeoService'!$N$9:$HF$9):_xlfn.XLOOKUP(M$15,'Recebíveis Atuais - NeoService'!$N$6:$HF$6,'Recebíveis Atuais - NeoService'!$N$5314:$HF$5314)),N('Recebíveis Atuais - NeoService'!$B$9:$B$5314=$B19))*M$12,0)</f>
        <v>25622.829999999994</v>
      </c>
      <c r="N19" s="7" cm="1">
        <f t="array" ref="N19">IFERROR(SUMPRODUCT((_xlfn.XLOOKUP(N$15,'Recebíveis Atuais - NeoService'!$N$6:$HF$6,'Recebíveis Atuais - NeoService'!$N$9:$HF$9):_xlfn.XLOOKUP(N$15,'Recebíveis Atuais - NeoService'!$N$6:$HF$6,'Recebíveis Atuais - NeoService'!$N$5314:$HF$5314)),N('Recebíveis Atuais - NeoService'!$B$9:$B$5314=$B19))*N$12,0)</f>
        <v>12723.799999999997</v>
      </c>
      <c r="O19" s="7" cm="1">
        <f t="array" ref="O19">IFERROR(SUMPRODUCT((_xlfn.XLOOKUP(O$15,'Recebíveis Atuais - NeoService'!$N$6:$HF$6,'Recebíveis Atuais - NeoService'!$N$9:$HF$9):_xlfn.XLOOKUP(O$15,'Recebíveis Atuais - NeoService'!$N$6:$HF$6,'Recebíveis Atuais - NeoService'!$N$5314:$HF$5314)),N('Recebíveis Atuais - NeoService'!$B$9:$B$5314=$B19))*O$12,0)</f>
        <v>12732.999999999998</v>
      </c>
      <c r="P19" s="7" cm="1">
        <f t="array" ref="P19">IFERROR(SUMPRODUCT((_xlfn.XLOOKUP(P$15,'Recebíveis Atuais - NeoService'!$N$6:$HF$6,'Recebíveis Atuais - NeoService'!$N$9:$HF$9):_xlfn.XLOOKUP(P$15,'Recebíveis Atuais - NeoService'!$N$6:$HF$6,'Recebíveis Atuais - NeoService'!$N$5314:$HF$5314)),N('Recebíveis Atuais - NeoService'!$B$9:$B$5314=$B19))*P$12,0)</f>
        <v>12742.289999999999</v>
      </c>
      <c r="Q19" s="7" cm="1">
        <f t="array" ref="Q19">IFERROR(SUMPRODUCT((_xlfn.XLOOKUP(Q$15,'Recebíveis Atuais - NeoService'!$N$6:$HF$6,'Recebíveis Atuais - NeoService'!$N$9:$HF$9):_xlfn.XLOOKUP(Q$15,'Recebíveis Atuais - NeoService'!$N$6:$HF$6,'Recebíveis Atuais - NeoService'!$N$5314:$HF$5314)),N('Recebíveis Atuais - NeoService'!$B$9:$B$5314=$B19))*Q$12,0)</f>
        <v>12751.679999999998</v>
      </c>
      <c r="R19" s="7" cm="1">
        <f t="array" ref="R19">IFERROR(SUMPRODUCT((_xlfn.XLOOKUP(R$15,'Recebíveis Atuais - NeoService'!$N$6:$HF$6,'Recebíveis Atuais - NeoService'!$N$9:$HF$9):_xlfn.XLOOKUP(R$15,'Recebíveis Atuais - NeoService'!$N$6:$HF$6,'Recebíveis Atuais - NeoService'!$N$5314:$HF$5314)),N('Recebíveis Atuais - NeoService'!$B$9:$B$5314=$B19))*R$12,0)</f>
        <v>12761.159999999998</v>
      </c>
      <c r="S19" s="7" cm="1">
        <f t="array" ref="S19">IFERROR(SUMPRODUCT((_xlfn.XLOOKUP(S$15,'Recebíveis Atuais - NeoService'!$N$6:$HF$6,'Recebíveis Atuais - NeoService'!$N$9:$HF$9):_xlfn.XLOOKUP(S$15,'Recebíveis Atuais - NeoService'!$N$6:$HF$6,'Recebíveis Atuais - NeoService'!$N$5314:$HF$5314)),N('Recebíveis Atuais - NeoService'!$B$9:$B$5314=$B19))*S$12,0)</f>
        <v>12770.73</v>
      </c>
      <c r="T19" s="7" cm="1">
        <f t="array" ref="T19">IFERROR(SUMPRODUCT((_xlfn.XLOOKUP(T$15,'Recebíveis Atuais - NeoService'!$N$6:$HF$6,'Recebíveis Atuais - NeoService'!$N$9:$HF$9):_xlfn.XLOOKUP(T$15,'Recebíveis Atuais - NeoService'!$N$6:$HF$6,'Recebíveis Atuais - NeoService'!$N$5314:$HF$5314)),N('Recebíveis Atuais - NeoService'!$B$9:$B$5314=$B19))*T$12,0)</f>
        <v>12780.4</v>
      </c>
      <c r="U19" s="7" cm="1">
        <f t="array" ref="U19">IFERROR(SUMPRODUCT((_xlfn.XLOOKUP(U$15,'Recebíveis Atuais - NeoService'!$N$6:$HF$6,'Recebíveis Atuais - NeoService'!$N$9:$HF$9):_xlfn.XLOOKUP(U$15,'Recebíveis Atuais - NeoService'!$N$6:$HF$6,'Recebíveis Atuais - NeoService'!$N$5314:$HF$5314)),N('Recebíveis Atuais - NeoService'!$B$9:$B$5314=$B19))*U$12,0)</f>
        <v>12790.159999999998</v>
      </c>
      <c r="V19" s="7" cm="1">
        <f t="array" ref="V19">IFERROR(SUMPRODUCT((_xlfn.XLOOKUP(V$15,'Recebíveis Atuais - NeoService'!$N$6:$HF$6,'Recebíveis Atuais - NeoService'!$N$9:$HF$9):_xlfn.XLOOKUP(V$15,'Recebíveis Atuais - NeoService'!$N$6:$HF$6,'Recebíveis Atuais - NeoService'!$N$5314:$HF$5314)),N('Recebíveis Atuais - NeoService'!$B$9:$B$5314=$B19))*V$12,0)</f>
        <v>12800.029999999999</v>
      </c>
      <c r="W19" s="7" cm="1">
        <f t="array" ref="W19">IFERROR(SUMPRODUCT((_xlfn.XLOOKUP(W$15,'Recebíveis Atuais - NeoService'!$N$6:$HF$6,'Recebíveis Atuais - NeoService'!$N$9:$HF$9):_xlfn.XLOOKUP(W$15,'Recebíveis Atuais - NeoService'!$N$6:$HF$6,'Recebíveis Atuais - NeoService'!$N$5314:$HF$5314)),N('Recebíveis Atuais - NeoService'!$B$9:$B$5314=$B19))*W$12,0)</f>
        <v>12809.989999999998</v>
      </c>
      <c r="X19" s="7" cm="1">
        <f t="array" ref="X19">IFERROR(SUMPRODUCT((_xlfn.XLOOKUP(X$15,'Recebíveis Atuais - NeoService'!$N$6:$HF$6,'Recebíveis Atuais - NeoService'!$N$9:$HF$9):_xlfn.XLOOKUP(X$15,'Recebíveis Atuais - NeoService'!$N$6:$HF$6,'Recebíveis Atuais - NeoService'!$N$5314:$HF$5314)),N('Recebíveis Atuais - NeoService'!$B$9:$B$5314=$B19))*X$12,0)</f>
        <v>12820.049999999997</v>
      </c>
      <c r="Y19" s="7" cm="1">
        <f t="array" ref="Y19">IFERROR(SUMPRODUCT((_xlfn.XLOOKUP(Y$15,'Recebíveis Atuais - NeoService'!$N$6:$HF$6,'Recebíveis Atuais - NeoService'!$N$9:$HF$9):_xlfn.XLOOKUP(Y$15,'Recebíveis Atuais - NeoService'!$N$6:$HF$6,'Recebíveis Atuais - NeoService'!$N$5314:$HF$5314)),N('Recebíveis Atuais - NeoService'!$B$9:$B$5314=$B19))*Y$12,0)</f>
        <v>22600.659999999996</v>
      </c>
      <c r="Z19" s="7" cm="1">
        <f t="array" ref="Z19">IFERROR(SUMPRODUCT((_xlfn.XLOOKUP(Z$15,'Recebíveis Atuais - NeoService'!$N$6:$HF$6,'Recebíveis Atuais - NeoService'!$N$9:$HF$9):_xlfn.XLOOKUP(Z$15,'Recebíveis Atuais - NeoService'!$N$6:$HF$6,'Recebíveis Atuais - NeoService'!$N$5314:$HF$5314)),N('Recebíveis Atuais - NeoService'!$B$9:$B$5314=$B19))*Z$12,0)</f>
        <v>12840.479999999998</v>
      </c>
      <c r="AA19" s="7" cm="1">
        <f t="array" ref="AA19">IFERROR(SUMPRODUCT((_xlfn.XLOOKUP(AA$15,'Recebíveis Atuais - NeoService'!$N$6:$HF$6,'Recebíveis Atuais - NeoService'!$N$9:$HF$9):_xlfn.XLOOKUP(AA$15,'Recebíveis Atuais - NeoService'!$N$6:$HF$6,'Recebíveis Atuais - NeoService'!$N$5314:$HF$5314)),N('Recebíveis Atuais - NeoService'!$B$9:$B$5314=$B19))*AA$12,0)</f>
        <v>12850.839999999998</v>
      </c>
      <c r="AB19" s="7" cm="1">
        <f t="array" ref="AB19">IFERROR(SUMPRODUCT((_xlfn.XLOOKUP(AB$15,'Recebíveis Atuais - NeoService'!$N$6:$HF$6,'Recebíveis Atuais - NeoService'!$N$9:$HF$9):_xlfn.XLOOKUP(AB$15,'Recebíveis Atuais - NeoService'!$N$6:$HF$6,'Recebíveis Atuais - NeoService'!$N$5314:$HF$5314)),N('Recebíveis Atuais - NeoService'!$B$9:$B$5314=$B19))*AB$12,0)</f>
        <v>12861.31</v>
      </c>
      <c r="AC19" s="7" cm="1">
        <f t="array" ref="AC19">IFERROR(SUMPRODUCT((_xlfn.XLOOKUP(AC$15,'Recebíveis Atuais - NeoService'!$N$6:$HF$6,'Recebíveis Atuais - NeoService'!$N$9:$HF$9):_xlfn.XLOOKUP(AC$15,'Recebíveis Atuais - NeoService'!$N$6:$HF$6,'Recebíveis Atuais - NeoService'!$N$5314:$HF$5314)),N('Recebíveis Atuais - NeoService'!$B$9:$B$5314=$B19))*AC$12,0)</f>
        <v>12871.889999999998</v>
      </c>
      <c r="AD19" s="7" cm="1">
        <f t="array" ref="AD19">IFERROR(SUMPRODUCT((_xlfn.XLOOKUP(AD$15,'Recebíveis Atuais - NeoService'!$N$6:$HF$6,'Recebíveis Atuais - NeoService'!$N$9:$HF$9):_xlfn.XLOOKUP(AD$15,'Recebíveis Atuais - NeoService'!$N$6:$HF$6,'Recebíveis Atuais - NeoService'!$N$5314:$HF$5314)),N('Recebíveis Atuais - NeoService'!$B$9:$B$5314=$B19))*AD$12,0)</f>
        <v>12882.569999999998</v>
      </c>
      <c r="AE19" s="7" cm="1">
        <f t="array" ref="AE19">IFERROR(SUMPRODUCT((_xlfn.XLOOKUP(AE$15,'Recebíveis Atuais - NeoService'!$N$6:$HF$6,'Recebíveis Atuais - NeoService'!$N$9:$HF$9):_xlfn.XLOOKUP(AE$15,'Recebíveis Atuais - NeoService'!$N$6:$HF$6,'Recebíveis Atuais - NeoService'!$N$5314:$HF$5314)),N('Recebíveis Atuais - NeoService'!$B$9:$B$5314=$B19))*AE$12,0)</f>
        <v>12893.359999999999</v>
      </c>
      <c r="AF19" s="7" cm="1">
        <f t="array" ref="AF19">IFERROR(SUMPRODUCT((_xlfn.XLOOKUP(AF$15,'Recebíveis Atuais - NeoService'!$N$6:$HF$6,'Recebíveis Atuais - NeoService'!$N$9:$HF$9):_xlfn.XLOOKUP(AF$15,'Recebíveis Atuais - NeoService'!$N$6:$HF$6,'Recebíveis Atuais - NeoService'!$N$5314:$HF$5314)),N('Recebíveis Atuais - NeoService'!$B$9:$B$5314=$B19))*AF$12,0)</f>
        <v>12904.249999999998</v>
      </c>
      <c r="AG19" s="7" cm="1">
        <f t="array" ref="AG19">IFERROR(SUMPRODUCT((_xlfn.XLOOKUP(AG$15,'Recebíveis Atuais - NeoService'!$N$6:$HF$6,'Recebíveis Atuais - NeoService'!$N$9:$HF$9):_xlfn.XLOOKUP(AG$15,'Recebíveis Atuais - NeoService'!$N$6:$HF$6,'Recebíveis Atuais - NeoService'!$N$5314:$HF$5314)),N('Recebíveis Atuais - NeoService'!$B$9:$B$5314=$B19))*AG$12,0)</f>
        <v>10738.489999999998</v>
      </c>
      <c r="AH19" s="7" cm="1">
        <f t="array" ref="AH19">IFERROR(SUMPRODUCT((_xlfn.XLOOKUP(AH$15,'Recebíveis Atuais - NeoService'!$N$6:$HF$6,'Recebíveis Atuais - NeoService'!$N$9:$HF$9):_xlfn.XLOOKUP(AH$15,'Recebíveis Atuais - NeoService'!$N$6:$HF$6,'Recebíveis Atuais - NeoService'!$N$5314:$HF$5314)),N('Recebíveis Atuais - NeoService'!$B$9:$B$5314=$B19))*AH$12,0)</f>
        <v>10749.609999999999</v>
      </c>
      <c r="AI19" s="7" cm="1">
        <f t="array" ref="AI19">IFERROR(SUMPRODUCT((_xlfn.XLOOKUP(AI$15,'Recebíveis Atuais - NeoService'!$N$6:$HF$6,'Recebíveis Atuais - NeoService'!$N$9:$HF$9):_xlfn.XLOOKUP(AI$15,'Recebíveis Atuais - NeoService'!$N$6:$HF$6,'Recebíveis Atuais - NeoService'!$N$5314:$HF$5314)),N('Recebíveis Atuais - NeoService'!$B$9:$B$5314=$B19))*AI$12,0)</f>
        <v>10760.829999999998</v>
      </c>
      <c r="AJ19" s="7" cm="1">
        <f t="array" ref="AJ19">IFERROR(SUMPRODUCT((_xlfn.XLOOKUP(AJ$15,'Recebíveis Atuais - NeoService'!$N$6:$HF$6,'Recebíveis Atuais - NeoService'!$N$9:$HF$9):_xlfn.XLOOKUP(AJ$15,'Recebíveis Atuais - NeoService'!$N$6:$HF$6,'Recebíveis Atuais - NeoService'!$N$5314:$HF$5314)),N('Recebíveis Atuais - NeoService'!$B$9:$B$5314=$B19))*AJ$12,0)</f>
        <v>10772.169999999998</v>
      </c>
      <c r="AK19" s="7" cm="1">
        <f t="array" ref="AK19">IFERROR(SUMPRODUCT((_xlfn.XLOOKUP(AK$15,'Recebíveis Atuais - NeoService'!$N$6:$HF$6,'Recebíveis Atuais - NeoService'!$N$9:$HF$9):_xlfn.XLOOKUP(AK$15,'Recebíveis Atuais - NeoService'!$N$6:$HF$6,'Recebíveis Atuais - NeoService'!$N$5314:$HF$5314)),N('Recebíveis Atuais - NeoService'!$B$9:$B$5314=$B19))*AK$12,0)</f>
        <v>16284.999999999998</v>
      </c>
      <c r="AL19" s="7" cm="1">
        <f t="array" ref="AL19">IFERROR(SUMPRODUCT((_xlfn.XLOOKUP(AL$15,'Recebíveis Atuais - NeoService'!$N$6:$HF$6,'Recebíveis Atuais - NeoService'!$N$9:$HF$9):_xlfn.XLOOKUP(AL$15,'Recebíveis Atuais - NeoService'!$N$6:$HF$6,'Recebíveis Atuais - NeoService'!$N$5314:$HF$5314)),N('Recebíveis Atuais - NeoService'!$B$9:$B$5314=$B19))*AL$12,0)</f>
        <v>10795.189999999999</v>
      </c>
      <c r="AM19" s="7" cm="1">
        <f t="array" ref="AM19">IFERROR(SUMPRODUCT((_xlfn.XLOOKUP(AM$15,'Recebíveis Atuais - NeoService'!$N$6:$HF$6,'Recebíveis Atuais - NeoService'!$N$9:$HF$9):_xlfn.XLOOKUP(AM$15,'Recebíveis Atuais - NeoService'!$N$6:$HF$6,'Recebíveis Atuais - NeoService'!$N$5314:$HF$5314)),N('Recebíveis Atuais - NeoService'!$B$9:$B$5314=$B19))*AM$12,0)</f>
        <v>9418.48</v>
      </c>
      <c r="AN19" s="7" cm="1">
        <f t="array" ref="AN19">IFERROR(SUMPRODUCT((_xlfn.XLOOKUP(AN$15,'Recebíveis Atuais - NeoService'!$N$6:$HF$6,'Recebíveis Atuais - NeoService'!$N$9:$HF$9):_xlfn.XLOOKUP(AN$15,'Recebíveis Atuais - NeoService'!$N$6:$HF$6,'Recebíveis Atuais - NeoService'!$N$5314:$HF$5314)),N('Recebíveis Atuais - NeoService'!$B$9:$B$5314=$B19))*AN$12,0)</f>
        <v>9430.2799999999988</v>
      </c>
      <c r="AO19" s="7" cm="1">
        <f t="array" ref="AO19">IFERROR(SUMPRODUCT((_xlfn.XLOOKUP(AO$15,'Recebíveis Atuais - NeoService'!$N$6:$HF$6,'Recebíveis Atuais - NeoService'!$N$9:$HF$9):_xlfn.XLOOKUP(AO$15,'Recebíveis Atuais - NeoService'!$N$6:$HF$6,'Recebíveis Atuais - NeoService'!$N$5314:$HF$5314)),N('Recebíveis Atuais - NeoService'!$B$9:$B$5314=$B19))*AO$12,0)</f>
        <v>9442.1899999999987</v>
      </c>
      <c r="AP19" s="7" cm="1">
        <f t="array" ref="AP19">IFERROR(SUMPRODUCT((_xlfn.XLOOKUP(AP$15,'Recebíveis Atuais - NeoService'!$N$6:$HF$6,'Recebíveis Atuais - NeoService'!$N$9:$HF$9):_xlfn.XLOOKUP(AP$15,'Recebíveis Atuais - NeoService'!$N$6:$HF$6,'Recebíveis Atuais - NeoService'!$N$5314:$HF$5314)),N('Recebíveis Atuais - NeoService'!$B$9:$B$5314=$B19))*AP$12,0)</f>
        <v>9454.23</v>
      </c>
      <c r="AQ19" s="7" cm="1">
        <f t="array" ref="AQ19">IFERROR(SUMPRODUCT((_xlfn.XLOOKUP(AQ$15,'Recebíveis Atuais - NeoService'!$N$6:$HF$6,'Recebíveis Atuais - NeoService'!$N$9:$HF$9):_xlfn.XLOOKUP(AQ$15,'Recebíveis Atuais - NeoService'!$N$6:$HF$6,'Recebíveis Atuais - NeoService'!$N$5314:$HF$5314)),N('Recebíveis Atuais - NeoService'!$B$9:$B$5314=$B19))*AQ$12,0)</f>
        <v>9466.380000000001</v>
      </c>
      <c r="AR19" s="7" cm="1">
        <f t="array" ref="AR19">IFERROR(SUMPRODUCT((_xlfn.XLOOKUP(AR$15,'Recebíveis Atuais - NeoService'!$N$6:$HF$6,'Recebíveis Atuais - NeoService'!$N$9:$HF$9):_xlfn.XLOOKUP(AR$15,'Recebíveis Atuais - NeoService'!$N$6:$HF$6,'Recebíveis Atuais - NeoService'!$N$5314:$HF$5314)),N('Recebíveis Atuais - NeoService'!$B$9:$B$5314=$B19))*AR$12,0)</f>
        <v>9478.66</v>
      </c>
      <c r="AS19" s="7" cm="1">
        <f t="array" ref="AS19">IFERROR(SUMPRODUCT((_xlfn.XLOOKUP(AS$15,'Recebíveis Atuais - NeoService'!$N$6:$HF$6,'Recebíveis Atuais - NeoService'!$N$9:$HF$9):_xlfn.XLOOKUP(AS$15,'Recebíveis Atuais - NeoService'!$N$6:$HF$6,'Recebíveis Atuais - NeoService'!$N$5314:$HF$5314)),N('Recebíveis Atuais - NeoService'!$B$9:$B$5314=$B19))*AS$12,0)</f>
        <v>9491.06</v>
      </c>
      <c r="AT19" s="7" cm="1">
        <f t="array" ref="AT19">IFERROR(SUMPRODUCT((_xlfn.XLOOKUP(AT$15,'Recebíveis Atuais - NeoService'!$N$6:$HF$6,'Recebíveis Atuais - NeoService'!$N$9:$HF$9):_xlfn.XLOOKUP(AT$15,'Recebíveis Atuais - NeoService'!$N$6:$HF$6,'Recebíveis Atuais - NeoService'!$N$5314:$HF$5314)),N('Recebíveis Atuais - NeoService'!$B$9:$B$5314=$B19))*AT$12,0)</f>
        <v>9503.58</v>
      </c>
      <c r="AU19" s="7" cm="1">
        <f t="array" ref="AU19">IFERROR(SUMPRODUCT((_xlfn.XLOOKUP(AU$15,'Recebíveis Atuais - NeoService'!$N$6:$HF$6,'Recebíveis Atuais - NeoService'!$N$9:$HF$9):_xlfn.XLOOKUP(AU$15,'Recebíveis Atuais - NeoService'!$N$6:$HF$6,'Recebíveis Atuais - NeoService'!$N$5314:$HF$5314)),N('Recebíveis Atuais - NeoService'!$B$9:$B$5314=$B19))*AU$12,0)</f>
        <v>9516.23</v>
      </c>
      <c r="AV19" s="7" cm="1">
        <f t="array" ref="AV19">IFERROR(SUMPRODUCT((_xlfn.XLOOKUP(AV$15,'Recebíveis Atuais - NeoService'!$N$6:$HF$6,'Recebíveis Atuais - NeoService'!$N$9:$HF$9):_xlfn.XLOOKUP(AV$15,'Recebíveis Atuais - NeoService'!$N$6:$HF$6,'Recebíveis Atuais - NeoService'!$N$5314:$HF$5314)),N('Recebíveis Atuais - NeoService'!$B$9:$B$5314=$B19))*AV$12,0)</f>
        <v>9529.0099999999984</v>
      </c>
      <c r="AW19" s="7" cm="1">
        <f t="array" ref="AW19">IFERROR(SUMPRODUCT((_xlfn.XLOOKUP(AW$15,'Recebíveis Atuais - NeoService'!$N$6:$HF$6,'Recebíveis Atuais - NeoService'!$N$9:$HF$9):_xlfn.XLOOKUP(AW$15,'Recebíveis Atuais - NeoService'!$N$6:$HF$6,'Recebíveis Atuais - NeoService'!$N$5314:$HF$5314)),N('Recebíveis Atuais - NeoService'!$B$9:$B$5314=$B19))*AW$12,0)</f>
        <v>9541.91</v>
      </c>
      <c r="AX19" s="7" cm="1">
        <f t="array" ref="AX19">IFERROR(SUMPRODUCT((_xlfn.XLOOKUP(AX$15,'Recebíveis Atuais - NeoService'!$N$6:$HF$6,'Recebíveis Atuais - NeoService'!$N$9:$HF$9):_xlfn.XLOOKUP(AX$15,'Recebíveis Atuais - NeoService'!$N$6:$HF$6,'Recebíveis Atuais - NeoService'!$N$5314:$HF$5314)),N('Recebíveis Atuais - NeoService'!$B$9:$B$5314=$B19))*AX$12,0)</f>
        <v>9554.9399999999987</v>
      </c>
      <c r="AY19" s="7" cm="1">
        <f t="array" ref="AY19">IFERROR(SUMPRODUCT((_xlfn.XLOOKUP(AY$15,'Recebíveis Atuais - NeoService'!$N$6:$HF$6,'Recebíveis Atuais - NeoService'!$N$9:$HF$9):_xlfn.XLOOKUP(AY$15,'Recebíveis Atuais - NeoService'!$N$6:$HF$6,'Recebíveis Atuais - NeoService'!$N$5314:$HF$5314)),N('Recebíveis Atuais - NeoService'!$B$9:$B$5314=$B19))*AY$12,0)</f>
        <v>9568.1099999999988</v>
      </c>
      <c r="AZ19" s="7" cm="1">
        <f t="array" ref="AZ19">IFERROR(SUMPRODUCT((_xlfn.XLOOKUP(AZ$15,'Recebíveis Atuais - NeoService'!$N$6:$HF$6,'Recebíveis Atuais - NeoService'!$N$9:$HF$9):_xlfn.XLOOKUP(AZ$15,'Recebíveis Atuais - NeoService'!$N$6:$HF$6,'Recebíveis Atuais - NeoService'!$N$5314:$HF$5314)),N('Recebíveis Atuais - NeoService'!$B$9:$B$5314=$B19))*AZ$12,0)</f>
        <v>9581.4</v>
      </c>
      <c r="BA19" s="7" cm="1">
        <f t="array" ref="BA19">IFERROR(SUMPRODUCT((_xlfn.XLOOKUP(BA$15,'Recebíveis Atuais - NeoService'!$N$6:$HF$6,'Recebíveis Atuais - NeoService'!$N$9:$HF$9):_xlfn.XLOOKUP(BA$15,'Recebíveis Atuais - NeoService'!$N$6:$HF$6,'Recebíveis Atuais - NeoService'!$N$5314:$HF$5314)),N('Recebíveis Atuais - NeoService'!$B$9:$B$5314=$B19))*BA$12,0)</f>
        <v>9594.83</v>
      </c>
      <c r="BB19" s="7" cm="1">
        <f t="array" ref="BB19">IFERROR(SUMPRODUCT((_xlfn.XLOOKUP(BB$15,'Recebíveis Atuais - NeoService'!$N$6:$HF$6,'Recebíveis Atuais - NeoService'!$N$9:$HF$9):_xlfn.XLOOKUP(BB$15,'Recebíveis Atuais - NeoService'!$N$6:$HF$6,'Recebíveis Atuais - NeoService'!$N$5314:$HF$5314)),N('Recebíveis Atuais - NeoService'!$B$9:$B$5314=$B19))*BB$12,0)</f>
        <v>9608.39</v>
      </c>
      <c r="BC19" s="7" cm="1">
        <f t="array" ref="BC19">IFERROR(SUMPRODUCT((_xlfn.XLOOKUP(BC$15,'Recebíveis Atuais - NeoService'!$N$6:$HF$6,'Recebíveis Atuais - NeoService'!$N$9:$HF$9):_xlfn.XLOOKUP(BC$15,'Recebíveis Atuais - NeoService'!$N$6:$HF$6,'Recebíveis Atuais - NeoService'!$N$5314:$HF$5314)),N('Recebíveis Atuais - NeoService'!$B$9:$B$5314=$B19))*BC$12,0)</f>
        <v>9622.09</v>
      </c>
      <c r="BD19" s="7" cm="1">
        <f t="array" ref="BD19">IFERROR(SUMPRODUCT((_xlfn.XLOOKUP(BD$15,'Recebíveis Atuais - NeoService'!$N$6:$HF$6,'Recebíveis Atuais - NeoService'!$N$9:$HF$9):_xlfn.XLOOKUP(BD$15,'Recebíveis Atuais - NeoService'!$N$6:$HF$6,'Recebíveis Atuais - NeoService'!$N$5314:$HF$5314)),N('Recebíveis Atuais - NeoService'!$B$9:$B$5314=$B19))*BD$12,0)</f>
        <v>9635.92</v>
      </c>
      <c r="BE19" s="7" cm="1">
        <f t="array" ref="BE19">IFERROR(SUMPRODUCT((_xlfn.XLOOKUP(BE$15,'Recebíveis Atuais - NeoService'!$N$6:$HF$6,'Recebíveis Atuais - NeoService'!$N$9:$HF$9):_xlfn.XLOOKUP(BE$15,'Recebíveis Atuais - NeoService'!$N$6:$HF$6,'Recebíveis Atuais - NeoService'!$N$5314:$HF$5314)),N('Recebíveis Atuais - NeoService'!$B$9:$B$5314=$B19))*BE$12,0)</f>
        <v>9649.89</v>
      </c>
      <c r="BF19" s="7" cm="1">
        <f t="array" ref="BF19">IFERROR(SUMPRODUCT((_xlfn.XLOOKUP(BF$15,'Recebíveis Atuais - NeoService'!$N$6:$HF$6,'Recebíveis Atuais - NeoService'!$N$9:$HF$9):_xlfn.XLOOKUP(BF$15,'Recebíveis Atuais - NeoService'!$N$6:$HF$6,'Recebíveis Atuais - NeoService'!$N$5314:$HF$5314)),N('Recebíveis Atuais - NeoService'!$B$9:$B$5314=$B19))*BF$12,0)</f>
        <v>9664</v>
      </c>
      <c r="BG19" s="7" cm="1">
        <f t="array" ref="BG19">IFERROR(SUMPRODUCT((_xlfn.XLOOKUP(BG$15,'Recebíveis Atuais - NeoService'!$N$6:$HF$6,'Recebíveis Atuais - NeoService'!$N$9:$HF$9):_xlfn.XLOOKUP(BG$15,'Recebíveis Atuais - NeoService'!$N$6:$HF$6,'Recebíveis Atuais - NeoService'!$N$5314:$HF$5314)),N('Recebíveis Atuais - NeoService'!$B$9:$B$5314=$B19))*BG$12,0)</f>
        <v>9678.2599999999984</v>
      </c>
      <c r="BH19" s="7" cm="1">
        <f t="array" ref="BH19">IFERROR(SUMPRODUCT((_xlfn.XLOOKUP(BH$15,'Recebíveis Atuais - NeoService'!$N$6:$HF$6,'Recebíveis Atuais - NeoService'!$N$9:$HF$9):_xlfn.XLOOKUP(BH$15,'Recebíveis Atuais - NeoService'!$N$6:$HF$6,'Recebíveis Atuais - NeoService'!$N$5314:$HF$5314)),N('Recebíveis Atuais - NeoService'!$B$9:$B$5314=$B19))*BH$12,0)</f>
        <v>9692.65</v>
      </c>
      <c r="BI19" s="7" cm="1">
        <f t="array" ref="BI19">IFERROR(SUMPRODUCT((_xlfn.XLOOKUP(BI$15,'Recebíveis Atuais - NeoService'!$N$6:$HF$6,'Recebíveis Atuais - NeoService'!$N$9:$HF$9):_xlfn.XLOOKUP(BI$15,'Recebíveis Atuais - NeoService'!$N$6:$HF$6,'Recebíveis Atuais - NeoService'!$N$5314:$HF$5314)),N('Recebíveis Atuais - NeoService'!$B$9:$B$5314=$B19))*BI$12,0)</f>
        <v>9707.1899999999987</v>
      </c>
      <c r="BJ19" s="7" cm="1">
        <f t="array" ref="BJ19">IFERROR(SUMPRODUCT((_xlfn.XLOOKUP(BJ$15,'Recebíveis Atuais - NeoService'!$N$6:$HF$6,'Recebíveis Atuais - NeoService'!$N$9:$HF$9):_xlfn.XLOOKUP(BJ$15,'Recebíveis Atuais - NeoService'!$N$6:$HF$6,'Recebíveis Atuais - NeoService'!$N$5314:$HF$5314)),N('Recebíveis Atuais - NeoService'!$B$9:$B$5314=$B19))*BJ$12,0)</f>
        <v>9721.8799999999992</v>
      </c>
      <c r="BK19" s="7" cm="1">
        <f t="array" ref="BK19">IFERROR(SUMPRODUCT((_xlfn.XLOOKUP(BK$15,'Recebíveis Atuais - NeoService'!$N$6:$HF$6,'Recebíveis Atuais - NeoService'!$N$9:$HF$9):_xlfn.XLOOKUP(BK$15,'Recebíveis Atuais - NeoService'!$N$6:$HF$6,'Recebíveis Atuais - NeoService'!$N$5314:$HF$5314)),N('Recebíveis Atuais - NeoService'!$B$9:$B$5314=$B19))*BK$12,0)</f>
        <v>9736.7099999999991</v>
      </c>
      <c r="BL19" s="7" cm="1">
        <f t="array" ref="BL19">IFERROR(SUMPRODUCT((_xlfn.XLOOKUP(BL$15,'Recebíveis Atuais - NeoService'!$N$6:$HF$6,'Recebíveis Atuais - NeoService'!$N$9:$HF$9):_xlfn.XLOOKUP(BL$15,'Recebíveis Atuais - NeoService'!$N$6:$HF$6,'Recebíveis Atuais - NeoService'!$N$5314:$HF$5314)),N('Recebíveis Atuais - NeoService'!$B$9:$B$5314=$B19))*BL$12,0)</f>
        <v>9751.6899999999987</v>
      </c>
      <c r="BM19" s="7" cm="1">
        <f t="array" ref="BM19">IFERROR(SUMPRODUCT((_xlfn.XLOOKUP(BM$15,'Recebíveis Atuais - NeoService'!$N$6:$HF$6,'Recebíveis Atuais - NeoService'!$N$9:$HF$9):_xlfn.XLOOKUP(BM$15,'Recebíveis Atuais - NeoService'!$N$6:$HF$6,'Recebíveis Atuais - NeoService'!$N$5314:$HF$5314)),N('Recebíveis Atuais - NeoService'!$B$9:$B$5314=$B19))*BM$12,0)</f>
        <v>9766.82</v>
      </c>
      <c r="BN19" s="7" cm="1">
        <f t="array" ref="BN19">IFERROR(SUMPRODUCT((_xlfn.XLOOKUP(BN$15,'Recebíveis Atuais - NeoService'!$N$6:$HF$6,'Recebíveis Atuais - NeoService'!$N$9:$HF$9):_xlfn.XLOOKUP(BN$15,'Recebíveis Atuais - NeoService'!$N$6:$HF$6,'Recebíveis Atuais - NeoService'!$N$5314:$HF$5314)),N('Recebíveis Atuais - NeoService'!$B$9:$B$5314=$B19))*BN$12,0)</f>
        <v>9782.0999999999985</v>
      </c>
      <c r="BO19" s="7" cm="1">
        <f t="array" ref="BO19">IFERROR(SUMPRODUCT((_xlfn.XLOOKUP(BO$15,'Recebíveis Atuais - NeoService'!$N$6:$HF$6,'Recebíveis Atuais - NeoService'!$N$9:$HF$9):_xlfn.XLOOKUP(BO$15,'Recebíveis Atuais - NeoService'!$N$6:$HF$6,'Recebíveis Atuais - NeoService'!$N$5314:$HF$5314)),N('Recebíveis Atuais - NeoService'!$B$9:$B$5314=$B19))*BO$12,0)</f>
        <v>9797.5299999999988</v>
      </c>
      <c r="BP19" s="7" cm="1">
        <f t="array" ref="BP19">IFERROR(SUMPRODUCT((_xlfn.XLOOKUP(BP$15,'Recebíveis Atuais - NeoService'!$N$6:$HF$6,'Recebíveis Atuais - NeoService'!$N$9:$HF$9):_xlfn.XLOOKUP(BP$15,'Recebíveis Atuais - NeoService'!$N$6:$HF$6,'Recebíveis Atuais - NeoService'!$N$5314:$HF$5314)),N('Recebíveis Atuais - NeoService'!$B$9:$B$5314=$B19))*BP$12,0)</f>
        <v>9813.119999999999</v>
      </c>
      <c r="BQ19" s="7" cm="1">
        <f t="array" ref="BQ19">IFERROR(SUMPRODUCT((_xlfn.XLOOKUP(BQ$15,'Recebíveis Atuais - NeoService'!$N$6:$HF$6,'Recebíveis Atuais - NeoService'!$N$9:$HF$9):_xlfn.XLOOKUP(BQ$15,'Recebíveis Atuais - NeoService'!$N$6:$HF$6,'Recebíveis Atuais - NeoService'!$N$5314:$HF$5314)),N('Recebíveis Atuais - NeoService'!$B$9:$B$5314=$B19))*BQ$12,0)</f>
        <v>9828.869999999999</v>
      </c>
      <c r="BR19" s="7" cm="1">
        <f t="array" ref="BR19">IFERROR(SUMPRODUCT((_xlfn.XLOOKUP(BR$15,'Recebíveis Atuais - NeoService'!$N$6:$HF$6,'Recebíveis Atuais - NeoService'!$N$9:$HF$9):_xlfn.XLOOKUP(BR$15,'Recebíveis Atuais - NeoService'!$N$6:$HF$6,'Recebíveis Atuais - NeoService'!$N$5314:$HF$5314)),N('Recebíveis Atuais - NeoService'!$B$9:$B$5314=$B19))*BR$12,0)</f>
        <v>9844.7699999999986</v>
      </c>
      <c r="BS19" s="7" cm="1">
        <f t="array" ref="BS19">IFERROR(SUMPRODUCT((_xlfn.XLOOKUP(BS$15,'Recebíveis Atuais - NeoService'!$N$6:$HF$6,'Recebíveis Atuais - NeoService'!$N$9:$HF$9):_xlfn.XLOOKUP(BS$15,'Recebíveis Atuais - NeoService'!$N$6:$HF$6,'Recebíveis Atuais - NeoService'!$N$5314:$HF$5314)),N('Recebíveis Atuais - NeoService'!$B$9:$B$5314=$B19))*BS$12,0)</f>
        <v>9860.83</v>
      </c>
      <c r="BT19" s="7" cm="1">
        <f t="array" ref="BT19">IFERROR(SUMPRODUCT((_xlfn.XLOOKUP(BT$15,'Recebíveis Atuais - NeoService'!$N$6:$HF$6,'Recebíveis Atuais - NeoService'!$N$9:$HF$9):_xlfn.XLOOKUP(BT$15,'Recebíveis Atuais - NeoService'!$N$6:$HF$6,'Recebíveis Atuais - NeoService'!$N$5314:$HF$5314)),N('Recebíveis Atuais - NeoService'!$B$9:$B$5314=$B19))*BT$12,0)</f>
        <v>9877.0499999999993</v>
      </c>
      <c r="BU19" s="7" cm="1">
        <f t="array" ref="BU19">IFERROR(SUMPRODUCT((_xlfn.XLOOKUP(BU$15,'Recebíveis Atuais - NeoService'!$N$6:$HF$6,'Recebíveis Atuais - NeoService'!$N$9:$HF$9):_xlfn.XLOOKUP(BU$15,'Recebíveis Atuais - NeoService'!$N$6:$HF$6,'Recebíveis Atuais - NeoService'!$N$5314:$HF$5314)),N('Recebíveis Atuais - NeoService'!$B$9:$B$5314=$B19))*BU$12,0)</f>
        <v>9893.43</v>
      </c>
      <c r="BV19" s="7" cm="1">
        <f t="array" ref="BV19">IFERROR(SUMPRODUCT((_xlfn.XLOOKUP(BV$15,'Recebíveis Atuais - NeoService'!$N$6:$HF$6,'Recebíveis Atuais - NeoService'!$N$9:$HF$9):_xlfn.XLOOKUP(BV$15,'Recebíveis Atuais - NeoService'!$N$6:$HF$6,'Recebíveis Atuais - NeoService'!$N$5314:$HF$5314)),N('Recebíveis Atuais - NeoService'!$B$9:$B$5314=$B19))*BV$12,0)</f>
        <v>9909.98</v>
      </c>
      <c r="BW19" s="7" cm="1">
        <f t="array" ref="BW19">IFERROR(SUMPRODUCT((_xlfn.XLOOKUP(BW$15,'Recebíveis Atuais - NeoService'!$N$6:$HF$6,'Recebíveis Atuais - NeoService'!$N$9:$HF$9):_xlfn.XLOOKUP(BW$15,'Recebíveis Atuais - NeoService'!$N$6:$HF$6,'Recebíveis Atuais - NeoService'!$N$5314:$HF$5314)),N('Recebíveis Atuais - NeoService'!$B$9:$B$5314=$B19))*BW$12,0)</f>
        <v>9926.6899999999987</v>
      </c>
      <c r="BX19" s="7" cm="1">
        <f t="array" ref="BX19">IFERROR(SUMPRODUCT((_xlfn.XLOOKUP(BX$15,'Recebíveis Atuais - NeoService'!$N$6:$HF$6,'Recebíveis Atuais - NeoService'!$N$9:$HF$9):_xlfn.XLOOKUP(BX$15,'Recebíveis Atuais - NeoService'!$N$6:$HF$6,'Recebíveis Atuais - NeoService'!$N$5314:$HF$5314)),N('Recebíveis Atuais - NeoService'!$B$9:$B$5314=$B19))*BX$12,0)</f>
        <v>9943.57</v>
      </c>
      <c r="BY19" s="7" cm="1">
        <f t="array" ref="BY19">IFERROR(SUMPRODUCT((_xlfn.XLOOKUP(BY$15,'Recebíveis Atuais - NeoService'!$N$6:$HF$6,'Recebíveis Atuais - NeoService'!$N$9:$HF$9):_xlfn.XLOOKUP(BY$15,'Recebíveis Atuais - NeoService'!$N$6:$HF$6,'Recebíveis Atuais - NeoService'!$N$5314:$HF$5314)),N('Recebíveis Atuais - NeoService'!$B$9:$B$5314=$B19))*BY$12,0)</f>
        <v>9960.619999999999</v>
      </c>
      <c r="BZ19" s="7" cm="1">
        <f t="array" ref="BZ19">IFERROR(SUMPRODUCT((_xlfn.XLOOKUP(BZ$15,'Recebíveis Atuais - NeoService'!$N$6:$HF$6,'Recebíveis Atuais - NeoService'!$N$9:$HF$9):_xlfn.XLOOKUP(BZ$15,'Recebíveis Atuais - NeoService'!$N$6:$HF$6,'Recebíveis Atuais - NeoService'!$N$5314:$HF$5314)),N('Recebíveis Atuais - NeoService'!$B$9:$B$5314=$B19))*BZ$12,0)</f>
        <v>9977.84</v>
      </c>
      <c r="CA19" s="7" cm="1">
        <f t="array" ref="CA19">IFERROR(SUMPRODUCT((_xlfn.XLOOKUP(CA$15,'Recebíveis Atuais - NeoService'!$N$6:$HF$6,'Recebíveis Atuais - NeoService'!$N$9:$HF$9):_xlfn.XLOOKUP(CA$15,'Recebíveis Atuais - NeoService'!$N$6:$HF$6,'Recebíveis Atuais - NeoService'!$N$5314:$HF$5314)),N('Recebíveis Atuais - NeoService'!$B$9:$B$5314=$B19))*CA$12,0)</f>
        <v>9995.23</v>
      </c>
      <c r="CB19" s="7" cm="1">
        <f t="array" ref="CB19">IFERROR(SUMPRODUCT((_xlfn.XLOOKUP(CB$15,'Recebíveis Atuais - NeoService'!$N$6:$HF$6,'Recebíveis Atuais - NeoService'!$N$9:$HF$9):_xlfn.XLOOKUP(CB$15,'Recebíveis Atuais - NeoService'!$N$6:$HF$6,'Recebíveis Atuais - NeoService'!$N$5314:$HF$5314)),N('Recebíveis Atuais - NeoService'!$B$9:$B$5314=$B19))*CB$12,0)</f>
        <v>8896.4599999999991</v>
      </c>
      <c r="CC19" s="7" cm="1">
        <f t="array" ref="CC19">IFERROR(SUMPRODUCT((_xlfn.XLOOKUP(CC$15,'Recebíveis Atuais - NeoService'!$N$6:$HF$6,'Recebíveis Atuais - NeoService'!$N$9:$HF$9):_xlfn.XLOOKUP(CC$15,'Recebíveis Atuais - NeoService'!$N$6:$HF$6,'Recebíveis Atuais - NeoService'!$N$5314:$HF$5314)),N('Recebíveis Atuais - NeoService'!$B$9:$B$5314=$B19))*CC$12,0)</f>
        <v>8914.1999999999989</v>
      </c>
      <c r="CD19" s="7" cm="1">
        <f t="array" ref="CD19">IFERROR(SUMPRODUCT((_xlfn.XLOOKUP(CD$15,'Recebíveis Atuais - NeoService'!$N$6:$HF$6,'Recebíveis Atuais - NeoService'!$N$9:$HF$9):_xlfn.XLOOKUP(CD$15,'Recebíveis Atuais - NeoService'!$N$6:$HF$6,'Recebíveis Atuais - NeoService'!$N$5314:$HF$5314)),N('Recebíveis Atuais - NeoService'!$B$9:$B$5314=$B19))*CD$12,0)</f>
        <v>8932.119999999999</v>
      </c>
      <c r="CE19" s="7" cm="1">
        <f t="array" ref="CE19">IFERROR(SUMPRODUCT((_xlfn.XLOOKUP(CE$15,'Recebíveis Atuais - NeoService'!$N$6:$HF$6,'Recebíveis Atuais - NeoService'!$N$9:$HF$9):_xlfn.XLOOKUP(CE$15,'Recebíveis Atuais - NeoService'!$N$6:$HF$6,'Recebíveis Atuais - NeoService'!$N$5314:$HF$5314)),N('Recebíveis Atuais - NeoService'!$B$9:$B$5314=$B19))*CE$12,0)</f>
        <v>8950.2199999999993</v>
      </c>
      <c r="CF19" s="7" cm="1">
        <f t="array" ref="CF19">IFERROR(SUMPRODUCT((_xlfn.XLOOKUP(CF$15,'Recebíveis Atuais - NeoService'!$N$6:$HF$6,'Recebíveis Atuais - NeoService'!$N$9:$HF$9):_xlfn.XLOOKUP(CF$15,'Recebíveis Atuais - NeoService'!$N$6:$HF$6,'Recebíveis Atuais - NeoService'!$N$5314:$HF$5314)),N('Recebíveis Atuais - NeoService'!$B$9:$B$5314=$B19))*CF$12,0)</f>
        <v>8968.5</v>
      </c>
      <c r="CG19" s="7" cm="1">
        <f t="array" ref="CG19">IFERROR(SUMPRODUCT((_xlfn.XLOOKUP(CG$15,'Recebíveis Atuais - NeoService'!$N$6:$HF$6,'Recebíveis Atuais - NeoService'!$N$9:$HF$9):_xlfn.XLOOKUP(CG$15,'Recebíveis Atuais - NeoService'!$N$6:$HF$6,'Recebíveis Atuais - NeoService'!$N$5314:$HF$5314)),N('Recebíveis Atuais - NeoService'!$B$9:$B$5314=$B19))*CG$12,0)</f>
        <v>8986.9599999999991</v>
      </c>
      <c r="CH19" s="7" cm="1">
        <f t="array" ref="CH19">IFERROR(SUMPRODUCT((_xlfn.XLOOKUP(CH$15,'Recebíveis Atuais - NeoService'!$N$6:$HF$6,'Recebíveis Atuais - NeoService'!$N$9:$HF$9):_xlfn.XLOOKUP(CH$15,'Recebíveis Atuais - NeoService'!$N$6:$HF$6,'Recebíveis Atuais - NeoService'!$N$5314:$HF$5314)),N('Recebíveis Atuais - NeoService'!$B$9:$B$5314=$B19))*CH$12,0)</f>
        <v>9005.5999999999985</v>
      </c>
      <c r="CI19" s="7" cm="1">
        <f t="array" ref="CI19">IFERROR(SUMPRODUCT((_xlfn.XLOOKUP(CI$15,'Recebíveis Atuais - NeoService'!$N$6:$HF$6,'Recebíveis Atuais - NeoService'!$N$9:$HF$9):_xlfn.XLOOKUP(CI$15,'Recebíveis Atuais - NeoService'!$N$6:$HF$6,'Recebíveis Atuais - NeoService'!$N$5314:$HF$5314)),N('Recebíveis Atuais - NeoService'!$B$9:$B$5314=$B19))*CI$12,0)</f>
        <v>9024.4399999999987</v>
      </c>
      <c r="CJ19" s="7" cm="1">
        <f t="array" ref="CJ19">IFERROR(SUMPRODUCT((_xlfn.XLOOKUP(CJ$15,'Recebíveis Atuais - NeoService'!$N$6:$HF$6,'Recebíveis Atuais - NeoService'!$N$9:$HF$9):_xlfn.XLOOKUP(CJ$15,'Recebíveis Atuais - NeoService'!$N$6:$HF$6,'Recebíveis Atuais - NeoService'!$N$5314:$HF$5314)),N('Recebíveis Atuais - NeoService'!$B$9:$B$5314=$B19))*CJ$12,0)</f>
        <v>9043.4599999999991</v>
      </c>
      <c r="CK19" s="7" cm="1">
        <f t="array" ref="CK19">IFERROR(SUMPRODUCT((_xlfn.XLOOKUP(CK$15,'Recebíveis Atuais - NeoService'!$N$6:$HF$6,'Recebíveis Atuais - NeoService'!$N$9:$HF$9):_xlfn.XLOOKUP(CK$15,'Recebíveis Atuais - NeoService'!$N$6:$HF$6,'Recebíveis Atuais - NeoService'!$N$5314:$HF$5314)),N('Recebíveis Atuais - NeoService'!$B$9:$B$5314=$B19))*CK$12,0)</f>
        <v>9062.67</v>
      </c>
      <c r="CL19" s="7" cm="1">
        <f t="array" ref="CL19">IFERROR(SUMPRODUCT((_xlfn.XLOOKUP(CL$15,'Recebíveis Atuais - NeoService'!$N$6:$HF$6,'Recebíveis Atuais - NeoService'!$N$9:$HF$9):_xlfn.XLOOKUP(CL$15,'Recebíveis Atuais - NeoService'!$N$6:$HF$6,'Recebíveis Atuais - NeoService'!$N$5314:$HF$5314)),N('Recebíveis Atuais - NeoService'!$B$9:$B$5314=$B19))*CL$12,0)</f>
        <v>9082.07</v>
      </c>
      <c r="CM19" s="7" cm="1">
        <f t="array" ref="CM19">IFERROR(SUMPRODUCT((_xlfn.XLOOKUP(CM$15,'Recebíveis Atuais - NeoService'!$N$6:$HF$6,'Recebíveis Atuais - NeoService'!$N$9:$HF$9):_xlfn.XLOOKUP(CM$15,'Recebíveis Atuais - NeoService'!$N$6:$HF$6,'Recebíveis Atuais - NeoService'!$N$5314:$HF$5314)),N('Recebíveis Atuais - NeoService'!$B$9:$B$5314=$B19))*CM$12,0)</f>
        <v>9101.67</v>
      </c>
      <c r="CN19" s="7" cm="1">
        <f t="array" ref="CN19">IFERROR(SUMPRODUCT((_xlfn.XLOOKUP(CN$15,'Recebíveis Atuais - NeoService'!$N$6:$HF$6,'Recebíveis Atuais - NeoService'!$N$9:$HF$9):_xlfn.XLOOKUP(CN$15,'Recebíveis Atuais - NeoService'!$N$6:$HF$6,'Recebíveis Atuais - NeoService'!$N$5314:$HF$5314)),N('Recebíveis Atuais - NeoService'!$B$9:$B$5314=$B19))*CN$12,0)</f>
        <v>9121.4599999999991</v>
      </c>
      <c r="CO19" s="7" cm="1">
        <f t="array" ref="CO19">IFERROR(SUMPRODUCT((_xlfn.XLOOKUP(CO$15,'Recebíveis Atuais - NeoService'!$N$6:$HF$6,'Recebíveis Atuais - NeoService'!$N$9:$HF$9):_xlfn.XLOOKUP(CO$15,'Recebíveis Atuais - NeoService'!$N$6:$HF$6,'Recebíveis Atuais - NeoService'!$N$5314:$HF$5314)),N('Recebíveis Atuais - NeoService'!$B$9:$B$5314=$B19))*CO$12,0)</f>
        <v>9141.4499999999989</v>
      </c>
      <c r="CP19" s="7" cm="1">
        <f t="array" ref="CP19">IFERROR(SUMPRODUCT((_xlfn.XLOOKUP(CP$15,'Recebíveis Atuais - NeoService'!$N$6:$HF$6,'Recebíveis Atuais - NeoService'!$N$9:$HF$9):_xlfn.XLOOKUP(CP$15,'Recebíveis Atuais - NeoService'!$N$6:$HF$6,'Recebíveis Atuais - NeoService'!$N$5314:$HF$5314)),N('Recebíveis Atuais - NeoService'!$B$9:$B$5314=$B19))*CP$12,0)</f>
        <v>9161.64</v>
      </c>
      <c r="CQ19" s="7" cm="1">
        <f t="array" ref="CQ19">IFERROR(SUMPRODUCT((_xlfn.XLOOKUP(CQ$15,'Recebíveis Atuais - NeoService'!$N$6:$HF$6,'Recebíveis Atuais - NeoService'!$N$9:$HF$9):_xlfn.XLOOKUP(CQ$15,'Recebíveis Atuais - NeoService'!$N$6:$HF$6,'Recebíveis Atuais - NeoService'!$N$5314:$HF$5314)),N('Recebíveis Atuais - NeoService'!$B$9:$B$5314=$B19))*CQ$12,0)</f>
        <v>9182.0399999999991</v>
      </c>
      <c r="CR19" s="7" cm="1">
        <f t="array" ref="CR19">IFERROR(SUMPRODUCT((_xlfn.XLOOKUP(CR$15,'Recebíveis Atuais - NeoService'!$N$6:$HF$6,'Recebíveis Atuais - NeoService'!$N$9:$HF$9):_xlfn.XLOOKUP(CR$15,'Recebíveis Atuais - NeoService'!$N$6:$HF$6,'Recebíveis Atuais - NeoService'!$N$5314:$HF$5314)),N('Recebíveis Atuais - NeoService'!$B$9:$B$5314=$B19))*CR$12,0)</f>
        <v>9202.6299999999992</v>
      </c>
      <c r="CS19" s="7" cm="1">
        <f t="array" ref="CS19">IFERROR(SUMPRODUCT((_xlfn.XLOOKUP(CS$15,'Recebíveis Atuais - NeoService'!$N$6:$HF$6,'Recebíveis Atuais - NeoService'!$N$9:$HF$9):_xlfn.XLOOKUP(CS$15,'Recebíveis Atuais - NeoService'!$N$6:$HF$6,'Recebíveis Atuais - NeoService'!$N$5314:$HF$5314)),N('Recebíveis Atuais - NeoService'!$B$9:$B$5314=$B19))*CS$12,0)</f>
        <v>9223.44</v>
      </c>
      <c r="CT19" s="7" cm="1">
        <f t="array" ref="CT19">IFERROR(SUMPRODUCT((_xlfn.XLOOKUP(CT$15,'Recebíveis Atuais - NeoService'!$N$6:$HF$6,'Recebíveis Atuais - NeoService'!$N$9:$HF$9):_xlfn.XLOOKUP(CT$15,'Recebíveis Atuais - NeoService'!$N$6:$HF$6,'Recebíveis Atuais - NeoService'!$N$5314:$HF$5314)),N('Recebíveis Atuais - NeoService'!$B$9:$B$5314=$B19))*CT$12,0)</f>
        <v>9244.4499999999989</v>
      </c>
      <c r="CU19" s="7" cm="1">
        <f t="array" ref="CU19">IFERROR(SUMPRODUCT((_xlfn.XLOOKUP(CU$15,'Recebíveis Atuais - NeoService'!$N$6:$HF$6,'Recebíveis Atuais - NeoService'!$N$9:$HF$9):_xlfn.XLOOKUP(CU$15,'Recebíveis Atuais - NeoService'!$N$6:$HF$6,'Recebíveis Atuais - NeoService'!$N$5314:$HF$5314)),N('Recebíveis Atuais - NeoService'!$B$9:$B$5314=$B19))*CU$12,0)</f>
        <v>9265.67</v>
      </c>
      <c r="CV19" s="7" cm="1">
        <f t="array" ref="CV19">IFERROR(SUMPRODUCT((_xlfn.XLOOKUP(CV$15,'Recebíveis Atuais - NeoService'!$N$6:$HF$6,'Recebíveis Atuais - NeoService'!$N$9:$HF$9):_xlfn.XLOOKUP(CV$15,'Recebíveis Atuais - NeoService'!$N$6:$HF$6,'Recebíveis Atuais - NeoService'!$N$5314:$HF$5314)),N('Recebíveis Atuais - NeoService'!$B$9:$B$5314=$B19))*CV$12,0)</f>
        <v>9287.1</v>
      </c>
      <c r="CW19" s="7" cm="1">
        <f t="array" ref="CW19">IFERROR(SUMPRODUCT((_xlfn.XLOOKUP(CW$15,'Recebíveis Atuais - NeoService'!$N$6:$HF$6,'Recebíveis Atuais - NeoService'!$N$9:$HF$9):_xlfn.XLOOKUP(CW$15,'Recebíveis Atuais - NeoService'!$N$6:$HF$6,'Recebíveis Atuais - NeoService'!$N$5314:$HF$5314)),N('Recebíveis Atuais - NeoService'!$B$9:$B$5314=$B19))*CW$12,0)</f>
        <v>9308.75</v>
      </c>
      <c r="CX19" s="7" cm="1">
        <f t="array" ref="CX19">IFERROR(SUMPRODUCT((_xlfn.XLOOKUP(CX$15,'Recebíveis Atuais - NeoService'!$N$6:$HF$6,'Recebíveis Atuais - NeoService'!$N$9:$HF$9):_xlfn.XLOOKUP(CX$15,'Recebíveis Atuais - NeoService'!$N$6:$HF$6,'Recebíveis Atuais - NeoService'!$N$5314:$HF$5314)),N('Recebíveis Atuais - NeoService'!$B$9:$B$5314=$B19))*CX$12,0)</f>
        <v>9330.61</v>
      </c>
      <c r="CY19" s="7" cm="1">
        <f t="array" ref="CY19">IFERROR(SUMPRODUCT((_xlfn.XLOOKUP(CY$15,'Recebíveis Atuais - NeoService'!$N$6:$HF$6,'Recebíveis Atuais - NeoService'!$N$9:$HF$9):_xlfn.XLOOKUP(CY$15,'Recebíveis Atuais - NeoService'!$N$6:$HF$6,'Recebíveis Atuais - NeoService'!$N$5314:$HF$5314)),N('Recebíveis Atuais - NeoService'!$B$9:$B$5314=$B19))*CY$12,0)</f>
        <v>9318.130000000001</v>
      </c>
      <c r="CZ19" s="7" cm="1">
        <f t="array" ref="CZ19">IFERROR(SUMPRODUCT((_xlfn.XLOOKUP(CZ$15,'Recebíveis Atuais - NeoService'!$N$6:$HF$6,'Recebíveis Atuais - NeoService'!$N$9:$HF$9):_xlfn.XLOOKUP(CZ$15,'Recebíveis Atuais - NeoService'!$N$6:$HF$6,'Recebíveis Atuais - NeoService'!$N$5314:$HF$5314)),N('Recebíveis Atuais - NeoService'!$B$9:$B$5314=$B19))*CZ$12,0)</f>
        <v>8424.99</v>
      </c>
      <c r="DA19" s="7" cm="1">
        <f t="array" ref="DA19">IFERROR(SUMPRODUCT((_xlfn.XLOOKUP(DA$15,'Recebíveis Atuais - NeoService'!$N$6:$HF$6,'Recebíveis Atuais - NeoService'!$N$9:$HF$9):_xlfn.XLOOKUP(DA$15,'Recebíveis Atuais - NeoService'!$N$6:$HF$6,'Recebíveis Atuais - NeoService'!$N$5314:$HF$5314)),N('Recebíveis Atuais - NeoService'!$B$9:$B$5314=$B19))*DA$12,0)</f>
        <v>8447.51</v>
      </c>
      <c r="DB19" s="7" cm="1">
        <f t="array" ref="DB19">IFERROR(SUMPRODUCT((_xlfn.XLOOKUP(DB$15,'Recebíveis Atuais - NeoService'!$N$6:$HF$6,'Recebíveis Atuais - NeoService'!$N$9:$HF$9):_xlfn.XLOOKUP(DB$15,'Recebíveis Atuais - NeoService'!$N$6:$HF$6,'Recebíveis Atuais - NeoService'!$N$5314:$HF$5314)),N('Recebíveis Atuais - NeoService'!$B$9:$B$5314=$B19))*DB$12,0)</f>
        <v>8470.2699999999986</v>
      </c>
      <c r="DC19" s="7" cm="1">
        <f t="array" ref="DC19">IFERROR(SUMPRODUCT((_xlfn.XLOOKUP(DC$15,'Recebíveis Atuais - NeoService'!$N$6:$HF$6,'Recebíveis Atuais - NeoService'!$N$9:$HF$9):_xlfn.XLOOKUP(DC$15,'Recebíveis Atuais - NeoService'!$N$6:$HF$6,'Recebíveis Atuais - NeoService'!$N$5314:$HF$5314)),N('Recebíveis Atuais - NeoService'!$B$9:$B$5314=$B19))*DC$12,0)</f>
        <v>8493.25</v>
      </c>
      <c r="DD19" s="7" cm="1">
        <f t="array" ref="DD19">IFERROR(SUMPRODUCT((_xlfn.XLOOKUP(DD$15,'Recebíveis Atuais - NeoService'!$N$6:$HF$6,'Recebíveis Atuais - NeoService'!$N$9:$HF$9):_xlfn.XLOOKUP(DD$15,'Recebíveis Atuais - NeoService'!$N$6:$HF$6,'Recebíveis Atuais - NeoService'!$N$5314:$HF$5314)),N('Recebíveis Atuais - NeoService'!$B$9:$B$5314=$B19))*DD$12,0)</f>
        <v>8516.4499999999989</v>
      </c>
      <c r="DE19" s="7" cm="1">
        <f t="array" ref="DE19">IFERROR(SUMPRODUCT((_xlfn.XLOOKUP(DE$15,'Recebíveis Atuais - NeoService'!$N$6:$HF$6,'Recebíveis Atuais - NeoService'!$N$9:$HF$9):_xlfn.XLOOKUP(DE$15,'Recebíveis Atuais - NeoService'!$N$6:$HF$6,'Recebíveis Atuais - NeoService'!$N$5314:$HF$5314)),N('Recebíveis Atuais - NeoService'!$B$9:$B$5314=$B19))*DE$12,0)</f>
        <v>8539.9</v>
      </c>
      <c r="DF19" s="7" cm="1">
        <f t="array" ref="DF19">IFERROR(SUMPRODUCT((_xlfn.XLOOKUP(DF$15,'Recebíveis Atuais - NeoService'!$N$6:$HF$6,'Recebíveis Atuais - NeoService'!$N$9:$HF$9):_xlfn.XLOOKUP(DF$15,'Recebíveis Atuais - NeoService'!$N$6:$HF$6,'Recebíveis Atuais - NeoService'!$N$5314:$HF$5314)),N('Recebíveis Atuais - NeoService'!$B$9:$B$5314=$B19))*DF$12,0)</f>
        <v>8563.57</v>
      </c>
      <c r="DG19" s="7" cm="1">
        <f t="array" ref="DG19">IFERROR(SUMPRODUCT((_xlfn.XLOOKUP(DG$15,'Recebíveis Atuais - NeoService'!$N$6:$HF$6,'Recebíveis Atuais - NeoService'!$N$9:$HF$9):_xlfn.XLOOKUP(DG$15,'Recebíveis Atuais - NeoService'!$N$6:$HF$6,'Recebíveis Atuais - NeoService'!$N$5314:$HF$5314)),N('Recebíveis Atuais - NeoService'!$B$9:$B$5314=$B19))*DG$12,0)</f>
        <v>8587.48</v>
      </c>
      <c r="DH19" s="7" cm="1">
        <f t="array" ref="DH19">IFERROR(SUMPRODUCT((_xlfn.XLOOKUP(DH$15,'Recebíveis Atuais - NeoService'!$N$6:$HF$6,'Recebíveis Atuais - NeoService'!$N$9:$HF$9):_xlfn.XLOOKUP(DH$15,'Recebíveis Atuais - NeoService'!$N$6:$HF$6,'Recebíveis Atuais - NeoService'!$N$5314:$HF$5314)),N('Recebíveis Atuais - NeoService'!$B$9:$B$5314=$B19))*DH$12,0)</f>
        <v>8611.6299999999992</v>
      </c>
      <c r="DI19" s="7" cm="1">
        <f t="array" ref="DI19">IFERROR(SUMPRODUCT((_xlfn.XLOOKUP(DI$15,'Recebíveis Atuais - NeoService'!$N$6:$HF$6,'Recebíveis Atuais - NeoService'!$N$9:$HF$9):_xlfn.XLOOKUP(DI$15,'Recebíveis Atuais - NeoService'!$N$6:$HF$6,'Recebíveis Atuais - NeoService'!$N$5314:$HF$5314)),N('Recebíveis Atuais - NeoService'!$B$9:$B$5314=$B19))*DI$12,0)</f>
        <v>8636.0299999999988</v>
      </c>
      <c r="DJ19" s="7" cm="1">
        <f t="array" ref="DJ19">IFERROR(SUMPRODUCT((_xlfn.XLOOKUP(DJ$15,'Recebíveis Atuais - NeoService'!$N$6:$HF$6,'Recebíveis Atuais - NeoService'!$N$9:$HF$9):_xlfn.XLOOKUP(DJ$15,'Recebíveis Atuais - NeoService'!$N$6:$HF$6,'Recebíveis Atuais - NeoService'!$N$5314:$HF$5314)),N('Recebíveis Atuais - NeoService'!$B$9:$B$5314=$B19))*DJ$12,0)</f>
        <v>8660.66</v>
      </c>
      <c r="DK19" s="7" cm="1">
        <f t="array" ref="DK19">IFERROR(SUMPRODUCT((_xlfn.XLOOKUP(DK$15,'Recebíveis Atuais - NeoService'!$N$6:$HF$6,'Recebíveis Atuais - NeoService'!$N$9:$HF$9):_xlfn.XLOOKUP(DK$15,'Recebíveis Atuais - NeoService'!$N$6:$HF$6,'Recebíveis Atuais - NeoService'!$N$5314:$HF$5314)),N('Recebíveis Atuais - NeoService'!$B$9:$B$5314=$B19))*DK$12,0)</f>
        <v>8685.5499999999993</v>
      </c>
      <c r="DL19" s="7" cm="1">
        <f t="array" ref="DL19">IFERROR(SUMPRODUCT((_xlfn.XLOOKUP(DL$15,'Recebíveis Atuais - NeoService'!$N$6:$HF$6,'Recebíveis Atuais - NeoService'!$N$9:$HF$9):_xlfn.XLOOKUP(DL$15,'Recebíveis Atuais - NeoService'!$N$6:$HF$6,'Recebíveis Atuais - NeoService'!$N$5314:$HF$5314)),N('Recebíveis Atuais - NeoService'!$B$9:$B$5314=$B19))*DL$12,0)</f>
        <v>8710.68</v>
      </c>
      <c r="DM19" s="7" cm="1">
        <f t="array" ref="DM19">IFERROR(SUMPRODUCT((_xlfn.XLOOKUP(DM$15,'Recebíveis Atuais - NeoService'!$N$6:$HF$6,'Recebíveis Atuais - NeoService'!$N$9:$HF$9):_xlfn.XLOOKUP(DM$15,'Recebíveis Atuais - NeoService'!$N$6:$HF$6,'Recebíveis Atuais - NeoService'!$N$5314:$HF$5314)),N('Recebíveis Atuais - NeoService'!$B$9:$B$5314=$B19))*DM$12,0)</f>
        <v>8736.06</v>
      </c>
      <c r="DN19" s="7" cm="1">
        <f t="array" ref="DN19">IFERROR(SUMPRODUCT((_xlfn.XLOOKUP(DN$15,'Recebíveis Atuais - NeoService'!$N$6:$HF$6,'Recebíveis Atuais - NeoService'!$N$9:$HF$9):_xlfn.XLOOKUP(DN$15,'Recebíveis Atuais - NeoService'!$N$6:$HF$6,'Recebíveis Atuais - NeoService'!$N$5314:$HF$5314)),N('Recebíveis Atuais - NeoService'!$B$9:$B$5314=$B19))*DN$12,0)</f>
        <v>8761.6999999999989</v>
      </c>
      <c r="DO19" s="7" cm="1">
        <f t="array" ref="DO19">IFERROR(SUMPRODUCT((_xlfn.XLOOKUP(DO$15,'Recebíveis Atuais - NeoService'!$N$6:$HF$6,'Recebíveis Atuais - NeoService'!$N$9:$HF$9):_xlfn.XLOOKUP(DO$15,'Recebíveis Atuais - NeoService'!$N$6:$HF$6,'Recebíveis Atuais - NeoService'!$N$5314:$HF$5314)),N('Recebíveis Atuais - NeoService'!$B$9:$B$5314=$B19))*DO$12,0)</f>
        <v>8787.59</v>
      </c>
      <c r="DP19" s="7" cm="1">
        <f t="array" ref="DP19">IFERROR(SUMPRODUCT((_xlfn.XLOOKUP(DP$15,'Recebíveis Atuais - NeoService'!$N$6:$HF$6,'Recebíveis Atuais - NeoService'!$N$9:$HF$9):_xlfn.XLOOKUP(DP$15,'Recebíveis Atuais - NeoService'!$N$6:$HF$6,'Recebíveis Atuais - NeoService'!$N$5314:$HF$5314)),N('Recebíveis Atuais - NeoService'!$B$9:$B$5314=$B19))*DP$12,0)</f>
        <v>8813.75</v>
      </c>
      <c r="DQ19" s="7" cm="1">
        <f t="array" ref="DQ19">IFERROR(SUMPRODUCT((_xlfn.XLOOKUP(DQ$15,'Recebíveis Atuais - NeoService'!$N$6:$HF$6,'Recebíveis Atuais - NeoService'!$N$9:$HF$9):_xlfn.XLOOKUP(DQ$15,'Recebíveis Atuais - NeoService'!$N$6:$HF$6,'Recebíveis Atuais - NeoService'!$N$5314:$HF$5314)),N('Recebíveis Atuais - NeoService'!$B$9:$B$5314=$B19))*DQ$12,0)</f>
        <v>8840.16</v>
      </c>
      <c r="DR19" s="7" cm="1">
        <f t="array" ref="DR19">IFERROR(SUMPRODUCT((_xlfn.XLOOKUP(DR$15,'Recebíveis Atuais - NeoService'!$N$6:$HF$6,'Recebíveis Atuais - NeoService'!$N$9:$HF$9):_xlfn.XLOOKUP(DR$15,'Recebíveis Atuais - NeoService'!$N$6:$HF$6,'Recebíveis Atuais - NeoService'!$N$5314:$HF$5314)),N('Recebíveis Atuais - NeoService'!$B$9:$B$5314=$B19))*DR$12,0)</f>
        <v>7955.2699999999995</v>
      </c>
      <c r="DS19" s="7" cm="1">
        <f t="array" ref="DS19">IFERROR(SUMPRODUCT((_xlfn.XLOOKUP(DS$15,'Recebíveis Atuais - NeoService'!$N$6:$HF$6,'Recebíveis Atuais - NeoService'!$N$9:$HF$9):_xlfn.XLOOKUP(DS$15,'Recebíveis Atuais - NeoService'!$N$6:$HF$6,'Recebíveis Atuais - NeoService'!$N$5314:$HF$5314)),N('Recebíveis Atuais - NeoService'!$B$9:$B$5314=$B19))*DS$12,0)</f>
        <v>7982.2099999999991</v>
      </c>
      <c r="DT19" s="7" cm="1">
        <f t="array" ref="DT19">IFERROR(SUMPRODUCT((_xlfn.XLOOKUP(DT$15,'Recebíveis Atuais - NeoService'!$N$6:$HF$6,'Recebíveis Atuais - NeoService'!$N$9:$HF$9):_xlfn.XLOOKUP(DT$15,'Recebíveis Atuais - NeoService'!$N$6:$HF$6,'Recebíveis Atuais - NeoService'!$N$5314:$HF$5314)),N('Recebíveis Atuais - NeoService'!$B$9:$B$5314=$B19))*DT$12,0)</f>
        <v>8009.4299999999994</v>
      </c>
      <c r="DU19" s="7" cm="1">
        <f t="array" ref="DU19">IFERROR(SUMPRODUCT((_xlfn.XLOOKUP(DU$15,'Recebíveis Atuais - NeoService'!$N$6:$HF$6,'Recebíveis Atuais - NeoService'!$N$9:$HF$9):_xlfn.XLOOKUP(DU$15,'Recebíveis Atuais - NeoService'!$N$6:$HF$6,'Recebíveis Atuais - NeoService'!$N$5314:$HF$5314)),N('Recebíveis Atuais - NeoService'!$B$9:$B$5314=$B19))*DU$12,0)</f>
        <v>8036.91</v>
      </c>
      <c r="DV19" s="7" cm="1">
        <f t="array" ref="DV19">IFERROR(SUMPRODUCT((_xlfn.XLOOKUP(DV$15,'Recebíveis Atuais - NeoService'!$N$6:$HF$6,'Recebíveis Atuais - NeoService'!$N$9:$HF$9):_xlfn.XLOOKUP(DV$15,'Recebíveis Atuais - NeoService'!$N$6:$HF$6,'Recebíveis Atuais - NeoService'!$N$5314:$HF$5314)),N('Recebíveis Atuais - NeoService'!$B$9:$B$5314=$B19))*DV$12,0)</f>
        <v>8064.6799999999994</v>
      </c>
    </row>
    <row r="20" spans="2:126" ht="14.45" hidden="1" customHeight="1" outlineLevel="1" x14ac:dyDescent="0.25">
      <c r="B20" s="27" t="s">
        <v>1079</v>
      </c>
      <c r="C20" s="115">
        <f t="shared" ref="C20" si="5">SUM(G20:DV20)</f>
        <v>12821983.839999996</v>
      </c>
      <c r="D20" s="115"/>
      <c r="E20" s="116">
        <f>NPV($G$11,Resumo!G20:DV20)</f>
        <v>7749796.5008146167</v>
      </c>
      <c r="F20" s="116"/>
      <c r="G20" s="7" cm="1">
        <f t="array" ref="G20">IFERROR(SUMPRODUCT((_xlfn.XLOOKUP(G$15,'Recebíveis Atuais - NeoService'!$N$6:$HF$6,'Recebíveis Atuais - NeoService'!$N$9:$HF$9):_xlfn.XLOOKUP(G$15,'Recebíveis Atuais - NeoService'!$N$6:$HF$6,'Recebíveis Atuais - NeoService'!$N$5314:$HF$5314)),N('Recebíveis Atuais - NeoService'!$B$9:$B$5314=$B20))*G$12,0)</f>
        <v>120013.29000000001</v>
      </c>
      <c r="H20" s="7" cm="1">
        <f t="array" ref="H20">IFERROR(SUMPRODUCT((_xlfn.XLOOKUP(H$15,'Recebíveis Atuais - NeoService'!$N$6:$HF$6,'Recebíveis Atuais - NeoService'!$N$9:$HF$9):_xlfn.XLOOKUP(H$15,'Recebíveis Atuais - NeoService'!$N$6:$HF$6,'Recebíveis Atuais - NeoService'!$N$5314:$HF$5314)),N('Recebíveis Atuais - NeoService'!$B$9:$B$5314=$B20))*H$12,0)</f>
        <v>163349.52000000005</v>
      </c>
      <c r="I20" s="7" cm="1">
        <f t="array" ref="I20">IFERROR(SUMPRODUCT((_xlfn.XLOOKUP(I$15,'Recebíveis Atuais - NeoService'!$N$6:$HF$6,'Recebíveis Atuais - NeoService'!$N$9:$HF$9):_xlfn.XLOOKUP(I$15,'Recebíveis Atuais - NeoService'!$N$6:$HF$6,'Recebíveis Atuais - NeoService'!$N$5314:$HF$5314)),N('Recebíveis Atuais - NeoService'!$B$9:$B$5314=$B20))*I$12,0)</f>
        <v>131838.61000000004</v>
      </c>
      <c r="J20" s="7" cm="1">
        <f t="array" ref="J20">IFERROR(SUMPRODUCT((_xlfn.XLOOKUP(J$15,'Recebíveis Atuais - NeoService'!$N$6:$HF$6,'Recebíveis Atuais - NeoService'!$N$9:$HF$9):_xlfn.XLOOKUP(J$15,'Recebíveis Atuais - NeoService'!$N$6:$HF$6,'Recebíveis Atuais - NeoService'!$N$5314:$HF$5314)),N('Recebíveis Atuais - NeoService'!$B$9:$B$5314=$B20))*J$12,0)</f>
        <v>118461.63000000003</v>
      </c>
      <c r="K20" s="7" cm="1">
        <f t="array" ref="K20">IFERROR(SUMPRODUCT((_xlfn.XLOOKUP(K$15,'Recebíveis Atuais - NeoService'!$N$6:$HF$6,'Recebíveis Atuais - NeoService'!$N$9:$HF$9):_xlfn.XLOOKUP(K$15,'Recebíveis Atuais - NeoService'!$N$6:$HF$6,'Recebíveis Atuais - NeoService'!$N$5314:$HF$5314)),N('Recebíveis Atuais - NeoService'!$B$9:$B$5314=$B20))*K$12,0)</f>
        <v>118493.96000000002</v>
      </c>
      <c r="L20" s="7" cm="1">
        <f t="array" ref="L20">IFERROR(SUMPRODUCT((_xlfn.XLOOKUP(L$15,'Recebíveis Atuais - NeoService'!$N$6:$HF$6,'Recebíveis Atuais - NeoService'!$N$9:$HF$9):_xlfn.XLOOKUP(L$15,'Recebíveis Atuais - NeoService'!$N$6:$HF$6,'Recebíveis Atuais - NeoService'!$N$5314:$HF$5314)),N('Recebíveis Atuais - NeoService'!$B$9:$B$5314=$B20))*L$12,0)</f>
        <v>118526.61000000002</v>
      </c>
      <c r="M20" s="7" cm="1">
        <f t="array" ref="M20">IFERROR(SUMPRODUCT((_xlfn.XLOOKUP(M$15,'Recebíveis Atuais - NeoService'!$N$6:$HF$6,'Recebíveis Atuais - NeoService'!$N$9:$HF$9):_xlfn.XLOOKUP(M$15,'Recebíveis Atuais - NeoService'!$N$6:$HF$6,'Recebíveis Atuais - NeoService'!$N$5314:$HF$5314)),N('Recebíveis Atuais - NeoService'!$B$9:$B$5314=$B20))*M$12,0)</f>
        <v>118559.59000000003</v>
      </c>
      <c r="N20" s="7" cm="1">
        <f t="array" ref="N20">IFERROR(SUMPRODUCT((_xlfn.XLOOKUP(N$15,'Recebíveis Atuais - NeoService'!$N$6:$HF$6,'Recebíveis Atuais - NeoService'!$N$9:$HF$9):_xlfn.XLOOKUP(N$15,'Recebíveis Atuais - NeoService'!$N$6:$HF$6,'Recebíveis Atuais - NeoService'!$N$5314:$HF$5314)),N('Recebíveis Atuais - NeoService'!$B$9:$B$5314=$B20))*N$12,0)</f>
        <v>118592.90000000002</v>
      </c>
      <c r="O20" s="7" cm="1">
        <f t="array" ref="O20">IFERROR(SUMPRODUCT((_xlfn.XLOOKUP(O$15,'Recebíveis Atuais - NeoService'!$N$6:$HF$6,'Recebíveis Atuais - NeoService'!$N$9:$HF$9):_xlfn.XLOOKUP(O$15,'Recebíveis Atuais - NeoService'!$N$6:$HF$6,'Recebíveis Atuais - NeoService'!$N$5314:$HF$5314)),N('Recebíveis Atuais - NeoService'!$B$9:$B$5314=$B20))*O$12,0)</f>
        <v>118626.55000000002</v>
      </c>
      <c r="P20" s="7" cm="1">
        <f t="array" ref="P20">IFERROR(SUMPRODUCT((_xlfn.XLOOKUP(P$15,'Recebíveis Atuais - NeoService'!$N$6:$HF$6,'Recebíveis Atuais - NeoService'!$N$9:$HF$9):_xlfn.XLOOKUP(P$15,'Recebíveis Atuais - NeoService'!$N$6:$HF$6,'Recebíveis Atuais - NeoService'!$N$5314:$HF$5314)),N('Recebíveis Atuais - NeoService'!$B$9:$B$5314=$B20))*P$12,0)</f>
        <v>118660.53000000003</v>
      </c>
      <c r="Q20" s="7" cm="1">
        <f t="array" ref="Q20">IFERROR(SUMPRODUCT((_xlfn.XLOOKUP(Q$15,'Recebíveis Atuais - NeoService'!$N$6:$HF$6,'Recebíveis Atuais - NeoService'!$N$9:$HF$9):_xlfn.XLOOKUP(Q$15,'Recebíveis Atuais - NeoService'!$N$6:$HF$6,'Recebíveis Atuais - NeoService'!$N$5314:$HF$5314)),N('Recebíveis Atuais - NeoService'!$B$9:$B$5314=$B20))*Q$12,0)</f>
        <v>118694.84000000003</v>
      </c>
      <c r="R20" s="7" cm="1">
        <f t="array" ref="R20">IFERROR(SUMPRODUCT((_xlfn.XLOOKUP(R$15,'Recebíveis Atuais - NeoService'!$N$6:$HF$6,'Recebíveis Atuais - NeoService'!$N$9:$HF$9):_xlfn.XLOOKUP(R$15,'Recebíveis Atuais - NeoService'!$N$6:$HF$6,'Recebíveis Atuais - NeoService'!$N$5314:$HF$5314)),N('Recebíveis Atuais - NeoService'!$B$9:$B$5314=$B20))*R$12,0)</f>
        <v>118729.51000000004</v>
      </c>
      <c r="S20" s="7" cm="1">
        <f t="array" ref="S20">IFERROR(SUMPRODUCT((_xlfn.XLOOKUP(S$15,'Recebíveis Atuais - NeoService'!$N$6:$HF$6,'Recebíveis Atuais - NeoService'!$N$9:$HF$9):_xlfn.XLOOKUP(S$15,'Recebíveis Atuais - NeoService'!$N$6:$HF$6,'Recebíveis Atuais - NeoService'!$N$5314:$HF$5314)),N('Recebíveis Atuais - NeoService'!$B$9:$B$5314=$B20))*S$12,0)</f>
        <v>118764.52000000002</v>
      </c>
      <c r="T20" s="7" cm="1">
        <f t="array" ref="T20">IFERROR(SUMPRODUCT((_xlfn.XLOOKUP(T$15,'Recebíveis Atuais - NeoService'!$N$6:$HF$6,'Recebíveis Atuais - NeoService'!$N$9:$HF$9):_xlfn.XLOOKUP(T$15,'Recebíveis Atuais - NeoService'!$N$6:$HF$6,'Recebíveis Atuais - NeoService'!$N$5314:$HF$5314)),N('Recebíveis Atuais - NeoService'!$B$9:$B$5314=$B20))*T$12,0)</f>
        <v>118799.88000000003</v>
      </c>
      <c r="U20" s="7" cm="1">
        <f t="array" ref="U20">IFERROR(SUMPRODUCT((_xlfn.XLOOKUP(U$15,'Recebíveis Atuais - NeoService'!$N$6:$HF$6,'Recebíveis Atuais - NeoService'!$N$9:$HF$9):_xlfn.XLOOKUP(U$15,'Recebíveis Atuais - NeoService'!$N$6:$HF$6,'Recebíveis Atuais - NeoService'!$N$5314:$HF$5314)),N('Recebíveis Atuais - NeoService'!$B$9:$B$5314=$B20))*U$12,0)</f>
        <v>118835.6</v>
      </c>
      <c r="V20" s="7" cm="1">
        <f t="array" ref="V20">IFERROR(SUMPRODUCT((_xlfn.XLOOKUP(V$15,'Recebíveis Atuais - NeoService'!$N$6:$HF$6,'Recebíveis Atuais - NeoService'!$N$9:$HF$9):_xlfn.XLOOKUP(V$15,'Recebíveis Atuais - NeoService'!$N$6:$HF$6,'Recebíveis Atuais - NeoService'!$N$5314:$HF$5314)),N('Recebíveis Atuais - NeoService'!$B$9:$B$5314=$B20))*V$12,0)</f>
        <v>118871.67000000001</v>
      </c>
      <c r="W20" s="7" cm="1">
        <f t="array" ref="W20">IFERROR(SUMPRODUCT((_xlfn.XLOOKUP(W$15,'Recebíveis Atuais - NeoService'!$N$6:$HF$6,'Recebíveis Atuais - NeoService'!$N$9:$HF$9):_xlfn.XLOOKUP(W$15,'Recebíveis Atuais - NeoService'!$N$6:$HF$6,'Recebíveis Atuais - NeoService'!$N$5314:$HF$5314)),N('Recebíveis Atuais - NeoService'!$B$9:$B$5314=$B20))*W$12,0)</f>
        <v>118908.1</v>
      </c>
      <c r="X20" s="7" cm="1">
        <f t="array" ref="X20">IFERROR(SUMPRODUCT((_xlfn.XLOOKUP(X$15,'Recebíveis Atuais - NeoService'!$N$6:$HF$6,'Recebíveis Atuais - NeoService'!$N$9:$HF$9):_xlfn.XLOOKUP(X$15,'Recebíveis Atuais - NeoService'!$N$6:$HF$6,'Recebíveis Atuais - NeoService'!$N$5314:$HF$5314)),N('Recebíveis Atuais - NeoService'!$B$9:$B$5314=$B20))*X$12,0)</f>
        <v>118944.90000000002</v>
      </c>
      <c r="Y20" s="7" cm="1">
        <f t="array" ref="Y20">IFERROR(SUMPRODUCT((_xlfn.XLOOKUP(Y$15,'Recebíveis Atuais - NeoService'!$N$6:$HF$6,'Recebíveis Atuais - NeoService'!$N$9:$HF$9):_xlfn.XLOOKUP(Y$15,'Recebíveis Atuais - NeoService'!$N$6:$HF$6,'Recebíveis Atuais - NeoService'!$N$5314:$HF$5314)),N('Recebíveis Atuais - NeoService'!$B$9:$B$5314=$B20))*Y$12,0)</f>
        <v>118982.07</v>
      </c>
      <c r="Z20" s="7" cm="1">
        <f t="array" ref="Z20">IFERROR(SUMPRODUCT((_xlfn.XLOOKUP(Z$15,'Recebíveis Atuais - NeoService'!$N$6:$HF$6,'Recebíveis Atuais - NeoService'!$N$9:$HF$9):_xlfn.XLOOKUP(Z$15,'Recebíveis Atuais - NeoService'!$N$6:$HF$6,'Recebíveis Atuais - NeoService'!$N$5314:$HF$5314)),N('Recebíveis Atuais - NeoService'!$B$9:$B$5314=$B20))*Z$12,0)</f>
        <v>119019.60000000003</v>
      </c>
      <c r="AA20" s="7" cm="1">
        <f t="array" ref="AA20">IFERROR(SUMPRODUCT((_xlfn.XLOOKUP(AA$15,'Recebíveis Atuais - NeoService'!$N$6:$HF$6,'Recebíveis Atuais - NeoService'!$N$9:$HF$9):_xlfn.XLOOKUP(AA$15,'Recebíveis Atuais - NeoService'!$N$6:$HF$6,'Recebíveis Atuais - NeoService'!$N$5314:$HF$5314)),N('Recebíveis Atuais - NeoService'!$B$9:$B$5314=$B20))*AA$12,0)</f>
        <v>119057.51000000001</v>
      </c>
      <c r="AB20" s="7" cm="1">
        <f t="array" ref="AB20">IFERROR(SUMPRODUCT((_xlfn.XLOOKUP(AB$15,'Recebíveis Atuais - NeoService'!$N$6:$HF$6,'Recebíveis Atuais - NeoService'!$N$9:$HF$9):_xlfn.XLOOKUP(AB$15,'Recebíveis Atuais - NeoService'!$N$6:$HF$6,'Recebíveis Atuais - NeoService'!$N$5314:$HF$5314)),N('Recebíveis Atuais - NeoService'!$B$9:$B$5314=$B20))*AB$12,0)</f>
        <v>119095.80000000002</v>
      </c>
      <c r="AC20" s="7" cm="1">
        <f t="array" ref="AC20">IFERROR(SUMPRODUCT((_xlfn.XLOOKUP(AC$15,'Recebíveis Atuais - NeoService'!$N$6:$HF$6,'Recebíveis Atuais - NeoService'!$N$9:$HF$9):_xlfn.XLOOKUP(AC$15,'Recebíveis Atuais - NeoService'!$N$6:$HF$6,'Recebíveis Atuais - NeoService'!$N$5314:$HF$5314)),N('Recebíveis Atuais - NeoService'!$B$9:$B$5314=$B20))*AC$12,0)</f>
        <v>119134.47000000003</v>
      </c>
      <c r="AD20" s="7" cm="1">
        <f t="array" ref="AD20">IFERROR(SUMPRODUCT((_xlfn.XLOOKUP(AD$15,'Recebíveis Atuais - NeoService'!$N$6:$HF$6,'Recebíveis Atuais - NeoService'!$N$9:$HF$9):_xlfn.XLOOKUP(AD$15,'Recebíveis Atuais - NeoService'!$N$6:$HF$6,'Recebíveis Atuais - NeoService'!$N$5314:$HF$5314)),N('Recebíveis Atuais - NeoService'!$B$9:$B$5314=$B20))*AD$12,0)</f>
        <v>119173.53000000003</v>
      </c>
      <c r="AE20" s="7" cm="1">
        <f t="array" ref="AE20">IFERROR(SUMPRODUCT((_xlfn.XLOOKUP(AE$15,'Recebíveis Atuais - NeoService'!$N$6:$HF$6,'Recebíveis Atuais - NeoService'!$N$9:$HF$9):_xlfn.XLOOKUP(AE$15,'Recebíveis Atuais - NeoService'!$N$6:$HF$6,'Recebíveis Atuais - NeoService'!$N$5314:$HF$5314)),N('Recebíveis Atuais - NeoService'!$B$9:$B$5314=$B20))*AE$12,0)</f>
        <v>119212.99000000002</v>
      </c>
      <c r="AF20" s="7" cm="1">
        <f t="array" ref="AF20">IFERROR(SUMPRODUCT((_xlfn.XLOOKUP(AF$15,'Recebíveis Atuais - NeoService'!$N$6:$HF$6,'Recebíveis Atuais - NeoService'!$N$9:$HF$9):_xlfn.XLOOKUP(AF$15,'Recebíveis Atuais - NeoService'!$N$6:$HF$6,'Recebíveis Atuais - NeoService'!$N$5314:$HF$5314)),N('Recebíveis Atuais - NeoService'!$B$9:$B$5314=$B20))*AF$12,0)</f>
        <v>119252.83000000002</v>
      </c>
      <c r="AG20" s="7" cm="1">
        <f t="array" ref="AG20">IFERROR(SUMPRODUCT((_xlfn.XLOOKUP(AG$15,'Recebíveis Atuais - NeoService'!$N$6:$HF$6,'Recebíveis Atuais - NeoService'!$N$9:$HF$9):_xlfn.XLOOKUP(AG$15,'Recebíveis Atuais - NeoService'!$N$6:$HF$6,'Recebíveis Atuais - NeoService'!$N$5314:$HF$5314)),N('Recebíveis Atuais - NeoService'!$B$9:$B$5314=$B20))*AG$12,0)</f>
        <v>119293.07</v>
      </c>
      <c r="AH20" s="7" cm="1">
        <f t="array" ref="AH20">IFERROR(SUMPRODUCT((_xlfn.XLOOKUP(AH$15,'Recebíveis Atuais - NeoService'!$N$6:$HF$6,'Recebíveis Atuais - NeoService'!$N$9:$HF$9):_xlfn.XLOOKUP(AH$15,'Recebíveis Atuais - NeoService'!$N$6:$HF$6,'Recebíveis Atuais - NeoService'!$N$5314:$HF$5314)),N('Recebíveis Atuais - NeoService'!$B$9:$B$5314=$B20))*AH$12,0)</f>
        <v>119333.72000000003</v>
      </c>
      <c r="AI20" s="7" cm="1">
        <f t="array" ref="AI20">IFERROR(SUMPRODUCT((_xlfn.XLOOKUP(AI$15,'Recebíveis Atuais - NeoService'!$N$6:$HF$6,'Recebíveis Atuais - NeoService'!$N$9:$HF$9):_xlfn.XLOOKUP(AI$15,'Recebíveis Atuais - NeoService'!$N$6:$HF$6,'Recebíveis Atuais - NeoService'!$N$5314:$HF$5314)),N('Recebíveis Atuais - NeoService'!$B$9:$B$5314=$B20))*AI$12,0)</f>
        <v>119374.77000000002</v>
      </c>
      <c r="AJ20" s="7" cm="1">
        <f t="array" ref="AJ20">IFERROR(SUMPRODUCT((_xlfn.XLOOKUP(AJ$15,'Recebíveis Atuais - NeoService'!$N$6:$HF$6,'Recebíveis Atuais - NeoService'!$N$9:$HF$9):_xlfn.XLOOKUP(AJ$15,'Recebíveis Atuais - NeoService'!$N$6:$HF$6,'Recebíveis Atuais - NeoService'!$N$5314:$HF$5314)),N('Recebíveis Atuais - NeoService'!$B$9:$B$5314=$B20))*AJ$12,0)</f>
        <v>119416.23000000001</v>
      </c>
      <c r="AK20" s="7" cm="1">
        <f t="array" ref="AK20">IFERROR(SUMPRODUCT((_xlfn.XLOOKUP(AK$15,'Recebíveis Atuais - NeoService'!$N$6:$HF$6,'Recebíveis Atuais - NeoService'!$N$9:$HF$9):_xlfn.XLOOKUP(AK$15,'Recebíveis Atuais - NeoService'!$N$6:$HF$6,'Recebíveis Atuais - NeoService'!$N$5314:$HF$5314)),N('Recebíveis Atuais - NeoService'!$B$9:$B$5314=$B20))*AK$12,0)</f>
        <v>119458.12000000002</v>
      </c>
      <c r="AL20" s="7" cm="1">
        <f t="array" ref="AL20">IFERROR(SUMPRODUCT((_xlfn.XLOOKUP(AL$15,'Recebíveis Atuais - NeoService'!$N$6:$HF$6,'Recebíveis Atuais - NeoService'!$N$9:$HF$9):_xlfn.XLOOKUP(AL$15,'Recebíveis Atuais - NeoService'!$N$6:$HF$6,'Recebíveis Atuais - NeoService'!$N$5314:$HF$5314)),N('Recebíveis Atuais - NeoService'!$B$9:$B$5314=$B20))*AL$12,0)</f>
        <v>119500.41000000003</v>
      </c>
      <c r="AM20" s="7" cm="1">
        <f t="array" ref="AM20">IFERROR(SUMPRODUCT((_xlfn.XLOOKUP(AM$15,'Recebíveis Atuais - NeoService'!$N$6:$HF$6,'Recebíveis Atuais - NeoService'!$N$9:$HF$9):_xlfn.XLOOKUP(AM$15,'Recebíveis Atuais - NeoService'!$N$6:$HF$6,'Recebíveis Atuais - NeoService'!$N$5314:$HF$5314)),N('Recebíveis Atuais - NeoService'!$B$9:$B$5314=$B20))*AM$12,0)</f>
        <v>119543.12000000002</v>
      </c>
      <c r="AN20" s="7" cm="1">
        <f t="array" ref="AN20">IFERROR(SUMPRODUCT((_xlfn.XLOOKUP(AN$15,'Recebíveis Atuais - NeoService'!$N$6:$HF$6,'Recebíveis Atuais - NeoService'!$N$9:$HF$9):_xlfn.XLOOKUP(AN$15,'Recebíveis Atuais - NeoService'!$N$6:$HF$6,'Recebíveis Atuais - NeoService'!$N$5314:$HF$5314)),N('Recebíveis Atuais - NeoService'!$B$9:$B$5314=$B20))*AN$12,0)</f>
        <v>119586.28000000003</v>
      </c>
      <c r="AO20" s="7" cm="1">
        <f t="array" ref="AO20">IFERROR(SUMPRODUCT((_xlfn.XLOOKUP(AO$15,'Recebíveis Atuais - NeoService'!$N$6:$HF$6,'Recebíveis Atuais - NeoService'!$N$9:$HF$9):_xlfn.XLOOKUP(AO$15,'Recebíveis Atuais - NeoService'!$N$6:$HF$6,'Recebíveis Atuais - NeoService'!$N$5314:$HF$5314)),N('Recebíveis Atuais - NeoService'!$B$9:$B$5314=$B20))*AO$12,0)</f>
        <v>119629.86000000002</v>
      </c>
      <c r="AP20" s="7" cm="1">
        <f t="array" ref="AP20">IFERROR(SUMPRODUCT((_xlfn.XLOOKUP(AP$15,'Recebíveis Atuais - NeoService'!$N$6:$HF$6,'Recebíveis Atuais - NeoService'!$N$9:$HF$9):_xlfn.XLOOKUP(AP$15,'Recebíveis Atuais - NeoService'!$N$6:$HF$6,'Recebíveis Atuais - NeoService'!$N$5314:$HF$5314)),N('Recebíveis Atuais - NeoService'!$B$9:$B$5314=$B20))*AP$12,0)</f>
        <v>119673.87000000002</v>
      </c>
      <c r="AQ20" s="7" cm="1">
        <f t="array" ref="AQ20">IFERROR(SUMPRODUCT((_xlfn.XLOOKUP(AQ$15,'Recebíveis Atuais - NeoService'!$N$6:$HF$6,'Recebíveis Atuais - NeoService'!$N$9:$HF$9):_xlfn.XLOOKUP(AQ$15,'Recebíveis Atuais - NeoService'!$N$6:$HF$6,'Recebíveis Atuais - NeoService'!$N$5314:$HF$5314)),N('Recebíveis Atuais - NeoService'!$B$9:$B$5314=$B20))*AQ$12,0)</f>
        <v>119718.33000000002</v>
      </c>
      <c r="AR20" s="7" cm="1">
        <f t="array" ref="AR20">IFERROR(SUMPRODUCT((_xlfn.XLOOKUP(AR$15,'Recebíveis Atuais - NeoService'!$N$6:$HF$6,'Recebíveis Atuais - NeoService'!$N$9:$HF$9):_xlfn.XLOOKUP(AR$15,'Recebíveis Atuais - NeoService'!$N$6:$HF$6,'Recebíveis Atuais - NeoService'!$N$5314:$HF$5314)),N('Recebíveis Atuais - NeoService'!$B$9:$B$5314=$B20))*AR$12,0)</f>
        <v>119763.22000000003</v>
      </c>
      <c r="AS20" s="7" cm="1">
        <f t="array" ref="AS20">IFERROR(SUMPRODUCT((_xlfn.XLOOKUP(AS$15,'Recebíveis Atuais - NeoService'!$N$6:$HF$6,'Recebíveis Atuais - NeoService'!$N$9:$HF$9):_xlfn.XLOOKUP(AS$15,'Recebíveis Atuais - NeoService'!$N$6:$HF$6,'Recebíveis Atuais - NeoService'!$N$5314:$HF$5314)),N('Recebíveis Atuais - NeoService'!$B$9:$B$5314=$B20))*AS$12,0)</f>
        <v>114781.90000000002</v>
      </c>
      <c r="AT20" s="7" cm="1">
        <f t="array" ref="AT20">IFERROR(SUMPRODUCT((_xlfn.XLOOKUP(AT$15,'Recebíveis Atuais - NeoService'!$N$6:$HF$6,'Recebíveis Atuais - NeoService'!$N$9:$HF$9):_xlfn.XLOOKUP(AT$15,'Recebíveis Atuais - NeoService'!$N$6:$HF$6,'Recebíveis Atuais - NeoService'!$N$5314:$HF$5314)),N('Recebíveis Atuais - NeoService'!$B$9:$B$5314=$B20))*AT$12,0)</f>
        <v>110767.33</v>
      </c>
      <c r="AU20" s="7" cm="1">
        <f t="array" ref="AU20">IFERROR(SUMPRODUCT((_xlfn.XLOOKUP(AU$15,'Recebíveis Atuais - NeoService'!$N$6:$HF$6,'Recebíveis Atuais - NeoService'!$N$9:$HF$9):_xlfn.XLOOKUP(AU$15,'Recebíveis Atuais - NeoService'!$N$6:$HF$6,'Recebíveis Atuais - NeoService'!$N$5314:$HF$5314)),N('Recebíveis Atuais - NeoService'!$B$9:$B$5314=$B20))*AU$12,0)</f>
        <v>110813.59000000001</v>
      </c>
      <c r="AV20" s="7" cm="1">
        <f t="array" ref="AV20">IFERROR(SUMPRODUCT((_xlfn.XLOOKUP(AV$15,'Recebíveis Atuais - NeoService'!$N$6:$HF$6,'Recebíveis Atuais - NeoService'!$N$9:$HF$9):_xlfn.XLOOKUP(AV$15,'Recebíveis Atuais - NeoService'!$N$6:$HF$6,'Recebíveis Atuais - NeoService'!$N$5314:$HF$5314)),N('Recebíveis Atuais - NeoService'!$B$9:$B$5314=$B20))*AV$12,0)</f>
        <v>110860.31000000001</v>
      </c>
      <c r="AW20" s="7" cm="1">
        <f t="array" ref="AW20">IFERROR(SUMPRODUCT((_xlfn.XLOOKUP(AW$15,'Recebíveis Atuais - NeoService'!$N$6:$HF$6,'Recebíveis Atuais - NeoService'!$N$9:$HF$9):_xlfn.XLOOKUP(AW$15,'Recebíveis Atuais - NeoService'!$N$6:$HF$6,'Recebíveis Atuais - NeoService'!$N$5314:$HF$5314)),N('Recebíveis Atuais - NeoService'!$B$9:$B$5314=$B20))*AW$12,0)</f>
        <v>110907.50000000001</v>
      </c>
      <c r="AX20" s="7" cm="1">
        <f t="array" ref="AX20">IFERROR(SUMPRODUCT((_xlfn.XLOOKUP(AX$15,'Recebíveis Atuais - NeoService'!$N$6:$HF$6,'Recebíveis Atuais - NeoService'!$N$9:$HF$9):_xlfn.XLOOKUP(AX$15,'Recebíveis Atuais - NeoService'!$N$6:$HF$6,'Recebíveis Atuais - NeoService'!$N$5314:$HF$5314)),N('Recebíveis Atuais - NeoService'!$B$9:$B$5314=$B20))*AX$12,0)</f>
        <v>110955.16000000002</v>
      </c>
      <c r="AY20" s="7" cm="1">
        <f t="array" ref="AY20">IFERROR(SUMPRODUCT((_xlfn.XLOOKUP(AY$15,'Recebíveis Atuais - NeoService'!$N$6:$HF$6,'Recebíveis Atuais - NeoService'!$N$9:$HF$9):_xlfn.XLOOKUP(AY$15,'Recebíveis Atuais - NeoService'!$N$6:$HF$6,'Recebíveis Atuais - NeoService'!$N$5314:$HF$5314)),N('Recebíveis Atuais - NeoService'!$B$9:$B$5314=$B20))*AY$12,0)</f>
        <v>111003.3</v>
      </c>
      <c r="AZ20" s="7" cm="1">
        <f t="array" ref="AZ20">IFERROR(SUMPRODUCT((_xlfn.XLOOKUP(AZ$15,'Recebíveis Atuais - NeoService'!$N$6:$HF$6,'Recebíveis Atuais - NeoService'!$N$9:$HF$9):_xlfn.XLOOKUP(AZ$15,'Recebíveis Atuais - NeoService'!$N$6:$HF$6,'Recebíveis Atuais - NeoService'!$N$5314:$HF$5314)),N('Recebíveis Atuais - NeoService'!$B$9:$B$5314=$B20))*AZ$12,0)</f>
        <v>111051.91000000002</v>
      </c>
      <c r="BA20" s="7" cm="1">
        <f t="array" ref="BA20">IFERROR(SUMPRODUCT((_xlfn.XLOOKUP(BA$15,'Recebíveis Atuais - NeoService'!$N$6:$HF$6,'Recebíveis Atuais - NeoService'!$N$9:$HF$9):_xlfn.XLOOKUP(BA$15,'Recebíveis Atuais - NeoService'!$N$6:$HF$6,'Recebíveis Atuais - NeoService'!$N$5314:$HF$5314)),N('Recebíveis Atuais - NeoService'!$B$9:$B$5314=$B20))*BA$12,0)</f>
        <v>111101.02</v>
      </c>
      <c r="BB20" s="7" cm="1">
        <f t="array" ref="BB20">IFERROR(SUMPRODUCT((_xlfn.XLOOKUP(BB$15,'Recebíveis Atuais - NeoService'!$N$6:$HF$6,'Recebíveis Atuais - NeoService'!$N$9:$HF$9):_xlfn.XLOOKUP(BB$15,'Recebíveis Atuais - NeoService'!$N$6:$HF$6,'Recebíveis Atuais - NeoService'!$N$5314:$HF$5314)),N('Recebíveis Atuais - NeoService'!$B$9:$B$5314=$B20))*BB$12,0)</f>
        <v>111150.62000000001</v>
      </c>
      <c r="BC20" s="7" cm="1">
        <f t="array" ref="BC20">IFERROR(SUMPRODUCT((_xlfn.XLOOKUP(BC$15,'Recebíveis Atuais - NeoService'!$N$6:$HF$6,'Recebíveis Atuais - NeoService'!$N$9:$HF$9):_xlfn.XLOOKUP(BC$15,'Recebíveis Atuais - NeoService'!$N$6:$HF$6,'Recebíveis Atuais - NeoService'!$N$5314:$HF$5314)),N('Recebíveis Atuais - NeoService'!$B$9:$B$5314=$B20))*BC$12,0)</f>
        <v>111200.7</v>
      </c>
      <c r="BD20" s="7" cm="1">
        <f t="array" ref="BD20">IFERROR(SUMPRODUCT((_xlfn.XLOOKUP(BD$15,'Recebíveis Atuais - NeoService'!$N$6:$HF$6,'Recebíveis Atuais - NeoService'!$N$9:$HF$9):_xlfn.XLOOKUP(BD$15,'Recebíveis Atuais - NeoService'!$N$6:$HF$6,'Recebíveis Atuais - NeoService'!$N$5314:$HF$5314)),N('Recebíveis Atuais - NeoService'!$B$9:$B$5314=$B20))*BD$12,0)</f>
        <v>111251.3</v>
      </c>
      <c r="BE20" s="7" cm="1">
        <f t="array" ref="BE20">IFERROR(SUMPRODUCT((_xlfn.XLOOKUP(BE$15,'Recebíveis Atuais - NeoService'!$N$6:$HF$6,'Recebíveis Atuais - NeoService'!$N$9:$HF$9):_xlfn.XLOOKUP(BE$15,'Recebíveis Atuais - NeoService'!$N$6:$HF$6,'Recebíveis Atuais - NeoService'!$N$5314:$HF$5314)),N('Recebíveis Atuais - NeoService'!$B$9:$B$5314=$B20))*BE$12,0)</f>
        <v>111302.40000000001</v>
      </c>
      <c r="BF20" s="7" cm="1">
        <f t="array" ref="BF20">IFERROR(SUMPRODUCT((_xlfn.XLOOKUP(BF$15,'Recebíveis Atuais - NeoService'!$N$6:$HF$6,'Recebíveis Atuais - NeoService'!$N$9:$HF$9):_xlfn.XLOOKUP(BF$15,'Recebíveis Atuais - NeoService'!$N$6:$HF$6,'Recebíveis Atuais - NeoService'!$N$5314:$HF$5314)),N('Recebíveis Atuais - NeoService'!$B$9:$B$5314=$B20))*BF$12,0)</f>
        <v>106376.25000000003</v>
      </c>
      <c r="BG20" s="7" cm="1">
        <f t="array" ref="BG20">IFERROR(SUMPRODUCT((_xlfn.XLOOKUP(BG$15,'Recebíveis Atuais - NeoService'!$N$6:$HF$6,'Recebíveis Atuais - NeoService'!$N$9:$HF$9):_xlfn.XLOOKUP(BG$15,'Recebíveis Atuais - NeoService'!$N$6:$HF$6,'Recebíveis Atuais - NeoService'!$N$5314:$HF$5314)),N('Recebíveis Atuais - NeoService'!$B$9:$B$5314=$B20))*BG$12,0)</f>
        <v>106428.37000000002</v>
      </c>
      <c r="BH20" s="7" cm="1">
        <f t="array" ref="BH20">IFERROR(SUMPRODUCT((_xlfn.XLOOKUP(BH$15,'Recebíveis Atuais - NeoService'!$N$6:$HF$6,'Recebíveis Atuais - NeoService'!$N$9:$HF$9):_xlfn.XLOOKUP(BH$15,'Recebíveis Atuais - NeoService'!$N$6:$HF$6,'Recebíveis Atuais - NeoService'!$N$5314:$HF$5314)),N('Recebíveis Atuais - NeoService'!$B$9:$B$5314=$B20))*BH$12,0)</f>
        <v>106481.02000000002</v>
      </c>
      <c r="BI20" s="7" cm="1">
        <f t="array" ref="BI20">IFERROR(SUMPRODUCT((_xlfn.XLOOKUP(BI$15,'Recebíveis Atuais - NeoService'!$N$6:$HF$6,'Recebíveis Atuais - NeoService'!$N$9:$HF$9):_xlfn.XLOOKUP(BI$15,'Recebíveis Atuais - NeoService'!$N$6:$HF$6,'Recebíveis Atuais - NeoService'!$N$5314:$HF$5314)),N('Recebíveis Atuais - NeoService'!$B$9:$B$5314=$B20))*BI$12,0)</f>
        <v>106534.20000000001</v>
      </c>
      <c r="BJ20" s="7" cm="1">
        <f t="array" ref="BJ20">IFERROR(SUMPRODUCT((_xlfn.XLOOKUP(BJ$15,'Recebíveis Atuais - NeoService'!$N$6:$HF$6,'Recebíveis Atuais - NeoService'!$N$9:$HF$9):_xlfn.XLOOKUP(BJ$15,'Recebíveis Atuais - NeoService'!$N$6:$HF$6,'Recebíveis Atuais - NeoService'!$N$5314:$HF$5314)),N('Recebíveis Atuais - NeoService'!$B$9:$B$5314=$B20))*BJ$12,0)</f>
        <v>106587.90000000002</v>
      </c>
      <c r="BK20" s="7" cm="1">
        <f t="array" ref="BK20">IFERROR(SUMPRODUCT((_xlfn.XLOOKUP(BK$15,'Recebíveis Atuais - NeoService'!$N$6:$HF$6,'Recebíveis Atuais - NeoService'!$N$9:$HF$9):_xlfn.XLOOKUP(BK$15,'Recebíveis Atuais - NeoService'!$N$6:$HF$6,'Recebíveis Atuais - NeoService'!$N$5314:$HF$5314)),N('Recebíveis Atuais - NeoService'!$B$9:$B$5314=$B20))*BK$12,0)</f>
        <v>106642.14000000001</v>
      </c>
      <c r="BL20" s="7" cm="1">
        <f t="array" ref="BL20">IFERROR(SUMPRODUCT((_xlfn.XLOOKUP(BL$15,'Recebíveis Atuais - NeoService'!$N$6:$HF$6,'Recebíveis Atuais - NeoService'!$N$9:$HF$9):_xlfn.XLOOKUP(BL$15,'Recebíveis Atuais - NeoService'!$N$6:$HF$6,'Recebíveis Atuais - NeoService'!$N$5314:$HF$5314)),N('Recebíveis Atuais - NeoService'!$B$9:$B$5314=$B20))*BL$12,0)</f>
        <v>106696.93000000002</v>
      </c>
      <c r="BM20" s="7" cm="1">
        <f t="array" ref="BM20">IFERROR(SUMPRODUCT((_xlfn.XLOOKUP(BM$15,'Recebíveis Atuais - NeoService'!$N$6:$HF$6,'Recebíveis Atuais - NeoService'!$N$9:$HF$9):_xlfn.XLOOKUP(BM$15,'Recebíveis Atuais - NeoService'!$N$6:$HF$6,'Recebíveis Atuais - NeoService'!$N$5314:$HF$5314)),N('Recebíveis Atuais - NeoService'!$B$9:$B$5314=$B20))*BM$12,0)</f>
        <v>106752.26000000001</v>
      </c>
      <c r="BN20" s="7" cm="1">
        <f t="array" ref="BN20">IFERROR(SUMPRODUCT((_xlfn.XLOOKUP(BN$15,'Recebíveis Atuais - NeoService'!$N$6:$HF$6,'Recebíveis Atuais - NeoService'!$N$9:$HF$9):_xlfn.XLOOKUP(BN$15,'Recebíveis Atuais - NeoService'!$N$6:$HF$6,'Recebíveis Atuais - NeoService'!$N$5314:$HF$5314)),N('Recebíveis Atuais - NeoService'!$B$9:$B$5314=$B20))*BN$12,0)</f>
        <v>106808.15000000002</v>
      </c>
      <c r="BO20" s="7" cm="1">
        <f t="array" ref="BO20">IFERROR(SUMPRODUCT((_xlfn.XLOOKUP(BO$15,'Recebíveis Atuais - NeoService'!$N$6:$HF$6,'Recebíveis Atuais - NeoService'!$N$9:$HF$9):_xlfn.XLOOKUP(BO$15,'Recebíveis Atuais - NeoService'!$N$6:$HF$6,'Recebíveis Atuais - NeoService'!$N$5314:$HF$5314)),N('Recebíveis Atuais - NeoService'!$B$9:$B$5314=$B20))*BO$12,0)</f>
        <v>106864.59000000003</v>
      </c>
      <c r="BP20" s="7" cm="1">
        <f t="array" ref="BP20">IFERROR(SUMPRODUCT((_xlfn.XLOOKUP(BP$15,'Recebíveis Atuais - NeoService'!$N$6:$HF$6,'Recebíveis Atuais - NeoService'!$N$9:$HF$9):_xlfn.XLOOKUP(BP$15,'Recebíveis Atuais - NeoService'!$N$6:$HF$6,'Recebíveis Atuais - NeoService'!$N$5314:$HF$5314)),N('Recebíveis Atuais - NeoService'!$B$9:$B$5314=$B20))*BP$12,0)</f>
        <v>106921.61000000002</v>
      </c>
      <c r="BQ20" s="7" cm="1">
        <f t="array" ref="BQ20">IFERROR(SUMPRODUCT((_xlfn.XLOOKUP(BQ$15,'Recebíveis Atuais - NeoService'!$N$6:$HF$6,'Recebíveis Atuais - NeoService'!$N$9:$HF$9):_xlfn.XLOOKUP(BQ$15,'Recebíveis Atuais - NeoService'!$N$6:$HF$6,'Recebíveis Atuais - NeoService'!$N$5314:$HF$5314)),N('Recebíveis Atuais - NeoService'!$B$9:$B$5314=$B20))*BQ$12,0)</f>
        <v>106979.18000000002</v>
      </c>
      <c r="BR20" s="7" cm="1">
        <f t="array" ref="BR20">IFERROR(SUMPRODUCT((_xlfn.XLOOKUP(BR$15,'Recebíveis Atuais - NeoService'!$N$6:$HF$6,'Recebíveis Atuais - NeoService'!$N$9:$HF$9):_xlfn.XLOOKUP(BR$15,'Recebíveis Atuais - NeoService'!$N$6:$HF$6,'Recebíveis Atuais - NeoService'!$N$5314:$HF$5314)),N('Recebíveis Atuais - NeoService'!$B$9:$B$5314=$B20))*BR$12,0)</f>
        <v>107037.33000000002</v>
      </c>
      <c r="BS20" s="7" cm="1">
        <f t="array" ref="BS20">IFERROR(SUMPRODUCT((_xlfn.XLOOKUP(BS$15,'Recebíveis Atuais - NeoService'!$N$6:$HF$6,'Recebíveis Atuais - NeoService'!$N$9:$HF$9):_xlfn.XLOOKUP(BS$15,'Recebíveis Atuais - NeoService'!$N$6:$HF$6,'Recebíveis Atuais - NeoService'!$N$5314:$HF$5314)),N('Recebíveis Atuais - NeoService'!$B$9:$B$5314=$B20))*BS$12,0)</f>
        <v>107096.07</v>
      </c>
      <c r="BT20" s="7" cm="1">
        <f t="array" ref="BT20">IFERROR(SUMPRODUCT((_xlfn.XLOOKUP(BT$15,'Recebíveis Atuais - NeoService'!$N$6:$HF$6,'Recebíveis Atuais - NeoService'!$N$9:$HF$9):_xlfn.XLOOKUP(BT$15,'Recebíveis Atuais - NeoService'!$N$6:$HF$6,'Recebíveis Atuais - NeoService'!$N$5314:$HF$5314)),N('Recebíveis Atuais - NeoService'!$B$9:$B$5314=$B20))*BT$12,0)</f>
        <v>107155.39000000001</v>
      </c>
      <c r="BU20" s="7" cm="1">
        <f t="array" ref="BU20">IFERROR(SUMPRODUCT((_xlfn.XLOOKUP(BU$15,'Recebíveis Atuais - NeoService'!$N$6:$HF$6,'Recebíveis Atuais - NeoService'!$N$9:$HF$9):_xlfn.XLOOKUP(BU$15,'Recebíveis Atuais - NeoService'!$N$6:$HF$6,'Recebíveis Atuais - NeoService'!$N$5314:$HF$5314)),N('Recebíveis Atuais - NeoService'!$B$9:$B$5314=$B20))*BU$12,0)</f>
        <v>107215.31000000003</v>
      </c>
      <c r="BV20" s="7" cm="1">
        <f t="array" ref="BV20">IFERROR(SUMPRODUCT((_xlfn.XLOOKUP(BV$15,'Recebíveis Atuais - NeoService'!$N$6:$HF$6,'Recebíveis Atuais - NeoService'!$N$9:$HF$9):_xlfn.XLOOKUP(BV$15,'Recebíveis Atuais - NeoService'!$N$6:$HF$6,'Recebíveis Atuais - NeoService'!$N$5314:$HF$5314)),N('Recebíveis Atuais - NeoService'!$B$9:$B$5314=$B20))*BV$12,0)</f>
        <v>107275.83000000002</v>
      </c>
      <c r="BW20" s="7" cm="1">
        <f t="array" ref="BW20">IFERROR(SUMPRODUCT((_xlfn.XLOOKUP(BW$15,'Recebíveis Atuais - NeoService'!$N$6:$HF$6,'Recebíveis Atuais - NeoService'!$N$9:$HF$9):_xlfn.XLOOKUP(BW$15,'Recebíveis Atuais - NeoService'!$N$6:$HF$6,'Recebíveis Atuais - NeoService'!$N$5314:$HF$5314)),N('Recebíveis Atuais - NeoService'!$B$9:$B$5314=$B20))*BW$12,0)</f>
        <v>107336.96000000002</v>
      </c>
      <c r="BX20" s="7" cm="1">
        <f t="array" ref="BX20">IFERROR(SUMPRODUCT((_xlfn.XLOOKUP(BX$15,'Recebíveis Atuais - NeoService'!$N$6:$HF$6,'Recebíveis Atuais - NeoService'!$N$9:$HF$9):_xlfn.XLOOKUP(BX$15,'Recebíveis Atuais - NeoService'!$N$6:$HF$6,'Recebíveis Atuais - NeoService'!$N$5314:$HF$5314)),N('Recebíveis Atuais - NeoService'!$B$9:$B$5314=$B20))*BX$12,0)</f>
        <v>107398.69</v>
      </c>
      <c r="BY20" s="7" cm="1">
        <f t="array" ref="BY20">IFERROR(SUMPRODUCT((_xlfn.XLOOKUP(BY$15,'Recebíveis Atuais - NeoService'!$N$6:$HF$6,'Recebíveis Atuais - NeoService'!$N$9:$HF$9):_xlfn.XLOOKUP(BY$15,'Recebíveis Atuais - NeoService'!$N$6:$HF$6,'Recebíveis Atuais - NeoService'!$N$5314:$HF$5314)),N('Recebíveis Atuais - NeoService'!$B$9:$B$5314=$B20))*BY$12,0)</f>
        <v>107461.03000000003</v>
      </c>
      <c r="BZ20" s="7" cm="1">
        <f t="array" ref="BZ20">IFERROR(SUMPRODUCT((_xlfn.XLOOKUP(BZ$15,'Recebíveis Atuais - NeoService'!$N$6:$HF$6,'Recebíveis Atuais - NeoService'!$N$9:$HF$9):_xlfn.XLOOKUP(BZ$15,'Recebíveis Atuais - NeoService'!$N$6:$HF$6,'Recebíveis Atuais - NeoService'!$N$5314:$HF$5314)),N('Recebíveis Atuais - NeoService'!$B$9:$B$5314=$B20))*BZ$12,0)</f>
        <v>107524.01000000001</v>
      </c>
      <c r="CA20" s="7" cm="1">
        <f t="array" ref="CA20">IFERROR(SUMPRODUCT((_xlfn.XLOOKUP(CA$15,'Recebíveis Atuais - NeoService'!$N$6:$HF$6,'Recebíveis Atuais - NeoService'!$N$9:$HF$9):_xlfn.XLOOKUP(CA$15,'Recebíveis Atuais - NeoService'!$N$6:$HF$6,'Recebíveis Atuais - NeoService'!$N$5314:$HF$5314)),N('Recebíveis Atuais - NeoService'!$B$9:$B$5314=$B20))*CA$12,0)</f>
        <v>107587.61000000002</v>
      </c>
      <c r="CB20" s="7" cm="1">
        <f t="array" ref="CB20">IFERROR(SUMPRODUCT((_xlfn.XLOOKUP(CB$15,'Recebíveis Atuais - NeoService'!$N$6:$HF$6,'Recebíveis Atuais - NeoService'!$N$9:$HF$9):_xlfn.XLOOKUP(CB$15,'Recebíveis Atuais - NeoService'!$N$6:$HF$6,'Recebíveis Atuais - NeoService'!$N$5314:$HF$5314)),N('Recebíveis Atuais - NeoService'!$B$9:$B$5314=$B20))*CB$12,0)</f>
        <v>107651.85</v>
      </c>
      <c r="CC20" s="7" cm="1">
        <f t="array" ref="CC20">IFERROR(SUMPRODUCT((_xlfn.XLOOKUP(CC$15,'Recebíveis Atuais - NeoService'!$N$6:$HF$6,'Recebíveis Atuais - NeoService'!$N$9:$HF$9):_xlfn.XLOOKUP(CC$15,'Recebíveis Atuais - NeoService'!$N$6:$HF$6,'Recebíveis Atuais - NeoService'!$N$5314:$HF$5314)),N('Recebíveis Atuais - NeoService'!$B$9:$B$5314=$B20))*CC$12,0)</f>
        <v>107716.73000000001</v>
      </c>
      <c r="CD20" s="7" cm="1">
        <f t="array" ref="CD20">IFERROR(SUMPRODUCT((_xlfn.XLOOKUP(CD$15,'Recebíveis Atuais - NeoService'!$N$6:$HF$6,'Recebíveis Atuais - NeoService'!$N$9:$HF$9):_xlfn.XLOOKUP(CD$15,'Recebíveis Atuais - NeoService'!$N$6:$HF$6,'Recebíveis Atuais - NeoService'!$N$5314:$HF$5314)),N('Recebíveis Atuais - NeoService'!$B$9:$B$5314=$B20))*CD$12,0)</f>
        <v>107782.27000000002</v>
      </c>
      <c r="CE20" s="7" cm="1">
        <f t="array" ref="CE20">IFERROR(SUMPRODUCT((_xlfn.XLOOKUP(CE$15,'Recebíveis Atuais - NeoService'!$N$6:$HF$6,'Recebíveis Atuais - NeoService'!$N$9:$HF$9):_xlfn.XLOOKUP(CE$15,'Recebíveis Atuais - NeoService'!$N$6:$HF$6,'Recebíveis Atuais - NeoService'!$N$5314:$HF$5314)),N('Recebíveis Atuais - NeoService'!$B$9:$B$5314=$B20))*CE$12,0)</f>
        <v>107848.45000000001</v>
      </c>
      <c r="CF20" s="7" cm="1">
        <f t="array" ref="CF20">IFERROR(SUMPRODUCT((_xlfn.XLOOKUP(CF$15,'Recebíveis Atuais - NeoService'!$N$6:$HF$6,'Recebíveis Atuais - NeoService'!$N$9:$HF$9):_xlfn.XLOOKUP(CF$15,'Recebíveis Atuais - NeoService'!$N$6:$HF$6,'Recebíveis Atuais - NeoService'!$N$5314:$HF$5314)),N('Recebíveis Atuais - NeoService'!$B$9:$B$5314=$B20))*CF$12,0)</f>
        <v>107915.30000000002</v>
      </c>
      <c r="CG20" s="7" cm="1">
        <f t="array" ref="CG20">IFERROR(SUMPRODUCT((_xlfn.XLOOKUP(CG$15,'Recebíveis Atuais - NeoService'!$N$6:$HF$6,'Recebíveis Atuais - NeoService'!$N$9:$HF$9):_xlfn.XLOOKUP(CG$15,'Recebíveis Atuais - NeoService'!$N$6:$HF$6,'Recebíveis Atuais - NeoService'!$N$5314:$HF$5314)),N('Recebíveis Atuais - NeoService'!$B$9:$B$5314=$B20))*CG$12,0)</f>
        <v>107982.82</v>
      </c>
      <c r="CH20" s="7" cm="1">
        <f t="array" ref="CH20">IFERROR(SUMPRODUCT((_xlfn.XLOOKUP(CH$15,'Recebíveis Atuais - NeoService'!$N$6:$HF$6,'Recebíveis Atuais - NeoService'!$N$9:$HF$9):_xlfn.XLOOKUP(CH$15,'Recebíveis Atuais - NeoService'!$N$6:$HF$6,'Recebíveis Atuais - NeoService'!$N$5314:$HF$5314)),N('Recebíveis Atuais - NeoService'!$B$9:$B$5314=$B20))*CH$12,0)</f>
        <v>108051.00000000003</v>
      </c>
      <c r="CI20" s="7" cm="1">
        <f t="array" ref="CI20">IFERROR(SUMPRODUCT((_xlfn.XLOOKUP(CI$15,'Recebíveis Atuais - NeoService'!$N$6:$HF$6,'Recebíveis Atuais - NeoService'!$N$9:$HF$9):_xlfn.XLOOKUP(CI$15,'Recebíveis Atuais - NeoService'!$N$6:$HF$6,'Recebíveis Atuais - NeoService'!$N$5314:$HF$5314)),N('Recebíveis Atuais - NeoService'!$B$9:$B$5314=$B20))*CI$12,0)</f>
        <v>108119.88</v>
      </c>
      <c r="CJ20" s="7" cm="1">
        <f t="array" ref="CJ20">IFERROR(SUMPRODUCT((_xlfn.XLOOKUP(CJ$15,'Recebíveis Atuais - NeoService'!$N$6:$HF$6,'Recebíveis Atuais - NeoService'!$N$9:$HF$9):_xlfn.XLOOKUP(CJ$15,'Recebíveis Atuais - NeoService'!$N$6:$HF$6,'Recebíveis Atuais - NeoService'!$N$5314:$HF$5314)),N('Recebíveis Atuais - NeoService'!$B$9:$B$5314=$B20))*CJ$12,0)</f>
        <v>108189.44</v>
      </c>
      <c r="CK20" s="7" cm="1">
        <f t="array" ref="CK20">IFERROR(SUMPRODUCT((_xlfn.XLOOKUP(CK$15,'Recebíveis Atuais - NeoService'!$N$6:$HF$6,'Recebíveis Atuais - NeoService'!$N$9:$HF$9):_xlfn.XLOOKUP(CK$15,'Recebíveis Atuais - NeoService'!$N$6:$HF$6,'Recebíveis Atuais - NeoService'!$N$5314:$HF$5314)),N('Recebíveis Atuais - NeoService'!$B$9:$B$5314=$B20))*CK$12,0)</f>
        <v>108259.70000000001</v>
      </c>
      <c r="CL20" s="7" cm="1">
        <f t="array" ref="CL20">IFERROR(SUMPRODUCT((_xlfn.XLOOKUP(CL$15,'Recebíveis Atuais - NeoService'!$N$6:$HF$6,'Recebíveis Atuais - NeoService'!$N$9:$HF$9):_xlfn.XLOOKUP(CL$15,'Recebíveis Atuais - NeoService'!$N$6:$HF$6,'Recebíveis Atuais - NeoService'!$N$5314:$HF$5314)),N('Recebíveis Atuais - NeoService'!$B$9:$B$5314=$B20))*CL$12,0)</f>
        <v>108330.66000000003</v>
      </c>
      <c r="CM20" s="7" cm="1">
        <f t="array" ref="CM20">IFERROR(SUMPRODUCT((_xlfn.XLOOKUP(CM$15,'Recebíveis Atuais - NeoService'!$N$6:$HF$6,'Recebíveis Atuais - NeoService'!$N$9:$HF$9):_xlfn.XLOOKUP(CM$15,'Recebíveis Atuais - NeoService'!$N$6:$HF$6,'Recebíveis Atuais - NeoService'!$N$5314:$HF$5314)),N('Recebíveis Atuais - NeoService'!$B$9:$B$5314=$B20))*CM$12,0)</f>
        <v>108402.33000000002</v>
      </c>
      <c r="CN20" s="7" cm="1">
        <f t="array" ref="CN20">IFERROR(SUMPRODUCT((_xlfn.XLOOKUP(CN$15,'Recebíveis Atuais - NeoService'!$N$6:$HF$6,'Recebíveis Atuais - NeoService'!$N$9:$HF$9):_xlfn.XLOOKUP(CN$15,'Recebíveis Atuais - NeoService'!$N$6:$HF$6,'Recebíveis Atuais - NeoService'!$N$5314:$HF$5314)),N('Recebíveis Atuais - NeoService'!$B$9:$B$5314=$B20))*CN$12,0)</f>
        <v>108474.71000000002</v>
      </c>
      <c r="CO20" s="7" cm="1">
        <f t="array" ref="CO20">IFERROR(SUMPRODUCT((_xlfn.XLOOKUP(CO$15,'Recebíveis Atuais - NeoService'!$N$6:$HF$6,'Recebíveis Atuais - NeoService'!$N$9:$HF$9):_xlfn.XLOOKUP(CO$15,'Recebíveis Atuais - NeoService'!$N$6:$HF$6,'Recebíveis Atuais - NeoService'!$N$5314:$HF$5314)),N('Recebíveis Atuais - NeoService'!$B$9:$B$5314=$B20))*CO$12,0)</f>
        <v>108547.83000000002</v>
      </c>
      <c r="CP20" s="7" cm="1">
        <f t="array" ref="CP20">IFERROR(SUMPRODUCT((_xlfn.XLOOKUP(CP$15,'Recebíveis Atuais - NeoService'!$N$6:$HF$6,'Recebíveis Atuais - NeoService'!$N$9:$HF$9):_xlfn.XLOOKUP(CP$15,'Recebíveis Atuais - NeoService'!$N$6:$HF$6,'Recebíveis Atuais - NeoService'!$N$5314:$HF$5314)),N('Recebíveis Atuais - NeoService'!$B$9:$B$5314=$B20))*CP$12,0)</f>
        <v>108621.67000000001</v>
      </c>
      <c r="CQ20" s="7" cm="1">
        <f t="array" ref="CQ20">IFERROR(SUMPRODUCT((_xlfn.XLOOKUP(CQ$15,'Recebíveis Atuais - NeoService'!$N$6:$HF$6,'Recebíveis Atuais - NeoService'!$N$9:$HF$9):_xlfn.XLOOKUP(CQ$15,'Recebíveis Atuais - NeoService'!$N$6:$HF$6,'Recebíveis Atuais - NeoService'!$N$5314:$HF$5314)),N('Recebíveis Atuais - NeoService'!$B$9:$B$5314=$B20))*CQ$12,0)</f>
        <v>108696.25000000003</v>
      </c>
      <c r="CR20" s="7" cm="1">
        <f t="array" ref="CR20">IFERROR(SUMPRODUCT((_xlfn.XLOOKUP(CR$15,'Recebíveis Atuais - NeoService'!$N$6:$HF$6,'Recebíveis Atuais - NeoService'!$N$9:$HF$9):_xlfn.XLOOKUP(CR$15,'Recebíveis Atuais - NeoService'!$N$6:$HF$6,'Recebíveis Atuais - NeoService'!$N$5314:$HF$5314)),N('Recebíveis Atuais - NeoService'!$B$9:$B$5314=$B20))*CR$12,0)</f>
        <v>108771.57</v>
      </c>
      <c r="CS20" s="7" cm="1">
        <f t="array" ref="CS20">IFERROR(SUMPRODUCT((_xlfn.XLOOKUP(CS$15,'Recebíveis Atuais - NeoService'!$N$6:$HF$6,'Recebíveis Atuais - NeoService'!$N$9:$HF$9):_xlfn.XLOOKUP(CS$15,'Recebíveis Atuais - NeoService'!$N$6:$HF$6,'Recebíveis Atuais - NeoService'!$N$5314:$HF$5314)),N('Recebíveis Atuais - NeoService'!$B$9:$B$5314=$B20))*CS$12,0)</f>
        <v>108847.66000000003</v>
      </c>
      <c r="CT20" s="7" cm="1">
        <f t="array" ref="CT20">IFERROR(SUMPRODUCT((_xlfn.XLOOKUP(CT$15,'Recebíveis Atuais - NeoService'!$N$6:$HF$6,'Recebíveis Atuais - NeoService'!$N$9:$HF$9):_xlfn.XLOOKUP(CT$15,'Recebíveis Atuais - NeoService'!$N$6:$HF$6,'Recebíveis Atuais - NeoService'!$N$5314:$HF$5314)),N('Recebíveis Atuais - NeoService'!$B$9:$B$5314=$B20))*CT$12,0)</f>
        <v>108924.50000000003</v>
      </c>
      <c r="CU20" s="7" cm="1">
        <f t="array" ref="CU20">IFERROR(SUMPRODUCT((_xlfn.XLOOKUP(CU$15,'Recebíveis Atuais - NeoService'!$N$6:$HF$6,'Recebíveis Atuais - NeoService'!$N$9:$HF$9):_xlfn.XLOOKUP(CU$15,'Recebíveis Atuais - NeoService'!$N$6:$HF$6,'Recebíveis Atuais - NeoService'!$N$5314:$HF$5314)),N('Recebíveis Atuais - NeoService'!$B$9:$B$5314=$B20))*CU$12,0)</f>
        <v>109002.1</v>
      </c>
      <c r="CV20" s="7" cm="1">
        <f t="array" ref="CV20">IFERROR(SUMPRODUCT((_xlfn.XLOOKUP(CV$15,'Recebíveis Atuais - NeoService'!$N$6:$HF$6,'Recebíveis Atuais - NeoService'!$N$9:$HF$9):_xlfn.XLOOKUP(CV$15,'Recebíveis Atuais - NeoService'!$N$6:$HF$6,'Recebíveis Atuais - NeoService'!$N$5314:$HF$5314)),N('Recebíveis Atuais - NeoService'!$B$9:$B$5314=$B20))*CV$12,0)</f>
        <v>109080.48000000001</v>
      </c>
      <c r="CW20" s="7" cm="1">
        <f t="array" ref="CW20">IFERROR(SUMPRODUCT((_xlfn.XLOOKUP(CW$15,'Recebíveis Atuais - NeoService'!$N$6:$HF$6,'Recebíveis Atuais - NeoService'!$N$9:$HF$9):_xlfn.XLOOKUP(CW$15,'Recebíveis Atuais - NeoService'!$N$6:$HF$6,'Recebíveis Atuais - NeoService'!$N$5314:$HF$5314)),N('Recebíveis Atuais - NeoService'!$B$9:$B$5314=$B20))*CW$12,0)</f>
        <v>109159.65000000002</v>
      </c>
      <c r="CX20" s="7" cm="1">
        <f t="array" ref="CX20">IFERROR(SUMPRODUCT((_xlfn.XLOOKUP(CX$15,'Recebíveis Atuais - NeoService'!$N$6:$HF$6,'Recebíveis Atuais - NeoService'!$N$9:$HF$9):_xlfn.XLOOKUP(CX$15,'Recebíveis Atuais - NeoService'!$N$6:$HF$6,'Recebíveis Atuais - NeoService'!$N$5314:$HF$5314)),N('Recebíveis Atuais - NeoService'!$B$9:$B$5314=$B20))*CX$12,0)</f>
        <v>109239.62000000002</v>
      </c>
      <c r="CY20" s="7" cm="1">
        <f t="array" ref="CY20">IFERROR(SUMPRODUCT((_xlfn.XLOOKUP(CY$15,'Recebíveis Atuais - NeoService'!$N$6:$HF$6,'Recebíveis Atuais - NeoService'!$N$9:$HF$9):_xlfn.XLOOKUP(CY$15,'Recebíveis Atuais - NeoService'!$N$6:$HF$6,'Recebíveis Atuais - NeoService'!$N$5314:$HF$5314)),N('Recebíveis Atuais - NeoService'!$B$9:$B$5314=$B20))*CY$12,0)</f>
        <v>109320.37000000002</v>
      </c>
      <c r="CZ20" s="7" cm="1">
        <f t="array" ref="CZ20">IFERROR(SUMPRODUCT((_xlfn.XLOOKUP(CZ$15,'Recebíveis Atuais - NeoService'!$N$6:$HF$6,'Recebíveis Atuais - NeoService'!$N$9:$HF$9):_xlfn.XLOOKUP(CZ$15,'Recebíveis Atuais - NeoService'!$N$6:$HF$6,'Recebíveis Atuais - NeoService'!$N$5314:$HF$5314)),N('Recebíveis Atuais - NeoService'!$B$9:$B$5314=$B20))*CZ$12,0)</f>
        <v>109401.94</v>
      </c>
      <c r="DA20" s="7" cm="1">
        <f t="array" ref="DA20">IFERROR(SUMPRODUCT((_xlfn.XLOOKUP(DA$15,'Recebíveis Atuais - NeoService'!$N$6:$HF$6,'Recebíveis Atuais - NeoService'!$N$9:$HF$9):_xlfn.XLOOKUP(DA$15,'Recebíveis Atuais - NeoService'!$N$6:$HF$6,'Recebíveis Atuais - NeoService'!$N$5314:$HF$5314)),N('Recebíveis Atuais - NeoService'!$B$9:$B$5314=$B20))*DA$12,0)</f>
        <v>109484.32000000004</v>
      </c>
      <c r="DB20" s="7" cm="1">
        <f t="array" ref="DB20">IFERROR(SUMPRODUCT((_xlfn.XLOOKUP(DB$15,'Recebíveis Atuais - NeoService'!$N$6:$HF$6,'Recebíveis Atuais - NeoService'!$N$9:$HF$9):_xlfn.XLOOKUP(DB$15,'Recebíveis Atuais - NeoService'!$N$6:$HF$6,'Recebíveis Atuais - NeoService'!$N$5314:$HF$5314)),N('Recebíveis Atuais - NeoService'!$B$9:$B$5314=$B20))*DB$12,0)</f>
        <v>109567.53000000003</v>
      </c>
      <c r="DC20" s="7" cm="1">
        <f t="array" ref="DC20">IFERROR(SUMPRODUCT((_xlfn.XLOOKUP(DC$15,'Recebíveis Atuais - NeoService'!$N$6:$HF$6,'Recebíveis Atuais - NeoService'!$N$9:$HF$9):_xlfn.XLOOKUP(DC$15,'Recebíveis Atuais - NeoService'!$N$6:$HF$6,'Recebíveis Atuais - NeoService'!$N$5314:$HF$5314)),N('Recebíveis Atuais - NeoService'!$B$9:$B$5314=$B20))*DC$12,0)</f>
        <v>109651.57</v>
      </c>
      <c r="DD20" s="7" cm="1">
        <f t="array" ref="DD20">IFERROR(SUMPRODUCT((_xlfn.XLOOKUP(DD$15,'Recebíveis Atuais - NeoService'!$N$6:$HF$6,'Recebíveis Atuais - NeoService'!$N$9:$HF$9):_xlfn.XLOOKUP(DD$15,'Recebíveis Atuais - NeoService'!$N$6:$HF$6,'Recebíveis Atuais - NeoService'!$N$5314:$HF$5314)),N('Recebíveis Atuais - NeoService'!$B$9:$B$5314=$B20))*DD$12,0)</f>
        <v>109736.44</v>
      </c>
      <c r="DE20" s="7" cm="1">
        <f t="array" ref="DE20">IFERROR(SUMPRODUCT((_xlfn.XLOOKUP(DE$15,'Recebíveis Atuais - NeoService'!$N$6:$HF$6,'Recebíveis Atuais - NeoService'!$N$9:$HF$9):_xlfn.XLOOKUP(DE$15,'Recebíveis Atuais - NeoService'!$N$6:$HF$6,'Recebíveis Atuais - NeoService'!$N$5314:$HF$5314)),N('Recebíveis Atuais - NeoService'!$B$9:$B$5314=$B20))*DE$12,0)</f>
        <v>109822.18000000002</v>
      </c>
      <c r="DF20" s="7" cm="1">
        <f t="array" ref="DF20">IFERROR(SUMPRODUCT((_xlfn.XLOOKUP(DF$15,'Recebíveis Atuais - NeoService'!$N$6:$HF$6,'Recebíveis Atuais - NeoService'!$N$9:$HF$9):_xlfn.XLOOKUP(DF$15,'Recebíveis Atuais - NeoService'!$N$6:$HF$6,'Recebíveis Atuais - NeoService'!$N$5314:$HF$5314)),N('Recebíveis Atuais - NeoService'!$B$9:$B$5314=$B20))*DF$12,0)</f>
        <v>109908.75000000003</v>
      </c>
      <c r="DG20" s="7" cm="1">
        <f t="array" ref="DG20">IFERROR(SUMPRODUCT((_xlfn.XLOOKUP(DG$15,'Recebíveis Atuais - NeoService'!$N$6:$HF$6,'Recebíveis Atuais - NeoService'!$N$9:$HF$9):_xlfn.XLOOKUP(DG$15,'Recebíveis Atuais - NeoService'!$N$6:$HF$6,'Recebíveis Atuais - NeoService'!$N$5314:$HF$5314)),N('Recebíveis Atuais - NeoService'!$B$9:$B$5314=$B20))*DG$12,0)</f>
        <v>109996.21000000002</v>
      </c>
      <c r="DH20" s="7" cm="1">
        <f t="array" ref="DH20">IFERROR(SUMPRODUCT((_xlfn.XLOOKUP(DH$15,'Recebíveis Atuais - NeoService'!$N$6:$HF$6,'Recebíveis Atuais - NeoService'!$N$9:$HF$9):_xlfn.XLOOKUP(DH$15,'Recebíveis Atuais - NeoService'!$N$6:$HF$6,'Recebíveis Atuais - NeoService'!$N$5314:$HF$5314)),N('Recebíveis Atuais - NeoService'!$B$9:$B$5314=$B20))*DH$12,0)</f>
        <v>110084.54000000001</v>
      </c>
      <c r="DI20" s="7" cm="1">
        <f t="array" ref="DI20">IFERROR(SUMPRODUCT((_xlfn.XLOOKUP(DI$15,'Recebíveis Atuais - NeoService'!$N$6:$HF$6,'Recebíveis Atuais - NeoService'!$N$9:$HF$9):_xlfn.XLOOKUP(DI$15,'Recebíveis Atuais - NeoService'!$N$6:$HF$6,'Recebíveis Atuais - NeoService'!$N$5314:$HF$5314)),N('Recebíveis Atuais - NeoService'!$B$9:$B$5314=$B20))*DI$12,0)</f>
        <v>110173.74000000002</v>
      </c>
      <c r="DJ20" s="7" cm="1">
        <f t="array" ref="DJ20">IFERROR(SUMPRODUCT((_xlfn.XLOOKUP(DJ$15,'Recebíveis Atuais - NeoService'!$N$6:$HF$6,'Recebíveis Atuais - NeoService'!$N$9:$HF$9):_xlfn.XLOOKUP(DJ$15,'Recebíveis Atuais - NeoService'!$N$6:$HF$6,'Recebíveis Atuais - NeoService'!$N$5314:$HF$5314)),N('Recebíveis Atuais - NeoService'!$B$9:$B$5314=$B20))*DJ$12,0)</f>
        <v>110263.84000000003</v>
      </c>
      <c r="DK20" s="7" cm="1">
        <f t="array" ref="DK20">IFERROR(SUMPRODUCT((_xlfn.XLOOKUP(DK$15,'Recebíveis Atuais - NeoService'!$N$6:$HF$6,'Recebíveis Atuais - NeoService'!$N$9:$HF$9):_xlfn.XLOOKUP(DK$15,'Recebíveis Atuais - NeoService'!$N$6:$HF$6,'Recebíveis Atuais - NeoService'!$N$5314:$HF$5314)),N('Recebíveis Atuais - NeoService'!$B$9:$B$5314=$B20))*DK$12,0)</f>
        <v>110354.84000000003</v>
      </c>
      <c r="DL20" s="7" cm="1">
        <f t="array" ref="DL20">IFERROR(SUMPRODUCT((_xlfn.XLOOKUP(DL$15,'Recebíveis Atuais - NeoService'!$N$6:$HF$6,'Recebíveis Atuais - NeoService'!$N$9:$HF$9):_xlfn.XLOOKUP(DL$15,'Recebíveis Atuais - NeoService'!$N$6:$HF$6,'Recebíveis Atuais - NeoService'!$N$5314:$HF$5314)),N('Recebíveis Atuais - NeoService'!$B$9:$B$5314=$B20))*DL$12,0)</f>
        <v>110446.76000000001</v>
      </c>
      <c r="DM20" s="7" cm="1">
        <f t="array" ref="DM20">IFERROR(SUMPRODUCT((_xlfn.XLOOKUP(DM$15,'Recebíveis Atuais - NeoService'!$N$6:$HF$6,'Recebíveis Atuais - NeoService'!$N$9:$HF$9):_xlfn.XLOOKUP(DM$15,'Recebíveis Atuais - NeoService'!$N$6:$HF$6,'Recebíveis Atuais - NeoService'!$N$5314:$HF$5314)),N('Recebíveis Atuais - NeoService'!$B$9:$B$5314=$B20))*DM$12,0)</f>
        <v>110539.59000000003</v>
      </c>
      <c r="DN20" s="7" cm="1">
        <f t="array" ref="DN20">IFERROR(SUMPRODUCT((_xlfn.XLOOKUP(DN$15,'Recebíveis Atuais - NeoService'!$N$6:$HF$6,'Recebíveis Atuais - NeoService'!$N$9:$HF$9):_xlfn.XLOOKUP(DN$15,'Recebíveis Atuais - NeoService'!$N$6:$HF$6,'Recebíveis Atuais - NeoService'!$N$5314:$HF$5314)),N('Recebíveis Atuais - NeoService'!$B$9:$B$5314=$B20))*DN$12,0)</f>
        <v>110633.35000000003</v>
      </c>
      <c r="DO20" s="7" cm="1">
        <f t="array" ref="DO20">IFERROR(SUMPRODUCT((_xlfn.XLOOKUP(DO$15,'Recebíveis Atuais - NeoService'!$N$6:$HF$6,'Recebíveis Atuais - NeoService'!$N$9:$HF$9):_xlfn.XLOOKUP(DO$15,'Recebíveis Atuais - NeoService'!$N$6:$HF$6,'Recebíveis Atuais - NeoService'!$N$5314:$HF$5314)),N('Recebíveis Atuais - NeoService'!$B$9:$B$5314=$B20))*DO$12,0)</f>
        <v>23222.690000000002</v>
      </c>
      <c r="DP20" s="7" cm="1">
        <f t="array" ref="DP20">IFERROR(SUMPRODUCT((_xlfn.XLOOKUP(DP$15,'Recebíveis Atuais - NeoService'!$N$6:$HF$6,'Recebíveis Atuais - NeoService'!$N$9:$HF$9):_xlfn.XLOOKUP(DP$15,'Recebíveis Atuais - NeoService'!$N$6:$HF$6,'Recebíveis Atuais - NeoService'!$N$5314:$HF$5314)),N('Recebíveis Atuais - NeoService'!$B$9:$B$5314=$B20))*DP$12,0)</f>
        <v>23222.690000000002</v>
      </c>
      <c r="DQ20" s="7" cm="1">
        <f t="array" ref="DQ20">IFERROR(SUMPRODUCT((_xlfn.XLOOKUP(DQ$15,'Recebíveis Atuais - NeoService'!$N$6:$HF$6,'Recebíveis Atuais - NeoService'!$N$9:$HF$9):_xlfn.XLOOKUP(DQ$15,'Recebíveis Atuais - NeoService'!$N$6:$HF$6,'Recebíveis Atuais - NeoService'!$N$5314:$HF$5314)),N('Recebíveis Atuais - NeoService'!$B$9:$B$5314=$B20))*DQ$12,0)</f>
        <v>23222.690000000006</v>
      </c>
      <c r="DR20" s="7" cm="1">
        <f t="array" ref="DR20">IFERROR(SUMPRODUCT((_xlfn.XLOOKUP(DR$15,'Recebíveis Atuais - NeoService'!$N$6:$HF$6,'Recebíveis Atuais - NeoService'!$N$9:$HF$9):_xlfn.XLOOKUP(DR$15,'Recebíveis Atuais - NeoService'!$N$6:$HF$6,'Recebíveis Atuais - NeoService'!$N$5314:$HF$5314)),N('Recebíveis Atuais - NeoService'!$B$9:$B$5314=$B20))*DR$12,0)</f>
        <v>23222.690000000002</v>
      </c>
      <c r="DS20" s="7" cm="1">
        <f t="array" ref="DS20">IFERROR(SUMPRODUCT((_xlfn.XLOOKUP(DS$15,'Recebíveis Atuais - NeoService'!$N$6:$HF$6,'Recebíveis Atuais - NeoService'!$N$9:$HF$9):_xlfn.XLOOKUP(DS$15,'Recebíveis Atuais - NeoService'!$N$6:$HF$6,'Recebíveis Atuais - NeoService'!$N$5314:$HF$5314)),N('Recebíveis Atuais - NeoService'!$B$9:$B$5314=$B20))*DS$12,0)</f>
        <v>23222.690000000006</v>
      </c>
      <c r="DT20" s="7" cm="1">
        <f t="array" ref="DT20">IFERROR(SUMPRODUCT((_xlfn.XLOOKUP(DT$15,'Recebíveis Atuais - NeoService'!$N$6:$HF$6,'Recebíveis Atuais - NeoService'!$N$9:$HF$9):_xlfn.XLOOKUP(DT$15,'Recebíveis Atuais - NeoService'!$N$6:$HF$6,'Recebíveis Atuais - NeoService'!$N$5314:$HF$5314)),N('Recebíveis Atuais - NeoService'!$B$9:$B$5314=$B20))*DT$12,0)</f>
        <v>23222.690000000002</v>
      </c>
      <c r="DU20" s="7" cm="1">
        <f t="array" ref="DU20">IFERROR(SUMPRODUCT((_xlfn.XLOOKUP(DU$15,'Recebíveis Atuais - NeoService'!$N$6:$HF$6,'Recebíveis Atuais - NeoService'!$N$9:$HF$9):_xlfn.XLOOKUP(DU$15,'Recebíveis Atuais - NeoService'!$N$6:$HF$6,'Recebíveis Atuais - NeoService'!$N$5314:$HF$5314)),N('Recebíveis Atuais - NeoService'!$B$9:$B$5314=$B20))*DU$12,0)</f>
        <v>23222.690000000002</v>
      </c>
      <c r="DV20" s="7" cm="1">
        <f t="array" ref="DV20">IFERROR(SUMPRODUCT((_xlfn.XLOOKUP(DV$15,'Recebíveis Atuais - NeoService'!$N$6:$HF$6,'Recebíveis Atuais - NeoService'!$N$9:$HF$9):_xlfn.XLOOKUP(DV$15,'Recebíveis Atuais - NeoService'!$N$6:$HF$6,'Recebíveis Atuais - NeoService'!$N$5314:$HF$5314)),N('Recebíveis Atuais - NeoService'!$B$9:$B$5314=$B20))*DV$12,0)</f>
        <v>23222.690000000002</v>
      </c>
    </row>
    <row r="21" spans="2:126" ht="14.45" customHeight="1" x14ac:dyDescent="0.25">
      <c r="B21" s="22" t="s">
        <v>17</v>
      </c>
      <c r="C21" s="117">
        <f>SUM(C16:C20)</f>
        <v>42720317.699999988</v>
      </c>
      <c r="D21" s="117"/>
      <c r="E21" s="117">
        <f>SUM(E16:E20)</f>
        <v>26647462.951146923</v>
      </c>
      <c r="F21" s="117"/>
      <c r="G21" s="23">
        <f t="shared" ref="G21:AL21" si="6">SUM(G16:G20)</f>
        <v>516860.69999999995</v>
      </c>
      <c r="H21" s="23">
        <f t="shared" si="6"/>
        <v>531198.55000000005</v>
      </c>
      <c r="I21" s="23">
        <f t="shared" si="6"/>
        <v>503772.14</v>
      </c>
      <c r="J21" s="23">
        <f t="shared" si="6"/>
        <v>495785.66000000003</v>
      </c>
      <c r="K21" s="23">
        <f t="shared" si="6"/>
        <v>493997.47000000009</v>
      </c>
      <c r="L21" s="23">
        <f t="shared" si="6"/>
        <v>501004.44999999995</v>
      </c>
      <c r="M21" s="23">
        <f t="shared" si="6"/>
        <v>563961.16000000015</v>
      </c>
      <c r="N21" s="23">
        <f t="shared" si="6"/>
        <v>478422.58</v>
      </c>
      <c r="O21" s="23">
        <f t="shared" si="6"/>
        <v>490662.41000000003</v>
      </c>
      <c r="P21" s="23">
        <f t="shared" si="6"/>
        <v>476613</v>
      </c>
      <c r="Q21" s="23">
        <f t="shared" si="6"/>
        <v>482504.94</v>
      </c>
      <c r="R21" s="23">
        <f t="shared" si="6"/>
        <v>478865.56000000006</v>
      </c>
      <c r="S21" s="23">
        <f t="shared" si="6"/>
        <v>464765.92000000004</v>
      </c>
      <c r="T21" s="23">
        <f t="shared" si="6"/>
        <v>450234.84000000008</v>
      </c>
      <c r="U21" s="23">
        <f t="shared" si="6"/>
        <v>458729.52</v>
      </c>
      <c r="V21" s="23">
        <f t="shared" si="6"/>
        <v>473324.26000000013</v>
      </c>
      <c r="W21" s="23">
        <f t="shared" si="6"/>
        <v>456362.98</v>
      </c>
      <c r="X21" s="23">
        <f t="shared" si="6"/>
        <v>446542.46</v>
      </c>
      <c r="Y21" s="23">
        <f t="shared" si="6"/>
        <v>526377.03</v>
      </c>
      <c r="Z21" s="23">
        <f t="shared" si="6"/>
        <v>442954.66</v>
      </c>
      <c r="AA21" s="23">
        <f t="shared" si="6"/>
        <v>459351.52999999997</v>
      </c>
      <c r="AB21" s="23">
        <f t="shared" si="6"/>
        <v>434687</v>
      </c>
      <c r="AC21" s="23">
        <f t="shared" si="6"/>
        <v>432014.12999999995</v>
      </c>
      <c r="AD21" s="23">
        <f t="shared" si="6"/>
        <v>438310.00999999995</v>
      </c>
      <c r="AE21" s="23">
        <f t="shared" si="6"/>
        <v>429129.1</v>
      </c>
      <c r="AF21" s="23">
        <f t="shared" si="6"/>
        <v>421839.15</v>
      </c>
      <c r="AG21" s="23">
        <f t="shared" si="6"/>
        <v>416818.47</v>
      </c>
      <c r="AH21" s="23">
        <f t="shared" si="6"/>
        <v>420054.20000000007</v>
      </c>
      <c r="AI21" s="23">
        <f t="shared" si="6"/>
        <v>420880.9</v>
      </c>
      <c r="AJ21" s="23">
        <f t="shared" si="6"/>
        <v>411052.1</v>
      </c>
      <c r="AK21" s="23">
        <f t="shared" si="6"/>
        <v>487049.24000000011</v>
      </c>
      <c r="AL21" s="23">
        <f t="shared" si="6"/>
        <v>404500.07000000007</v>
      </c>
      <c r="AM21" s="23">
        <f t="shared" ref="AM21:BR21" si="7">SUM(AM16:AM20)</f>
        <v>404832.51</v>
      </c>
      <c r="AN21" s="23">
        <f t="shared" si="7"/>
        <v>395133.80000000005</v>
      </c>
      <c r="AO21" s="23">
        <f t="shared" si="7"/>
        <v>395343.20000000007</v>
      </c>
      <c r="AP21" s="23">
        <f t="shared" si="7"/>
        <v>413988.2300000001</v>
      </c>
      <c r="AQ21" s="23">
        <f t="shared" si="7"/>
        <v>398057.17000000004</v>
      </c>
      <c r="AR21" s="23">
        <f t="shared" si="7"/>
        <v>384762.54000000004</v>
      </c>
      <c r="AS21" s="23">
        <f t="shared" si="7"/>
        <v>384968.18000000005</v>
      </c>
      <c r="AT21" s="23">
        <f t="shared" si="7"/>
        <v>384179.95</v>
      </c>
      <c r="AU21" s="23">
        <f t="shared" si="7"/>
        <v>390519.79000000004</v>
      </c>
      <c r="AV21" s="23">
        <f t="shared" si="7"/>
        <v>367443.09</v>
      </c>
      <c r="AW21" s="23">
        <f t="shared" si="7"/>
        <v>429425.45</v>
      </c>
      <c r="AX21" s="23">
        <f t="shared" si="7"/>
        <v>357683.19999999995</v>
      </c>
      <c r="AY21" s="23">
        <f t="shared" si="7"/>
        <v>367938.0199999999</v>
      </c>
      <c r="AZ21" s="23">
        <f t="shared" si="7"/>
        <v>355275.99</v>
      </c>
      <c r="BA21" s="23">
        <f t="shared" si="7"/>
        <v>354729.53999999992</v>
      </c>
      <c r="BB21" s="23">
        <f t="shared" si="7"/>
        <v>368862.77999999991</v>
      </c>
      <c r="BC21" s="23">
        <f t="shared" si="7"/>
        <v>364022.07999999996</v>
      </c>
      <c r="BD21" s="23">
        <f t="shared" si="7"/>
        <v>351991.11999999994</v>
      </c>
      <c r="BE21" s="23">
        <f t="shared" si="7"/>
        <v>360265.58999999997</v>
      </c>
      <c r="BF21" s="23">
        <f t="shared" si="7"/>
        <v>341807.26</v>
      </c>
      <c r="BG21" s="23">
        <f t="shared" si="7"/>
        <v>353867.64</v>
      </c>
      <c r="BH21" s="23">
        <f t="shared" si="7"/>
        <v>343113.98</v>
      </c>
      <c r="BI21" s="23">
        <f t="shared" si="7"/>
        <v>372367.12</v>
      </c>
      <c r="BJ21" s="23">
        <f t="shared" si="7"/>
        <v>325946.01</v>
      </c>
      <c r="BK21" s="23">
        <f t="shared" si="7"/>
        <v>336244.52</v>
      </c>
      <c r="BL21" s="23">
        <f t="shared" si="7"/>
        <v>324048.61</v>
      </c>
      <c r="BM21" s="23">
        <f t="shared" si="7"/>
        <v>324298.49999999994</v>
      </c>
      <c r="BN21" s="23">
        <f t="shared" si="7"/>
        <v>332869.76999999996</v>
      </c>
      <c r="BO21" s="23">
        <f t="shared" si="7"/>
        <v>314122.66000000003</v>
      </c>
      <c r="BP21" s="23">
        <f t="shared" si="7"/>
        <v>309485.17999999993</v>
      </c>
      <c r="BQ21" s="23">
        <f t="shared" si="7"/>
        <v>318107.57999999996</v>
      </c>
      <c r="BR21" s="23">
        <f t="shared" si="7"/>
        <v>308060.97999999992</v>
      </c>
      <c r="BS21" s="23">
        <f t="shared" ref="BS21:CX21" si="8">SUM(BS16:BS20)</f>
        <v>320152.66999999993</v>
      </c>
      <c r="BT21" s="23">
        <f t="shared" si="8"/>
        <v>309697.20999999996</v>
      </c>
      <c r="BU21" s="23">
        <f t="shared" si="8"/>
        <v>345296.72</v>
      </c>
      <c r="BV21" s="23">
        <f t="shared" si="8"/>
        <v>308423.36</v>
      </c>
      <c r="BW21" s="23">
        <f t="shared" si="8"/>
        <v>318770.92999999993</v>
      </c>
      <c r="BX21" s="23">
        <f t="shared" si="8"/>
        <v>308611.25999999995</v>
      </c>
      <c r="BY21" s="23">
        <f t="shared" si="8"/>
        <v>306489.56999999995</v>
      </c>
      <c r="BZ21" s="23">
        <f t="shared" si="8"/>
        <v>320679.62</v>
      </c>
      <c r="CA21" s="23">
        <f t="shared" si="8"/>
        <v>305273.54999999993</v>
      </c>
      <c r="CB21" s="23">
        <f t="shared" si="8"/>
        <v>304076.28999999992</v>
      </c>
      <c r="CC21" s="23">
        <f t="shared" si="8"/>
        <v>312729.53999999998</v>
      </c>
      <c r="CD21" s="23">
        <f t="shared" si="8"/>
        <v>303310.06</v>
      </c>
      <c r="CE21" s="23">
        <f t="shared" si="8"/>
        <v>315436.63999999996</v>
      </c>
      <c r="CF21" s="23">
        <f t="shared" si="8"/>
        <v>305747.88</v>
      </c>
      <c r="CG21" s="23">
        <f t="shared" si="8"/>
        <v>339325.89</v>
      </c>
      <c r="CH21" s="23">
        <f t="shared" si="8"/>
        <v>300596.83000000007</v>
      </c>
      <c r="CI21" s="23">
        <f t="shared" si="8"/>
        <v>309594.44</v>
      </c>
      <c r="CJ21" s="23">
        <f t="shared" si="8"/>
        <v>300040.65000000002</v>
      </c>
      <c r="CK21" s="23">
        <f t="shared" si="8"/>
        <v>300305.53000000003</v>
      </c>
      <c r="CL21" s="23">
        <f t="shared" si="8"/>
        <v>314045.30000000005</v>
      </c>
      <c r="CM21" s="23">
        <f t="shared" si="8"/>
        <v>300456.35000000003</v>
      </c>
      <c r="CN21" s="23">
        <f t="shared" si="8"/>
        <v>298682.37</v>
      </c>
      <c r="CO21" s="23">
        <f t="shared" si="8"/>
        <v>307370.27</v>
      </c>
      <c r="CP21" s="23">
        <f t="shared" si="8"/>
        <v>299647.37</v>
      </c>
      <c r="CQ21" s="23">
        <f t="shared" si="8"/>
        <v>300040.81000000006</v>
      </c>
      <c r="CR21" s="23">
        <f t="shared" si="8"/>
        <v>300504.38999999996</v>
      </c>
      <c r="CS21" s="23">
        <f t="shared" si="8"/>
        <v>338515.83000000007</v>
      </c>
      <c r="CT21" s="23">
        <f t="shared" si="8"/>
        <v>300950.82</v>
      </c>
      <c r="CU21" s="23">
        <f t="shared" si="8"/>
        <v>310990.20999999996</v>
      </c>
      <c r="CV21" s="23">
        <f t="shared" si="8"/>
        <v>301440.68000000005</v>
      </c>
      <c r="CW21" s="23">
        <f t="shared" si="8"/>
        <v>301790.95</v>
      </c>
      <c r="CX21" s="23">
        <f t="shared" si="8"/>
        <v>314305.98</v>
      </c>
      <c r="CY21" s="23">
        <f t="shared" ref="CY21:DV21" si="9">SUM(CY16:CY20)</f>
        <v>297471.45</v>
      </c>
      <c r="CZ21" s="23">
        <f t="shared" si="9"/>
        <v>295994.04999999993</v>
      </c>
      <c r="DA21" s="23">
        <f t="shared" si="9"/>
        <v>304235.69</v>
      </c>
      <c r="DB21" s="23">
        <f t="shared" si="9"/>
        <v>293252.07</v>
      </c>
      <c r="DC21" s="23">
        <f t="shared" si="9"/>
        <v>293096.33000000007</v>
      </c>
      <c r="DD21" s="23">
        <f t="shared" si="9"/>
        <v>293000.79000000004</v>
      </c>
      <c r="DE21" s="23">
        <f t="shared" si="9"/>
        <v>328425.13</v>
      </c>
      <c r="DF21" s="23">
        <f t="shared" si="9"/>
        <v>293214.72000000009</v>
      </c>
      <c r="DG21" s="23">
        <f t="shared" si="9"/>
        <v>303242.03000000003</v>
      </c>
      <c r="DH21" s="23">
        <f t="shared" si="9"/>
        <v>293733.96999999997</v>
      </c>
      <c r="DI21" s="23">
        <f t="shared" si="9"/>
        <v>293044.51</v>
      </c>
      <c r="DJ21" s="23">
        <f t="shared" si="9"/>
        <v>306251.00000000006</v>
      </c>
      <c r="DK21" s="23">
        <f t="shared" si="9"/>
        <v>292058.58</v>
      </c>
      <c r="DL21" s="23">
        <f t="shared" si="9"/>
        <v>289585.16000000003</v>
      </c>
      <c r="DM21" s="23">
        <f t="shared" si="9"/>
        <v>289992.32000000007</v>
      </c>
      <c r="DN21" s="23">
        <f t="shared" si="9"/>
        <v>290755.10000000009</v>
      </c>
      <c r="DO21" s="23">
        <f t="shared" si="9"/>
        <v>203734.98000000004</v>
      </c>
      <c r="DP21" s="23">
        <f t="shared" si="9"/>
        <v>204209.3300000001</v>
      </c>
      <c r="DQ21" s="23">
        <f t="shared" si="9"/>
        <v>206800.35000000009</v>
      </c>
      <c r="DR21" s="23">
        <f t="shared" si="9"/>
        <v>193529.00000000012</v>
      </c>
      <c r="DS21" s="23">
        <f t="shared" si="9"/>
        <v>200788.75000000009</v>
      </c>
      <c r="DT21" s="23">
        <f t="shared" si="9"/>
        <v>191162.15000000008</v>
      </c>
      <c r="DU21" s="23">
        <f t="shared" si="9"/>
        <v>191434.62000000011</v>
      </c>
      <c r="DV21" s="23">
        <f t="shared" si="9"/>
        <v>205617.4200000001</v>
      </c>
    </row>
    <row r="22" spans="2:126" ht="14.45" customHeight="1" x14ac:dyDescent="0.2">
      <c r="B22" s="7"/>
    </row>
    <row r="23" spans="2:126" ht="14.45" customHeight="1" x14ac:dyDescent="0.2">
      <c r="C23" s="120" t="s">
        <v>20</v>
      </c>
      <c r="D23" s="121"/>
      <c r="E23" s="122">
        <v>60</v>
      </c>
      <c r="F23" s="123"/>
    </row>
    <row r="24" spans="2:126" ht="14.45" customHeight="1" x14ac:dyDescent="0.2">
      <c r="B24" s="24"/>
      <c r="C24" s="24"/>
      <c r="D24" s="24"/>
      <c r="E24" s="25"/>
      <c r="F24" s="25"/>
      <c r="G24" s="18">
        <f t="shared" ref="G24:AL24" si="10">IFERROR(IF(G14="","",G14),"")</f>
        <v>1</v>
      </c>
      <c r="H24" s="18">
        <f t="shared" si="10"/>
        <v>2</v>
      </c>
      <c r="I24" s="18">
        <f t="shared" si="10"/>
        <v>3</v>
      </c>
      <c r="J24" s="18">
        <f t="shared" si="10"/>
        <v>4</v>
      </c>
      <c r="K24" s="18">
        <f t="shared" si="10"/>
        <v>5</v>
      </c>
      <c r="L24" s="18">
        <f t="shared" si="10"/>
        <v>6</v>
      </c>
      <c r="M24" s="18">
        <f t="shared" si="10"/>
        <v>7</v>
      </c>
      <c r="N24" s="18">
        <f t="shared" si="10"/>
        <v>8</v>
      </c>
      <c r="O24" s="18">
        <f t="shared" si="10"/>
        <v>9</v>
      </c>
      <c r="P24" s="18">
        <f t="shared" si="10"/>
        <v>10</v>
      </c>
      <c r="Q24" s="18">
        <f t="shared" si="10"/>
        <v>11</v>
      </c>
      <c r="R24" s="18">
        <f t="shared" si="10"/>
        <v>12</v>
      </c>
      <c r="S24" s="18">
        <f t="shared" si="10"/>
        <v>13</v>
      </c>
      <c r="T24" s="18">
        <f t="shared" si="10"/>
        <v>14</v>
      </c>
      <c r="U24" s="18">
        <f t="shared" si="10"/>
        <v>15</v>
      </c>
      <c r="V24" s="18">
        <f t="shared" si="10"/>
        <v>16</v>
      </c>
      <c r="W24" s="18">
        <f t="shared" si="10"/>
        <v>17</v>
      </c>
      <c r="X24" s="18">
        <f t="shared" si="10"/>
        <v>18</v>
      </c>
      <c r="Y24" s="18">
        <f t="shared" si="10"/>
        <v>19</v>
      </c>
      <c r="Z24" s="18">
        <f t="shared" si="10"/>
        <v>20</v>
      </c>
      <c r="AA24" s="18">
        <f t="shared" si="10"/>
        <v>21</v>
      </c>
      <c r="AB24" s="18">
        <f t="shared" si="10"/>
        <v>22</v>
      </c>
      <c r="AC24" s="18">
        <f t="shared" si="10"/>
        <v>23</v>
      </c>
      <c r="AD24" s="18">
        <f t="shared" si="10"/>
        <v>24</v>
      </c>
      <c r="AE24" s="18">
        <f t="shared" si="10"/>
        <v>25</v>
      </c>
      <c r="AF24" s="18">
        <f t="shared" si="10"/>
        <v>26</v>
      </c>
      <c r="AG24" s="18">
        <f t="shared" si="10"/>
        <v>27</v>
      </c>
      <c r="AH24" s="18">
        <f t="shared" si="10"/>
        <v>28</v>
      </c>
      <c r="AI24" s="18">
        <f t="shared" si="10"/>
        <v>29</v>
      </c>
      <c r="AJ24" s="18">
        <f t="shared" si="10"/>
        <v>30</v>
      </c>
      <c r="AK24" s="18">
        <f t="shared" si="10"/>
        <v>31</v>
      </c>
      <c r="AL24" s="18">
        <f t="shared" si="10"/>
        <v>32</v>
      </c>
      <c r="AM24" s="18">
        <f t="shared" ref="AM24:BR24" si="11">IFERROR(IF(AM14="","",AM14),"")</f>
        <v>33</v>
      </c>
      <c r="AN24" s="18">
        <f t="shared" si="11"/>
        <v>34</v>
      </c>
      <c r="AO24" s="18">
        <f t="shared" si="11"/>
        <v>35</v>
      </c>
      <c r="AP24" s="18">
        <f t="shared" si="11"/>
        <v>36</v>
      </c>
      <c r="AQ24" s="18">
        <f t="shared" si="11"/>
        <v>37</v>
      </c>
      <c r="AR24" s="18">
        <f t="shared" si="11"/>
        <v>38</v>
      </c>
      <c r="AS24" s="18">
        <f t="shared" si="11"/>
        <v>39</v>
      </c>
      <c r="AT24" s="18">
        <f t="shared" si="11"/>
        <v>40</v>
      </c>
      <c r="AU24" s="18">
        <f t="shared" si="11"/>
        <v>41</v>
      </c>
      <c r="AV24" s="18">
        <f t="shared" si="11"/>
        <v>42</v>
      </c>
      <c r="AW24" s="18">
        <f t="shared" si="11"/>
        <v>43</v>
      </c>
      <c r="AX24" s="18">
        <f t="shared" si="11"/>
        <v>44</v>
      </c>
      <c r="AY24" s="18">
        <f t="shared" si="11"/>
        <v>45</v>
      </c>
      <c r="AZ24" s="18">
        <f t="shared" si="11"/>
        <v>46</v>
      </c>
      <c r="BA24" s="18">
        <f t="shared" si="11"/>
        <v>47</v>
      </c>
      <c r="BB24" s="18">
        <f t="shared" si="11"/>
        <v>48</v>
      </c>
      <c r="BC24" s="18">
        <f t="shared" si="11"/>
        <v>49</v>
      </c>
      <c r="BD24" s="18">
        <f t="shared" si="11"/>
        <v>50</v>
      </c>
      <c r="BE24" s="18">
        <f t="shared" si="11"/>
        <v>51</v>
      </c>
      <c r="BF24" s="18">
        <f t="shared" si="11"/>
        <v>52</v>
      </c>
      <c r="BG24" s="18">
        <f t="shared" si="11"/>
        <v>53</v>
      </c>
      <c r="BH24" s="18">
        <f t="shared" si="11"/>
        <v>54</v>
      </c>
      <c r="BI24" s="18">
        <f t="shared" si="11"/>
        <v>55</v>
      </c>
      <c r="BJ24" s="18">
        <f t="shared" si="11"/>
        <v>56</v>
      </c>
      <c r="BK24" s="18">
        <f t="shared" si="11"/>
        <v>57</v>
      </c>
      <c r="BL24" s="18">
        <f t="shared" si="11"/>
        <v>58</v>
      </c>
      <c r="BM24" s="18">
        <f t="shared" si="11"/>
        <v>59</v>
      </c>
      <c r="BN24" s="18">
        <f t="shared" si="11"/>
        <v>60</v>
      </c>
      <c r="BO24" s="18">
        <f t="shared" si="11"/>
        <v>61</v>
      </c>
      <c r="BP24" s="18">
        <f t="shared" si="11"/>
        <v>62</v>
      </c>
      <c r="BQ24" s="18">
        <f t="shared" si="11"/>
        <v>63</v>
      </c>
      <c r="BR24" s="18">
        <f t="shared" si="11"/>
        <v>64</v>
      </c>
      <c r="BS24" s="18">
        <f t="shared" ref="BS24:CX24" si="12">IFERROR(IF(BS14="","",BS14),"")</f>
        <v>65</v>
      </c>
      <c r="BT24" s="18">
        <f t="shared" si="12"/>
        <v>66</v>
      </c>
      <c r="BU24" s="18">
        <f t="shared" si="12"/>
        <v>67</v>
      </c>
      <c r="BV24" s="18">
        <f t="shared" si="12"/>
        <v>68</v>
      </c>
      <c r="BW24" s="18">
        <f t="shared" si="12"/>
        <v>69</v>
      </c>
      <c r="BX24" s="18">
        <f t="shared" si="12"/>
        <v>70</v>
      </c>
      <c r="BY24" s="18">
        <f t="shared" si="12"/>
        <v>71</v>
      </c>
      <c r="BZ24" s="18">
        <f t="shared" si="12"/>
        <v>72</v>
      </c>
      <c r="CA24" s="18">
        <f t="shared" si="12"/>
        <v>73</v>
      </c>
      <c r="CB24" s="18">
        <f t="shared" si="12"/>
        <v>74</v>
      </c>
      <c r="CC24" s="18">
        <f t="shared" si="12"/>
        <v>75</v>
      </c>
      <c r="CD24" s="18">
        <f t="shared" si="12"/>
        <v>76</v>
      </c>
      <c r="CE24" s="18">
        <f t="shared" si="12"/>
        <v>77</v>
      </c>
      <c r="CF24" s="18">
        <f t="shared" si="12"/>
        <v>78</v>
      </c>
      <c r="CG24" s="18">
        <f t="shared" si="12"/>
        <v>79</v>
      </c>
      <c r="CH24" s="18">
        <f t="shared" si="12"/>
        <v>80</v>
      </c>
      <c r="CI24" s="18">
        <f t="shared" si="12"/>
        <v>81</v>
      </c>
      <c r="CJ24" s="18">
        <f t="shared" si="12"/>
        <v>82</v>
      </c>
      <c r="CK24" s="18">
        <f t="shared" si="12"/>
        <v>83</v>
      </c>
      <c r="CL24" s="18">
        <f t="shared" si="12"/>
        <v>84</v>
      </c>
      <c r="CM24" s="18">
        <f t="shared" si="12"/>
        <v>85</v>
      </c>
      <c r="CN24" s="18">
        <f t="shared" si="12"/>
        <v>86</v>
      </c>
      <c r="CO24" s="18">
        <f t="shared" si="12"/>
        <v>87</v>
      </c>
      <c r="CP24" s="18">
        <f t="shared" si="12"/>
        <v>88</v>
      </c>
      <c r="CQ24" s="18">
        <f t="shared" si="12"/>
        <v>89</v>
      </c>
      <c r="CR24" s="18">
        <f t="shared" si="12"/>
        <v>90</v>
      </c>
      <c r="CS24" s="18">
        <f t="shared" si="12"/>
        <v>91</v>
      </c>
      <c r="CT24" s="18">
        <f t="shared" si="12"/>
        <v>92</v>
      </c>
      <c r="CU24" s="18">
        <f t="shared" si="12"/>
        <v>93</v>
      </c>
      <c r="CV24" s="18">
        <f t="shared" si="12"/>
        <v>94</v>
      </c>
      <c r="CW24" s="18">
        <f t="shared" si="12"/>
        <v>95</v>
      </c>
      <c r="CX24" s="18">
        <f t="shared" si="12"/>
        <v>96</v>
      </c>
      <c r="CY24" s="18">
        <f t="shared" ref="CY24:DV24" si="13">IFERROR(IF(CY14="","",CY14),"")</f>
        <v>97</v>
      </c>
      <c r="CZ24" s="18">
        <f t="shared" si="13"/>
        <v>98</v>
      </c>
      <c r="DA24" s="18">
        <f t="shared" si="13"/>
        <v>99</v>
      </c>
      <c r="DB24" s="18">
        <f t="shared" si="13"/>
        <v>100</v>
      </c>
      <c r="DC24" s="18">
        <f t="shared" si="13"/>
        <v>101</v>
      </c>
      <c r="DD24" s="18">
        <f t="shared" si="13"/>
        <v>102</v>
      </c>
      <c r="DE24" s="18">
        <f t="shared" si="13"/>
        <v>103</v>
      </c>
      <c r="DF24" s="18">
        <f t="shared" si="13"/>
        <v>104</v>
      </c>
      <c r="DG24" s="18">
        <f t="shared" si="13"/>
        <v>105</v>
      </c>
      <c r="DH24" s="18">
        <f t="shared" si="13"/>
        <v>106</v>
      </c>
      <c r="DI24" s="18">
        <f t="shared" si="13"/>
        <v>107</v>
      </c>
      <c r="DJ24" s="18">
        <f t="shared" si="13"/>
        <v>108</v>
      </c>
      <c r="DK24" s="18">
        <f t="shared" si="13"/>
        <v>109</v>
      </c>
      <c r="DL24" s="18">
        <f t="shared" si="13"/>
        <v>110</v>
      </c>
      <c r="DM24" s="18">
        <f t="shared" si="13"/>
        <v>111</v>
      </c>
      <c r="DN24" s="18">
        <f t="shared" si="13"/>
        <v>112</v>
      </c>
      <c r="DO24" s="18">
        <f t="shared" si="13"/>
        <v>113</v>
      </c>
      <c r="DP24" s="18">
        <f t="shared" si="13"/>
        <v>114</v>
      </c>
      <c r="DQ24" s="18">
        <f t="shared" si="13"/>
        <v>115</v>
      </c>
      <c r="DR24" s="18">
        <f t="shared" si="13"/>
        <v>116</v>
      </c>
      <c r="DS24" s="18">
        <f t="shared" si="13"/>
        <v>117</v>
      </c>
      <c r="DT24" s="18">
        <f t="shared" si="13"/>
        <v>118</v>
      </c>
      <c r="DU24" s="18">
        <f t="shared" si="13"/>
        <v>119</v>
      </c>
      <c r="DV24" s="18">
        <f t="shared" si="13"/>
        <v>120</v>
      </c>
    </row>
    <row r="25" spans="2:126" ht="14.45" customHeight="1" collapsed="1" x14ac:dyDescent="0.2">
      <c r="B25" s="26"/>
      <c r="C25" s="120" t="s">
        <v>1077</v>
      </c>
      <c r="D25" s="121"/>
      <c r="E25" s="118" t="s">
        <v>1</v>
      </c>
      <c r="F25" s="119"/>
      <c r="G25" s="20">
        <f t="shared" ref="G25:AL25" si="14">G15</f>
        <v>45809</v>
      </c>
      <c r="H25" s="20">
        <f t="shared" si="14"/>
        <v>45839</v>
      </c>
      <c r="I25" s="20">
        <f t="shared" si="14"/>
        <v>45870</v>
      </c>
      <c r="J25" s="20">
        <f t="shared" si="14"/>
        <v>45901</v>
      </c>
      <c r="K25" s="20">
        <f t="shared" si="14"/>
        <v>45931</v>
      </c>
      <c r="L25" s="20">
        <f t="shared" si="14"/>
        <v>45962</v>
      </c>
      <c r="M25" s="20">
        <f t="shared" si="14"/>
        <v>45992</v>
      </c>
      <c r="N25" s="20">
        <f t="shared" si="14"/>
        <v>46023</v>
      </c>
      <c r="O25" s="20">
        <f t="shared" si="14"/>
        <v>46054</v>
      </c>
      <c r="P25" s="20">
        <f t="shared" si="14"/>
        <v>46082</v>
      </c>
      <c r="Q25" s="20">
        <f t="shared" si="14"/>
        <v>46113</v>
      </c>
      <c r="R25" s="20">
        <f t="shared" si="14"/>
        <v>46143</v>
      </c>
      <c r="S25" s="20">
        <f t="shared" si="14"/>
        <v>46174</v>
      </c>
      <c r="T25" s="20">
        <f t="shared" si="14"/>
        <v>46204</v>
      </c>
      <c r="U25" s="20">
        <f t="shared" si="14"/>
        <v>46235</v>
      </c>
      <c r="V25" s="20">
        <f t="shared" si="14"/>
        <v>46266</v>
      </c>
      <c r="W25" s="20">
        <f t="shared" si="14"/>
        <v>46296</v>
      </c>
      <c r="X25" s="20">
        <f t="shared" si="14"/>
        <v>46327</v>
      </c>
      <c r="Y25" s="20">
        <f t="shared" si="14"/>
        <v>46357</v>
      </c>
      <c r="Z25" s="20">
        <f t="shared" si="14"/>
        <v>46388</v>
      </c>
      <c r="AA25" s="20">
        <f t="shared" si="14"/>
        <v>46419</v>
      </c>
      <c r="AB25" s="20">
        <f t="shared" si="14"/>
        <v>46447</v>
      </c>
      <c r="AC25" s="20">
        <f t="shared" si="14"/>
        <v>46478</v>
      </c>
      <c r="AD25" s="20">
        <f t="shared" si="14"/>
        <v>46508</v>
      </c>
      <c r="AE25" s="20">
        <f t="shared" si="14"/>
        <v>46539</v>
      </c>
      <c r="AF25" s="20">
        <f t="shared" si="14"/>
        <v>46569</v>
      </c>
      <c r="AG25" s="20">
        <f t="shared" si="14"/>
        <v>46600</v>
      </c>
      <c r="AH25" s="20">
        <f t="shared" si="14"/>
        <v>46631</v>
      </c>
      <c r="AI25" s="20">
        <f t="shared" si="14"/>
        <v>46661</v>
      </c>
      <c r="AJ25" s="20">
        <f t="shared" si="14"/>
        <v>46692</v>
      </c>
      <c r="AK25" s="20">
        <f t="shared" si="14"/>
        <v>46722</v>
      </c>
      <c r="AL25" s="20">
        <f t="shared" si="14"/>
        <v>46753</v>
      </c>
      <c r="AM25" s="20">
        <f t="shared" ref="AM25:BR25" si="15">AM15</f>
        <v>46784</v>
      </c>
      <c r="AN25" s="20">
        <f t="shared" si="15"/>
        <v>46813</v>
      </c>
      <c r="AO25" s="20">
        <f t="shared" si="15"/>
        <v>46844</v>
      </c>
      <c r="AP25" s="20">
        <f t="shared" si="15"/>
        <v>46874</v>
      </c>
      <c r="AQ25" s="20">
        <f t="shared" si="15"/>
        <v>46905</v>
      </c>
      <c r="AR25" s="20">
        <f t="shared" si="15"/>
        <v>46935</v>
      </c>
      <c r="AS25" s="20">
        <f t="shared" si="15"/>
        <v>46966</v>
      </c>
      <c r="AT25" s="20">
        <f t="shared" si="15"/>
        <v>46997</v>
      </c>
      <c r="AU25" s="20">
        <f t="shared" si="15"/>
        <v>47027</v>
      </c>
      <c r="AV25" s="20">
        <f t="shared" si="15"/>
        <v>47058</v>
      </c>
      <c r="AW25" s="20">
        <f t="shared" si="15"/>
        <v>47088</v>
      </c>
      <c r="AX25" s="20">
        <f t="shared" si="15"/>
        <v>47119</v>
      </c>
      <c r="AY25" s="20">
        <f t="shared" si="15"/>
        <v>47150</v>
      </c>
      <c r="AZ25" s="20">
        <f t="shared" si="15"/>
        <v>47178</v>
      </c>
      <c r="BA25" s="20">
        <f t="shared" si="15"/>
        <v>47209</v>
      </c>
      <c r="BB25" s="20">
        <f t="shared" si="15"/>
        <v>47239</v>
      </c>
      <c r="BC25" s="20">
        <f t="shared" si="15"/>
        <v>47270</v>
      </c>
      <c r="BD25" s="20">
        <f t="shared" si="15"/>
        <v>47300</v>
      </c>
      <c r="BE25" s="20">
        <f t="shared" si="15"/>
        <v>47331</v>
      </c>
      <c r="BF25" s="20">
        <f t="shared" si="15"/>
        <v>47362</v>
      </c>
      <c r="BG25" s="20">
        <f t="shared" si="15"/>
        <v>47392</v>
      </c>
      <c r="BH25" s="20">
        <f t="shared" si="15"/>
        <v>47423</v>
      </c>
      <c r="BI25" s="20">
        <f t="shared" si="15"/>
        <v>47453</v>
      </c>
      <c r="BJ25" s="20">
        <f t="shared" si="15"/>
        <v>47484</v>
      </c>
      <c r="BK25" s="20">
        <f t="shared" si="15"/>
        <v>47515</v>
      </c>
      <c r="BL25" s="20">
        <f t="shared" si="15"/>
        <v>47543</v>
      </c>
      <c r="BM25" s="20">
        <f t="shared" si="15"/>
        <v>47574</v>
      </c>
      <c r="BN25" s="20">
        <f t="shared" si="15"/>
        <v>47604</v>
      </c>
      <c r="BO25" s="20">
        <f t="shared" si="15"/>
        <v>47635</v>
      </c>
      <c r="BP25" s="20">
        <f t="shared" si="15"/>
        <v>47665</v>
      </c>
      <c r="BQ25" s="20">
        <f t="shared" si="15"/>
        <v>47696</v>
      </c>
      <c r="BR25" s="20">
        <f t="shared" si="15"/>
        <v>47727</v>
      </c>
      <c r="BS25" s="20">
        <f t="shared" ref="BS25:CX25" si="16">BS15</f>
        <v>47757</v>
      </c>
      <c r="BT25" s="20">
        <f t="shared" si="16"/>
        <v>47788</v>
      </c>
      <c r="BU25" s="20">
        <f t="shared" si="16"/>
        <v>47818</v>
      </c>
      <c r="BV25" s="20">
        <f t="shared" si="16"/>
        <v>47849</v>
      </c>
      <c r="BW25" s="20">
        <f t="shared" si="16"/>
        <v>47880</v>
      </c>
      <c r="BX25" s="20">
        <f t="shared" si="16"/>
        <v>47908</v>
      </c>
      <c r="BY25" s="20">
        <f t="shared" si="16"/>
        <v>47939</v>
      </c>
      <c r="BZ25" s="20">
        <f t="shared" si="16"/>
        <v>47969</v>
      </c>
      <c r="CA25" s="20">
        <f t="shared" si="16"/>
        <v>48000</v>
      </c>
      <c r="CB25" s="20">
        <f t="shared" si="16"/>
        <v>48030</v>
      </c>
      <c r="CC25" s="20">
        <f t="shared" si="16"/>
        <v>48061</v>
      </c>
      <c r="CD25" s="20">
        <f t="shared" si="16"/>
        <v>48092</v>
      </c>
      <c r="CE25" s="20">
        <f t="shared" si="16"/>
        <v>48122</v>
      </c>
      <c r="CF25" s="20">
        <f t="shared" si="16"/>
        <v>48153</v>
      </c>
      <c r="CG25" s="20">
        <f t="shared" si="16"/>
        <v>48183</v>
      </c>
      <c r="CH25" s="20">
        <f t="shared" si="16"/>
        <v>48214</v>
      </c>
      <c r="CI25" s="20">
        <f t="shared" si="16"/>
        <v>48245</v>
      </c>
      <c r="CJ25" s="20">
        <f t="shared" si="16"/>
        <v>48274</v>
      </c>
      <c r="CK25" s="20">
        <f t="shared" si="16"/>
        <v>48305</v>
      </c>
      <c r="CL25" s="20">
        <f t="shared" si="16"/>
        <v>48335</v>
      </c>
      <c r="CM25" s="20">
        <f t="shared" si="16"/>
        <v>48366</v>
      </c>
      <c r="CN25" s="20">
        <f t="shared" si="16"/>
        <v>48396</v>
      </c>
      <c r="CO25" s="20">
        <f t="shared" si="16"/>
        <v>48427</v>
      </c>
      <c r="CP25" s="20">
        <f t="shared" si="16"/>
        <v>48458</v>
      </c>
      <c r="CQ25" s="20">
        <f t="shared" si="16"/>
        <v>48488</v>
      </c>
      <c r="CR25" s="20">
        <f t="shared" si="16"/>
        <v>48519</v>
      </c>
      <c r="CS25" s="20">
        <f t="shared" si="16"/>
        <v>48549</v>
      </c>
      <c r="CT25" s="20">
        <f t="shared" si="16"/>
        <v>48580</v>
      </c>
      <c r="CU25" s="20">
        <f t="shared" si="16"/>
        <v>48611</v>
      </c>
      <c r="CV25" s="20">
        <f t="shared" si="16"/>
        <v>48639</v>
      </c>
      <c r="CW25" s="20">
        <f t="shared" si="16"/>
        <v>48670</v>
      </c>
      <c r="CX25" s="20">
        <f t="shared" si="16"/>
        <v>48700</v>
      </c>
      <c r="CY25" s="20">
        <f t="shared" ref="CY25:DV25" si="17">CY15</f>
        <v>48731</v>
      </c>
      <c r="CZ25" s="20">
        <f t="shared" si="17"/>
        <v>48761</v>
      </c>
      <c r="DA25" s="20">
        <f t="shared" si="17"/>
        <v>48792</v>
      </c>
      <c r="DB25" s="20">
        <f t="shared" si="17"/>
        <v>48823</v>
      </c>
      <c r="DC25" s="20">
        <f t="shared" si="17"/>
        <v>48853</v>
      </c>
      <c r="DD25" s="20">
        <f t="shared" si="17"/>
        <v>48884</v>
      </c>
      <c r="DE25" s="20">
        <f t="shared" si="17"/>
        <v>48914</v>
      </c>
      <c r="DF25" s="20">
        <f t="shared" si="17"/>
        <v>48945</v>
      </c>
      <c r="DG25" s="20">
        <f t="shared" si="17"/>
        <v>48976</v>
      </c>
      <c r="DH25" s="20">
        <f t="shared" si="17"/>
        <v>49004</v>
      </c>
      <c r="DI25" s="20">
        <f t="shared" si="17"/>
        <v>49035</v>
      </c>
      <c r="DJ25" s="20">
        <f t="shared" si="17"/>
        <v>49065</v>
      </c>
      <c r="DK25" s="20">
        <f t="shared" si="17"/>
        <v>49096</v>
      </c>
      <c r="DL25" s="20">
        <f t="shared" si="17"/>
        <v>49126</v>
      </c>
      <c r="DM25" s="20">
        <f t="shared" si="17"/>
        <v>49157</v>
      </c>
      <c r="DN25" s="20">
        <f t="shared" si="17"/>
        <v>49188</v>
      </c>
      <c r="DO25" s="20">
        <f t="shared" si="17"/>
        <v>49218</v>
      </c>
      <c r="DP25" s="20">
        <f t="shared" si="17"/>
        <v>49249</v>
      </c>
      <c r="DQ25" s="20">
        <f t="shared" si="17"/>
        <v>49279</v>
      </c>
      <c r="DR25" s="20">
        <f t="shared" si="17"/>
        <v>49310</v>
      </c>
      <c r="DS25" s="20">
        <f t="shared" si="17"/>
        <v>49341</v>
      </c>
      <c r="DT25" s="20">
        <f t="shared" si="17"/>
        <v>49369</v>
      </c>
      <c r="DU25" s="20">
        <f t="shared" si="17"/>
        <v>49400</v>
      </c>
      <c r="DV25" s="20">
        <f t="shared" si="17"/>
        <v>49430</v>
      </c>
    </row>
    <row r="26" spans="2:126" s="28" customFormat="1" ht="14.45" hidden="1" customHeight="1" outlineLevel="1" x14ac:dyDescent="0.25">
      <c r="B26" s="27" t="str">
        <f>B16</f>
        <v>HOLIDAY</v>
      </c>
      <c r="C26" s="115">
        <f>SUM(G26:DV26)</f>
        <v>11286231.169999996</v>
      </c>
      <c r="D26" s="115"/>
      <c r="E26" s="116">
        <f>NPV($G$11,Resumo!G26:DV26)</f>
        <v>6794640.2702860851</v>
      </c>
      <c r="F26" s="116"/>
      <c r="G26" s="7" cm="1">
        <f t="array" ref="G26">IFERROR(SUMPRODUCT((_xlfn.XLOOKUP(EDATE(G$25,-1),'Recebíveis Atuais - NeoService'!$N$6:$HF$6,'Recebíveis Atuais - NeoService'!$N$9:$HF$9):_xlfn.XLOOKUP(EDATE(G$25,-1),'Recebíveis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contrato)")),0)*G$12</f>
        <v>126411.37</v>
      </c>
      <c r="H26" s="7" cm="1">
        <f t="array" ref="H26">IFERROR(SUMPRODUCT((_xlfn.XLOOKUP(EDATE(H$25,-1),'Recebíveis Atuais - NeoService'!$N$6:$HF$6,'Recebíveis Atuais - NeoService'!$N$9:$HF$9):_xlfn.XLOOKUP(EDATE(H$25,-1),'Recebíveis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contrato)")),0)*H$12</f>
        <v>127683.27</v>
      </c>
      <c r="I26" s="7" cm="1">
        <f t="array" ref="I26">IFERROR(SUMPRODUCT((_xlfn.XLOOKUP(EDATE(I$25,-1),'Recebíveis Atuais - NeoService'!$N$6:$HF$6,'Recebíveis Atuais - NeoService'!$N$9:$HF$9):_xlfn.XLOOKUP(EDATE(I$25,-1),'Recebíveis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contrato)")),0)*I$12</f>
        <v>117907.55</v>
      </c>
      <c r="J26" s="7" cm="1">
        <f t="array" ref="J26">IFERROR(SUMPRODUCT((_xlfn.XLOOKUP(EDATE(J$25,-1),'Recebíveis Atuais - NeoService'!$N$6:$HF$6,'Recebíveis Atuais - NeoService'!$N$9:$HF$9):_xlfn.XLOOKUP(EDATE(J$25,-1),'Recebíveis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contrato)")),0)*J$12</f>
        <v>116056.95999999999</v>
      </c>
      <c r="K26" s="7" cm="1">
        <f t="array" ref="K26">IFERROR(SUMPRODUCT((_xlfn.XLOOKUP(EDATE(K$25,-1),'Recebíveis Atuais - NeoService'!$N$6:$HF$6,'Recebíveis Atuais - NeoService'!$N$9:$HF$9):_xlfn.XLOOKUP(EDATE(K$25,-1),'Recebíveis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contrato)")),0)*K$12</f>
        <v>116284.82999999999</v>
      </c>
      <c r="L26" s="7" cm="1">
        <f t="array" ref="L26">IFERROR(SUMPRODUCT((_xlfn.XLOOKUP(EDATE(L$25,-1),'Recebíveis Atuais - NeoService'!$N$6:$HF$6,'Recebíveis Atuais - NeoService'!$N$9:$HF$9):_xlfn.XLOOKUP(EDATE(L$25,-1),'Recebíveis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contrato)")),0)*L$12</f>
        <v>125730.64</v>
      </c>
      <c r="M26" s="7" cm="1">
        <f t="array" ref="M26">IFERROR(SUMPRODUCT((_xlfn.XLOOKUP(EDATE(M$25,-1),'Recebíveis Atuais - NeoService'!$N$6:$HF$6,'Recebíveis Atuais - NeoService'!$N$9:$HF$9):_xlfn.XLOOKUP(EDATE(M$25,-1),'Recebíveis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contrato)")),0)*M$12</f>
        <v>121839.50999999998</v>
      </c>
      <c r="N26" s="7" cm="1">
        <f t="array" ref="N26">IFERROR(SUMPRODUCT((_xlfn.XLOOKUP(EDATE(N$25,-1),'Recebíveis Atuais - NeoService'!$N$6:$HF$6,'Recebíveis Atuais - NeoService'!$N$9:$HF$9):_xlfn.XLOOKUP(EDATE(N$25,-1),'Recebíveis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contrato)")),0)*N$12</f>
        <v>118753.13999999997</v>
      </c>
      <c r="O26" s="7" cm="1">
        <f t="array" ref="O26">IFERROR(SUMPRODUCT((_xlfn.XLOOKUP(EDATE(O$25,-1),'Recebíveis Atuais - NeoService'!$N$6:$HF$6,'Recebíveis Atuais - NeoService'!$N$9:$HF$9):_xlfn.XLOOKUP(EDATE(O$25,-1),'Recebíveis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contrato)")),0)*O$12</f>
        <v>113455.51999999999</v>
      </c>
      <c r="P26" s="7" cm="1">
        <f t="array" ref="P26">IFERROR(SUMPRODUCT((_xlfn.XLOOKUP(EDATE(P$25,-1),'Recebíveis Atuais - NeoService'!$N$6:$HF$6,'Recebíveis Atuais - NeoService'!$N$9:$HF$9):_xlfn.XLOOKUP(EDATE(P$25,-1),'Recebíveis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contrato)")),0)*P$12</f>
        <v>113566.63</v>
      </c>
      <c r="Q26" s="7" cm="1">
        <f t="array" ref="Q26">IFERROR(SUMPRODUCT((_xlfn.XLOOKUP(EDATE(Q$25,-1),'Recebíveis Atuais - NeoService'!$N$6:$HF$6,'Recebíveis Atuais - NeoService'!$N$9:$HF$9):_xlfn.XLOOKUP(EDATE(Q$25,-1),'Recebíveis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contrato)")),0)*Q$12</f>
        <v>113572.96</v>
      </c>
      <c r="R26" s="7" cm="1">
        <f t="array" ref="R26">IFERROR(SUMPRODUCT((_xlfn.XLOOKUP(EDATE(R$25,-1),'Recebíveis Atuais - NeoService'!$N$6:$HF$6,'Recebíveis Atuais - NeoService'!$N$9:$HF$9):_xlfn.XLOOKUP(EDATE(R$25,-1),'Recebíveis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contrato)")),0)*R$12</f>
        <v>113562.32999999999</v>
      </c>
      <c r="S26" s="7" cm="1">
        <f t="array" ref="S26">IFERROR(SUMPRODUCT((_xlfn.XLOOKUP(EDATE(S$25,-1),'Recebíveis Atuais - NeoService'!$N$6:$HF$6,'Recebíveis Atuais - NeoService'!$N$9:$HF$9):_xlfn.XLOOKUP(EDATE(S$25,-1),'Recebíveis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contrato)")),0)*S$12</f>
        <v>107252.64999999998</v>
      </c>
      <c r="T26" s="7" cm="1">
        <f t="array" ref="T26">IFERROR(SUMPRODUCT((_xlfn.XLOOKUP(EDATE(T$25,-1),'Recebíveis Atuais - NeoService'!$N$6:$HF$6,'Recebíveis Atuais - NeoService'!$N$9:$HF$9):_xlfn.XLOOKUP(EDATE(T$25,-1),'Recebíveis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contrato)")),0)*T$12</f>
        <v>100170.27999999997</v>
      </c>
      <c r="U26" s="7" cm="1">
        <f t="array" ref="U26">IFERROR(SUMPRODUCT((_xlfn.XLOOKUP(EDATE(U$25,-1),'Recebíveis Atuais - NeoService'!$N$6:$HF$6,'Recebíveis Atuais - NeoService'!$N$9:$HF$9):_xlfn.XLOOKUP(EDATE(U$25,-1),'Recebíveis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contrato)")),0)*U$12</f>
        <v>99604.549999999974</v>
      </c>
      <c r="V26" s="7" cm="1">
        <f t="array" ref="V26">IFERROR(SUMPRODUCT((_xlfn.XLOOKUP(EDATE(V$25,-1),'Recebíveis Atuais - NeoService'!$N$6:$HF$6,'Recebíveis Atuais - NeoService'!$N$9:$HF$9):_xlfn.XLOOKUP(EDATE(V$25,-1),'Recebíveis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contrato)")),0)*V$12</f>
        <v>99577.089999999967</v>
      </c>
      <c r="W26" s="7" cm="1">
        <f t="array" ref="W26">IFERROR(SUMPRODUCT((_xlfn.XLOOKUP(EDATE(W$25,-1),'Recebíveis Atuais - NeoService'!$N$6:$HF$6,'Recebíveis Atuais - NeoService'!$N$9:$HF$9):_xlfn.XLOOKUP(EDATE(W$25,-1),'Recebíveis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contrato)")),0)*W$12</f>
        <v>99801.639999999985</v>
      </c>
      <c r="X26" s="7" cm="1">
        <f t="array" ref="X26">IFERROR(SUMPRODUCT((_xlfn.XLOOKUP(EDATE(X$25,-1),'Recebíveis Atuais - NeoService'!$N$6:$HF$6,'Recebíveis Atuais - NeoService'!$N$9:$HF$9):_xlfn.XLOOKUP(EDATE(X$25,-1),'Recebíveis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contrato)")),0)*X$12</f>
        <v>110792.00000000003</v>
      </c>
      <c r="Y26" s="7" cm="1">
        <f t="array" ref="Y26">IFERROR(SUMPRODUCT((_xlfn.XLOOKUP(EDATE(Y$25,-1),'Recebíveis Atuais - NeoService'!$N$6:$HF$6,'Recebíveis Atuais - NeoService'!$N$9:$HF$9):_xlfn.XLOOKUP(EDATE(Y$25,-1),'Recebíveis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contrato)")),0)*Y$12</f>
        <v>100807.77999999997</v>
      </c>
      <c r="Z26" s="7" cm="1">
        <f t="array" ref="Z26">IFERROR(SUMPRODUCT((_xlfn.XLOOKUP(EDATE(Z$25,-1),'Recebíveis Atuais - NeoService'!$N$6:$HF$6,'Recebíveis Atuais - NeoService'!$N$9:$HF$9):_xlfn.XLOOKUP(EDATE(Z$25,-1),'Recebíveis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contrato)")),0)*Z$12</f>
        <v>103189.38999999997</v>
      </c>
      <c r="AA26" s="7" cm="1">
        <f t="array" ref="AA26">IFERROR(SUMPRODUCT((_xlfn.XLOOKUP(EDATE(AA$25,-1),'Recebíveis Atuais - NeoService'!$N$6:$HF$6,'Recebíveis Atuais - NeoService'!$N$9:$HF$9):_xlfn.XLOOKUP(EDATE(AA$25,-1),'Recebíveis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contrato)")),0)*AA$12</f>
        <v>96850.819999999963</v>
      </c>
      <c r="AB26" s="7" cm="1">
        <f t="array" ref="AB26">IFERROR(SUMPRODUCT((_xlfn.XLOOKUP(EDATE(AB$25,-1),'Recebíveis Atuais - NeoService'!$N$6:$HF$6,'Recebíveis Atuais - NeoService'!$N$9:$HF$9):_xlfn.XLOOKUP(EDATE(AB$25,-1),'Recebíveis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contrato)")),0)*AB$12</f>
        <v>96967.179999999935</v>
      </c>
      <c r="AC26" s="7" cm="1">
        <f t="array" ref="AC26">IFERROR(SUMPRODUCT((_xlfn.XLOOKUP(EDATE(AC$25,-1),'Recebíveis Atuais - NeoService'!$N$6:$HF$6,'Recebíveis Atuais - NeoService'!$N$9:$HF$9):_xlfn.XLOOKUP(EDATE(AC$25,-1),'Recebíveis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contrato)")),0)*AC$12</f>
        <v>96405.609999999913</v>
      </c>
      <c r="AD26" s="7" cm="1">
        <f t="array" ref="AD26">IFERROR(SUMPRODUCT((_xlfn.XLOOKUP(EDATE(AD$25,-1),'Recebíveis Atuais - NeoService'!$N$6:$HF$6,'Recebíveis Atuais - NeoService'!$N$9:$HF$9):_xlfn.XLOOKUP(EDATE(AD$25,-1),'Recebíveis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contrato)")),0)*AD$12</f>
        <v>96427.829999999914</v>
      </c>
      <c r="AE26" s="7" cm="1">
        <f t="array" ref="AE26">IFERROR(SUMPRODUCT((_xlfn.XLOOKUP(EDATE(AE$25,-1),'Recebíveis Atuais - NeoService'!$N$6:$HF$6,'Recebíveis Atuais - NeoService'!$N$9:$HF$9):_xlfn.XLOOKUP(EDATE(AE$25,-1),'Recebíveis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contrato)")),0)*AE$12</f>
        <v>94189.219999999899</v>
      </c>
      <c r="AF26" s="7" cm="1">
        <f t="array" ref="AF26">IFERROR(SUMPRODUCT((_xlfn.XLOOKUP(EDATE(AF$25,-1),'Recebíveis Atuais - NeoService'!$N$6:$HF$6,'Recebíveis Atuais - NeoService'!$N$9:$HF$9):_xlfn.XLOOKUP(EDATE(AF$25,-1),'Recebíveis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contrato)")),0)*AF$12</f>
        <v>94196.1899999999</v>
      </c>
      <c r="AG26" s="7" cm="1">
        <f t="array" ref="AG26">IFERROR(SUMPRODUCT((_xlfn.XLOOKUP(EDATE(AG$25,-1),'Recebíveis Atuais - NeoService'!$N$6:$HF$6,'Recebíveis Atuais - NeoService'!$N$9:$HF$9):_xlfn.XLOOKUP(EDATE(AG$25,-1),'Recebíveis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contrato)")),0)*AG$12</f>
        <v>94203.219999999914</v>
      </c>
      <c r="AH26" s="7" cm="1">
        <f t="array" ref="AH26">IFERROR(SUMPRODUCT((_xlfn.XLOOKUP(EDATE(AH$25,-1),'Recebíveis Atuais - NeoService'!$N$6:$HF$6,'Recebíveis Atuais - NeoService'!$N$9:$HF$9):_xlfn.XLOOKUP(EDATE(AH$25,-1),'Recebíveis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contrato)")),0)*AH$12</f>
        <v>94210.289999999906</v>
      </c>
      <c r="AI26" s="7" cm="1">
        <f t="array" ref="AI26">IFERROR(SUMPRODUCT((_xlfn.XLOOKUP(EDATE(AI$25,-1),'Recebíveis Atuais - NeoService'!$N$6:$HF$6,'Recebíveis Atuais - NeoService'!$N$9:$HF$9):_xlfn.XLOOKUP(EDATE(AI$25,-1),'Recebíveis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contrato)")),0)*AI$12</f>
        <v>94448.80999999991</v>
      </c>
      <c r="AJ26" s="7" cm="1">
        <f t="array" ref="AJ26">IFERROR(SUMPRODUCT((_xlfn.XLOOKUP(EDATE(AJ$25,-1),'Recebíveis Atuais - NeoService'!$N$6:$HF$6,'Recebíveis Atuais - NeoService'!$N$9:$HF$9):_xlfn.XLOOKUP(EDATE(AJ$25,-1),'Recebíveis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contrato)")),0)*AJ$12</f>
        <v>106274.22999999994</v>
      </c>
      <c r="AK26" s="7" cm="1">
        <f t="array" ref="AK26">IFERROR(SUMPRODUCT((_xlfn.XLOOKUP(EDATE(AK$25,-1),'Recebíveis Atuais - NeoService'!$N$6:$HF$6,'Recebíveis Atuais - NeoService'!$N$9:$HF$9):_xlfn.XLOOKUP(EDATE(AK$25,-1),'Recebíveis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contrato)")),0)*AK$12</f>
        <v>96262.109999999942</v>
      </c>
      <c r="AL26" s="7" cm="1">
        <f t="array" ref="AL26">IFERROR(SUMPRODUCT((_xlfn.XLOOKUP(EDATE(AL$25,-1),'Recebíveis Atuais - NeoService'!$N$6:$HF$6,'Recebíveis Atuais - NeoService'!$N$9:$HF$9):_xlfn.XLOOKUP(EDATE(AL$25,-1),'Recebíveis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contrato)")),0)*AL$12</f>
        <v>100446.55999999995</v>
      </c>
      <c r="AM26" s="7" cm="1">
        <f t="array" ref="AM26">IFERROR(SUMPRODUCT((_xlfn.XLOOKUP(EDATE(AM$25,-1),'Recebíveis Atuais - NeoService'!$N$6:$HF$6,'Recebíveis Atuais - NeoService'!$N$9:$HF$9):_xlfn.XLOOKUP(EDATE(AM$25,-1),'Recebíveis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contrato)")),0)*AM$12</f>
        <v>94954.729999999952</v>
      </c>
      <c r="AN26" s="7" cm="1">
        <f t="array" ref="AN26">IFERROR(SUMPRODUCT((_xlfn.XLOOKUP(EDATE(AN$25,-1),'Recebíveis Atuais - NeoService'!$N$6:$HF$6,'Recebíveis Atuais - NeoService'!$N$9:$HF$9):_xlfn.XLOOKUP(EDATE(AN$25,-1),'Recebíveis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contrato)")),0)*AN$12</f>
        <v>95085.52999999997</v>
      </c>
      <c r="AO26" s="7" cm="1">
        <f t="array" ref="AO26">IFERROR(SUMPRODUCT((_xlfn.XLOOKUP(EDATE(AO$25,-1),'Recebíveis Atuais - NeoService'!$N$6:$HF$6,'Recebíveis Atuais - NeoService'!$N$9:$HF$9):_xlfn.XLOOKUP(EDATE(AO$25,-1),'Recebíveis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contrato)")),0)*AO$12</f>
        <v>95092.919999999969</v>
      </c>
      <c r="AP26" s="7" cm="1">
        <f t="array" ref="AP26">IFERROR(SUMPRODUCT((_xlfn.XLOOKUP(EDATE(AP$25,-1),'Recebíveis Atuais - NeoService'!$N$6:$HF$6,'Recebíveis Atuais - NeoService'!$N$9:$HF$9):_xlfn.XLOOKUP(EDATE(AP$25,-1),'Recebíveis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contrato)")),0)*AP$12</f>
        <v>95100.359999999971</v>
      </c>
      <c r="AQ26" s="7" cm="1">
        <f t="array" ref="AQ26">IFERROR(SUMPRODUCT((_xlfn.XLOOKUP(EDATE(AQ$25,-1),'Recebíveis Atuais - NeoService'!$N$6:$HF$6,'Recebíveis Atuais - NeoService'!$N$9:$HF$9):_xlfn.XLOOKUP(EDATE(AQ$25,-1),'Recebíveis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contrato)")),0)*AQ$12</f>
        <v>95107.859999999986</v>
      </c>
      <c r="AR26" s="7" cm="1">
        <f t="array" ref="AR26">IFERROR(SUMPRODUCT((_xlfn.XLOOKUP(EDATE(AR$25,-1),'Recebíveis Atuais - NeoService'!$N$6:$HF$6,'Recebíveis Atuais - NeoService'!$N$9:$HF$9):_xlfn.XLOOKUP(EDATE(AR$25,-1),'Recebíveis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contrato)")),0)*AR$12</f>
        <v>95098.39999999998</v>
      </c>
      <c r="AS26" s="7" cm="1">
        <f t="array" ref="AS26">IFERROR(SUMPRODUCT((_xlfn.XLOOKUP(EDATE(AS$25,-1),'Recebíveis Atuais - NeoService'!$N$6:$HF$6,'Recebíveis Atuais - NeoService'!$N$9:$HF$9):_xlfn.XLOOKUP(EDATE(AS$25,-1),'Recebíveis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contrato)")),0)*AS$12</f>
        <v>95105.989999999976</v>
      </c>
      <c r="AT26" s="7" cm="1">
        <f t="array" ref="AT26">IFERROR(SUMPRODUCT((_xlfn.XLOOKUP(EDATE(AT$25,-1),'Recebíveis Atuais - NeoService'!$N$6:$HF$6,'Recebíveis Atuais - NeoService'!$N$9:$HF$9):_xlfn.XLOOKUP(EDATE(AT$25,-1),'Recebíveis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contrato)")),0)*AT$12</f>
        <v>94504.51</v>
      </c>
      <c r="AU26" s="7" cm="1">
        <f t="array" ref="AU26">IFERROR(SUMPRODUCT((_xlfn.XLOOKUP(EDATE(AU$25,-1),'Recebíveis Atuais - NeoService'!$N$6:$HF$6,'Recebíveis Atuais - NeoService'!$N$9:$HF$9):_xlfn.XLOOKUP(EDATE(AU$25,-1),'Recebíveis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contrato)")),0)*AU$12</f>
        <v>94757.819999999978</v>
      </c>
      <c r="AV26" s="7" cm="1">
        <f t="array" ref="AV26">IFERROR(SUMPRODUCT((_xlfn.XLOOKUP(EDATE(AV$25,-1),'Recebíveis Atuais - NeoService'!$N$6:$HF$6,'Recebíveis Atuais - NeoService'!$N$9:$HF$9):_xlfn.XLOOKUP(EDATE(AV$25,-1),'Recebíveis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contrato)")),0)*AV$12</f>
        <v>106215.58000000002</v>
      </c>
      <c r="AW26" s="7" cm="1">
        <f t="array" ref="AW26">IFERROR(SUMPRODUCT((_xlfn.XLOOKUP(EDATE(AW$25,-1),'Recebíveis Atuais - NeoService'!$N$6:$HF$6,'Recebíveis Atuais - NeoService'!$N$9:$HF$9):_xlfn.XLOOKUP(EDATE(AW$25,-1),'Recebíveis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contrato)")),0)*AW$12</f>
        <v>96211.099999999991</v>
      </c>
      <c r="AX26" s="7" cm="1">
        <f t="array" ref="AX26">IFERROR(SUMPRODUCT((_xlfn.XLOOKUP(EDATE(AX$25,-1),'Recebíveis Atuais - NeoService'!$N$6:$HF$6,'Recebíveis Atuais - NeoService'!$N$9:$HF$9):_xlfn.XLOOKUP(EDATE(AX$25,-1),'Recebíveis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contrato)")),0)*AX$12</f>
        <v>99291.969999999972</v>
      </c>
      <c r="AY26" s="7" cm="1">
        <f t="array" ref="AY26">IFERROR(SUMPRODUCT((_xlfn.XLOOKUP(EDATE(AY$25,-1),'Recebíveis Atuais - NeoService'!$N$6:$HF$6,'Recebíveis Atuais - NeoService'!$N$9:$HF$9):_xlfn.XLOOKUP(EDATE(AY$25,-1),'Recebíveis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contrato)")),0)*AY$12</f>
        <v>93819.049999999959</v>
      </c>
      <c r="AZ26" s="7" cm="1">
        <f t="array" ref="AZ26">IFERROR(SUMPRODUCT((_xlfn.XLOOKUP(EDATE(AZ$25,-1),'Recebíveis Atuais - NeoService'!$N$6:$HF$6,'Recebíveis Atuais - NeoService'!$N$9:$HF$9):_xlfn.XLOOKUP(EDATE(AZ$25,-1),'Recebíveis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contrato)")),0)*AZ$12</f>
        <v>93966.099999999948</v>
      </c>
      <c r="BA26" s="7" cm="1">
        <f t="array" ref="BA26">IFERROR(SUMPRODUCT((_xlfn.XLOOKUP(EDATE(BA$25,-1),'Recebíveis Atuais - NeoService'!$N$6:$HF$6,'Recebíveis Atuais - NeoService'!$N$9:$HF$9):_xlfn.XLOOKUP(EDATE(BA$25,-1),'Recebíveis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contrato)")),0)*BA$12</f>
        <v>93974.109999999957</v>
      </c>
      <c r="BB26" s="7" cm="1">
        <f t="array" ref="BB26">IFERROR(SUMPRODUCT((_xlfn.XLOOKUP(EDATE(BB$25,-1),'Recebíveis Atuais - NeoService'!$N$6:$HF$6,'Recebíveis Atuais - NeoService'!$N$9:$HF$9):_xlfn.XLOOKUP(EDATE(BB$25,-1),'Recebíveis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contrato)")),0)*BB$12</f>
        <v>93212.399999999951</v>
      </c>
      <c r="BC26" s="7" cm="1">
        <f t="array" ref="BC26">IFERROR(SUMPRODUCT((_xlfn.XLOOKUP(EDATE(BC$25,-1),'Recebíveis Atuais - NeoService'!$N$6:$HF$6,'Recebíveis Atuais - NeoService'!$N$9:$HF$9):_xlfn.XLOOKUP(EDATE(BC$25,-1),'Recebíveis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contrato)")),0)*BC$12</f>
        <v>93220.489999999947</v>
      </c>
      <c r="BD26" s="7" cm="1">
        <f t="array" ref="BD26">IFERROR(SUMPRODUCT((_xlfn.XLOOKUP(EDATE(BD$25,-1),'Recebíveis Atuais - NeoService'!$N$6:$HF$6,'Recebíveis Atuais - NeoService'!$N$9:$HF$9):_xlfn.XLOOKUP(EDATE(BD$25,-1),'Recebíveis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contrato)")),0)*BD$12</f>
        <v>93228.639999999941</v>
      </c>
      <c r="BE26" s="7" cm="1">
        <f t="array" ref="BE26">IFERROR(SUMPRODUCT((_xlfn.XLOOKUP(EDATE(BE$25,-1),'Recebíveis Atuais - NeoService'!$N$6:$HF$6,'Recebíveis Atuais - NeoService'!$N$9:$HF$9):_xlfn.XLOOKUP(EDATE(BE$25,-1),'Recebíveis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contrato)")),0)*BE$12</f>
        <v>93236.849999999948</v>
      </c>
      <c r="BF26" s="7" cm="1">
        <f t="array" ref="BF26">IFERROR(SUMPRODUCT((_xlfn.XLOOKUP(EDATE(BF$25,-1),'Recebíveis Atuais - NeoService'!$N$6:$HF$6,'Recebíveis Atuais - NeoService'!$N$9:$HF$9):_xlfn.XLOOKUP(EDATE(BF$25,-1),'Recebíveis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contrato)")),0)*BF$12</f>
        <v>93245.109999999928</v>
      </c>
      <c r="BG26" s="7" cm="1">
        <f t="array" ref="BG26">IFERROR(SUMPRODUCT((_xlfn.XLOOKUP(EDATE(BG$25,-1),'Recebíveis Atuais - NeoService'!$N$6:$HF$6,'Recebíveis Atuais - NeoService'!$N$9:$HF$9):_xlfn.XLOOKUP(EDATE(BG$25,-1),'Recebíveis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contrato)")),0)*BG$12</f>
        <v>93514.229999999952</v>
      </c>
      <c r="BH26" s="7" cm="1">
        <f t="array" ref="BH26">IFERROR(SUMPRODUCT((_xlfn.XLOOKUP(EDATE(BH$25,-1),'Recebíveis Atuais - NeoService'!$N$6:$HF$6,'Recebíveis Atuais - NeoService'!$N$9:$HF$9):_xlfn.XLOOKUP(EDATE(BH$25,-1),'Recebíveis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contrato)")),0)*BH$12</f>
        <v>105346.73999999996</v>
      </c>
      <c r="BI26" s="7" cm="1">
        <f t="array" ref="BI26">IFERROR(SUMPRODUCT((_xlfn.XLOOKUP(EDATE(BI$25,-1),'Recebíveis Atuais - NeoService'!$N$6:$HF$6,'Recebíveis Atuais - NeoService'!$N$9:$HF$9):_xlfn.XLOOKUP(EDATE(BI$25,-1),'Recebíveis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contrato)")),0)*BI$12</f>
        <v>95350.559999999954</v>
      </c>
      <c r="BJ26" s="7" cm="1">
        <f t="array" ref="BJ26">IFERROR(SUMPRODUCT((_xlfn.XLOOKUP(EDATE(BJ$25,-1),'Recebíveis Atuais - NeoService'!$N$6:$HF$6,'Recebíveis Atuais - NeoService'!$N$9:$HF$9):_xlfn.XLOOKUP(EDATE(BJ$25,-1),'Recebíveis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contrato)")),0)*BJ$12</f>
        <v>99559.039999999921</v>
      </c>
      <c r="BK26" s="7" cm="1">
        <f t="array" ref="BK26">IFERROR(SUMPRODUCT((_xlfn.XLOOKUP(EDATE(BK$25,-1),'Recebíveis Atuais - NeoService'!$N$6:$HF$6,'Recebíveis Atuais - NeoService'!$N$9:$HF$9):_xlfn.XLOOKUP(EDATE(BK$25,-1),'Recebíveis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contrato)")),0)*BK$12</f>
        <v>94106.809999999954</v>
      </c>
      <c r="BL26" s="7" cm="1">
        <f t="array" ref="BL26">IFERROR(SUMPRODUCT((_xlfn.XLOOKUP(EDATE(BL$25,-1),'Recebíveis Atuais - NeoService'!$N$6:$HF$6,'Recebíveis Atuais - NeoService'!$N$9:$HF$9):_xlfn.XLOOKUP(EDATE(BL$25,-1),'Recebíveis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contrato)")),0)*BL$12</f>
        <v>94272.179999999949</v>
      </c>
      <c r="BM26" s="7" cm="1">
        <f t="array" ref="BM26">IFERROR(SUMPRODUCT((_xlfn.XLOOKUP(EDATE(BM$25,-1),'Recebíveis Atuais - NeoService'!$N$6:$HF$6,'Recebíveis Atuais - NeoService'!$N$9:$HF$9):_xlfn.XLOOKUP(EDATE(BM$25,-1),'Recebíveis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contrato)")),0)*BM$12</f>
        <v>94280.809999999939</v>
      </c>
      <c r="BN26" s="7" cm="1">
        <f t="array" ref="BN26">IFERROR(SUMPRODUCT((_xlfn.XLOOKUP(EDATE(BN$25,-1),'Recebíveis Atuais - NeoService'!$N$6:$HF$6,'Recebíveis Atuais - NeoService'!$N$9:$HF$9):_xlfn.XLOOKUP(EDATE(BN$25,-1),'Recebíveis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contrato)")),0)*BN$12</f>
        <v>94289.509999999937</v>
      </c>
      <c r="BO26" s="7" cm="1">
        <f t="array" ref="BO26">IFERROR(SUMPRODUCT((_xlfn.XLOOKUP(EDATE(BO$25,-1),'Recebíveis Atuais - NeoService'!$N$6:$HF$6,'Recebíveis Atuais - NeoService'!$N$9:$HF$9):_xlfn.XLOOKUP(EDATE(BO$25,-1),'Recebíveis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contrato)")),0)*BO$12</f>
        <v>94298.269999999946</v>
      </c>
      <c r="BP26" s="7" cm="1">
        <f t="array" ref="BP26">IFERROR(SUMPRODUCT((_xlfn.XLOOKUP(EDATE(BP$25,-1),'Recebíveis Atuais - NeoService'!$N$6:$HF$6,'Recebíveis Atuais - NeoService'!$N$9:$HF$9):_xlfn.XLOOKUP(EDATE(BP$25,-1),'Recebíveis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contrato)")),0)*BP$12</f>
        <v>94307.069999999949</v>
      </c>
      <c r="BQ26" s="7" cm="1">
        <f t="array" ref="BQ26">IFERROR(SUMPRODUCT((_xlfn.XLOOKUP(EDATE(BQ$25,-1),'Recebíveis Atuais - NeoService'!$N$6:$HF$6,'Recebíveis Atuais - NeoService'!$N$9:$HF$9):_xlfn.XLOOKUP(EDATE(BQ$25,-1),'Recebíveis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contrato)")),0)*BQ$12</f>
        <v>94315.939999999944</v>
      </c>
      <c r="BR26" s="7" cm="1">
        <f t="array" ref="BR26">IFERROR(SUMPRODUCT((_xlfn.XLOOKUP(EDATE(BR$25,-1),'Recebíveis Atuais - NeoService'!$N$6:$HF$6,'Recebíveis Atuais - NeoService'!$N$9:$HF$9):_xlfn.XLOOKUP(EDATE(BR$25,-1),'Recebíveis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contrato)")),0)*BR$12</f>
        <v>94324.859999999942</v>
      </c>
      <c r="BS26" s="7" cm="1">
        <f t="array" ref="BS26">IFERROR(SUMPRODUCT((_xlfn.XLOOKUP(EDATE(BS$25,-1),'Recebíveis Atuais - NeoService'!$N$6:$HF$6,'Recebíveis Atuais - NeoService'!$N$9:$HF$9):_xlfn.XLOOKUP(EDATE(BS$25,-1),'Recebíveis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contrato)")),0)*BS$12</f>
        <v>94010.849999999919</v>
      </c>
      <c r="BT26" s="7" cm="1">
        <f t="array" ref="BT26">IFERROR(SUMPRODUCT((_xlfn.XLOOKUP(EDATE(BT$25,-1),'Recebíveis Atuais - NeoService'!$N$6:$HF$6,'Recebíveis Atuais - NeoService'!$N$9:$HF$9):_xlfn.XLOOKUP(EDATE(BT$25,-1),'Recebíveis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contrato)")),0)*BT$12</f>
        <v>105847.2399999999</v>
      </c>
      <c r="BU26" s="7" cm="1">
        <f t="array" ref="BU26">IFERROR(SUMPRODUCT((_xlfn.XLOOKUP(EDATE(BU$25,-1),'Recebíveis Atuais - NeoService'!$N$6:$HF$6,'Recebíveis Atuais - NeoService'!$N$9:$HF$9):_xlfn.XLOOKUP(EDATE(BU$25,-1),'Recebíveis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contrato)")),0)*BU$12</f>
        <v>95134.089999999924</v>
      </c>
      <c r="BV26" s="7" cm="1">
        <f t="array" ref="BV26">IFERROR(SUMPRODUCT((_xlfn.XLOOKUP(EDATE(BV$25,-1),'Recebíveis Atuais - NeoService'!$N$6:$HF$6,'Recebíveis Atuais - NeoService'!$N$9:$HF$9):_xlfn.XLOOKUP(EDATE(BV$25,-1),'Recebíveis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contrato)")),0)*BV$12</f>
        <v>98707.219999999914</v>
      </c>
      <c r="BW26" s="7" cm="1">
        <f t="array" ref="BW26">IFERROR(SUMPRODUCT((_xlfn.XLOOKUP(EDATE(BW$25,-1),'Recebíveis Atuais - NeoService'!$N$6:$HF$6,'Recebíveis Atuais - NeoService'!$N$9:$HF$9):_xlfn.XLOOKUP(EDATE(BW$25,-1),'Recebíveis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contrato)")),0)*BW$12</f>
        <v>93277.629999999932</v>
      </c>
      <c r="BX26" s="7" cm="1">
        <f t="array" ref="BX26">IFERROR(SUMPRODUCT((_xlfn.XLOOKUP(EDATE(BX$25,-1),'Recebíveis Atuais - NeoService'!$N$6:$HF$6,'Recebíveis Atuais - NeoService'!$N$9:$HF$9):_xlfn.XLOOKUP(EDATE(BX$25,-1),'Recebíveis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contrato)")),0)*BX$12</f>
        <v>93463.549999999945</v>
      </c>
      <c r="BY26" s="7" cm="1">
        <f t="array" ref="BY26">IFERROR(SUMPRODUCT((_xlfn.XLOOKUP(EDATE(BY$25,-1),'Recebíveis Atuais - NeoService'!$N$6:$HF$6,'Recebíveis Atuais - NeoService'!$N$9:$HF$9):_xlfn.XLOOKUP(EDATE(BY$25,-1),'Recebíveis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contrato)")),0)*BY$12</f>
        <v>92932.729999999938</v>
      </c>
      <c r="BZ26" s="7" cm="1">
        <f t="array" ref="BZ26">IFERROR(SUMPRODUCT((_xlfn.XLOOKUP(EDATE(BZ$25,-1),'Recebíveis Atuais - NeoService'!$N$6:$HF$6,'Recebíveis Atuais - NeoService'!$N$9:$HF$9):_xlfn.XLOOKUP(EDATE(BZ$25,-1),'Recebíveis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contrato)")),0)*BZ$12</f>
        <v>92555.229999999952</v>
      </c>
      <c r="CA26" s="7" cm="1">
        <f t="array" ref="CA26">IFERROR(SUMPRODUCT((_xlfn.XLOOKUP(EDATE(CA$25,-1),'Recebíveis Atuais - NeoService'!$N$6:$HF$6,'Recebíveis Atuais - NeoService'!$N$9:$HF$9):_xlfn.XLOOKUP(EDATE(CA$25,-1),'Recebíveis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contrato)")),0)*CA$12</f>
        <v>92564.689999999959</v>
      </c>
      <c r="CB26" s="7" cm="1">
        <f t="array" ref="CB26">IFERROR(SUMPRODUCT((_xlfn.XLOOKUP(EDATE(CB$25,-1),'Recebíveis Atuais - NeoService'!$N$6:$HF$6,'Recebíveis Atuais - NeoService'!$N$9:$HF$9):_xlfn.XLOOKUP(EDATE(CB$25,-1),'Recebíveis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contrato)")),0)*CB$12</f>
        <v>92233.339999999953</v>
      </c>
      <c r="CC26" s="7" cm="1">
        <f t="array" ref="CC26">IFERROR(SUMPRODUCT((_xlfn.XLOOKUP(EDATE(CC$25,-1),'Recebíveis Atuais - NeoService'!$N$6:$HF$6,'Recebíveis Atuais - NeoService'!$N$9:$HF$9):_xlfn.XLOOKUP(EDATE(CC$25,-1),'Recebíveis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contrato)")),0)*CC$12</f>
        <v>91874.399999999936</v>
      </c>
      <c r="CD26" s="7" cm="1">
        <f t="array" ref="CD26">IFERROR(SUMPRODUCT((_xlfn.XLOOKUP(EDATE(CD$25,-1),'Recebíveis Atuais - NeoService'!$N$6:$HF$6,'Recebíveis Atuais - NeoService'!$N$9:$HF$9):_xlfn.XLOOKUP(EDATE(CD$25,-1),'Recebíveis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contrato)")),0)*CD$12</f>
        <v>91884.039999999935</v>
      </c>
      <c r="CE26" s="7" cm="1">
        <f t="array" ref="CE26">IFERROR(SUMPRODUCT((_xlfn.XLOOKUP(EDATE(CE$25,-1),'Recebíveis Atuais - NeoService'!$N$6:$HF$6,'Recebíveis Atuais - NeoService'!$N$9:$HF$9):_xlfn.XLOOKUP(EDATE(CE$25,-1),'Recebíveis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contrato)")),0)*CE$12</f>
        <v>92187.729999999967</v>
      </c>
      <c r="CF26" s="7" cm="1">
        <f t="array" ref="CF26">IFERROR(SUMPRODUCT((_xlfn.XLOOKUP(EDATE(CF$25,-1),'Recebíveis Atuais - NeoService'!$N$6:$HF$6,'Recebíveis Atuais - NeoService'!$N$9:$HF$9):_xlfn.XLOOKUP(EDATE(CF$25,-1),'Recebíveis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contrato)")),0)*CF$12</f>
        <v>104028.27999999998</v>
      </c>
      <c r="CG26" s="7" cm="1">
        <f t="array" ref="CG26">IFERROR(SUMPRODUCT((_xlfn.XLOOKUP(EDATE(CG$25,-1),'Recebíveis Atuais - NeoService'!$N$6:$HF$6,'Recebíveis Atuais - NeoService'!$N$9:$HF$9):_xlfn.XLOOKUP(EDATE(CG$25,-1),'Recebíveis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contrato)")),0)*CG$12</f>
        <v>94050.76999999999</v>
      </c>
      <c r="CH26" s="7" cm="1">
        <f t="array" ref="CH26">IFERROR(SUMPRODUCT((_xlfn.XLOOKUP(EDATE(CH$25,-1),'Recebíveis Atuais - NeoService'!$N$6:$HF$6,'Recebíveis Atuais - NeoService'!$N$9:$HF$9):_xlfn.XLOOKUP(EDATE(CH$25,-1),'Recebíveis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contrato)")),0)*CH$12</f>
        <v>97912.729999999952</v>
      </c>
      <c r="CI26" s="7" cm="1">
        <f t="array" ref="CI26">IFERROR(SUMPRODUCT((_xlfn.XLOOKUP(EDATE(CI$25,-1),'Recebíveis Atuais - NeoService'!$N$6:$HF$6,'Recebíveis Atuais - NeoService'!$N$9:$HF$9):_xlfn.XLOOKUP(EDATE(CI$25,-1),'Recebíveis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contrato)")),0)*CI$12</f>
        <v>90588.21</v>
      </c>
      <c r="CJ26" s="7" cm="1">
        <f t="array" ref="CJ26">IFERROR(SUMPRODUCT((_xlfn.XLOOKUP(EDATE(CJ$25,-1),'Recebíveis Atuais - NeoService'!$N$6:$HF$6,'Recebíveis Atuais - NeoService'!$N$9:$HF$9):_xlfn.XLOOKUP(EDATE(CJ$25,-1),'Recebíveis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contrato)")),0)*CJ$12</f>
        <v>89392.19</v>
      </c>
      <c r="CK26" s="7" cm="1">
        <f t="array" ref="CK26">IFERROR(SUMPRODUCT((_xlfn.XLOOKUP(EDATE(CK$25,-1),'Recebíveis Atuais - NeoService'!$N$6:$HF$6,'Recebíveis Atuais - NeoService'!$N$9:$HF$9):_xlfn.XLOOKUP(EDATE(CK$25,-1),'Recebíveis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contrato)")),0)*CK$12</f>
        <v>89435.04</v>
      </c>
      <c r="CL26" s="7" cm="1">
        <f t="array" ref="CL26">IFERROR(SUMPRODUCT((_xlfn.XLOOKUP(EDATE(CL$25,-1),'Recebíveis Atuais - NeoService'!$N$6:$HF$6,'Recebíveis Atuais - NeoService'!$N$9:$HF$9):_xlfn.XLOOKUP(EDATE(CL$25,-1),'Recebíveis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contrato)")),0)*CL$12</f>
        <v>89397.12999999999</v>
      </c>
      <c r="CM26" s="7" cm="1">
        <f t="array" ref="CM26">IFERROR(SUMPRODUCT((_xlfn.XLOOKUP(EDATE(CM$25,-1),'Recebíveis Atuais - NeoService'!$N$6:$HF$6,'Recebíveis Atuais - NeoService'!$N$9:$HF$9):_xlfn.XLOOKUP(EDATE(CM$25,-1),'Recebíveis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contrato)")),0)*CM$12</f>
        <v>88923.449999999983</v>
      </c>
      <c r="CN26" s="7" cm="1">
        <f t="array" ref="CN26">IFERROR(SUMPRODUCT((_xlfn.XLOOKUP(EDATE(CN$25,-1),'Recebíveis Atuais - NeoService'!$N$6:$HF$6,'Recebíveis Atuais - NeoService'!$N$9:$HF$9):_xlfn.XLOOKUP(EDATE(CN$25,-1),'Recebíveis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contrato)")),0)*CN$12</f>
        <v>88933.739999999991</v>
      </c>
      <c r="CO26" s="7" cm="1">
        <f t="array" ref="CO26">IFERROR(SUMPRODUCT((_xlfn.XLOOKUP(EDATE(CO$25,-1),'Recebíveis Atuais - NeoService'!$N$6:$HF$6,'Recebíveis Atuais - NeoService'!$N$9:$HF$9):_xlfn.XLOOKUP(EDATE(CO$25,-1),'Recebíveis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contrato)")),0)*CO$12</f>
        <v>88944.109999999986</v>
      </c>
      <c r="CP26" s="7" cm="1">
        <f t="array" ref="CP26">IFERROR(SUMPRODUCT((_xlfn.XLOOKUP(EDATE(CP$25,-1),'Recebíveis Atuais - NeoService'!$N$6:$HF$6,'Recebíveis Atuais - NeoService'!$N$9:$HF$9):_xlfn.XLOOKUP(EDATE(CP$25,-1),'Recebíveis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contrato)")),0)*CP$12</f>
        <v>88954.52999999997</v>
      </c>
      <c r="CQ26" s="7" cm="1">
        <f t="array" ref="CQ26">IFERROR(SUMPRODUCT((_xlfn.XLOOKUP(EDATE(CQ$25,-1),'Recebíveis Atuais - NeoService'!$N$6:$HF$6,'Recebíveis Atuais - NeoService'!$N$9:$HF$9):_xlfn.XLOOKUP(EDATE(CQ$25,-1),'Recebíveis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contrato)")),0)*CQ$12</f>
        <v>89277.14999999998</v>
      </c>
      <c r="CR26" s="7" cm="1">
        <f t="array" ref="CR26">IFERROR(SUMPRODUCT((_xlfn.XLOOKUP(EDATE(CR$25,-1),'Recebíveis Atuais - NeoService'!$N$6:$HF$6,'Recebíveis Atuais - NeoService'!$N$9:$HF$9):_xlfn.XLOOKUP(EDATE(CR$25,-1),'Recebíveis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contrato)")),0)*CR$12</f>
        <v>89350.089999999982</v>
      </c>
      <c r="CS26" s="7" cm="1">
        <f t="array" ref="CS26">IFERROR(SUMPRODUCT((_xlfn.XLOOKUP(EDATE(CS$25,-1),'Recebíveis Atuais - NeoService'!$N$6:$HF$6,'Recebíveis Atuais - NeoService'!$N$9:$HF$9):_xlfn.XLOOKUP(EDATE(CS$25,-1),'Recebíveis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contrato)")),0)*CS$12</f>
        <v>89490.119999999952</v>
      </c>
      <c r="CT26" s="7" cm="1">
        <f t="array" ref="CT26">IFERROR(SUMPRODUCT((_xlfn.XLOOKUP(EDATE(CT$25,-1),'Recebíveis Atuais - NeoService'!$N$6:$HF$6,'Recebíveis Atuais - NeoService'!$N$9:$HF$9):_xlfn.XLOOKUP(EDATE(CT$25,-1),'Recebíveis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contrato)")),0)*CT$12</f>
        <v>95408.669999999984</v>
      </c>
      <c r="CU26" s="7" cm="1">
        <f t="array" ref="CU26">IFERROR(SUMPRODUCT((_xlfn.XLOOKUP(EDATE(CU$25,-1),'Recebíveis Atuais - NeoService'!$N$6:$HF$6,'Recebíveis Atuais - NeoService'!$N$9:$HF$9):_xlfn.XLOOKUP(EDATE(CU$25,-1),'Recebíveis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contrato)")),0)*CU$12</f>
        <v>89204.13999999997</v>
      </c>
      <c r="CV26" s="7" cm="1">
        <f t="array" ref="CV26">IFERROR(SUMPRODUCT((_xlfn.XLOOKUP(EDATE(CV$25,-1),'Recebíveis Atuais - NeoService'!$N$6:$HF$6,'Recebíveis Atuais - NeoService'!$N$9:$HF$9):_xlfn.XLOOKUP(EDATE(CV$25,-1),'Recebíveis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contrato)")),0)*CV$12</f>
        <v>89014.14</v>
      </c>
      <c r="CW26" s="7" cm="1">
        <f t="array" ref="CW26">IFERROR(SUMPRODUCT((_xlfn.XLOOKUP(EDATE(CW$25,-1),'Recebíveis Atuais - NeoService'!$N$6:$HF$6,'Recebíveis Atuais - NeoService'!$N$9:$HF$9):_xlfn.XLOOKUP(EDATE(CW$25,-1),'Recebíveis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contrato)")),0)*CW$12</f>
        <v>89025.05</v>
      </c>
      <c r="CX26" s="7" cm="1">
        <f t="array" ref="CX26">IFERROR(SUMPRODUCT((_xlfn.XLOOKUP(EDATE(CX$25,-1),'Recebíveis Atuais - NeoService'!$N$6:$HF$6,'Recebíveis Atuais - NeoService'!$N$9:$HF$9):_xlfn.XLOOKUP(EDATE(CX$25,-1),'Recebíveis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contrato)")),0)*CX$12</f>
        <v>89036.01999999999</v>
      </c>
      <c r="CY26" s="7" cm="1">
        <f t="array" ref="CY26">IFERROR(SUMPRODUCT((_xlfn.XLOOKUP(EDATE(CY$25,-1),'Recebíveis Atuais - NeoService'!$N$6:$HF$6,'Recebíveis Atuais - NeoService'!$N$9:$HF$9):_xlfn.XLOOKUP(EDATE(CY$25,-1),'Recebíveis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contrato)")),0)*CY$12</f>
        <v>87300.719999999987</v>
      </c>
      <c r="CZ26" s="7" cm="1">
        <f t="array" ref="CZ26">IFERROR(SUMPRODUCT((_xlfn.XLOOKUP(EDATE(CZ$25,-1),'Recebíveis Atuais - NeoService'!$N$6:$HF$6,'Recebíveis Atuais - NeoService'!$N$9:$HF$9):_xlfn.XLOOKUP(EDATE(CZ$25,-1),'Recebíveis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contrato)")),0)*CZ$12</f>
        <v>84062.760000000024</v>
      </c>
      <c r="DA26" s="7" cm="1">
        <f t="array" ref="DA26">IFERROR(SUMPRODUCT((_xlfn.XLOOKUP(EDATE(DA$25,-1),'Recebíveis Atuais - NeoService'!$N$6:$HF$6,'Recebíveis Atuais - NeoService'!$N$9:$HF$9):_xlfn.XLOOKUP(EDATE(DA$25,-1),'Recebíveis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contrato)")),0)*DA$12</f>
        <v>83151.710000000006</v>
      </c>
      <c r="DB26" s="7" cm="1">
        <f t="array" ref="DB26">IFERROR(SUMPRODUCT((_xlfn.XLOOKUP(EDATE(DB$25,-1),'Recebíveis Atuais - NeoService'!$N$6:$HF$6,'Recebíveis Atuais - NeoService'!$N$9:$HF$9):_xlfn.XLOOKUP(EDATE(DB$25,-1),'Recebíveis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contrato)")),0)*DB$12</f>
        <v>82677.960000000006</v>
      </c>
      <c r="DC26" s="7" cm="1">
        <f t="array" ref="DC26">IFERROR(SUMPRODUCT((_xlfn.XLOOKUP(EDATE(DC$25,-1),'Recebíveis Atuais - NeoService'!$N$6:$HF$6,'Recebíveis Atuais - NeoService'!$N$9:$HF$9):_xlfn.XLOOKUP(EDATE(DC$25,-1),'Recebíveis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contrato)")),0)*DC$12</f>
        <v>79701.540000000023</v>
      </c>
      <c r="DD26" s="7" cm="1">
        <f t="array" ref="DD26">IFERROR(SUMPRODUCT((_xlfn.XLOOKUP(EDATE(DD$25,-1),'Recebíveis Atuais - NeoService'!$N$6:$HF$6,'Recebíveis Atuais - NeoService'!$N$9:$HF$9):_xlfn.XLOOKUP(EDATE(DD$25,-1),'Recebíveis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contrato)")),0)*DD$12</f>
        <v>79186.620000000024</v>
      </c>
      <c r="DE26" s="7" cm="1">
        <f t="array" ref="DE26">IFERROR(SUMPRODUCT((_xlfn.XLOOKUP(EDATE(DE$25,-1),'Recebíveis Atuais - NeoService'!$N$6:$HF$6,'Recebíveis Atuais - NeoService'!$N$9:$HF$9):_xlfn.XLOOKUP(EDATE(DE$25,-1),'Recebíveis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contrato)")),0)*DE$12</f>
        <v>78728.47000000003</v>
      </c>
      <c r="DF26" s="7" cm="1">
        <f t="array" ref="DF26">IFERROR(SUMPRODUCT((_xlfn.XLOOKUP(EDATE(DF$25,-1),'Recebíveis Atuais - NeoService'!$N$6:$HF$6,'Recebíveis Atuais - NeoService'!$N$9:$HF$9):_xlfn.XLOOKUP(EDATE(DF$25,-1),'Recebíveis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contrato)")),0)*DF$12</f>
        <v>82513.279999999999</v>
      </c>
      <c r="DG26" s="7" cm="1">
        <f t="array" ref="DG26">IFERROR(SUMPRODUCT((_xlfn.XLOOKUP(EDATE(DG$25,-1),'Recebíveis Atuais - NeoService'!$N$6:$HF$6,'Recebíveis Atuais - NeoService'!$N$9:$HF$9):_xlfn.XLOOKUP(EDATE(DG$25,-1),'Recebíveis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contrato)")),0)*DG$12</f>
        <v>79045.99000000002</v>
      </c>
      <c r="DH26" s="7" cm="1">
        <f t="array" ref="DH26">IFERROR(SUMPRODUCT((_xlfn.XLOOKUP(EDATE(DH$25,-1),'Recebíveis Atuais - NeoService'!$N$6:$HF$6,'Recebíveis Atuais - NeoService'!$N$9:$HF$9):_xlfn.XLOOKUP(EDATE(DH$25,-1),'Recebíveis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contrato)")),0)*DH$12</f>
        <v>78803.700000000012</v>
      </c>
      <c r="DI26" s="7" cm="1">
        <f t="array" ref="DI26">IFERROR(SUMPRODUCT((_xlfn.XLOOKUP(EDATE(DI$25,-1),'Recebíveis Atuais - NeoService'!$N$6:$HF$6,'Recebíveis Atuais - NeoService'!$N$9:$HF$9):_xlfn.XLOOKUP(EDATE(DI$25,-1),'Recebíveis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contrato)")),0)*DI$12</f>
        <v>78815.490000000005</v>
      </c>
      <c r="DJ26" s="7" cm="1">
        <f t="array" ref="DJ26">IFERROR(SUMPRODUCT((_xlfn.XLOOKUP(EDATE(DJ$25,-1),'Recebíveis Atuais - NeoService'!$N$6:$HF$6,'Recebíveis Atuais - NeoService'!$N$9:$HF$9):_xlfn.XLOOKUP(EDATE(DJ$25,-1),'Recebíveis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contrato)")),0)*DJ$12</f>
        <v>77745.750000000015</v>
      </c>
      <c r="DK26" s="7" cm="1">
        <f t="array" ref="DK26">IFERROR(SUMPRODUCT((_xlfn.XLOOKUP(EDATE(DK$25,-1),'Recebíveis Atuais - NeoService'!$N$6:$HF$6,'Recebíveis Atuais - NeoService'!$N$9:$HF$9):_xlfn.XLOOKUP(EDATE(DK$25,-1),'Recebíveis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contrato)")),0)*DK$12</f>
        <v>76660.56</v>
      </c>
      <c r="DL26" s="7" cm="1">
        <f t="array" ref="DL26">IFERROR(SUMPRODUCT((_xlfn.XLOOKUP(EDATE(DL$25,-1),'Recebíveis Atuais - NeoService'!$N$6:$HF$6,'Recebíveis Atuais - NeoService'!$N$9:$HF$9):_xlfn.XLOOKUP(EDATE(DL$25,-1),'Recebíveis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contrato)")),0)*DL$12</f>
        <v>76529.640000000014</v>
      </c>
      <c r="DM26" s="7" cm="1">
        <f t="array" ref="DM26">IFERROR(SUMPRODUCT((_xlfn.XLOOKUP(EDATE(DM$25,-1),'Recebíveis Atuais - NeoService'!$N$6:$HF$6,'Recebíveis Atuais - NeoService'!$N$9:$HF$9):_xlfn.XLOOKUP(EDATE(DM$25,-1),'Recebíveis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contrato)")),0)*DM$12</f>
        <v>73664.940000000031</v>
      </c>
      <c r="DN26" s="7" cm="1">
        <f t="array" ref="DN26">IFERROR(SUMPRODUCT((_xlfn.XLOOKUP(EDATE(DN$25,-1),'Recebíveis Atuais - NeoService'!$N$6:$HF$6,'Recebíveis Atuais - NeoService'!$N$9:$HF$9):_xlfn.XLOOKUP(EDATE(DN$25,-1),'Recebíveis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contrato)")),0)*DN$12</f>
        <v>73677.120000000024</v>
      </c>
      <c r="DO26" s="7" cm="1">
        <f t="array" ref="DO26">IFERROR(SUMPRODUCT((_xlfn.XLOOKUP(EDATE(DO$25,-1),'Recebíveis Atuais - NeoService'!$N$6:$HF$6,'Recebíveis Atuais - NeoService'!$N$9:$HF$9):_xlfn.XLOOKUP(EDATE(DO$25,-1),'Recebíveis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contrato)")),0)*DO$12</f>
        <v>74041.140000000029</v>
      </c>
      <c r="DP26" s="7" cm="1">
        <f t="array" ref="DP26">IFERROR(SUMPRODUCT((_xlfn.XLOOKUP(EDATE(DP$25,-1),'Recebíveis Atuais - NeoService'!$N$6:$HF$6,'Recebíveis Atuais - NeoService'!$N$9:$HF$9):_xlfn.XLOOKUP(EDATE(DP$25,-1),'Recebíveis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contrato)")),0)*DP$12</f>
        <v>74123.800000000032</v>
      </c>
      <c r="DQ26" s="7" cm="1">
        <f t="array" ref="DQ26">IFERROR(SUMPRODUCT((_xlfn.XLOOKUP(EDATE(DQ$25,-1),'Recebíveis Atuais - NeoService'!$N$6:$HF$6,'Recebíveis Atuais - NeoService'!$N$9:$HF$9):_xlfn.XLOOKUP(EDATE(DQ$25,-1),'Recebíveis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contrato)")),0)*DQ$12</f>
        <v>74287.380000000019</v>
      </c>
      <c r="DR26" s="7" cm="1">
        <f t="array" ref="DR26">IFERROR(SUMPRODUCT((_xlfn.XLOOKUP(EDATE(DR$25,-1),'Recebíveis Atuais - NeoService'!$N$6:$HF$6,'Recebíveis Atuais - NeoService'!$N$9:$HF$9):_xlfn.XLOOKUP(EDATE(DR$25,-1),'Recebíveis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contrato)")),0)*DR$12</f>
        <v>74535.670000000027</v>
      </c>
      <c r="DS26" s="7" cm="1">
        <f t="array" ref="DS26">IFERROR(SUMPRODUCT((_xlfn.XLOOKUP(EDATE(DS$25,-1),'Recebíveis Atuais - NeoService'!$N$6:$HF$6,'Recebíveis Atuais - NeoService'!$N$9:$HF$9):_xlfn.XLOOKUP(EDATE(DS$25,-1),'Recebíveis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contrato)")),0)*DS$12</f>
        <v>74927.580000000031</v>
      </c>
      <c r="DT26" s="7" cm="1">
        <f t="array" ref="DT26">IFERROR(SUMPRODUCT((_xlfn.XLOOKUP(EDATE(DT$25,-1),'Recebíveis Atuais - NeoService'!$N$6:$HF$6,'Recebíveis Atuais - NeoService'!$N$9:$HF$9):_xlfn.XLOOKUP(EDATE(DT$25,-1),'Recebíveis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contrato)")),0)*DT$12</f>
        <v>75225.010000000024</v>
      </c>
      <c r="DU26" s="7" cm="1">
        <f t="array" ref="DU26">IFERROR(SUMPRODUCT((_xlfn.XLOOKUP(EDATE(DU$25,-1),'Recebíveis Atuais - NeoService'!$N$6:$HF$6,'Recebíveis Atuais - NeoService'!$N$9:$HF$9):_xlfn.XLOOKUP(EDATE(DU$25,-1),'Recebíveis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contrato)")),0)*DU$12</f>
        <v>75237.750000000015</v>
      </c>
      <c r="DV26" s="7" cm="1">
        <f t="array" ref="DV26">IFERROR(SUMPRODUCT((_xlfn.XLOOKUP(EDATE(DV$25,-1),'Recebíveis Atuais - NeoService'!$N$6:$HF$6,'Recebíveis Atuais - NeoService'!$N$9:$HF$9):_xlfn.XLOOKUP(EDATE(DV$25,-1),'Recebíveis Atuais - NeoService'!$N$6:$HF$6,'Recebíveis Atuais - NeoService'!$N$5314:$HF$5314)),N('Recebíveis Atuais - NeoService'!$K$9:$K$5314="Não"),N('Recebíveis Atuais - NeoService'!$B$9:$B$5314=$B26),N('Recebíveis Atuais - NeoService'!$J$9:$J$5314&lt;&gt;"Não Auditado (Pendente contrato)")),0)*DV$12</f>
        <v>75250.590000000011</v>
      </c>
    </row>
    <row r="27" spans="2:126" s="28" customFormat="1" ht="14.45" hidden="1" customHeight="1" outlineLevel="1" x14ac:dyDescent="0.25">
      <c r="B27" s="27" t="str">
        <f>B17</f>
        <v>RIVIERA</v>
      </c>
      <c r="C27" s="115">
        <f t="shared" ref="C27:C28" si="18">SUM(G27:DV27)</f>
        <v>12862191.76</v>
      </c>
      <c r="D27" s="115"/>
      <c r="E27" s="116">
        <f>NPV($G$11,Resumo!G27:DV27)</f>
        <v>8398628.2067794185</v>
      </c>
      <c r="F27" s="116"/>
      <c r="G27" s="7" cm="1">
        <f t="array" ref="G27">IFERROR(SUMPRODUCT((_xlfn.XLOOKUP(EDATE(G$25,-1),'Recebíveis Atuais - NeoService'!$N$6:$HF$6,'Recebíveis Atuais - NeoService'!$N$9:$HF$9):_xlfn.XLOOKUP(EDATE(G$25,-1),'Recebíveis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contrato)")),0)*G$12</f>
        <v>180142.9</v>
      </c>
      <c r="H27" s="7" cm="1">
        <f t="array" ref="H27">IFERROR(SUMPRODUCT((_xlfn.XLOOKUP(EDATE(H$25,-1),'Recebíveis Atuais - NeoService'!$N$6:$HF$6,'Recebíveis Atuais - NeoService'!$N$9:$HF$9):_xlfn.XLOOKUP(EDATE(H$25,-1),'Recebíveis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contrato)")),0)*H$12</f>
        <v>191669.80999999994</v>
      </c>
      <c r="I27" s="7" cm="1">
        <f t="array" ref="I27">IFERROR(SUMPRODUCT((_xlfn.XLOOKUP(EDATE(I$25,-1),'Recebíveis Atuais - NeoService'!$N$6:$HF$6,'Recebíveis Atuais - NeoService'!$N$9:$HF$9):_xlfn.XLOOKUP(EDATE(I$25,-1),'Recebíveis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contrato)")),0)*I$12</f>
        <v>174946.33000000002</v>
      </c>
      <c r="J27" s="7" cm="1">
        <f t="array" ref="J27">IFERROR(SUMPRODUCT((_xlfn.XLOOKUP(EDATE(J$25,-1),'Recebíveis Atuais - NeoService'!$N$6:$HF$6,'Recebíveis Atuais - NeoService'!$N$9:$HF$9):_xlfn.XLOOKUP(EDATE(J$25,-1),'Recebíveis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contrato)")),0)*J$12</f>
        <v>180872.75999999998</v>
      </c>
      <c r="K27" s="7" cm="1">
        <f t="array" ref="K27">IFERROR(SUMPRODUCT((_xlfn.XLOOKUP(EDATE(K$25,-1),'Recebíveis Atuais - NeoService'!$N$6:$HF$6,'Recebíveis Atuais - NeoService'!$N$9:$HF$9):_xlfn.XLOOKUP(EDATE(K$25,-1),'Recebíveis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contrato)")),0)*K$12</f>
        <v>186026.63</v>
      </c>
      <c r="L27" s="7" cm="1">
        <f t="array" ref="L27">IFERROR(SUMPRODUCT((_xlfn.XLOOKUP(EDATE(L$25,-1),'Recebíveis Atuais - NeoService'!$N$6:$HF$6,'Recebíveis Atuais - NeoService'!$N$9:$HF$9):_xlfn.XLOOKUP(EDATE(L$25,-1),'Recebíveis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contrato)")),0)*L$12</f>
        <v>175063.12</v>
      </c>
      <c r="M27" s="7" cm="1">
        <f t="array" ref="M27">IFERROR(SUMPRODUCT((_xlfn.XLOOKUP(EDATE(M$25,-1),'Recebíveis Atuais - NeoService'!$N$6:$HF$6,'Recebíveis Atuais - NeoService'!$N$9:$HF$9):_xlfn.XLOOKUP(EDATE(M$25,-1),'Recebíveis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contrato)")),0)*M$12</f>
        <v>183411.88999999996</v>
      </c>
      <c r="N27" s="7" cm="1">
        <f t="array" ref="N27">IFERROR(SUMPRODUCT((_xlfn.XLOOKUP(EDATE(N$25,-1),'Recebíveis Atuais - NeoService'!$N$6:$HF$6,'Recebíveis Atuais - NeoService'!$N$9:$HF$9):_xlfn.XLOOKUP(EDATE(N$25,-1),'Recebíveis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contrato)")),0)*N$12</f>
        <v>187921.74999999991</v>
      </c>
      <c r="O27" s="7" cm="1">
        <f t="array" ref="O27">IFERROR(SUMPRODUCT((_xlfn.XLOOKUP(EDATE(O$25,-1),'Recebíveis Atuais - NeoService'!$N$6:$HF$6,'Recebíveis Atuais - NeoService'!$N$9:$HF$9):_xlfn.XLOOKUP(EDATE(O$25,-1),'Recebíveis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contrato)")),0)*O$12</f>
        <v>174739.55</v>
      </c>
      <c r="P27" s="7" cm="1">
        <f t="array" ref="P27">IFERROR(SUMPRODUCT((_xlfn.XLOOKUP(EDATE(P$25,-1),'Recebíveis Atuais - NeoService'!$N$6:$HF$6,'Recebíveis Atuais - NeoService'!$N$9:$HF$9):_xlfn.XLOOKUP(EDATE(P$25,-1),'Recebíveis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contrato)")),0)*P$12</f>
        <v>176928.91</v>
      </c>
      <c r="Q27" s="7" cm="1">
        <f t="array" ref="Q27">IFERROR(SUMPRODUCT((_xlfn.XLOOKUP(EDATE(Q$25,-1),'Recebíveis Atuais - NeoService'!$N$6:$HF$6,'Recebíveis Atuais - NeoService'!$N$9:$HF$9):_xlfn.XLOOKUP(EDATE(Q$25,-1),'Recebíveis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contrato)")),0)*Q$12</f>
        <v>172726.40999999997</v>
      </c>
      <c r="R27" s="7" cm="1">
        <f t="array" ref="R27">IFERROR(SUMPRODUCT((_xlfn.XLOOKUP(EDATE(R$25,-1),'Recebíveis Atuais - NeoService'!$N$6:$HF$6,'Recebíveis Atuais - NeoService'!$N$9:$HF$9):_xlfn.XLOOKUP(EDATE(R$25,-1),'Recebíveis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contrato)")),0)*R$12</f>
        <v>176077.52</v>
      </c>
      <c r="S27" s="7" cm="1">
        <f t="array" ref="S27">IFERROR(SUMPRODUCT((_xlfn.XLOOKUP(EDATE(S$25,-1),'Recebíveis Atuais - NeoService'!$N$6:$HF$6,'Recebíveis Atuais - NeoService'!$N$9:$HF$9):_xlfn.XLOOKUP(EDATE(S$25,-1),'Recebíveis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contrato)")),0)*S$12</f>
        <v>181211.43000000005</v>
      </c>
      <c r="T27" s="7" cm="1">
        <f t="array" ref="T27">IFERROR(SUMPRODUCT((_xlfn.XLOOKUP(EDATE(T$25,-1),'Recebíveis Atuais - NeoService'!$N$6:$HF$6,'Recebíveis Atuais - NeoService'!$N$9:$HF$9):_xlfn.XLOOKUP(EDATE(T$25,-1),'Recebíveis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contrato)")),0)*T$12</f>
        <v>174149.58000000002</v>
      </c>
      <c r="U27" s="7" cm="1">
        <f t="array" ref="U27">IFERROR(SUMPRODUCT((_xlfn.XLOOKUP(EDATE(U$25,-1),'Recebíveis Atuais - NeoService'!$N$6:$HF$6,'Recebíveis Atuais - NeoService'!$N$9:$HF$9):_xlfn.XLOOKUP(EDATE(U$25,-1),'Recebíveis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contrato)")),0)*U$12</f>
        <v>164014.71</v>
      </c>
      <c r="V27" s="7" cm="1">
        <f t="array" ref="V27">IFERROR(SUMPRODUCT((_xlfn.XLOOKUP(EDATE(V$25,-1),'Recebíveis Atuais - NeoService'!$N$6:$HF$6,'Recebíveis Atuais - NeoService'!$N$9:$HF$9):_xlfn.XLOOKUP(EDATE(V$25,-1),'Recebíveis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contrato)")),0)*V$12</f>
        <v>172491.37</v>
      </c>
      <c r="W27" s="7" cm="1">
        <f t="array" ref="W27">IFERROR(SUMPRODUCT((_xlfn.XLOOKUP(EDATE(W$25,-1),'Recebíveis Atuais - NeoService'!$N$6:$HF$6,'Recebíveis Atuais - NeoService'!$N$9:$HF$9):_xlfn.XLOOKUP(EDATE(W$25,-1),'Recebíveis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contrato)")),0)*W$12</f>
        <v>184307.86000000002</v>
      </c>
      <c r="X27" s="7" cm="1">
        <f t="array" ref="X27">IFERROR(SUMPRODUCT((_xlfn.XLOOKUP(EDATE(X$25,-1),'Recebíveis Atuais - NeoService'!$N$6:$HF$6,'Recebíveis Atuais - NeoService'!$N$9:$HF$9):_xlfn.XLOOKUP(EDATE(X$25,-1),'Recebíveis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contrato)")),0)*X$12</f>
        <v>158817.59000000005</v>
      </c>
      <c r="Y27" s="7" cm="1">
        <f t="array" ref="Y27">IFERROR(SUMPRODUCT((_xlfn.XLOOKUP(EDATE(Y$25,-1),'Recebíveis Atuais - NeoService'!$N$6:$HF$6,'Recebíveis Atuais - NeoService'!$N$9:$HF$9):_xlfn.XLOOKUP(EDATE(Y$25,-1),'Recebíveis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contrato)")),0)*Y$12</f>
        <v>158934.43000000005</v>
      </c>
      <c r="Z27" s="7" cm="1">
        <f t="array" ref="Z27">IFERROR(SUMPRODUCT((_xlfn.XLOOKUP(EDATE(Z$25,-1),'Recebíveis Atuais - NeoService'!$N$6:$HF$6,'Recebíveis Atuais - NeoService'!$N$9:$HF$9):_xlfn.XLOOKUP(EDATE(Z$25,-1),'Recebíveis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contrato)")),0)*Z$12</f>
        <v>172341.07</v>
      </c>
      <c r="AA27" s="7" cm="1">
        <f t="array" ref="AA27">IFERROR(SUMPRODUCT((_xlfn.XLOOKUP(EDATE(AA$25,-1),'Recebíveis Atuais - NeoService'!$N$6:$HF$6,'Recebíveis Atuais - NeoService'!$N$9:$HF$9):_xlfn.XLOOKUP(EDATE(AA$25,-1),'Recebíveis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contrato)")),0)*AA$12</f>
        <v>159171.35</v>
      </c>
      <c r="AB27" s="7" cm="1">
        <f t="array" ref="AB27">IFERROR(SUMPRODUCT((_xlfn.XLOOKUP(EDATE(AB$25,-1),'Recebíveis Atuais - NeoService'!$N$6:$HF$6,'Recebíveis Atuais - NeoService'!$N$9:$HF$9):_xlfn.XLOOKUP(EDATE(AB$25,-1),'Recebíveis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contrato)")),0)*AB$12</f>
        <v>168175.90000000002</v>
      </c>
      <c r="AC27" s="7" cm="1">
        <f t="array" ref="AC27">IFERROR(SUMPRODUCT((_xlfn.XLOOKUP(EDATE(AC$25,-1),'Recebíveis Atuais - NeoService'!$N$6:$HF$6,'Recebíveis Atuais - NeoService'!$N$9:$HF$9):_xlfn.XLOOKUP(EDATE(AC$25,-1),'Recebíveis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contrato)")),0)*AC$12</f>
        <v>156428.45000000004</v>
      </c>
      <c r="AD27" s="7" cm="1">
        <f t="array" ref="AD27">IFERROR(SUMPRODUCT((_xlfn.XLOOKUP(EDATE(AD$25,-1),'Recebíveis Atuais - NeoService'!$N$6:$HF$6,'Recebíveis Atuais - NeoService'!$N$9:$HF$9):_xlfn.XLOOKUP(EDATE(AD$25,-1),'Recebíveis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contrato)")),0)*AD$12</f>
        <v>153693.12000000005</v>
      </c>
      <c r="AE27" s="7" cm="1">
        <f t="array" ref="AE27">IFERROR(SUMPRODUCT((_xlfn.XLOOKUP(EDATE(AE$25,-1),'Recebíveis Atuais - NeoService'!$N$6:$HF$6,'Recebíveis Atuais - NeoService'!$N$9:$HF$9):_xlfn.XLOOKUP(EDATE(AE$25,-1),'Recebíveis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contrato)")),0)*AE$12</f>
        <v>162177.87000000005</v>
      </c>
      <c r="AF27" s="7" cm="1">
        <f t="array" ref="AF27">IFERROR(SUMPRODUCT((_xlfn.XLOOKUP(EDATE(AF$25,-1),'Recebíveis Atuais - NeoService'!$N$6:$HF$6,'Recebíveis Atuais - NeoService'!$N$9:$HF$9):_xlfn.XLOOKUP(EDATE(AF$25,-1),'Recebíveis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contrato)")),0)*AF$12</f>
        <v>152939.74000000008</v>
      </c>
      <c r="AG27" s="7" cm="1">
        <f t="array" ref="AG27">IFERROR(SUMPRODUCT((_xlfn.XLOOKUP(EDATE(AG$25,-1),'Recebíveis Atuais - NeoService'!$N$6:$HF$6,'Recebíveis Atuais - NeoService'!$N$9:$HF$9):_xlfn.XLOOKUP(EDATE(AG$25,-1),'Recebíveis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contrato)")),0)*AG$12</f>
        <v>143084.27000000008</v>
      </c>
      <c r="AH27" s="7" cm="1">
        <f t="array" ref="AH27">IFERROR(SUMPRODUCT((_xlfn.XLOOKUP(EDATE(AH$25,-1),'Recebíveis Atuais - NeoService'!$N$6:$HF$6,'Recebíveis Atuais - NeoService'!$N$9:$HF$9):_xlfn.XLOOKUP(EDATE(AH$25,-1),'Recebíveis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contrato)")),0)*AH$12</f>
        <v>142689.80000000005</v>
      </c>
      <c r="AI27" s="7" cm="1">
        <f t="array" ref="AI27">IFERROR(SUMPRODUCT((_xlfn.XLOOKUP(EDATE(AI$25,-1),'Recebíveis Atuais - NeoService'!$N$6:$HF$6,'Recebíveis Atuais - NeoService'!$N$9:$HF$9):_xlfn.XLOOKUP(EDATE(AI$25,-1),'Recebíveis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contrato)")),0)*AI$12</f>
        <v>145635.24000000008</v>
      </c>
      <c r="AJ27" s="7" cm="1">
        <f t="array" ref="AJ27">IFERROR(SUMPRODUCT((_xlfn.XLOOKUP(EDATE(AJ$25,-1),'Recebíveis Atuais - NeoService'!$N$6:$HF$6,'Recebíveis Atuais - NeoService'!$N$9:$HF$9):_xlfn.XLOOKUP(EDATE(AJ$25,-1),'Recebíveis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contrato)")),0)*AJ$12</f>
        <v>134584.25</v>
      </c>
      <c r="AK27" s="7" cm="1">
        <f t="array" ref="AK27">IFERROR(SUMPRODUCT((_xlfn.XLOOKUP(EDATE(AK$25,-1),'Recebíveis Atuais - NeoService'!$N$6:$HF$6,'Recebíveis Atuais - NeoService'!$N$9:$HF$9):_xlfn.XLOOKUP(EDATE(AK$25,-1),'Recebíveis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contrato)")),0)*AK$12</f>
        <v>134714.77000000005</v>
      </c>
      <c r="AL27" s="7" cm="1">
        <f t="array" ref="AL27">IFERROR(SUMPRODUCT((_xlfn.XLOOKUP(EDATE(AL$25,-1),'Recebíveis Atuais - NeoService'!$N$6:$HF$6,'Recebíveis Atuais - NeoService'!$N$9:$HF$9):_xlfn.XLOOKUP(EDATE(AL$25,-1),'Recebíveis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contrato)")),0)*AL$12</f>
        <v>144236.44000000006</v>
      </c>
      <c r="AM27" s="7" cm="1">
        <f t="array" ref="AM27">IFERROR(SUMPRODUCT((_xlfn.XLOOKUP(EDATE(AM$25,-1),'Recebíveis Atuais - NeoService'!$N$6:$HF$6,'Recebíveis Atuais - NeoService'!$N$9:$HF$9):_xlfn.XLOOKUP(EDATE(AM$25,-1),'Recebíveis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contrato)")),0)*AM$12</f>
        <v>129321.11000000004</v>
      </c>
      <c r="AN27" s="7" cm="1">
        <f t="array" ref="AN27">IFERROR(SUMPRODUCT((_xlfn.XLOOKUP(EDATE(AN$25,-1),'Recebíveis Atuais - NeoService'!$N$6:$HF$6,'Recebíveis Atuais - NeoService'!$N$9:$HF$9):_xlfn.XLOOKUP(EDATE(AN$25,-1),'Recebíveis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contrato)")),0)*AN$12</f>
        <v>120960.24000000005</v>
      </c>
      <c r="AO27" s="7" cm="1">
        <f t="array" ref="AO27">IFERROR(SUMPRODUCT((_xlfn.XLOOKUP(EDATE(AO$25,-1),'Recebíveis Atuais - NeoService'!$N$6:$HF$6,'Recebíveis Atuais - NeoService'!$N$9:$HF$9):_xlfn.XLOOKUP(EDATE(AO$25,-1),'Recebíveis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contrato)")),0)*AO$12</f>
        <v>121095.69000000003</v>
      </c>
      <c r="AP27" s="7" cm="1">
        <f t="array" ref="AP27">IFERROR(SUMPRODUCT((_xlfn.XLOOKUP(EDATE(AP$25,-1),'Recebíveis Atuais - NeoService'!$N$6:$HF$6,'Recebíveis Atuais - NeoService'!$N$9:$HF$9):_xlfn.XLOOKUP(EDATE(AP$25,-1),'Recebíveis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contrato)")),0)*AP$12</f>
        <v>121232.40000000004</v>
      </c>
      <c r="AQ27" s="7" cm="1">
        <f t="array" ref="AQ27">IFERROR(SUMPRODUCT((_xlfn.XLOOKUP(EDATE(AQ$25,-1),'Recebíveis Atuais - NeoService'!$N$6:$HF$6,'Recebíveis Atuais - NeoService'!$N$9:$HF$9):_xlfn.XLOOKUP(EDATE(AQ$25,-1),'Recebíveis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contrato)")),0)*AQ$12</f>
        <v>140897.0500000001</v>
      </c>
      <c r="AR27" s="7" cm="1">
        <f t="array" ref="AR27">IFERROR(SUMPRODUCT((_xlfn.XLOOKUP(EDATE(AR$25,-1),'Recebíveis Atuais - NeoService'!$N$6:$HF$6,'Recebíveis Atuais - NeoService'!$N$9:$HF$9):_xlfn.XLOOKUP(EDATE(AR$25,-1),'Recebíveis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contrato)")),0)*AR$12</f>
        <v>131757.08000000002</v>
      </c>
      <c r="AS27" s="7" cm="1">
        <f t="array" ref="AS27">IFERROR(SUMPRODUCT((_xlfn.XLOOKUP(EDATE(AS$25,-1),'Recebíveis Atuais - NeoService'!$N$6:$HF$6,'Recebíveis Atuais - NeoService'!$N$9:$HF$9):_xlfn.XLOOKUP(EDATE(AS$25,-1),'Recebíveis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contrato)")),0)*AS$12</f>
        <v>121650.17000000003</v>
      </c>
      <c r="AT27" s="7" cm="1">
        <f t="array" ref="AT27">IFERROR(SUMPRODUCT((_xlfn.XLOOKUP(EDATE(AT$25,-1),'Recebíveis Atuais - NeoService'!$N$6:$HF$6,'Recebíveis Atuais - NeoService'!$N$9:$HF$9):_xlfn.XLOOKUP(EDATE(AT$25,-1),'Recebíveis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contrato)")),0)*AT$12</f>
        <v>127426.21000000002</v>
      </c>
      <c r="AU27" s="7" cm="1">
        <f t="array" ref="AU27">IFERROR(SUMPRODUCT((_xlfn.XLOOKUP(EDATE(AU$25,-1),'Recebíveis Atuais - NeoService'!$N$6:$HF$6,'Recebíveis Atuais - NeoService'!$N$9:$HF$9):_xlfn.XLOOKUP(EDATE(AU$25,-1),'Recebíveis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contrato)")),0)*AU$12</f>
        <v>130386.72000000002</v>
      </c>
      <c r="AV27" s="7" cm="1">
        <f t="array" ref="AV27">IFERROR(SUMPRODUCT((_xlfn.XLOOKUP(EDATE(AV$25,-1),'Recebíveis Atuais - NeoService'!$N$6:$HF$6,'Recebíveis Atuais - NeoService'!$N$9:$HF$9):_xlfn.XLOOKUP(EDATE(AV$25,-1),'Recebíveis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contrato)")),0)*AV$12</f>
        <v>122702.13000000003</v>
      </c>
      <c r="AW27" s="7" cm="1">
        <f t="array" ref="AW27">IFERROR(SUMPRODUCT((_xlfn.XLOOKUP(EDATE(AW$25,-1),'Recebíveis Atuais - NeoService'!$N$6:$HF$6,'Recebíveis Atuais - NeoService'!$N$9:$HF$9):_xlfn.XLOOKUP(EDATE(AW$25,-1),'Recebíveis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contrato)")),0)*AW$12</f>
        <v>114169.04000000001</v>
      </c>
      <c r="AX27" s="7" cm="1">
        <f t="array" ref="AX27">IFERROR(SUMPRODUCT((_xlfn.XLOOKUP(EDATE(AX$25,-1),'Recebíveis Atuais - NeoService'!$N$6:$HF$6,'Recebíveis Atuais - NeoService'!$N$9:$HF$9):_xlfn.XLOOKUP(EDATE(AX$25,-1),'Recebíveis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contrato)")),0)*AX$12</f>
        <v>118781.90000000002</v>
      </c>
      <c r="AY27" s="7" cm="1">
        <f t="array" ref="AY27">IFERROR(SUMPRODUCT((_xlfn.XLOOKUP(EDATE(AY$25,-1),'Recebíveis Atuais - NeoService'!$N$6:$HF$6,'Recebíveis Atuais - NeoService'!$N$9:$HF$9):_xlfn.XLOOKUP(EDATE(AY$25,-1),'Recebíveis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contrato)")),0)*AY$12</f>
        <v>109464.23</v>
      </c>
      <c r="AZ27" s="7" cm="1">
        <f t="array" ref="AZ27">IFERROR(SUMPRODUCT((_xlfn.XLOOKUP(EDATE(AZ$25,-1),'Recebíveis Atuais - NeoService'!$N$6:$HF$6,'Recebíveis Atuais - NeoService'!$N$9:$HF$9):_xlfn.XLOOKUP(EDATE(AZ$25,-1),'Recebíveis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contrato)")),0)*AZ$12</f>
        <v>109614.18000000001</v>
      </c>
      <c r="BA27" s="7" cm="1">
        <f t="array" ref="BA27">IFERROR(SUMPRODUCT((_xlfn.XLOOKUP(EDATE(BA$25,-1),'Recebíveis Atuais - NeoService'!$N$6:$HF$6,'Recebíveis Atuais - NeoService'!$N$9:$HF$9):_xlfn.XLOOKUP(EDATE(BA$25,-1),'Recebíveis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contrato)")),0)*BA$12</f>
        <v>106778.75000000001</v>
      </c>
      <c r="BB27" s="7" cm="1">
        <f t="array" ref="BB27">IFERROR(SUMPRODUCT((_xlfn.XLOOKUP(EDATE(BB$25,-1),'Recebíveis Atuais - NeoService'!$N$6:$HF$6,'Recebíveis Atuais - NeoService'!$N$9:$HF$9):_xlfn.XLOOKUP(EDATE(BB$25,-1),'Recebíveis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contrato)")),0)*BB$12</f>
        <v>106931.46999999999</v>
      </c>
      <c r="BC27" s="7" cm="1">
        <f t="array" ref="BC27">IFERROR(SUMPRODUCT((_xlfn.XLOOKUP(EDATE(BC$25,-1),'Recebíveis Atuais - NeoService'!$N$6:$HF$6,'Recebíveis Atuais - NeoService'!$N$9:$HF$9):_xlfn.XLOOKUP(EDATE(BC$25,-1),'Recebíveis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contrato)")),0)*BC$12</f>
        <v>120993.45999999999</v>
      </c>
      <c r="BD27" s="7" cm="1">
        <f t="array" ref="BD27">IFERROR(SUMPRODUCT((_xlfn.XLOOKUP(EDATE(BD$25,-1),'Recebíveis Atuais - NeoService'!$N$6:$HF$6,'Recebíveis Atuais - NeoService'!$N$9:$HF$9):_xlfn.XLOOKUP(EDATE(BD$25,-1),'Recebíveis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contrato)")),0)*BD$12</f>
        <v>116080.83000000002</v>
      </c>
      <c r="BE27" s="7" cm="1">
        <f t="array" ref="BE27">IFERROR(SUMPRODUCT((_xlfn.XLOOKUP(EDATE(BE$25,-1),'Recebíveis Atuais - NeoService'!$N$6:$HF$6,'Recebíveis Atuais - NeoService'!$N$9:$HF$9):_xlfn.XLOOKUP(EDATE(BE$25,-1),'Recebíveis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contrato)")),0)*BE$12</f>
        <v>103977.23</v>
      </c>
      <c r="BF27" s="7" cm="1">
        <f t="array" ref="BF27">IFERROR(SUMPRODUCT((_xlfn.XLOOKUP(EDATE(BF$25,-1),'Recebíveis Atuais - NeoService'!$N$6:$HF$6,'Recebíveis Atuais - NeoService'!$N$9:$HF$9):_xlfn.XLOOKUP(EDATE(BF$25,-1),'Recebíveis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contrato)")),0)*BF$12</f>
        <v>112498.73000000001</v>
      </c>
      <c r="BG27" s="7" cm="1">
        <f t="array" ref="BG27">IFERROR(SUMPRODUCT((_xlfn.XLOOKUP(EDATE(BG$25,-1),'Recebíveis Atuais - NeoService'!$N$6:$HF$6,'Recebíveis Atuais - NeoService'!$N$9:$HF$9):_xlfn.XLOOKUP(EDATE(BG$25,-1),'Recebíveis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contrato)")),0)*BG$12</f>
        <v>104295.72</v>
      </c>
      <c r="BH27" s="7" cm="1">
        <f t="array" ref="BH27">IFERROR(SUMPRODUCT((_xlfn.XLOOKUP(EDATE(BH$25,-1),'Recebíveis Atuais - NeoService'!$N$6:$HF$6,'Recebíveis Atuais - NeoService'!$N$9:$HF$9):_xlfn.XLOOKUP(EDATE(BH$25,-1),'Recebíveis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contrato)")),0)*BH$12</f>
        <v>104457.21</v>
      </c>
      <c r="BI27" s="7" cm="1">
        <f t="array" ref="BI27">IFERROR(SUMPRODUCT((_xlfn.XLOOKUP(EDATE(BI$25,-1),'Recebíveis Atuais - NeoService'!$N$6:$HF$6,'Recebíveis Atuais - NeoService'!$N$9:$HF$9):_xlfn.XLOOKUP(EDATE(BI$25,-1),'Recebíveis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contrato)")),0)*BI$12</f>
        <v>103632.69</v>
      </c>
      <c r="BJ27" s="7" cm="1">
        <f t="array" ref="BJ27">IFERROR(SUMPRODUCT((_xlfn.XLOOKUP(EDATE(BJ$25,-1),'Recebíveis Atuais - NeoService'!$N$6:$HF$6,'Recebíveis Atuais - NeoService'!$N$9:$HF$9):_xlfn.XLOOKUP(EDATE(BJ$25,-1),'Recebíveis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contrato)")),0)*BJ$12</f>
        <v>103278.53</v>
      </c>
      <c r="BK27" s="7" cm="1">
        <f t="array" ref="BK27">IFERROR(SUMPRODUCT((_xlfn.XLOOKUP(EDATE(BK$25,-1),'Recebíveis Atuais - NeoService'!$N$6:$HF$6,'Recebíveis Atuais - NeoService'!$N$9:$HF$9):_xlfn.XLOOKUP(EDATE(BK$25,-1),'Recebíveis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contrato)")),0)*BK$12</f>
        <v>87519.26</v>
      </c>
      <c r="BL27" s="7" cm="1">
        <f t="array" ref="BL27">IFERROR(SUMPRODUCT((_xlfn.XLOOKUP(EDATE(BL$25,-1),'Recebíveis Atuais - NeoService'!$N$6:$HF$6,'Recebíveis Atuais - NeoService'!$N$9:$HF$9):_xlfn.XLOOKUP(EDATE(BL$25,-1),'Recebíveis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contrato)")),0)*BL$12</f>
        <v>87686.82</v>
      </c>
      <c r="BM27" s="7" cm="1">
        <f t="array" ref="BM27">IFERROR(SUMPRODUCT((_xlfn.XLOOKUP(EDATE(BM$25,-1),'Recebíveis Atuais - NeoService'!$N$6:$HF$6,'Recebíveis Atuais - NeoService'!$N$9:$HF$9):_xlfn.XLOOKUP(EDATE(BM$25,-1),'Recebíveis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contrato)")),0)*BM$12</f>
        <v>85309.01999999999</v>
      </c>
      <c r="BN27" s="7" cm="1">
        <f t="array" ref="BN27">IFERROR(SUMPRODUCT((_xlfn.XLOOKUP(EDATE(BN$25,-1),'Recebíveis Atuais - NeoService'!$N$6:$HF$6,'Recebíveis Atuais - NeoService'!$N$9:$HF$9):_xlfn.XLOOKUP(EDATE(BN$25,-1),'Recebíveis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contrato)")),0)*BN$12</f>
        <v>85479.75</v>
      </c>
      <c r="BO27" s="7" cm="1">
        <f t="array" ref="BO27">IFERROR(SUMPRODUCT((_xlfn.XLOOKUP(EDATE(BO$25,-1),'Recebíveis Atuais - NeoService'!$N$6:$HF$6,'Recebíveis Atuais - NeoService'!$N$9:$HF$9):_xlfn.XLOOKUP(EDATE(BO$25,-1),'Recebíveis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contrato)")),0)*BO$12</f>
        <v>97664.859999999986</v>
      </c>
      <c r="BP27" s="7" cm="1">
        <f t="array" ref="BP27">IFERROR(SUMPRODUCT((_xlfn.XLOOKUP(EDATE(BP$25,-1),'Recebíveis Atuais - NeoService'!$N$6:$HF$6,'Recebíveis Atuais - NeoService'!$N$9:$HF$9):_xlfn.XLOOKUP(EDATE(BP$25,-1),'Recebíveis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contrato)")),0)*BP$12</f>
        <v>78837.080000000016</v>
      </c>
      <c r="BQ27" s="7" cm="1">
        <f t="array" ref="BQ27">IFERROR(SUMPRODUCT((_xlfn.XLOOKUP(EDATE(BQ$25,-1),'Recebíveis Atuais - NeoService'!$N$6:$HF$6,'Recebíveis Atuais - NeoService'!$N$9:$HF$9):_xlfn.XLOOKUP(EDATE(BQ$25,-1),'Recebíveis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contrato)")),0)*BQ$12</f>
        <v>74118.12</v>
      </c>
      <c r="BR27" s="7" cm="1">
        <f t="array" ref="BR27">IFERROR(SUMPRODUCT((_xlfn.XLOOKUP(EDATE(BR$25,-1),'Recebíveis Atuais - NeoService'!$N$6:$HF$6,'Recebíveis Atuais - NeoService'!$N$9:$HF$9):_xlfn.XLOOKUP(EDATE(BR$25,-1),'Recebíveis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contrato)")),0)*BR$12</f>
        <v>82658.28</v>
      </c>
      <c r="BS27" s="7" cm="1">
        <f t="array" ref="BS27">IFERROR(SUMPRODUCT((_xlfn.XLOOKUP(EDATE(BS$25,-1),'Recebíveis Atuais - NeoService'!$N$6:$HF$6,'Recebíveis Atuais - NeoService'!$N$9:$HF$9):_xlfn.XLOOKUP(EDATE(BS$25,-1),'Recebíveis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contrato)")),0)*BS$12</f>
        <v>72851.639999999985</v>
      </c>
      <c r="BT27" s="7" cm="1">
        <f t="array" ref="BT27">IFERROR(SUMPRODUCT((_xlfn.XLOOKUP(EDATE(BT$25,-1),'Recebíveis Atuais - NeoService'!$N$6:$HF$6,'Recebíveis Atuais - NeoService'!$N$9:$HF$9):_xlfn.XLOOKUP(EDATE(BT$25,-1),'Recebíveis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contrato)")),0)*BT$12</f>
        <v>73032.139999999985</v>
      </c>
      <c r="BU27" s="7" cm="1">
        <f t="array" ref="BU27">IFERROR(SUMPRODUCT((_xlfn.XLOOKUP(EDATE(BU$25,-1),'Recebíveis Atuais - NeoService'!$N$6:$HF$6,'Recebíveis Atuais - NeoService'!$N$9:$HF$9):_xlfn.XLOOKUP(EDATE(BU$25,-1),'Recebíveis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contrato)")),0)*BU$12</f>
        <v>73214.289999999994</v>
      </c>
      <c r="BV27" s="7" cm="1">
        <f t="array" ref="BV27">IFERROR(SUMPRODUCT((_xlfn.XLOOKUP(EDATE(BV$25,-1),'Recebíveis Atuais - NeoService'!$N$6:$HF$6,'Recebíveis Atuais - NeoService'!$N$9:$HF$9):_xlfn.XLOOKUP(EDATE(BV$25,-1),'Recebíveis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contrato)")),0)*BV$12</f>
        <v>79833.270000000019</v>
      </c>
      <c r="BW27" s="7" cm="1">
        <f t="array" ref="BW27">IFERROR(SUMPRODUCT((_xlfn.XLOOKUP(EDATE(BW$25,-1),'Recebíveis Atuais - NeoService'!$N$6:$HF$6,'Recebíveis Atuais - NeoService'!$N$9:$HF$9):_xlfn.XLOOKUP(EDATE(BW$25,-1),'Recebíveis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contrato)")),0)*BW$12</f>
        <v>73583.710000000006</v>
      </c>
      <c r="BX27" s="7" cm="1">
        <f t="array" ref="BX27">IFERROR(SUMPRODUCT((_xlfn.XLOOKUP(EDATE(BX$25,-1),'Recebíveis Atuais - NeoService'!$N$6:$HF$6,'Recebíveis Atuais - NeoService'!$N$9:$HF$9):_xlfn.XLOOKUP(EDATE(BX$25,-1),'Recebíveis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contrato)")),0)*BX$12</f>
        <v>73771.00999999998</v>
      </c>
      <c r="BY27" s="7" cm="1">
        <f t="array" ref="BY27">IFERROR(SUMPRODUCT((_xlfn.XLOOKUP(EDATE(BY$25,-1),'Recebíveis Atuais - NeoService'!$N$6:$HF$6,'Recebíveis Atuais - NeoService'!$N$9:$HF$9):_xlfn.XLOOKUP(EDATE(BY$25,-1),'Recebíveis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contrato)")),0)*BY$12</f>
        <v>73960.06</v>
      </c>
      <c r="BZ27" s="7" cm="1">
        <f t="array" ref="BZ27">IFERROR(SUMPRODUCT((_xlfn.XLOOKUP(EDATE(BZ$25,-1),'Recebíveis Atuais - NeoService'!$N$6:$HF$6,'Recebíveis Atuais - NeoService'!$N$9:$HF$9):_xlfn.XLOOKUP(EDATE(BZ$25,-1),'Recebíveis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contrato)")),0)*BZ$12</f>
        <v>72136.479999999996</v>
      </c>
      <c r="CA27" s="7" cm="1">
        <f t="array" ref="CA27">IFERROR(SUMPRODUCT((_xlfn.XLOOKUP(EDATE(CA$25,-1),'Recebíveis Atuais - NeoService'!$N$6:$HF$6,'Recebíveis Atuais - NeoService'!$N$9:$HF$9):_xlfn.XLOOKUP(EDATE(CA$25,-1),'Recebíveis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contrato)")),0)*CA$12</f>
        <v>86236.87</v>
      </c>
      <c r="CB27" s="7" cm="1">
        <f t="array" ref="CB27">IFERROR(SUMPRODUCT((_xlfn.XLOOKUP(EDATE(CB$25,-1),'Recebíveis Atuais - NeoService'!$N$6:$HF$6,'Recebíveis Atuais - NeoService'!$N$9:$HF$9):_xlfn.XLOOKUP(EDATE(CB$25,-1),'Recebíveis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contrato)")),0)*CB$12</f>
        <v>71081.159999999989</v>
      </c>
      <c r="CC27" s="7" cm="1">
        <f t="array" ref="CC27">IFERROR(SUMPRODUCT((_xlfn.XLOOKUP(EDATE(CC$25,-1),'Recebíveis Atuais - NeoService'!$N$6:$HF$6,'Recebíveis Atuais - NeoService'!$N$9:$HF$9):_xlfn.XLOOKUP(EDATE(CC$25,-1),'Recebíveis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contrato)")),0)*CC$12</f>
        <v>71277.37</v>
      </c>
      <c r="CD27" s="7" cm="1">
        <f t="array" ref="CD27">IFERROR(SUMPRODUCT((_xlfn.XLOOKUP(EDATE(CD$25,-1),'Recebíveis Atuais - NeoService'!$N$6:$HF$6,'Recebíveis Atuais - NeoService'!$N$9:$HF$9):_xlfn.XLOOKUP(EDATE(CD$25,-1),'Recebíveis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contrato)")),0)*CD$12</f>
        <v>79838.36</v>
      </c>
      <c r="CE27" s="7" cm="1">
        <f t="array" ref="CE27">IFERROR(SUMPRODUCT((_xlfn.XLOOKUP(EDATE(CE$25,-1),'Recebíveis Atuais - NeoService'!$N$6:$HF$6,'Recebíveis Atuais - NeoService'!$N$9:$HF$9):_xlfn.XLOOKUP(EDATE(CE$25,-1),'Recebíveis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contrato)")),0)*CE$12</f>
        <v>70031.73000000001</v>
      </c>
      <c r="CF27" s="7" cm="1">
        <f t="array" ref="CF27">IFERROR(SUMPRODUCT((_xlfn.XLOOKUP(EDATE(CF$25,-1),'Recebíveis Atuais - NeoService'!$N$6:$HF$6,'Recebíveis Atuais - NeoService'!$N$9:$HF$9):_xlfn.XLOOKUP(EDATE(CF$25,-1),'Recebíveis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contrato)")),0)*CF$12</f>
        <v>70233.479999999981</v>
      </c>
      <c r="CG27" s="7" cm="1">
        <f t="array" ref="CG27">IFERROR(SUMPRODUCT((_xlfn.XLOOKUP(EDATE(CG$25,-1),'Recebíveis Atuais - NeoService'!$N$6:$HF$6,'Recebíveis Atuais - NeoService'!$N$9:$HF$9):_xlfn.XLOOKUP(EDATE(CG$25,-1),'Recebíveis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contrato)")),0)*CG$12</f>
        <v>70437.099999999991</v>
      </c>
      <c r="CH27" s="7" cm="1">
        <f t="array" ref="CH27">IFERROR(SUMPRODUCT((_xlfn.XLOOKUP(EDATE(CH$25,-1),'Recebíveis Atuais - NeoService'!$N$6:$HF$6,'Recebíveis Atuais - NeoService'!$N$9:$HF$9):_xlfn.XLOOKUP(EDATE(CH$25,-1),'Recebíveis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contrato)")),0)*CH$12</f>
        <v>74736.070000000007</v>
      </c>
      <c r="CI27" s="7" cm="1">
        <f t="array" ref="CI27">IFERROR(SUMPRODUCT((_xlfn.XLOOKUP(EDATE(CI$25,-1),'Recebíveis Atuais - NeoService'!$N$6:$HF$6,'Recebíveis Atuais - NeoService'!$N$9:$HF$9):_xlfn.XLOOKUP(EDATE(CI$25,-1),'Recebíveis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contrato)")),0)*CI$12</f>
        <v>68508.390000000014</v>
      </c>
      <c r="CJ27" s="7" cm="1">
        <f t="array" ref="CJ27">IFERROR(SUMPRODUCT((_xlfn.XLOOKUP(EDATE(CJ$25,-1),'Recebíveis Atuais - NeoService'!$N$6:$HF$6,'Recebíveis Atuais - NeoService'!$N$9:$HF$9):_xlfn.XLOOKUP(EDATE(CJ$25,-1),'Recebíveis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contrato)")),0)*CJ$12</f>
        <v>68717.790000000008</v>
      </c>
      <c r="CK27" s="7" cm="1">
        <f t="array" ref="CK27">IFERROR(SUMPRODUCT((_xlfn.XLOOKUP(EDATE(CK$25,-1),'Recebíveis Atuais - NeoService'!$N$6:$HF$6,'Recebíveis Atuais - NeoService'!$N$9:$HF$9):_xlfn.XLOOKUP(EDATE(CK$25,-1),'Recebíveis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contrato)")),0)*CK$12</f>
        <v>68929.08</v>
      </c>
      <c r="CL27" s="7" cm="1">
        <f t="array" ref="CL27">IFERROR(SUMPRODUCT((_xlfn.XLOOKUP(EDATE(CL$25,-1),'Recebíveis Atuais - NeoService'!$N$6:$HF$6,'Recebíveis Atuais - NeoService'!$N$9:$HF$9):_xlfn.XLOOKUP(EDATE(CL$25,-1),'Recebíveis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contrato)")),0)*CL$12</f>
        <v>69142.399999999994</v>
      </c>
      <c r="CM27" s="7" cm="1">
        <f t="array" ref="CM27">IFERROR(SUMPRODUCT((_xlfn.XLOOKUP(EDATE(CM$25,-1),'Recebíveis Atuais - NeoService'!$N$6:$HF$6,'Recebíveis Atuais - NeoService'!$N$9:$HF$9):_xlfn.XLOOKUP(EDATE(CM$25,-1),'Recebíveis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contrato)")),0)*CM$12</f>
        <v>83265.489999999991</v>
      </c>
      <c r="CN27" s="7" cm="1">
        <f t="array" ref="CN27">IFERROR(SUMPRODUCT((_xlfn.XLOOKUP(EDATE(CN$25,-1),'Recebíveis Atuais - NeoService'!$N$6:$HF$6,'Recebíveis Atuais - NeoService'!$N$9:$HF$9):_xlfn.XLOOKUP(EDATE(CN$25,-1),'Recebíveis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contrato)")),0)*CN$12</f>
        <v>69574.98000000001</v>
      </c>
      <c r="CO27" s="7" cm="1">
        <f t="array" ref="CO27">IFERROR(SUMPRODUCT((_xlfn.XLOOKUP(EDATE(CO$25,-1),'Recebíveis Atuais - NeoService'!$N$6:$HF$6,'Recebíveis Atuais - NeoService'!$N$9:$HF$9):_xlfn.XLOOKUP(EDATE(CO$25,-1),'Recebíveis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contrato)")),0)*CO$12</f>
        <v>67698.459999999992</v>
      </c>
      <c r="CP27" s="7" cm="1">
        <f t="array" ref="CP27">IFERROR(SUMPRODUCT((_xlfn.XLOOKUP(EDATE(CP$25,-1),'Recebíveis Atuais - NeoService'!$N$6:$HF$6,'Recebíveis Atuais - NeoService'!$N$9:$HF$9):_xlfn.XLOOKUP(EDATE(CP$25,-1),'Recebíveis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contrato)")),0)*CP$12</f>
        <v>76282.83</v>
      </c>
      <c r="CQ27" s="7" cm="1">
        <f t="array" ref="CQ27">IFERROR(SUMPRODUCT((_xlfn.XLOOKUP(EDATE(CQ$25,-1),'Recebíveis Atuais - NeoService'!$N$6:$HF$6,'Recebíveis Atuais - NeoService'!$N$9:$HF$9):_xlfn.XLOOKUP(EDATE(CQ$25,-1),'Recebíveis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contrato)")),0)*CQ$12</f>
        <v>68143.280000000013</v>
      </c>
      <c r="CR27" s="7" cm="1">
        <f t="array" ref="CR27">IFERROR(SUMPRODUCT((_xlfn.XLOOKUP(EDATE(CR$25,-1),'Recebíveis Atuais - NeoService'!$N$6:$HF$6,'Recebíveis Atuais - NeoService'!$N$9:$HF$9):_xlfn.XLOOKUP(EDATE(CR$25,-1),'Recebíveis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contrato)")),0)*CR$12</f>
        <v>68368.800000000017</v>
      </c>
      <c r="CS27" s="7" cm="1">
        <f t="array" ref="CS27">IFERROR(SUMPRODUCT((_xlfn.XLOOKUP(EDATE(CS$25,-1),'Recebíveis Atuais - NeoService'!$N$6:$HF$6,'Recebíveis Atuais - NeoService'!$N$9:$HF$9):_xlfn.XLOOKUP(EDATE(CS$25,-1),'Recebíveis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contrato)")),0)*CS$12</f>
        <v>68596.439999999988</v>
      </c>
      <c r="CT27" s="7" cm="1">
        <f t="array" ref="CT27">IFERROR(SUMPRODUCT((_xlfn.XLOOKUP(EDATE(CT$25,-1),'Recebíveis Atuais - NeoService'!$N$6:$HF$6,'Recebíveis Atuais - NeoService'!$N$9:$HF$9):_xlfn.XLOOKUP(EDATE(CT$25,-1),'Recebíveis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contrato)")),0)*CT$12</f>
        <v>75261.330000000016</v>
      </c>
      <c r="CU27" s="7" cm="1">
        <f t="array" ref="CU27">IFERROR(SUMPRODUCT((_xlfn.XLOOKUP(EDATE(CU$25,-1),'Recebíveis Atuais - NeoService'!$N$6:$HF$6,'Recebíveis Atuais - NeoService'!$N$9:$HF$9):_xlfn.XLOOKUP(EDATE(CU$25,-1),'Recebíveis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contrato)")),0)*CU$12</f>
        <v>69058.13</v>
      </c>
      <c r="CV27" s="7" cm="1">
        <f t="array" ref="CV27">IFERROR(SUMPRODUCT((_xlfn.XLOOKUP(EDATE(CV$25,-1),'Recebíveis Atuais - NeoService'!$N$6:$HF$6,'Recebíveis Atuais - NeoService'!$N$9:$HF$9):_xlfn.XLOOKUP(EDATE(CV$25,-1),'Recebíveis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contrato)")),0)*CV$12</f>
        <v>69292.189999999988</v>
      </c>
      <c r="CW27" s="7" cm="1">
        <f t="array" ref="CW27">IFERROR(SUMPRODUCT((_xlfn.XLOOKUP(EDATE(CW$25,-1),'Recebíveis Atuais - NeoService'!$N$6:$HF$6,'Recebíveis Atuais - NeoService'!$N$9:$HF$9):_xlfn.XLOOKUP(EDATE(CW$25,-1),'Recebíveis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contrato)")),0)*CW$12</f>
        <v>69528.450000000012</v>
      </c>
      <c r="CX27" s="7" cm="1">
        <f t="array" ref="CX27">IFERROR(SUMPRODUCT((_xlfn.XLOOKUP(EDATE(CX$25,-1),'Recebíveis Atuais - NeoService'!$N$6:$HF$6,'Recebíveis Atuais - NeoService'!$N$9:$HF$9):_xlfn.XLOOKUP(EDATE(CX$25,-1),'Recebíveis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contrato)")),0)*CX$12</f>
        <v>69766.930000000008</v>
      </c>
      <c r="CY27" s="7" cm="1">
        <f t="array" ref="CY27">IFERROR(SUMPRODUCT((_xlfn.XLOOKUP(EDATE(CY$25,-1),'Recebíveis Atuais - NeoService'!$N$6:$HF$6,'Recebíveis Atuais - NeoService'!$N$9:$HF$9):_xlfn.XLOOKUP(EDATE(CY$25,-1),'Recebíveis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contrato)")),0)*CY$12</f>
        <v>83915.43</v>
      </c>
      <c r="CZ27" s="7" cm="1">
        <f t="array" ref="CZ27">IFERROR(SUMPRODUCT((_xlfn.XLOOKUP(EDATE(CZ$25,-1),'Recebíveis Atuais - NeoService'!$N$6:$HF$6,'Recebíveis Atuais - NeoService'!$N$9:$HF$9):_xlfn.XLOOKUP(EDATE(CZ$25,-1),'Recebíveis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contrato)")),0)*CZ$12</f>
        <v>70250.59</v>
      </c>
      <c r="DA27" s="7" cm="1">
        <f t="array" ref="DA27">IFERROR(SUMPRODUCT((_xlfn.XLOOKUP(EDATE(DA$25,-1),'Recebíveis Atuais - NeoService'!$N$6:$HF$6,'Recebíveis Atuais - NeoService'!$N$9:$HF$9):_xlfn.XLOOKUP(EDATE(DA$25,-1),'Recebíveis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contrato)")),0)*DA$12</f>
        <v>70495.81</v>
      </c>
      <c r="DB27" s="7" cm="1">
        <f t="array" ref="DB27">IFERROR(SUMPRODUCT((_xlfn.XLOOKUP(EDATE(DB$25,-1),'Recebíveis Atuais - NeoService'!$N$6:$HF$6,'Recebíveis Atuais - NeoService'!$N$9:$HF$9):_xlfn.XLOOKUP(EDATE(DB$25,-1),'Recebíveis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contrato)")),0)*DB$12</f>
        <v>79106.299999999974</v>
      </c>
      <c r="DC27" s="7" cm="1">
        <f t="array" ref="DC27">IFERROR(SUMPRODUCT((_xlfn.XLOOKUP(EDATE(DC$25,-1),'Recebíveis Atuais - NeoService'!$N$6:$HF$6,'Recebíveis Atuais - NeoService'!$N$9:$HF$9):_xlfn.XLOOKUP(EDATE(DC$25,-1),'Recebíveis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contrato)")),0)*DC$12</f>
        <v>70993.13</v>
      </c>
      <c r="DD27" s="7" cm="1">
        <f t="array" ref="DD27">IFERROR(SUMPRODUCT((_xlfn.XLOOKUP(EDATE(DD$25,-1),'Recebíveis Atuais - NeoService'!$N$6:$HF$6,'Recebíveis Atuais - NeoService'!$N$9:$HF$9):_xlfn.XLOOKUP(EDATE(DD$25,-1),'Recebíveis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contrato)")),0)*DD$12</f>
        <v>71245.290000000008</v>
      </c>
      <c r="DE27" s="7" cm="1">
        <f t="array" ref="DE27">IFERROR(SUMPRODUCT((_xlfn.XLOOKUP(EDATE(DE$25,-1),'Recebíveis Atuais - NeoService'!$N$6:$HF$6,'Recebíveis Atuais - NeoService'!$N$9:$HF$9):_xlfn.XLOOKUP(EDATE(DE$25,-1),'Recebíveis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contrato)")),0)*DE$12</f>
        <v>71499.83</v>
      </c>
      <c r="DF27" s="7" cm="1">
        <f t="array" ref="DF27">IFERROR(SUMPRODUCT((_xlfn.XLOOKUP(EDATE(DF$25,-1),'Recebíveis Atuais - NeoService'!$N$6:$HF$6,'Recebíveis Atuais - NeoService'!$N$9:$HF$9):_xlfn.XLOOKUP(EDATE(DF$25,-1),'Recebíveis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contrato)")),0)*DF$12</f>
        <v>78191.839999999997</v>
      </c>
      <c r="DG27" s="7" cm="1">
        <f t="array" ref="DG27">IFERROR(SUMPRODUCT((_xlfn.XLOOKUP(EDATE(DG$25,-1),'Recebíveis Atuais - NeoService'!$N$6:$HF$6,'Recebíveis Atuais - NeoService'!$N$9:$HF$9):_xlfn.XLOOKUP(EDATE(DG$25,-1),'Recebíveis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contrato)")),0)*DG$12</f>
        <v>72016.040000000008</v>
      </c>
      <c r="DH27" s="7" cm="1">
        <f t="array" ref="DH27">IFERROR(SUMPRODUCT((_xlfn.XLOOKUP(EDATE(DH$25,-1),'Recebíveis Atuais - NeoService'!$N$6:$HF$6,'Recebíveis Atuais - NeoService'!$N$9:$HF$9):_xlfn.XLOOKUP(EDATE(DH$25,-1),'Recebíveis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contrato)")),0)*DH$12</f>
        <v>72277.760000000009</v>
      </c>
      <c r="DI27" s="7" cm="1">
        <f t="array" ref="DI27">IFERROR(SUMPRODUCT((_xlfn.XLOOKUP(EDATE(DI$25,-1),'Recebíveis Atuais - NeoService'!$N$6:$HF$6,'Recebíveis Atuais - NeoService'!$N$9:$HF$9):_xlfn.XLOOKUP(EDATE(DI$25,-1),'Recebíveis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contrato)")),0)*DI$12</f>
        <v>72541.939999999988</v>
      </c>
      <c r="DJ27" s="7" cm="1">
        <f t="array" ref="DJ27">IFERROR(SUMPRODUCT((_xlfn.XLOOKUP(EDATE(DJ$25,-1),'Recebíveis Atuais - NeoService'!$N$6:$HF$6,'Recebíveis Atuais - NeoService'!$N$9:$HF$9):_xlfn.XLOOKUP(EDATE(DJ$25,-1),'Recebíveis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contrato)")),0)*DJ$12</f>
        <v>72808.62</v>
      </c>
      <c r="DK27" s="7" cm="1">
        <f t="array" ref="DK27">IFERROR(SUMPRODUCT((_xlfn.XLOOKUP(EDATE(DK$25,-1),'Recebíveis Atuais - NeoService'!$N$6:$HF$6,'Recebíveis Atuais - NeoService'!$N$9:$HF$9):_xlfn.XLOOKUP(EDATE(DK$25,-1),'Recebíveis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contrato)")),0)*DK$12</f>
        <v>86985.57</v>
      </c>
      <c r="DL27" s="7" cm="1">
        <f t="array" ref="DL27">IFERROR(SUMPRODUCT((_xlfn.XLOOKUP(EDATE(DL$25,-1),'Recebíveis Atuais - NeoService'!$N$6:$HF$6,'Recebíveis Atuais - NeoService'!$N$9:$HF$9):_xlfn.XLOOKUP(EDATE(DL$25,-1),'Recebíveis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contrato)")),0)*DL$12</f>
        <v>73349.419999999984</v>
      </c>
      <c r="DM27" s="7" cm="1">
        <f t="array" ref="DM27">IFERROR(SUMPRODUCT((_xlfn.XLOOKUP(EDATE(DM$25,-1),'Recebíveis Atuais - NeoService'!$N$6:$HF$6,'Recebíveis Atuais - NeoService'!$N$9:$HF$9):_xlfn.XLOOKUP(EDATE(DM$25,-1),'Recebíveis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contrato)")),0)*DM$12</f>
        <v>73623.650000000009</v>
      </c>
      <c r="DN27" s="7" cm="1">
        <f t="array" ref="DN27">IFERROR(SUMPRODUCT((_xlfn.XLOOKUP(EDATE(DN$25,-1),'Recebíveis Atuais - NeoService'!$N$6:$HF$6,'Recebíveis Atuais - NeoService'!$N$9:$HF$9):_xlfn.XLOOKUP(EDATE(DN$25,-1),'Recebíveis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contrato)")),0)*DN$12</f>
        <v>73900.42</v>
      </c>
      <c r="DO27" s="7" cm="1">
        <f t="array" ref="DO27">IFERROR(SUMPRODUCT((_xlfn.XLOOKUP(EDATE(DO$25,-1),'Recebíveis Atuais - NeoService'!$N$6:$HF$6,'Recebíveis Atuais - NeoService'!$N$9:$HF$9):_xlfn.XLOOKUP(EDATE(DO$25,-1),'Recebíveis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contrato)")),0)*DO$12</f>
        <v>74179.779999999984</v>
      </c>
      <c r="DP27" s="7" cm="1">
        <f t="array" ref="DP27">IFERROR(SUMPRODUCT((_xlfn.XLOOKUP(EDATE(DP$25,-1),'Recebíveis Atuais - NeoService'!$N$6:$HF$6,'Recebíveis Atuais - NeoService'!$N$9:$HF$9):_xlfn.XLOOKUP(EDATE(DP$25,-1),'Recebíveis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contrato)")),0)*DP$12</f>
        <v>74461.76999999999</v>
      </c>
      <c r="DQ27" s="7" cm="1">
        <f t="array" ref="DQ27">IFERROR(SUMPRODUCT((_xlfn.XLOOKUP(EDATE(DQ$25,-1),'Recebíveis Atuais - NeoService'!$N$6:$HF$6,'Recebíveis Atuais - NeoService'!$N$9:$HF$9):_xlfn.XLOOKUP(EDATE(DQ$25,-1),'Recebíveis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contrato)")),0)*DQ$12</f>
        <v>74746.380000000019</v>
      </c>
      <c r="DR27" s="7" cm="1">
        <f t="array" ref="DR27">IFERROR(SUMPRODUCT((_xlfn.XLOOKUP(EDATE(DR$25,-1),'Recebíveis Atuais - NeoService'!$N$6:$HF$6,'Recebíveis Atuais - NeoService'!$N$9:$HF$9):_xlfn.XLOOKUP(EDATE(DR$25,-1),'Recebíveis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contrato)")),0)*DR$12</f>
        <v>74669.56</v>
      </c>
      <c r="DS27" s="7" cm="1">
        <f t="array" ref="DS27">IFERROR(SUMPRODUCT((_xlfn.XLOOKUP(EDATE(DS$25,-1),'Recebíveis Atuais - NeoService'!$N$6:$HF$6,'Recebíveis Atuais - NeoService'!$N$9:$HF$9):_xlfn.XLOOKUP(EDATE(DS$25,-1),'Recebíveis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contrato)")),0)*DS$12</f>
        <v>64187.869999999995</v>
      </c>
      <c r="DT27" s="7" cm="1">
        <f t="array" ref="DT27">IFERROR(SUMPRODUCT((_xlfn.XLOOKUP(EDATE(DT$25,-1),'Recebíveis Atuais - NeoService'!$N$6:$HF$6,'Recebíveis Atuais - NeoService'!$N$9:$HF$9):_xlfn.XLOOKUP(EDATE(DT$25,-1),'Recebíveis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contrato)")),0)*DT$12</f>
        <v>61226.74</v>
      </c>
      <c r="DU27" s="7" cm="1">
        <f t="array" ref="DU27">IFERROR(SUMPRODUCT((_xlfn.XLOOKUP(EDATE(DU$25,-1),'Recebíveis Atuais - NeoService'!$N$6:$HF$6,'Recebíveis Atuais - NeoService'!$N$9:$HF$9):_xlfn.XLOOKUP(EDATE(DU$25,-1),'Recebíveis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contrato)")),0)*DU$12</f>
        <v>61456.689999999988</v>
      </c>
      <c r="DV27" s="7" cm="1">
        <f t="array" ref="DV27">IFERROR(SUMPRODUCT((_xlfn.XLOOKUP(EDATE(DV$25,-1),'Recebíveis Atuais - NeoService'!$N$6:$HF$6,'Recebíveis Atuais - NeoService'!$N$9:$HF$9):_xlfn.XLOOKUP(EDATE(DV$25,-1),'Recebíveis Atuais - NeoService'!$N$6:$HF$6,'Recebíveis Atuais - NeoService'!$N$5314:$HF$5314)),N('Recebíveis Atuais - NeoService'!$K$9:$K$5314="Não"),N('Recebíveis Atuais - NeoService'!$B$9:$B$5314=$B27),N('Recebíveis Atuais - NeoService'!$J$9:$J$5314&lt;&gt;"Não Auditado (Pendente contrato)")),0)*DV$12</f>
        <v>61688.84</v>
      </c>
    </row>
    <row r="28" spans="2:126" s="28" customFormat="1" ht="14.45" hidden="1" customHeight="1" outlineLevel="1" x14ac:dyDescent="0.25">
      <c r="B28" s="27" t="str">
        <f>B18</f>
        <v>NATURA</v>
      </c>
      <c r="C28" s="115">
        <f t="shared" si="18"/>
        <v>3310828.6499999966</v>
      </c>
      <c r="D28" s="115"/>
      <c r="E28" s="116">
        <f>NPV($G$11,Resumo!G28:DV28)</f>
        <v>2195715.6765265372</v>
      </c>
      <c r="F28" s="116"/>
      <c r="G28" s="7" cm="1">
        <f t="array" ref="G28">IFERROR(SUMPRODUCT((_xlfn.XLOOKUP(EDATE(G$25,-1),'Recebíveis Atuais - NeoService'!$N$6:$HF$6,'Recebíveis Atuais - NeoService'!$N$9:$HF$9):_xlfn.XLOOKUP(EDATE(G$25,-1),'Recebíveis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contrato)")),0)*G$12</f>
        <v>46479.77</v>
      </c>
      <c r="H28" s="7" cm="1">
        <f t="array" ref="H28">IFERROR(SUMPRODUCT((_xlfn.XLOOKUP(EDATE(H$25,-1),'Recebíveis Atuais - NeoService'!$N$6:$HF$6,'Recebíveis Atuais - NeoService'!$N$9:$HF$9):_xlfn.XLOOKUP(EDATE(H$25,-1),'Recebíveis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contrato)")),0)*H$12</f>
        <v>46479.77</v>
      </c>
      <c r="I28" s="7" cm="1">
        <f t="array" ref="I28">IFERROR(SUMPRODUCT((_xlfn.XLOOKUP(EDATE(I$25,-1),'Recebíveis Atuais - NeoService'!$N$6:$HF$6,'Recebíveis Atuais - NeoService'!$N$9:$HF$9):_xlfn.XLOOKUP(EDATE(I$25,-1),'Recebíveis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contrato)")),0)*I$12</f>
        <v>46479.77</v>
      </c>
      <c r="J28" s="7" cm="1">
        <f t="array" ref="J28">IFERROR(SUMPRODUCT((_xlfn.XLOOKUP(EDATE(J$25,-1),'Recebíveis Atuais - NeoService'!$N$6:$HF$6,'Recebíveis Atuais - NeoService'!$N$9:$HF$9):_xlfn.XLOOKUP(EDATE(J$25,-1),'Recebíveis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contrato)")),0)*J$12</f>
        <v>46479.77</v>
      </c>
      <c r="K28" s="7" cm="1">
        <f t="array" ref="K28">IFERROR(SUMPRODUCT((_xlfn.XLOOKUP(EDATE(K$25,-1),'Recebíveis Atuais - NeoService'!$N$6:$HF$6,'Recebíveis Atuais - NeoService'!$N$9:$HF$9):_xlfn.XLOOKUP(EDATE(K$25,-1),'Recebíveis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contrato)")),0)*K$12</f>
        <v>46479.77</v>
      </c>
      <c r="L28" s="7" cm="1">
        <f t="array" ref="L28">IFERROR(SUMPRODUCT((_xlfn.XLOOKUP(EDATE(L$25,-1),'Recebíveis Atuais - NeoService'!$N$6:$HF$6,'Recebíveis Atuais - NeoService'!$N$9:$HF$9):_xlfn.XLOOKUP(EDATE(L$25,-1),'Recebíveis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contrato)")),0)*L$12</f>
        <v>46479.77</v>
      </c>
      <c r="M28" s="7" cm="1">
        <f t="array" ref="M28">IFERROR(SUMPRODUCT((_xlfn.XLOOKUP(EDATE(M$25,-1),'Recebíveis Atuais - NeoService'!$N$6:$HF$6,'Recebíveis Atuais - NeoService'!$N$9:$HF$9):_xlfn.XLOOKUP(EDATE(M$25,-1),'Recebíveis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contrato)")),0)*M$12</f>
        <v>46479.77</v>
      </c>
      <c r="N28" s="7" cm="1">
        <f t="array" ref="N28">IFERROR(SUMPRODUCT((_xlfn.XLOOKUP(EDATE(N$25,-1),'Recebíveis Atuais - NeoService'!$N$6:$HF$6,'Recebíveis Atuais - NeoService'!$N$9:$HF$9):_xlfn.XLOOKUP(EDATE(N$25,-1),'Recebíveis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contrato)")),0)*N$12</f>
        <v>75377.209999999992</v>
      </c>
      <c r="O28" s="7" cm="1">
        <f t="array" ref="O28">IFERROR(SUMPRODUCT((_xlfn.XLOOKUP(EDATE(O$25,-1),'Recebíveis Atuais - NeoService'!$N$6:$HF$6,'Recebíveis Atuais - NeoService'!$N$9:$HF$9):_xlfn.XLOOKUP(EDATE(O$25,-1),'Recebíveis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contrato)")),0)*O$12</f>
        <v>46479.77</v>
      </c>
      <c r="P28" s="7" cm="1">
        <f t="array" ref="P28">IFERROR(SUMPRODUCT((_xlfn.XLOOKUP(EDATE(P$25,-1),'Recebíveis Atuais - NeoService'!$N$6:$HF$6,'Recebíveis Atuais - NeoService'!$N$9:$HF$9):_xlfn.XLOOKUP(EDATE(P$25,-1),'Recebíveis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contrato)")),0)*P$12</f>
        <v>56376.28</v>
      </c>
      <c r="Q28" s="7" cm="1">
        <f t="array" ref="Q28">IFERROR(SUMPRODUCT((_xlfn.XLOOKUP(EDATE(Q$25,-1),'Recebíveis Atuais - NeoService'!$N$6:$HF$6,'Recebíveis Atuais - NeoService'!$N$9:$HF$9):_xlfn.XLOOKUP(EDATE(Q$25,-1),'Recebíveis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contrato)")),0)*Q$12</f>
        <v>46479.77</v>
      </c>
      <c r="R28" s="7" cm="1">
        <f t="array" ref="R28">IFERROR(SUMPRODUCT((_xlfn.XLOOKUP(EDATE(R$25,-1),'Recebíveis Atuais - NeoService'!$N$6:$HF$6,'Recebíveis Atuais - NeoService'!$N$9:$HF$9):_xlfn.XLOOKUP(EDATE(R$25,-1),'Recebíveis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contrato)")),0)*R$12</f>
        <v>46479.77</v>
      </c>
      <c r="S28" s="7" cm="1">
        <f t="array" ref="S28">IFERROR(SUMPRODUCT((_xlfn.XLOOKUP(EDATE(S$25,-1),'Recebíveis Atuais - NeoService'!$N$6:$HF$6,'Recebíveis Atuais - NeoService'!$N$9:$HF$9):_xlfn.XLOOKUP(EDATE(S$25,-1),'Recebíveis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contrato)")),0)*S$12</f>
        <v>46479.77</v>
      </c>
      <c r="T28" s="7" cm="1">
        <f t="array" ref="T28">IFERROR(SUMPRODUCT((_xlfn.XLOOKUP(EDATE(T$25,-1),'Recebíveis Atuais - NeoService'!$N$6:$HF$6,'Recebíveis Atuais - NeoService'!$N$9:$HF$9):_xlfn.XLOOKUP(EDATE(T$25,-1),'Recebíveis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contrato)")),0)*T$12</f>
        <v>46479.77</v>
      </c>
      <c r="U28" s="7" cm="1">
        <f t="array" ref="U28">IFERROR(SUMPRODUCT((_xlfn.XLOOKUP(EDATE(U$25,-1),'Recebíveis Atuais - NeoService'!$N$6:$HF$6,'Recebíveis Atuais - NeoService'!$N$9:$HF$9):_xlfn.XLOOKUP(EDATE(U$25,-1),'Recebíveis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contrato)")),0)*U$12</f>
        <v>42604.259999999995</v>
      </c>
      <c r="V28" s="7" cm="1">
        <f t="array" ref="V28">IFERROR(SUMPRODUCT((_xlfn.XLOOKUP(EDATE(V$25,-1),'Recebíveis Atuais - NeoService'!$N$6:$HF$6,'Recebíveis Atuais - NeoService'!$N$9:$HF$9):_xlfn.XLOOKUP(EDATE(V$25,-1),'Recebíveis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contrato)")),0)*V$12</f>
        <v>42604.259999999995</v>
      </c>
      <c r="W28" s="7" cm="1">
        <f t="array" ref="W28">IFERROR(SUMPRODUCT((_xlfn.XLOOKUP(EDATE(W$25,-1),'Recebíveis Atuais - NeoService'!$N$6:$HF$6,'Recebíveis Atuais - NeoService'!$N$9:$HF$9):_xlfn.XLOOKUP(EDATE(W$25,-1),'Recebíveis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contrato)")),0)*W$12</f>
        <v>42604.259999999995</v>
      </c>
      <c r="X28" s="7" cm="1">
        <f t="array" ref="X28">IFERROR(SUMPRODUCT((_xlfn.XLOOKUP(EDATE(X$25,-1),'Recebíveis Atuais - NeoService'!$N$6:$HF$6,'Recebíveis Atuais - NeoService'!$N$9:$HF$9):_xlfn.XLOOKUP(EDATE(X$25,-1),'Recebíveis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contrato)")),0)*X$12</f>
        <v>42604.259999999995</v>
      </c>
      <c r="Y28" s="7" cm="1">
        <f t="array" ref="Y28">IFERROR(SUMPRODUCT((_xlfn.XLOOKUP(EDATE(Y$25,-1),'Recebíveis Atuais - NeoService'!$N$6:$HF$6,'Recebíveis Atuais - NeoService'!$N$9:$HF$9):_xlfn.XLOOKUP(EDATE(Y$25,-1),'Recebíveis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contrato)")),0)*Y$12</f>
        <v>42604.259999999995</v>
      </c>
      <c r="Z28" s="7" cm="1">
        <f t="array" ref="Z28">IFERROR(SUMPRODUCT((_xlfn.XLOOKUP(EDATE(Z$25,-1),'Recebíveis Atuais - NeoService'!$N$6:$HF$6,'Recebíveis Atuais - NeoService'!$N$9:$HF$9):_xlfn.XLOOKUP(EDATE(Z$25,-1),'Recebíveis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contrato)")),0)*Z$12</f>
        <v>71501.7</v>
      </c>
      <c r="AA28" s="7" cm="1">
        <f t="array" ref="AA28">IFERROR(SUMPRODUCT((_xlfn.XLOOKUP(EDATE(AA$25,-1),'Recebíveis Atuais - NeoService'!$N$6:$HF$6,'Recebíveis Atuais - NeoService'!$N$9:$HF$9):_xlfn.XLOOKUP(EDATE(AA$25,-1),'Recebíveis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contrato)")),0)*AA$12</f>
        <v>42604.259999999995</v>
      </c>
      <c r="AB28" s="7" cm="1">
        <f t="array" ref="AB28">IFERROR(SUMPRODUCT((_xlfn.XLOOKUP(EDATE(AB$25,-1),'Recebíveis Atuais - NeoService'!$N$6:$HF$6,'Recebíveis Atuais - NeoService'!$N$9:$HF$9):_xlfn.XLOOKUP(EDATE(AB$25,-1),'Recebíveis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contrato)")),0)*AB$12</f>
        <v>47324.189999999995</v>
      </c>
      <c r="AC28" s="7" cm="1">
        <f t="array" ref="AC28">IFERROR(SUMPRODUCT((_xlfn.XLOOKUP(EDATE(AC$25,-1),'Recebíveis Atuais - NeoService'!$N$6:$HF$6,'Recebíveis Atuais - NeoService'!$N$9:$HF$9):_xlfn.XLOOKUP(EDATE(AC$25,-1),'Recebíveis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contrato)")),0)*AC$12</f>
        <v>37427.68</v>
      </c>
      <c r="AD28" s="7" cm="1">
        <f t="array" ref="AD28">IFERROR(SUMPRODUCT((_xlfn.XLOOKUP(EDATE(AD$25,-1),'Recebíveis Atuais - NeoService'!$N$6:$HF$6,'Recebíveis Atuais - NeoService'!$N$9:$HF$9):_xlfn.XLOOKUP(EDATE(AD$25,-1),'Recebíveis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contrato)")),0)*AD$12</f>
        <v>37418.67</v>
      </c>
      <c r="AE28" s="7" cm="1">
        <f t="array" ref="AE28">IFERROR(SUMPRODUCT((_xlfn.XLOOKUP(EDATE(AE$25,-1),'Recebíveis Atuais - NeoService'!$N$6:$HF$6,'Recebíveis Atuais - NeoService'!$N$9:$HF$9):_xlfn.XLOOKUP(EDATE(AE$25,-1),'Recebíveis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contrato)")),0)*AE$12</f>
        <v>37418.67</v>
      </c>
      <c r="AF28" s="7" cm="1">
        <f t="array" ref="AF28">IFERROR(SUMPRODUCT((_xlfn.XLOOKUP(EDATE(AF$25,-1),'Recebíveis Atuais - NeoService'!$N$6:$HF$6,'Recebíveis Atuais - NeoService'!$N$9:$HF$9):_xlfn.XLOOKUP(EDATE(AF$25,-1),'Recebíveis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contrato)")),0)*AF$12</f>
        <v>37418.67</v>
      </c>
      <c r="AG28" s="7" cm="1">
        <f t="array" ref="AG28">IFERROR(SUMPRODUCT((_xlfn.XLOOKUP(EDATE(AG$25,-1),'Recebíveis Atuais - NeoService'!$N$6:$HF$6,'Recebíveis Atuais - NeoService'!$N$9:$HF$9):_xlfn.XLOOKUP(EDATE(AG$25,-1),'Recebíveis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contrato)")),0)*AG$12</f>
        <v>37418.67</v>
      </c>
      <c r="AH28" s="7" cm="1">
        <f t="array" ref="AH28">IFERROR(SUMPRODUCT((_xlfn.XLOOKUP(EDATE(AH$25,-1),'Recebíveis Atuais - NeoService'!$N$6:$HF$6,'Recebíveis Atuais - NeoService'!$N$9:$HF$9):_xlfn.XLOOKUP(EDATE(AH$25,-1),'Recebíveis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contrato)")),0)*AH$12</f>
        <v>37418.67</v>
      </c>
      <c r="AI28" s="7" cm="1">
        <f t="array" ref="AI28">IFERROR(SUMPRODUCT((_xlfn.XLOOKUP(EDATE(AI$25,-1),'Recebíveis Atuais - NeoService'!$N$6:$HF$6,'Recebíveis Atuais - NeoService'!$N$9:$HF$9):_xlfn.XLOOKUP(EDATE(AI$25,-1),'Recebíveis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contrato)")),0)*AI$12</f>
        <v>37418.67</v>
      </c>
      <c r="AJ28" s="7" cm="1">
        <f t="array" ref="AJ28">IFERROR(SUMPRODUCT((_xlfn.XLOOKUP(EDATE(AJ$25,-1),'Recebíveis Atuais - NeoService'!$N$6:$HF$6,'Recebíveis Atuais - NeoService'!$N$9:$HF$9):_xlfn.XLOOKUP(EDATE(AJ$25,-1),'Recebíveis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contrato)")),0)*AJ$12</f>
        <v>37418.67</v>
      </c>
      <c r="AK28" s="7" cm="1">
        <f t="array" ref="AK28">IFERROR(SUMPRODUCT((_xlfn.XLOOKUP(EDATE(AK$25,-1),'Recebíveis Atuais - NeoService'!$N$6:$HF$6,'Recebíveis Atuais - NeoService'!$N$9:$HF$9):_xlfn.XLOOKUP(EDATE(AK$25,-1),'Recebíveis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contrato)")),0)*AK$12</f>
        <v>37418.67</v>
      </c>
      <c r="AL28" s="7" cm="1">
        <f t="array" ref="AL28">IFERROR(SUMPRODUCT((_xlfn.XLOOKUP(EDATE(AL$25,-1),'Recebíveis Atuais - NeoService'!$N$6:$HF$6,'Recebíveis Atuais - NeoService'!$N$9:$HF$9):_xlfn.XLOOKUP(EDATE(AL$25,-1),'Recebíveis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contrato)")),0)*AL$12</f>
        <v>66316.11</v>
      </c>
      <c r="AM28" s="7" cm="1">
        <f t="array" ref="AM28">IFERROR(SUMPRODUCT((_xlfn.XLOOKUP(EDATE(AM$25,-1),'Recebíveis Atuais - NeoService'!$N$6:$HF$6,'Recebíveis Atuais - NeoService'!$N$9:$HF$9):_xlfn.XLOOKUP(EDATE(AM$25,-1),'Recebíveis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contrato)")),0)*AM$12</f>
        <v>37418.67</v>
      </c>
      <c r="AN28" s="7" cm="1">
        <f t="array" ref="AN28">IFERROR(SUMPRODUCT((_xlfn.XLOOKUP(EDATE(AN$25,-1),'Recebíveis Atuais - NeoService'!$N$6:$HF$6,'Recebíveis Atuais - NeoService'!$N$9:$HF$9):_xlfn.XLOOKUP(EDATE(AN$25,-1),'Recebíveis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contrato)")),0)*AN$12</f>
        <v>47315.18</v>
      </c>
      <c r="AO28" s="7" cm="1">
        <f t="array" ref="AO28">IFERROR(SUMPRODUCT((_xlfn.XLOOKUP(EDATE(AO$25,-1),'Recebíveis Atuais - NeoService'!$N$6:$HF$6,'Recebíveis Atuais - NeoService'!$N$9:$HF$9):_xlfn.XLOOKUP(EDATE(AO$25,-1),'Recebíveis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contrato)")),0)*AO$12</f>
        <v>37418.67</v>
      </c>
      <c r="AP28" s="7" cm="1">
        <f t="array" ref="AP28">IFERROR(SUMPRODUCT((_xlfn.XLOOKUP(EDATE(AP$25,-1),'Recebíveis Atuais - NeoService'!$N$6:$HF$6,'Recebíveis Atuais - NeoService'!$N$9:$HF$9):_xlfn.XLOOKUP(EDATE(AP$25,-1),'Recebíveis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contrato)")),0)*AP$12</f>
        <v>37428.43</v>
      </c>
      <c r="AQ28" s="7" cm="1">
        <f t="array" ref="AQ28">IFERROR(SUMPRODUCT((_xlfn.XLOOKUP(EDATE(AQ$25,-1),'Recebíveis Atuais - NeoService'!$N$6:$HF$6,'Recebíveis Atuais - NeoService'!$N$9:$HF$9):_xlfn.XLOOKUP(EDATE(AQ$25,-1),'Recebíveis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contrato)")),0)*AQ$12</f>
        <v>33837.5</v>
      </c>
      <c r="AR28" s="7" cm="1">
        <f t="array" ref="AR28">IFERROR(SUMPRODUCT((_xlfn.XLOOKUP(EDATE(AR$25,-1),'Recebíveis Atuais - NeoService'!$N$6:$HF$6,'Recebíveis Atuais - NeoService'!$N$9:$HF$9):_xlfn.XLOOKUP(EDATE(AR$25,-1),'Recebíveis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contrato)")),0)*AR$12</f>
        <v>29507.02</v>
      </c>
      <c r="AS28" s="7" cm="1">
        <f t="array" ref="AS28">IFERROR(SUMPRODUCT((_xlfn.XLOOKUP(EDATE(AS$25,-1),'Recebíveis Atuais - NeoService'!$N$6:$HF$6,'Recebíveis Atuais - NeoService'!$N$9:$HF$9):_xlfn.XLOOKUP(EDATE(AS$25,-1),'Recebíveis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contrato)")),0)*AS$12</f>
        <v>26254.54</v>
      </c>
      <c r="AT28" s="7" cm="1">
        <f t="array" ref="AT28">IFERROR(SUMPRODUCT((_xlfn.XLOOKUP(EDATE(AT$25,-1),'Recebíveis Atuais - NeoService'!$N$6:$HF$6,'Recebíveis Atuais - NeoService'!$N$9:$HF$9):_xlfn.XLOOKUP(EDATE(AT$25,-1),'Recebíveis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contrato)")),0)*AT$12</f>
        <v>26254.54</v>
      </c>
      <c r="AU28" s="7" cm="1">
        <f t="array" ref="AU28">IFERROR(SUMPRODUCT((_xlfn.XLOOKUP(EDATE(AU$25,-1),'Recebíveis Atuais - NeoService'!$N$6:$HF$6,'Recebíveis Atuais - NeoService'!$N$9:$HF$9):_xlfn.XLOOKUP(EDATE(AU$25,-1),'Recebíveis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contrato)")),0)*AU$12</f>
        <v>26254.54</v>
      </c>
      <c r="AV28" s="7" cm="1">
        <f t="array" ref="AV28">IFERROR(SUMPRODUCT((_xlfn.XLOOKUP(EDATE(AV$25,-1),'Recebíveis Atuais - NeoService'!$N$6:$HF$6,'Recebíveis Atuais - NeoService'!$N$9:$HF$9):_xlfn.XLOOKUP(EDATE(AV$25,-1),'Recebíveis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contrato)")),0)*AV$12</f>
        <v>26254.54</v>
      </c>
      <c r="AW28" s="7" cm="1">
        <f t="array" ref="AW28">IFERROR(SUMPRODUCT((_xlfn.XLOOKUP(EDATE(AW$25,-1),'Recebíveis Atuais - NeoService'!$N$6:$HF$6,'Recebíveis Atuais - NeoService'!$N$9:$HF$9):_xlfn.XLOOKUP(EDATE(AW$25,-1),'Recebíveis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contrato)")),0)*AW$12</f>
        <v>26254.54</v>
      </c>
      <c r="AX28" s="7" cm="1">
        <f t="array" ref="AX28">IFERROR(SUMPRODUCT((_xlfn.XLOOKUP(EDATE(AX$25,-1),'Recebíveis Atuais - NeoService'!$N$6:$HF$6,'Recebíveis Atuais - NeoService'!$N$9:$HF$9):_xlfn.XLOOKUP(EDATE(AX$25,-1),'Recebíveis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contrato)")),0)*AX$12</f>
        <v>55151.979999999996</v>
      </c>
      <c r="AY28" s="7" cm="1">
        <f t="array" ref="AY28">IFERROR(SUMPRODUCT((_xlfn.XLOOKUP(EDATE(AY$25,-1),'Recebíveis Atuais - NeoService'!$N$6:$HF$6,'Recebíveis Atuais - NeoService'!$N$9:$HF$9):_xlfn.XLOOKUP(EDATE(AY$25,-1),'Recebíveis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contrato)")),0)*AY$12</f>
        <v>23423.610000000004</v>
      </c>
      <c r="AZ28" s="7" cm="1">
        <f t="array" ref="AZ28">IFERROR(SUMPRODUCT((_xlfn.XLOOKUP(EDATE(AZ$25,-1),'Recebíveis Atuais - NeoService'!$N$6:$HF$6,'Recebíveis Atuais - NeoService'!$N$9:$HF$9):_xlfn.XLOOKUP(EDATE(AZ$25,-1),'Recebíveis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contrato)")),0)*AZ$12</f>
        <v>33320.119999999995</v>
      </c>
      <c r="BA28" s="7" cm="1">
        <f t="array" ref="BA28">IFERROR(SUMPRODUCT((_xlfn.XLOOKUP(EDATE(BA$25,-1),'Recebíveis Atuais - NeoService'!$N$6:$HF$6,'Recebíveis Atuais - NeoService'!$N$9:$HF$9):_xlfn.XLOOKUP(EDATE(BA$25,-1),'Recebíveis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contrato)")),0)*BA$12</f>
        <v>23423.610000000004</v>
      </c>
      <c r="BB28" s="7" cm="1">
        <f t="array" ref="BB28">IFERROR(SUMPRODUCT((_xlfn.XLOOKUP(EDATE(BB$25,-1),'Recebíveis Atuais - NeoService'!$N$6:$HF$6,'Recebíveis Atuais - NeoService'!$N$9:$HF$9):_xlfn.XLOOKUP(EDATE(BB$25,-1),'Recebíveis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contrato)")),0)*BB$12</f>
        <v>23423.610000000004</v>
      </c>
      <c r="BC28" s="7" cm="1">
        <f t="array" ref="BC28">IFERROR(SUMPRODUCT((_xlfn.XLOOKUP(EDATE(BC$25,-1),'Recebíveis Atuais - NeoService'!$N$6:$HF$6,'Recebíveis Atuais - NeoService'!$N$9:$HF$9):_xlfn.XLOOKUP(EDATE(BC$25,-1),'Recebíveis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contrato)")),0)*BC$12</f>
        <v>23423.610000000004</v>
      </c>
      <c r="BD28" s="7" cm="1">
        <f t="array" ref="BD28">IFERROR(SUMPRODUCT((_xlfn.XLOOKUP(EDATE(BD$25,-1),'Recebíveis Atuais - NeoService'!$N$6:$HF$6,'Recebíveis Atuais - NeoService'!$N$9:$HF$9):_xlfn.XLOOKUP(EDATE(BD$25,-1),'Recebíveis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contrato)")),0)*BD$12</f>
        <v>23423.610000000004</v>
      </c>
      <c r="BE28" s="7" cm="1">
        <f t="array" ref="BE28">IFERROR(SUMPRODUCT((_xlfn.XLOOKUP(EDATE(BE$25,-1),'Recebíveis Atuais - NeoService'!$N$6:$HF$6,'Recebíveis Atuais - NeoService'!$N$9:$HF$9):_xlfn.XLOOKUP(EDATE(BE$25,-1),'Recebíveis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contrato)")),0)*BE$12</f>
        <v>23423.610000000004</v>
      </c>
      <c r="BF28" s="7" cm="1">
        <f t="array" ref="BF28">IFERROR(SUMPRODUCT((_xlfn.XLOOKUP(EDATE(BF$25,-1),'Recebíveis Atuais - NeoService'!$N$6:$HF$6,'Recebíveis Atuais - NeoService'!$N$9:$HF$9):_xlfn.XLOOKUP(EDATE(BF$25,-1),'Recebíveis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contrato)")),0)*BF$12</f>
        <v>23423.610000000004</v>
      </c>
      <c r="BG28" s="7" cm="1">
        <f t="array" ref="BG28">IFERROR(SUMPRODUCT((_xlfn.XLOOKUP(EDATE(BG$25,-1),'Recebíveis Atuais - NeoService'!$N$6:$HF$6,'Recebíveis Atuais - NeoService'!$N$9:$HF$9):_xlfn.XLOOKUP(EDATE(BG$25,-1),'Recebíveis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contrato)")),0)*BG$12</f>
        <v>20579.190000000002</v>
      </c>
      <c r="BH28" s="7" cm="1">
        <f t="array" ref="BH28">IFERROR(SUMPRODUCT((_xlfn.XLOOKUP(EDATE(BH$25,-1),'Recebíveis Atuais - NeoService'!$N$6:$HF$6,'Recebíveis Atuais - NeoService'!$N$9:$HF$9):_xlfn.XLOOKUP(EDATE(BH$25,-1),'Recebíveis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contrato)")),0)*BH$12</f>
        <v>20579.190000000002</v>
      </c>
      <c r="BI28" s="7" cm="1">
        <f t="array" ref="BI28">IFERROR(SUMPRODUCT((_xlfn.XLOOKUP(EDATE(BI$25,-1),'Recebíveis Atuais - NeoService'!$N$6:$HF$6,'Recebíveis Atuais - NeoService'!$N$9:$HF$9):_xlfn.XLOOKUP(EDATE(BI$25,-1),'Recebíveis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contrato)")),0)*BI$12</f>
        <v>20579.190000000002</v>
      </c>
      <c r="BJ28" s="7" cm="1">
        <f t="array" ref="BJ28">IFERROR(SUMPRODUCT((_xlfn.XLOOKUP(EDATE(BJ$25,-1),'Recebíveis Atuais - NeoService'!$N$6:$HF$6,'Recebíveis Atuais - NeoService'!$N$9:$HF$9):_xlfn.XLOOKUP(EDATE(BJ$25,-1),'Recebíveis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contrato)")),0)*BJ$12</f>
        <v>20579.190000000002</v>
      </c>
      <c r="BK28" s="7" cm="1">
        <f t="array" ref="BK28">IFERROR(SUMPRODUCT((_xlfn.XLOOKUP(EDATE(BK$25,-1),'Recebíveis Atuais - NeoService'!$N$6:$HF$6,'Recebíveis Atuais - NeoService'!$N$9:$HF$9):_xlfn.XLOOKUP(EDATE(BK$25,-1),'Recebíveis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contrato)")),0)*BK$12</f>
        <v>20579.190000000002</v>
      </c>
      <c r="BL28" s="7" cm="1">
        <f t="array" ref="BL28">IFERROR(SUMPRODUCT((_xlfn.XLOOKUP(EDATE(BL$25,-1),'Recebíveis Atuais - NeoService'!$N$6:$HF$6,'Recebíveis Atuais - NeoService'!$N$9:$HF$9):_xlfn.XLOOKUP(EDATE(BL$25,-1),'Recebíveis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contrato)")),0)*BL$12</f>
        <v>30475.7</v>
      </c>
      <c r="BM28" s="7" cm="1">
        <f t="array" ref="BM28">IFERROR(SUMPRODUCT((_xlfn.XLOOKUP(EDATE(BM$25,-1),'Recebíveis Atuais - NeoService'!$N$6:$HF$6,'Recebíveis Atuais - NeoService'!$N$9:$HF$9):_xlfn.XLOOKUP(EDATE(BM$25,-1),'Recebíveis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contrato)")),0)*BM$12</f>
        <v>20579.190000000002</v>
      </c>
      <c r="BN28" s="7" cm="1">
        <f t="array" ref="BN28">IFERROR(SUMPRODUCT((_xlfn.XLOOKUP(EDATE(BN$25,-1),'Recebíveis Atuais - NeoService'!$N$6:$HF$6,'Recebíveis Atuais - NeoService'!$N$9:$HF$9):_xlfn.XLOOKUP(EDATE(BN$25,-1),'Recebíveis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contrato)")),0)*BN$12</f>
        <v>20579.190000000002</v>
      </c>
      <c r="BO28" s="7" cm="1">
        <f t="array" ref="BO28">IFERROR(SUMPRODUCT((_xlfn.XLOOKUP(EDATE(BO$25,-1),'Recebíveis Atuais - NeoService'!$N$6:$HF$6,'Recebíveis Atuais - NeoService'!$N$9:$HF$9):_xlfn.XLOOKUP(EDATE(BO$25,-1),'Recebíveis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contrato)")),0)*BO$12</f>
        <v>16885.420000000002</v>
      </c>
      <c r="BP28" s="7" cm="1">
        <f t="array" ref="BP28">IFERROR(SUMPRODUCT((_xlfn.XLOOKUP(EDATE(BP$25,-1),'Recebíveis Atuais - NeoService'!$N$6:$HF$6,'Recebíveis Atuais - NeoService'!$N$9:$HF$9):_xlfn.XLOOKUP(EDATE(BP$25,-1),'Recebíveis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contrato)")),0)*BP$12</f>
        <v>16885.420000000002</v>
      </c>
      <c r="BQ28" s="7" cm="1">
        <f t="array" ref="BQ28">IFERROR(SUMPRODUCT((_xlfn.XLOOKUP(EDATE(BQ$25,-1),'Recebíveis Atuais - NeoService'!$N$6:$HF$6,'Recebíveis Atuais - NeoService'!$N$9:$HF$9):_xlfn.XLOOKUP(EDATE(BQ$25,-1),'Recebíveis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contrato)")),0)*BQ$12</f>
        <v>16885.420000000002</v>
      </c>
      <c r="BR28" s="7" cm="1">
        <f t="array" ref="BR28">IFERROR(SUMPRODUCT((_xlfn.XLOOKUP(EDATE(BR$25,-1),'Recebíveis Atuais - NeoService'!$N$6:$HF$6,'Recebíveis Atuais - NeoService'!$N$9:$HF$9):_xlfn.XLOOKUP(EDATE(BR$25,-1),'Recebíveis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contrato)")),0)*BR$12</f>
        <v>16885.420000000002</v>
      </c>
      <c r="BS28" s="7" cm="1">
        <f t="array" ref="BS28">IFERROR(SUMPRODUCT((_xlfn.XLOOKUP(EDATE(BS$25,-1),'Recebíveis Atuais - NeoService'!$N$6:$HF$6,'Recebíveis Atuais - NeoService'!$N$9:$HF$9):_xlfn.XLOOKUP(EDATE(BS$25,-1),'Recebíveis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contrato)")),0)*BS$12</f>
        <v>16885.420000000002</v>
      </c>
      <c r="BT28" s="7" cm="1">
        <f t="array" ref="BT28">IFERROR(SUMPRODUCT((_xlfn.XLOOKUP(EDATE(BT$25,-1),'Recebíveis Atuais - NeoService'!$N$6:$HF$6,'Recebíveis Atuais - NeoService'!$N$9:$HF$9):_xlfn.XLOOKUP(EDATE(BT$25,-1),'Recebíveis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contrato)")),0)*BT$12</f>
        <v>16885.420000000002</v>
      </c>
      <c r="BU28" s="7" cm="1">
        <f t="array" ref="BU28">IFERROR(SUMPRODUCT((_xlfn.XLOOKUP(EDATE(BU$25,-1),'Recebíveis Atuais - NeoService'!$N$6:$HF$6,'Recebíveis Atuais - NeoService'!$N$9:$HF$9):_xlfn.XLOOKUP(EDATE(BU$25,-1),'Recebíveis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contrato)")),0)*BU$12</f>
        <v>16885.420000000002</v>
      </c>
      <c r="BV28" s="7" cm="1">
        <f t="array" ref="BV28">IFERROR(SUMPRODUCT((_xlfn.XLOOKUP(EDATE(BV$25,-1),'Recebíveis Atuais - NeoService'!$N$6:$HF$6,'Recebíveis Atuais - NeoService'!$N$9:$HF$9):_xlfn.XLOOKUP(EDATE(BV$25,-1),'Recebíveis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contrato)")),0)*BV$12</f>
        <v>16885.420000000002</v>
      </c>
      <c r="BW28" s="7" cm="1">
        <f t="array" ref="BW28">IFERROR(SUMPRODUCT((_xlfn.XLOOKUP(EDATE(BW$25,-1),'Recebíveis Atuais - NeoService'!$N$6:$HF$6,'Recebíveis Atuais - NeoService'!$N$9:$HF$9):_xlfn.XLOOKUP(EDATE(BW$25,-1),'Recebíveis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contrato)")),0)*BW$12</f>
        <v>16885.420000000002</v>
      </c>
      <c r="BX28" s="7" cm="1">
        <f t="array" ref="BX28">IFERROR(SUMPRODUCT((_xlfn.XLOOKUP(EDATE(BX$25,-1),'Recebíveis Atuais - NeoService'!$N$6:$HF$6,'Recebíveis Atuais - NeoService'!$N$9:$HF$9):_xlfn.XLOOKUP(EDATE(BX$25,-1),'Recebíveis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contrato)")),0)*BX$12</f>
        <v>26781.930000000004</v>
      </c>
      <c r="BY28" s="7" cm="1">
        <f t="array" ref="BY28">IFERROR(SUMPRODUCT((_xlfn.XLOOKUP(EDATE(BY$25,-1),'Recebíveis Atuais - NeoService'!$N$6:$HF$6,'Recebíveis Atuais - NeoService'!$N$9:$HF$9):_xlfn.XLOOKUP(EDATE(BY$25,-1),'Recebíveis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contrato)")),0)*BY$12</f>
        <v>16885.420000000002</v>
      </c>
      <c r="BZ28" s="7" cm="1">
        <f t="array" ref="BZ28">IFERROR(SUMPRODUCT((_xlfn.XLOOKUP(EDATE(BZ$25,-1),'Recebíveis Atuais - NeoService'!$N$6:$HF$6,'Recebíveis Atuais - NeoService'!$N$9:$HF$9):_xlfn.XLOOKUP(EDATE(BZ$25,-1),'Recebíveis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contrato)")),0)*BZ$12</f>
        <v>16885.420000000002</v>
      </c>
      <c r="CA28" s="7" cm="1">
        <f t="array" ref="CA28">IFERROR(SUMPRODUCT((_xlfn.XLOOKUP(EDATE(CA$25,-1),'Recebíveis Atuais - NeoService'!$N$6:$HF$6,'Recebíveis Atuais - NeoService'!$N$9:$HF$9):_xlfn.XLOOKUP(EDATE(CA$25,-1),'Recebíveis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contrato)")),0)*CA$12</f>
        <v>16885.420000000002</v>
      </c>
      <c r="CB28" s="7" cm="1">
        <f t="array" ref="CB28">IFERROR(SUMPRODUCT((_xlfn.XLOOKUP(EDATE(CB$25,-1),'Recebíveis Atuais - NeoService'!$N$6:$HF$6,'Recebíveis Atuais - NeoService'!$N$9:$HF$9):_xlfn.XLOOKUP(EDATE(CB$25,-1),'Recebíveis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contrato)")),0)*CB$12</f>
        <v>16885.420000000002</v>
      </c>
      <c r="CC28" s="7" cm="1">
        <f t="array" ref="CC28">IFERROR(SUMPRODUCT((_xlfn.XLOOKUP(EDATE(CC$25,-1),'Recebíveis Atuais - NeoService'!$N$6:$HF$6,'Recebíveis Atuais - NeoService'!$N$9:$HF$9):_xlfn.XLOOKUP(EDATE(CC$25,-1),'Recebíveis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contrato)")),0)*CC$12</f>
        <v>16885.420000000002</v>
      </c>
      <c r="CD28" s="7" cm="1">
        <f t="array" ref="CD28">IFERROR(SUMPRODUCT((_xlfn.XLOOKUP(EDATE(CD$25,-1),'Recebíveis Atuais - NeoService'!$N$6:$HF$6,'Recebíveis Atuais - NeoService'!$N$9:$HF$9):_xlfn.XLOOKUP(EDATE(CD$25,-1),'Recebíveis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contrato)")),0)*CD$12</f>
        <v>16885.420000000002</v>
      </c>
      <c r="CE28" s="7" cm="1">
        <f t="array" ref="CE28">IFERROR(SUMPRODUCT((_xlfn.XLOOKUP(EDATE(CE$25,-1),'Recebíveis Atuais - NeoService'!$N$6:$HF$6,'Recebíveis Atuais - NeoService'!$N$9:$HF$9):_xlfn.XLOOKUP(EDATE(CE$25,-1),'Recebíveis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contrato)")),0)*CE$12</f>
        <v>16885.420000000002</v>
      </c>
      <c r="CF28" s="7" cm="1">
        <f t="array" ref="CF28">IFERROR(SUMPRODUCT((_xlfn.XLOOKUP(EDATE(CF$25,-1),'Recebíveis Atuais - NeoService'!$N$6:$HF$6,'Recebíveis Atuais - NeoService'!$N$9:$HF$9):_xlfn.XLOOKUP(EDATE(CF$25,-1),'Recebíveis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contrato)")),0)*CF$12</f>
        <v>16885.420000000002</v>
      </c>
      <c r="CG28" s="7" cm="1">
        <f t="array" ref="CG28">IFERROR(SUMPRODUCT((_xlfn.XLOOKUP(EDATE(CG$25,-1),'Recebíveis Atuais - NeoService'!$N$6:$HF$6,'Recebíveis Atuais - NeoService'!$N$9:$HF$9):_xlfn.XLOOKUP(EDATE(CG$25,-1),'Recebíveis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contrato)")),0)*CG$12</f>
        <v>16885.420000000002</v>
      </c>
      <c r="CH28" s="7" cm="1">
        <f t="array" ref="CH28">IFERROR(SUMPRODUCT((_xlfn.XLOOKUP(EDATE(CH$25,-1),'Recebíveis Atuais - NeoService'!$N$6:$HF$6,'Recebíveis Atuais - NeoService'!$N$9:$HF$9):_xlfn.XLOOKUP(EDATE(CH$25,-1),'Recebíveis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contrato)")),0)*CH$12</f>
        <v>16885.420000000002</v>
      </c>
      <c r="CI28" s="7" cm="1">
        <f t="array" ref="CI28">IFERROR(SUMPRODUCT((_xlfn.XLOOKUP(EDATE(CI$25,-1),'Recebíveis Atuais - NeoService'!$N$6:$HF$6,'Recebíveis Atuais - NeoService'!$N$9:$HF$9):_xlfn.XLOOKUP(EDATE(CI$25,-1),'Recebíveis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contrato)")),0)*CI$12</f>
        <v>16885.420000000002</v>
      </c>
      <c r="CJ28" s="7" cm="1">
        <f t="array" ref="CJ28">IFERROR(SUMPRODUCT((_xlfn.XLOOKUP(EDATE(CJ$25,-1),'Recebíveis Atuais - NeoService'!$N$6:$HF$6,'Recebíveis Atuais - NeoService'!$N$9:$HF$9):_xlfn.XLOOKUP(EDATE(CJ$25,-1),'Recebíveis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contrato)")),0)*CJ$12</f>
        <v>26781.930000000004</v>
      </c>
      <c r="CK28" s="7" cm="1">
        <f t="array" ref="CK28">IFERROR(SUMPRODUCT((_xlfn.XLOOKUP(EDATE(CK$25,-1),'Recebíveis Atuais - NeoService'!$N$6:$HF$6,'Recebíveis Atuais - NeoService'!$N$9:$HF$9):_xlfn.XLOOKUP(EDATE(CK$25,-1),'Recebíveis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contrato)")),0)*CK$12</f>
        <v>16885.420000000002</v>
      </c>
      <c r="CL28" s="7" cm="1">
        <f t="array" ref="CL28">IFERROR(SUMPRODUCT((_xlfn.XLOOKUP(EDATE(CL$25,-1),'Recebíveis Atuais - NeoService'!$N$6:$HF$6,'Recebíveis Atuais - NeoService'!$N$9:$HF$9):_xlfn.XLOOKUP(EDATE(CL$25,-1),'Recebíveis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contrato)")),0)*CL$12</f>
        <v>16885.420000000002</v>
      </c>
      <c r="CM28" s="7" cm="1">
        <f t="array" ref="CM28">IFERROR(SUMPRODUCT((_xlfn.XLOOKUP(EDATE(CM$25,-1),'Recebíveis Atuais - NeoService'!$N$6:$HF$6,'Recebíveis Atuais - NeoService'!$N$9:$HF$9):_xlfn.XLOOKUP(EDATE(CM$25,-1),'Recebíveis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contrato)")),0)*CM$12</f>
        <v>16885.420000000002</v>
      </c>
      <c r="CN28" s="7" cm="1">
        <f t="array" ref="CN28">IFERROR(SUMPRODUCT((_xlfn.XLOOKUP(EDATE(CN$25,-1),'Recebíveis Atuais - NeoService'!$N$6:$HF$6,'Recebíveis Atuais - NeoService'!$N$9:$HF$9):_xlfn.XLOOKUP(EDATE(CN$25,-1),'Recebíveis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contrato)")),0)*CN$12</f>
        <v>16885.420000000002</v>
      </c>
      <c r="CO28" s="7" cm="1">
        <f t="array" ref="CO28">IFERROR(SUMPRODUCT((_xlfn.XLOOKUP(EDATE(CO$25,-1),'Recebíveis Atuais - NeoService'!$N$6:$HF$6,'Recebíveis Atuais - NeoService'!$N$9:$HF$9):_xlfn.XLOOKUP(EDATE(CO$25,-1),'Recebíveis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contrato)")),0)*CO$12</f>
        <v>16885.420000000002</v>
      </c>
      <c r="CP28" s="7" cm="1">
        <f t="array" ref="CP28">IFERROR(SUMPRODUCT((_xlfn.XLOOKUP(EDATE(CP$25,-1),'Recebíveis Atuais - NeoService'!$N$6:$HF$6,'Recebíveis Atuais - NeoService'!$N$9:$HF$9):_xlfn.XLOOKUP(EDATE(CP$25,-1),'Recebíveis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contrato)")),0)*CP$12</f>
        <v>16885.420000000002</v>
      </c>
      <c r="CQ28" s="7" cm="1">
        <f t="array" ref="CQ28">IFERROR(SUMPRODUCT((_xlfn.XLOOKUP(EDATE(CQ$25,-1),'Recebíveis Atuais - NeoService'!$N$6:$HF$6,'Recebíveis Atuais - NeoService'!$N$9:$HF$9):_xlfn.XLOOKUP(EDATE(CQ$25,-1),'Recebíveis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contrato)")),0)*CQ$12</f>
        <v>16885.420000000002</v>
      </c>
      <c r="CR28" s="7" cm="1">
        <f t="array" ref="CR28">IFERROR(SUMPRODUCT((_xlfn.XLOOKUP(EDATE(CR$25,-1),'Recebíveis Atuais - NeoService'!$N$6:$HF$6,'Recebíveis Atuais - NeoService'!$N$9:$HF$9):_xlfn.XLOOKUP(EDATE(CR$25,-1),'Recebíveis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contrato)")),0)*CR$12</f>
        <v>16885.420000000002</v>
      </c>
      <c r="CS28" s="7" cm="1">
        <f t="array" ref="CS28">IFERROR(SUMPRODUCT((_xlfn.XLOOKUP(EDATE(CS$25,-1),'Recebíveis Atuais - NeoService'!$N$6:$HF$6,'Recebíveis Atuais - NeoService'!$N$9:$HF$9):_xlfn.XLOOKUP(EDATE(CS$25,-1),'Recebíveis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contrato)")),0)*CS$12</f>
        <v>16885.420000000002</v>
      </c>
      <c r="CT28" s="7" cm="1">
        <f t="array" ref="CT28">IFERROR(SUMPRODUCT((_xlfn.XLOOKUP(EDATE(CT$25,-1),'Recebíveis Atuais - NeoService'!$N$6:$HF$6,'Recebíveis Atuais - NeoService'!$N$9:$HF$9):_xlfn.XLOOKUP(EDATE(CT$25,-1),'Recebíveis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contrato)")),0)*CT$12</f>
        <v>16885.420000000002</v>
      </c>
      <c r="CU28" s="7" cm="1">
        <f t="array" ref="CU28">IFERROR(SUMPRODUCT((_xlfn.XLOOKUP(EDATE(CU$25,-1),'Recebíveis Atuais - NeoService'!$N$6:$HF$6,'Recebíveis Atuais - NeoService'!$N$9:$HF$9):_xlfn.XLOOKUP(EDATE(CU$25,-1),'Recebíveis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contrato)")),0)*CU$12</f>
        <v>16885.420000000002</v>
      </c>
      <c r="CV28" s="7" cm="1">
        <f t="array" ref="CV28">IFERROR(SUMPRODUCT((_xlfn.XLOOKUP(EDATE(CV$25,-1),'Recebíveis Atuais - NeoService'!$N$6:$HF$6,'Recebíveis Atuais - NeoService'!$N$9:$HF$9):_xlfn.XLOOKUP(EDATE(CV$25,-1),'Recebíveis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contrato)")),0)*CV$12</f>
        <v>26781.930000000004</v>
      </c>
      <c r="CW28" s="7" cm="1">
        <f t="array" ref="CW28">IFERROR(SUMPRODUCT((_xlfn.XLOOKUP(EDATE(CW$25,-1),'Recebíveis Atuais - NeoService'!$N$6:$HF$6,'Recebíveis Atuais - NeoService'!$N$9:$HF$9):_xlfn.XLOOKUP(EDATE(CW$25,-1),'Recebíveis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contrato)")),0)*CW$12</f>
        <v>16885.420000000002</v>
      </c>
      <c r="CX28" s="7" cm="1">
        <f t="array" ref="CX28">IFERROR(SUMPRODUCT((_xlfn.XLOOKUP(EDATE(CX$25,-1),'Recebíveis Atuais - NeoService'!$N$6:$HF$6,'Recebíveis Atuais - NeoService'!$N$9:$HF$9):_xlfn.XLOOKUP(EDATE(CX$25,-1),'Recebíveis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contrato)")),0)*CX$12</f>
        <v>16885.420000000002</v>
      </c>
      <c r="CY28" s="7" cm="1">
        <f t="array" ref="CY28">IFERROR(SUMPRODUCT((_xlfn.XLOOKUP(EDATE(CY$25,-1),'Recebíveis Atuais - NeoService'!$N$6:$HF$6,'Recebíveis Atuais - NeoService'!$N$9:$HF$9):_xlfn.XLOOKUP(EDATE(CY$25,-1),'Recebíveis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contrato)")),0)*CY$12</f>
        <v>16885.420000000002</v>
      </c>
      <c r="CZ28" s="7" cm="1">
        <f t="array" ref="CZ28">IFERROR(SUMPRODUCT((_xlfn.XLOOKUP(EDATE(CZ$25,-1),'Recebíveis Atuais - NeoService'!$N$6:$HF$6,'Recebíveis Atuais - NeoService'!$N$9:$HF$9):_xlfn.XLOOKUP(EDATE(CZ$25,-1),'Recebíveis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contrato)")),0)*CZ$12</f>
        <v>16885.420000000002</v>
      </c>
      <c r="DA28" s="7" cm="1">
        <f t="array" ref="DA28">IFERROR(SUMPRODUCT((_xlfn.XLOOKUP(EDATE(DA$25,-1),'Recebíveis Atuais - NeoService'!$N$6:$HF$6,'Recebíveis Atuais - NeoService'!$N$9:$HF$9):_xlfn.XLOOKUP(EDATE(DA$25,-1),'Recebíveis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contrato)")),0)*DA$12</f>
        <v>16885.420000000002</v>
      </c>
      <c r="DB28" s="7" cm="1">
        <f t="array" ref="DB28">IFERROR(SUMPRODUCT((_xlfn.XLOOKUP(EDATE(DB$25,-1),'Recebíveis Atuais - NeoService'!$N$6:$HF$6,'Recebíveis Atuais - NeoService'!$N$9:$HF$9):_xlfn.XLOOKUP(EDATE(DB$25,-1),'Recebíveis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contrato)")),0)*DB$12</f>
        <v>16885.420000000002</v>
      </c>
      <c r="DC28" s="7" cm="1">
        <f t="array" ref="DC28">IFERROR(SUMPRODUCT((_xlfn.XLOOKUP(EDATE(DC$25,-1),'Recebíveis Atuais - NeoService'!$N$6:$HF$6,'Recebíveis Atuais - NeoService'!$N$9:$HF$9):_xlfn.XLOOKUP(EDATE(DC$25,-1),'Recebíveis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contrato)")),0)*DC$12</f>
        <v>16885.420000000002</v>
      </c>
      <c r="DD28" s="7" cm="1">
        <f t="array" ref="DD28">IFERROR(SUMPRODUCT((_xlfn.XLOOKUP(EDATE(DD$25,-1),'Recebíveis Atuais - NeoService'!$N$6:$HF$6,'Recebíveis Atuais - NeoService'!$N$9:$HF$9):_xlfn.XLOOKUP(EDATE(DD$25,-1),'Recebíveis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contrato)")),0)*DD$12</f>
        <v>16885.420000000002</v>
      </c>
      <c r="DE28" s="7" cm="1">
        <f t="array" ref="DE28">IFERROR(SUMPRODUCT((_xlfn.XLOOKUP(EDATE(DE$25,-1),'Recebíveis Atuais - NeoService'!$N$6:$HF$6,'Recebíveis Atuais - NeoService'!$N$9:$HF$9):_xlfn.XLOOKUP(EDATE(DE$25,-1),'Recebíveis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contrato)")),0)*DE$12</f>
        <v>16885.420000000002</v>
      </c>
      <c r="DF28" s="7" cm="1">
        <f t="array" ref="DF28">IFERROR(SUMPRODUCT((_xlfn.XLOOKUP(EDATE(DF$25,-1),'Recebíveis Atuais - NeoService'!$N$6:$HF$6,'Recebíveis Atuais - NeoService'!$N$9:$HF$9):_xlfn.XLOOKUP(EDATE(DF$25,-1),'Recebíveis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contrato)")),0)*DF$12</f>
        <v>16885.420000000002</v>
      </c>
      <c r="DG28" s="7" cm="1">
        <f t="array" ref="DG28">IFERROR(SUMPRODUCT((_xlfn.XLOOKUP(EDATE(DG$25,-1),'Recebíveis Atuais - NeoService'!$N$6:$HF$6,'Recebíveis Atuais - NeoService'!$N$9:$HF$9):_xlfn.XLOOKUP(EDATE(DG$25,-1),'Recebíveis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contrato)")),0)*DG$12</f>
        <v>16885.420000000002</v>
      </c>
      <c r="DH28" s="7" cm="1">
        <f t="array" ref="DH28">IFERROR(SUMPRODUCT((_xlfn.XLOOKUP(EDATE(DH$25,-1),'Recebíveis Atuais - NeoService'!$N$6:$HF$6,'Recebíveis Atuais - NeoService'!$N$9:$HF$9):_xlfn.XLOOKUP(EDATE(DH$25,-1),'Recebíveis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contrato)")),0)*DH$12</f>
        <v>26781.930000000004</v>
      </c>
      <c r="DI28" s="7" cm="1">
        <f t="array" ref="DI28">IFERROR(SUMPRODUCT((_xlfn.XLOOKUP(EDATE(DI$25,-1),'Recebíveis Atuais - NeoService'!$N$6:$HF$6,'Recebíveis Atuais - NeoService'!$N$9:$HF$9):_xlfn.XLOOKUP(EDATE(DI$25,-1),'Recebíveis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contrato)")),0)*DI$12</f>
        <v>16885.420000000002</v>
      </c>
      <c r="DJ28" s="7" cm="1">
        <f t="array" ref="DJ28">IFERROR(SUMPRODUCT((_xlfn.XLOOKUP(EDATE(DJ$25,-1),'Recebíveis Atuais - NeoService'!$N$6:$HF$6,'Recebíveis Atuais - NeoService'!$N$9:$HF$9):_xlfn.XLOOKUP(EDATE(DJ$25,-1),'Recebíveis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contrato)")),0)*DJ$12</f>
        <v>16885.420000000002</v>
      </c>
      <c r="DK28" s="7" cm="1">
        <f t="array" ref="DK28">IFERROR(SUMPRODUCT((_xlfn.XLOOKUP(EDATE(DK$25,-1),'Recebíveis Atuais - NeoService'!$N$6:$HF$6,'Recebíveis Atuais - NeoService'!$N$9:$HF$9):_xlfn.XLOOKUP(EDATE(DK$25,-1),'Recebíveis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contrato)")),0)*DK$12</f>
        <v>16885.420000000002</v>
      </c>
      <c r="DL28" s="7" cm="1">
        <f t="array" ref="DL28">IFERROR(SUMPRODUCT((_xlfn.XLOOKUP(EDATE(DL$25,-1),'Recebíveis Atuais - NeoService'!$N$6:$HF$6,'Recebíveis Atuais - NeoService'!$N$9:$HF$9):_xlfn.XLOOKUP(EDATE(DL$25,-1),'Recebíveis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contrato)")),0)*DL$12</f>
        <v>16885.420000000002</v>
      </c>
      <c r="DM28" s="7" cm="1">
        <f t="array" ref="DM28">IFERROR(SUMPRODUCT((_xlfn.XLOOKUP(EDATE(DM$25,-1),'Recebíveis Atuais - NeoService'!$N$6:$HF$6,'Recebíveis Atuais - NeoService'!$N$9:$HF$9):_xlfn.XLOOKUP(EDATE(DM$25,-1),'Recebíveis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contrato)")),0)*DM$12</f>
        <v>16885.420000000002</v>
      </c>
      <c r="DN28" s="7" cm="1">
        <f t="array" ref="DN28">IFERROR(SUMPRODUCT((_xlfn.XLOOKUP(EDATE(DN$25,-1),'Recebíveis Atuais - NeoService'!$N$6:$HF$6,'Recebíveis Atuais - NeoService'!$N$9:$HF$9):_xlfn.XLOOKUP(EDATE(DN$25,-1),'Recebíveis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contrato)")),0)*DN$12</f>
        <v>16885.420000000002</v>
      </c>
      <c r="DO28" s="7" cm="1">
        <f t="array" ref="DO28">IFERROR(SUMPRODUCT((_xlfn.XLOOKUP(EDATE(DO$25,-1),'Recebíveis Atuais - NeoService'!$N$6:$HF$6,'Recebíveis Atuais - NeoService'!$N$9:$HF$9):_xlfn.XLOOKUP(EDATE(DO$25,-1),'Recebíveis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contrato)")),0)*DO$12</f>
        <v>16885.420000000002</v>
      </c>
      <c r="DP28" s="7" cm="1">
        <f t="array" ref="DP28">IFERROR(SUMPRODUCT((_xlfn.XLOOKUP(EDATE(DP$25,-1),'Recebíveis Atuais - NeoService'!$N$6:$HF$6,'Recebíveis Atuais - NeoService'!$N$9:$HF$9):_xlfn.XLOOKUP(EDATE(DP$25,-1),'Recebíveis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contrato)")),0)*DP$12</f>
        <v>16885.420000000002</v>
      </c>
      <c r="DQ28" s="7" cm="1">
        <f t="array" ref="DQ28">IFERROR(SUMPRODUCT((_xlfn.XLOOKUP(EDATE(DQ$25,-1),'Recebíveis Atuais - NeoService'!$N$6:$HF$6,'Recebíveis Atuais - NeoService'!$N$9:$HF$9):_xlfn.XLOOKUP(EDATE(DQ$25,-1),'Recebíveis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contrato)")),0)*DQ$12</f>
        <v>16885.420000000002</v>
      </c>
      <c r="DR28" s="7" cm="1">
        <f t="array" ref="DR28">IFERROR(SUMPRODUCT((_xlfn.XLOOKUP(EDATE(DR$25,-1),'Recebíveis Atuais - NeoService'!$N$6:$HF$6,'Recebíveis Atuais - NeoService'!$N$9:$HF$9):_xlfn.XLOOKUP(EDATE(DR$25,-1),'Recebíveis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contrato)")),0)*DR$12</f>
        <v>16885.420000000002</v>
      </c>
      <c r="DS28" s="7" cm="1">
        <f t="array" ref="DS28">IFERROR(SUMPRODUCT((_xlfn.XLOOKUP(EDATE(DS$25,-1),'Recebíveis Atuais - NeoService'!$N$6:$HF$6,'Recebíveis Atuais - NeoService'!$N$9:$HF$9):_xlfn.XLOOKUP(EDATE(DS$25,-1),'Recebíveis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contrato)")),0)*DS$12</f>
        <v>16885.420000000002</v>
      </c>
      <c r="DT28" s="7" cm="1">
        <f t="array" ref="DT28">IFERROR(SUMPRODUCT((_xlfn.XLOOKUP(EDATE(DT$25,-1),'Recebíveis Atuais - NeoService'!$N$6:$HF$6,'Recebíveis Atuais - NeoService'!$N$9:$HF$9):_xlfn.XLOOKUP(EDATE(DT$25,-1),'Recebíveis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contrato)")),0)*DT$12</f>
        <v>26781.930000000004</v>
      </c>
      <c r="DU28" s="7" cm="1">
        <f t="array" ref="DU28">IFERROR(SUMPRODUCT((_xlfn.XLOOKUP(EDATE(DU$25,-1),'Recebíveis Atuais - NeoService'!$N$6:$HF$6,'Recebíveis Atuais - NeoService'!$N$9:$HF$9):_xlfn.XLOOKUP(EDATE(DU$25,-1),'Recebíveis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contrato)")),0)*DU$12</f>
        <v>16885.420000000002</v>
      </c>
      <c r="DV28" s="7" cm="1">
        <f t="array" ref="DV28">IFERROR(SUMPRODUCT((_xlfn.XLOOKUP(EDATE(DV$25,-1),'Recebíveis Atuais - NeoService'!$N$6:$HF$6,'Recebíveis Atuais - NeoService'!$N$9:$HF$9):_xlfn.XLOOKUP(EDATE(DV$25,-1),'Recebíveis Atuais - NeoService'!$N$6:$HF$6,'Recebíveis Atuais - NeoService'!$N$5314:$HF$5314)),N('Recebíveis Atuais - NeoService'!$K$9:$K$5314="Não"),N('Recebíveis Atuais - NeoService'!$B$9:$B$5314=$B28),N('Recebíveis Atuais - NeoService'!$J$9:$J$5314&lt;&gt;"Não Auditado (Pendente contrato)")),0)*DV$12</f>
        <v>16885.420000000002</v>
      </c>
    </row>
    <row r="29" spans="2:126" s="28" customFormat="1" ht="14.45" hidden="1" customHeight="1" outlineLevel="1" x14ac:dyDescent="0.25">
      <c r="B29" s="27" t="str">
        <f>B19</f>
        <v>QUINTAS DO DUQUE</v>
      </c>
      <c r="C29" s="115">
        <f t="shared" ref="C29" si="19">SUM(G29:DV29)</f>
        <v>1262877.0999999987</v>
      </c>
      <c r="D29" s="115"/>
      <c r="E29" s="116">
        <f>NPV($G$11,Resumo!G29:DV29)</f>
        <v>782613.09503664507</v>
      </c>
      <c r="F29" s="116"/>
      <c r="G29" s="7" cm="1">
        <f t="array" ref="G29">IFERROR(SUMPRODUCT((_xlfn.XLOOKUP(EDATE(G$25,-1),'Recebíveis Atuais - NeoService'!$N$6:$HF$6,'Recebíveis Atuais - NeoService'!$N$9:$HF$9):_xlfn.XLOOKUP(EDATE(G$25,-1),'Recebíveis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contrato)")),0)*G$12</f>
        <v>15791.099999999999</v>
      </c>
      <c r="H29" s="7" cm="1">
        <f t="array" ref="H29">IFERROR(SUMPRODUCT((_xlfn.XLOOKUP(EDATE(H$25,-1),'Recebíveis Atuais - NeoService'!$N$6:$HF$6,'Recebíveis Atuais - NeoService'!$N$9:$HF$9):_xlfn.XLOOKUP(EDATE(H$25,-1),'Recebíveis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contrato)")),0)*H$12</f>
        <v>15799.599999999999</v>
      </c>
      <c r="I29" s="7" cm="1">
        <f t="array" ref="I29">IFERROR(SUMPRODUCT((_xlfn.XLOOKUP(EDATE(I$25,-1),'Recebíveis Atuais - NeoService'!$N$6:$HF$6,'Recebíveis Atuais - NeoService'!$N$9:$HF$9):_xlfn.XLOOKUP(EDATE(I$25,-1),'Recebíveis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contrato)")),0)*I$12</f>
        <v>15808.179999999998</v>
      </c>
      <c r="J29" s="7" cm="1">
        <f t="array" ref="J29">IFERROR(SUMPRODUCT((_xlfn.XLOOKUP(EDATE(J$25,-1),'Recebíveis Atuais - NeoService'!$N$6:$HF$6,'Recebíveis Atuais - NeoService'!$N$9:$HF$9):_xlfn.XLOOKUP(EDATE(J$25,-1),'Recebíveis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contrato)")),0)*J$12</f>
        <v>15816.839999999998</v>
      </c>
      <c r="K29" s="7" cm="1">
        <f t="array" ref="K29">IFERROR(SUMPRODUCT((_xlfn.XLOOKUP(EDATE(K$25,-1),'Recebíveis Atuais - NeoService'!$N$6:$HF$6,'Recebíveis Atuais - NeoService'!$N$9:$HF$9):_xlfn.XLOOKUP(EDATE(K$25,-1),'Recebíveis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contrato)")),0)*K$12</f>
        <v>15825.599999999999</v>
      </c>
      <c r="L29" s="7" cm="1">
        <f t="array" ref="L29">IFERROR(SUMPRODUCT((_xlfn.XLOOKUP(EDATE(L$25,-1),'Recebíveis Atuais - NeoService'!$N$6:$HF$6,'Recebíveis Atuais - NeoService'!$N$9:$HF$9):_xlfn.XLOOKUP(EDATE(L$25,-1),'Recebíveis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contrato)")),0)*L$12</f>
        <v>15834.439999999999</v>
      </c>
      <c r="M29" s="7" cm="1">
        <f t="array" ref="M29">IFERROR(SUMPRODUCT((_xlfn.XLOOKUP(EDATE(M$25,-1),'Recebíveis Atuais - NeoService'!$N$6:$HF$6,'Recebíveis Atuais - NeoService'!$N$9:$HF$9):_xlfn.XLOOKUP(EDATE(M$25,-1),'Recebíveis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contrato)")),0)*M$12</f>
        <v>15843.369999999999</v>
      </c>
      <c r="N29" s="7" cm="1">
        <f t="array" ref="N29">IFERROR(SUMPRODUCT((_xlfn.XLOOKUP(EDATE(N$25,-1),'Recebíveis Atuais - NeoService'!$N$6:$HF$6,'Recebíveis Atuais - NeoService'!$N$9:$HF$9):_xlfn.XLOOKUP(EDATE(N$25,-1),'Recebíveis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contrato)")),0)*N$12</f>
        <v>25622.829999999994</v>
      </c>
      <c r="O29" s="7" cm="1">
        <f t="array" ref="O29">IFERROR(SUMPRODUCT((_xlfn.XLOOKUP(EDATE(O$25,-1),'Recebíveis Atuais - NeoService'!$N$6:$HF$6,'Recebíveis Atuais - NeoService'!$N$9:$HF$9):_xlfn.XLOOKUP(EDATE(O$25,-1),'Recebíveis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contrato)")),0)*O$12</f>
        <v>12723.799999999997</v>
      </c>
      <c r="P29" s="7" cm="1">
        <f t="array" ref="P29">IFERROR(SUMPRODUCT((_xlfn.XLOOKUP(EDATE(P$25,-1),'Recebíveis Atuais - NeoService'!$N$6:$HF$6,'Recebíveis Atuais - NeoService'!$N$9:$HF$9):_xlfn.XLOOKUP(EDATE(P$25,-1),'Recebíveis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contrato)")),0)*P$12</f>
        <v>12732.999999999998</v>
      </c>
      <c r="Q29" s="7" cm="1">
        <f t="array" ref="Q29">IFERROR(SUMPRODUCT((_xlfn.XLOOKUP(EDATE(Q$25,-1),'Recebíveis Atuais - NeoService'!$N$6:$HF$6,'Recebíveis Atuais - NeoService'!$N$9:$HF$9):_xlfn.XLOOKUP(EDATE(Q$25,-1),'Recebíveis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contrato)")),0)*Q$12</f>
        <v>12742.289999999999</v>
      </c>
      <c r="R29" s="7" cm="1">
        <f t="array" ref="R29">IFERROR(SUMPRODUCT((_xlfn.XLOOKUP(EDATE(R$25,-1),'Recebíveis Atuais - NeoService'!$N$6:$HF$6,'Recebíveis Atuais - NeoService'!$N$9:$HF$9):_xlfn.XLOOKUP(EDATE(R$25,-1),'Recebíveis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contrato)")),0)*R$12</f>
        <v>12751.679999999998</v>
      </c>
      <c r="S29" s="7" cm="1">
        <f t="array" ref="S29">IFERROR(SUMPRODUCT((_xlfn.XLOOKUP(EDATE(S$25,-1),'Recebíveis Atuais - NeoService'!$N$6:$HF$6,'Recebíveis Atuais - NeoService'!$N$9:$HF$9):_xlfn.XLOOKUP(EDATE(S$25,-1),'Recebíveis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contrato)")),0)*S$12</f>
        <v>12761.159999999998</v>
      </c>
      <c r="T29" s="7" cm="1">
        <f t="array" ref="T29">IFERROR(SUMPRODUCT((_xlfn.XLOOKUP(EDATE(T$25,-1),'Recebíveis Atuais - NeoService'!$N$6:$HF$6,'Recebíveis Atuais - NeoService'!$N$9:$HF$9):_xlfn.XLOOKUP(EDATE(T$25,-1),'Recebíveis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contrato)")),0)*T$12</f>
        <v>12770.73</v>
      </c>
      <c r="U29" s="7" cm="1">
        <f t="array" ref="U29">IFERROR(SUMPRODUCT((_xlfn.XLOOKUP(EDATE(U$25,-1),'Recebíveis Atuais - NeoService'!$N$6:$HF$6,'Recebíveis Atuais - NeoService'!$N$9:$HF$9):_xlfn.XLOOKUP(EDATE(U$25,-1),'Recebíveis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contrato)")),0)*U$12</f>
        <v>12780.4</v>
      </c>
      <c r="V29" s="7" cm="1">
        <f t="array" ref="V29">IFERROR(SUMPRODUCT((_xlfn.XLOOKUP(EDATE(V$25,-1),'Recebíveis Atuais - NeoService'!$N$6:$HF$6,'Recebíveis Atuais - NeoService'!$N$9:$HF$9):_xlfn.XLOOKUP(EDATE(V$25,-1),'Recebíveis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contrato)")),0)*V$12</f>
        <v>12790.159999999998</v>
      </c>
      <c r="W29" s="7" cm="1">
        <f t="array" ref="W29">IFERROR(SUMPRODUCT((_xlfn.XLOOKUP(EDATE(W$25,-1),'Recebíveis Atuais - NeoService'!$N$6:$HF$6,'Recebíveis Atuais - NeoService'!$N$9:$HF$9):_xlfn.XLOOKUP(EDATE(W$25,-1),'Recebíveis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contrato)")),0)*W$12</f>
        <v>12800.029999999999</v>
      </c>
      <c r="X29" s="7" cm="1">
        <f t="array" ref="X29">IFERROR(SUMPRODUCT((_xlfn.XLOOKUP(EDATE(X$25,-1),'Recebíveis Atuais - NeoService'!$N$6:$HF$6,'Recebíveis Atuais - NeoService'!$N$9:$HF$9):_xlfn.XLOOKUP(EDATE(X$25,-1),'Recebíveis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contrato)")),0)*X$12</f>
        <v>12809.989999999998</v>
      </c>
      <c r="Y29" s="7" cm="1">
        <f t="array" ref="Y29">IFERROR(SUMPRODUCT((_xlfn.XLOOKUP(EDATE(Y$25,-1),'Recebíveis Atuais - NeoService'!$N$6:$HF$6,'Recebíveis Atuais - NeoService'!$N$9:$HF$9):_xlfn.XLOOKUP(EDATE(Y$25,-1),'Recebíveis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contrato)")),0)*Y$12</f>
        <v>12820.049999999997</v>
      </c>
      <c r="Z29" s="7" cm="1">
        <f t="array" ref="Z29">IFERROR(SUMPRODUCT((_xlfn.XLOOKUP(EDATE(Z$25,-1),'Recebíveis Atuais - NeoService'!$N$6:$HF$6,'Recebíveis Atuais - NeoService'!$N$9:$HF$9):_xlfn.XLOOKUP(EDATE(Z$25,-1),'Recebíveis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contrato)")),0)*Z$12</f>
        <v>22600.659999999996</v>
      </c>
      <c r="AA29" s="7" cm="1">
        <f t="array" ref="AA29">IFERROR(SUMPRODUCT((_xlfn.XLOOKUP(EDATE(AA$25,-1),'Recebíveis Atuais - NeoService'!$N$6:$HF$6,'Recebíveis Atuais - NeoService'!$N$9:$HF$9):_xlfn.XLOOKUP(EDATE(AA$25,-1),'Recebíveis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contrato)")),0)*AA$12</f>
        <v>12840.479999999998</v>
      </c>
      <c r="AB29" s="7" cm="1">
        <f t="array" ref="AB29">IFERROR(SUMPRODUCT((_xlfn.XLOOKUP(EDATE(AB$25,-1),'Recebíveis Atuais - NeoService'!$N$6:$HF$6,'Recebíveis Atuais - NeoService'!$N$9:$HF$9):_xlfn.XLOOKUP(EDATE(AB$25,-1),'Recebíveis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contrato)")),0)*AB$12</f>
        <v>12850.839999999998</v>
      </c>
      <c r="AC29" s="7" cm="1">
        <f t="array" ref="AC29">IFERROR(SUMPRODUCT((_xlfn.XLOOKUP(EDATE(AC$25,-1),'Recebíveis Atuais - NeoService'!$N$6:$HF$6,'Recebíveis Atuais - NeoService'!$N$9:$HF$9):_xlfn.XLOOKUP(EDATE(AC$25,-1),'Recebíveis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contrato)")),0)*AC$12</f>
        <v>12861.31</v>
      </c>
      <c r="AD29" s="7" cm="1">
        <f t="array" ref="AD29">IFERROR(SUMPRODUCT((_xlfn.XLOOKUP(EDATE(AD$25,-1),'Recebíveis Atuais - NeoService'!$N$6:$HF$6,'Recebíveis Atuais - NeoService'!$N$9:$HF$9):_xlfn.XLOOKUP(EDATE(AD$25,-1),'Recebíveis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contrato)")),0)*AD$12</f>
        <v>12871.889999999998</v>
      </c>
      <c r="AE29" s="7" cm="1">
        <f t="array" ref="AE29">IFERROR(SUMPRODUCT((_xlfn.XLOOKUP(EDATE(AE$25,-1),'Recebíveis Atuais - NeoService'!$N$6:$HF$6,'Recebíveis Atuais - NeoService'!$N$9:$HF$9):_xlfn.XLOOKUP(EDATE(AE$25,-1),'Recebíveis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contrato)")),0)*AE$12</f>
        <v>12882.569999999998</v>
      </c>
      <c r="AF29" s="7" cm="1">
        <f t="array" ref="AF29">IFERROR(SUMPRODUCT((_xlfn.XLOOKUP(EDATE(AF$25,-1),'Recebíveis Atuais - NeoService'!$N$6:$HF$6,'Recebíveis Atuais - NeoService'!$N$9:$HF$9):_xlfn.XLOOKUP(EDATE(AF$25,-1),'Recebíveis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contrato)")),0)*AF$12</f>
        <v>12893.359999999999</v>
      </c>
      <c r="AG29" s="7" cm="1">
        <f t="array" ref="AG29">IFERROR(SUMPRODUCT((_xlfn.XLOOKUP(EDATE(AG$25,-1),'Recebíveis Atuais - NeoService'!$N$6:$HF$6,'Recebíveis Atuais - NeoService'!$N$9:$HF$9):_xlfn.XLOOKUP(EDATE(AG$25,-1),'Recebíveis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contrato)")),0)*AG$12</f>
        <v>12904.249999999998</v>
      </c>
      <c r="AH29" s="7" cm="1">
        <f t="array" ref="AH29">IFERROR(SUMPRODUCT((_xlfn.XLOOKUP(EDATE(AH$25,-1),'Recebíveis Atuais - NeoService'!$N$6:$HF$6,'Recebíveis Atuais - NeoService'!$N$9:$HF$9):_xlfn.XLOOKUP(EDATE(AH$25,-1),'Recebíveis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contrato)")),0)*AH$12</f>
        <v>10738.489999999998</v>
      </c>
      <c r="AI29" s="7" cm="1">
        <f t="array" ref="AI29">IFERROR(SUMPRODUCT((_xlfn.XLOOKUP(EDATE(AI$25,-1),'Recebíveis Atuais - NeoService'!$N$6:$HF$6,'Recebíveis Atuais - NeoService'!$N$9:$HF$9):_xlfn.XLOOKUP(EDATE(AI$25,-1),'Recebíveis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contrato)")),0)*AI$12</f>
        <v>10749.609999999999</v>
      </c>
      <c r="AJ29" s="7" cm="1">
        <f t="array" ref="AJ29">IFERROR(SUMPRODUCT((_xlfn.XLOOKUP(EDATE(AJ$25,-1),'Recebíveis Atuais - NeoService'!$N$6:$HF$6,'Recebíveis Atuais - NeoService'!$N$9:$HF$9):_xlfn.XLOOKUP(EDATE(AJ$25,-1),'Recebíveis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contrato)")),0)*AJ$12</f>
        <v>10760.829999999998</v>
      </c>
      <c r="AK29" s="7" cm="1">
        <f t="array" ref="AK29">IFERROR(SUMPRODUCT((_xlfn.XLOOKUP(EDATE(AK$25,-1),'Recebíveis Atuais - NeoService'!$N$6:$HF$6,'Recebíveis Atuais - NeoService'!$N$9:$HF$9):_xlfn.XLOOKUP(EDATE(AK$25,-1),'Recebíveis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contrato)")),0)*AK$12</f>
        <v>10772.169999999998</v>
      </c>
      <c r="AL29" s="7" cm="1">
        <f t="array" ref="AL29">IFERROR(SUMPRODUCT((_xlfn.XLOOKUP(EDATE(AL$25,-1),'Recebíveis Atuais - NeoService'!$N$6:$HF$6,'Recebíveis Atuais - NeoService'!$N$9:$HF$9):_xlfn.XLOOKUP(EDATE(AL$25,-1),'Recebíveis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contrato)")),0)*AL$12</f>
        <v>16284.999999999998</v>
      </c>
      <c r="AM29" s="7" cm="1">
        <f t="array" ref="AM29">IFERROR(SUMPRODUCT((_xlfn.XLOOKUP(EDATE(AM$25,-1),'Recebíveis Atuais - NeoService'!$N$6:$HF$6,'Recebíveis Atuais - NeoService'!$N$9:$HF$9):_xlfn.XLOOKUP(EDATE(AM$25,-1),'Recebíveis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contrato)")),0)*AM$12</f>
        <v>10795.189999999999</v>
      </c>
      <c r="AN29" s="7" cm="1">
        <f t="array" ref="AN29">IFERROR(SUMPRODUCT((_xlfn.XLOOKUP(EDATE(AN$25,-1),'Recebíveis Atuais - NeoService'!$N$6:$HF$6,'Recebíveis Atuais - NeoService'!$N$9:$HF$9):_xlfn.XLOOKUP(EDATE(AN$25,-1),'Recebíveis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contrato)")),0)*AN$12</f>
        <v>9418.48</v>
      </c>
      <c r="AO29" s="7" cm="1">
        <f t="array" ref="AO29">IFERROR(SUMPRODUCT((_xlfn.XLOOKUP(EDATE(AO$25,-1),'Recebíveis Atuais - NeoService'!$N$6:$HF$6,'Recebíveis Atuais - NeoService'!$N$9:$HF$9):_xlfn.XLOOKUP(EDATE(AO$25,-1),'Recebíveis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contrato)")),0)*AO$12</f>
        <v>9430.2799999999988</v>
      </c>
      <c r="AP29" s="7" cm="1">
        <f t="array" ref="AP29">IFERROR(SUMPRODUCT((_xlfn.XLOOKUP(EDATE(AP$25,-1),'Recebíveis Atuais - NeoService'!$N$6:$HF$6,'Recebíveis Atuais - NeoService'!$N$9:$HF$9):_xlfn.XLOOKUP(EDATE(AP$25,-1),'Recebíveis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contrato)")),0)*AP$12</f>
        <v>9442.1899999999987</v>
      </c>
      <c r="AQ29" s="7" cm="1">
        <f t="array" ref="AQ29">IFERROR(SUMPRODUCT((_xlfn.XLOOKUP(EDATE(AQ$25,-1),'Recebíveis Atuais - NeoService'!$N$6:$HF$6,'Recebíveis Atuais - NeoService'!$N$9:$HF$9):_xlfn.XLOOKUP(EDATE(AQ$25,-1),'Recebíveis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contrato)")),0)*AQ$12</f>
        <v>9454.23</v>
      </c>
      <c r="AR29" s="7" cm="1">
        <f t="array" ref="AR29">IFERROR(SUMPRODUCT((_xlfn.XLOOKUP(EDATE(AR$25,-1),'Recebíveis Atuais - NeoService'!$N$6:$HF$6,'Recebíveis Atuais - NeoService'!$N$9:$HF$9):_xlfn.XLOOKUP(EDATE(AR$25,-1),'Recebíveis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contrato)")),0)*AR$12</f>
        <v>9466.380000000001</v>
      </c>
      <c r="AS29" s="7" cm="1">
        <f t="array" ref="AS29">IFERROR(SUMPRODUCT((_xlfn.XLOOKUP(EDATE(AS$25,-1),'Recebíveis Atuais - NeoService'!$N$6:$HF$6,'Recebíveis Atuais - NeoService'!$N$9:$HF$9):_xlfn.XLOOKUP(EDATE(AS$25,-1),'Recebíveis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contrato)")),0)*AS$12</f>
        <v>9478.66</v>
      </c>
      <c r="AT29" s="7" cm="1">
        <f t="array" ref="AT29">IFERROR(SUMPRODUCT((_xlfn.XLOOKUP(EDATE(AT$25,-1),'Recebíveis Atuais - NeoService'!$N$6:$HF$6,'Recebíveis Atuais - NeoService'!$N$9:$HF$9):_xlfn.XLOOKUP(EDATE(AT$25,-1),'Recebíveis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contrato)")),0)*AT$12</f>
        <v>9491.06</v>
      </c>
      <c r="AU29" s="7" cm="1">
        <f t="array" ref="AU29">IFERROR(SUMPRODUCT((_xlfn.XLOOKUP(EDATE(AU$25,-1),'Recebíveis Atuais - NeoService'!$N$6:$HF$6,'Recebíveis Atuais - NeoService'!$N$9:$HF$9):_xlfn.XLOOKUP(EDATE(AU$25,-1),'Recebíveis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contrato)")),0)*AU$12</f>
        <v>9503.58</v>
      </c>
      <c r="AV29" s="7" cm="1">
        <f t="array" ref="AV29">IFERROR(SUMPRODUCT((_xlfn.XLOOKUP(EDATE(AV$25,-1),'Recebíveis Atuais - NeoService'!$N$6:$HF$6,'Recebíveis Atuais - NeoService'!$N$9:$HF$9):_xlfn.XLOOKUP(EDATE(AV$25,-1),'Recebíveis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contrato)")),0)*AV$12</f>
        <v>9516.23</v>
      </c>
      <c r="AW29" s="7" cm="1">
        <f t="array" ref="AW29">IFERROR(SUMPRODUCT((_xlfn.XLOOKUP(EDATE(AW$25,-1),'Recebíveis Atuais - NeoService'!$N$6:$HF$6,'Recebíveis Atuais - NeoService'!$N$9:$HF$9):_xlfn.XLOOKUP(EDATE(AW$25,-1),'Recebíveis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contrato)")),0)*AW$12</f>
        <v>9529.0099999999984</v>
      </c>
      <c r="AX29" s="7" cm="1">
        <f t="array" ref="AX29">IFERROR(SUMPRODUCT((_xlfn.XLOOKUP(EDATE(AX$25,-1),'Recebíveis Atuais - NeoService'!$N$6:$HF$6,'Recebíveis Atuais - NeoService'!$N$9:$HF$9):_xlfn.XLOOKUP(EDATE(AX$25,-1),'Recebíveis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contrato)")),0)*AX$12</f>
        <v>9541.91</v>
      </c>
      <c r="AY29" s="7" cm="1">
        <f t="array" ref="AY29">IFERROR(SUMPRODUCT((_xlfn.XLOOKUP(EDATE(AY$25,-1),'Recebíveis Atuais - NeoService'!$N$6:$HF$6,'Recebíveis Atuais - NeoService'!$N$9:$HF$9):_xlfn.XLOOKUP(EDATE(AY$25,-1),'Recebíveis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contrato)")),0)*AY$12</f>
        <v>9554.9399999999987</v>
      </c>
      <c r="AZ29" s="7" cm="1">
        <f t="array" ref="AZ29">IFERROR(SUMPRODUCT((_xlfn.XLOOKUP(EDATE(AZ$25,-1),'Recebíveis Atuais - NeoService'!$N$6:$HF$6,'Recebíveis Atuais - NeoService'!$N$9:$HF$9):_xlfn.XLOOKUP(EDATE(AZ$25,-1),'Recebíveis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contrato)")),0)*AZ$12</f>
        <v>9568.1099999999988</v>
      </c>
      <c r="BA29" s="7" cm="1">
        <f t="array" ref="BA29">IFERROR(SUMPRODUCT((_xlfn.XLOOKUP(EDATE(BA$25,-1),'Recebíveis Atuais - NeoService'!$N$6:$HF$6,'Recebíveis Atuais - NeoService'!$N$9:$HF$9):_xlfn.XLOOKUP(EDATE(BA$25,-1),'Recebíveis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contrato)")),0)*BA$12</f>
        <v>9581.4</v>
      </c>
      <c r="BB29" s="7" cm="1">
        <f t="array" ref="BB29">IFERROR(SUMPRODUCT((_xlfn.XLOOKUP(EDATE(BB$25,-1),'Recebíveis Atuais - NeoService'!$N$6:$HF$6,'Recebíveis Atuais - NeoService'!$N$9:$HF$9):_xlfn.XLOOKUP(EDATE(BB$25,-1),'Recebíveis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contrato)")),0)*BB$12</f>
        <v>9594.83</v>
      </c>
      <c r="BC29" s="7" cm="1">
        <f t="array" ref="BC29">IFERROR(SUMPRODUCT((_xlfn.XLOOKUP(EDATE(BC$25,-1),'Recebíveis Atuais - NeoService'!$N$6:$HF$6,'Recebíveis Atuais - NeoService'!$N$9:$HF$9):_xlfn.XLOOKUP(EDATE(BC$25,-1),'Recebíveis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contrato)")),0)*BC$12</f>
        <v>9608.39</v>
      </c>
      <c r="BD29" s="7" cm="1">
        <f t="array" ref="BD29">IFERROR(SUMPRODUCT((_xlfn.XLOOKUP(EDATE(BD$25,-1),'Recebíveis Atuais - NeoService'!$N$6:$HF$6,'Recebíveis Atuais - NeoService'!$N$9:$HF$9):_xlfn.XLOOKUP(EDATE(BD$25,-1),'Recebíveis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contrato)")),0)*BD$12</f>
        <v>9622.09</v>
      </c>
      <c r="BE29" s="7" cm="1">
        <f t="array" ref="BE29">IFERROR(SUMPRODUCT((_xlfn.XLOOKUP(EDATE(BE$25,-1),'Recebíveis Atuais - NeoService'!$N$6:$HF$6,'Recebíveis Atuais - NeoService'!$N$9:$HF$9):_xlfn.XLOOKUP(EDATE(BE$25,-1),'Recebíveis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contrato)")),0)*BE$12</f>
        <v>9635.92</v>
      </c>
      <c r="BF29" s="7" cm="1">
        <f t="array" ref="BF29">IFERROR(SUMPRODUCT((_xlfn.XLOOKUP(EDATE(BF$25,-1),'Recebíveis Atuais - NeoService'!$N$6:$HF$6,'Recebíveis Atuais - NeoService'!$N$9:$HF$9):_xlfn.XLOOKUP(EDATE(BF$25,-1),'Recebíveis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contrato)")),0)*BF$12</f>
        <v>9649.89</v>
      </c>
      <c r="BG29" s="7" cm="1">
        <f t="array" ref="BG29">IFERROR(SUMPRODUCT((_xlfn.XLOOKUP(EDATE(BG$25,-1),'Recebíveis Atuais - NeoService'!$N$6:$HF$6,'Recebíveis Atuais - NeoService'!$N$9:$HF$9):_xlfn.XLOOKUP(EDATE(BG$25,-1),'Recebíveis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contrato)")),0)*BG$12</f>
        <v>9664</v>
      </c>
      <c r="BH29" s="7" cm="1">
        <f t="array" ref="BH29">IFERROR(SUMPRODUCT((_xlfn.XLOOKUP(EDATE(BH$25,-1),'Recebíveis Atuais - NeoService'!$N$6:$HF$6,'Recebíveis Atuais - NeoService'!$N$9:$HF$9):_xlfn.XLOOKUP(EDATE(BH$25,-1),'Recebíveis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contrato)")),0)*BH$12</f>
        <v>9678.2599999999984</v>
      </c>
      <c r="BI29" s="7" cm="1">
        <f t="array" ref="BI29">IFERROR(SUMPRODUCT((_xlfn.XLOOKUP(EDATE(BI$25,-1),'Recebíveis Atuais - NeoService'!$N$6:$HF$6,'Recebíveis Atuais - NeoService'!$N$9:$HF$9):_xlfn.XLOOKUP(EDATE(BI$25,-1),'Recebíveis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contrato)")),0)*BI$12</f>
        <v>9692.65</v>
      </c>
      <c r="BJ29" s="7" cm="1">
        <f t="array" ref="BJ29">IFERROR(SUMPRODUCT((_xlfn.XLOOKUP(EDATE(BJ$25,-1),'Recebíveis Atuais - NeoService'!$N$6:$HF$6,'Recebíveis Atuais - NeoService'!$N$9:$HF$9):_xlfn.XLOOKUP(EDATE(BJ$25,-1),'Recebíveis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contrato)")),0)*BJ$12</f>
        <v>9707.1899999999987</v>
      </c>
      <c r="BK29" s="7" cm="1">
        <f t="array" ref="BK29">IFERROR(SUMPRODUCT((_xlfn.XLOOKUP(EDATE(BK$25,-1),'Recebíveis Atuais - NeoService'!$N$6:$HF$6,'Recebíveis Atuais - NeoService'!$N$9:$HF$9):_xlfn.XLOOKUP(EDATE(BK$25,-1),'Recebíveis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contrato)")),0)*BK$12</f>
        <v>9721.8799999999992</v>
      </c>
      <c r="BL29" s="7" cm="1">
        <f t="array" ref="BL29">IFERROR(SUMPRODUCT((_xlfn.XLOOKUP(EDATE(BL$25,-1),'Recebíveis Atuais - NeoService'!$N$6:$HF$6,'Recebíveis Atuais - NeoService'!$N$9:$HF$9):_xlfn.XLOOKUP(EDATE(BL$25,-1),'Recebíveis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contrato)")),0)*BL$12</f>
        <v>9736.7099999999991</v>
      </c>
      <c r="BM29" s="7" cm="1">
        <f t="array" ref="BM29">IFERROR(SUMPRODUCT((_xlfn.XLOOKUP(EDATE(BM$25,-1),'Recebíveis Atuais - NeoService'!$N$6:$HF$6,'Recebíveis Atuais - NeoService'!$N$9:$HF$9):_xlfn.XLOOKUP(EDATE(BM$25,-1),'Recebíveis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contrato)")),0)*BM$12</f>
        <v>9751.6899999999987</v>
      </c>
      <c r="BN29" s="7" cm="1">
        <f t="array" ref="BN29">IFERROR(SUMPRODUCT((_xlfn.XLOOKUP(EDATE(BN$25,-1),'Recebíveis Atuais - NeoService'!$N$6:$HF$6,'Recebíveis Atuais - NeoService'!$N$9:$HF$9):_xlfn.XLOOKUP(EDATE(BN$25,-1),'Recebíveis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contrato)")),0)*BN$12</f>
        <v>9766.82</v>
      </c>
      <c r="BO29" s="7" cm="1">
        <f t="array" ref="BO29">IFERROR(SUMPRODUCT((_xlfn.XLOOKUP(EDATE(BO$25,-1),'Recebíveis Atuais - NeoService'!$N$6:$HF$6,'Recebíveis Atuais - NeoService'!$N$9:$HF$9):_xlfn.XLOOKUP(EDATE(BO$25,-1),'Recebíveis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contrato)")),0)*BO$12</f>
        <v>9782.0999999999985</v>
      </c>
      <c r="BP29" s="7" cm="1">
        <f t="array" ref="BP29">IFERROR(SUMPRODUCT((_xlfn.XLOOKUP(EDATE(BP$25,-1),'Recebíveis Atuais - NeoService'!$N$6:$HF$6,'Recebíveis Atuais - NeoService'!$N$9:$HF$9):_xlfn.XLOOKUP(EDATE(BP$25,-1),'Recebíveis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contrato)")),0)*BP$12</f>
        <v>9797.5299999999988</v>
      </c>
      <c r="BQ29" s="7" cm="1">
        <f t="array" ref="BQ29">IFERROR(SUMPRODUCT((_xlfn.XLOOKUP(EDATE(BQ$25,-1),'Recebíveis Atuais - NeoService'!$N$6:$HF$6,'Recebíveis Atuais - NeoService'!$N$9:$HF$9):_xlfn.XLOOKUP(EDATE(BQ$25,-1),'Recebíveis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contrato)")),0)*BQ$12</f>
        <v>9813.119999999999</v>
      </c>
      <c r="BR29" s="7" cm="1">
        <f t="array" ref="BR29">IFERROR(SUMPRODUCT((_xlfn.XLOOKUP(EDATE(BR$25,-1),'Recebíveis Atuais - NeoService'!$N$6:$HF$6,'Recebíveis Atuais - NeoService'!$N$9:$HF$9):_xlfn.XLOOKUP(EDATE(BR$25,-1),'Recebíveis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contrato)")),0)*BR$12</f>
        <v>9828.869999999999</v>
      </c>
      <c r="BS29" s="7" cm="1">
        <f t="array" ref="BS29">IFERROR(SUMPRODUCT((_xlfn.XLOOKUP(EDATE(BS$25,-1),'Recebíveis Atuais - NeoService'!$N$6:$HF$6,'Recebíveis Atuais - NeoService'!$N$9:$HF$9):_xlfn.XLOOKUP(EDATE(BS$25,-1),'Recebíveis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contrato)")),0)*BS$12</f>
        <v>9844.7699999999986</v>
      </c>
      <c r="BT29" s="7" cm="1">
        <f t="array" ref="BT29">IFERROR(SUMPRODUCT((_xlfn.XLOOKUP(EDATE(BT$25,-1),'Recebíveis Atuais - NeoService'!$N$6:$HF$6,'Recebíveis Atuais - NeoService'!$N$9:$HF$9):_xlfn.XLOOKUP(EDATE(BT$25,-1),'Recebíveis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contrato)")),0)*BT$12</f>
        <v>9860.83</v>
      </c>
      <c r="BU29" s="7" cm="1">
        <f t="array" ref="BU29">IFERROR(SUMPRODUCT((_xlfn.XLOOKUP(EDATE(BU$25,-1),'Recebíveis Atuais - NeoService'!$N$6:$HF$6,'Recebíveis Atuais - NeoService'!$N$9:$HF$9):_xlfn.XLOOKUP(EDATE(BU$25,-1),'Recebíveis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contrato)")),0)*BU$12</f>
        <v>9877.0499999999993</v>
      </c>
      <c r="BV29" s="7" cm="1">
        <f t="array" ref="BV29">IFERROR(SUMPRODUCT((_xlfn.XLOOKUP(EDATE(BV$25,-1),'Recebíveis Atuais - NeoService'!$N$6:$HF$6,'Recebíveis Atuais - NeoService'!$N$9:$HF$9):_xlfn.XLOOKUP(EDATE(BV$25,-1),'Recebíveis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contrato)")),0)*BV$12</f>
        <v>9893.43</v>
      </c>
      <c r="BW29" s="7" cm="1">
        <f t="array" ref="BW29">IFERROR(SUMPRODUCT((_xlfn.XLOOKUP(EDATE(BW$25,-1),'Recebíveis Atuais - NeoService'!$N$6:$HF$6,'Recebíveis Atuais - NeoService'!$N$9:$HF$9):_xlfn.XLOOKUP(EDATE(BW$25,-1),'Recebíveis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contrato)")),0)*BW$12</f>
        <v>9909.98</v>
      </c>
      <c r="BX29" s="7" cm="1">
        <f t="array" ref="BX29">IFERROR(SUMPRODUCT((_xlfn.XLOOKUP(EDATE(BX$25,-1),'Recebíveis Atuais - NeoService'!$N$6:$HF$6,'Recebíveis Atuais - NeoService'!$N$9:$HF$9):_xlfn.XLOOKUP(EDATE(BX$25,-1),'Recebíveis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contrato)")),0)*BX$12</f>
        <v>9926.6899999999987</v>
      </c>
      <c r="BY29" s="7" cm="1">
        <f t="array" ref="BY29">IFERROR(SUMPRODUCT((_xlfn.XLOOKUP(EDATE(BY$25,-1),'Recebíveis Atuais - NeoService'!$N$6:$HF$6,'Recebíveis Atuais - NeoService'!$N$9:$HF$9):_xlfn.XLOOKUP(EDATE(BY$25,-1),'Recebíveis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contrato)")),0)*BY$12</f>
        <v>9943.57</v>
      </c>
      <c r="BZ29" s="7" cm="1">
        <f t="array" ref="BZ29">IFERROR(SUMPRODUCT((_xlfn.XLOOKUP(EDATE(BZ$25,-1),'Recebíveis Atuais - NeoService'!$N$6:$HF$6,'Recebíveis Atuais - NeoService'!$N$9:$HF$9):_xlfn.XLOOKUP(EDATE(BZ$25,-1),'Recebíveis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contrato)")),0)*BZ$12</f>
        <v>9960.619999999999</v>
      </c>
      <c r="CA29" s="7" cm="1">
        <f t="array" ref="CA29">IFERROR(SUMPRODUCT((_xlfn.XLOOKUP(EDATE(CA$25,-1),'Recebíveis Atuais - NeoService'!$N$6:$HF$6,'Recebíveis Atuais - NeoService'!$N$9:$HF$9):_xlfn.XLOOKUP(EDATE(CA$25,-1),'Recebíveis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contrato)")),0)*CA$12</f>
        <v>9977.84</v>
      </c>
      <c r="CB29" s="7" cm="1">
        <f t="array" ref="CB29">IFERROR(SUMPRODUCT((_xlfn.XLOOKUP(EDATE(CB$25,-1),'Recebíveis Atuais - NeoService'!$N$6:$HF$6,'Recebíveis Atuais - NeoService'!$N$9:$HF$9):_xlfn.XLOOKUP(EDATE(CB$25,-1),'Recebíveis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contrato)")),0)*CB$12</f>
        <v>9995.23</v>
      </c>
      <c r="CC29" s="7" cm="1">
        <f t="array" ref="CC29">IFERROR(SUMPRODUCT((_xlfn.XLOOKUP(EDATE(CC$25,-1),'Recebíveis Atuais - NeoService'!$N$6:$HF$6,'Recebíveis Atuais - NeoService'!$N$9:$HF$9):_xlfn.XLOOKUP(EDATE(CC$25,-1),'Recebíveis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contrato)")),0)*CC$12</f>
        <v>8896.4599999999991</v>
      </c>
      <c r="CD29" s="7" cm="1">
        <f t="array" ref="CD29">IFERROR(SUMPRODUCT((_xlfn.XLOOKUP(EDATE(CD$25,-1),'Recebíveis Atuais - NeoService'!$N$6:$HF$6,'Recebíveis Atuais - NeoService'!$N$9:$HF$9):_xlfn.XLOOKUP(EDATE(CD$25,-1),'Recebíveis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contrato)")),0)*CD$12</f>
        <v>8914.1999999999989</v>
      </c>
      <c r="CE29" s="7" cm="1">
        <f t="array" ref="CE29">IFERROR(SUMPRODUCT((_xlfn.XLOOKUP(EDATE(CE$25,-1),'Recebíveis Atuais - NeoService'!$N$6:$HF$6,'Recebíveis Atuais - NeoService'!$N$9:$HF$9):_xlfn.XLOOKUP(EDATE(CE$25,-1),'Recebíveis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contrato)")),0)*CE$12</f>
        <v>8932.119999999999</v>
      </c>
      <c r="CF29" s="7" cm="1">
        <f t="array" ref="CF29">IFERROR(SUMPRODUCT((_xlfn.XLOOKUP(EDATE(CF$25,-1),'Recebíveis Atuais - NeoService'!$N$6:$HF$6,'Recebíveis Atuais - NeoService'!$N$9:$HF$9):_xlfn.XLOOKUP(EDATE(CF$25,-1),'Recebíveis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contrato)")),0)*CF$12</f>
        <v>8950.2199999999993</v>
      </c>
      <c r="CG29" s="7" cm="1">
        <f t="array" ref="CG29">IFERROR(SUMPRODUCT((_xlfn.XLOOKUP(EDATE(CG$25,-1),'Recebíveis Atuais - NeoService'!$N$6:$HF$6,'Recebíveis Atuais - NeoService'!$N$9:$HF$9):_xlfn.XLOOKUP(EDATE(CG$25,-1),'Recebíveis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contrato)")),0)*CG$12</f>
        <v>8968.5</v>
      </c>
      <c r="CH29" s="7" cm="1">
        <f t="array" ref="CH29">IFERROR(SUMPRODUCT((_xlfn.XLOOKUP(EDATE(CH$25,-1),'Recebíveis Atuais - NeoService'!$N$6:$HF$6,'Recebíveis Atuais - NeoService'!$N$9:$HF$9):_xlfn.XLOOKUP(EDATE(CH$25,-1),'Recebíveis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contrato)")),0)*CH$12</f>
        <v>8986.9599999999991</v>
      </c>
      <c r="CI29" s="7" cm="1">
        <f t="array" ref="CI29">IFERROR(SUMPRODUCT((_xlfn.XLOOKUP(EDATE(CI$25,-1),'Recebíveis Atuais - NeoService'!$N$6:$HF$6,'Recebíveis Atuais - NeoService'!$N$9:$HF$9):_xlfn.XLOOKUP(EDATE(CI$25,-1),'Recebíveis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contrato)")),0)*CI$12</f>
        <v>9005.5999999999985</v>
      </c>
      <c r="CJ29" s="7" cm="1">
        <f t="array" ref="CJ29">IFERROR(SUMPRODUCT((_xlfn.XLOOKUP(EDATE(CJ$25,-1),'Recebíveis Atuais - NeoService'!$N$6:$HF$6,'Recebíveis Atuais - NeoService'!$N$9:$HF$9):_xlfn.XLOOKUP(EDATE(CJ$25,-1),'Recebíveis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contrato)")),0)*CJ$12</f>
        <v>9024.4399999999987</v>
      </c>
      <c r="CK29" s="7" cm="1">
        <f t="array" ref="CK29">IFERROR(SUMPRODUCT((_xlfn.XLOOKUP(EDATE(CK$25,-1),'Recebíveis Atuais - NeoService'!$N$6:$HF$6,'Recebíveis Atuais - NeoService'!$N$9:$HF$9):_xlfn.XLOOKUP(EDATE(CK$25,-1),'Recebíveis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contrato)")),0)*CK$12</f>
        <v>9043.4599999999991</v>
      </c>
      <c r="CL29" s="7" cm="1">
        <f t="array" ref="CL29">IFERROR(SUMPRODUCT((_xlfn.XLOOKUP(EDATE(CL$25,-1),'Recebíveis Atuais - NeoService'!$N$6:$HF$6,'Recebíveis Atuais - NeoService'!$N$9:$HF$9):_xlfn.XLOOKUP(EDATE(CL$25,-1),'Recebíveis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contrato)")),0)*CL$12</f>
        <v>9062.67</v>
      </c>
      <c r="CM29" s="7" cm="1">
        <f t="array" ref="CM29">IFERROR(SUMPRODUCT((_xlfn.XLOOKUP(EDATE(CM$25,-1),'Recebíveis Atuais - NeoService'!$N$6:$HF$6,'Recebíveis Atuais - NeoService'!$N$9:$HF$9):_xlfn.XLOOKUP(EDATE(CM$25,-1),'Recebíveis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contrato)")),0)*CM$12</f>
        <v>9082.07</v>
      </c>
      <c r="CN29" s="7" cm="1">
        <f t="array" ref="CN29">IFERROR(SUMPRODUCT((_xlfn.XLOOKUP(EDATE(CN$25,-1),'Recebíveis Atuais - NeoService'!$N$6:$HF$6,'Recebíveis Atuais - NeoService'!$N$9:$HF$9):_xlfn.XLOOKUP(EDATE(CN$25,-1),'Recebíveis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contrato)")),0)*CN$12</f>
        <v>9101.67</v>
      </c>
      <c r="CO29" s="7" cm="1">
        <f t="array" ref="CO29">IFERROR(SUMPRODUCT((_xlfn.XLOOKUP(EDATE(CO$25,-1),'Recebíveis Atuais - NeoService'!$N$6:$HF$6,'Recebíveis Atuais - NeoService'!$N$9:$HF$9):_xlfn.XLOOKUP(EDATE(CO$25,-1),'Recebíveis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contrato)")),0)*CO$12</f>
        <v>9121.4599999999991</v>
      </c>
      <c r="CP29" s="7" cm="1">
        <f t="array" ref="CP29">IFERROR(SUMPRODUCT((_xlfn.XLOOKUP(EDATE(CP$25,-1),'Recebíveis Atuais - NeoService'!$N$6:$HF$6,'Recebíveis Atuais - NeoService'!$N$9:$HF$9):_xlfn.XLOOKUP(EDATE(CP$25,-1),'Recebíveis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contrato)")),0)*CP$12</f>
        <v>9141.4499999999989</v>
      </c>
      <c r="CQ29" s="7" cm="1">
        <f t="array" ref="CQ29">IFERROR(SUMPRODUCT((_xlfn.XLOOKUP(EDATE(CQ$25,-1),'Recebíveis Atuais - NeoService'!$N$6:$HF$6,'Recebíveis Atuais - NeoService'!$N$9:$HF$9):_xlfn.XLOOKUP(EDATE(CQ$25,-1),'Recebíveis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contrato)")),0)*CQ$12</f>
        <v>9161.64</v>
      </c>
      <c r="CR29" s="7" cm="1">
        <f t="array" ref="CR29">IFERROR(SUMPRODUCT((_xlfn.XLOOKUP(EDATE(CR$25,-1),'Recebíveis Atuais - NeoService'!$N$6:$HF$6,'Recebíveis Atuais - NeoService'!$N$9:$HF$9):_xlfn.XLOOKUP(EDATE(CR$25,-1),'Recebíveis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contrato)")),0)*CR$12</f>
        <v>9182.0399999999991</v>
      </c>
      <c r="CS29" s="7" cm="1">
        <f t="array" ref="CS29">IFERROR(SUMPRODUCT((_xlfn.XLOOKUP(EDATE(CS$25,-1),'Recebíveis Atuais - NeoService'!$N$6:$HF$6,'Recebíveis Atuais - NeoService'!$N$9:$HF$9):_xlfn.XLOOKUP(EDATE(CS$25,-1),'Recebíveis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contrato)")),0)*CS$12</f>
        <v>9202.6299999999992</v>
      </c>
      <c r="CT29" s="7" cm="1">
        <f t="array" ref="CT29">IFERROR(SUMPRODUCT((_xlfn.XLOOKUP(EDATE(CT$25,-1),'Recebíveis Atuais - NeoService'!$N$6:$HF$6,'Recebíveis Atuais - NeoService'!$N$9:$HF$9):_xlfn.XLOOKUP(EDATE(CT$25,-1),'Recebíveis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contrato)")),0)*CT$12</f>
        <v>9223.44</v>
      </c>
      <c r="CU29" s="7" cm="1">
        <f t="array" ref="CU29">IFERROR(SUMPRODUCT((_xlfn.XLOOKUP(EDATE(CU$25,-1),'Recebíveis Atuais - NeoService'!$N$6:$HF$6,'Recebíveis Atuais - NeoService'!$N$9:$HF$9):_xlfn.XLOOKUP(EDATE(CU$25,-1),'Recebíveis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contrato)")),0)*CU$12</f>
        <v>9244.4499999999989</v>
      </c>
      <c r="CV29" s="7" cm="1">
        <f t="array" ref="CV29">IFERROR(SUMPRODUCT((_xlfn.XLOOKUP(EDATE(CV$25,-1),'Recebíveis Atuais - NeoService'!$N$6:$HF$6,'Recebíveis Atuais - NeoService'!$N$9:$HF$9):_xlfn.XLOOKUP(EDATE(CV$25,-1),'Recebíveis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contrato)")),0)*CV$12</f>
        <v>9265.67</v>
      </c>
      <c r="CW29" s="7" cm="1">
        <f t="array" ref="CW29">IFERROR(SUMPRODUCT((_xlfn.XLOOKUP(EDATE(CW$25,-1),'Recebíveis Atuais - NeoService'!$N$6:$HF$6,'Recebíveis Atuais - NeoService'!$N$9:$HF$9):_xlfn.XLOOKUP(EDATE(CW$25,-1),'Recebíveis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contrato)")),0)*CW$12</f>
        <v>9287.1</v>
      </c>
      <c r="CX29" s="7" cm="1">
        <f t="array" ref="CX29">IFERROR(SUMPRODUCT((_xlfn.XLOOKUP(EDATE(CX$25,-1),'Recebíveis Atuais - NeoService'!$N$6:$HF$6,'Recebíveis Atuais - NeoService'!$N$9:$HF$9):_xlfn.XLOOKUP(EDATE(CX$25,-1),'Recebíveis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contrato)")),0)*CX$12</f>
        <v>9308.75</v>
      </c>
      <c r="CY29" s="7" cm="1">
        <f t="array" ref="CY29">IFERROR(SUMPRODUCT((_xlfn.XLOOKUP(EDATE(CY$25,-1),'Recebíveis Atuais - NeoService'!$N$6:$HF$6,'Recebíveis Atuais - NeoService'!$N$9:$HF$9):_xlfn.XLOOKUP(EDATE(CY$25,-1),'Recebíveis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contrato)")),0)*CY$12</f>
        <v>9330.61</v>
      </c>
      <c r="CZ29" s="7" cm="1">
        <f t="array" ref="CZ29">IFERROR(SUMPRODUCT((_xlfn.XLOOKUP(EDATE(CZ$25,-1),'Recebíveis Atuais - NeoService'!$N$6:$HF$6,'Recebíveis Atuais - NeoService'!$N$9:$HF$9):_xlfn.XLOOKUP(EDATE(CZ$25,-1),'Recebíveis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contrato)")),0)*CZ$12</f>
        <v>9318.130000000001</v>
      </c>
      <c r="DA29" s="7" cm="1">
        <f t="array" ref="DA29">IFERROR(SUMPRODUCT((_xlfn.XLOOKUP(EDATE(DA$25,-1),'Recebíveis Atuais - NeoService'!$N$6:$HF$6,'Recebíveis Atuais - NeoService'!$N$9:$HF$9):_xlfn.XLOOKUP(EDATE(DA$25,-1),'Recebíveis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contrato)")),0)*DA$12</f>
        <v>8424.99</v>
      </c>
      <c r="DB29" s="7" cm="1">
        <f t="array" ref="DB29">IFERROR(SUMPRODUCT((_xlfn.XLOOKUP(EDATE(DB$25,-1),'Recebíveis Atuais - NeoService'!$N$6:$HF$6,'Recebíveis Atuais - NeoService'!$N$9:$HF$9):_xlfn.XLOOKUP(EDATE(DB$25,-1),'Recebíveis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contrato)")),0)*DB$12</f>
        <v>8447.51</v>
      </c>
      <c r="DC29" s="7" cm="1">
        <f t="array" ref="DC29">IFERROR(SUMPRODUCT((_xlfn.XLOOKUP(EDATE(DC$25,-1),'Recebíveis Atuais - NeoService'!$N$6:$HF$6,'Recebíveis Atuais - NeoService'!$N$9:$HF$9):_xlfn.XLOOKUP(EDATE(DC$25,-1),'Recebíveis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contrato)")),0)*DC$12</f>
        <v>8470.2699999999986</v>
      </c>
      <c r="DD29" s="7" cm="1">
        <f t="array" ref="DD29">IFERROR(SUMPRODUCT((_xlfn.XLOOKUP(EDATE(DD$25,-1),'Recebíveis Atuais - NeoService'!$N$6:$HF$6,'Recebíveis Atuais - NeoService'!$N$9:$HF$9):_xlfn.XLOOKUP(EDATE(DD$25,-1),'Recebíveis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contrato)")),0)*DD$12</f>
        <v>8493.25</v>
      </c>
      <c r="DE29" s="7" cm="1">
        <f t="array" ref="DE29">IFERROR(SUMPRODUCT((_xlfn.XLOOKUP(EDATE(DE$25,-1),'Recebíveis Atuais - NeoService'!$N$6:$HF$6,'Recebíveis Atuais - NeoService'!$N$9:$HF$9):_xlfn.XLOOKUP(EDATE(DE$25,-1),'Recebíveis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contrato)")),0)*DE$12</f>
        <v>8516.4499999999989</v>
      </c>
      <c r="DF29" s="7" cm="1">
        <f t="array" ref="DF29">IFERROR(SUMPRODUCT((_xlfn.XLOOKUP(EDATE(DF$25,-1),'Recebíveis Atuais - NeoService'!$N$6:$HF$6,'Recebíveis Atuais - NeoService'!$N$9:$HF$9):_xlfn.XLOOKUP(EDATE(DF$25,-1),'Recebíveis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contrato)")),0)*DF$12</f>
        <v>8539.9</v>
      </c>
      <c r="DG29" s="7" cm="1">
        <f t="array" ref="DG29">IFERROR(SUMPRODUCT((_xlfn.XLOOKUP(EDATE(DG$25,-1),'Recebíveis Atuais - NeoService'!$N$6:$HF$6,'Recebíveis Atuais - NeoService'!$N$9:$HF$9):_xlfn.XLOOKUP(EDATE(DG$25,-1),'Recebíveis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contrato)")),0)*DG$12</f>
        <v>8563.57</v>
      </c>
      <c r="DH29" s="7" cm="1">
        <f t="array" ref="DH29">IFERROR(SUMPRODUCT((_xlfn.XLOOKUP(EDATE(DH$25,-1),'Recebíveis Atuais - NeoService'!$N$6:$HF$6,'Recebíveis Atuais - NeoService'!$N$9:$HF$9):_xlfn.XLOOKUP(EDATE(DH$25,-1),'Recebíveis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contrato)")),0)*DH$12</f>
        <v>8587.48</v>
      </c>
      <c r="DI29" s="7" cm="1">
        <f t="array" ref="DI29">IFERROR(SUMPRODUCT((_xlfn.XLOOKUP(EDATE(DI$25,-1),'Recebíveis Atuais - NeoService'!$N$6:$HF$6,'Recebíveis Atuais - NeoService'!$N$9:$HF$9):_xlfn.XLOOKUP(EDATE(DI$25,-1),'Recebíveis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contrato)")),0)*DI$12</f>
        <v>8611.6299999999992</v>
      </c>
      <c r="DJ29" s="7" cm="1">
        <f t="array" ref="DJ29">IFERROR(SUMPRODUCT((_xlfn.XLOOKUP(EDATE(DJ$25,-1),'Recebíveis Atuais - NeoService'!$N$6:$HF$6,'Recebíveis Atuais - NeoService'!$N$9:$HF$9):_xlfn.XLOOKUP(EDATE(DJ$25,-1),'Recebíveis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contrato)")),0)*DJ$12</f>
        <v>8636.0299999999988</v>
      </c>
      <c r="DK29" s="7" cm="1">
        <f t="array" ref="DK29">IFERROR(SUMPRODUCT((_xlfn.XLOOKUP(EDATE(DK$25,-1),'Recebíveis Atuais - NeoService'!$N$6:$HF$6,'Recebíveis Atuais - NeoService'!$N$9:$HF$9):_xlfn.XLOOKUP(EDATE(DK$25,-1),'Recebíveis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contrato)")),0)*DK$12</f>
        <v>8660.66</v>
      </c>
      <c r="DL29" s="7" cm="1">
        <f t="array" ref="DL29">IFERROR(SUMPRODUCT((_xlfn.XLOOKUP(EDATE(DL$25,-1),'Recebíveis Atuais - NeoService'!$N$6:$HF$6,'Recebíveis Atuais - NeoService'!$N$9:$HF$9):_xlfn.XLOOKUP(EDATE(DL$25,-1),'Recebíveis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contrato)")),0)*DL$12</f>
        <v>8685.5499999999993</v>
      </c>
      <c r="DM29" s="7" cm="1">
        <f t="array" ref="DM29">IFERROR(SUMPRODUCT((_xlfn.XLOOKUP(EDATE(DM$25,-1),'Recebíveis Atuais - NeoService'!$N$6:$HF$6,'Recebíveis Atuais - NeoService'!$N$9:$HF$9):_xlfn.XLOOKUP(EDATE(DM$25,-1),'Recebíveis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contrato)")),0)*DM$12</f>
        <v>8710.68</v>
      </c>
      <c r="DN29" s="7" cm="1">
        <f t="array" ref="DN29">IFERROR(SUMPRODUCT((_xlfn.XLOOKUP(EDATE(DN$25,-1),'Recebíveis Atuais - NeoService'!$N$6:$HF$6,'Recebíveis Atuais - NeoService'!$N$9:$HF$9):_xlfn.XLOOKUP(EDATE(DN$25,-1),'Recebíveis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contrato)")),0)*DN$12</f>
        <v>8736.06</v>
      </c>
      <c r="DO29" s="7" cm="1">
        <f t="array" ref="DO29">IFERROR(SUMPRODUCT((_xlfn.XLOOKUP(EDATE(DO$25,-1),'Recebíveis Atuais - NeoService'!$N$6:$HF$6,'Recebíveis Atuais - NeoService'!$N$9:$HF$9):_xlfn.XLOOKUP(EDATE(DO$25,-1),'Recebíveis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contrato)")),0)*DO$12</f>
        <v>8761.6999999999989</v>
      </c>
      <c r="DP29" s="7" cm="1">
        <f t="array" ref="DP29">IFERROR(SUMPRODUCT((_xlfn.XLOOKUP(EDATE(DP$25,-1),'Recebíveis Atuais - NeoService'!$N$6:$HF$6,'Recebíveis Atuais - NeoService'!$N$9:$HF$9):_xlfn.XLOOKUP(EDATE(DP$25,-1),'Recebíveis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contrato)")),0)*DP$12</f>
        <v>8787.59</v>
      </c>
      <c r="DQ29" s="7" cm="1">
        <f t="array" ref="DQ29">IFERROR(SUMPRODUCT((_xlfn.XLOOKUP(EDATE(DQ$25,-1),'Recebíveis Atuais - NeoService'!$N$6:$HF$6,'Recebíveis Atuais - NeoService'!$N$9:$HF$9):_xlfn.XLOOKUP(EDATE(DQ$25,-1),'Recebíveis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contrato)")),0)*DQ$12</f>
        <v>8813.75</v>
      </c>
      <c r="DR29" s="7" cm="1">
        <f t="array" ref="DR29">IFERROR(SUMPRODUCT((_xlfn.XLOOKUP(EDATE(DR$25,-1),'Recebíveis Atuais - NeoService'!$N$6:$HF$6,'Recebíveis Atuais - NeoService'!$N$9:$HF$9):_xlfn.XLOOKUP(EDATE(DR$25,-1),'Recebíveis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contrato)")),0)*DR$12</f>
        <v>8840.16</v>
      </c>
      <c r="DS29" s="7" cm="1">
        <f t="array" ref="DS29">IFERROR(SUMPRODUCT((_xlfn.XLOOKUP(EDATE(DS$25,-1),'Recebíveis Atuais - NeoService'!$N$6:$HF$6,'Recebíveis Atuais - NeoService'!$N$9:$HF$9):_xlfn.XLOOKUP(EDATE(DS$25,-1),'Recebíveis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contrato)")),0)*DS$12</f>
        <v>7955.2699999999995</v>
      </c>
      <c r="DT29" s="7" cm="1">
        <f t="array" ref="DT29">IFERROR(SUMPRODUCT((_xlfn.XLOOKUP(EDATE(DT$25,-1),'Recebíveis Atuais - NeoService'!$N$6:$HF$6,'Recebíveis Atuais - NeoService'!$N$9:$HF$9):_xlfn.XLOOKUP(EDATE(DT$25,-1),'Recebíveis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contrato)")),0)*DT$12</f>
        <v>7982.2099999999991</v>
      </c>
      <c r="DU29" s="7" cm="1">
        <f t="array" ref="DU29">IFERROR(SUMPRODUCT((_xlfn.XLOOKUP(EDATE(DU$25,-1),'Recebíveis Atuais - NeoService'!$N$6:$HF$6,'Recebíveis Atuais - NeoService'!$N$9:$HF$9):_xlfn.XLOOKUP(EDATE(DU$25,-1),'Recebíveis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contrato)")),0)*DU$12</f>
        <v>8009.4299999999994</v>
      </c>
      <c r="DV29" s="7" cm="1">
        <f t="array" ref="DV29">IFERROR(SUMPRODUCT((_xlfn.XLOOKUP(EDATE(DV$25,-1),'Recebíveis Atuais - NeoService'!$N$6:$HF$6,'Recebíveis Atuais - NeoService'!$N$9:$HF$9):_xlfn.XLOOKUP(EDATE(DV$25,-1),'Recebíveis Atuais - NeoService'!$N$6:$HF$6,'Recebíveis Atuais - NeoService'!$N$5314:$HF$5314)),N('Recebíveis Atuais - NeoService'!$K$9:$K$5314="Não"),N('Recebíveis Atuais - NeoService'!$B$9:$B$5314=$B29),N('Recebíveis Atuais - NeoService'!$J$9:$J$5314&lt;&gt;"Não Auditado (Pendente contrato)")),0)*DV$12</f>
        <v>8036.91</v>
      </c>
    </row>
    <row r="30" spans="2:126" s="28" customFormat="1" ht="14.45" hidden="1" customHeight="1" outlineLevel="1" x14ac:dyDescent="0.25">
      <c r="B30" s="27" t="str">
        <f t="shared" ref="B30" si="20">B20</f>
        <v>GREEN GARDEN</v>
      </c>
      <c r="C30" s="115">
        <f t="shared" ref="C30" si="21">SUM(G30:DV30)</f>
        <v>12744753.699999996</v>
      </c>
      <c r="D30" s="115"/>
      <c r="E30" s="116">
        <f>NPV($G$11,Resumo!G30:DV30)</f>
        <v>7640053.19958412</v>
      </c>
      <c r="F30" s="116"/>
      <c r="G30" s="7" cm="1">
        <f t="array" ref="G30">IFERROR(SUMPRODUCT((_xlfn.XLOOKUP(EDATE(G$25,-1),'Recebíveis Atuais - NeoService'!$N$6:$HF$6,'Recebíveis Atuais - NeoService'!$N$9:$HF$9):_xlfn.XLOOKUP(EDATE(G$25,-1),'Recebíveis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contrato)")),0)*G$12</f>
        <v>115970.77000000003</v>
      </c>
      <c r="H30" s="7" cm="1">
        <f t="array" ref="H30">IFERROR(SUMPRODUCT((_xlfn.XLOOKUP(EDATE(H$25,-1),'Recebíveis Atuais - NeoService'!$N$6:$HF$6,'Recebíveis Atuais - NeoService'!$N$9:$HF$9):_xlfn.XLOOKUP(EDATE(H$25,-1),'Recebíveis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contrato)")),0)*H$12</f>
        <v>116001.83</v>
      </c>
      <c r="I30" s="7" cm="1">
        <f t="array" ref="I30">IFERROR(SUMPRODUCT((_xlfn.XLOOKUP(EDATE(I$25,-1),'Recebíveis Atuais - NeoService'!$N$6:$HF$6,'Recebíveis Atuais - NeoService'!$N$9:$HF$9):_xlfn.XLOOKUP(EDATE(I$25,-1),'Recebíveis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contrato)")),0)*I$12</f>
        <v>145806.78000000006</v>
      </c>
      <c r="J30" s="7" cm="1">
        <f t="array" ref="J30">IFERROR(SUMPRODUCT((_xlfn.XLOOKUP(EDATE(J$25,-1),'Recebíveis Atuais - NeoService'!$N$6:$HF$6,'Recebíveis Atuais - NeoService'!$N$9:$HF$9):_xlfn.XLOOKUP(EDATE(J$25,-1),'Recebíveis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contrato)")),0)*J$12</f>
        <v>127827.15000000004</v>
      </c>
      <c r="K30" s="7" cm="1">
        <f t="array" ref="K30">IFERROR(SUMPRODUCT((_xlfn.XLOOKUP(EDATE(K$25,-1),'Recebíveis Atuais - NeoService'!$N$6:$HF$6,'Recebíveis Atuais - NeoService'!$N$9:$HF$9):_xlfn.XLOOKUP(EDATE(K$25,-1),'Recebíveis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contrato)")),0)*K$12</f>
        <v>114450.17000000003</v>
      </c>
      <c r="L30" s="7" cm="1">
        <f t="array" ref="L30">IFERROR(SUMPRODUCT((_xlfn.XLOOKUP(EDATE(L$25,-1),'Recebíveis Atuais - NeoService'!$N$6:$HF$6,'Recebíveis Atuais - NeoService'!$N$9:$HF$9):_xlfn.XLOOKUP(EDATE(L$25,-1),'Recebíveis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contrato)")),0)*L$12</f>
        <v>114482.50000000001</v>
      </c>
      <c r="M30" s="7" cm="1">
        <f t="array" ref="M30">IFERROR(SUMPRODUCT((_xlfn.XLOOKUP(EDATE(M$25,-1),'Recebíveis Atuais - NeoService'!$N$6:$HF$6,'Recebíveis Atuais - NeoService'!$N$9:$HF$9):_xlfn.XLOOKUP(EDATE(M$25,-1),'Recebíveis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contrato)")),0)*M$12</f>
        <v>114515.15000000001</v>
      </c>
      <c r="N30" s="7" cm="1">
        <f t="array" ref="N30">IFERROR(SUMPRODUCT((_xlfn.XLOOKUP(EDATE(N$25,-1),'Recebíveis Atuais - NeoService'!$N$6:$HF$6,'Recebíveis Atuais - NeoService'!$N$9:$HF$9):_xlfn.XLOOKUP(EDATE(N$25,-1),'Recebíveis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contrato)")),0)*N$12</f>
        <v>114548.13000000002</v>
      </c>
      <c r="O30" s="7" cm="1">
        <f t="array" ref="O30">IFERROR(SUMPRODUCT((_xlfn.XLOOKUP(EDATE(O$25,-1),'Recebíveis Atuais - NeoService'!$N$6:$HF$6,'Recebíveis Atuais - NeoService'!$N$9:$HF$9):_xlfn.XLOOKUP(EDATE(O$25,-1),'Recebíveis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contrato)")),0)*O$12</f>
        <v>114581.44000000002</v>
      </c>
      <c r="P30" s="7" cm="1">
        <f t="array" ref="P30">IFERROR(SUMPRODUCT((_xlfn.XLOOKUP(EDATE(P$25,-1),'Recebíveis Atuais - NeoService'!$N$6:$HF$6,'Recebíveis Atuais - NeoService'!$N$9:$HF$9):_xlfn.XLOOKUP(EDATE(P$25,-1),'Recebíveis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contrato)")),0)*P$12</f>
        <v>114615.09000000001</v>
      </c>
      <c r="Q30" s="7" cm="1">
        <f t="array" ref="Q30">IFERROR(SUMPRODUCT((_xlfn.XLOOKUP(EDATE(Q$25,-1),'Recebíveis Atuais - NeoService'!$N$6:$HF$6,'Recebíveis Atuais - NeoService'!$N$9:$HF$9):_xlfn.XLOOKUP(EDATE(Q$25,-1),'Recebíveis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contrato)")),0)*Q$12</f>
        <v>114649.07000000002</v>
      </c>
      <c r="R30" s="7" cm="1">
        <f t="array" ref="R30">IFERROR(SUMPRODUCT((_xlfn.XLOOKUP(EDATE(R$25,-1),'Recebíveis Atuais - NeoService'!$N$6:$HF$6,'Recebíveis Atuais - NeoService'!$N$9:$HF$9):_xlfn.XLOOKUP(EDATE(R$25,-1),'Recebíveis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contrato)")),0)*R$12</f>
        <v>114683.38000000002</v>
      </c>
      <c r="S30" s="7" cm="1">
        <f t="array" ref="S30">IFERROR(SUMPRODUCT((_xlfn.XLOOKUP(EDATE(S$25,-1),'Recebíveis Atuais - NeoService'!$N$6:$HF$6,'Recebíveis Atuais - NeoService'!$N$9:$HF$9):_xlfn.XLOOKUP(EDATE(S$25,-1),'Recebíveis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contrato)")),0)*S$12</f>
        <v>114718.05000000003</v>
      </c>
      <c r="T30" s="7" cm="1">
        <f t="array" ref="T30">IFERROR(SUMPRODUCT((_xlfn.XLOOKUP(EDATE(T$25,-1),'Recebíveis Atuais - NeoService'!$N$6:$HF$6,'Recebíveis Atuais - NeoService'!$N$9:$HF$9):_xlfn.XLOOKUP(EDATE(T$25,-1),'Recebíveis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contrato)")),0)*T$12</f>
        <v>114753.06000000001</v>
      </c>
      <c r="U30" s="7" cm="1">
        <f t="array" ref="U30">IFERROR(SUMPRODUCT((_xlfn.XLOOKUP(EDATE(U$25,-1),'Recebíveis Atuais - NeoService'!$N$6:$HF$6,'Recebíveis Atuais - NeoService'!$N$9:$HF$9):_xlfn.XLOOKUP(EDATE(U$25,-1),'Recebíveis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contrato)")),0)*U$12</f>
        <v>114788.42000000003</v>
      </c>
      <c r="V30" s="7" cm="1">
        <f t="array" ref="V30">IFERROR(SUMPRODUCT((_xlfn.XLOOKUP(EDATE(V$25,-1),'Recebíveis Atuais - NeoService'!$N$6:$HF$6,'Recebíveis Atuais - NeoService'!$N$9:$HF$9):_xlfn.XLOOKUP(EDATE(V$25,-1),'Recebíveis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contrato)")),0)*V$12</f>
        <v>114824.14</v>
      </c>
      <c r="W30" s="7" cm="1">
        <f t="array" ref="W30">IFERROR(SUMPRODUCT((_xlfn.XLOOKUP(EDATE(W$25,-1),'Recebíveis Atuais - NeoService'!$N$6:$HF$6,'Recebíveis Atuais - NeoService'!$N$9:$HF$9):_xlfn.XLOOKUP(EDATE(W$25,-1),'Recebíveis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contrato)")),0)*W$12</f>
        <v>114860.21</v>
      </c>
      <c r="X30" s="7" cm="1">
        <f t="array" ref="X30">IFERROR(SUMPRODUCT((_xlfn.XLOOKUP(EDATE(X$25,-1),'Recebíveis Atuais - NeoService'!$N$6:$HF$6,'Recebíveis Atuais - NeoService'!$N$9:$HF$9):_xlfn.XLOOKUP(EDATE(X$25,-1),'Recebíveis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contrato)")),0)*X$12</f>
        <v>114896.64</v>
      </c>
      <c r="Y30" s="7" cm="1">
        <f t="array" ref="Y30">IFERROR(SUMPRODUCT((_xlfn.XLOOKUP(EDATE(Y$25,-1),'Recebíveis Atuais - NeoService'!$N$6:$HF$6,'Recebíveis Atuais - NeoService'!$N$9:$HF$9):_xlfn.XLOOKUP(EDATE(Y$25,-1),'Recebíveis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contrato)")),0)*Y$12</f>
        <v>114933.44000000002</v>
      </c>
      <c r="Z30" s="7" cm="1">
        <f t="array" ref="Z30">IFERROR(SUMPRODUCT((_xlfn.XLOOKUP(EDATE(Z$25,-1),'Recebíveis Atuais - NeoService'!$N$6:$HF$6,'Recebíveis Atuais - NeoService'!$N$9:$HF$9):_xlfn.XLOOKUP(EDATE(Z$25,-1),'Recebíveis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contrato)")),0)*Z$12</f>
        <v>114970.61</v>
      </c>
      <c r="AA30" s="7" cm="1">
        <f t="array" ref="AA30">IFERROR(SUMPRODUCT((_xlfn.XLOOKUP(EDATE(AA$25,-1),'Recebíveis Atuais - NeoService'!$N$6:$HF$6,'Recebíveis Atuais - NeoService'!$N$9:$HF$9):_xlfn.XLOOKUP(EDATE(AA$25,-1),'Recebíveis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contrato)")),0)*AA$12</f>
        <v>115008.14000000003</v>
      </c>
      <c r="AB30" s="7" cm="1">
        <f t="array" ref="AB30">IFERROR(SUMPRODUCT((_xlfn.XLOOKUP(EDATE(AB$25,-1),'Recebíveis Atuais - NeoService'!$N$6:$HF$6,'Recebíveis Atuais - NeoService'!$N$9:$HF$9):_xlfn.XLOOKUP(EDATE(AB$25,-1),'Recebíveis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contrato)")),0)*AB$12</f>
        <v>115046.05</v>
      </c>
      <c r="AC30" s="7" cm="1">
        <f t="array" ref="AC30">IFERROR(SUMPRODUCT((_xlfn.XLOOKUP(EDATE(AC$25,-1),'Recebíveis Atuais - NeoService'!$N$6:$HF$6,'Recebíveis Atuais - NeoService'!$N$9:$HF$9):_xlfn.XLOOKUP(EDATE(AC$25,-1),'Recebíveis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contrato)")),0)*AC$12</f>
        <v>115084.34000000001</v>
      </c>
      <c r="AD30" s="7" cm="1">
        <f t="array" ref="AD30">IFERROR(SUMPRODUCT((_xlfn.XLOOKUP(EDATE(AD$25,-1),'Recebíveis Atuais - NeoService'!$N$6:$HF$6,'Recebíveis Atuais - NeoService'!$N$9:$HF$9):_xlfn.XLOOKUP(EDATE(AD$25,-1),'Recebíveis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contrato)")),0)*AD$12</f>
        <v>115123.01000000002</v>
      </c>
      <c r="AE30" s="7" cm="1">
        <f t="array" ref="AE30">IFERROR(SUMPRODUCT((_xlfn.XLOOKUP(EDATE(AE$25,-1),'Recebíveis Atuais - NeoService'!$N$6:$HF$6,'Recebíveis Atuais - NeoService'!$N$9:$HF$9):_xlfn.XLOOKUP(EDATE(AE$25,-1),'Recebíveis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contrato)")),0)*AE$12</f>
        <v>115162.07000000002</v>
      </c>
      <c r="AF30" s="7" cm="1">
        <f t="array" ref="AF30">IFERROR(SUMPRODUCT((_xlfn.XLOOKUP(EDATE(AF$25,-1),'Recebíveis Atuais - NeoService'!$N$6:$HF$6,'Recebíveis Atuais - NeoService'!$N$9:$HF$9):_xlfn.XLOOKUP(EDATE(AF$25,-1),'Recebíveis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contrato)")),0)*AF$12</f>
        <v>115201.53000000001</v>
      </c>
      <c r="AG30" s="7" cm="1">
        <f t="array" ref="AG30">IFERROR(SUMPRODUCT((_xlfn.XLOOKUP(EDATE(AG$25,-1),'Recebíveis Atuais - NeoService'!$N$6:$HF$6,'Recebíveis Atuais - NeoService'!$N$9:$HF$9):_xlfn.XLOOKUP(EDATE(AG$25,-1),'Recebíveis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contrato)")),0)*AG$12</f>
        <v>115241.37000000001</v>
      </c>
      <c r="AH30" s="7" cm="1">
        <f t="array" ref="AH30">IFERROR(SUMPRODUCT((_xlfn.XLOOKUP(EDATE(AH$25,-1),'Recebíveis Atuais - NeoService'!$N$6:$HF$6,'Recebíveis Atuais - NeoService'!$N$9:$HF$9):_xlfn.XLOOKUP(EDATE(AH$25,-1),'Recebíveis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contrato)")),0)*AH$12</f>
        <v>115281.61</v>
      </c>
      <c r="AI30" s="7" cm="1">
        <f t="array" ref="AI30">IFERROR(SUMPRODUCT((_xlfn.XLOOKUP(EDATE(AI$25,-1),'Recebíveis Atuais - NeoService'!$N$6:$HF$6,'Recebíveis Atuais - NeoService'!$N$9:$HF$9):_xlfn.XLOOKUP(EDATE(AI$25,-1),'Recebíveis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contrato)")),0)*AI$12</f>
        <v>115322.26000000002</v>
      </c>
      <c r="AJ30" s="7" cm="1">
        <f t="array" ref="AJ30">IFERROR(SUMPRODUCT((_xlfn.XLOOKUP(EDATE(AJ$25,-1),'Recebíveis Atuais - NeoService'!$N$6:$HF$6,'Recebíveis Atuais - NeoService'!$N$9:$HF$9):_xlfn.XLOOKUP(EDATE(AJ$25,-1),'Recebíveis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contrato)")),0)*AJ$12</f>
        <v>115363.31000000001</v>
      </c>
      <c r="AK30" s="7" cm="1">
        <f t="array" ref="AK30">IFERROR(SUMPRODUCT((_xlfn.XLOOKUP(EDATE(AK$25,-1),'Recebíveis Atuais - NeoService'!$N$6:$HF$6,'Recebíveis Atuais - NeoService'!$N$9:$HF$9):_xlfn.XLOOKUP(EDATE(AK$25,-1),'Recebíveis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contrato)")),0)*AK$12</f>
        <v>115404.77</v>
      </c>
      <c r="AL30" s="7" cm="1">
        <f t="array" ref="AL30">IFERROR(SUMPRODUCT((_xlfn.XLOOKUP(EDATE(AL$25,-1),'Recebíveis Atuais - NeoService'!$N$6:$HF$6,'Recebíveis Atuais - NeoService'!$N$9:$HF$9):_xlfn.XLOOKUP(EDATE(AL$25,-1),'Recebíveis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contrato)")),0)*AL$12</f>
        <v>115446.66000000002</v>
      </c>
      <c r="AM30" s="7" cm="1">
        <f t="array" ref="AM30">IFERROR(SUMPRODUCT((_xlfn.XLOOKUP(EDATE(AM$25,-1),'Recebíveis Atuais - NeoService'!$N$6:$HF$6,'Recebíveis Atuais - NeoService'!$N$9:$HF$9):_xlfn.XLOOKUP(EDATE(AM$25,-1),'Recebíveis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contrato)")),0)*AM$12</f>
        <v>115488.95000000003</v>
      </c>
      <c r="AN30" s="7" cm="1">
        <f t="array" ref="AN30">IFERROR(SUMPRODUCT((_xlfn.XLOOKUP(EDATE(AN$25,-1),'Recebíveis Atuais - NeoService'!$N$6:$HF$6,'Recebíveis Atuais - NeoService'!$N$9:$HF$9):_xlfn.XLOOKUP(EDATE(AN$25,-1),'Recebíveis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contrato)")),0)*AN$12</f>
        <v>115531.66000000002</v>
      </c>
      <c r="AO30" s="7" cm="1">
        <f t="array" ref="AO30">IFERROR(SUMPRODUCT((_xlfn.XLOOKUP(EDATE(AO$25,-1),'Recebíveis Atuais - NeoService'!$N$6:$HF$6,'Recebíveis Atuais - NeoService'!$N$9:$HF$9):_xlfn.XLOOKUP(EDATE(AO$25,-1),'Recebíveis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contrato)")),0)*AO$12</f>
        <v>115574.82000000002</v>
      </c>
      <c r="AP30" s="7" cm="1">
        <f t="array" ref="AP30">IFERROR(SUMPRODUCT((_xlfn.XLOOKUP(EDATE(AP$25,-1),'Recebíveis Atuais - NeoService'!$N$6:$HF$6,'Recebíveis Atuais - NeoService'!$N$9:$HF$9):_xlfn.XLOOKUP(EDATE(AP$25,-1),'Recebíveis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contrato)")),0)*AP$12</f>
        <v>115618.40000000001</v>
      </c>
      <c r="AQ30" s="7" cm="1">
        <f t="array" ref="AQ30">IFERROR(SUMPRODUCT((_xlfn.XLOOKUP(EDATE(AQ$25,-1),'Recebíveis Atuais - NeoService'!$N$6:$HF$6,'Recebíveis Atuais - NeoService'!$N$9:$HF$9):_xlfn.XLOOKUP(EDATE(AQ$25,-1),'Recebíveis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contrato)")),0)*AQ$12</f>
        <v>115662.41000000002</v>
      </c>
      <c r="AR30" s="7" cm="1">
        <f t="array" ref="AR30">IFERROR(SUMPRODUCT((_xlfn.XLOOKUP(EDATE(AR$25,-1),'Recebíveis Atuais - NeoService'!$N$6:$HF$6,'Recebíveis Atuais - NeoService'!$N$9:$HF$9):_xlfn.XLOOKUP(EDATE(AR$25,-1),'Recebíveis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contrato)")),0)*AR$12</f>
        <v>115706.87000000001</v>
      </c>
      <c r="AS30" s="7" cm="1">
        <f t="array" ref="AS30">IFERROR(SUMPRODUCT((_xlfn.XLOOKUP(EDATE(AS$25,-1),'Recebíveis Atuais - NeoService'!$N$6:$HF$6,'Recebíveis Atuais - NeoService'!$N$9:$HF$9):_xlfn.XLOOKUP(EDATE(AS$25,-1),'Recebíveis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contrato)")),0)*AS$12</f>
        <v>115751.76000000002</v>
      </c>
      <c r="AT30" s="7" cm="1">
        <f t="array" ref="AT30">IFERROR(SUMPRODUCT((_xlfn.XLOOKUP(EDATE(AT$25,-1),'Recebíveis Atuais - NeoService'!$N$6:$HF$6,'Recebíveis Atuais - NeoService'!$N$9:$HF$9):_xlfn.XLOOKUP(EDATE(AT$25,-1),'Recebíveis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contrato)")),0)*AT$12</f>
        <v>110770.44000000002</v>
      </c>
      <c r="AU30" s="7" cm="1">
        <f t="array" ref="AU30">IFERROR(SUMPRODUCT((_xlfn.XLOOKUP(EDATE(AU$25,-1),'Recebíveis Atuais - NeoService'!$N$6:$HF$6,'Recebíveis Atuais - NeoService'!$N$9:$HF$9):_xlfn.XLOOKUP(EDATE(AU$25,-1),'Recebíveis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contrato)")),0)*AU$12</f>
        <v>110767.33</v>
      </c>
      <c r="AV30" s="7" cm="1">
        <f t="array" ref="AV30">IFERROR(SUMPRODUCT((_xlfn.XLOOKUP(EDATE(AV$25,-1),'Recebíveis Atuais - NeoService'!$N$6:$HF$6,'Recebíveis Atuais - NeoService'!$N$9:$HF$9):_xlfn.XLOOKUP(EDATE(AV$25,-1),'Recebíveis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contrato)")),0)*AV$12</f>
        <v>110813.59000000001</v>
      </c>
      <c r="AW30" s="7" cm="1">
        <f t="array" ref="AW30">IFERROR(SUMPRODUCT((_xlfn.XLOOKUP(EDATE(AW$25,-1),'Recebíveis Atuais - NeoService'!$N$6:$HF$6,'Recebíveis Atuais - NeoService'!$N$9:$HF$9):_xlfn.XLOOKUP(EDATE(AW$25,-1),'Recebíveis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contrato)")),0)*AW$12</f>
        <v>110860.31000000001</v>
      </c>
      <c r="AX30" s="7" cm="1">
        <f t="array" ref="AX30">IFERROR(SUMPRODUCT((_xlfn.XLOOKUP(EDATE(AX$25,-1),'Recebíveis Atuais - NeoService'!$N$6:$HF$6,'Recebíveis Atuais - NeoService'!$N$9:$HF$9):_xlfn.XLOOKUP(EDATE(AX$25,-1),'Recebíveis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contrato)")),0)*AX$12</f>
        <v>110907.50000000001</v>
      </c>
      <c r="AY30" s="7" cm="1">
        <f t="array" ref="AY30">IFERROR(SUMPRODUCT((_xlfn.XLOOKUP(EDATE(AY$25,-1),'Recebíveis Atuais - NeoService'!$N$6:$HF$6,'Recebíveis Atuais - NeoService'!$N$9:$HF$9):_xlfn.XLOOKUP(EDATE(AY$25,-1),'Recebíveis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contrato)")),0)*AY$12</f>
        <v>110955.16000000002</v>
      </c>
      <c r="AZ30" s="7" cm="1">
        <f t="array" ref="AZ30">IFERROR(SUMPRODUCT((_xlfn.XLOOKUP(EDATE(AZ$25,-1),'Recebíveis Atuais - NeoService'!$N$6:$HF$6,'Recebíveis Atuais - NeoService'!$N$9:$HF$9):_xlfn.XLOOKUP(EDATE(AZ$25,-1),'Recebíveis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contrato)")),0)*AZ$12</f>
        <v>111003.3</v>
      </c>
      <c r="BA30" s="7" cm="1">
        <f t="array" ref="BA30">IFERROR(SUMPRODUCT((_xlfn.XLOOKUP(EDATE(BA$25,-1),'Recebíveis Atuais - NeoService'!$N$6:$HF$6,'Recebíveis Atuais - NeoService'!$N$9:$HF$9):_xlfn.XLOOKUP(EDATE(BA$25,-1),'Recebíveis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contrato)")),0)*BA$12</f>
        <v>111051.91000000002</v>
      </c>
      <c r="BB30" s="7" cm="1">
        <f t="array" ref="BB30">IFERROR(SUMPRODUCT((_xlfn.XLOOKUP(EDATE(BB$25,-1),'Recebíveis Atuais - NeoService'!$N$6:$HF$6,'Recebíveis Atuais - NeoService'!$N$9:$HF$9):_xlfn.XLOOKUP(EDATE(BB$25,-1),'Recebíveis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contrato)")),0)*BB$12</f>
        <v>111101.02</v>
      </c>
      <c r="BC30" s="7" cm="1">
        <f t="array" ref="BC30">IFERROR(SUMPRODUCT((_xlfn.XLOOKUP(EDATE(BC$25,-1),'Recebíveis Atuais - NeoService'!$N$6:$HF$6,'Recebíveis Atuais - NeoService'!$N$9:$HF$9):_xlfn.XLOOKUP(EDATE(BC$25,-1),'Recebíveis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contrato)")),0)*BC$12</f>
        <v>111150.62000000001</v>
      </c>
      <c r="BD30" s="7" cm="1">
        <f t="array" ref="BD30">IFERROR(SUMPRODUCT((_xlfn.XLOOKUP(EDATE(BD$25,-1),'Recebíveis Atuais - NeoService'!$N$6:$HF$6,'Recebíveis Atuais - NeoService'!$N$9:$HF$9):_xlfn.XLOOKUP(EDATE(BD$25,-1),'Recebíveis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contrato)")),0)*BD$12</f>
        <v>111200.7</v>
      </c>
      <c r="BE30" s="7" cm="1">
        <f t="array" ref="BE30">IFERROR(SUMPRODUCT((_xlfn.XLOOKUP(EDATE(BE$25,-1),'Recebíveis Atuais - NeoService'!$N$6:$HF$6,'Recebíveis Atuais - NeoService'!$N$9:$HF$9):_xlfn.XLOOKUP(EDATE(BE$25,-1),'Recebíveis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contrato)")),0)*BE$12</f>
        <v>111251.3</v>
      </c>
      <c r="BF30" s="7" cm="1">
        <f t="array" ref="BF30">IFERROR(SUMPRODUCT((_xlfn.XLOOKUP(EDATE(BF$25,-1),'Recebíveis Atuais - NeoService'!$N$6:$HF$6,'Recebíveis Atuais - NeoService'!$N$9:$HF$9):_xlfn.XLOOKUP(EDATE(BF$25,-1),'Recebíveis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contrato)")),0)*BF$12</f>
        <v>111302.40000000001</v>
      </c>
      <c r="BG30" s="7" cm="1">
        <f t="array" ref="BG30">IFERROR(SUMPRODUCT((_xlfn.XLOOKUP(EDATE(BG$25,-1),'Recebíveis Atuais - NeoService'!$N$6:$HF$6,'Recebíveis Atuais - NeoService'!$N$9:$HF$9):_xlfn.XLOOKUP(EDATE(BG$25,-1),'Recebíveis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contrato)")),0)*BG$12</f>
        <v>106376.25000000003</v>
      </c>
      <c r="BH30" s="7" cm="1">
        <f t="array" ref="BH30">IFERROR(SUMPRODUCT((_xlfn.XLOOKUP(EDATE(BH$25,-1),'Recebíveis Atuais - NeoService'!$N$6:$HF$6,'Recebíveis Atuais - NeoService'!$N$9:$HF$9):_xlfn.XLOOKUP(EDATE(BH$25,-1),'Recebíveis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contrato)")),0)*BH$12</f>
        <v>106428.37000000002</v>
      </c>
      <c r="BI30" s="7" cm="1">
        <f t="array" ref="BI30">IFERROR(SUMPRODUCT((_xlfn.XLOOKUP(EDATE(BI$25,-1),'Recebíveis Atuais - NeoService'!$N$6:$HF$6,'Recebíveis Atuais - NeoService'!$N$9:$HF$9):_xlfn.XLOOKUP(EDATE(BI$25,-1),'Recebíveis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contrato)")),0)*BI$12</f>
        <v>106481.02000000002</v>
      </c>
      <c r="BJ30" s="7" cm="1">
        <f t="array" ref="BJ30">IFERROR(SUMPRODUCT((_xlfn.XLOOKUP(EDATE(BJ$25,-1),'Recebíveis Atuais - NeoService'!$N$6:$HF$6,'Recebíveis Atuais - NeoService'!$N$9:$HF$9):_xlfn.XLOOKUP(EDATE(BJ$25,-1),'Recebíveis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contrato)")),0)*BJ$12</f>
        <v>106534.20000000001</v>
      </c>
      <c r="BK30" s="7" cm="1">
        <f t="array" ref="BK30">IFERROR(SUMPRODUCT((_xlfn.XLOOKUP(EDATE(BK$25,-1),'Recebíveis Atuais - NeoService'!$N$6:$HF$6,'Recebíveis Atuais - NeoService'!$N$9:$HF$9):_xlfn.XLOOKUP(EDATE(BK$25,-1),'Recebíveis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contrato)")),0)*BK$12</f>
        <v>106587.90000000002</v>
      </c>
      <c r="BL30" s="7" cm="1">
        <f t="array" ref="BL30">IFERROR(SUMPRODUCT((_xlfn.XLOOKUP(EDATE(BL$25,-1),'Recebíveis Atuais - NeoService'!$N$6:$HF$6,'Recebíveis Atuais - NeoService'!$N$9:$HF$9):_xlfn.XLOOKUP(EDATE(BL$25,-1),'Recebíveis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contrato)")),0)*BL$12</f>
        <v>106642.14000000001</v>
      </c>
      <c r="BM30" s="7" cm="1">
        <f t="array" ref="BM30">IFERROR(SUMPRODUCT((_xlfn.XLOOKUP(EDATE(BM$25,-1),'Recebíveis Atuais - NeoService'!$N$6:$HF$6,'Recebíveis Atuais - NeoService'!$N$9:$HF$9):_xlfn.XLOOKUP(EDATE(BM$25,-1),'Recebíveis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contrato)")),0)*BM$12</f>
        <v>106696.93000000002</v>
      </c>
      <c r="BN30" s="7" cm="1">
        <f t="array" ref="BN30">IFERROR(SUMPRODUCT((_xlfn.XLOOKUP(EDATE(BN$25,-1),'Recebíveis Atuais - NeoService'!$N$6:$HF$6,'Recebíveis Atuais - NeoService'!$N$9:$HF$9):_xlfn.XLOOKUP(EDATE(BN$25,-1),'Recebíveis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contrato)")),0)*BN$12</f>
        <v>106752.26000000001</v>
      </c>
      <c r="BO30" s="7" cm="1">
        <f t="array" ref="BO30">IFERROR(SUMPRODUCT((_xlfn.XLOOKUP(EDATE(BO$25,-1),'Recebíveis Atuais - NeoService'!$N$6:$HF$6,'Recebíveis Atuais - NeoService'!$N$9:$HF$9):_xlfn.XLOOKUP(EDATE(BO$25,-1),'Recebíveis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contrato)")),0)*BO$12</f>
        <v>106808.15000000002</v>
      </c>
      <c r="BP30" s="7" cm="1">
        <f t="array" ref="BP30">IFERROR(SUMPRODUCT((_xlfn.XLOOKUP(EDATE(BP$25,-1),'Recebíveis Atuais - NeoService'!$N$6:$HF$6,'Recebíveis Atuais - NeoService'!$N$9:$HF$9):_xlfn.XLOOKUP(EDATE(BP$25,-1),'Recebíveis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contrato)")),0)*BP$12</f>
        <v>106864.59000000003</v>
      </c>
      <c r="BQ30" s="7" cm="1">
        <f t="array" ref="BQ30">IFERROR(SUMPRODUCT((_xlfn.XLOOKUP(EDATE(BQ$25,-1),'Recebíveis Atuais - NeoService'!$N$6:$HF$6,'Recebíveis Atuais - NeoService'!$N$9:$HF$9):_xlfn.XLOOKUP(EDATE(BQ$25,-1),'Recebíveis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contrato)")),0)*BQ$12</f>
        <v>106921.61000000002</v>
      </c>
      <c r="BR30" s="7" cm="1">
        <f t="array" ref="BR30">IFERROR(SUMPRODUCT((_xlfn.XLOOKUP(EDATE(BR$25,-1),'Recebíveis Atuais - NeoService'!$N$6:$HF$6,'Recebíveis Atuais - NeoService'!$N$9:$HF$9):_xlfn.XLOOKUP(EDATE(BR$25,-1),'Recebíveis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contrato)")),0)*BR$12</f>
        <v>106979.18000000002</v>
      </c>
      <c r="BS30" s="7" cm="1">
        <f t="array" ref="BS30">IFERROR(SUMPRODUCT((_xlfn.XLOOKUP(EDATE(BS$25,-1),'Recebíveis Atuais - NeoService'!$N$6:$HF$6,'Recebíveis Atuais - NeoService'!$N$9:$HF$9):_xlfn.XLOOKUP(EDATE(BS$25,-1),'Recebíveis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contrato)")),0)*BS$12</f>
        <v>107037.33000000002</v>
      </c>
      <c r="BT30" s="7" cm="1">
        <f t="array" ref="BT30">IFERROR(SUMPRODUCT((_xlfn.XLOOKUP(EDATE(BT$25,-1),'Recebíveis Atuais - NeoService'!$N$6:$HF$6,'Recebíveis Atuais - NeoService'!$N$9:$HF$9):_xlfn.XLOOKUP(EDATE(BT$25,-1),'Recebíveis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contrato)")),0)*BT$12</f>
        <v>107096.07</v>
      </c>
      <c r="BU30" s="7" cm="1">
        <f t="array" ref="BU30">IFERROR(SUMPRODUCT((_xlfn.XLOOKUP(EDATE(BU$25,-1),'Recebíveis Atuais - NeoService'!$N$6:$HF$6,'Recebíveis Atuais - NeoService'!$N$9:$HF$9):_xlfn.XLOOKUP(EDATE(BU$25,-1),'Recebíveis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contrato)")),0)*BU$12</f>
        <v>107155.39000000001</v>
      </c>
      <c r="BV30" s="7" cm="1">
        <f t="array" ref="BV30">IFERROR(SUMPRODUCT((_xlfn.XLOOKUP(EDATE(BV$25,-1),'Recebíveis Atuais - NeoService'!$N$6:$HF$6,'Recebíveis Atuais - NeoService'!$N$9:$HF$9):_xlfn.XLOOKUP(EDATE(BV$25,-1),'Recebíveis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contrato)")),0)*BV$12</f>
        <v>107215.31000000003</v>
      </c>
      <c r="BW30" s="7" cm="1">
        <f t="array" ref="BW30">IFERROR(SUMPRODUCT((_xlfn.XLOOKUP(EDATE(BW$25,-1),'Recebíveis Atuais - NeoService'!$N$6:$HF$6,'Recebíveis Atuais - NeoService'!$N$9:$HF$9):_xlfn.XLOOKUP(EDATE(BW$25,-1),'Recebíveis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contrato)")),0)*BW$12</f>
        <v>107275.83000000002</v>
      </c>
      <c r="BX30" s="7" cm="1">
        <f t="array" ref="BX30">IFERROR(SUMPRODUCT((_xlfn.XLOOKUP(EDATE(BX$25,-1),'Recebíveis Atuais - NeoService'!$N$6:$HF$6,'Recebíveis Atuais - NeoService'!$N$9:$HF$9):_xlfn.XLOOKUP(EDATE(BX$25,-1),'Recebíveis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contrato)")),0)*BX$12</f>
        <v>107336.96000000002</v>
      </c>
      <c r="BY30" s="7" cm="1">
        <f t="array" ref="BY30">IFERROR(SUMPRODUCT((_xlfn.XLOOKUP(EDATE(BY$25,-1),'Recebíveis Atuais - NeoService'!$N$6:$HF$6,'Recebíveis Atuais - NeoService'!$N$9:$HF$9):_xlfn.XLOOKUP(EDATE(BY$25,-1),'Recebíveis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contrato)")),0)*BY$12</f>
        <v>107398.69</v>
      </c>
      <c r="BZ30" s="7" cm="1">
        <f t="array" ref="BZ30">IFERROR(SUMPRODUCT((_xlfn.XLOOKUP(EDATE(BZ$25,-1),'Recebíveis Atuais - NeoService'!$N$6:$HF$6,'Recebíveis Atuais - NeoService'!$N$9:$HF$9):_xlfn.XLOOKUP(EDATE(BZ$25,-1),'Recebíveis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contrato)")),0)*BZ$12</f>
        <v>107461.03000000003</v>
      </c>
      <c r="CA30" s="7" cm="1">
        <f t="array" ref="CA30">IFERROR(SUMPRODUCT((_xlfn.XLOOKUP(EDATE(CA$25,-1),'Recebíveis Atuais - NeoService'!$N$6:$HF$6,'Recebíveis Atuais - NeoService'!$N$9:$HF$9):_xlfn.XLOOKUP(EDATE(CA$25,-1),'Recebíveis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contrato)")),0)*CA$12</f>
        <v>107524.01000000001</v>
      </c>
      <c r="CB30" s="7" cm="1">
        <f t="array" ref="CB30">IFERROR(SUMPRODUCT((_xlfn.XLOOKUP(EDATE(CB$25,-1),'Recebíveis Atuais - NeoService'!$N$6:$HF$6,'Recebíveis Atuais - NeoService'!$N$9:$HF$9):_xlfn.XLOOKUP(EDATE(CB$25,-1),'Recebíveis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contrato)")),0)*CB$12</f>
        <v>107587.61000000002</v>
      </c>
      <c r="CC30" s="7" cm="1">
        <f t="array" ref="CC30">IFERROR(SUMPRODUCT((_xlfn.XLOOKUP(EDATE(CC$25,-1),'Recebíveis Atuais - NeoService'!$N$6:$HF$6,'Recebíveis Atuais - NeoService'!$N$9:$HF$9):_xlfn.XLOOKUP(EDATE(CC$25,-1),'Recebíveis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contrato)")),0)*CC$12</f>
        <v>107651.85</v>
      </c>
      <c r="CD30" s="7" cm="1">
        <f t="array" ref="CD30">IFERROR(SUMPRODUCT((_xlfn.XLOOKUP(EDATE(CD$25,-1),'Recebíveis Atuais - NeoService'!$N$6:$HF$6,'Recebíveis Atuais - NeoService'!$N$9:$HF$9):_xlfn.XLOOKUP(EDATE(CD$25,-1),'Recebíveis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contrato)")),0)*CD$12</f>
        <v>107716.73000000001</v>
      </c>
      <c r="CE30" s="7" cm="1">
        <f t="array" ref="CE30">IFERROR(SUMPRODUCT((_xlfn.XLOOKUP(EDATE(CE$25,-1),'Recebíveis Atuais - NeoService'!$N$6:$HF$6,'Recebíveis Atuais - NeoService'!$N$9:$HF$9):_xlfn.XLOOKUP(EDATE(CE$25,-1),'Recebíveis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contrato)")),0)*CE$12</f>
        <v>107782.27000000002</v>
      </c>
      <c r="CF30" s="7" cm="1">
        <f t="array" ref="CF30">IFERROR(SUMPRODUCT((_xlfn.XLOOKUP(EDATE(CF$25,-1),'Recebíveis Atuais - NeoService'!$N$6:$HF$6,'Recebíveis Atuais - NeoService'!$N$9:$HF$9):_xlfn.XLOOKUP(EDATE(CF$25,-1),'Recebíveis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contrato)")),0)*CF$12</f>
        <v>107848.45000000001</v>
      </c>
      <c r="CG30" s="7" cm="1">
        <f t="array" ref="CG30">IFERROR(SUMPRODUCT((_xlfn.XLOOKUP(EDATE(CG$25,-1),'Recebíveis Atuais - NeoService'!$N$6:$HF$6,'Recebíveis Atuais - NeoService'!$N$9:$HF$9):_xlfn.XLOOKUP(EDATE(CG$25,-1),'Recebíveis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contrato)")),0)*CG$12</f>
        <v>107915.30000000002</v>
      </c>
      <c r="CH30" s="7" cm="1">
        <f t="array" ref="CH30">IFERROR(SUMPRODUCT((_xlfn.XLOOKUP(EDATE(CH$25,-1),'Recebíveis Atuais - NeoService'!$N$6:$HF$6,'Recebíveis Atuais - NeoService'!$N$9:$HF$9):_xlfn.XLOOKUP(EDATE(CH$25,-1),'Recebíveis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contrato)")),0)*CH$12</f>
        <v>107982.82</v>
      </c>
      <c r="CI30" s="7" cm="1">
        <f t="array" ref="CI30">IFERROR(SUMPRODUCT((_xlfn.XLOOKUP(EDATE(CI$25,-1),'Recebíveis Atuais - NeoService'!$N$6:$HF$6,'Recebíveis Atuais - NeoService'!$N$9:$HF$9):_xlfn.XLOOKUP(EDATE(CI$25,-1),'Recebíveis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contrato)")),0)*CI$12</f>
        <v>108051.00000000003</v>
      </c>
      <c r="CJ30" s="7" cm="1">
        <f t="array" ref="CJ30">IFERROR(SUMPRODUCT((_xlfn.XLOOKUP(EDATE(CJ$25,-1),'Recebíveis Atuais - NeoService'!$N$6:$HF$6,'Recebíveis Atuais - NeoService'!$N$9:$HF$9):_xlfn.XLOOKUP(EDATE(CJ$25,-1),'Recebíveis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contrato)")),0)*CJ$12</f>
        <v>108119.88</v>
      </c>
      <c r="CK30" s="7" cm="1">
        <f t="array" ref="CK30">IFERROR(SUMPRODUCT((_xlfn.XLOOKUP(EDATE(CK$25,-1),'Recebíveis Atuais - NeoService'!$N$6:$HF$6,'Recebíveis Atuais - NeoService'!$N$9:$HF$9):_xlfn.XLOOKUP(EDATE(CK$25,-1),'Recebíveis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contrato)")),0)*CK$12</f>
        <v>108189.44</v>
      </c>
      <c r="CL30" s="7" cm="1">
        <f t="array" ref="CL30">IFERROR(SUMPRODUCT((_xlfn.XLOOKUP(EDATE(CL$25,-1),'Recebíveis Atuais - NeoService'!$N$6:$HF$6,'Recebíveis Atuais - NeoService'!$N$9:$HF$9):_xlfn.XLOOKUP(EDATE(CL$25,-1),'Recebíveis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contrato)")),0)*CL$12</f>
        <v>108259.70000000001</v>
      </c>
      <c r="CM30" s="7" cm="1">
        <f t="array" ref="CM30">IFERROR(SUMPRODUCT((_xlfn.XLOOKUP(EDATE(CM$25,-1),'Recebíveis Atuais - NeoService'!$N$6:$HF$6,'Recebíveis Atuais - NeoService'!$N$9:$HF$9):_xlfn.XLOOKUP(EDATE(CM$25,-1),'Recebíveis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contrato)")),0)*CM$12</f>
        <v>108330.66000000003</v>
      </c>
      <c r="CN30" s="7" cm="1">
        <f t="array" ref="CN30">IFERROR(SUMPRODUCT((_xlfn.XLOOKUP(EDATE(CN$25,-1),'Recebíveis Atuais - NeoService'!$N$6:$HF$6,'Recebíveis Atuais - NeoService'!$N$9:$HF$9):_xlfn.XLOOKUP(EDATE(CN$25,-1),'Recebíveis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contrato)")),0)*CN$12</f>
        <v>108402.33000000002</v>
      </c>
      <c r="CO30" s="7" cm="1">
        <f t="array" ref="CO30">IFERROR(SUMPRODUCT((_xlfn.XLOOKUP(EDATE(CO$25,-1),'Recebíveis Atuais - NeoService'!$N$6:$HF$6,'Recebíveis Atuais - NeoService'!$N$9:$HF$9):_xlfn.XLOOKUP(EDATE(CO$25,-1),'Recebíveis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contrato)")),0)*CO$12</f>
        <v>108474.71000000002</v>
      </c>
      <c r="CP30" s="7" cm="1">
        <f t="array" ref="CP30">IFERROR(SUMPRODUCT((_xlfn.XLOOKUP(EDATE(CP$25,-1),'Recebíveis Atuais - NeoService'!$N$6:$HF$6,'Recebíveis Atuais - NeoService'!$N$9:$HF$9):_xlfn.XLOOKUP(EDATE(CP$25,-1),'Recebíveis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contrato)")),0)*CP$12</f>
        <v>108547.83000000002</v>
      </c>
      <c r="CQ30" s="7" cm="1">
        <f t="array" ref="CQ30">IFERROR(SUMPRODUCT((_xlfn.XLOOKUP(EDATE(CQ$25,-1),'Recebíveis Atuais - NeoService'!$N$6:$HF$6,'Recebíveis Atuais - NeoService'!$N$9:$HF$9):_xlfn.XLOOKUP(EDATE(CQ$25,-1),'Recebíveis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contrato)")),0)*CQ$12</f>
        <v>108621.67000000001</v>
      </c>
      <c r="CR30" s="7" cm="1">
        <f t="array" ref="CR30">IFERROR(SUMPRODUCT((_xlfn.XLOOKUP(EDATE(CR$25,-1),'Recebíveis Atuais - NeoService'!$N$6:$HF$6,'Recebíveis Atuais - NeoService'!$N$9:$HF$9):_xlfn.XLOOKUP(EDATE(CR$25,-1),'Recebíveis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contrato)")),0)*CR$12</f>
        <v>108696.25000000003</v>
      </c>
      <c r="CS30" s="7" cm="1">
        <f t="array" ref="CS30">IFERROR(SUMPRODUCT((_xlfn.XLOOKUP(EDATE(CS$25,-1),'Recebíveis Atuais - NeoService'!$N$6:$HF$6,'Recebíveis Atuais - NeoService'!$N$9:$HF$9):_xlfn.XLOOKUP(EDATE(CS$25,-1),'Recebíveis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contrato)")),0)*CS$12</f>
        <v>108771.57</v>
      </c>
      <c r="CT30" s="7" cm="1">
        <f t="array" ref="CT30">IFERROR(SUMPRODUCT((_xlfn.XLOOKUP(EDATE(CT$25,-1),'Recebíveis Atuais - NeoService'!$N$6:$HF$6,'Recebíveis Atuais - NeoService'!$N$9:$HF$9):_xlfn.XLOOKUP(EDATE(CT$25,-1),'Recebíveis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contrato)")),0)*CT$12</f>
        <v>108847.66000000003</v>
      </c>
      <c r="CU30" s="7" cm="1">
        <f t="array" ref="CU30">IFERROR(SUMPRODUCT((_xlfn.XLOOKUP(EDATE(CU$25,-1),'Recebíveis Atuais - NeoService'!$N$6:$HF$6,'Recebíveis Atuais - NeoService'!$N$9:$HF$9):_xlfn.XLOOKUP(EDATE(CU$25,-1),'Recebíveis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contrato)")),0)*CU$12</f>
        <v>108924.50000000003</v>
      </c>
      <c r="CV30" s="7" cm="1">
        <f t="array" ref="CV30">IFERROR(SUMPRODUCT((_xlfn.XLOOKUP(EDATE(CV$25,-1),'Recebíveis Atuais - NeoService'!$N$6:$HF$6,'Recebíveis Atuais - NeoService'!$N$9:$HF$9):_xlfn.XLOOKUP(EDATE(CV$25,-1),'Recebíveis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contrato)")),0)*CV$12</f>
        <v>109002.1</v>
      </c>
      <c r="CW30" s="7" cm="1">
        <f t="array" ref="CW30">IFERROR(SUMPRODUCT((_xlfn.XLOOKUP(EDATE(CW$25,-1),'Recebíveis Atuais - NeoService'!$N$6:$HF$6,'Recebíveis Atuais - NeoService'!$N$9:$HF$9):_xlfn.XLOOKUP(EDATE(CW$25,-1),'Recebíveis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contrato)")),0)*CW$12</f>
        <v>109080.48000000001</v>
      </c>
      <c r="CX30" s="7" cm="1">
        <f t="array" ref="CX30">IFERROR(SUMPRODUCT((_xlfn.XLOOKUP(EDATE(CX$25,-1),'Recebíveis Atuais - NeoService'!$N$6:$HF$6,'Recebíveis Atuais - NeoService'!$N$9:$HF$9):_xlfn.XLOOKUP(EDATE(CX$25,-1),'Recebíveis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contrato)")),0)*CX$12</f>
        <v>109159.65000000002</v>
      </c>
      <c r="CY30" s="7" cm="1">
        <f t="array" ref="CY30">IFERROR(SUMPRODUCT((_xlfn.XLOOKUP(EDATE(CY$25,-1),'Recebíveis Atuais - NeoService'!$N$6:$HF$6,'Recebíveis Atuais - NeoService'!$N$9:$HF$9):_xlfn.XLOOKUP(EDATE(CY$25,-1),'Recebíveis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contrato)")),0)*CY$12</f>
        <v>109239.62000000002</v>
      </c>
      <c r="CZ30" s="7" cm="1">
        <f t="array" ref="CZ30">IFERROR(SUMPRODUCT((_xlfn.XLOOKUP(EDATE(CZ$25,-1),'Recebíveis Atuais - NeoService'!$N$6:$HF$6,'Recebíveis Atuais - NeoService'!$N$9:$HF$9):_xlfn.XLOOKUP(EDATE(CZ$25,-1),'Recebíveis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contrato)")),0)*CZ$12</f>
        <v>109320.37000000002</v>
      </c>
      <c r="DA30" s="7" cm="1">
        <f t="array" ref="DA30">IFERROR(SUMPRODUCT((_xlfn.XLOOKUP(EDATE(DA$25,-1),'Recebíveis Atuais - NeoService'!$N$6:$HF$6,'Recebíveis Atuais - NeoService'!$N$9:$HF$9):_xlfn.XLOOKUP(EDATE(DA$25,-1),'Recebíveis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contrato)")),0)*DA$12</f>
        <v>109401.94</v>
      </c>
      <c r="DB30" s="7" cm="1">
        <f t="array" ref="DB30">IFERROR(SUMPRODUCT((_xlfn.XLOOKUP(EDATE(DB$25,-1),'Recebíveis Atuais - NeoService'!$N$6:$HF$6,'Recebíveis Atuais - NeoService'!$N$9:$HF$9):_xlfn.XLOOKUP(EDATE(DB$25,-1),'Recebíveis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contrato)")),0)*DB$12</f>
        <v>109484.32000000004</v>
      </c>
      <c r="DC30" s="7" cm="1">
        <f t="array" ref="DC30">IFERROR(SUMPRODUCT((_xlfn.XLOOKUP(EDATE(DC$25,-1),'Recebíveis Atuais - NeoService'!$N$6:$HF$6,'Recebíveis Atuais - NeoService'!$N$9:$HF$9):_xlfn.XLOOKUP(EDATE(DC$25,-1),'Recebíveis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contrato)")),0)*DC$12</f>
        <v>109567.53000000003</v>
      </c>
      <c r="DD30" s="7" cm="1">
        <f t="array" ref="DD30">IFERROR(SUMPRODUCT((_xlfn.XLOOKUP(EDATE(DD$25,-1),'Recebíveis Atuais - NeoService'!$N$6:$HF$6,'Recebíveis Atuais - NeoService'!$N$9:$HF$9):_xlfn.XLOOKUP(EDATE(DD$25,-1),'Recebíveis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contrato)")),0)*DD$12</f>
        <v>109651.57</v>
      </c>
      <c r="DE30" s="7" cm="1">
        <f t="array" ref="DE30">IFERROR(SUMPRODUCT((_xlfn.XLOOKUP(EDATE(DE$25,-1),'Recebíveis Atuais - NeoService'!$N$6:$HF$6,'Recebíveis Atuais - NeoService'!$N$9:$HF$9):_xlfn.XLOOKUP(EDATE(DE$25,-1),'Recebíveis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contrato)")),0)*DE$12</f>
        <v>109736.44</v>
      </c>
      <c r="DF30" s="7" cm="1">
        <f t="array" ref="DF30">IFERROR(SUMPRODUCT((_xlfn.XLOOKUP(EDATE(DF$25,-1),'Recebíveis Atuais - NeoService'!$N$6:$HF$6,'Recebíveis Atuais - NeoService'!$N$9:$HF$9):_xlfn.XLOOKUP(EDATE(DF$25,-1),'Recebíveis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contrato)")),0)*DF$12</f>
        <v>109822.18000000002</v>
      </c>
      <c r="DG30" s="7" cm="1">
        <f t="array" ref="DG30">IFERROR(SUMPRODUCT((_xlfn.XLOOKUP(EDATE(DG$25,-1),'Recebíveis Atuais - NeoService'!$N$6:$HF$6,'Recebíveis Atuais - NeoService'!$N$9:$HF$9):_xlfn.XLOOKUP(EDATE(DG$25,-1),'Recebíveis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contrato)")),0)*DG$12</f>
        <v>109908.75000000003</v>
      </c>
      <c r="DH30" s="7" cm="1">
        <f t="array" ref="DH30">IFERROR(SUMPRODUCT((_xlfn.XLOOKUP(EDATE(DH$25,-1),'Recebíveis Atuais - NeoService'!$N$6:$HF$6,'Recebíveis Atuais - NeoService'!$N$9:$HF$9):_xlfn.XLOOKUP(EDATE(DH$25,-1),'Recebíveis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contrato)")),0)*DH$12</f>
        <v>109996.21000000002</v>
      </c>
      <c r="DI30" s="7" cm="1">
        <f t="array" ref="DI30">IFERROR(SUMPRODUCT((_xlfn.XLOOKUP(EDATE(DI$25,-1),'Recebíveis Atuais - NeoService'!$N$6:$HF$6,'Recebíveis Atuais - NeoService'!$N$9:$HF$9):_xlfn.XLOOKUP(EDATE(DI$25,-1),'Recebíveis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contrato)")),0)*DI$12</f>
        <v>110084.54000000001</v>
      </c>
      <c r="DJ30" s="7" cm="1">
        <f t="array" ref="DJ30">IFERROR(SUMPRODUCT((_xlfn.XLOOKUP(EDATE(DJ$25,-1),'Recebíveis Atuais - NeoService'!$N$6:$HF$6,'Recebíveis Atuais - NeoService'!$N$9:$HF$9):_xlfn.XLOOKUP(EDATE(DJ$25,-1),'Recebíveis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contrato)")),0)*DJ$12</f>
        <v>110173.74000000002</v>
      </c>
      <c r="DK30" s="7" cm="1">
        <f t="array" ref="DK30">IFERROR(SUMPRODUCT((_xlfn.XLOOKUP(EDATE(DK$25,-1),'Recebíveis Atuais - NeoService'!$N$6:$HF$6,'Recebíveis Atuais - NeoService'!$N$9:$HF$9):_xlfn.XLOOKUP(EDATE(DK$25,-1),'Recebíveis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contrato)")),0)*DK$12</f>
        <v>110263.84000000003</v>
      </c>
      <c r="DL30" s="7" cm="1">
        <f t="array" ref="DL30">IFERROR(SUMPRODUCT((_xlfn.XLOOKUP(EDATE(DL$25,-1),'Recebíveis Atuais - NeoService'!$N$6:$HF$6,'Recebíveis Atuais - NeoService'!$N$9:$HF$9):_xlfn.XLOOKUP(EDATE(DL$25,-1),'Recebíveis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contrato)")),0)*DL$12</f>
        <v>110354.84000000003</v>
      </c>
      <c r="DM30" s="7" cm="1">
        <f t="array" ref="DM30">IFERROR(SUMPRODUCT((_xlfn.XLOOKUP(EDATE(DM$25,-1),'Recebíveis Atuais - NeoService'!$N$6:$HF$6,'Recebíveis Atuais - NeoService'!$N$9:$HF$9):_xlfn.XLOOKUP(EDATE(DM$25,-1),'Recebíveis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contrato)")),0)*DM$12</f>
        <v>110446.76000000001</v>
      </c>
      <c r="DN30" s="7" cm="1">
        <f t="array" ref="DN30">IFERROR(SUMPRODUCT((_xlfn.XLOOKUP(EDATE(DN$25,-1),'Recebíveis Atuais - NeoService'!$N$6:$HF$6,'Recebíveis Atuais - NeoService'!$N$9:$HF$9):_xlfn.XLOOKUP(EDATE(DN$25,-1),'Recebíveis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contrato)")),0)*DN$12</f>
        <v>110539.59000000003</v>
      </c>
      <c r="DO30" s="7" cm="1">
        <f t="array" ref="DO30">IFERROR(SUMPRODUCT((_xlfn.XLOOKUP(EDATE(DO$25,-1),'Recebíveis Atuais - NeoService'!$N$6:$HF$6,'Recebíveis Atuais - NeoService'!$N$9:$HF$9):_xlfn.XLOOKUP(EDATE(DO$25,-1),'Recebíveis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contrato)")),0)*DO$12</f>
        <v>110633.35000000003</v>
      </c>
      <c r="DP30" s="7" cm="1">
        <f t="array" ref="DP30">IFERROR(SUMPRODUCT((_xlfn.XLOOKUP(EDATE(DP$25,-1),'Recebíveis Atuais - NeoService'!$N$6:$HF$6,'Recebíveis Atuais - NeoService'!$N$9:$HF$9):_xlfn.XLOOKUP(EDATE(DP$25,-1),'Recebíveis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contrato)")),0)*DP$12</f>
        <v>23222.690000000002</v>
      </c>
      <c r="DQ30" s="7" cm="1">
        <f t="array" ref="DQ30">IFERROR(SUMPRODUCT((_xlfn.XLOOKUP(EDATE(DQ$25,-1),'Recebíveis Atuais - NeoService'!$N$6:$HF$6,'Recebíveis Atuais - NeoService'!$N$9:$HF$9):_xlfn.XLOOKUP(EDATE(DQ$25,-1),'Recebíveis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contrato)")),0)*DQ$12</f>
        <v>23222.690000000002</v>
      </c>
      <c r="DR30" s="7" cm="1">
        <f t="array" ref="DR30">IFERROR(SUMPRODUCT((_xlfn.XLOOKUP(EDATE(DR$25,-1),'Recebíveis Atuais - NeoService'!$N$6:$HF$6,'Recebíveis Atuais - NeoService'!$N$9:$HF$9):_xlfn.XLOOKUP(EDATE(DR$25,-1),'Recebíveis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contrato)")),0)*DR$12</f>
        <v>23222.690000000006</v>
      </c>
      <c r="DS30" s="7" cm="1">
        <f t="array" ref="DS30">IFERROR(SUMPRODUCT((_xlfn.XLOOKUP(EDATE(DS$25,-1),'Recebíveis Atuais - NeoService'!$N$6:$HF$6,'Recebíveis Atuais - NeoService'!$N$9:$HF$9):_xlfn.XLOOKUP(EDATE(DS$25,-1),'Recebíveis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contrato)")),0)*DS$12</f>
        <v>23222.690000000002</v>
      </c>
      <c r="DT30" s="7" cm="1">
        <f t="array" ref="DT30">IFERROR(SUMPRODUCT((_xlfn.XLOOKUP(EDATE(DT$25,-1),'Recebíveis Atuais - NeoService'!$N$6:$HF$6,'Recebíveis Atuais - NeoService'!$N$9:$HF$9):_xlfn.XLOOKUP(EDATE(DT$25,-1),'Recebíveis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contrato)")),0)*DT$12</f>
        <v>23222.690000000006</v>
      </c>
      <c r="DU30" s="7" cm="1">
        <f t="array" ref="DU30">IFERROR(SUMPRODUCT((_xlfn.XLOOKUP(EDATE(DU$25,-1),'Recebíveis Atuais - NeoService'!$N$6:$HF$6,'Recebíveis Atuais - NeoService'!$N$9:$HF$9):_xlfn.XLOOKUP(EDATE(DU$25,-1),'Recebíveis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contrato)")),0)*DU$12</f>
        <v>23222.690000000002</v>
      </c>
      <c r="DV30" s="7" cm="1">
        <f t="array" ref="DV30">IFERROR(SUMPRODUCT((_xlfn.XLOOKUP(EDATE(DV$25,-1),'Recebíveis Atuais - NeoService'!$N$6:$HF$6,'Recebíveis Atuais - NeoService'!$N$9:$HF$9):_xlfn.XLOOKUP(EDATE(DV$25,-1),'Recebíveis Atuais - NeoService'!$N$6:$HF$6,'Recebíveis Atuais - NeoService'!$N$5314:$HF$5314)),N('Recebíveis Atuais - NeoService'!$K$9:$K$5314="Não"),N('Recebíveis Atuais - NeoService'!$B$9:$B$5314=$B30),N('Recebíveis Atuais - NeoService'!$J$9:$J$5314&lt;&gt;"Não Auditado (Pendente contrato)")),0)*DV$12</f>
        <v>23222.690000000002</v>
      </c>
    </row>
    <row r="31" spans="2:126" ht="14.45" customHeight="1" x14ac:dyDescent="0.25">
      <c r="B31" s="22" t="s">
        <v>18</v>
      </c>
      <c r="C31" s="117">
        <f>SUM(C26:C30)</f>
        <v>41466882.37999998</v>
      </c>
      <c r="D31" s="117"/>
      <c r="E31" s="117">
        <f>SUM(E26:E30)</f>
        <v>25811650.448212806</v>
      </c>
      <c r="F31" s="117"/>
      <c r="G31" s="23">
        <f t="shared" ref="G31:AL31" si="22">SUM(G26:G30)</f>
        <v>484795.91000000003</v>
      </c>
      <c r="H31" s="23">
        <f t="shared" si="22"/>
        <v>497634.27999999997</v>
      </c>
      <c r="I31" s="23">
        <f t="shared" si="22"/>
        <v>500948.6100000001</v>
      </c>
      <c r="J31" s="23">
        <f t="shared" si="22"/>
        <v>487053.48000000004</v>
      </c>
      <c r="K31" s="23">
        <f t="shared" si="22"/>
        <v>479067</v>
      </c>
      <c r="L31" s="23">
        <f t="shared" si="22"/>
        <v>477590.47000000003</v>
      </c>
      <c r="M31" s="23">
        <f t="shared" si="22"/>
        <v>482089.68999999994</v>
      </c>
      <c r="N31" s="23">
        <f t="shared" si="22"/>
        <v>522223.05999999988</v>
      </c>
      <c r="O31" s="23">
        <f t="shared" si="22"/>
        <v>461980.07999999996</v>
      </c>
      <c r="P31" s="23">
        <f t="shared" si="22"/>
        <v>474219.91000000009</v>
      </c>
      <c r="Q31" s="23">
        <f t="shared" si="22"/>
        <v>460170.5</v>
      </c>
      <c r="R31" s="23">
        <f t="shared" si="22"/>
        <v>463554.68</v>
      </c>
      <c r="S31" s="23">
        <f t="shared" si="22"/>
        <v>462423.06000000006</v>
      </c>
      <c r="T31" s="23">
        <f t="shared" si="22"/>
        <v>448323.42</v>
      </c>
      <c r="U31" s="23">
        <f t="shared" si="22"/>
        <v>433792.34</v>
      </c>
      <c r="V31" s="23">
        <f t="shared" si="22"/>
        <v>442287.01999999996</v>
      </c>
      <c r="W31" s="23">
        <f t="shared" si="22"/>
        <v>454374.00000000006</v>
      </c>
      <c r="X31" s="23">
        <f t="shared" si="22"/>
        <v>439920.4800000001</v>
      </c>
      <c r="Y31" s="23">
        <f t="shared" si="22"/>
        <v>430099.96</v>
      </c>
      <c r="Z31" s="23">
        <f t="shared" si="22"/>
        <v>484603.42999999993</v>
      </c>
      <c r="AA31" s="23">
        <f t="shared" si="22"/>
        <v>426475.05</v>
      </c>
      <c r="AB31" s="23">
        <f t="shared" si="22"/>
        <v>440364.16</v>
      </c>
      <c r="AC31" s="23">
        <f t="shared" si="22"/>
        <v>418207.38999999996</v>
      </c>
      <c r="AD31" s="23">
        <f t="shared" si="22"/>
        <v>415534.51999999996</v>
      </c>
      <c r="AE31" s="23">
        <f t="shared" si="22"/>
        <v>421830.39999999997</v>
      </c>
      <c r="AF31" s="23">
        <f t="shared" si="22"/>
        <v>412649.49</v>
      </c>
      <c r="AG31" s="23">
        <f t="shared" si="22"/>
        <v>402851.77999999997</v>
      </c>
      <c r="AH31" s="23">
        <f t="shared" si="22"/>
        <v>400338.85999999993</v>
      </c>
      <c r="AI31" s="23">
        <f t="shared" si="22"/>
        <v>403574.58999999997</v>
      </c>
      <c r="AJ31" s="23">
        <f t="shared" si="22"/>
        <v>404401.28999999992</v>
      </c>
      <c r="AK31" s="23">
        <f t="shared" si="22"/>
        <v>394572.49</v>
      </c>
      <c r="AL31" s="23">
        <f t="shared" si="22"/>
        <v>442730.77</v>
      </c>
      <c r="AM31" s="23">
        <f t="shared" ref="AM31:BR31" si="23">SUM(AM26:AM30)</f>
        <v>387978.65</v>
      </c>
      <c r="AN31" s="23">
        <f t="shared" si="23"/>
        <v>388311.09</v>
      </c>
      <c r="AO31" s="23">
        <f t="shared" si="23"/>
        <v>378612.37999999995</v>
      </c>
      <c r="AP31" s="23">
        <f t="shared" si="23"/>
        <v>378821.78</v>
      </c>
      <c r="AQ31" s="23">
        <f t="shared" si="23"/>
        <v>394959.0500000001</v>
      </c>
      <c r="AR31" s="23">
        <f t="shared" si="23"/>
        <v>381535.74999999994</v>
      </c>
      <c r="AS31" s="23">
        <f t="shared" si="23"/>
        <v>368241.12000000005</v>
      </c>
      <c r="AT31" s="23">
        <f t="shared" si="23"/>
        <v>368446.76000000007</v>
      </c>
      <c r="AU31" s="23">
        <f t="shared" si="23"/>
        <v>371669.99</v>
      </c>
      <c r="AV31" s="23">
        <f t="shared" si="23"/>
        <v>375502.07000000007</v>
      </c>
      <c r="AW31" s="23">
        <f t="shared" si="23"/>
        <v>357024.00000000006</v>
      </c>
      <c r="AX31" s="23">
        <f t="shared" si="23"/>
        <v>393675.25999999995</v>
      </c>
      <c r="AY31" s="23">
        <f t="shared" si="23"/>
        <v>347216.99</v>
      </c>
      <c r="AZ31" s="23">
        <f t="shared" si="23"/>
        <v>357471.80999999994</v>
      </c>
      <c r="BA31" s="23">
        <f t="shared" si="23"/>
        <v>344809.78</v>
      </c>
      <c r="BB31" s="23">
        <f t="shared" si="23"/>
        <v>344263.32999999996</v>
      </c>
      <c r="BC31" s="23">
        <f t="shared" si="23"/>
        <v>358396.56999999995</v>
      </c>
      <c r="BD31" s="23">
        <f t="shared" si="23"/>
        <v>353555.87</v>
      </c>
      <c r="BE31" s="23">
        <f t="shared" si="23"/>
        <v>341524.91</v>
      </c>
      <c r="BF31" s="23">
        <f t="shared" si="23"/>
        <v>350119.74</v>
      </c>
      <c r="BG31" s="23">
        <f t="shared" si="23"/>
        <v>334429.39</v>
      </c>
      <c r="BH31" s="23">
        <f t="shared" si="23"/>
        <v>346489.77</v>
      </c>
      <c r="BI31" s="23">
        <f t="shared" si="23"/>
        <v>335736.11</v>
      </c>
      <c r="BJ31" s="23">
        <f t="shared" si="23"/>
        <v>339658.14999999991</v>
      </c>
      <c r="BK31" s="23">
        <f t="shared" si="23"/>
        <v>318515.03999999998</v>
      </c>
      <c r="BL31" s="23">
        <f t="shared" si="23"/>
        <v>328813.54999999993</v>
      </c>
      <c r="BM31" s="23">
        <f t="shared" si="23"/>
        <v>316617.63999999996</v>
      </c>
      <c r="BN31" s="23">
        <f t="shared" si="23"/>
        <v>316867.52999999997</v>
      </c>
      <c r="BO31" s="23">
        <f t="shared" si="23"/>
        <v>325438.8</v>
      </c>
      <c r="BP31" s="23">
        <f t="shared" si="23"/>
        <v>306691.69</v>
      </c>
      <c r="BQ31" s="23">
        <f t="shared" si="23"/>
        <v>302054.20999999996</v>
      </c>
      <c r="BR31" s="23">
        <f t="shared" si="23"/>
        <v>310676.61</v>
      </c>
      <c r="BS31" s="23">
        <f t="shared" ref="BS31:CX31" si="24">SUM(BS26:BS30)</f>
        <v>300630.00999999989</v>
      </c>
      <c r="BT31" s="23">
        <f t="shared" si="24"/>
        <v>312721.6999999999</v>
      </c>
      <c r="BU31" s="23">
        <f t="shared" si="24"/>
        <v>302266.23999999993</v>
      </c>
      <c r="BV31" s="23">
        <f t="shared" si="24"/>
        <v>312534.64999999997</v>
      </c>
      <c r="BW31" s="23">
        <f t="shared" si="24"/>
        <v>300932.56999999995</v>
      </c>
      <c r="BX31" s="23">
        <f t="shared" si="24"/>
        <v>311280.13999999996</v>
      </c>
      <c r="BY31" s="23">
        <f t="shared" si="24"/>
        <v>301120.46999999997</v>
      </c>
      <c r="BZ31" s="23">
        <f t="shared" si="24"/>
        <v>298998.78000000003</v>
      </c>
      <c r="CA31" s="23">
        <f t="shared" si="24"/>
        <v>313188.82999999996</v>
      </c>
      <c r="CB31" s="23">
        <f t="shared" si="24"/>
        <v>297782.76</v>
      </c>
      <c r="CC31" s="23">
        <f t="shared" si="24"/>
        <v>296585.49999999994</v>
      </c>
      <c r="CD31" s="23">
        <f t="shared" si="24"/>
        <v>305238.75</v>
      </c>
      <c r="CE31" s="23">
        <f t="shared" si="24"/>
        <v>295819.27</v>
      </c>
      <c r="CF31" s="23">
        <f t="shared" si="24"/>
        <v>307945.84999999998</v>
      </c>
      <c r="CG31" s="23">
        <f t="shared" si="24"/>
        <v>298257.09000000003</v>
      </c>
      <c r="CH31" s="23">
        <f t="shared" si="24"/>
        <v>306504</v>
      </c>
      <c r="CI31" s="23">
        <f t="shared" si="24"/>
        <v>293038.62000000011</v>
      </c>
      <c r="CJ31" s="23">
        <f t="shared" si="24"/>
        <v>302036.23</v>
      </c>
      <c r="CK31" s="23">
        <f t="shared" si="24"/>
        <v>292482.44</v>
      </c>
      <c r="CL31" s="23">
        <f t="shared" si="24"/>
        <v>292747.32</v>
      </c>
      <c r="CM31" s="23">
        <f t="shared" si="24"/>
        <v>306487.09000000003</v>
      </c>
      <c r="CN31" s="23">
        <f t="shared" si="24"/>
        <v>292898.14</v>
      </c>
      <c r="CO31" s="23">
        <f t="shared" si="24"/>
        <v>291124.16000000003</v>
      </c>
      <c r="CP31" s="23">
        <f t="shared" si="24"/>
        <v>299812.06000000006</v>
      </c>
      <c r="CQ31" s="23">
        <f t="shared" si="24"/>
        <v>292089.16000000003</v>
      </c>
      <c r="CR31" s="23">
        <f t="shared" si="24"/>
        <v>292482.60000000009</v>
      </c>
      <c r="CS31" s="23">
        <f t="shared" si="24"/>
        <v>292946.17999999993</v>
      </c>
      <c r="CT31" s="23">
        <f t="shared" si="24"/>
        <v>305626.52</v>
      </c>
      <c r="CU31" s="23">
        <f t="shared" si="24"/>
        <v>293316.64</v>
      </c>
      <c r="CV31" s="23">
        <f t="shared" si="24"/>
        <v>303356.03000000003</v>
      </c>
      <c r="CW31" s="23">
        <f t="shared" si="24"/>
        <v>293806.5</v>
      </c>
      <c r="CX31" s="23">
        <f t="shared" si="24"/>
        <v>294156.77</v>
      </c>
      <c r="CY31" s="23">
        <f t="shared" ref="CY31:DV31" si="25">SUM(CY26:CY30)</f>
        <v>306671.80000000005</v>
      </c>
      <c r="CZ31" s="23">
        <f t="shared" si="25"/>
        <v>289837.27000000008</v>
      </c>
      <c r="DA31" s="23">
        <f t="shared" si="25"/>
        <v>288359.87</v>
      </c>
      <c r="DB31" s="23">
        <f t="shared" si="25"/>
        <v>296601.51</v>
      </c>
      <c r="DC31" s="23">
        <f t="shared" si="25"/>
        <v>285617.89000000007</v>
      </c>
      <c r="DD31" s="23">
        <f t="shared" si="25"/>
        <v>285462.15000000002</v>
      </c>
      <c r="DE31" s="23">
        <f t="shared" si="25"/>
        <v>285366.6100000001</v>
      </c>
      <c r="DF31" s="23">
        <f t="shared" si="25"/>
        <v>295952.62</v>
      </c>
      <c r="DG31" s="23">
        <f t="shared" si="25"/>
        <v>286419.77000000008</v>
      </c>
      <c r="DH31" s="23">
        <f t="shared" si="25"/>
        <v>296447.08000000007</v>
      </c>
      <c r="DI31" s="23">
        <f t="shared" si="25"/>
        <v>286939.02</v>
      </c>
      <c r="DJ31" s="23">
        <f t="shared" si="25"/>
        <v>286249.56000000006</v>
      </c>
      <c r="DK31" s="23">
        <f t="shared" si="25"/>
        <v>299456.05000000005</v>
      </c>
      <c r="DL31" s="23">
        <f t="shared" si="25"/>
        <v>285804.87</v>
      </c>
      <c r="DM31" s="23">
        <f t="shared" si="25"/>
        <v>283331.45000000007</v>
      </c>
      <c r="DN31" s="23">
        <f t="shared" si="25"/>
        <v>283738.6100000001</v>
      </c>
      <c r="DO31" s="23">
        <f t="shared" si="25"/>
        <v>284501.39000000007</v>
      </c>
      <c r="DP31" s="23">
        <f t="shared" si="25"/>
        <v>197481.27000000002</v>
      </c>
      <c r="DQ31" s="23">
        <f t="shared" si="25"/>
        <v>197955.62000000005</v>
      </c>
      <c r="DR31" s="23">
        <f t="shared" si="25"/>
        <v>198153.50000000006</v>
      </c>
      <c r="DS31" s="23">
        <f t="shared" si="25"/>
        <v>187178.83000000002</v>
      </c>
      <c r="DT31" s="23">
        <f t="shared" si="25"/>
        <v>194438.58000000002</v>
      </c>
      <c r="DU31" s="23">
        <f t="shared" si="25"/>
        <v>184811.98</v>
      </c>
      <c r="DV31" s="23">
        <f t="shared" si="25"/>
        <v>185084.45</v>
      </c>
    </row>
    <row r="32" spans="2:126" ht="14.45" customHeight="1" x14ac:dyDescent="0.25">
      <c r="B32" s="29"/>
      <c r="C32" s="29"/>
      <c r="D32" s="29"/>
      <c r="E32" s="29"/>
      <c r="F32" s="29"/>
      <c r="G32" s="32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</row>
    <row r="33" spans="2:126" ht="14.45" customHeight="1" x14ac:dyDescent="0.25">
      <c r="B33" s="29"/>
      <c r="C33" s="29"/>
      <c r="D33" s="58" t="s">
        <v>1216</v>
      </c>
      <c r="E33" s="151">
        <f>E9</f>
        <v>20460757.190000001</v>
      </c>
      <c r="F33" s="151"/>
      <c r="G33" s="7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</row>
    <row r="34" spans="2:126" ht="14.45" customHeight="1" x14ac:dyDescent="0.25">
      <c r="B34" s="29"/>
      <c r="C34" s="29"/>
      <c r="D34" s="30" t="s">
        <v>1308</v>
      </c>
      <c r="E34" s="152">
        <f>E31/E33</f>
        <v>1.2615198063553583</v>
      </c>
      <c r="F34" s="152"/>
      <c r="G34" s="32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</row>
    <row r="35" spans="2:126" ht="14.45" customHeight="1" x14ac:dyDescent="0.25">
      <c r="B35" s="29"/>
      <c r="C35" s="29"/>
      <c r="G35" s="32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</row>
    <row r="36" spans="2:126" ht="14.45" customHeight="1" x14ac:dyDescent="0.25">
      <c r="B36" s="29"/>
      <c r="C36" s="29"/>
      <c r="G36" s="32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</row>
    <row r="37" spans="2:126" ht="14.45" customHeight="1" collapsed="1" x14ac:dyDescent="0.25">
      <c r="B37" s="29"/>
      <c r="C37" s="29"/>
      <c r="F37" s="22" t="s">
        <v>1347</v>
      </c>
      <c r="G37" s="7">
        <f>SUM(G39:G42)</f>
        <v>313525.8879091579</v>
      </c>
      <c r="H37" s="7">
        <f t="shared" ref="H37:BS37" si="26">SUM(H39:H42)</f>
        <v>311058.15389568807</v>
      </c>
      <c r="I37" s="7">
        <f t="shared" si="26"/>
        <v>308357.97415369644</v>
      </c>
      <c r="J37" s="7">
        <f t="shared" si="26"/>
        <v>305558.22434690589</v>
      </c>
      <c r="K37" s="7">
        <f t="shared" si="26"/>
        <v>302907.74050065101</v>
      </c>
      <c r="L37" s="7">
        <f t="shared" si="26"/>
        <v>300323.2787436638</v>
      </c>
      <c r="M37" s="7">
        <f t="shared" si="26"/>
        <v>297710.35203601059</v>
      </c>
      <c r="N37" s="7">
        <f t="shared" si="26"/>
        <v>294979.64315911144</v>
      </c>
      <c r="O37" s="7">
        <f t="shared" si="26"/>
        <v>291597.83167604188</v>
      </c>
      <c r="P37" s="7">
        <f t="shared" si="26"/>
        <v>289049.77775342914</v>
      </c>
      <c r="Q37" s="7">
        <f t="shared" si="26"/>
        <v>286266.77735615923</v>
      </c>
      <c r="R37" s="7">
        <f t="shared" si="26"/>
        <v>283639.8879523814</v>
      </c>
      <c r="S37" s="7">
        <f t="shared" si="26"/>
        <v>280908.24750990077</v>
      </c>
      <c r="T37" s="7">
        <f t="shared" si="26"/>
        <v>278137.95047009294</v>
      </c>
      <c r="U37" s="7">
        <f t="shared" si="26"/>
        <v>275526.81806520827</v>
      </c>
      <c r="V37" s="7">
        <f t="shared" si="26"/>
        <v>273085.52372116357</v>
      </c>
      <c r="W37" s="7">
        <f t="shared" si="26"/>
        <v>270461.29646381224</v>
      </c>
      <c r="X37" s="7">
        <f t="shared" si="26"/>
        <v>267593.09838574566</v>
      </c>
      <c r="Y37" s="7">
        <f t="shared" si="26"/>
        <v>264890.45087542711</v>
      </c>
      <c r="Z37" s="7">
        <f t="shared" si="26"/>
        <v>262284.62012491917</v>
      </c>
      <c r="AA37" s="7">
        <f t="shared" si="26"/>
        <v>258757.64345694345</v>
      </c>
      <c r="AB37" s="7">
        <f t="shared" si="26"/>
        <v>256081.18966360949</v>
      </c>
      <c r="AC37" s="7">
        <f t="shared" si="26"/>
        <v>253122.74841853775</v>
      </c>
      <c r="AD37" s="7">
        <f t="shared" si="26"/>
        <v>250456.36651258735</v>
      </c>
      <c r="AE37" s="7">
        <f t="shared" si="26"/>
        <v>247773.58094717289</v>
      </c>
      <c r="AF37" s="7">
        <f t="shared" si="26"/>
        <v>244927.07707137457</v>
      </c>
      <c r="AG37" s="7">
        <f t="shared" si="26"/>
        <v>242166.62053326849</v>
      </c>
      <c r="AH37" s="7">
        <f t="shared" si="26"/>
        <v>239504.7901502332</v>
      </c>
      <c r="AI37" s="7">
        <f t="shared" si="26"/>
        <v>236822.87988971715</v>
      </c>
      <c r="AJ37" s="7">
        <f t="shared" si="26"/>
        <v>234023.60245109804</v>
      </c>
      <c r="AK37" s="7">
        <f t="shared" si="26"/>
        <v>231143.90519704856</v>
      </c>
      <c r="AL37" s="7">
        <f t="shared" si="26"/>
        <v>228362.45828450861</v>
      </c>
      <c r="AM37" s="7">
        <f t="shared" si="26"/>
        <v>224688.2533898445</v>
      </c>
      <c r="AN37" s="7">
        <f t="shared" si="26"/>
        <v>221869.37660853664</v>
      </c>
      <c r="AO37" s="7">
        <f t="shared" si="26"/>
        <v>218975.0720982877</v>
      </c>
      <c r="AP37" s="7">
        <f t="shared" si="26"/>
        <v>216178.42090403865</v>
      </c>
      <c r="AQ37" s="7">
        <f t="shared" si="26"/>
        <v>213307.51628082967</v>
      </c>
      <c r="AR37" s="7">
        <f t="shared" si="26"/>
        <v>210076.35888716069</v>
      </c>
      <c r="AS37" s="7">
        <f t="shared" si="26"/>
        <v>207002.55241992528</v>
      </c>
      <c r="AT37" s="7">
        <f t="shared" si="26"/>
        <v>204088.8747858633</v>
      </c>
      <c r="AU37" s="7">
        <f t="shared" si="26"/>
        <v>201094.65849147618</v>
      </c>
      <c r="AV37" s="7">
        <f t="shared" si="26"/>
        <v>197961.42112441294</v>
      </c>
      <c r="AW37" s="7">
        <f t="shared" si="26"/>
        <v>194672.71214942582</v>
      </c>
      <c r="AX37" s="7">
        <f t="shared" si="26"/>
        <v>191639.50648437152</v>
      </c>
      <c r="AY37" s="7">
        <f t="shared" si="26"/>
        <v>187831.80750121965</v>
      </c>
      <c r="AZ37" s="7">
        <f t="shared" si="26"/>
        <v>184801.1120972317</v>
      </c>
      <c r="BA37" s="7">
        <f t="shared" si="26"/>
        <v>181487.91943304284</v>
      </c>
      <c r="BB37" s="7">
        <f t="shared" si="26"/>
        <v>178325.04540522213</v>
      </c>
      <c r="BC37" s="7">
        <f t="shared" si="26"/>
        <v>175081.11359388856</v>
      </c>
      <c r="BD37" s="7">
        <f t="shared" si="26"/>
        <v>171462.91799415564</v>
      </c>
      <c r="BE37" s="7">
        <f t="shared" si="26"/>
        <v>167833.50327459193</v>
      </c>
      <c r="BF37" s="7">
        <f t="shared" si="26"/>
        <v>164336.81079840433</v>
      </c>
      <c r="BG37" s="7">
        <f t="shared" si="26"/>
        <v>160558.40769662894</v>
      </c>
      <c r="BH37" s="7">
        <f t="shared" si="26"/>
        <v>156985.32228430768</v>
      </c>
      <c r="BI37" s="7">
        <f t="shared" si="26"/>
        <v>153049.43404470963</v>
      </c>
      <c r="BJ37" s="7">
        <f t="shared" si="26"/>
        <v>149213.83244945304</v>
      </c>
      <c r="BK37" s="7">
        <f t="shared" si="26"/>
        <v>145170.89336925387</v>
      </c>
      <c r="BL37" s="7">
        <f t="shared" si="26"/>
        <v>141449.17545445648</v>
      </c>
      <c r="BM37" s="7">
        <f t="shared" si="26"/>
        <v>137379.75742144114</v>
      </c>
      <c r="BN37" s="7">
        <f t="shared" si="26"/>
        <v>133440.6702846124</v>
      </c>
      <c r="BO37" s="7">
        <f t="shared" si="26"/>
        <v>129360.64905329944</v>
      </c>
      <c r="BP37" s="7">
        <f t="shared" si="26"/>
        <v>124945.15261449681</v>
      </c>
      <c r="BQ37" s="7">
        <f t="shared" si="26"/>
        <v>120800.49572540265</v>
      </c>
      <c r="BR37" s="7">
        <f t="shared" si="26"/>
        <v>116613.45628082915</v>
      </c>
      <c r="BS37" s="7">
        <f t="shared" si="26"/>
        <v>112070.99654098396</v>
      </c>
      <c r="BT37" s="7">
        <f t="shared" ref="BT37:DV37" si="27">SUM(BT39:BT42)</f>
        <v>107597.38628032916</v>
      </c>
      <c r="BU37" s="7">
        <f t="shared" si="27"/>
        <v>102663.0255091142</v>
      </c>
      <c r="BV37" s="7">
        <f t="shared" si="27"/>
        <v>97793.018022431032</v>
      </c>
      <c r="BW37" s="7">
        <f t="shared" si="27"/>
        <v>92477.105940676629</v>
      </c>
      <c r="BX37" s="7">
        <f t="shared" si="27"/>
        <v>87239.517452241897</v>
      </c>
      <c r="BY37" s="7">
        <f t="shared" si="27"/>
        <v>81523.877301519329</v>
      </c>
      <c r="BZ37" s="7">
        <f t="shared" si="27"/>
        <v>75833.331320484402</v>
      </c>
      <c r="CA37" s="7">
        <f t="shared" si="27"/>
        <v>69956.774946812322</v>
      </c>
      <c r="CB37" s="7">
        <f t="shared" si="27"/>
        <v>63445.450057070098</v>
      </c>
      <c r="CC37" s="7">
        <f t="shared" si="27"/>
        <v>57065.229291865282</v>
      </c>
      <c r="CD37" s="7">
        <f t="shared" si="27"/>
        <v>50429.571260784214</v>
      </c>
      <c r="CE37" s="7">
        <f t="shared" si="27"/>
        <v>43243.107820640143</v>
      </c>
      <c r="CF37" s="7">
        <f t="shared" si="27"/>
        <v>35987.533787022621</v>
      </c>
      <c r="CG37" s="7">
        <f t="shared" si="27"/>
        <v>28026.079205411635</v>
      </c>
      <c r="CH37" s="7">
        <f t="shared" si="27"/>
        <v>0</v>
      </c>
      <c r="CI37" s="7">
        <f t="shared" si="27"/>
        <v>0</v>
      </c>
      <c r="CJ37" s="7">
        <f t="shared" si="27"/>
        <v>0</v>
      </c>
      <c r="CK37" s="7">
        <f t="shared" si="27"/>
        <v>0</v>
      </c>
      <c r="CL37" s="7">
        <f t="shared" si="27"/>
        <v>0</v>
      </c>
      <c r="CM37" s="7">
        <f t="shared" si="27"/>
        <v>0</v>
      </c>
      <c r="CN37" s="7">
        <f t="shared" si="27"/>
        <v>0</v>
      </c>
      <c r="CO37" s="7">
        <f t="shared" si="27"/>
        <v>0</v>
      </c>
      <c r="CP37" s="7">
        <f t="shared" si="27"/>
        <v>0</v>
      </c>
      <c r="CQ37" s="7">
        <f t="shared" si="27"/>
        <v>0</v>
      </c>
      <c r="CR37" s="7">
        <f t="shared" si="27"/>
        <v>0</v>
      </c>
      <c r="CS37" s="7">
        <f t="shared" si="27"/>
        <v>0</v>
      </c>
      <c r="CT37" s="7">
        <f t="shared" si="27"/>
        <v>0</v>
      </c>
      <c r="CU37" s="7">
        <f t="shared" si="27"/>
        <v>0</v>
      </c>
      <c r="CV37" s="7">
        <f t="shared" si="27"/>
        <v>0</v>
      </c>
      <c r="CW37" s="7">
        <f t="shared" si="27"/>
        <v>0</v>
      </c>
      <c r="CX37" s="7">
        <f t="shared" si="27"/>
        <v>0</v>
      </c>
      <c r="CY37" s="7">
        <f t="shared" si="27"/>
        <v>0</v>
      </c>
      <c r="CZ37" s="7">
        <f t="shared" si="27"/>
        <v>0</v>
      </c>
      <c r="DA37" s="7">
        <f t="shared" si="27"/>
        <v>0</v>
      </c>
      <c r="DB37" s="7">
        <f t="shared" si="27"/>
        <v>0</v>
      </c>
      <c r="DC37" s="7">
        <f t="shared" si="27"/>
        <v>0</v>
      </c>
      <c r="DD37" s="7">
        <f t="shared" si="27"/>
        <v>0</v>
      </c>
      <c r="DE37" s="7">
        <f t="shared" si="27"/>
        <v>0</v>
      </c>
      <c r="DF37" s="7">
        <f t="shared" si="27"/>
        <v>0</v>
      </c>
      <c r="DG37" s="7">
        <f t="shared" si="27"/>
        <v>0</v>
      </c>
      <c r="DH37" s="7">
        <f t="shared" si="27"/>
        <v>0</v>
      </c>
      <c r="DI37" s="7">
        <f t="shared" si="27"/>
        <v>0</v>
      </c>
      <c r="DJ37" s="7">
        <f t="shared" si="27"/>
        <v>0</v>
      </c>
      <c r="DK37" s="7">
        <f t="shared" si="27"/>
        <v>0</v>
      </c>
      <c r="DL37" s="7">
        <f t="shared" si="27"/>
        <v>0</v>
      </c>
      <c r="DM37" s="7">
        <f t="shared" si="27"/>
        <v>0</v>
      </c>
      <c r="DN37" s="7">
        <f t="shared" si="27"/>
        <v>0</v>
      </c>
      <c r="DO37" s="7">
        <f t="shared" si="27"/>
        <v>0</v>
      </c>
      <c r="DP37" s="7">
        <f t="shared" si="27"/>
        <v>0</v>
      </c>
      <c r="DQ37" s="7">
        <f t="shared" si="27"/>
        <v>0</v>
      </c>
      <c r="DR37" s="7">
        <f t="shared" si="27"/>
        <v>0</v>
      </c>
      <c r="DS37" s="7">
        <f t="shared" si="27"/>
        <v>0</v>
      </c>
      <c r="DT37" s="7">
        <f t="shared" si="27"/>
        <v>0</v>
      </c>
      <c r="DU37" s="7">
        <f t="shared" si="27"/>
        <v>0</v>
      </c>
      <c r="DV37" s="7">
        <f t="shared" si="27"/>
        <v>0</v>
      </c>
    </row>
    <row r="38" spans="2:126" ht="7.5" hidden="1" customHeight="1" outlineLevel="1" x14ac:dyDescent="0.25">
      <c r="B38" s="29"/>
      <c r="C38" s="29"/>
      <c r="D38" s="29"/>
      <c r="F38" s="22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</row>
    <row r="39" spans="2:126" ht="14.45" hidden="1" customHeight="1" outlineLevel="1" x14ac:dyDescent="0.25">
      <c r="B39" s="29"/>
      <c r="C39" s="29"/>
      <c r="D39" s="29"/>
      <c r="E39" s="22"/>
      <c r="F39" s="113" t="s">
        <v>1348</v>
      </c>
      <c r="G39" s="112">
        <v>20000</v>
      </c>
      <c r="H39" s="112">
        <f>IF(($E$33-SUM($G42:G$44))&lt;0,0,20000)</f>
        <v>20000</v>
      </c>
      <c r="I39" s="112">
        <f>IF(($E$33-SUM($G42:H$44))&lt;0,0,20000)</f>
        <v>20000</v>
      </c>
      <c r="J39" s="112">
        <f>IF(($E$33-SUM($G42:I$44))&lt;0,0,20000)</f>
        <v>20000</v>
      </c>
      <c r="K39" s="112">
        <f>IF(($E$33-SUM($G42:J$44))&lt;0,0,20000)</f>
        <v>20000</v>
      </c>
      <c r="L39" s="112">
        <f>IF(($E$33-SUM($G42:K$44))&lt;0,0,20000)</f>
        <v>20000</v>
      </c>
      <c r="M39" s="112">
        <f>IF(($E$33-SUM($G42:L$44))&lt;0,0,20000)</f>
        <v>20000</v>
      </c>
      <c r="N39" s="112">
        <f>IF(($E$33-SUM($G42:M$44))&lt;0,0,20000)</f>
        <v>20000</v>
      </c>
      <c r="O39" s="112">
        <f>IF(($E$33-SUM($G42:N$44))&lt;0,0,20000)</f>
        <v>20000</v>
      </c>
      <c r="P39" s="112">
        <f>IF(($E$33-SUM($G42:O$44))&lt;0,0,20000)</f>
        <v>20000</v>
      </c>
      <c r="Q39" s="112">
        <f>IF(($E$33-SUM($G42:P$44))&lt;0,0,20000)</f>
        <v>20000</v>
      </c>
      <c r="R39" s="112">
        <f>IF(($E$33-SUM($G42:Q$44))&lt;0,0,20000)</f>
        <v>20000</v>
      </c>
      <c r="S39" s="112">
        <f>IF(($E$33-SUM($G42:R$44))&lt;0,0,20000)</f>
        <v>20000</v>
      </c>
      <c r="T39" s="112">
        <f>IF(($E$33-SUM($G42:S$44))&lt;0,0,20000)</f>
        <v>20000</v>
      </c>
      <c r="U39" s="112">
        <f>IF(($E$33-SUM($G42:T$44))&lt;0,0,20000)</f>
        <v>20000</v>
      </c>
      <c r="V39" s="112">
        <f>IF(($E$33-SUM($G42:U$44))&lt;0,0,20000)</f>
        <v>20000</v>
      </c>
      <c r="W39" s="112">
        <f>IF(($E$33-SUM($G42:V$44))&lt;0,0,20000)</f>
        <v>20000</v>
      </c>
      <c r="X39" s="112">
        <f>IF(($E$33-SUM($G42:W$44))&lt;0,0,20000)</f>
        <v>20000</v>
      </c>
      <c r="Y39" s="112">
        <f>IF(($E$33-SUM($G42:X$44))&lt;0,0,20000)</f>
        <v>20000</v>
      </c>
      <c r="Z39" s="112">
        <f>IF(($E$33-SUM($G42:Y$44))&lt;0,0,20000)</f>
        <v>20000</v>
      </c>
      <c r="AA39" s="112">
        <f>IF(($E$33-SUM($G42:Z$44))&lt;0,0,20000)</f>
        <v>20000</v>
      </c>
      <c r="AB39" s="112">
        <f>IF(($E$33-SUM($G42:AA$44))&lt;0,0,20000)</f>
        <v>20000</v>
      </c>
      <c r="AC39" s="112">
        <f>IF(($E$33-SUM($G42:AB$44))&lt;0,0,20000)</f>
        <v>20000</v>
      </c>
      <c r="AD39" s="112">
        <f>IF(($E$33-SUM($G42:AC$44))&lt;0,0,20000)</f>
        <v>20000</v>
      </c>
      <c r="AE39" s="112">
        <f>IF(($E$33-SUM($G42:AD$44))&lt;0,0,20000)</f>
        <v>20000</v>
      </c>
      <c r="AF39" s="112">
        <f>IF(($E$33-SUM($G42:AE$44))&lt;0,0,20000)</f>
        <v>20000</v>
      </c>
      <c r="AG39" s="112">
        <f>IF(($E$33-SUM($G42:AF$44))&lt;0,0,20000)</f>
        <v>20000</v>
      </c>
      <c r="AH39" s="112">
        <f>IF(($E$33-SUM($G42:AG$44))&lt;0,0,20000)</f>
        <v>20000</v>
      </c>
      <c r="AI39" s="112">
        <f>IF(($E$33-SUM($G42:AH$44))&lt;0,0,20000)</f>
        <v>20000</v>
      </c>
      <c r="AJ39" s="112">
        <f>IF(($E$33-SUM($G42:AI$44))&lt;0,0,20000)</f>
        <v>20000</v>
      </c>
      <c r="AK39" s="112">
        <f>IF(($E$33-SUM($G42:AJ$44))&lt;0,0,20000)</f>
        <v>20000</v>
      </c>
      <c r="AL39" s="112">
        <f>IF(($E$33-SUM($G42:AK$44))&lt;0,0,20000)</f>
        <v>20000</v>
      </c>
      <c r="AM39" s="112">
        <f>IF(($E$33-SUM($G42:AL$44))&lt;0,0,20000)</f>
        <v>20000</v>
      </c>
      <c r="AN39" s="112">
        <f>IF(($E$33-SUM($G42:AM$44))&lt;0,0,20000)</f>
        <v>20000</v>
      </c>
      <c r="AO39" s="112">
        <f>IF(($E$33-SUM($G42:AN$44))&lt;0,0,20000)</f>
        <v>20000</v>
      </c>
      <c r="AP39" s="112">
        <f>IF(($E$33-SUM($G42:AO$44))&lt;0,0,20000)</f>
        <v>20000</v>
      </c>
      <c r="AQ39" s="112">
        <f>IF(($E$33-SUM($G42:AP$44))&lt;0,0,20000)</f>
        <v>20000</v>
      </c>
      <c r="AR39" s="112">
        <f>IF(($E$33-SUM($G42:AQ$44))&lt;0,0,20000)</f>
        <v>20000</v>
      </c>
      <c r="AS39" s="112">
        <f>IF(($E$33-SUM($G42:AR$44))&lt;0,0,20000)</f>
        <v>20000</v>
      </c>
      <c r="AT39" s="112">
        <f>IF(($E$33-SUM($G42:AS$44))&lt;0,0,20000)</f>
        <v>20000</v>
      </c>
      <c r="AU39" s="112">
        <f>IF(($E$33-SUM($G42:AT$44))&lt;0,0,20000)</f>
        <v>20000</v>
      </c>
      <c r="AV39" s="112">
        <f>IF(($E$33-SUM($G42:AU$44))&lt;0,0,20000)</f>
        <v>20000</v>
      </c>
      <c r="AW39" s="112">
        <f>IF(($E$33-SUM($G42:AV$44))&lt;0,0,20000)</f>
        <v>20000</v>
      </c>
      <c r="AX39" s="112">
        <f>IF(($E$33-SUM($G42:AW$44))&lt;0,0,20000)</f>
        <v>20000</v>
      </c>
      <c r="AY39" s="112">
        <f>IF(($E$33-SUM($G42:AX$44))&lt;0,0,20000)</f>
        <v>20000</v>
      </c>
      <c r="AZ39" s="112">
        <f>IF(($E$33-SUM($G42:AY$44))&lt;0,0,20000)</f>
        <v>20000</v>
      </c>
      <c r="BA39" s="112">
        <f>IF(($E$33-SUM($G42:AZ$44))&lt;0,0,20000)</f>
        <v>20000</v>
      </c>
      <c r="BB39" s="112">
        <f>IF(($E$33-SUM($G42:BA$44))&lt;0,0,20000)</f>
        <v>20000</v>
      </c>
      <c r="BC39" s="112">
        <f>IF(($E$33-SUM($G42:BB$44))&lt;0,0,20000)</f>
        <v>20000</v>
      </c>
      <c r="BD39" s="112">
        <f>IF(($E$33-SUM($G42:BC$44))&lt;0,0,20000)</f>
        <v>20000</v>
      </c>
      <c r="BE39" s="112">
        <f>IF(($E$33-SUM($G42:BD$44))&lt;0,0,20000)</f>
        <v>20000</v>
      </c>
      <c r="BF39" s="112">
        <f>IF(($E$33-SUM($G42:BE$44))&lt;0,0,20000)</f>
        <v>20000</v>
      </c>
      <c r="BG39" s="112">
        <f>IF(($E$33-SUM($G42:BF$44))&lt;0,0,20000)</f>
        <v>20000</v>
      </c>
      <c r="BH39" s="112">
        <f>IF(($E$33-SUM($G42:BG$44))&lt;0,0,20000)</f>
        <v>20000</v>
      </c>
      <c r="BI39" s="112">
        <f>IF(($E$33-SUM($G42:BH$44))&lt;0,0,20000)</f>
        <v>20000</v>
      </c>
      <c r="BJ39" s="112">
        <f>IF(($E$33-SUM($G42:BI$44))&lt;0,0,20000)</f>
        <v>20000</v>
      </c>
      <c r="BK39" s="112">
        <f>IF(($E$33-SUM($G42:BJ$44))&lt;0,0,20000)</f>
        <v>20000</v>
      </c>
      <c r="BL39" s="112">
        <f>IF(($E$33-SUM($G42:BK$44))&lt;0,0,20000)</f>
        <v>20000</v>
      </c>
      <c r="BM39" s="112">
        <f>IF(($E$33-SUM($G42:BL$44))&lt;0,0,20000)</f>
        <v>20000</v>
      </c>
      <c r="BN39" s="112">
        <f>IF(($E$33-SUM($G42:BM$44))&lt;0,0,20000)</f>
        <v>20000</v>
      </c>
      <c r="BO39" s="112">
        <f>IF(($E$33-SUM($G42:BN$44))&lt;0,0,20000)</f>
        <v>20000</v>
      </c>
      <c r="BP39" s="112">
        <f>IF(($E$33-SUM($G42:BO$44))&lt;0,0,20000)</f>
        <v>20000</v>
      </c>
      <c r="BQ39" s="112">
        <f>IF(($E$33-SUM($G42:BP$44))&lt;0,0,20000)</f>
        <v>20000</v>
      </c>
      <c r="BR39" s="112">
        <f>IF(($E$33-SUM($G42:BQ$44))&lt;0,0,20000)</f>
        <v>20000</v>
      </c>
      <c r="BS39" s="112">
        <f>IF(($E$33-SUM($G42:BR$44))&lt;0,0,20000)</f>
        <v>20000</v>
      </c>
      <c r="BT39" s="112">
        <f>IF(($E$33-SUM($G42:BS$44))&lt;0,0,20000)</f>
        <v>20000</v>
      </c>
      <c r="BU39" s="112">
        <f>IF(($E$33-SUM($G42:BT$44))&lt;0,0,20000)</f>
        <v>20000</v>
      </c>
      <c r="BV39" s="112">
        <f>IF(($E$33-SUM($G42:BU$44))&lt;0,0,20000)</f>
        <v>20000</v>
      </c>
      <c r="BW39" s="112">
        <f>IF(($E$33-SUM($G42:BV$44))&lt;0,0,20000)</f>
        <v>20000</v>
      </c>
      <c r="BX39" s="112">
        <f>IF(($E$33-SUM($G42:BW$44))&lt;0,0,20000)</f>
        <v>20000</v>
      </c>
      <c r="BY39" s="112">
        <f>IF(($E$33-SUM($G42:BX$44))&lt;0,0,20000)</f>
        <v>20000</v>
      </c>
      <c r="BZ39" s="112">
        <f>IF(($E$33-SUM($G42:BY$44))&lt;0,0,20000)</f>
        <v>20000</v>
      </c>
      <c r="CA39" s="112">
        <f>IF(($E$33-SUM($G42:BZ$44))&lt;0,0,20000)</f>
        <v>20000</v>
      </c>
      <c r="CB39" s="112">
        <f>IF(($E$33-SUM($G42:CA$44))&lt;0,0,20000)</f>
        <v>20000</v>
      </c>
      <c r="CC39" s="112">
        <f>IF(($E$33-SUM($G42:CB$44))&lt;0,0,20000)</f>
        <v>20000</v>
      </c>
      <c r="CD39" s="112">
        <f>IF(($E$33-SUM($G42:CC$44))&lt;0,0,20000)</f>
        <v>20000</v>
      </c>
      <c r="CE39" s="112">
        <f>IF(($E$33-SUM($G42:CD$44))&lt;0,0,20000)</f>
        <v>20000</v>
      </c>
      <c r="CF39" s="112">
        <f>IF(($E$33-SUM($G42:CE$44))&lt;0,0,20000)</f>
        <v>20000</v>
      </c>
      <c r="CG39" s="112">
        <f>IF(($E$33-SUM($G42:CF$44))&lt;0,0,20000)</f>
        <v>20000</v>
      </c>
      <c r="CH39" s="112">
        <f>IF(($E$33-SUM($G42:CG$44))&lt;0,0,20000)</f>
        <v>0</v>
      </c>
      <c r="CI39" s="112">
        <f>IF(($E$33-SUM($G42:CH$44))&lt;0,0,20000)</f>
        <v>0</v>
      </c>
      <c r="CJ39" s="112">
        <f>IF(($E$33-SUM($G42:CI$44))&lt;0,0,20000)</f>
        <v>0</v>
      </c>
      <c r="CK39" s="112">
        <f>IF(($E$33-SUM($G42:CJ$44))&lt;0,0,20000)</f>
        <v>0</v>
      </c>
      <c r="CL39" s="112">
        <f>IF(($E$33-SUM($G42:CK$44))&lt;0,0,20000)</f>
        <v>0</v>
      </c>
      <c r="CM39" s="112">
        <f>IF(($E$33-SUM($G42:CL$44))&lt;0,0,20000)</f>
        <v>0</v>
      </c>
      <c r="CN39" s="112">
        <f>IF(($E$33-SUM($G42:CM$44))&lt;0,0,20000)</f>
        <v>0</v>
      </c>
      <c r="CO39" s="112">
        <f>IF(($E$33-SUM($G42:CN$44))&lt;0,0,20000)</f>
        <v>0</v>
      </c>
      <c r="CP39" s="112">
        <f>IF(($E$33-SUM($G42:CO$44))&lt;0,0,20000)</f>
        <v>0</v>
      </c>
      <c r="CQ39" s="112">
        <f>IF(($E$33-SUM($G42:CP$44))&lt;0,0,20000)</f>
        <v>0</v>
      </c>
      <c r="CR39" s="112">
        <f>IF(($E$33-SUM($G42:CQ$44))&lt;0,0,20000)</f>
        <v>0</v>
      </c>
      <c r="CS39" s="112">
        <f>IF(($E$33-SUM($G42:CR$44))&lt;0,0,20000)</f>
        <v>0</v>
      </c>
      <c r="CT39" s="112">
        <f>IF(($E$33-SUM($G42:CS$44))&lt;0,0,20000)</f>
        <v>0</v>
      </c>
      <c r="CU39" s="112">
        <f>IF(($E$33-SUM($G42:CT$44))&lt;0,0,20000)</f>
        <v>0</v>
      </c>
      <c r="CV39" s="112">
        <f>IF(($E$33-SUM($G42:CU$44))&lt;0,0,20000)</f>
        <v>0</v>
      </c>
      <c r="CW39" s="112">
        <f>IF(($E$33-SUM($G42:CV$44))&lt;0,0,20000)</f>
        <v>0</v>
      </c>
      <c r="CX39" s="112">
        <f>IF(($E$33-SUM($G42:CW$44))&lt;0,0,20000)</f>
        <v>0</v>
      </c>
      <c r="CY39" s="112">
        <f>IF(($E$33-SUM($G42:CX$44))&lt;0,0,20000)</f>
        <v>0</v>
      </c>
      <c r="CZ39" s="112">
        <f>IF(($E$33-SUM($G42:CY$44))&lt;0,0,20000)</f>
        <v>0</v>
      </c>
      <c r="DA39" s="112">
        <f>IF(($E$33-SUM($G42:CZ$44))&lt;0,0,20000)</f>
        <v>0</v>
      </c>
      <c r="DB39" s="112">
        <f>IF(($E$33-SUM($G42:DA$44))&lt;0,0,20000)</f>
        <v>0</v>
      </c>
      <c r="DC39" s="112">
        <f>IF(($E$33-SUM($G42:DB$44))&lt;0,0,20000)</f>
        <v>0</v>
      </c>
      <c r="DD39" s="112">
        <f>IF(($E$33-SUM($G42:DC$44))&lt;0,0,20000)</f>
        <v>0</v>
      </c>
      <c r="DE39" s="112">
        <f>IF(($E$33-SUM($G42:DD$44))&lt;0,0,20000)</f>
        <v>0</v>
      </c>
      <c r="DF39" s="112">
        <f>IF(($E$33-SUM($G42:DE$44))&lt;0,0,20000)</f>
        <v>0</v>
      </c>
      <c r="DG39" s="112">
        <f>IF(($E$33-SUM($G42:DF$44))&lt;0,0,20000)</f>
        <v>0</v>
      </c>
      <c r="DH39" s="112">
        <f>IF(($E$33-SUM($G42:DG$44))&lt;0,0,20000)</f>
        <v>0</v>
      </c>
      <c r="DI39" s="112">
        <f>IF(($E$33-SUM($G42:DH$44))&lt;0,0,20000)</f>
        <v>0</v>
      </c>
      <c r="DJ39" s="112">
        <f>IF(($E$33-SUM($G42:DI$44))&lt;0,0,20000)</f>
        <v>0</v>
      </c>
      <c r="DK39" s="112">
        <f>IF(($E$33-SUM($G42:DJ$44))&lt;0,0,20000)</f>
        <v>0</v>
      </c>
      <c r="DL39" s="112">
        <f>IF(($E$33-SUM($G42:DK$44))&lt;0,0,20000)</f>
        <v>0</v>
      </c>
      <c r="DM39" s="112">
        <f>IF(($E$33-SUM($G42:DL$44))&lt;0,0,20000)</f>
        <v>0</v>
      </c>
      <c r="DN39" s="112">
        <f>IF(($E$33-SUM($G42:DM$44))&lt;0,0,20000)</f>
        <v>0</v>
      </c>
      <c r="DO39" s="112">
        <f>IF(($E$33-SUM($G42:DN$44))&lt;0,0,20000)</f>
        <v>0</v>
      </c>
      <c r="DP39" s="112">
        <f>IF(($E$33-SUM($G42:DO$44))&lt;0,0,20000)</f>
        <v>0</v>
      </c>
      <c r="DQ39" s="112">
        <f>IF(($E$33-SUM($G42:DP$44))&lt;0,0,20000)</f>
        <v>0</v>
      </c>
      <c r="DR39" s="112">
        <f>IF(($E$33-SUM($G42:DQ$44))&lt;0,0,20000)</f>
        <v>0</v>
      </c>
      <c r="DS39" s="112">
        <f>IF(($E$33-SUM($G42:DR$44))&lt;0,0,20000)</f>
        <v>0</v>
      </c>
      <c r="DT39" s="112">
        <f>IF(($E$33-SUM($G42:DS$44))&lt;0,0,20000)</f>
        <v>0</v>
      </c>
      <c r="DU39" s="112">
        <f>IF(($E$33-SUM($G42:DT$44))&lt;0,0,20000)</f>
        <v>0</v>
      </c>
      <c r="DV39" s="112">
        <f>IF(($E$33-SUM($G42:DU$44))&lt;0,0,20000)</f>
        <v>0</v>
      </c>
    </row>
    <row r="40" spans="2:126" ht="7.5" hidden="1" customHeight="1" outlineLevel="1" x14ac:dyDescent="0.25">
      <c r="B40" s="29"/>
      <c r="C40" s="29"/>
      <c r="D40" s="29"/>
      <c r="F40" s="22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</row>
    <row r="41" spans="2:126" ht="14.45" hidden="1" customHeight="1" outlineLevel="1" x14ac:dyDescent="0.25">
      <c r="B41" s="29"/>
      <c r="C41" s="29"/>
      <c r="D41" s="29"/>
      <c r="E41" s="22"/>
      <c r="F41" s="59" t="s">
        <v>34</v>
      </c>
      <c r="G41" s="7">
        <f>$G$11*E33</f>
        <v>204569.31824780506</v>
      </c>
      <c r="H41" s="7">
        <f>IF(($E$33-SUM($G42:G$44))&lt;0,0,$G$11*($E$33-SUM($G42:G$44)))</f>
        <v>201967.53885272413</v>
      </c>
      <c r="I41" s="7">
        <f>IF(($E$33-SUM($G42:H$44))&lt;0,0,$G$11*($E$33-SUM($G42:H$44)))</f>
        <v>199211.38683076209</v>
      </c>
      <c r="J41" s="7">
        <f>IF(($E$33-SUM($G42:I$44))&lt;0,0,$G$11*($E$33-SUM($G42:I$44)))</f>
        <v>196394.5413380191</v>
      </c>
      <c r="K41" s="7">
        <f>IF(($E$33-SUM($G42:J$44))&lt;0,0,$G$11*($E$33-SUM($G42:J$44)))</f>
        <v>193688.4579782685</v>
      </c>
      <c r="L41" s="7">
        <f>IF(($E$33-SUM($G42:K$44))&lt;0,0,$G$11*($E$33-SUM($G42:K$44)))</f>
        <v>191035.16871263395</v>
      </c>
      <c r="M41" s="7">
        <f>IF(($E$33-SUM($G42:L$44))&lt;0,0,$G$11*($E$33-SUM($G42:L$44)))</f>
        <v>188370.11405442486</v>
      </c>
      <c r="N41" s="7">
        <f>IF(($E$33-SUM($G42:M$44))&lt;0,0,$G$11*($E$33-SUM($G42:M$44)))</f>
        <v>185633.4300440388</v>
      </c>
      <c r="O41" s="7">
        <f>IF(($E$33-SUM($G42:N$44))&lt;0,0,$G$11*($E$33-SUM($G42:N$44)))</f>
        <v>182468.12564386395</v>
      </c>
      <c r="P41" s="7">
        <f>IF(($E$33-SUM($G42:O$44))&lt;0,0,$G$11*($E$33-SUM($G42:O$44)))</f>
        <v>179873.49128664981</v>
      </c>
      <c r="Q41" s="7">
        <f>IF(($E$33-SUM($G42:P$44))&lt;0,0,$G$11*($E$33-SUM($G42:P$44)))</f>
        <v>177130.540020538</v>
      </c>
      <c r="R41" s="7">
        <f>IF(($E$33-SUM($G42:Q$44))&lt;0,0,$G$11*($E$33-SUM($G42:Q$44)))</f>
        <v>174500.63220308797</v>
      </c>
      <c r="S41" s="7">
        <f>IF(($E$33-SUM($G42:R$44))&lt;0,0,$G$11*($E$33-SUM($G42:R$44)))</f>
        <v>171810.59475146682</v>
      </c>
      <c r="T41" s="7">
        <f>IF(($E$33-SUM($G42:S$44))&lt;0,0,$G$11*($E$33-SUM($G42:S$44)))</f>
        <v>169104.97603896353</v>
      </c>
      <c r="U41" s="7">
        <f>IF(($E$33-SUM($G42:T$44))&lt;0,0,$G$11*($E$33-SUM($G42:T$44)))</f>
        <v>166513.27623695016</v>
      </c>
      <c r="V41" s="7">
        <f>IF(($E$33-SUM($G42:U$44))&lt;0,0,$G$11*($E$33-SUM($G42:U$44)))</f>
        <v>164040.94791492276</v>
      </c>
      <c r="W41" s="7">
        <f>IF(($E$33-SUM($G42:V$44))&lt;0,0,$G$11*($E$33-SUM($G42:V$44)))</f>
        <v>161458.97001371207</v>
      </c>
      <c r="X41" s="7">
        <f>IF(($E$33-SUM($G42:W$44))&lt;0,0,$G$11*($E$33-SUM($G42:W$44)))</f>
        <v>158730.32995873108</v>
      </c>
      <c r="Y41" s="7">
        <f>IF(($E$33-SUM($G42:X$44))&lt;0,0,$G$11*($E$33-SUM($G42:X$44)))</f>
        <v>156118.91678223835</v>
      </c>
      <c r="Z41" s="7">
        <f>IF(($E$33-SUM($G42:Y$44))&lt;0,0,$G$11*($E$33-SUM($G42:Y$44)))</f>
        <v>153579.58119575688</v>
      </c>
      <c r="AA41" s="7">
        <f>IF(($E$33-SUM($G42:Z$44))&lt;0,0,$G$11*($E$33-SUM($G42:Z$44)))</f>
        <v>150469.92420125479</v>
      </c>
      <c r="AB41" s="7">
        <f>IF(($E$33-SUM($G42:AA$44))&lt;0,0,$G$11*($E$33-SUM($G42:AA$44)))</f>
        <v>147910.35157321009</v>
      </c>
      <c r="AC41" s="7">
        <f>IF(($E$33-SUM($G42:AB$44))&lt;0,0,$G$11*($E$33-SUM($G42:AB$44)))</f>
        <v>145186.32287151928</v>
      </c>
      <c r="AD41" s="7">
        <f>IF(($E$33-SUM($G42:AC$44))&lt;0,0,$G$11*($E$33-SUM($G42:AC$44)))</f>
        <v>142656.58525114896</v>
      </c>
      <c r="AE41" s="7">
        <f>IF(($E$33-SUM($G42:AD$44))&lt;0,0,$G$11*($E$33-SUM($G42:AD$44)))</f>
        <v>140128.27868697309</v>
      </c>
      <c r="AF41" s="7">
        <f>IF(($E$33-SUM($G42:AE$44))&lt;0,0,$G$11*($E$33-SUM($G42:AE$44)))</f>
        <v>137511.7467549498</v>
      </c>
      <c r="AG41" s="7">
        <f>IF(($E$33-SUM($G42:AF$44))&lt;0,0,$G$11*($E$33-SUM($G42:AF$44)))</f>
        <v>134960.84633077431</v>
      </c>
      <c r="AH41" s="7">
        <f>IF(($E$33-SUM($G42:AG$44))&lt;0,0,$G$11*($E$33-SUM($G42:AG$44)))</f>
        <v>132482.4004536437</v>
      </c>
      <c r="AI41" s="7">
        <f>IF(($E$33-SUM($G42:AH$44))&lt;0,0,$G$11*($E$33-SUM($G42:AH$44)))</f>
        <v>130004.29925328863</v>
      </c>
      <c r="AJ41" s="7">
        <f>IF(($E$33-SUM($G42:AI$44))&lt;0,0,$G$11*($E$33-SUM($G42:AI$44)))</f>
        <v>127469.0704235704</v>
      </c>
      <c r="AK41" s="7">
        <f>IF(($E$33-SUM($G42:AJ$44))&lt;0,0,$G$11*($E$33-SUM($G42:AJ$44)))</f>
        <v>124900.22859105338</v>
      </c>
      <c r="AL41" s="7">
        <f>IF(($E$33-SUM($G42:AK$44))&lt;0,0,$G$11*($E$33-SUM($G42:AK$44)))</f>
        <v>122403.97276691512</v>
      </c>
      <c r="AM41" s="7">
        <f>IF(($E$33-SUM($G42:AL$44))&lt;0,0,$G$11*($E$33-SUM($G42:AL$44)))</f>
        <v>119401.26628880171</v>
      </c>
      <c r="AN41" s="7">
        <f>IF(($E$33-SUM($G42:AM$44))&lt;0,0,$G$11*($E$33-SUM($G42:AM$44)))</f>
        <v>116915.95719464579</v>
      </c>
      <c r="AO41" s="7">
        <f>IF(($E$33-SUM($G42:AN$44))&lt;0,0,$G$11*($E$33-SUM($G42:AN$44)))</f>
        <v>114402.4758776424</v>
      </c>
      <c r="AP41" s="7">
        <f>IF(($E$33-SUM($G42:AO$44))&lt;0,0,$G$11*($E$33-SUM($G42:AO$44)))</f>
        <v>111960.83341388797</v>
      </c>
      <c r="AQ41" s="7">
        <f>IF(($E$33-SUM($G42:AP$44))&lt;0,0,$G$11*($E$33-SUM($G42:AP$44)))</f>
        <v>109492.68548191361</v>
      </c>
      <c r="AR41" s="7">
        <f>IF(($E$33-SUM($G42:AQ$44))&lt;0,0,$G$11*($E$33-SUM($G42:AQ$44)))</f>
        <v>106838.51815550937</v>
      </c>
      <c r="AS41" s="7">
        <f>IF(($E$33-SUM($G42:AR$44))&lt;0,0,$G$11*($E$33-SUM($G42:AR$44)))</f>
        <v>104292.02202175459</v>
      </c>
      <c r="AT41" s="7">
        <f>IF(($E$33-SUM($G42:AS$44))&lt;0,0,$G$11*($E$33-SUM($G42:AS$44)))</f>
        <v>101852.98713183531</v>
      </c>
      <c r="AU41" s="7">
        <f>IF(($E$33-SUM($G42:AT$44))&lt;0,0,$G$11*($E$33-SUM($G42:AT$44)))</f>
        <v>99387.510437529505</v>
      </c>
      <c r="AV41" s="7">
        <f>IF(($E$33-SUM($G42:AU$44))&lt;0,0,$G$11*($E$33-SUM($G42:AU$44)))</f>
        <v>96865.157311948016</v>
      </c>
      <c r="AW41" s="7">
        <f>IF(($E$33-SUM($G42:AV$44))&lt;0,0,$G$11*($E$33-SUM($G42:AV$44)))</f>
        <v>94279.271735427377</v>
      </c>
      <c r="AX41" s="7">
        <f>IF(($E$33-SUM($G42:AW$44))&lt;0,0,$G$11*($E$33-SUM($G42:AW$44)))</f>
        <v>91852.278290942224</v>
      </c>
      <c r="AY41" s="7">
        <f>IF(($E$33-SUM($G42:AX$44))&lt;0,0,$G$11*($E$33-SUM($G42:AX$44)))</f>
        <v>89034.575373136104</v>
      </c>
      <c r="AZ41" s="7">
        <f>IF(($E$33-SUM($G42:AY$44))&lt;0,0,$G$11*($E$33-SUM($G42:AY$44)))</f>
        <v>86653.196535277282</v>
      </c>
      <c r="BA41" s="7">
        <f>IF(($E$33-SUM($G42:AZ$44))&lt;0,0,$G$11*($E$33-SUM($G42:AZ$44)))</f>
        <v>84145.479333813419</v>
      </c>
      <c r="BB41" s="7">
        <f>IF(($E$33-SUM($G42:BA$44))&lt;0,0,$G$11*($E$33-SUM($G42:BA$44)))</f>
        <v>81739.286275722261</v>
      </c>
      <c r="BC41" s="7">
        <f>IF(($E$33-SUM($G42:BB$44))&lt;0,0,$G$11*($E$33-SUM($G42:BB$44)))</f>
        <v>79314.499264045866</v>
      </c>
      <c r="BD41" s="7">
        <f>IF(($E$33-SUM($G42:BC$44))&lt;0,0,$G$11*($E$33-SUM($G42:BC$44)))</f>
        <v>76724.162939318499</v>
      </c>
      <c r="BE41" s="7">
        <f>IF(($E$33-SUM($G42:BD$44))&lt;0,0,$G$11*($E$33-SUM($G42:BD$44)))</f>
        <v>74156.32604403967</v>
      </c>
      <c r="BF41" s="7">
        <f>IF(($E$33-SUM($G42:BE$44))&lt;0,0,$G$11*($E$33-SUM($G42:BE$44)))</f>
        <v>71683.102687451101</v>
      </c>
      <c r="BG41" s="7">
        <f>IF(($E$33-SUM($G42:BF$44))&lt;0,0,$G$11*($E$33-SUM($G42:BF$44)))</f>
        <v>69099.219490248492</v>
      </c>
      <c r="BH41" s="7">
        <f>IF(($E$33-SUM($G42:BG$44))&lt;0,0,$G$11*($E$33-SUM($G42:BG$44)))</f>
        <v>66646.376457082253</v>
      </c>
      <c r="BI41" s="7">
        <f>IF(($E$33-SUM($G42:BH$44))&lt;0,0,$G$11*($E$33-SUM($G42:BH$44)))</f>
        <v>64048.428327662572</v>
      </c>
      <c r="BJ41" s="7">
        <f>IF(($E$33-SUM($G42:BI$44))&lt;0,0,$G$11*($E$33-SUM($G42:BI$44)))</f>
        <v>61532.022068941857</v>
      </c>
      <c r="BK41" s="7">
        <f>IF(($E$33-SUM($G42:BJ$44))&lt;0,0,$G$11*($E$33-SUM($G42:BJ$44)))</f>
        <v>58951.24338502247</v>
      </c>
      <c r="BL41" s="7">
        <f>IF(($E$33-SUM($G42:BK$44))&lt;0,0,$G$11*($E$33-SUM($G42:BK$44)))</f>
        <v>56556.053309929164</v>
      </c>
      <c r="BM41" s="7">
        <f>IF(($E$33-SUM($G42:BL$44))&lt;0,0,$G$11*($E$33-SUM($G42:BL$44)))</f>
        <v>54033.949966363434</v>
      </c>
      <c r="BN41" s="7">
        <f>IF(($E$33-SUM($G42:BM$44))&lt;0,0,$G$11*($E$33-SUM($G42:BM$44)))</f>
        <v>51608.566603108833</v>
      </c>
      <c r="BO41" s="7">
        <f>IF(($E$33-SUM($G42:BN$44))&lt;0,0,$G$11*($E$33-SUM($G42:BN$44)))</f>
        <v>49156.435507941598</v>
      </c>
      <c r="BP41" s="7">
        <f>IF(($E$33-SUM($G42:BO$44))&lt;0,0,$G$11*($E$33-SUM($G42:BO$44)))</f>
        <v>46594.091011292228</v>
      </c>
      <c r="BQ41" s="7">
        <f>IF(($E$33-SUM($G42:BP$44))&lt;0,0,$G$11*($E$33-SUM($G42:BP$44)))</f>
        <v>44193.563910464312</v>
      </c>
      <c r="BR41" s="7">
        <f>IF(($E$33-SUM($G42:BQ$44))&lt;0,0,$G$11*($E$33-SUM($G42:BQ$44)))</f>
        <v>41815.402156396864</v>
      </c>
      <c r="BS41" s="7">
        <f>IF(($E$33-SUM($G42:BR$44))&lt;0,0,$G$11*($E$33-SUM($G42:BR$44)))</f>
        <v>39327.255351557556</v>
      </c>
      <c r="BT41" s="7">
        <f>IF(($E$33-SUM($G42:BS$44))&lt;0,0,$G$11*($E$33-SUM($G42:BS$44)))</f>
        <v>36914.678947304288</v>
      </c>
      <c r="BU41" s="7">
        <f>IF(($E$33-SUM($G42:BT$44))&lt;0,0,$G$11*($E$33-SUM($G42:BT$44)))</f>
        <v>34357.086996341292</v>
      </c>
      <c r="BV41" s="7">
        <f>IF(($E$33-SUM($G42:BU$44))&lt;0,0,$G$11*($E$33-SUM($G42:BU$44)))</f>
        <v>31878.458959929441</v>
      </c>
      <c r="BW41" s="7">
        <f>IF(($E$33-SUM($G42:BV$44))&lt;0,0,$G$11*($E$33-SUM($G42:BV$44)))</f>
        <v>29272.384375153175</v>
      </c>
      <c r="BX41" s="7">
        <f>IF(($E$33-SUM($G42:BW$44))&lt;0,0,$G$11*($E$33-SUM($G42:BW$44)))</f>
        <v>26756.253025500486</v>
      </c>
      <c r="BY41" s="7">
        <f>IF(($E$33-SUM($G42:BX$44))&lt;0,0,$G$11*($E$33-SUM($G42:BX$44)))</f>
        <v>24111.508712465969</v>
      </c>
      <c r="BZ41" s="7">
        <f>IF(($E$33-SUM($G42:BY$44))&lt;0,0,$G$11*($E$33-SUM($G42:BY$44)))</f>
        <v>21541.899606315048</v>
      </c>
      <c r="CA41" s="7">
        <f>IF(($E$33-SUM($G42:BZ$44))&lt;0,0,$G$11*($E$33-SUM($G42:BZ$44)))</f>
        <v>18967.812146536995</v>
      </c>
      <c r="CB41" s="7">
        <f>IF(($E$33-SUM($G42:CA$44))&lt;0,0,$G$11*($E$33-SUM($G42:CA$44)))</f>
        <v>16226.114654573234</v>
      </c>
      <c r="CC41" s="7">
        <f>IF(($E$33-SUM($G42:CB$44))&lt;0,0,$G$11*($E$33-SUM($G42:CB$44)))</f>
        <v>13611.037210242459</v>
      </c>
      <c r="CD41" s="7">
        <f>IF(($E$33-SUM($G42:CC$44))&lt;0,0,$G$11*($E$33-SUM($G42:CC$44)))</f>
        <v>10981.78424223518</v>
      </c>
      <c r="CE41" s="7">
        <f>IF(($E$33-SUM($G42:CD$44))&lt;0,0,$G$11*($E$33-SUM($G42:CD$44)))</f>
        <v>8239.7273384370092</v>
      </c>
      <c r="CF41" s="7">
        <f>IF(($E$33-SUM($G42:CE$44))&lt;0,0,$G$11*($E$33-SUM($G42:CE$44)))</f>
        <v>5564.4321814186997</v>
      </c>
      <c r="CG41" s="7">
        <f>IF(($E$33-SUM($G42:CF$44))&lt;0,0,$G$11*($E$33-SUM($G42:CF$44)))</f>
        <v>2741.1459465754901</v>
      </c>
      <c r="CH41" s="7">
        <f>IF(($E$33-SUM($G42:CG$44))&lt;0,0,$G$11*($E$33-SUM($G42:CG$44)))</f>
        <v>0</v>
      </c>
      <c r="CI41" s="7">
        <f>IF(($E$33-SUM($G42:CH$44))&lt;0,0,$G$11*($E$33-SUM($G42:CH$44)))</f>
        <v>0</v>
      </c>
      <c r="CJ41" s="7">
        <f>IF(($E$33-SUM($G42:CI$44))&lt;0,0,$G$11*($E$33-SUM($G42:CI$44)))</f>
        <v>0</v>
      </c>
      <c r="CK41" s="7">
        <f>IF(($E$33-SUM($G42:CJ$44))&lt;0,0,$G$11*($E$33-SUM($G42:CJ$44)))</f>
        <v>0</v>
      </c>
      <c r="CL41" s="7">
        <f>IF(($E$33-SUM($G42:CK$44))&lt;0,0,$G$11*($E$33-SUM($G42:CK$44)))</f>
        <v>0</v>
      </c>
      <c r="CM41" s="7">
        <f>IF(($E$33-SUM($G42:CL$44))&lt;0,0,$G$11*($E$33-SUM($G42:CL$44)))</f>
        <v>0</v>
      </c>
      <c r="CN41" s="7">
        <f>IF(($E$33-SUM($G42:CM$44))&lt;0,0,$G$11*($E$33-SUM($G42:CM$44)))</f>
        <v>0</v>
      </c>
      <c r="CO41" s="7">
        <f>IF(($E$33-SUM($G42:CN$44))&lt;0,0,$G$11*($E$33-SUM($G42:CN$44)))</f>
        <v>0</v>
      </c>
      <c r="CP41" s="7">
        <f>IF(($E$33-SUM($G42:CO$44))&lt;0,0,$G$11*($E$33-SUM($G42:CO$44)))</f>
        <v>0</v>
      </c>
      <c r="CQ41" s="7">
        <f>IF(($E$33-SUM($G42:CP$44))&lt;0,0,$G$11*($E$33-SUM($G42:CP$44)))</f>
        <v>0</v>
      </c>
      <c r="CR41" s="7">
        <f>IF(($E$33-SUM($G42:CQ$44))&lt;0,0,$G$11*($E$33-SUM($G42:CQ$44)))</f>
        <v>0</v>
      </c>
      <c r="CS41" s="7">
        <f>IF(($E$33-SUM($G42:CR$44))&lt;0,0,$G$11*($E$33-SUM($G42:CR$44)))</f>
        <v>0</v>
      </c>
      <c r="CT41" s="7">
        <f>IF(($E$33-SUM($G42:CS$44))&lt;0,0,$G$11*($E$33-SUM($G42:CS$44)))</f>
        <v>0</v>
      </c>
      <c r="CU41" s="7">
        <f>IF(($E$33-SUM($G42:CT$44))&lt;0,0,$G$11*($E$33-SUM($G42:CT$44)))</f>
        <v>0</v>
      </c>
      <c r="CV41" s="7">
        <f>IF(($E$33-SUM($G42:CU$44))&lt;0,0,$G$11*($E$33-SUM($G42:CU$44)))</f>
        <v>0</v>
      </c>
      <c r="CW41" s="7">
        <f>IF(($E$33-SUM($G42:CV$44))&lt;0,0,$G$11*($E$33-SUM($G42:CV$44)))</f>
        <v>0</v>
      </c>
      <c r="CX41" s="7">
        <f>IF(($E$33-SUM($G42:CW$44))&lt;0,0,$G$11*($E$33-SUM($G42:CW$44)))</f>
        <v>0</v>
      </c>
      <c r="CY41" s="7">
        <f>IF(($E$33-SUM($G42:CX$44))&lt;0,0,$G$11*($E$33-SUM($G42:CX$44)))</f>
        <v>0</v>
      </c>
      <c r="CZ41" s="7">
        <f>IF(($E$33-SUM($G42:CY$44))&lt;0,0,$G$11*($E$33-SUM($G42:CY$44)))</f>
        <v>0</v>
      </c>
      <c r="DA41" s="7">
        <f>IF(($E$33-SUM($G42:CZ$44))&lt;0,0,$G$11*($E$33-SUM($G42:CZ$44)))</f>
        <v>0</v>
      </c>
      <c r="DB41" s="7">
        <f>IF(($E$33-SUM($G42:DA$44))&lt;0,0,$G$11*($E$33-SUM($G42:DA$44)))</f>
        <v>0</v>
      </c>
      <c r="DC41" s="7">
        <f>IF(($E$33-SUM($G42:DB$44))&lt;0,0,$G$11*($E$33-SUM($G42:DB$44)))</f>
        <v>0</v>
      </c>
      <c r="DD41" s="7">
        <f>IF(($E$33-SUM($G42:DC$44))&lt;0,0,$G$11*($E$33-SUM($G42:DC$44)))</f>
        <v>0</v>
      </c>
      <c r="DE41" s="7">
        <f>IF(($E$33-SUM($G42:DD$44))&lt;0,0,$G$11*($E$33-SUM($G42:DD$44)))</f>
        <v>0</v>
      </c>
      <c r="DF41" s="7">
        <f>IF(($E$33-SUM($G42:DE$44))&lt;0,0,$G$11*($E$33-SUM($G42:DE$44)))</f>
        <v>0</v>
      </c>
      <c r="DG41" s="7">
        <f>IF(($E$33-SUM($G42:DF$44))&lt;0,0,$G$11*($E$33-SUM($G42:DF$44)))</f>
        <v>0</v>
      </c>
      <c r="DH41" s="7">
        <f>IF(($E$33-SUM($G42:DG$44))&lt;0,0,$G$11*($E$33-SUM($G42:DG$44)))</f>
        <v>0</v>
      </c>
      <c r="DI41" s="7">
        <f>IF(($E$33-SUM($G42:DH$44))&lt;0,0,$G$11*($E$33-SUM($G42:DH$44)))</f>
        <v>0</v>
      </c>
      <c r="DJ41" s="7">
        <f>IF(($E$33-SUM($G42:DI$44))&lt;0,0,$G$11*($E$33-SUM($G42:DI$44)))</f>
        <v>0</v>
      </c>
      <c r="DK41" s="7">
        <f>IF(($E$33-SUM($G42:DJ$44))&lt;0,0,$G$11*($E$33-SUM($G42:DJ$44)))</f>
        <v>0</v>
      </c>
      <c r="DL41" s="7">
        <f>IF(($E$33-SUM($G42:DK$44))&lt;0,0,$G$11*($E$33-SUM($G42:DK$44)))</f>
        <v>0</v>
      </c>
      <c r="DM41" s="7">
        <f>IF(($E$33-SUM($G42:DL$44))&lt;0,0,$G$11*($E$33-SUM($G42:DL$44)))</f>
        <v>0</v>
      </c>
      <c r="DN41" s="7">
        <f>IF(($E$33-SUM($G42:DM$44))&lt;0,0,$G$11*($E$33-SUM($G42:DM$44)))</f>
        <v>0</v>
      </c>
      <c r="DO41" s="7">
        <f>IF(($E$33-SUM($G42:DN$44))&lt;0,0,$G$11*($E$33-SUM($G42:DN$44)))</f>
        <v>0</v>
      </c>
      <c r="DP41" s="7">
        <f>IF(($E$33-SUM($G42:DO$44))&lt;0,0,$G$11*($E$33-SUM($G42:DO$44)))</f>
        <v>0</v>
      </c>
      <c r="DQ41" s="7">
        <f>IF(($E$33-SUM($G42:DP$44))&lt;0,0,$G$11*($E$33-SUM($G42:DP$44)))</f>
        <v>0</v>
      </c>
      <c r="DR41" s="7">
        <f>IF(($E$33-SUM($G42:DQ$44))&lt;0,0,$G$11*($E$33-SUM($G42:DQ$44)))</f>
        <v>0</v>
      </c>
      <c r="DS41" s="7">
        <f>IF(($E$33-SUM($G42:DR$44))&lt;0,0,$G$11*($E$33-SUM($G42:DR$44)))</f>
        <v>0</v>
      </c>
      <c r="DT41" s="7">
        <f>IF(($E$33-SUM($G42:DS$44))&lt;0,0,$G$11*($E$33-SUM($G42:DS$44)))</f>
        <v>0</v>
      </c>
      <c r="DU41" s="7">
        <f>IF(($E$33-SUM($G42:DT$44))&lt;0,0,$G$11*($E$33-SUM($G42:DT$44)))</f>
        <v>0</v>
      </c>
      <c r="DV41" s="7">
        <f>IF(($E$33-SUM($G42:DU$44))&lt;0,0,$G$11*($E$33-SUM($G42:DU$44)))</f>
        <v>0</v>
      </c>
    </row>
    <row r="42" spans="2:126" ht="14.45" hidden="1" customHeight="1" outlineLevel="1" x14ac:dyDescent="0.25">
      <c r="B42" s="29"/>
      <c r="C42" s="29"/>
      <c r="D42" s="29"/>
      <c r="E42" s="22"/>
      <c r="F42" s="113" t="s">
        <v>1350</v>
      </c>
      <c r="G42" s="112">
        <f>-PMT($G$11,COUNT(G24:$DV$24),E33)-G41</f>
        <v>88956.569661352842</v>
      </c>
      <c r="H42" s="112">
        <f>IF(($E$33-SUM($G42:G$44))&lt;0,0,-PMT($G$11,COUNT(H24:$DV$24),$E$33-SUM($G42:G$44))-H41)</f>
        <v>89090.615042963938</v>
      </c>
      <c r="I42" s="112">
        <f>IF(($E$33-SUM($G42:H$44))&lt;0,0,-PMT($G$11,COUNT(I24:$DV$24),$E$33-SUM($G42:H$44))-I41)</f>
        <v>89146.587322934356</v>
      </c>
      <c r="J42" s="112">
        <f>IF(($E$33-SUM($G42:I$44))&lt;0,0,-PMT($G$11,COUNT(J24:$DV$24),$E$33-SUM($G42:I$44))-J41)</f>
        <v>89163.683008886786</v>
      </c>
      <c r="K42" s="112">
        <f>IF(($E$33-SUM($G42:J$44))&lt;0,0,-PMT($G$11,COUNT(K24:$DV$24),$E$33-SUM($G42:J$44))-K41)</f>
        <v>89219.282522382506</v>
      </c>
      <c r="L42" s="112">
        <f>IF(($E$33-SUM($G42:K$44))&lt;0,0,-PMT($G$11,COUNT(L24:$DV$24),$E$33-SUM($G42:K$44))-L41)</f>
        <v>89288.11003102985</v>
      </c>
      <c r="M42" s="112">
        <f>IF(($E$33-SUM($G42:L$44))&lt;0,0,-PMT($G$11,COUNT(M24:$DV$24),$E$33-SUM($G42:L$44))-M41)</f>
        <v>89340.237981585728</v>
      </c>
      <c r="N42" s="112">
        <f>IF(($E$33-SUM($G42:M$44))&lt;0,0,-PMT($G$11,COUNT(N24:$DV$24),$E$33-SUM($G42:M$44))-N41)</f>
        <v>89346.213115072635</v>
      </c>
      <c r="O42" s="112">
        <f>IF(($E$33-SUM($G42:N$44))&lt;0,0,-PMT($G$11,COUNT(O24:$DV$24),$E$33-SUM($G42:N$44))-O41)</f>
        <v>89129.706032177928</v>
      </c>
      <c r="P42" s="112">
        <f>IF(($E$33-SUM($G42:O$44))&lt;0,0,-PMT($G$11,COUNT(P24:$DV$24),$E$33-SUM($G42:O$44))-P41)</f>
        <v>89176.286466779333</v>
      </c>
      <c r="Q42" s="112">
        <f>IF(($E$33-SUM($G42:P$44))&lt;0,0,-PMT($G$11,COUNT(Q24:$DV$24),$E$33-SUM($G42:P$44))-Q41)</f>
        <v>89136.237335621234</v>
      </c>
      <c r="R42" s="112">
        <f>IF(($E$33-SUM($G42:Q$44))&lt;0,0,-PMT($G$11,COUNT(R24:$DV$24),$E$33-SUM($G42:Q$44))-R41)</f>
        <v>89139.255749293428</v>
      </c>
      <c r="S42" s="112">
        <f>IF(($E$33-SUM($G42:R$44))&lt;0,0,-PMT($G$11,COUNT(S24:$DV$24),$E$33-SUM($G42:R$44))-S41)</f>
        <v>89097.652758433949</v>
      </c>
      <c r="T42" s="112">
        <f>IF(($E$33-SUM($G42:S$44))&lt;0,0,-PMT($G$11,COUNT(T24:$DV$24),$E$33-SUM($G42:S$44))-T41)</f>
        <v>89032.974431129405</v>
      </c>
      <c r="U42" s="112">
        <f>IF(($E$33-SUM($G42:T$44))&lt;0,0,-PMT($G$11,COUNT(U24:$DV$24),$E$33-SUM($G42:T$44))-U41)</f>
        <v>89013.541828258109</v>
      </c>
      <c r="V42" s="112">
        <f>IF(($E$33-SUM($G42:U$44))&lt;0,0,-PMT($G$11,COUNT(V24:$DV$24),$E$33-SUM($G42:U$44))-V41)</f>
        <v>89044.575806240813</v>
      </c>
      <c r="W42" s="112">
        <f>IF(($E$33-SUM($G42:V$44))&lt;0,0,-PMT($G$11,COUNT(W24:$DV$24),$E$33-SUM($G42:V$44))-W41)</f>
        <v>89002.326450100139</v>
      </c>
      <c r="X42" s="112">
        <f>IF(($E$33-SUM($G42:W$44))&lt;0,0,-PMT($G$11,COUNT(X24:$DV$24),$E$33-SUM($G42:W$44))-X41)</f>
        <v>88862.768427014613</v>
      </c>
      <c r="Y42" s="112">
        <f>IF(($E$33-SUM($G42:X$44))&lt;0,0,-PMT($G$11,COUNT(Y24:$DV$24),$E$33-SUM($G42:X$44))-Y41)</f>
        <v>88771.534093188762</v>
      </c>
      <c r="Z42" s="112">
        <f>IF(($E$33-SUM($G42:Y$44))&lt;0,0,-PMT($G$11,COUNT(Z24:$DV$24),$E$33-SUM($G42:Y$44))-Z41)</f>
        <v>88705.038929162285</v>
      </c>
      <c r="AA42" s="112">
        <f>IF(($E$33-SUM($G42:Z$44))&lt;0,0,-PMT($G$11,COUNT(AA24:$DV$24),$E$33-SUM($G42:Z$44))-AA41)</f>
        <v>88287.719255688658</v>
      </c>
      <c r="AB42" s="112">
        <f>IF(($E$33-SUM($G42:AA$44))&lt;0,0,-PMT($G$11,COUNT(AB24:$DV$24),$E$33-SUM($G42:AA$44))-AB41)</f>
        <v>88170.838090399397</v>
      </c>
      <c r="AC42" s="112">
        <f>IF(($E$33-SUM($G42:AB$44))&lt;0,0,-PMT($G$11,COUNT(AC24:$DV$24),$E$33-SUM($G42:AB$44))-AC41)</f>
        <v>87936.425547018473</v>
      </c>
      <c r="AD42" s="112">
        <f>IF(($E$33-SUM($G42:AC$44))&lt;0,0,-PMT($G$11,COUNT(AD24:$DV$24),$E$33-SUM($G42:AC$44))-AD41)</f>
        <v>87799.781261438387</v>
      </c>
      <c r="AE42" s="112">
        <f>IF(($E$33-SUM($G42:AD$44))&lt;0,0,-PMT($G$11,COUNT(AE24:$DV$24),$E$33-SUM($G42:AD$44))-AE41)</f>
        <v>87645.302260199795</v>
      </c>
      <c r="AF42" s="112">
        <f>IF(($E$33-SUM($G42:AE$44))&lt;0,0,-PMT($G$11,COUNT(AF24:$DV$24),$E$33-SUM($G42:AE$44))-AF41)</f>
        <v>87415.330316424777</v>
      </c>
      <c r="AG42" s="112">
        <f>IF(($E$33-SUM($G42:AF$44))&lt;0,0,-PMT($G$11,COUNT(AG24:$DV$24),$E$33-SUM($G42:AF$44))-AG41)</f>
        <v>87205.774202494184</v>
      </c>
      <c r="AH42" s="112">
        <f>IF(($E$33-SUM($G42:AG$44))&lt;0,0,-PMT($G$11,COUNT(AH24:$DV$24),$E$33-SUM($G42:AG$44))-AH41)</f>
        <v>87022.389696589496</v>
      </c>
      <c r="AI42" s="112">
        <f>IF(($E$33-SUM($G42:AH$44))&lt;0,0,-PMT($G$11,COUNT(AI24:$DV$24),$E$33-SUM($G42:AH$44))-AI41)</f>
        <v>86818.580636428524</v>
      </c>
      <c r="AJ42" s="112">
        <f>IF(($E$33-SUM($G42:AI$44))&lt;0,0,-PMT($G$11,COUNT(AJ24:$DV$24),$E$33-SUM($G42:AI$44))-AJ41)</f>
        <v>86554.532027527632</v>
      </c>
      <c r="AK42" s="112">
        <f>IF(($E$33-SUM($G42:AJ$44))&lt;0,0,-PMT($G$11,COUNT(AK24:$DV$24),$E$33-SUM($G42:AJ$44))-AK41)</f>
        <v>86243.676605995177</v>
      </c>
      <c r="AL42" s="112">
        <f>IF(($E$33-SUM($G42:AK$44))&lt;0,0,-PMT($G$11,COUNT(AL24:$DV$24),$E$33-SUM($G42:AK$44))-AL41)</f>
        <v>85958.485517593494</v>
      </c>
      <c r="AM42" s="112">
        <f>IF(($E$33-SUM($G42:AL$44))&lt;0,0,-PMT($G$11,COUNT(AM24:$DV$24),$E$33-SUM($G42:AL$44))-AM41)</f>
        <v>85286.987101042789</v>
      </c>
      <c r="AN42" s="112">
        <f>IF(($E$33-SUM($G42:AM$44))&lt;0,0,-PMT($G$11,COUNT(AN24:$DV$24),$E$33-SUM($G42:AM$44))-AN41)</f>
        <v>84953.41941389085</v>
      </c>
      <c r="AO42" s="112">
        <f>IF(($E$33-SUM($G42:AN$44))&lt;0,0,-PMT($G$11,COUNT(AO24:$DV$24),$E$33-SUM($G42:AN$44))-AO41)</f>
        <v>84572.596220645297</v>
      </c>
      <c r="AP42" s="112">
        <f>IF(($E$33-SUM($G42:AO$44))&lt;0,0,-PMT($G$11,COUNT(AP24:$DV$24),$E$33-SUM($G42:AO$44))-AP41)</f>
        <v>84217.587490150676</v>
      </c>
      <c r="AQ42" s="112">
        <f>IF(($E$33-SUM($G42:AP$44))&lt;0,0,-PMT($G$11,COUNT(AQ24:$DV$24),$E$33-SUM($G42:AP$44))-AQ41)</f>
        <v>83814.830798916068</v>
      </c>
      <c r="AR42" s="112">
        <f>IF(($E$33-SUM($G42:AQ$44))&lt;0,0,-PMT($G$11,COUNT(AR24:$DV$24),$E$33-SUM($G42:AQ$44))-AR41)</f>
        <v>83237.840731651318</v>
      </c>
      <c r="AS42" s="112">
        <f>IF(($E$33-SUM($G42:AR$44))&lt;0,0,-PMT($G$11,COUNT(AS24:$DV$24),$E$33-SUM($G42:AR$44))-AS41)</f>
        <v>82710.530398170697</v>
      </c>
      <c r="AT42" s="112">
        <f>IF(($E$33-SUM($G42:AS$44))&lt;0,0,-PMT($G$11,COUNT(AT24:$DV$24),$E$33-SUM($G42:AS$44))-AT41)</f>
        <v>82235.887654027989</v>
      </c>
      <c r="AU42" s="112">
        <f>IF(($E$33-SUM($G42:AT$44))&lt;0,0,-PMT($G$11,COUNT(AU24:$DV$24),$E$33-SUM($G42:AT$44))-AU41)</f>
        <v>81707.148053946672</v>
      </c>
      <c r="AV42" s="112">
        <f>IF(($E$33-SUM($G42:AU$44))&lt;0,0,-PMT($G$11,COUNT(AV24:$DV$24),$E$33-SUM($G42:AU$44))-AV41)</f>
        <v>81096.263812464924</v>
      </c>
      <c r="AW42" s="112">
        <f>IF(($E$33-SUM($G42:AV$44))&lt;0,0,-PMT($G$11,COUNT(AW24:$DV$24),$E$33-SUM($G42:AV$44))-AW41)</f>
        <v>80393.44041399844</v>
      </c>
      <c r="AX42" s="112">
        <f>IF(($E$33-SUM($G42:AW$44))&lt;0,0,-PMT($G$11,COUNT(AX24:$DV$24),$E$33-SUM($G42:AW$44))-AX41)</f>
        <v>79787.228193429299</v>
      </c>
      <c r="AY42" s="112">
        <f>IF(($E$33-SUM($G42:AX$44))&lt;0,0,-PMT($G$11,COUNT(AY24:$DV$24),$E$33-SUM($G42:AX$44))-AY41)</f>
        <v>78797.232128083546</v>
      </c>
      <c r="AZ42" s="112">
        <f>IF(($E$33-SUM($G42:AY$44))&lt;0,0,-PMT($G$11,COUNT(AZ24:$DV$24),$E$33-SUM($G42:AY$44))-AZ41)</f>
        <v>78147.915561954418</v>
      </c>
      <c r="BA42" s="112">
        <f>IF(($E$33-SUM($G42:AZ$44))&lt;0,0,-PMT($G$11,COUNT(BA24:$DV$24),$E$33-SUM($G42:AZ$44))-BA41)</f>
        <v>77342.440099229425</v>
      </c>
      <c r="BB42" s="112">
        <f>IF(($E$33-SUM($G42:BA$44))&lt;0,0,-PMT($G$11,COUNT(BB24:$DV$24),$E$33-SUM($G42:BA$44))-BB41)</f>
        <v>76585.759129499871</v>
      </c>
      <c r="BC42" s="112">
        <f>IF(($E$33-SUM($G42:BB$44))&lt;0,0,-PMT($G$11,COUNT(BC24:$DV$24),$E$33-SUM($G42:BB$44))-BC41)</f>
        <v>75766.61432984269</v>
      </c>
      <c r="BD42" s="112">
        <f>IF(($E$33-SUM($G42:BC$44))&lt;0,0,-PMT($G$11,COUNT(BD24:$DV$24),$E$33-SUM($G42:BC$44))-BD41)</f>
        <v>74738.755054837136</v>
      </c>
      <c r="BE42" s="112">
        <f>IF(($E$33-SUM($G42:BD$44))&lt;0,0,-PMT($G$11,COUNT(BE24:$DV$24),$E$33-SUM($G42:BD$44))-BE41)</f>
        <v>73677.177230552261</v>
      </c>
      <c r="BF42" s="112">
        <f>IF(($E$33-SUM($G42:BE$44))&lt;0,0,-PMT($G$11,COUNT(BF24:$DV$24),$E$33-SUM($G42:BE$44))-BF41)</f>
        <v>72653.70811095323</v>
      </c>
      <c r="BG42" s="112">
        <f>IF(($E$33-SUM($G42:BF$44))&lt;0,0,-PMT($G$11,COUNT(BG24:$DV$24),$E$33-SUM($G42:BF$44))-BG41)</f>
        <v>71459.188206380451</v>
      </c>
      <c r="BH42" s="112">
        <f>IF(($E$33-SUM($G42:BG$44))&lt;0,0,-PMT($G$11,COUNT(BH24:$DV$24),$E$33-SUM($G42:BG$44))-BH41)</f>
        <v>70338.945827225427</v>
      </c>
      <c r="BI42" s="112">
        <f>IF(($E$33-SUM($G42:BH$44))&lt;0,0,-PMT($G$11,COUNT(BI24:$DV$24),$E$33-SUM($G42:BH$44))-BI41)</f>
        <v>69001.005717047054</v>
      </c>
      <c r="BJ42" s="112">
        <f>IF(($E$33-SUM($G42:BI$44))&lt;0,0,-PMT($G$11,COUNT(BJ24:$DV$24),$E$33-SUM($G42:BI$44))-BJ41)</f>
        <v>67681.81038051119</v>
      </c>
      <c r="BK42" s="112">
        <f>IF(($E$33-SUM($G42:BJ$44))&lt;0,0,-PMT($G$11,COUNT(BK24:$DV$24),$E$33-SUM($G42:BJ$44))-BK41)</f>
        <v>66219.649984231393</v>
      </c>
      <c r="BL42" s="112">
        <f>IF(($E$33-SUM($G42:BK$44))&lt;0,0,-PMT($G$11,COUNT(BL24:$DV$24),$E$33-SUM($G42:BK$44))-BL41)</f>
        <v>64893.122144527326</v>
      </c>
      <c r="BM42" s="112">
        <f>IF(($E$33-SUM($G42:BL$44))&lt;0,0,-PMT($G$11,COUNT(BM24:$DV$24),$E$33-SUM($G42:BL$44))-BM41)</f>
        <v>63345.807455077724</v>
      </c>
      <c r="BN42" s="112">
        <f>IF(($E$33-SUM($G42:BM$44))&lt;0,0,-PMT($G$11,COUNT(BN24:$DV$24),$E$33-SUM($G42:BM$44))-BN41)</f>
        <v>61832.103681503562</v>
      </c>
      <c r="BO42" s="112">
        <f>IF(($E$33-SUM($G42:BN$44))&lt;0,0,-PMT($G$11,COUNT(BO24:$DV$24),$E$33-SUM($G42:BN$44))-BO41)</f>
        <v>60204.213545357838</v>
      </c>
      <c r="BP42" s="112">
        <f>IF(($E$33-SUM($G42:BO$44))&lt;0,0,-PMT($G$11,COUNT(BP24:$DV$24),$E$33-SUM($G42:BO$44))-BP41)</f>
        <v>58351.06160320458</v>
      </c>
      <c r="BQ42" s="112">
        <f>IF(($E$33-SUM($G42:BP$44))&lt;0,0,-PMT($G$11,COUNT(BQ24:$DV$24),$E$33-SUM($G42:BP$44))-BQ41)</f>
        <v>56606.93181493834</v>
      </c>
      <c r="BR42" s="112">
        <f>IF(($E$33-SUM($G42:BQ$44))&lt;0,0,-PMT($G$11,COUNT(BR24:$DV$24),$E$33-SUM($G42:BQ$44))-BR41)</f>
        <v>54798.054124432289</v>
      </c>
      <c r="BS42" s="112">
        <f>IF(($E$33-SUM($G42:BR$44))&lt;0,0,-PMT($G$11,COUNT(BS24:$DV$24),$E$33-SUM($G42:BR$44))-BS41)</f>
        <v>52743.741189426408</v>
      </c>
      <c r="BT42" s="112">
        <f>IF(($E$33-SUM($G42:BS$44))&lt;0,0,-PMT($G$11,COUNT(BT24:$DV$24),$E$33-SUM($G42:BS$44))-BT41)</f>
        <v>50682.707333024868</v>
      </c>
      <c r="BU42" s="112">
        <f>IF(($E$33-SUM($G42:BT$44))&lt;0,0,-PMT($G$11,COUNT(BU24:$DV$24),$E$33-SUM($G42:BT$44))-BU41)</f>
        <v>48305.938512772911</v>
      </c>
      <c r="BV42" s="112">
        <f>IF(($E$33-SUM($G42:BU$44))&lt;0,0,-PMT($G$11,COUNT(BV24:$DV$24),$E$33-SUM($G42:BU$44))-BV41)</f>
        <v>45914.55906250159</v>
      </c>
      <c r="BW42" s="112">
        <f>IF(($E$33-SUM($G42:BV$44))&lt;0,0,-PMT($G$11,COUNT(BW24:$DV$24),$E$33-SUM($G42:BV$44))-BW41)</f>
        <v>43204.721565523454</v>
      </c>
      <c r="BX42" s="112">
        <f>IF(($E$33-SUM($G42:BW$44))&lt;0,0,-PMT($G$11,COUNT(BX24:$DV$24),$E$33-SUM($G42:BW$44))-BX41)</f>
        <v>40483.264426741414</v>
      </c>
      <c r="BY42" s="112">
        <f>IF(($E$33-SUM($G42:BX$44))&lt;0,0,-PMT($G$11,COUNT(BY24:$DV$24),$E$33-SUM($G42:BX$44))-BY41)</f>
        <v>37412.368589053367</v>
      </c>
      <c r="BZ42" s="112">
        <f>IF(($E$33-SUM($G42:BY$44))&lt;0,0,-PMT($G$11,COUNT(BZ24:$DV$24),$E$33-SUM($G42:BY$44))-BZ41)</f>
        <v>34291.431714169346</v>
      </c>
      <c r="CA42" s="112">
        <f>IF(($E$33-SUM($G42:BZ$44))&lt;0,0,-PMT($G$11,COUNT(CA24:$DV$24),$E$33-SUM($G42:BZ$44))-CA41)</f>
        <v>30988.962800275334</v>
      </c>
      <c r="CB42" s="112">
        <f>IF(($E$33-SUM($G42:CA$44))&lt;0,0,-PMT($G$11,COUNT(CB24:$DV$24),$E$33-SUM($G42:CA$44))-CB41)</f>
        <v>27219.335402496865</v>
      </c>
      <c r="CC42" s="112">
        <f>IF(($E$33-SUM($G42:CB$44))&lt;0,0,-PMT($G$11,COUNT(CC24:$DV$24),$E$33-SUM($G42:CB$44))-CC41)</f>
        <v>23454.192081622823</v>
      </c>
      <c r="CD42" s="112">
        <f>IF(($E$33-SUM($G42:CC$44))&lt;0,0,-PMT($G$11,COUNT(CD24:$DV$24),$E$33-SUM($G42:CC$44))-CD41)</f>
        <v>19447.787018549032</v>
      </c>
      <c r="CE42" s="112">
        <f>IF(($E$33-SUM($G42:CD$44))&lt;0,0,-PMT($G$11,COUNT(CE24:$DV$24),$E$33-SUM($G42:CD$44))-CE41)</f>
        <v>15003.380482203134</v>
      </c>
      <c r="CF42" s="112">
        <f>IF(($E$33-SUM($G42:CE$44))&lt;0,0,-PMT($G$11,COUNT(CF24:$DV$24),$E$33-SUM($G42:CE$44))-CF41)</f>
        <v>10423.101605603926</v>
      </c>
      <c r="CG42" s="112">
        <f>IF(($E$33-SUM($G42:CF$44))&lt;0,0,-PMT($G$11,COUNT(CG24:$DV$24),$E$33-SUM($G42:CF$44))-CG41)</f>
        <v>5284.9332588361467</v>
      </c>
      <c r="CH42" s="112">
        <f>IF(($E$33-SUM($G42:CG$44))&lt;0,0,-PMT($G$11,COUNT(CH24:$DV$24),$E$33-SUM($G42:CG$44))-CH41)</f>
        <v>0</v>
      </c>
      <c r="CI42" s="112">
        <f>IF(($E$33-SUM($G42:CH$44))&lt;0,0,-PMT($G$11,COUNT(CI24:$DV$24),$E$33-SUM($G42:CH$44))-CI41)</f>
        <v>0</v>
      </c>
      <c r="CJ42" s="112">
        <f>IF(($E$33-SUM($G42:CI$44))&lt;0,0,-PMT($G$11,COUNT(CJ24:$DV$24),$E$33-SUM($G42:CI$44))-CJ41)</f>
        <v>0</v>
      </c>
      <c r="CK42" s="112">
        <f>IF(($E$33-SUM($G42:CJ$44))&lt;0,0,-PMT($G$11,COUNT(CK24:$DV$24),$E$33-SUM($G42:CJ$44))-CK41)</f>
        <v>0</v>
      </c>
      <c r="CL42" s="112">
        <f>IF(($E$33-SUM($G42:CK$44))&lt;0,0,-PMT($G$11,COUNT(CL24:$DV$24),$E$33-SUM($G42:CK$44))-CL41)</f>
        <v>0</v>
      </c>
      <c r="CM42" s="112">
        <f>IF(($E$33-SUM($G42:CL$44))&lt;0,0,-PMT($G$11,COUNT(CM24:$DV$24),$E$33-SUM($G42:CL$44))-CM41)</f>
        <v>0</v>
      </c>
      <c r="CN42" s="112">
        <f>IF(($E$33-SUM($G42:CM$44))&lt;0,0,-PMT($G$11,COUNT(CN24:$DV$24),$E$33-SUM($G42:CM$44))-CN41)</f>
        <v>0</v>
      </c>
      <c r="CO42" s="112">
        <f>IF(($E$33-SUM($G42:CN$44))&lt;0,0,-PMT($G$11,COUNT(CO24:$DV$24),$E$33-SUM($G42:CN$44))-CO41)</f>
        <v>0</v>
      </c>
      <c r="CP42" s="112">
        <f>IF(($E$33-SUM($G42:CO$44))&lt;0,0,-PMT($G$11,COUNT(CP24:$DV$24),$E$33-SUM($G42:CO$44))-CP41)</f>
        <v>0</v>
      </c>
      <c r="CQ42" s="112">
        <f>IF(($E$33-SUM($G42:CP$44))&lt;0,0,-PMT($G$11,COUNT(CQ24:$DV$24),$E$33-SUM($G42:CP$44))-CQ41)</f>
        <v>0</v>
      </c>
      <c r="CR42" s="112">
        <f>IF(($E$33-SUM($G42:CQ$44))&lt;0,0,-PMT($G$11,COUNT(CR24:$DV$24),$E$33-SUM($G42:CQ$44))-CR41)</f>
        <v>0</v>
      </c>
      <c r="CS42" s="112">
        <f>IF(($E$33-SUM($G42:CR$44))&lt;0,0,-PMT($G$11,COUNT(CS24:$DV$24),$E$33-SUM($G42:CR$44))-CS41)</f>
        <v>0</v>
      </c>
      <c r="CT42" s="112">
        <f>IF(($E$33-SUM($G42:CS$44))&lt;0,0,-PMT($G$11,COUNT(CT24:$DV$24),$E$33-SUM($G42:CS$44))-CT41)</f>
        <v>0</v>
      </c>
      <c r="CU42" s="112">
        <f>IF(($E$33-SUM($G42:CT$44))&lt;0,0,-PMT($G$11,COUNT(CU24:$DV$24),$E$33-SUM($G42:CT$44))-CU41)</f>
        <v>0</v>
      </c>
      <c r="CV42" s="112">
        <f>IF(($E$33-SUM($G42:CU$44))&lt;0,0,-PMT($G$11,COUNT(CV24:$DV$24),$E$33-SUM($G42:CU$44))-CV41)</f>
        <v>0</v>
      </c>
      <c r="CW42" s="112">
        <f>IF(($E$33-SUM($G42:CV$44))&lt;0,0,-PMT($G$11,COUNT(CW24:$DV$24),$E$33-SUM($G42:CV$44))-CW41)</f>
        <v>0</v>
      </c>
      <c r="CX42" s="112">
        <f>IF(($E$33-SUM($G42:CW$44))&lt;0,0,-PMT($G$11,COUNT(CX24:$DV$24),$E$33-SUM($G42:CW$44))-CX41)</f>
        <v>0</v>
      </c>
      <c r="CY42" s="112">
        <f>IF(($E$33-SUM($G42:CX$44))&lt;0,0,-PMT($G$11,COUNT(CY24:$DV$24),$E$33-SUM($G42:CX$44))-CY41)</f>
        <v>0</v>
      </c>
      <c r="CZ42" s="112">
        <f>IF(($E$33-SUM($G42:CY$44))&lt;0,0,-PMT($G$11,COUNT(CZ24:$DV$24),$E$33-SUM($G42:CY$44))-CZ41)</f>
        <v>0</v>
      </c>
      <c r="DA42" s="112">
        <f>IF(($E$33-SUM($G42:CZ$44))&lt;0,0,-PMT($G$11,COUNT(DA24:$DV$24),$E$33-SUM($G42:CZ$44))-DA41)</f>
        <v>0</v>
      </c>
      <c r="DB42" s="112">
        <f>IF(($E$33-SUM($G42:DA$44))&lt;0,0,-PMT($G$11,COUNT(DB24:$DV$24),$E$33-SUM($G42:DA$44))-DB41)</f>
        <v>0</v>
      </c>
      <c r="DC42" s="112">
        <f>IF(($E$33-SUM($G42:DB$44))&lt;0,0,-PMT($G$11,COUNT(DC24:$DV$24),$E$33-SUM($G42:DB$44))-DC41)</f>
        <v>0</v>
      </c>
      <c r="DD42" s="112">
        <f>IF(($E$33-SUM($G42:DC$44))&lt;0,0,-PMT($G$11,COUNT(DD24:$DV$24),$E$33-SUM($G42:DC$44))-DD41)</f>
        <v>0</v>
      </c>
      <c r="DE42" s="112">
        <f>IF(($E$33-SUM($G42:DD$44))&lt;0,0,-PMT($G$11,COUNT(DE24:$DV$24),$E$33-SUM($G42:DD$44))-DE41)</f>
        <v>0</v>
      </c>
      <c r="DF42" s="112">
        <f>IF(($E$33-SUM($G42:DE$44))&lt;0,0,-PMT($G$11,COUNT(DF24:$DV$24),$E$33-SUM($G42:DE$44))-DF41)</f>
        <v>0</v>
      </c>
      <c r="DG42" s="112">
        <f>IF(($E$33-SUM($G42:DF$44))&lt;0,0,-PMT($G$11,COUNT(DG24:$DV$24),$E$33-SUM($G42:DF$44))-DG41)</f>
        <v>0</v>
      </c>
      <c r="DH42" s="112">
        <f>IF(($E$33-SUM($G42:DG$44))&lt;0,0,-PMT($G$11,COUNT(DH24:$DV$24),$E$33-SUM($G42:DG$44))-DH41)</f>
        <v>0</v>
      </c>
      <c r="DI42" s="112">
        <f>IF(($E$33-SUM($G42:DH$44))&lt;0,0,-PMT($G$11,COUNT(DI24:$DV$24),$E$33-SUM($G42:DH$44))-DI41)</f>
        <v>0</v>
      </c>
      <c r="DJ42" s="112">
        <f>IF(($E$33-SUM($G42:DI$44))&lt;0,0,-PMT($G$11,COUNT(DJ24:$DV$24),$E$33-SUM($G42:DI$44))-DJ41)</f>
        <v>0</v>
      </c>
      <c r="DK42" s="112">
        <f>IF(($E$33-SUM($G42:DJ$44))&lt;0,0,-PMT($G$11,COUNT(DK24:$DV$24),$E$33-SUM($G42:DJ$44))-DK41)</f>
        <v>0</v>
      </c>
      <c r="DL42" s="112">
        <f>IF(($E$33-SUM($G42:DK$44))&lt;0,0,-PMT($G$11,COUNT(DL24:$DV$24),$E$33-SUM($G42:DK$44))-DL41)</f>
        <v>0</v>
      </c>
      <c r="DM42" s="112">
        <f>IF(($E$33-SUM($G42:DL$44))&lt;0,0,-PMT($G$11,COUNT(DM24:$DV$24),$E$33-SUM($G42:DL$44))-DM41)</f>
        <v>0</v>
      </c>
      <c r="DN42" s="112">
        <f>IF(($E$33-SUM($G42:DM$44))&lt;0,0,-PMT($G$11,COUNT(DN24:$DV$24),$E$33-SUM($G42:DM$44))-DN41)</f>
        <v>0</v>
      </c>
      <c r="DO42" s="112">
        <f>IF(($E$33-SUM($G42:DN$44))&lt;0,0,-PMT($G$11,COUNT(DO24:$DV$24),$E$33-SUM($G42:DN$44))-DO41)</f>
        <v>0</v>
      </c>
      <c r="DP42" s="112">
        <f>IF(($E$33-SUM($G42:DO$44))&lt;0,0,-PMT($G$11,COUNT(DP24:$DV$24),$E$33-SUM($G42:DO$44))-DP41)</f>
        <v>0</v>
      </c>
      <c r="DQ42" s="112">
        <f>IF(($E$33-SUM($G42:DP$44))&lt;0,0,-PMT($G$11,COUNT(DQ24:$DV$24),$E$33-SUM($G42:DP$44))-DQ41)</f>
        <v>0</v>
      </c>
      <c r="DR42" s="112">
        <f>IF(($E$33-SUM($G42:DQ$44))&lt;0,0,-PMT($G$11,COUNT(DR24:$DV$24),$E$33-SUM($G42:DQ$44))-DR41)</f>
        <v>0</v>
      </c>
      <c r="DS42" s="112">
        <f>IF(($E$33-SUM($G42:DR$44))&lt;0,0,-PMT($G$11,COUNT(DS24:$DV$24),$E$33-SUM($G42:DR$44))-DS41)</f>
        <v>0</v>
      </c>
      <c r="DT42" s="112">
        <f>IF(($E$33-SUM($G42:DS$44))&lt;0,0,-PMT($G$11,COUNT(DT24:$DV$24),$E$33-SUM($G42:DS$44))-DT41)</f>
        <v>0</v>
      </c>
      <c r="DU42" s="112">
        <f>IF(($E$33-SUM($G42:DT$44))&lt;0,0,-PMT($G$11,COUNT(DU24:$DV$24),$E$33-SUM($G42:DT$44))-DU41)</f>
        <v>0</v>
      </c>
      <c r="DV42" s="112">
        <f>IF(($E$33-SUM($G42:DU$44))&lt;0,0,-PMT($G$11,COUNT(DV24:$DV$24),$E$33-SUM($G42:DU$44))-DV41)</f>
        <v>0</v>
      </c>
    </row>
    <row r="43" spans="2:126" ht="7.5" hidden="1" customHeight="1" outlineLevel="1" x14ac:dyDescent="0.25">
      <c r="B43" s="29"/>
      <c r="C43" s="29"/>
      <c r="D43" s="29"/>
      <c r="F43" s="22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</row>
    <row r="44" spans="2:126" ht="14.45" hidden="1" customHeight="1" outlineLevel="1" x14ac:dyDescent="0.25">
      <c r="B44" s="29"/>
      <c r="C44" s="29"/>
      <c r="D44" s="108">
        <v>1</v>
      </c>
      <c r="E44" s="22"/>
      <c r="F44" s="113" t="s">
        <v>1351</v>
      </c>
      <c r="G44" s="112">
        <f>MAX((G31-(G41+G42+G39))*$D44,0)</f>
        <v>171270.02209084213</v>
      </c>
      <c r="H44" s="112">
        <f>IF(($E$33-SUM($G42:G$44))&lt;0,0,MAX((H31-(H41+H42+H39))*$D44,0))</f>
        <v>186576.1261043119</v>
      </c>
      <c r="I44" s="112">
        <f>IF(($E$33-SUM($G42:H$44))&lt;0,0,MAX((I31-(I41+I42+I39))*$D44,0))</f>
        <v>192590.63584630366</v>
      </c>
      <c r="J44" s="112">
        <f>IF(($E$33-SUM($G42:I$44))&lt;0,0,MAX((J31-(J41+J42+J39))*$D44,0))</f>
        <v>181495.25565309415</v>
      </c>
      <c r="K44" s="112">
        <f>IF(($E$33-SUM($G42:J$44))&lt;0,0,MAX((K31-(K41+K42+K39))*$D44,0))</f>
        <v>176159.25949934899</v>
      </c>
      <c r="L44" s="112">
        <f>IF(($E$33-SUM($G42:K$44))&lt;0,0,MAX((L31-(L41+L42+L39))*$D44,0))</f>
        <v>177267.19125633623</v>
      </c>
      <c r="M44" s="112">
        <f>IF(($E$33-SUM($G42:L$44))&lt;0,0,MAX((M31-(M41+M42+M39))*$D44,0))</f>
        <v>184379.33796398935</v>
      </c>
      <c r="N44" s="112">
        <f>IF(($E$33-SUM($G42:M$44))&lt;0,0,MAX((N31-(N41+N42+N39))*$D44,0))</f>
        <v>227243.41684088844</v>
      </c>
      <c r="O44" s="112">
        <f>IF(($E$33-SUM($G42:N$44))&lt;0,0,MAX((O31-(O41+O42+O39))*$D44,0))</f>
        <v>170382.24832395808</v>
      </c>
      <c r="P44" s="112">
        <f>IF(($E$33-SUM($G42:O$44))&lt;0,0,MAX((P31-(P41+P42+P39))*$D44,0))</f>
        <v>185170.13224657095</v>
      </c>
      <c r="Q44" s="112">
        <f>IF(($E$33-SUM($G42:P$44))&lt;0,0,MAX((Q31-(Q41+Q42+Q39))*$D44,0))</f>
        <v>173903.72264384077</v>
      </c>
      <c r="R44" s="112">
        <f>IF(($E$33-SUM($G42:Q$44))&lt;0,0,MAX((R31-(R41+R42+R39))*$D44,0))</f>
        <v>179914.7920476186</v>
      </c>
      <c r="S44" s="112">
        <f>IF(($E$33-SUM($G42:R$44))&lt;0,0,MAX((S31-(S41+S42+S39))*$D44,0))</f>
        <v>181514.81249009928</v>
      </c>
      <c r="T44" s="112">
        <f>IF(($E$33-SUM($G42:S$44))&lt;0,0,MAX((T31-(T41+T42+T39))*$D44,0))</f>
        <v>170185.46952990704</v>
      </c>
      <c r="U44" s="112">
        <f>IF(($E$33-SUM($G42:T$44))&lt;0,0,MAX((U31-(U41+U42+U39))*$D44,0))</f>
        <v>158265.52193479176</v>
      </c>
      <c r="V44" s="112">
        <f>IF(($E$33-SUM($G42:U$44))&lt;0,0,MAX((V31-(V41+V42+V39))*$D44,0))</f>
        <v>169201.49627883639</v>
      </c>
      <c r="W44" s="112">
        <f>IF(($E$33-SUM($G42:V$44))&lt;0,0,MAX((W31-(W41+W42+W39))*$D44,0))</f>
        <v>183912.70353618782</v>
      </c>
      <c r="X44" s="112">
        <f>IF(($E$33-SUM($G42:W$44))&lt;0,0,MAX((X31-(X41+X42+X39))*$D44,0))</f>
        <v>172327.38161425444</v>
      </c>
      <c r="Y44" s="112">
        <f>IF(($E$33-SUM($G42:X$44))&lt;0,0,MAX((Y31-(Y41+Y42+Y39))*$D44,0))</f>
        <v>165209.50912457291</v>
      </c>
      <c r="Z44" s="112">
        <f>IF(($E$33-SUM($G42:Y$44))&lt;0,0,MAX((Z31-(Z41+Z42+Z39))*$D44,0))</f>
        <v>222318.80987508077</v>
      </c>
      <c r="AA44" s="112">
        <f>IF(($E$33-SUM($G42:Z$44))&lt;0,0,MAX((AA31-(AA41+AA42+AA39))*$D44,0))</f>
        <v>167717.40654305654</v>
      </c>
      <c r="AB44" s="112">
        <f>IF(($E$33-SUM($G42:AA$44))&lt;0,0,MAX((AB31-(AB41+AB42+AB39))*$D44,0))</f>
        <v>184282.97033639048</v>
      </c>
      <c r="AC44" s="112">
        <f>IF(($E$33-SUM($G42:AB$44))&lt;0,0,MAX((AC31-(AC41+AC42+AC39))*$D44,0))</f>
        <v>165084.6415814622</v>
      </c>
      <c r="AD44" s="112">
        <f>IF(($E$33-SUM($G42:AC$44))&lt;0,0,MAX((AD31-(AD41+AD42+AD39))*$D44,0))</f>
        <v>165078.15348741261</v>
      </c>
      <c r="AE44" s="112">
        <f>IF(($E$33-SUM($G42:AD$44))&lt;0,0,MAX((AE31-(AE41+AE42+AE39))*$D44,0))</f>
        <v>174056.81905282708</v>
      </c>
      <c r="AF44" s="112">
        <f>IF(($E$33-SUM($G42:AE$44))&lt;0,0,MAX((AF31-(AF41+AF42+AF39))*$D44,0))</f>
        <v>167722.41292862542</v>
      </c>
      <c r="AG44" s="112">
        <f>IF(($E$33-SUM($G42:AF$44))&lt;0,0,MAX((AG31-(AG41+AG42+AG39))*$D44,0))</f>
        <v>160685.15946673148</v>
      </c>
      <c r="AH44" s="112">
        <f>IF(($E$33-SUM($G42:AG$44))&lt;0,0,MAX((AH31-(AH41+AH42+AH39))*$D44,0))</f>
        <v>160834.06984976673</v>
      </c>
      <c r="AI44" s="112">
        <f>IF(($E$33-SUM($G42:AH$44))&lt;0,0,MAX((AI31-(AI41+AI42+AI39))*$D44,0))</f>
        <v>166751.71011028282</v>
      </c>
      <c r="AJ44" s="112">
        <f>IF(($E$33-SUM($G42:AI$44))&lt;0,0,MAX((AJ31-(AJ41+AJ42+AJ39))*$D44,0))</f>
        <v>170377.68754890189</v>
      </c>
      <c r="AK44" s="112">
        <f>IF(($E$33-SUM($G42:AJ$44))&lt;0,0,MAX((AK31-(AK41+AK42+AK39))*$D44,0))</f>
        <v>163428.58480295143</v>
      </c>
      <c r="AL44" s="112">
        <f>IF(($E$33-SUM($G42:AK$44))&lt;0,0,MAX((AL31-(AL41+AL42+AL39))*$D44,0))</f>
        <v>214368.31171549141</v>
      </c>
      <c r="AM44" s="112">
        <f>IF(($E$33-SUM($G42:AL$44))&lt;0,0,MAX((AM31-(AM41+AM42+AM39))*$D44,0))</f>
        <v>163290.39661015553</v>
      </c>
      <c r="AN44" s="112">
        <f>IF(($E$33-SUM($G42:AM$44))&lt;0,0,MAX((AN31-(AN41+AN42+AN39))*$D44,0))</f>
        <v>166441.71339146339</v>
      </c>
      <c r="AO44" s="112">
        <f>IF(($E$33-SUM($G42:AN$44))&lt;0,0,MAX((AO31-(AO41+AO42+AO39))*$D44,0))</f>
        <v>159637.30790171225</v>
      </c>
      <c r="AP44" s="112">
        <f>IF(($E$33-SUM($G42:AO$44))&lt;0,0,MAX((AP31-(AP41+AP42+AP39))*$D44,0))</f>
        <v>162643.35909596138</v>
      </c>
      <c r="AQ44" s="112">
        <f>IF(($E$33-SUM($G42:AP$44))&lt;0,0,MAX((AQ31-(AQ41+AQ42+AQ39))*$D44,0))</f>
        <v>181651.53371917043</v>
      </c>
      <c r="AR44" s="112">
        <f>IF(($E$33-SUM($G42:AQ$44))&lt;0,0,MAX((AR31-(AR41+AR42+AR39))*$D44,0))</f>
        <v>171459.39111283925</v>
      </c>
      <c r="AS44" s="112">
        <f>IF(($E$33-SUM($G42:AR$44))&lt;0,0,MAX((AS31-(AS41+AS42+AS39))*$D44,0))</f>
        <v>161238.56758007477</v>
      </c>
      <c r="AT44" s="112">
        <f>IF(($E$33-SUM($G42:AS$44))&lt;0,0,MAX((AT31-(AT41+AT42+AT39))*$D44,0))</f>
        <v>164357.88521413677</v>
      </c>
      <c r="AU44" s="112">
        <f>IF(($E$33-SUM($G42:AT$44))&lt;0,0,MAX((AU31-(AU41+AU42+AU39))*$D44,0))</f>
        <v>170575.33150852381</v>
      </c>
      <c r="AV44" s="112">
        <f>IF(($E$33-SUM($G42:AU$44))&lt;0,0,MAX((AV31-(AV41+AV42+AV39))*$D44,0))</f>
        <v>177540.64887558713</v>
      </c>
      <c r="AW44" s="112">
        <f>IF(($E$33-SUM($G42:AV$44))&lt;0,0,MAX((AW31-(AW41+AW42+AW39))*$D44,0))</f>
        <v>162351.28785057424</v>
      </c>
      <c r="AX44" s="112">
        <f>IF(($E$33-SUM($G42:AW$44))&lt;0,0,MAX((AX31-(AX41+AX42+AX39))*$D44,0))</f>
        <v>202035.75351562843</v>
      </c>
      <c r="AY44" s="112">
        <f>IF(($E$33-SUM($G42:AX$44))&lt;0,0,MAX((AY31-(AY41+AY42+AY39))*$D44,0))</f>
        <v>159385.18249878034</v>
      </c>
      <c r="AZ44" s="112">
        <f>IF(($E$33-SUM($G42:AY$44))&lt;0,0,MAX((AZ31-(AZ41+AZ42+AZ39))*$D44,0))</f>
        <v>172670.69790276824</v>
      </c>
      <c r="BA44" s="112">
        <f>IF(($E$33-SUM($G42:AZ$44))&lt;0,0,MAX((BA31-(BA41+BA42+BA39))*$D44,0))</f>
        <v>163321.86056695718</v>
      </c>
      <c r="BB44" s="112">
        <f>IF(($E$33-SUM($G42:BA$44))&lt;0,0,MAX((BB31-(BB41+BB42+BB39))*$D44,0))</f>
        <v>165938.28459477783</v>
      </c>
      <c r="BC44" s="112">
        <f>IF(($E$33-SUM($G42:BB$44))&lt;0,0,MAX((BC31-(BC41+BC42+BC39))*$D44,0))</f>
        <v>183315.45640611139</v>
      </c>
      <c r="BD44" s="112">
        <f>IF(($E$33-SUM($G42:BC$44))&lt;0,0,MAX((BD31-(BD41+BD42+BD39))*$D44,0))</f>
        <v>182092.95200584436</v>
      </c>
      <c r="BE44" s="112">
        <f>IF(($E$33-SUM($G42:BD$44))&lt;0,0,MAX((BE31-(BE41+BE42+BE39))*$D44,0))</f>
        <v>173691.40672540804</v>
      </c>
      <c r="BF44" s="112">
        <f>IF(($E$33-SUM($G42:BE$44))&lt;0,0,MAX((BF31-(BF41+BF42+BF39))*$D44,0))</f>
        <v>185782.92920159566</v>
      </c>
      <c r="BG44" s="112">
        <f>IF(($E$33-SUM($G42:BF$44))&lt;0,0,MAX((BG31-(BG41+BG42+BG39))*$D44,0))</f>
        <v>173870.98230337107</v>
      </c>
      <c r="BH44" s="112">
        <f>IF(($E$33-SUM($G42:BG$44))&lt;0,0,MAX((BH31-(BH41+BH42+BH39))*$D44,0))</f>
        <v>189504.44771569234</v>
      </c>
      <c r="BI44" s="112">
        <f>IF(($E$33-SUM($G42:BH$44))&lt;0,0,MAX((BI31-(BI41+BI42+BI39))*$D44,0))</f>
        <v>182686.67595529035</v>
      </c>
      <c r="BJ44" s="112">
        <f>IF(($E$33-SUM($G42:BI$44))&lt;0,0,MAX((BJ31-(BJ41+BJ42+BJ39))*$D44,0))</f>
        <v>190444.31755054687</v>
      </c>
      <c r="BK44" s="112">
        <f>IF(($E$33-SUM($G42:BJ$44))&lt;0,0,MAX((BK31-(BK41+BK42+BK39))*$D44,0))</f>
        <v>173344.14663074611</v>
      </c>
      <c r="BL44" s="112">
        <f>IF(($E$33-SUM($G42:BK$44))&lt;0,0,MAX((BL31-(BL41+BL42+BL39))*$D44,0))</f>
        <v>187364.37454554345</v>
      </c>
      <c r="BM44" s="112">
        <f>IF(($E$33-SUM($G42:BL$44))&lt;0,0,MAX((BM31-(BM41+BM42+BM39))*$D44,0))</f>
        <v>179237.88257855881</v>
      </c>
      <c r="BN44" s="112">
        <f>IF(($E$33-SUM($G42:BM$44))&lt;0,0,MAX((BN31-(BN41+BN42+BN39))*$D44,0))</f>
        <v>183426.85971538757</v>
      </c>
      <c r="BO44" s="112">
        <f>IF(($E$33-SUM($G42:BN$44))&lt;0,0,MAX((BO31-(BO41+BO42+BO39))*$D44,0))</f>
        <v>196078.15094670054</v>
      </c>
      <c r="BP44" s="112">
        <f>IF(($E$33-SUM($G42:BO$44))&lt;0,0,MAX((BP31-(BP41+BP42+BP39))*$D44,0))</f>
        <v>181746.53738550318</v>
      </c>
      <c r="BQ44" s="112">
        <f>IF(($E$33-SUM($G42:BP$44))&lt;0,0,MAX((BQ31-(BQ41+BQ42+BQ39))*$D44,0))</f>
        <v>181253.7142745973</v>
      </c>
      <c r="BR44" s="112">
        <f>IF(($E$33-SUM($G42:BQ$44))&lt;0,0,MAX((BR31-(BR41+BR42+BR39))*$D44,0))</f>
        <v>194063.15371917083</v>
      </c>
      <c r="BS44" s="112">
        <f>IF(($E$33-SUM($G42:BR$44))&lt;0,0,MAX((BS31-(BS41+BS42+BS39))*$D44,0))</f>
        <v>188559.01345901593</v>
      </c>
      <c r="BT44" s="112">
        <f>IF(($E$33-SUM($G42:BS$44))&lt;0,0,MAX((BT31-(BT41+BT42+BT39))*$D44,0))</f>
        <v>205124.31371967075</v>
      </c>
      <c r="BU44" s="112">
        <f>IF(($E$33-SUM($G42:BT$44))&lt;0,0,MAX((BU31-(BU41+BU42+BU39))*$D44,0))</f>
        <v>199603.21449088573</v>
      </c>
      <c r="BV44" s="112">
        <f>IF(($E$33-SUM($G42:BU$44))&lt;0,0,MAX((BV31-(BV41+BV42+BV39))*$D44,0))</f>
        <v>214741.63197756893</v>
      </c>
      <c r="BW44" s="112">
        <f>IF(($E$33-SUM($G42:BV$44))&lt;0,0,MAX((BW31-(BW41+BW42+BW39))*$D44,0))</f>
        <v>208455.46405932331</v>
      </c>
      <c r="BX44" s="112">
        <f>IF(($E$33-SUM($G42:BW$44))&lt;0,0,MAX((BX31-(BX41+BX42+BX39))*$D44,0))</f>
        <v>224040.62254775804</v>
      </c>
      <c r="BY44" s="112">
        <f>IF(($E$33-SUM($G42:BX$44))&lt;0,0,MAX((BY31-(BY41+BY42+BY39))*$D44,0))</f>
        <v>219596.59269848064</v>
      </c>
      <c r="BZ44" s="112">
        <f>IF(($E$33-SUM($G42:BY$44))&lt;0,0,MAX((BZ31-(BZ41+BZ42+BZ39))*$D44,0))</f>
        <v>223165.44867951563</v>
      </c>
      <c r="CA44" s="112">
        <f>IF(($E$33-SUM($G42:BZ$44))&lt;0,0,MAX((CA31-(CA41+CA42+CA39))*$D44,0))</f>
        <v>243232.05505318762</v>
      </c>
      <c r="CB44" s="112">
        <f>IF(($E$33-SUM($G42:CA$44))&lt;0,0,MAX((CB31-(CB41+CB42+CB39))*$D44,0))</f>
        <v>234337.30994292992</v>
      </c>
      <c r="CC44" s="112">
        <f>IF(($E$33-SUM($G42:CB$44))&lt;0,0,MAX((CC31-(CC41+CC42+CC39))*$D44,0))</f>
        <v>239520.27070813466</v>
      </c>
      <c r="CD44" s="112">
        <f>IF(($E$33-SUM($G42:CC$44))&lt;0,0,MAX((CD31-(CD41+CD42+CD39))*$D44,0))</f>
        <v>254809.17873921577</v>
      </c>
      <c r="CE44" s="112">
        <f>IF(($E$33-SUM($G42:CD$44))&lt;0,0,MAX((CE31-(CE41+CE42+CE39))*$D44,0))</f>
        <v>252576.16217935988</v>
      </c>
      <c r="CF44" s="112">
        <f>IF(($E$33-SUM($G42:CE$44))&lt;0,0,MAX((CF31-(CF41+CF42+CF39))*$D44,0))</f>
        <v>271958.31621297734</v>
      </c>
      <c r="CG44" s="112">
        <f>IF(($E$33-SUM($G42:CF$44))&lt;0,0,MAX((CG31-(CG41+CG42+CG39))*$D44,0))</f>
        <v>270231.01079458836</v>
      </c>
      <c r="CH44" s="112">
        <f>IF(($E$33-SUM($G42:CG$44))&lt;0,0,MAX((CH31-(CH41+CH42+CH39))*$D44,0))</f>
        <v>0</v>
      </c>
      <c r="CI44" s="112">
        <f>IF(($E$33-SUM($G42:CH$44))&lt;0,0,MAX((CI31-(CI41+CI42+CI39))*$D44,0))</f>
        <v>0</v>
      </c>
      <c r="CJ44" s="112">
        <f>IF(($E$33-SUM($G42:CI$44))&lt;0,0,MAX((CJ31-(CJ41+CJ42+CJ39))*$D44,0))</f>
        <v>0</v>
      </c>
      <c r="CK44" s="112">
        <f>IF(($E$33-SUM($G42:CJ$44))&lt;0,0,MAX((CK31-(CK41+CK42+CK39))*$D44,0))</f>
        <v>0</v>
      </c>
      <c r="CL44" s="112">
        <f>IF(($E$33-SUM($G42:CK$44))&lt;0,0,MAX((CL31-(CL41+CL42+CL39))*$D44,0))</f>
        <v>0</v>
      </c>
      <c r="CM44" s="112">
        <f>IF(($E$33-SUM($G42:CL$44))&lt;0,0,MAX((CM31-(CM41+CM42+CM39))*$D44,0))</f>
        <v>0</v>
      </c>
      <c r="CN44" s="112">
        <f>IF(($E$33-SUM($G42:CM$44))&lt;0,0,MAX((CN31-(CN41+CN42+CN39))*$D44,0))</f>
        <v>0</v>
      </c>
      <c r="CO44" s="112">
        <f>IF(($E$33-SUM($G42:CN$44))&lt;0,0,MAX((CO31-(CO41+CO42+CO39))*$D44,0))</f>
        <v>0</v>
      </c>
      <c r="CP44" s="112">
        <f>IF(($E$33-SUM($G42:CO$44))&lt;0,0,MAX((CP31-(CP41+CP42+CP39))*$D44,0))</f>
        <v>0</v>
      </c>
      <c r="CQ44" s="112">
        <f>IF(($E$33-SUM($G42:CP$44))&lt;0,0,MAX((CQ31-(CQ41+CQ42+CQ39))*$D44,0))</f>
        <v>0</v>
      </c>
      <c r="CR44" s="112">
        <f>IF(($E$33-SUM($G42:CQ$44))&lt;0,0,MAX((CR31-(CR41+CR42+CR39))*$D44,0))</f>
        <v>0</v>
      </c>
      <c r="CS44" s="112">
        <f>IF(($E$33-SUM($G42:CR$44))&lt;0,0,MAX((CS31-(CS41+CS42+CS39))*$D44,0))</f>
        <v>0</v>
      </c>
      <c r="CT44" s="112">
        <f>IF(($E$33-SUM($G42:CS$44))&lt;0,0,MAX((CT31-(CT41+CT42+CT39))*$D44,0))</f>
        <v>0</v>
      </c>
      <c r="CU44" s="112">
        <f>IF(($E$33-SUM($G42:CT$44))&lt;0,0,MAX((CU31-(CU41+CU42+CU39))*$D44,0))</f>
        <v>0</v>
      </c>
      <c r="CV44" s="112">
        <f>IF(($E$33-SUM($G42:CU$44))&lt;0,0,MAX((CV31-(CV41+CV42+CV39))*$D44,0))</f>
        <v>0</v>
      </c>
      <c r="CW44" s="112">
        <f>IF(($E$33-SUM($G42:CV$44))&lt;0,0,MAX((CW31-(CW41+CW42+CW39))*$D44,0))</f>
        <v>0</v>
      </c>
      <c r="CX44" s="112">
        <f>IF(($E$33-SUM($G42:CW$44))&lt;0,0,MAX((CX31-(CX41+CX42+CX39))*$D44,0))</f>
        <v>0</v>
      </c>
      <c r="CY44" s="112">
        <f>IF(($E$33-SUM($G42:CX$44))&lt;0,0,MAX((CY31-(CY41+CY42+CY39))*$D44,0))</f>
        <v>0</v>
      </c>
      <c r="CZ44" s="112">
        <f>IF(($E$33-SUM($G42:CY$44))&lt;0,0,MAX((CZ31-(CZ41+CZ42+CZ39))*$D44,0))</f>
        <v>0</v>
      </c>
      <c r="DA44" s="112">
        <f>IF(($E$33-SUM($G42:CZ$44))&lt;0,0,MAX((DA31-(DA41+DA42+DA39))*$D44,0))</f>
        <v>0</v>
      </c>
      <c r="DB44" s="112">
        <f>IF(($E$33-SUM($G42:DA$44))&lt;0,0,MAX((DB31-(DB41+DB42+DB39))*$D44,0))</f>
        <v>0</v>
      </c>
      <c r="DC44" s="112">
        <f>IF(($E$33-SUM($G42:DB$44))&lt;0,0,MAX((DC31-(DC41+DC42+DC39))*$D44,0))</f>
        <v>0</v>
      </c>
      <c r="DD44" s="112">
        <f>IF(($E$33-SUM($G42:DC$44))&lt;0,0,MAX((DD31-(DD41+DD42+DD39))*$D44,0))</f>
        <v>0</v>
      </c>
      <c r="DE44" s="112">
        <f>IF(($E$33-SUM($G42:DD$44))&lt;0,0,MAX((DE31-(DE41+DE42+DE39))*$D44,0))</f>
        <v>0</v>
      </c>
      <c r="DF44" s="112">
        <f>IF(($E$33-SUM($G42:DE$44))&lt;0,0,MAX((DF31-(DF41+DF42+DF39))*$D44,0))</f>
        <v>0</v>
      </c>
      <c r="DG44" s="112">
        <f>IF(($E$33-SUM($G42:DF$44))&lt;0,0,MAX((DG31-(DG41+DG42+DG39))*$D44,0))</f>
        <v>0</v>
      </c>
      <c r="DH44" s="112">
        <f>IF(($E$33-SUM($G42:DG$44))&lt;0,0,MAX((DH31-(DH41+DH42+DH39))*$D44,0))</f>
        <v>0</v>
      </c>
      <c r="DI44" s="112">
        <f>IF(($E$33-SUM($G42:DH$44))&lt;0,0,MAX((DI31-(DI41+DI42+DI39))*$D44,0))</f>
        <v>0</v>
      </c>
      <c r="DJ44" s="112">
        <f>IF(($E$33-SUM($G42:DI$44))&lt;0,0,MAX((DJ31-(DJ41+DJ42+DJ39))*$D44,0))</f>
        <v>0</v>
      </c>
      <c r="DK44" s="112">
        <f>IF(($E$33-SUM($G42:DJ$44))&lt;0,0,MAX((DK31-(DK41+DK42+DK39))*$D44,0))</f>
        <v>0</v>
      </c>
      <c r="DL44" s="112">
        <f>IF(($E$33-SUM($G42:DK$44))&lt;0,0,MAX((DL31-(DL41+DL42+DL39))*$D44,0))</f>
        <v>0</v>
      </c>
      <c r="DM44" s="112">
        <f>IF(($E$33-SUM($G42:DL$44))&lt;0,0,MAX((DM31-(DM41+DM42+DM39))*$D44,0))</f>
        <v>0</v>
      </c>
      <c r="DN44" s="112">
        <f>IF(($E$33-SUM($G42:DM$44))&lt;0,0,MAX((DN31-(DN41+DN42+DN39))*$D44,0))</f>
        <v>0</v>
      </c>
      <c r="DO44" s="112">
        <f>IF(($E$33-SUM($G42:DN$44))&lt;0,0,MAX((DO31-(DO41+DO42+DO39))*$D44,0))</f>
        <v>0</v>
      </c>
      <c r="DP44" s="112">
        <f>IF(($E$33-SUM($G42:DO$44))&lt;0,0,MAX((DP31-(DP41+DP42+DP39))*$D44,0))</f>
        <v>0</v>
      </c>
      <c r="DQ44" s="112">
        <f>IF(($E$33-SUM($G42:DP$44))&lt;0,0,MAX((DQ31-(DQ41+DQ42+DQ39))*$D44,0))</f>
        <v>0</v>
      </c>
      <c r="DR44" s="112">
        <f>IF(($E$33-SUM($G42:DQ$44))&lt;0,0,MAX((DR31-(DR41+DR42+DR39))*$D44,0))</f>
        <v>0</v>
      </c>
      <c r="DS44" s="112">
        <f>IF(($E$33-SUM($G42:DR$44))&lt;0,0,MAX((DS31-(DS41+DS42+DS39))*$D44,0))</f>
        <v>0</v>
      </c>
      <c r="DT44" s="112">
        <f>IF(($E$33-SUM($G42:DS$44))&lt;0,0,MAX((DT31-(DT41+DT42+DT39))*$D44,0))</f>
        <v>0</v>
      </c>
      <c r="DU44" s="112">
        <f>IF(($E$33-SUM($G42:DT$44))&lt;0,0,MAX((DU31-(DU41+DU42+DU39))*$D44,0))</f>
        <v>0</v>
      </c>
      <c r="DV44" s="112">
        <f>IF(($E$33-SUM($G42:DU$44))&lt;0,0,MAX((DV31-(DV41+DV42+DV39))*$D44,0))</f>
        <v>0</v>
      </c>
    </row>
    <row r="45" spans="2:126" ht="7.5" hidden="1" customHeight="1" outlineLevel="1" x14ac:dyDescent="0.25">
      <c r="B45" s="29"/>
      <c r="C45" s="29"/>
      <c r="D45" s="29"/>
      <c r="F45" s="22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</row>
    <row r="46" spans="2:126" ht="14.45" customHeight="1" x14ac:dyDescent="0.25">
      <c r="B46" s="29"/>
      <c r="C46" s="29"/>
      <c r="D46" s="76"/>
      <c r="E46" s="76"/>
      <c r="F46" s="76" t="s">
        <v>1352</v>
      </c>
      <c r="G46" s="60">
        <f>IFERROR(G31/(G37),"n/a")</f>
        <v>1.5462707505048723</v>
      </c>
      <c r="H46" s="60">
        <f t="shared" ref="H46:BS46" si="28">IFERROR(H31/(H37),"n/a")</f>
        <v>1.5998110763779538</v>
      </c>
      <c r="I46" s="60">
        <f t="shared" si="28"/>
        <v>1.6245683653061935</v>
      </c>
      <c r="J46" s="60">
        <f t="shared" si="28"/>
        <v>1.5939792850970336</v>
      </c>
      <c r="K46" s="60">
        <f t="shared" si="28"/>
        <v>1.5815607722938674</v>
      </c>
      <c r="L46" s="60">
        <f t="shared" si="28"/>
        <v>1.5902545816557891</v>
      </c>
      <c r="M46" s="60">
        <f t="shared" si="28"/>
        <v>1.6193245774056493</v>
      </c>
      <c r="N46" s="60">
        <f t="shared" si="28"/>
        <v>1.7703698275826911</v>
      </c>
      <c r="O46" s="60">
        <f t="shared" si="28"/>
        <v>1.5843056079828763</v>
      </c>
      <c r="P46" s="60">
        <f t="shared" si="28"/>
        <v>1.6406167604962782</v>
      </c>
      <c r="Q46" s="60">
        <f t="shared" si="28"/>
        <v>1.60748831649255</v>
      </c>
      <c r="R46" s="60">
        <f t="shared" si="28"/>
        <v>1.634307090397044</v>
      </c>
      <c r="S46" s="60">
        <f t="shared" si="28"/>
        <v>1.6461711754607764</v>
      </c>
      <c r="T46" s="60">
        <f t="shared" si="28"/>
        <v>1.6118743207903461</v>
      </c>
      <c r="U46" s="60">
        <f t="shared" si="28"/>
        <v>1.5744105893072646</v>
      </c>
      <c r="V46" s="60">
        <f t="shared" si="28"/>
        <v>1.6195915988999883</v>
      </c>
      <c r="W46" s="60">
        <f t="shared" si="28"/>
        <v>1.679996383736907</v>
      </c>
      <c r="X46" s="60">
        <f t="shared" si="28"/>
        <v>1.6439903818664185</v>
      </c>
      <c r="Y46" s="60">
        <f t="shared" si="28"/>
        <v>1.6236899389108888</v>
      </c>
      <c r="Z46" s="60">
        <f t="shared" si="28"/>
        <v>1.8476242707986319</v>
      </c>
      <c r="AA46" s="60">
        <f t="shared" si="28"/>
        <v>1.6481640669716651</v>
      </c>
      <c r="AB46" s="60">
        <f t="shared" si="28"/>
        <v>1.7196271252037927</v>
      </c>
      <c r="AC46" s="60">
        <f t="shared" si="28"/>
        <v>1.6521920396838266</v>
      </c>
      <c r="AD46" s="60">
        <f t="shared" si="28"/>
        <v>1.6591094320579636</v>
      </c>
      <c r="AE46" s="60">
        <f t="shared" si="28"/>
        <v>1.7024833656092546</v>
      </c>
      <c r="AF46" s="60">
        <f t="shared" si="28"/>
        <v>1.68478509985137</v>
      </c>
      <c r="AG46" s="60">
        <f t="shared" si="28"/>
        <v>1.6635314111948669</v>
      </c>
      <c r="AH46" s="60">
        <f t="shared" si="28"/>
        <v>1.6715275704877592</v>
      </c>
      <c r="AI46" s="60">
        <f t="shared" si="28"/>
        <v>1.7041199321110154</v>
      </c>
      <c r="AJ46" s="60">
        <f t="shared" si="28"/>
        <v>1.7280363423364713</v>
      </c>
      <c r="AK46" s="60">
        <f t="shared" si="28"/>
        <v>1.7070425874462478</v>
      </c>
      <c r="AL46" s="60">
        <f t="shared" si="28"/>
        <v>1.938719583445794</v>
      </c>
      <c r="AM46" s="60">
        <f t="shared" si="28"/>
        <v>1.7267420265483979</v>
      </c>
      <c r="AN46" s="60">
        <f t="shared" si="28"/>
        <v>1.7501788481838614</v>
      </c>
      <c r="AO46" s="60">
        <f t="shared" si="28"/>
        <v>1.7290204605118638</v>
      </c>
      <c r="AP46" s="60">
        <f t="shared" si="28"/>
        <v>1.7523570503281574</v>
      </c>
      <c r="AQ46" s="60">
        <f t="shared" si="28"/>
        <v>1.8515946221042554</v>
      </c>
      <c r="AR46" s="60">
        <f t="shared" si="28"/>
        <v>1.8161765180104632</v>
      </c>
      <c r="AS46" s="60">
        <f t="shared" si="28"/>
        <v>1.7789206736590681</v>
      </c>
      <c r="AT46" s="60">
        <f t="shared" si="28"/>
        <v>1.8053250594212273</v>
      </c>
      <c r="AU46" s="60">
        <f t="shared" si="28"/>
        <v>1.8482340246533899</v>
      </c>
      <c r="AV46" s="60">
        <f t="shared" si="28"/>
        <v>1.896844687551561</v>
      </c>
      <c r="AW46" s="60">
        <f t="shared" si="28"/>
        <v>1.8339704422772798</v>
      </c>
      <c r="AX46" s="60">
        <f t="shared" si="28"/>
        <v>2.0542489762261247</v>
      </c>
      <c r="AY46" s="60">
        <f t="shared" si="28"/>
        <v>1.8485526739008002</v>
      </c>
      <c r="AZ46" s="60">
        <f t="shared" si="28"/>
        <v>1.934359625562853</v>
      </c>
      <c r="BA46" s="60">
        <f t="shared" si="28"/>
        <v>1.8999048591066816</v>
      </c>
      <c r="BB46" s="60">
        <f t="shared" si="28"/>
        <v>1.9305382999774547</v>
      </c>
      <c r="BC46" s="60">
        <f t="shared" si="28"/>
        <v>2.0470315880633643</v>
      </c>
      <c r="BD46" s="60">
        <f t="shared" si="28"/>
        <v>2.0619961105062439</v>
      </c>
      <c r="BE46" s="60">
        <f t="shared" si="28"/>
        <v>2.0349030636703804</v>
      </c>
      <c r="BF46" s="60">
        <f t="shared" si="28"/>
        <v>2.1305010015650101</v>
      </c>
      <c r="BG46" s="60">
        <f t="shared" si="28"/>
        <v>2.0829142166873997</v>
      </c>
      <c r="BH46" s="60">
        <f t="shared" si="28"/>
        <v>2.2071475534030567</v>
      </c>
      <c r="BI46" s="60">
        <f t="shared" si="28"/>
        <v>2.1936448971246958</v>
      </c>
      <c r="BJ46" s="60">
        <f t="shared" si="28"/>
        <v>2.2763181162514599</v>
      </c>
      <c r="BK46" s="60">
        <f t="shared" si="28"/>
        <v>2.1940695728160278</v>
      </c>
      <c r="BL46" s="60">
        <f t="shared" si="28"/>
        <v>2.3246056326844453</v>
      </c>
      <c r="BM46" s="60">
        <f t="shared" si="28"/>
        <v>2.3046891765044331</v>
      </c>
      <c r="BN46" s="60">
        <f t="shared" si="28"/>
        <v>2.374594861702664</v>
      </c>
      <c r="BO46" s="60">
        <f t="shared" si="28"/>
        <v>2.5157480453419185</v>
      </c>
      <c r="BP46" s="60">
        <f t="shared" si="28"/>
        <v>2.4546105517695449</v>
      </c>
      <c r="BQ46" s="60">
        <f t="shared" si="28"/>
        <v>2.5004384972609195</v>
      </c>
      <c r="BR46" s="60">
        <f t="shared" si="28"/>
        <v>2.6641574643995365</v>
      </c>
      <c r="BS46" s="60">
        <f t="shared" si="28"/>
        <v>2.6824960897894807</v>
      </c>
      <c r="BT46" s="60">
        <f t="shared" ref="BT46:DV46" si="29">IFERROR(BT31/(BT37),"n/a")</f>
        <v>2.9064061015873519</v>
      </c>
      <c r="BU46" s="60">
        <f t="shared" si="29"/>
        <v>2.9442561087698063</v>
      </c>
      <c r="BV46" s="60">
        <f t="shared" si="29"/>
        <v>3.1958789729581012</v>
      </c>
      <c r="BW46" s="60">
        <f t="shared" si="29"/>
        <v>3.254130489259103</v>
      </c>
      <c r="BX46" s="60">
        <f t="shared" si="29"/>
        <v>3.5681093739474901</v>
      </c>
      <c r="BY46" s="60">
        <f t="shared" si="29"/>
        <v>3.6936475541551324</v>
      </c>
      <c r="BZ46" s="60">
        <f t="shared" si="29"/>
        <v>3.9428411596001358</v>
      </c>
      <c r="CA46" s="60">
        <f t="shared" si="29"/>
        <v>4.4768906262204826</v>
      </c>
      <c r="CB46" s="60">
        <f t="shared" si="29"/>
        <v>4.6935242752969693</v>
      </c>
      <c r="CC46" s="60">
        <f t="shared" si="29"/>
        <v>5.1973067256610248</v>
      </c>
      <c r="CD46" s="60">
        <f t="shared" si="29"/>
        <v>6.0527730529679173</v>
      </c>
      <c r="CE46" s="60">
        <f t="shared" si="29"/>
        <v>6.8408420418572238</v>
      </c>
      <c r="CF46" s="60">
        <f t="shared" si="29"/>
        <v>8.5570145434930467</v>
      </c>
      <c r="CG46" s="60">
        <f t="shared" si="29"/>
        <v>10.64212684956691</v>
      </c>
      <c r="CH46" s="60" t="str">
        <f t="shared" si="29"/>
        <v>n/a</v>
      </c>
      <c r="CI46" s="60" t="str">
        <f t="shared" si="29"/>
        <v>n/a</v>
      </c>
      <c r="CJ46" s="60" t="str">
        <f t="shared" si="29"/>
        <v>n/a</v>
      </c>
      <c r="CK46" s="60" t="str">
        <f t="shared" si="29"/>
        <v>n/a</v>
      </c>
      <c r="CL46" s="60" t="str">
        <f t="shared" si="29"/>
        <v>n/a</v>
      </c>
      <c r="CM46" s="60" t="str">
        <f t="shared" si="29"/>
        <v>n/a</v>
      </c>
      <c r="CN46" s="60" t="str">
        <f t="shared" si="29"/>
        <v>n/a</v>
      </c>
      <c r="CO46" s="60" t="str">
        <f t="shared" si="29"/>
        <v>n/a</v>
      </c>
      <c r="CP46" s="60" t="str">
        <f t="shared" si="29"/>
        <v>n/a</v>
      </c>
      <c r="CQ46" s="60" t="str">
        <f t="shared" si="29"/>
        <v>n/a</v>
      </c>
      <c r="CR46" s="60" t="str">
        <f t="shared" si="29"/>
        <v>n/a</v>
      </c>
      <c r="CS46" s="60" t="str">
        <f t="shared" si="29"/>
        <v>n/a</v>
      </c>
      <c r="CT46" s="60" t="str">
        <f t="shared" si="29"/>
        <v>n/a</v>
      </c>
      <c r="CU46" s="60" t="str">
        <f t="shared" si="29"/>
        <v>n/a</v>
      </c>
      <c r="CV46" s="60" t="str">
        <f t="shared" si="29"/>
        <v>n/a</v>
      </c>
      <c r="CW46" s="60" t="str">
        <f t="shared" si="29"/>
        <v>n/a</v>
      </c>
      <c r="CX46" s="60" t="str">
        <f t="shared" si="29"/>
        <v>n/a</v>
      </c>
      <c r="CY46" s="60" t="str">
        <f t="shared" si="29"/>
        <v>n/a</v>
      </c>
      <c r="CZ46" s="60" t="str">
        <f t="shared" si="29"/>
        <v>n/a</v>
      </c>
      <c r="DA46" s="60" t="str">
        <f t="shared" si="29"/>
        <v>n/a</v>
      </c>
      <c r="DB46" s="60" t="str">
        <f t="shared" si="29"/>
        <v>n/a</v>
      </c>
      <c r="DC46" s="60" t="str">
        <f t="shared" si="29"/>
        <v>n/a</v>
      </c>
      <c r="DD46" s="60" t="str">
        <f t="shared" si="29"/>
        <v>n/a</v>
      </c>
      <c r="DE46" s="60" t="str">
        <f t="shared" si="29"/>
        <v>n/a</v>
      </c>
      <c r="DF46" s="60" t="str">
        <f t="shared" si="29"/>
        <v>n/a</v>
      </c>
      <c r="DG46" s="60" t="str">
        <f t="shared" si="29"/>
        <v>n/a</v>
      </c>
      <c r="DH46" s="60" t="str">
        <f t="shared" si="29"/>
        <v>n/a</v>
      </c>
      <c r="DI46" s="60" t="str">
        <f t="shared" si="29"/>
        <v>n/a</v>
      </c>
      <c r="DJ46" s="60" t="str">
        <f t="shared" si="29"/>
        <v>n/a</v>
      </c>
      <c r="DK46" s="60" t="str">
        <f t="shared" si="29"/>
        <v>n/a</v>
      </c>
      <c r="DL46" s="60" t="str">
        <f t="shared" si="29"/>
        <v>n/a</v>
      </c>
      <c r="DM46" s="60" t="str">
        <f t="shared" si="29"/>
        <v>n/a</v>
      </c>
      <c r="DN46" s="60" t="str">
        <f t="shared" si="29"/>
        <v>n/a</v>
      </c>
      <c r="DO46" s="60" t="str">
        <f t="shared" si="29"/>
        <v>n/a</v>
      </c>
      <c r="DP46" s="60" t="str">
        <f t="shared" si="29"/>
        <v>n/a</v>
      </c>
      <c r="DQ46" s="60" t="str">
        <f t="shared" si="29"/>
        <v>n/a</v>
      </c>
      <c r="DR46" s="60" t="str">
        <f t="shared" si="29"/>
        <v>n/a</v>
      </c>
      <c r="DS46" s="60" t="str">
        <f t="shared" si="29"/>
        <v>n/a</v>
      </c>
      <c r="DT46" s="60" t="str">
        <f t="shared" si="29"/>
        <v>n/a</v>
      </c>
      <c r="DU46" s="60" t="str">
        <f t="shared" si="29"/>
        <v>n/a</v>
      </c>
      <c r="DV46" s="60" t="str">
        <f t="shared" si="29"/>
        <v>n/a</v>
      </c>
    </row>
    <row r="47" spans="2:126" ht="14.45" customHeight="1" x14ac:dyDescent="0.25">
      <c r="B47" s="29"/>
      <c r="C47" s="29"/>
      <c r="D47" s="29"/>
      <c r="E47" s="58"/>
      <c r="F47" s="58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</row>
    <row r="48" spans="2:126" ht="14.45" customHeight="1" x14ac:dyDescent="0.25">
      <c r="B48" s="29"/>
      <c r="C48" s="29"/>
      <c r="D48" s="29"/>
      <c r="E48" s="58"/>
      <c r="F48" s="58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</row>
    <row r="49" spans="2:126" ht="14.45" customHeight="1" x14ac:dyDescent="0.2">
      <c r="B49" s="24"/>
      <c r="C49" s="24"/>
      <c r="D49" s="24"/>
      <c r="E49" s="25"/>
      <c r="F49" s="25"/>
      <c r="G49" s="18">
        <f t="shared" ref="G49:AL49" si="30">G24</f>
        <v>1</v>
      </c>
      <c r="H49" s="18">
        <f t="shared" si="30"/>
        <v>2</v>
      </c>
      <c r="I49" s="18">
        <f t="shared" si="30"/>
        <v>3</v>
      </c>
      <c r="J49" s="18">
        <f t="shared" si="30"/>
        <v>4</v>
      </c>
      <c r="K49" s="18">
        <f t="shared" si="30"/>
        <v>5</v>
      </c>
      <c r="L49" s="18">
        <f t="shared" si="30"/>
        <v>6</v>
      </c>
      <c r="M49" s="18">
        <f t="shared" si="30"/>
        <v>7</v>
      </c>
      <c r="N49" s="18">
        <f t="shared" si="30"/>
        <v>8</v>
      </c>
      <c r="O49" s="18">
        <f t="shared" si="30"/>
        <v>9</v>
      </c>
      <c r="P49" s="18">
        <f t="shared" si="30"/>
        <v>10</v>
      </c>
      <c r="Q49" s="18">
        <f t="shared" si="30"/>
        <v>11</v>
      </c>
      <c r="R49" s="18">
        <f t="shared" si="30"/>
        <v>12</v>
      </c>
      <c r="S49" s="18">
        <f t="shared" si="30"/>
        <v>13</v>
      </c>
      <c r="T49" s="18">
        <f t="shared" si="30"/>
        <v>14</v>
      </c>
      <c r="U49" s="18">
        <f t="shared" si="30"/>
        <v>15</v>
      </c>
      <c r="V49" s="18">
        <f t="shared" si="30"/>
        <v>16</v>
      </c>
      <c r="W49" s="18">
        <f t="shared" si="30"/>
        <v>17</v>
      </c>
      <c r="X49" s="18">
        <f t="shared" si="30"/>
        <v>18</v>
      </c>
      <c r="Y49" s="18">
        <f t="shared" si="30"/>
        <v>19</v>
      </c>
      <c r="Z49" s="18">
        <f t="shared" si="30"/>
        <v>20</v>
      </c>
      <c r="AA49" s="18">
        <f t="shared" si="30"/>
        <v>21</v>
      </c>
      <c r="AB49" s="18">
        <f t="shared" si="30"/>
        <v>22</v>
      </c>
      <c r="AC49" s="18">
        <f t="shared" si="30"/>
        <v>23</v>
      </c>
      <c r="AD49" s="18">
        <f t="shared" si="30"/>
        <v>24</v>
      </c>
      <c r="AE49" s="18">
        <f t="shared" si="30"/>
        <v>25</v>
      </c>
      <c r="AF49" s="18">
        <f t="shared" si="30"/>
        <v>26</v>
      </c>
      <c r="AG49" s="18">
        <f t="shared" si="30"/>
        <v>27</v>
      </c>
      <c r="AH49" s="18">
        <f t="shared" si="30"/>
        <v>28</v>
      </c>
      <c r="AI49" s="18">
        <f t="shared" si="30"/>
        <v>29</v>
      </c>
      <c r="AJ49" s="18">
        <f t="shared" si="30"/>
        <v>30</v>
      </c>
      <c r="AK49" s="18">
        <f t="shared" si="30"/>
        <v>31</v>
      </c>
      <c r="AL49" s="18">
        <f t="shared" si="30"/>
        <v>32</v>
      </c>
      <c r="AM49" s="18">
        <f t="shared" ref="AM49:BR49" si="31">AM24</f>
        <v>33</v>
      </c>
      <c r="AN49" s="18">
        <f t="shared" si="31"/>
        <v>34</v>
      </c>
      <c r="AO49" s="18">
        <f t="shared" si="31"/>
        <v>35</v>
      </c>
      <c r="AP49" s="18">
        <f t="shared" si="31"/>
        <v>36</v>
      </c>
      <c r="AQ49" s="18">
        <f t="shared" si="31"/>
        <v>37</v>
      </c>
      <c r="AR49" s="18">
        <f t="shared" si="31"/>
        <v>38</v>
      </c>
      <c r="AS49" s="18">
        <f t="shared" si="31"/>
        <v>39</v>
      </c>
      <c r="AT49" s="18">
        <f t="shared" si="31"/>
        <v>40</v>
      </c>
      <c r="AU49" s="18">
        <f t="shared" si="31"/>
        <v>41</v>
      </c>
      <c r="AV49" s="18">
        <f t="shared" si="31"/>
        <v>42</v>
      </c>
      <c r="AW49" s="18">
        <f t="shared" si="31"/>
        <v>43</v>
      </c>
      <c r="AX49" s="18">
        <f t="shared" si="31"/>
        <v>44</v>
      </c>
      <c r="AY49" s="18">
        <f t="shared" si="31"/>
        <v>45</v>
      </c>
      <c r="AZ49" s="18">
        <f t="shared" si="31"/>
        <v>46</v>
      </c>
      <c r="BA49" s="18">
        <f t="shared" si="31"/>
        <v>47</v>
      </c>
      <c r="BB49" s="18">
        <f t="shared" si="31"/>
        <v>48</v>
      </c>
      <c r="BC49" s="18">
        <f t="shared" si="31"/>
        <v>49</v>
      </c>
      <c r="BD49" s="18">
        <f t="shared" si="31"/>
        <v>50</v>
      </c>
      <c r="BE49" s="18">
        <f t="shared" si="31"/>
        <v>51</v>
      </c>
      <c r="BF49" s="18">
        <f t="shared" si="31"/>
        <v>52</v>
      </c>
      <c r="BG49" s="18">
        <f t="shared" si="31"/>
        <v>53</v>
      </c>
      <c r="BH49" s="18">
        <f t="shared" si="31"/>
        <v>54</v>
      </c>
      <c r="BI49" s="18">
        <f t="shared" si="31"/>
        <v>55</v>
      </c>
      <c r="BJ49" s="18">
        <f t="shared" si="31"/>
        <v>56</v>
      </c>
      <c r="BK49" s="18">
        <f t="shared" si="31"/>
        <v>57</v>
      </c>
      <c r="BL49" s="18">
        <f t="shared" si="31"/>
        <v>58</v>
      </c>
      <c r="BM49" s="18">
        <f t="shared" si="31"/>
        <v>59</v>
      </c>
      <c r="BN49" s="18">
        <f t="shared" si="31"/>
        <v>60</v>
      </c>
      <c r="BO49" s="18">
        <f t="shared" si="31"/>
        <v>61</v>
      </c>
      <c r="BP49" s="18">
        <f t="shared" si="31"/>
        <v>62</v>
      </c>
      <c r="BQ49" s="18">
        <f t="shared" si="31"/>
        <v>63</v>
      </c>
      <c r="BR49" s="18">
        <f t="shared" si="31"/>
        <v>64</v>
      </c>
      <c r="BS49" s="18">
        <f t="shared" ref="BS49:CX49" si="32">BS24</f>
        <v>65</v>
      </c>
      <c r="BT49" s="18">
        <f t="shared" si="32"/>
        <v>66</v>
      </c>
      <c r="BU49" s="18">
        <f t="shared" si="32"/>
        <v>67</v>
      </c>
      <c r="BV49" s="18">
        <f t="shared" si="32"/>
        <v>68</v>
      </c>
      <c r="BW49" s="18">
        <f t="shared" si="32"/>
        <v>69</v>
      </c>
      <c r="BX49" s="18">
        <f t="shared" si="32"/>
        <v>70</v>
      </c>
      <c r="BY49" s="18">
        <f t="shared" si="32"/>
        <v>71</v>
      </c>
      <c r="BZ49" s="18">
        <f t="shared" si="32"/>
        <v>72</v>
      </c>
      <c r="CA49" s="18">
        <f t="shared" si="32"/>
        <v>73</v>
      </c>
      <c r="CB49" s="18">
        <f t="shared" si="32"/>
        <v>74</v>
      </c>
      <c r="CC49" s="18">
        <f t="shared" si="32"/>
        <v>75</v>
      </c>
      <c r="CD49" s="18">
        <f t="shared" si="32"/>
        <v>76</v>
      </c>
      <c r="CE49" s="18">
        <f t="shared" si="32"/>
        <v>77</v>
      </c>
      <c r="CF49" s="18">
        <f t="shared" si="32"/>
        <v>78</v>
      </c>
      <c r="CG49" s="18">
        <f t="shared" si="32"/>
        <v>79</v>
      </c>
      <c r="CH49" s="18">
        <f t="shared" si="32"/>
        <v>80</v>
      </c>
      <c r="CI49" s="18">
        <f t="shared" si="32"/>
        <v>81</v>
      </c>
      <c r="CJ49" s="18">
        <f t="shared" si="32"/>
        <v>82</v>
      </c>
      <c r="CK49" s="18">
        <f t="shared" si="32"/>
        <v>83</v>
      </c>
      <c r="CL49" s="18">
        <f t="shared" si="32"/>
        <v>84</v>
      </c>
      <c r="CM49" s="18">
        <f t="shared" si="32"/>
        <v>85</v>
      </c>
      <c r="CN49" s="18">
        <f t="shared" si="32"/>
        <v>86</v>
      </c>
      <c r="CO49" s="18">
        <f t="shared" si="32"/>
        <v>87</v>
      </c>
      <c r="CP49" s="18">
        <f t="shared" si="32"/>
        <v>88</v>
      </c>
      <c r="CQ49" s="18">
        <f t="shared" si="32"/>
        <v>89</v>
      </c>
      <c r="CR49" s="18">
        <f t="shared" si="32"/>
        <v>90</v>
      </c>
      <c r="CS49" s="18">
        <f t="shared" si="32"/>
        <v>91</v>
      </c>
      <c r="CT49" s="18">
        <f t="shared" si="32"/>
        <v>92</v>
      </c>
      <c r="CU49" s="18">
        <f t="shared" si="32"/>
        <v>93</v>
      </c>
      <c r="CV49" s="18">
        <f t="shared" si="32"/>
        <v>94</v>
      </c>
      <c r="CW49" s="18">
        <f t="shared" si="32"/>
        <v>95</v>
      </c>
      <c r="CX49" s="18">
        <f t="shared" si="32"/>
        <v>96</v>
      </c>
      <c r="CY49" s="18">
        <f t="shared" ref="CY49:DV49" si="33">CY24</f>
        <v>97</v>
      </c>
      <c r="CZ49" s="18">
        <f t="shared" si="33"/>
        <v>98</v>
      </c>
      <c r="DA49" s="18">
        <f t="shared" si="33"/>
        <v>99</v>
      </c>
      <c r="DB49" s="18">
        <f t="shared" si="33"/>
        <v>100</v>
      </c>
      <c r="DC49" s="18">
        <f t="shared" si="33"/>
        <v>101</v>
      </c>
      <c r="DD49" s="18">
        <f t="shared" si="33"/>
        <v>102</v>
      </c>
      <c r="DE49" s="18">
        <f t="shared" si="33"/>
        <v>103</v>
      </c>
      <c r="DF49" s="18">
        <f t="shared" si="33"/>
        <v>104</v>
      </c>
      <c r="DG49" s="18">
        <f t="shared" si="33"/>
        <v>105</v>
      </c>
      <c r="DH49" s="18">
        <f t="shared" si="33"/>
        <v>106</v>
      </c>
      <c r="DI49" s="18">
        <f t="shared" si="33"/>
        <v>107</v>
      </c>
      <c r="DJ49" s="18">
        <f t="shared" si="33"/>
        <v>108</v>
      </c>
      <c r="DK49" s="18">
        <f t="shared" si="33"/>
        <v>109</v>
      </c>
      <c r="DL49" s="18">
        <f t="shared" si="33"/>
        <v>110</v>
      </c>
      <c r="DM49" s="18">
        <f t="shared" si="33"/>
        <v>111</v>
      </c>
      <c r="DN49" s="18">
        <f t="shared" si="33"/>
        <v>112</v>
      </c>
      <c r="DO49" s="18">
        <f t="shared" si="33"/>
        <v>113</v>
      </c>
      <c r="DP49" s="18">
        <f t="shared" si="33"/>
        <v>114</v>
      </c>
      <c r="DQ49" s="18">
        <f t="shared" si="33"/>
        <v>115</v>
      </c>
      <c r="DR49" s="18">
        <f t="shared" si="33"/>
        <v>116</v>
      </c>
      <c r="DS49" s="18">
        <f t="shared" si="33"/>
        <v>117</v>
      </c>
      <c r="DT49" s="18">
        <f t="shared" si="33"/>
        <v>118</v>
      </c>
      <c r="DU49" s="18">
        <f t="shared" si="33"/>
        <v>119</v>
      </c>
      <c r="DV49" s="18">
        <f t="shared" si="33"/>
        <v>120</v>
      </c>
    </row>
    <row r="50" spans="2:126" ht="14.45" customHeight="1" collapsed="1" x14ac:dyDescent="0.2">
      <c r="B50" s="26"/>
      <c r="C50" s="120" t="s">
        <v>1344</v>
      </c>
      <c r="D50" s="121"/>
      <c r="E50" s="118" t="s">
        <v>1</v>
      </c>
      <c r="F50" s="119"/>
      <c r="G50" s="20">
        <f t="shared" ref="G50:AL50" si="34">G25</f>
        <v>45809</v>
      </c>
      <c r="H50" s="20">
        <f t="shared" si="34"/>
        <v>45839</v>
      </c>
      <c r="I50" s="20">
        <f t="shared" si="34"/>
        <v>45870</v>
      </c>
      <c r="J50" s="20">
        <f t="shared" si="34"/>
        <v>45901</v>
      </c>
      <c r="K50" s="20">
        <f t="shared" si="34"/>
        <v>45931</v>
      </c>
      <c r="L50" s="20">
        <f t="shared" si="34"/>
        <v>45962</v>
      </c>
      <c r="M50" s="20">
        <f t="shared" si="34"/>
        <v>45992</v>
      </c>
      <c r="N50" s="20">
        <f t="shared" si="34"/>
        <v>46023</v>
      </c>
      <c r="O50" s="20">
        <f t="shared" si="34"/>
        <v>46054</v>
      </c>
      <c r="P50" s="20">
        <f t="shared" si="34"/>
        <v>46082</v>
      </c>
      <c r="Q50" s="20">
        <f t="shared" si="34"/>
        <v>46113</v>
      </c>
      <c r="R50" s="20">
        <f t="shared" si="34"/>
        <v>46143</v>
      </c>
      <c r="S50" s="20">
        <f t="shared" si="34"/>
        <v>46174</v>
      </c>
      <c r="T50" s="20">
        <f t="shared" si="34"/>
        <v>46204</v>
      </c>
      <c r="U50" s="20">
        <f t="shared" si="34"/>
        <v>46235</v>
      </c>
      <c r="V50" s="20">
        <f t="shared" si="34"/>
        <v>46266</v>
      </c>
      <c r="W50" s="20">
        <f t="shared" si="34"/>
        <v>46296</v>
      </c>
      <c r="X50" s="20">
        <f t="shared" si="34"/>
        <v>46327</v>
      </c>
      <c r="Y50" s="20">
        <f t="shared" si="34"/>
        <v>46357</v>
      </c>
      <c r="Z50" s="20">
        <f t="shared" si="34"/>
        <v>46388</v>
      </c>
      <c r="AA50" s="20">
        <f t="shared" si="34"/>
        <v>46419</v>
      </c>
      <c r="AB50" s="20">
        <f t="shared" si="34"/>
        <v>46447</v>
      </c>
      <c r="AC50" s="20">
        <f t="shared" si="34"/>
        <v>46478</v>
      </c>
      <c r="AD50" s="20">
        <f t="shared" si="34"/>
        <v>46508</v>
      </c>
      <c r="AE50" s="20">
        <f t="shared" si="34"/>
        <v>46539</v>
      </c>
      <c r="AF50" s="20">
        <f t="shared" si="34"/>
        <v>46569</v>
      </c>
      <c r="AG50" s="20">
        <f t="shared" si="34"/>
        <v>46600</v>
      </c>
      <c r="AH50" s="20">
        <f t="shared" si="34"/>
        <v>46631</v>
      </c>
      <c r="AI50" s="20">
        <f t="shared" si="34"/>
        <v>46661</v>
      </c>
      <c r="AJ50" s="20">
        <f t="shared" si="34"/>
        <v>46692</v>
      </c>
      <c r="AK50" s="20">
        <f t="shared" si="34"/>
        <v>46722</v>
      </c>
      <c r="AL50" s="20">
        <f t="shared" si="34"/>
        <v>46753</v>
      </c>
      <c r="AM50" s="20">
        <f t="shared" ref="AM50:BR50" si="35">AM25</f>
        <v>46784</v>
      </c>
      <c r="AN50" s="20">
        <f t="shared" si="35"/>
        <v>46813</v>
      </c>
      <c r="AO50" s="20">
        <f t="shared" si="35"/>
        <v>46844</v>
      </c>
      <c r="AP50" s="20">
        <f t="shared" si="35"/>
        <v>46874</v>
      </c>
      <c r="AQ50" s="20">
        <f t="shared" si="35"/>
        <v>46905</v>
      </c>
      <c r="AR50" s="20">
        <f t="shared" si="35"/>
        <v>46935</v>
      </c>
      <c r="AS50" s="20">
        <f t="shared" si="35"/>
        <v>46966</v>
      </c>
      <c r="AT50" s="20">
        <f t="shared" si="35"/>
        <v>46997</v>
      </c>
      <c r="AU50" s="20">
        <f t="shared" si="35"/>
        <v>47027</v>
      </c>
      <c r="AV50" s="20">
        <f t="shared" si="35"/>
        <v>47058</v>
      </c>
      <c r="AW50" s="20">
        <f t="shared" si="35"/>
        <v>47088</v>
      </c>
      <c r="AX50" s="20">
        <f t="shared" si="35"/>
        <v>47119</v>
      </c>
      <c r="AY50" s="20">
        <f t="shared" si="35"/>
        <v>47150</v>
      </c>
      <c r="AZ50" s="20">
        <f t="shared" si="35"/>
        <v>47178</v>
      </c>
      <c r="BA50" s="20">
        <f t="shared" si="35"/>
        <v>47209</v>
      </c>
      <c r="BB50" s="20">
        <f t="shared" si="35"/>
        <v>47239</v>
      </c>
      <c r="BC50" s="20">
        <f t="shared" si="35"/>
        <v>47270</v>
      </c>
      <c r="BD50" s="20">
        <f t="shared" si="35"/>
        <v>47300</v>
      </c>
      <c r="BE50" s="20">
        <f t="shared" si="35"/>
        <v>47331</v>
      </c>
      <c r="BF50" s="20">
        <f t="shared" si="35"/>
        <v>47362</v>
      </c>
      <c r="BG50" s="20">
        <f t="shared" si="35"/>
        <v>47392</v>
      </c>
      <c r="BH50" s="20">
        <f t="shared" si="35"/>
        <v>47423</v>
      </c>
      <c r="BI50" s="20">
        <f t="shared" si="35"/>
        <v>47453</v>
      </c>
      <c r="BJ50" s="20">
        <f t="shared" si="35"/>
        <v>47484</v>
      </c>
      <c r="BK50" s="20">
        <f t="shared" si="35"/>
        <v>47515</v>
      </c>
      <c r="BL50" s="20">
        <f t="shared" si="35"/>
        <v>47543</v>
      </c>
      <c r="BM50" s="20">
        <f t="shared" si="35"/>
        <v>47574</v>
      </c>
      <c r="BN50" s="20">
        <f t="shared" si="35"/>
        <v>47604</v>
      </c>
      <c r="BO50" s="20">
        <f t="shared" si="35"/>
        <v>47635</v>
      </c>
      <c r="BP50" s="20">
        <f t="shared" si="35"/>
        <v>47665</v>
      </c>
      <c r="BQ50" s="20">
        <f t="shared" si="35"/>
        <v>47696</v>
      </c>
      <c r="BR50" s="20">
        <f t="shared" si="35"/>
        <v>47727</v>
      </c>
      <c r="BS50" s="20">
        <f t="shared" ref="BS50:CX50" si="36">BS25</f>
        <v>47757</v>
      </c>
      <c r="BT50" s="20">
        <f t="shared" si="36"/>
        <v>47788</v>
      </c>
      <c r="BU50" s="20">
        <f t="shared" si="36"/>
        <v>47818</v>
      </c>
      <c r="BV50" s="20">
        <f t="shared" si="36"/>
        <v>47849</v>
      </c>
      <c r="BW50" s="20">
        <f t="shared" si="36"/>
        <v>47880</v>
      </c>
      <c r="BX50" s="20">
        <f t="shared" si="36"/>
        <v>47908</v>
      </c>
      <c r="BY50" s="20">
        <f t="shared" si="36"/>
        <v>47939</v>
      </c>
      <c r="BZ50" s="20">
        <f t="shared" si="36"/>
        <v>47969</v>
      </c>
      <c r="CA50" s="20">
        <f t="shared" si="36"/>
        <v>48000</v>
      </c>
      <c r="CB50" s="20">
        <f t="shared" si="36"/>
        <v>48030</v>
      </c>
      <c r="CC50" s="20">
        <f t="shared" si="36"/>
        <v>48061</v>
      </c>
      <c r="CD50" s="20">
        <f t="shared" si="36"/>
        <v>48092</v>
      </c>
      <c r="CE50" s="20">
        <f t="shared" si="36"/>
        <v>48122</v>
      </c>
      <c r="CF50" s="20">
        <f t="shared" si="36"/>
        <v>48153</v>
      </c>
      <c r="CG50" s="20">
        <f t="shared" si="36"/>
        <v>48183</v>
      </c>
      <c r="CH50" s="20">
        <f t="shared" si="36"/>
        <v>48214</v>
      </c>
      <c r="CI50" s="20">
        <f t="shared" si="36"/>
        <v>48245</v>
      </c>
      <c r="CJ50" s="20">
        <f t="shared" si="36"/>
        <v>48274</v>
      </c>
      <c r="CK50" s="20">
        <f t="shared" si="36"/>
        <v>48305</v>
      </c>
      <c r="CL50" s="20">
        <f t="shared" si="36"/>
        <v>48335</v>
      </c>
      <c r="CM50" s="20">
        <f t="shared" si="36"/>
        <v>48366</v>
      </c>
      <c r="CN50" s="20">
        <f t="shared" si="36"/>
        <v>48396</v>
      </c>
      <c r="CO50" s="20">
        <f t="shared" si="36"/>
        <v>48427</v>
      </c>
      <c r="CP50" s="20">
        <f t="shared" si="36"/>
        <v>48458</v>
      </c>
      <c r="CQ50" s="20">
        <f t="shared" si="36"/>
        <v>48488</v>
      </c>
      <c r="CR50" s="20">
        <f t="shared" si="36"/>
        <v>48519</v>
      </c>
      <c r="CS50" s="20">
        <f t="shared" si="36"/>
        <v>48549</v>
      </c>
      <c r="CT50" s="20">
        <f t="shared" si="36"/>
        <v>48580</v>
      </c>
      <c r="CU50" s="20">
        <f t="shared" si="36"/>
        <v>48611</v>
      </c>
      <c r="CV50" s="20">
        <f t="shared" si="36"/>
        <v>48639</v>
      </c>
      <c r="CW50" s="20">
        <f t="shared" si="36"/>
        <v>48670</v>
      </c>
      <c r="CX50" s="20">
        <f t="shared" si="36"/>
        <v>48700</v>
      </c>
      <c r="CY50" s="20">
        <f t="shared" ref="CY50:DV50" si="37">CY25</f>
        <v>48731</v>
      </c>
      <c r="CZ50" s="20">
        <f t="shared" si="37"/>
        <v>48761</v>
      </c>
      <c r="DA50" s="20">
        <f t="shared" si="37"/>
        <v>48792</v>
      </c>
      <c r="DB50" s="20">
        <f t="shared" si="37"/>
        <v>48823</v>
      </c>
      <c r="DC50" s="20">
        <f t="shared" si="37"/>
        <v>48853</v>
      </c>
      <c r="DD50" s="20">
        <f t="shared" si="37"/>
        <v>48884</v>
      </c>
      <c r="DE50" s="20">
        <f t="shared" si="37"/>
        <v>48914</v>
      </c>
      <c r="DF50" s="20">
        <f t="shared" si="37"/>
        <v>48945</v>
      </c>
      <c r="DG50" s="20">
        <f t="shared" si="37"/>
        <v>48976</v>
      </c>
      <c r="DH50" s="20">
        <f t="shared" si="37"/>
        <v>49004</v>
      </c>
      <c r="DI50" s="20">
        <f t="shared" si="37"/>
        <v>49035</v>
      </c>
      <c r="DJ50" s="20">
        <f t="shared" si="37"/>
        <v>49065</v>
      </c>
      <c r="DK50" s="20">
        <f t="shared" si="37"/>
        <v>49096</v>
      </c>
      <c r="DL50" s="20">
        <f t="shared" si="37"/>
        <v>49126</v>
      </c>
      <c r="DM50" s="20">
        <f t="shared" si="37"/>
        <v>49157</v>
      </c>
      <c r="DN50" s="20">
        <f t="shared" si="37"/>
        <v>49188</v>
      </c>
      <c r="DO50" s="20">
        <f t="shared" si="37"/>
        <v>49218</v>
      </c>
      <c r="DP50" s="20">
        <f t="shared" si="37"/>
        <v>49249</v>
      </c>
      <c r="DQ50" s="20">
        <f t="shared" si="37"/>
        <v>49279</v>
      </c>
      <c r="DR50" s="20">
        <f t="shared" si="37"/>
        <v>49310</v>
      </c>
      <c r="DS50" s="20">
        <f t="shared" si="37"/>
        <v>49341</v>
      </c>
      <c r="DT50" s="20">
        <f t="shared" si="37"/>
        <v>49369</v>
      </c>
      <c r="DU50" s="20">
        <f t="shared" si="37"/>
        <v>49400</v>
      </c>
      <c r="DV50" s="20">
        <f t="shared" si="37"/>
        <v>49430</v>
      </c>
    </row>
    <row r="51" spans="2:126" s="28" customFormat="1" ht="14.45" hidden="1" customHeight="1" outlineLevel="1" x14ac:dyDescent="0.25">
      <c r="B51" s="27" t="str">
        <f>B16</f>
        <v>HOLIDAY</v>
      </c>
      <c r="C51" s="115">
        <f ca="1">SUM(G51:DV51)</f>
        <v>9293541.5456373598</v>
      </c>
      <c r="D51" s="115"/>
      <c r="E51" s="116">
        <f ca="1">NPV($G$11,Resumo!G51:DV51)</f>
        <v>4920712.5550197475</v>
      </c>
      <c r="F51" s="116"/>
      <c r="G51" s="7" cm="1">
        <f t="array" aca="1" ref="G51" ca="1">_xlfn.XLOOKUP(G$50,INDIRECT("'"&amp;$B51&amp;"'!$O$1:$JI$1"),INDIRECT("'"&amp;$B51&amp;"'!$O$2:$JI$2"))</f>
        <v>5391</v>
      </c>
      <c r="H51" s="7" cm="1">
        <f t="array" aca="1" ref="H51" ca="1">_xlfn.XLOOKUP(H$50,INDIRECT("'"&amp;$B51&amp;"'!$O$1:$JI$1"),INDIRECT("'"&amp;$B51&amp;"'!$O$2:$JI$2"))</f>
        <v>8086.5</v>
      </c>
      <c r="I51" s="7" cm="1">
        <f t="array" aca="1" ref="I51" ca="1">_xlfn.XLOOKUP(I$50,INDIRECT("'"&amp;$B51&amp;"'!$O$1:$JI$1"),INDIRECT("'"&amp;$B51&amp;"'!$O$2:$JI$2"))</f>
        <v>10782</v>
      </c>
      <c r="J51" s="7" cm="1">
        <f t="array" aca="1" ref="J51" ca="1">_xlfn.XLOOKUP(J$50,INDIRECT("'"&amp;$B51&amp;"'!$O$1:$JI$1"),INDIRECT("'"&amp;$B51&amp;"'!$O$2:$JI$2"))</f>
        <v>13104.276045431016</v>
      </c>
      <c r="K51" s="7" cm="1">
        <f t="array" aca="1" ref="K51" ca="1">_xlfn.XLOOKUP(K$50,INDIRECT("'"&amp;$B51&amp;"'!$O$1:$JI$1"),INDIRECT("'"&amp;$B51&amp;"'!$O$2:$JI$2"))</f>
        <v>15426.552090862033</v>
      </c>
      <c r="L51" s="7" cm="1">
        <f t="array" aca="1" ref="L51" ca="1">_xlfn.XLOOKUP(L$50,INDIRECT("'"&amp;$B51&amp;"'!$O$1:$JI$1"),INDIRECT("'"&amp;$B51&amp;"'!$O$2:$JI$2"))</f>
        <v>17748.82813629305</v>
      </c>
      <c r="M51" s="7" cm="1">
        <f t="array" aca="1" ref="M51" ca="1">_xlfn.XLOOKUP(M$50,INDIRECT("'"&amp;$B51&amp;"'!$O$1:$JI$1"),INDIRECT("'"&amp;$B51&amp;"'!$O$2:$JI$2"))</f>
        <v>20071.104181724066</v>
      </c>
      <c r="N51" s="7" cm="1">
        <f t="array" aca="1" ref="N51" ca="1">_xlfn.XLOOKUP(N$50,INDIRECT("'"&amp;$B51&amp;"'!$O$1:$JI$1"),INDIRECT("'"&amp;$B51&amp;"'!$O$2:$JI$2"))</f>
        <v>22393.380227155081</v>
      </c>
      <c r="O51" s="7" cm="1">
        <f t="array" aca="1" ref="O51" ca="1">_xlfn.XLOOKUP(O$50,INDIRECT("'"&amp;$B51&amp;"'!$O$1:$JI$1"),INDIRECT("'"&amp;$B51&amp;"'!$O$2:$JI$2"))</f>
        <v>24715.656272586097</v>
      </c>
      <c r="P51" s="7" cm="1">
        <f t="array" aca="1" ref="P51" ca="1">_xlfn.XLOOKUP(P$50,INDIRECT("'"&amp;$B51&amp;"'!$O$1:$JI$1"),INDIRECT("'"&amp;$B51&amp;"'!$O$2:$JI$2"))</f>
        <v>27037.932318017112</v>
      </c>
      <c r="Q51" s="7" cm="1">
        <f t="array" aca="1" ref="Q51" ca="1">_xlfn.XLOOKUP(Q$50,INDIRECT("'"&amp;$B51&amp;"'!$O$1:$JI$1"),INDIRECT("'"&amp;$B51&amp;"'!$O$2:$JI$2"))</f>
        <v>29360.208363448128</v>
      </c>
      <c r="R51" s="7" cm="1">
        <f t="array" aca="1" ref="R51" ca="1">_xlfn.XLOOKUP(R$50,INDIRECT("'"&amp;$B51&amp;"'!$O$1:$JI$1"),INDIRECT("'"&amp;$B51&amp;"'!$O$2:$JI$2"))</f>
        <v>31682.484408879143</v>
      </c>
      <c r="S51" s="7" cm="1">
        <f t="array" aca="1" ref="S51" ca="1">_xlfn.XLOOKUP(S$50,INDIRECT("'"&amp;$B51&amp;"'!$O$1:$JI$1"),INDIRECT("'"&amp;$B51&amp;"'!$O$2:$JI$2"))</f>
        <v>34004.760454310162</v>
      </c>
      <c r="T51" s="7" cm="1">
        <f t="array" aca="1" ref="T51" ca="1">_xlfn.XLOOKUP(T$50,INDIRECT("'"&amp;$B51&amp;"'!$O$1:$JI$1"),INDIRECT("'"&amp;$B51&amp;"'!$O$2:$JI$2"))</f>
        <v>36327.036499741174</v>
      </c>
      <c r="U51" s="7" cm="1">
        <f t="array" aca="1" ref="U51" ca="1">_xlfn.XLOOKUP(U$50,INDIRECT("'"&amp;$B51&amp;"'!$O$1:$JI$1"),INDIRECT("'"&amp;$B51&amp;"'!$O$2:$JI$2"))</f>
        <v>38649.312545172186</v>
      </c>
      <c r="V51" s="7" cm="1">
        <f t="array" aca="1" ref="V51" ca="1">_xlfn.XLOOKUP(V$50,INDIRECT("'"&amp;$B51&amp;"'!$O$1:$JI$1"),INDIRECT("'"&amp;$B51&amp;"'!$O$2:$JI$2"))</f>
        <v>40971.588590603205</v>
      </c>
      <c r="W51" s="7" cm="1">
        <f t="array" aca="1" ref="W51" ca="1">_xlfn.XLOOKUP(W$50,INDIRECT("'"&amp;$B51&amp;"'!$O$1:$JI$1"),INDIRECT("'"&amp;$B51&amp;"'!$O$2:$JI$2"))</f>
        <v>43293.864636034225</v>
      </c>
      <c r="X51" s="7" cm="1">
        <f t="array" aca="1" ref="X51" ca="1">_xlfn.XLOOKUP(X$50,INDIRECT("'"&amp;$B51&amp;"'!$O$1:$JI$1"),INDIRECT("'"&amp;$B51&amp;"'!$O$2:$JI$2"))</f>
        <v>45616.140681465236</v>
      </c>
      <c r="Y51" s="7" cm="1">
        <f t="array" aca="1" ref="Y51" ca="1">_xlfn.XLOOKUP(Y$50,INDIRECT("'"&amp;$B51&amp;"'!$O$1:$JI$1"),INDIRECT("'"&amp;$B51&amp;"'!$O$2:$JI$2"))</f>
        <v>47938.416726896256</v>
      </c>
      <c r="Z51" s="7" cm="1">
        <f t="array" aca="1" ref="Z51" ca="1">_xlfn.XLOOKUP(Z$50,INDIRECT("'"&amp;$B51&amp;"'!$O$1:$JI$1"),INDIRECT("'"&amp;$B51&amp;"'!$O$2:$JI$2"))</f>
        <v>50260.692772327275</v>
      </c>
      <c r="AA51" s="7" cm="1">
        <f t="array" aca="1" ref="AA51" ca="1">_xlfn.XLOOKUP(AA$50,INDIRECT("'"&amp;$B51&amp;"'!$O$1:$JI$1"),INDIRECT("'"&amp;$B51&amp;"'!$O$2:$JI$2"))</f>
        <v>52582.968817758294</v>
      </c>
      <c r="AB51" s="7" cm="1">
        <f t="array" aca="1" ref="AB51" ca="1">_xlfn.XLOOKUP(AB$50,INDIRECT("'"&amp;$B51&amp;"'!$O$1:$JI$1"),INDIRECT("'"&amp;$B51&amp;"'!$O$2:$JI$2"))</f>
        <v>54905.244863189313</v>
      </c>
      <c r="AC51" s="7" cm="1">
        <f t="array" aca="1" ref="AC51" ca="1">_xlfn.XLOOKUP(AC$50,INDIRECT("'"&amp;$B51&amp;"'!$O$1:$JI$1"),INDIRECT("'"&amp;$B51&amp;"'!$O$2:$JI$2"))</f>
        <v>57227.520908620332</v>
      </c>
      <c r="AD51" s="7" cm="1">
        <f t="array" aca="1" ref="AD51" ca="1">_xlfn.XLOOKUP(AD$50,INDIRECT("'"&amp;$B51&amp;"'!$O$1:$JI$1"),INDIRECT("'"&amp;$B51&amp;"'!$O$2:$JI$2"))</f>
        <v>59549.796954051351</v>
      </c>
      <c r="AE51" s="7" cm="1">
        <f t="array" aca="1" ref="AE51" ca="1">_xlfn.XLOOKUP(AE$50,INDIRECT("'"&amp;$B51&amp;"'!$O$1:$JI$1"),INDIRECT("'"&amp;$B51&amp;"'!$O$2:$JI$2"))</f>
        <v>61872.072999482371</v>
      </c>
      <c r="AF51" s="7" cm="1">
        <f t="array" aca="1" ref="AF51" ca="1">_xlfn.XLOOKUP(AF$50,INDIRECT("'"&amp;$B51&amp;"'!$O$1:$JI$1"),INDIRECT("'"&amp;$B51&amp;"'!$O$2:$JI$2"))</f>
        <v>64194.34904491339</v>
      </c>
      <c r="AG51" s="7" cm="1">
        <f t="array" aca="1" ref="AG51" ca="1">_xlfn.XLOOKUP(AG$50,INDIRECT("'"&amp;$B51&amp;"'!$O$1:$JI$1"),INDIRECT("'"&amp;$B51&amp;"'!$O$2:$JI$2"))</f>
        <v>66516.625090344402</v>
      </c>
      <c r="AH51" s="7" cm="1">
        <f t="array" aca="1" ref="AH51" ca="1">_xlfn.XLOOKUP(AH$50,INDIRECT("'"&amp;$B51&amp;"'!$O$1:$JI$1"),INDIRECT("'"&amp;$B51&amp;"'!$O$2:$JI$2"))</f>
        <v>68838.901135775435</v>
      </c>
      <c r="AI51" s="7" cm="1">
        <f t="array" aca="1" ref="AI51" ca="1">_xlfn.XLOOKUP(AI$50,INDIRECT("'"&amp;$B51&amp;"'!$O$1:$JI$1"),INDIRECT("'"&amp;$B51&amp;"'!$O$2:$JI$2"))</f>
        <v>71161.17718120644</v>
      </c>
      <c r="AJ51" s="7" cm="1">
        <f t="array" aca="1" ref="AJ51" ca="1">_xlfn.XLOOKUP(AJ$50,INDIRECT("'"&amp;$B51&amp;"'!$O$1:$JI$1"),INDIRECT("'"&amp;$B51&amp;"'!$O$2:$JI$2"))</f>
        <v>73483.453226637474</v>
      </c>
      <c r="AK51" s="7" cm="1">
        <f t="array" aca="1" ref="AK51" ca="1">_xlfn.XLOOKUP(AK$50,INDIRECT("'"&amp;$B51&amp;"'!$O$1:$JI$1"),INDIRECT("'"&amp;$B51&amp;"'!$O$2:$JI$2"))</f>
        <v>75805.729272068478</v>
      </c>
      <c r="AL51" s="7" cm="1">
        <f t="array" aca="1" ref="AL51" ca="1">_xlfn.XLOOKUP(AL$50,INDIRECT("'"&amp;$B51&amp;"'!$O$1:$JI$1"),INDIRECT("'"&amp;$B51&amp;"'!$O$2:$JI$2"))</f>
        <v>78128.005317499497</v>
      </c>
      <c r="AM51" s="7" cm="1">
        <f t="array" aca="1" ref="AM51" ca="1">_xlfn.XLOOKUP(AM$50,INDIRECT("'"&amp;$B51&amp;"'!$O$1:$JI$1"),INDIRECT("'"&amp;$B51&amp;"'!$O$2:$JI$2"))</f>
        <v>80450.281362930516</v>
      </c>
      <c r="AN51" s="7" cm="1">
        <f t="array" aca="1" ref="AN51" ca="1">_xlfn.XLOOKUP(AN$50,INDIRECT("'"&amp;$B51&amp;"'!$O$1:$JI$1"),INDIRECT("'"&amp;$B51&amp;"'!$O$2:$JI$2"))</f>
        <v>82772.557408361536</v>
      </c>
      <c r="AO51" s="7" cm="1">
        <f t="array" aca="1" ref="AO51" ca="1">_xlfn.XLOOKUP(AO$50,INDIRECT("'"&amp;$B51&amp;"'!$O$1:$JI$1"),INDIRECT("'"&amp;$B51&amp;"'!$O$2:$JI$2"))</f>
        <v>85094.833453792555</v>
      </c>
      <c r="AP51" s="7" cm="1">
        <f t="array" aca="1" ref="AP51" ca="1">_xlfn.XLOOKUP(AP$50,INDIRECT("'"&amp;$B51&amp;"'!$O$1:$JI$1"),INDIRECT("'"&amp;$B51&amp;"'!$O$2:$JI$2"))</f>
        <v>87417.109499223574</v>
      </c>
      <c r="AQ51" s="7" cm="1">
        <f t="array" aca="1" ref="AQ51" ca="1">_xlfn.XLOOKUP(AQ$50,INDIRECT("'"&amp;$B51&amp;"'!$O$1:$JI$1"),INDIRECT("'"&amp;$B51&amp;"'!$O$2:$JI$2"))</f>
        <v>89739.385544654593</v>
      </c>
      <c r="AR51" s="7" cm="1">
        <f t="array" aca="1" ref="AR51" ca="1">_xlfn.XLOOKUP(AR$50,INDIRECT("'"&amp;$B51&amp;"'!$O$1:$JI$1"),INDIRECT("'"&amp;$B51&amp;"'!$O$2:$JI$2"))</f>
        <v>92061.661590085612</v>
      </c>
      <c r="AS51" s="7" cm="1">
        <f t="array" aca="1" ref="AS51" ca="1">_xlfn.XLOOKUP(AS$50,INDIRECT("'"&amp;$B51&amp;"'!$O$1:$JI$1"),INDIRECT("'"&amp;$B51&amp;"'!$O$2:$JI$2"))</f>
        <v>91688.437635516631</v>
      </c>
      <c r="AT51" s="7" cm="1">
        <f t="array" aca="1" ref="AT51" ca="1">_xlfn.XLOOKUP(AT$50,INDIRECT("'"&amp;$B51&amp;"'!$O$1:$JI$1"),INDIRECT("'"&amp;$B51&amp;"'!$O$2:$JI$2"))</f>
        <v>91315.213680947651</v>
      </c>
      <c r="AU51" s="7" cm="1">
        <f t="array" aca="1" ref="AU51" ca="1">_xlfn.XLOOKUP(AU$50,INDIRECT("'"&amp;$B51&amp;"'!$O$1:$JI$1"),INDIRECT("'"&amp;$B51&amp;"'!$O$2:$JI$2"))</f>
        <v>90941.98972637867</v>
      </c>
      <c r="AV51" s="7" cm="1">
        <f t="array" aca="1" ref="AV51" ca="1">_xlfn.XLOOKUP(AV$50,INDIRECT("'"&amp;$B51&amp;"'!$O$1:$JI$1"),INDIRECT("'"&amp;$B51&amp;"'!$O$2:$JI$2"))</f>
        <v>90568.765771809689</v>
      </c>
      <c r="AW51" s="7" cm="1">
        <f t="array" aca="1" ref="AW51" ca="1">_xlfn.XLOOKUP(AW$50,INDIRECT("'"&amp;$B51&amp;"'!$O$1:$JI$1"),INDIRECT("'"&amp;$B51&amp;"'!$O$2:$JI$2"))</f>
        <v>90568.765771809689</v>
      </c>
      <c r="AX51" s="7" cm="1">
        <f t="array" aca="1" ref="AX51" ca="1">_xlfn.XLOOKUP(AX$50,INDIRECT("'"&amp;$B51&amp;"'!$O$1:$JI$1"),INDIRECT("'"&amp;$B51&amp;"'!$O$2:$JI$2"))</f>
        <v>90568.765771809689</v>
      </c>
      <c r="AY51" s="7" cm="1">
        <f t="array" aca="1" ref="AY51" ca="1">_xlfn.XLOOKUP(AY$50,INDIRECT("'"&amp;$B51&amp;"'!$O$1:$JI$1"),INDIRECT("'"&amp;$B51&amp;"'!$O$2:$JI$2"))</f>
        <v>90568.765771809689</v>
      </c>
      <c r="AZ51" s="7" cm="1">
        <f t="array" aca="1" ref="AZ51" ca="1">_xlfn.XLOOKUP(AZ$50,INDIRECT("'"&amp;$B51&amp;"'!$O$1:$JI$1"),INDIRECT("'"&amp;$B51&amp;"'!$O$2:$JI$2"))</f>
        <v>90568.765771809689</v>
      </c>
      <c r="BA51" s="7" cm="1">
        <f t="array" aca="1" ref="BA51" ca="1">_xlfn.XLOOKUP(BA$50,INDIRECT("'"&amp;$B51&amp;"'!$O$1:$JI$1"),INDIRECT("'"&amp;$B51&amp;"'!$O$2:$JI$2"))</f>
        <v>90568.765771809689</v>
      </c>
      <c r="BB51" s="7" cm="1">
        <f t="array" aca="1" ref="BB51" ca="1">_xlfn.XLOOKUP(BB$50,INDIRECT("'"&amp;$B51&amp;"'!$O$1:$JI$1"),INDIRECT("'"&amp;$B51&amp;"'!$O$2:$JI$2"))</f>
        <v>90568.765771809689</v>
      </c>
      <c r="BC51" s="7" cm="1">
        <f t="array" aca="1" ref="BC51" ca="1">_xlfn.XLOOKUP(BC$50,INDIRECT("'"&amp;$B51&amp;"'!$O$1:$JI$1"),INDIRECT("'"&amp;$B51&amp;"'!$O$2:$JI$2"))</f>
        <v>90568.765771809689</v>
      </c>
      <c r="BD51" s="7" cm="1">
        <f t="array" aca="1" ref="BD51" ca="1">_xlfn.XLOOKUP(BD$50,INDIRECT("'"&amp;$B51&amp;"'!$O$1:$JI$1"),INDIRECT("'"&amp;$B51&amp;"'!$O$2:$JI$2"))</f>
        <v>90568.765771809689</v>
      </c>
      <c r="BE51" s="7" cm="1">
        <f t="array" aca="1" ref="BE51" ca="1">_xlfn.XLOOKUP(BE$50,INDIRECT("'"&amp;$B51&amp;"'!$O$1:$JI$1"),INDIRECT("'"&amp;$B51&amp;"'!$O$2:$JI$2"))</f>
        <v>90568.765771809689</v>
      </c>
      <c r="BF51" s="7" cm="1">
        <f t="array" aca="1" ref="BF51" ca="1">_xlfn.XLOOKUP(BF$50,INDIRECT("'"&amp;$B51&amp;"'!$O$1:$JI$1"),INDIRECT("'"&amp;$B51&amp;"'!$O$2:$JI$2"))</f>
        <v>90568.765771809689</v>
      </c>
      <c r="BG51" s="7" cm="1">
        <f t="array" aca="1" ref="BG51" ca="1">_xlfn.XLOOKUP(BG$50,INDIRECT("'"&amp;$B51&amp;"'!$O$1:$JI$1"),INDIRECT("'"&amp;$B51&amp;"'!$O$2:$JI$2"))</f>
        <v>90568.765771809689</v>
      </c>
      <c r="BH51" s="7" cm="1">
        <f t="array" aca="1" ref="BH51" ca="1">_xlfn.XLOOKUP(BH$50,INDIRECT("'"&amp;$B51&amp;"'!$O$1:$JI$1"),INDIRECT("'"&amp;$B51&amp;"'!$O$2:$JI$2"))</f>
        <v>90568.765771809689</v>
      </c>
      <c r="BI51" s="7" cm="1">
        <f t="array" aca="1" ref="BI51" ca="1">_xlfn.XLOOKUP(BI$50,INDIRECT("'"&amp;$B51&amp;"'!$O$1:$JI$1"),INDIRECT("'"&amp;$B51&amp;"'!$O$2:$JI$2"))</f>
        <v>90568.765771809689</v>
      </c>
      <c r="BJ51" s="7" cm="1">
        <f t="array" aca="1" ref="BJ51" ca="1">_xlfn.XLOOKUP(BJ$50,INDIRECT("'"&amp;$B51&amp;"'!$O$1:$JI$1"),INDIRECT("'"&amp;$B51&amp;"'!$O$2:$JI$2"))</f>
        <v>90568.765771809689</v>
      </c>
      <c r="BK51" s="7" cm="1">
        <f t="array" aca="1" ref="BK51" ca="1">_xlfn.XLOOKUP(BK$50,INDIRECT("'"&amp;$B51&amp;"'!$O$1:$JI$1"),INDIRECT("'"&amp;$B51&amp;"'!$O$2:$JI$2"))</f>
        <v>90568.765771809689</v>
      </c>
      <c r="BL51" s="7" cm="1">
        <f t="array" aca="1" ref="BL51" ca="1">_xlfn.XLOOKUP(BL$50,INDIRECT("'"&amp;$B51&amp;"'!$O$1:$JI$1"),INDIRECT("'"&amp;$B51&amp;"'!$O$2:$JI$2"))</f>
        <v>90568.765771809689</v>
      </c>
      <c r="BM51" s="7" cm="1">
        <f t="array" aca="1" ref="BM51" ca="1">_xlfn.XLOOKUP(BM$50,INDIRECT("'"&amp;$B51&amp;"'!$O$1:$JI$1"),INDIRECT("'"&amp;$B51&amp;"'!$O$2:$JI$2"))</f>
        <v>90568.765771809689</v>
      </c>
      <c r="BN51" s="7" cm="1">
        <f t="array" aca="1" ref="BN51" ca="1">_xlfn.XLOOKUP(BN$50,INDIRECT("'"&amp;$B51&amp;"'!$O$1:$JI$1"),INDIRECT("'"&amp;$B51&amp;"'!$O$2:$JI$2"))</f>
        <v>90568.765771809689</v>
      </c>
      <c r="BO51" s="7" cm="1">
        <f t="array" aca="1" ref="BO51" ca="1">_xlfn.XLOOKUP(BO$50,INDIRECT("'"&amp;$B51&amp;"'!$O$1:$JI$1"),INDIRECT("'"&amp;$B51&amp;"'!$O$2:$JI$2"))</f>
        <v>90568.765771809689</v>
      </c>
      <c r="BP51" s="7" cm="1">
        <f t="array" aca="1" ref="BP51" ca="1">_xlfn.XLOOKUP(BP$50,INDIRECT("'"&amp;$B51&amp;"'!$O$1:$JI$1"),INDIRECT("'"&amp;$B51&amp;"'!$O$2:$JI$2"))</f>
        <v>90568.765771809689</v>
      </c>
      <c r="BQ51" s="7" cm="1">
        <f t="array" aca="1" ref="BQ51" ca="1">_xlfn.XLOOKUP(BQ$50,INDIRECT("'"&amp;$B51&amp;"'!$O$1:$JI$1"),INDIRECT("'"&amp;$B51&amp;"'!$O$2:$JI$2"))</f>
        <v>90568.765771809689</v>
      </c>
      <c r="BR51" s="7" cm="1">
        <f t="array" aca="1" ref="BR51" ca="1">_xlfn.XLOOKUP(BR$50,INDIRECT("'"&amp;$B51&amp;"'!$O$1:$JI$1"),INDIRECT("'"&amp;$B51&amp;"'!$O$2:$JI$2"))</f>
        <v>90568.765771809689</v>
      </c>
      <c r="BS51" s="7" cm="1">
        <f t="array" aca="1" ref="BS51" ca="1">_xlfn.XLOOKUP(BS$50,INDIRECT("'"&amp;$B51&amp;"'!$O$1:$JI$1"),INDIRECT("'"&amp;$B51&amp;"'!$O$2:$JI$2"))</f>
        <v>90568.765771809689</v>
      </c>
      <c r="BT51" s="7" cm="1">
        <f t="array" aca="1" ref="BT51" ca="1">_xlfn.XLOOKUP(BT$50,INDIRECT("'"&amp;$B51&amp;"'!$O$1:$JI$1"),INDIRECT("'"&amp;$B51&amp;"'!$O$2:$JI$2"))</f>
        <v>90568.765771809689</v>
      </c>
      <c r="BU51" s="7" cm="1">
        <f t="array" aca="1" ref="BU51" ca="1">_xlfn.XLOOKUP(BU$50,INDIRECT("'"&amp;$B51&amp;"'!$O$1:$JI$1"),INDIRECT("'"&amp;$B51&amp;"'!$O$2:$JI$2"))</f>
        <v>90568.765771809689</v>
      </c>
      <c r="BV51" s="7" cm="1">
        <f t="array" aca="1" ref="BV51" ca="1">_xlfn.XLOOKUP(BV$50,INDIRECT("'"&amp;$B51&amp;"'!$O$1:$JI$1"),INDIRECT("'"&amp;$B51&amp;"'!$O$2:$JI$2"))</f>
        <v>90568.765771809689</v>
      </c>
      <c r="BW51" s="7" cm="1">
        <f t="array" aca="1" ref="BW51" ca="1">_xlfn.XLOOKUP(BW$50,INDIRECT("'"&amp;$B51&amp;"'!$O$1:$JI$1"),INDIRECT("'"&amp;$B51&amp;"'!$O$2:$JI$2"))</f>
        <v>90568.765771809689</v>
      </c>
      <c r="BX51" s="7" cm="1">
        <f t="array" aca="1" ref="BX51" ca="1">_xlfn.XLOOKUP(BX$50,INDIRECT("'"&amp;$B51&amp;"'!$O$1:$JI$1"),INDIRECT("'"&amp;$B51&amp;"'!$O$2:$JI$2"))</f>
        <v>90568.765771809689</v>
      </c>
      <c r="BY51" s="7" cm="1">
        <f t="array" aca="1" ref="BY51" ca="1">_xlfn.XLOOKUP(BY$50,INDIRECT("'"&amp;$B51&amp;"'!$O$1:$JI$1"),INDIRECT("'"&amp;$B51&amp;"'!$O$2:$JI$2"))</f>
        <v>90568.765771809689</v>
      </c>
      <c r="BZ51" s="7" cm="1">
        <f t="array" aca="1" ref="BZ51" ca="1">_xlfn.XLOOKUP(BZ$50,INDIRECT("'"&amp;$B51&amp;"'!$O$1:$JI$1"),INDIRECT("'"&amp;$B51&amp;"'!$O$2:$JI$2"))</f>
        <v>90568.765771809689</v>
      </c>
      <c r="CA51" s="7" cm="1">
        <f t="array" aca="1" ref="CA51" ca="1">_xlfn.XLOOKUP(CA$50,INDIRECT("'"&amp;$B51&amp;"'!$O$1:$JI$1"),INDIRECT("'"&amp;$B51&amp;"'!$O$2:$JI$2"))</f>
        <v>90568.765771809689</v>
      </c>
      <c r="CB51" s="7" cm="1">
        <f t="array" aca="1" ref="CB51" ca="1">_xlfn.XLOOKUP(CB$50,INDIRECT("'"&amp;$B51&amp;"'!$O$1:$JI$1"),INDIRECT("'"&amp;$B51&amp;"'!$O$2:$JI$2"))</f>
        <v>90568.765771809689</v>
      </c>
      <c r="CC51" s="7" cm="1">
        <f t="array" aca="1" ref="CC51" ca="1">_xlfn.XLOOKUP(CC$50,INDIRECT("'"&amp;$B51&amp;"'!$O$1:$JI$1"),INDIRECT("'"&amp;$B51&amp;"'!$O$2:$JI$2"))</f>
        <v>90568.765771809689</v>
      </c>
      <c r="CD51" s="7" cm="1">
        <f t="array" aca="1" ref="CD51" ca="1">_xlfn.XLOOKUP(CD$50,INDIRECT("'"&amp;$B51&amp;"'!$O$1:$JI$1"),INDIRECT("'"&amp;$B51&amp;"'!$O$2:$JI$2"))</f>
        <v>90568.765771809689</v>
      </c>
      <c r="CE51" s="7" cm="1">
        <f t="array" aca="1" ref="CE51" ca="1">_xlfn.XLOOKUP(CE$50,INDIRECT("'"&amp;$B51&amp;"'!$O$1:$JI$1"),INDIRECT("'"&amp;$B51&amp;"'!$O$2:$JI$2"))</f>
        <v>90568.765771809689</v>
      </c>
      <c r="CF51" s="7" cm="1">
        <f t="array" aca="1" ref="CF51" ca="1">_xlfn.XLOOKUP(CF$50,INDIRECT("'"&amp;$B51&amp;"'!$O$1:$JI$1"),INDIRECT("'"&amp;$B51&amp;"'!$O$2:$JI$2"))</f>
        <v>90568.765771809689</v>
      </c>
      <c r="CG51" s="7" cm="1">
        <f t="array" aca="1" ref="CG51" ca="1">_xlfn.XLOOKUP(CG$50,INDIRECT("'"&amp;$B51&amp;"'!$O$1:$JI$1"),INDIRECT("'"&amp;$B51&amp;"'!$O$2:$JI$2"))</f>
        <v>90568.765771809689</v>
      </c>
      <c r="CH51" s="7" cm="1">
        <f t="array" aca="1" ref="CH51" ca="1">_xlfn.XLOOKUP(CH$50,INDIRECT("'"&amp;$B51&amp;"'!$O$1:$JI$1"),INDIRECT("'"&amp;$B51&amp;"'!$O$2:$JI$2"))</f>
        <v>90568.765771809689</v>
      </c>
      <c r="CI51" s="7" cm="1">
        <f t="array" aca="1" ref="CI51" ca="1">_xlfn.XLOOKUP(CI$50,INDIRECT("'"&amp;$B51&amp;"'!$O$1:$JI$1"),INDIRECT("'"&amp;$B51&amp;"'!$O$2:$JI$2"))</f>
        <v>90568.765771809689</v>
      </c>
      <c r="CJ51" s="7" cm="1">
        <f t="array" aca="1" ref="CJ51" ca="1">_xlfn.XLOOKUP(CJ$50,INDIRECT("'"&amp;$B51&amp;"'!$O$1:$JI$1"),INDIRECT("'"&amp;$B51&amp;"'!$O$2:$JI$2"))</f>
        <v>90568.765771809689</v>
      </c>
      <c r="CK51" s="7" cm="1">
        <f t="array" aca="1" ref="CK51" ca="1">_xlfn.XLOOKUP(CK$50,INDIRECT("'"&amp;$B51&amp;"'!$O$1:$JI$1"),INDIRECT("'"&amp;$B51&amp;"'!$O$2:$JI$2"))</f>
        <v>90568.765771809689</v>
      </c>
      <c r="CL51" s="7" cm="1">
        <f t="array" aca="1" ref="CL51" ca="1">_xlfn.XLOOKUP(CL$50,INDIRECT("'"&amp;$B51&amp;"'!$O$1:$JI$1"),INDIRECT("'"&amp;$B51&amp;"'!$O$2:$JI$2"))</f>
        <v>90568.765771809689</v>
      </c>
      <c r="CM51" s="7" cm="1">
        <f t="array" aca="1" ref="CM51" ca="1">_xlfn.XLOOKUP(CM$50,INDIRECT("'"&amp;$B51&amp;"'!$O$1:$JI$1"),INDIRECT("'"&amp;$B51&amp;"'!$O$2:$JI$2"))</f>
        <v>90568.765771809689</v>
      </c>
      <c r="CN51" s="7" cm="1">
        <f t="array" aca="1" ref="CN51" ca="1">_xlfn.XLOOKUP(CN$50,INDIRECT("'"&amp;$B51&amp;"'!$O$1:$JI$1"),INDIRECT("'"&amp;$B51&amp;"'!$O$2:$JI$2"))</f>
        <v>90568.765771809689</v>
      </c>
      <c r="CO51" s="7" cm="1">
        <f t="array" aca="1" ref="CO51" ca="1">_xlfn.XLOOKUP(CO$50,INDIRECT("'"&amp;$B51&amp;"'!$O$1:$JI$1"),INDIRECT("'"&amp;$B51&amp;"'!$O$2:$JI$2"))</f>
        <v>90568.765771809689</v>
      </c>
      <c r="CP51" s="7" cm="1">
        <f t="array" aca="1" ref="CP51" ca="1">_xlfn.XLOOKUP(CP$50,INDIRECT("'"&amp;$B51&amp;"'!$O$1:$JI$1"),INDIRECT("'"&amp;$B51&amp;"'!$O$2:$JI$2"))</f>
        <v>90568.765771809689</v>
      </c>
      <c r="CQ51" s="7" cm="1">
        <f t="array" aca="1" ref="CQ51" ca="1">_xlfn.XLOOKUP(CQ$50,INDIRECT("'"&amp;$B51&amp;"'!$O$1:$JI$1"),INDIRECT("'"&amp;$B51&amp;"'!$O$2:$JI$2"))</f>
        <v>90568.765771809689</v>
      </c>
      <c r="CR51" s="7" cm="1">
        <f t="array" aca="1" ref="CR51" ca="1">_xlfn.XLOOKUP(CR$50,INDIRECT("'"&amp;$B51&amp;"'!$O$1:$JI$1"),INDIRECT("'"&amp;$B51&amp;"'!$O$2:$JI$2"))</f>
        <v>90568.765771809689</v>
      </c>
      <c r="CS51" s="7" cm="1">
        <f t="array" aca="1" ref="CS51" ca="1">_xlfn.XLOOKUP(CS$50,INDIRECT("'"&amp;$B51&amp;"'!$O$1:$JI$1"),INDIRECT("'"&amp;$B51&amp;"'!$O$2:$JI$2"))</f>
        <v>90568.765771809689</v>
      </c>
      <c r="CT51" s="7" cm="1">
        <f t="array" aca="1" ref="CT51" ca="1">_xlfn.XLOOKUP(CT$50,INDIRECT("'"&amp;$B51&amp;"'!$O$1:$JI$1"),INDIRECT("'"&amp;$B51&amp;"'!$O$2:$JI$2"))</f>
        <v>90568.765771809689</v>
      </c>
      <c r="CU51" s="7" cm="1">
        <f t="array" aca="1" ref="CU51" ca="1">_xlfn.XLOOKUP(CU$50,INDIRECT("'"&amp;$B51&amp;"'!$O$1:$JI$1"),INDIRECT("'"&amp;$B51&amp;"'!$O$2:$JI$2"))</f>
        <v>90568.765771809689</v>
      </c>
      <c r="CV51" s="7" cm="1">
        <f t="array" aca="1" ref="CV51" ca="1">_xlfn.XLOOKUP(CV$50,INDIRECT("'"&amp;$B51&amp;"'!$O$1:$JI$1"),INDIRECT("'"&amp;$B51&amp;"'!$O$2:$JI$2"))</f>
        <v>90568.765771809689</v>
      </c>
      <c r="CW51" s="7" cm="1">
        <f t="array" aca="1" ref="CW51" ca="1">_xlfn.XLOOKUP(CW$50,INDIRECT("'"&amp;$B51&amp;"'!$O$1:$JI$1"),INDIRECT("'"&amp;$B51&amp;"'!$O$2:$JI$2"))</f>
        <v>90568.765771809689</v>
      </c>
      <c r="CX51" s="7" cm="1">
        <f t="array" aca="1" ref="CX51" ca="1">_xlfn.XLOOKUP(CX$50,INDIRECT("'"&amp;$B51&amp;"'!$O$1:$JI$1"),INDIRECT("'"&amp;$B51&amp;"'!$O$2:$JI$2"))</f>
        <v>90568.765771809689</v>
      </c>
      <c r="CY51" s="7" cm="1">
        <f t="array" aca="1" ref="CY51" ca="1">_xlfn.XLOOKUP(CY$50,INDIRECT("'"&amp;$B51&amp;"'!$O$1:$JI$1"),INDIRECT("'"&amp;$B51&amp;"'!$O$2:$JI$2"))</f>
        <v>90568.765771809689</v>
      </c>
      <c r="CZ51" s="7" cm="1">
        <f t="array" aca="1" ref="CZ51" ca="1">_xlfn.XLOOKUP(CZ$50,INDIRECT("'"&amp;$B51&amp;"'!$O$1:$JI$1"),INDIRECT("'"&amp;$B51&amp;"'!$O$2:$JI$2"))</f>
        <v>90568.765771809689</v>
      </c>
      <c r="DA51" s="7" cm="1">
        <f t="array" aca="1" ref="DA51" ca="1">_xlfn.XLOOKUP(DA$50,INDIRECT("'"&amp;$B51&amp;"'!$O$1:$JI$1"),INDIRECT("'"&amp;$B51&amp;"'!$O$2:$JI$2"))</f>
        <v>90568.765771809689</v>
      </c>
      <c r="DB51" s="7" cm="1">
        <f t="array" aca="1" ref="DB51" ca="1">_xlfn.XLOOKUP(DB$50,INDIRECT("'"&amp;$B51&amp;"'!$O$1:$JI$1"),INDIRECT("'"&amp;$B51&amp;"'!$O$2:$JI$2"))</f>
        <v>90568.765771809689</v>
      </c>
      <c r="DC51" s="7" cm="1">
        <f t="array" aca="1" ref="DC51" ca="1">_xlfn.XLOOKUP(DC$50,INDIRECT("'"&amp;$B51&amp;"'!$O$1:$JI$1"),INDIRECT("'"&amp;$B51&amp;"'!$O$2:$JI$2"))</f>
        <v>90568.765771809689</v>
      </c>
      <c r="DD51" s="7" cm="1">
        <f t="array" aca="1" ref="DD51" ca="1">_xlfn.XLOOKUP(DD$50,INDIRECT("'"&amp;$B51&amp;"'!$O$1:$JI$1"),INDIRECT("'"&amp;$B51&amp;"'!$O$2:$JI$2"))</f>
        <v>90568.765771809689</v>
      </c>
      <c r="DE51" s="7" cm="1">
        <f t="array" aca="1" ref="DE51" ca="1">_xlfn.XLOOKUP(DE$50,INDIRECT("'"&amp;$B51&amp;"'!$O$1:$JI$1"),INDIRECT("'"&amp;$B51&amp;"'!$O$2:$JI$2"))</f>
        <v>90568.765771809689</v>
      </c>
      <c r="DF51" s="7" cm="1">
        <f t="array" aca="1" ref="DF51" ca="1">_xlfn.XLOOKUP(DF$50,INDIRECT("'"&amp;$B51&amp;"'!$O$1:$JI$1"),INDIRECT("'"&amp;$B51&amp;"'!$O$2:$JI$2"))</f>
        <v>90568.765771809689</v>
      </c>
      <c r="DG51" s="7" cm="1">
        <f t="array" aca="1" ref="DG51" ca="1">_xlfn.XLOOKUP(DG$50,INDIRECT("'"&amp;$B51&amp;"'!$O$1:$JI$1"),INDIRECT("'"&amp;$B51&amp;"'!$O$2:$JI$2"))</f>
        <v>90568.765771809689</v>
      </c>
      <c r="DH51" s="7" cm="1">
        <f t="array" aca="1" ref="DH51" ca="1">_xlfn.XLOOKUP(DH$50,INDIRECT("'"&amp;$B51&amp;"'!$O$1:$JI$1"),INDIRECT("'"&amp;$B51&amp;"'!$O$2:$JI$2"))</f>
        <v>90568.765771809689</v>
      </c>
      <c r="DI51" s="7" cm="1">
        <f t="array" aca="1" ref="DI51" ca="1">_xlfn.XLOOKUP(DI$50,INDIRECT("'"&amp;$B51&amp;"'!$O$1:$JI$1"),INDIRECT("'"&amp;$B51&amp;"'!$O$2:$JI$2"))</f>
        <v>90568.765771809689</v>
      </c>
      <c r="DJ51" s="7" cm="1">
        <f t="array" aca="1" ref="DJ51" ca="1">_xlfn.XLOOKUP(DJ$50,INDIRECT("'"&amp;$B51&amp;"'!$O$1:$JI$1"),INDIRECT("'"&amp;$B51&amp;"'!$O$2:$JI$2"))</f>
        <v>90568.765771809689</v>
      </c>
      <c r="DK51" s="7" cm="1">
        <f t="array" aca="1" ref="DK51" ca="1">_xlfn.XLOOKUP(DK$50,INDIRECT("'"&amp;$B51&amp;"'!$O$1:$JI$1"),INDIRECT("'"&amp;$B51&amp;"'!$O$2:$JI$2"))</f>
        <v>90568.765771809689</v>
      </c>
      <c r="DL51" s="7" cm="1">
        <f t="array" aca="1" ref="DL51" ca="1">_xlfn.XLOOKUP(DL$50,INDIRECT("'"&amp;$B51&amp;"'!$O$1:$JI$1"),INDIRECT("'"&amp;$B51&amp;"'!$O$2:$JI$2"))</f>
        <v>90568.765771809689</v>
      </c>
      <c r="DM51" s="7" cm="1">
        <f t="array" aca="1" ref="DM51" ca="1">_xlfn.XLOOKUP(DM$50,INDIRECT("'"&amp;$B51&amp;"'!$O$1:$JI$1"),INDIRECT("'"&amp;$B51&amp;"'!$O$2:$JI$2"))</f>
        <v>90568.765771809689</v>
      </c>
      <c r="DN51" s="7" cm="1">
        <f t="array" aca="1" ref="DN51" ca="1">_xlfn.XLOOKUP(DN$50,INDIRECT("'"&amp;$B51&amp;"'!$O$1:$JI$1"),INDIRECT("'"&amp;$B51&amp;"'!$O$2:$JI$2"))</f>
        <v>90568.765771809689</v>
      </c>
      <c r="DO51" s="7" cm="1">
        <f t="array" aca="1" ref="DO51" ca="1">_xlfn.XLOOKUP(DO$50,INDIRECT("'"&amp;$B51&amp;"'!$O$1:$JI$1"),INDIRECT("'"&amp;$B51&amp;"'!$O$2:$JI$2"))</f>
        <v>90568.765771809689</v>
      </c>
      <c r="DP51" s="7" cm="1">
        <f t="array" aca="1" ref="DP51" ca="1">_xlfn.XLOOKUP(DP$50,INDIRECT("'"&amp;$B51&amp;"'!$O$1:$JI$1"),INDIRECT("'"&amp;$B51&amp;"'!$O$2:$JI$2"))</f>
        <v>90568.765771809689</v>
      </c>
      <c r="DQ51" s="7" cm="1">
        <f t="array" aca="1" ref="DQ51" ca="1">_xlfn.XLOOKUP(DQ$50,INDIRECT("'"&amp;$B51&amp;"'!$O$1:$JI$1"),INDIRECT("'"&amp;$B51&amp;"'!$O$2:$JI$2"))</f>
        <v>90568.765771809689</v>
      </c>
      <c r="DR51" s="7" cm="1">
        <f t="array" aca="1" ref="DR51" ca="1">_xlfn.XLOOKUP(DR$50,INDIRECT("'"&amp;$B51&amp;"'!$O$1:$JI$1"),INDIRECT("'"&amp;$B51&amp;"'!$O$2:$JI$2"))</f>
        <v>90568.765771809689</v>
      </c>
      <c r="DS51" s="7" cm="1">
        <f t="array" aca="1" ref="DS51" ca="1">_xlfn.XLOOKUP(DS$50,INDIRECT("'"&amp;$B51&amp;"'!$O$1:$JI$1"),INDIRECT("'"&amp;$B51&amp;"'!$O$2:$JI$2"))</f>
        <v>90568.765771809689</v>
      </c>
      <c r="DT51" s="7" cm="1">
        <f t="array" aca="1" ref="DT51" ca="1">_xlfn.XLOOKUP(DT$50,INDIRECT("'"&amp;$B51&amp;"'!$O$1:$JI$1"),INDIRECT("'"&amp;$B51&amp;"'!$O$2:$JI$2"))</f>
        <v>90568.765771809689</v>
      </c>
      <c r="DU51" s="7" cm="1">
        <f t="array" aca="1" ref="DU51" ca="1">_xlfn.XLOOKUP(DU$50,INDIRECT("'"&amp;$B51&amp;"'!$O$1:$JI$1"),INDIRECT("'"&amp;$B51&amp;"'!$O$2:$JI$2"))</f>
        <v>90568.765771809689</v>
      </c>
      <c r="DV51" s="7" cm="1">
        <f t="array" aca="1" ref="DV51" ca="1">_xlfn.XLOOKUP(DV$50,INDIRECT("'"&amp;$B51&amp;"'!$O$1:$JI$1"),INDIRECT("'"&amp;$B51&amp;"'!$O$2:$JI$2"))</f>
        <v>90568.765771809689</v>
      </c>
    </row>
    <row r="52" spans="2:126" s="28" customFormat="1" ht="14.45" hidden="1" customHeight="1" outlineLevel="1" x14ac:dyDescent="0.25">
      <c r="B52" s="27" t="str">
        <f>B17</f>
        <v>RIVIERA</v>
      </c>
      <c r="C52" s="115">
        <f t="shared" ref="C52:C55" ca="1" si="38">SUM(G52:DV52)</f>
        <v>6629465.5767531805</v>
      </c>
      <c r="D52" s="115"/>
      <c r="E52" s="116">
        <f ca="1">NPV($G$11,Resumo!G52:DV52)</f>
        <v>3770980.1965758651</v>
      </c>
      <c r="F52" s="116"/>
      <c r="G52" s="7" cm="1">
        <f t="array" aca="1" ref="G52" ca="1">_xlfn.XLOOKUP(G$50,INDIRECT("'"&amp;$B52&amp;"'!$O$1:$JI$1"),INDIRECT("'"&amp;$B52&amp;"'!$O$2:$JI$2"))</f>
        <v>11475</v>
      </c>
      <c r="H52" s="7" cm="1">
        <f t="array" aca="1" ref="H52" ca="1">_xlfn.XLOOKUP(H$50,INDIRECT("'"&amp;$B52&amp;"'!$O$1:$JI$1"),INDIRECT("'"&amp;$B52&amp;"'!$O$2:$JI$2"))</f>
        <v>17212.5</v>
      </c>
      <c r="I52" s="7" cm="1">
        <f t="array" aca="1" ref="I52" ca="1">_xlfn.XLOOKUP(I$50,INDIRECT("'"&amp;$B52&amp;"'!$O$1:$JI$1"),INDIRECT("'"&amp;$B52&amp;"'!$O$2:$JI$2"))</f>
        <v>22950</v>
      </c>
      <c r="J52" s="7" cm="1">
        <f t="array" aca="1" ref="J52" ca="1">_xlfn.XLOOKUP(J$50,INDIRECT("'"&amp;$B52&amp;"'!$O$1:$JI$1"),INDIRECT("'"&amp;$B52&amp;"'!$O$2:$JI$2"))</f>
        <v>28375.73447327382</v>
      </c>
      <c r="K52" s="7" cm="1">
        <f t="array" aca="1" ref="K52" ca="1">_xlfn.XLOOKUP(K$50,INDIRECT("'"&amp;$B52&amp;"'!$O$1:$JI$1"),INDIRECT("'"&amp;$B52&amp;"'!$O$2:$JI$2"))</f>
        <v>33801.46894654764</v>
      </c>
      <c r="L52" s="7" cm="1">
        <f t="array" aca="1" ref="L52" ca="1">_xlfn.XLOOKUP(L$50,INDIRECT("'"&amp;$B52&amp;"'!$O$1:$JI$1"),INDIRECT("'"&amp;$B52&amp;"'!$O$2:$JI$2"))</f>
        <v>39227.203419821453</v>
      </c>
      <c r="M52" s="7" cm="1">
        <f t="array" aca="1" ref="M52" ca="1">_xlfn.XLOOKUP(M$50,INDIRECT("'"&amp;$B52&amp;"'!$O$1:$JI$1"),INDIRECT("'"&amp;$B52&amp;"'!$O$2:$JI$2"))</f>
        <v>44652.937893095273</v>
      </c>
      <c r="N52" s="7" cm="1">
        <f t="array" aca="1" ref="N52" ca="1">_xlfn.XLOOKUP(N$50,INDIRECT("'"&amp;$B52&amp;"'!$O$1:$JI$1"),INDIRECT("'"&amp;$B52&amp;"'!$O$2:$JI$2"))</f>
        <v>50078.672366369094</v>
      </c>
      <c r="O52" s="7" cm="1">
        <f t="array" aca="1" ref="O52" ca="1">_xlfn.XLOOKUP(O$50,INDIRECT("'"&amp;$B52&amp;"'!$O$1:$JI$1"),INDIRECT("'"&amp;$B52&amp;"'!$O$2:$JI$2"))</f>
        <v>55504.406839642914</v>
      </c>
      <c r="P52" s="7" cm="1">
        <f t="array" aca="1" ref="P52" ca="1">_xlfn.XLOOKUP(P$50,INDIRECT("'"&amp;$B52&amp;"'!$O$1:$JI$1"),INDIRECT("'"&amp;$B52&amp;"'!$O$2:$JI$2"))</f>
        <v>58061.391312916734</v>
      </c>
      <c r="Q52" s="7" cm="1">
        <f t="array" aca="1" ref="Q52" ca="1">_xlfn.XLOOKUP(Q$50,INDIRECT("'"&amp;$B52&amp;"'!$O$1:$JI$1"),INDIRECT("'"&amp;$B52&amp;"'!$O$2:$JI$2"))</f>
        <v>57749.625786190554</v>
      </c>
      <c r="R52" s="7" cm="1">
        <f t="array" aca="1" ref="R52" ca="1">_xlfn.XLOOKUP(R$50,INDIRECT("'"&amp;$B52&amp;"'!$O$1:$JI$1"),INDIRECT("'"&amp;$B52&amp;"'!$O$2:$JI$2"))</f>
        <v>57437.860259464374</v>
      </c>
      <c r="S52" s="7" cm="1">
        <f t="array" aca="1" ref="S52" ca="1">_xlfn.XLOOKUP(S$50,INDIRECT("'"&amp;$B52&amp;"'!$O$1:$JI$1"),INDIRECT("'"&amp;$B52&amp;"'!$O$2:$JI$2"))</f>
        <v>57126.094732738195</v>
      </c>
      <c r="T52" s="7" cm="1">
        <f t="array" aca="1" ref="T52" ca="1">_xlfn.XLOOKUP(T$50,INDIRECT("'"&amp;$B52&amp;"'!$O$1:$JI$1"),INDIRECT("'"&amp;$B52&amp;"'!$O$2:$JI$2"))</f>
        <v>56970.211969375101</v>
      </c>
      <c r="U52" s="7" cm="1">
        <f t="array" aca="1" ref="U52" ca="1">_xlfn.XLOOKUP(U$50,INDIRECT("'"&amp;$B52&amp;"'!$O$1:$JI$1"),INDIRECT("'"&amp;$B52&amp;"'!$O$2:$JI$2"))</f>
        <v>56970.211969375101</v>
      </c>
      <c r="V52" s="7" cm="1">
        <f t="array" aca="1" ref="V52" ca="1">_xlfn.XLOOKUP(V$50,INDIRECT("'"&amp;$B52&amp;"'!$O$1:$JI$1"),INDIRECT("'"&amp;$B52&amp;"'!$O$2:$JI$2"))</f>
        <v>56970.211969375101</v>
      </c>
      <c r="W52" s="7" cm="1">
        <f t="array" aca="1" ref="W52" ca="1">_xlfn.XLOOKUP(W$50,INDIRECT("'"&amp;$B52&amp;"'!$O$1:$JI$1"),INDIRECT("'"&amp;$B52&amp;"'!$O$2:$JI$2"))</f>
        <v>56970.211969375101</v>
      </c>
      <c r="X52" s="7" cm="1">
        <f t="array" aca="1" ref="X52" ca="1">_xlfn.XLOOKUP(X$50,INDIRECT("'"&amp;$B52&amp;"'!$O$1:$JI$1"),INDIRECT("'"&amp;$B52&amp;"'!$O$2:$JI$2"))</f>
        <v>56970.211969375101</v>
      </c>
      <c r="Y52" s="7" cm="1">
        <f t="array" aca="1" ref="Y52" ca="1">_xlfn.XLOOKUP(Y$50,INDIRECT("'"&amp;$B52&amp;"'!$O$1:$JI$1"),INDIRECT("'"&amp;$B52&amp;"'!$O$2:$JI$2"))</f>
        <v>56970.211969375101</v>
      </c>
      <c r="Z52" s="7" cm="1">
        <f t="array" aca="1" ref="Z52" ca="1">_xlfn.XLOOKUP(Z$50,INDIRECT("'"&amp;$B52&amp;"'!$O$1:$JI$1"),INDIRECT("'"&amp;$B52&amp;"'!$O$2:$JI$2"))</f>
        <v>56970.211969375101</v>
      </c>
      <c r="AA52" s="7" cm="1">
        <f t="array" aca="1" ref="AA52" ca="1">_xlfn.XLOOKUP(AA$50,INDIRECT("'"&amp;$B52&amp;"'!$O$1:$JI$1"),INDIRECT("'"&amp;$B52&amp;"'!$O$2:$JI$2"))</f>
        <v>56970.211969375101</v>
      </c>
      <c r="AB52" s="7" cm="1">
        <f t="array" aca="1" ref="AB52" ca="1">_xlfn.XLOOKUP(AB$50,INDIRECT("'"&amp;$B52&amp;"'!$O$1:$JI$1"),INDIRECT("'"&amp;$B52&amp;"'!$O$2:$JI$2"))</f>
        <v>56970.211969375101</v>
      </c>
      <c r="AC52" s="7" cm="1">
        <f t="array" aca="1" ref="AC52" ca="1">_xlfn.XLOOKUP(AC$50,INDIRECT("'"&amp;$B52&amp;"'!$O$1:$JI$1"),INDIRECT("'"&amp;$B52&amp;"'!$O$2:$JI$2"))</f>
        <v>56970.211969375101</v>
      </c>
      <c r="AD52" s="7" cm="1">
        <f t="array" aca="1" ref="AD52" ca="1">_xlfn.XLOOKUP(AD$50,INDIRECT("'"&amp;$B52&amp;"'!$O$1:$JI$1"),INDIRECT("'"&amp;$B52&amp;"'!$O$2:$JI$2"))</f>
        <v>56970.211969375101</v>
      </c>
      <c r="AE52" s="7" cm="1">
        <f t="array" aca="1" ref="AE52" ca="1">_xlfn.XLOOKUP(AE$50,INDIRECT("'"&amp;$B52&amp;"'!$O$1:$JI$1"),INDIRECT("'"&amp;$B52&amp;"'!$O$2:$JI$2"))</f>
        <v>56970.211969375101</v>
      </c>
      <c r="AF52" s="7" cm="1">
        <f t="array" aca="1" ref="AF52" ca="1">_xlfn.XLOOKUP(AF$50,INDIRECT("'"&amp;$B52&amp;"'!$O$1:$JI$1"),INDIRECT("'"&amp;$B52&amp;"'!$O$2:$JI$2"))</f>
        <v>56970.211969375101</v>
      </c>
      <c r="AG52" s="7" cm="1">
        <f t="array" aca="1" ref="AG52" ca="1">_xlfn.XLOOKUP(AG$50,INDIRECT("'"&amp;$B52&amp;"'!$O$1:$JI$1"),INDIRECT("'"&amp;$B52&amp;"'!$O$2:$JI$2"))</f>
        <v>56970.211969375101</v>
      </c>
      <c r="AH52" s="7" cm="1">
        <f t="array" aca="1" ref="AH52" ca="1">_xlfn.XLOOKUP(AH$50,INDIRECT("'"&amp;$B52&amp;"'!$O$1:$JI$1"),INDIRECT("'"&amp;$B52&amp;"'!$O$2:$JI$2"))</f>
        <v>56970.211969375101</v>
      </c>
      <c r="AI52" s="7" cm="1">
        <f t="array" aca="1" ref="AI52" ca="1">_xlfn.XLOOKUP(AI$50,INDIRECT("'"&amp;$B52&amp;"'!$O$1:$JI$1"),INDIRECT("'"&amp;$B52&amp;"'!$O$2:$JI$2"))</f>
        <v>56970.211969375101</v>
      </c>
      <c r="AJ52" s="7" cm="1">
        <f t="array" aca="1" ref="AJ52" ca="1">_xlfn.XLOOKUP(AJ$50,INDIRECT("'"&amp;$B52&amp;"'!$O$1:$JI$1"),INDIRECT("'"&amp;$B52&amp;"'!$O$2:$JI$2"))</f>
        <v>56970.211969375101</v>
      </c>
      <c r="AK52" s="7" cm="1">
        <f t="array" aca="1" ref="AK52" ca="1">_xlfn.XLOOKUP(AK$50,INDIRECT("'"&amp;$B52&amp;"'!$O$1:$JI$1"),INDIRECT("'"&amp;$B52&amp;"'!$O$2:$JI$2"))</f>
        <v>56970.211969375101</v>
      </c>
      <c r="AL52" s="7" cm="1">
        <f t="array" aca="1" ref="AL52" ca="1">_xlfn.XLOOKUP(AL$50,INDIRECT("'"&amp;$B52&amp;"'!$O$1:$JI$1"),INDIRECT("'"&amp;$B52&amp;"'!$O$2:$JI$2"))</f>
        <v>56970.211969375101</v>
      </c>
      <c r="AM52" s="7" cm="1">
        <f t="array" aca="1" ref="AM52" ca="1">_xlfn.XLOOKUP(AM$50,INDIRECT("'"&amp;$B52&amp;"'!$O$1:$JI$1"),INDIRECT("'"&amp;$B52&amp;"'!$O$2:$JI$2"))</f>
        <v>56970.211969375101</v>
      </c>
      <c r="AN52" s="7" cm="1">
        <f t="array" aca="1" ref="AN52" ca="1">_xlfn.XLOOKUP(AN$50,INDIRECT("'"&amp;$B52&amp;"'!$O$1:$JI$1"),INDIRECT("'"&amp;$B52&amp;"'!$O$2:$JI$2"))</f>
        <v>56970.211969375101</v>
      </c>
      <c r="AO52" s="7" cm="1">
        <f t="array" aca="1" ref="AO52" ca="1">_xlfn.XLOOKUP(AO$50,INDIRECT("'"&amp;$B52&amp;"'!$O$1:$JI$1"),INDIRECT("'"&amp;$B52&amp;"'!$O$2:$JI$2"))</f>
        <v>56970.211969375101</v>
      </c>
      <c r="AP52" s="7" cm="1">
        <f t="array" aca="1" ref="AP52" ca="1">_xlfn.XLOOKUP(AP$50,INDIRECT("'"&amp;$B52&amp;"'!$O$1:$JI$1"),INDIRECT("'"&amp;$B52&amp;"'!$O$2:$JI$2"))</f>
        <v>56970.211969375101</v>
      </c>
      <c r="AQ52" s="7" cm="1">
        <f t="array" aca="1" ref="AQ52" ca="1">_xlfn.XLOOKUP(AQ$50,INDIRECT("'"&amp;$B52&amp;"'!$O$1:$JI$1"),INDIRECT("'"&amp;$B52&amp;"'!$O$2:$JI$2"))</f>
        <v>56970.211969375101</v>
      </c>
      <c r="AR52" s="7" cm="1">
        <f t="array" aca="1" ref="AR52" ca="1">_xlfn.XLOOKUP(AR$50,INDIRECT("'"&amp;$B52&amp;"'!$O$1:$JI$1"),INDIRECT("'"&amp;$B52&amp;"'!$O$2:$JI$2"))</f>
        <v>56970.211969375101</v>
      </c>
      <c r="AS52" s="7" cm="1">
        <f t="array" aca="1" ref="AS52" ca="1">_xlfn.XLOOKUP(AS$50,INDIRECT("'"&amp;$B52&amp;"'!$O$1:$JI$1"),INDIRECT("'"&amp;$B52&amp;"'!$O$2:$JI$2"))</f>
        <v>56970.211969375101</v>
      </c>
      <c r="AT52" s="7" cm="1">
        <f t="array" aca="1" ref="AT52" ca="1">_xlfn.XLOOKUP(AT$50,INDIRECT("'"&amp;$B52&amp;"'!$O$1:$JI$1"),INDIRECT("'"&amp;$B52&amp;"'!$O$2:$JI$2"))</f>
        <v>56970.211969375101</v>
      </c>
      <c r="AU52" s="7" cm="1">
        <f t="array" aca="1" ref="AU52" ca="1">_xlfn.XLOOKUP(AU$50,INDIRECT("'"&amp;$B52&amp;"'!$O$1:$JI$1"),INDIRECT("'"&amp;$B52&amp;"'!$O$2:$JI$2"))</f>
        <v>56970.211969375101</v>
      </c>
      <c r="AV52" s="7" cm="1">
        <f t="array" aca="1" ref="AV52" ca="1">_xlfn.XLOOKUP(AV$50,INDIRECT("'"&amp;$B52&amp;"'!$O$1:$JI$1"),INDIRECT("'"&amp;$B52&amp;"'!$O$2:$JI$2"))</f>
        <v>56970.211969375101</v>
      </c>
      <c r="AW52" s="7" cm="1">
        <f t="array" aca="1" ref="AW52" ca="1">_xlfn.XLOOKUP(AW$50,INDIRECT("'"&amp;$B52&amp;"'!$O$1:$JI$1"),INDIRECT("'"&amp;$B52&amp;"'!$O$2:$JI$2"))</f>
        <v>56970.211969375101</v>
      </c>
      <c r="AX52" s="7" cm="1">
        <f t="array" aca="1" ref="AX52" ca="1">_xlfn.XLOOKUP(AX$50,INDIRECT("'"&amp;$B52&amp;"'!$O$1:$JI$1"),INDIRECT("'"&amp;$B52&amp;"'!$O$2:$JI$2"))</f>
        <v>56970.211969375101</v>
      </c>
      <c r="AY52" s="7" cm="1">
        <f t="array" aca="1" ref="AY52" ca="1">_xlfn.XLOOKUP(AY$50,INDIRECT("'"&amp;$B52&amp;"'!$O$1:$JI$1"),INDIRECT("'"&amp;$B52&amp;"'!$O$2:$JI$2"))</f>
        <v>56970.211969375101</v>
      </c>
      <c r="AZ52" s="7" cm="1">
        <f t="array" aca="1" ref="AZ52" ca="1">_xlfn.XLOOKUP(AZ$50,INDIRECT("'"&amp;$B52&amp;"'!$O$1:$JI$1"),INDIRECT("'"&amp;$B52&amp;"'!$O$2:$JI$2"))</f>
        <v>56970.211969375101</v>
      </c>
      <c r="BA52" s="7" cm="1">
        <f t="array" aca="1" ref="BA52" ca="1">_xlfn.XLOOKUP(BA$50,INDIRECT("'"&amp;$B52&amp;"'!$O$1:$JI$1"),INDIRECT("'"&amp;$B52&amp;"'!$O$2:$JI$2"))</f>
        <v>56970.211969375101</v>
      </c>
      <c r="BB52" s="7" cm="1">
        <f t="array" aca="1" ref="BB52" ca="1">_xlfn.XLOOKUP(BB$50,INDIRECT("'"&amp;$B52&amp;"'!$O$1:$JI$1"),INDIRECT("'"&amp;$B52&amp;"'!$O$2:$JI$2"))</f>
        <v>56970.211969375101</v>
      </c>
      <c r="BC52" s="7" cm="1">
        <f t="array" aca="1" ref="BC52" ca="1">_xlfn.XLOOKUP(BC$50,INDIRECT("'"&amp;$B52&amp;"'!$O$1:$JI$1"),INDIRECT("'"&amp;$B52&amp;"'!$O$2:$JI$2"))</f>
        <v>56970.211969375101</v>
      </c>
      <c r="BD52" s="7" cm="1">
        <f t="array" aca="1" ref="BD52" ca="1">_xlfn.XLOOKUP(BD$50,INDIRECT("'"&amp;$B52&amp;"'!$O$1:$JI$1"),INDIRECT("'"&amp;$B52&amp;"'!$O$2:$JI$2"))</f>
        <v>56970.211969375101</v>
      </c>
      <c r="BE52" s="7" cm="1">
        <f t="array" aca="1" ref="BE52" ca="1">_xlfn.XLOOKUP(BE$50,INDIRECT("'"&amp;$B52&amp;"'!$O$1:$JI$1"),INDIRECT("'"&amp;$B52&amp;"'!$O$2:$JI$2"))</f>
        <v>56970.211969375101</v>
      </c>
      <c r="BF52" s="7" cm="1">
        <f t="array" aca="1" ref="BF52" ca="1">_xlfn.XLOOKUP(BF$50,INDIRECT("'"&amp;$B52&amp;"'!$O$1:$JI$1"),INDIRECT("'"&amp;$B52&amp;"'!$O$2:$JI$2"))</f>
        <v>56970.211969375101</v>
      </c>
      <c r="BG52" s="7" cm="1">
        <f t="array" aca="1" ref="BG52" ca="1">_xlfn.XLOOKUP(BG$50,INDIRECT("'"&amp;$B52&amp;"'!$O$1:$JI$1"),INDIRECT("'"&amp;$B52&amp;"'!$O$2:$JI$2"))</f>
        <v>56970.211969375101</v>
      </c>
      <c r="BH52" s="7" cm="1">
        <f t="array" aca="1" ref="BH52" ca="1">_xlfn.XLOOKUP(BH$50,INDIRECT("'"&amp;$B52&amp;"'!$O$1:$JI$1"),INDIRECT("'"&amp;$B52&amp;"'!$O$2:$JI$2"))</f>
        <v>56970.211969375101</v>
      </c>
      <c r="BI52" s="7" cm="1">
        <f t="array" aca="1" ref="BI52" ca="1">_xlfn.XLOOKUP(BI$50,INDIRECT("'"&amp;$B52&amp;"'!$O$1:$JI$1"),INDIRECT("'"&amp;$B52&amp;"'!$O$2:$JI$2"))</f>
        <v>56970.211969375101</v>
      </c>
      <c r="BJ52" s="7" cm="1">
        <f t="array" aca="1" ref="BJ52" ca="1">_xlfn.XLOOKUP(BJ$50,INDIRECT("'"&amp;$B52&amp;"'!$O$1:$JI$1"),INDIRECT("'"&amp;$B52&amp;"'!$O$2:$JI$2"))</f>
        <v>56970.211969375101</v>
      </c>
      <c r="BK52" s="7" cm="1">
        <f t="array" aca="1" ref="BK52" ca="1">_xlfn.XLOOKUP(BK$50,INDIRECT("'"&amp;$B52&amp;"'!$O$1:$JI$1"),INDIRECT("'"&amp;$B52&amp;"'!$O$2:$JI$2"))</f>
        <v>56970.211969375101</v>
      </c>
      <c r="BL52" s="7" cm="1">
        <f t="array" aca="1" ref="BL52" ca="1">_xlfn.XLOOKUP(BL$50,INDIRECT("'"&amp;$B52&amp;"'!$O$1:$JI$1"),INDIRECT("'"&amp;$B52&amp;"'!$O$2:$JI$2"))</f>
        <v>56970.211969375101</v>
      </c>
      <c r="BM52" s="7" cm="1">
        <f t="array" aca="1" ref="BM52" ca="1">_xlfn.XLOOKUP(BM$50,INDIRECT("'"&amp;$B52&amp;"'!$O$1:$JI$1"),INDIRECT("'"&amp;$B52&amp;"'!$O$2:$JI$2"))</f>
        <v>56970.211969375101</v>
      </c>
      <c r="BN52" s="7" cm="1">
        <f t="array" aca="1" ref="BN52" ca="1">_xlfn.XLOOKUP(BN$50,INDIRECT("'"&amp;$B52&amp;"'!$O$1:$JI$1"),INDIRECT("'"&amp;$B52&amp;"'!$O$2:$JI$2"))</f>
        <v>56970.211969375101</v>
      </c>
      <c r="BO52" s="7" cm="1">
        <f t="array" aca="1" ref="BO52" ca="1">_xlfn.XLOOKUP(BO$50,INDIRECT("'"&amp;$B52&amp;"'!$O$1:$JI$1"),INDIRECT("'"&amp;$B52&amp;"'!$O$2:$JI$2"))</f>
        <v>56970.211969375101</v>
      </c>
      <c r="BP52" s="7" cm="1">
        <f t="array" aca="1" ref="BP52" ca="1">_xlfn.XLOOKUP(BP$50,INDIRECT("'"&amp;$B52&amp;"'!$O$1:$JI$1"),INDIRECT("'"&amp;$B52&amp;"'!$O$2:$JI$2"))</f>
        <v>56970.211969375101</v>
      </c>
      <c r="BQ52" s="7" cm="1">
        <f t="array" aca="1" ref="BQ52" ca="1">_xlfn.XLOOKUP(BQ$50,INDIRECT("'"&amp;$B52&amp;"'!$O$1:$JI$1"),INDIRECT("'"&amp;$B52&amp;"'!$O$2:$JI$2"))</f>
        <v>56970.211969375101</v>
      </c>
      <c r="BR52" s="7" cm="1">
        <f t="array" aca="1" ref="BR52" ca="1">_xlfn.XLOOKUP(BR$50,INDIRECT("'"&amp;$B52&amp;"'!$O$1:$JI$1"),INDIRECT("'"&amp;$B52&amp;"'!$O$2:$JI$2"))</f>
        <v>56970.211969375101</v>
      </c>
      <c r="BS52" s="7" cm="1">
        <f t="array" aca="1" ref="BS52" ca="1">_xlfn.XLOOKUP(BS$50,INDIRECT("'"&amp;$B52&amp;"'!$O$1:$JI$1"),INDIRECT("'"&amp;$B52&amp;"'!$O$2:$JI$2"))</f>
        <v>56970.211969375101</v>
      </c>
      <c r="BT52" s="7" cm="1">
        <f t="array" aca="1" ref="BT52" ca="1">_xlfn.XLOOKUP(BT$50,INDIRECT("'"&amp;$B52&amp;"'!$O$1:$JI$1"),INDIRECT("'"&amp;$B52&amp;"'!$O$2:$JI$2"))</f>
        <v>56970.211969375101</v>
      </c>
      <c r="BU52" s="7" cm="1">
        <f t="array" aca="1" ref="BU52" ca="1">_xlfn.XLOOKUP(BU$50,INDIRECT("'"&amp;$B52&amp;"'!$O$1:$JI$1"),INDIRECT("'"&amp;$B52&amp;"'!$O$2:$JI$2"))</f>
        <v>56970.211969375101</v>
      </c>
      <c r="BV52" s="7" cm="1">
        <f t="array" aca="1" ref="BV52" ca="1">_xlfn.XLOOKUP(BV$50,INDIRECT("'"&amp;$B52&amp;"'!$O$1:$JI$1"),INDIRECT("'"&amp;$B52&amp;"'!$O$2:$JI$2"))</f>
        <v>56970.211969375101</v>
      </c>
      <c r="BW52" s="7" cm="1">
        <f t="array" aca="1" ref="BW52" ca="1">_xlfn.XLOOKUP(BW$50,INDIRECT("'"&amp;$B52&amp;"'!$O$1:$JI$1"),INDIRECT("'"&amp;$B52&amp;"'!$O$2:$JI$2"))</f>
        <v>56970.211969375101</v>
      </c>
      <c r="BX52" s="7" cm="1">
        <f t="array" aca="1" ref="BX52" ca="1">_xlfn.XLOOKUP(BX$50,INDIRECT("'"&amp;$B52&amp;"'!$O$1:$JI$1"),INDIRECT("'"&amp;$B52&amp;"'!$O$2:$JI$2"))</f>
        <v>56970.211969375101</v>
      </c>
      <c r="BY52" s="7" cm="1">
        <f t="array" aca="1" ref="BY52" ca="1">_xlfn.XLOOKUP(BY$50,INDIRECT("'"&amp;$B52&amp;"'!$O$1:$JI$1"),INDIRECT("'"&amp;$B52&amp;"'!$O$2:$JI$2"))</f>
        <v>56970.211969375101</v>
      </c>
      <c r="BZ52" s="7" cm="1">
        <f t="array" aca="1" ref="BZ52" ca="1">_xlfn.XLOOKUP(BZ$50,INDIRECT("'"&amp;$B52&amp;"'!$O$1:$JI$1"),INDIRECT("'"&amp;$B52&amp;"'!$O$2:$JI$2"))</f>
        <v>56970.211969375101</v>
      </c>
      <c r="CA52" s="7" cm="1">
        <f t="array" aca="1" ref="CA52" ca="1">_xlfn.XLOOKUP(CA$50,INDIRECT("'"&amp;$B52&amp;"'!$O$1:$JI$1"),INDIRECT("'"&amp;$B52&amp;"'!$O$2:$JI$2"))</f>
        <v>56970.211969375101</v>
      </c>
      <c r="CB52" s="7" cm="1">
        <f t="array" aca="1" ref="CB52" ca="1">_xlfn.XLOOKUP(CB$50,INDIRECT("'"&amp;$B52&amp;"'!$O$1:$JI$1"),INDIRECT("'"&amp;$B52&amp;"'!$O$2:$JI$2"))</f>
        <v>56970.211969375101</v>
      </c>
      <c r="CC52" s="7" cm="1">
        <f t="array" aca="1" ref="CC52" ca="1">_xlfn.XLOOKUP(CC$50,INDIRECT("'"&amp;$B52&amp;"'!$O$1:$JI$1"),INDIRECT("'"&amp;$B52&amp;"'!$O$2:$JI$2"))</f>
        <v>56970.211969375101</v>
      </c>
      <c r="CD52" s="7" cm="1">
        <f t="array" aca="1" ref="CD52" ca="1">_xlfn.XLOOKUP(CD$50,INDIRECT("'"&amp;$B52&amp;"'!$O$1:$JI$1"),INDIRECT("'"&amp;$B52&amp;"'!$O$2:$JI$2"))</f>
        <v>56970.211969375101</v>
      </c>
      <c r="CE52" s="7" cm="1">
        <f t="array" aca="1" ref="CE52" ca="1">_xlfn.XLOOKUP(CE$50,INDIRECT("'"&amp;$B52&amp;"'!$O$1:$JI$1"),INDIRECT("'"&amp;$B52&amp;"'!$O$2:$JI$2"))</f>
        <v>56970.211969375101</v>
      </c>
      <c r="CF52" s="7" cm="1">
        <f t="array" aca="1" ref="CF52" ca="1">_xlfn.XLOOKUP(CF$50,INDIRECT("'"&amp;$B52&amp;"'!$O$1:$JI$1"),INDIRECT("'"&amp;$B52&amp;"'!$O$2:$JI$2"))</f>
        <v>56970.211969375101</v>
      </c>
      <c r="CG52" s="7" cm="1">
        <f t="array" aca="1" ref="CG52" ca="1">_xlfn.XLOOKUP(CG$50,INDIRECT("'"&amp;$B52&amp;"'!$O$1:$JI$1"),INDIRECT("'"&amp;$B52&amp;"'!$O$2:$JI$2"))</f>
        <v>56970.211969375101</v>
      </c>
      <c r="CH52" s="7" cm="1">
        <f t="array" aca="1" ref="CH52" ca="1">_xlfn.XLOOKUP(CH$50,INDIRECT("'"&amp;$B52&amp;"'!$O$1:$JI$1"),INDIRECT("'"&amp;$B52&amp;"'!$O$2:$JI$2"))</f>
        <v>56970.211969375101</v>
      </c>
      <c r="CI52" s="7" cm="1">
        <f t="array" aca="1" ref="CI52" ca="1">_xlfn.XLOOKUP(CI$50,INDIRECT("'"&amp;$B52&amp;"'!$O$1:$JI$1"),INDIRECT("'"&amp;$B52&amp;"'!$O$2:$JI$2"))</f>
        <v>56970.211969375101</v>
      </c>
      <c r="CJ52" s="7" cm="1">
        <f t="array" aca="1" ref="CJ52" ca="1">_xlfn.XLOOKUP(CJ$50,INDIRECT("'"&amp;$B52&amp;"'!$O$1:$JI$1"),INDIRECT("'"&amp;$B52&amp;"'!$O$2:$JI$2"))</f>
        <v>56970.211969375101</v>
      </c>
      <c r="CK52" s="7" cm="1">
        <f t="array" aca="1" ref="CK52" ca="1">_xlfn.XLOOKUP(CK$50,INDIRECT("'"&amp;$B52&amp;"'!$O$1:$JI$1"),INDIRECT("'"&amp;$B52&amp;"'!$O$2:$JI$2"))</f>
        <v>56970.211969375101</v>
      </c>
      <c r="CL52" s="7" cm="1">
        <f t="array" aca="1" ref="CL52" ca="1">_xlfn.XLOOKUP(CL$50,INDIRECT("'"&amp;$B52&amp;"'!$O$1:$JI$1"),INDIRECT("'"&amp;$B52&amp;"'!$O$2:$JI$2"))</f>
        <v>56970.211969375101</v>
      </c>
      <c r="CM52" s="7" cm="1">
        <f t="array" aca="1" ref="CM52" ca="1">_xlfn.XLOOKUP(CM$50,INDIRECT("'"&amp;$B52&amp;"'!$O$1:$JI$1"),INDIRECT("'"&amp;$B52&amp;"'!$O$2:$JI$2"))</f>
        <v>56970.211969375101</v>
      </c>
      <c r="CN52" s="7" cm="1">
        <f t="array" aca="1" ref="CN52" ca="1">_xlfn.XLOOKUP(CN$50,INDIRECT("'"&amp;$B52&amp;"'!$O$1:$JI$1"),INDIRECT("'"&amp;$B52&amp;"'!$O$2:$JI$2"))</f>
        <v>56970.211969375101</v>
      </c>
      <c r="CO52" s="7" cm="1">
        <f t="array" aca="1" ref="CO52" ca="1">_xlfn.XLOOKUP(CO$50,INDIRECT("'"&amp;$B52&amp;"'!$O$1:$JI$1"),INDIRECT("'"&amp;$B52&amp;"'!$O$2:$JI$2"))</f>
        <v>56970.211969375101</v>
      </c>
      <c r="CP52" s="7" cm="1">
        <f t="array" aca="1" ref="CP52" ca="1">_xlfn.XLOOKUP(CP$50,INDIRECT("'"&amp;$B52&amp;"'!$O$1:$JI$1"),INDIRECT("'"&amp;$B52&amp;"'!$O$2:$JI$2"))</f>
        <v>56970.211969375101</v>
      </c>
      <c r="CQ52" s="7" cm="1">
        <f t="array" aca="1" ref="CQ52" ca="1">_xlfn.XLOOKUP(CQ$50,INDIRECT("'"&amp;$B52&amp;"'!$O$1:$JI$1"),INDIRECT("'"&amp;$B52&amp;"'!$O$2:$JI$2"))</f>
        <v>56970.211969375101</v>
      </c>
      <c r="CR52" s="7" cm="1">
        <f t="array" aca="1" ref="CR52" ca="1">_xlfn.XLOOKUP(CR$50,INDIRECT("'"&amp;$B52&amp;"'!$O$1:$JI$1"),INDIRECT("'"&amp;$B52&amp;"'!$O$2:$JI$2"))</f>
        <v>56970.211969375101</v>
      </c>
      <c r="CS52" s="7" cm="1">
        <f t="array" aca="1" ref="CS52" ca="1">_xlfn.XLOOKUP(CS$50,INDIRECT("'"&amp;$B52&amp;"'!$O$1:$JI$1"),INDIRECT("'"&amp;$B52&amp;"'!$O$2:$JI$2"))</f>
        <v>56970.211969375101</v>
      </c>
      <c r="CT52" s="7" cm="1">
        <f t="array" aca="1" ref="CT52" ca="1">_xlfn.XLOOKUP(CT$50,INDIRECT("'"&amp;$B52&amp;"'!$O$1:$JI$1"),INDIRECT("'"&amp;$B52&amp;"'!$O$2:$JI$2"))</f>
        <v>56970.211969375101</v>
      </c>
      <c r="CU52" s="7" cm="1">
        <f t="array" aca="1" ref="CU52" ca="1">_xlfn.XLOOKUP(CU$50,INDIRECT("'"&amp;$B52&amp;"'!$O$1:$JI$1"),INDIRECT("'"&amp;$B52&amp;"'!$O$2:$JI$2"))</f>
        <v>56970.211969375101</v>
      </c>
      <c r="CV52" s="7" cm="1">
        <f t="array" aca="1" ref="CV52" ca="1">_xlfn.XLOOKUP(CV$50,INDIRECT("'"&amp;$B52&amp;"'!$O$1:$JI$1"),INDIRECT("'"&amp;$B52&amp;"'!$O$2:$JI$2"))</f>
        <v>56970.211969375101</v>
      </c>
      <c r="CW52" s="7" cm="1">
        <f t="array" aca="1" ref="CW52" ca="1">_xlfn.XLOOKUP(CW$50,INDIRECT("'"&amp;$B52&amp;"'!$O$1:$JI$1"),INDIRECT("'"&amp;$B52&amp;"'!$O$2:$JI$2"))</f>
        <v>56970.211969375101</v>
      </c>
      <c r="CX52" s="7" cm="1">
        <f t="array" aca="1" ref="CX52" ca="1">_xlfn.XLOOKUP(CX$50,INDIRECT("'"&amp;$B52&amp;"'!$O$1:$JI$1"),INDIRECT("'"&amp;$B52&amp;"'!$O$2:$JI$2"))</f>
        <v>56970.211969375101</v>
      </c>
      <c r="CY52" s="7" cm="1">
        <f t="array" aca="1" ref="CY52" ca="1">_xlfn.XLOOKUP(CY$50,INDIRECT("'"&amp;$B52&amp;"'!$O$1:$JI$1"),INDIRECT("'"&amp;$B52&amp;"'!$O$2:$JI$2"))</f>
        <v>56970.211969375101</v>
      </c>
      <c r="CZ52" s="7" cm="1">
        <f t="array" aca="1" ref="CZ52" ca="1">_xlfn.XLOOKUP(CZ$50,INDIRECT("'"&amp;$B52&amp;"'!$O$1:$JI$1"),INDIRECT("'"&amp;$B52&amp;"'!$O$2:$JI$2"))</f>
        <v>56970.211969375101</v>
      </c>
      <c r="DA52" s="7" cm="1">
        <f t="array" aca="1" ref="DA52" ca="1">_xlfn.XLOOKUP(DA$50,INDIRECT("'"&amp;$B52&amp;"'!$O$1:$JI$1"),INDIRECT("'"&amp;$B52&amp;"'!$O$2:$JI$2"))</f>
        <v>56970.211969375101</v>
      </c>
      <c r="DB52" s="7" cm="1">
        <f t="array" aca="1" ref="DB52" ca="1">_xlfn.XLOOKUP(DB$50,INDIRECT("'"&amp;$B52&amp;"'!$O$1:$JI$1"),INDIRECT("'"&amp;$B52&amp;"'!$O$2:$JI$2"))</f>
        <v>56970.211969375101</v>
      </c>
      <c r="DC52" s="7" cm="1">
        <f t="array" aca="1" ref="DC52" ca="1">_xlfn.XLOOKUP(DC$50,INDIRECT("'"&amp;$B52&amp;"'!$O$1:$JI$1"),INDIRECT("'"&amp;$B52&amp;"'!$O$2:$JI$2"))</f>
        <v>56970.211969375101</v>
      </c>
      <c r="DD52" s="7" cm="1">
        <f t="array" aca="1" ref="DD52" ca="1">_xlfn.XLOOKUP(DD$50,INDIRECT("'"&amp;$B52&amp;"'!$O$1:$JI$1"),INDIRECT("'"&amp;$B52&amp;"'!$O$2:$JI$2"))</f>
        <v>56970.211969375101</v>
      </c>
      <c r="DE52" s="7" cm="1">
        <f t="array" aca="1" ref="DE52" ca="1">_xlfn.XLOOKUP(DE$50,INDIRECT("'"&amp;$B52&amp;"'!$O$1:$JI$1"),INDIRECT("'"&amp;$B52&amp;"'!$O$2:$JI$2"))</f>
        <v>56970.211969375101</v>
      </c>
      <c r="DF52" s="7" cm="1">
        <f t="array" aca="1" ref="DF52" ca="1">_xlfn.XLOOKUP(DF$50,INDIRECT("'"&amp;$B52&amp;"'!$O$1:$JI$1"),INDIRECT("'"&amp;$B52&amp;"'!$O$2:$JI$2"))</f>
        <v>56970.211969375101</v>
      </c>
      <c r="DG52" s="7" cm="1">
        <f t="array" aca="1" ref="DG52" ca="1">_xlfn.XLOOKUP(DG$50,INDIRECT("'"&amp;$B52&amp;"'!$O$1:$JI$1"),INDIRECT("'"&amp;$B52&amp;"'!$O$2:$JI$2"))</f>
        <v>56970.211969375101</v>
      </c>
      <c r="DH52" s="7" cm="1">
        <f t="array" aca="1" ref="DH52" ca="1">_xlfn.XLOOKUP(DH$50,INDIRECT("'"&amp;$B52&amp;"'!$O$1:$JI$1"),INDIRECT("'"&amp;$B52&amp;"'!$O$2:$JI$2"))</f>
        <v>56970.211969375101</v>
      </c>
      <c r="DI52" s="7" cm="1">
        <f t="array" aca="1" ref="DI52" ca="1">_xlfn.XLOOKUP(DI$50,INDIRECT("'"&amp;$B52&amp;"'!$O$1:$JI$1"),INDIRECT("'"&amp;$B52&amp;"'!$O$2:$JI$2"))</f>
        <v>56970.211969375101</v>
      </c>
      <c r="DJ52" s="7" cm="1">
        <f t="array" aca="1" ref="DJ52" ca="1">_xlfn.XLOOKUP(DJ$50,INDIRECT("'"&amp;$B52&amp;"'!$O$1:$JI$1"),INDIRECT("'"&amp;$B52&amp;"'!$O$2:$JI$2"))</f>
        <v>56970.211969375101</v>
      </c>
      <c r="DK52" s="7" cm="1">
        <f t="array" aca="1" ref="DK52" ca="1">_xlfn.XLOOKUP(DK$50,INDIRECT("'"&amp;$B52&amp;"'!$O$1:$JI$1"),INDIRECT("'"&amp;$B52&amp;"'!$O$2:$JI$2"))</f>
        <v>56970.211969375101</v>
      </c>
      <c r="DL52" s="7" cm="1">
        <f t="array" aca="1" ref="DL52" ca="1">_xlfn.XLOOKUP(DL$50,INDIRECT("'"&amp;$B52&amp;"'!$O$1:$JI$1"),INDIRECT("'"&amp;$B52&amp;"'!$O$2:$JI$2"))</f>
        <v>56970.211969375101</v>
      </c>
      <c r="DM52" s="7" cm="1">
        <f t="array" aca="1" ref="DM52" ca="1">_xlfn.XLOOKUP(DM$50,INDIRECT("'"&amp;$B52&amp;"'!$O$1:$JI$1"),INDIRECT("'"&amp;$B52&amp;"'!$O$2:$JI$2"))</f>
        <v>56970.211969375101</v>
      </c>
      <c r="DN52" s="7" cm="1">
        <f t="array" aca="1" ref="DN52" ca="1">_xlfn.XLOOKUP(DN$50,INDIRECT("'"&amp;$B52&amp;"'!$O$1:$JI$1"),INDIRECT("'"&amp;$B52&amp;"'!$O$2:$JI$2"))</f>
        <v>56970.211969375101</v>
      </c>
      <c r="DO52" s="7" cm="1">
        <f t="array" aca="1" ref="DO52" ca="1">_xlfn.XLOOKUP(DO$50,INDIRECT("'"&amp;$B52&amp;"'!$O$1:$JI$1"),INDIRECT("'"&amp;$B52&amp;"'!$O$2:$JI$2"))</f>
        <v>56970.211969375101</v>
      </c>
      <c r="DP52" s="7" cm="1">
        <f t="array" aca="1" ref="DP52" ca="1">_xlfn.XLOOKUP(DP$50,INDIRECT("'"&amp;$B52&amp;"'!$O$1:$JI$1"),INDIRECT("'"&amp;$B52&amp;"'!$O$2:$JI$2"))</f>
        <v>56970.211969375101</v>
      </c>
      <c r="DQ52" s="7" cm="1">
        <f t="array" aca="1" ref="DQ52" ca="1">_xlfn.XLOOKUP(DQ$50,INDIRECT("'"&amp;$B52&amp;"'!$O$1:$JI$1"),INDIRECT("'"&amp;$B52&amp;"'!$O$2:$JI$2"))</f>
        <v>56970.211969375101</v>
      </c>
      <c r="DR52" s="7" cm="1">
        <f t="array" aca="1" ref="DR52" ca="1">_xlfn.XLOOKUP(DR$50,INDIRECT("'"&amp;$B52&amp;"'!$O$1:$JI$1"),INDIRECT("'"&amp;$B52&amp;"'!$O$2:$JI$2"))</f>
        <v>56970.211969375101</v>
      </c>
      <c r="DS52" s="7" cm="1">
        <f t="array" aca="1" ref="DS52" ca="1">_xlfn.XLOOKUP(DS$50,INDIRECT("'"&amp;$B52&amp;"'!$O$1:$JI$1"),INDIRECT("'"&amp;$B52&amp;"'!$O$2:$JI$2"))</f>
        <v>56970.211969375101</v>
      </c>
      <c r="DT52" s="7" cm="1">
        <f t="array" aca="1" ref="DT52" ca="1">_xlfn.XLOOKUP(DT$50,INDIRECT("'"&amp;$B52&amp;"'!$O$1:$JI$1"),INDIRECT("'"&amp;$B52&amp;"'!$O$2:$JI$2"))</f>
        <v>56970.211969375101</v>
      </c>
      <c r="DU52" s="7" cm="1">
        <f t="array" aca="1" ref="DU52" ca="1">_xlfn.XLOOKUP(DU$50,INDIRECT("'"&amp;$B52&amp;"'!$O$1:$JI$1"),INDIRECT("'"&amp;$B52&amp;"'!$O$2:$JI$2"))</f>
        <v>56970.211969375101</v>
      </c>
      <c r="DV52" s="7" cm="1">
        <f t="array" aca="1" ref="DV52" ca="1">_xlfn.XLOOKUP(DV$50,INDIRECT("'"&amp;$B52&amp;"'!$O$1:$JI$1"),INDIRECT("'"&amp;$B52&amp;"'!$O$2:$JI$2"))</f>
        <v>56970.211969375101</v>
      </c>
    </row>
    <row r="53" spans="2:126" s="28" customFormat="1" ht="14.45" hidden="1" customHeight="1" outlineLevel="1" x14ac:dyDescent="0.25">
      <c r="B53" s="27" t="str">
        <f>B18</f>
        <v>NATURA</v>
      </c>
      <c r="C53" s="115">
        <f t="shared" ca="1" si="38"/>
        <v>363213.48899241112</v>
      </c>
      <c r="D53" s="115"/>
      <c r="E53" s="116">
        <f ca="1">NPV($G$11,Resumo!G53:DV53)</f>
        <v>211195.26818533073</v>
      </c>
      <c r="F53" s="116"/>
      <c r="G53" s="7" cm="1">
        <f t="array" aca="1" ref="G53" ca="1">_xlfn.XLOOKUP(G$50,INDIRECT("'"&amp;$B53&amp;"'!$O$1:$JI$1"),INDIRECT("'"&amp;$B53&amp;"'!$O$2:$JI$2"))</f>
        <v>3196.1081250000002</v>
      </c>
      <c r="H53" s="7" cm="1">
        <f t="array" aca="1" ref="H53" ca="1">_xlfn.XLOOKUP(H$50,INDIRECT("'"&amp;$B53&amp;"'!$O$1:$JI$1"),INDIRECT("'"&amp;$B53&amp;"'!$O$2:$JI$2"))</f>
        <v>3196.1081250000002</v>
      </c>
      <c r="I53" s="7" cm="1">
        <f t="array" aca="1" ref="I53" ca="1">_xlfn.XLOOKUP(I$50,INDIRECT("'"&amp;$B53&amp;"'!$O$1:$JI$1"),INDIRECT("'"&amp;$B53&amp;"'!$O$2:$JI$2"))</f>
        <v>3196.1081250000002</v>
      </c>
      <c r="J53" s="7" cm="1">
        <f t="array" aca="1" ref="J53" ca="1">_xlfn.XLOOKUP(J$50,INDIRECT("'"&amp;$B53&amp;"'!$O$1:$JI$1"),INDIRECT("'"&amp;$B53&amp;"'!$O$2:$JI$2"))</f>
        <v>3022.4373044223171</v>
      </c>
      <c r="K53" s="7" cm="1">
        <f t="array" aca="1" ref="K53" ca="1">_xlfn.XLOOKUP(K$50,INDIRECT("'"&amp;$B53&amp;"'!$O$1:$JI$1"),INDIRECT("'"&amp;$B53&amp;"'!$O$2:$JI$2"))</f>
        <v>3022.4373044223171</v>
      </c>
      <c r="L53" s="7" cm="1">
        <f t="array" aca="1" ref="L53" ca="1">_xlfn.XLOOKUP(L$50,INDIRECT("'"&amp;$B53&amp;"'!$O$1:$JI$1"),INDIRECT("'"&amp;$B53&amp;"'!$O$2:$JI$2"))</f>
        <v>3022.4373044223171</v>
      </c>
      <c r="M53" s="7" cm="1">
        <f t="array" aca="1" ref="M53" ca="1">_xlfn.XLOOKUP(M$50,INDIRECT("'"&amp;$B53&amp;"'!$O$1:$JI$1"),INDIRECT("'"&amp;$B53&amp;"'!$O$2:$JI$2"))</f>
        <v>3022.4373044223171</v>
      </c>
      <c r="N53" s="7" cm="1">
        <f t="array" aca="1" ref="N53" ca="1">_xlfn.XLOOKUP(N$50,INDIRECT("'"&amp;$B53&amp;"'!$O$1:$JI$1"),INDIRECT("'"&amp;$B53&amp;"'!$O$2:$JI$2"))</f>
        <v>3022.4373044223171</v>
      </c>
      <c r="O53" s="7" cm="1">
        <f t="array" aca="1" ref="O53" ca="1">_xlfn.XLOOKUP(O$50,INDIRECT("'"&amp;$B53&amp;"'!$O$1:$JI$1"),INDIRECT("'"&amp;$B53&amp;"'!$O$2:$JI$2"))</f>
        <v>3022.4373044223171</v>
      </c>
      <c r="P53" s="7" cm="1">
        <f t="array" aca="1" ref="P53" ca="1">_xlfn.XLOOKUP(P$50,INDIRECT("'"&amp;$B53&amp;"'!$O$1:$JI$1"),INDIRECT("'"&amp;$B53&amp;"'!$O$2:$JI$2"))</f>
        <v>3022.4373044223171</v>
      </c>
      <c r="Q53" s="7" cm="1">
        <f t="array" aca="1" ref="Q53" ca="1">_xlfn.XLOOKUP(Q$50,INDIRECT("'"&amp;$B53&amp;"'!$O$1:$JI$1"),INDIRECT("'"&amp;$B53&amp;"'!$O$2:$JI$2"))</f>
        <v>3022.4373044223171</v>
      </c>
      <c r="R53" s="7" cm="1">
        <f t="array" aca="1" ref="R53" ca="1">_xlfn.XLOOKUP(R$50,INDIRECT("'"&amp;$B53&amp;"'!$O$1:$JI$1"),INDIRECT("'"&amp;$B53&amp;"'!$O$2:$JI$2"))</f>
        <v>3022.4373044223171</v>
      </c>
      <c r="S53" s="7" cm="1">
        <f t="array" aca="1" ref="S53" ca="1">_xlfn.XLOOKUP(S$50,INDIRECT("'"&amp;$B53&amp;"'!$O$1:$JI$1"),INDIRECT("'"&amp;$B53&amp;"'!$O$2:$JI$2"))</f>
        <v>3022.4373044223171</v>
      </c>
      <c r="T53" s="7" cm="1">
        <f t="array" aca="1" ref="T53" ca="1">_xlfn.XLOOKUP(T$50,INDIRECT("'"&amp;$B53&amp;"'!$O$1:$JI$1"),INDIRECT("'"&amp;$B53&amp;"'!$O$2:$JI$2"))</f>
        <v>3022.4373044223171</v>
      </c>
      <c r="U53" s="7" cm="1">
        <f t="array" aca="1" ref="U53" ca="1">_xlfn.XLOOKUP(U$50,INDIRECT("'"&amp;$B53&amp;"'!$O$1:$JI$1"),INDIRECT("'"&amp;$B53&amp;"'!$O$2:$JI$2"))</f>
        <v>3022.4373044223171</v>
      </c>
      <c r="V53" s="7" cm="1">
        <f t="array" aca="1" ref="V53" ca="1">_xlfn.XLOOKUP(V$50,INDIRECT("'"&amp;$B53&amp;"'!$O$1:$JI$1"),INDIRECT("'"&amp;$B53&amp;"'!$O$2:$JI$2"))</f>
        <v>3022.4373044223171</v>
      </c>
      <c r="W53" s="7" cm="1">
        <f t="array" aca="1" ref="W53" ca="1">_xlfn.XLOOKUP(W$50,INDIRECT("'"&amp;$B53&amp;"'!$O$1:$JI$1"),INDIRECT("'"&amp;$B53&amp;"'!$O$2:$JI$2"))</f>
        <v>3022.4373044223171</v>
      </c>
      <c r="X53" s="7" cm="1">
        <f t="array" aca="1" ref="X53" ca="1">_xlfn.XLOOKUP(X$50,INDIRECT("'"&amp;$B53&amp;"'!$O$1:$JI$1"),INDIRECT("'"&amp;$B53&amp;"'!$O$2:$JI$2"))</f>
        <v>3022.4373044223171</v>
      </c>
      <c r="Y53" s="7" cm="1">
        <f t="array" aca="1" ref="Y53" ca="1">_xlfn.XLOOKUP(Y$50,INDIRECT("'"&amp;$B53&amp;"'!$O$1:$JI$1"),INDIRECT("'"&amp;$B53&amp;"'!$O$2:$JI$2"))</f>
        <v>3022.4373044223171</v>
      </c>
      <c r="Z53" s="7" cm="1">
        <f t="array" aca="1" ref="Z53" ca="1">_xlfn.XLOOKUP(Z$50,INDIRECT("'"&amp;$B53&amp;"'!$O$1:$JI$1"),INDIRECT("'"&amp;$B53&amp;"'!$O$2:$JI$2"))</f>
        <v>3022.4373044223171</v>
      </c>
      <c r="AA53" s="7" cm="1">
        <f t="array" aca="1" ref="AA53" ca="1">_xlfn.XLOOKUP(AA$50,INDIRECT("'"&amp;$B53&amp;"'!$O$1:$JI$1"),INDIRECT("'"&amp;$B53&amp;"'!$O$2:$JI$2"))</f>
        <v>3022.4373044223171</v>
      </c>
      <c r="AB53" s="7" cm="1">
        <f t="array" aca="1" ref="AB53" ca="1">_xlfn.XLOOKUP(AB$50,INDIRECT("'"&amp;$B53&amp;"'!$O$1:$JI$1"),INDIRECT("'"&amp;$B53&amp;"'!$O$2:$JI$2"))</f>
        <v>3022.4373044223171</v>
      </c>
      <c r="AC53" s="7" cm="1">
        <f t="array" aca="1" ref="AC53" ca="1">_xlfn.XLOOKUP(AC$50,INDIRECT("'"&amp;$B53&amp;"'!$O$1:$JI$1"),INDIRECT("'"&amp;$B53&amp;"'!$O$2:$JI$2"))</f>
        <v>3022.4373044223171</v>
      </c>
      <c r="AD53" s="7" cm="1">
        <f t="array" aca="1" ref="AD53" ca="1">_xlfn.XLOOKUP(AD$50,INDIRECT("'"&amp;$B53&amp;"'!$O$1:$JI$1"),INDIRECT("'"&amp;$B53&amp;"'!$O$2:$JI$2"))</f>
        <v>3022.4373044223171</v>
      </c>
      <c r="AE53" s="7" cm="1">
        <f t="array" aca="1" ref="AE53" ca="1">_xlfn.XLOOKUP(AE$50,INDIRECT("'"&amp;$B53&amp;"'!$O$1:$JI$1"),INDIRECT("'"&amp;$B53&amp;"'!$O$2:$JI$2"))</f>
        <v>3022.4373044223171</v>
      </c>
      <c r="AF53" s="7" cm="1">
        <f t="array" aca="1" ref="AF53" ca="1">_xlfn.XLOOKUP(AF$50,INDIRECT("'"&amp;$B53&amp;"'!$O$1:$JI$1"),INDIRECT("'"&amp;$B53&amp;"'!$O$2:$JI$2"))</f>
        <v>3022.4373044223171</v>
      </c>
      <c r="AG53" s="7" cm="1">
        <f t="array" aca="1" ref="AG53" ca="1">_xlfn.XLOOKUP(AG$50,INDIRECT("'"&amp;$B53&amp;"'!$O$1:$JI$1"),INDIRECT("'"&amp;$B53&amp;"'!$O$2:$JI$2"))</f>
        <v>3022.4373044223171</v>
      </c>
      <c r="AH53" s="7" cm="1">
        <f t="array" aca="1" ref="AH53" ca="1">_xlfn.XLOOKUP(AH$50,INDIRECT("'"&amp;$B53&amp;"'!$O$1:$JI$1"),INDIRECT("'"&amp;$B53&amp;"'!$O$2:$JI$2"))</f>
        <v>3022.4373044223171</v>
      </c>
      <c r="AI53" s="7" cm="1">
        <f t="array" aca="1" ref="AI53" ca="1">_xlfn.XLOOKUP(AI$50,INDIRECT("'"&amp;$B53&amp;"'!$O$1:$JI$1"),INDIRECT("'"&amp;$B53&amp;"'!$O$2:$JI$2"))</f>
        <v>3022.4373044223171</v>
      </c>
      <c r="AJ53" s="7" cm="1">
        <f t="array" aca="1" ref="AJ53" ca="1">_xlfn.XLOOKUP(AJ$50,INDIRECT("'"&amp;$B53&amp;"'!$O$1:$JI$1"),INDIRECT("'"&amp;$B53&amp;"'!$O$2:$JI$2"))</f>
        <v>3022.4373044223171</v>
      </c>
      <c r="AK53" s="7" cm="1">
        <f t="array" aca="1" ref="AK53" ca="1">_xlfn.XLOOKUP(AK$50,INDIRECT("'"&amp;$B53&amp;"'!$O$1:$JI$1"),INDIRECT("'"&amp;$B53&amp;"'!$O$2:$JI$2"))</f>
        <v>3022.4373044223171</v>
      </c>
      <c r="AL53" s="7" cm="1">
        <f t="array" aca="1" ref="AL53" ca="1">_xlfn.XLOOKUP(AL$50,INDIRECT("'"&amp;$B53&amp;"'!$O$1:$JI$1"),INDIRECT("'"&amp;$B53&amp;"'!$O$2:$JI$2"))</f>
        <v>3022.4373044223171</v>
      </c>
      <c r="AM53" s="7" cm="1">
        <f t="array" aca="1" ref="AM53" ca="1">_xlfn.XLOOKUP(AM$50,INDIRECT("'"&amp;$B53&amp;"'!$O$1:$JI$1"),INDIRECT("'"&amp;$B53&amp;"'!$O$2:$JI$2"))</f>
        <v>3022.4373044223171</v>
      </c>
      <c r="AN53" s="7" cm="1">
        <f t="array" aca="1" ref="AN53" ca="1">_xlfn.XLOOKUP(AN$50,INDIRECT("'"&amp;$B53&amp;"'!$O$1:$JI$1"),INDIRECT("'"&amp;$B53&amp;"'!$O$2:$JI$2"))</f>
        <v>3022.4373044223171</v>
      </c>
      <c r="AO53" s="7" cm="1">
        <f t="array" aca="1" ref="AO53" ca="1">_xlfn.XLOOKUP(AO$50,INDIRECT("'"&amp;$B53&amp;"'!$O$1:$JI$1"),INDIRECT("'"&amp;$B53&amp;"'!$O$2:$JI$2"))</f>
        <v>3022.4373044223171</v>
      </c>
      <c r="AP53" s="7" cm="1">
        <f t="array" aca="1" ref="AP53" ca="1">_xlfn.XLOOKUP(AP$50,INDIRECT("'"&amp;$B53&amp;"'!$O$1:$JI$1"),INDIRECT("'"&amp;$B53&amp;"'!$O$2:$JI$2"))</f>
        <v>3022.4373044223171</v>
      </c>
      <c r="AQ53" s="7" cm="1">
        <f t="array" aca="1" ref="AQ53" ca="1">_xlfn.XLOOKUP(AQ$50,INDIRECT("'"&amp;$B53&amp;"'!$O$1:$JI$1"),INDIRECT("'"&amp;$B53&amp;"'!$O$2:$JI$2"))</f>
        <v>3022.4373044223171</v>
      </c>
      <c r="AR53" s="7" cm="1">
        <f t="array" aca="1" ref="AR53" ca="1">_xlfn.XLOOKUP(AR$50,INDIRECT("'"&amp;$B53&amp;"'!$O$1:$JI$1"),INDIRECT("'"&amp;$B53&amp;"'!$O$2:$JI$2"))</f>
        <v>3022.4373044223171</v>
      </c>
      <c r="AS53" s="7" cm="1">
        <f t="array" aca="1" ref="AS53" ca="1">_xlfn.XLOOKUP(AS$50,INDIRECT("'"&amp;$B53&amp;"'!$O$1:$JI$1"),INDIRECT("'"&amp;$B53&amp;"'!$O$2:$JI$2"))</f>
        <v>3022.4373044223171</v>
      </c>
      <c r="AT53" s="7" cm="1">
        <f t="array" aca="1" ref="AT53" ca="1">_xlfn.XLOOKUP(AT$50,INDIRECT("'"&amp;$B53&amp;"'!$O$1:$JI$1"),INDIRECT("'"&amp;$B53&amp;"'!$O$2:$JI$2"))</f>
        <v>3022.4373044223171</v>
      </c>
      <c r="AU53" s="7" cm="1">
        <f t="array" aca="1" ref="AU53" ca="1">_xlfn.XLOOKUP(AU$50,INDIRECT("'"&amp;$B53&amp;"'!$O$1:$JI$1"),INDIRECT("'"&amp;$B53&amp;"'!$O$2:$JI$2"))</f>
        <v>3022.4373044223171</v>
      </c>
      <c r="AV53" s="7" cm="1">
        <f t="array" aca="1" ref="AV53" ca="1">_xlfn.XLOOKUP(AV$50,INDIRECT("'"&amp;$B53&amp;"'!$O$1:$JI$1"),INDIRECT("'"&amp;$B53&amp;"'!$O$2:$JI$2"))</f>
        <v>3022.4373044223171</v>
      </c>
      <c r="AW53" s="7" cm="1">
        <f t="array" aca="1" ref="AW53" ca="1">_xlfn.XLOOKUP(AW$50,INDIRECT("'"&amp;$B53&amp;"'!$O$1:$JI$1"),INDIRECT("'"&amp;$B53&amp;"'!$O$2:$JI$2"))</f>
        <v>3022.4373044223171</v>
      </c>
      <c r="AX53" s="7" cm="1">
        <f t="array" aca="1" ref="AX53" ca="1">_xlfn.XLOOKUP(AX$50,INDIRECT("'"&amp;$B53&amp;"'!$O$1:$JI$1"),INDIRECT("'"&amp;$B53&amp;"'!$O$2:$JI$2"))</f>
        <v>3022.4373044223171</v>
      </c>
      <c r="AY53" s="7" cm="1">
        <f t="array" aca="1" ref="AY53" ca="1">_xlfn.XLOOKUP(AY$50,INDIRECT("'"&amp;$B53&amp;"'!$O$1:$JI$1"),INDIRECT("'"&amp;$B53&amp;"'!$O$2:$JI$2"))</f>
        <v>3022.4373044223171</v>
      </c>
      <c r="AZ53" s="7" cm="1">
        <f t="array" aca="1" ref="AZ53" ca="1">_xlfn.XLOOKUP(AZ$50,INDIRECT("'"&amp;$B53&amp;"'!$O$1:$JI$1"),INDIRECT("'"&amp;$B53&amp;"'!$O$2:$JI$2"))</f>
        <v>3022.4373044223171</v>
      </c>
      <c r="BA53" s="7" cm="1">
        <f t="array" aca="1" ref="BA53" ca="1">_xlfn.XLOOKUP(BA$50,INDIRECT("'"&amp;$B53&amp;"'!$O$1:$JI$1"),INDIRECT("'"&amp;$B53&amp;"'!$O$2:$JI$2"))</f>
        <v>3022.4373044223171</v>
      </c>
      <c r="BB53" s="7" cm="1">
        <f t="array" aca="1" ref="BB53" ca="1">_xlfn.XLOOKUP(BB$50,INDIRECT("'"&amp;$B53&amp;"'!$O$1:$JI$1"),INDIRECT("'"&amp;$B53&amp;"'!$O$2:$JI$2"))</f>
        <v>3022.4373044223171</v>
      </c>
      <c r="BC53" s="7" cm="1">
        <f t="array" aca="1" ref="BC53" ca="1">_xlfn.XLOOKUP(BC$50,INDIRECT("'"&amp;$B53&amp;"'!$O$1:$JI$1"),INDIRECT("'"&amp;$B53&amp;"'!$O$2:$JI$2"))</f>
        <v>3022.4373044223171</v>
      </c>
      <c r="BD53" s="7" cm="1">
        <f t="array" aca="1" ref="BD53" ca="1">_xlfn.XLOOKUP(BD$50,INDIRECT("'"&amp;$B53&amp;"'!$O$1:$JI$1"),INDIRECT("'"&amp;$B53&amp;"'!$O$2:$JI$2"))</f>
        <v>3022.4373044223171</v>
      </c>
      <c r="BE53" s="7" cm="1">
        <f t="array" aca="1" ref="BE53" ca="1">_xlfn.XLOOKUP(BE$50,INDIRECT("'"&amp;$B53&amp;"'!$O$1:$JI$1"),INDIRECT("'"&amp;$B53&amp;"'!$O$2:$JI$2"))</f>
        <v>3022.4373044223171</v>
      </c>
      <c r="BF53" s="7" cm="1">
        <f t="array" aca="1" ref="BF53" ca="1">_xlfn.XLOOKUP(BF$50,INDIRECT("'"&amp;$B53&amp;"'!$O$1:$JI$1"),INDIRECT("'"&amp;$B53&amp;"'!$O$2:$JI$2"))</f>
        <v>3022.4373044223171</v>
      </c>
      <c r="BG53" s="7" cm="1">
        <f t="array" aca="1" ref="BG53" ca="1">_xlfn.XLOOKUP(BG$50,INDIRECT("'"&amp;$B53&amp;"'!$O$1:$JI$1"),INDIRECT("'"&amp;$B53&amp;"'!$O$2:$JI$2"))</f>
        <v>3022.4373044223171</v>
      </c>
      <c r="BH53" s="7" cm="1">
        <f t="array" aca="1" ref="BH53" ca="1">_xlfn.XLOOKUP(BH$50,INDIRECT("'"&amp;$B53&amp;"'!$O$1:$JI$1"),INDIRECT("'"&amp;$B53&amp;"'!$O$2:$JI$2"))</f>
        <v>3022.4373044223171</v>
      </c>
      <c r="BI53" s="7" cm="1">
        <f t="array" aca="1" ref="BI53" ca="1">_xlfn.XLOOKUP(BI$50,INDIRECT("'"&amp;$B53&amp;"'!$O$1:$JI$1"),INDIRECT("'"&amp;$B53&amp;"'!$O$2:$JI$2"))</f>
        <v>3022.4373044223171</v>
      </c>
      <c r="BJ53" s="7" cm="1">
        <f t="array" aca="1" ref="BJ53" ca="1">_xlfn.XLOOKUP(BJ$50,INDIRECT("'"&amp;$B53&amp;"'!$O$1:$JI$1"),INDIRECT("'"&amp;$B53&amp;"'!$O$2:$JI$2"))</f>
        <v>3022.4373044223171</v>
      </c>
      <c r="BK53" s="7" cm="1">
        <f t="array" aca="1" ref="BK53" ca="1">_xlfn.XLOOKUP(BK$50,INDIRECT("'"&amp;$B53&amp;"'!$O$1:$JI$1"),INDIRECT("'"&amp;$B53&amp;"'!$O$2:$JI$2"))</f>
        <v>3022.4373044223171</v>
      </c>
      <c r="BL53" s="7" cm="1">
        <f t="array" aca="1" ref="BL53" ca="1">_xlfn.XLOOKUP(BL$50,INDIRECT("'"&amp;$B53&amp;"'!$O$1:$JI$1"),INDIRECT("'"&amp;$B53&amp;"'!$O$2:$JI$2"))</f>
        <v>3022.4373044223171</v>
      </c>
      <c r="BM53" s="7" cm="1">
        <f t="array" aca="1" ref="BM53" ca="1">_xlfn.XLOOKUP(BM$50,INDIRECT("'"&amp;$B53&amp;"'!$O$1:$JI$1"),INDIRECT("'"&amp;$B53&amp;"'!$O$2:$JI$2"))</f>
        <v>3022.4373044223171</v>
      </c>
      <c r="BN53" s="7" cm="1">
        <f t="array" aca="1" ref="BN53" ca="1">_xlfn.XLOOKUP(BN$50,INDIRECT("'"&amp;$B53&amp;"'!$O$1:$JI$1"),INDIRECT("'"&amp;$B53&amp;"'!$O$2:$JI$2"))</f>
        <v>3022.4373044223171</v>
      </c>
      <c r="BO53" s="7" cm="1">
        <f t="array" aca="1" ref="BO53" ca="1">_xlfn.XLOOKUP(BO$50,INDIRECT("'"&amp;$B53&amp;"'!$O$1:$JI$1"),INDIRECT("'"&amp;$B53&amp;"'!$O$2:$JI$2"))</f>
        <v>3022.4373044223171</v>
      </c>
      <c r="BP53" s="7" cm="1">
        <f t="array" aca="1" ref="BP53" ca="1">_xlfn.XLOOKUP(BP$50,INDIRECT("'"&amp;$B53&amp;"'!$O$1:$JI$1"),INDIRECT("'"&amp;$B53&amp;"'!$O$2:$JI$2"))</f>
        <v>3022.4373044223171</v>
      </c>
      <c r="BQ53" s="7" cm="1">
        <f t="array" aca="1" ref="BQ53" ca="1">_xlfn.XLOOKUP(BQ$50,INDIRECT("'"&amp;$B53&amp;"'!$O$1:$JI$1"),INDIRECT("'"&amp;$B53&amp;"'!$O$2:$JI$2"))</f>
        <v>3022.4373044223171</v>
      </c>
      <c r="BR53" s="7" cm="1">
        <f t="array" aca="1" ref="BR53" ca="1">_xlfn.XLOOKUP(BR$50,INDIRECT("'"&amp;$B53&amp;"'!$O$1:$JI$1"),INDIRECT("'"&amp;$B53&amp;"'!$O$2:$JI$2"))</f>
        <v>3022.4373044223171</v>
      </c>
      <c r="BS53" s="7" cm="1">
        <f t="array" aca="1" ref="BS53" ca="1">_xlfn.XLOOKUP(BS$50,INDIRECT("'"&amp;$B53&amp;"'!$O$1:$JI$1"),INDIRECT("'"&amp;$B53&amp;"'!$O$2:$JI$2"))</f>
        <v>3022.4373044223171</v>
      </c>
      <c r="BT53" s="7" cm="1">
        <f t="array" aca="1" ref="BT53" ca="1">_xlfn.XLOOKUP(BT$50,INDIRECT("'"&amp;$B53&amp;"'!$O$1:$JI$1"),INDIRECT("'"&amp;$B53&amp;"'!$O$2:$JI$2"))</f>
        <v>3022.4373044223171</v>
      </c>
      <c r="BU53" s="7" cm="1">
        <f t="array" aca="1" ref="BU53" ca="1">_xlfn.XLOOKUP(BU$50,INDIRECT("'"&amp;$B53&amp;"'!$O$1:$JI$1"),INDIRECT("'"&amp;$B53&amp;"'!$O$2:$JI$2"))</f>
        <v>3022.4373044223171</v>
      </c>
      <c r="BV53" s="7" cm="1">
        <f t="array" aca="1" ref="BV53" ca="1">_xlfn.XLOOKUP(BV$50,INDIRECT("'"&amp;$B53&amp;"'!$O$1:$JI$1"),INDIRECT("'"&amp;$B53&amp;"'!$O$2:$JI$2"))</f>
        <v>3022.4373044223171</v>
      </c>
      <c r="BW53" s="7" cm="1">
        <f t="array" aca="1" ref="BW53" ca="1">_xlfn.XLOOKUP(BW$50,INDIRECT("'"&amp;$B53&amp;"'!$O$1:$JI$1"),INDIRECT("'"&amp;$B53&amp;"'!$O$2:$JI$2"))</f>
        <v>3022.4373044223171</v>
      </c>
      <c r="BX53" s="7" cm="1">
        <f t="array" aca="1" ref="BX53" ca="1">_xlfn.XLOOKUP(BX$50,INDIRECT("'"&amp;$B53&amp;"'!$O$1:$JI$1"),INDIRECT("'"&amp;$B53&amp;"'!$O$2:$JI$2"))</f>
        <v>3022.4373044223171</v>
      </c>
      <c r="BY53" s="7" cm="1">
        <f t="array" aca="1" ref="BY53" ca="1">_xlfn.XLOOKUP(BY$50,INDIRECT("'"&amp;$B53&amp;"'!$O$1:$JI$1"),INDIRECT("'"&amp;$B53&amp;"'!$O$2:$JI$2"))</f>
        <v>3022.4373044223171</v>
      </c>
      <c r="BZ53" s="7" cm="1">
        <f t="array" aca="1" ref="BZ53" ca="1">_xlfn.XLOOKUP(BZ$50,INDIRECT("'"&amp;$B53&amp;"'!$O$1:$JI$1"),INDIRECT("'"&amp;$B53&amp;"'!$O$2:$JI$2"))</f>
        <v>3022.4373044223171</v>
      </c>
      <c r="CA53" s="7" cm="1">
        <f t="array" aca="1" ref="CA53" ca="1">_xlfn.XLOOKUP(CA$50,INDIRECT("'"&amp;$B53&amp;"'!$O$1:$JI$1"),INDIRECT("'"&amp;$B53&amp;"'!$O$2:$JI$2"))</f>
        <v>3022.4373044223171</v>
      </c>
      <c r="CB53" s="7" cm="1">
        <f t="array" aca="1" ref="CB53" ca="1">_xlfn.XLOOKUP(CB$50,INDIRECT("'"&amp;$B53&amp;"'!$O$1:$JI$1"),INDIRECT("'"&amp;$B53&amp;"'!$O$2:$JI$2"))</f>
        <v>3022.4373044223171</v>
      </c>
      <c r="CC53" s="7" cm="1">
        <f t="array" aca="1" ref="CC53" ca="1">_xlfn.XLOOKUP(CC$50,INDIRECT("'"&amp;$B53&amp;"'!$O$1:$JI$1"),INDIRECT("'"&amp;$B53&amp;"'!$O$2:$JI$2"))</f>
        <v>3022.4373044223171</v>
      </c>
      <c r="CD53" s="7" cm="1">
        <f t="array" aca="1" ref="CD53" ca="1">_xlfn.XLOOKUP(CD$50,INDIRECT("'"&amp;$B53&amp;"'!$O$1:$JI$1"),INDIRECT("'"&amp;$B53&amp;"'!$O$2:$JI$2"))</f>
        <v>3022.4373044223171</v>
      </c>
      <c r="CE53" s="7" cm="1">
        <f t="array" aca="1" ref="CE53" ca="1">_xlfn.XLOOKUP(CE$50,INDIRECT("'"&amp;$B53&amp;"'!$O$1:$JI$1"),INDIRECT("'"&amp;$B53&amp;"'!$O$2:$JI$2"))</f>
        <v>3022.4373044223171</v>
      </c>
      <c r="CF53" s="7" cm="1">
        <f t="array" aca="1" ref="CF53" ca="1">_xlfn.XLOOKUP(CF$50,INDIRECT("'"&amp;$B53&amp;"'!$O$1:$JI$1"),INDIRECT("'"&amp;$B53&amp;"'!$O$2:$JI$2"))</f>
        <v>3022.4373044223171</v>
      </c>
      <c r="CG53" s="7" cm="1">
        <f t="array" aca="1" ref="CG53" ca="1">_xlfn.XLOOKUP(CG$50,INDIRECT("'"&amp;$B53&amp;"'!$O$1:$JI$1"),INDIRECT("'"&amp;$B53&amp;"'!$O$2:$JI$2"))</f>
        <v>3022.4373044223171</v>
      </c>
      <c r="CH53" s="7" cm="1">
        <f t="array" aca="1" ref="CH53" ca="1">_xlfn.XLOOKUP(CH$50,INDIRECT("'"&amp;$B53&amp;"'!$O$1:$JI$1"),INDIRECT("'"&amp;$B53&amp;"'!$O$2:$JI$2"))</f>
        <v>3022.4373044223171</v>
      </c>
      <c r="CI53" s="7" cm="1">
        <f t="array" aca="1" ref="CI53" ca="1">_xlfn.XLOOKUP(CI$50,INDIRECT("'"&amp;$B53&amp;"'!$O$1:$JI$1"),INDIRECT("'"&amp;$B53&amp;"'!$O$2:$JI$2"))</f>
        <v>3022.4373044223171</v>
      </c>
      <c r="CJ53" s="7" cm="1">
        <f t="array" aca="1" ref="CJ53" ca="1">_xlfn.XLOOKUP(CJ$50,INDIRECT("'"&amp;$B53&amp;"'!$O$1:$JI$1"),INDIRECT("'"&amp;$B53&amp;"'!$O$2:$JI$2"))</f>
        <v>3022.4373044223171</v>
      </c>
      <c r="CK53" s="7" cm="1">
        <f t="array" aca="1" ref="CK53" ca="1">_xlfn.XLOOKUP(CK$50,INDIRECT("'"&amp;$B53&amp;"'!$O$1:$JI$1"),INDIRECT("'"&amp;$B53&amp;"'!$O$2:$JI$2"))</f>
        <v>3022.4373044223171</v>
      </c>
      <c r="CL53" s="7" cm="1">
        <f t="array" aca="1" ref="CL53" ca="1">_xlfn.XLOOKUP(CL$50,INDIRECT("'"&amp;$B53&amp;"'!$O$1:$JI$1"),INDIRECT("'"&amp;$B53&amp;"'!$O$2:$JI$2"))</f>
        <v>3022.4373044223171</v>
      </c>
      <c r="CM53" s="7" cm="1">
        <f t="array" aca="1" ref="CM53" ca="1">_xlfn.XLOOKUP(CM$50,INDIRECT("'"&amp;$B53&amp;"'!$O$1:$JI$1"),INDIRECT("'"&amp;$B53&amp;"'!$O$2:$JI$2"))</f>
        <v>3022.4373044223171</v>
      </c>
      <c r="CN53" s="7" cm="1">
        <f t="array" aca="1" ref="CN53" ca="1">_xlfn.XLOOKUP(CN$50,INDIRECT("'"&amp;$B53&amp;"'!$O$1:$JI$1"),INDIRECT("'"&amp;$B53&amp;"'!$O$2:$JI$2"))</f>
        <v>3022.4373044223171</v>
      </c>
      <c r="CO53" s="7" cm="1">
        <f t="array" aca="1" ref="CO53" ca="1">_xlfn.XLOOKUP(CO$50,INDIRECT("'"&amp;$B53&amp;"'!$O$1:$JI$1"),INDIRECT("'"&amp;$B53&amp;"'!$O$2:$JI$2"))</f>
        <v>3022.4373044223171</v>
      </c>
      <c r="CP53" s="7" cm="1">
        <f t="array" aca="1" ref="CP53" ca="1">_xlfn.XLOOKUP(CP$50,INDIRECT("'"&amp;$B53&amp;"'!$O$1:$JI$1"),INDIRECT("'"&amp;$B53&amp;"'!$O$2:$JI$2"))</f>
        <v>3022.4373044223171</v>
      </c>
      <c r="CQ53" s="7" cm="1">
        <f t="array" aca="1" ref="CQ53" ca="1">_xlfn.XLOOKUP(CQ$50,INDIRECT("'"&amp;$B53&amp;"'!$O$1:$JI$1"),INDIRECT("'"&amp;$B53&amp;"'!$O$2:$JI$2"))</f>
        <v>3022.4373044223171</v>
      </c>
      <c r="CR53" s="7" cm="1">
        <f t="array" aca="1" ref="CR53" ca="1">_xlfn.XLOOKUP(CR$50,INDIRECT("'"&amp;$B53&amp;"'!$O$1:$JI$1"),INDIRECT("'"&amp;$B53&amp;"'!$O$2:$JI$2"))</f>
        <v>3022.4373044223171</v>
      </c>
      <c r="CS53" s="7" cm="1">
        <f t="array" aca="1" ref="CS53" ca="1">_xlfn.XLOOKUP(CS$50,INDIRECT("'"&amp;$B53&amp;"'!$O$1:$JI$1"),INDIRECT("'"&amp;$B53&amp;"'!$O$2:$JI$2"))</f>
        <v>3022.4373044223171</v>
      </c>
      <c r="CT53" s="7" cm="1">
        <f t="array" aca="1" ref="CT53" ca="1">_xlfn.XLOOKUP(CT$50,INDIRECT("'"&amp;$B53&amp;"'!$O$1:$JI$1"),INDIRECT("'"&amp;$B53&amp;"'!$O$2:$JI$2"))</f>
        <v>3022.4373044223171</v>
      </c>
      <c r="CU53" s="7" cm="1">
        <f t="array" aca="1" ref="CU53" ca="1">_xlfn.XLOOKUP(CU$50,INDIRECT("'"&amp;$B53&amp;"'!$O$1:$JI$1"),INDIRECT("'"&amp;$B53&amp;"'!$O$2:$JI$2"))</f>
        <v>3022.4373044223171</v>
      </c>
      <c r="CV53" s="7" cm="1">
        <f t="array" aca="1" ref="CV53" ca="1">_xlfn.XLOOKUP(CV$50,INDIRECT("'"&amp;$B53&amp;"'!$O$1:$JI$1"),INDIRECT("'"&amp;$B53&amp;"'!$O$2:$JI$2"))</f>
        <v>3022.4373044223171</v>
      </c>
      <c r="CW53" s="7" cm="1">
        <f t="array" aca="1" ref="CW53" ca="1">_xlfn.XLOOKUP(CW$50,INDIRECT("'"&amp;$B53&amp;"'!$O$1:$JI$1"),INDIRECT("'"&amp;$B53&amp;"'!$O$2:$JI$2"))</f>
        <v>3022.4373044223171</v>
      </c>
      <c r="CX53" s="7" cm="1">
        <f t="array" aca="1" ref="CX53" ca="1">_xlfn.XLOOKUP(CX$50,INDIRECT("'"&amp;$B53&amp;"'!$O$1:$JI$1"),INDIRECT("'"&amp;$B53&amp;"'!$O$2:$JI$2"))</f>
        <v>3022.4373044223171</v>
      </c>
      <c r="CY53" s="7" cm="1">
        <f t="array" aca="1" ref="CY53" ca="1">_xlfn.XLOOKUP(CY$50,INDIRECT("'"&amp;$B53&amp;"'!$O$1:$JI$1"),INDIRECT("'"&amp;$B53&amp;"'!$O$2:$JI$2"))</f>
        <v>3022.4373044223171</v>
      </c>
      <c r="CZ53" s="7" cm="1">
        <f t="array" aca="1" ref="CZ53" ca="1">_xlfn.XLOOKUP(CZ$50,INDIRECT("'"&amp;$B53&amp;"'!$O$1:$JI$1"),INDIRECT("'"&amp;$B53&amp;"'!$O$2:$JI$2"))</f>
        <v>3022.4373044223171</v>
      </c>
      <c r="DA53" s="7" cm="1">
        <f t="array" aca="1" ref="DA53" ca="1">_xlfn.XLOOKUP(DA$50,INDIRECT("'"&amp;$B53&amp;"'!$O$1:$JI$1"),INDIRECT("'"&amp;$B53&amp;"'!$O$2:$JI$2"))</f>
        <v>3022.4373044223171</v>
      </c>
      <c r="DB53" s="7" cm="1">
        <f t="array" aca="1" ref="DB53" ca="1">_xlfn.XLOOKUP(DB$50,INDIRECT("'"&amp;$B53&amp;"'!$O$1:$JI$1"),INDIRECT("'"&amp;$B53&amp;"'!$O$2:$JI$2"))</f>
        <v>3022.4373044223171</v>
      </c>
      <c r="DC53" s="7" cm="1">
        <f t="array" aca="1" ref="DC53" ca="1">_xlfn.XLOOKUP(DC$50,INDIRECT("'"&amp;$B53&amp;"'!$O$1:$JI$1"),INDIRECT("'"&amp;$B53&amp;"'!$O$2:$JI$2"))</f>
        <v>3022.4373044223171</v>
      </c>
      <c r="DD53" s="7" cm="1">
        <f t="array" aca="1" ref="DD53" ca="1">_xlfn.XLOOKUP(DD$50,INDIRECT("'"&amp;$B53&amp;"'!$O$1:$JI$1"),INDIRECT("'"&amp;$B53&amp;"'!$O$2:$JI$2"))</f>
        <v>3022.4373044223171</v>
      </c>
      <c r="DE53" s="7" cm="1">
        <f t="array" aca="1" ref="DE53" ca="1">_xlfn.XLOOKUP(DE$50,INDIRECT("'"&amp;$B53&amp;"'!$O$1:$JI$1"),INDIRECT("'"&amp;$B53&amp;"'!$O$2:$JI$2"))</f>
        <v>3022.4373044223171</v>
      </c>
      <c r="DF53" s="7" cm="1">
        <f t="array" aca="1" ref="DF53" ca="1">_xlfn.XLOOKUP(DF$50,INDIRECT("'"&amp;$B53&amp;"'!$O$1:$JI$1"),INDIRECT("'"&amp;$B53&amp;"'!$O$2:$JI$2"))</f>
        <v>3022.4373044223171</v>
      </c>
      <c r="DG53" s="7" cm="1">
        <f t="array" aca="1" ref="DG53" ca="1">_xlfn.XLOOKUP(DG$50,INDIRECT("'"&amp;$B53&amp;"'!$O$1:$JI$1"),INDIRECT("'"&amp;$B53&amp;"'!$O$2:$JI$2"))</f>
        <v>3022.4373044223171</v>
      </c>
      <c r="DH53" s="7" cm="1">
        <f t="array" aca="1" ref="DH53" ca="1">_xlfn.XLOOKUP(DH$50,INDIRECT("'"&amp;$B53&amp;"'!$O$1:$JI$1"),INDIRECT("'"&amp;$B53&amp;"'!$O$2:$JI$2"))</f>
        <v>3022.4373044223171</v>
      </c>
      <c r="DI53" s="7" cm="1">
        <f t="array" aca="1" ref="DI53" ca="1">_xlfn.XLOOKUP(DI$50,INDIRECT("'"&amp;$B53&amp;"'!$O$1:$JI$1"),INDIRECT("'"&amp;$B53&amp;"'!$O$2:$JI$2"))</f>
        <v>3022.4373044223171</v>
      </c>
      <c r="DJ53" s="7" cm="1">
        <f t="array" aca="1" ref="DJ53" ca="1">_xlfn.XLOOKUP(DJ$50,INDIRECT("'"&amp;$B53&amp;"'!$O$1:$JI$1"),INDIRECT("'"&amp;$B53&amp;"'!$O$2:$JI$2"))</f>
        <v>3022.4373044223171</v>
      </c>
      <c r="DK53" s="7" cm="1">
        <f t="array" aca="1" ref="DK53" ca="1">_xlfn.XLOOKUP(DK$50,INDIRECT("'"&amp;$B53&amp;"'!$O$1:$JI$1"),INDIRECT("'"&amp;$B53&amp;"'!$O$2:$JI$2"))</f>
        <v>3022.4373044223171</v>
      </c>
      <c r="DL53" s="7" cm="1">
        <f t="array" aca="1" ref="DL53" ca="1">_xlfn.XLOOKUP(DL$50,INDIRECT("'"&amp;$B53&amp;"'!$O$1:$JI$1"),INDIRECT("'"&amp;$B53&amp;"'!$O$2:$JI$2"))</f>
        <v>3022.4373044223171</v>
      </c>
      <c r="DM53" s="7" cm="1">
        <f t="array" aca="1" ref="DM53" ca="1">_xlfn.XLOOKUP(DM$50,INDIRECT("'"&amp;$B53&amp;"'!$O$1:$JI$1"),INDIRECT("'"&amp;$B53&amp;"'!$O$2:$JI$2"))</f>
        <v>3022.4373044223171</v>
      </c>
      <c r="DN53" s="7" cm="1">
        <f t="array" aca="1" ref="DN53" ca="1">_xlfn.XLOOKUP(DN$50,INDIRECT("'"&amp;$B53&amp;"'!$O$1:$JI$1"),INDIRECT("'"&amp;$B53&amp;"'!$O$2:$JI$2"))</f>
        <v>3022.4373044223171</v>
      </c>
      <c r="DO53" s="7" cm="1">
        <f t="array" aca="1" ref="DO53" ca="1">_xlfn.XLOOKUP(DO$50,INDIRECT("'"&amp;$B53&amp;"'!$O$1:$JI$1"),INDIRECT("'"&amp;$B53&amp;"'!$O$2:$JI$2"))</f>
        <v>3022.4373044223171</v>
      </c>
      <c r="DP53" s="7" cm="1">
        <f t="array" aca="1" ref="DP53" ca="1">_xlfn.XLOOKUP(DP$50,INDIRECT("'"&amp;$B53&amp;"'!$O$1:$JI$1"),INDIRECT("'"&amp;$B53&amp;"'!$O$2:$JI$2"))</f>
        <v>3022.4373044223171</v>
      </c>
      <c r="DQ53" s="7" cm="1">
        <f t="array" aca="1" ref="DQ53" ca="1">_xlfn.XLOOKUP(DQ$50,INDIRECT("'"&amp;$B53&amp;"'!$O$1:$JI$1"),INDIRECT("'"&amp;$B53&amp;"'!$O$2:$JI$2"))</f>
        <v>3022.4373044223171</v>
      </c>
      <c r="DR53" s="7" cm="1">
        <f t="array" aca="1" ref="DR53" ca="1">_xlfn.XLOOKUP(DR$50,INDIRECT("'"&amp;$B53&amp;"'!$O$1:$JI$1"),INDIRECT("'"&amp;$B53&amp;"'!$O$2:$JI$2"))</f>
        <v>3022.4373044223171</v>
      </c>
      <c r="DS53" s="7" cm="1">
        <f t="array" aca="1" ref="DS53" ca="1">_xlfn.XLOOKUP(DS$50,INDIRECT("'"&amp;$B53&amp;"'!$O$1:$JI$1"),INDIRECT("'"&amp;$B53&amp;"'!$O$2:$JI$2"))</f>
        <v>3022.4373044223171</v>
      </c>
      <c r="DT53" s="7" cm="1">
        <f t="array" aca="1" ref="DT53" ca="1">_xlfn.XLOOKUP(DT$50,INDIRECT("'"&amp;$B53&amp;"'!$O$1:$JI$1"),INDIRECT("'"&amp;$B53&amp;"'!$O$2:$JI$2"))</f>
        <v>3022.4373044223171</v>
      </c>
      <c r="DU53" s="7" cm="1">
        <f t="array" aca="1" ref="DU53" ca="1">_xlfn.XLOOKUP(DU$50,INDIRECT("'"&amp;$B53&amp;"'!$O$1:$JI$1"),INDIRECT("'"&amp;$B53&amp;"'!$O$2:$JI$2"))</f>
        <v>3022.4373044223171</v>
      </c>
      <c r="DV53" s="7" cm="1">
        <f t="array" aca="1" ref="DV53" ca="1">_xlfn.XLOOKUP(DV$50,INDIRECT("'"&amp;$B53&amp;"'!$O$1:$JI$1"),INDIRECT("'"&amp;$B53&amp;"'!$O$2:$JI$2"))</f>
        <v>3022.4373044223171</v>
      </c>
    </row>
    <row r="54" spans="2:126" s="28" customFormat="1" ht="14.45" hidden="1" customHeight="1" outlineLevel="1" x14ac:dyDescent="0.25">
      <c r="B54" s="27" t="str">
        <f>B19</f>
        <v>QUINTAS DO DUQUE</v>
      </c>
      <c r="C54" s="115">
        <f t="shared" ca="1" si="38"/>
        <v>364722.00568924792</v>
      </c>
      <c r="D54" s="115"/>
      <c r="E54" s="116">
        <f ca="1">NPV($G$11,Resumo!G54:DV54)</f>
        <v>212105.50020444294</v>
      </c>
      <c r="F54" s="116"/>
      <c r="G54" s="7" cm="1">
        <f t="array" aca="1" ref="G54" ca="1">_xlfn.XLOOKUP(G$50,INDIRECT("'"&amp;$B54&amp;"'!$O$1:$JI$1"),INDIRECT("'"&amp;$B54&amp;"'!$O$2:$JI$2"))</f>
        <v>3208.6152625</v>
      </c>
      <c r="H54" s="7" cm="1">
        <f t="array" aca="1" ref="H54" ca="1">_xlfn.XLOOKUP(H$50,INDIRECT("'"&amp;$B54&amp;"'!$O$1:$JI$1"),INDIRECT("'"&amp;$B54&amp;"'!$O$2:$JI$2"))</f>
        <v>3208.6152625</v>
      </c>
      <c r="I54" s="7" cm="1">
        <f t="array" aca="1" ref="I54" ca="1">_xlfn.XLOOKUP(I$50,INDIRECT("'"&amp;$B54&amp;"'!$O$1:$JI$1"),INDIRECT("'"&amp;$B54&amp;"'!$O$2:$JI$2"))</f>
        <v>3208.6152625</v>
      </c>
      <c r="J54" s="7" cm="1">
        <f t="array" aca="1" ref="J54" ca="1">_xlfn.XLOOKUP(J$50,INDIRECT("'"&amp;$B54&amp;"'!$O$1:$JI$1"),INDIRECT("'"&amp;$B54&amp;"'!$O$2:$JI$2"))</f>
        <v>3121.4400444281064</v>
      </c>
      <c r="K54" s="7" cm="1">
        <f t="array" aca="1" ref="K54" ca="1">_xlfn.XLOOKUP(K$50,INDIRECT("'"&amp;$B54&amp;"'!$O$1:$JI$1"),INDIRECT("'"&amp;$B54&amp;"'!$O$2:$JI$2"))</f>
        <v>3034.2648263562128</v>
      </c>
      <c r="L54" s="7" cm="1">
        <f t="array" aca="1" ref="L54" ca="1">_xlfn.XLOOKUP(L$50,INDIRECT("'"&amp;$B54&amp;"'!$O$1:$JI$1"),INDIRECT("'"&amp;$B54&amp;"'!$O$2:$JI$2"))</f>
        <v>3034.2648263562128</v>
      </c>
      <c r="M54" s="7" cm="1">
        <f t="array" aca="1" ref="M54" ca="1">_xlfn.XLOOKUP(M$50,INDIRECT("'"&amp;$B54&amp;"'!$O$1:$JI$1"),INDIRECT("'"&amp;$B54&amp;"'!$O$2:$JI$2"))</f>
        <v>3034.2648263562128</v>
      </c>
      <c r="N54" s="7" cm="1">
        <f t="array" aca="1" ref="N54" ca="1">_xlfn.XLOOKUP(N$50,INDIRECT("'"&amp;$B54&amp;"'!$O$1:$JI$1"),INDIRECT("'"&amp;$B54&amp;"'!$O$2:$JI$2"))</f>
        <v>3034.2648263562128</v>
      </c>
      <c r="O54" s="7" cm="1">
        <f t="array" aca="1" ref="O54" ca="1">_xlfn.XLOOKUP(O$50,INDIRECT("'"&amp;$B54&amp;"'!$O$1:$JI$1"),INDIRECT("'"&amp;$B54&amp;"'!$O$2:$JI$2"))</f>
        <v>3034.2648263562128</v>
      </c>
      <c r="P54" s="7" cm="1">
        <f t="array" aca="1" ref="P54" ca="1">_xlfn.XLOOKUP(P$50,INDIRECT("'"&amp;$B54&amp;"'!$O$1:$JI$1"),INDIRECT("'"&amp;$B54&amp;"'!$O$2:$JI$2"))</f>
        <v>3034.2648263562128</v>
      </c>
      <c r="Q54" s="7" cm="1">
        <f t="array" aca="1" ref="Q54" ca="1">_xlfn.XLOOKUP(Q$50,INDIRECT("'"&amp;$B54&amp;"'!$O$1:$JI$1"),INDIRECT("'"&amp;$B54&amp;"'!$O$2:$JI$2"))</f>
        <v>3034.2648263562128</v>
      </c>
      <c r="R54" s="7" cm="1">
        <f t="array" aca="1" ref="R54" ca="1">_xlfn.XLOOKUP(R$50,INDIRECT("'"&amp;$B54&amp;"'!$O$1:$JI$1"),INDIRECT("'"&amp;$B54&amp;"'!$O$2:$JI$2"))</f>
        <v>3034.2648263562128</v>
      </c>
      <c r="S54" s="7" cm="1">
        <f t="array" aca="1" ref="S54" ca="1">_xlfn.XLOOKUP(S$50,INDIRECT("'"&amp;$B54&amp;"'!$O$1:$JI$1"),INDIRECT("'"&amp;$B54&amp;"'!$O$2:$JI$2"))</f>
        <v>3034.2648263562128</v>
      </c>
      <c r="T54" s="7" cm="1">
        <f t="array" aca="1" ref="T54" ca="1">_xlfn.XLOOKUP(T$50,INDIRECT("'"&amp;$B54&amp;"'!$O$1:$JI$1"),INDIRECT("'"&amp;$B54&amp;"'!$O$2:$JI$2"))</f>
        <v>3034.2648263562128</v>
      </c>
      <c r="U54" s="7" cm="1">
        <f t="array" aca="1" ref="U54" ca="1">_xlfn.XLOOKUP(U$50,INDIRECT("'"&amp;$B54&amp;"'!$O$1:$JI$1"),INDIRECT("'"&amp;$B54&amp;"'!$O$2:$JI$2"))</f>
        <v>3034.2648263562128</v>
      </c>
      <c r="V54" s="7" cm="1">
        <f t="array" aca="1" ref="V54" ca="1">_xlfn.XLOOKUP(V$50,INDIRECT("'"&amp;$B54&amp;"'!$O$1:$JI$1"),INDIRECT("'"&amp;$B54&amp;"'!$O$2:$JI$2"))</f>
        <v>3034.2648263562128</v>
      </c>
      <c r="W54" s="7" cm="1">
        <f t="array" aca="1" ref="W54" ca="1">_xlfn.XLOOKUP(W$50,INDIRECT("'"&amp;$B54&amp;"'!$O$1:$JI$1"),INDIRECT("'"&amp;$B54&amp;"'!$O$2:$JI$2"))</f>
        <v>3034.2648263562128</v>
      </c>
      <c r="X54" s="7" cm="1">
        <f t="array" aca="1" ref="X54" ca="1">_xlfn.XLOOKUP(X$50,INDIRECT("'"&amp;$B54&amp;"'!$O$1:$JI$1"),INDIRECT("'"&amp;$B54&amp;"'!$O$2:$JI$2"))</f>
        <v>3034.2648263562128</v>
      </c>
      <c r="Y54" s="7" cm="1">
        <f t="array" aca="1" ref="Y54" ca="1">_xlfn.XLOOKUP(Y$50,INDIRECT("'"&amp;$B54&amp;"'!$O$1:$JI$1"),INDIRECT("'"&amp;$B54&amp;"'!$O$2:$JI$2"))</f>
        <v>3034.2648263562128</v>
      </c>
      <c r="Z54" s="7" cm="1">
        <f t="array" aca="1" ref="Z54" ca="1">_xlfn.XLOOKUP(Z$50,INDIRECT("'"&amp;$B54&amp;"'!$O$1:$JI$1"),INDIRECT("'"&amp;$B54&amp;"'!$O$2:$JI$2"))</f>
        <v>3034.2648263562128</v>
      </c>
      <c r="AA54" s="7" cm="1">
        <f t="array" aca="1" ref="AA54" ca="1">_xlfn.XLOOKUP(AA$50,INDIRECT("'"&amp;$B54&amp;"'!$O$1:$JI$1"),INDIRECT("'"&amp;$B54&amp;"'!$O$2:$JI$2"))</f>
        <v>3034.2648263562128</v>
      </c>
      <c r="AB54" s="7" cm="1">
        <f t="array" aca="1" ref="AB54" ca="1">_xlfn.XLOOKUP(AB$50,INDIRECT("'"&amp;$B54&amp;"'!$O$1:$JI$1"),INDIRECT("'"&amp;$B54&amp;"'!$O$2:$JI$2"))</f>
        <v>3034.2648263562128</v>
      </c>
      <c r="AC54" s="7" cm="1">
        <f t="array" aca="1" ref="AC54" ca="1">_xlfn.XLOOKUP(AC$50,INDIRECT("'"&amp;$B54&amp;"'!$O$1:$JI$1"),INDIRECT("'"&amp;$B54&amp;"'!$O$2:$JI$2"))</f>
        <v>3034.2648263562128</v>
      </c>
      <c r="AD54" s="7" cm="1">
        <f t="array" aca="1" ref="AD54" ca="1">_xlfn.XLOOKUP(AD$50,INDIRECT("'"&amp;$B54&amp;"'!$O$1:$JI$1"),INDIRECT("'"&amp;$B54&amp;"'!$O$2:$JI$2"))</f>
        <v>3034.2648263562128</v>
      </c>
      <c r="AE54" s="7" cm="1">
        <f t="array" aca="1" ref="AE54" ca="1">_xlfn.XLOOKUP(AE$50,INDIRECT("'"&amp;$B54&amp;"'!$O$1:$JI$1"),INDIRECT("'"&amp;$B54&amp;"'!$O$2:$JI$2"))</f>
        <v>3034.2648263562128</v>
      </c>
      <c r="AF54" s="7" cm="1">
        <f t="array" aca="1" ref="AF54" ca="1">_xlfn.XLOOKUP(AF$50,INDIRECT("'"&amp;$B54&amp;"'!$O$1:$JI$1"),INDIRECT("'"&amp;$B54&amp;"'!$O$2:$JI$2"))</f>
        <v>3034.2648263562128</v>
      </c>
      <c r="AG54" s="7" cm="1">
        <f t="array" aca="1" ref="AG54" ca="1">_xlfn.XLOOKUP(AG$50,INDIRECT("'"&amp;$B54&amp;"'!$O$1:$JI$1"),INDIRECT("'"&amp;$B54&amp;"'!$O$2:$JI$2"))</f>
        <v>3034.2648263562128</v>
      </c>
      <c r="AH54" s="7" cm="1">
        <f t="array" aca="1" ref="AH54" ca="1">_xlfn.XLOOKUP(AH$50,INDIRECT("'"&amp;$B54&amp;"'!$O$1:$JI$1"),INDIRECT("'"&amp;$B54&amp;"'!$O$2:$JI$2"))</f>
        <v>3034.2648263562128</v>
      </c>
      <c r="AI54" s="7" cm="1">
        <f t="array" aca="1" ref="AI54" ca="1">_xlfn.XLOOKUP(AI$50,INDIRECT("'"&amp;$B54&amp;"'!$O$1:$JI$1"),INDIRECT("'"&amp;$B54&amp;"'!$O$2:$JI$2"))</f>
        <v>3034.2648263562128</v>
      </c>
      <c r="AJ54" s="7" cm="1">
        <f t="array" aca="1" ref="AJ54" ca="1">_xlfn.XLOOKUP(AJ$50,INDIRECT("'"&amp;$B54&amp;"'!$O$1:$JI$1"),INDIRECT("'"&amp;$B54&amp;"'!$O$2:$JI$2"))</f>
        <v>3034.2648263562128</v>
      </c>
      <c r="AK54" s="7" cm="1">
        <f t="array" aca="1" ref="AK54" ca="1">_xlfn.XLOOKUP(AK$50,INDIRECT("'"&amp;$B54&amp;"'!$O$1:$JI$1"),INDIRECT("'"&amp;$B54&amp;"'!$O$2:$JI$2"))</f>
        <v>3034.2648263562128</v>
      </c>
      <c r="AL54" s="7" cm="1">
        <f t="array" aca="1" ref="AL54" ca="1">_xlfn.XLOOKUP(AL$50,INDIRECT("'"&amp;$B54&amp;"'!$O$1:$JI$1"),INDIRECT("'"&amp;$B54&amp;"'!$O$2:$JI$2"))</f>
        <v>3034.2648263562128</v>
      </c>
      <c r="AM54" s="7" cm="1">
        <f t="array" aca="1" ref="AM54" ca="1">_xlfn.XLOOKUP(AM$50,INDIRECT("'"&amp;$B54&amp;"'!$O$1:$JI$1"),INDIRECT("'"&amp;$B54&amp;"'!$O$2:$JI$2"))</f>
        <v>3034.2648263562128</v>
      </c>
      <c r="AN54" s="7" cm="1">
        <f t="array" aca="1" ref="AN54" ca="1">_xlfn.XLOOKUP(AN$50,INDIRECT("'"&amp;$B54&amp;"'!$O$1:$JI$1"),INDIRECT("'"&amp;$B54&amp;"'!$O$2:$JI$2"))</f>
        <v>3034.2648263562128</v>
      </c>
      <c r="AO54" s="7" cm="1">
        <f t="array" aca="1" ref="AO54" ca="1">_xlfn.XLOOKUP(AO$50,INDIRECT("'"&amp;$B54&amp;"'!$O$1:$JI$1"),INDIRECT("'"&amp;$B54&amp;"'!$O$2:$JI$2"))</f>
        <v>3034.2648263562128</v>
      </c>
      <c r="AP54" s="7" cm="1">
        <f t="array" aca="1" ref="AP54" ca="1">_xlfn.XLOOKUP(AP$50,INDIRECT("'"&amp;$B54&amp;"'!$O$1:$JI$1"),INDIRECT("'"&amp;$B54&amp;"'!$O$2:$JI$2"))</f>
        <v>3034.2648263562128</v>
      </c>
      <c r="AQ54" s="7" cm="1">
        <f t="array" aca="1" ref="AQ54" ca="1">_xlfn.XLOOKUP(AQ$50,INDIRECT("'"&amp;$B54&amp;"'!$O$1:$JI$1"),INDIRECT("'"&amp;$B54&amp;"'!$O$2:$JI$2"))</f>
        <v>3034.2648263562128</v>
      </c>
      <c r="AR54" s="7" cm="1">
        <f t="array" aca="1" ref="AR54" ca="1">_xlfn.XLOOKUP(AR$50,INDIRECT("'"&amp;$B54&amp;"'!$O$1:$JI$1"),INDIRECT("'"&amp;$B54&amp;"'!$O$2:$JI$2"))</f>
        <v>3034.2648263562128</v>
      </c>
      <c r="AS54" s="7" cm="1">
        <f t="array" aca="1" ref="AS54" ca="1">_xlfn.XLOOKUP(AS$50,INDIRECT("'"&amp;$B54&amp;"'!$O$1:$JI$1"),INDIRECT("'"&amp;$B54&amp;"'!$O$2:$JI$2"))</f>
        <v>3034.2648263562128</v>
      </c>
      <c r="AT54" s="7" cm="1">
        <f t="array" aca="1" ref="AT54" ca="1">_xlfn.XLOOKUP(AT$50,INDIRECT("'"&amp;$B54&amp;"'!$O$1:$JI$1"),INDIRECT("'"&amp;$B54&amp;"'!$O$2:$JI$2"))</f>
        <v>3034.2648263562128</v>
      </c>
      <c r="AU54" s="7" cm="1">
        <f t="array" aca="1" ref="AU54" ca="1">_xlfn.XLOOKUP(AU$50,INDIRECT("'"&amp;$B54&amp;"'!$O$1:$JI$1"),INDIRECT("'"&amp;$B54&amp;"'!$O$2:$JI$2"))</f>
        <v>3034.2648263562128</v>
      </c>
      <c r="AV54" s="7" cm="1">
        <f t="array" aca="1" ref="AV54" ca="1">_xlfn.XLOOKUP(AV$50,INDIRECT("'"&amp;$B54&amp;"'!$O$1:$JI$1"),INDIRECT("'"&amp;$B54&amp;"'!$O$2:$JI$2"))</f>
        <v>3034.2648263562128</v>
      </c>
      <c r="AW54" s="7" cm="1">
        <f t="array" aca="1" ref="AW54" ca="1">_xlfn.XLOOKUP(AW$50,INDIRECT("'"&amp;$B54&amp;"'!$O$1:$JI$1"),INDIRECT("'"&amp;$B54&amp;"'!$O$2:$JI$2"))</f>
        <v>3034.2648263562128</v>
      </c>
      <c r="AX54" s="7" cm="1">
        <f t="array" aca="1" ref="AX54" ca="1">_xlfn.XLOOKUP(AX$50,INDIRECT("'"&amp;$B54&amp;"'!$O$1:$JI$1"),INDIRECT("'"&amp;$B54&amp;"'!$O$2:$JI$2"))</f>
        <v>3034.2648263562128</v>
      </c>
      <c r="AY54" s="7" cm="1">
        <f t="array" aca="1" ref="AY54" ca="1">_xlfn.XLOOKUP(AY$50,INDIRECT("'"&amp;$B54&amp;"'!$O$1:$JI$1"),INDIRECT("'"&amp;$B54&amp;"'!$O$2:$JI$2"))</f>
        <v>3034.2648263562128</v>
      </c>
      <c r="AZ54" s="7" cm="1">
        <f t="array" aca="1" ref="AZ54" ca="1">_xlfn.XLOOKUP(AZ$50,INDIRECT("'"&amp;$B54&amp;"'!$O$1:$JI$1"),INDIRECT("'"&amp;$B54&amp;"'!$O$2:$JI$2"))</f>
        <v>3034.2648263562128</v>
      </c>
      <c r="BA54" s="7" cm="1">
        <f t="array" aca="1" ref="BA54" ca="1">_xlfn.XLOOKUP(BA$50,INDIRECT("'"&amp;$B54&amp;"'!$O$1:$JI$1"),INDIRECT("'"&amp;$B54&amp;"'!$O$2:$JI$2"))</f>
        <v>3034.2648263562128</v>
      </c>
      <c r="BB54" s="7" cm="1">
        <f t="array" aca="1" ref="BB54" ca="1">_xlfn.XLOOKUP(BB$50,INDIRECT("'"&amp;$B54&amp;"'!$O$1:$JI$1"),INDIRECT("'"&amp;$B54&amp;"'!$O$2:$JI$2"))</f>
        <v>3034.2648263562128</v>
      </c>
      <c r="BC54" s="7" cm="1">
        <f t="array" aca="1" ref="BC54" ca="1">_xlfn.XLOOKUP(BC$50,INDIRECT("'"&amp;$B54&amp;"'!$O$1:$JI$1"),INDIRECT("'"&amp;$B54&amp;"'!$O$2:$JI$2"))</f>
        <v>3034.2648263562128</v>
      </c>
      <c r="BD54" s="7" cm="1">
        <f t="array" aca="1" ref="BD54" ca="1">_xlfn.XLOOKUP(BD$50,INDIRECT("'"&amp;$B54&amp;"'!$O$1:$JI$1"),INDIRECT("'"&amp;$B54&amp;"'!$O$2:$JI$2"))</f>
        <v>3034.2648263562128</v>
      </c>
      <c r="BE54" s="7" cm="1">
        <f t="array" aca="1" ref="BE54" ca="1">_xlfn.XLOOKUP(BE$50,INDIRECT("'"&amp;$B54&amp;"'!$O$1:$JI$1"),INDIRECT("'"&amp;$B54&amp;"'!$O$2:$JI$2"))</f>
        <v>3034.2648263562128</v>
      </c>
      <c r="BF54" s="7" cm="1">
        <f t="array" aca="1" ref="BF54" ca="1">_xlfn.XLOOKUP(BF$50,INDIRECT("'"&amp;$B54&amp;"'!$O$1:$JI$1"),INDIRECT("'"&amp;$B54&amp;"'!$O$2:$JI$2"))</f>
        <v>3034.2648263562128</v>
      </c>
      <c r="BG54" s="7" cm="1">
        <f t="array" aca="1" ref="BG54" ca="1">_xlfn.XLOOKUP(BG$50,INDIRECT("'"&amp;$B54&amp;"'!$O$1:$JI$1"),INDIRECT("'"&amp;$B54&amp;"'!$O$2:$JI$2"))</f>
        <v>3034.2648263562128</v>
      </c>
      <c r="BH54" s="7" cm="1">
        <f t="array" aca="1" ref="BH54" ca="1">_xlfn.XLOOKUP(BH$50,INDIRECT("'"&amp;$B54&amp;"'!$O$1:$JI$1"),INDIRECT("'"&amp;$B54&amp;"'!$O$2:$JI$2"))</f>
        <v>3034.2648263562128</v>
      </c>
      <c r="BI54" s="7" cm="1">
        <f t="array" aca="1" ref="BI54" ca="1">_xlfn.XLOOKUP(BI$50,INDIRECT("'"&amp;$B54&amp;"'!$O$1:$JI$1"),INDIRECT("'"&amp;$B54&amp;"'!$O$2:$JI$2"))</f>
        <v>3034.2648263562128</v>
      </c>
      <c r="BJ54" s="7" cm="1">
        <f t="array" aca="1" ref="BJ54" ca="1">_xlfn.XLOOKUP(BJ$50,INDIRECT("'"&amp;$B54&amp;"'!$O$1:$JI$1"),INDIRECT("'"&amp;$B54&amp;"'!$O$2:$JI$2"))</f>
        <v>3034.2648263562128</v>
      </c>
      <c r="BK54" s="7" cm="1">
        <f t="array" aca="1" ref="BK54" ca="1">_xlfn.XLOOKUP(BK$50,INDIRECT("'"&amp;$B54&amp;"'!$O$1:$JI$1"),INDIRECT("'"&amp;$B54&amp;"'!$O$2:$JI$2"))</f>
        <v>3034.2648263562128</v>
      </c>
      <c r="BL54" s="7" cm="1">
        <f t="array" aca="1" ref="BL54" ca="1">_xlfn.XLOOKUP(BL$50,INDIRECT("'"&amp;$B54&amp;"'!$O$1:$JI$1"),INDIRECT("'"&amp;$B54&amp;"'!$O$2:$JI$2"))</f>
        <v>3034.2648263562128</v>
      </c>
      <c r="BM54" s="7" cm="1">
        <f t="array" aca="1" ref="BM54" ca="1">_xlfn.XLOOKUP(BM$50,INDIRECT("'"&amp;$B54&amp;"'!$O$1:$JI$1"),INDIRECT("'"&amp;$B54&amp;"'!$O$2:$JI$2"))</f>
        <v>3034.2648263562128</v>
      </c>
      <c r="BN54" s="7" cm="1">
        <f t="array" aca="1" ref="BN54" ca="1">_xlfn.XLOOKUP(BN$50,INDIRECT("'"&amp;$B54&amp;"'!$O$1:$JI$1"),INDIRECT("'"&amp;$B54&amp;"'!$O$2:$JI$2"))</f>
        <v>3034.2648263562128</v>
      </c>
      <c r="BO54" s="7" cm="1">
        <f t="array" aca="1" ref="BO54" ca="1">_xlfn.XLOOKUP(BO$50,INDIRECT("'"&amp;$B54&amp;"'!$O$1:$JI$1"),INDIRECT("'"&amp;$B54&amp;"'!$O$2:$JI$2"))</f>
        <v>3034.2648263562128</v>
      </c>
      <c r="BP54" s="7" cm="1">
        <f t="array" aca="1" ref="BP54" ca="1">_xlfn.XLOOKUP(BP$50,INDIRECT("'"&amp;$B54&amp;"'!$O$1:$JI$1"),INDIRECT("'"&amp;$B54&amp;"'!$O$2:$JI$2"))</f>
        <v>3034.2648263562128</v>
      </c>
      <c r="BQ54" s="7" cm="1">
        <f t="array" aca="1" ref="BQ54" ca="1">_xlfn.XLOOKUP(BQ$50,INDIRECT("'"&amp;$B54&amp;"'!$O$1:$JI$1"),INDIRECT("'"&amp;$B54&amp;"'!$O$2:$JI$2"))</f>
        <v>3034.2648263562128</v>
      </c>
      <c r="BR54" s="7" cm="1">
        <f t="array" aca="1" ref="BR54" ca="1">_xlfn.XLOOKUP(BR$50,INDIRECT("'"&amp;$B54&amp;"'!$O$1:$JI$1"),INDIRECT("'"&amp;$B54&amp;"'!$O$2:$JI$2"))</f>
        <v>3034.2648263562128</v>
      </c>
      <c r="BS54" s="7" cm="1">
        <f t="array" aca="1" ref="BS54" ca="1">_xlfn.XLOOKUP(BS$50,INDIRECT("'"&amp;$B54&amp;"'!$O$1:$JI$1"),INDIRECT("'"&amp;$B54&amp;"'!$O$2:$JI$2"))</f>
        <v>3034.2648263562128</v>
      </c>
      <c r="BT54" s="7" cm="1">
        <f t="array" aca="1" ref="BT54" ca="1">_xlfn.XLOOKUP(BT$50,INDIRECT("'"&amp;$B54&amp;"'!$O$1:$JI$1"),INDIRECT("'"&amp;$B54&amp;"'!$O$2:$JI$2"))</f>
        <v>3034.2648263562128</v>
      </c>
      <c r="BU54" s="7" cm="1">
        <f t="array" aca="1" ref="BU54" ca="1">_xlfn.XLOOKUP(BU$50,INDIRECT("'"&amp;$B54&amp;"'!$O$1:$JI$1"),INDIRECT("'"&amp;$B54&amp;"'!$O$2:$JI$2"))</f>
        <v>3034.2648263562128</v>
      </c>
      <c r="BV54" s="7" cm="1">
        <f t="array" aca="1" ref="BV54" ca="1">_xlfn.XLOOKUP(BV$50,INDIRECT("'"&amp;$B54&amp;"'!$O$1:$JI$1"),INDIRECT("'"&amp;$B54&amp;"'!$O$2:$JI$2"))</f>
        <v>3034.2648263562128</v>
      </c>
      <c r="BW54" s="7" cm="1">
        <f t="array" aca="1" ref="BW54" ca="1">_xlfn.XLOOKUP(BW$50,INDIRECT("'"&amp;$B54&amp;"'!$O$1:$JI$1"),INDIRECT("'"&amp;$B54&amp;"'!$O$2:$JI$2"))</f>
        <v>3034.2648263562128</v>
      </c>
      <c r="BX54" s="7" cm="1">
        <f t="array" aca="1" ref="BX54" ca="1">_xlfn.XLOOKUP(BX$50,INDIRECT("'"&amp;$B54&amp;"'!$O$1:$JI$1"),INDIRECT("'"&amp;$B54&amp;"'!$O$2:$JI$2"))</f>
        <v>3034.2648263562128</v>
      </c>
      <c r="BY54" s="7" cm="1">
        <f t="array" aca="1" ref="BY54" ca="1">_xlfn.XLOOKUP(BY$50,INDIRECT("'"&amp;$B54&amp;"'!$O$1:$JI$1"),INDIRECT("'"&amp;$B54&amp;"'!$O$2:$JI$2"))</f>
        <v>3034.2648263562128</v>
      </c>
      <c r="BZ54" s="7" cm="1">
        <f t="array" aca="1" ref="BZ54" ca="1">_xlfn.XLOOKUP(BZ$50,INDIRECT("'"&amp;$B54&amp;"'!$O$1:$JI$1"),INDIRECT("'"&amp;$B54&amp;"'!$O$2:$JI$2"))</f>
        <v>3034.2648263562128</v>
      </c>
      <c r="CA54" s="7" cm="1">
        <f t="array" aca="1" ref="CA54" ca="1">_xlfn.XLOOKUP(CA$50,INDIRECT("'"&amp;$B54&amp;"'!$O$1:$JI$1"),INDIRECT("'"&amp;$B54&amp;"'!$O$2:$JI$2"))</f>
        <v>3034.2648263562128</v>
      </c>
      <c r="CB54" s="7" cm="1">
        <f t="array" aca="1" ref="CB54" ca="1">_xlfn.XLOOKUP(CB$50,INDIRECT("'"&amp;$B54&amp;"'!$O$1:$JI$1"),INDIRECT("'"&amp;$B54&amp;"'!$O$2:$JI$2"))</f>
        <v>3034.2648263562128</v>
      </c>
      <c r="CC54" s="7" cm="1">
        <f t="array" aca="1" ref="CC54" ca="1">_xlfn.XLOOKUP(CC$50,INDIRECT("'"&amp;$B54&amp;"'!$O$1:$JI$1"),INDIRECT("'"&amp;$B54&amp;"'!$O$2:$JI$2"))</f>
        <v>3034.2648263562128</v>
      </c>
      <c r="CD54" s="7" cm="1">
        <f t="array" aca="1" ref="CD54" ca="1">_xlfn.XLOOKUP(CD$50,INDIRECT("'"&amp;$B54&amp;"'!$O$1:$JI$1"),INDIRECT("'"&amp;$B54&amp;"'!$O$2:$JI$2"))</f>
        <v>3034.2648263562128</v>
      </c>
      <c r="CE54" s="7" cm="1">
        <f t="array" aca="1" ref="CE54" ca="1">_xlfn.XLOOKUP(CE$50,INDIRECT("'"&amp;$B54&amp;"'!$O$1:$JI$1"),INDIRECT("'"&amp;$B54&amp;"'!$O$2:$JI$2"))</f>
        <v>3034.2648263562128</v>
      </c>
      <c r="CF54" s="7" cm="1">
        <f t="array" aca="1" ref="CF54" ca="1">_xlfn.XLOOKUP(CF$50,INDIRECT("'"&amp;$B54&amp;"'!$O$1:$JI$1"),INDIRECT("'"&amp;$B54&amp;"'!$O$2:$JI$2"))</f>
        <v>3034.2648263562128</v>
      </c>
      <c r="CG54" s="7" cm="1">
        <f t="array" aca="1" ref="CG54" ca="1">_xlfn.XLOOKUP(CG$50,INDIRECT("'"&amp;$B54&amp;"'!$O$1:$JI$1"),INDIRECT("'"&amp;$B54&amp;"'!$O$2:$JI$2"))</f>
        <v>3034.2648263562128</v>
      </c>
      <c r="CH54" s="7" cm="1">
        <f t="array" aca="1" ref="CH54" ca="1">_xlfn.XLOOKUP(CH$50,INDIRECT("'"&amp;$B54&amp;"'!$O$1:$JI$1"),INDIRECT("'"&amp;$B54&amp;"'!$O$2:$JI$2"))</f>
        <v>3034.2648263562128</v>
      </c>
      <c r="CI54" s="7" cm="1">
        <f t="array" aca="1" ref="CI54" ca="1">_xlfn.XLOOKUP(CI$50,INDIRECT("'"&amp;$B54&amp;"'!$O$1:$JI$1"),INDIRECT("'"&amp;$B54&amp;"'!$O$2:$JI$2"))</f>
        <v>3034.2648263562128</v>
      </c>
      <c r="CJ54" s="7" cm="1">
        <f t="array" aca="1" ref="CJ54" ca="1">_xlfn.XLOOKUP(CJ$50,INDIRECT("'"&amp;$B54&amp;"'!$O$1:$JI$1"),INDIRECT("'"&amp;$B54&amp;"'!$O$2:$JI$2"))</f>
        <v>3034.2648263562128</v>
      </c>
      <c r="CK54" s="7" cm="1">
        <f t="array" aca="1" ref="CK54" ca="1">_xlfn.XLOOKUP(CK$50,INDIRECT("'"&amp;$B54&amp;"'!$O$1:$JI$1"),INDIRECT("'"&amp;$B54&amp;"'!$O$2:$JI$2"))</f>
        <v>3034.2648263562128</v>
      </c>
      <c r="CL54" s="7" cm="1">
        <f t="array" aca="1" ref="CL54" ca="1">_xlfn.XLOOKUP(CL$50,INDIRECT("'"&amp;$B54&amp;"'!$O$1:$JI$1"),INDIRECT("'"&amp;$B54&amp;"'!$O$2:$JI$2"))</f>
        <v>3034.2648263562128</v>
      </c>
      <c r="CM54" s="7" cm="1">
        <f t="array" aca="1" ref="CM54" ca="1">_xlfn.XLOOKUP(CM$50,INDIRECT("'"&amp;$B54&amp;"'!$O$1:$JI$1"),INDIRECT("'"&amp;$B54&amp;"'!$O$2:$JI$2"))</f>
        <v>3034.2648263562128</v>
      </c>
      <c r="CN54" s="7" cm="1">
        <f t="array" aca="1" ref="CN54" ca="1">_xlfn.XLOOKUP(CN$50,INDIRECT("'"&amp;$B54&amp;"'!$O$1:$JI$1"),INDIRECT("'"&amp;$B54&amp;"'!$O$2:$JI$2"))</f>
        <v>3034.2648263562128</v>
      </c>
      <c r="CO54" s="7" cm="1">
        <f t="array" aca="1" ref="CO54" ca="1">_xlfn.XLOOKUP(CO$50,INDIRECT("'"&amp;$B54&amp;"'!$O$1:$JI$1"),INDIRECT("'"&amp;$B54&amp;"'!$O$2:$JI$2"))</f>
        <v>3034.2648263562128</v>
      </c>
      <c r="CP54" s="7" cm="1">
        <f t="array" aca="1" ref="CP54" ca="1">_xlfn.XLOOKUP(CP$50,INDIRECT("'"&amp;$B54&amp;"'!$O$1:$JI$1"),INDIRECT("'"&amp;$B54&amp;"'!$O$2:$JI$2"))</f>
        <v>3034.2648263562128</v>
      </c>
      <c r="CQ54" s="7" cm="1">
        <f t="array" aca="1" ref="CQ54" ca="1">_xlfn.XLOOKUP(CQ$50,INDIRECT("'"&amp;$B54&amp;"'!$O$1:$JI$1"),INDIRECT("'"&amp;$B54&amp;"'!$O$2:$JI$2"))</f>
        <v>3034.2648263562128</v>
      </c>
      <c r="CR54" s="7" cm="1">
        <f t="array" aca="1" ref="CR54" ca="1">_xlfn.XLOOKUP(CR$50,INDIRECT("'"&amp;$B54&amp;"'!$O$1:$JI$1"),INDIRECT("'"&amp;$B54&amp;"'!$O$2:$JI$2"))</f>
        <v>3034.2648263562128</v>
      </c>
      <c r="CS54" s="7" cm="1">
        <f t="array" aca="1" ref="CS54" ca="1">_xlfn.XLOOKUP(CS$50,INDIRECT("'"&amp;$B54&amp;"'!$O$1:$JI$1"),INDIRECT("'"&amp;$B54&amp;"'!$O$2:$JI$2"))</f>
        <v>3034.2648263562128</v>
      </c>
      <c r="CT54" s="7" cm="1">
        <f t="array" aca="1" ref="CT54" ca="1">_xlfn.XLOOKUP(CT$50,INDIRECT("'"&amp;$B54&amp;"'!$O$1:$JI$1"),INDIRECT("'"&amp;$B54&amp;"'!$O$2:$JI$2"))</f>
        <v>3034.2648263562128</v>
      </c>
      <c r="CU54" s="7" cm="1">
        <f t="array" aca="1" ref="CU54" ca="1">_xlfn.XLOOKUP(CU$50,INDIRECT("'"&amp;$B54&amp;"'!$O$1:$JI$1"),INDIRECT("'"&amp;$B54&amp;"'!$O$2:$JI$2"))</f>
        <v>3034.2648263562128</v>
      </c>
      <c r="CV54" s="7" cm="1">
        <f t="array" aca="1" ref="CV54" ca="1">_xlfn.XLOOKUP(CV$50,INDIRECT("'"&amp;$B54&amp;"'!$O$1:$JI$1"),INDIRECT("'"&amp;$B54&amp;"'!$O$2:$JI$2"))</f>
        <v>3034.2648263562128</v>
      </c>
      <c r="CW54" s="7" cm="1">
        <f t="array" aca="1" ref="CW54" ca="1">_xlfn.XLOOKUP(CW$50,INDIRECT("'"&amp;$B54&amp;"'!$O$1:$JI$1"),INDIRECT("'"&amp;$B54&amp;"'!$O$2:$JI$2"))</f>
        <v>3034.2648263562128</v>
      </c>
      <c r="CX54" s="7" cm="1">
        <f t="array" aca="1" ref="CX54" ca="1">_xlfn.XLOOKUP(CX$50,INDIRECT("'"&amp;$B54&amp;"'!$O$1:$JI$1"),INDIRECT("'"&amp;$B54&amp;"'!$O$2:$JI$2"))</f>
        <v>3034.2648263562128</v>
      </c>
      <c r="CY54" s="7" cm="1">
        <f t="array" aca="1" ref="CY54" ca="1">_xlfn.XLOOKUP(CY$50,INDIRECT("'"&amp;$B54&amp;"'!$O$1:$JI$1"),INDIRECT("'"&amp;$B54&amp;"'!$O$2:$JI$2"))</f>
        <v>3034.2648263562128</v>
      </c>
      <c r="CZ54" s="7" cm="1">
        <f t="array" aca="1" ref="CZ54" ca="1">_xlfn.XLOOKUP(CZ$50,INDIRECT("'"&amp;$B54&amp;"'!$O$1:$JI$1"),INDIRECT("'"&amp;$B54&amp;"'!$O$2:$JI$2"))</f>
        <v>3034.2648263562128</v>
      </c>
      <c r="DA54" s="7" cm="1">
        <f t="array" aca="1" ref="DA54" ca="1">_xlfn.XLOOKUP(DA$50,INDIRECT("'"&amp;$B54&amp;"'!$O$1:$JI$1"),INDIRECT("'"&amp;$B54&amp;"'!$O$2:$JI$2"))</f>
        <v>3034.2648263562128</v>
      </c>
      <c r="DB54" s="7" cm="1">
        <f t="array" aca="1" ref="DB54" ca="1">_xlfn.XLOOKUP(DB$50,INDIRECT("'"&amp;$B54&amp;"'!$O$1:$JI$1"),INDIRECT("'"&amp;$B54&amp;"'!$O$2:$JI$2"))</f>
        <v>3034.2648263562128</v>
      </c>
      <c r="DC54" s="7" cm="1">
        <f t="array" aca="1" ref="DC54" ca="1">_xlfn.XLOOKUP(DC$50,INDIRECT("'"&amp;$B54&amp;"'!$O$1:$JI$1"),INDIRECT("'"&amp;$B54&amp;"'!$O$2:$JI$2"))</f>
        <v>3034.2648263562128</v>
      </c>
      <c r="DD54" s="7" cm="1">
        <f t="array" aca="1" ref="DD54" ca="1">_xlfn.XLOOKUP(DD$50,INDIRECT("'"&amp;$B54&amp;"'!$O$1:$JI$1"),INDIRECT("'"&amp;$B54&amp;"'!$O$2:$JI$2"))</f>
        <v>3034.2648263562128</v>
      </c>
      <c r="DE54" s="7" cm="1">
        <f t="array" aca="1" ref="DE54" ca="1">_xlfn.XLOOKUP(DE$50,INDIRECT("'"&amp;$B54&amp;"'!$O$1:$JI$1"),INDIRECT("'"&amp;$B54&amp;"'!$O$2:$JI$2"))</f>
        <v>3034.2648263562128</v>
      </c>
      <c r="DF54" s="7" cm="1">
        <f t="array" aca="1" ref="DF54" ca="1">_xlfn.XLOOKUP(DF$50,INDIRECT("'"&amp;$B54&amp;"'!$O$1:$JI$1"),INDIRECT("'"&amp;$B54&amp;"'!$O$2:$JI$2"))</f>
        <v>3034.2648263562128</v>
      </c>
      <c r="DG54" s="7" cm="1">
        <f t="array" aca="1" ref="DG54" ca="1">_xlfn.XLOOKUP(DG$50,INDIRECT("'"&amp;$B54&amp;"'!$O$1:$JI$1"),INDIRECT("'"&amp;$B54&amp;"'!$O$2:$JI$2"))</f>
        <v>3034.2648263562128</v>
      </c>
      <c r="DH54" s="7" cm="1">
        <f t="array" aca="1" ref="DH54" ca="1">_xlfn.XLOOKUP(DH$50,INDIRECT("'"&amp;$B54&amp;"'!$O$1:$JI$1"),INDIRECT("'"&amp;$B54&amp;"'!$O$2:$JI$2"))</f>
        <v>3034.2648263562128</v>
      </c>
      <c r="DI54" s="7" cm="1">
        <f t="array" aca="1" ref="DI54" ca="1">_xlfn.XLOOKUP(DI$50,INDIRECT("'"&amp;$B54&amp;"'!$O$1:$JI$1"),INDIRECT("'"&amp;$B54&amp;"'!$O$2:$JI$2"))</f>
        <v>3034.2648263562128</v>
      </c>
      <c r="DJ54" s="7" cm="1">
        <f t="array" aca="1" ref="DJ54" ca="1">_xlfn.XLOOKUP(DJ$50,INDIRECT("'"&amp;$B54&amp;"'!$O$1:$JI$1"),INDIRECT("'"&amp;$B54&amp;"'!$O$2:$JI$2"))</f>
        <v>3034.2648263562128</v>
      </c>
      <c r="DK54" s="7" cm="1">
        <f t="array" aca="1" ref="DK54" ca="1">_xlfn.XLOOKUP(DK$50,INDIRECT("'"&amp;$B54&amp;"'!$O$1:$JI$1"),INDIRECT("'"&amp;$B54&amp;"'!$O$2:$JI$2"))</f>
        <v>3034.2648263562128</v>
      </c>
      <c r="DL54" s="7" cm="1">
        <f t="array" aca="1" ref="DL54" ca="1">_xlfn.XLOOKUP(DL$50,INDIRECT("'"&amp;$B54&amp;"'!$O$1:$JI$1"),INDIRECT("'"&amp;$B54&amp;"'!$O$2:$JI$2"))</f>
        <v>3034.2648263562128</v>
      </c>
      <c r="DM54" s="7" cm="1">
        <f t="array" aca="1" ref="DM54" ca="1">_xlfn.XLOOKUP(DM$50,INDIRECT("'"&amp;$B54&amp;"'!$O$1:$JI$1"),INDIRECT("'"&amp;$B54&amp;"'!$O$2:$JI$2"))</f>
        <v>3034.2648263562128</v>
      </c>
      <c r="DN54" s="7" cm="1">
        <f t="array" aca="1" ref="DN54" ca="1">_xlfn.XLOOKUP(DN$50,INDIRECT("'"&amp;$B54&amp;"'!$O$1:$JI$1"),INDIRECT("'"&amp;$B54&amp;"'!$O$2:$JI$2"))</f>
        <v>3034.2648263562128</v>
      </c>
      <c r="DO54" s="7" cm="1">
        <f t="array" aca="1" ref="DO54" ca="1">_xlfn.XLOOKUP(DO$50,INDIRECT("'"&amp;$B54&amp;"'!$O$1:$JI$1"),INDIRECT("'"&amp;$B54&amp;"'!$O$2:$JI$2"))</f>
        <v>3034.2648263562128</v>
      </c>
      <c r="DP54" s="7" cm="1">
        <f t="array" aca="1" ref="DP54" ca="1">_xlfn.XLOOKUP(DP$50,INDIRECT("'"&amp;$B54&amp;"'!$O$1:$JI$1"),INDIRECT("'"&amp;$B54&amp;"'!$O$2:$JI$2"))</f>
        <v>3034.2648263562128</v>
      </c>
      <c r="DQ54" s="7" cm="1">
        <f t="array" aca="1" ref="DQ54" ca="1">_xlfn.XLOOKUP(DQ$50,INDIRECT("'"&amp;$B54&amp;"'!$O$1:$JI$1"),INDIRECT("'"&amp;$B54&amp;"'!$O$2:$JI$2"))</f>
        <v>3034.2648263562128</v>
      </c>
      <c r="DR54" s="7" cm="1">
        <f t="array" aca="1" ref="DR54" ca="1">_xlfn.XLOOKUP(DR$50,INDIRECT("'"&amp;$B54&amp;"'!$O$1:$JI$1"),INDIRECT("'"&amp;$B54&amp;"'!$O$2:$JI$2"))</f>
        <v>3034.2648263562128</v>
      </c>
      <c r="DS54" s="7" cm="1">
        <f t="array" aca="1" ref="DS54" ca="1">_xlfn.XLOOKUP(DS$50,INDIRECT("'"&amp;$B54&amp;"'!$O$1:$JI$1"),INDIRECT("'"&amp;$B54&amp;"'!$O$2:$JI$2"))</f>
        <v>3034.2648263562128</v>
      </c>
      <c r="DT54" s="7" cm="1">
        <f t="array" aca="1" ref="DT54" ca="1">_xlfn.XLOOKUP(DT$50,INDIRECT("'"&amp;$B54&amp;"'!$O$1:$JI$1"),INDIRECT("'"&amp;$B54&amp;"'!$O$2:$JI$2"))</f>
        <v>3034.2648263562128</v>
      </c>
      <c r="DU54" s="7" cm="1">
        <f t="array" aca="1" ref="DU54" ca="1">_xlfn.XLOOKUP(DU$50,INDIRECT("'"&amp;$B54&amp;"'!$O$1:$JI$1"),INDIRECT("'"&amp;$B54&amp;"'!$O$2:$JI$2"))</f>
        <v>3034.2648263562128</v>
      </c>
      <c r="DV54" s="7" cm="1">
        <f t="array" aca="1" ref="DV54" ca="1">_xlfn.XLOOKUP(DV$50,INDIRECT("'"&amp;$B54&amp;"'!$O$1:$JI$1"),INDIRECT("'"&amp;$B54&amp;"'!$O$2:$JI$2"))</f>
        <v>3034.2648263562128</v>
      </c>
    </row>
    <row r="55" spans="2:126" s="28" customFormat="1" ht="14.45" hidden="1" customHeight="1" outlineLevel="1" x14ac:dyDescent="0.25">
      <c r="B55" s="27" t="str">
        <f>B20</f>
        <v>GREEN GARDEN</v>
      </c>
      <c r="C55" s="115">
        <f t="shared" ca="1" si="38"/>
        <v>1122797.6846198044</v>
      </c>
      <c r="D55" s="115"/>
      <c r="E55" s="116">
        <f ca="1">NPV($G$11,Resumo!G55:DV55)</f>
        <v>656839.37597432628</v>
      </c>
      <c r="F55" s="116"/>
      <c r="G55" s="7" cm="1">
        <f t="array" aca="1" ref="G55" ca="1">_xlfn.XLOOKUP(G$50,INDIRECT("'"&amp;$B55&amp;"'!$O$1:$JI$1"),INDIRECT("'"&amp;$B55&amp;"'!$O$2:$JI$2"))</f>
        <v>18011.8125</v>
      </c>
      <c r="H55" s="7" cm="1">
        <f t="array" aca="1" ref="H55" ca="1">_xlfn.XLOOKUP(H$50,INDIRECT("'"&amp;$B55&amp;"'!$O$1:$JI$1"),INDIRECT("'"&amp;$B55&amp;"'!$O$2:$JI$2"))</f>
        <v>11857.776562499999</v>
      </c>
      <c r="I55" s="7" cm="1">
        <f t="array" aca="1" ref="I55" ca="1">_xlfn.XLOOKUP(I$50,INDIRECT("'"&amp;$B55&amp;"'!$O$1:$JI$1"),INDIRECT("'"&amp;$B55&amp;"'!$O$2:$JI$2"))</f>
        <v>9262.1025047229268</v>
      </c>
      <c r="J55" s="7" cm="1">
        <f t="array" aca="1" ref="J55" ca="1">_xlfn.XLOOKUP(J$50,INDIRECT("'"&amp;$B55&amp;"'!$O$1:$JI$1"),INDIRECT("'"&amp;$B55&amp;"'!$O$2:$JI$2"))</f>
        <v>9262.1025047229268</v>
      </c>
      <c r="K55" s="7" cm="1">
        <f t="array" aca="1" ref="K55" ca="1">_xlfn.XLOOKUP(K$50,INDIRECT("'"&amp;$B55&amp;"'!$O$1:$JI$1"),INDIRECT("'"&amp;$B55&amp;"'!$O$2:$JI$2"))</f>
        <v>9262.1025047229268</v>
      </c>
      <c r="L55" s="7" cm="1">
        <f t="array" aca="1" ref="L55" ca="1">_xlfn.XLOOKUP(L$50,INDIRECT("'"&amp;$B55&amp;"'!$O$1:$JI$1"),INDIRECT("'"&amp;$B55&amp;"'!$O$2:$JI$2"))</f>
        <v>9262.1025047229268</v>
      </c>
      <c r="M55" s="7" cm="1">
        <f t="array" aca="1" ref="M55" ca="1">_xlfn.XLOOKUP(M$50,INDIRECT("'"&amp;$B55&amp;"'!$O$1:$JI$1"),INDIRECT("'"&amp;$B55&amp;"'!$O$2:$JI$2"))</f>
        <v>9262.1025047229268</v>
      </c>
      <c r="N55" s="7" cm="1">
        <f t="array" aca="1" ref="N55" ca="1">_xlfn.XLOOKUP(N$50,INDIRECT("'"&amp;$B55&amp;"'!$O$1:$JI$1"),INDIRECT("'"&amp;$B55&amp;"'!$O$2:$JI$2"))</f>
        <v>9262.1025047229268</v>
      </c>
      <c r="O55" s="7" cm="1">
        <f t="array" aca="1" ref="O55" ca="1">_xlfn.XLOOKUP(O$50,INDIRECT("'"&amp;$B55&amp;"'!$O$1:$JI$1"),INDIRECT("'"&amp;$B55&amp;"'!$O$2:$JI$2"))</f>
        <v>9262.1025047229268</v>
      </c>
      <c r="P55" s="7" cm="1">
        <f t="array" aca="1" ref="P55" ca="1">_xlfn.XLOOKUP(P$50,INDIRECT("'"&amp;$B55&amp;"'!$O$1:$JI$1"),INDIRECT("'"&amp;$B55&amp;"'!$O$2:$JI$2"))</f>
        <v>9262.1025047229268</v>
      </c>
      <c r="Q55" s="7" cm="1">
        <f t="array" aca="1" ref="Q55" ca="1">_xlfn.XLOOKUP(Q$50,INDIRECT("'"&amp;$B55&amp;"'!$O$1:$JI$1"),INDIRECT("'"&amp;$B55&amp;"'!$O$2:$JI$2"))</f>
        <v>9262.1025047229268</v>
      </c>
      <c r="R55" s="7" cm="1">
        <f t="array" aca="1" ref="R55" ca="1">_xlfn.XLOOKUP(R$50,INDIRECT("'"&amp;$B55&amp;"'!$O$1:$JI$1"),INDIRECT("'"&amp;$B55&amp;"'!$O$2:$JI$2"))</f>
        <v>9262.1025047229268</v>
      </c>
      <c r="S55" s="7" cm="1">
        <f t="array" aca="1" ref="S55" ca="1">_xlfn.XLOOKUP(S$50,INDIRECT("'"&amp;$B55&amp;"'!$O$1:$JI$1"),INDIRECT("'"&amp;$B55&amp;"'!$O$2:$JI$2"))</f>
        <v>9262.1025047229268</v>
      </c>
      <c r="T55" s="7" cm="1">
        <f t="array" aca="1" ref="T55" ca="1">_xlfn.XLOOKUP(T$50,INDIRECT("'"&amp;$B55&amp;"'!$O$1:$JI$1"),INDIRECT("'"&amp;$B55&amp;"'!$O$2:$JI$2"))</f>
        <v>9262.1025047229268</v>
      </c>
      <c r="U55" s="7" cm="1">
        <f t="array" aca="1" ref="U55" ca="1">_xlfn.XLOOKUP(U$50,INDIRECT("'"&amp;$B55&amp;"'!$O$1:$JI$1"),INDIRECT("'"&amp;$B55&amp;"'!$O$2:$JI$2"))</f>
        <v>9262.1025047229268</v>
      </c>
      <c r="V55" s="7" cm="1">
        <f t="array" aca="1" ref="V55" ca="1">_xlfn.XLOOKUP(V$50,INDIRECT("'"&amp;$B55&amp;"'!$O$1:$JI$1"),INDIRECT("'"&amp;$B55&amp;"'!$O$2:$JI$2"))</f>
        <v>9262.1025047229268</v>
      </c>
      <c r="W55" s="7" cm="1">
        <f t="array" aca="1" ref="W55" ca="1">_xlfn.XLOOKUP(W$50,INDIRECT("'"&amp;$B55&amp;"'!$O$1:$JI$1"),INDIRECT("'"&amp;$B55&amp;"'!$O$2:$JI$2"))</f>
        <v>9262.1025047229268</v>
      </c>
      <c r="X55" s="7" cm="1">
        <f t="array" aca="1" ref="X55" ca="1">_xlfn.XLOOKUP(X$50,INDIRECT("'"&amp;$B55&amp;"'!$O$1:$JI$1"),INDIRECT("'"&amp;$B55&amp;"'!$O$2:$JI$2"))</f>
        <v>9262.1025047229268</v>
      </c>
      <c r="Y55" s="7" cm="1">
        <f t="array" aca="1" ref="Y55" ca="1">_xlfn.XLOOKUP(Y$50,INDIRECT("'"&amp;$B55&amp;"'!$O$1:$JI$1"),INDIRECT("'"&amp;$B55&amp;"'!$O$2:$JI$2"))</f>
        <v>9262.1025047229268</v>
      </c>
      <c r="Z55" s="7" cm="1">
        <f t="array" aca="1" ref="Z55" ca="1">_xlfn.XLOOKUP(Z$50,INDIRECT("'"&amp;$B55&amp;"'!$O$1:$JI$1"),INDIRECT("'"&amp;$B55&amp;"'!$O$2:$JI$2"))</f>
        <v>9262.1025047229268</v>
      </c>
      <c r="AA55" s="7" cm="1">
        <f t="array" aca="1" ref="AA55" ca="1">_xlfn.XLOOKUP(AA$50,INDIRECT("'"&amp;$B55&amp;"'!$O$1:$JI$1"),INDIRECT("'"&amp;$B55&amp;"'!$O$2:$JI$2"))</f>
        <v>9262.1025047229268</v>
      </c>
      <c r="AB55" s="7" cm="1">
        <f t="array" aca="1" ref="AB55" ca="1">_xlfn.XLOOKUP(AB$50,INDIRECT("'"&amp;$B55&amp;"'!$O$1:$JI$1"),INDIRECT("'"&amp;$B55&amp;"'!$O$2:$JI$2"))</f>
        <v>9262.1025047229268</v>
      </c>
      <c r="AC55" s="7" cm="1">
        <f t="array" aca="1" ref="AC55" ca="1">_xlfn.XLOOKUP(AC$50,INDIRECT("'"&amp;$B55&amp;"'!$O$1:$JI$1"),INDIRECT("'"&amp;$B55&amp;"'!$O$2:$JI$2"))</f>
        <v>9262.1025047229268</v>
      </c>
      <c r="AD55" s="7" cm="1">
        <f t="array" aca="1" ref="AD55" ca="1">_xlfn.XLOOKUP(AD$50,INDIRECT("'"&amp;$B55&amp;"'!$O$1:$JI$1"),INDIRECT("'"&amp;$B55&amp;"'!$O$2:$JI$2"))</f>
        <v>9262.1025047229268</v>
      </c>
      <c r="AE55" s="7" cm="1">
        <f t="array" aca="1" ref="AE55" ca="1">_xlfn.XLOOKUP(AE$50,INDIRECT("'"&amp;$B55&amp;"'!$O$1:$JI$1"),INDIRECT("'"&amp;$B55&amp;"'!$O$2:$JI$2"))</f>
        <v>9262.1025047229268</v>
      </c>
      <c r="AF55" s="7" cm="1">
        <f t="array" aca="1" ref="AF55" ca="1">_xlfn.XLOOKUP(AF$50,INDIRECT("'"&amp;$B55&amp;"'!$O$1:$JI$1"),INDIRECT("'"&amp;$B55&amp;"'!$O$2:$JI$2"))</f>
        <v>9262.1025047229268</v>
      </c>
      <c r="AG55" s="7" cm="1">
        <f t="array" aca="1" ref="AG55" ca="1">_xlfn.XLOOKUP(AG$50,INDIRECT("'"&amp;$B55&amp;"'!$O$1:$JI$1"),INDIRECT("'"&amp;$B55&amp;"'!$O$2:$JI$2"))</f>
        <v>9262.1025047229268</v>
      </c>
      <c r="AH55" s="7" cm="1">
        <f t="array" aca="1" ref="AH55" ca="1">_xlfn.XLOOKUP(AH$50,INDIRECT("'"&amp;$B55&amp;"'!$O$1:$JI$1"),INDIRECT("'"&amp;$B55&amp;"'!$O$2:$JI$2"))</f>
        <v>9262.1025047229268</v>
      </c>
      <c r="AI55" s="7" cm="1">
        <f t="array" aca="1" ref="AI55" ca="1">_xlfn.XLOOKUP(AI$50,INDIRECT("'"&amp;$B55&amp;"'!$O$1:$JI$1"),INDIRECT("'"&amp;$B55&amp;"'!$O$2:$JI$2"))</f>
        <v>9262.1025047229268</v>
      </c>
      <c r="AJ55" s="7" cm="1">
        <f t="array" aca="1" ref="AJ55" ca="1">_xlfn.XLOOKUP(AJ$50,INDIRECT("'"&amp;$B55&amp;"'!$O$1:$JI$1"),INDIRECT("'"&amp;$B55&amp;"'!$O$2:$JI$2"))</f>
        <v>9262.1025047229268</v>
      </c>
      <c r="AK55" s="7" cm="1">
        <f t="array" aca="1" ref="AK55" ca="1">_xlfn.XLOOKUP(AK$50,INDIRECT("'"&amp;$B55&amp;"'!$O$1:$JI$1"),INDIRECT("'"&amp;$B55&amp;"'!$O$2:$JI$2"))</f>
        <v>9262.1025047229268</v>
      </c>
      <c r="AL55" s="7" cm="1">
        <f t="array" aca="1" ref="AL55" ca="1">_xlfn.XLOOKUP(AL$50,INDIRECT("'"&amp;$B55&amp;"'!$O$1:$JI$1"),INDIRECT("'"&amp;$B55&amp;"'!$O$2:$JI$2"))</f>
        <v>9262.1025047229268</v>
      </c>
      <c r="AM55" s="7" cm="1">
        <f t="array" aca="1" ref="AM55" ca="1">_xlfn.XLOOKUP(AM$50,INDIRECT("'"&amp;$B55&amp;"'!$O$1:$JI$1"),INDIRECT("'"&amp;$B55&amp;"'!$O$2:$JI$2"))</f>
        <v>9262.1025047229268</v>
      </c>
      <c r="AN55" s="7" cm="1">
        <f t="array" aca="1" ref="AN55" ca="1">_xlfn.XLOOKUP(AN$50,INDIRECT("'"&amp;$B55&amp;"'!$O$1:$JI$1"),INDIRECT("'"&amp;$B55&amp;"'!$O$2:$JI$2"))</f>
        <v>9262.1025047229268</v>
      </c>
      <c r="AO55" s="7" cm="1">
        <f t="array" aca="1" ref="AO55" ca="1">_xlfn.XLOOKUP(AO$50,INDIRECT("'"&amp;$B55&amp;"'!$O$1:$JI$1"),INDIRECT("'"&amp;$B55&amp;"'!$O$2:$JI$2"))</f>
        <v>9262.1025047229268</v>
      </c>
      <c r="AP55" s="7" cm="1">
        <f t="array" aca="1" ref="AP55" ca="1">_xlfn.XLOOKUP(AP$50,INDIRECT("'"&amp;$B55&amp;"'!$O$1:$JI$1"),INDIRECT("'"&amp;$B55&amp;"'!$O$2:$JI$2"))</f>
        <v>9262.1025047229268</v>
      </c>
      <c r="AQ55" s="7" cm="1">
        <f t="array" aca="1" ref="AQ55" ca="1">_xlfn.XLOOKUP(AQ$50,INDIRECT("'"&amp;$B55&amp;"'!$O$1:$JI$1"),INDIRECT("'"&amp;$B55&amp;"'!$O$2:$JI$2"))</f>
        <v>9262.1025047229268</v>
      </c>
      <c r="AR55" s="7" cm="1">
        <f t="array" aca="1" ref="AR55" ca="1">_xlfn.XLOOKUP(AR$50,INDIRECT("'"&amp;$B55&amp;"'!$O$1:$JI$1"),INDIRECT("'"&amp;$B55&amp;"'!$O$2:$JI$2"))</f>
        <v>9262.1025047229268</v>
      </c>
      <c r="AS55" s="7" cm="1">
        <f t="array" aca="1" ref="AS55" ca="1">_xlfn.XLOOKUP(AS$50,INDIRECT("'"&amp;$B55&amp;"'!$O$1:$JI$1"),INDIRECT("'"&amp;$B55&amp;"'!$O$2:$JI$2"))</f>
        <v>9262.1025047229268</v>
      </c>
      <c r="AT55" s="7" cm="1">
        <f t="array" aca="1" ref="AT55" ca="1">_xlfn.XLOOKUP(AT$50,INDIRECT("'"&amp;$B55&amp;"'!$O$1:$JI$1"),INDIRECT("'"&amp;$B55&amp;"'!$O$2:$JI$2"))</f>
        <v>9262.1025047229268</v>
      </c>
      <c r="AU55" s="7" cm="1">
        <f t="array" aca="1" ref="AU55" ca="1">_xlfn.XLOOKUP(AU$50,INDIRECT("'"&amp;$B55&amp;"'!$O$1:$JI$1"),INDIRECT("'"&amp;$B55&amp;"'!$O$2:$JI$2"))</f>
        <v>9262.1025047229268</v>
      </c>
      <c r="AV55" s="7" cm="1">
        <f t="array" aca="1" ref="AV55" ca="1">_xlfn.XLOOKUP(AV$50,INDIRECT("'"&amp;$B55&amp;"'!$O$1:$JI$1"),INDIRECT("'"&amp;$B55&amp;"'!$O$2:$JI$2"))</f>
        <v>9262.1025047229268</v>
      </c>
      <c r="AW55" s="7" cm="1">
        <f t="array" aca="1" ref="AW55" ca="1">_xlfn.XLOOKUP(AW$50,INDIRECT("'"&amp;$B55&amp;"'!$O$1:$JI$1"),INDIRECT("'"&amp;$B55&amp;"'!$O$2:$JI$2"))</f>
        <v>9262.1025047229268</v>
      </c>
      <c r="AX55" s="7" cm="1">
        <f t="array" aca="1" ref="AX55" ca="1">_xlfn.XLOOKUP(AX$50,INDIRECT("'"&amp;$B55&amp;"'!$O$1:$JI$1"),INDIRECT("'"&amp;$B55&amp;"'!$O$2:$JI$2"))</f>
        <v>9262.1025047229268</v>
      </c>
      <c r="AY55" s="7" cm="1">
        <f t="array" aca="1" ref="AY55" ca="1">_xlfn.XLOOKUP(AY$50,INDIRECT("'"&amp;$B55&amp;"'!$O$1:$JI$1"),INDIRECT("'"&amp;$B55&amp;"'!$O$2:$JI$2"))</f>
        <v>9262.1025047229268</v>
      </c>
      <c r="AZ55" s="7" cm="1">
        <f t="array" aca="1" ref="AZ55" ca="1">_xlfn.XLOOKUP(AZ$50,INDIRECT("'"&amp;$B55&amp;"'!$O$1:$JI$1"),INDIRECT("'"&amp;$B55&amp;"'!$O$2:$JI$2"))</f>
        <v>9262.1025047229268</v>
      </c>
      <c r="BA55" s="7" cm="1">
        <f t="array" aca="1" ref="BA55" ca="1">_xlfn.XLOOKUP(BA$50,INDIRECT("'"&amp;$B55&amp;"'!$O$1:$JI$1"),INDIRECT("'"&amp;$B55&amp;"'!$O$2:$JI$2"))</f>
        <v>9262.1025047229268</v>
      </c>
      <c r="BB55" s="7" cm="1">
        <f t="array" aca="1" ref="BB55" ca="1">_xlfn.XLOOKUP(BB$50,INDIRECT("'"&amp;$B55&amp;"'!$O$1:$JI$1"),INDIRECT("'"&amp;$B55&amp;"'!$O$2:$JI$2"))</f>
        <v>9262.1025047229268</v>
      </c>
      <c r="BC55" s="7" cm="1">
        <f t="array" aca="1" ref="BC55" ca="1">_xlfn.XLOOKUP(BC$50,INDIRECT("'"&amp;$B55&amp;"'!$O$1:$JI$1"),INDIRECT("'"&amp;$B55&amp;"'!$O$2:$JI$2"))</f>
        <v>9262.1025047229268</v>
      </c>
      <c r="BD55" s="7" cm="1">
        <f t="array" aca="1" ref="BD55" ca="1">_xlfn.XLOOKUP(BD$50,INDIRECT("'"&amp;$B55&amp;"'!$O$1:$JI$1"),INDIRECT("'"&amp;$B55&amp;"'!$O$2:$JI$2"))</f>
        <v>9262.1025047229268</v>
      </c>
      <c r="BE55" s="7" cm="1">
        <f t="array" aca="1" ref="BE55" ca="1">_xlfn.XLOOKUP(BE$50,INDIRECT("'"&amp;$B55&amp;"'!$O$1:$JI$1"),INDIRECT("'"&amp;$B55&amp;"'!$O$2:$JI$2"))</f>
        <v>9262.1025047229268</v>
      </c>
      <c r="BF55" s="7" cm="1">
        <f t="array" aca="1" ref="BF55" ca="1">_xlfn.XLOOKUP(BF$50,INDIRECT("'"&amp;$B55&amp;"'!$O$1:$JI$1"),INDIRECT("'"&amp;$B55&amp;"'!$O$2:$JI$2"))</f>
        <v>9262.1025047229268</v>
      </c>
      <c r="BG55" s="7" cm="1">
        <f t="array" aca="1" ref="BG55" ca="1">_xlfn.XLOOKUP(BG$50,INDIRECT("'"&amp;$B55&amp;"'!$O$1:$JI$1"),INDIRECT("'"&amp;$B55&amp;"'!$O$2:$JI$2"))</f>
        <v>9262.1025047229268</v>
      </c>
      <c r="BH55" s="7" cm="1">
        <f t="array" aca="1" ref="BH55" ca="1">_xlfn.XLOOKUP(BH$50,INDIRECT("'"&amp;$B55&amp;"'!$O$1:$JI$1"),INDIRECT("'"&amp;$B55&amp;"'!$O$2:$JI$2"))</f>
        <v>9262.1025047229268</v>
      </c>
      <c r="BI55" s="7" cm="1">
        <f t="array" aca="1" ref="BI55" ca="1">_xlfn.XLOOKUP(BI$50,INDIRECT("'"&amp;$B55&amp;"'!$O$1:$JI$1"),INDIRECT("'"&amp;$B55&amp;"'!$O$2:$JI$2"))</f>
        <v>9262.1025047229268</v>
      </c>
      <c r="BJ55" s="7" cm="1">
        <f t="array" aca="1" ref="BJ55" ca="1">_xlfn.XLOOKUP(BJ$50,INDIRECT("'"&amp;$B55&amp;"'!$O$1:$JI$1"),INDIRECT("'"&amp;$B55&amp;"'!$O$2:$JI$2"))</f>
        <v>9262.1025047229268</v>
      </c>
      <c r="BK55" s="7" cm="1">
        <f t="array" aca="1" ref="BK55" ca="1">_xlfn.XLOOKUP(BK$50,INDIRECT("'"&amp;$B55&amp;"'!$O$1:$JI$1"),INDIRECT("'"&amp;$B55&amp;"'!$O$2:$JI$2"))</f>
        <v>9262.1025047229268</v>
      </c>
      <c r="BL55" s="7" cm="1">
        <f t="array" aca="1" ref="BL55" ca="1">_xlfn.XLOOKUP(BL$50,INDIRECT("'"&amp;$B55&amp;"'!$O$1:$JI$1"),INDIRECT("'"&amp;$B55&amp;"'!$O$2:$JI$2"))</f>
        <v>9262.1025047229268</v>
      </c>
      <c r="BM55" s="7" cm="1">
        <f t="array" aca="1" ref="BM55" ca="1">_xlfn.XLOOKUP(BM$50,INDIRECT("'"&amp;$B55&amp;"'!$O$1:$JI$1"),INDIRECT("'"&amp;$B55&amp;"'!$O$2:$JI$2"))</f>
        <v>9262.1025047229268</v>
      </c>
      <c r="BN55" s="7" cm="1">
        <f t="array" aca="1" ref="BN55" ca="1">_xlfn.XLOOKUP(BN$50,INDIRECT("'"&amp;$B55&amp;"'!$O$1:$JI$1"),INDIRECT("'"&amp;$B55&amp;"'!$O$2:$JI$2"))</f>
        <v>9262.1025047229268</v>
      </c>
      <c r="BO55" s="7" cm="1">
        <f t="array" aca="1" ref="BO55" ca="1">_xlfn.XLOOKUP(BO$50,INDIRECT("'"&amp;$B55&amp;"'!$O$1:$JI$1"),INDIRECT("'"&amp;$B55&amp;"'!$O$2:$JI$2"))</f>
        <v>9262.1025047229268</v>
      </c>
      <c r="BP55" s="7" cm="1">
        <f t="array" aca="1" ref="BP55" ca="1">_xlfn.XLOOKUP(BP$50,INDIRECT("'"&amp;$B55&amp;"'!$O$1:$JI$1"),INDIRECT("'"&amp;$B55&amp;"'!$O$2:$JI$2"))</f>
        <v>9262.1025047229268</v>
      </c>
      <c r="BQ55" s="7" cm="1">
        <f t="array" aca="1" ref="BQ55" ca="1">_xlfn.XLOOKUP(BQ$50,INDIRECT("'"&amp;$B55&amp;"'!$O$1:$JI$1"),INDIRECT("'"&amp;$B55&amp;"'!$O$2:$JI$2"))</f>
        <v>9262.1025047229268</v>
      </c>
      <c r="BR55" s="7" cm="1">
        <f t="array" aca="1" ref="BR55" ca="1">_xlfn.XLOOKUP(BR$50,INDIRECT("'"&amp;$B55&amp;"'!$O$1:$JI$1"),INDIRECT("'"&amp;$B55&amp;"'!$O$2:$JI$2"))</f>
        <v>9262.1025047229268</v>
      </c>
      <c r="BS55" s="7" cm="1">
        <f t="array" aca="1" ref="BS55" ca="1">_xlfn.XLOOKUP(BS$50,INDIRECT("'"&amp;$B55&amp;"'!$O$1:$JI$1"),INDIRECT("'"&amp;$B55&amp;"'!$O$2:$JI$2"))</f>
        <v>9262.1025047229268</v>
      </c>
      <c r="BT55" s="7" cm="1">
        <f t="array" aca="1" ref="BT55" ca="1">_xlfn.XLOOKUP(BT$50,INDIRECT("'"&amp;$B55&amp;"'!$O$1:$JI$1"),INDIRECT("'"&amp;$B55&amp;"'!$O$2:$JI$2"))</f>
        <v>9262.1025047229268</v>
      </c>
      <c r="BU55" s="7" cm="1">
        <f t="array" aca="1" ref="BU55" ca="1">_xlfn.XLOOKUP(BU$50,INDIRECT("'"&amp;$B55&amp;"'!$O$1:$JI$1"),INDIRECT("'"&amp;$B55&amp;"'!$O$2:$JI$2"))</f>
        <v>9262.1025047229268</v>
      </c>
      <c r="BV55" s="7" cm="1">
        <f t="array" aca="1" ref="BV55" ca="1">_xlfn.XLOOKUP(BV$50,INDIRECT("'"&amp;$B55&amp;"'!$O$1:$JI$1"),INDIRECT("'"&amp;$B55&amp;"'!$O$2:$JI$2"))</f>
        <v>9262.1025047229268</v>
      </c>
      <c r="BW55" s="7" cm="1">
        <f t="array" aca="1" ref="BW55" ca="1">_xlfn.XLOOKUP(BW$50,INDIRECT("'"&amp;$B55&amp;"'!$O$1:$JI$1"),INDIRECT("'"&amp;$B55&amp;"'!$O$2:$JI$2"))</f>
        <v>9262.1025047229268</v>
      </c>
      <c r="BX55" s="7" cm="1">
        <f t="array" aca="1" ref="BX55" ca="1">_xlfn.XLOOKUP(BX$50,INDIRECT("'"&amp;$B55&amp;"'!$O$1:$JI$1"),INDIRECT("'"&amp;$B55&amp;"'!$O$2:$JI$2"))</f>
        <v>9262.1025047229268</v>
      </c>
      <c r="BY55" s="7" cm="1">
        <f t="array" aca="1" ref="BY55" ca="1">_xlfn.XLOOKUP(BY$50,INDIRECT("'"&amp;$B55&amp;"'!$O$1:$JI$1"),INDIRECT("'"&amp;$B55&amp;"'!$O$2:$JI$2"))</f>
        <v>9262.1025047229268</v>
      </c>
      <c r="BZ55" s="7" cm="1">
        <f t="array" aca="1" ref="BZ55" ca="1">_xlfn.XLOOKUP(BZ$50,INDIRECT("'"&amp;$B55&amp;"'!$O$1:$JI$1"),INDIRECT("'"&amp;$B55&amp;"'!$O$2:$JI$2"))</f>
        <v>9262.1025047229268</v>
      </c>
      <c r="CA55" s="7" cm="1">
        <f t="array" aca="1" ref="CA55" ca="1">_xlfn.XLOOKUP(CA$50,INDIRECT("'"&amp;$B55&amp;"'!$O$1:$JI$1"),INDIRECT("'"&amp;$B55&amp;"'!$O$2:$JI$2"))</f>
        <v>9262.1025047229268</v>
      </c>
      <c r="CB55" s="7" cm="1">
        <f t="array" aca="1" ref="CB55" ca="1">_xlfn.XLOOKUP(CB$50,INDIRECT("'"&amp;$B55&amp;"'!$O$1:$JI$1"),INDIRECT("'"&amp;$B55&amp;"'!$O$2:$JI$2"))</f>
        <v>9262.1025047229268</v>
      </c>
      <c r="CC55" s="7" cm="1">
        <f t="array" aca="1" ref="CC55" ca="1">_xlfn.XLOOKUP(CC$50,INDIRECT("'"&amp;$B55&amp;"'!$O$1:$JI$1"),INDIRECT("'"&amp;$B55&amp;"'!$O$2:$JI$2"))</f>
        <v>9262.1025047229268</v>
      </c>
      <c r="CD55" s="7" cm="1">
        <f t="array" aca="1" ref="CD55" ca="1">_xlfn.XLOOKUP(CD$50,INDIRECT("'"&amp;$B55&amp;"'!$O$1:$JI$1"),INDIRECT("'"&amp;$B55&amp;"'!$O$2:$JI$2"))</f>
        <v>9262.1025047229268</v>
      </c>
      <c r="CE55" s="7" cm="1">
        <f t="array" aca="1" ref="CE55" ca="1">_xlfn.XLOOKUP(CE$50,INDIRECT("'"&amp;$B55&amp;"'!$O$1:$JI$1"),INDIRECT("'"&amp;$B55&amp;"'!$O$2:$JI$2"))</f>
        <v>9262.1025047229268</v>
      </c>
      <c r="CF55" s="7" cm="1">
        <f t="array" aca="1" ref="CF55" ca="1">_xlfn.XLOOKUP(CF$50,INDIRECT("'"&amp;$B55&amp;"'!$O$1:$JI$1"),INDIRECT("'"&amp;$B55&amp;"'!$O$2:$JI$2"))</f>
        <v>9262.1025047229268</v>
      </c>
      <c r="CG55" s="7" cm="1">
        <f t="array" aca="1" ref="CG55" ca="1">_xlfn.XLOOKUP(CG$50,INDIRECT("'"&amp;$B55&amp;"'!$O$1:$JI$1"),INDIRECT("'"&amp;$B55&amp;"'!$O$2:$JI$2"))</f>
        <v>9262.1025047229268</v>
      </c>
      <c r="CH55" s="7" cm="1">
        <f t="array" aca="1" ref="CH55" ca="1">_xlfn.XLOOKUP(CH$50,INDIRECT("'"&amp;$B55&amp;"'!$O$1:$JI$1"),INDIRECT("'"&amp;$B55&amp;"'!$O$2:$JI$2"))</f>
        <v>9262.1025047229268</v>
      </c>
      <c r="CI55" s="7" cm="1">
        <f t="array" aca="1" ref="CI55" ca="1">_xlfn.XLOOKUP(CI$50,INDIRECT("'"&amp;$B55&amp;"'!$O$1:$JI$1"),INDIRECT("'"&amp;$B55&amp;"'!$O$2:$JI$2"))</f>
        <v>9262.1025047229268</v>
      </c>
      <c r="CJ55" s="7" cm="1">
        <f t="array" aca="1" ref="CJ55" ca="1">_xlfn.XLOOKUP(CJ$50,INDIRECT("'"&amp;$B55&amp;"'!$O$1:$JI$1"),INDIRECT("'"&amp;$B55&amp;"'!$O$2:$JI$2"))</f>
        <v>9262.1025047229268</v>
      </c>
      <c r="CK55" s="7" cm="1">
        <f t="array" aca="1" ref="CK55" ca="1">_xlfn.XLOOKUP(CK$50,INDIRECT("'"&amp;$B55&amp;"'!$O$1:$JI$1"),INDIRECT("'"&amp;$B55&amp;"'!$O$2:$JI$2"))</f>
        <v>9262.1025047229268</v>
      </c>
      <c r="CL55" s="7" cm="1">
        <f t="array" aca="1" ref="CL55" ca="1">_xlfn.XLOOKUP(CL$50,INDIRECT("'"&amp;$B55&amp;"'!$O$1:$JI$1"),INDIRECT("'"&amp;$B55&amp;"'!$O$2:$JI$2"))</f>
        <v>9262.1025047229268</v>
      </c>
      <c r="CM55" s="7" cm="1">
        <f t="array" aca="1" ref="CM55" ca="1">_xlfn.XLOOKUP(CM$50,INDIRECT("'"&amp;$B55&amp;"'!$O$1:$JI$1"),INDIRECT("'"&amp;$B55&amp;"'!$O$2:$JI$2"))</f>
        <v>9262.1025047229268</v>
      </c>
      <c r="CN55" s="7" cm="1">
        <f t="array" aca="1" ref="CN55" ca="1">_xlfn.XLOOKUP(CN$50,INDIRECT("'"&amp;$B55&amp;"'!$O$1:$JI$1"),INDIRECT("'"&amp;$B55&amp;"'!$O$2:$JI$2"))</f>
        <v>9262.1025047229268</v>
      </c>
      <c r="CO55" s="7" cm="1">
        <f t="array" aca="1" ref="CO55" ca="1">_xlfn.XLOOKUP(CO$50,INDIRECT("'"&amp;$B55&amp;"'!$O$1:$JI$1"),INDIRECT("'"&amp;$B55&amp;"'!$O$2:$JI$2"))</f>
        <v>9262.1025047229268</v>
      </c>
      <c r="CP55" s="7" cm="1">
        <f t="array" aca="1" ref="CP55" ca="1">_xlfn.XLOOKUP(CP$50,INDIRECT("'"&amp;$B55&amp;"'!$O$1:$JI$1"),INDIRECT("'"&amp;$B55&amp;"'!$O$2:$JI$2"))</f>
        <v>9262.1025047229268</v>
      </c>
      <c r="CQ55" s="7" cm="1">
        <f t="array" aca="1" ref="CQ55" ca="1">_xlfn.XLOOKUP(CQ$50,INDIRECT("'"&amp;$B55&amp;"'!$O$1:$JI$1"),INDIRECT("'"&amp;$B55&amp;"'!$O$2:$JI$2"))</f>
        <v>9262.1025047229268</v>
      </c>
      <c r="CR55" s="7" cm="1">
        <f t="array" aca="1" ref="CR55" ca="1">_xlfn.XLOOKUP(CR$50,INDIRECT("'"&amp;$B55&amp;"'!$O$1:$JI$1"),INDIRECT("'"&amp;$B55&amp;"'!$O$2:$JI$2"))</f>
        <v>9262.1025047229268</v>
      </c>
      <c r="CS55" s="7" cm="1">
        <f t="array" aca="1" ref="CS55" ca="1">_xlfn.XLOOKUP(CS$50,INDIRECT("'"&amp;$B55&amp;"'!$O$1:$JI$1"),INDIRECT("'"&amp;$B55&amp;"'!$O$2:$JI$2"))</f>
        <v>9262.1025047229268</v>
      </c>
      <c r="CT55" s="7" cm="1">
        <f t="array" aca="1" ref="CT55" ca="1">_xlfn.XLOOKUP(CT$50,INDIRECT("'"&amp;$B55&amp;"'!$O$1:$JI$1"),INDIRECT("'"&amp;$B55&amp;"'!$O$2:$JI$2"))</f>
        <v>9262.1025047229268</v>
      </c>
      <c r="CU55" s="7" cm="1">
        <f t="array" aca="1" ref="CU55" ca="1">_xlfn.XLOOKUP(CU$50,INDIRECT("'"&amp;$B55&amp;"'!$O$1:$JI$1"),INDIRECT("'"&amp;$B55&amp;"'!$O$2:$JI$2"))</f>
        <v>9262.1025047229268</v>
      </c>
      <c r="CV55" s="7" cm="1">
        <f t="array" aca="1" ref="CV55" ca="1">_xlfn.XLOOKUP(CV$50,INDIRECT("'"&amp;$B55&amp;"'!$O$1:$JI$1"),INDIRECT("'"&amp;$B55&amp;"'!$O$2:$JI$2"))</f>
        <v>9262.1025047229268</v>
      </c>
      <c r="CW55" s="7" cm="1">
        <f t="array" aca="1" ref="CW55" ca="1">_xlfn.XLOOKUP(CW$50,INDIRECT("'"&amp;$B55&amp;"'!$O$1:$JI$1"),INDIRECT("'"&amp;$B55&amp;"'!$O$2:$JI$2"))</f>
        <v>9262.1025047229268</v>
      </c>
      <c r="CX55" s="7" cm="1">
        <f t="array" aca="1" ref="CX55" ca="1">_xlfn.XLOOKUP(CX$50,INDIRECT("'"&amp;$B55&amp;"'!$O$1:$JI$1"),INDIRECT("'"&amp;$B55&amp;"'!$O$2:$JI$2"))</f>
        <v>9262.1025047229268</v>
      </c>
      <c r="CY55" s="7" cm="1">
        <f t="array" aca="1" ref="CY55" ca="1">_xlfn.XLOOKUP(CY$50,INDIRECT("'"&amp;$B55&amp;"'!$O$1:$JI$1"),INDIRECT("'"&amp;$B55&amp;"'!$O$2:$JI$2"))</f>
        <v>9262.1025047229268</v>
      </c>
      <c r="CZ55" s="7" cm="1">
        <f t="array" aca="1" ref="CZ55" ca="1">_xlfn.XLOOKUP(CZ$50,INDIRECT("'"&amp;$B55&amp;"'!$O$1:$JI$1"),INDIRECT("'"&amp;$B55&amp;"'!$O$2:$JI$2"))</f>
        <v>9262.1025047229268</v>
      </c>
      <c r="DA55" s="7" cm="1">
        <f t="array" aca="1" ref="DA55" ca="1">_xlfn.XLOOKUP(DA$50,INDIRECT("'"&amp;$B55&amp;"'!$O$1:$JI$1"),INDIRECT("'"&amp;$B55&amp;"'!$O$2:$JI$2"))</f>
        <v>9262.1025047229268</v>
      </c>
      <c r="DB55" s="7" cm="1">
        <f t="array" aca="1" ref="DB55" ca="1">_xlfn.XLOOKUP(DB$50,INDIRECT("'"&amp;$B55&amp;"'!$O$1:$JI$1"),INDIRECT("'"&amp;$B55&amp;"'!$O$2:$JI$2"))</f>
        <v>9262.1025047229268</v>
      </c>
      <c r="DC55" s="7" cm="1">
        <f t="array" aca="1" ref="DC55" ca="1">_xlfn.XLOOKUP(DC$50,INDIRECT("'"&amp;$B55&amp;"'!$O$1:$JI$1"),INDIRECT("'"&amp;$B55&amp;"'!$O$2:$JI$2"))</f>
        <v>9262.1025047229268</v>
      </c>
      <c r="DD55" s="7" cm="1">
        <f t="array" aca="1" ref="DD55" ca="1">_xlfn.XLOOKUP(DD$50,INDIRECT("'"&amp;$B55&amp;"'!$O$1:$JI$1"),INDIRECT("'"&amp;$B55&amp;"'!$O$2:$JI$2"))</f>
        <v>9262.1025047229268</v>
      </c>
      <c r="DE55" s="7" cm="1">
        <f t="array" aca="1" ref="DE55" ca="1">_xlfn.XLOOKUP(DE$50,INDIRECT("'"&amp;$B55&amp;"'!$O$1:$JI$1"),INDIRECT("'"&amp;$B55&amp;"'!$O$2:$JI$2"))</f>
        <v>9262.1025047229268</v>
      </c>
      <c r="DF55" s="7" cm="1">
        <f t="array" aca="1" ref="DF55" ca="1">_xlfn.XLOOKUP(DF$50,INDIRECT("'"&amp;$B55&amp;"'!$O$1:$JI$1"),INDIRECT("'"&amp;$B55&amp;"'!$O$2:$JI$2"))</f>
        <v>9262.1025047229268</v>
      </c>
      <c r="DG55" s="7" cm="1">
        <f t="array" aca="1" ref="DG55" ca="1">_xlfn.XLOOKUP(DG$50,INDIRECT("'"&amp;$B55&amp;"'!$O$1:$JI$1"),INDIRECT("'"&amp;$B55&amp;"'!$O$2:$JI$2"))</f>
        <v>9262.1025047229268</v>
      </c>
      <c r="DH55" s="7" cm="1">
        <f t="array" aca="1" ref="DH55" ca="1">_xlfn.XLOOKUP(DH$50,INDIRECT("'"&amp;$B55&amp;"'!$O$1:$JI$1"),INDIRECT("'"&amp;$B55&amp;"'!$O$2:$JI$2"))</f>
        <v>9262.1025047229268</v>
      </c>
      <c r="DI55" s="7" cm="1">
        <f t="array" aca="1" ref="DI55" ca="1">_xlfn.XLOOKUP(DI$50,INDIRECT("'"&amp;$B55&amp;"'!$O$1:$JI$1"),INDIRECT("'"&amp;$B55&amp;"'!$O$2:$JI$2"))</f>
        <v>9262.1025047229268</v>
      </c>
      <c r="DJ55" s="7" cm="1">
        <f t="array" aca="1" ref="DJ55" ca="1">_xlfn.XLOOKUP(DJ$50,INDIRECT("'"&amp;$B55&amp;"'!$O$1:$JI$1"),INDIRECT("'"&amp;$B55&amp;"'!$O$2:$JI$2"))</f>
        <v>9262.1025047229268</v>
      </c>
      <c r="DK55" s="7" cm="1">
        <f t="array" aca="1" ref="DK55" ca="1">_xlfn.XLOOKUP(DK$50,INDIRECT("'"&amp;$B55&amp;"'!$O$1:$JI$1"),INDIRECT("'"&amp;$B55&amp;"'!$O$2:$JI$2"))</f>
        <v>9262.1025047229268</v>
      </c>
      <c r="DL55" s="7" cm="1">
        <f t="array" aca="1" ref="DL55" ca="1">_xlfn.XLOOKUP(DL$50,INDIRECT("'"&amp;$B55&amp;"'!$O$1:$JI$1"),INDIRECT("'"&amp;$B55&amp;"'!$O$2:$JI$2"))</f>
        <v>9262.1025047229268</v>
      </c>
      <c r="DM55" s="7" cm="1">
        <f t="array" aca="1" ref="DM55" ca="1">_xlfn.XLOOKUP(DM$50,INDIRECT("'"&amp;$B55&amp;"'!$O$1:$JI$1"),INDIRECT("'"&amp;$B55&amp;"'!$O$2:$JI$2"))</f>
        <v>9262.1025047229268</v>
      </c>
      <c r="DN55" s="7" cm="1">
        <f t="array" aca="1" ref="DN55" ca="1">_xlfn.XLOOKUP(DN$50,INDIRECT("'"&amp;$B55&amp;"'!$O$1:$JI$1"),INDIRECT("'"&amp;$B55&amp;"'!$O$2:$JI$2"))</f>
        <v>9262.1025047229268</v>
      </c>
      <c r="DO55" s="7" cm="1">
        <f t="array" aca="1" ref="DO55" ca="1">_xlfn.XLOOKUP(DO$50,INDIRECT("'"&amp;$B55&amp;"'!$O$1:$JI$1"),INDIRECT("'"&amp;$B55&amp;"'!$O$2:$JI$2"))</f>
        <v>9262.1025047229268</v>
      </c>
      <c r="DP55" s="7" cm="1">
        <f t="array" aca="1" ref="DP55" ca="1">_xlfn.XLOOKUP(DP$50,INDIRECT("'"&amp;$B55&amp;"'!$O$1:$JI$1"),INDIRECT("'"&amp;$B55&amp;"'!$O$2:$JI$2"))</f>
        <v>9262.1025047229268</v>
      </c>
      <c r="DQ55" s="7" cm="1">
        <f t="array" aca="1" ref="DQ55" ca="1">_xlfn.XLOOKUP(DQ$50,INDIRECT("'"&amp;$B55&amp;"'!$O$1:$JI$1"),INDIRECT("'"&amp;$B55&amp;"'!$O$2:$JI$2"))</f>
        <v>9262.1025047229268</v>
      </c>
      <c r="DR55" s="7" cm="1">
        <f t="array" aca="1" ref="DR55" ca="1">_xlfn.XLOOKUP(DR$50,INDIRECT("'"&amp;$B55&amp;"'!$O$1:$JI$1"),INDIRECT("'"&amp;$B55&amp;"'!$O$2:$JI$2"))</f>
        <v>9262.1025047229268</v>
      </c>
      <c r="DS55" s="7" cm="1">
        <f t="array" aca="1" ref="DS55" ca="1">_xlfn.XLOOKUP(DS$50,INDIRECT("'"&amp;$B55&amp;"'!$O$1:$JI$1"),INDIRECT("'"&amp;$B55&amp;"'!$O$2:$JI$2"))</f>
        <v>9262.1025047229268</v>
      </c>
      <c r="DT55" s="7" cm="1">
        <f t="array" aca="1" ref="DT55" ca="1">_xlfn.XLOOKUP(DT$50,INDIRECT("'"&amp;$B55&amp;"'!$O$1:$JI$1"),INDIRECT("'"&amp;$B55&amp;"'!$O$2:$JI$2"))</f>
        <v>9262.1025047229268</v>
      </c>
      <c r="DU55" s="7" cm="1">
        <f t="array" aca="1" ref="DU55" ca="1">_xlfn.XLOOKUP(DU$50,INDIRECT("'"&amp;$B55&amp;"'!$O$1:$JI$1"),INDIRECT("'"&amp;$B55&amp;"'!$O$2:$JI$2"))</f>
        <v>9262.1025047229268</v>
      </c>
      <c r="DV55" s="7" cm="1">
        <f t="array" aca="1" ref="DV55" ca="1">_xlfn.XLOOKUP(DV$50,INDIRECT("'"&amp;$B55&amp;"'!$O$1:$JI$1"),INDIRECT("'"&amp;$B55&amp;"'!$O$2:$JI$2"))</f>
        <v>9262.1025047229268</v>
      </c>
    </row>
    <row r="56" spans="2:126" ht="14.45" customHeight="1" x14ac:dyDescent="0.25">
      <c r="B56" s="22" t="s">
        <v>1345</v>
      </c>
      <c r="C56" s="117">
        <f ca="1">SUM(C51:C55)</f>
        <v>17773740.301692005</v>
      </c>
      <c r="D56" s="117"/>
      <c r="E56" s="117">
        <f ca="1">SUM(E51:E55)</f>
        <v>9771832.8959597107</v>
      </c>
      <c r="F56" s="117"/>
      <c r="G56" s="23">
        <f t="shared" ref="G56:AL56" ca="1" si="39">SUM(G51:G55)</f>
        <v>41282.535887499995</v>
      </c>
      <c r="H56" s="23">
        <f t="shared" ca="1" si="39"/>
        <v>43561.499949999998</v>
      </c>
      <c r="I56" s="23">
        <f t="shared" ca="1" si="39"/>
        <v>49398.825892222929</v>
      </c>
      <c r="J56" s="23">
        <f t="shared" ca="1" si="39"/>
        <v>56885.990372278182</v>
      </c>
      <c r="K56" s="23">
        <f t="shared" ca="1" si="39"/>
        <v>64546.825672911131</v>
      </c>
      <c r="L56" s="23">
        <f t="shared" ca="1" si="39"/>
        <v>72294.836191615963</v>
      </c>
      <c r="M56" s="23">
        <f t="shared" ca="1" si="39"/>
        <v>80042.846710320795</v>
      </c>
      <c r="N56" s="23">
        <f t="shared" ca="1" si="39"/>
        <v>87790.857229025627</v>
      </c>
      <c r="O56" s="23">
        <f t="shared" ca="1" si="39"/>
        <v>95538.867747730459</v>
      </c>
      <c r="P56" s="23">
        <f t="shared" ca="1" si="39"/>
        <v>100418.12826643532</v>
      </c>
      <c r="Q56" s="23">
        <f t="shared" ca="1" si="39"/>
        <v>102428.63878514015</v>
      </c>
      <c r="R56" s="23">
        <f t="shared" ca="1" si="39"/>
        <v>104439.14930384498</v>
      </c>
      <c r="S56" s="23">
        <f t="shared" ca="1" si="39"/>
        <v>106449.65982254982</v>
      </c>
      <c r="T56" s="23">
        <f t="shared" ca="1" si="39"/>
        <v>108616.05310461775</v>
      </c>
      <c r="U56" s="23">
        <f t="shared" ca="1" si="39"/>
        <v>110938.32915004875</v>
      </c>
      <c r="V56" s="23">
        <f t="shared" ca="1" si="39"/>
        <v>113260.60519547976</v>
      </c>
      <c r="W56" s="23">
        <f t="shared" ca="1" si="39"/>
        <v>115582.88124091079</v>
      </c>
      <c r="X56" s="23">
        <f t="shared" ca="1" si="39"/>
        <v>117905.1572863418</v>
      </c>
      <c r="Y56" s="23">
        <f t="shared" ca="1" si="39"/>
        <v>120227.43333177283</v>
      </c>
      <c r="Z56" s="23">
        <f t="shared" ca="1" si="39"/>
        <v>122549.70937720384</v>
      </c>
      <c r="AA56" s="23">
        <f t="shared" ca="1" si="39"/>
        <v>124871.98542263487</v>
      </c>
      <c r="AB56" s="23">
        <f t="shared" ca="1" si="39"/>
        <v>127194.26146806587</v>
      </c>
      <c r="AC56" s="23">
        <f t="shared" ca="1" si="39"/>
        <v>129516.53751349691</v>
      </c>
      <c r="AD56" s="23">
        <f t="shared" ca="1" si="39"/>
        <v>131838.81355892791</v>
      </c>
      <c r="AE56" s="23">
        <f t="shared" ca="1" si="39"/>
        <v>134161.08960435895</v>
      </c>
      <c r="AF56" s="23">
        <f t="shared" ca="1" si="39"/>
        <v>136483.36564978995</v>
      </c>
      <c r="AG56" s="23">
        <f t="shared" ca="1" si="39"/>
        <v>138805.64169522095</v>
      </c>
      <c r="AH56" s="23">
        <f t="shared" ca="1" si="39"/>
        <v>141127.91774065199</v>
      </c>
      <c r="AI56" s="23">
        <f t="shared" ca="1" si="39"/>
        <v>143450.19378608296</v>
      </c>
      <c r="AJ56" s="23">
        <f t="shared" ca="1" si="39"/>
        <v>145772.469831514</v>
      </c>
      <c r="AK56" s="23">
        <f t="shared" ca="1" si="39"/>
        <v>148094.745876945</v>
      </c>
      <c r="AL56" s="23">
        <f t="shared" ca="1" si="39"/>
        <v>150417.02192237604</v>
      </c>
      <c r="AM56" s="23">
        <f t="shared" ref="AM56:BR56" ca="1" si="40">SUM(AM51:AM55)</f>
        <v>152739.29796780707</v>
      </c>
      <c r="AN56" s="23">
        <f t="shared" ca="1" si="40"/>
        <v>155061.57401323807</v>
      </c>
      <c r="AO56" s="23">
        <f t="shared" ca="1" si="40"/>
        <v>157383.85005866908</v>
      </c>
      <c r="AP56" s="23">
        <f t="shared" ca="1" si="40"/>
        <v>159706.12610410011</v>
      </c>
      <c r="AQ56" s="23">
        <f t="shared" ca="1" si="40"/>
        <v>162028.40214953115</v>
      </c>
      <c r="AR56" s="23">
        <f t="shared" ca="1" si="40"/>
        <v>164350.67819496215</v>
      </c>
      <c r="AS56" s="23">
        <f t="shared" ca="1" si="40"/>
        <v>163977.45424039316</v>
      </c>
      <c r="AT56" s="23">
        <f t="shared" ca="1" si="40"/>
        <v>163604.23028582419</v>
      </c>
      <c r="AU56" s="23">
        <f t="shared" ca="1" si="40"/>
        <v>163231.00633125522</v>
      </c>
      <c r="AV56" s="23">
        <f t="shared" ca="1" si="40"/>
        <v>162857.78237668623</v>
      </c>
      <c r="AW56" s="23">
        <f t="shared" ca="1" si="40"/>
        <v>162857.78237668623</v>
      </c>
      <c r="AX56" s="23">
        <f t="shared" ca="1" si="40"/>
        <v>162857.78237668623</v>
      </c>
      <c r="AY56" s="23">
        <f t="shared" ca="1" si="40"/>
        <v>162857.78237668623</v>
      </c>
      <c r="AZ56" s="23">
        <f t="shared" ca="1" si="40"/>
        <v>162857.78237668623</v>
      </c>
      <c r="BA56" s="23">
        <f t="shared" ca="1" si="40"/>
        <v>162857.78237668623</v>
      </c>
      <c r="BB56" s="23">
        <f t="shared" ca="1" si="40"/>
        <v>162857.78237668623</v>
      </c>
      <c r="BC56" s="23">
        <f t="shared" ca="1" si="40"/>
        <v>162857.78237668623</v>
      </c>
      <c r="BD56" s="23">
        <f t="shared" ca="1" si="40"/>
        <v>162857.78237668623</v>
      </c>
      <c r="BE56" s="23">
        <f t="shared" ca="1" si="40"/>
        <v>162857.78237668623</v>
      </c>
      <c r="BF56" s="23">
        <f t="shared" ca="1" si="40"/>
        <v>162857.78237668623</v>
      </c>
      <c r="BG56" s="23">
        <f t="shared" ca="1" si="40"/>
        <v>162857.78237668623</v>
      </c>
      <c r="BH56" s="23">
        <f t="shared" ca="1" si="40"/>
        <v>162857.78237668623</v>
      </c>
      <c r="BI56" s="23">
        <f t="shared" ca="1" si="40"/>
        <v>162857.78237668623</v>
      </c>
      <c r="BJ56" s="23">
        <f t="shared" ca="1" si="40"/>
        <v>162857.78237668623</v>
      </c>
      <c r="BK56" s="23">
        <f t="shared" ca="1" si="40"/>
        <v>162857.78237668623</v>
      </c>
      <c r="BL56" s="23">
        <f t="shared" ca="1" si="40"/>
        <v>162857.78237668623</v>
      </c>
      <c r="BM56" s="23">
        <f t="shared" ca="1" si="40"/>
        <v>162857.78237668623</v>
      </c>
      <c r="BN56" s="23">
        <f t="shared" ca="1" si="40"/>
        <v>162857.78237668623</v>
      </c>
      <c r="BO56" s="23">
        <f t="shared" ca="1" si="40"/>
        <v>162857.78237668623</v>
      </c>
      <c r="BP56" s="23">
        <f t="shared" ca="1" si="40"/>
        <v>162857.78237668623</v>
      </c>
      <c r="BQ56" s="23">
        <f t="shared" ca="1" si="40"/>
        <v>162857.78237668623</v>
      </c>
      <c r="BR56" s="23">
        <f t="shared" ca="1" si="40"/>
        <v>162857.78237668623</v>
      </c>
      <c r="BS56" s="23">
        <f t="shared" ref="BS56:CX56" ca="1" si="41">SUM(BS51:BS55)</f>
        <v>162857.78237668623</v>
      </c>
      <c r="BT56" s="23">
        <f t="shared" ca="1" si="41"/>
        <v>162857.78237668623</v>
      </c>
      <c r="BU56" s="23">
        <f t="shared" ca="1" si="41"/>
        <v>162857.78237668623</v>
      </c>
      <c r="BV56" s="23">
        <f t="shared" ca="1" si="41"/>
        <v>162857.78237668623</v>
      </c>
      <c r="BW56" s="23">
        <f t="shared" ca="1" si="41"/>
        <v>162857.78237668623</v>
      </c>
      <c r="BX56" s="23">
        <f t="shared" ca="1" si="41"/>
        <v>162857.78237668623</v>
      </c>
      <c r="BY56" s="23">
        <f t="shared" ca="1" si="41"/>
        <v>162857.78237668623</v>
      </c>
      <c r="BZ56" s="23">
        <f t="shared" ca="1" si="41"/>
        <v>162857.78237668623</v>
      </c>
      <c r="CA56" s="23">
        <f t="shared" ca="1" si="41"/>
        <v>162857.78237668623</v>
      </c>
      <c r="CB56" s="23">
        <f t="shared" ca="1" si="41"/>
        <v>162857.78237668623</v>
      </c>
      <c r="CC56" s="23">
        <f t="shared" ca="1" si="41"/>
        <v>162857.78237668623</v>
      </c>
      <c r="CD56" s="23">
        <f t="shared" ca="1" si="41"/>
        <v>162857.78237668623</v>
      </c>
      <c r="CE56" s="23">
        <f t="shared" ca="1" si="41"/>
        <v>162857.78237668623</v>
      </c>
      <c r="CF56" s="23">
        <f t="shared" ca="1" si="41"/>
        <v>162857.78237668623</v>
      </c>
      <c r="CG56" s="23">
        <f t="shared" ca="1" si="41"/>
        <v>162857.78237668623</v>
      </c>
      <c r="CH56" s="23">
        <f t="shared" ca="1" si="41"/>
        <v>162857.78237668623</v>
      </c>
      <c r="CI56" s="23">
        <f t="shared" ca="1" si="41"/>
        <v>162857.78237668623</v>
      </c>
      <c r="CJ56" s="23">
        <f t="shared" ca="1" si="41"/>
        <v>162857.78237668623</v>
      </c>
      <c r="CK56" s="23">
        <f t="shared" ca="1" si="41"/>
        <v>162857.78237668623</v>
      </c>
      <c r="CL56" s="23">
        <f t="shared" ca="1" si="41"/>
        <v>162857.78237668623</v>
      </c>
      <c r="CM56" s="23">
        <f t="shared" ca="1" si="41"/>
        <v>162857.78237668623</v>
      </c>
      <c r="CN56" s="23">
        <f t="shared" ca="1" si="41"/>
        <v>162857.78237668623</v>
      </c>
      <c r="CO56" s="23">
        <f t="shared" ca="1" si="41"/>
        <v>162857.78237668623</v>
      </c>
      <c r="CP56" s="23">
        <f t="shared" ca="1" si="41"/>
        <v>162857.78237668623</v>
      </c>
      <c r="CQ56" s="23">
        <f t="shared" ca="1" si="41"/>
        <v>162857.78237668623</v>
      </c>
      <c r="CR56" s="23">
        <f t="shared" ca="1" si="41"/>
        <v>162857.78237668623</v>
      </c>
      <c r="CS56" s="23">
        <f t="shared" ca="1" si="41"/>
        <v>162857.78237668623</v>
      </c>
      <c r="CT56" s="23">
        <f t="shared" ca="1" si="41"/>
        <v>162857.78237668623</v>
      </c>
      <c r="CU56" s="23">
        <f t="shared" ca="1" si="41"/>
        <v>162857.78237668623</v>
      </c>
      <c r="CV56" s="23">
        <f t="shared" ca="1" si="41"/>
        <v>162857.78237668623</v>
      </c>
      <c r="CW56" s="23">
        <f t="shared" ca="1" si="41"/>
        <v>162857.78237668623</v>
      </c>
      <c r="CX56" s="23">
        <f t="shared" ca="1" si="41"/>
        <v>162857.78237668623</v>
      </c>
      <c r="CY56" s="23">
        <f t="shared" ref="CY56:DV56" ca="1" si="42">SUM(CY51:CY55)</f>
        <v>162857.78237668623</v>
      </c>
      <c r="CZ56" s="23">
        <f t="shared" ca="1" si="42"/>
        <v>162857.78237668623</v>
      </c>
      <c r="DA56" s="23">
        <f t="shared" ca="1" si="42"/>
        <v>162857.78237668623</v>
      </c>
      <c r="DB56" s="23">
        <f t="shared" ca="1" si="42"/>
        <v>162857.78237668623</v>
      </c>
      <c r="DC56" s="23">
        <f t="shared" ca="1" si="42"/>
        <v>162857.78237668623</v>
      </c>
      <c r="DD56" s="23">
        <f t="shared" ca="1" si="42"/>
        <v>162857.78237668623</v>
      </c>
      <c r="DE56" s="23">
        <f t="shared" ca="1" si="42"/>
        <v>162857.78237668623</v>
      </c>
      <c r="DF56" s="23">
        <f t="shared" ca="1" si="42"/>
        <v>162857.78237668623</v>
      </c>
      <c r="DG56" s="23">
        <f t="shared" ca="1" si="42"/>
        <v>162857.78237668623</v>
      </c>
      <c r="DH56" s="23">
        <f t="shared" ca="1" si="42"/>
        <v>162857.78237668623</v>
      </c>
      <c r="DI56" s="23">
        <f t="shared" ca="1" si="42"/>
        <v>162857.78237668623</v>
      </c>
      <c r="DJ56" s="23">
        <f t="shared" ca="1" si="42"/>
        <v>162857.78237668623</v>
      </c>
      <c r="DK56" s="23">
        <f t="shared" ca="1" si="42"/>
        <v>162857.78237668623</v>
      </c>
      <c r="DL56" s="23">
        <f t="shared" ca="1" si="42"/>
        <v>162857.78237668623</v>
      </c>
      <c r="DM56" s="23">
        <f t="shared" ca="1" si="42"/>
        <v>162857.78237668623</v>
      </c>
      <c r="DN56" s="23">
        <f t="shared" ca="1" si="42"/>
        <v>162857.78237668623</v>
      </c>
      <c r="DO56" s="23">
        <f t="shared" ca="1" si="42"/>
        <v>162857.78237668623</v>
      </c>
      <c r="DP56" s="23">
        <f t="shared" ca="1" si="42"/>
        <v>162857.78237668623</v>
      </c>
      <c r="DQ56" s="23">
        <f t="shared" ca="1" si="42"/>
        <v>162857.78237668623</v>
      </c>
      <c r="DR56" s="23">
        <f t="shared" ca="1" si="42"/>
        <v>162857.78237668623</v>
      </c>
      <c r="DS56" s="23">
        <f t="shared" ca="1" si="42"/>
        <v>162857.78237668623</v>
      </c>
      <c r="DT56" s="23">
        <f t="shared" ca="1" si="42"/>
        <v>162857.78237668623</v>
      </c>
      <c r="DU56" s="23">
        <f t="shared" ca="1" si="42"/>
        <v>162857.78237668623</v>
      </c>
      <c r="DV56" s="23">
        <f t="shared" ca="1" si="42"/>
        <v>162857.78237668623</v>
      </c>
    </row>
    <row r="57" spans="2:126" ht="14.45" customHeight="1" x14ac:dyDescent="0.25">
      <c r="B57" s="29"/>
      <c r="C57" s="29"/>
      <c r="D57" s="29"/>
      <c r="E57" s="58"/>
      <c r="F57" s="58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</row>
    <row r="58" spans="2:126" ht="14.45" customHeight="1" x14ac:dyDescent="0.25">
      <c r="B58" s="22" t="s">
        <v>1346</v>
      </c>
      <c r="C58" s="117">
        <f ca="1">C56+C31</f>
        <v>59240622.681691989</v>
      </c>
      <c r="D58" s="117"/>
      <c r="E58" s="117">
        <f ca="1">E56+E31</f>
        <v>35583483.344172515</v>
      </c>
      <c r="F58" s="117"/>
      <c r="G58" s="23">
        <f t="shared" ref="G58:AL58" ca="1" si="43">G56+G31</f>
        <v>526078.44588750007</v>
      </c>
      <c r="H58" s="23">
        <f t="shared" ca="1" si="43"/>
        <v>541195.77995</v>
      </c>
      <c r="I58" s="23">
        <f t="shared" ca="1" si="43"/>
        <v>550347.43589222303</v>
      </c>
      <c r="J58" s="23">
        <f t="shared" ca="1" si="43"/>
        <v>543939.47037227824</v>
      </c>
      <c r="K58" s="23">
        <f t="shared" ca="1" si="43"/>
        <v>543613.82567291113</v>
      </c>
      <c r="L58" s="23">
        <f t="shared" ca="1" si="43"/>
        <v>549885.30619161599</v>
      </c>
      <c r="M58" s="23">
        <f t="shared" ca="1" si="43"/>
        <v>562132.53671032074</v>
      </c>
      <c r="N58" s="23">
        <f t="shared" ca="1" si="43"/>
        <v>610013.91722902551</v>
      </c>
      <c r="O58" s="23">
        <f t="shared" ca="1" si="43"/>
        <v>557518.94774773042</v>
      </c>
      <c r="P58" s="23">
        <f t="shared" ca="1" si="43"/>
        <v>574638.03826643538</v>
      </c>
      <c r="Q58" s="23">
        <f t="shared" ca="1" si="43"/>
        <v>562599.13878514012</v>
      </c>
      <c r="R58" s="23">
        <f t="shared" ca="1" si="43"/>
        <v>567993.82930384495</v>
      </c>
      <c r="S58" s="23">
        <f t="shared" ca="1" si="43"/>
        <v>568872.71982254984</v>
      </c>
      <c r="T58" s="23">
        <f t="shared" ca="1" si="43"/>
        <v>556939.47310461779</v>
      </c>
      <c r="U58" s="23">
        <f t="shared" ca="1" si="43"/>
        <v>544730.66915004875</v>
      </c>
      <c r="V58" s="23">
        <f t="shared" ca="1" si="43"/>
        <v>555547.62519547972</v>
      </c>
      <c r="W58" s="23">
        <f t="shared" ca="1" si="43"/>
        <v>569956.88124091085</v>
      </c>
      <c r="X58" s="23">
        <f t="shared" ca="1" si="43"/>
        <v>557825.63728634187</v>
      </c>
      <c r="Y58" s="23">
        <f t="shared" ca="1" si="43"/>
        <v>550327.39333177288</v>
      </c>
      <c r="Z58" s="23">
        <f t="shared" ca="1" si="43"/>
        <v>607153.13937720377</v>
      </c>
      <c r="AA58" s="23">
        <f t="shared" ca="1" si="43"/>
        <v>551347.0354226348</v>
      </c>
      <c r="AB58" s="23">
        <f t="shared" ca="1" si="43"/>
        <v>567558.42146806582</v>
      </c>
      <c r="AC58" s="23">
        <f t="shared" ca="1" si="43"/>
        <v>547723.92751349683</v>
      </c>
      <c r="AD58" s="23">
        <f t="shared" ca="1" si="43"/>
        <v>547373.33355892787</v>
      </c>
      <c r="AE58" s="23">
        <f t="shared" ca="1" si="43"/>
        <v>555991.48960435891</v>
      </c>
      <c r="AF58" s="23">
        <f t="shared" ca="1" si="43"/>
        <v>549132.85564978991</v>
      </c>
      <c r="AG58" s="23">
        <f t="shared" ca="1" si="43"/>
        <v>541657.42169522098</v>
      </c>
      <c r="AH58" s="23">
        <f t="shared" ca="1" si="43"/>
        <v>541466.77774065197</v>
      </c>
      <c r="AI58" s="23">
        <f t="shared" ca="1" si="43"/>
        <v>547024.78378608287</v>
      </c>
      <c r="AJ58" s="23">
        <f t="shared" ca="1" si="43"/>
        <v>550173.75983151398</v>
      </c>
      <c r="AK58" s="23">
        <f t="shared" ca="1" si="43"/>
        <v>542667.23587694496</v>
      </c>
      <c r="AL58" s="23">
        <f t="shared" ca="1" si="43"/>
        <v>593147.79192237603</v>
      </c>
      <c r="AM58" s="23">
        <f t="shared" ref="AM58:BR58" ca="1" si="44">AM56+AM31</f>
        <v>540717.94796780706</v>
      </c>
      <c r="AN58" s="23">
        <f t="shared" ca="1" si="44"/>
        <v>543372.66401323816</v>
      </c>
      <c r="AO58" s="23">
        <f t="shared" ca="1" si="44"/>
        <v>535996.230058669</v>
      </c>
      <c r="AP58" s="23">
        <f t="shared" ca="1" si="44"/>
        <v>538527.90610410017</v>
      </c>
      <c r="AQ58" s="23">
        <f t="shared" ca="1" si="44"/>
        <v>556987.45214953122</v>
      </c>
      <c r="AR58" s="23">
        <f t="shared" ca="1" si="44"/>
        <v>545886.42819496209</v>
      </c>
      <c r="AS58" s="23">
        <f t="shared" ca="1" si="44"/>
        <v>532218.57424039324</v>
      </c>
      <c r="AT58" s="23">
        <f t="shared" ca="1" si="44"/>
        <v>532050.99028582429</v>
      </c>
      <c r="AU58" s="23">
        <f t="shared" ca="1" si="44"/>
        <v>534900.99633125518</v>
      </c>
      <c r="AV58" s="23">
        <f t="shared" ca="1" si="44"/>
        <v>538359.85237668629</v>
      </c>
      <c r="AW58" s="23">
        <f t="shared" ca="1" si="44"/>
        <v>519881.78237668629</v>
      </c>
      <c r="AX58" s="23">
        <f t="shared" ca="1" si="44"/>
        <v>556533.04237668612</v>
      </c>
      <c r="AY58" s="23">
        <f t="shared" ca="1" si="44"/>
        <v>510074.77237668622</v>
      </c>
      <c r="AZ58" s="23">
        <f t="shared" ca="1" si="44"/>
        <v>520329.59237668617</v>
      </c>
      <c r="BA58" s="23">
        <f t="shared" ca="1" si="44"/>
        <v>507667.56237668626</v>
      </c>
      <c r="BB58" s="23">
        <f t="shared" ca="1" si="44"/>
        <v>507121.11237668619</v>
      </c>
      <c r="BC58" s="23">
        <f t="shared" ca="1" si="44"/>
        <v>521254.35237668618</v>
      </c>
      <c r="BD58" s="23">
        <f t="shared" ca="1" si="44"/>
        <v>516413.65237668622</v>
      </c>
      <c r="BE58" s="23">
        <f t="shared" ca="1" si="44"/>
        <v>504382.6923766862</v>
      </c>
      <c r="BF58" s="23">
        <f t="shared" ca="1" si="44"/>
        <v>512977.52237668622</v>
      </c>
      <c r="BG58" s="23">
        <f t="shared" ca="1" si="44"/>
        <v>497287.17237668624</v>
      </c>
      <c r="BH58" s="23">
        <f t="shared" ca="1" si="44"/>
        <v>509347.55237668625</v>
      </c>
      <c r="BI58" s="23">
        <f t="shared" ca="1" si="44"/>
        <v>498593.89237668621</v>
      </c>
      <c r="BJ58" s="23">
        <f t="shared" ca="1" si="44"/>
        <v>502515.93237668613</v>
      </c>
      <c r="BK58" s="23">
        <f t="shared" ca="1" si="44"/>
        <v>481372.82237668621</v>
      </c>
      <c r="BL58" s="23">
        <f t="shared" ca="1" si="44"/>
        <v>491671.33237668616</v>
      </c>
      <c r="BM58" s="23">
        <f t="shared" ca="1" si="44"/>
        <v>479475.42237668618</v>
      </c>
      <c r="BN58" s="23">
        <f t="shared" ca="1" si="44"/>
        <v>479725.3123766862</v>
      </c>
      <c r="BO58" s="23">
        <f t="shared" ca="1" si="44"/>
        <v>488296.58237668622</v>
      </c>
      <c r="BP58" s="23">
        <f t="shared" ca="1" si="44"/>
        <v>469549.47237668623</v>
      </c>
      <c r="BQ58" s="23">
        <f t="shared" ca="1" si="44"/>
        <v>464911.99237668619</v>
      </c>
      <c r="BR58" s="23">
        <f t="shared" ca="1" si="44"/>
        <v>473534.39237668621</v>
      </c>
      <c r="BS58" s="23">
        <f t="shared" ref="BS58:CX58" ca="1" si="45">BS56+BS31</f>
        <v>463487.79237668612</v>
      </c>
      <c r="BT58" s="23">
        <f t="shared" ca="1" si="45"/>
        <v>475579.48237668612</v>
      </c>
      <c r="BU58" s="23">
        <f t="shared" ca="1" si="45"/>
        <v>465124.02237668616</v>
      </c>
      <c r="BV58" s="23">
        <f t="shared" ca="1" si="45"/>
        <v>475392.43237668619</v>
      </c>
      <c r="BW58" s="23">
        <f t="shared" ca="1" si="45"/>
        <v>463790.35237668618</v>
      </c>
      <c r="BX58" s="23">
        <f t="shared" ca="1" si="45"/>
        <v>474137.92237668618</v>
      </c>
      <c r="BY58" s="23">
        <f t="shared" ca="1" si="45"/>
        <v>463978.2523766862</v>
      </c>
      <c r="BZ58" s="23">
        <f t="shared" ca="1" si="45"/>
        <v>461856.56237668626</v>
      </c>
      <c r="CA58" s="23">
        <f t="shared" ca="1" si="45"/>
        <v>476046.61237668619</v>
      </c>
      <c r="CB58" s="23">
        <f t="shared" ca="1" si="45"/>
        <v>460640.54237668624</v>
      </c>
      <c r="CC58" s="23">
        <f t="shared" ca="1" si="45"/>
        <v>459443.28237668617</v>
      </c>
      <c r="CD58" s="23">
        <f t="shared" ca="1" si="45"/>
        <v>468096.53237668623</v>
      </c>
      <c r="CE58" s="23">
        <f t="shared" ca="1" si="45"/>
        <v>458677.05237668625</v>
      </c>
      <c r="CF58" s="23">
        <f t="shared" ca="1" si="45"/>
        <v>470803.6323766862</v>
      </c>
      <c r="CG58" s="23">
        <f t="shared" ca="1" si="45"/>
        <v>461114.87237668625</v>
      </c>
      <c r="CH58" s="23">
        <f t="shared" ca="1" si="45"/>
        <v>469361.78237668623</v>
      </c>
      <c r="CI58" s="23">
        <f t="shared" ca="1" si="45"/>
        <v>455896.40237668634</v>
      </c>
      <c r="CJ58" s="23">
        <f t="shared" ca="1" si="45"/>
        <v>464894.01237668621</v>
      </c>
      <c r="CK58" s="23">
        <f t="shared" ca="1" si="45"/>
        <v>455340.22237668623</v>
      </c>
      <c r="CL58" s="23">
        <f t="shared" ca="1" si="45"/>
        <v>455605.10237668623</v>
      </c>
      <c r="CM58" s="23">
        <f t="shared" ca="1" si="45"/>
        <v>469344.87237668625</v>
      </c>
      <c r="CN58" s="23">
        <f t="shared" ca="1" si="45"/>
        <v>455755.92237668624</v>
      </c>
      <c r="CO58" s="23">
        <f t="shared" ca="1" si="45"/>
        <v>453981.94237668626</v>
      </c>
      <c r="CP58" s="23">
        <f t="shared" ca="1" si="45"/>
        <v>462669.84237668628</v>
      </c>
      <c r="CQ58" s="23">
        <f t="shared" ca="1" si="45"/>
        <v>454946.94237668626</v>
      </c>
      <c r="CR58" s="23">
        <f t="shared" ca="1" si="45"/>
        <v>455340.38237668632</v>
      </c>
      <c r="CS58" s="23">
        <f t="shared" ca="1" si="45"/>
        <v>455803.96237668616</v>
      </c>
      <c r="CT58" s="23">
        <f t="shared" ca="1" si="45"/>
        <v>468484.30237668625</v>
      </c>
      <c r="CU58" s="23">
        <f t="shared" ca="1" si="45"/>
        <v>456174.42237668624</v>
      </c>
      <c r="CV58" s="23">
        <f t="shared" ca="1" si="45"/>
        <v>466213.81237668626</v>
      </c>
      <c r="CW58" s="23">
        <f t="shared" ca="1" si="45"/>
        <v>456664.28237668623</v>
      </c>
      <c r="CX58" s="23">
        <f t="shared" ca="1" si="45"/>
        <v>457014.55237668625</v>
      </c>
      <c r="CY58" s="23">
        <f t="shared" ref="CY58:DV58" ca="1" si="46">CY56+CY31</f>
        <v>469529.58237668627</v>
      </c>
      <c r="CZ58" s="23">
        <f t="shared" ca="1" si="46"/>
        <v>452695.0523766863</v>
      </c>
      <c r="DA58" s="23">
        <f t="shared" ca="1" si="46"/>
        <v>451217.65237668622</v>
      </c>
      <c r="DB58" s="23">
        <f t="shared" ca="1" si="46"/>
        <v>459459.29237668624</v>
      </c>
      <c r="DC58" s="23">
        <f t="shared" ca="1" si="46"/>
        <v>448475.6723766863</v>
      </c>
      <c r="DD58" s="23">
        <f t="shared" ca="1" si="46"/>
        <v>448319.93237668625</v>
      </c>
      <c r="DE58" s="23">
        <f t="shared" ca="1" si="46"/>
        <v>448224.39237668633</v>
      </c>
      <c r="DF58" s="23">
        <f t="shared" ca="1" si="46"/>
        <v>458810.40237668622</v>
      </c>
      <c r="DG58" s="23">
        <f t="shared" ca="1" si="46"/>
        <v>449277.5523766863</v>
      </c>
      <c r="DH58" s="23">
        <f t="shared" ca="1" si="46"/>
        <v>459304.8623766863</v>
      </c>
      <c r="DI58" s="23">
        <f t="shared" ca="1" si="46"/>
        <v>449796.80237668625</v>
      </c>
      <c r="DJ58" s="23">
        <f t="shared" ca="1" si="46"/>
        <v>449107.34237668628</v>
      </c>
      <c r="DK58" s="23">
        <f t="shared" ca="1" si="46"/>
        <v>462313.83237668627</v>
      </c>
      <c r="DL58" s="23">
        <f t="shared" ca="1" si="46"/>
        <v>448662.65237668622</v>
      </c>
      <c r="DM58" s="23">
        <f t="shared" ca="1" si="46"/>
        <v>446189.2323766863</v>
      </c>
      <c r="DN58" s="23">
        <f t="shared" ca="1" si="46"/>
        <v>446596.39237668633</v>
      </c>
      <c r="DO58" s="23">
        <f t="shared" ca="1" si="46"/>
        <v>447359.1723766863</v>
      </c>
      <c r="DP58" s="23">
        <f t="shared" ca="1" si="46"/>
        <v>360339.05237668625</v>
      </c>
      <c r="DQ58" s="23">
        <f t="shared" ca="1" si="46"/>
        <v>360813.40237668628</v>
      </c>
      <c r="DR58" s="23">
        <f t="shared" ca="1" si="46"/>
        <v>361011.28237668629</v>
      </c>
      <c r="DS58" s="23">
        <f t="shared" ca="1" si="46"/>
        <v>350036.61237668624</v>
      </c>
      <c r="DT58" s="23">
        <f t="shared" ca="1" si="46"/>
        <v>357296.36237668624</v>
      </c>
      <c r="DU58" s="23">
        <f t="shared" ca="1" si="46"/>
        <v>347669.76237668621</v>
      </c>
      <c r="DV58" s="23">
        <f t="shared" ca="1" si="46"/>
        <v>347942.23237668624</v>
      </c>
    </row>
    <row r="59" spans="2:126" ht="14.45" customHeight="1" x14ac:dyDescent="0.25">
      <c r="B59" s="29"/>
      <c r="C59" s="29"/>
      <c r="D59" s="29"/>
      <c r="E59" s="58"/>
      <c r="F59" s="58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</row>
    <row r="60" spans="2:126" ht="14.45" customHeight="1" x14ac:dyDescent="0.25">
      <c r="B60" s="29"/>
      <c r="C60" s="29"/>
      <c r="D60" s="30" t="s">
        <v>1349</v>
      </c>
      <c r="E60" s="152">
        <f ca="1">E58/E33</f>
        <v>1.7391088225006452</v>
      </c>
      <c r="F60" s="152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</row>
    <row r="61" spans="2:126" ht="14.45" customHeight="1" x14ac:dyDescent="0.25">
      <c r="B61" s="29"/>
      <c r="C61" s="29"/>
      <c r="D61" s="29"/>
      <c r="E61" s="58"/>
      <c r="F61" s="58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</row>
    <row r="62" spans="2:126" ht="14.45" customHeight="1" collapsed="1" x14ac:dyDescent="0.25">
      <c r="B62" s="29"/>
      <c r="C62" s="29"/>
      <c r="D62" s="29"/>
      <c r="F62" s="22" t="str">
        <f>F37</f>
        <v>Fluxo do CRI Repactuado + Despesas</v>
      </c>
      <c r="G62" s="7">
        <f t="shared" ref="G62:AL62" ca="1" si="47">SUM(G66:G69)</f>
        <v>506078.44588750007</v>
      </c>
      <c r="H62" s="7">
        <f t="shared" ca="1" si="47"/>
        <v>521195.77995</v>
      </c>
      <c r="I62" s="7">
        <f t="shared" ca="1" si="47"/>
        <v>530347.43589222303</v>
      </c>
      <c r="J62" s="7">
        <f t="shared" ca="1" si="47"/>
        <v>523939.47037227824</v>
      </c>
      <c r="K62" s="7">
        <f t="shared" ca="1" si="47"/>
        <v>523613.82567291113</v>
      </c>
      <c r="L62" s="7">
        <f t="shared" ca="1" si="47"/>
        <v>529885.30619161599</v>
      </c>
      <c r="M62" s="7">
        <f t="shared" ca="1" si="47"/>
        <v>542132.53671032074</v>
      </c>
      <c r="N62" s="7">
        <f t="shared" ca="1" si="47"/>
        <v>590013.91722902551</v>
      </c>
      <c r="O62" s="7">
        <f t="shared" ca="1" si="47"/>
        <v>537518.94774773042</v>
      </c>
      <c r="P62" s="7">
        <f t="shared" ca="1" si="47"/>
        <v>554638.03826643538</v>
      </c>
      <c r="Q62" s="7">
        <f t="shared" ca="1" si="47"/>
        <v>542599.13878514012</v>
      </c>
      <c r="R62" s="7">
        <f t="shared" ca="1" si="47"/>
        <v>547993.82930384495</v>
      </c>
      <c r="S62" s="7">
        <f t="shared" ca="1" si="47"/>
        <v>548872.71982254984</v>
      </c>
      <c r="T62" s="7">
        <f t="shared" ca="1" si="47"/>
        <v>536939.47310461779</v>
      </c>
      <c r="U62" s="7">
        <f t="shared" ca="1" si="47"/>
        <v>524730.66915004875</v>
      </c>
      <c r="V62" s="7">
        <f t="shared" ca="1" si="47"/>
        <v>535547.62519547972</v>
      </c>
      <c r="W62" s="7">
        <f t="shared" ca="1" si="47"/>
        <v>549956.88124091085</v>
      </c>
      <c r="X62" s="7">
        <f t="shared" ca="1" si="47"/>
        <v>537825.63728634187</v>
      </c>
      <c r="Y62" s="7">
        <f t="shared" ca="1" si="47"/>
        <v>530327.39333177288</v>
      </c>
      <c r="Z62" s="7">
        <f t="shared" ca="1" si="47"/>
        <v>587153.13937720377</v>
      </c>
      <c r="AA62" s="7">
        <f t="shared" ca="1" si="47"/>
        <v>531347.0354226348</v>
      </c>
      <c r="AB62" s="7">
        <f t="shared" ca="1" si="47"/>
        <v>547558.42146806582</v>
      </c>
      <c r="AC62" s="7">
        <f t="shared" ca="1" si="47"/>
        <v>527723.92751349683</v>
      </c>
      <c r="AD62" s="7">
        <f t="shared" ca="1" si="47"/>
        <v>527373.33355892787</v>
      </c>
      <c r="AE62" s="7">
        <f t="shared" ca="1" si="47"/>
        <v>535991.48960435891</v>
      </c>
      <c r="AF62" s="7">
        <f t="shared" ca="1" si="47"/>
        <v>529132.85564978991</v>
      </c>
      <c r="AG62" s="7">
        <f t="shared" ca="1" si="47"/>
        <v>521657.42169522098</v>
      </c>
      <c r="AH62" s="7">
        <f t="shared" ca="1" si="47"/>
        <v>521466.77774065197</v>
      </c>
      <c r="AI62" s="7">
        <f t="shared" ca="1" si="47"/>
        <v>527024.78378608287</v>
      </c>
      <c r="AJ62" s="7">
        <f t="shared" ca="1" si="47"/>
        <v>530173.75983151398</v>
      </c>
      <c r="AK62" s="7">
        <f t="shared" ca="1" si="47"/>
        <v>522667.23587694496</v>
      </c>
      <c r="AL62" s="7">
        <f t="shared" ca="1" si="47"/>
        <v>573147.79192237603</v>
      </c>
      <c r="AM62" s="7">
        <f t="shared" ref="AM62:BR62" ca="1" si="48">SUM(AM66:AM69)</f>
        <v>520717.94796780706</v>
      </c>
      <c r="AN62" s="7">
        <f t="shared" ca="1" si="48"/>
        <v>523372.66401323816</v>
      </c>
      <c r="AO62" s="7">
        <f t="shared" ca="1" si="48"/>
        <v>515996.230058669</v>
      </c>
      <c r="AP62" s="7">
        <f t="shared" ca="1" si="48"/>
        <v>518527.90610410017</v>
      </c>
      <c r="AQ62" s="7">
        <f t="shared" ca="1" si="48"/>
        <v>536987.45214953122</v>
      </c>
      <c r="AR62" s="7">
        <f t="shared" ca="1" si="48"/>
        <v>525886.42819496209</v>
      </c>
      <c r="AS62" s="7">
        <f t="shared" ca="1" si="48"/>
        <v>512218.57424039324</v>
      </c>
      <c r="AT62" s="7">
        <f t="shared" ca="1" si="48"/>
        <v>512050.99028582429</v>
      </c>
      <c r="AU62" s="7">
        <f t="shared" ca="1" si="48"/>
        <v>514900.99633125518</v>
      </c>
      <c r="AV62" s="7">
        <f t="shared" ca="1" si="48"/>
        <v>518359.85237668629</v>
      </c>
      <c r="AW62" s="7">
        <f t="shared" ca="1" si="48"/>
        <v>499881.78237668629</v>
      </c>
      <c r="AX62" s="7">
        <f t="shared" ca="1" si="48"/>
        <v>536533.04237668612</v>
      </c>
      <c r="AY62" s="7">
        <f t="shared" ca="1" si="48"/>
        <v>490074.77237668622</v>
      </c>
      <c r="AZ62" s="7">
        <f t="shared" ca="1" si="48"/>
        <v>500329.59237668617</v>
      </c>
      <c r="BA62" s="7">
        <f t="shared" ca="1" si="48"/>
        <v>487667.56237668626</v>
      </c>
      <c r="BB62" s="7">
        <f t="shared" ca="1" si="48"/>
        <v>487121.11237668619</v>
      </c>
      <c r="BC62" s="7">
        <f t="shared" ca="1" si="48"/>
        <v>501254.35237668618</v>
      </c>
      <c r="BD62" s="7">
        <f t="shared" ca="1" si="48"/>
        <v>496413.65237668622</v>
      </c>
      <c r="BE62" s="7">
        <f t="shared" ca="1" si="48"/>
        <v>0</v>
      </c>
      <c r="BF62" s="7">
        <f t="shared" ca="1" si="48"/>
        <v>0</v>
      </c>
      <c r="BG62" s="7">
        <f t="shared" ca="1" si="48"/>
        <v>0</v>
      </c>
      <c r="BH62" s="7">
        <f t="shared" ca="1" si="48"/>
        <v>0</v>
      </c>
      <c r="BI62" s="7">
        <f t="shared" ca="1" si="48"/>
        <v>0</v>
      </c>
      <c r="BJ62" s="7">
        <f t="shared" ca="1" si="48"/>
        <v>0</v>
      </c>
      <c r="BK62" s="7">
        <f t="shared" ca="1" si="48"/>
        <v>0</v>
      </c>
      <c r="BL62" s="7">
        <f t="shared" ca="1" si="48"/>
        <v>0</v>
      </c>
      <c r="BM62" s="7">
        <f t="shared" ca="1" si="48"/>
        <v>0</v>
      </c>
      <c r="BN62" s="7">
        <f t="shared" ca="1" si="48"/>
        <v>0</v>
      </c>
      <c r="BO62" s="7">
        <f t="shared" ca="1" si="48"/>
        <v>0</v>
      </c>
      <c r="BP62" s="7">
        <f t="shared" ca="1" si="48"/>
        <v>0</v>
      </c>
      <c r="BQ62" s="7">
        <f t="shared" ca="1" si="48"/>
        <v>0</v>
      </c>
      <c r="BR62" s="7">
        <f t="shared" ca="1" si="48"/>
        <v>0</v>
      </c>
      <c r="BS62" s="7">
        <f t="shared" ref="BS62:CX62" ca="1" si="49">SUM(BS66:BS69)</f>
        <v>0</v>
      </c>
      <c r="BT62" s="7">
        <f t="shared" ca="1" si="49"/>
        <v>0</v>
      </c>
      <c r="BU62" s="7">
        <f t="shared" ca="1" si="49"/>
        <v>0</v>
      </c>
      <c r="BV62" s="7">
        <f t="shared" ca="1" si="49"/>
        <v>0</v>
      </c>
      <c r="BW62" s="7">
        <f t="shared" ca="1" si="49"/>
        <v>0</v>
      </c>
      <c r="BX62" s="7">
        <f t="shared" ca="1" si="49"/>
        <v>0</v>
      </c>
      <c r="BY62" s="7">
        <f t="shared" ca="1" si="49"/>
        <v>0</v>
      </c>
      <c r="BZ62" s="7">
        <f t="shared" ca="1" si="49"/>
        <v>0</v>
      </c>
      <c r="CA62" s="7">
        <f t="shared" ca="1" si="49"/>
        <v>0</v>
      </c>
      <c r="CB62" s="7">
        <f t="shared" ca="1" si="49"/>
        <v>0</v>
      </c>
      <c r="CC62" s="7">
        <f t="shared" ca="1" si="49"/>
        <v>0</v>
      </c>
      <c r="CD62" s="7">
        <f t="shared" ca="1" si="49"/>
        <v>0</v>
      </c>
      <c r="CE62" s="7">
        <f t="shared" ca="1" si="49"/>
        <v>0</v>
      </c>
      <c r="CF62" s="7">
        <f t="shared" ca="1" si="49"/>
        <v>0</v>
      </c>
      <c r="CG62" s="7">
        <f t="shared" ca="1" si="49"/>
        <v>0</v>
      </c>
      <c r="CH62" s="7">
        <f t="shared" ca="1" si="49"/>
        <v>0</v>
      </c>
      <c r="CI62" s="7">
        <f t="shared" ca="1" si="49"/>
        <v>0</v>
      </c>
      <c r="CJ62" s="7">
        <f t="shared" ca="1" si="49"/>
        <v>0</v>
      </c>
      <c r="CK62" s="7">
        <f t="shared" ca="1" si="49"/>
        <v>0</v>
      </c>
      <c r="CL62" s="7">
        <f t="shared" ca="1" si="49"/>
        <v>0</v>
      </c>
      <c r="CM62" s="7">
        <f t="shared" ca="1" si="49"/>
        <v>0</v>
      </c>
      <c r="CN62" s="7">
        <f t="shared" ca="1" si="49"/>
        <v>0</v>
      </c>
      <c r="CO62" s="7">
        <f t="shared" ca="1" si="49"/>
        <v>0</v>
      </c>
      <c r="CP62" s="7">
        <f t="shared" ca="1" si="49"/>
        <v>0</v>
      </c>
      <c r="CQ62" s="7">
        <f t="shared" ca="1" si="49"/>
        <v>0</v>
      </c>
      <c r="CR62" s="7">
        <f t="shared" ca="1" si="49"/>
        <v>0</v>
      </c>
      <c r="CS62" s="7">
        <f t="shared" ca="1" si="49"/>
        <v>0</v>
      </c>
      <c r="CT62" s="7">
        <f t="shared" ca="1" si="49"/>
        <v>0</v>
      </c>
      <c r="CU62" s="7">
        <f t="shared" ca="1" si="49"/>
        <v>0</v>
      </c>
      <c r="CV62" s="7">
        <f t="shared" ca="1" si="49"/>
        <v>0</v>
      </c>
      <c r="CW62" s="7">
        <f t="shared" ca="1" si="49"/>
        <v>0</v>
      </c>
      <c r="CX62" s="7">
        <f t="shared" ca="1" si="49"/>
        <v>0</v>
      </c>
      <c r="CY62" s="7">
        <f t="shared" ref="CY62:DV62" ca="1" si="50">SUM(CY66:CY69)</f>
        <v>0</v>
      </c>
      <c r="CZ62" s="7">
        <f t="shared" ca="1" si="50"/>
        <v>0</v>
      </c>
      <c r="DA62" s="7">
        <f t="shared" ca="1" si="50"/>
        <v>0</v>
      </c>
      <c r="DB62" s="7">
        <f t="shared" ca="1" si="50"/>
        <v>0</v>
      </c>
      <c r="DC62" s="7">
        <f t="shared" ca="1" si="50"/>
        <v>0</v>
      </c>
      <c r="DD62" s="7">
        <f t="shared" ca="1" si="50"/>
        <v>0</v>
      </c>
      <c r="DE62" s="7">
        <f t="shared" ca="1" si="50"/>
        <v>0</v>
      </c>
      <c r="DF62" s="7">
        <f t="shared" ca="1" si="50"/>
        <v>0</v>
      </c>
      <c r="DG62" s="7">
        <f t="shared" ca="1" si="50"/>
        <v>0</v>
      </c>
      <c r="DH62" s="7">
        <f t="shared" ca="1" si="50"/>
        <v>0</v>
      </c>
      <c r="DI62" s="7">
        <f t="shared" ca="1" si="50"/>
        <v>0</v>
      </c>
      <c r="DJ62" s="7">
        <f t="shared" ca="1" si="50"/>
        <v>0</v>
      </c>
      <c r="DK62" s="7">
        <f t="shared" ca="1" si="50"/>
        <v>0</v>
      </c>
      <c r="DL62" s="7">
        <f t="shared" ca="1" si="50"/>
        <v>0</v>
      </c>
      <c r="DM62" s="7">
        <f t="shared" ca="1" si="50"/>
        <v>0</v>
      </c>
      <c r="DN62" s="7">
        <f t="shared" ca="1" si="50"/>
        <v>0</v>
      </c>
      <c r="DO62" s="7">
        <f t="shared" ca="1" si="50"/>
        <v>0</v>
      </c>
      <c r="DP62" s="7">
        <f t="shared" ca="1" si="50"/>
        <v>0</v>
      </c>
      <c r="DQ62" s="7">
        <f t="shared" ca="1" si="50"/>
        <v>0</v>
      </c>
      <c r="DR62" s="7">
        <f t="shared" ca="1" si="50"/>
        <v>0</v>
      </c>
      <c r="DS62" s="7">
        <f t="shared" ca="1" si="50"/>
        <v>0</v>
      </c>
      <c r="DT62" s="7">
        <f t="shared" ca="1" si="50"/>
        <v>0</v>
      </c>
      <c r="DU62" s="7">
        <f t="shared" ca="1" si="50"/>
        <v>0</v>
      </c>
      <c r="DV62" s="7">
        <f t="shared" ca="1" si="50"/>
        <v>0</v>
      </c>
    </row>
    <row r="63" spans="2:126" ht="7.5" hidden="1" customHeight="1" outlineLevel="1" x14ac:dyDescent="0.25">
      <c r="B63" s="29"/>
      <c r="C63" s="29"/>
      <c r="D63" s="29"/>
      <c r="F63" s="22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</row>
    <row r="64" spans="2:126" ht="14.45" hidden="1" customHeight="1" outlineLevel="1" x14ac:dyDescent="0.25">
      <c r="B64" s="29"/>
      <c r="C64" s="29"/>
      <c r="D64" s="29"/>
      <c r="E64" s="22"/>
      <c r="F64" s="113" t="s">
        <v>1348</v>
      </c>
      <c r="G64" s="112">
        <f>G39</f>
        <v>20000</v>
      </c>
      <c r="H64" s="112">
        <f ca="1">IF(($E$33-SUM($G$67:G69))&lt;0,0,20000)</f>
        <v>20000</v>
      </c>
      <c r="I64" s="112">
        <f ca="1">IF(($E$33-SUM($G$67:H69))&lt;0,0,20000)</f>
        <v>20000</v>
      </c>
      <c r="J64" s="112">
        <f ca="1">IF(($E$33-SUM($G$67:I69))&lt;0,0,20000)</f>
        <v>20000</v>
      </c>
      <c r="K64" s="112">
        <f ca="1">IF(($E$33-SUM($G$67:J69))&lt;0,0,20000)</f>
        <v>20000</v>
      </c>
      <c r="L64" s="112">
        <f ca="1">IF(($E$33-SUM($G$67:K69))&lt;0,0,20000)</f>
        <v>20000</v>
      </c>
      <c r="M64" s="112">
        <f ca="1">IF(($E$33-SUM($G$67:L69))&lt;0,0,20000)</f>
        <v>20000</v>
      </c>
      <c r="N64" s="112">
        <f ca="1">IF(($E$33-SUM($G$67:M69))&lt;0,0,20000)</f>
        <v>20000</v>
      </c>
      <c r="O64" s="112">
        <f ca="1">IF(($E$33-SUM($G$67:N69))&lt;0,0,20000)</f>
        <v>20000</v>
      </c>
      <c r="P64" s="112">
        <f ca="1">IF(($E$33-SUM($G$67:O69))&lt;0,0,20000)</f>
        <v>20000</v>
      </c>
      <c r="Q64" s="112">
        <f ca="1">IF(($E$33-SUM($G$67:P69))&lt;0,0,20000)</f>
        <v>20000</v>
      </c>
      <c r="R64" s="112">
        <f ca="1">IF(($E$33-SUM($G$67:Q69))&lt;0,0,20000)</f>
        <v>20000</v>
      </c>
      <c r="S64" s="112">
        <f ca="1">IF(($E$33-SUM($G$67:R69))&lt;0,0,20000)</f>
        <v>20000</v>
      </c>
      <c r="T64" s="112">
        <f ca="1">IF(($E$33-SUM($G$67:S69))&lt;0,0,20000)</f>
        <v>20000</v>
      </c>
      <c r="U64" s="112">
        <f ca="1">IF(($E$33-SUM($G$67:T69))&lt;0,0,20000)</f>
        <v>20000</v>
      </c>
      <c r="V64" s="112">
        <f ca="1">IF(($E$33-SUM($G$67:U69))&lt;0,0,20000)</f>
        <v>20000</v>
      </c>
      <c r="W64" s="112">
        <f ca="1">IF(($E$33-SUM($G$67:V69))&lt;0,0,20000)</f>
        <v>20000</v>
      </c>
      <c r="X64" s="112">
        <f ca="1">IF(($E$33-SUM($G$67:W69))&lt;0,0,20000)</f>
        <v>20000</v>
      </c>
      <c r="Y64" s="112">
        <f ca="1">IF(($E$33-SUM($G$67:X69))&lt;0,0,20000)</f>
        <v>20000</v>
      </c>
      <c r="Z64" s="112">
        <f ca="1">IF(($E$33-SUM($G$67:Y69))&lt;0,0,20000)</f>
        <v>20000</v>
      </c>
      <c r="AA64" s="112">
        <f ca="1">IF(($E$33-SUM($G$67:Z69))&lt;0,0,20000)</f>
        <v>20000</v>
      </c>
      <c r="AB64" s="112">
        <f ca="1">IF(($E$33-SUM($G$67:AA69))&lt;0,0,20000)</f>
        <v>20000</v>
      </c>
      <c r="AC64" s="112">
        <f ca="1">IF(($E$33-SUM($G$67:AB69))&lt;0,0,20000)</f>
        <v>20000</v>
      </c>
      <c r="AD64" s="112">
        <f ca="1">IF(($E$33-SUM($G$67:AC69))&lt;0,0,20000)</f>
        <v>20000</v>
      </c>
      <c r="AE64" s="112">
        <f ca="1">IF(($E$33-SUM($G$67:AD69))&lt;0,0,20000)</f>
        <v>20000</v>
      </c>
      <c r="AF64" s="112">
        <f ca="1">IF(($E$33-SUM($G$67:AE69))&lt;0,0,20000)</f>
        <v>20000</v>
      </c>
      <c r="AG64" s="112">
        <f ca="1">IF(($E$33-SUM($G$67:AF69))&lt;0,0,20000)</f>
        <v>20000</v>
      </c>
      <c r="AH64" s="112">
        <f ca="1">IF(($E$33-SUM($G$67:AG69))&lt;0,0,20000)</f>
        <v>20000</v>
      </c>
      <c r="AI64" s="112">
        <f ca="1">IF(($E$33-SUM($G$67:AH69))&lt;0,0,20000)</f>
        <v>20000</v>
      </c>
      <c r="AJ64" s="112">
        <f ca="1">IF(($E$33-SUM($G$67:AI69))&lt;0,0,20000)</f>
        <v>20000</v>
      </c>
      <c r="AK64" s="112">
        <f ca="1">IF(($E$33-SUM($G$67:AJ69))&lt;0,0,20000)</f>
        <v>20000</v>
      </c>
      <c r="AL64" s="112">
        <f ca="1">IF(($E$33-SUM($G$67:AK69))&lt;0,0,20000)</f>
        <v>20000</v>
      </c>
      <c r="AM64" s="112">
        <f ca="1">IF(($E$33-SUM($G$67:AL69))&lt;0,0,20000)</f>
        <v>20000</v>
      </c>
      <c r="AN64" s="112">
        <f ca="1">IF(($E$33-SUM($G$67:AM69))&lt;0,0,20000)</f>
        <v>20000</v>
      </c>
      <c r="AO64" s="112">
        <f ca="1">IF(($E$33-SUM($G$67:AN69))&lt;0,0,20000)</f>
        <v>20000</v>
      </c>
      <c r="AP64" s="112">
        <f ca="1">IF(($E$33-SUM($G$67:AO69))&lt;0,0,20000)</f>
        <v>20000</v>
      </c>
      <c r="AQ64" s="112">
        <f ca="1">IF(($E$33-SUM($G$67:AP69))&lt;0,0,20000)</f>
        <v>20000</v>
      </c>
      <c r="AR64" s="112">
        <f ca="1">IF(($E$33-SUM($G$67:AQ69))&lt;0,0,20000)</f>
        <v>20000</v>
      </c>
      <c r="AS64" s="112">
        <f ca="1">IF(($E$33-SUM($G$67:AR69))&lt;0,0,20000)</f>
        <v>20000</v>
      </c>
      <c r="AT64" s="112">
        <f ca="1">IF(($E$33-SUM($G$67:AS69))&lt;0,0,20000)</f>
        <v>20000</v>
      </c>
      <c r="AU64" s="112">
        <f ca="1">IF(($E$33-SUM($G$67:AT69))&lt;0,0,20000)</f>
        <v>20000</v>
      </c>
      <c r="AV64" s="112">
        <f ca="1">IF(($E$33-SUM($G$67:AU69))&lt;0,0,20000)</f>
        <v>20000</v>
      </c>
      <c r="AW64" s="112">
        <f ca="1">IF(($E$33-SUM($G$67:AV69))&lt;0,0,20000)</f>
        <v>20000</v>
      </c>
      <c r="AX64" s="112">
        <f ca="1">IF(($E$33-SUM($G$67:AW69))&lt;0,0,20000)</f>
        <v>20000</v>
      </c>
      <c r="AY64" s="112">
        <f ca="1">IF(($E$33-SUM($G$67:AX69))&lt;0,0,20000)</f>
        <v>20000</v>
      </c>
      <c r="AZ64" s="112">
        <f ca="1">IF(($E$33-SUM($G$67:AY69))&lt;0,0,20000)</f>
        <v>20000</v>
      </c>
      <c r="BA64" s="112">
        <f ca="1">IF(($E$33-SUM($G$67:AZ69))&lt;0,0,20000)</f>
        <v>20000</v>
      </c>
      <c r="BB64" s="112">
        <f ca="1">IF(($E$33-SUM($G$67:BA69))&lt;0,0,20000)</f>
        <v>20000</v>
      </c>
      <c r="BC64" s="112">
        <f ca="1">IF(($E$33-SUM($G$67:BB69))&lt;0,0,20000)</f>
        <v>20000</v>
      </c>
      <c r="BD64" s="112">
        <f ca="1">IF(($E$33-SUM($G$67:BC69))&lt;0,0,20000)</f>
        <v>20000</v>
      </c>
      <c r="BE64" s="112">
        <f ca="1">IF(($E$33-SUM($G$67:BD69))&lt;0,0,20000)</f>
        <v>0</v>
      </c>
      <c r="BF64" s="112">
        <f ca="1">IF(($E$33-SUM($G$67:BE69))&lt;0,0,20000)</f>
        <v>0</v>
      </c>
      <c r="BG64" s="112">
        <f ca="1">IF(($E$33-SUM($G$67:BF69))&lt;0,0,20000)</f>
        <v>0</v>
      </c>
      <c r="BH64" s="112">
        <f ca="1">IF(($E$33-SUM($G$67:BG69))&lt;0,0,20000)</f>
        <v>0</v>
      </c>
      <c r="BI64" s="112">
        <f ca="1">IF(($E$33-SUM($G$67:BH69))&lt;0,0,20000)</f>
        <v>0</v>
      </c>
      <c r="BJ64" s="112">
        <f ca="1">IF(($E$33-SUM($G$67:BI69))&lt;0,0,20000)</f>
        <v>0</v>
      </c>
      <c r="BK64" s="112">
        <f ca="1">IF(($E$33-SUM($G$67:BJ69))&lt;0,0,20000)</f>
        <v>0</v>
      </c>
      <c r="BL64" s="112">
        <f ca="1">IF(($E$33-SUM($G$67:BK69))&lt;0,0,20000)</f>
        <v>0</v>
      </c>
      <c r="BM64" s="112">
        <f ca="1">IF(($E$33-SUM($G$67:BL69))&lt;0,0,20000)</f>
        <v>0</v>
      </c>
      <c r="BN64" s="112">
        <f ca="1">IF(($E$33-SUM($G$67:BM69))&lt;0,0,20000)</f>
        <v>0</v>
      </c>
      <c r="BO64" s="112">
        <f ca="1">IF(($E$33-SUM($G$67:BN69))&lt;0,0,20000)</f>
        <v>0</v>
      </c>
      <c r="BP64" s="112">
        <f ca="1">IF(($E$33-SUM($G$67:BO69))&lt;0,0,20000)</f>
        <v>0</v>
      </c>
      <c r="BQ64" s="112">
        <f ca="1">IF(($E$33-SUM($G$67:BP69))&lt;0,0,20000)</f>
        <v>0</v>
      </c>
      <c r="BR64" s="112">
        <f ca="1">IF(($E$33-SUM($G$67:BQ69))&lt;0,0,20000)</f>
        <v>0</v>
      </c>
      <c r="BS64" s="112">
        <f ca="1">IF(($E$33-SUM($G$67:BR69))&lt;0,0,20000)</f>
        <v>0</v>
      </c>
      <c r="BT64" s="112">
        <f ca="1">IF(($E$33-SUM($G$67:BS69))&lt;0,0,20000)</f>
        <v>0</v>
      </c>
      <c r="BU64" s="112">
        <f ca="1">IF(($E$33-SUM($G$67:BT69))&lt;0,0,20000)</f>
        <v>0</v>
      </c>
      <c r="BV64" s="112">
        <f ca="1">IF(($E$33-SUM($G$67:BU69))&lt;0,0,20000)</f>
        <v>0</v>
      </c>
      <c r="BW64" s="112">
        <f ca="1">IF(($E$33-SUM($G$67:BV69))&lt;0,0,20000)</f>
        <v>0</v>
      </c>
      <c r="BX64" s="112">
        <f ca="1">IF(($E$33-SUM($G$67:BW69))&lt;0,0,20000)</f>
        <v>0</v>
      </c>
      <c r="BY64" s="112">
        <f ca="1">IF(($E$33-SUM($G$67:BX69))&lt;0,0,20000)</f>
        <v>0</v>
      </c>
      <c r="BZ64" s="112">
        <f ca="1">IF(($E$33-SUM($G$67:BY69))&lt;0,0,20000)</f>
        <v>0</v>
      </c>
      <c r="CA64" s="112">
        <f ca="1">IF(($E$33-SUM($G$67:BZ69))&lt;0,0,20000)</f>
        <v>0</v>
      </c>
      <c r="CB64" s="112">
        <f ca="1">IF(($E$33-SUM($G$67:CA69))&lt;0,0,20000)</f>
        <v>0</v>
      </c>
      <c r="CC64" s="112">
        <f ca="1">IF(($E$33-SUM($G$67:CB69))&lt;0,0,20000)</f>
        <v>0</v>
      </c>
      <c r="CD64" s="112">
        <f ca="1">IF(($E$33-SUM($G$67:CC69))&lt;0,0,20000)</f>
        <v>0</v>
      </c>
      <c r="CE64" s="112">
        <f ca="1">IF(($E$33-SUM($G$67:CD69))&lt;0,0,20000)</f>
        <v>0</v>
      </c>
      <c r="CF64" s="112">
        <f ca="1">IF(($E$33-SUM($G$67:CE69))&lt;0,0,20000)</f>
        <v>0</v>
      </c>
      <c r="CG64" s="112">
        <f ca="1">IF(($E$33-SUM($G$67:CF69))&lt;0,0,20000)</f>
        <v>0</v>
      </c>
      <c r="CH64" s="112">
        <f ca="1">IF(($E$33-SUM($G$67:CG69))&lt;0,0,20000)</f>
        <v>0</v>
      </c>
      <c r="CI64" s="112">
        <f ca="1">IF(($E$33-SUM($G$67:CH69))&lt;0,0,20000)</f>
        <v>0</v>
      </c>
      <c r="CJ64" s="112">
        <f ca="1">IF(($E$33-SUM($G$67:CI69))&lt;0,0,20000)</f>
        <v>0</v>
      </c>
      <c r="CK64" s="112">
        <f ca="1">IF(($E$33-SUM($G$67:CJ69))&lt;0,0,20000)</f>
        <v>0</v>
      </c>
      <c r="CL64" s="112">
        <f ca="1">IF(($E$33-SUM($G$67:CK69))&lt;0,0,20000)</f>
        <v>0</v>
      </c>
      <c r="CM64" s="112">
        <f ca="1">IF(($E$33-SUM($G$67:CL69))&lt;0,0,20000)</f>
        <v>0</v>
      </c>
      <c r="CN64" s="112">
        <f ca="1">IF(($E$33-SUM($G$67:CM69))&lt;0,0,20000)</f>
        <v>0</v>
      </c>
      <c r="CO64" s="112">
        <f ca="1">IF(($E$33-SUM($G$67:CN69))&lt;0,0,20000)</f>
        <v>0</v>
      </c>
      <c r="CP64" s="112">
        <f ca="1">IF(($E$33-SUM($G$67:CO69))&lt;0,0,20000)</f>
        <v>0</v>
      </c>
      <c r="CQ64" s="112">
        <f ca="1">IF(($E$33-SUM($G$67:CP69))&lt;0,0,20000)</f>
        <v>0</v>
      </c>
      <c r="CR64" s="112">
        <f ca="1">IF(($E$33-SUM($G$67:CQ69))&lt;0,0,20000)</f>
        <v>0</v>
      </c>
      <c r="CS64" s="112">
        <f ca="1">IF(($E$33-SUM($G$67:CR69))&lt;0,0,20000)</f>
        <v>0</v>
      </c>
      <c r="CT64" s="112">
        <f ca="1">IF(($E$33-SUM($G$67:CS69))&lt;0,0,20000)</f>
        <v>0</v>
      </c>
      <c r="CU64" s="112">
        <f ca="1">IF(($E$33-SUM($G$67:CT69))&lt;0,0,20000)</f>
        <v>0</v>
      </c>
      <c r="CV64" s="112">
        <f ca="1">IF(($E$33-SUM($G$67:CU69))&lt;0,0,20000)</f>
        <v>0</v>
      </c>
      <c r="CW64" s="112">
        <f ca="1">IF(($E$33-SUM($G$67:CV69))&lt;0,0,20000)</f>
        <v>0</v>
      </c>
      <c r="CX64" s="112">
        <f ca="1">IF(($E$33-SUM($G$67:CW69))&lt;0,0,20000)</f>
        <v>0</v>
      </c>
      <c r="CY64" s="112">
        <f ca="1">IF(($E$33-SUM($G$67:CX69))&lt;0,0,20000)</f>
        <v>0</v>
      </c>
      <c r="CZ64" s="112">
        <f ca="1">IF(($E$33-SUM($G$67:CY69))&lt;0,0,20000)</f>
        <v>0</v>
      </c>
      <c r="DA64" s="112">
        <f ca="1">IF(($E$33-SUM($G$67:CZ69))&lt;0,0,20000)</f>
        <v>0</v>
      </c>
      <c r="DB64" s="112">
        <f ca="1">IF(($E$33-SUM($G$67:DA69))&lt;0,0,20000)</f>
        <v>0</v>
      </c>
      <c r="DC64" s="112">
        <f ca="1">IF(($E$33-SUM($G$67:DB69))&lt;0,0,20000)</f>
        <v>0</v>
      </c>
      <c r="DD64" s="112">
        <f ca="1">IF(($E$33-SUM($G$67:DC69))&lt;0,0,20000)</f>
        <v>0</v>
      </c>
      <c r="DE64" s="112">
        <f ca="1">IF(($E$33-SUM($G$67:DD69))&lt;0,0,20000)</f>
        <v>0</v>
      </c>
      <c r="DF64" s="112">
        <f ca="1">IF(($E$33-SUM($G$67:DE69))&lt;0,0,20000)</f>
        <v>0</v>
      </c>
      <c r="DG64" s="112">
        <f ca="1">IF(($E$33-SUM($G$67:DF69))&lt;0,0,20000)</f>
        <v>0</v>
      </c>
      <c r="DH64" s="112">
        <f ca="1">IF(($E$33-SUM($G$67:DG69))&lt;0,0,20000)</f>
        <v>0</v>
      </c>
      <c r="DI64" s="112">
        <f ca="1">IF(($E$33-SUM($G$67:DH69))&lt;0,0,20000)</f>
        <v>0</v>
      </c>
      <c r="DJ64" s="112">
        <f ca="1">IF(($E$33-SUM($G$67:DI69))&lt;0,0,20000)</f>
        <v>0</v>
      </c>
      <c r="DK64" s="112">
        <f ca="1">IF(($E$33-SUM($G$67:DJ69))&lt;0,0,20000)</f>
        <v>0</v>
      </c>
      <c r="DL64" s="112">
        <f ca="1">IF(($E$33-SUM($G$67:DK69))&lt;0,0,20000)</f>
        <v>0</v>
      </c>
      <c r="DM64" s="112">
        <f ca="1">IF(($E$33-SUM($G$67:DL69))&lt;0,0,20000)</f>
        <v>0</v>
      </c>
      <c r="DN64" s="112">
        <f ca="1">IF(($E$33-SUM($G$67:DM69))&lt;0,0,20000)</f>
        <v>0</v>
      </c>
      <c r="DO64" s="112">
        <f ca="1">IF(($E$33-SUM($G$67:DN69))&lt;0,0,20000)</f>
        <v>0</v>
      </c>
      <c r="DP64" s="112">
        <f ca="1">IF(($E$33-SUM($G$67:DO69))&lt;0,0,20000)</f>
        <v>0</v>
      </c>
      <c r="DQ64" s="112">
        <f ca="1">IF(($E$33-SUM($G$67:DP69))&lt;0,0,20000)</f>
        <v>0</v>
      </c>
      <c r="DR64" s="112">
        <f ca="1">IF(($E$33-SUM($G$67:DQ69))&lt;0,0,20000)</f>
        <v>0</v>
      </c>
      <c r="DS64" s="112">
        <f ca="1">IF(($E$33-SUM($G$67:DR69))&lt;0,0,20000)</f>
        <v>0</v>
      </c>
      <c r="DT64" s="112">
        <f ca="1">IF(($E$33-SUM($G$67:DS69))&lt;0,0,20000)</f>
        <v>0</v>
      </c>
      <c r="DU64" s="112">
        <f ca="1">IF(($E$33-SUM($G$67:DT69))&lt;0,0,20000)</f>
        <v>0</v>
      </c>
      <c r="DV64" s="112">
        <f ca="1">IF(($E$33-SUM($G$67:DU69))&lt;0,0,20000)</f>
        <v>0</v>
      </c>
    </row>
    <row r="65" spans="2:126" ht="7.5" hidden="1" customHeight="1" outlineLevel="1" x14ac:dyDescent="0.25">
      <c r="B65" s="29"/>
      <c r="C65" s="29"/>
      <c r="D65" s="29"/>
      <c r="F65" s="22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</row>
    <row r="66" spans="2:126" ht="14.45" hidden="1" customHeight="1" outlineLevel="1" x14ac:dyDescent="0.25">
      <c r="B66" s="29"/>
      <c r="C66" s="29"/>
      <c r="D66" s="29"/>
      <c r="E66" s="22"/>
      <c r="F66" s="59" t="s">
        <v>34</v>
      </c>
      <c r="G66" s="7">
        <f>$G$11*E33</f>
        <v>204569.31824780506</v>
      </c>
      <c r="H66" s="7">
        <f ca="1">IF(($E$33-SUM($G$67:G69))&lt;0,0,$G$11*($E$33-SUM($G$67:G69)))</f>
        <v>201554.7906761232</v>
      </c>
      <c r="I66" s="7">
        <f ca="1">IF(($E$33-SUM($G$67:H69))&lt;0,0,$G$11*($E$33-SUM($G$67:H69)))</f>
        <v>198358.97838762347</v>
      </c>
      <c r="J66" s="7">
        <f ca="1">IF(($E$33-SUM($G$67:I69))&lt;0,0,$G$11*($E$33-SUM($G$67:I69)))</f>
        <v>195039.71450177624</v>
      </c>
      <c r="K66" s="7">
        <f ca="1">IF(($E$33-SUM($G$67:J69))&lt;0,0,$G$11*($E$33-SUM($G$67:J69)))</f>
        <v>191751.33185760007</v>
      </c>
      <c r="L66" s="7">
        <f ca="1">IF(($E$33-SUM($G$67:K69))&lt;0,0,$G$11*($E$33-SUM($G$67:K69)))</f>
        <v>188433.32737314267</v>
      </c>
      <c r="M66" s="7">
        <f ca="1">IF(($E$33-SUM($G$67:L69))&lt;0,0,$G$11*($E$33-SUM($G$67:L69)))</f>
        <v>185019.44596725816</v>
      </c>
      <c r="N66" s="7">
        <f ca="1">IF(($E$33-SUM($G$67:M69))&lt;0,0,$G$11*($E$33-SUM($G$67:M69)))</f>
        <v>181448.98272231143</v>
      </c>
      <c r="O66" s="7">
        <f ca="1">IF(($E$33-SUM($G$67:N69))&lt;0,0,$G$11*($E$33-SUM($G$67:N69)))</f>
        <v>177364.09723464987</v>
      </c>
      <c r="P66" s="7">
        <f ca="1">IF(($E$33-SUM($G$67:O69))&lt;0,0,$G$11*($E$33-SUM($G$67:O69)))</f>
        <v>173763.22207890978</v>
      </c>
      <c r="Q66" s="7">
        <f ca="1">IF(($E$33-SUM($G$67:P69))&lt;0,0,$G$11*($E$33-SUM($G$67:P69)))</f>
        <v>169955.18600469641</v>
      </c>
      <c r="R66" s="7">
        <f ca="1">IF(($E$33-SUM($G$67:Q69))&lt;0,0,$G$11*($E$33-SUM($G$67:Q69)))</f>
        <v>166229.44317604296</v>
      </c>
      <c r="S66" s="7">
        <f ca="1">IF(($E$33-SUM($G$67:R69))&lt;0,0,$G$11*($E$33-SUM($G$67:R69)))</f>
        <v>162412.51306557641</v>
      </c>
      <c r="T66" s="7">
        <f ca="1">IF(($E$33-SUM($G$67:S69))&lt;0,0,$G$11*($E$33-SUM($G$67:S69)))</f>
        <v>158548.63352817498</v>
      </c>
      <c r="U66" s="7">
        <f ca="1">IF(($E$33-SUM($G$67:T69))&lt;0,0,$G$11*($E$33-SUM($G$67:T69)))</f>
        <v>154765.43257600302</v>
      </c>
      <c r="V66" s="7">
        <f ca="1">IF(($E$33-SUM($G$67:U69))&lt;0,0,$G$11*($E$33-SUM($G$67:U69)))</f>
        <v>151066.47190125679</v>
      </c>
      <c r="W66" s="7">
        <f ca="1">IF(($E$33-SUM($G$67:V69))&lt;0,0,$G$11*($E$33-SUM($G$67:V69)))</f>
        <v>147222.37919842324</v>
      </c>
      <c r="X66" s="7">
        <f ca="1">IF(($E$33-SUM($G$67:W69))&lt;0,0,$G$11*($E$33-SUM($G$67:W69)))</f>
        <v>143195.78713476457</v>
      </c>
      <c r="Y66" s="7">
        <f ca="1">IF(($E$33-SUM($G$67:X69))&lt;0,0,$G$11*($E$33-SUM($G$67:X69)))</f>
        <v>139250.22643747044</v>
      </c>
      <c r="Z66" s="7">
        <f ca="1">IF(($E$33-SUM($G$67:Y69))&lt;0,0,$G$11*($E$33-SUM($G$67:Y69)))</f>
        <v>135340.18593061419</v>
      </c>
      <c r="AA66" s="7">
        <f ca="1">IF(($E$33-SUM($G$67:Z69))&lt;0,0,$G$11*($E$33-SUM($G$67:Z69)))</f>
        <v>130822.90111051628</v>
      </c>
      <c r="AB66" s="7">
        <f ca="1">IF(($E$33-SUM($G$67:AA69))&lt;0,0,$G$11*($E$33-SUM($G$67:AA69)))</f>
        <v>126818.40859163398</v>
      </c>
      <c r="AC66" s="7">
        <f ca="1">IF(($E$33-SUM($G$67:AB69))&lt;0,0,$G$11*($E$33-SUM($G$67:AB69)))</f>
        <v>122611.79508293299</v>
      </c>
      <c r="AD66" s="7">
        <f ca="1">IF(($E$33-SUM($G$67:AC69))&lt;0,0,$G$11*($E$33-SUM($G$67:AC69)))</f>
        <v>118561.43116063699</v>
      </c>
      <c r="AE66" s="7">
        <f ca="1">IF(($E$33-SUM($G$67:AD69))&lt;0,0,$G$11*($E$33-SUM($G$67:AD69)))</f>
        <v>114474.07645579352</v>
      </c>
      <c r="AF66" s="7">
        <f ca="1">IF(($E$33-SUM($G$67:AE69))&lt;0,0,$G$11*($E$33-SUM($G$67:AE69)))</f>
        <v>110259.69039780712</v>
      </c>
      <c r="AG66" s="7">
        <f ca="1">IF(($E$33-SUM($G$67:AF69))&lt;0,0,$G$11*($E$33-SUM($G$67:AF69)))</f>
        <v>106071.7418750722</v>
      </c>
      <c r="AH66" s="7">
        <f ca="1">IF(($E$33-SUM($G$67:AG69))&lt;0,0,$G$11*($E$33-SUM($G$67:AG69)))</f>
        <v>101916.66206033743</v>
      </c>
      <c r="AI66" s="7">
        <f ca="1">IF(($E$33-SUM($G$67:AH69))&lt;0,0,$G$11*($E$33-SUM($G$67:AH69)))</f>
        <v>97721.945298953025</v>
      </c>
      <c r="AJ66" s="7">
        <f ca="1">IF(($E$33-SUM($G$67:AI69))&lt;0,0,$G$11*($E$33-SUM($G$67:AI69)))</f>
        <v>93429.719543296145</v>
      </c>
      <c r="AK66" s="7">
        <f ca="1">IF(($E$33-SUM($G$67:AJ69))&lt;0,0,$G$11*($E$33-SUM($G$67:AJ69)))</f>
        <v>89063.095681779479</v>
      </c>
      <c r="AL66" s="7">
        <f ca="1">IF(($E$33-SUM($G$67:AK69))&lt;0,0,$G$11*($E$33-SUM($G$67:AK69)))</f>
        <v>84727.864950802265</v>
      </c>
      <c r="AM66" s="7">
        <f ca="1">IF(($E$33-SUM($G$67:AL69))&lt;0,0,$G$11*($E$33-SUM($G$67:AL69)))</f>
        <v>79844.57883624683</v>
      </c>
      <c r="AN66" s="7">
        <f ca="1">IF(($E$33-SUM($G$67:AM69))&lt;0,0,$G$11*($E$33-SUM($G$67:AM69)))</f>
        <v>75436.669406534449</v>
      </c>
      <c r="AO66" s="7">
        <f ca="1">IF(($E$33-SUM($G$67:AN69))&lt;0,0,$G$11*($E$33-SUM($G$67:AN69)))</f>
        <v>70958.146926431378</v>
      </c>
      <c r="AP66" s="7">
        <f ca="1">IF(($E$33-SUM($G$67:AO69))&lt;0,0,$G$11*($E$33-SUM($G$67:AO69)))</f>
        <v>66508.598143106414</v>
      </c>
      <c r="AQ66" s="7">
        <f ca="1">IF(($E$33-SUM($G$67:AP69))&lt;0,0,$G$11*($E$33-SUM($G$67:AP69)))</f>
        <v>61989.250163667093</v>
      </c>
      <c r="AR66" s="7">
        <f ca="1">IF(($E$33-SUM($G$67:AQ69))&lt;0,0,$G$11*($E$33-SUM($G$67:AQ69)))</f>
        <v>57240.156205567037</v>
      </c>
      <c r="AS66" s="7">
        <f ca="1">IF(($E$33-SUM($G$67:AR69))&lt;0,0,$G$11*($E$33-SUM($G$67:AR69)))</f>
        <v>52554.569671794881</v>
      </c>
      <c r="AT66" s="7">
        <f ca="1">IF(($E$33-SUM($G$67:AS69))&lt;0,0,$G$11*($E$33-SUM($G$67:AS69)))</f>
        <v>47958.789018886688</v>
      </c>
      <c r="AU66" s="7">
        <f ca="1">IF(($E$33-SUM($G$67:AT69))&lt;0,0,$G$11*($E$33-SUM($G$67:AT69)))</f>
        <v>43318.734677999375</v>
      </c>
      <c r="AV66" s="7">
        <f ca="1">IF(($E$33-SUM($G$67:AU69))&lt;0,0,$G$11*($E$33-SUM($G$67:AU69)))</f>
        <v>38603.793736746527</v>
      </c>
      <c r="AW66" s="7">
        <f ca="1">IF(($E$33-SUM($G$67:AV69))&lt;0,0,$G$11*($E$33-SUM($G$67:AV69)))</f>
        <v>33807.130107445795</v>
      </c>
      <c r="AX66" s="7">
        <f ca="1">IF(($E$33-SUM($G$67:AW69))&lt;0,0,$G$11*($E$33-SUM($G$67:AW69)))</f>
        <v>29147.254962947227</v>
      </c>
      <c r="AY66" s="7">
        <f ca="1">IF(($E$33-SUM($G$67:AX69))&lt;0,0,$G$11*($E$33-SUM($G$67:AX69)))</f>
        <v>24074.345702747214</v>
      </c>
      <c r="AZ66" s="7">
        <f ca="1">IF(($E$33-SUM($G$67:AY69))&lt;0,0,$G$11*($E$33-SUM($G$67:AY69)))</f>
        <v>19415.212675428702</v>
      </c>
      <c r="BA66" s="7">
        <f ca="1">IF(($E$33-SUM($G$67:AZ69))&lt;0,0,$G$11*($E$33-SUM($G$67:AZ69)))</f>
        <v>14606.968001124344</v>
      </c>
      <c r="BB66" s="7">
        <f ca="1">IF(($E$33-SUM($G$67:BA69))&lt;0,0,$G$11*($E$33-SUM($G$67:BA69)))</f>
        <v>9877.2464965552281</v>
      </c>
      <c r="BC66" s="7">
        <f ca="1">IF(($E$33-SUM($G$67:BB69))&lt;0,0,$G$11*($E$33-SUM($G$67:BB69)))</f>
        <v>5105.7000980299126</v>
      </c>
      <c r="BD66" s="7">
        <f ca="1">IF(($E$33-SUM($G$67:BC69))&lt;0,0,$G$11*($E$33-SUM($G$67:BC69)))</f>
        <v>145.14118011180275</v>
      </c>
      <c r="BE66" s="7">
        <f ca="1">IF(($E$33-SUM($G$67:BD69))&lt;0,0,$G$11*($E$33-SUM($G$67:BD69)))</f>
        <v>0</v>
      </c>
      <c r="BF66" s="7">
        <f ca="1">IF(($E$33-SUM($G$67:BE69))&lt;0,0,$G$11*($E$33-SUM($G$67:BE69)))</f>
        <v>0</v>
      </c>
      <c r="BG66" s="7">
        <f ca="1">IF(($E$33-SUM($G$67:BF69))&lt;0,0,$G$11*($E$33-SUM($G$67:BF69)))</f>
        <v>0</v>
      </c>
      <c r="BH66" s="7">
        <f ca="1">IF(($E$33-SUM($G$67:BG69))&lt;0,0,$G$11*($E$33-SUM($G$67:BG69)))</f>
        <v>0</v>
      </c>
      <c r="BI66" s="7">
        <f ca="1">IF(($E$33-SUM($G$67:BH69))&lt;0,0,$G$11*($E$33-SUM($G$67:BH69)))</f>
        <v>0</v>
      </c>
      <c r="BJ66" s="7">
        <f ca="1">IF(($E$33-SUM($G$67:BI69))&lt;0,0,$G$11*($E$33-SUM($G$67:BI69)))</f>
        <v>0</v>
      </c>
      <c r="BK66" s="7">
        <f ca="1">IF(($E$33-SUM($G$67:BJ69))&lt;0,0,$G$11*($E$33-SUM($G$67:BJ69)))</f>
        <v>0</v>
      </c>
      <c r="BL66" s="7">
        <f ca="1">IF(($E$33-SUM($G$67:BK69))&lt;0,0,$G$11*($E$33-SUM($G$67:BK69)))</f>
        <v>0</v>
      </c>
      <c r="BM66" s="7">
        <f ca="1">IF(($E$33-SUM($G$67:BL69))&lt;0,0,$G$11*($E$33-SUM($G$67:BL69)))</f>
        <v>0</v>
      </c>
      <c r="BN66" s="7">
        <f ca="1">IF(($E$33-SUM($G$67:BM69))&lt;0,0,$G$11*($E$33-SUM($G$67:BM69)))</f>
        <v>0</v>
      </c>
      <c r="BO66" s="7">
        <f ca="1">IF(($E$33-SUM($G$67:BN69))&lt;0,0,$G$11*($E$33-SUM($G$67:BN69)))</f>
        <v>0</v>
      </c>
      <c r="BP66" s="7">
        <f ca="1">IF(($E$33-SUM($G$67:BO69))&lt;0,0,$G$11*($E$33-SUM($G$67:BO69)))</f>
        <v>0</v>
      </c>
      <c r="BQ66" s="7">
        <f ca="1">IF(($E$33-SUM($G$67:BP69))&lt;0,0,$G$11*($E$33-SUM($G$67:BP69)))</f>
        <v>0</v>
      </c>
      <c r="BR66" s="7">
        <f ca="1">IF(($E$33-SUM($G$67:BQ69))&lt;0,0,$G$11*($E$33-SUM($G$67:BQ69)))</f>
        <v>0</v>
      </c>
      <c r="BS66" s="7">
        <f ca="1">IF(($E$33-SUM($G$67:BR69))&lt;0,0,$G$11*($E$33-SUM($G$67:BR69)))</f>
        <v>0</v>
      </c>
      <c r="BT66" s="7">
        <f ca="1">IF(($E$33-SUM($G$67:BS69))&lt;0,0,$G$11*($E$33-SUM($G$67:BS69)))</f>
        <v>0</v>
      </c>
      <c r="BU66" s="7">
        <f ca="1">IF(($E$33-SUM($G$67:BT69))&lt;0,0,$G$11*($E$33-SUM($G$67:BT69)))</f>
        <v>0</v>
      </c>
      <c r="BV66" s="7">
        <f ca="1">IF(($E$33-SUM($G$67:BU69))&lt;0,0,$G$11*($E$33-SUM($G$67:BU69)))</f>
        <v>0</v>
      </c>
      <c r="BW66" s="7">
        <f ca="1">IF(($E$33-SUM($G$67:BV69))&lt;0,0,$G$11*($E$33-SUM($G$67:BV69)))</f>
        <v>0</v>
      </c>
      <c r="BX66" s="7">
        <f ca="1">IF(($E$33-SUM($G$67:BW69))&lt;0,0,$G$11*($E$33-SUM($G$67:BW69)))</f>
        <v>0</v>
      </c>
      <c r="BY66" s="7">
        <f ca="1">IF(($E$33-SUM($G$67:BX69))&lt;0,0,$G$11*($E$33-SUM($G$67:BX69)))</f>
        <v>0</v>
      </c>
      <c r="BZ66" s="7">
        <f ca="1">IF(($E$33-SUM($G$67:BY69))&lt;0,0,$G$11*($E$33-SUM($G$67:BY69)))</f>
        <v>0</v>
      </c>
      <c r="CA66" s="7">
        <f ca="1">IF(($E$33-SUM($G$67:BZ69))&lt;0,0,$G$11*($E$33-SUM($G$67:BZ69)))</f>
        <v>0</v>
      </c>
      <c r="CB66" s="7">
        <f ca="1">IF(($E$33-SUM($G$67:CA69))&lt;0,0,$G$11*($E$33-SUM($G$67:CA69)))</f>
        <v>0</v>
      </c>
      <c r="CC66" s="7">
        <f ca="1">IF(($E$33-SUM($G$67:CB69))&lt;0,0,$G$11*($E$33-SUM($G$67:CB69)))</f>
        <v>0</v>
      </c>
      <c r="CD66" s="7">
        <f ca="1">IF(($E$33-SUM($G$67:CC69))&lt;0,0,$G$11*($E$33-SUM($G$67:CC69)))</f>
        <v>0</v>
      </c>
      <c r="CE66" s="7">
        <f ca="1">IF(($E$33-SUM($G$67:CD69))&lt;0,0,$G$11*($E$33-SUM($G$67:CD69)))</f>
        <v>0</v>
      </c>
      <c r="CF66" s="7">
        <f ca="1">IF(($E$33-SUM($G$67:CE69))&lt;0,0,$G$11*($E$33-SUM($G$67:CE69)))</f>
        <v>0</v>
      </c>
      <c r="CG66" s="7">
        <f ca="1">IF(($E$33-SUM($G$67:CF69))&lt;0,0,$G$11*($E$33-SUM($G$67:CF69)))</f>
        <v>0</v>
      </c>
      <c r="CH66" s="7">
        <f ca="1">IF(($E$33-SUM($G$67:CG69))&lt;0,0,$G$11*($E$33-SUM($G$67:CG69)))</f>
        <v>0</v>
      </c>
      <c r="CI66" s="7">
        <f ca="1">IF(($E$33-SUM($G$67:CH69))&lt;0,0,$G$11*($E$33-SUM($G$67:CH69)))</f>
        <v>0</v>
      </c>
      <c r="CJ66" s="7">
        <f ca="1">IF(($E$33-SUM($G$67:CI69))&lt;0,0,$G$11*($E$33-SUM($G$67:CI69)))</f>
        <v>0</v>
      </c>
      <c r="CK66" s="7">
        <f ca="1">IF(($E$33-SUM($G$67:CJ69))&lt;0,0,$G$11*($E$33-SUM($G$67:CJ69)))</f>
        <v>0</v>
      </c>
      <c r="CL66" s="7">
        <f ca="1">IF(($E$33-SUM($G$67:CK69))&lt;0,0,$G$11*($E$33-SUM($G$67:CK69)))</f>
        <v>0</v>
      </c>
      <c r="CM66" s="7">
        <f ca="1">IF(($E$33-SUM($G$67:CL69))&lt;0,0,$G$11*($E$33-SUM($G$67:CL69)))</f>
        <v>0</v>
      </c>
      <c r="CN66" s="7">
        <f ca="1">IF(($E$33-SUM($G$67:CM69))&lt;0,0,$G$11*($E$33-SUM($G$67:CM69)))</f>
        <v>0</v>
      </c>
      <c r="CO66" s="7">
        <f ca="1">IF(($E$33-SUM($G$67:CN69))&lt;0,0,$G$11*($E$33-SUM($G$67:CN69)))</f>
        <v>0</v>
      </c>
      <c r="CP66" s="7">
        <f ca="1">IF(($E$33-SUM($G$67:CO69))&lt;0,0,$G$11*($E$33-SUM($G$67:CO69)))</f>
        <v>0</v>
      </c>
      <c r="CQ66" s="7">
        <f ca="1">IF(($E$33-SUM($G$67:CP69))&lt;0,0,$G$11*($E$33-SUM($G$67:CP69)))</f>
        <v>0</v>
      </c>
      <c r="CR66" s="7">
        <f ca="1">IF(($E$33-SUM($G$67:CQ69))&lt;0,0,$G$11*($E$33-SUM($G$67:CQ69)))</f>
        <v>0</v>
      </c>
      <c r="CS66" s="7">
        <f ca="1">IF(($E$33-SUM($G$67:CR69))&lt;0,0,$G$11*($E$33-SUM($G$67:CR69)))</f>
        <v>0</v>
      </c>
      <c r="CT66" s="7">
        <f ca="1">IF(($E$33-SUM($G$67:CS69))&lt;0,0,$G$11*($E$33-SUM($G$67:CS69)))</f>
        <v>0</v>
      </c>
      <c r="CU66" s="7">
        <f ca="1">IF(($E$33-SUM($G$67:CT69))&lt;0,0,$G$11*($E$33-SUM($G$67:CT69)))</f>
        <v>0</v>
      </c>
      <c r="CV66" s="7">
        <f ca="1">IF(($E$33-SUM($G$67:CU69))&lt;0,0,$G$11*($E$33-SUM($G$67:CU69)))</f>
        <v>0</v>
      </c>
      <c r="CW66" s="7">
        <f ca="1">IF(($E$33-SUM($G$67:CV69))&lt;0,0,$G$11*($E$33-SUM($G$67:CV69)))</f>
        <v>0</v>
      </c>
      <c r="CX66" s="7">
        <f ca="1">IF(($E$33-SUM($G$67:CW69))&lt;0,0,$G$11*($E$33-SUM($G$67:CW69)))</f>
        <v>0</v>
      </c>
      <c r="CY66" s="7">
        <f ca="1">IF(($E$33-SUM($G$67:CX69))&lt;0,0,$G$11*($E$33-SUM($G$67:CX69)))</f>
        <v>0</v>
      </c>
      <c r="CZ66" s="7">
        <f ca="1">IF(($E$33-SUM($G$67:CY69))&lt;0,0,$G$11*($E$33-SUM($G$67:CY69)))</f>
        <v>0</v>
      </c>
      <c r="DA66" s="7">
        <f ca="1">IF(($E$33-SUM($G$67:CZ69))&lt;0,0,$G$11*($E$33-SUM($G$67:CZ69)))</f>
        <v>0</v>
      </c>
      <c r="DB66" s="7">
        <f ca="1">IF(($E$33-SUM($G$67:DA69))&lt;0,0,$G$11*($E$33-SUM($G$67:DA69)))</f>
        <v>0</v>
      </c>
      <c r="DC66" s="7">
        <f ca="1">IF(($E$33-SUM($G$67:DB69))&lt;0,0,$G$11*($E$33-SUM($G$67:DB69)))</f>
        <v>0</v>
      </c>
      <c r="DD66" s="7">
        <f ca="1">IF(($E$33-SUM($G$67:DC69))&lt;0,0,$G$11*($E$33-SUM($G$67:DC69)))</f>
        <v>0</v>
      </c>
      <c r="DE66" s="7">
        <f ca="1">IF(($E$33-SUM($G$67:DD69))&lt;0,0,$G$11*($E$33-SUM($G$67:DD69)))</f>
        <v>0</v>
      </c>
      <c r="DF66" s="7">
        <f ca="1">IF(($E$33-SUM($G$67:DE69))&lt;0,0,$G$11*($E$33-SUM($G$67:DE69)))</f>
        <v>0</v>
      </c>
      <c r="DG66" s="7">
        <f ca="1">IF(($E$33-SUM($G$67:DF69))&lt;0,0,$G$11*($E$33-SUM($G$67:DF69)))</f>
        <v>0</v>
      </c>
      <c r="DH66" s="7">
        <f ca="1">IF(($E$33-SUM($G$67:DG69))&lt;0,0,$G$11*($E$33-SUM($G$67:DG69)))</f>
        <v>0</v>
      </c>
      <c r="DI66" s="7">
        <f ca="1">IF(($E$33-SUM($G$67:DH69))&lt;0,0,$G$11*($E$33-SUM($G$67:DH69)))</f>
        <v>0</v>
      </c>
      <c r="DJ66" s="7">
        <f ca="1">IF(($E$33-SUM($G$67:DI69))&lt;0,0,$G$11*($E$33-SUM($G$67:DI69)))</f>
        <v>0</v>
      </c>
      <c r="DK66" s="7">
        <f ca="1">IF(($E$33-SUM($G$67:DJ69))&lt;0,0,$G$11*($E$33-SUM($G$67:DJ69)))</f>
        <v>0</v>
      </c>
      <c r="DL66" s="7">
        <f ca="1">IF(($E$33-SUM($G$67:DK69))&lt;0,0,$G$11*($E$33-SUM($G$67:DK69)))</f>
        <v>0</v>
      </c>
      <c r="DM66" s="7">
        <f ca="1">IF(($E$33-SUM($G$67:DL69))&lt;0,0,$G$11*($E$33-SUM($G$67:DL69)))</f>
        <v>0</v>
      </c>
      <c r="DN66" s="7">
        <f ca="1">IF(($E$33-SUM($G$67:DM69))&lt;0,0,$G$11*($E$33-SUM($G$67:DM69)))</f>
        <v>0</v>
      </c>
      <c r="DO66" s="7">
        <f ca="1">IF(($E$33-SUM($G$67:DN69))&lt;0,0,$G$11*($E$33-SUM($G$67:DN69)))</f>
        <v>0</v>
      </c>
      <c r="DP66" s="7">
        <f ca="1">IF(($E$33-SUM($G$67:DO69))&lt;0,0,$G$11*($E$33-SUM($G$67:DO69)))</f>
        <v>0</v>
      </c>
      <c r="DQ66" s="7">
        <f ca="1">IF(($E$33-SUM($G$67:DP69))&lt;0,0,$G$11*($E$33-SUM($G$67:DP69)))</f>
        <v>0</v>
      </c>
      <c r="DR66" s="7">
        <f ca="1">IF(($E$33-SUM($G$67:DQ69))&lt;0,0,$G$11*($E$33-SUM($G$67:DQ69)))</f>
        <v>0</v>
      </c>
      <c r="DS66" s="7">
        <f ca="1">IF(($E$33-SUM($G$67:DR69))&lt;0,0,$G$11*($E$33-SUM($G$67:DR69)))</f>
        <v>0</v>
      </c>
      <c r="DT66" s="7">
        <f ca="1">IF(($E$33-SUM($G$67:DS69))&lt;0,0,$G$11*($E$33-SUM($G$67:DS69)))</f>
        <v>0</v>
      </c>
      <c r="DU66" s="7">
        <f ca="1">IF(($E$33-SUM($G$67:DT69))&lt;0,0,$G$11*($E$33-SUM($G$67:DT69)))</f>
        <v>0</v>
      </c>
      <c r="DV66" s="7">
        <f ca="1">IF(($E$33-SUM($G$67:DU69))&lt;0,0,$G$11*($E$33-SUM($G$67:DU69)))</f>
        <v>0</v>
      </c>
    </row>
    <row r="67" spans="2:126" ht="14.45" hidden="1" customHeight="1" outlineLevel="1" x14ac:dyDescent="0.25">
      <c r="B67" s="29"/>
      <c r="C67" s="29"/>
      <c r="D67" s="29"/>
      <c r="E67" s="22"/>
      <c r="F67" s="113" t="s">
        <v>1350</v>
      </c>
      <c r="G67" s="112">
        <f>-PMT($G$11,COUNT(G$49:$DV49),E33)-G66</f>
        <v>88956.569661352842</v>
      </c>
      <c r="H67" s="112">
        <f ca="1">IF(($E$33-SUM($G$67:G69))&lt;0,0,-PMT($G$11,COUNT(H$49:$DV49),$E$33-SUM($G$67:G69))-H66)</f>
        <v>88908.546235668851</v>
      </c>
      <c r="I67" s="112">
        <f ca="1">IF(($E$33-SUM($G$67:H69))&lt;0,0,-PMT($G$11,COUNT(I$49:$DV49),$E$33-SUM($G$67:H69))-I66)</f>
        <v>88765.136719532748</v>
      </c>
      <c r="J67" s="112">
        <f ca="1">IF(($E$33-SUM($G$67:I69))&lt;0,0,-PMT($G$11,COUNT(J$49:$DV49),$E$33-SUM($G$67:I69))-J66)</f>
        <v>88548.587753511179</v>
      </c>
      <c r="K67" s="112">
        <f ca="1">IF(($E$33-SUM($G$67:J69))&lt;0,0,-PMT($G$11,COUNT(K$49:$DV49),$E$33-SUM($G$67:J69))-K66)</f>
        <v>88326.978435472003</v>
      </c>
      <c r="L67" s="112">
        <f ca="1">IF(($E$33-SUM($G$67:K69))&lt;0,0,-PMT($G$11,COUNT(L$49:$DV49),$E$33-SUM($G$67:K69))-L66)</f>
        <v>88072.032921410137</v>
      </c>
      <c r="M67" s="112">
        <f ca="1">IF(($E$33-SUM($G$67:L69))&lt;0,0,-PMT($G$11,COUNT(M$49:$DV49),$E$33-SUM($G$67:L69))-M66)</f>
        <v>87751.08204882298</v>
      </c>
      <c r="N67" s="112">
        <f ca="1">IF(($E$33-SUM($G$67:M69))&lt;0,0,-PMT($G$11,COUNT(N$49:$DV49),$E$33-SUM($G$67:M69))-N66)</f>
        <v>87332.219611385575</v>
      </c>
      <c r="O67" s="112">
        <f ca="1">IF(($E$33-SUM($G$67:N69))&lt;0,0,-PMT($G$11,COUNT(O$49:$DV49),$E$33-SUM($G$67:N69))-O66)</f>
        <v>86636.55524166103</v>
      </c>
      <c r="P67" s="112">
        <f ca="1">IF(($E$33-SUM($G$67:O69))&lt;0,0,-PMT($G$11,COUNT(P$49:$DV49),$E$33-SUM($G$67:O69))-P66)</f>
        <v>86146.984520389611</v>
      </c>
      <c r="Q67" s="112">
        <f ca="1">IF(($E$33-SUM($G$67:P69))&lt;0,0,-PMT($G$11,COUNT(Q$49:$DV49),$E$33-SUM($G$67:P69))-Q66)</f>
        <v>85525.43109944652</v>
      </c>
      <c r="R67" s="112">
        <f ca="1">IF(($E$33-SUM($G$67:Q69))&lt;0,0,-PMT($G$11,COUNT(R$49:$DV49),$E$33-SUM($G$67:Q69))-R66)</f>
        <v>84914.12702211237</v>
      </c>
      <c r="S67" s="112">
        <f ca="1">IF(($E$33-SUM($G$67:R69))&lt;0,0,-PMT($G$11,COUNT(S$49:$DV49),$E$33-SUM($G$67:R69))-S66)</f>
        <v>84223.989292824437</v>
      </c>
      <c r="T67" s="112">
        <f ca="1">IF(($E$33-SUM($G$67:S69))&lt;0,0,-PMT($G$11,COUNT(T$49:$DV49),$E$33-SUM($G$67:S69))-T66)</f>
        <v>83475.10975520924</v>
      </c>
      <c r="U67" s="112">
        <f ca="1">IF(($E$33-SUM($G$67:T69))&lt;0,0,-PMT($G$11,COUNT(U$49:$DV49),$E$33-SUM($G$67:T69))-U66)</f>
        <v>82733.458961967699</v>
      </c>
      <c r="V67" s="112">
        <f ca="1">IF(($E$33-SUM($G$67:U69))&lt;0,0,-PMT($G$11,COUNT(V$49:$DV49),$E$33-SUM($G$67:U69))-V66)</f>
        <v>82001.781140458246</v>
      </c>
      <c r="W67" s="112">
        <f ca="1">IF(($E$33-SUM($G$67:V69))&lt;0,0,-PMT($G$11,COUNT(W$49:$DV49),$E$33-SUM($G$67:V69))-W66)</f>
        <v>81154.576008169126</v>
      </c>
      <c r="X67" s="112">
        <f ca="1">IF(($E$33-SUM($G$67:W69))&lt;0,0,-PMT($G$11,COUNT(X$49:$DV49),$E$33-SUM($G$67:W69))-X66)</f>
        <v>80165.990174587496</v>
      </c>
      <c r="Y67" s="112">
        <f ca="1">IF(($E$33-SUM($G$67:X69))&lt;0,0,-PMT($G$11,COUNT(Y$49:$DV49),$E$33-SUM($G$67:X69))-Y66)</f>
        <v>79179.74630147143</v>
      </c>
      <c r="Z67" s="112">
        <f ca="1">IF(($E$33-SUM($G$67:Y69))&lt;0,0,-PMT($G$11,COUNT(Z$49:$DV49),$E$33-SUM($G$67:Y69))-Z66)</f>
        <v>78170.264355343097</v>
      </c>
      <c r="AA67" s="112">
        <f ca="1">IF(($E$33-SUM($G$67:Z69))&lt;0,0,-PMT($G$11,COUNT(AA$49:$DV49),$E$33-SUM($G$67:Z69))-AA66)</f>
        <v>76759.894887776318</v>
      </c>
      <c r="AB67" s="112">
        <f ca="1">IF(($E$33-SUM($G$67:AA69))&lt;0,0,-PMT($G$11,COUNT(AB$49:$DV49),$E$33-SUM($G$67:AA69))-AB66)</f>
        <v>75597.720185801649</v>
      </c>
      <c r="AC67" s="112">
        <f ca="1">IF(($E$33-SUM($G$67:AB69))&lt;0,0,-PMT($G$11,COUNT(AC$49:$DV49),$E$33-SUM($G$67:AB69))-AC66)</f>
        <v>74263.489674836994</v>
      </c>
      <c r="AD67" s="112">
        <f ca="1">IF(($E$33-SUM($G$67:AC69))&lt;0,0,-PMT($G$11,COUNT(AD$49:$DV49),$E$33-SUM($G$67:AC69))-AD66)</f>
        <v>72970.117037504053</v>
      </c>
      <c r="AE67" s="112">
        <f ca="1">IF(($E$33-SUM($G$67:AD69))&lt;0,0,-PMT($G$11,COUNT(AE$49:$DV49),$E$33-SUM($G$67:AD69))-AE66)</f>
        <v>71599.502441172575</v>
      </c>
      <c r="AF67" s="112">
        <f ca="1">IF(($E$33-SUM($G$67:AE69))&lt;0,0,-PMT($G$11,COUNT(AF$49:$DV49),$E$33-SUM($G$67:AE69))-AF66)</f>
        <v>70091.373894674951</v>
      </c>
      <c r="AG67" s="112">
        <f ca="1">IF(($E$33-SUM($G$67:AF69))&lt;0,0,-PMT($G$11,COUNT(AG$49:$DV49),$E$33-SUM($G$67:AF69))-AG66)</f>
        <v>68538.903116774236</v>
      </c>
      <c r="AH67" s="112">
        <f ca="1">IF(($E$33-SUM($G$67:AG69))&lt;0,0,-PMT($G$11,COUNT(AH$49:$DV49),$E$33-SUM($G$67:AG69))-AH66)</f>
        <v>66944.978744505934</v>
      </c>
      <c r="AI67" s="112">
        <f ca="1">IF(($E$33-SUM($G$67:AH69))&lt;0,0,-PMT($G$11,COUNT(AI$49:$DV49),$E$33-SUM($G$67:AH69))-AI66)</f>
        <v>65260.000143196739</v>
      </c>
      <c r="AJ67" s="112">
        <f ca="1">IF(($E$33-SUM($G$67:AI69))&lt;0,0,-PMT($G$11,COUNT(AJ$49:$DV49),$E$33-SUM($G$67:AI69))-AJ66)</f>
        <v>63441.002791198</v>
      </c>
      <c r="AK67" s="112">
        <f ca="1">IF(($E$33-SUM($G$67:AJ69))&lt;0,0,-PMT($G$11,COUNT(AK$49:$DV49),$E$33-SUM($G$67:AJ69))-AK66)</f>
        <v>61498.116601993112</v>
      </c>
      <c r="AL67" s="112">
        <f ca="1">IF(($E$33-SUM($G$67:AK69))&lt;0,0,-PMT($G$11,COUNT(AL$49:$DV49),$E$33-SUM($G$67:AK69))-AL66)</f>
        <v>59500.347804713703</v>
      </c>
      <c r="AM67" s="112">
        <f ca="1">IF(($E$33-SUM($G$67:AL69))&lt;0,0,-PMT($G$11,COUNT(AM$49:$DV49),$E$33-SUM($G$67:AL69))-AM66)</f>
        <v>57032.08832663644</v>
      </c>
      <c r="AN67" s="112">
        <f ca="1">IF(($E$33-SUM($G$67:AM69))&lt;0,0,-PMT($G$11,COUNT(AN$49:$DV49),$E$33-SUM($G$67:AM69))-AN66)</f>
        <v>54813.758267497076</v>
      </c>
      <c r="AO67" s="112">
        <f ca="1">IF(($E$33-SUM($G$67:AN69))&lt;0,0,-PMT($G$11,COUNT(AO$49:$DV49),$E$33-SUM($G$67:AN69))-AO66)</f>
        <v>52456.161132322974</v>
      </c>
      <c r="AP67" s="112">
        <f ca="1">IF(($E$33-SUM($G$67:AO69))&lt;0,0,-PMT($G$11,COUNT(AP$49:$DV49),$E$33-SUM($G$67:AO69))-AP66)</f>
        <v>50028.15281178095</v>
      </c>
      <c r="AQ67" s="112">
        <f ca="1">IF(($E$33-SUM($G$67:AP69))&lt;0,0,-PMT($G$11,COUNT(AQ$49:$DV49),$E$33-SUM($G$67:AP69))-AQ66)</f>
        <v>47451.740643238387</v>
      </c>
      <c r="AR67" s="112">
        <f ca="1">IF(($E$33-SUM($G$67:AQ69))&lt;0,0,-PMT($G$11,COUNT(AR$49:$DV49),$E$33-SUM($G$67:AQ69))-AR66)</f>
        <v>44595.7795741679</v>
      </c>
      <c r="AS67" s="112">
        <f ca="1">IF(($E$33-SUM($G$67:AR69))&lt;0,0,-PMT($G$11,COUNT(AS$49:$DV49),$E$33-SUM($G$67:AR69))-AS66)</f>
        <v>41679.279470629634</v>
      </c>
      <c r="AT67" s="112">
        <f ca="1">IF(($E$33-SUM($G$67:AS69))&lt;0,0,-PMT($G$11,COUNT(AT$49:$DV49),$E$33-SUM($G$67:AS69))-AT66)</f>
        <v>38721.825415640429</v>
      </c>
      <c r="AU67" s="112">
        <f ca="1">IF(($E$33-SUM($G$67:AT69))&lt;0,0,-PMT($G$11,COUNT(AU$49:$DV49),$E$33-SUM($G$67:AT69))-AU66)</f>
        <v>35612.62629744273</v>
      </c>
      <c r="AV67" s="112">
        <f ca="1">IF(($E$33-SUM($G$67:AU69))&lt;0,0,-PMT($G$11,COUNT(AV$49:$DV49),$E$33-SUM($G$67:AU69))-AV66)</f>
        <v>32319.396653176394</v>
      </c>
      <c r="AW67" s="112">
        <f ca="1">IF(($E$33-SUM($G$67:AV69))&lt;0,0,-PMT($G$11,COUNT(AW$49:$DV49),$E$33-SUM($G$67:AV69))-AW66)</f>
        <v>28827.879658301805</v>
      </c>
      <c r="AX67" s="112">
        <f ca="1">IF(($E$33-SUM($G$67:AW69))&lt;0,0,-PMT($G$11,COUNT(AX$49:$DV49),$E$33-SUM($G$67:AW69))-AX66)</f>
        <v>25318.682630543597</v>
      </c>
      <c r="AY67" s="112">
        <f ca="1">IF(($E$33-SUM($G$67:AX69))&lt;0,0,-PMT($G$11,COUNT(AY$49:$DV49),$E$33-SUM($G$67:AX69))-AY66)</f>
        <v>21306.237478204133</v>
      </c>
      <c r="AZ67" s="112">
        <f ca="1">IF(($E$33-SUM($G$67:AY69))&lt;0,0,-PMT($G$11,COUNT(AZ$49:$DV49),$E$33-SUM($G$67:AY69))-AZ66)</f>
        <v>17509.549115814792</v>
      </c>
      <c r="BA67" s="112">
        <f ca="1">IF(($E$33-SUM($G$67:AZ69))&lt;0,0,-PMT($G$11,COUNT(BA$49:$DV49),$E$33-SUM($G$67:AZ69))-BA66)</f>
        <v>13426.015950025499</v>
      </c>
      <c r="BB67" s="112">
        <f ca="1">IF(($E$33-SUM($G$67:BA69))&lt;0,0,-PMT($G$11,COUNT(BB$49:$DV49),$E$33-SUM($G$67:BA69))-BB66)</f>
        <v>9254.5024004271691</v>
      </c>
      <c r="BC67" s="112">
        <f ca="1">IF(($E$33-SUM($G$67:BB69))&lt;0,0,-PMT($G$11,COUNT(BC$49:$DV49),$E$33-SUM($G$67:BB69))-BC66)</f>
        <v>4877.3126452382694</v>
      </c>
      <c r="BD67" s="112">
        <f ca="1">IF(($E$33-SUM($G$67:BC69))&lt;0,0,-PMT($G$11,COUNT(BD$49:$DV49),$E$33-SUM($G$67:BC69))-BD66)</f>
        <v>141.38533016418179</v>
      </c>
      <c r="BE67" s="112">
        <f ca="1">IF(($E$33-SUM($G$67:BD69))&lt;0,0,-PMT($G$11,COUNT(BE$49:$DV49),$E$33-SUM($G$67:BD69))-BE66)</f>
        <v>0</v>
      </c>
      <c r="BF67" s="112">
        <f ca="1">IF(($E$33-SUM($G$67:BE69))&lt;0,0,-PMT($G$11,COUNT(BF$49:$DV49),$E$33-SUM($G$67:BE69))-BF66)</f>
        <v>0</v>
      </c>
      <c r="BG67" s="112">
        <f ca="1">IF(($E$33-SUM($G$67:BF69))&lt;0,0,-PMT($G$11,COUNT(BG$49:$DV49),$E$33-SUM($G$67:BF69))-BG66)</f>
        <v>0</v>
      </c>
      <c r="BH67" s="112">
        <f ca="1">IF(($E$33-SUM($G$67:BG69))&lt;0,0,-PMT($G$11,COUNT(BH$49:$DV49),$E$33-SUM($G$67:BG69))-BH66)</f>
        <v>0</v>
      </c>
      <c r="BI67" s="112">
        <f ca="1">IF(($E$33-SUM($G$67:BH69))&lt;0,0,-PMT($G$11,COUNT(BI$49:$DV49),$E$33-SUM($G$67:BH69))-BI66)</f>
        <v>0</v>
      </c>
      <c r="BJ67" s="112">
        <f ca="1">IF(($E$33-SUM($G$67:BI69))&lt;0,0,-PMT($G$11,COUNT(BJ$49:$DV49),$E$33-SUM($G$67:BI69))-BJ66)</f>
        <v>0</v>
      </c>
      <c r="BK67" s="112">
        <f ca="1">IF(($E$33-SUM($G$67:BJ69))&lt;0,0,-PMT($G$11,COUNT(BK$49:$DV49),$E$33-SUM($G$67:BJ69))-BK66)</f>
        <v>0</v>
      </c>
      <c r="BL67" s="112">
        <f ca="1">IF(($E$33-SUM($G$67:BK69))&lt;0,0,-PMT($G$11,COUNT(BL$49:$DV49),$E$33-SUM($G$67:BK69))-BL66)</f>
        <v>0</v>
      </c>
      <c r="BM67" s="112">
        <f ca="1">IF(($E$33-SUM($G$67:BL69))&lt;0,0,-PMT($G$11,COUNT(BM$49:$DV49),$E$33-SUM($G$67:BL69))-BM66)</f>
        <v>0</v>
      </c>
      <c r="BN67" s="112">
        <f ca="1">IF(($E$33-SUM($G$67:BM69))&lt;0,0,-PMT($G$11,COUNT(BN$49:$DV49),$E$33-SUM($G$67:BM69))-BN66)</f>
        <v>0</v>
      </c>
      <c r="BO67" s="112">
        <f ca="1">IF(($E$33-SUM($G$67:BN69))&lt;0,0,-PMT($G$11,COUNT(BO$49:$DV49),$E$33-SUM($G$67:BN69))-BO66)</f>
        <v>0</v>
      </c>
      <c r="BP67" s="112">
        <f ca="1">IF(($E$33-SUM($G$67:BO69))&lt;0,0,-PMT($G$11,COUNT(BP$49:$DV49),$E$33-SUM($G$67:BO69))-BP66)</f>
        <v>0</v>
      </c>
      <c r="BQ67" s="112">
        <f ca="1">IF(($E$33-SUM($G$67:BP69))&lt;0,0,-PMT($G$11,COUNT(BQ$49:$DV49),$E$33-SUM($G$67:BP69))-BQ66)</f>
        <v>0</v>
      </c>
      <c r="BR67" s="112">
        <f ca="1">IF(($E$33-SUM($G$67:BQ69))&lt;0,0,-PMT($G$11,COUNT(BR$49:$DV49),$E$33-SUM($G$67:BQ69))-BR66)</f>
        <v>0</v>
      </c>
      <c r="BS67" s="112">
        <f ca="1">IF(($E$33-SUM($G$67:BR69))&lt;0,0,-PMT($G$11,COUNT(BS$49:$DV49),$E$33-SUM($G$67:BR69))-BS66)</f>
        <v>0</v>
      </c>
      <c r="BT67" s="112">
        <f ca="1">IF(($E$33-SUM($G$67:BS69))&lt;0,0,-PMT($G$11,COUNT(BT$49:$DV49),$E$33-SUM($G$67:BS69))-BT66)</f>
        <v>0</v>
      </c>
      <c r="BU67" s="112">
        <f ca="1">IF(($E$33-SUM($G$67:BT69))&lt;0,0,-PMT($G$11,COUNT(BU$49:$DV49),$E$33-SUM($G$67:BT69))-BU66)</f>
        <v>0</v>
      </c>
      <c r="BV67" s="112">
        <f ca="1">IF(($E$33-SUM($G$67:BU69))&lt;0,0,-PMT($G$11,COUNT(BV$49:$DV49),$E$33-SUM($G$67:BU69))-BV66)</f>
        <v>0</v>
      </c>
      <c r="BW67" s="112">
        <f ca="1">IF(($E$33-SUM($G$67:BV69))&lt;0,0,-PMT($G$11,COUNT(BW$49:$DV49),$E$33-SUM($G$67:BV69))-BW66)</f>
        <v>0</v>
      </c>
      <c r="BX67" s="112">
        <f ca="1">IF(($E$33-SUM($G$67:BW69))&lt;0,0,-PMT($G$11,COUNT(BX$49:$DV49),$E$33-SUM($G$67:BW69))-BX66)</f>
        <v>0</v>
      </c>
      <c r="BY67" s="112">
        <f ca="1">IF(($E$33-SUM($G$67:BX69))&lt;0,0,-PMT($G$11,COUNT(BY$49:$DV49),$E$33-SUM($G$67:BX69))-BY66)</f>
        <v>0</v>
      </c>
      <c r="BZ67" s="112">
        <f ca="1">IF(($E$33-SUM($G$67:BY69))&lt;0,0,-PMT($G$11,COUNT(BZ$49:$DV49),$E$33-SUM($G$67:BY69))-BZ66)</f>
        <v>0</v>
      </c>
      <c r="CA67" s="112">
        <f ca="1">IF(($E$33-SUM($G$67:BZ69))&lt;0,0,-PMT($G$11,COUNT(CA$49:$DV49),$E$33-SUM($G$67:BZ69))-CA66)</f>
        <v>0</v>
      </c>
      <c r="CB67" s="112">
        <f ca="1">IF(($E$33-SUM($G$67:CA69))&lt;0,0,-PMT($G$11,COUNT(CB$49:$DV49),$E$33-SUM($G$67:CA69))-CB66)</f>
        <v>0</v>
      </c>
      <c r="CC67" s="112">
        <f ca="1">IF(($E$33-SUM($G$67:CB69))&lt;0,0,-PMT($G$11,COUNT(CC$49:$DV49),$E$33-SUM($G$67:CB69))-CC66)</f>
        <v>0</v>
      </c>
      <c r="CD67" s="112">
        <f ca="1">IF(($E$33-SUM($G$67:CC69))&lt;0,0,-PMT($G$11,COUNT(CD$49:$DV49),$E$33-SUM($G$67:CC69))-CD66)</f>
        <v>0</v>
      </c>
      <c r="CE67" s="112">
        <f ca="1">IF(($E$33-SUM($G$67:CD69))&lt;0,0,-PMT($G$11,COUNT(CE$49:$DV49),$E$33-SUM($G$67:CD69))-CE66)</f>
        <v>0</v>
      </c>
      <c r="CF67" s="112">
        <f ca="1">IF(($E$33-SUM($G$67:CE69))&lt;0,0,-PMT($G$11,COUNT(CF$49:$DV49),$E$33-SUM($G$67:CE69))-CF66)</f>
        <v>0</v>
      </c>
      <c r="CG67" s="112">
        <f ca="1">IF(($E$33-SUM($G$67:CF69))&lt;0,0,-PMT($G$11,COUNT(CG$49:$DV49),$E$33-SUM($G$67:CF69))-CG66)</f>
        <v>0</v>
      </c>
      <c r="CH67" s="112">
        <f ca="1">IF(($E$33-SUM($G$67:CG69))&lt;0,0,-PMT($G$11,COUNT(CH$49:$DV49),$E$33-SUM($G$67:CG69))-CH66)</f>
        <v>0</v>
      </c>
      <c r="CI67" s="112">
        <f ca="1">IF(($E$33-SUM($G$67:CH69))&lt;0,0,-PMT($G$11,COUNT(CI$49:$DV49),$E$33-SUM($G$67:CH69))-CI66)</f>
        <v>0</v>
      </c>
      <c r="CJ67" s="112">
        <f ca="1">IF(($E$33-SUM($G$67:CI69))&lt;0,0,-PMT($G$11,COUNT(CJ$49:$DV49),$E$33-SUM($G$67:CI69))-CJ66)</f>
        <v>0</v>
      </c>
      <c r="CK67" s="112">
        <f ca="1">IF(($E$33-SUM($G$67:CJ69))&lt;0,0,-PMT($G$11,COUNT(CK$49:$DV49),$E$33-SUM($G$67:CJ69))-CK66)</f>
        <v>0</v>
      </c>
      <c r="CL67" s="112">
        <f ca="1">IF(($E$33-SUM($G$67:CK69))&lt;0,0,-PMT($G$11,COUNT(CL$49:$DV49),$E$33-SUM($G$67:CK69))-CL66)</f>
        <v>0</v>
      </c>
      <c r="CM67" s="112">
        <f ca="1">IF(($E$33-SUM($G$67:CL69))&lt;0,0,-PMT($G$11,COUNT(CM$49:$DV49),$E$33-SUM($G$67:CL69))-CM66)</f>
        <v>0</v>
      </c>
      <c r="CN67" s="112">
        <f ca="1">IF(($E$33-SUM($G$67:CM69))&lt;0,0,-PMT($G$11,COUNT(CN$49:$DV49),$E$33-SUM($G$67:CM69))-CN66)</f>
        <v>0</v>
      </c>
      <c r="CO67" s="112">
        <f ca="1">IF(($E$33-SUM($G$67:CN69))&lt;0,0,-PMT($G$11,COUNT(CO$49:$DV49),$E$33-SUM($G$67:CN69))-CO66)</f>
        <v>0</v>
      </c>
      <c r="CP67" s="112">
        <f ca="1">IF(($E$33-SUM($G$67:CO69))&lt;0,0,-PMT($G$11,COUNT(CP$49:$DV49),$E$33-SUM($G$67:CO69))-CP66)</f>
        <v>0</v>
      </c>
      <c r="CQ67" s="112">
        <f ca="1">IF(($E$33-SUM($G$67:CP69))&lt;0,0,-PMT($G$11,COUNT(CQ$49:$DV49),$E$33-SUM($G$67:CP69))-CQ66)</f>
        <v>0</v>
      </c>
      <c r="CR67" s="112">
        <f ca="1">IF(($E$33-SUM($G$67:CQ69))&lt;0,0,-PMT($G$11,COUNT(CR$49:$DV49),$E$33-SUM($G$67:CQ69))-CR66)</f>
        <v>0</v>
      </c>
      <c r="CS67" s="112">
        <f ca="1">IF(($E$33-SUM($G$67:CR69))&lt;0,0,-PMT($G$11,COUNT(CS$49:$DV49),$E$33-SUM($G$67:CR69))-CS66)</f>
        <v>0</v>
      </c>
      <c r="CT67" s="112">
        <f ca="1">IF(($E$33-SUM($G$67:CS69))&lt;0,0,-PMT($G$11,COUNT(CT$49:$DV49),$E$33-SUM($G$67:CS69))-CT66)</f>
        <v>0</v>
      </c>
      <c r="CU67" s="112">
        <f ca="1">IF(($E$33-SUM($G$67:CT69))&lt;0,0,-PMT($G$11,COUNT(CU$49:$DV49),$E$33-SUM($G$67:CT69))-CU66)</f>
        <v>0</v>
      </c>
      <c r="CV67" s="112">
        <f ca="1">IF(($E$33-SUM($G$67:CU69))&lt;0,0,-PMT($G$11,COUNT(CV$49:$DV49),$E$33-SUM($G$67:CU69))-CV66)</f>
        <v>0</v>
      </c>
      <c r="CW67" s="112">
        <f ca="1">IF(($E$33-SUM($G$67:CV69))&lt;0,0,-PMT($G$11,COUNT(CW$49:$DV49),$E$33-SUM($G$67:CV69))-CW66)</f>
        <v>0</v>
      </c>
      <c r="CX67" s="112">
        <f ca="1">IF(($E$33-SUM($G$67:CW69))&lt;0,0,-PMT($G$11,COUNT(CX$49:$DV49),$E$33-SUM($G$67:CW69))-CX66)</f>
        <v>0</v>
      </c>
      <c r="CY67" s="112">
        <f ca="1">IF(($E$33-SUM($G$67:CX69))&lt;0,0,-PMT($G$11,COUNT(CY$49:$DV49),$E$33-SUM($G$67:CX69))-CY66)</f>
        <v>0</v>
      </c>
      <c r="CZ67" s="112">
        <f ca="1">IF(($E$33-SUM($G$67:CY69))&lt;0,0,-PMT($G$11,COUNT(CZ$49:$DV49),$E$33-SUM($G$67:CY69))-CZ66)</f>
        <v>0</v>
      </c>
      <c r="DA67" s="112">
        <f ca="1">IF(($E$33-SUM($G$67:CZ69))&lt;0,0,-PMT($G$11,COUNT(DA$49:$DV49),$E$33-SUM($G$67:CZ69))-DA66)</f>
        <v>0</v>
      </c>
      <c r="DB67" s="112">
        <f ca="1">IF(($E$33-SUM($G$67:DA69))&lt;0,0,-PMT($G$11,COUNT(DB$49:$DV49),$E$33-SUM($G$67:DA69))-DB66)</f>
        <v>0</v>
      </c>
      <c r="DC67" s="112">
        <f ca="1">IF(($E$33-SUM($G$67:DB69))&lt;0,0,-PMT($G$11,COUNT(DC$49:$DV49),$E$33-SUM($G$67:DB69))-DC66)</f>
        <v>0</v>
      </c>
      <c r="DD67" s="112">
        <f ca="1">IF(($E$33-SUM($G$67:DC69))&lt;0,0,-PMT($G$11,COUNT(DD$49:$DV49),$E$33-SUM($G$67:DC69))-DD66)</f>
        <v>0</v>
      </c>
      <c r="DE67" s="112">
        <f ca="1">IF(($E$33-SUM($G$67:DD69))&lt;0,0,-PMT($G$11,COUNT(DE$49:$DV49),$E$33-SUM($G$67:DD69))-DE66)</f>
        <v>0</v>
      </c>
      <c r="DF67" s="112">
        <f ca="1">IF(($E$33-SUM($G$67:DE69))&lt;0,0,-PMT($G$11,COUNT(DF$49:$DV49),$E$33-SUM($G$67:DE69))-DF66)</f>
        <v>0</v>
      </c>
      <c r="DG67" s="112">
        <f ca="1">IF(($E$33-SUM($G$67:DF69))&lt;0,0,-PMT($G$11,COUNT(DG$49:$DV49),$E$33-SUM($G$67:DF69))-DG66)</f>
        <v>0</v>
      </c>
      <c r="DH67" s="112">
        <f ca="1">IF(($E$33-SUM($G$67:DG69))&lt;0,0,-PMT($G$11,COUNT(DH$49:$DV49),$E$33-SUM($G$67:DG69))-DH66)</f>
        <v>0</v>
      </c>
      <c r="DI67" s="112">
        <f ca="1">IF(($E$33-SUM($G$67:DH69))&lt;0,0,-PMT($G$11,COUNT(DI$49:$DV49),$E$33-SUM($G$67:DH69))-DI66)</f>
        <v>0</v>
      </c>
      <c r="DJ67" s="112">
        <f ca="1">IF(($E$33-SUM($G$67:DI69))&lt;0,0,-PMT($G$11,COUNT(DJ$49:$DV49),$E$33-SUM($G$67:DI69))-DJ66)</f>
        <v>0</v>
      </c>
      <c r="DK67" s="112">
        <f ca="1">IF(($E$33-SUM($G$67:DJ69))&lt;0,0,-PMT($G$11,COUNT(DK$49:$DV49),$E$33-SUM($G$67:DJ69))-DK66)</f>
        <v>0</v>
      </c>
      <c r="DL67" s="112">
        <f ca="1">IF(($E$33-SUM($G$67:DK69))&lt;0,0,-PMT($G$11,COUNT(DL$49:$DV49),$E$33-SUM($G$67:DK69))-DL66)</f>
        <v>0</v>
      </c>
      <c r="DM67" s="112">
        <f ca="1">IF(($E$33-SUM($G$67:DL69))&lt;0,0,-PMT($G$11,COUNT(DM$49:$DV49),$E$33-SUM($G$67:DL69))-DM66)</f>
        <v>0</v>
      </c>
      <c r="DN67" s="112">
        <f ca="1">IF(($E$33-SUM($G$67:DM69))&lt;0,0,-PMT($G$11,COUNT(DN$49:$DV49),$E$33-SUM($G$67:DM69))-DN66)</f>
        <v>0</v>
      </c>
      <c r="DO67" s="112">
        <f ca="1">IF(($E$33-SUM($G$67:DN69))&lt;0,0,-PMT($G$11,COUNT(DO$49:$DV49),$E$33-SUM($G$67:DN69))-DO66)</f>
        <v>0</v>
      </c>
      <c r="DP67" s="112">
        <f ca="1">IF(($E$33-SUM($G$67:DO69))&lt;0,0,-PMT($G$11,COUNT(DP$49:$DV49),$E$33-SUM($G$67:DO69))-DP66)</f>
        <v>0</v>
      </c>
      <c r="DQ67" s="112">
        <f ca="1">IF(($E$33-SUM($G$67:DP69))&lt;0,0,-PMT($G$11,COUNT(DQ$49:$DV49),$E$33-SUM($G$67:DP69))-DQ66)</f>
        <v>0</v>
      </c>
      <c r="DR67" s="112">
        <f ca="1">IF(($E$33-SUM($G$67:DQ69))&lt;0,0,-PMT($G$11,COUNT(DR$49:$DV49),$E$33-SUM($G$67:DQ69))-DR66)</f>
        <v>0</v>
      </c>
      <c r="DS67" s="112">
        <f ca="1">IF(($E$33-SUM($G$67:DR69))&lt;0,0,-PMT($G$11,COUNT(DS$49:$DV49),$E$33-SUM($G$67:DR69))-DS66)</f>
        <v>0</v>
      </c>
      <c r="DT67" s="112">
        <f ca="1">IF(($E$33-SUM($G$67:DS69))&lt;0,0,-PMT($G$11,COUNT(DT$49:$DV49),$E$33-SUM($G$67:DS69))-DT66)</f>
        <v>0</v>
      </c>
      <c r="DU67" s="112">
        <f ca="1">IF(($E$33-SUM($G$67:DT69))&lt;0,0,-PMT($G$11,COUNT(DU$49:$DV49),$E$33-SUM($G$67:DT69))-DU66)</f>
        <v>0</v>
      </c>
      <c r="DV67" s="112">
        <f ca="1">IF(($E$33-SUM($G$67:DU69))&lt;0,0,-PMT($G$11,COUNT(DV$49:$DV49),$E$33-SUM($G$67:DU69))-DV66)</f>
        <v>0</v>
      </c>
    </row>
    <row r="68" spans="2:126" ht="7.5" hidden="1" customHeight="1" outlineLevel="1" x14ac:dyDescent="0.25">
      <c r="B68" s="29"/>
      <c r="C68" s="29"/>
      <c r="D68" s="29"/>
      <c r="F68" s="22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</row>
    <row r="69" spans="2:126" ht="14.45" hidden="1" customHeight="1" outlineLevel="1" x14ac:dyDescent="0.25">
      <c r="B69" s="29"/>
      <c r="C69" s="29"/>
      <c r="D69" s="110">
        <f>D44</f>
        <v>1</v>
      </c>
      <c r="E69" s="22"/>
      <c r="F69" s="113" t="s">
        <v>1351</v>
      </c>
      <c r="G69" s="112">
        <f ca="1">MAX((G58-(G66+G67+G64))*$D69,0)</f>
        <v>212552.55797834217</v>
      </c>
      <c r="H69" s="112">
        <f ca="1">IF(($E$33-SUM($G$67:G69))&lt;0,0,MAX((H58-(H66+H67+H64))*$D69,0))</f>
        <v>230732.44303820794</v>
      </c>
      <c r="I69" s="112">
        <f ca="1">IF(($E$33-SUM($G$67:H69))&lt;0,0,MAX((I58-(I66+I67+I64))*$D69,0))</f>
        <v>243223.32078506681</v>
      </c>
      <c r="J69" s="112">
        <f ca="1">IF(($E$33-SUM($G$67:I69))&lt;0,0,MAX((J58-(J66+J67+J64))*$D69,0))</f>
        <v>240351.16811699083</v>
      </c>
      <c r="K69" s="112">
        <f ca="1">IF(($E$33-SUM($G$67:J69))&lt;0,0,MAX((K58-(K66+K67+K64))*$D69,0))</f>
        <v>243535.51537983905</v>
      </c>
      <c r="L69" s="112">
        <f ca="1">IF(($E$33-SUM($G$67:K69))&lt;0,0,MAX((L58-(L66+L67+L64))*$D69,0))</f>
        <v>253379.94589706318</v>
      </c>
      <c r="M69" s="112">
        <f ca="1">IF(($E$33-SUM($G$67:L69))&lt;0,0,MAX((M58-(M66+M67+M64))*$D69,0))</f>
        <v>269362.0086942396</v>
      </c>
      <c r="N69" s="112">
        <f ca="1">IF(($E$33-SUM($G$67:M69))&lt;0,0,MAX((N58-(N66+N67+N64))*$D69,0))</f>
        <v>321232.71489532851</v>
      </c>
      <c r="O69" s="112">
        <f ca="1">IF(($E$33-SUM($G$67:N69))&lt;0,0,MAX((O58-(O66+O67+O64))*$D69,0))</f>
        <v>273518.29527141951</v>
      </c>
      <c r="P69" s="112">
        <f ca="1">IF(($E$33-SUM($G$67:O69))&lt;0,0,MAX((P58-(P66+P67+P64))*$D69,0))</f>
        <v>294727.83166713599</v>
      </c>
      <c r="Q69" s="112">
        <f ca="1">IF(($E$33-SUM($G$67:P69))&lt;0,0,MAX((Q58-(Q66+Q67+Q64))*$D69,0))</f>
        <v>287118.52168099722</v>
      </c>
      <c r="R69" s="112">
        <f ca="1">IF(($E$33-SUM($G$67:Q69))&lt;0,0,MAX((R58-(R66+R67+R64))*$D69,0))</f>
        <v>296850.25910568959</v>
      </c>
      <c r="S69" s="112">
        <f ca="1">IF(($E$33-SUM($G$67:R69))&lt;0,0,MAX((S58-(S66+S67+S64))*$D69,0))</f>
        <v>302236.217464149</v>
      </c>
      <c r="T69" s="112">
        <f ca="1">IF(($E$33-SUM($G$67:S69))&lt;0,0,MAX((T58-(T66+T67+T64))*$D69,0))</f>
        <v>294915.72982123354</v>
      </c>
      <c r="U69" s="112">
        <f ca="1">IF(($E$33-SUM($G$67:T69))&lt;0,0,MAX((U58-(U66+U67+U64))*$D69,0))</f>
        <v>287231.777612078</v>
      </c>
      <c r="V69" s="112">
        <f ca="1">IF(($E$33-SUM($G$67:U69))&lt;0,0,MAX((V58-(V66+V67+V64))*$D69,0))</f>
        <v>302479.37215376471</v>
      </c>
      <c r="W69" s="112">
        <f ca="1">IF(($E$33-SUM($G$67:V69))&lt;0,0,MAX((W58-(W66+W67+W64))*$D69,0))</f>
        <v>321579.92603431852</v>
      </c>
      <c r="X69" s="112">
        <f ca="1">IF(($E$33-SUM($G$67:W69))&lt;0,0,MAX((X58-(X66+X67+X64))*$D69,0))</f>
        <v>314463.8599769898</v>
      </c>
      <c r="Y69" s="112">
        <f ca="1">IF(($E$33-SUM($G$67:X69))&lt;0,0,MAX((Y58-(Y66+Y67+Y64))*$D69,0))</f>
        <v>311897.42059283098</v>
      </c>
      <c r="Z69" s="112">
        <f ca="1">IF(($E$33-SUM($G$67:Y69))&lt;0,0,MAX((Z58-(Z66+Z67+Z64))*$D69,0))</f>
        <v>373642.68909124646</v>
      </c>
      <c r="AA69" s="112">
        <f ca="1">IF(($E$33-SUM($G$67:Z69))&lt;0,0,MAX((AA58-(AA66+AA67+AA64))*$D69,0))</f>
        <v>323764.23942434217</v>
      </c>
      <c r="AB69" s="112">
        <f ca="1">IF(($E$33-SUM($G$67:AA69))&lt;0,0,MAX((AB58-(AB66+AB67+AB64))*$D69,0))</f>
        <v>345142.29269063019</v>
      </c>
      <c r="AC69" s="112">
        <f ca="1">IF(($E$33-SUM($G$67:AB69))&lt;0,0,MAX((AC58-(AC66+AC67+AC64))*$D69,0))</f>
        <v>330848.64275572682</v>
      </c>
      <c r="AD69" s="112">
        <f ca="1">IF(($E$33-SUM($G$67:AC69))&lt;0,0,MAX((AD58-(AD66+AD67+AD64))*$D69,0))</f>
        <v>335841.78536078683</v>
      </c>
      <c r="AE69" s="112">
        <f ca="1">IF(($E$33-SUM($G$67:AD69))&lt;0,0,MAX((AE58-(AE66+AE67+AE64))*$D69,0))</f>
        <v>349917.91070739285</v>
      </c>
      <c r="AF69" s="112">
        <f ca="1">IF(($E$33-SUM($G$67:AE69))&lt;0,0,MAX((AF58-(AF66+AF67+AF64))*$D69,0))</f>
        <v>348781.79135730781</v>
      </c>
      <c r="AG69" s="112">
        <f ca="1">IF(($E$33-SUM($G$67:AF69))&lt;0,0,MAX((AG58-(AG66+AG67+AG64))*$D69,0))</f>
        <v>347046.77670337458</v>
      </c>
      <c r="AH69" s="112">
        <f ca="1">IF(($E$33-SUM($G$67:AG69))&lt;0,0,MAX((AH58-(AH66+AH67+AH64))*$D69,0))</f>
        <v>352605.13693580858</v>
      </c>
      <c r="AI69" s="112">
        <f ca="1">IF(($E$33-SUM($G$67:AH69))&lt;0,0,MAX((AI58-(AI66+AI67+AI64))*$D69,0))</f>
        <v>364042.83834393311</v>
      </c>
      <c r="AJ69" s="112">
        <f ca="1">IF(($E$33-SUM($G$67:AI69))&lt;0,0,MAX((AJ58-(AJ66+AJ67+AJ64))*$D69,0))</f>
        <v>373303.03749701986</v>
      </c>
      <c r="AK69" s="112">
        <f ca="1">IF(($E$33-SUM($G$67:AJ69))&lt;0,0,MAX((AK58-(AK66+AK67+AK64))*$D69,0))</f>
        <v>372106.02359317237</v>
      </c>
      <c r="AL69" s="112">
        <f ca="1">IF(($E$33-SUM($G$67:AK69))&lt;0,0,MAX((AL58-(AL66+AL67+AL64))*$D69,0))</f>
        <v>428919.57916686009</v>
      </c>
      <c r="AM69" s="112">
        <f ca="1">IF(($E$33-SUM($G$67:AL69))&lt;0,0,MAX((AM58-(AM66+AM67+AM64))*$D69,0))</f>
        <v>383841.28080492379</v>
      </c>
      <c r="AN69" s="112">
        <f ca="1">IF(($E$33-SUM($G$67:AM69))&lt;0,0,MAX((AN58-(AN66+AN67+AN64))*$D69,0))</f>
        <v>393122.23633920663</v>
      </c>
      <c r="AO69" s="112">
        <f ca="1">IF(($E$33-SUM($G$67:AN69))&lt;0,0,MAX((AO58-(AO66+AO67+AO64))*$D69,0))</f>
        <v>392581.92199991463</v>
      </c>
      <c r="AP69" s="112">
        <f ca="1">IF(($E$33-SUM($G$67:AO69))&lt;0,0,MAX((AP58-(AP66+AP67+AP64))*$D69,0))</f>
        <v>401991.15514921281</v>
      </c>
      <c r="AQ69" s="112">
        <f ca="1">IF(($E$33-SUM($G$67:AP69))&lt;0,0,MAX((AQ58-(AQ66+AQ67+AQ64))*$D69,0))</f>
        <v>427546.46134262573</v>
      </c>
      <c r="AR69" s="112">
        <f ca="1">IF(($E$33-SUM($G$67:AQ69))&lt;0,0,MAX((AR58-(AR66+AR67+AR64))*$D69,0))</f>
        <v>424050.49241522717</v>
      </c>
      <c r="AS69" s="112">
        <f ca="1">IF(($E$33-SUM($G$67:AR69))&lt;0,0,MAX((AS58-(AS66+AS67+AS64))*$D69,0))</f>
        <v>417984.72509796871</v>
      </c>
      <c r="AT69" s="112">
        <f ca="1">IF(($E$33-SUM($G$67:AS69))&lt;0,0,MAX((AT58-(AT66+AT67+AT64))*$D69,0))</f>
        <v>425370.37585129717</v>
      </c>
      <c r="AU69" s="112">
        <f ca="1">IF(($E$33-SUM($G$67:AT69))&lt;0,0,MAX((AU58-(AU66+AU67+AU64))*$D69,0))</f>
        <v>435969.63535581308</v>
      </c>
      <c r="AV69" s="112">
        <f ca="1">IF(($E$33-SUM($G$67:AU69))&lt;0,0,MAX((AV58-(AV66+AV67+AV64))*$D69,0))</f>
        <v>447436.66198676336</v>
      </c>
      <c r="AW69" s="112">
        <f ca="1">IF(($E$33-SUM($G$67:AV69))&lt;0,0,MAX((AW58-(AW66+AW67+AW64))*$D69,0))</f>
        <v>437246.7726109387</v>
      </c>
      <c r="AX69" s="112">
        <f ca="1">IF(($E$33-SUM($G$67:AW69))&lt;0,0,MAX((AX58-(AX66+AX67+AX64))*$D69,0))</f>
        <v>482067.1047831953</v>
      </c>
      <c r="AY69" s="112">
        <f ca="1">IF(($E$33-SUM($G$67:AX69))&lt;0,0,MAX((AY58-(AY66+AY67+AY64))*$D69,0))</f>
        <v>444694.18919573486</v>
      </c>
      <c r="AZ69" s="112">
        <f ca="1">IF(($E$33-SUM($G$67:AY69))&lt;0,0,MAX((AZ58-(AZ66+AZ67+AZ64))*$D69,0))</f>
        <v>463404.83058544266</v>
      </c>
      <c r="BA69" s="112">
        <f ca="1">IF(($E$33-SUM($G$67:AZ69))&lt;0,0,MAX((BA58-(BA66+BA67+BA64))*$D69,0))</f>
        <v>459634.5784255364</v>
      </c>
      <c r="BB69" s="112">
        <f ca="1">IF(($E$33-SUM($G$67:BA69))&lt;0,0,MAX((BB58-(BB66+BB67+BB64))*$D69,0))</f>
        <v>467989.36347970378</v>
      </c>
      <c r="BC69" s="112">
        <f ca="1">IF(($E$33-SUM($G$67:BB69))&lt;0,0,MAX((BC58-(BC66+BC67+BC64))*$D69,0))</f>
        <v>491271.33963341801</v>
      </c>
      <c r="BD69" s="112">
        <f ca="1">IF(($E$33-SUM($G$67:BC69))&lt;0,0,MAX((BD58-(BD66+BD67+BD64))*$D69,0))</f>
        <v>496127.12586641026</v>
      </c>
      <c r="BE69" s="112">
        <f ca="1">IF(($E$33-SUM($G$67:BD69))&lt;0,0,MAX((BE58-(BE66+BE67+BE64))*$D69,0))</f>
        <v>0</v>
      </c>
      <c r="BF69" s="112">
        <f ca="1">IF(($E$33-SUM($G$67:BE69))&lt;0,0,MAX((BF58-(BF66+BF67+BF64))*$D69,0))</f>
        <v>0</v>
      </c>
      <c r="BG69" s="112">
        <f ca="1">IF(($E$33-SUM($G$67:BF69))&lt;0,0,MAX((BG58-(BG66+BG67+BG64))*$D69,0))</f>
        <v>0</v>
      </c>
      <c r="BH69" s="112">
        <f ca="1">IF(($E$33-SUM($G$67:BG69))&lt;0,0,MAX((BH58-(BH66+BH67+BH64))*$D69,0))</f>
        <v>0</v>
      </c>
      <c r="BI69" s="112">
        <f ca="1">IF(($E$33-SUM($G$67:BH69))&lt;0,0,MAX((BI58-(BI66+BI67+BI64))*$D69,0))</f>
        <v>0</v>
      </c>
      <c r="BJ69" s="112">
        <f ca="1">IF(($E$33-SUM($G$67:BI69))&lt;0,0,MAX((BJ58-(BJ66+BJ67+BJ64))*$D69,0))</f>
        <v>0</v>
      </c>
      <c r="BK69" s="112">
        <f ca="1">IF(($E$33-SUM($G$67:BJ69))&lt;0,0,MAX((BK58-(BK66+BK67+BK64))*$D69,0))</f>
        <v>0</v>
      </c>
      <c r="BL69" s="112">
        <f ca="1">IF(($E$33-SUM($G$67:BK69))&lt;0,0,MAX((BL58-(BL66+BL67+BL64))*$D69,0))</f>
        <v>0</v>
      </c>
      <c r="BM69" s="112">
        <f ca="1">IF(($E$33-SUM($G$67:BL69))&lt;0,0,MAX((BM58-(BM66+BM67+BM64))*$D69,0))</f>
        <v>0</v>
      </c>
      <c r="BN69" s="112">
        <f ca="1">IF(($E$33-SUM($G$67:BM69))&lt;0,0,MAX((BN58-(BN66+BN67+BN64))*$D69,0))</f>
        <v>0</v>
      </c>
      <c r="BO69" s="112">
        <f ca="1">IF(($E$33-SUM($G$67:BN69))&lt;0,0,MAX((BO58-(BO66+BO67+BO64))*$D69,0))</f>
        <v>0</v>
      </c>
      <c r="BP69" s="112">
        <f ca="1">IF(($E$33-SUM($G$67:BO69))&lt;0,0,MAX((BP58-(BP66+BP67+BP64))*$D69,0))</f>
        <v>0</v>
      </c>
      <c r="BQ69" s="112">
        <f ca="1">IF(($E$33-SUM($G$67:BP69))&lt;0,0,MAX((BQ58-(BQ66+BQ67+BQ64))*$D69,0))</f>
        <v>0</v>
      </c>
      <c r="BR69" s="112">
        <f ca="1">IF(($E$33-SUM($G$67:BQ69))&lt;0,0,MAX((BR58-(BR66+BR67+BR64))*$D69,0))</f>
        <v>0</v>
      </c>
      <c r="BS69" s="112">
        <f ca="1">IF(($E$33-SUM($G$67:BR69))&lt;0,0,MAX((BS58-(BS66+BS67+BS64))*$D69,0))</f>
        <v>0</v>
      </c>
      <c r="BT69" s="112">
        <f ca="1">IF(($E$33-SUM($G$67:BS69))&lt;0,0,MAX((BT58-(BT66+BT67+BT64))*$D69,0))</f>
        <v>0</v>
      </c>
      <c r="BU69" s="112">
        <f ca="1">IF(($E$33-SUM($G$67:BT69))&lt;0,0,MAX((BU58-(BU66+BU67+BU64))*$D69,0))</f>
        <v>0</v>
      </c>
      <c r="BV69" s="112">
        <f ca="1">IF(($E$33-SUM($G$67:BU69))&lt;0,0,MAX((BV58-(BV66+BV67+BV64))*$D69,0))</f>
        <v>0</v>
      </c>
      <c r="BW69" s="112">
        <f ca="1">IF(($E$33-SUM($G$67:BV69))&lt;0,0,MAX((BW58-(BW66+BW67+BW64))*$D69,0))</f>
        <v>0</v>
      </c>
      <c r="BX69" s="112">
        <f ca="1">IF(($E$33-SUM($G$67:BW69))&lt;0,0,MAX((BX58-(BX66+BX67+BX64))*$D69,0))</f>
        <v>0</v>
      </c>
      <c r="BY69" s="112">
        <f ca="1">IF(($E$33-SUM($G$67:BX69))&lt;0,0,MAX((BY58-(BY66+BY67+BY64))*$D69,0))</f>
        <v>0</v>
      </c>
      <c r="BZ69" s="112">
        <f ca="1">IF(($E$33-SUM($G$67:BY69))&lt;0,0,MAX((BZ58-(BZ66+BZ67+BZ64))*$D69,0))</f>
        <v>0</v>
      </c>
      <c r="CA69" s="112">
        <f ca="1">IF(($E$33-SUM($G$67:BZ69))&lt;0,0,MAX((CA58-(CA66+CA67+CA64))*$D69,0))</f>
        <v>0</v>
      </c>
      <c r="CB69" s="112">
        <f ca="1">IF(($E$33-SUM($G$67:CA69))&lt;0,0,MAX((CB58-(CB66+CB67+CB64))*$D69,0))</f>
        <v>0</v>
      </c>
      <c r="CC69" s="112">
        <f ca="1">IF(($E$33-SUM($G$67:CB69))&lt;0,0,MAX((CC58-(CC66+CC67+CC64))*$D69,0))</f>
        <v>0</v>
      </c>
      <c r="CD69" s="112">
        <f ca="1">IF(($E$33-SUM($G$67:CC69))&lt;0,0,MAX((CD58-(CD66+CD67+CD64))*$D69,0))</f>
        <v>0</v>
      </c>
      <c r="CE69" s="112">
        <f ca="1">IF(($E$33-SUM($G$67:CD69))&lt;0,0,MAX((CE58-(CE66+CE67+CE64))*$D69,0))</f>
        <v>0</v>
      </c>
      <c r="CF69" s="112">
        <f ca="1">IF(($E$33-SUM($G$67:CE69))&lt;0,0,MAX((CF58-(CF66+CF67+CF64))*$D69,0))</f>
        <v>0</v>
      </c>
      <c r="CG69" s="112">
        <f ca="1">IF(($E$33-SUM($G$67:CF69))&lt;0,0,MAX((CG58-(CG66+CG67+CG64))*$D69,0))</f>
        <v>0</v>
      </c>
      <c r="CH69" s="112">
        <f ca="1">IF(($E$33-SUM($G$67:CG69))&lt;0,0,MAX((CH58-(CH66+CH67+CH64))*$D69,0))</f>
        <v>0</v>
      </c>
      <c r="CI69" s="112">
        <f ca="1">IF(($E$33-SUM($G$67:CH69))&lt;0,0,MAX((CI58-(CI66+CI67+CI64))*$D69,0))</f>
        <v>0</v>
      </c>
      <c r="CJ69" s="112">
        <f ca="1">IF(($E$33-SUM($G$67:CI69))&lt;0,0,MAX((CJ58-(CJ66+CJ67+CJ64))*$D69,0))</f>
        <v>0</v>
      </c>
      <c r="CK69" s="112">
        <f ca="1">IF(($E$33-SUM($G$67:CJ69))&lt;0,0,MAX((CK58-(CK66+CK67+CK64))*$D69,0))</f>
        <v>0</v>
      </c>
      <c r="CL69" s="112">
        <f ca="1">IF(($E$33-SUM($G$67:CK69))&lt;0,0,MAX((CL58-(CL66+CL67+CL64))*$D69,0))</f>
        <v>0</v>
      </c>
      <c r="CM69" s="112">
        <f ca="1">IF(($E$33-SUM($G$67:CL69))&lt;0,0,MAX((CM58-(CM66+CM67+CM64))*$D69,0))</f>
        <v>0</v>
      </c>
      <c r="CN69" s="112">
        <f ca="1">IF(($E$33-SUM($G$67:CM69))&lt;0,0,MAX((CN58-(CN66+CN67+CN64))*$D69,0))</f>
        <v>0</v>
      </c>
      <c r="CO69" s="112">
        <f ca="1">IF(($E$33-SUM($G$67:CN69))&lt;0,0,MAX((CO58-(CO66+CO67+CO64))*$D69,0))</f>
        <v>0</v>
      </c>
      <c r="CP69" s="112">
        <f ca="1">IF(($E$33-SUM($G$67:CO69))&lt;0,0,MAX((CP58-(CP66+CP67+CP64))*$D69,0))</f>
        <v>0</v>
      </c>
      <c r="CQ69" s="112">
        <f ca="1">IF(($E$33-SUM($G$67:CP69))&lt;0,0,MAX((CQ58-(CQ66+CQ67+CQ64))*$D69,0))</f>
        <v>0</v>
      </c>
      <c r="CR69" s="112">
        <f ca="1">IF(($E$33-SUM($G$67:CQ69))&lt;0,0,MAX((CR58-(CR66+CR67+CR64))*$D69,0))</f>
        <v>0</v>
      </c>
      <c r="CS69" s="112">
        <f ca="1">IF(($E$33-SUM($G$67:CR69))&lt;0,0,MAX((CS58-(CS66+CS67+CS64))*$D69,0))</f>
        <v>0</v>
      </c>
      <c r="CT69" s="112">
        <f ca="1">IF(($E$33-SUM($G$67:CS69))&lt;0,0,MAX((CT58-(CT66+CT67+CT64))*$D69,0))</f>
        <v>0</v>
      </c>
      <c r="CU69" s="112">
        <f ca="1">IF(($E$33-SUM($G$67:CT69))&lt;0,0,MAX((CU58-(CU66+CU67+CU64))*$D69,0))</f>
        <v>0</v>
      </c>
      <c r="CV69" s="112">
        <f ca="1">IF(($E$33-SUM($G$67:CU69))&lt;0,0,MAX((CV58-(CV66+CV67+CV64))*$D69,0))</f>
        <v>0</v>
      </c>
      <c r="CW69" s="112">
        <f ca="1">IF(($E$33-SUM($G$67:CV69))&lt;0,0,MAX((CW58-(CW66+CW67+CW64))*$D69,0))</f>
        <v>0</v>
      </c>
      <c r="CX69" s="112">
        <f ca="1">IF(($E$33-SUM($G$67:CW69))&lt;0,0,MAX((CX58-(CX66+CX67+CX64))*$D69,0))</f>
        <v>0</v>
      </c>
      <c r="CY69" s="112">
        <f ca="1">IF(($E$33-SUM($G$67:CX69))&lt;0,0,MAX((CY58-(CY66+CY67+CY64))*$D69,0))</f>
        <v>0</v>
      </c>
      <c r="CZ69" s="112">
        <f ca="1">IF(($E$33-SUM($G$67:CY69))&lt;0,0,MAX((CZ58-(CZ66+CZ67+CZ64))*$D69,0))</f>
        <v>0</v>
      </c>
      <c r="DA69" s="112">
        <f ca="1">IF(($E$33-SUM($G$67:CZ69))&lt;0,0,MAX((DA58-(DA66+DA67+DA64))*$D69,0))</f>
        <v>0</v>
      </c>
      <c r="DB69" s="112">
        <f ca="1">IF(($E$33-SUM($G$67:DA69))&lt;0,0,MAX((DB58-(DB66+DB67+DB64))*$D69,0))</f>
        <v>0</v>
      </c>
      <c r="DC69" s="112">
        <f ca="1">IF(($E$33-SUM($G$67:DB69))&lt;0,0,MAX((DC58-(DC66+DC67+DC64))*$D69,0))</f>
        <v>0</v>
      </c>
      <c r="DD69" s="112">
        <f ca="1">IF(($E$33-SUM($G$67:DC69))&lt;0,0,MAX((DD58-(DD66+DD67+DD64))*$D69,0))</f>
        <v>0</v>
      </c>
      <c r="DE69" s="112">
        <f ca="1">IF(($E$33-SUM($G$67:DD69))&lt;0,0,MAX((DE58-(DE66+DE67+DE64))*$D69,0))</f>
        <v>0</v>
      </c>
      <c r="DF69" s="112">
        <f ca="1">IF(($E$33-SUM($G$67:DE69))&lt;0,0,MAX((DF58-(DF66+DF67+DF64))*$D69,0))</f>
        <v>0</v>
      </c>
      <c r="DG69" s="112">
        <f ca="1">IF(($E$33-SUM($G$67:DF69))&lt;0,0,MAX((DG58-(DG66+DG67+DG64))*$D69,0))</f>
        <v>0</v>
      </c>
      <c r="DH69" s="112">
        <f ca="1">IF(($E$33-SUM($G$67:DG69))&lt;0,0,MAX((DH58-(DH66+DH67+DH64))*$D69,0))</f>
        <v>0</v>
      </c>
      <c r="DI69" s="112">
        <f ca="1">IF(($E$33-SUM($G$67:DH69))&lt;0,0,MAX((DI58-(DI66+DI67+DI64))*$D69,0))</f>
        <v>0</v>
      </c>
      <c r="DJ69" s="112">
        <f ca="1">IF(($E$33-SUM($G$67:DI69))&lt;0,0,MAX((DJ58-(DJ66+DJ67+DJ64))*$D69,0))</f>
        <v>0</v>
      </c>
      <c r="DK69" s="112">
        <f ca="1">IF(($E$33-SUM($G$67:DJ69))&lt;0,0,MAX((DK58-(DK66+DK67+DK64))*$D69,0))</f>
        <v>0</v>
      </c>
      <c r="DL69" s="112">
        <f ca="1">IF(($E$33-SUM($G$67:DK69))&lt;0,0,MAX((DL58-(DL66+DL67+DL64))*$D69,0))</f>
        <v>0</v>
      </c>
      <c r="DM69" s="112">
        <f ca="1">IF(($E$33-SUM($G$67:DL69))&lt;0,0,MAX((DM58-(DM66+DM67+DM64))*$D69,0))</f>
        <v>0</v>
      </c>
      <c r="DN69" s="112">
        <f ca="1">IF(($E$33-SUM($G$67:DM69))&lt;0,0,MAX((DN58-(DN66+DN67+DN64))*$D69,0))</f>
        <v>0</v>
      </c>
      <c r="DO69" s="112">
        <f ca="1">IF(($E$33-SUM($G$67:DN69))&lt;0,0,MAX((DO58-(DO66+DO67+DO64))*$D69,0))</f>
        <v>0</v>
      </c>
      <c r="DP69" s="112">
        <f ca="1">IF(($E$33-SUM($G$67:DO69))&lt;0,0,MAX((DP58-(DP66+DP67+DP64))*$D69,0))</f>
        <v>0</v>
      </c>
      <c r="DQ69" s="112">
        <f ca="1">IF(($E$33-SUM($G$67:DP69))&lt;0,0,MAX((DQ58-(DQ66+DQ67+DQ64))*$D69,0))</f>
        <v>0</v>
      </c>
      <c r="DR69" s="112">
        <f ca="1">IF(($E$33-SUM($G$67:DQ69))&lt;0,0,MAX((DR58-(DR66+DR67+DR64))*$D69,0))</f>
        <v>0</v>
      </c>
      <c r="DS69" s="112">
        <f ca="1">IF(($E$33-SUM($G$67:DR69))&lt;0,0,MAX((DS58-(DS66+DS67+DS64))*$D69,0))</f>
        <v>0</v>
      </c>
      <c r="DT69" s="112">
        <f ca="1">IF(($E$33-SUM($G$67:DS69))&lt;0,0,MAX((DT58-(DT66+DT67+DT64))*$D69,0))</f>
        <v>0</v>
      </c>
      <c r="DU69" s="112">
        <f ca="1">IF(($E$33-SUM($G$67:DT69))&lt;0,0,MAX((DU58-(DU66+DU67+DU64))*$D69,0))</f>
        <v>0</v>
      </c>
      <c r="DV69" s="112">
        <f ca="1">IF(($E$33-SUM($G$67:DU69))&lt;0,0,MAX((DV58-(DV66+DV67+DV64))*$D69,0))</f>
        <v>0</v>
      </c>
    </row>
    <row r="70" spans="2:126" ht="7.5" hidden="1" customHeight="1" outlineLevel="1" x14ac:dyDescent="0.25">
      <c r="B70" s="29"/>
      <c r="C70" s="29"/>
      <c r="D70" s="29"/>
      <c r="F70" s="22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</row>
    <row r="71" spans="2:126" ht="14.45" customHeight="1" x14ac:dyDescent="0.25">
      <c r="B71" s="29"/>
      <c r="C71" s="29"/>
      <c r="D71" s="76"/>
      <c r="E71" s="76"/>
      <c r="F71" s="76" t="s">
        <v>1353</v>
      </c>
      <c r="G71" s="60">
        <f t="shared" ref="G71:AL71" ca="1" si="51">IFERROR(G58/(G62-G69),"n/a")</f>
        <v>1.7922727349020537</v>
      </c>
      <c r="H71" s="60">
        <f t="shared" ca="1" si="51"/>
        <v>1.8632154601816422</v>
      </c>
      <c r="I71" s="60">
        <f t="shared" ca="1" si="51"/>
        <v>1.9167579695868824</v>
      </c>
      <c r="J71" s="60">
        <f t="shared" ca="1" si="51"/>
        <v>1.9180603221166068</v>
      </c>
      <c r="K71" s="60">
        <f t="shared" ca="1" si="51"/>
        <v>1.9409351088417994</v>
      </c>
      <c r="L71" s="60">
        <f t="shared" ca="1" si="51"/>
        <v>1.9886967312526591</v>
      </c>
      <c r="M71" s="60">
        <f t="shared" ca="1" si="51"/>
        <v>2.0608257820184308</v>
      </c>
      <c r="N71" s="60">
        <f t="shared" ca="1" si="51"/>
        <v>2.2695557276050935</v>
      </c>
      <c r="O71" s="60">
        <f t="shared" ca="1" si="51"/>
        <v>2.1118089766757575</v>
      </c>
      <c r="P71" s="60">
        <f t="shared" ca="1" si="51"/>
        <v>2.2109098591589684</v>
      </c>
      <c r="Q71" s="60">
        <f t="shared" ca="1" si="51"/>
        <v>2.2021206350687845</v>
      </c>
      <c r="R71" s="60">
        <f t="shared" ca="1" si="51"/>
        <v>2.2616299866076237</v>
      </c>
      <c r="S71" s="60">
        <f t="shared" ca="1" si="51"/>
        <v>2.3065228154909936</v>
      </c>
      <c r="T71" s="60">
        <f t="shared" ca="1" si="51"/>
        <v>2.3011770066398007</v>
      </c>
      <c r="U71" s="60">
        <f t="shared" ca="1" si="51"/>
        <v>2.2936135222465177</v>
      </c>
      <c r="V71" s="60">
        <f t="shared" ca="1" si="51"/>
        <v>2.3836263323947717</v>
      </c>
      <c r="W71" s="60">
        <f t="shared" ca="1" si="51"/>
        <v>2.4956847363400634</v>
      </c>
      <c r="X71" s="60">
        <f t="shared" ca="1" si="51"/>
        <v>2.4974086614370163</v>
      </c>
      <c r="Y71" s="60">
        <f t="shared" ca="1" si="51"/>
        <v>2.5194683057050073</v>
      </c>
      <c r="Z71" s="60">
        <f t="shared" ca="1" si="51"/>
        <v>2.8436694249112198</v>
      </c>
      <c r="AA71" s="60">
        <f t="shared" ca="1" si="51"/>
        <v>2.6560343441330736</v>
      </c>
      <c r="AB71" s="60">
        <f t="shared" ca="1" si="51"/>
        <v>2.8039189608853663</v>
      </c>
      <c r="AC71" s="60">
        <f t="shared" ca="1" si="51"/>
        <v>2.7820857665674055</v>
      </c>
      <c r="AD71" s="60">
        <f t="shared" ca="1" si="51"/>
        <v>2.8578755756344925</v>
      </c>
      <c r="AE71" s="60">
        <f t="shared" ca="1" si="51"/>
        <v>2.988019539905912</v>
      </c>
      <c r="AF71" s="60">
        <f t="shared" ca="1" si="51"/>
        <v>3.0447996401021538</v>
      </c>
      <c r="AG71" s="60">
        <f t="shared" ca="1" si="51"/>
        <v>3.1020870561500655</v>
      </c>
      <c r="AH71" s="60">
        <f t="shared" ca="1" si="51"/>
        <v>3.2065706288288141</v>
      </c>
      <c r="AI71" s="60">
        <f t="shared" ca="1" si="51"/>
        <v>3.3563520321350477</v>
      </c>
      <c r="AJ71" s="60">
        <f t="shared" ca="1" si="51"/>
        <v>3.5071793617319051</v>
      </c>
      <c r="AK71" s="60">
        <f t="shared" ca="1" si="51"/>
        <v>3.6042964030745477</v>
      </c>
      <c r="AL71" s="60">
        <f t="shared" ca="1" si="51"/>
        <v>4.1125642520983909</v>
      </c>
      <c r="AM71" s="60">
        <f t="shared" ref="AM71:BR71" ca="1" si="52">IFERROR(AM58/(AM62-AM69),"n/a")</f>
        <v>3.9504026447718261</v>
      </c>
      <c r="AN71" s="60">
        <f t="shared" ca="1" si="52"/>
        <v>4.1717533962583087</v>
      </c>
      <c r="AO71" s="60">
        <f t="shared" ca="1" si="52"/>
        <v>4.3430639322913436</v>
      </c>
      <c r="AP71" s="60">
        <f t="shared" ca="1" si="52"/>
        <v>4.6210993672937573</v>
      </c>
      <c r="AQ71" s="60">
        <f t="shared" ca="1" si="52"/>
        <v>5.0893860521809762</v>
      </c>
      <c r="AR71" s="60">
        <f t="shared" ca="1" si="52"/>
        <v>5.3604498649247159</v>
      </c>
      <c r="AS71" s="60">
        <f t="shared" ca="1" si="52"/>
        <v>5.6478492503898572</v>
      </c>
      <c r="AT71" s="60">
        <f t="shared" ca="1" si="52"/>
        <v>6.1380620540905477</v>
      </c>
      <c r="AU71" s="60">
        <f t="shared" ca="1" si="52"/>
        <v>6.7767866880906666</v>
      </c>
      <c r="AV71" s="60">
        <f t="shared" ca="1" si="52"/>
        <v>7.590744993518773</v>
      </c>
      <c r="AW71" s="60">
        <f t="shared" ca="1" si="52"/>
        <v>8.3001788348245373</v>
      </c>
      <c r="AX71" s="60">
        <f t="shared" ca="1" si="52"/>
        <v>10.21800168998095</v>
      </c>
      <c r="AY71" s="60">
        <f t="shared" ca="1" si="52"/>
        <v>11.239934276357904</v>
      </c>
      <c r="AZ71" s="60">
        <f t="shared" ca="1" si="52"/>
        <v>14.091616767046531</v>
      </c>
      <c r="BA71" s="60">
        <f t="shared" ca="1" si="52"/>
        <v>18.109651233038385</v>
      </c>
      <c r="BB71" s="60">
        <f t="shared" ca="1" si="52"/>
        <v>26.506782788513021</v>
      </c>
      <c r="BC71" s="60">
        <f t="shared" ca="1" si="52"/>
        <v>52.214132725432336</v>
      </c>
      <c r="BD71" s="60">
        <f t="shared" ca="1" si="52"/>
        <v>1802.3241614862075</v>
      </c>
      <c r="BE71" s="60" t="str">
        <f t="shared" ca="1" si="52"/>
        <v>n/a</v>
      </c>
      <c r="BF71" s="60" t="str">
        <f t="shared" ca="1" si="52"/>
        <v>n/a</v>
      </c>
      <c r="BG71" s="60" t="str">
        <f t="shared" ca="1" si="52"/>
        <v>n/a</v>
      </c>
      <c r="BH71" s="60" t="str">
        <f t="shared" ca="1" si="52"/>
        <v>n/a</v>
      </c>
      <c r="BI71" s="60" t="str">
        <f t="shared" ca="1" si="52"/>
        <v>n/a</v>
      </c>
      <c r="BJ71" s="60" t="str">
        <f t="shared" ca="1" si="52"/>
        <v>n/a</v>
      </c>
      <c r="BK71" s="60" t="str">
        <f t="shared" ca="1" si="52"/>
        <v>n/a</v>
      </c>
      <c r="BL71" s="60" t="str">
        <f t="shared" ca="1" si="52"/>
        <v>n/a</v>
      </c>
      <c r="BM71" s="60" t="str">
        <f t="shared" ca="1" si="52"/>
        <v>n/a</v>
      </c>
      <c r="BN71" s="60" t="str">
        <f t="shared" ca="1" si="52"/>
        <v>n/a</v>
      </c>
      <c r="BO71" s="60" t="str">
        <f t="shared" ca="1" si="52"/>
        <v>n/a</v>
      </c>
      <c r="BP71" s="60" t="str">
        <f t="shared" ca="1" si="52"/>
        <v>n/a</v>
      </c>
      <c r="BQ71" s="60" t="str">
        <f t="shared" ca="1" si="52"/>
        <v>n/a</v>
      </c>
      <c r="BR71" s="60" t="str">
        <f t="shared" ca="1" si="52"/>
        <v>n/a</v>
      </c>
      <c r="BS71" s="60" t="str">
        <f t="shared" ref="BS71:CX71" ca="1" si="53">IFERROR(BS58/(BS62-BS69),"n/a")</f>
        <v>n/a</v>
      </c>
      <c r="BT71" s="60" t="str">
        <f t="shared" ca="1" si="53"/>
        <v>n/a</v>
      </c>
      <c r="BU71" s="60" t="str">
        <f t="shared" ca="1" si="53"/>
        <v>n/a</v>
      </c>
      <c r="BV71" s="60" t="str">
        <f t="shared" ca="1" si="53"/>
        <v>n/a</v>
      </c>
      <c r="BW71" s="60" t="str">
        <f t="shared" ca="1" si="53"/>
        <v>n/a</v>
      </c>
      <c r="BX71" s="60" t="str">
        <f t="shared" ca="1" si="53"/>
        <v>n/a</v>
      </c>
      <c r="BY71" s="60" t="str">
        <f t="shared" ca="1" si="53"/>
        <v>n/a</v>
      </c>
      <c r="BZ71" s="60" t="str">
        <f t="shared" ca="1" si="53"/>
        <v>n/a</v>
      </c>
      <c r="CA71" s="60" t="str">
        <f t="shared" ca="1" si="53"/>
        <v>n/a</v>
      </c>
      <c r="CB71" s="60" t="str">
        <f t="shared" ca="1" si="53"/>
        <v>n/a</v>
      </c>
      <c r="CC71" s="60" t="str">
        <f t="shared" ca="1" si="53"/>
        <v>n/a</v>
      </c>
      <c r="CD71" s="60" t="str">
        <f t="shared" ca="1" si="53"/>
        <v>n/a</v>
      </c>
      <c r="CE71" s="60" t="str">
        <f t="shared" ca="1" si="53"/>
        <v>n/a</v>
      </c>
      <c r="CF71" s="60" t="str">
        <f t="shared" ca="1" si="53"/>
        <v>n/a</v>
      </c>
      <c r="CG71" s="60" t="str">
        <f t="shared" ca="1" si="53"/>
        <v>n/a</v>
      </c>
      <c r="CH71" s="60" t="str">
        <f t="shared" ca="1" si="53"/>
        <v>n/a</v>
      </c>
      <c r="CI71" s="60" t="str">
        <f t="shared" ca="1" si="53"/>
        <v>n/a</v>
      </c>
      <c r="CJ71" s="60" t="str">
        <f t="shared" ca="1" si="53"/>
        <v>n/a</v>
      </c>
      <c r="CK71" s="60" t="str">
        <f t="shared" ca="1" si="53"/>
        <v>n/a</v>
      </c>
      <c r="CL71" s="60" t="str">
        <f t="shared" ca="1" si="53"/>
        <v>n/a</v>
      </c>
      <c r="CM71" s="60" t="str">
        <f t="shared" ca="1" si="53"/>
        <v>n/a</v>
      </c>
      <c r="CN71" s="60" t="str">
        <f t="shared" ca="1" si="53"/>
        <v>n/a</v>
      </c>
      <c r="CO71" s="60" t="str">
        <f t="shared" ca="1" si="53"/>
        <v>n/a</v>
      </c>
      <c r="CP71" s="60" t="str">
        <f t="shared" ca="1" si="53"/>
        <v>n/a</v>
      </c>
      <c r="CQ71" s="60" t="str">
        <f t="shared" ca="1" si="53"/>
        <v>n/a</v>
      </c>
      <c r="CR71" s="60" t="str">
        <f t="shared" ca="1" si="53"/>
        <v>n/a</v>
      </c>
      <c r="CS71" s="60" t="str">
        <f t="shared" ca="1" si="53"/>
        <v>n/a</v>
      </c>
      <c r="CT71" s="60" t="str">
        <f t="shared" ca="1" si="53"/>
        <v>n/a</v>
      </c>
      <c r="CU71" s="60" t="str">
        <f t="shared" ca="1" si="53"/>
        <v>n/a</v>
      </c>
      <c r="CV71" s="60" t="str">
        <f t="shared" ca="1" si="53"/>
        <v>n/a</v>
      </c>
      <c r="CW71" s="60" t="str">
        <f t="shared" ca="1" si="53"/>
        <v>n/a</v>
      </c>
      <c r="CX71" s="60" t="str">
        <f t="shared" ca="1" si="53"/>
        <v>n/a</v>
      </c>
      <c r="CY71" s="60" t="str">
        <f t="shared" ref="CY71:DV71" ca="1" si="54">IFERROR(CY58/(CY62-CY69),"n/a")</f>
        <v>n/a</v>
      </c>
      <c r="CZ71" s="60" t="str">
        <f t="shared" ca="1" si="54"/>
        <v>n/a</v>
      </c>
      <c r="DA71" s="60" t="str">
        <f t="shared" ca="1" si="54"/>
        <v>n/a</v>
      </c>
      <c r="DB71" s="60" t="str">
        <f t="shared" ca="1" si="54"/>
        <v>n/a</v>
      </c>
      <c r="DC71" s="60" t="str">
        <f t="shared" ca="1" si="54"/>
        <v>n/a</v>
      </c>
      <c r="DD71" s="60" t="str">
        <f t="shared" ca="1" si="54"/>
        <v>n/a</v>
      </c>
      <c r="DE71" s="60" t="str">
        <f t="shared" ca="1" si="54"/>
        <v>n/a</v>
      </c>
      <c r="DF71" s="60" t="str">
        <f t="shared" ca="1" si="54"/>
        <v>n/a</v>
      </c>
      <c r="DG71" s="60" t="str">
        <f t="shared" ca="1" si="54"/>
        <v>n/a</v>
      </c>
      <c r="DH71" s="60" t="str">
        <f t="shared" ca="1" si="54"/>
        <v>n/a</v>
      </c>
      <c r="DI71" s="60" t="str">
        <f t="shared" ca="1" si="54"/>
        <v>n/a</v>
      </c>
      <c r="DJ71" s="60" t="str">
        <f t="shared" ca="1" si="54"/>
        <v>n/a</v>
      </c>
      <c r="DK71" s="60" t="str">
        <f t="shared" ca="1" si="54"/>
        <v>n/a</v>
      </c>
      <c r="DL71" s="60" t="str">
        <f t="shared" ca="1" si="54"/>
        <v>n/a</v>
      </c>
      <c r="DM71" s="60" t="str">
        <f t="shared" ca="1" si="54"/>
        <v>n/a</v>
      </c>
      <c r="DN71" s="60" t="str">
        <f t="shared" ca="1" si="54"/>
        <v>n/a</v>
      </c>
      <c r="DO71" s="60" t="str">
        <f t="shared" ca="1" si="54"/>
        <v>n/a</v>
      </c>
      <c r="DP71" s="60" t="str">
        <f t="shared" ca="1" si="54"/>
        <v>n/a</v>
      </c>
      <c r="DQ71" s="60" t="str">
        <f t="shared" ca="1" si="54"/>
        <v>n/a</v>
      </c>
      <c r="DR71" s="60" t="str">
        <f t="shared" ca="1" si="54"/>
        <v>n/a</v>
      </c>
      <c r="DS71" s="60" t="str">
        <f t="shared" ca="1" si="54"/>
        <v>n/a</v>
      </c>
      <c r="DT71" s="60" t="str">
        <f t="shared" ca="1" si="54"/>
        <v>n/a</v>
      </c>
      <c r="DU71" s="60" t="str">
        <f t="shared" ca="1" si="54"/>
        <v>n/a</v>
      </c>
      <c r="DV71" s="60" t="str">
        <f t="shared" ca="1" si="54"/>
        <v>n/a</v>
      </c>
    </row>
    <row r="72" spans="2:126" ht="14.45" customHeight="1" x14ac:dyDescent="0.2">
      <c r="G72" s="109"/>
    </row>
    <row r="73" spans="2:126" ht="14.45" customHeight="1" x14ac:dyDescent="0.25">
      <c r="B73" s="29"/>
      <c r="C73" s="29"/>
      <c r="D73" s="29"/>
      <c r="E73" s="58"/>
      <c r="F73" s="58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</row>
    <row r="74" spans="2:126" ht="18.75" x14ac:dyDescent="0.3">
      <c r="B74" s="8" t="s">
        <v>2</v>
      </c>
      <c r="C74" s="29"/>
      <c r="D74" s="29"/>
      <c r="E74" s="17"/>
      <c r="F74" s="17"/>
      <c r="G74" s="7"/>
    </row>
    <row r="75" spans="2:126" ht="14.45" customHeight="1" collapsed="1" x14ac:dyDescent="0.2"/>
    <row r="76" spans="2:126" ht="14.45" hidden="1" customHeight="1" outlineLevel="2" x14ac:dyDescent="0.2">
      <c r="B76" s="24"/>
      <c r="C76" s="24"/>
      <c r="D76" s="24"/>
      <c r="E76" s="25"/>
      <c r="F76" s="25"/>
      <c r="G76" s="18">
        <f t="shared" ref="G76:AL76" si="55">IFERROR(IF(G14="","",G14),"")</f>
        <v>1</v>
      </c>
      <c r="H76" s="18">
        <f t="shared" si="55"/>
        <v>2</v>
      </c>
      <c r="I76" s="18">
        <f t="shared" si="55"/>
        <v>3</v>
      </c>
      <c r="J76" s="18">
        <f t="shared" si="55"/>
        <v>4</v>
      </c>
      <c r="K76" s="18">
        <f t="shared" si="55"/>
        <v>5</v>
      </c>
      <c r="L76" s="18">
        <f t="shared" si="55"/>
        <v>6</v>
      </c>
      <c r="M76" s="18">
        <f t="shared" si="55"/>
        <v>7</v>
      </c>
      <c r="N76" s="18">
        <f t="shared" si="55"/>
        <v>8</v>
      </c>
      <c r="O76" s="18">
        <f t="shared" si="55"/>
        <v>9</v>
      </c>
      <c r="P76" s="18">
        <f t="shared" si="55"/>
        <v>10</v>
      </c>
      <c r="Q76" s="18">
        <f t="shared" si="55"/>
        <v>11</v>
      </c>
      <c r="R76" s="18">
        <f t="shared" si="55"/>
        <v>12</v>
      </c>
      <c r="S76" s="18">
        <f t="shared" si="55"/>
        <v>13</v>
      </c>
      <c r="T76" s="18">
        <f t="shared" si="55"/>
        <v>14</v>
      </c>
      <c r="U76" s="18">
        <f t="shared" si="55"/>
        <v>15</v>
      </c>
      <c r="V76" s="18">
        <f t="shared" si="55"/>
        <v>16</v>
      </c>
      <c r="W76" s="18">
        <f t="shared" si="55"/>
        <v>17</v>
      </c>
      <c r="X76" s="18">
        <f t="shared" si="55"/>
        <v>18</v>
      </c>
      <c r="Y76" s="18">
        <f t="shared" si="55"/>
        <v>19</v>
      </c>
      <c r="Z76" s="18">
        <f t="shared" si="55"/>
        <v>20</v>
      </c>
      <c r="AA76" s="18">
        <f t="shared" si="55"/>
        <v>21</v>
      </c>
      <c r="AB76" s="18">
        <f t="shared" si="55"/>
        <v>22</v>
      </c>
      <c r="AC76" s="18">
        <f t="shared" si="55"/>
        <v>23</v>
      </c>
      <c r="AD76" s="18">
        <f t="shared" si="55"/>
        <v>24</v>
      </c>
      <c r="AE76" s="18">
        <f t="shared" si="55"/>
        <v>25</v>
      </c>
      <c r="AF76" s="18">
        <f t="shared" si="55"/>
        <v>26</v>
      </c>
      <c r="AG76" s="18">
        <f t="shared" si="55"/>
        <v>27</v>
      </c>
      <c r="AH76" s="18">
        <f t="shared" si="55"/>
        <v>28</v>
      </c>
      <c r="AI76" s="18">
        <f t="shared" si="55"/>
        <v>29</v>
      </c>
      <c r="AJ76" s="18">
        <f t="shared" si="55"/>
        <v>30</v>
      </c>
      <c r="AK76" s="18">
        <f t="shared" si="55"/>
        <v>31</v>
      </c>
      <c r="AL76" s="18">
        <f t="shared" si="55"/>
        <v>32</v>
      </c>
      <c r="AM76" s="18">
        <f t="shared" ref="AM76:BR76" si="56">IFERROR(IF(AM14="","",AM14),"")</f>
        <v>33</v>
      </c>
      <c r="AN76" s="18">
        <f t="shared" si="56"/>
        <v>34</v>
      </c>
      <c r="AO76" s="18">
        <f t="shared" si="56"/>
        <v>35</v>
      </c>
      <c r="AP76" s="18">
        <f t="shared" si="56"/>
        <v>36</v>
      </c>
      <c r="AQ76" s="18">
        <f t="shared" si="56"/>
        <v>37</v>
      </c>
      <c r="AR76" s="18">
        <f t="shared" si="56"/>
        <v>38</v>
      </c>
      <c r="AS76" s="18">
        <f t="shared" si="56"/>
        <v>39</v>
      </c>
      <c r="AT76" s="18">
        <f t="shared" si="56"/>
        <v>40</v>
      </c>
      <c r="AU76" s="18">
        <f t="shared" si="56"/>
        <v>41</v>
      </c>
      <c r="AV76" s="18">
        <f t="shared" si="56"/>
        <v>42</v>
      </c>
      <c r="AW76" s="18">
        <f t="shared" si="56"/>
        <v>43</v>
      </c>
      <c r="AX76" s="18">
        <f t="shared" si="56"/>
        <v>44</v>
      </c>
      <c r="AY76" s="18">
        <f t="shared" si="56"/>
        <v>45</v>
      </c>
      <c r="AZ76" s="18">
        <f t="shared" si="56"/>
        <v>46</v>
      </c>
      <c r="BA76" s="18">
        <f t="shared" si="56"/>
        <v>47</v>
      </c>
      <c r="BB76" s="18">
        <f t="shared" si="56"/>
        <v>48</v>
      </c>
      <c r="BC76" s="18">
        <f t="shared" si="56"/>
        <v>49</v>
      </c>
      <c r="BD76" s="18">
        <f t="shared" si="56"/>
        <v>50</v>
      </c>
      <c r="BE76" s="18">
        <f t="shared" si="56"/>
        <v>51</v>
      </c>
      <c r="BF76" s="18">
        <f t="shared" si="56"/>
        <v>52</v>
      </c>
      <c r="BG76" s="18">
        <f t="shared" si="56"/>
        <v>53</v>
      </c>
      <c r="BH76" s="18">
        <f t="shared" si="56"/>
        <v>54</v>
      </c>
      <c r="BI76" s="18">
        <f t="shared" si="56"/>
        <v>55</v>
      </c>
      <c r="BJ76" s="18">
        <f t="shared" si="56"/>
        <v>56</v>
      </c>
      <c r="BK76" s="18">
        <f t="shared" si="56"/>
        <v>57</v>
      </c>
      <c r="BL76" s="18">
        <f t="shared" si="56"/>
        <v>58</v>
      </c>
      <c r="BM76" s="18">
        <f t="shared" si="56"/>
        <v>59</v>
      </c>
      <c r="BN76" s="18">
        <f t="shared" si="56"/>
        <v>60</v>
      </c>
      <c r="BO76" s="18">
        <f t="shared" si="56"/>
        <v>61</v>
      </c>
      <c r="BP76" s="18">
        <f t="shared" si="56"/>
        <v>62</v>
      </c>
      <c r="BQ76" s="18">
        <f t="shared" si="56"/>
        <v>63</v>
      </c>
      <c r="BR76" s="18">
        <f t="shared" si="56"/>
        <v>64</v>
      </c>
      <c r="BS76" s="18">
        <f t="shared" ref="BS76:CX76" si="57">IFERROR(IF(BS14="","",BS14),"")</f>
        <v>65</v>
      </c>
      <c r="BT76" s="18">
        <f t="shared" si="57"/>
        <v>66</v>
      </c>
      <c r="BU76" s="18">
        <f t="shared" si="57"/>
        <v>67</v>
      </c>
      <c r="BV76" s="18">
        <f t="shared" si="57"/>
        <v>68</v>
      </c>
      <c r="BW76" s="18">
        <f t="shared" si="57"/>
        <v>69</v>
      </c>
      <c r="BX76" s="18">
        <f t="shared" si="57"/>
        <v>70</v>
      </c>
      <c r="BY76" s="18">
        <f t="shared" si="57"/>
        <v>71</v>
      </c>
      <c r="BZ76" s="18">
        <f t="shared" si="57"/>
        <v>72</v>
      </c>
      <c r="CA76" s="18">
        <f t="shared" si="57"/>
        <v>73</v>
      </c>
      <c r="CB76" s="18">
        <f t="shared" si="57"/>
        <v>74</v>
      </c>
      <c r="CC76" s="18">
        <f t="shared" si="57"/>
        <v>75</v>
      </c>
      <c r="CD76" s="18">
        <f t="shared" si="57"/>
        <v>76</v>
      </c>
      <c r="CE76" s="18">
        <f t="shared" si="57"/>
        <v>77</v>
      </c>
      <c r="CF76" s="18">
        <f t="shared" si="57"/>
        <v>78</v>
      </c>
      <c r="CG76" s="18">
        <f t="shared" si="57"/>
        <v>79</v>
      </c>
      <c r="CH76" s="18">
        <f t="shared" si="57"/>
        <v>80</v>
      </c>
      <c r="CI76" s="18">
        <f t="shared" si="57"/>
        <v>81</v>
      </c>
      <c r="CJ76" s="18">
        <f t="shared" si="57"/>
        <v>82</v>
      </c>
      <c r="CK76" s="18">
        <f t="shared" si="57"/>
        <v>83</v>
      </c>
      <c r="CL76" s="18">
        <f t="shared" si="57"/>
        <v>84</v>
      </c>
      <c r="CM76" s="18">
        <f t="shared" si="57"/>
        <v>85</v>
      </c>
      <c r="CN76" s="18">
        <f t="shared" si="57"/>
        <v>86</v>
      </c>
      <c r="CO76" s="18">
        <f t="shared" si="57"/>
        <v>87</v>
      </c>
      <c r="CP76" s="18">
        <f t="shared" si="57"/>
        <v>88</v>
      </c>
      <c r="CQ76" s="18">
        <f t="shared" si="57"/>
        <v>89</v>
      </c>
      <c r="CR76" s="18">
        <f t="shared" si="57"/>
        <v>90</v>
      </c>
      <c r="CS76" s="18">
        <f t="shared" si="57"/>
        <v>91</v>
      </c>
      <c r="CT76" s="18">
        <f t="shared" si="57"/>
        <v>92</v>
      </c>
      <c r="CU76" s="18">
        <f t="shared" si="57"/>
        <v>93</v>
      </c>
      <c r="CV76" s="18">
        <f t="shared" si="57"/>
        <v>94</v>
      </c>
      <c r="CW76" s="18">
        <f t="shared" si="57"/>
        <v>95</v>
      </c>
      <c r="CX76" s="18">
        <f t="shared" si="57"/>
        <v>96</v>
      </c>
      <c r="CY76" s="18">
        <f t="shared" ref="CY76:DV76" si="58">IFERROR(IF(CY14="","",CY14),"")</f>
        <v>97</v>
      </c>
      <c r="CZ76" s="18">
        <f t="shared" si="58"/>
        <v>98</v>
      </c>
      <c r="DA76" s="18">
        <f t="shared" si="58"/>
        <v>99</v>
      </c>
      <c r="DB76" s="18">
        <f t="shared" si="58"/>
        <v>100</v>
      </c>
      <c r="DC76" s="18">
        <f t="shared" si="58"/>
        <v>101</v>
      </c>
      <c r="DD76" s="18">
        <f t="shared" si="58"/>
        <v>102</v>
      </c>
      <c r="DE76" s="18">
        <f t="shared" si="58"/>
        <v>103</v>
      </c>
      <c r="DF76" s="18">
        <f t="shared" si="58"/>
        <v>104</v>
      </c>
      <c r="DG76" s="18">
        <f t="shared" si="58"/>
        <v>105</v>
      </c>
      <c r="DH76" s="18">
        <f t="shared" si="58"/>
        <v>106</v>
      </c>
      <c r="DI76" s="18">
        <f t="shared" si="58"/>
        <v>107</v>
      </c>
      <c r="DJ76" s="18">
        <f t="shared" si="58"/>
        <v>108</v>
      </c>
      <c r="DK76" s="18">
        <f t="shared" si="58"/>
        <v>109</v>
      </c>
      <c r="DL76" s="18">
        <f t="shared" si="58"/>
        <v>110</v>
      </c>
      <c r="DM76" s="18">
        <f t="shared" si="58"/>
        <v>111</v>
      </c>
      <c r="DN76" s="18">
        <f t="shared" si="58"/>
        <v>112</v>
      </c>
      <c r="DO76" s="18">
        <f t="shared" si="58"/>
        <v>113</v>
      </c>
      <c r="DP76" s="18">
        <f t="shared" si="58"/>
        <v>114</v>
      </c>
      <c r="DQ76" s="18">
        <f t="shared" si="58"/>
        <v>115</v>
      </c>
      <c r="DR76" s="18">
        <f t="shared" si="58"/>
        <v>116</v>
      </c>
      <c r="DS76" s="18">
        <f t="shared" si="58"/>
        <v>117</v>
      </c>
      <c r="DT76" s="18">
        <f t="shared" si="58"/>
        <v>118</v>
      </c>
      <c r="DU76" s="18">
        <f t="shared" si="58"/>
        <v>119</v>
      </c>
      <c r="DV76" s="18">
        <f t="shared" si="58"/>
        <v>120</v>
      </c>
    </row>
    <row r="77" spans="2:126" ht="14.45" hidden="1" customHeight="1" outlineLevel="2" x14ac:dyDescent="0.2">
      <c r="B77" s="26"/>
      <c r="C77" s="120" t="s">
        <v>1066</v>
      </c>
      <c r="D77" s="121"/>
      <c r="E77" s="118" t="s">
        <v>1</v>
      </c>
      <c r="F77" s="119"/>
      <c r="G77" s="20">
        <f t="shared" ref="G77:AL77" si="59">G15</f>
        <v>45809</v>
      </c>
      <c r="H77" s="20">
        <f t="shared" si="59"/>
        <v>45839</v>
      </c>
      <c r="I77" s="20">
        <f t="shared" si="59"/>
        <v>45870</v>
      </c>
      <c r="J77" s="20">
        <f t="shared" si="59"/>
        <v>45901</v>
      </c>
      <c r="K77" s="20">
        <f t="shared" si="59"/>
        <v>45931</v>
      </c>
      <c r="L77" s="20">
        <f t="shared" si="59"/>
        <v>45962</v>
      </c>
      <c r="M77" s="20">
        <f t="shared" si="59"/>
        <v>45992</v>
      </c>
      <c r="N77" s="20">
        <f t="shared" si="59"/>
        <v>46023</v>
      </c>
      <c r="O77" s="20">
        <f t="shared" si="59"/>
        <v>46054</v>
      </c>
      <c r="P77" s="20">
        <f t="shared" si="59"/>
        <v>46082</v>
      </c>
      <c r="Q77" s="20">
        <f t="shared" si="59"/>
        <v>46113</v>
      </c>
      <c r="R77" s="20">
        <f t="shared" si="59"/>
        <v>46143</v>
      </c>
      <c r="S77" s="20">
        <f t="shared" si="59"/>
        <v>46174</v>
      </c>
      <c r="T77" s="20">
        <f t="shared" si="59"/>
        <v>46204</v>
      </c>
      <c r="U77" s="20">
        <f t="shared" si="59"/>
        <v>46235</v>
      </c>
      <c r="V77" s="20">
        <f t="shared" si="59"/>
        <v>46266</v>
      </c>
      <c r="W77" s="20">
        <f t="shared" si="59"/>
        <v>46296</v>
      </c>
      <c r="X77" s="20">
        <f t="shared" si="59"/>
        <v>46327</v>
      </c>
      <c r="Y77" s="20">
        <f t="shared" si="59"/>
        <v>46357</v>
      </c>
      <c r="Z77" s="20">
        <f t="shared" si="59"/>
        <v>46388</v>
      </c>
      <c r="AA77" s="20">
        <f t="shared" si="59"/>
        <v>46419</v>
      </c>
      <c r="AB77" s="20">
        <f t="shared" si="59"/>
        <v>46447</v>
      </c>
      <c r="AC77" s="20">
        <f t="shared" si="59"/>
        <v>46478</v>
      </c>
      <c r="AD77" s="20">
        <f t="shared" si="59"/>
        <v>46508</v>
      </c>
      <c r="AE77" s="20">
        <f t="shared" si="59"/>
        <v>46539</v>
      </c>
      <c r="AF77" s="20">
        <f t="shared" si="59"/>
        <v>46569</v>
      </c>
      <c r="AG77" s="20">
        <f t="shared" si="59"/>
        <v>46600</v>
      </c>
      <c r="AH77" s="20">
        <f t="shared" si="59"/>
        <v>46631</v>
      </c>
      <c r="AI77" s="20">
        <f t="shared" si="59"/>
        <v>46661</v>
      </c>
      <c r="AJ77" s="20">
        <f t="shared" si="59"/>
        <v>46692</v>
      </c>
      <c r="AK77" s="20">
        <f t="shared" si="59"/>
        <v>46722</v>
      </c>
      <c r="AL77" s="20">
        <f t="shared" si="59"/>
        <v>46753</v>
      </c>
      <c r="AM77" s="20">
        <f t="shared" ref="AM77:BR77" si="60">AM15</f>
        <v>46784</v>
      </c>
      <c r="AN77" s="20">
        <f t="shared" si="60"/>
        <v>46813</v>
      </c>
      <c r="AO77" s="20">
        <f t="shared" si="60"/>
        <v>46844</v>
      </c>
      <c r="AP77" s="20">
        <f t="shared" si="60"/>
        <v>46874</v>
      </c>
      <c r="AQ77" s="20">
        <f t="shared" si="60"/>
        <v>46905</v>
      </c>
      <c r="AR77" s="20">
        <f t="shared" si="60"/>
        <v>46935</v>
      </c>
      <c r="AS77" s="20">
        <f t="shared" si="60"/>
        <v>46966</v>
      </c>
      <c r="AT77" s="20">
        <f t="shared" si="60"/>
        <v>46997</v>
      </c>
      <c r="AU77" s="20">
        <f t="shared" si="60"/>
        <v>47027</v>
      </c>
      <c r="AV77" s="20">
        <f t="shared" si="60"/>
        <v>47058</v>
      </c>
      <c r="AW77" s="20">
        <f t="shared" si="60"/>
        <v>47088</v>
      </c>
      <c r="AX77" s="20">
        <f t="shared" si="60"/>
        <v>47119</v>
      </c>
      <c r="AY77" s="20">
        <f t="shared" si="60"/>
        <v>47150</v>
      </c>
      <c r="AZ77" s="20">
        <f t="shared" si="60"/>
        <v>47178</v>
      </c>
      <c r="BA77" s="20">
        <f t="shared" si="60"/>
        <v>47209</v>
      </c>
      <c r="BB77" s="20">
        <f t="shared" si="60"/>
        <v>47239</v>
      </c>
      <c r="BC77" s="20">
        <f t="shared" si="60"/>
        <v>47270</v>
      </c>
      <c r="BD77" s="20">
        <f t="shared" si="60"/>
        <v>47300</v>
      </c>
      <c r="BE77" s="20">
        <f t="shared" si="60"/>
        <v>47331</v>
      </c>
      <c r="BF77" s="20">
        <f t="shared" si="60"/>
        <v>47362</v>
      </c>
      <c r="BG77" s="20">
        <f t="shared" si="60"/>
        <v>47392</v>
      </c>
      <c r="BH77" s="20">
        <f t="shared" si="60"/>
        <v>47423</v>
      </c>
      <c r="BI77" s="20">
        <f t="shared" si="60"/>
        <v>47453</v>
      </c>
      <c r="BJ77" s="20">
        <f t="shared" si="60"/>
        <v>47484</v>
      </c>
      <c r="BK77" s="20">
        <f t="shared" si="60"/>
        <v>47515</v>
      </c>
      <c r="BL77" s="20">
        <f t="shared" si="60"/>
        <v>47543</v>
      </c>
      <c r="BM77" s="20">
        <f t="shared" si="60"/>
        <v>47574</v>
      </c>
      <c r="BN77" s="20">
        <f t="shared" si="60"/>
        <v>47604</v>
      </c>
      <c r="BO77" s="20">
        <f t="shared" si="60"/>
        <v>47635</v>
      </c>
      <c r="BP77" s="20">
        <f t="shared" si="60"/>
        <v>47665</v>
      </c>
      <c r="BQ77" s="20">
        <f t="shared" si="60"/>
        <v>47696</v>
      </c>
      <c r="BR77" s="20">
        <f t="shared" si="60"/>
        <v>47727</v>
      </c>
      <c r="BS77" s="20">
        <f t="shared" ref="BS77:CX77" si="61">BS15</f>
        <v>47757</v>
      </c>
      <c r="BT77" s="20">
        <f t="shared" si="61"/>
        <v>47788</v>
      </c>
      <c r="BU77" s="20">
        <f t="shared" si="61"/>
        <v>47818</v>
      </c>
      <c r="BV77" s="20">
        <f t="shared" si="61"/>
        <v>47849</v>
      </c>
      <c r="BW77" s="20">
        <f t="shared" si="61"/>
        <v>47880</v>
      </c>
      <c r="BX77" s="20">
        <f t="shared" si="61"/>
        <v>47908</v>
      </c>
      <c r="BY77" s="20">
        <f t="shared" si="61"/>
        <v>47939</v>
      </c>
      <c r="BZ77" s="20">
        <f t="shared" si="61"/>
        <v>47969</v>
      </c>
      <c r="CA77" s="20">
        <f t="shared" si="61"/>
        <v>48000</v>
      </c>
      <c r="CB77" s="20">
        <f t="shared" si="61"/>
        <v>48030</v>
      </c>
      <c r="CC77" s="20">
        <f t="shared" si="61"/>
        <v>48061</v>
      </c>
      <c r="CD77" s="20">
        <f t="shared" si="61"/>
        <v>48092</v>
      </c>
      <c r="CE77" s="20">
        <f t="shared" si="61"/>
        <v>48122</v>
      </c>
      <c r="CF77" s="20">
        <f t="shared" si="61"/>
        <v>48153</v>
      </c>
      <c r="CG77" s="20">
        <f t="shared" si="61"/>
        <v>48183</v>
      </c>
      <c r="CH77" s="20">
        <f t="shared" si="61"/>
        <v>48214</v>
      </c>
      <c r="CI77" s="20">
        <f t="shared" si="61"/>
        <v>48245</v>
      </c>
      <c r="CJ77" s="20">
        <f t="shared" si="61"/>
        <v>48274</v>
      </c>
      <c r="CK77" s="20">
        <f t="shared" si="61"/>
        <v>48305</v>
      </c>
      <c r="CL77" s="20">
        <f t="shared" si="61"/>
        <v>48335</v>
      </c>
      <c r="CM77" s="20">
        <f t="shared" si="61"/>
        <v>48366</v>
      </c>
      <c r="CN77" s="20">
        <f t="shared" si="61"/>
        <v>48396</v>
      </c>
      <c r="CO77" s="20">
        <f t="shared" si="61"/>
        <v>48427</v>
      </c>
      <c r="CP77" s="20">
        <f t="shared" si="61"/>
        <v>48458</v>
      </c>
      <c r="CQ77" s="20">
        <f t="shared" si="61"/>
        <v>48488</v>
      </c>
      <c r="CR77" s="20">
        <f t="shared" si="61"/>
        <v>48519</v>
      </c>
      <c r="CS77" s="20">
        <f t="shared" si="61"/>
        <v>48549</v>
      </c>
      <c r="CT77" s="20">
        <f t="shared" si="61"/>
        <v>48580</v>
      </c>
      <c r="CU77" s="20">
        <f t="shared" si="61"/>
        <v>48611</v>
      </c>
      <c r="CV77" s="20">
        <f t="shared" si="61"/>
        <v>48639</v>
      </c>
      <c r="CW77" s="20">
        <f t="shared" si="61"/>
        <v>48670</v>
      </c>
      <c r="CX77" s="20">
        <f t="shared" si="61"/>
        <v>48700</v>
      </c>
      <c r="CY77" s="20">
        <f t="shared" ref="CY77:DV77" si="62">CY15</f>
        <v>48731</v>
      </c>
      <c r="CZ77" s="20">
        <f t="shared" si="62"/>
        <v>48761</v>
      </c>
      <c r="DA77" s="20">
        <f t="shared" si="62"/>
        <v>48792</v>
      </c>
      <c r="DB77" s="20">
        <f t="shared" si="62"/>
        <v>48823</v>
      </c>
      <c r="DC77" s="20">
        <f t="shared" si="62"/>
        <v>48853</v>
      </c>
      <c r="DD77" s="20">
        <f t="shared" si="62"/>
        <v>48884</v>
      </c>
      <c r="DE77" s="20">
        <f t="shared" si="62"/>
        <v>48914</v>
      </c>
      <c r="DF77" s="20">
        <f t="shared" si="62"/>
        <v>48945</v>
      </c>
      <c r="DG77" s="20">
        <f t="shared" si="62"/>
        <v>48976</v>
      </c>
      <c r="DH77" s="20">
        <f t="shared" si="62"/>
        <v>49004</v>
      </c>
      <c r="DI77" s="20">
        <f t="shared" si="62"/>
        <v>49035</v>
      </c>
      <c r="DJ77" s="20">
        <f t="shared" si="62"/>
        <v>49065</v>
      </c>
      <c r="DK77" s="20">
        <f t="shared" si="62"/>
        <v>49096</v>
      </c>
      <c r="DL77" s="20">
        <f t="shared" si="62"/>
        <v>49126</v>
      </c>
      <c r="DM77" s="20">
        <f t="shared" si="62"/>
        <v>49157</v>
      </c>
      <c r="DN77" s="20">
        <f t="shared" si="62"/>
        <v>49188</v>
      </c>
      <c r="DO77" s="20">
        <f t="shared" si="62"/>
        <v>49218</v>
      </c>
      <c r="DP77" s="20">
        <f t="shared" si="62"/>
        <v>49249</v>
      </c>
      <c r="DQ77" s="20">
        <f t="shared" si="62"/>
        <v>49279</v>
      </c>
      <c r="DR77" s="20">
        <f t="shared" si="62"/>
        <v>49310</v>
      </c>
      <c r="DS77" s="20">
        <f t="shared" si="62"/>
        <v>49341</v>
      </c>
      <c r="DT77" s="20">
        <f t="shared" si="62"/>
        <v>49369</v>
      </c>
      <c r="DU77" s="20">
        <f t="shared" si="62"/>
        <v>49400</v>
      </c>
      <c r="DV77" s="20">
        <f t="shared" si="62"/>
        <v>49430</v>
      </c>
    </row>
    <row r="78" spans="2:126" s="28" customFormat="1" ht="14.45" hidden="1" customHeight="1" outlineLevel="2" x14ac:dyDescent="0.25">
      <c r="B78" s="27" t="str">
        <f>B16</f>
        <v>HOLIDAY</v>
      </c>
      <c r="C78" s="115">
        <f>SUM(G78:DV78)</f>
        <v>560875.84999999986</v>
      </c>
      <c r="D78" s="115"/>
      <c r="E78" s="116">
        <f>NPV(POWER(1+13%,1/12)-1,Resumo!G78:DV78)</f>
        <v>331452.45359279151</v>
      </c>
      <c r="F78" s="116"/>
      <c r="G78" s="7" cm="1">
        <f t="array" ref="G78">IFERROR(SUMPRODUCT((_xlfn.XLOOKUP(EDATE(G$77,-1),'Recebíveis Atuais - NeoService'!$N$6:$HF$6,'Recebíveis Atuais - NeoService'!$N$9:$HF$9):_xlfn.XLOOKUP(EDATE(G$77,-1),'Recebíveis Atuais - NeoService'!$N$6:$HF$6,'Recebíveis Atuais - NeoService'!$N$5314:$HF$5314)),N('Recebíveis Atuais - NeoService'!$K$9:$K$5314="Sim"),N('Recebíveis Atuais - NeoService'!$B$9:$B$5314=$B78)),0)*G$12</f>
        <v>3180.4700000000003</v>
      </c>
      <c r="H78" s="7" cm="1">
        <f t="array" ref="H78">IFERROR(SUMPRODUCT((_xlfn.XLOOKUP(EDATE(H$77,-1),'Recebíveis Atuais - NeoService'!$N$6:$HF$6,'Recebíveis Atuais - NeoService'!$N$9:$HF$9):_xlfn.XLOOKUP(EDATE(H$77,-1),'Recebíveis Atuais - NeoService'!$N$6:$HF$6,'Recebíveis Atuais - NeoService'!$N$5314:$HF$5314)),N('Recebíveis Atuais - NeoService'!$K$9:$K$5314="Sim"),N('Recebíveis Atuais - NeoService'!$B$9:$B$5314=$B78)),0)*H$12</f>
        <v>3180.4700000000003</v>
      </c>
      <c r="I78" s="7" cm="1">
        <f t="array" ref="I78">IFERROR(SUMPRODUCT((_xlfn.XLOOKUP(EDATE(I$77,-1),'Recebíveis Atuais - NeoService'!$N$6:$HF$6,'Recebíveis Atuais - NeoService'!$N$9:$HF$9):_xlfn.XLOOKUP(EDATE(I$77,-1),'Recebíveis Atuais - NeoService'!$N$6:$HF$6,'Recebíveis Atuais - NeoService'!$N$5314:$HF$5314)),N('Recebíveis Atuais - NeoService'!$K$9:$K$5314="Sim"),N('Recebíveis Atuais - NeoService'!$B$9:$B$5314=$B78)),0)*I$12</f>
        <v>3180.4700000000003</v>
      </c>
      <c r="J78" s="7" cm="1">
        <f t="array" ref="J78">IFERROR(SUMPRODUCT((_xlfn.XLOOKUP(EDATE(J$77,-1),'Recebíveis Atuais - NeoService'!$N$6:$HF$6,'Recebíveis Atuais - NeoService'!$N$9:$HF$9):_xlfn.XLOOKUP(EDATE(J$77,-1),'Recebíveis Atuais - NeoService'!$N$6:$HF$6,'Recebíveis Atuais - NeoService'!$N$5314:$HF$5314)),N('Recebíveis Atuais - NeoService'!$K$9:$K$5314="Sim"),N('Recebíveis Atuais - NeoService'!$B$9:$B$5314=$B78)),0)*J$12</f>
        <v>3180.4700000000003</v>
      </c>
      <c r="K78" s="7" cm="1">
        <f t="array" ref="K78">IFERROR(SUMPRODUCT((_xlfn.XLOOKUP(EDATE(K$77,-1),'Recebíveis Atuais - NeoService'!$N$6:$HF$6,'Recebíveis Atuais - NeoService'!$N$9:$HF$9):_xlfn.XLOOKUP(EDATE(K$77,-1),'Recebíveis Atuais - NeoService'!$N$6:$HF$6,'Recebíveis Atuais - NeoService'!$N$5314:$HF$5314)),N('Recebíveis Atuais - NeoService'!$K$9:$K$5314="Sim"),N('Recebíveis Atuais - NeoService'!$B$9:$B$5314=$B78)),0)*K$12</f>
        <v>3180.4700000000003</v>
      </c>
      <c r="L78" s="7" cm="1">
        <f t="array" ref="L78">IFERROR(SUMPRODUCT((_xlfn.XLOOKUP(EDATE(L$77,-1),'Recebíveis Atuais - NeoService'!$N$6:$HF$6,'Recebíveis Atuais - NeoService'!$N$9:$HF$9):_xlfn.XLOOKUP(EDATE(L$77,-1),'Recebíveis Atuais - NeoService'!$N$6:$HF$6,'Recebíveis Atuais - NeoService'!$N$5314:$HF$5314)),N('Recebíveis Atuais - NeoService'!$K$9:$K$5314="Sim"),N('Recebíveis Atuais - NeoService'!$B$9:$B$5314=$B78)),0)*L$12</f>
        <v>2868.81</v>
      </c>
      <c r="M78" s="7" cm="1">
        <f t="array" ref="M78">IFERROR(SUMPRODUCT((_xlfn.XLOOKUP(EDATE(M$77,-1),'Recebíveis Atuais - NeoService'!$N$6:$HF$6,'Recebíveis Atuais - NeoService'!$N$9:$HF$9):_xlfn.XLOOKUP(EDATE(M$77,-1),'Recebíveis Atuais - NeoService'!$N$6:$HF$6,'Recebíveis Atuais - NeoService'!$N$5314:$HF$5314)),N('Recebíveis Atuais - NeoService'!$K$9:$K$5314="Sim"),N('Recebíveis Atuais - NeoService'!$B$9:$B$5314=$B78)),0)*M$12</f>
        <v>2868.81</v>
      </c>
      <c r="N78" s="7" cm="1">
        <f t="array" ref="N78">IFERROR(SUMPRODUCT((_xlfn.XLOOKUP(EDATE(N$77,-1),'Recebíveis Atuais - NeoService'!$N$6:$HF$6,'Recebíveis Atuais - NeoService'!$N$9:$HF$9):_xlfn.XLOOKUP(EDATE(N$77,-1),'Recebíveis Atuais - NeoService'!$N$6:$HF$6,'Recebíveis Atuais - NeoService'!$N$5314:$HF$5314)),N('Recebíveis Atuais - NeoService'!$K$9:$K$5314="Sim"),N('Recebíveis Atuais - NeoService'!$B$9:$B$5314=$B78)),0)*N$12</f>
        <v>28199.91</v>
      </c>
      <c r="O78" s="7" cm="1">
        <f t="array" ref="O78">IFERROR(SUMPRODUCT((_xlfn.XLOOKUP(EDATE(O$77,-1),'Recebíveis Atuais - NeoService'!$N$6:$HF$6,'Recebíveis Atuais - NeoService'!$N$9:$HF$9):_xlfn.XLOOKUP(EDATE(O$77,-1),'Recebíveis Atuais - NeoService'!$N$6:$HF$6,'Recebíveis Atuais - NeoService'!$N$5314:$HF$5314)),N('Recebíveis Atuais - NeoService'!$K$9:$K$5314="Sim"),N('Recebíveis Atuais - NeoService'!$B$9:$B$5314=$B78)),0)*O$12</f>
        <v>2904.31</v>
      </c>
      <c r="P78" s="7" cm="1">
        <f t="array" ref="P78">IFERROR(SUMPRODUCT((_xlfn.XLOOKUP(EDATE(P$77,-1),'Recebíveis Atuais - NeoService'!$N$6:$HF$6,'Recebíveis Atuais - NeoService'!$N$9:$HF$9):_xlfn.XLOOKUP(EDATE(P$77,-1),'Recebíveis Atuais - NeoService'!$N$6:$HF$6,'Recebíveis Atuais - NeoService'!$N$5314:$HF$5314)),N('Recebíveis Atuais - NeoService'!$K$9:$K$5314="Sim"),N('Recebíveis Atuais - NeoService'!$B$9:$B$5314=$B78)),0)*P$12</f>
        <v>2904.31</v>
      </c>
      <c r="Q78" s="7" cm="1">
        <f t="array" ref="Q78">IFERROR(SUMPRODUCT((_xlfn.XLOOKUP(EDATE(Q$77,-1),'Recebíveis Atuais - NeoService'!$N$6:$HF$6,'Recebíveis Atuais - NeoService'!$N$9:$HF$9):_xlfn.XLOOKUP(EDATE(Q$77,-1),'Recebíveis Atuais - NeoService'!$N$6:$HF$6,'Recebíveis Atuais - NeoService'!$N$5314:$HF$5314)),N('Recebíveis Atuais - NeoService'!$K$9:$K$5314="Sim"),N('Recebíveis Atuais - NeoService'!$B$9:$B$5314=$B78)),0)*Q$12</f>
        <v>2904.31</v>
      </c>
      <c r="R78" s="7" cm="1">
        <f t="array" ref="R78">IFERROR(SUMPRODUCT((_xlfn.XLOOKUP(EDATE(R$77,-1),'Recebíveis Atuais - NeoService'!$N$6:$HF$6,'Recebíveis Atuais - NeoService'!$N$9:$HF$9):_xlfn.XLOOKUP(EDATE(R$77,-1),'Recebíveis Atuais - NeoService'!$N$6:$HF$6,'Recebíveis Atuais - NeoService'!$N$5314:$HF$5314)),N('Recebíveis Atuais - NeoService'!$K$9:$K$5314="Sim"),N('Recebíveis Atuais - NeoService'!$B$9:$B$5314=$B78)),0)*R$12</f>
        <v>2904.31</v>
      </c>
      <c r="S78" s="7" cm="1">
        <f t="array" ref="S78">IFERROR(SUMPRODUCT((_xlfn.XLOOKUP(EDATE(S$77,-1),'Recebíveis Atuais - NeoService'!$N$6:$HF$6,'Recebíveis Atuais - NeoService'!$N$9:$HF$9):_xlfn.XLOOKUP(EDATE(S$77,-1),'Recebíveis Atuais - NeoService'!$N$6:$HF$6,'Recebíveis Atuais - NeoService'!$N$5314:$HF$5314)),N('Recebíveis Atuais - NeoService'!$K$9:$K$5314="Sim"),N('Recebíveis Atuais - NeoService'!$B$9:$B$5314=$B78)),0)*S$12</f>
        <v>2904.31</v>
      </c>
      <c r="T78" s="7" cm="1">
        <f t="array" ref="T78">IFERROR(SUMPRODUCT((_xlfn.XLOOKUP(EDATE(T$77,-1),'Recebíveis Atuais - NeoService'!$N$6:$HF$6,'Recebíveis Atuais - NeoService'!$N$9:$HF$9):_xlfn.XLOOKUP(EDATE(T$77,-1),'Recebíveis Atuais - NeoService'!$N$6:$HF$6,'Recebíveis Atuais - NeoService'!$N$5314:$HF$5314)),N('Recebíveis Atuais - NeoService'!$K$9:$K$5314="Sim"),N('Recebíveis Atuais - NeoService'!$B$9:$B$5314=$B78)),0)*T$12</f>
        <v>2904.31</v>
      </c>
      <c r="U78" s="7" cm="1">
        <f t="array" ref="U78">IFERROR(SUMPRODUCT((_xlfn.XLOOKUP(EDATE(U$77,-1),'Recebíveis Atuais - NeoService'!$N$6:$HF$6,'Recebíveis Atuais - NeoService'!$N$9:$HF$9):_xlfn.XLOOKUP(EDATE(U$77,-1),'Recebíveis Atuais - NeoService'!$N$6:$HF$6,'Recebíveis Atuais - NeoService'!$N$5314:$HF$5314)),N('Recebíveis Atuais - NeoService'!$K$9:$K$5314="Sim"),N('Recebíveis Atuais - NeoService'!$B$9:$B$5314=$B78)),0)*U$12</f>
        <v>2904.31</v>
      </c>
      <c r="V78" s="7" cm="1">
        <f t="array" ref="V78">IFERROR(SUMPRODUCT((_xlfn.XLOOKUP(EDATE(V$77,-1),'Recebíveis Atuais - NeoService'!$N$6:$HF$6,'Recebíveis Atuais - NeoService'!$N$9:$HF$9):_xlfn.XLOOKUP(EDATE(V$77,-1),'Recebíveis Atuais - NeoService'!$N$6:$HF$6,'Recebíveis Atuais - NeoService'!$N$5314:$HF$5314)),N('Recebíveis Atuais - NeoService'!$K$9:$K$5314="Sim"),N('Recebíveis Atuais - NeoService'!$B$9:$B$5314=$B78)),0)*V$12</f>
        <v>2904.31</v>
      </c>
      <c r="W78" s="7" cm="1">
        <f t="array" ref="W78">IFERROR(SUMPRODUCT((_xlfn.XLOOKUP(EDATE(W$77,-1),'Recebíveis Atuais - NeoService'!$N$6:$HF$6,'Recebíveis Atuais - NeoService'!$N$9:$HF$9):_xlfn.XLOOKUP(EDATE(W$77,-1),'Recebíveis Atuais - NeoService'!$N$6:$HF$6,'Recebíveis Atuais - NeoService'!$N$5314:$HF$5314)),N('Recebíveis Atuais - NeoService'!$K$9:$K$5314="Sim"),N('Recebíveis Atuais - NeoService'!$B$9:$B$5314=$B78)),0)*W$12</f>
        <v>2904.31</v>
      </c>
      <c r="X78" s="7" cm="1">
        <f t="array" ref="X78">IFERROR(SUMPRODUCT((_xlfn.XLOOKUP(EDATE(X$77,-1),'Recebíveis Atuais - NeoService'!$N$6:$HF$6,'Recebíveis Atuais - NeoService'!$N$9:$HF$9):_xlfn.XLOOKUP(EDATE(X$77,-1),'Recebíveis Atuais - NeoService'!$N$6:$HF$6,'Recebíveis Atuais - NeoService'!$N$5314:$HF$5314)),N('Recebíveis Atuais - NeoService'!$K$9:$K$5314="Sim"),N('Recebíveis Atuais - NeoService'!$B$9:$B$5314=$B78)),0)*X$12</f>
        <v>2904.31</v>
      </c>
      <c r="Y78" s="7" cm="1">
        <f t="array" ref="Y78">IFERROR(SUMPRODUCT((_xlfn.XLOOKUP(EDATE(Y$77,-1),'Recebíveis Atuais - NeoService'!$N$6:$HF$6,'Recebíveis Atuais - NeoService'!$N$9:$HF$9):_xlfn.XLOOKUP(EDATE(Y$77,-1),'Recebíveis Atuais - NeoService'!$N$6:$HF$6,'Recebíveis Atuais - NeoService'!$N$5314:$HF$5314)),N('Recebíveis Atuais - NeoService'!$K$9:$K$5314="Sim"),N('Recebíveis Atuais - NeoService'!$B$9:$B$5314=$B78)),0)*Y$12</f>
        <v>2904.31</v>
      </c>
      <c r="Z78" s="7" cm="1">
        <f t="array" ref="Z78">IFERROR(SUMPRODUCT((_xlfn.XLOOKUP(EDATE(Z$77,-1),'Recebíveis Atuais - NeoService'!$N$6:$HF$6,'Recebíveis Atuais - NeoService'!$N$9:$HF$9):_xlfn.XLOOKUP(EDATE(Z$77,-1),'Recebíveis Atuais - NeoService'!$N$6:$HF$6,'Recebíveis Atuais - NeoService'!$N$5314:$HF$5314)),N('Recebíveis Atuais - NeoService'!$K$9:$K$5314="Sim"),N('Recebíveis Atuais - NeoService'!$B$9:$B$5314=$B78)),0)*Z$12</f>
        <v>28235.41</v>
      </c>
      <c r="AA78" s="7" cm="1">
        <f t="array" ref="AA78">IFERROR(SUMPRODUCT((_xlfn.XLOOKUP(EDATE(AA$77,-1),'Recebíveis Atuais - NeoService'!$N$6:$HF$6,'Recebíveis Atuais - NeoService'!$N$9:$HF$9):_xlfn.XLOOKUP(EDATE(AA$77,-1),'Recebíveis Atuais - NeoService'!$N$6:$HF$6,'Recebíveis Atuais - NeoService'!$N$5314:$HF$5314)),N('Recebíveis Atuais - NeoService'!$K$9:$K$5314="Sim"),N('Recebíveis Atuais - NeoService'!$B$9:$B$5314=$B78)),0)*AA$12</f>
        <v>2941.42</v>
      </c>
      <c r="AB78" s="7" cm="1">
        <f t="array" ref="AB78">IFERROR(SUMPRODUCT((_xlfn.XLOOKUP(EDATE(AB$77,-1),'Recebíveis Atuais - NeoService'!$N$6:$HF$6,'Recebíveis Atuais - NeoService'!$N$9:$HF$9):_xlfn.XLOOKUP(EDATE(AB$77,-1),'Recebíveis Atuais - NeoService'!$N$6:$HF$6,'Recebíveis Atuais - NeoService'!$N$5314:$HF$5314)),N('Recebíveis Atuais - NeoService'!$K$9:$K$5314="Sim"),N('Recebíveis Atuais - NeoService'!$B$9:$B$5314=$B78)),0)*AB$12</f>
        <v>2941.42</v>
      </c>
      <c r="AC78" s="7" cm="1">
        <f t="array" ref="AC78">IFERROR(SUMPRODUCT((_xlfn.XLOOKUP(EDATE(AC$77,-1),'Recebíveis Atuais - NeoService'!$N$6:$HF$6,'Recebíveis Atuais - NeoService'!$N$9:$HF$9):_xlfn.XLOOKUP(EDATE(AC$77,-1),'Recebíveis Atuais - NeoService'!$N$6:$HF$6,'Recebíveis Atuais - NeoService'!$N$5314:$HF$5314)),N('Recebíveis Atuais - NeoService'!$K$9:$K$5314="Sim"),N('Recebíveis Atuais - NeoService'!$B$9:$B$5314=$B78)),0)*AC$12</f>
        <v>2941.42</v>
      </c>
      <c r="AD78" s="7" cm="1">
        <f t="array" ref="AD78">IFERROR(SUMPRODUCT((_xlfn.XLOOKUP(EDATE(AD$77,-1),'Recebíveis Atuais - NeoService'!$N$6:$HF$6,'Recebíveis Atuais - NeoService'!$N$9:$HF$9):_xlfn.XLOOKUP(EDATE(AD$77,-1),'Recebíveis Atuais - NeoService'!$N$6:$HF$6,'Recebíveis Atuais - NeoService'!$N$5314:$HF$5314)),N('Recebíveis Atuais - NeoService'!$K$9:$K$5314="Sim"),N('Recebíveis Atuais - NeoService'!$B$9:$B$5314=$B78)),0)*AD$12</f>
        <v>2941.42</v>
      </c>
      <c r="AE78" s="7" cm="1">
        <f t="array" ref="AE78">IFERROR(SUMPRODUCT((_xlfn.XLOOKUP(EDATE(AE$77,-1),'Recebíveis Atuais - NeoService'!$N$6:$HF$6,'Recebíveis Atuais - NeoService'!$N$9:$HF$9):_xlfn.XLOOKUP(EDATE(AE$77,-1),'Recebíveis Atuais - NeoService'!$N$6:$HF$6,'Recebíveis Atuais - NeoService'!$N$5314:$HF$5314)),N('Recebíveis Atuais - NeoService'!$K$9:$K$5314="Sim"),N('Recebíveis Atuais - NeoService'!$B$9:$B$5314=$B78)),0)*AE$12</f>
        <v>2941.42</v>
      </c>
      <c r="AF78" s="7" cm="1">
        <f t="array" ref="AF78">IFERROR(SUMPRODUCT((_xlfn.XLOOKUP(EDATE(AF$77,-1),'Recebíveis Atuais - NeoService'!$N$6:$HF$6,'Recebíveis Atuais - NeoService'!$N$9:$HF$9):_xlfn.XLOOKUP(EDATE(AF$77,-1),'Recebíveis Atuais - NeoService'!$N$6:$HF$6,'Recebíveis Atuais - NeoService'!$N$5314:$HF$5314)),N('Recebíveis Atuais - NeoService'!$K$9:$K$5314="Sim"),N('Recebíveis Atuais - NeoService'!$B$9:$B$5314=$B78)),0)*AF$12</f>
        <v>2941.42</v>
      </c>
      <c r="AG78" s="7" cm="1">
        <f t="array" ref="AG78">IFERROR(SUMPRODUCT((_xlfn.XLOOKUP(EDATE(AG$77,-1),'Recebíveis Atuais - NeoService'!$N$6:$HF$6,'Recebíveis Atuais - NeoService'!$N$9:$HF$9):_xlfn.XLOOKUP(EDATE(AG$77,-1),'Recebíveis Atuais - NeoService'!$N$6:$HF$6,'Recebíveis Atuais - NeoService'!$N$5314:$HF$5314)),N('Recebíveis Atuais - NeoService'!$K$9:$K$5314="Sim"),N('Recebíveis Atuais - NeoService'!$B$9:$B$5314=$B78)),0)*AG$12</f>
        <v>2941.42</v>
      </c>
      <c r="AH78" s="7" cm="1">
        <f t="array" ref="AH78">IFERROR(SUMPRODUCT((_xlfn.XLOOKUP(EDATE(AH$77,-1),'Recebíveis Atuais - NeoService'!$N$6:$HF$6,'Recebíveis Atuais - NeoService'!$N$9:$HF$9):_xlfn.XLOOKUP(EDATE(AH$77,-1),'Recebíveis Atuais - NeoService'!$N$6:$HF$6,'Recebíveis Atuais - NeoService'!$N$5314:$HF$5314)),N('Recebíveis Atuais - NeoService'!$K$9:$K$5314="Sim"),N('Recebíveis Atuais - NeoService'!$B$9:$B$5314=$B78)),0)*AH$12</f>
        <v>2941.42</v>
      </c>
      <c r="AI78" s="7" cm="1">
        <f t="array" ref="AI78">IFERROR(SUMPRODUCT((_xlfn.XLOOKUP(EDATE(AI$77,-1),'Recebíveis Atuais - NeoService'!$N$6:$HF$6,'Recebíveis Atuais - NeoService'!$N$9:$HF$9):_xlfn.XLOOKUP(EDATE(AI$77,-1),'Recebíveis Atuais - NeoService'!$N$6:$HF$6,'Recebíveis Atuais - NeoService'!$N$5314:$HF$5314)),N('Recebíveis Atuais - NeoService'!$K$9:$K$5314="Sim"),N('Recebíveis Atuais - NeoService'!$B$9:$B$5314=$B78)),0)*AI$12</f>
        <v>2941.42</v>
      </c>
      <c r="AJ78" s="7" cm="1">
        <f t="array" ref="AJ78">IFERROR(SUMPRODUCT((_xlfn.XLOOKUP(EDATE(AJ$77,-1),'Recebíveis Atuais - NeoService'!$N$6:$HF$6,'Recebíveis Atuais - NeoService'!$N$9:$HF$9):_xlfn.XLOOKUP(EDATE(AJ$77,-1),'Recebíveis Atuais - NeoService'!$N$6:$HF$6,'Recebíveis Atuais - NeoService'!$N$5314:$HF$5314)),N('Recebíveis Atuais - NeoService'!$K$9:$K$5314="Sim"),N('Recebíveis Atuais - NeoService'!$B$9:$B$5314=$B78)),0)*AJ$12</f>
        <v>2941.42</v>
      </c>
      <c r="AK78" s="7" cm="1">
        <f t="array" ref="AK78">IFERROR(SUMPRODUCT((_xlfn.XLOOKUP(EDATE(AK$77,-1),'Recebíveis Atuais - NeoService'!$N$6:$HF$6,'Recebíveis Atuais - NeoService'!$N$9:$HF$9):_xlfn.XLOOKUP(EDATE(AK$77,-1),'Recebíveis Atuais - NeoService'!$N$6:$HF$6,'Recebíveis Atuais - NeoService'!$N$5314:$HF$5314)),N('Recebíveis Atuais - NeoService'!$K$9:$K$5314="Sim"),N('Recebíveis Atuais - NeoService'!$B$9:$B$5314=$B78)),0)*AK$12</f>
        <v>2941.42</v>
      </c>
      <c r="AL78" s="7" cm="1">
        <f t="array" ref="AL78">IFERROR(SUMPRODUCT((_xlfn.XLOOKUP(EDATE(AL$77,-1),'Recebíveis Atuais - NeoService'!$N$6:$HF$6,'Recebíveis Atuais - NeoService'!$N$9:$HF$9):_xlfn.XLOOKUP(EDATE(AL$77,-1),'Recebíveis Atuais - NeoService'!$N$6:$HF$6,'Recebíveis Atuais - NeoService'!$N$5314:$HF$5314)),N('Recebíveis Atuais - NeoService'!$K$9:$K$5314="Sim"),N('Recebíveis Atuais - NeoService'!$B$9:$B$5314=$B78)),0)*AL$12</f>
        <v>28272.52</v>
      </c>
      <c r="AM78" s="7" cm="1">
        <f t="array" ref="AM78">IFERROR(SUMPRODUCT((_xlfn.XLOOKUP(EDATE(AM$77,-1),'Recebíveis Atuais - NeoService'!$N$6:$HF$6,'Recebíveis Atuais - NeoService'!$N$9:$HF$9):_xlfn.XLOOKUP(EDATE(AM$77,-1),'Recebíveis Atuais - NeoService'!$N$6:$HF$6,'Recebíveis Atuais - NeoService'!$N$5314:$HF$5314)),N('Recebíveis Atuais - NeoService'!$K$9:$K$5314="Sim"),N('Recebíveis Atuais - NeoService'!$B$9:$B$5314=$B78)),0)*AM$12</f>
        <v>2983.23</v>
      </c>
      <c r="AN78" s="7" cm="1">
        <f t="array" ref="AN78">IFERROR(SUMPRODUCT((_xlfn.XLOOKUP(EDATE(AN$77,-1),'Recebíveis Atuais - NeoService'!$N$6:$HF$6,'Recebíveis Atuais - NeoService'!$N$9:$HF$9):_xlfn.XLOOKUP(EDATE(AN$77,-1),'Recebíveis Atuais - NeoService'!$N$6:$HF$6,'Recebíveis Atuais - NeoService'!$N$5314:$HF$5314)),N('Recebíveis Atuais - NeoService'!$K$9:$K$5314="Sim"),N('Recebíveis Atuais - NeoService'!$B$9:$B$5314=$B78)),0)*AN$12</f>
        <v>2983.23</v>
      </c>
      <c r="AO78" s="7" cm="1">
        <f t="array" ref="AO78">IFERROR(SUMPRODUCT((_xlfn.XLOOKUP(EDATE(AO$77,-1),'Recebíveis Atuais - NeoService'!$N$6:$HF$6,'Recebíveis Atuais - NeoService'!$N$9:$HF$9):_xlfn.XLOOKUP(EDATE(AO$77,-1),'Recebíveis Atuais - NeoService'!$N$6:$HF$6,'Recebíveis Atuais - NeoService'!$N$5314:$HF$5314)),N('Recebíveis Atuais - NeoService'!$K$9:$K$5314="Sim"),N('Recebíveis Atuais - NeoService'!$B$9:$B$5314=$B78)),0)*AO$12</f>
        <v>2983.23</v>
      </c>
      <c r="AP78" s="7" cm="1">
        <f t="array" ref="AP78">IFERROR(SUMPRODUCT((_xlfn.XLOOKUP(EDATE(AP$77,-1),'Recebíveis Atuais - NeoService'!$N$6:$HF$6,'Recebíveis Atuais - NeoService'!$N$9:$HF$9):_xlfn.XLOOKUP(EDATE(AP$77,-1),'Recebíveis Atuais - NeoService'!$N$6:$HF$6,'Recebíveis Atuais - NeoService'!$N$5314:$HF$5314)),N('Recebíveis Atuais - NeoService'!$K$9:$K$5314="Sim"),N('Recebíveis Atuais - NeoService'!$B$9:$B$5314=$B78)),0)*AP$12</f>
        <v>2983.23</v>
      </c>
      <c r="AQ78" s="7" cm="1">
        <f t="array" ref="AQ78">IFERROR(SUMPRODUCT((_xlfn.XLOOKUP(EDATE(AQ$77,-1),'Recebíveis Atuais - NeoService'!$N$6:$HF$6,'Recebíveis Atuais - NeoService'!$N$9:$HF$9):_xlfn.XLOOKUP(EDATE(AQ$77,-1),'Recebíveis Atuais - NeoService'!$N$6:$HF$6,'Recebíveis Atuais - NeoService'!$N$5314:$HF$5314)),N('Recebíveis Atuais - NeoService'!$K$9:$K$5314="Sim"),N('Recebíveis Atuais - NeoService'!$B$9:$B$5314=$B78)),0)*AQ$12</f>
        <v>2983.23</v>
      </c>
      <c r="AR78" s="7" cm="1">
        <f t="array" ref="AR78">IFERROR(SUMPRODUCT((_xlfn.XLOOKUP(EDATE(AR$77,-1),'Recebíveis Atuais - NeoService'!$N$6:$HF$6,'Recebíveis Atuais - NeoService'!$N$9:$HF$9):_xlfn.XLOOKUP(EDATE(AR$77,-1),'Recebíveis Atuais - NeoService'!$N$6:$HF$6,'Recebíveis Atuais - NeoService'!$N$5314:$HF$5314)),N('Recebíveis Atuais - NeoService'!$K$9:$K$5314="Sim"),N('Recebíveis Atuais - NeoService'!$B$9:$B$5314=$B78)),0)*AR$12</f>
        <v>2983.23</v>
      </c>
      <c r="AS78" s="7" cm="1">
        <f t="array" ref="AS78">IFERROR(SUMPRODUCT((_xlfn.XLOOKUP(EDATE(AS$77,-1),'Recebíveis Atuais - NeoService'!$N$6:$HF$6,'Recebíveis Atuais - NeoService'!$N$9:$HF$9):_xlfn.XLOOKUP(EDATE(AS$77,-1),'Recebíveis Atuais - NeoService'!$N$6:$HF$6,'Recebíveis Atuais - NeoService'!$N$5314:$HF$5314)),N('Recebíveis Atuais - NeoService'!$K$9:$K$5314="Sim"),N('Recebíveis Atuais - NeoService'!$B$9:$B$5314=$B78)),0)*AS$12</f>
        <v>2983.23</v>
      </c>
      <c r="AT78" s="7" cm="1">
        <f t="array" ref="AT78">IFERROR(SUMPRODUCT((_xlfn.XLOOKUP(EDATE(AT$77,-1),'Recebíveis Atuais - NeoService'!$N$6:$HF$6,'Recebíveis Atuais - NeoService'!$N$9:$HF$9):_xlfn.XLOOKUP(EDATE(AT$77,-1),'Recebíveis Atuais - NeoService'!$N$6:$HF$6,'Recebíveis Atuais - NeoService'!$N$5314:$HF$5314)),N('Recebíveis Atuais - NeoService'!$K$9:$K$5314="Sim"),N('Recebíveis Atuais - NeoService'!$B$9:$B$5314=$B78)),0)*AT$12</f>
        <v>2983.23</v>
      </c>
      <c r="AU78" s="7" cm="1">
        <f t="array" ref="AU78">IFERROR(SUMPRODUCT((_xlfn.XLOOKUP(EDATE(AU$77,-1),'Recebíveis Atuais - NeoService'!$N$6:$HF$6,'Recebíveis Atuais - NeoService'!$N$9:$HF$9):_xlfn.XLOOKUP(EDATE(AU$77,-1),'Recebíveis Atuais - NeoService'!$N$6:$HF$6,'Recebíveis Atuais - NeoService'!$N$5314:$HF$5314)),N('Recebíveis Atuais - NeoService'!$K$9:$K$5314="Sim"),N('Recebíveis Atuais - NeoService'!$B$9:$B$5314=$B78)),0)*AU$12</f>
        <v>2983.23</v>
      </c>
      <c r="AV78" s="7" cm="1">
        <f t="array" ref="AV78">IFERROR(SUMPRODUCT((_xlfn.XLOOKUP(EDATE(AV$77,-1),'Recebíveis Atuais - NeoService'!$N$6:$HF$6,'Recebíveis Atuais - NeoService'!$N$9:$HF$9):_xlfn.XLOOKUP(EDATE(AV$77,-1),'Recebíveis Atuais - NeoService'!$N$6:$HF$6,'Recebíveis Atuais - NeoService'!$N$5314:$HF$5314)),N('Recebíveis Atuais - NeoService'!$K$9:$K$5314="Sim"),N('Recebíveis Atuais - NeoService'!$B$9:$B$5314=$B78)),0)*AV$12</f>
        <v>2983.23</v>
      </c>
      <c r="AW78" s="7" cm="1">
        <f t="array" ref="AW78">IFERROR(SUMPRODUCT((_xlfn.XLOOKUP(EDATE(AW$77,-1),'Recebíveis Atuais - NeoService'!$N$6:$HF$6,'Recebíveis Atuais - NeoService'!$N$9:$HF$9):_xlfn.XLOOKUP(EDATE(AW$77,-1),'Recebíveis Atuais - NeoService'!$N$6:$HF$6,'Recebíveis Atuais - NeoService'!$N$5314:$HF$5314)),N('Recebíveis Atuais - NeoService'!$K$9:$K$5314="Sim"),N('Recebíveis Atuais - NeoService'!$B$9:$B$5314=$B78)),0)*AW$12</f>
        <v>2983.23</v>
      </c>
      <c r="AX78" s="7" cm="1">
        <f t="array" ref="AX78">IFERROR(SUMPRODUCT((_xlfn.XLOOKUP(EDATE(AX$77,-1),'Recebíveis Atuais - NeoService'!$N$6:$HF$6,'Recebíveis Atuais - NeoService'!$N$9:$HF$9):_xlfn.XLOOKUP(EDATE(AX$77,-1),'Recebíveis Atuais - NeoService'!$N$6:$HF$6,'Recebíveis Atuais - NeoService'!$N$5314:$HF$5314)),N('Recebíveis Atuais - NeoService'!$K$9:$K$5314="Sim"),N('Recebíveis Atuais - NeoService'!$B$9:$B$5314=$B78)),0)*AX$12</f>
        <v>28314.33</v>
      </c>
      <c r="AY78" s="7" cm="1">
        <f t="array" ref="AY78">IFERROR(SUMPRODUCT((_xlfn.XLOOKUP(EDATE(AY$77,-1),'Recebíveis Atuais - NeoService'!$N$6:$HF$6,'Recebíveis Atuais - NeoService'!$N$9:$HF$9):_xlfn.XLOOKUP(EDATE(AY$77,-1),'Recebíveis Atuais - NeoService'!$N$6:$HF$6,'Recebíveis Atuais - NeoService'!$N$5314:$HF$5314)),N('Recebíveis Atuais - NeoService'!$K$9:$K$5314="Sim"),N('Recebíveis Atuais - NeoService'!$B$9:$B$5314=$B78)),0)*AY$12</f>
        <v>3030.35</v>
      </c>
      <c r="AZ78" s="7" cm="1">
        <f t="array" ref="AZ78">IFERROR(SUMPRODUCT((_xlfn.XLOOKUP(EDATE(AZ$77,-1),'Recebíveis Atuais - NeoService'!$N$6:$HF$6,'Recebíveis Atuais - NeoService'!$N$9:$HF$9):_xlfn.XLOOKUP(EDATE(AZ$77,-1),'Recebíveis Atuais - NeoService'!$N$6:$HF$6,'Recebíveis Atuais - NeoService'!$N$5314:$HF$5314)),N('Recebíveis Atuais - NeoService'!$K$9:$K$5314="Sim"),N('Recebíveis Atuais - NeoService'!$B$9:$B$5314=$B78)),0)*AZ$12</f>
        <v>3030.35</v>
      </c>
      <c r="BA78" s="7" cm="1">
        <f t="array" ref="BA78">IFERROR(SUMPRODUCT((_xlfn.XLOOKUP(EDATE(BA$77,-1),'Recebíveis Atuais - NeoService'!$N$6:$HF$6,'Recebíveis Atuais - NeoService'!$N$9:$HF$9):_xlfn.XLOOKUP(EDATE(BA$77,-1),'Recebíveis Atuais - NeoService'!$N$6:$HF$6,'Recebíveis Atuais - NeoService'!$N$5314:$HF$5314)),N('Recebíveis Atuais - NeoService'!$K$9:$K$5314="Sim"),N('Recebíveis Atuais - NeoService'!$B$9:$B$5314=$B78)),0)*BA$12</f>
        <v>3030.35</v>
      </c>
      <c r="BB78" s="7" cm="1">
        <f t="array" ref="BB78">IFERROR(SUMPRODUCT((_xlfn.XLOOKUP(EDATE(BB$77,-1),'Recebíveis Atuais - NeoService'!$N$6:$HF$6,'Recebíveis Atuais - NeoService'!$N$9:$HF$9):_xlfn.XLOOKUP(EDATE(BB$77,-1),'Recebíveis Atuais - NeoService'!$N$6:$HF$6,'Recebíveis Atuais - NeoService'!$N$5314:$HF$5314)),N('Recebíveis Atuais - NeoService'!$K$9:$K$5314="Sim"),N('Recebíveis Atuais - NeoService'!$B$9:$B$5314=$B78)),0)*BB$12</f>
        <v>3030.35</v>
      </c>
      <c r="BC78" s="7" cm="1">
        <f t="array" ref="BC78">IFERROR(SUMPRODUCT((_xlfn.XLOOKUP(EDATE(BC$77,-1),'Recebíveis Atuais - NeoService'!$N$6:$HF$6,'Recebíveis Atuais - NeoService'!$N$9:$HF$9):_xlfn.XLOOKUP(EDATE(BC$77,-1),'Recebíveis Atuais - NeoService'!$N$6:$HF$6,'Recebíveis Atuais - NeoService'!$N$5314:$HF$5314)),N('Recebíveis Atuais - NeoService'!$K$9:$K$5314="Sim"),N('Recebíveis Atuais - NeoService'!$B$9:$B$5314=$B78)),0)*BC$12</f>
        <v>3030.35</v>
      </c>
      <c r="BD78" s="7" cm="1">
        <f t="array" ref="BD78">IFERROR(SUMPRODUCT((_xlfn.XLOOKUP(EDATE(BD$77,-1),'Recebíveis Atuais - NeoService'!$N$6:$HF$6,'Recebíveis Atuais - NeoService'!$N$9:$HF$9):_xlfn.XLOOKUP(EDATE(BD$77,-1),'Recebíveis Atuais - NeoService'!$N$6:$HF$6,'Recebíveis Atuais - NeoService'!$N$5314:$HF$5314)),N('Recebíveis Atuais - NeoService'!$K$9:$K$5314="Sim"),N('Recebíveis Atuais - NeoService'!$B$9:$B$5314=$B78)),0)*BD$12</f>
        <v>3030.35</v>
      </c>
      <c r="BE78" s="7" cm="1">
        <f t="array" ref="BE78">IFERROR(SUMPRODUCT((_xlfn.XLOOKUP(EDATE(BE$77,-1),'Recebíveis Atuais - NeoService'!$N$6:$HF$6,'Recebíveis Atuais - NeoService'!$N$9:$HF$9):_xlfn.XLOOKUP(EDATE(BE$77,-1),'Recebíveis Atuais - NeoService'!$N$6:$HF$6,'Recebíveis Atuais - NeoService'!$N$5314:$HF$5314)),N('Recebíveis Atuais - NeoService'!$K$9:$K$5314="Sim"),N('Recebíveis Atuais - NeoService'!$B$9:$B$5314=$B78)),0)*BE$12</f>
        <v>3030.35</v>
      </c>
      <c r="BF78" s="7" cm="1">
        <f t="array" ref="BF78">IFERROR(SUMPRODUCT((_xlfn.XLOOKUP(EDATE(BF$77,-1),'Recebíveis Atuais - NeoService'!$N$6:$HF$6,'Recebíveis Atuais - NeoService'!$N$9:$HF$9):_xlfn.XLOOKUP(EDATE(BF$77,-1),'Recebíveis Atuais - NeoService'!$N$6:$HF$6,'Recebíveis Atuais - NeoService'!$N$5314:$HF$5314)),N('Recebíveis Atuais - NeoService'!$K$9:$K$5314="Sim"),N('Recebíveis Atuais - NeoService'!$B$9:$B$5314=$B78)),0)*BF$12</f>
        <v>2709.99</v>
      </c>
      <c r="BG78" s="7" cm="1">
        <f t="array" ref="BG78">IFERROR(SUMPRODUCT((_xlfn.XLOOKUP(EDATE(BG$77,-1),'Recebíveis Atuais - NeoService'!$N$6:$HF$6,'Recebíveis Atuais - NeoService'!$N$9:$HF$9):_xlfn.XLOOKUP(EDATE(BG$77,-1),'Recebíveis Atuais - NeoService'!$N$6:$HF$6,'Recebíveis Atuais - NeoService'!$N$5314:$HF$5314)),N('Recebíveis Atuais - NeoService'!$K$9:$K$5314="Sim"),N('Recebíveis Atuais - NeoService'!$B$9:$B$5314=$B78)),0)*BG$12</f>
        <v>2709.99</v>
      </c>
      <c r="BH78" s="7" cm="1">
        <f t="array" ref="BH78">IFERROR(SUMPRODUCT((_xlfn.XLOOKUP(EDATE(BH$77,-1),'Recebíveis Atuais - NeoService'!$N$6:$HF$6,'Recebíveis Atuais - NeoService'!$N$9:$HF$9):_xlfn.XLOOKUP(EDATE(BH$77,-1),'Recebíveis Atuais - NeoService'!$N$6:$HF$6,'Recebíveis Atuais - NeoService'!$N$5314:$HF$5314)),N('Recebíveis Atuais - NeoService'!$K$9:$K$5314="Sim"),N('Recebíveis Atuais - NeoService'!$B$9:$B$5314=$B78)),0)*BH$12</f>
        <v>2709.99</v>
      </c>
      <c r="BI78" s="7" cm="1">
        <f t="array" ref="BI78">IFERROR(SUMPRODUCT((_xlfn.XLOOKUP(EDATE(BI$77,-1),'Recebíveis Atuais - NeoService'!$N$6:$HF$6,'Recebíveis Atuais - NeoService'!$N$9:$HF$9):_xlfn.XLOOKUP(EDATE(BI$77,-1),'Recebíveis Atuais - NeoService'!$N$6:$HF$6,'Recebíveis Atuais - NeoService'!$N$5314:$HF$5314)),N('Recebíveis Atuais - NeoService'!$K$9:$K$5314="Sim"),N('Recebíveis Atuais - NeoService'!$B$9:$B$5314=$B78)),0)*BI$12</f>
        <v>2709.99</v>
      </c>
      <c r="BJ78" s="7" cm="1">
        <f t="array" ref="BJ78">IFERROR(SUMPRODUCT((_xlfn.XLOOKUP(EDATE(BJ$77,-1),'Recebíveis Atuais - NeoService'!$N$6:$HF$6,'Recebíveis Atuais - NeoService'!$N$9:$HF$9):_xlfn.XLOOKUP(EDATE(BJ$77,-1),'Recebíveis Atuais - NeoService'!$N$6:$HF$6,'Recebíveis Atuais - NeoService'!$N$5314:$HF$5314)),N('Recebíveis Atuais - NeoService'!$K$9:$K$5314="Sim"),N('Recebíveis Atuais - NeoService'!$B$9:$B$5314=$B78)),0)*BJ$12</f>
        <v>28041.09</v>
      </c>
      <c r="BK78" s="7" cm="1">
        <f t="array" ref="BK78">IFERROR(SUMPRODUCT((_xlfn.XLOOKUP(EDATE(BK$77,-1),'Recebíveis Atuais - NeoService'!$N$6:$HF$6,'Recebíveis Atuais - NeoService'!$N$9:$HF$9):_xlfn.XLOOKUP(EDATE(BK$77,-1),'Recebíveis Atuais - NeoService'!$N$6:$HF$6,'Recebíveis Atuais - NeoService'!$N$5314:$HF$5314)),N('Recebíveis Atuais - NeoService'!$K$9:$K$5314="Sim"),N('Recebíveis Atuais - NeoService'!$B$9:$B$5314=$B78)),0)*BK$12</f>
        <v>2763.09</v>
      </c>
      <c r="BL78" s="7" cm="1">
        <f t="array" ref="BL78">IFERROR(SUMPRODUCT((_xlfn.XLOOKUP(EDATE(BL$77,-1),'Recebíveis Atuais - NeoService'!$N$6:$HF$6,'Recebíveis Atuais - NeoService'!$N$9:$HF$9):_xlfn.XLOOKUP(EDATE(BL$77,-1),'Recebíveis Atuais - NeoService'!$N$6:$HF$6,'Recebíveis Atuais - NeoService'!$N$5314:$HF$5314)),N('Recebíveis Atuais - NeoService'!$K$9:$K$5314="Sim"),N('Recebíveis Atuais - NeoService'!$B$9:$B$5314=$B78)),0)*BL$12</f>
        <v>2763.09</v>
      </c>
      <c r="BM78" s="7" cm="1">
        <f t="array" ref="BM78">IFERROR(SUMPRODUCT((_xlfn.XLOOKUP(EDATE(BM$77,-1),'Recebíveis Atuais - NeoService'!$N$6:$HF$6,'Recebíveis Atuais - NeoService'!$N$9:$HF$9):_xlfn.XLOOKUP(EDATE(BM$77,-1),'Recebíveis Atuais - NeoService'!$N$6:$HF$6,'Recebíveis Atuais - NeoService'!$N$5314:$HF$5314)),N('Recebíveis Atuais - NeoService'!$K$9:$K$5314="Sim"),N('Recebíveis Atuais - NeoService'!$B$9:$B$5314=$B78)),0)*BM$12</f>
        <v>2763.09</v>
      </c>
      <c r="BN78" s="7" cm="1">
        <f t="array" ref="BN78">IFERROR(SUMPRODUCT((_xlfn.XLOOKUP(EDATE(BN$77,-1),'Recebíveis Atuais - NeoService'!$N$6:$HF$6,'Recebíveis Atuais - NeoService'!$N$9:$HF$9):_xlfn.XLOOKUP(EDATE(BN$77,-1),'Recebíveis Atuais - NeoService'!$N$6:$HF$6,'Recebíveis Atuais - NeoService'!$N$5314:$HF$5314)),N('Recebíveis Atuais - NeoService'!$K$9:$K$5314="Sim"),N('Recebíveis Atuais - NeoService'!$B$9:$B$5314=$B78)),0)*BN$12</f>
        <v>2763.09</v>
      </c>
      <c r="BO78" s="7" cm="1">
        <f t="array" ref="BO78">IFERROR(SUMPRODUCT((_xlfn.XLOOKUP(EDATE(BO$77,-1),'Recebíveis Atuais - NeoService'!$N$6:$HF$6,'Recebíveis Atuais - NeoService'!$N$9:$HF$9):_xlfn.XLOOKUP(EDATE(BO$77,-1),'Recebíveis Atuais - NeoService'!$N$6:$HF$6,'Recebíveis Atuais - NeoService'!$N$5314:$HF$5314)),N('Recebíveis Atuais - NeoService'!$K$9:$K$5314="Sim"),N('Recebíveis Atuais - NeoService'!$B$9:$B$5314=$B78)),0)*BO$12</f>
        <v>2763.09</v>
      </c>
      <c r="BP78" s="7" cm="1">
        <f t="array" ref="BP78">IFERROR(SUMPRODUCT((_xlfn.XLOOKUP(EDATE(BP$77,-1),'Recebíveis Atuais - NeoService'!$N$6:$HF$6,'Recebíveis Atuais - NeoService'!$N$9:$HF$9):_xlfn.XLOOKUP(EDATE(BP$77,-1),'Recebíveis Atuais - NeoService'!$N$6:$HF$6,'Recebíveis Atuais - NeoService'!$N$5314:$HF$5314)),N('Recebíveis Atuais - NeoService'!$K$9:$K$5314="Sim"),N('Recebíveis Atuais - NeoService'!$B$9:$B$5314=$B78)),0)*BP$12</f>
        <v>2763.09</v>
      </c>
      <c r="BQ78" s="7" cm="1">
        <f t="array" ref="BQ78">IFERROR(SUMPRODUCT((_xlfn.XLOOKUP(EDATE(BQ$77,-1),'Recebíveis Atuais - NeoService'!$N$6:$HF$6,'Recebíveis Atuais - NeoService'!$N$9:$HF$9):_xlfn.XLOOKUP(EDATE(BQ$77,-1),'Recebíveis Atuais - NeoService'!$N$6:$HF$6,'Recebíveis Atuais - NeoService'!$N$5314:$HF$5314)),N('Recebíveis Atuais - NeoService'!$K$9:$K$5314="Sim"),N('Recebíveis Atuais - NeoService'!$B$9:$B$5314=$B78)),0)*BQ$12</f>
        <v>2763.09</v>
      </c>
      <c r="BR78" s="7" cm="1">
        <f t="array" ref="BR78">IFERROR(SUMPRODUCT((_xlfn.XLOOKUP(EDATE(BR$77,-1),'Recebíveis Atuais - NeoService'!$N$6:$HF$6,'Recebíveis Atuais - NeoService'!$N$9:$HF$9):_xlfn.XLOOKUP(EDATE(BR$77,-1),'Recebíveis Atuais - NeoService'!$N$6:$HF$6,'Recebíveis Atuais - NeoService'!$N$5314:$HF$5314)),N('Recebíveis Atuais - NeoService'!$K$9:$K$5314="Sim"),N('Recebíveis Atuais - NeoService'!$B$9:$B$5314=$B78)),0)*BR$12</f>
        <v>2763.09</v>
      </c>
      <c r="BS78" s="7" cm="1">
        <f t="array" ref="BS78">IFERROR(SUMPRODUCT((_xlfn.XLOOKUP(EDATE(BS$77,-1),'Recebíveis Atuais - NeoService'!$N$6:$HF$6,'Recebíveis Atuais - NeoService'!$N$9:$HF$9):_xlfn.XLOOKUP(EDATE(BS$77,-1),'Recebíveis Atuais - NeoService'!$N$6:$HF$6,'Recebíveis Atuais - NeoService'!$N$5314:$HF$5314)),N('Recebíveis Atuais - NeoService'!$K$9:$K$5314="Sim"),N('Recebíveis Atuais - NeoService'!$B$9:$B$5314=$B78)),0)*BS$12</f>
        <v>2763.09</v>
      </c>
      <c r="BT78" s="7" cm="1">
        <f t="array" ref="BT78">IFERROR(SUMPRODUCT((_xlfn.XLOOKUP(EDATE(BT$77,-1),'Recebíveis Atuais - NeoService'!$N$6:$HF$6,'Recebíveis Atuais - NeoService'!$N$9:$HF$9):_xlfn.XLOOKUP(EDATE(BT$77,-1),'Recebíveis Atuais - NeoService'!$N$6:$HF$6,'Recebíveis Atuais - NeoService'!$N$5314:$HF$5314)),N('Recebíveis Atuais - NeoService'!$K$9:$K$5314="Sim"),N('Recebíveis Atuais - NeoService'!$B$9:$B$5314=$B78)),0)*BT$12</f>
        <v>2763.09</v>
      </c>
      <c r="BU78" s="7" cm="1">
        <f t="array" ref="BU78">IFERROR(SUMPRODUCT((_xlfn.XLOOKUP(EDATE(BU$77,-1),'Recebíveis Atuais - NeoService'!$N$6:$HF$6,'Recebíveis Atuais - NeoService'!$N$9:$HF$9):_xlfn.XLOOKUP(EDATE(BU$77,-1),'Recebíveis Atuais - NeoService'!$N$6:$HF$6,'Recebíveis Atuais - NeoService'!$N$5314:$HF$5314)),N('Recebíveis Atuais - NeoService'!$K$9:$K$5314="Sim"),N('Recebíveis Atuais - NeoService'!$B$9:$B$5314=$B78)),0)*BU$12</f>
        <v>2763.09</v>
      </c>
      <c r="BV78" s="7" cm="1">
        <f t="array" ref="BV78">IFERROR(SUMPRODUCT((_xlfn.XLOOKUP(EDATE(BV$77,-1),'Recebíveis Atuais - NeoService'!$N$6:$HF$6,'Recebíveis Atuais - NeoService'!$N$9:$HF$9):_xlfn.XLOOKUP(EDATE(BV$77,-1),'Recebíveis Atuais - NeoService'!$N$6:$HF$6,'Recebíveis Atuais - NeoService'!$N$5314:$HF$5314)),N('Recebíveis Atuais - NeoService'!$K$9:$K$5314="Sim"),N('Recebíveis Atuais - NeoService'!$B$9:$B$5314=$B78)),0)*BV$12</f>
        <v>28094.190000000002</v>
      </c>
      <c r="BW78" s="7" cm="1">
        <f t="array" ref="BW78">IFERROR(SUMPRODUCT((_xlfn.XLOOKUP(EDATE(BW$77,-1),'Recebíveis Atuais - NeoService'!$N$6:$HF$6,'Recebíveis Atuais - NeoService'!$N$9:$HF$9):_xlfn.XLOOKUP(EDATE(BW$77,-1),'Recebíveis Atuais - NeoService'!$N$6:$HF$6,'Recebíveis Atuais - NeoService'!$N$5314:$HF$5314)),N('Recebíveis Atuais - NeoService'!$K$9:$K$5314="Sim"),N('Recebíveis Atuais - NeoService'!$B$9:$B$5314=$B78)),0)*BW$12</f>
        <v>2822.91</v>
      </c>
      <c r="BX78" s="7" cm="1">
        <f t="array" ref="BX78">IFERROR(SUMPRODUCT((_xlfn.XLOOKUP(EDATE(BX$77,-1),'Recebíveis Atuais - NeoService'!$N$6:$HF$6,'Recebíveis Atuais - NeoService'!$N$9:$HF$9):_xlfn.XLOOKUP(EDATE(BX$77,-1),'Recebíveis Atuais - NeoService'!$N$6:$HF$6,'Recebíveis Atuais - NeoService'!$N$5314:$HF$5314)),N('Recebíveis Atuais - NeoService'!$K$9:$K$5314="Sim"),N('Recebíveis Atuais - NeoService'!$B$9:$B$5314=$B78)),0)*BX$12</f>
        <v>2822.91</v>
      </c>
      <c r="BY78" s="7" cm="1">
        <f t="array" ref="BY78">IFERROR(SUMPRODUCT((_xlfn.XLOOKUP(EDATE(BY$77,-1),'Recebíveis Atuais - NeoService'!$N$6:$HF$6,'Recebíveis Atuais - NeoService'!$N$9:$HF$9):_xlfn.XLOOKUP(EDATE(BY$77,-1),'Recebíveis Atuais - NeoService'!$N$6:$HF$6,'Recebíveis Atuais - NeoService'!$N$5314:$HF$5314)),N('Recebíveis Atuais - NeoService'!$K$9:$K$5314="Sim"),N('Recebíveis Atuais - NeoService'!$B$9:$B$5314=$B78)),0)*BY$12</f>
        <v>2822.91</v>
      </c>
      <c r="BZ78" s="7" cm="1">
        <f t="array" ref="BZ78">IFERROR(SUMPRODUCT((_xlfn.XLOOKUP(EDATE(BZ$77,-1),'Recebíveis Atuais - NeoService'!$N$6:$HF$6,'Recebíveis Atuais - NeoService'!$N$9:$HF$9):_xlfn.XLOOKUP(EDATE(BZ$77,-1),'Recebíveis Atuais - NeoService'!$N$6:$HF$6,'Recebíveis Atuais - NeoService'!$N$5314:$HF$5314)),N('Recebíveis Atuais - NeoService'!$K$9:$K$5314="Sim"),N('Recebíveis Atuais - NeoService'!$B$9:$B$5314=$B78)),0)*BZ$12</f>
        <v>2822.91</v>
      </c>
      <c r="CA78" s="7" cm="1">
        <f t="array" ref="CA78">IFERROR(SUMPRODUCT((_xlfn.XLOOKUP(EDATE(CA$77,-1),'Recebíveis Atuais - NeoService'!$N$6:$HF$6,'Recebíveis Atuais - NeoService'!$N$9:$HF$9):_xlfn.XLOOKUP(EDATE(CA$77,-1),'Recebíveis Atuais - NeoService'!$N$6:$HF$6,'Recebíveis Atuais - NeoService'!$N$5314:$HF$5314)),N('Recebíveis Atuais - NeoService'!$K$9:$K$5314="Sim"),N('Recebíveis Atuais - NeoService'!$B$9:$B$5314=$B78)),0)*CA$12</f>
        <v>2822.91</v>
      </c>
      <c r="CB78" s="7" cm="1">
        <f t="array" ref="CB78">IFERROR(SUMPRODUCT((_xlfn.XLOOKUP(EDATE(CB$77,-1),'Recebíveis Atuais - NeoService'!$N$6:$HF$6,'Recebíveis Atuais - NeoService'!$N$9:$HF$9):_xlfn.XLOOKUP(EDATE(CB$77,-1),'Recebíveis Atuais - NeoService'!$N$6:$HF$6,'Recebíveis Atuais - NeoService'!$N$5314:$HF$5314)),N('Recebíveis Atuais - NeoService'!$K$9:$K$5314="Sim"),N('Recebíveis Atuais - NeoService'!$B$9:$B$5314=$B78)),0)*CB$12</f>
        <v>2822.91</v>
      </c>
      <c r="CC78" s="7" cm="1">
        <f t="array" ref="CC78">IFERROR(SUMPRODUCT((_xlfn.XLOOKUP(EDATE(CC$77,-1),'Recebíveis Atuais - NeoService'!$N$6:$HF$6,'Recebíveis Atuais - NeoService'!$N$9:$HF$9):_xlfn.XLOOKUP(EDATE(CC$77,-1),'Recebíveis Atuais - NeoService'!$N$6:$HF$6,'Recebíveis Atuais - NeoService'!$N$5314:$HF$5314)),N('Recebíveis Atuais - NeoService'!$K$9:$K$5314="Sim"),N('Recebíveis Atuais - NeoService'!$B$9:$B$5314=$B78)),0)*CC$12</f>
        <v>2822.91</v>
      </c>
      <c r="CD78" s="7" cm="1">
        <f t="array" ref="CD78">IFERROR(SUMPRODUCT((_xlfn.XLOOKUP(EDATE(CD$77,-1),'Recebíveis Atuais - NeoService'!$N$6:$HF$6,'Recebíveis Atuais - NeoService'!$N$9:$HF$9):_xlfn.XLOOKUP(EDATE(CD$77,-1),'Recebíveis Atuais - NeoService'!$N$6:$HF$6,'Recebíveis Atuais - NeoService'!$N$5314:$HF$5314)),N('Recebíveis Atuais - NeoService'!$K$9:$K$5314="Sim"),N('Recebíveis Atuais - NeoService'!$B$9:$B$5314=$B78)),0)*CD$12</f>
        <v>2822.91</v>
      </c>
      <c r="CE78" s="7" cm="1">
        <f t="array" ref="CE78">IFERROR(SUMPRODUCT((_xlfn.XLOOKUP(EDATE(CE$77,-1),'Recebíveis Atuais - NeoService'!$N$6:$HF$6,'Recebíveis Atuais - NeoService'!$N$9:$HF$9):_xlfn.XLOOKUP(EDATE(CE$77,-1),'Recebíveis Atuais - NeoService'!$N$6:$HF$6,'Recebíveis Atuais - NeoService'!$N$5314:$HF$5314)),N('Recebíveis Atuais - NeoService'!$K$9:$K$5314="Sim"),N('Recebíveis Atuais - NeoService'!$B$9:$B$5314=$B78)),0)*CE$12</f>
        <v>2822.91</v>
      </c>
      <c r="CF78" s="7" cm="1">
        <f t="array" ref="CF78">IFERROR(SUMPRODUCT((_xlfn.XLOOKUP(EDATE(CF$77,-1),'Recebíveis Atuais - NeoService'!$N$6:$HF$6,'Recebíveis Atuais - NeoService'!$N$9:$HF$9):_xlfn.XLOOKUP(EDATE(CF$77,-1),'Recebíveis Atuais - NeoService'!$N$6:$HF$6,'Recebíveis Atuais - NeoService'!$N$5314:$HF$5314)),N('Recebíveis Atuais - NeoService'!$K$9:$K$5314="Sim"),N('Recebíveis Atuais - NeoService'!$B$9:$B$5314=$B78)),0)*CF$12</f>
        <v>2822.91</v>
      </c>
      <c r="CG78" s="7" cm="1">
        <f t="array" ref="CG78">IFERROR(SUMPRODUCT((_xlfn.XLOOKUP(EDATE(CG$77,-1),'Recebíveis Atuais - NeoService'!$N$6:$HF$6,'Recebíveis Atuais - NeoService'!$N$9:$HF$9):_xlfn.XLOOKUP(EDATE(CG$77,-1),'Recebíveis Atuais - NeoService'!$N$6:$HF$6,'Recebíveis Atuais - NeoService'!$N$5314:$HF$5314)),N('Recebíveis Atuais - NeoService'!$K$9:$K$5314="Sim"),N('Recebíveis Atuais - NeoService'!$B$9:$B$5314=$B78)),0)*CG$12</f>
        <v>2822.91</v>
      </c>
      <c r="CH78" s="7" cm="1">
        <f t="array" ref="CH78">IFERROR(SUMPRODUCT((_xlfn.XLOOKUP(EDATE(CH$77,-1),'Recebíveis Atuais - NeoService'!$N$6:$HF$6,'Recebíveis Atuais - NeoService'!$N$9:$HF$9):_xlfn.XLOOKUP(EDATE(CH$77,-1),'Recebíveis Atuais - NeoService'!$N$6:$HF$6,'Recebíveis Atuais - NeoService'!$N$5314:$HF$5314)),N('Recebíveis Atuais - NeoService'!$K$9:$K$5314="Sim"),N('Recebíveis Atuais - NeoService'!$B$9:$B$5314=$B78)),0)*CH$12</f>
        <v>28154.010000000002</v>
      </c>
      <c r="CI78" s="7" cm="1">
        <f t="array" ref="CI78">IFERROR(SUMPRODUCT((_xlfn.XLOOKUP(EDATE(CI$77,-1),'Recebíveis Atuais - NeoService'!$N$6:$HF$6,'Recebíveis Atuais - NeoService'!$N$9:$HF$9):_xlfn.XLOOKUP(EDATE(CI$77,-1),'Recebíveis Atuais - NeoService'!$N$6:$HF$6,'Recebíveis Atuais - NeoService'!$N$5314:$HF$5314)),N('Recebíveis Atuais - NeoService'!$K$9:$K$5314="Sim"),N('Recebíveis Atuais - NeoService'!$B$9:$B$5314=$B78)),0)*CI$12</f>
        <v>2890.33</v>
      </c>
      <c r="CJ78" s="7" cm="1">
        <f t="array" ref="CJ78">IFERROR(SUMPRODUCT((_xlfn.XLOOKUP(EDATE(CJ$77,-1),'Recebíveis Atuais - NeoService'!$N$6:$HF$6,'Recebíveis Atuais - NeoService'!$N$9:$HF$9):_xlfn.XLOOKUP(EDATE(CJ$77,-1),'Recebíveis Atuais - NeoService'!$N$6:$HF$6,'Recebíveis Atuais - NeoService'!$N$5314:$HF$5314)),N('Recebíveis Atuais - NeoService'!$K$9:$K$5314="Sim"),N('Recebíveis Atuais - NeoService'!$B$9:$B$5314=$B78)),0)*CJ$12</f>
        <v>2890.33</v>
      </c>
      <c r="CK78" s="7" cm="1">
        <f t="array" ref="CK78">IFERROR(SUMPRODUCT((_xlfn.XLOOKUP(EDATE(CK$77,-1),'Recebíveis Atuais - NeoService'!$N$6:$HF$6,'Recebíveis Atuais - NeoService'!$N$9:$HF$9):_xlfn.XLOOKUP(EDATE(CK$77,-1),'Recebíveis Atuais - NeoService'!$N$6:$HF$6,'Recebíveis Atuais - NeoService'!$N$5314:$HF$5314)),N('Recebíveis Atuais - NeoService'!$K$9:$K$5314="Sim"),N('Recebíveis Atuais - NeoService'!$B$9:$B$5314=$B78)),0)*CK$12</f>
        <v>2890.33</v>
      </c>
      <c r="CL78" s="7" cm="1">
        <f t="array" ref="CL78">IFERROR(SUMPRODUCT((_xlfn.XLOOKUP(EDATE(CL$77,-1),'Recebíveis Atuais - NeoService'!$N$6:$HF$6,'Recebíveis Atuais - NeoService'!$N$9:$HF$9):_xlfn.XLOOKUP(EDATE(CL$77,-1),'Recebíveis Atuais - NeoService'!$N$6:$HF$6,'Recebíveis Atuais - NeoService'!$N$5314:$HF$5314)),N('Recebíveis Atuais - NeoService'!$K$9:$K$5314="Sim"),N('Recebíveis Atuais - NeoService'!$B$9:$B$5314=$B78)),0)*CL$12</f>
        <v>2890.33</v>
      </c>
      <c r="CM78" s="7" cm="1">
        <f t="array" ref="CM78">IFERROR(SUMPRODUCT((_xlfn.XLOOKUP(EDATE(CM$77,-1),'Recebíveis Atuais - NeoService'!$N$6:$HF$6,'Recebíveis Atuais - NeoService'!$N$9:$HF$9):_xlfn.XLOOKUP(EDATE(CM$77,-1),'Recebíveis Atuais - NeoService'!$N$6:$HF$6,'Recebíveis Atuais - NeoService'!$N$5314:$HF$5314)),N('Recebíveis Atuais - NeoService'!$K$9:$K$5314="Sim"),N('Recebíveis Atuais - NeoService'!$B$9:$B$5314=$B78)),0)*CM$12</f>
        <v>2890.33</v>
      </c>
      <c r="CN78" s="7" cm="1">
        <f t="array" ref="CN78">IFERROR(SUMPRODUCT((_xlfn.XLOOKUP(EDATE(CN$77,-1),'Recebíveis Atuais - NeoService'!$N$6:$HF$6,'Recebíveis Atuais - NeoService'!$N$9:$HF$9):_xlfn.XLOOKUP(EDATE(CN$77,-1),'Recebíveis Atuais - NeoService'!$N$6:$HF$6,'Recebíveis Atuais - NeoService'!$N$5314:$HF$5314)),N('Recebíveis Atuais - NeoService'!$K$9:$K$5314="Sim"),N('Recebíveis Atuais - NeoService'!$B$9:$B$5314=$B78)),0)*CN$12</f>
        <v>2890.33</v>
      </c>
      <c r="CO78" s="7" cm="1">
        <f t="array" ref="CO78">IFERROR(SUMPRODUCT((_xlfn.XLOOKUP(EDATE(CO$77,-1),'Recebíveis Atuais - NeoService'!$N$6:$HF$6,'Recebíveis Atuais - NeoService'!$N$9:$HF$9):_xlfn.XLOOKUP(EDATE(CO$77,-1),'Recebíveis Atuais - NeoService'!$N$6:$HF$6,'Recebíveis Atuais - NeoService'!$N$5314:$HF$5314)),N('Recebíveis Atuais - NeoService'!$K$9:$K$5314="Sim"),N('Recebíveis Atuais - NeoService'!$B$9:$B$5314=$B78)),0)*CO$12</f>
        <v>2890.33</v>
      </c>
      <c r="CP78" s="7" cm="1">
        <f t="array" ref="CP78">IFERROR(SUMPRODUCT((_xlfn.XLOOKUP(EDATE(CP$77,-1),'Recebíveis Atuais - NeoService'!$N$6:$HF$6,'Recebíveis Atuais - NeoService'!$N$9:$HF$9):_xlfn.XLOOKUP(EDATE(CP$77,-1),'Recebíveis Atuais - NeoService'!$N$6:$HF$6,'Recebíveis Atuais - NeoService'!$N$5314:$HF$5314)),N('Recebíveis Atuais - NeoService'!$K$9:$K$5314="Sim"),N('Recebíveis Atuais - NeoService'!$B$9:$B$5314=$B78)),0)*CP$12</f>
        <v>2890.33</v>
      </c>
      <c r="CQ78" s="7" cm="1">
        <f t="array" ref="CQ78">IFERROR(SUMPRODUCT((_xlfn.XLOOKUP(EDATE(CQ$77,-1),'Recebíveis Atuais - NeoService'!$N$6:$HF$6,'Recebíveis Atuais - NeoService'!$N$9:$HF$9):_xlfn.XLOOKUP(EDATE(CQ$77,-1),'Recebíveis Atuais - NeoService'!$N$6:$HF$6,'Recebíveis Atuais - NeoService'!$N$5314:$HF$5314)),N('Recebíveis Atuais - NeoService'!$K$9:$K$5314="Sim"),N('Recebíveis Atuais - NeoService'!$B$9:$B$5314=$B78)),0)*CQ$12</f>
        <v>2890.33</v>
      </c>
      <c r="CR78" s="7" cm="1">
        <f t="array" ref="CR78">IFERROR(SUMPRODUCT((_xlfn.XLOOKUP(EDATE(CR$77,-1),'Recebíveis Atuais - NeoService'!$N$6:$HF$6,'Recebíveis Atuais - NeoService'!$N$9:$HF$9):_xlfn.XLOOKUP(EDATE(CR$77,-1),'Recebíveis Atuais - NeoService'!$N$6:$HF$6,'Recebíveis Atuais - NeoService'!$N$5314:$HF$5314)),N('Recebíveis Atuais - NeoService'!$K$9:$K$5314="Sim"),N('Recebíveis Atuais - NeoService'!$B$9:$B$5314=$B78)),0)*CR$12</f>
        <v>2890.33</v>
      </c>
      <c r="CS78" s="7" cm="1">
        <f t="array" ref="CS78">IFERROR(SUMPRODUCT((_xlfn.XLOOKUP(EDATE(CS$77,-1),'Recebíveis Atuais - NeoService'!$N$6:$HF$6,'Recebíveis Atuais - NeoService'!$N$9:$HF$9):_xlfn.XLOOKUP(EDATE(CS$77,-1),'Recebíveis Atuais - NeoService'!$N$6:$HF$6,'Recebíveis Atuais - NeoService'!$N$5314:$HF$5314)),N('Recebíveis Atuais - NeoService'!$K$9:$K$5314="Sim"),N('Recebíveis Atuais - NeoService'!$B$9:$B$5314=$B78)),0)*CS$12</f>
        <v>2890.33</v>
      </c>
      <c r="CT78" s="7" cm="1">
        <f t="array" ref="CT78">IFERROR(SUMPRODUCT((_xlfn.XLOOKUP(EDATE(CT$77,-1),'Recebíveis Atuais - NeoService'!$N$6:$HF$6,'Recebíveis Atuais - NeoService'!$N$9:$HF$9):_xlfn.XLOOKUP(EDATE(CT$77,-1),'Recebíveis Atuais - NeoService'!$N$6:$HF$6,'Recebíveis Atuais - NeoService'!$N$5314:$HF$5314)),N('Recebíveis Atuais - NeoService'!$K$9:$K$5314="Sim"),N('Recebíveis Atuais - NeoService'!$B$9:$B$5314=$B78)),0)*CT$12</f>
        <v>28221.43</v>
      </c>
      <c r="CU78" s="7" cm="1">
        <f t="array" ref="CU78">IFERROR(SUMPRODUCT((_xlfn.XLOOKUP(EDATE(CU$77,-1),'Recebíveis Atuais - NeoService'!$N$6:$HF$6,'Recebíveis Atuais - NeoService'!$N$9:$HF$9):_xlfn.XLOOKUP(EDATE(CU$77,-1),'Recebíveis Atuais - NeoService'!$N$6:$HF$6,'Recebíveis Atuais - NeoService'!$N$5314:$HF$5314)),N('Recebíveis Atuais - NeoService'!$K$9:$K$5314="Sim"),N('Recebíveis Atuais - NeoService'!$B$9:$B$5314=$B78)),0)*CU$12</f>
        <v>2966.3</v>
      </c>
      <c r="CV78" s="7" cm="1">
        <f t="array" ref="CV78">IFERROR(SUMPRODUCT((_xlfn.XLOOKUP(EDATE(CV$77,-1),'Recebíveis Atuais - NeoService'!$N$6:$HF$6,'Recebíveis Atuais - NeoService'!$N$9:$HF$9):_xlfn.XLOOKUP(EDATE(CV$77,-1),'Recebíveis Atuais - NeoService'!$N$6:$HF$6,'Recebíveis Atuais - NeoService'!$N$5314:$HF$5314)),N('Recebíveis Atuais - NeoService'!$K$9:$K$5314="Sim"),N('Recebíveis Atuais - NeoService'!$B$9:$B$5314=$B78)),0)*CV$12</f>
        <v>2966.3</v>
      </c>
      <c r="CW78" s="7" cm="1">
        <f t="array" ref="CW78">IFERROR(SUMPRODUCT((_xlfn.XLOOKUP(EDATE(CW$77,-1),'Recebíveis Atuais - NeoService'!$N$6:$HF$6,'Recebíveis Atuais - NeoService'!$N$9:$HF$9):_xlfn.XLOOKUP(EDATE(CW$77,-1),'Recebíveis Atuais - NeoService'!$N$6:$HF$6,'Recebíveis Atuais - NeoService'!$N$5314:$HF$5314)),N('Recebíveis Atuais - NeoService'!$K$9:$K$5314="Sim"),N('Recebíveis Atuais - NeoService'!$B$9:$B$5314=$B78)),0)*CW$12</f>
        <v>2966.3</v>
      </c>
      <c r="CX78" s="7" cm="1">
        <f t="array" ref="CX78">IFERROR(SUMPRODUCT((_xlfn.XLOOKUP(EDATE(CX$77,-1),'Recebíveis Atuais - NeoService'!$N$6:$HF$6,'Recebíveis Atuais - NeoService'!$N$9:$HF$9):_xlfn.XLOOKUP(EDATE(CX$77,-1),'Recebíveis Atuais - NeoService'!$N$6:$HF$6,'Recebíveis Atuais - NeoService'!$N$5314:$HF$5314)),N('Recebíveis Atuais - NeoService'!$K$9:$K$5314="Sim"),N('Recebíveis Atuais - NeoService'!$B$9:$B$5314=$B78)),0)*CX$12</f>
        <v>2966.3</v>
      </c>
      <c r="CY78" s="7" cm="1">
        <f t="array" ref="CY78">IFERROR(SUMPRODUCT((_xlfn.XLOOKUP(EDATE(CY$77,-1),'Recebíveis Atuais - NeoService'!$N$6:$HF$6,'Recebíveis Atuais - NeoService'!$N$9:$HF$9):_xlfn.XLOOKUP(EDATE(CY$77,-1),'Recebíveis Atuais - NeoService'!$N$6:$HF$6,'Recebíveis Atuais - NeoService'!$N$5314:$HF$5314)),N('Recebíveis Atuais - NeoService'!$K$9:$K$5314="Sim"),N('Recebíveis Atuais - NeoService'!$B$9:$B$5314=$B78)),0)*CY$12</f>
        <v>2966.3</v>
      </c>
      <c r="CZ78" s="7" cm="1">
        <f t="array" ref="CZ78">IFERROR(SUMPRODUCT((_xlfn.XLOOKUP(EDATE(CZ$77,-1),'Recebíveis Atuais - NeoService'!$N$6:$HF$6,'Recebíveis Atuais - NeoService'!$N$9:$HF$9):_xlfn.XLOOKUP(EDATE(CZ$77,-1),'Recebíveis Atuais - NeoService'!$N$6:$HF$6,'Recebíveis Atuais - NeoService'!$N$5314:$HF$5314)),N('Recebíveis Atuais - NeoService'!$K$9:$K$5314="Sim"),N('Recebíveis Atuais - NeoService'!$B$9:$B$5314=$B78)),0)*CZ$12</f>
        <v>2966.3</v>
      </c>
      <c r="DA78" s="7" cm="1">
        <f t="array" ref="DA78">IFERROR(SUMPRODUCT((_xlfn.XLOOKUP(EDATE(DA$77,-1),'Recebíveis Atuais - NeoService'!$N$6:$HF$6,'Recebíveis Atuais - NeoService'!$N$9:$HF$9):_xlfn.XLOOKUP(EDATE(DA$77,-1),'Recebíveis Atuais - NeoService'!$N$6:$HF$6,'Recebíveis Atuais - NeoService'!$N$5314:$HF$5314)),N('Recebíveis Atuais - NeoService'!$K$9:$K$5314="Sim"),N('Recebíveis Atuais - NeoService'!$B$9:$B$5314=$B78)),0)*DA$12</f>
        <v>2966.3</v>
      </c>
      <c r="DB78" s="7" cm="1">
        <f t="array" ref="DB78">IFERROR(SUMPRODUCT((_xlfn.XLOOKUP(EDATE(DB$77,-1),'Recebíveis Atuais - NeoService'!$N$6:$HF$6,'Recebíveis Atuais - NeoService'!$N$9:$HF$9):_xlfn.XLOOKUP(EDATE(DB$77,-1),'Recebíveis Atuais - NeoService'!$N$6:$HF$6,'Recebíveis Atuais - NeoService'!$N$5314:$HF$5314)),N('Recebíveis Atuais - NeoService'!$K$9:$K$5314="Sim"),N('Recebíveis Atuais - NeoService'!$B$9:$B$5314=$B78)),0)*DB$12</f>
        <v>2966.3</v>
      </c>
      <c r="DC78" s="7" cm="1">
        <f t="array" ref="DC78">IFERROR(SUMPRODUCT((_xlfn.XLOOKUP(EDATE(DC$77,-1),'Recebíveis Atuais - NeoService'!$N$6:$HF$6,'Recebíveis Atuais - NeoService'!$N$9:$HF$9):_xlfn.XLOOKUP(EDATE(DC$77,-1),'Recebíveis Atuais - NeoService'!$N$6:$HF$6,'Recebíveis Atuais - NeoService'!$N$5314:$HF$5314)),N('Recebíveis Atuais - NeoService'!$K$9:$K$5314="Sim"),N('Recebíveis Atuais - NeoService'!$B$9:$B$5314=$B78)),0)*DC$12</f>
        <v>2966.3</v>
      </c>
      <c r="DD78" s="7" cm="1">
        <f t="array" ref="DD78">IFERROR(SUMPRODUCT((_xlfn.XLOOKUP(EDATE(DD$77,-1),'Recebíveis Atuais - NeoService'!$N$6:$HF$6,'Recebíveis Atuais - NeoService'!$N$9:$HF$9):_xlfn.XLOOKUP(EDATE(DD$77,-1),'Recebíveis Atuais - NeoService'!$N$6:$HF$6,'Recebíveis Atuais - NeoService'!$N$5314:$HF$5314)),N('Recebíveis Atuais - NeoService'!$K$9:$K$5314="Sim"),N('Recebíveis Atuais - NeoService'!$B$9:$B$5314=$B78)),0)*DD$12</f>
        <v>2966.3</v>
      </c>
      <c r="DE78" s="7" cm="1">
        <f t="array" ref="DE78">IFERROR(SUMPRODUCT((_xlfn.XLOOKUP(EDATE(DE$77,-1),'Recebíveis Atuais - NeoService'!$N$6:$HF$6,'Recebíveis Atuais - NeoService'!$N$9:$HF$9):_xlfn.XLOOKUP(EDATE(DE$77,-1),'Recebíveis Atuais - NeoService'!$N$6:$HF$6,'Recebíveis Atuais - NeoService'!$N$5314:$HF$5314)),N('Recebíveis Atuais - NeoService'!$K$9:$K$5314="Sim"),N('Recebíveis Atuais - NeoService'!$B$9:$B$5314=$B78)),0)*DE$12</f>
        <v>2966.3</v>
      </c>
      <c r="DF78" s="7" cm="1">
        <f t="array" ref="DF78">IFERROR(SUMPRODUCT((_xlfn.XLOOKUP(EDATE(DF$77,-1),'Recebíveis Atuais - NeoService'!$N$6:$HF$6,'Recebíveis Atuais - NeoService'!$N$9:$HF$9):_xlfn.XLOOKUP(EDATE(DF$77,-1),'Recebíveis Atuais - NeoService'!$N$6:$HF$6,'Recebíveis Atuais - NeoService'!$N$5314:$HF$5314)),N('Recebíveis Atuais - NeoService'!$K$9:$K$5314="Sim"),N('Recebíveis Atuais - NeoService'!$B$9:$B$5314=$B78)),0)*DF$12</f>
        <v>27804.63</v>
      </c>
      <c r="DG78" s="7" cm="1">
        <f t="array" ref="DG78">IFERROR(SUMPRODUCT((_xlfn.XLOOKUP(EDATE(DG$77,-1),'Recebíveis Atuais - NeoService'!$N$6:$HF$6,'Recebíveis Atuais - NeoService'!$N$9:$HF$9):_xlfn.XLOOKUP(EDATE(DG$77,-1),'Recebíveis Atuais - NeoService'!$N$6:$HF$6,'Recebíveis Atuais - NeoService'!$N$5314:$HF$5314)),N('Recebíveis Atuais - NeoService'!$K$9:$K$5314="Sim"),N('Recebíveis Atuais - NeoService'!$B$9:$B$5314=$B78)),0)*DG$12</f>
        <v>2127.0699999999997</v>
      </c>
      <c r="DH78" s="7" cm="1">
        <f t="array" ref="DH78">IFERROR(SUMPRODUCT((_xlfn.XLOOKUP(EDATE(DH$77,-1),'Recebíveis Atuais - NeoService'!$N$6:$HF$6,'Recebíveis Atuais - NeoService'!$N$9:$HF$9):_xlfn.XLOOKUP(EDATE(DH$77,-1),'Recebíveis Atuais - NeoService'!$N$6:$HF$6,'Recebíveis Atuais - NeoService'!$N$5314:$HF$5314)),N('Recebíveis Atuais - NeoService'!$K$9:$K$5314="Sim"),N('Recebíveis Atuais - NeoService'!$B$9:$B$5314=$B78)),0)*DH$12</f>
        <v>2127.0699999999997</v>
      </c>
      <c r="DI78" s="7" cm="1">
        <f t="array" ref="DI78">IFERROR(SUMPRODUCT((_xlfn.XLOOKUP(EDATE(DI$77,-1),'Recebíveis Atuais - NeoService'!$N$6:$HF$6,'Recebíveis Atuais - NeoService'!$N$9:$HF$9):_xlfn.XLOOKUP(EDATE(DI$77,-1),'Recebíveis Atuais - NeoService'!$N$6:$HF$6,'Recebíveis Atuais - NeoService'!$N$5314:$HF$5314)),N('Recebíveis Atuais - NeoService'!$K$9:$K$5314="Sim"),N('Recebíveis Atuais - NeoService'!$B$9:$B$5314=$B78)),0)*DI$12</f>
        <v>2127.0699999999997</v>
      </c>
      <c r="DJ78" s="7" cm="1">
        <f t="array" ref="DJ78">IFERROR(SUMPRODUCT((_xlfn.XLOOKUP(EDATE(DJ$77,-1),'Recebíveis Atuais - NeoService'!$N$6:$HF$6,'Recebíveis Atuais - NeoService'!$N$9:$HF$9):_xlfn.XLOOKUP(EDATE(DJ$77,-1),'Recebíveis Atuais - NeoService'!$N$6:$HF$6,'Recebíveis Atuais - NeoService'!$N$5314:$HF$5314)),N('Recebíveis Atuais - NeoService'!$K$9:$K$5314="Sim"),N('Recebíveis Atuais - NeoService'!$B$9:$B$5314=$B78)),0)*DJ$12</f>
        <v>2127.0699999999997</v>
      </c>
      <c r="DK78" s="7" cm="1">
        <f t="array" ref="DK78">IFERROR(SUMPRODUCT((_xlfn.XLOOKUP(EDATE(DK$77,-1),'Recebíveis Atuais - NeoService'!$N$6:$HF$6,'Recebíveis Atuais - NeoService'!$N$9:$HF$9):_xlfn.XLOOKUP(EDATE(DK$77,-1),'Recebíveis Atuais - NeoService'!$N$6:$HF$6,'Recebíveis Atuais - NeoService'!$N$5314:$HF$5314)),N('Recebíveis Atuais - NeoService'!$K$9:$K$5314="Sim"),N('Recebíveis Atuais - NeoService'!$B$9:$B$5314=$B78)),0)*DK$12</f>
        <v>2127.0699999999997</v>
      </c>
      <c r="DL78" s="7" cm="1">
        <f t="array" ref="DL78">IFERROR(SUMPRODUCT((_xlfn.XLOOKUP(EDATE(DL$77,-1),'Recebíveis Atuais - NeoService'!$N$6:$HF$6,'Recebíveis Atuais - NeoService'!$N$9:$HF$9):_xlfn.XLOOKUP(EDATE(DL$77,-1),'Recebíveis Atuais - NeoService'!$N$6:$HF$6,'Recebíveis Atuais - NeoService'!$N$5314:$HF$5314)),N('Recebíveis Atuais - NeoService'!$K$9:$K$5314="Sim"),N('Recebíveis Atuais - NeoService'!$B$9:$B$5314=$B78)),0)*DL$12</f>
        <v>1585.83</v>
      </c>
      <c r="DM78" s="7" cm="1">
        <f t="array" ref="DM78">IFERROR(SUMPRODUCT((_xlfn.XLOOKUP(EDATE(DM$77,-1),'Recebíveis Atuais - NeoService'!$N$6:$HF$6,'Recebíveis Atuais - NeoService'!$N$9:$HF$9):_xlfn.XLOOKUP(EDATE(DM$77,-1),'Recebíveis Atuais - NeoService'!$N$6:$HF$6,'Recebíveis Atuais - NeoService'!$N$5314:$HF$5314)),N('Recebíveis Atuais - NeoService'!$K$9:$K$5314="Sim"),N('Recebíveis Atuais - NeoService'!$B$9:$B$5314=$B78)),0)*DM$12</f>
        <v>1585.83</v>
      </c>
      <c r="DN78" s="7" cm="1">
        <f t="array" ref="DN78">IFERROR(SUMPRODUCT((_xlfn.XLOOKUP(EDATE(DN$77,-1),'Recebíveis Atuais - NeoService'!$N$6:$HF$6,'Recebíveis Atuais - NeoService'!$N$9:$HF$9):_xlfn.XLOOKUP(EDATE(DN$77,-1),'Recebíveis Atuais - NeoService'!$N$6:$HF$6,'Recebíveis Atuais - NeoService'!$N$5314:$HF$5314)),N('Recebíveis Atuais - NeoService'!$K$9:$K$5314="Sim"),N('Recebíveis Atuais - NeoService'!$B$9:$B$5314=$B78)),0)*DN$12</f>
        <v>1585.83</v>
      </c>
      <c r="DO78" s="7" cm="1">
        <f t="array" ref="DO78">IFERROR(SUMPRODUCT((_xlfn.XLOOKUP(EDATE(DO$77,-1),'Recebíveis Atuais - NeoService'!$N$6:$HF$6,'Recebíveis Atuais - NeoService'!$N$9:$HF$9):_xlfn.XLOOKUP(EDATE(DO$77,-1),'Recebíveis Atuais - NeoService'!$N$6:$HF$6,'Recebíveis Atuais - NeoService'!$N$5314:$HF$5314)),N('Recebíveis Atuais - NeoService'!$K$9:$K$5314="Sim"),N('Recebíveis Atuais - NeoService'!$B$9:$B$5314=$B78)),0)*DO$12</f>
        <v>1585.83</v>
      </c>
      <c r="DP78" s="7" cm="1">
        <f t="array" ref="DP78">IFERROR(SUMPRODUCT((_xlfn.XLOOKUP(EDATE(DP$77,-1),'Recebíveis Atuais - NeoService'!$N$6:$HF$6,'Recebíveis Atuais - NeoService'!$N$9:$HF$9):_xlfn.XLOOKUP(EDATE(DP$77,-1),'Recebíveis Atuais - NeoService'!$N$6:$HF$6,'Recebíveis Atuais - NeoService'!$N$5314:$HF$5314)),N('Recebíveis Atuais - NeoService'!$K$9:$K$5314="Sim"),N('Recebíveis Atuais - NeoService'!$B$9:$B$5314=$B78)),0)*DP$12</f>
        <v>1585.83</v>
      </c>
      <c r="DQ78" s="7" cm="1">
        <f t="array" ref="DQ78">IFERROR(SUMPRODUCT((_xlfn.XLOOKUP(EDATE(DQ$77,-1),'Recebíveis Atuais - NeoService'!$N$6:$HF$6,'Recebíveis Atuais - NeoService'!$N$9:$HF$9):_xlfn.XLOOKUP(EDATE(DQ$77,-1),'Recebíveis Atuais - NeoService'!$N$6:$HF$6,'Recebíveis Atuais - NeoService'!$N$5314:$HF$5314)),N('Recebíveis Atuais - NeoService'!$K$9:$K$5314="Sim"),N('Recebíveis Atuais - NeoService'!$B$9:$B$5314=$B78)),0)*DQ$12</f>
        <v>1585.83</v>
      </c>
      <c r="DR78" s="7" cm="1">
        <f t="array" ref="DR78">IFERROR(SUMPRODUCT((_xlfn.XLOOKUP(EDATE(DR$77,-1),'Recebíveis Atuais - NeoService'!$N$6:$HF$6,'Recebíveis Atuais - NeoService'!$N$9:$HF$9):_xlfn.XLOOKUP(EDATE(DR$77,-1),'Recebíveis Atuais - NeoService'!$N$6:$HF$6,'Recebíveis Atuais - NeoService'!$N$5314:$HF$5314)),N('Recebíveis Atuais - NeoService'!$K$9:$K$5314="Sim"),N('Recebíveis Atuais - NeoService'!$B$9:$B$5314=$B78)),0)*DR$12</f>
        <v>3978.9700000000003</v>
      </c>
      <c r="DS78" s="7" cm="1">
        <f t="array" ref="DS78">IFERROR(SUMPRODUCT((_xlfn.XLOOKUP(EDATE(DS$77,-1),'Recebíveis Atuais - NeoService'!$N$6:$HF$6,'Recebíveis Atuais - NeoService'!$N$9:$HF$9):_xlfn.XLOOKUP(EDATE(DS$77,-1),'Recebíveis Atuais - NeoService'!$N$6:$HF$6,'Recebíveis Atuais - NeoService'!$N$5314:$HF$5314)),N('Recebíveis Atuais - NeoService'!$K$9:$K$5314="Sim"),N('Recebíveis Atuais - NeoService'!$B$9:$B$5314=$B78)),0)*DS$12</f>
        <v>1682.29</v>
      </c>
      <c r="DT78" s="7" cm="1">
        <f t="array" ref="DT78">IFERROR(SUMPRODUCT((_xlfn.XLOOKUP(EDATE(DT$77,-1),'Recebíveis Atuais - NeoService'!$N$6:$HF$6,'Recebíveis Atuais - NeoService'!$N$9:$HF$9):_xlfn.XLOOKUP(EDATE(DT$77,-1),'Recebíveis Atuais - NeoService'!$N$6:$HF$6,'Recebíveis Atuais - NeoService'!$N$5314:$HF$5314)),N('Recebíveis Atuais - NeoService'!$K$9:$K$5314="Sim"),N('Recebíveis Atuais - NeoService'!$B$9:$B$5314=$B78)),0)*DT$12</f>
        <v>1682.29</v>
      </c>
      <c r="DU78" s="7" cm="1">
        <f t="array" ref="DU78">IFERROR(SUMPRODUCT((_xlfn.XLOOKUP(EDATE(DU$77,-1),'Recebíveis Atuais - NeoService'!$N$6:$HF$6,'Recebíveis Atuais - NeoService'!$N$9:$HF$9):_xlfn.XLOOKUP(EDATE(DU$77,-1),'Recebíveis Atuais - NeoService'!$N$6:$HF$6,'Recebíveis Atuais - NeoService'!$N$5314:$HF$5314)),N('Recebíveis Atuais - NeoService'!$K$9:$K$5314="Sim"),N('Recebíveis Atuais - NeoService'!$B$9:$B$5314=$B78)),0)*DU$12</f>
        <v>1682.29</v>
      </c>
      <c r="DV78" s="7" cm="1">
        <f t="array" ref="DV78">IFERROR(SUMPRODUCT((_xlfn.XLOOKUP(EDATE(DV$77,-1),'Recebíveis Atuais - NeoService'!$N$6:$HF$6,'Recebíveis Atuais - NeoService'!$N$9:$HF$9):_xlfn.XLOOKUP(EDATE(DV$77,-1),'Recebíveis Atuais - NeoService'!$N$6:$HF$6,'Recebíveis Atuais - NeoService'!$N$5314:$HF$5314)),N('Recebíveis Atuais - NeoService'!$K$9:$K$5314="Sim"),N('Recebíveis Atuais - NeoService'!$B$9:$B$5314=$B78)),0)*DV$12</f>
        <v>1682.29</v>
      </c>
    </row>
    <row r="79" spans="2:126" s="28" customFormat="1" ht="14.45" hidden="1" customHeight="1" outlineLevel="2" x14ac:dyDescent="0.25">
      <c r="B79" s="27" t="str">
        <f>B17</f>
        <v>RIVIERA</v>
      </c>
      <c r="C79" s="115">
        <f t="shared" ref="C79:C80" si="63">SUM(G79:DV79)</f>
        <v>110386.37999999998</v>
      </c>
      <c r="D79" s="115"/>
      <c r="E79" s="116">
        <f>NPV(POWER(1+13%,1/12)-1,Resumo!G79:DV79)</f>
        <v>89281.16831101189</v>
      </c>
      <c r="F79" s="116"/>
      <c r="G79" s="7" cm="1">
        <f t="array" ref="G79">IFERROR(SUMPRODUCT((_xlfn.XLOOKUP(EDATE(G$77,-1),'Recebíveis Atuais - NeoService'!$N$6:$HF$6,'Recebíveis Atuais - NeoService'!$N$9:$HF$9):_xlfn.XLOOKUP(EDATE(G$77,-1),'Recebíveis Atuais - NeoService'!$N$6:$HF$6,'Recebíveis Atuais - NeoService'!$N$5314:$HF$5314)),N('Recebíveis Atuais - NeoService'!$K$9:$K$5314="Sim"),N('Recebíveis Atuais - NeoService'!$B$9:$B$5314=$B79)),0)*G$12</f>
        <v>2090.87</v>
      </c>
      <c r="H79" s="7" cm="1">
        <f t="array" ref="H79">IFERROR(SUMPRODUCT((_xlfn.XLOOKUP(EDATE(H$77,-1),'Recebíveis Atuais - NeoService'!$N$6:$HF$6,'Recebíveis Atuais - NeoService'!$N$9:$HF$9):_xlfn.XLOOKUP(EDATE(H$77,-1),'Recebíveis Atuais - NeoService'!$N$6:$HF$6,'Recebíveis Atuais - NeoService'!$N$5314:$HF$5314)),N('Recebíveis Atuais - NeoService'!$K$9:$K$5314="Sim"),N('Recebíveis Atuais - NeoService'!$B$9:$B$5314=$B79)),0)*H$12</f>
        <v>4598.63</v>
      </c>
      <c r="I79" s="7" cm="1">
        <f t="array" ref="I79">IFERROR(SUMPRODUCT((_xlfn.XLOOKUP(EDATE(I$77,-1),'Recebíveis Atuais - NeoService'!$N$6:$HF$6,'Recebíveis Atuais - NeoService'!$N$9:$HF$9):_xlfn.XLOOKUP(EDATE(I$77,-1),'Recebíveis Atuais - NeoService'!$N$6:$HF$6,'Recebíveis Atuais - NeoService'!$N$5314:$HF$5314)),N('Recebíveis Atuais - NeoService'!$K$9:$K$5314="Sim"),N('Recebíveis Atuais - NeoService'!$B$9:$B$5314=$B79)),0)*I$12</f>
        <v>2090.87</v>
      </c>
      <c r="J79" s="7" cm="1">
        <f t="array" ref="J79">IFERROR(SUMPRODUCT((_xlfn.XLOOKUP(EDATE(J$77,-1),'Recebíveis Atuais - NeoService'!$N$6:$HF$6,'Recebíveis Atuais - NeoService'!$N$9:$HF$9):_xlfn.XLOOKUP(EDATE(J$77,-1),'Recebíveis Atuais - NeoService'!$N$6:$HF$6,'Recebíveis Atuais - NeoService'!$N$5314:$HF$5314)),N('Recebíveis Atuais - NeoService'!$K$9:$K$5314="Sim"),N('Recebíveis Atuais - NeoService'!$B$9:$B$5314=$B79)),0)*J$12</f>
        <v>2090.87</v>
      </c>
      <c r="K79" s="7" cm="1">
        <f t="array" ref="K79">IFERROR(SUMPRODUCT((_xlfn.XLOOKUP(EDATE(K$77,-1),'Recebíveis Atuais - NeoService'!$N$6:$HF$6,'Recebíveis Atuais - NeoService'!$N$9:$HF$9):_xlfn.XLOOKUP(EDATE(K$77,-1),'Recebíveis Atuais - NeoService'!$N$6:$HF$6,'Recebíveis Atuais - NeoService'!$N$5314:$HF$5314)),N('Recebíveis Atuais - NeoService'!$K$9:$K$5314="Sim"),N('Recebíveis Atuais - NeoService'!$B$9:$B$5314=$B79)),0)*K$12</f>
        <v>2090.87</v>
      </c>
      <c r="L79" s="7" cm="1">
        <f t="array" ref="L79">IFERROR(SUMPRODUCT((_xlfn.XLOOKUP(EDATE(L$77,-1),'Recebíveis Atuais - NeoService'!$N$6:$HF$6,'Recebíveis Atuais - NeoService'!$N$9:$HF$9):_xlfn.XLOOKUP(EDATE(L$77,-1),'Recebíveis Atuais - NeoService'!$N$6:$HF$6,'Recebíveis Atuais - NeoService'!$N$5314:$HF$5314)),N('Recebíveis Atuais - NeoService'!$K$9:$K$5314="Sim"),N('Recebíveis Atuais - NeoService'!$B$9:$B$5314=$B79)),0)*L$12</f>
        <v>2090.87</v>
      </c>
      <c r="M79" s="7" cm="1">
        <f t="array" ref="M79">IFERROR(SUMPRODUCT((_xlfn.XLOOKUP(EDATE(M$77,-1),'Recebíveis Atuais - NeoService'!$N$6:$HF$6,'Recebíveis Atuais - NeoService'!$N$9:$HF$9):_xlfn.XLOOKUP(EDATE(M$77,-1),'Recebíveis Atuais - NeoService'!$N$6:$HF$6,'Recebíveis Atuais - NeoService'!$N$5314:$HF$5314)),N('Recebíveis Atuais - NeoService'!$K$9:$K$5314="Sim"),N('Recebíveis Atuais - NeoService'!$B$9:$B$5314=$B79)),0)*M$12</f>
        <v>4598.63</v>
      </c>
      <c r="N79" s="7" cm="1">
        <f t="array" ref="N79">IFERROR(SUMPRODUCT((_xlfn.XLOOKUP(EDATE(N$77,-1),'Recebíveis Atuais - NeoService'!$N$6:$HF$6,'Recebíveis Atuais - NeoService'!$N$9:$HF$9):_xlfn.XLOOKUP(EDATE(N$77,-1),'Recebíveis Atuais - NeoService'!$N$6:$HF$6,'Recebíveis Atuais - NeoService'!$N$5314:$HF$5314)),N('Recebíveis Atuais - NeoService'!$K$9:$K$5314="Sim"),N('Recebíveis Atuais - NeoService'!$B$9:$B$5314=$B79)),0)*N$12</f>
        <v>2090.87</v>
      </c>
      <c r="O79" s="7" cm="1">
        <f t="array" ref="O79">IFERROR(SUMPRODUCT((_xlfn.XLOOKUP(EDATE(O$77,-1),'Recebíveis Atuais - NeoService'!$N$6:$HF$6,'Recebíveis Atuais - NeoService'!$N$9:$HF$9):_xlfn.XLOOKUP(EDATE(O$77,-1),'Recebíveis Atuais - NeoService'!$N$6:$HF$6,'Recebíveis Atuais - NeoService'!$N$5314:$HF$5314)),N('Recebíveis Atuais - NeoService'!$K$9:$K$5314="Sim"),N('Recebíveis Atuais - NeoService'!$B$9:$B$5314=$B79)),0)*O$12</f>
        <v>2090.87</v>
      </c>
      <c r="P79" s="7" cm="1">
        <f t="array" ref="P79">IFERROR(SUMPRODUCT((_xlfn.XLOOKUP(EDATE(P$77,-1),'Recebíveis Atuais - NeoService'!$N$6:$HF$6,'Recebíveis Atuais - NeoService'!$N$9:$HF$9):_xlfn.XLOOKUP(EDATE(P$77,-1),'Recebíveis Atuais - NeoService'!$N$6:$HF$6,'Recebíveis Atuais - NeoService'!$N$5314:$HF$5314)),N('Recebíveis Atuais - NeoService'!$K$9:$K$5314="Sim"),N('Recebíveis Atuais - NeoService'!$B$9:$B$5314=$B79)),0)*P$12</f>
        <v>2090.87</v>
      </c>
      <c r="Q79" s="7" cm="1">
        <f t="array" ref="Q79">IFERROR(SUMPRODUCT((_xlfn.XLOOKUP(EDATE(Q$77,-1),'Recebíveis Atuais - NeoService'!$N$6:$HF$6,'Recebíveis Atuais - NeoService'!$N$9:$HF$9):_xlfn.XLOOKUP(EDATE(Q$77,-1),'Recebíveis Atuais - NeoService'!$N$6:$HF$6,'Recebíveis Atuais - NeoService'!$N$5314:$HF$5314)),N('Recebíveis Atuais - NeoService'!$K$9:$K$5314="Sim"),N('Recebíveis Atuais - NeoService'!$B$9:$B$5314=$B79)),0)*Q$12</f>
        <v>2090.87</v>
      </c>
      <c r="R79" s="7" cm="1">
        <f t="array" ref="R79">IFERROR(SUMPRODUCT((_xlfn.XLOOKUP(EDATE(R$77,-1),'Recebíveis Atuais - NeoService'!$N$6:$HF$6,'Recebíveis Atuais - NeoService'!$N$9:$HF$9):_xlfn.XLOOKUP(EDATE(R$77,-1),'Recebíveis Atuais - NeoService'!$N$6:$HF$6,'Recebíveis Atuais - NeoService'!$N$5314:$HF$5314)),N('Recebíveis Atuais - NeoService'!$K$9:$K$5314="Sim"),N('Recebíveis Atuais - NeoService'!$B$9:$B$5314=$B79)),0)*R$12</f>
        <v>4598.63</v>
      </c>
      <c r="S79" s="7" cm="1">
        <f t="array" ref="S79">IFERROR(SUMPRODUCT((_xlfn.XLOOKUP(EDATE(S$77,-1),'Recebíveis Atuais - NeoService'!$N$6:$HF$6,'Recebíveis Atuais - NeoService'!$N$9:$HF$9):_xlfn.XLOOKUP(EDATE(S$77,-1),'Recebíveis Atuais - NeoService'!$N$6:$HF$6,'Recebíveis Atuais - NeoService'!$N$5314:$HF$5314)),N('Recebíveis Atuais - NeoService'!$K$9:$K$5314="Sim"),N('Recebíveis Atuais - NeoService'!$B$9:$B$5314=$B79)),0)*S$12</f>
        <v>2090.87</v>
      </c>
      <c r="T79" s="7" cm="1">
        <f t="array" ref="T79">IFERROR(SUMPRODUCT((_xlfn.XLOOKUP(EDATE(T$77,-1),'Recebíveis Atuais - NeoService'!$N$6:$HF$6,'Recebíveis Atuais - NeoService'!$N$9:$HF$9):_xlfn.XLOOKUP(EDATE(T$77,-1),'Recebíveis Atuais - NeoService'!$N$6:$HF$6,'Recebíveis Atuais - NeoService'!$N$5314:$HF$5314)),N('Recebíveis Atuais - NeoService'!$K$9:$K$5314="Sim"),N('Recebíveis Atuais - NeoService'!$B$9:$B$5314=$B79)),0)*T$12</f>
        <v>2090.87</v>
      </c>
      <c r="U79" s="7" cm="1">
        <f t="array" ref="U79">IFERROR(SUMPRODUCT((_xlfn.XLOOKUP(EDATE(U$77,-1),'Recebíveis Atuais - NeoService'!$N$6:$HF$6,'Recebíveis Atuais - NeoService'!$N$9:$HF$9):_xlfn.XLOOKUP(EDATE(U$77,-1),'Recebíveis Atuais - NeoService'!$N$6:$HF$6,'Recebíveis Atuais - NeoService'!$N$5314:$HF$5314)),N('Recebíveis Atuais - NeoService'!$K$9:$K$5314="Sim"),N('Recebíveis Atuais - NeoService'!$B$9:$B$5314=$B79)),0)*U$12</f>
        <v>2090.87</v>
      </c>
      <c r="V79" s="7" cm="1">
        <f t="array" ref="V79">IFERROR(SUMPRODUCT((_xlfn.XLOOKUP(EDATE(V$77,-1),'Recebíveis Atuais - NeoService'!$N$6:$HF$6,'Recebíveis Atuais - NeoService'!$N$9:$HF$9):_xlfn.XLOOKUP(EDATE(V$77,-1),'Recebíveis Atuais - NeoService'!$N$6:$HF$6,'Recebíveis Atuais - NeoService'!$N$5314:$HF$5314)),N('Recebíveis Atuais - NeoService'!$K$9:$K$5314="Sim"),N('Recebíveis Atuais - NeoService'!$B$9:$B$5314=$B79)),0)*V$12</f>
        <v>2090.87</v>
      </c>
      <c r="W79" s="7" cm="1">
        <f t="array" ref="W79">IFERROR(SUMPRODUCT((_xlfn.XLOOKUP(EDATE(W$77,-1),'Recebíveis Atuais - NeoService'!$N$6:$HF$6,'Recebíveis Atuais - NeoService'!$N$9:$HF$9):_xlfn.XLOOKUP(EDATE(W$77,-1),'Recebíveis Atuais - NeoService'!$N$6:$HF$6,'Recebíveis Atuais - NeoService'!$N$5314:$HF$5314)),N('Recebíveis Atuais - NeoService'!$K$9:$K$5314="Sim"),N('Recebíveis Atuais - NeoService'!$B$9:$B$5314=$B79)),0)*W$12</f>
        <v>4598.63</v>
      </c>
      <c r="X79" s="7" cm="1">
        <f t="array" ref="X79">IFERROR(SUMPRODUCT((_xlfn.XLOOKUP(EDATE(X$77,-1),'Recebíveis Atuais - NeoService'!$N$6:$HF$6,'Recebíveis Atuais - NeoService'!$N$9:$HF$9):_xlfn.XLOOKUP(EDATE(X$77,-1),'Recebíveis Atuais - NeoService'!$N$6:$HF$6,'Recebíveis Atuais - NeoService'!$N$5314:$HF$5314)),N('Recebíveis Atuais - NeoService'!$K$9:$K$5314="Sim"),N('Recebíveis Atuais - NeoService'!$B$9:$B$5314=$B79)),0)*X$12</f>
        <v>2090.87</v>
      </c>
      <c r="Y79" s="7" cm="1">
        <f t="array" ref="Y79">IFERROR(SUMPRODUCT((_xlfn.XLOOKUP(EDATE(Y$77,-1),'Recebíveis Atuais - NeoService'!$N$6:$HF$6,'Recebíveis Atuais - NeoService'!$N$9:$HF$9):_xlfn.XLOOKUP(EDATE(Y$77,-1),'Recebíveis Atuais - NeoService'!$N$6:$HF$6,'Recebíveis Atuais - NeoService'!$N$5314:$HF$5314)),N('Recebíveis Atuais - NeoService'!$K$9:$K$5314="Sim"),N('Recebíveis Atuais - NeoService'!$B$9:$B$5314=$B79)),0)*Y$12</f>
        <v>2090.87</v>
      </c>
      <c r="Z79" s="7" cm="1">
        <f t="array" ref="Z79">IFERROR(SUMPRODUCT((_xlfn.XLOOKUP(EDATE(Z$77,-1),'Recebíveis Atuais - NeoService'!$N$6:$HF$6,'Recebíveis Atuais - NeoService'!$N$9:$HF$9):_xlfn.XLOOKUP(EDATE(Z$77,-1),'Recebíveis Atuais - NeoService'!$N$6:$HF$6,'Recebíveis Atuais - NeoService'!$N$5314:$HF$5314)),N('Recebíveis Atuais - NeoService'!$K$9:$K$5314="Sim"),N('Recebíveis Atuais - NeoService'!$B$9:$B$5314=$B79)),0)*Z$12</f>
        <v>2090.87</v>
      </c>
      <c r="AA79" s="7" cm="1">
        <f t="array" ref="AA79">IFERROR(SUMPRODUCT((_xlfn.XLOOKUP(EDATE(AA$77,-1),'Recebíveis Atuais - NeoService'!$N$6:$HF$6,'Recebíveis Atuais - NeoService'!$N$9:$HF$9):_xlfn.XLOOKUP(EDATE(AA$77,-1),'Recebíveis Atuais - NeoService'!$N$6:$HF$6,'Recebíveis Atuais - NeoService'!$N$5314:$HF$5314)),N('Recebíveis Atuais - NeoService'!$K$9:$K$5314="Sim"),N('Recebíveis Atuais - NeoService'!$B$9:$B$5314=$B79)),0)*AA$12</f>
        <v>2090.87</v>
      </c>
      <c r="AB79" s="7" cm="1">
        <f t="array" ref="AB79">IFERROR(SUMPRODUCT((_xlfn.XLOOKUP(EDATE(AB$77,-1),'Recebíveis Atuais - NeoService'!$N$6:$HF$6,'Recebíveis Atuais - NeoService'!$N$9:$HF$9):_xlfn.XLOOKUP(EDATE(AB$77,-1),'Recebíveis Atuais - NeoService'!$N$6:$HF$6,'Recebíveis Atuais - NeoService'!$N$5314:$HF$5314)),N('Recebíveis Atuais - NeoService'!$K$9:$K$5314="Sim"),N('Recebíveis Atuais - NeoService'!$B$9:$B$5314=$B79)),0)*AB$12</f>
        <v>4598.63</v>
      </c>
      <c r="AC79" s="7" cm="1">
        <f t="array" ref="AC79">IFERROR(SUMPRODUCT((_xlfn.XLOOKUP(EDATE(AC$77,-1),'Recebíveis Atuais - NeoService'!$N$6:$HF$6,'Recebíveis Atuais - NeoService'!$N$9:$HF$9):_xlfn.XLOOKUP(EDATE(AC$77,-1),'Recebíveis Atuais - NeoService'!$N$6:$HF$6,'Recebíveis Atuais - NeoService'!$N$5314:$HF$5314)),N('Recebíveis Atuais - NeoService'!$K$9:$K$5314="Sim"),N('Recebíveis Atuais - NeoService'!$B$9:$B$5314=$B79)),0)*AC$12</f>
        <v>2090.87</v>
      </c>
      <c r="AD79" s="7" cm="1">
        <f t="array" ref="AD79">IFERROR(SUMPRODUCT((_xlfn.XLOOKUP(EDATE(AD$77,-1),'Recebíveis Atuais - NeoService'!$N$6:$HF$6,'Recebíveis Atuais - NeoService'!$N$9:$HF$9):_xlfn.XLOOKUP(EDATE(AD$77,-1),'Recebíveis Atuais - NeoService'!$N$6:$HF$6,'Recebíveis Atuais - NeoService'!$N$5314:$HF$5314)),N('Recebíveis Atuais - NeoService'!$K$9:$K$5314="Sim"),N('Recebíveis Atuais - NeoService'!$B$9:$B$5314=$B79)),0)*AD$12</f>
        <v>2090.87</v>
      </c>
      <c r="AE79" s="7" cm="1">
        <f t="array" ref="AE79">IFERROR(SUMPRODUCT((_xlfn.XLOOKUP(EDATE(AE$77,-1),'Recebíveis Atuais - NeoService'!$N$6:$HF$6,'Recebíveis Atuais - NeoService'!$N$9:$HF$9):_xlfn.XLOOKUP(EDATE(AE$77,-1),'Recebíveis Atuais - NeoService'!$N$6:$HF$6,'Recebíveis Atuais - NeoService'!$N$5314:$HF$5314)),N('Recebíveis Atuais - NeoService'!$K$9:$K$5314="Sim"),N('Recebíveis Atuais - NeoService'!$B$9:$B$5314=$B79)),0)*AE$12</f>
        <v>2090.87</v>
      </c>
      <c r="AF79" s="7" cm="1">
        <f t="array" ref="AF79">IFERROR(SUMPRODUCT((_xlfn.XLOOKUP(EDATE(AF$77,-1),'Recebíveis Atuais - NeoService'!$N$6:$HF$6,'Recebíveis Atuais - NeoService'!$N$9:$HF$9):_xlfn.XLOOKUP(EDATE(AF$77,-1),'Recebíveis Atuais - NeoService'!$N$6:$HF$6,'Recebíveis Atuais - NeoService'!$N$5314:$HF$5314)),N('Recebíveis Atuais - NeoService'!$K$9:$K$5314="Sim"),N('Recebíveis Atuais - NeoService'!$B$9:$B$5314=$B79)),0)*AF$12</f>
        <v>2090.87</v>
      </c>
      <c r="AG79" s="7" cm="1">
        <f t="array" ref="AG79">IFERROR(SUMPRODUCT((_xlfn.XLOOKUP(EDATE(AG$77,-1),'Recebíveis Atuais - NeoService'!$N$6:$HF$6,'Recebíveis Atuais - NeoService'!$N$9:$HF$9):_xlfn.XLOOKUP(EDATE(AG$77,-1),'Recebíveis Atuais - NeoService'!$N$6:$HF$6,'Recebíveis Atuais - NeoService'!$N$5314:$HF$5314)),N('Recebíveis Atuais - NeoService'!$K$9:$K$5314="Sim"),N('Recebíveis Atuais - NeoService'!$B$9:$B$5314=$B79)),0)*AG$12</f>
        <v>4598.63</v>
      </c>
      <c r="AH79" s="7" cm="1">
        <f t="array" ref="AH79">IFERROR(SUMPRODUCT((_xlfn.XLOOKUP(EDATE(AH$77,-1),'Recebíveis Atuais - NeoService'!$N$6:$HF$6,'Recebíveis Atuais - NeoService'!$N$9:$HF$9):_xlfn.XLOOKUP(EDATE(AH$77,-1),'Recebíveis Atuais - NeoService'!$N$6:$HF$6,'Recebíveis Atuais - NeoService'!$N$5314:$HF$5314)),N('Recebíveis Atuais - NeoService'!$K$9:$K$5314="Sim"),N('Recebíveis Atuais - NeoService'!$B$9:$B$5314=$B79)),0)*AH$12</f>
        <v>2090.87</v>
      </c>
      <c r="AI79" s="7" cm="1">
        <f t="array" ref="AI79">IFERROR(SUMPRODUCT((_xlfn.XLOOKUP(EDATE(AI$77,-1),'Recebíveis Atuais - NeoService'!$N$6:$HF$6,'Recebíveis Atuais - NeoService'!$N$9:$HF$9):_xlfn.XLOOKUP(EDATE(AI$77,-1),'Recebíveis Atuais - NeoService'!$N$6:$HF$6,'Recebíveis Atuais - NeoService'!$N$5314:$HF$5314)),N('Recebíveis Atuais - NeoService'!$K$9:$K$5314="Sim"),N('Recebíveis Atuais - NeoService'!$B$9:$B$5314=$B79)),0)*AI$12</f>
        <v>2090.87</v>
      </c>
      <c r="AJ79" s="7" cm="1">
        <f t="array" ref="AJ79">IFERROR(SUMPRODUCT((_xlfn.XLOOKUP(EDATE(AJ$77,-1),'Recebíveis Atuais - NeoService'!$N$6:$HF$6,'Recebíveis Atuais - NeoService'!$N$9:$HF$9):_xlfn.XLOOKUP(EDATE(AJ$77,-1),'Recebíveis Atuais - NeoService'!$N$6:$HF$6,'Recebíveis Atuais - NeoService'!$N$5314:$HF$5314)),N('Recebíveis Atuais - NeoService'!$K$9:$K$5314="Sim"),N('Recebíveis Atuais - NeoService'!$B$9:$B$5314=$B79)),0)*AJ$12</f>
        <v>2090.87</v>
      </c>
      <c r="AK79" s="7" cm="1">
        <f t="array" ref="AK79">IFERROR(SUMPRODUCT((_xlfn.XLOOKUP(EDATE(AK$77,-1),'Recebíveis Atuais - NeoService'!$N$6:$HF$6,'Recebíveis Atuais - NeoService'!$N$9:$HF$9):_xlfn.XLOOKUP(EDATE(AK$77,-1),'Recebíveis Atuais - NeoService'!$N$6:$HF$6,'Recebíveis Atuais - NeoService'!$N$5314:$HF$5314)),N('Recebíveis Atuais - NeoService'!$K$9:$K$5314="Sim"),N('Recebíveis Atuais - NeoService'!$B$9:$B$5314=$B79)),0)*AK$12</f>
        <v>2090.87</v>
      </c>
      <c r="AL79" s="7" cm="1">
        <f t="array" ref="AL79">IFERROR(SUMPRODUCT((_xlfn.XLOOKUP(EDATE(AL$77,-1),'Recebíveis Atuais - NeoService'!$N$6:$HF$6,'Recebíveis Atuais - NeoService'!$N$9:$HF$9):_xlfn.XLOOKUP(EDATE(AL$77,-1),'Recebíveis Atuais - NeoService'!$N$6:$HF$6,'Recebíveis Atuais - NeoService'!$N$5314:$HF$5314)),N('Recebíveis Atuais - NeoService'!$K$9:$K$5314="Sim"),N('Recebíveis Atuais - NeoService'!$B$9:$B$5314=$B79)),0)*AL$12</f>
        <v>4598.63</v>
      </c>
      <c r="AM79" s="7" cm="1">
        <f t="array" ref="AM79">IFERROR(SUMPRODUCT((_xlfn.XLOOKUP(EDATE(AM$77,-1),'Recebíveis Atuais - NeoService'!$N$6:$HF$6,'Recebíveis Atuais - NeoService'!$N$9:$HF$9):_xlfn.XLOOKUP(EDATE(AM$77,-1),'Recebíveis Atuais - NeoService'!$N$6:$HF$6,'Recebíveis Atuais - NeoService'!$N$5314:$HF$5314)),N('Recebíveis Atuais - NeoService'!$K$9:$K$5314="Sim"),N('Recebíveis Atuais - NeoService'!$B$9:$B$5314=$B79)),0)*AM$12</f>
        <v>2090.87</v>
      </c>
      <c r="AN79" s="7" cm="1">
        <f t="array" ref="AN79">IFERROR(SUMPRODUCT((_xlfn.XLOOKUP(EDATE(AN$77,-1),'Recebíveis Atuais - NeoService'!$N$6:$HF$6,'Recebíveis Atuais - NeoService'!$N$9:$HF$9):_xlfn.XLOOKUP(EDATE(AN$77,-1),'Recebíveis Atuais - NeoService'!$N$6:$HF$6,'Recebíveis Atuais - NeoService'!$N$5314:$HF$5314)),N('Recebíveis Atuais - NeoService'!$K$9:$K$5314="Sim"),N('Recebíveis Atuais - NeoService'!$B$9:$B$5314=$B79)),0)*AN$12</f>
        <v>2090.87</v>
      </c>
      <c r="AO79" s="7" cm="1">
        <f t="array" ref="AO79">IFERROR(SUMPRODUCT((_xlfn.XLOOKUP(EDATE(AO$77,-1),'Recebíveis Atuais - NeoService'!$N$6:$HF$6,'Recebíveis Atuais - NeoService'!$N$9:$HF$9):_xlfn.XLOOKUP(EDATE(AO$77,-1),'Recebíveis Atuais - NeoService'!$N$6:$HF$6,'Recebíveis Atuais - NeoService'!$N$5314:$HF$5314)),N('Recebíveis Atuais - NeoService'!$K$9:$K$5314="Sim"),N('Recebíveis Atuais - NeoService'!$B$9:$B$5314=$B79)),0)*AO$12</f>
        <v>2090.87</v>
      </c>
      <c r="AP79" s="7" cm="1">
        <f t="array" ref="AP79">IFERROR(SUMPRODUCT((_xlfn.XLOOKUP(EDATE(AP$77,-1),'Recebíveis Atuais - NeoService'!$N$6:$HF$6,'Recebíveis Atuais - NeoService'!$N$9:$HF$9):_xlfn.XLOOKUP(EDATE(AP$77,-1),'Recebíveis Atuais - NeoService'!$N$6:$HF$6,'Recebíveis Atuais - NeoService'!$N$5314:$HF$5314)),N('Recebíveis Atuais - NeoService'!$K$9:$K$5314="Sim"),N('Recebíveis Atuais - NeoService'!$B$9:$B$5314=$B79)),0)*AP$12</f>
        <v>2090.87</v>
      </c>
      <c r="AQ79" s="7" cm="1">
        <f t="array" ref="AQ79">IFERROR(SUMPRODUCT((_xlfn.XLOOKUP(EDATE(AQ$77,-1),'Recebíveis Atuais - NeoService'!$N$6:$HF$6,'Recebíveis Atuais - NeoService'!$N$9:$HF$9):_xlfn.XLOOKUP(EDATE(AQ$77,-1),'Recebíveis Atuais - NeoService'!$N$6:$HF$6,'Recebíveis Atuais - NeoService'!$N$5314:$HF$5314)),N('Recebíveis Atuais - NeoService'!$K$9:$K$5314="Sim"),N('Recebíveis Atuais - NeoService'!$B$9:$B$5314=$B79)),0)*AQ$12</f>
        <v>4598.63</v>
      </c>
      <c r="AR79" s="7" cm="1">
        <f t="array" ref="AR79">IFERROR(SUMPRODUCT((_xlfn.XLOOKUP(EDATE(AR$77,-1),'Recebíveis Atuais - NeoService'!$N$6:$HF$6,'Recebíveis Atuais - NeoService'!$N$9:$HF$9):_xlfn.XLOOKUP(EDATE(AR$77,-1),'Recebíveis Atuais - NeoService'!$N$6:$HF$6,'Recebíveis Atuais - NeoService'!$N$5314:$HF$5314)),N('Recebíveis Atuais - NeoService'!$K$9:$K$5314="Sim"),N('Recebíveis Atuais - NeoService'!$B$9:$B$5314=$B79)),0)*AR$12</f>
        <v>2090.87</v>
      </c>
      <c r="AS79" s="7" cm="1">
        <f t="array" ref="AS79">IFERROR(SUMPRODUCT((_xlfn.XLOOKUP(EDATE(AS$77,-1),'Recebíveis Atuais - NeoService'!$N$6:$HF$6,'Recebíveis Atuais - NeoService'!$N$9:$HF$9):_xlfn.XLOOKUP(EDATE(AS$77,-1),'Recebíveis Atuais - NeoService'!$N$6:$HF$6,'Recebíveis Atuais - NeoService'!$N$5314:$HF$5314)),N('Recebíveis Atuais - NeoService'!$K$9:$K$5314="Sim"),N('Recebíveis Atuais - NeoService'!$B$9:$B$5314=$B79)),0)*AS$12</f>
        <v>2090.87</v>
      </c>
      <c r="AT79" s="7" cm="1">
        <f t="array" ref="AT79">IFERROR(SUMPRODUCT((_xlfn.XLOOKUP(EDATE(AT$77,-1),'Recebíveis Atuais - NeoService'!$N$6:$HF$6,'Recebíveis Atuais - NeoService'!$N$9:$HF$9):_xlfn.XLOOKUP(EDATE(AT$77,-1),'Recebíveis Atuais - NeoService'!$N$6:$HF$6,'Recebíveis Atuais - NeoService'!$N$5314:$HF$5314)),N('Recebíveis Atuais - NeoService'!$K$9:$K$5314="Sim"),N('Recebíveis Atuais - NeoService'!$B$9:$B$5314=$B79)),0)*AT$12</f>
        <v>2090.87</v>
      </c>
      <c r="AU79" s="7" cm="1">
        <f t="array" ref="AU79">IFERROR(SUMPRODUCT((_xlfn.XLOOKUP(EDATE(AU$77,-1),'Recebíveis Atuais - NeoService'!$N$6:$HF$6,'Recebíveis Atuais - NeoService'!$N$9:$HF$9):_xlfn.XLOOKUP(EDATE(AU$77,-1),'Recebíveis Atuais - NeoService'!$N$6:$HF$6,'Recebíveis Atuais - NeoService'!$N$5314:$HF$5314)),N('Recebíveis Atuais - NeoService'!$K$9:$K$5314="Sim"),N('Recebíveis Atuais - NeoService'!$B$9:$B$5314=$B79)),0)*AU$12</f>
        <v>2090.87</v>
      </c>
      <c r="AV79" s="7" cm="1">
        <f t="array" ref="AV79">IFERROR(SUMPRODUCT((_xlfn.XLOOKUP(EDATE(AV$77,-1),'Recebíveis Atuais - NeoService'!$N$6:$HF$6,'Recebíveis Atuais - NeoService'!$N$9:$HF$9):_xlfn.XLOOKUP(EDATE(AV$77,-1),'Recebíveis Atuais - NeoService'!$N$6:$HF$6,'Recebíveis Atuais - NeoService'!$N$5314:$HF$5314)),N('Recebíveis Atuais - NeoService'!$K$9:$K$5314="Sim"),N('Recebíveis Atuais - NeoService'!$B$9:$B$5314=$B79)),0)*AV$12</f>
        <v>4598.63</v>
      </c>
      <c r="AW79" s="7" cm="1">
        <f t="array" ref="AW79">IFERROR(SUMPRODUCT((_xlfn.XLOOKUP(EDATE(AW$77,-1),'Recebíveis Atuais - NeoService'!$N$6:$HF$6,'Recebíveis Atuais - NeoService'!$N$9:$HF$9):_xlfn.XLOOKUP(EDATE(AW$77,-1),'Recebíveis Atuais - NeoService'!$N$6:$HF$6,'Recebíveis Atuais - NeoService'!$N$5314:$HF$5314)),N('Recebíveis Atuais - NeoService'!$K$9:$K$5314="Sim"),N('Recebíveis Atuais - NeoService'!$B$9:$B$5314=$B79)),0)*AW$12</f>
        <v>0</v>
      </c>
      <c r="AX79" s="7" cm="1">
        <f t="array" ref="AX79">IFERROR(SUMPRODUCT((_xlfn.XLOOKUP(EDATE(AX$77,-1),'Recebíveis Atuais - NeoService'!$N$6:$HF$6,'Recebíveis Atuais - NeoService'!$N$9:$HF$9):_xlfn.XLOOKUP(EDATE(AX$77,-1),'Recebíveis Atuais - NeoService'!$N$6:$HF$6,'Recebíveis Atuais - NeoService'!$N$5314:$HF$5314)),N('Recebíveis Atuais - NeoService'!$K$9:$K$5314="Sim"),N('Recebíveis Atuais - NeoService'!$B$9:$B$5314=$B79)),0)*AX$12</f>
        <v>0</v>
      </c>
      <c r="AY79" s="7" cm="1">
        <f t="array" ref="AY79">IFERROR(SUMPRODUCT((_xlfn.XLOOKUP(EDATE(AY$77,-1),'Recebíveis Atuais - NeoService'!$N$6:$HF$6,'Recebíveis Atuais - NeoService'!$N$9:$HF$9):_xlfn.XLOOKUP(EDATE(AY$77,-1),'Recebíveis Atuais - NeoService'!$N$6:$HF$6,'Recebíveis Atuais - NeoService'!$N$5314:$HF$5314)),N('Recebíveis Atuais - NeoService'!$K$9:$K$5314="Sim"),N('Recebíveis Atuais - NeoService'!$B$9:$B$5314=$B79)),0)*AY$12</f>
        <v>0</v>
      </c>
      <c r="AZ79" s="7" cm="1">
        <f t="array" ref="AZ79">IFERROR(SUMPRODUCT((_xlfn.XLOOKUP(EDATE(AZ$77,-1),'Recebíveis Atuais - NeoService'!$N$6:$HF$6,'Recebíveis Atuais - NeoService'!$N$9:$HF$9):_xlfn.XLOOKUP(EDATE(AZ$77,-1),'Recebíveis Atuais - NeoService'!$N$6:$HF$6,'Recebíveis Atuais - NeoService'!$N$5314:$HF$5314)),N('Recebíveis Atuais - NeoService'!$K$9:$K$5314="Sim"),N('Recebíveis Atuais - NeoService'!$B$9:$B$5314=$B79)),0)*AZ$12</f>
        <v>0</v>
      </c>
      <c r="BA79" s="7" cm="1">
        <f t="array" ref="BA79">IFERROR(SUMPRODUCT((_xlfn.XLOOKUP(EDATE(BA$77,-1),'Recebíveis Atuais - NeoService'!$N$6:$HF$6,'Recebíveis Atuais - NeoService'!$N$9:$HF$9):_xlfn.XLOOKUP(EDATE(BA$77,-1),'Recebíveis Atuais - NeoService'!$N$6:$HF$6,'Recebíveis Atuais - NeoService'!$N$5314:$HF$5314)),N('Recebíveis Atuais - NeoService'!$K$9:$K$5314="Sim"),N('Recebíveis Atuais - NeoService'!$B$9:$B$5314=$B79)),0)*BA$12</f>
        <v>0</v>
      </c>
      <c r="BB79" s="7" cm="1">
        <f t="array" ref="BB79">IFERROR(SUMPRODUCT((_xlfn.XLOOKUP(EDATE(BB$77,-1),'Recebíveis Atuais - NeoService'!$N$6:$HF$6,'Recebíveis Atuais - NeoService'!$N$9:$HF$9):_xlfn.XLOOKUP(EDATE(BB$77,-1),'Recebíveis Atuais - NeoService'!$N$6:$HF$6,'Recebíveis Atuais - NeoService'!$N$5314:$HF$5314)),N('Recebíveis Atuais - NeoService'!$K$9:$K$5314="Sim"),N('Recebíveis Atuais - NeoService'!$B$9:$B$5314=$B79)),0)*BB$12</f>
        <v>0</v>
      </c>
      <c r="BC79" s="7" cm="1">
        <f t="array" ref="BC79">IFERROR(SUMPRODUCT((_xlfn.XLOOKUP(EDATE(BC$77,-1),'Recebíveis Atuais - NeoService'!$N$6:$HF$6,'Recebíveis Atuais - NeoService'!$N$9:$HF$9):_xlfn.XLOOKUP(EDATE(BC$77,-1),'Recebíveis Atuais - NeoService'!$N$6:$HF$6,'Recebíveis Atuais - NeoService'!$N$5314:$HF$5314)),N('Recebíveis Atuais - NeoService'!$K$9:$K$5314="Sim"),N('Recebíveis Atuais - NeoService'!$B$9:$B$5314=$B79)),0)*BC$12</f>
        <v>0</v>
      </c>
      <c r="BD79" s="7" cm="1">
        <f t="array" ref="BD79">IFERROR(SUMPRODUCT((_xlfn.XLOOKUP(EDATE(BD$77,-1),'Recebíveis Atuais - NeoService'!$N$6:$HF$6,'Recebíveis Atuais - NeoService'!$N$9:$HF$9):_xlfn.XLOOKUP(EDATE(BD$77,-1),'Recebíveis Atuais - NeoService'!$N$6:$HF$6,'Recebíveis Atuais - NeoService'!$N$5314:$HF$5314)),N('Recebíveis Atuais - NeoService'!$K$9:$K$5314="Sim"),N('Recebíveis Atuais - NeoService'!$B$9:$B$5314=$B79)),0)*BD$12</f>
        <v>0</v>
      </c>
      <c r="BE79" s="7" cm="1">
        <f t="array" ref="BE79">IFERROR(SUMPRODUCT((_xlfn.XLOOKUP(EDATE(BE$77,-1),'Recebíveis Atuais - NeoService'!$N$6:$HF$6,'Recebíveis Atuais - NeoService'!$N$9:$HF$9):_xlfn.XLOOKUP(EDATE(BE$77,-1),'Recebíveis Atuais - NeoService'!$N$6:$HF$6,'Recebíveis Atuais - NeoService'!$N$5314:$HF$5314)),N('Recebíveis Atuais - NeoService'!$K$9:$K$5314="Sim"),N('Recebíveis Atuais - NeoService'!$B$9:$B$5314=$B79)),0)*BE$12</f>
        <v>0</v>
      </c>
      <c r="BF79" s="7" cm="1">
        <f t="array" ref="BF79">IFERROR(SUMPRODUCT((_xlfn.XLOOKUP(EDATE(BF$77,-1),'Recebíveis Atuais - NeoService'!$N$6:$HF$6,'Recebíveis Atuais - NeoService'!$N$9:$HF$9):_xlfn.XLOOKUP(EDATE(BF$77,-1),'Recebíveis Atuais - NeoService'!$N$6:$HF$6,'Recebíveis Atuais - NeoService'!$N$5314:$HF$5314)),N('Recebíveis Atuais - NeoService'!$K$9:$K$5314="Sim"),N('Recebíveis Atuais - NeoService'!$B$9:$B$5314=$B79)),0)*BF$12</f>
        <v>0</v>
      </c>
      <c r="BG79" s="7" cm="1">
        <f t="array" ref="BG79">IFERROR(SUMPRODUCT((_xlfn.XLOOKUP(EDATE(BG$77,-1),'Recebíveis Atuais - NeoService'!$N$6:$HF$6,'Recebíveis Atuais - NeoService'!$N$9:$HF$9):_xlfn.XLOOKUP(EDATE(BG$77,-1),'Recebíveis Atuais - NeoService'!$N$6:$HF$6,'Recebíveis Atuais - NeoService'!$N$5314:$HF$5314)),N('Recebíveis Atuais - NeoService'!$K$9:$K$5314="Sim"),N('Recebíveis Atuais - NeoService'!$B$9:$B$5314=$B79)),0)*BG$12</f>
        <v>0</v>
      </c>
      <c r="BH79" s="7" cm="1">
        <f t="array" ref="BH79">IFERROR(SUMPRODUCT((_xlfn.XLOOKUP(EDATE(BH$77,-1),'Recebíveis Atuais - NeoService'!$N$6:$HF$6,'Recebíveis Atuais - NeoService'!$N$9:$HF$9):_xlfn.XLOOKUP(EDATE(BH$77,-1),'Recebíveis Atuais - NeoService'!$N$6:$HF$6,'Recebíveis Atuais - NeoService'!$N$5314:$HF$5314)),N('Recebíveis Atuais - NeoService'!$K$9:$K$5314="Sim"),N('Recebíveis Atuais - NeoService'!$B$9:$B$5314=$B79)),0)*BH$12</f>
        <v>0</v>
      </c>
      <c r="BI79" s="7" cm="1">
        <f t="array" ref="BI79">IFERROR(SUMPRODUCT((_xlfn.XLOOKUP(EDATE(BI$77,-1),'Recebíveis Atuais - NeoService'!$N$6:$HF$6,'Recebíveis Atuais - NeoService'!$N$9:$HF$9):_xlfn.XLOOKUP(EDATE(BI$77,-1),'Recebíveis Atuais - NeoService'!$N$6:$HF$6,'Recebíveis Atuais - NeoService'!$N$5314:$HF$5314)),N('Recebíveis Atuais - NeoService'!$K$9:$K$5314="Sim"),N('Recebíveis Atuais - NeoService'!$B$9:$B$5314=$B79)),0)*BI$12</f>
        <v>0</v>
      </c>
      <c r="BJ79" s="7" cm="1">
        <f t="array" ref="BJ79">IFERROR(SUMPRODUCT((_xlfn.XLOOKUP(EDATE(BJ$77,-1),'Recebíveis Atuais - NeoService'!$N$6:$HF$6,'Recebíveis Atuais - NeoService'!$N$9:$HF$9):_xlfn.XLOOKUP(EDATE(BJ$77,-1),'Recebíveis Atuais - NeoService'!$N$6:$HF$6,'Recebíveis Atuais - NeoService'!$N$5314:$HF$5314)),N('Recebíveis Atuais - NeoService'!$K$9:$K$5314="Sim"),N('Recebíveis Atuais - NeoService'!$B$9:$B$5314=$B79)),0)*BJ$12</f>
        <v>0</v>
      </c>
      <c r="BK79" s="7" cm="1">
        <f t="array" ref="BK79">IFERROR(SUMPRODUCT((_xlfn.XLOOKUP(EDATE(BK$77,-1),'Recebíveis Atuais - NeoService'!$N$6:$HF$6,'Recebíveis Atuais - NeoService'!$N$9:$HF$9):_xlfn.XLOOKUP(EDATE(BK$77,-1),'Recebíveis Atuais - NeoService'!$N$6:$HF$6,'Recebíveis Atuais - NeoService'!$N$5314:$HF$5314)),N('Recebíveis Atuais - NeoService'!$K$9:$K$5314="Sim"),N('Recebíveis Atuais - NeoService'!$B$9:$B$5314=$B79)),0)*BK$12</f>
        <v>0</v>
      </c>
      <c r="BL79" s="7" cm="1">
        <f t="array" ref="BL79">IFERROR(SUMPRODUCT((_xlfn.XLOOKUP(EDATE(BL$77,-1),'Recebíveis Atuais - NeoService'!$N$6:$HF$6,'Recebíveis Atuais - NeoService'!$N$9:$HF$9):_xlfn.XLOOKUP(EDATE(BL$77,-1),'Recebíveis Atuais - NeoService'!$N$6:$HF$6,'Recebíveis Atuais - NeoService'!$N$5314:$HF$5314)),N('Recebíveis Atuais - NeoService'!$K$9:$K$5314="Sim"),N('Recebíveis Atuais - NeoService'!$B$9:$B$5314=$B79)),0)*BL$12</f>
        <v>0</v>
      </c>
      <c r="BM79" s="7" cm="1">
        <f t="array" ref="BM79">IFERROR(SUMPRODUCT((_xlfn.XLOOKUP(EDATE(BM$77,-1),'Recebíveis Atuais - NeoService'!$N$6:$HF$6,'Recebíveis Atuais - NeoService'!$N$9:$HF$9):_xlfn.XLOOKUP(EDATE(BM$77,-1),'Recebíveis Atuais - NeoService'!$N$6:$HF$6,'Recebíveis Atuais - NeoService'!$N$5314:$HF$5314)),N('Recebíveis Atuais - NeoService'!$K$9:$K$5314="Sim"),N('Recebíveis Atuais - NeoService'!$B$9:$B$5314=$B79)),0)*BM$12</f>
        <v>0</v>
      </c>
      <c r="BN79" s="7" cm="1">
        <f t="array" ref="BN79">IFERROR(SUMPRODUCT((_xlfn.XLOOKUP(EDATE(BN$77,-1),'Recebíveis Atuais - NeoService'!$N$6:$HF$6,'Recebíveis Atuais - NeoService'!$N$9:$HF$9):_xlfn.XLOOKUP(EDATE(BN$77,-1),'Recebíveis Atuais - NeoService'!$N$6:$HF$6,'Recebíveis Atuais - NeoService'!$N$5314:$HF$5314)),N('Recebíveis Atuais - NeoService'!$K$9:$K$5314="Sim"),N('Recebíveis Atuais - NeoService'!$B$9:$B$5314=$B79)),0)*BN$12</f>
        <v>0</v>
      </c>
      <c r="BO79" s="7" cm="1">
        <f t="array" ref="BO79">IFERROR(SUMPRODUCT((_xlfn.XLOOKUP(EDATE(BO$77,-1),'Recebíveis Atuais - NeoService'!$N$6:$HF$6,'Recebíveis Atuais - NeoService'!$N$9:$HF$9):_xlfn.XLOOKUP(EDATE(BO$77,-1),'Recebíveis Atuais - NeoService'!$N$6:$HF$6,'Recebíveis Atuais - NeoService'!$N$5314:$HF$5314)),N('Recebíveis Atuais - NeoService'!$K$9:$K$5314="Sim"),N('Recebíveis Atuais - NeoService'!$B$9:$B$5314=$B79)),0)*BO$12</f>
        <v>0</v>
      </c>
      <c r="BP79" s="7" cm="1">
        <f t="array" ref="BP79">IFERROR(SUMPRODUCT((_xlfn.XLOOKUP(EDATE(BP$77,-1),'Recebíveis Atuais - NeoService'!$N$6:$HF$6,'Recebíveis Atuais - NeoService'!$N$9:$HF$9):_xlfn.XLOOKUP(EDATE(BP$77,-1),'Recebíveis Atuais - NeoService'!$N$6:$HF$6,'Recebíveis Atuais - NeoService'!$N$5314:$HF$5314)),N('Recebíveis Atuais - NeoService'!$K$9:$K$5314="Sim"),N('Recebíveis Atuais - NeoService'!$B$9:$B$5314=$B79)),0)*BP$12</f>
        <v>0</v>
      </c>
      <c r="BQ79" s="7" cm="1">
        <f t="array" ref="BQ79">IFERROR(SUMPRODUCT((_xlfn.XLOOKUP(EDATE(BQ$77,-1),'Recebíveis Atuais - NeoService'!$N$6:$HF$6,'Recebíveis Atuais - NeoService'!$N$9:$HF$9):_xlfn.XLOOKUP(EDATE(BQ$77,-1),'Recebíveis Atuais - NeoService'!$N$6:$HF$6,'Recebíveis Atuais - NeoService'!$N$5314:$HF$5314)),N('Recebíveis Atuais - NeoService'!$K$9:$K$5314="Sim"),N('Recebíveis Atuais - NeoService'!$B$9:$B$5314=$B79)),0)*BQ$12</f>
        <v>0</v>
      </c>
      <c r="BR79" s="7" cm="1">
        <f t="array" ref="BR79">IFERROR(SUMPRODUCT((_xlfn.XLOOKUP(EDATE(BR$77,-1),'Recebíveis Atuais - NeoService'!$N$6:$HF$6,'Recebíveis Atuais - NeoService'!$N$9:$HF$9):_xlfn.XLOOKUP(EDATE(BR$77,-1),'Recebíveis Atuais - NeoService'!$N$6:$HF$6,'Recebíveis Atuais - NeoService'!$N$5314:$HF$5314)),N('Recebíveis Atuais - NeoService'!$K$9:$K$5314="Sim"),N('Recebíveis Atuais - NeoService'!$B$9:$B$5314=$B79)),0)*BR$12</f>
        <v>0</v>
      </c>
      <c r="BS79" s="7" cm="1">
        <f t="array" ref="BS79">IFERROR(SUMPRODUCT((_xlfn.XLOOKUP(EDATE(BS$77,-1),'Recebíveis Atuais - NeoService'!$N$6:$HF$6,'Recebíveis Atuais - NeoService'!$N$9:$HF$9):_xlfn.XLOOKUP(EDATE(BS$77,-1),'Recebíveis Atuais - NeoService'!$N$6:$HF$6,'Recebíveis Atuais - NeoService'!$N$5314:$HF$5314)),N('Recebíveis Atuais - NeoService'!$K$9:$K$5314="Sim"),N('Recebíveis Atuais - NeoService'!$B$9:$B$5314=$B79)),0)*BS$12</f>
        <v>0</v>
      </c>
      <c r="BT79" s="7" cm="1">
        <f t="array" ref="BT79">IFERROR(SUMPRODUCT((_xlfn.XLOOKUP(EDATE(BT$77,-1),'Recebíveis Atuais - NeoService'!$N$6:$HF$6,'Recebíveis Atuais - NeoService'!$N$9:$HF$9):_xlfn.XLOOKUP(EDATE(BT$77,-1),'Recebíveis Atuais - NeoService'!$N$6:$HF$6,'Recebíveis Atuais - NeoService'!$N$5314:$HF$5314)),N('Recebíveis Atuais - NeoService'!$K$9:$K$5314="Sim"),N('Recebíveis Atuais - NeoService'!$B$9:$B$5314=$B79)),0)*BT$12</f>
        <v>0</v>
      </c>
      <c r="BU79" s="7" cm="1">
        <f t="array" ref="BU79">IFERROR(SUMPRODUCT((_xlfn.XLOOKUP(EDATE(BU$77,-1),'Recebíveis Atuais - NeoService'!$N$6:$HF$6,'Recebíveis Atuais - NeoService'!$N$9:$HF$9):_xlfn.XLOOKUP(EDATE(BU$77,-1),'Recebíveis Atuais - NeoService'!$N$6:$HF$6,'Recebíveis Atuais - NeoService'!$N$5314:$HF$5314)),N('Recebíveis Atuais - NeoService'!$K$9:$K$5314="Sim"),N('Recebíveis Atuais - NeoService'!$B$9:$B$5314=$B79)),0)*BU$12</f>
        <v>0</v>
      </c>
      <c r="BV79" s="7" cm="1">
        <f t="array" ref="BV79">IFERROR(SUMPRODUCT((_xlfn.XLOOKUP(EDATE(BV$77,-1),'Recebíveis Atuais - NeoService'!$N$6:$HF$6,'Recebíveis Atuais - NeoService'!$N$9:$HF$9):_xlfn.XLOOKUP(EDATE(BV$77,-1),'Recebíveis Atuais - NeoService'!$N$6:$HF$6,'Recebíveis Atuais - NeoService'!$N$5314:$HF$5314)),N('Recebíveis Atuais - NeoService'!$K$9:$K$5314="Sim"),N('Recebíveis Atuais - NeoService'!$B$9:$B$5314=$B79)),0)*BV$12</f>
        <v>0</v>
      </c>
      <c r="BW79" s="7" cm="1">
        <f t="array" ref="BW79">IFERROR(SUMPRODUCT((_xlfn.XLOOKUP(EDATE(BW$77,-1),'Recebíveis Atuais - NeoService'!$N$6:$HF$6,'Recebíveis Atuais - NeoService'!$N$9:$HF$9):_xlfn.XLOOKUP(EDATE(BW$77,-1),'Recebíveis Atuais - NeoService'!$N$6:$HF$6,'Recebíveis Atuais - NeoService'!$N$5314:$HF$5314)),N('Recebíveis Atuais - NeoService'!$K$9:$K$5314="Sim"),N('Recebíveis Atuais - NeoService'!$B$9:$B$5314=$B79)),0)*BW$12</f>
        <v>0</v>
      </c>
      <c r="BX79" s="7" cm="1">
        <f t="array" ref="BX79">IFERROR(SUMPRODUCT((_xlfn.XLOOKUP(EDATE(BX$77,-1),'Recebíveis Atuais - NeoService'!$N$6:$HF$6,'Recebíveis Atuais - NeoService'!$N$9:$HF$9):_xlfn.XLOOKUP(EDATE(BX$77,-1),'Recebíveis Atuais - NeoService'!$N$6:$HF$6,'Recebíveis Atuais - NeoService'!$N$5314:$HF$5314)),N('Recebíveis Atuais - NeoService'!$K$9:$K$5314="Sim"),N('Recebíveis Atuais - NeoService'!$B$9:$B$5314=$B79)),0)*BX$12</f>
        <v>0</v>
      </c>
      <c r="BY79" s="7" cm="1">
        <f t="array" ref="BY79">IFERROR(SUMPRODUCT((_xlfn.XLOOKUP(EDATE(BY$77,-1),'Recebíveis Atuais - NeoService'!$N$6:$HF$6,'Recebíveis Atuais - NeoService'!$N$9:$HF$9):_xlfn.XLOOKUP(EDATE(BY$77,-1),'Recebíveis Atuais - NeoService'!$N$6:$HF$6,'Recebíveis Atuais - NeoService'!$N$5314:$HF$5314)),N('Recebíveis Atuais - NeoService'!$K$9:$K$5314="Sim"),N('Recebíveis Atuais - NeoService'!$B$9:$B$5314=$B79)),0)*BY$12</f>
        <v>0</v>
      </c>
      <c r="BZ79" s="7" cm="1">
        <f t="array" ref="BZ79">IFERROR(SUMPRODUCT((_xlfn.XLOOKUP(EDATE(BZ$77,-1),'Recebíveis Atuais - NeoService'!$N$6:$HF$6,'Recebíveis Atuais - NeoService'!$N$9:$HF$9):_xlfn.XLOOKUP(EDATE(BZ$77,-1),'Recebíveis Atuais - NeoService'!$N$6:$HF$6,'Recebíveis Atuais - NeoService'!$N$5314:$HF$5314)),N('Recebíveis Atuais - NeoService'!$K$9:$K$5314="Sim"),N('Recebíveis Atuais - NeoService'!$B$9:$B$5314=$B79)),0)*BZ$12</f>
        <v>0</v>
      </c>
      <c r="CA79" s="7" cm="1">
        <f t="array" ref="CA79">IFERROR(SUMPRODUCT((_xlfn.XLOOKUP(EDATE(CA$77,-1),'Recebíveis Atuais - NeoService'!$N$6:$HF$6,'Recebíveis Atuais - NeoService'!$N$9:$HF$9):_xlfn.XLOOKUP(EDATE(CA$77,-1),'Recebíveis Atuais - NeoService'!$N$6:$HF$6,'Recebíveis Atuais - NeoService'!$N$5314:$HF$5314)),N('Recebíveis Atuais - NeoService'!$K$9:$K$5314="Sim"),N('Recebíveis Atuais - NeoService'!$B$9:$B$5314=$B79)),0)*CA$12</f>
        <v>0</v>
      </c>
      <c r="CB79" s="7" cm="1">
        <f t="array" ref="CB79">IFERROR(SUMPRODUCT((_xlfn.XLOOKUP(EDATE(CB$77,-1),'Recebíveis Atuais - NeoService'!$N$6:$HF$6,'Recebíveis Atuais - NeoService'!$N$9:$HF$9):_xlfn.XLOOKUP(EDATE(CB$77,-1),'Recebíveis Atuais - NeoService'!$N$6:$HF$6,'Recebíveis Atuais - NeoService'!$N$5314:$HF$5314)),N('Recebíveis Atuais - NeoService'!$K$9:$K$5314="Sim"),N('Recebíveis Atuais - NeoService'!$B$9:$B$5314=$B79)),0)*CB$12</f>
        <v>0</v>
      </c>
      <c r="CC79" s="7" cm="1">
        <f t="array" ref="CC79">IFERROR(SUMPRODUCT((_xlfn.XLOOKUP(EDATE(CC$77,-1),'Recebíveis Atuais - NeoService'!$N$6:$HF$6,'Recebíveis Atuais - NeoService'!$N$9:$HF$9):_xlfn.XLOOKUP(EDATE(CC$77,-1),'Recebíveis Atuais - NeoService'!$N$6:$HF$6,'Recebíveis Atuais - NeoService'!$N$5314:$HF$5314)),N('Recebíveis Atuais - NeoService'!$K$9:$K$5314="Sim"),N('Recebíveis Atuais - NeoService'!$B$9:$B$5314=$B79)),0)*CC$12</f>
        <v>0</v>
      </c>
      <c r="CD79" s="7" cm="1">
        <f t="array" ref="CD79">IFERROR(SUMPRODUCT((_xlfn.XLOOKUP(EDATE(CD$77,-1),'Recebíveis Atuais - NeoService'!$N$6:$HF$6,'Recebíveis Atuais - NeoService'!$N$9:$HF$9):_xlfn.XLOOKUP(EDATE(CD$77,-1),'Recebíveis Atuais - NeoService'!$N$6:$HF$6,'Recebíveis Atuais - NeoService'!$N$5314:$HF$5314)),N('Recebíveis Atuais - NeoService'!$K$9:$K$5314="Sim"),N('Recebíveis Atuais - NeoService'!$B$9:$B$5314=$B79)),0)*CD$12</f>
        <v>0</v>
      </c>
      <c r="CE79" s="7" cm="1">
        <f t="array" ref="CE79">IFERROR(SUMPRODUCT((_xlfn.XLOOKUP(EDATE(CE$77,-1),'Recebíveis Atuais - NeoService'!$N$6:$HF$6,'Recebíveis Atuais - NeoService'!$N$9:$HF$9):_xlfn.XLOOKUP(EDATE(CE$77,-1),'Recebíveis Atuais - NeoService'!$N$6:$HF$6,'Recebíveis Atuais - NeoService'!$N$5314:$HF$5314)),N('Recebíveis Atuais - NeoService'!$K$9:$K$5314="Sim"),N('Recebíveis Atuais - NeoService'!$B$9:$B$5314=$B79)),0)*CE$12</f>
        <v>0</v>
      </c>
      <c r="CF79" s="7" cm="1">
        <f t="array" ref="CF79">IFERROR(SUMPRODUCT((_xlfn.XLOOKUP(EDATE(CF$77,-1),'Recebíveis Atuais - NeoService'!$N$6:$HF$6,'Recebíveis Atuais - NeoService'!$N$9:$HF$9):_xlfn.XLOOKUP(EDATE(CF$77,-1),'Recebíveis Atuais - NeoService'!$N$6:$HF$6,'Recebíveis Atuais - NeoService'!$N$5314:$HF$5314)),N('Recebíveis Atuais - NeoService'!$K$9:$K$5314="Sim"),N('Recebíveis Atuais - NeoService'!$B$9:$B$5314=$B79)),0)*CF$12</f>
        <v>0</v>
      </c>
      <c r="CG79" s="7" cm="1">
        <f t="array" ref="CG79">IFERROR(SUMPRODUCT((_xlfn.XLOOKUP(EDATE(CG$77,-1),'Recebíveis Atuais - NeoService'!$N$6:$HF$6,'Recebíveis Atuais - NeoService'!$N$9:$HF$9):_xlfn.XLOOKUP(EDATE(CG$77,-1),'Recebíveis Atuais - NeoService'!$N$6:$HF$6,'Recebíveis Atuais - NeoService'!$N$5314:$HF$5314)),N('Recebíveis Atuais - NeoService'!$K$9:$K$5314="Sim"),N('Recebíveis Atuais - NeoService'!$B$9:$B$5314=$B79)),0)*CG$12</f>
        <v>0</v>
      </c>
      <c r="CH79" s="7" cm="1">
        <f t="array" ref="CH79">IFERROR(SUMPRODUCT((_xlfn.XLOOKUP(EDATE(CH$77,-1),'Recebíveis Atuais - NeoService'!$N$6:$HF$6,'Recebíveis Atuais - NeoService'!$N$9:$HF$9):_xlfn.XLOOKUP(EDATE(CH$77,-1),'Recebíveis Atuais - NeoService'!$N$6:$HF$6,'Recebíveis Atuais - NeoService'!$N$5314:$HF$5314)),N('Recebíveis Atuais - NeoService'!$K$9:$K$5314="Sim"),N('Recebíveis Atuais - NeoService'!$B$9:$B$5314=$B79)),0)*CH$12</f>
        <v>0</v>
      </c>
      <c r="CI79" s="7" cm="1">
        <f t="array" ref="CI79">IFERROR(SUMPRODUCT((_xlfn.XLOOKUP(EDATE(CI$77,-1),'Recebíveis Atuais - NeoService'!$N$6:$HF$6,'Recebíveis Atuais - NeoService'!$N$9:$HF$9):_xlfn.XLOOKUP(EDATE(CI$77,-1),'Recebíveis Atuais - NeoService'!$N$6:$HF$6,'Recebíveis Atuais - NeoService'!$N$5314:$HF$5314)),N('Recebíveis Atuais - NeoService'!$K$9:$K$5314="Sim"),N('Recebíveis Atuais - NeoService'!$B$9:$B$5314=$B79)),0)*CI$12</f>
        <v>0</v>
      </c>
      <c r="CJ79" s="7" cm="1">
        <f t="array" ref="CJ79">IFERROR(SUMPRODUCT((_xlfn.XLOOKUP(EDATE(CJ$77,-1),'Recebíveis Atuais - NeoService'!$N$6:$HF$6,'Recebíveis Atuais - NeoService'!$N$9:$HF$9):_xlfn.XLOOKUP(EDATE(CJ$77,-1),'Recebíveis Atuais - NeoService'!$N$6:$HF$6,'Recebíveis Atuais - NeoService'!$N$5314:$HF$5314)),N('Recebíveis Atuais - NeoService'!$K$9:$K$5314="Sim"),N('Recebíveis Atuais - NeoService'!$B$9:$B$5314=$B79)),0)*CJ$12</f>
        <v>0</v>
      </c>
      <c r="CK79" s="7" cm="1">
        <f t="array" ref="CK79">IFERROR(SUMPRODUCT((_xlfn.XLOOKUP(EDATE(CK$77,-1),'Recebíveis Atuais - NeoService'!$N$6:$HF$6,'Recebíveis Atuais - NeoService'!$N$9:$HF$9):_xlfn.XLOOKUP(EDATE(CK$77,-1),'Recebíveis Atuais - NeoService'!$N$6:$HF$6,'Recebíveis Atuais - NeoService'!$N$5314:$HF$5314)),N('Recebíveis Atuais - NeoService'!$K$9:$K$5314="Sim"),N('Recebíveis Atuais - NeoService'!$B$9:$B$5314=$B79)),0)*CK$12</f>
        <v>0</v>
      </c>
      <c r="CL79" s="7" cm="1">
        <f t="array" ref="CL79">IFERROR(SUMPRODUCT((_xlfn.XLOOKUP(EDATE(CL$77,-1),'Recebíveis Atuais - NeoService'!$N$6:$HF$6,'Recebíveis Atuais - NeoService'!$N$9:$HF$9):_xlfn.XLOOKUP(EDATE(CL$77,-1),'Recebíveis Atuais - NeoService'!$N$6:$HF$6,'Recebíveis Atuais - NeoService'!$N$5314:$HF$5314)),N('Recebíveis Atuais - NeoService'!$K$9:$K$5314="Sim"),N('Recebíveis Atuais - NeoService'!$B$9:$B$5314=$B79)),0)*CL$12</f>
        <v>0</v>
      </c>
      <c r="CM79" s="7" cm="1">
        <f t="array" ref="CM79">IFERROR(SUMPRODUCT((_xlfn.XLOOKUP(EDATE(CM$77,-1),'Recebíveis Atuais - NeoService'!$N$6:$HF$6,'Recebíveis Atuais - NeoService'!$N$9:$HF$9):_xlfn.XLOOKUP(EDATE(CM$77,-1),'Recebíveis Atuais - NeoService'!$N$6:$HF$6,'Recebíveis Atuais - NeoService'!$N$5314:$HF$5314)),N('Recebíveis Atuais - NeoService'!$K$9:$K$5314="Sim"),N('Recebíveis Atuais - NeoService'!$B$9:$B$5314=$B79)),0)*CM$12</f>
        <v>0</v>
      </c>
      <c r="CN79" s="7" cm="1">
        <f t="array" ref="CN79">IFERROR(SUMPRODUCT((_xlfn.XLOOKUP(EDATE(CN$77,-1),'Recebíveis Atuais - NeoService'!$N$6:$HF$6,'Recebíveis Atuais - NeoService'!$N$9:$HF$9):_xlfn.XLOOKUP(EDATE(CN$77,-1),'Recebíveis Atuais - NeoService'!$N$6:$HF$6,'Recebíveis Atuais - NeoService'!$N$5314:$HF$5314)),N('Recebíveis Atuais - NeoService'!$K$9:$K$5314="Sim"),N('Recebíveis Atuais - NeoService'!$B$9:$B$5314=$B79)),0)*CN$12</f>
        <v>0</v>
      </c>
      <c r="CO79" s="7" cm="1">
        <f t="array" ref="CO79">IFERROR(SUMPRODUCT((_xlfn.XLOOKUP(EDATE(CO$77,-1),'Recebíveis Atuais - NeoService'!$N$6:$HF$6,'Recebíveis Atuais - NeoService'!$N$9:$HF$9):_xlfn.XLOOKUP(EDATE(CO$77,-1),'Recebíveis Atuais - NeoService'!$N$6:$HF$6,'Recebíveis Atuais - NeoService'!$N$5314:$HF$5314)),N('Recebíveis Atuais - NeoService'!$K$9:$K$5314="Sim"),N('Recebíveis Atuais - NeoService'!$B$9:$B$5314=$B79)),0)*CO$12</f>
        <v>0</v>
      </c>
      <c r="CP79" s="7" cm="1">
        <f t="array" ref="CP79">IFERROR(SUMPRODUCT((_xlfn.XLOOKUP(EDATE(CP$77,-1),'Recebíveis Atuais - NeoService'!$N$6:$HF$6,'Recebíveis Atuais - NeoService'!$N$9:$HF$9):_xlfn.XLOOKUP(EDATE(CP$77,-1),'Recebíveis Atuais - NeoService'!$N$6:$HF$6,'Recebíveis Atuais - NeoService'!$N$5314:$HF$5314)),N('Recebíveis Atuais - NeoService'!$K$9:$K$5314="Sim"),N('Recebíveis Atuais - NeoService'!$B$9:$B$5314=$B79)),0)*CP$12</f>
        <v>0</v>
      </c>
      <c r="CQ79" s="7" cm="1">
        <f t="array" ref="CQ79">IFERROR(SUMPRODUCT((_xlfn.XLOOKUP(EDATE(CQ$77,-1),'Recebíveis Atuais - NeoService'!$N$6:$HF$6,'Recebíveis Atuais - NeoService'!$N$9:$HF$9):_xlfn.XLOOKUP(EDATE(CQ$77,-1),'Recebíveis Atuais - NeoService'!$N$6:$HF$6,'Recebíveis Atuais - NeoService'!$N$5314:$HF$5314)),N('Recebíveis Atuais - NeoService'!$K$9:$K$5314="Sim"),N('Recebíveis Atuais - NeoService'!$B$9:$B$5314=$B79)),0)*CQ$12</f>
        <v>0</v>
      </c>
      <c r="CR79" s="7" cm="1">
        <f t="array" ref="CR79">IFERROR(SUMPRODUCT((_xlfn.XLOOKUP(EDATE(CR$77,-1),'Recebíveis Atuais - NeoService'!$N$6:$HF$6,'Recebíveis Atuais - NeoService'!$N$9:$HF$9):_xlfn.XLOOKUP(EDATE(CR$77,-1),'Recebíveis Atuais - NeoService'!$N$6:$HF$6,'Recebíveis Atuais - NeoService'!$N$5314:$HF$5314)),N('Recebíveis Atuais - NeoService'!$K$9:$K$5314="Sim"),N('Recebíveis Atuais - NeoService'!$B$9:$B$5314=$B79)),0)*CR$12</f>
        <v>0</v>
      </c>
      <c r="CS79" s="7" cm="1">
        <f t="array" ref="CS79">IFERROR(SUMPRODUCT((_xlfn.XLOOKUP(EDATE(CS$77,-1),'Recebíveis Atuais - NeoService'!$N$6:$HF$6,'Recebíveis Atuais - NeoService'!$N$9:$HF$9):_xlfn.XLOOKUP(EDATE(CS$77,-1),'Recebíveis Atuais - NeoService'!$N$6:$HF$6,'Recebíveis Atuais - NeoService'!$N$5314:$HF$5314)),N('Recebíveis Atuais - NeoService'!$K$9:$K$5314="Sim"),N('Recebíveis Atuais - NeoService'!$B$9:$B$5314=$B79)),0)*CS$12</f>
        <v>0</v>
      </c>
      <c r="CT79" s="7" cm="1">
        <f t="array" ref="CT79">IFERROR(SUMPRODUCT((_xlfn.XLOOKUP(EDATE(CT$77,-1),'Recebíveis Atuais - NeoService'!$N$6:$HF$6,'Recebíveis Atuais - NeoService'!$N$9:$HF$9):_xlfn.XLOOKUP(EDATE(CT$77,-1),'Recebíveis Atuais - NeoService'!$N$6:$HF$6,'Recebíveis Atuais - NeoService'!$N$5314:$HF$5314)),N('Recebíveis Atuais - NeoService'!$K$9:$K$5314="Sim"),N('Recebíveis Atuais - NeoService'!$B$9:$B$5314=$B79)),0)*CT$12</f>
        <v>0</v>
      </c>
      <c r="CU79" s="7" cm="1">
        <f t="array" ref="CU79">IFERROR(SUMPRODUCT((_xlfn.XLOOKUP(EDATE(CU$77,-1),'Recebíveis Atuais - NeoService'!$N$6:$HF$6,'Recebíveis Atuais - NeoService'!$N$9:$HF$9):_xlfn.XLOOKUP(EDATE(CU$77,-1),'Recebíveis Atuais - NeoService'!$N$6:$HF$6,'Recebíveis Atuais - NeoService'!$N$5314:$HF$5314)),N('Recebíveis Atuais - NeoService'!$K$9:$K$5314="Sim"),N('Recebíveis Atuais - NeoService'!$B$9:$B$5314=$B79)),0)*CU$12</f>
        <v>0</v>
      </c>
      <c r="CV79" s="7" cm="1">
        <f t="array" ref="CV79">IFERROR(SUMPRODUCT((_xlfn.XLOOKUP(EDATE(CV$77,-1),'Recebíveis Atuais - NeoService'!$N$6:$HF$6,'Recebíveis Atuais - NeoService'!$N$9:$HF$9):_xlfn.XLOOKUP(EDATE(CV$77,-1),'Recebíveis Atuais - NeoService'!$N$6:$HF$6,'Recebíveis Atuais - NeoService'!$N$5314:$HF$5314)),N('Recebíveis Atuais - NeoService'!$K$9:$K$5314="Sim"),N('Recebíveis Atuais - NeoService'!$B$9:$B$5314=$B79)),0)*CV$12</f>
        <v>0</v>
      </c>
      <c r="CW79" s="7" cm="1">
        <f t="array" ref="CW79">IFERROR(SUMPRODUCT((_xlfn.XLOOKUP(EDATE(CW$77,-1),'Recebíveis Atuais - NeoService'!$N$6:$HF$6,'Recebíveis Atuais - NeoService'!$N$9:$HF$9):_xlfn.XLOOKUP(EDATE(CW$77,-1),'Recebíveis Atuais - NeoService'!$N$6:$HF$6,'Recebíveis Atuais - NeoService'!$N$5314:$HF$5314)),N('Recebíveis Atuais - NeoService'!$K$9:$K$5314="Sim"),N('Recebíveis Atuais - NeoService'!$B$9:$B$5314=$B79)),0)*CW$12</f>
        <v>0</v>
      </c>
      <c r="CX79" s="7" cm="1">
        <f t="array" ref="CX79">IFERROR(SUMPRODUCT((_xlfn.XLOOKUP(EDATE(CX$77,-1),'Recebíveis Atuais - NeoService'!$N$6:$HF$6,'Recebíveis Atuais - NeoService'!$N$9:$HF$9):_xlfn.XLOOKUP(EDATE(CX$77,-1),'Recebíveis Atuais - NeoService'!$N$6:$HF$6,'Recebíveis Atuais - NeoService'!$N$5314:$HF$5314)),N('Recebíveis Atuais - NeoService'!$K$9:$K$5314="Sim"),N('Recebíveis Atuais - NeoService'!$B$9:$B$5314=$B79)),0)*CX$12</f>
        <v>0</v>
      </c>
      <c r="CY79" s="7" cm="1">
        <f t="array" ref="CY79">IFERROR(SUMPRODUCT((_xlfn.XLOOKUP(EDATE(CY$77,-1),'Recebíveis Atuais - NeoService'!$N$6:$HF$6,'Recebíveis Atuais - NeoService'!$N$9:$HF$9):_xlfn.XLOOKUP(EDATE(CY$77,-1),'Recebíveis Atuais - NeoService'!$N$6:$HF$6,'Recebíveis Atuais - NeoService'!$N$5314:$HF$5314)),N('Recebíveis Atuais - NeoService'!$K$9:$K$5314="Sim"),N('Recebíveis Atuais - NeoService'!$B$9:$B$5314=$B79)),0)*CY$12</f>
        <v>0</v>
      </c>
      <c r="CZ79" s="7" cm="1">
        <f t="array" ref="CZ79">IFERROR(SUMPRODUCT((_xlfn.XLOOKUP(EDATE(CZ$77,-1),'Recebíveis Atuais - NeoService'!$N$6:$HF$6,'Recebíveis Atuais - NeoService'!$N$9:$HF$9):_xlfn.XLOOKUP(EDATE(CZ$77,-1),'Recebíveis Atuais - NeoService'!$N$6:$HF$6,'Recebíveis Atuais - NeoService'!$N$5314:$HF$5314)),N('Recebíveis Atuais - NeoService'!$K$9:$K$5314="Sim"),N('Recebíveis Atuais - NeoService'!$B$9:$B$5314=$B79)),0)*CZ$12</f>
        <v>0</v>
      </c>
      <c r="DA79" s="7" cm="1">
        <f t="array" ref="DA79">IFERROR(SUMPRODUCT((_xlfn.XLOOKUP(EDATE(DA$77,-1),'Recebíveis Atuais - NeoService'!$N$6:$HF$6,'Recebíveis Atuais - NeoService'!$N$9:$HF$9):_xlfn.XLOOKUP(EDATE(DA$77,-1),'Recebíveis Atuais - NeoService'!$N$6:$HF$6,'Recebíveis Atuais - NeoService'!$N$5314:$HF$5314)),N('Recebíveis Atuais - NeoService'!$K$9:$K$5314="Sim"),N('Recebíveis Atuais - NeoService'!$B$9:$B$5314=$B79)),0)*DA$12</f>
        <v>0</v>
      </c>
      <c r="DB79" s="7" cm="1">
        <f t="array" ref="DB79">IFERROR(SUMPRODUCT((_xlfn.XLOOKUP(EDATE(DB$77,-1),'Recebíveis Atuais - NeoService'!$N$6:$HF$6,'Recebíveis Atuais - NeoService'!$N$9:$HF$9):_xlfn.XLOOKUP(EDATE(DB$77,-1),'Recebíveis Atuais - NeoService'!$N$6:$HF$6,'Recebíveis Atuais - NeoService'!$N$5314:$HF$5314)),N('Recebíveis Atuais - NeoService'!$K$9:$K$5314="Sim"),N('Recebíveis Atuais - NeoService'!$B$9:$B$5314=$B79)),0)*DB$12</f>
        <v>0</v>
      </c>
      <c r="DC79" s="7" cm="1">
        <f t="array" ref="DC79">IFERROR(SUMPRODUCT((_xlfn.XLOOKUP(EDATE(DC$77,-1),'Recebíveis Atuais - NeoService'!$N$6:$HF$6,'Recebíveis Atuais - NeoService'!$N$9:$HF$9):_xlfn.XLOOKUP(EDATE(DC$77,-1),'Recebíveis Atuais - NeoService'!$N$6:$HF$6,'Recebíveis Atuais - NeoService'!$N$5314:$HF$5314)),N('Recebíveis Atuais - NeoService'!$K$9:$K$5314="Sim"),N('Recebíveis Atuais - NeoService'!$B$9:$B$5314=$B79)),0)*DC$12</f>
        <v>0</v>
      </c>
      <c r="DD79" s="7" cm="1">
        <f t="array" ref="DD79">IFERROR(SUMPRODUCT((_xlfn.XLOOKUP(EDATE(DD$77,-1),'Recebíveis Atuais - NeoService'!$N$6:$HF$6,'Recebíveis Atuais - NeoService'!$N$9:$HF$9):_xlfn.XLOOKUP(EDATE(DD$77,-1),'Recebíveis Atuais - NeoService'!$N$6:$HF$6,'Recebíveis Atuais - NeoService'!$N$5314:$HF$5314)),N('Recebíveis Atuais - NeoService'!$K$9:$K$5314="Sim"),N('Recebíveis Atuais - NeoService'!$B$9:$B$5314=$B79)),0)*DD$12</f>
        <v>0</v>
      </c>
      <c r="DE79" s="7" cm="1">
        <f t="array" ref="DE79">IFERROR(SUMPRODUCT((_xlfn.XLOOKUP(EDATE(DE$77,-1),'Recebíveis Atuais - NeoService'!$N$6:$HF$6,'Recebíveis Atuais - NeoService'!$N$9:$HF$9):_xlfn.XLOOKUP(EDATE(DE$77,-1),'Recebíveis Atuais - NeoService'!$N$6:$HF$6,'Recebíveis Atuais - NeoService'!$N$5314:$HF$5314)),N('Recebíveis Atuais - NeoService'!$K$9:$K$5314="Sim"),N('Recebíveis Atuais - NeoService'!$B$9:$B$5314=$B79)),0)*DE$12</f>
        <v>0</v>
      </c>
      <c r="DF79" s="7" cm="1">
        <f t="array" ref="DF79">IFERROR(SUMPRODUCT((_xlfn.XLOOKUP(EDATE(DF$77,-1),'Recebíveis Atuais - NeoService'!$N$6:$HF$6,'Recebíveis Atuais - NeoService'!$N$9:$HF$9):_xlfn.XLOOKUP(EDATE(DF$77,-1),'Recebíveis Atuais - NeoService'!$N$6:$HF$6,'Recebíveis Atuais - NeoService'!$N$5314:$HF$5314)),N('Recebíveis Atuais - NeoService'!$K$9:$K$5314="Sim"),N('Recebíveis Atuais - NeoService'!$B$9:$B$5314=$B79)),0)*DF$12</f>
        <v>0</v>
      </c>
      <c r="DG79" s="7" cm="1">
        <f t="array" ref="DG79">IFERROR(SUMPRODUCT((_xlfn.XLOOKUP(EDATE(DG$77,-1),'Recebíveis Atuais - NeoService'!$N$6:$HF$6,'Recebíveis Atuais - NeoService'!$N$9:$HF$9):_xlfn.XLOOKUP(EDATE(DG$77,-1),'Recebíveis Atuais - NeoService'!$N$6:$HF$6,'Recebíveis Atuais - NeoService'!$N$5314:$HF$5314)),N('Recebíveis Atuais - NeoService'!$K$9:$K$5314="Sim"),N('Recebíveis Atuais - NeoService'!$B$9:$B$5314=$B79)),0)*DG$12</f>
        <v>0</v>
      </c>
      <c r="DH79" s="7" cm="1">
        <f t="array" ref="DH79">IFERROR(SUMPRODUCT((_xlfn.XLOOKUP(EDATE(DH$77,-1),'Recebíveis Atuais - NeoService'!$N$6:$HF$6,'Recebíveis Atuais - NeoService'!$N$9:$HF$9):_xlfn.XLOOKUP(EDATE(DH$77,-1),'Recebíveis Atuais - NeoService'!$N$6:$HF$6,'Recebíveis Atuais - NeoService'!$N$5314:$HF$5314)),N('Recebíveis Atuais - NeoService'!$K$9:$K$5314="Sim"),N('Recebíveis Atuais - NeoService'!$B$9:$B$5314=$B79)),0)*DH$12</f>
        <v>0</v>
      </c>
      <c r="DI79" s="7" cm="1">
        <f t="array" ref="DI79">IFERROR(SUMPRODUCT((_xlfn.XLOOKUP(EDATE(DI$77,-1),'Recebíveis Atuais - NeoService'!$N$6:$HF$6,'Recebíveis Atuais - NeoService'!$N$9:$HF$9):_xlfn.XLOOKUP(EDATE(DI$77,-1),'Recebíveis Atuais - NeoService'!$N$6:$HF$6,'Recebíveis Atuais - NeoService'!$N$5314:$HF$5314)),N('Recebíveis Atuais - NeoService'!$K$9:$K$5314="Sim"),N('Recebíveis Atuais - NeoService'!$B$9:$B$5314=$B79)),0)*DI$12</f>
        <v>0</v>
      </c>
      <c r="DJ79" s="7" cm="1">
        <f t="array" ref="DJ79">IFERROR(SUMPRODUCT((_xlfn.XLOOKUP(EDATE(DJ$77,-1),'Recebíveis Atuais - NeoService'!$N$6:$HF$6,'Recebíveis Atuais - NeoService'!$N$9:$HF$9):_xlfn.XLOOKUP(EDATE(DJ$77,-1),'Recebíveis Atuais - NeoService'!$N$6:$HF$6,'Recebíveis Atuais - NeoService'!$N$5314:$HF$5314)),N('Recebíveis Atuais - NeoService'!$K$9:$K$5314="Sim"),N('Recebíveis Atuais - NeoService'!$B$9:$B$5314=$B79)),0)*DJ$12</f>
        <v>0</v>
      </c>
      <c r="DK79" s="7" cm="1">
        <f t="array" ref="DK79">IFERROR(SUMPRODUCT((_xlfn.XLOOKUP(EDATE(DK$77,-1),'Recebíveis Atuais - NeoService'!$N$6:$HF$6,'Recebíveis Atuais - NeoService'!$N$9:$HF$9):_xlfn.XLOOKUP(EDATE(DK$77,-1),'Recebíveis Atuais - NeoService'!$N$6:$HF$6,'Recebíveis Atuais - NeoService'!$N$5314:$HF$5314)),N('Recebíveis Atuais - NeoService'!$K$9:$K$5314="Sim"),N('Recebíveis Atuais - NeoService'!$B$9:$B$5314=$B79)),0)*DK$12</f>
        <v>0</v>
      </c>
      <c r="DL79" s="7" cm="1">
        <f t="array" ref="DL79">IFERROR(SUMPRODUCT((_xlfn.XLOOKUP(EDATE(DL$77,-1),'Recebíveis Atuais - NeoService'!$N$6:$HF$6,'Recebíveis Atuais - NeoService'!$N$9:$HF$9):_xlfn.XLOOKUP(EDATE(DL$77,-1),'Recebíveis Atuais - NeoService'!$N$6:$HF$6,'Recebíveis Atuais - NeoService'!$N$5314:$HF$5314)),N('Recebíveis Atuais - NeoService'!$K$9:$K$5314="Sim"),N('Recebíveis Atuais - NeoService'!$B$9:$B$5314=$B79)),0)*DL$12</f>
        <v>0</v>
      </c>
      <c r="DM79" s="7" cm="1">
        <f t="array" ref="DM79">IFERROR(SUMPRODUCT((_xlfn.XLOOKUP(EDATE(DM$77,-1),'Recebíveis Atuais - NeoService'!$N$6:$HF$6,'Recebíveis Atuais - NeoService'!$N$9:$HF$9):_xlfn.XLOOKUP(EDATE(DM$77,-1),'Recebíveis Atuais - NeoService'!$N$6:$HF$6,'Recebíveis Atuais - NeoService'!$N$5314:$HF$5314)),N('Recebíveis Atuais - NeoService'!$K$9:$K$5314="Sim"),N('Recebíveis Atuais - NeoService'!$B$9:$B$5314=$B79)),0)*DM$12</f>
        <v>0</v>
      </c>
      <c r="DN79" s="7" cm="1">
        <f t="array" ref="DN79">IFERROR(SUMPRODUCT((_xlfn.XLOOKUP(EDATE(DN$77,-1),'Recebíveis Atuais - NeoService'!$N$6:$HF$6,'Recebíveis Atuais - NeoService'!$N$9:$HF$9):_xlfn.XLOOKUP(EDATE(DN$77,-1),'Recebíveis Atuais - NeoService'!$N$6:$HF$6,'Recebíveis Atuais - NeoService'!$N$5314:$HF$5314)),N('Recebíveis Atuais - NeoService'!$K$9:$K$5314="Sim"),N('Recebíveis Atuais - NeoService'!$B$9:$B$5314=$B79)),0)*DN$12</f>
        <v>0</v>
      </c>
      <c r="DO79" s="7" cm="1">
        <f t="array" ref="DO79">IFERROR(SUMPRODUCT((_xlfn.XLOOKUP(EDATE(DO$77,-1),'Recebíveis Atuais - NeoService'!$N$6:$HF$6,'Recebíveis Atuais - NeoService'!$N$9:$HF$9):_xlfn.XLOOKUP(EDATE(DO$77,-1),'Recebíveis Atuais - NeoService'!$N$6:$HF$6,'Recebíveis Atuais - NeoService'!$N$5314:$HF$5314)),N('Recebíveis Atuais - NeoService'!$K$9:$K$5314="Sim"),N('Recebíveis Atuais - NeoService'!$B$9:$B$5314=$B79)),0)*DO$12</f>
        <v>0</v>
      </c>
      <c r="DP79" s="7" cm="1">
        <f t="array" ref="DP79">IFERROR(SUMPRODUCT((_xlfn.XLOOKUP(EDATE(DP$77,-1),'Recebíveis Atuais - NeoService'!$N$6:$HF$6,'Recebíveis Atuais - NeoService'!$N$9:$HF$9):_xlfn.XLOOKUP(EDATE(DP$77,-1),'Recebíveis Atuais - NeoService'!$N$6:$HF$6,'Recebíveis Atuais - NeoService'!$N$5314:$HF$5314)),N('Recebíveis Atuais - NeoService'!$K$9:$K$5314="Sim"),N('Recebíveis Atuais - NeoService'!$B$9:$B$5314=$B79)),0)*DP$12</f>
        <v>0</v>
      </c>
      <c r="DQ79" s="7" cm="1">
        <f t="array" ref="DQ79">IFERROR(SUMPRODUCT((_xlfn.XLOOKUP(EDATE(DQ$77,-1),'Recebíveis Atuais - NeoService'!$N$6:$HF$6,'Recebíveis Atuais - NeoService'!$N$9:$HF$9):_xlfn.XLOOKUP(EDATE(DQ$77,-1),'Recebíveis Atuais - NeoService'!$N$6:$HF$6,'Recebíveis Atuais - NeoService'!$N$5314:$HF$5314)),N('Recebíveis Atuais - NeoService'!$K$9:$K$5314="Sim"),N('Recebíveis Atuais - NeoService'!$B$9:$B$5314=$B79)),0)*DQ$12</f>
        <v>0</v>
      </c>
      <c r="DR79" s="7" cm="1">
        <f t="array" ref="DR79">IFERROR(SUMPRODUCT((_xlfn.XLOOKUP(EDATE(DR$77,-1),'Recebíveis Atuais - NeoService'!$N$6:$HF$6,'Recebíveis Atuais - NeoService'!$N$9:$HF$9):_xlfn.XLOOKUP(EDATE(DR$77,-1),'Recebíveis Atuais - NeoService'!$N$6:$HF$6,'Recebíveis Atuais - NeoService'!$N$5314:$HF$5314)),N('Recebíveis Atuais - NeoService'!$K$9:$K$5314="Sim"),N('Recebíveis Atuais - NeoService'!$B$9:$B$5314=$B79)),0)*DR$12</f>
        <v>0</v>
      </c>
      <c r="DS79" s="7" cm="1">
        <f t="array" ref="DS79">IFERROR(SUMPRODUCT((_xlfn.XLOOKUP(EDATE(DS$77,-1),'Recebíveis Atuais - NeoService'!$N$6:$HF$6,'Recebíveis Atuais - NeoService'!$N$9:$HF$9):_xlfn.XLOOKUP(EDATE(DS$77,-1),'Recebíveis Atuais - NeoService'!$N$6:$HF$6,'Recebíveis Atuais - NeoService'!$N$5314:$HF$5314)),N('Recebíveis Atuais - NeoService'!$K$9:$K$5314="Sim"),N('Recebíveis Atuais - NeoService'!$B$9:$B$5314=$B79)),0)*DS$12</f>
        <v>0</v>
      </c>
      <c r="DT79" s="7" cm="1">
        <f t="array" ref="DT79">IFERROR(SUMPRODUCT((_xlfn.XLOOKUP(EDATE(DT$77,-1),'Recebíveis Atuais - NeoService'!$N$6:$HF$6,'Recebíveis Atuais - NeoService'!$N$9:$HF$9):_xlfn.XLOOKUP(EDATE(DT$77,-1),'Recebíveis Atuais - NeoService'!$N$6:$HF$6,'Recebíveis Atuais - NeoService'!$N$5314:$HF$5314)),N('Recebíveis Atuais - NeoService'!$K$9:$K$5314="Sim"),N('Recebíveis Atuais - NeoService'!$B$9:$B$5314=$B79)),0)*DT$12</f>
        <v>0</v>
      </c>
      <c r="DU79" s="7" cm="1">
        <f t="array" ref="DU79">IFERROR(SUMPRODUCT((_xlfn.XLOOKUP(EDATE(DU$77,-1),'Recebíveis Atuais - NeoService'!$N$6:$HF$6,'Recebíveis Atuais - NeoService'!$N$9:$HF$9):_xlfn.XLOOKUP(EDATE(DU$77,-1),'Recebíveis Atuais - NeoService'!$N$6:$HF$6,'Recebíveis Atuais - NeoService'!$N$5314:$HF$5314)),N('Recebíveis Atuais - NeoService'!$K$9:$K$5314="Sim"),N('Recebíveis Atuais - NeoService'!$B$9:$B$5314=$B79)),0)*DU$12</f>
        <v>0</v>
      </c>
      <c r="DV79" s="7" cm="1">
        <f t="array" ref="DV79">IFERROR(SUMPRODUCT((_xlfn.XLOOKUP(EDATE(DV$77,-1),'Recebíveis Atuais - NeoService'!$N$6:$HF$6,'Recebíveis Atuais - NeoService'!$N$9:$HF$9):_xlfn.XLOOKUP(EDATE(DV$77,-1),'Recebíveis Atuais - NeoService'!$N$6:$HF$6,'Recebíveis Atuais - NeoService'!$N$5314:$HF$5314)),N('Recebíveis Atuais - NeoService'!$K$9:$K$5314="Sim"),N('Recebíveis Atuais - NeoService'!$B$9:$B$5314=$B79)),0)*DV$12</f>
        <v>0</v>
      </c>
    </row>
    <row r="80" spans="2:126" s="28" customFormat="1" ht="14.45" hidden="1" customHeight="1" outlineLevel="2" x14ac:dyDescent="0.25">
      <c r="B80" s="27" t="str">
        <f>B18</f>
        <v>NATURA</v>
      </c>
      <c r="C80" s="115">
        <f t="shared" si="63"/>
        <v>0</v>
      </c>
      <c r="D80" s="115"/>
      <c r="E80" s="116">
        <f>NPV(POWER(1+13%,1/12)-1,Resumo!G80:DV80)</f>
        <v>0</v>
      </c>
      <c r="F80" s="116"/>
      <c r="G80" s="7" cm="1">
        <f t="array" ref="G80">IFERROR(SUMPRODUCT((_xlfn.XLOOKUP(EDATE(G$77,-1),'Recebíveis Atuais - NeoService'!$N$6:$HF$6,'Recebíveis Atuais - NeoService'!$N$9:$HF$9):_xlfn.XLOOKUP(EDATE(G$77,-1),'Recebíveis Atuais - NeoService'!$N$6:$HF$6,'Recebíveis Atuais - NeoService'!$N$5314:$HF$5314)),N('Recebíveis Atuais - NeoService'!$K$9:$K$5314="Sim"),N('Recebíveis Atuais - NeoService'!$B$9:$B$5314=$B80)),0)*G$12</f>
        <v>0</v>
      </c>
      <c r="H80" s="7" cm="1">
        <f t="array" ref="H80">IFERROR(SUMPRODUCT((_xlfn.XLOOKUP(EDATE(H$77,-1),'Recebíveis Atuais - NeoService'!$N$6:$HF$6,'Recebíveis Atuais - NeoService'!$N$9:$HF$9):_xlfn.XLOOKUP(EDATE(H$77,-1),'Recebíveis Atuais - NeoService'!$N$6:$HF$6,'Recebíveis Atuais - NeoService'!$N$5314:$HF$5314)),N('Recebíveis Atuais - NeoService'!$K$9:$K$5314="Sim"),N('Recebíveis Atuais - NeoService'!$B$9:$B$5314=$B80)),0)*H$12</f>
        <v>0</v>
      </c>
      <c r="I80" s="7" cm="1">
        <f t="array" ref="I80">IFERROR(SUMPRODUCT((_xlfn.XLOOKUP(EDATE(I$77,-1),'Recebíveis Atuais - NeoService'!$N$6:$HF$6,'Recebíveis Atuais - NeoService'!$N$9:$HF$9):_xlfn.XLOOKUP(EDATE(I$77,-1),'Recebíveis Atuais - NeoService'!$N$6:$HF$6,'Recebíveis Atuais - NeoService'!$N$5314:$HF$5314)),N('Recebíveis Atuais - NeoService'!$K$9:$K$5314="Sim"),N('Recebíveis Atuais - NeoService'!$B$9:$B$5314=$B80)),0)*I$12</f>
        <v>0</v>
      </c>
      <c r="J80" s="7" cm="1">
        <f t="array" ref="J80">IFERROR(SUMPRODUCT((_xlfn.XLOOKUP(EDATE(J$77,-1),'Recebíveis Atuais - NeoService'!$N$6:$HF$6,'Recebíveis Atuais - NeoService'!$N$9:$HF$9):_xlfn.XLOOKUP(EDATE(J$77,-1),'Recebíveis Atuais - NeoService'!$N$6:$HF$6,'Recebíveis Atuais - NeoService'!$N$5314:$HF$5314)),N('Recebíveis Atuais - NeoService'!$K$9:$K$5314="Sim"),N('Recebíveis Atuais - NeoService'!$B$9:$B$5314=$B80)),0)*J$12</f>
        <v>0</v>
      </c>
      <c r="K80" s="7" cm="1">
        <f t="array" ref="K80">IFERROR(SUMPRODUCT((_xlfn.XLOOKUP(EDATE(K$77,-1),'Recebíveis Atuais - NeoService'!$N$6:$HF$6,'Recebíveis Atuais - NeoService'!$N$9:$HF$9):_xlfn.XLOOKUP(EDATE(K$77,-1),'Recebíveis Atuais - NeoService'!$N$6:$HF$6,'Recebíveis Atuais - NeoService'!$N$5314:$HF$5314)),N('Recebíveis Atuais - NeoService'!$K$9:$K$5314="Sim"),N('Recebíveis Atuais - NeoService'!$B$9:$B$5314=$B80)),0)*K$12</f>
        <v>0</v>
      </c>
      <c r="L80" s="7" cm="1">
        <f t="array" ref="L80">IFERROR(SUMPRODUCT((_xlfn.XLOOKUP(EDATE(L$77,-1),'Recebíveis Atuais - NeoService'!$N$6:$HF$6,'Recebíveis Atuais - NeoService'!$N$9:$HF$9):_xlfn.XLOOKUP(EDATE(L$77,-1),'Recebíveis Atuais - NeoService'!$N$6:$HF$6,'Recebíveis Atuais - NeoService'!$N$5314:$HF$5314)),N('Recebíveis Atuais - NeoService'!$K$9:$K$5314="Sim"),N('Recebíveis Atuais - NeoService'!$B$9:$B$5314=$B80)),0)*L$12</f>
        <v>0</v>
      </c>
      <c r="M80" s="7" cm="1">
        <f t="array" ref="M80">IFERROR(SUMPRODUCT((_xlfn.XLOOKUP(EDATE(M$77,-1),'Recebíveis Atuais - NeoService'!$N$6:$HF$6,'Recebíveis Atuais - NeoService'!$N$9:$HF$9):_xlfn.XLOOKUP(EDATE(M$77,-1),'Recebíveis Atuais - NeoService'!$N$6:$HF$6,'Recebíveis Atuais - NeoService'!$N$5314:$HF$5314)),N('Recebíveis Atuais - NeoService'!$K$9:$K$5314="Sim"),N('Recebíveis Atuais - NeoService'!$B$9:$B$5314=$B80)),0)*M$12</f>
        <v>0</v>
      </c>
      <c r="N80" s="7" cm="1">
        <f t="array" ref="N80">IFERROR(SUMPRODUCT((_xlfn.XLOOKUP(EDATE(N$77,-1),'Recebíveis Atuais - NeoService'!$N$6:$HF$6,'Recebíveis Atuais - NeoService'!$N$9:$HF$9):_xlfn.XLOOKUP(EDATE(N$77,-1),'Recebíveis Atuais - NeoService'!$N$6:$HF$6,'Recebíveis Atuais - NeoService'!$N$5314:$HF$5314)),N('Recebíveis Atuais - NeoService'!$K$9:$K$5314="Sim"),N('Recebíveis Atuais - NeoService'!$B$9:$B$5314=$B80)),0)*N$12</f>
        <v>0</v>
      </c>
      <c r="O80" s="7" cm="1">
        <f t="array" ref="O80">IFERROR(SUMPRODUCT((_xlfn.XLOOKUP(EDATE(O$77,-1),'Recebíveis Atuais - NeoService'!$N$6:$HF$6,'Recebíveis Atuais - NeoService'!$N$9:$HF$9):_xlfn.XLOOKUP(EDATE(O$77,-1),'Recebíveis Atuais - NeoService'!$N$6:$HF$6,'Recebíveis Atuais - NeoService'!$N$5314:$HF$5314)),N('Recebíveis Atuais - NeoService'!$K$9:$K$5314="Sim"),N('Recebíveis Atuais - NeoService'!$B$9:$B$5314=$B80)),0)*O$12</f>
        <v>0</v>
      </c>
      <c r="P80" s="7" cm="1">
        <f t="array" ref="P80">IFERROR(SUMPRODUCT((_xlfn.XLOOKUP(EDATE(P$77,-1),'Recebíveis Atuais - NeoService'!$N$6:$HF$6,'Recebíveis Atuais - NeoService'!$N$9:$HF$9):_xlfn.XLOOKUP(EDATE(P$77,-1),'Recebíveis Atuais - NeoService'!$N$6:$HF$6,'Recebíveis Atuais - NeoService'!$N$5314:$HF$5314)),N('Recebíveis Atuais - NeoService'!$K$9:$K$5314="Sim"),N('Recebíveis Atuais - NeoService'!$B$9:$B$5314=$B80)),0)*P$12</f>
        <v>0</v>
      </c>
      <c r="Q80" s="7" cm="1">
        <f t="array" ref="Q80">IFERROR(SUMPRODUCT((_xlfn.XLOOKUP(EDATE(Q$77,-1),'Recebíveis Atuais - NeoService'!$N$6:$HF$6,'Recebíveis Atuais - NeoService'!$N$9:$HF$9):_xlfn.XLOOKUP(EDATE(Q$77,-1),'Recebíveis Atuais - NeoService'!$N$6:$HF$6,'Recebíveis Atuais - NeoService'!$N$5314:$HF$5314)),N('Recebíveis Atuais - NeoService'!$K$9:$K$5314="Sim"),N('Recebíveis Atuais - NeoService'!$B$9:$B$5314=$B80)),0)*Q$12</f>
        <v>0</v>
      </c>
      <c r="R80" s="7" cm="1">
        <f t="array" ref="R80">IFERROR(SUMPRODUCT((_xlfn.XLOOKUP(EDATE(R$77,-1),'Recebíveis Atuais - NeoService'!$N$6:$HF$6,'Recebíveis Atuais - NeoService'!$N$9:$HF$9):_xlfn.XLOOKUP(EDATE(R$77,-1),'Recebíveis Atuais - NeoService'!$N$6:$HF$6,'Recebíveis Atuais - NeoService'!$N$5314:$HF$5314)),N('Recebíveis Atuais - NeoService'!$K$9:$K$5314="Sim"),N('Recebíveis Atuais - NeoService'!$B$9:$B$5314=$B80)),0)*R$12</f>
        <v>0</v>
      </c>
      <c r="S80" s="7" cm="1">
        <f t="array" ref="S80">IFERROR(SUMPRODUCT((_xlfn.XLOOKUP(EDATE(S$77,-1),'Recebíveis Atuais - NeoService'!$N$6:$HF$6,'Recebíveis Atuais - NeoService'!$N$9:$HF$9):_xlfn.XLOOKUP(EDATE(S$77,-1),'Recebíveis Atuais - NeoService'!$N$6:$HF$6,'Recebíveis Atuais - NeoService'!$N$5314:$HF$5314)),N('Recebíveis Atuais - NeoService'!$K$9:$K$5314="Sim"),N('Recebíveis Atuais - NeoService'!$B$9:$B$5314=$B80)),0)*S$12</f>
        <v>0</v>
      </c>
      <c r="T80" s="7" cm="1">
        <f t="array" ref="T80">IFERROR(SUMPRODUCT((_xlfn.XLOOKUP(EDATE(T$77,-1),'Recebíveis Atuais - NeoService'!$N$6:$HF$6,'Recebíveis Atuais - NeoService'!$N$9:$HF$9):_xlfn.XLOOKUP(EDATE(T$77,-1),'Recebíveis Atuais - NeoService'!$N$6:$HF$6,'Recebíveis Atuais - NeoService'!$N$5314:$HF$5314)),N('Recebíveis Atuais - NeoService'!$K$9:$K$5314="Sim"),N('Recebíveis Atuais - NeoService'!$B$9:$B$5314=$B80)),0)*T$12</f>
        <v>0</v>
      </c>
      <c r="U80" s="7" cm="1">
        <f t="array" ref="U80">IFERROR(SUMPRODUCT((_xlfn.XLOOKUP(EDATE(U$77,-1),'Recebíveis Atuais - NeoService'!$N$6:$HF$6,'Recebíveis Atuais - NeoService'!$N$9:$HF$9):_xlfn.XLOOKUP(EDATE(U$77,-1),'Recebíveis Atuais - NeoService'!$N$6:$HF$6,'Recebíveis Atuais - NeoService'!$N$5314:$HF$5314)),N('Recebíveis Atuais - NeoService'!$K$9:$K$5314="Sim"),N('Recebíveis Atuais - NeoService'!$B$9:$B$5314=$B80)),0)*U$12</f>
        <v>0</v>
      </c>
      <c r="V80" s="7" cm="1">
        <f t="array" ref="V80">IFERROR(SUMPRODUCT((_xlfn.XLOOKUP(EDATE(V$77,-1),'Recebíveis Atuais - NeoService'!$N$6:$HF$6,'Recebíveis Atuais - NeoService'!$N$9:$HF$9):_xlfn.XLOOKUP(EDATE(V$77,-1),'Recebíveis Atuais - NeoService'!$N$6:$HF$6,'Recebíveis Atuais - NeoService'!$N$5314:$HF$5314)),N('Recebíveis Atuais - NeoService'!$K$9:$K$5314="Sim"),N('Recebíveis Atuais - NeoService'!$B$9:$B$5314=$B80)),0)*V$12</f>
        <v>0</v>
      </c>
      <c r="W80" s="7" cm="1">
        <f t="array" ref="W80">IFERROR(SUMPRODUCT((_xlfn.XLOOKUP(EDATE(W$77,-1),'Recebíveis Atuais - NeoService'!$N$6:$HF$6,'Recebíveis Atuais - NeoService'!$N$9:$HF$9):_xlfn.XLOOKUP(EDATE(W$77,-1),'Recebíveis Atuais - NeoService'!$N$6:$HF$6,'Recebíveis Atuais - NeoService'!$N$5314:$HF$5314)),N('Recebíveis Atuais - NeoService'!$K$9:$K$5314="Sim"),N('Recebíveis Atuais - NeoService'!$B$9:$B$5314=$B80)),0)*W$12</f>
        <v>0</v>
      </c>
      <c r="X80" s="7" cm="1">
        <f t="array" ref="X80">IFERROR(SUMPRODUCT((_xlfn.XLOOKUP(EDATE(X$77,-1),'Recebíveis Atuais - NeoService'!$N$6:$HF$6,'Recebíveis Atuais - NeoService'!$N$9:$HF$9):_xlfn.XLOOKUP(EDATE(X$77,-1),'Recebíveis Atuais - NeoService'!$N$6:$HF$6,'Recebíveis Atuais - NeoService'!$N$5314:$HF$5314)),N('Recebíveis Atuais - NeoService'!$K$9:$K$5314="Sim"),N('Recebíveis Atuais - NeoService'!$B$9:$B$5314=$B80)),0)*X$12</f>
        <v>0</v>
      </c>
      <c r="Y80" s="7" cm="1">
        <f t="array" ref="Y80">IFERROR(SUMPRODUCT((_xlfn.XLOOKUP(EDATE(Y$77,-1),'Recebíveis Atuais - NeoService'!$N$6:$HF$6,'Recebíveis Atuais - NeoService'!$N$9:$HF$9):_xlfn.XLOOKUP(EDATE(Y$77,-1),'Recebíveis Atuais - NeoService'!$N$6:$HF$6,'Recebíveis Atuais - NeoService'!$N$5314:$HF$5314)),N('Recebíveis Atuais - NeoService'!$K$9:$K$5314="Sim"),N('Recebíveis Atuais - NeoService'!$B$9:$B$5314=$B80)),0)*Y$12</f>
        <v>0</v>
      </c>
      <c r="Z80" s="7" cm="1">
        <f t="array" ref="Z80">IFERROR(SUMPRODUCT((_xlfn.XLOOKUP(EDATE(Z$77,-1),'Recebíveis Atuais - NeoService'!$N$6:$HF$6,'Recebíveis Atuais - NeoService'!$N$9:$HF$9):_xlfn.XLOOKUP(EDATE(Z$77,-1),'Recebíveis Atuais - NeoService'!$N$6:$HF$6,'Recebíveis Atuais - NeoService'!$N$5314:$HF$5314)),N('Recebíveis Atuais - NeoService'!$K$9:$K$5314="Sim"),N('Recebíveis Atuais - NeoService'!$B$9:$B$5314=$B80)),0)*Z$12</f>
        <v>0</v>
      </c>
      <c r="AA80" s="7" cm="1">
        <f t="array" ref="AA80">IFERROR(SUMPRODUCT((_xlfn.XLOOKUP(EDATE(AA$77,-1),'Recebíveis Atuais - NeoService'!$N$6:$HF$6,'Recebíveis Atuais - NeoService'!$N$9:$HF$9):_xlfn.XLOOKUP(EDATE(AA$77,-1),'Recebíveis Atuais - NeoService'!$N$6:$HF$6,'Recebíveis Atuais - NeoService'!$N$5314:$HF$5314)),N('Recebíveis Atuais - NeoService'!$K$9:$K$5314="Sim"),N('Recebíveis Atuais - NeoService'!$B$9:$B$5314=$B80)),0)*AA$12</f>
        <v>0</v>
      </c>
      <c r="AB80" s="7" cm="1">
        <f t="array" ref="AB80">IFERROR(SUMPRODUCT((_xlfn.XLOOKUP(EDATE(AB$77,-1),'Recebíveis Atuais - NeoService'!$N$6:$HF$6,'Recebíveis Atuais - NeoService'!$N$9:$HF$9):_xlfn.XLOOKUP(EDATE(AB$77,-1),'Recebíveis Atuais - NeoService'!$N$6:$HF$6,'Recebíveis Atuais - NeoService'!$N$5314:$HF$5314)),N('Recebíveis Atuais - NeoService'!$K$9:$K$5314="Sim"),N('Recebíveis Atuais - NeoService'!$B$9:$B$5314=$B80)),0)*AB$12</f>
        <v>0</v>
      </c>
      <c r="AC80" s="7" cm="1">
        <f t="array" ref="AC80">IFERROR(SUMPRODUCT((_xlfn.XLOOKUP(EDATE(AC$77,-1),'Recebíveis Atuais - NeoService'!$N$6:$HF$6,'Recebíveis Atuais - NeoService'!$N$9:$HF$9):_xlfn.XLOOKUP(EDATE(AC$77,-1),'Recebíveis Atuais - NeoService'!$N$6:$HF$6,'Recebíveis Atuais - NeoService'!$N$5314:$HF$5314)),N('Recebíveis Atuais - NeoService'!$K$9:$K$5314="Sim"),N('Recebíveis Atuais - NeoService'!$B$9:$B$5314=$B80)),0)*AC$12</f>
        <v>0</v>
      </c>
      <c r="AD80" s="7" cm="1">
        <f t="array" ref="AD80">IFERROR(SUMPRODUCT((_xlfn.XLOOKUP(EDATE(AD$77,-1),'Recebíveis Atuais - NeoService'!$N$6:$HF$6,'Recebíveis Atuais - NeoService'!$N$9:$HF$9):_xlfn.XLOOKUP(EDATE(AD$77,-1),'Recebíveis Atuais - NeoService'!$N$6:$HF$6,'Recebíveis Atuais - NeoService'!$N$5314:$HF$5314)),N('Recebíveis Atuais - NeoService'!$K$9:$K$5314="Sim"),N('Recebíveis Atuais - NeoService'!$B$9:$B$5314=$B80)),0)*AD$12</f>
        <v>0</v>
      </c>
      <c r="AE80" s="7" cm="1">
        <f t="array" ref="AE80">IFERROR(SUMPRODUCT((_xlfn.XLOOKUP(EDATE(AE$77,-1),'Recebíveis Atuais - NeoService'!$N$6:$HF$6,'Recebíveis Atuais - NeoService'!$N$9:$HF$9):_xlfn.XLOOKUP(EDATE(AE$77,-1),'Recebíveis Atuais - NeoService'!$N$6:$HF$6,'Recebíveis Atuais - NeoService'!$N$5314:$HF$5314)),N('Recebíveis Atuais - NeoService'!$K$9:$K$5314="Sim"),N('Recebíveis Atuais - NeoService'!$B$9:$B$5314=$B80)),0)*AE$12</f>
        <v>0</v>
      </c>
      <c r="AF80" s="7" cm="1">
        <f t="array" ref="AF80">IFERROR(SUMPRODUCT((_xlfn.XLOOKUP(EDATE(AF$77,-1),'Recebíveis Atuais - NeoService'!$N$6:$HF$6,'Recebíveis Atuais - NeoService'!$N$9:$HF$9):_xlfn.XLOOKUP(EDATE(AF$77,-1),'Recebíveis Atuais - NeoService'!$N$6:$HF$6,'Recebíveis Atuais - NeoService'!$N$5314:$HF$5314)),N('Recebíveis Atuais - NeoService'!$K$9:$K$5314="Sim"),N('Recebíveis Atuais - NeoService'!$B$9:$B$5314=$B80)),0)*AF$12</f>
        <v>0</v>
      </c>
      <c r="AG80" s="7" cm="1">
        <f t="array" ref="AG80">IFERROR(SUMPRODUCT((_xlfn.XLOOKUP(EDATE(AG$77,-1),'Recebíveis Atuais - NeoService'!$N$6:$HF$6,'Recebíveis Atuais - NeoService'!$N$9:$HF$9):_xlfn.XLOOKUP(EDATE(AG$77,-1),'Recebíveis Atuais - NeoService'!$N$6:$HF$6,'Recebíveis Atuais - NeoService'!$N$5314:$HF$5314)),N('Recebíveis Atuais - NeoService'!$K$9:$K$5314="Sim"),N('Recebíveis Atuais - NeoService'!$B$9:$B$5314=$B80)),0)*AG$12</f>
        <v>0</v>
      </c>
      <c r="AH80" s="7" cm="1">
        <f t="array" ref="AH80">IFERROR(SUMPRODUCT((_xlfn.XLOOKUP(EDATE(AH$77,-1),'Recebíveis Atuais - NeoService'!$N$6:$HF$6,'Recebíveis Atuais - NeoService'!$N$9:$HF$9):_xlfn.XLOOKUP(EDATE(AH$77,-1),'Recebíveis Atuais - NeoService'!$N$6:$HF$6,'Recebíveis Atuais - NeoService'!$N$5314:$HF$5314)),N('Recebíveis Atuais - NeoService'!$K$9:$K$5314="Sim"),N('Recebíveis Atuais - NeoService'!$B$9:$B$5314=$B80)),0)*AH$12</f>
        <v>0</v>
      </c>
      <c r="AI80" s="7" cm="1">
        <f t="array" ref="AI80">IFERROR(SUMPRODUCT((_xlfn.XLOOKUP(EDATE(AI$77,-1),'Recebíveis Atuais - NeoService'!$N$6:$HF$6,'Recebíveis Atuais - NeoService'!$N$9:$HF$9):_xlfn.XLOOKUP(EDATE(AI$77,-1),'Recebíveis Atuais - NeoService'!$N$6:$HF$6,'Recebíveis Atuais - NeoService'!$N$5314:$HF$5314)),N('Recebíveis Atuais - NeoService'!$K$9:$K$5314="Sim"),N('Recebíveis Atuais - NeoService'!$B$9:$B$5314=$B80)),0)*AI$12</f>
        <v>0</v>
      </c>
      <c r="AJ80" s="7" cm="1">
        <f t="array" ref="AJ80">IFERROR(SUMPRODUCT((_xlfn.XLOOKUP(EDATE(AJ$77,-1),'Recebíveis Atuais - NeoService'!$N$6:$HF$6,'Recebíveis Atuais - NeoService'!$N$9:$HF$9):_xlfn.XLOOKUP(EDATE(AJ$77,-1),'Recebíveis Atuais - NeoService'!$N$6:$HF$6,'Recebíveis Atuais - NeoService'!$N$5314:$HF$5314)),N('Recebíveis Atuais - NeoService'!$K$9:$K$5314="Sim"),N('Recebíveis Atuais - NeoService'!$B$9:$B$5314=$B80)),0)*AJ$12</f>
        <v>0</v>
      </c>
      <c r="AK80" s="7" cm="1">
        <f t="array" ref="AK80">IFERROR(SUMPRODUCT((_xlfn.XLOOKUP(EDATE(AK$77,-1),'Recebíveis Atuais - NeoService'!$N$6:$HF$6,'Recebíveis Atuais - NeoService'!$N$9:$HF$9):_xlfn.XLOOKUP(EDATE(AK$77,-1),'Recebíveis Atuais - NeoService'!$N$6:$HF$6,'Recebíveis Atuais - NeoService'!$N$5314:$HF$5314)),N('Recebíveis Atuais - NeoService'!$K$9:$K$5314="Sim"),N('Recebíveis Atuais - NeoService'!$B$9:$B$5314=$B80)),0)*AK$12</f>
        <v>0</v>
      </c>
      <c r="AL80" s="7" cm="1">
        <f t="array" ref="AL80">IFERROR(SUMPRODUCT((_xlfn.XLOOKUP(EDATE(AL$77,-1),'Recebíveis Atuais - NeoService'!$N$6:$HF$6,'Recebíveis Atuais - NeoService'!$N$9:$HF$9):_xlfn.XLOOKUP(EDATE(AL$77,-1),'Recebíveis Atuais - NeoService'!$N$6:$HF$6,'Recebíveis Atuais - NeoService'!$N$5314:$HF$5314)),N('Recebíveis Atuais - NeoService'!$K$9:$K$5314="Sim"),N('Recebíveis Atuais - NeoService'!$B$9:$B$5314=$B80)),0)*AL$12</f>
        <v>0</v>
      </c>
      <c r="AM80" s="7" cm="1">
        <f t="array" ref="AM80">IFERROR(SUMPRODUCT((_xlfn.XLOOKUP(EDATE(AM$77,-1),'Recebíveis Atuais - NeoService'!$N$6:$HF$6,'Recebíveis Atuais - NeoService'!$N$9:$HF$9):_xlfn.XLOOKUP(EDATE(AM$77,-1),'Recebíveis Atuais - NeoService'!$N$6:$HF$6,'Recebíveis Atuais - NeoService'!$N$5314:$HF$5314)),N('Recebíveis Atuais - NeoService'!$K$9:$K$5314="Sim"),N('Recebíveis Atuais - NeoService'!$B$9:$B$5314=$B80)),0)*AM$12</f>
        <v>0</v>
      </c>
      <c r="AN80" s="7" cm="1">
        <f t="array" ref="AN80">IFERROR(SUMPRODUCT((_xlfn.XLOOKUP(EDATE(AN$77,-1),'Recebíveis Atuais - NeoService'!$N$6:$HF$6,'Recebíveis Atuais - NeoService'!$N$9:$HF$9):_xlfn.XLOOKUP(EDATE(AN$77,-1),'Recebíveis Atuais - NeoService'!$N$6:$HF$6,'Recebíveis Atuais - NeoService'!$N$5314:$HF$5314)),N('Recebíveis Atuais - NeoService'!$K$9:$K$5314="Sim"),N('Recebíveis Atuais - NeoService'!$B$9:$B$5314=$B80)),0)*AN$12</f>
        <v>0</v>
      </c>
      <c r="AO80" s="7" cm="1">
        <f t="array" ref="AO80">IFERROR(SUMPRODUCT((_xlfn.XLOOKUP(EDATE(AO$77,-1),'Recebíveis Atuais - NeoService'!$N$6:$HF$6,'Recebíveis Atuais - NeoService'!$N$9:$HF$9):_xlfn.XLOOKUP(EDATE(AO$77,-1),'Recebíveis Atuais - NeoService'!$N$6:$HF$6,'Recebíveis Atuais - NeoService'!$N$5314:$HF$5314)),N('Recebíveis Atuais - NeoService'!$K$9:$K$5314="Sim"),N('Recebíveis Atuais - NeoService'!$B$9:$B$5314=$B80)),0)*AO$12</f>
        <v>0</v>
      </c>
      <c r="AP80" s="7" cm="1">
        <f t="array" ref="AP80">IFERROR(SUMPRODUCT((_xlfn.XLOOKUP(EDATE(AP$77,-1),'Recebíveis Atuais - NeoService'!$N$6:$HF$6,'Recebíveis Atuais - NeoService'!$N$9:$HF$9):_xlfn.XLOOKUP(EDATE(AP$77,-1),'Recebíveis Atuais - NeoService'!$N$6:$HF$6,'Recebíveis Atuais - NeoService'!$N$5314:$HF$5314)),N('Recebíveis Atuais - NeoService'!$K$9:$K$5314="Sim"),N('Recebíveis Atuais - NeoService'!$B$9:$B$5314=$B80)),0)*AP$12</f>
        <v>0</v>
      </c>
      <c r="AQ80" s="7" cm="1">
        <f t="array" ref="AQ80">IFERROR(SUMPRODUCT((_xlfn.XLOOKUP(EDATE(AQ$77,-1),'Recebíveis Atuais - NeoService'!$N$6:$HF$6,'Recebíveis Atuais - NeoService'!$N$9:$HF$9):_xlfn.XLOOKUP(EDATE(AQ$77,-1),'Recebíveis Atuais - NeoService'!$N$6:$HF$6,'Recebíveis Atuais - NeoService'!$N$5314:$HF$5314)),N('Recebíveis Atuais - NeoService'!$K$9:$K$5314="Sim"),N('Recebíveis Atuais - NeoService'!$B$9:$B$5314=$B80)),0)*AQ$12</f>
        <v>0</v>
      </c>
      <c r="AR80" s="7" cm="1">
        <f t="array" ref="AR80">IFERROR(SUMPRODUCT((_xlfn.XLOOKUP(EDATE(AR$77,-1),'Recebíveis Atuais - NeoService'!$N$6:$HF$6,'Recebíveis Atuais - NeoService'!$N$9:$HF$9):_xlfn.XLOOKUP(EDATE(AR$77,-1),'Recebíveis Atuais - NeoService'!$N$6:$HF$6,'Recebíveis Atuais - NeoService'!$N$5314:$HF$5314)),N('Recebíveis Atuais - NeoService'!$K$9:$K$5314="Sim"),N('Recebíveis Atuais - NeoService'!$B$9:$B$5314=$B80)),0)*AR$12</f>
        <v>0</v>
      </c>
      <c r="AS80" s="7" cm="1">
        <f t="array" ref="AS80">IFERROR(SUMPRODUCT((_xlfn.XLOOKUP(EDATE(AS$77,-1),'Recebíveis Atuais - NeoService'!$N$6:$HF$6,'Recebíveis Atuais - NeoService'!$N$9:$HF$9):_xlfn.XLOOKUP(EDATE(AS$77,-1),'Recebíveis Atuais - NeoService'!$N$6:$HF$6,'Recebíveis Atuais - NeoService'!$N$5314:$HF$5314)),N('Recebíveis Atuais - NeoService'!$K$9:$K$5314="Sim"),N('Recebíveis Atuais - NeoService'!$B$9:$B$5314=$B80)),0)*AS$12</f>
        <v>0</v>
      </c>
      <c r="AT80" s="7" cm="1">
        <f t="array" ref="AT80">IFERROR(SUMPRODUCT((_xlfn.XLOOKUP(EDATE(AT$77,-1),'Recebíveis Atuais - NeoService'!$N$6:$HF$6,'Recebíveis Atuais - NeoService'!$N$9:$HF$9):_xlfn.XLOOKUP(EDATE(AT$77,-1),'Recebíveis Atuais - NeoService'!$N$6:$HF$6,'Recebíveis Atuais - NeoService'!$N$5314:$HF$5314)),N('Recebíveis Atuais - NeoService'!$K$9:$K$5314="Sim"),N('Recebíveis Atuais - NeoService'!$B$9:$B$5314=$B80)),0)*AT$12</f>
        <v>0</v>
      </c>
      <c r="AU80" s="7" cm="1">
        <f t="array" ref="AU80">IFERROR(SUMPRODUCT((_xlfn.XLOOKUP(EDATE(AU$77,-1),'Recebíveis Atuais - NeoService'!$N$6:$HF$6,'Recebíveis Atuais - NeoService'!$N$9:$HF$9):_xlfn.XLOOKUP(EDATE(AU$77,-1),'Recebíveis Atuais - NeoService'!$N$6:$HF$6,'Recebíveis Atuais - NeoService'!$N$5314:$HF$5314)),N('Recebíveis Atuais - NeoService'!$K$9:$K$5314="Sim"),N('Recebíveis Atuais - NeoService'!$B$9:$B$5314=$B80)),0)*AU$12</f>
        <v>0</v>
      </c>
      <c r="AV80" s="7" cm="1">
        <f t="array" ref="AV80">IFERROR(SUMPRODUCT((_xlfn.XLOOKUP(EDATE(AV$77,-1),'Recebíveis Atuais - NeoService'!$N$6:$HF$6,'Recebíveis Atuais - NeoService'!$N$9:$HF$9):_xlfn.XLOOKUP(EDATE(AV$77,-1),'Recebíveis Atuais - NeoService'!$N$6:$HF$6,'Recebíveis Atuais - NeoService'!$N$5314:$HF$5314)),N('Recebíveis Atuais - NeoService'!$K$9:$K$5314="Sim"),N('Recebíveis Atuais - NeoService'!$B$9:$B$5314=$B80)),0)*AV$12</f>
        <v>0</v>
      </c>
      <c r="AW80" s="7" cm="1">
        <f t="array" ref="AW80">IFERROR(SUMPRODUCT((_xlfn.XLOOKUP(EDATE(AW$77,-1),'Recebíveis Atuais - NeoService'!$N$6:$HF$6,'Recebíveis Atuais - NeoService'!$N$9:$HF$9):_xlfn.XLOOKUP(EDATE(AW$77,-1),'Recebíveis Atuais - NeoService'!$N$6:$HF$6,'Recebíveis Atuais - NeoService'!$N$5314:$HF$5314)),N('Recebíveis Atuais - NeoService'!$K$9:$K$5314="Sim"),N('Recebíveis Atuais - NeoService'!$B$9:$B$5314=$B80)),0)*AW$12</f>
        <v>0</v>
      </c>
      <c r="AX80" s="7" cm="1">
        <f t="array" ref="AX80">IFERROR(SUMPRODUCT((_xlfn.XLOOKUP(EDATE(AX$77,-1),'Recebíveis Atuais - NeoService'!$N$6:$HF$6,'Recebíveis Atuais - NeoService'!$N$9:$HF$9):_xlfn.XLOOKUP(EDATE(AX$77,-1),'Recebíveis Atuais - NeoService'!$N$6:$HF$6,'Recebíveis Atuais - NeoService'!$N$5314:$HF$5314)),N('Recebíveis Atuais - NeoService'!$K$9:$K$5314="Sim"),N('Recebíveis Atuais - NeoService'!$B$9:$B$5314=$B80)),0)*AX$12</f>
        <v>0</v>
      </c>
      <c r="AY80" s="7" cm="1">
        <f t="array" ref="AY80">IFERROR(SUMPRODUCT((_xlfn.XLOOKUP(EDATE(AY$77,-1),'Recebíveis Atuais - NeoService'!$N$6:$HF$6,'Recebíveis Atuais - NeoService'!$N$9:$HF$9):_xlfn.XLOOKUP(EDATE(AY$77,-1),'Recebíveis Atuais - NeoService'!$N$6:$HF$6,'Recebíveis Atuais - NeoService'!$N$5314:$HF$5314)),N('Recebíveis Atuais - NeoService'!$K$9:$K$5314="Sim"),N('Recebíveis Atuais - NeoService'!$B$9:$B$5314=$B80)),0)*AY$12</f>
        <v>0</v>
      </c>
      <c r="AZ80" s="7" cm="1">
        <f t="array" ref="AZ80">IFERROR(SUMPRODUCT((_xlfn.XLOOKUP(EDATE(AZ$77,-1),'Recebíveis Atuais - NeoService'!$N$6:$HF$6,'Recebíveis Atuais - NeoService'!$N$9:$HF$9):_xlfn.XLOOKUP(EDATE(AZ$77,-1),'Recebíveis Atuais - NeoService'!$N$6:$HF$6,'Recebíveis Atuais - NeoService'!$N$5314:$HF$5314)),N('Recebíveis Atuais - NeoService'!$K$9:$K$5314="Sim"),N('Recebíveis Atuais - NeoService'!$B$9:$B$5314=$B80)),0)*AZ$12</f>
        <v>0</v>
      </c>
      <c r="BA80" s="7" cm="1">
        <f t="array" ref="BA80">IFERROR(SUMPRODUCT((_xlfn.XLOOKUP(EDATE(BA$77,-1),'Recebíveis Atuais - NeoService'!$N$6:$HF$6,'Recebíveis Atuais - NeoService'!$N$9:$HF$9):_xlfn.XLOOKUP(EDATE(BA$77,-1),'Recebíveis Atuais - NeoService'!$N$6:$HF$6,'Recebíveis Atuais - NeoService'!$N$5314:$HF$5314)),N('Recebíveis Atuais - NeoService'!$K$9:$K$5314="Sim"),N('Recebíveis Atuais - NeoService'!$B$9:$B$5314=$B80)),0)*BA$12</f>
        <v>0</v>
      </c>
      <c r="BB80" s="7" cm="1">
        <f t="array" ref="BB80">IFERROR(SUMPRODUCT((_xlfn.XLOOKUP(EDATE(BB$77,-1),'Recebíveis Atuais - NeoService'!$N$6:$HF$6,'Recebíveis Atuais - NeoService'!$N$9:$HF$9):_xlfn.XLOOKUP(EDATE(BB$77,-1),'Recebíveis Atuais - NeoService'!$N$6:$HF$6,'Recebíveis Atuais - NeoService'!$N$5314:$HF$5314)),N('Recebíveis Atuais - NeoService'!$K$9:$K$5314="Sim"),N('Recebíveis Atuais - NeoService'!$B$9:$B$5314=$B80)),0)*BB$12</f>
        <v>0</v>
      </c>
      <c r="BC80" s="7" cm="1">
        <f t="array" ref="BC80">IFERROR(SUMPRODUCT((_xlfn.XLOOKUP(EDATE(BC$77,-1),'Recebíveis Atuais - NeoService'!$N$6:$HF$6,'Recebíveis Atuais - NeoService'!$N$9:$HF$9):_xlfn.XLOOKUP(EDATE(BC$77,-1),'Recebíveis Atuais - NeoService'!$N$6:$HF$6,'Recebíveis Atuais - NeoService'!$N$5314:$HF$5314)),N('Recebíveis Atuais - NeoService'!$K$9:$K$5314="Sim"),N('Recebíveis Atuais - NeoService'!$B$9:$B$5314=$B80)),0)*BC$12</f>
        <v>0</v>
      </c>
      <c r="BD80" s="7" cm="1">
        <f t="array" ref="BD80">IFERROR(SUMPRODUCT((_xlfn.XLOOKUP(EDATE(BD$77,-1),'Recebíveis Atuais - NeoService'!$N$6:$HF$6,'Recebíveis Atuais - NeoService'!$N$9:$HF$9):_xlfn.XLOOKUP(EDATE(BD$77,-1),'Recebíveis Atuais - NeoService'!$N$6:$HF$6,'Recebíveis Atuais - NeoService'!$N$5314:$HF$5314)),N('Recebíveis Atuais - NeoService'!$K$9:$K$5314="Sim"),N('Recebíveis Atuais - NeoService'!$B$9:$B$5314=$B80)),0)*BD$12</f>
        <v>0</v>
      </c>
      <c r="BE80" s="7" cm="1">
        <f t="array" ref="BE80">IFERROR(SUMPRODUCT((_xlfn.XLOOKUP(EDATE(BE$77,-1),'Recebíveis Atuais - NeoService'!$N$6:$HF$6,'Recebíveis Atuais - NeoService'!$N$9:$HF$9):_xlfn.XLOOKUP(EDATE(BE$77,-1),'Recebíveis Atuais - NeoService'!$N$6:$HF$6,'Recebíveis Atuais - NeoService'!$N$5314:$HF$5314)),N('Recebíveis Atuais - NeoService'!$K$9:$K$5314="Sim"),N('Recebíveis Atuais - NeoService'!$B$9:$B$5314=$B80)),0)*BE$12</f>
        <v>0</v>
      </c>
      <c r="BF80" s="7" cm="1">
        <f t="array" ref="BF80">IFERROR(SUMPRODUCT((_xlfn.XLOOKUP(EDATE(BF$77,-1),'Recebíveis Atuais - NeoService'!$N$6:$HF$6,'Recebíveis Atuais - NeoService'!$N$9:$HF$9):_xlfn.XLOOKUP(EDATE(BF$77,-1),'Recebíveis Atuais - NeoService'!$N$6:$HF$6,'Recebíveis Atuais - NeoService'!$N$5314:$HF$5314)),N('Recebíveis Atuais - NeoService'!$K$9:$K$5314="Sim"),N('Recebíveis Atuais - NeoService'!$B$9:$B$5314=$B80)),0)*BF$12</f>
        <v>0</v>
      </c>
      <c r="BG80" s="7" cm="1">
        <f t="array" ref="BG80">IFERROR(SUMPRODUCT((_xlfn.XLOOKUP(EDATE(BG$77,-1),'Recebíveis Atuais - NeoService'!$N$6:$HF$6,'Recebíveis Atuais - NeoService'!$N$9:$HF$9):_xlfn.XLOOKUP(EDATE(BG$77,-1),'Recebíveis Atuais - NeoService'!$N$6:$HF$6,'Recebíveis Atuais - NeoService'!$N$5314:$HF$5314)),N('Recebíveis Atuais - NeoService'!$K$9:$K$5314="Sim"),N('Recebíveis Atuais - NeoService'!$B$9:$B$5314=$B80)),0)*BG$12</f>
        <v>0</v>
      </c>
      <c r="BH80" s="7" cm="1">
        <f t="array" ref="BH80">IFERROR(SUMPRODUCT((_xlfn.XLOOKUP(EDATE(BH$77,-1),'Recebíveis Atuais - NeoService'!$N$6:$HF$6,'Recebíveis Atuais - NeoService'!$N$9:$HF$9):_xlfn.XLOOKUP(EDATE(BH$77,-1),'Recebíveis Atuais - NeoService'!$N$6:$HF$6,'Recebíveis Atuais - NeoService'!$N$5314:$HF$5314)),N('Recebíveis Atuais - NeoService'!$K$9:$K$5314="Sim"),N('Recebíveis Atuais - NeoService'!$B$9:$B$5314=$B80)),0)*BH$12</f>
        <v>0</v>
      </c>
      <c r="BI80" s="7" cm="1">
        <f t="array" ref="BI80">IFERROR(SUMPRODUCT((_xlfn.XLOOKUP(EDATE(BI$77,-1),'Recebíveis Atuais - NeoService'!$N$6:$HF$6,'Recebíveis Atuais - NeoService'!$N$9:$HF$9):_xlfn.XLOOKUP(EDATE(BI$77,-1),'Recebíveis Atuais - NeoService'!$N$6:$HF$6,'Recebíveis Atuais - NeoService'!$N$5314:$HF$5314)),N('Recebíveis Atuais - NeoService'!$K$9:$K$5314="Sim"),N('Recebíveis Atuais - NeoService'!$B$9:$B$5314=$B80)),0)*BI$12</f>
        <v>0</v>
      </c>
      <c r="BJ80" s="7" cm="1">
        <f t="array" ref="BJ80">IFERROR(SUMPRODUCT((_xlfn.XLOOKUP(EDATE(BJ$77,-1),'Recebíveis Atuais - NeoService'!$N$6:$HF$6,'Recebíveis Atuais - NeoService'!$N$9:$HF$9):_xlfn.XLOOKUP(EDATE(BJ$77,-1),'Recebíveis Atuais - NeoService'!$N$6:$HF$6,'Recebíveis Atuais - NeoService'!$N$5314:$HF$5314)),N('Recebíveis Atuais - NeoService'!$K$9:$K$5314="Sim"),N('Recebíveis Atuais - NeoService'!$B$9:$B$5314=$B80)),0)*BJ$12</f>
        <v>0</v>
      </c>
      <c r="BK80" s="7" cm="1">
        <f t="array" ref="BK80">IFERROR(SUMPRODUCT((_xlfn.XLOOKUP(EDATE(BK$77,-1),'Recebíveis Atuais - NeoService'!$N$6:$HF$6,'Recebíveis Atuais - NeoService'!$N$9:$HF$9):_xlfn.XLOOKUP(EDATE(BK$77,-1),'Recebíveis Atuais - NeoService'!$N$6:$HF$6,'Recebíveis Atuais - NeoService'!$N$5314:$HF$5314)),N('Recebíveis Atuais - NeoService'!$K$9:$K$5314="Sim"),N('Recebíveis Atuais - NeoService'!$B$9:$B$5314=$B80)),0)*BK$12</f>
        <v>0</v>
      </c>
      <c r="BL80" s="7" cm="1">
        <f t="array" ref="BL80">IFERROR(SUMPRODUCT((_xlfn.XLOOKUP(EDATE(BL$77,-1),'Recebíveis Atuais - NeoService'!$N$6:$HF$6,'Recebíveis Atuais - NeoService'!$N$9:$HF$9):_xlfn.XLOOKUP(EDATE(BL$77,-1),'Recebíveis Atuais - NeoService'!$N$6:$HF$6,'Recebíveis Atuais - NeoService'!$N$5314:$HF$5314)),N('Recebíveis Atuais - NeoService'!$K$9:$K$5314="Sim"),N('Recebíveis Atuais - NeoService'!$B$9:$B$5314=$B80)),0)*BL$12</f>
        <v>0</v>
      </c>
      <c r="BM80" s="7" cm="1">
        <f t="array" ref="BM80">IFERROR(SUMPRODUCT((_xlfn.XLOOKUP(EDATE(BM$77,-1),'Recebíveis Atuais - NeoService'!$N$6:$HF$6,'Recebíveis Atuais - NeoService'!$N$9:$HF$9):_xlfn.XLOOKUP(EDATE(BM$77,-1),'Recebíveis Atuais - NeoService'!$N$6:$HF$6,'Recebíveis Atuais - NeoService'!$N$5314:$HF$5314)),N('Recebíveis Atuais - NeoService'!$K$9:$K$5314="Sim"),N('Recebíveis Atuais - NeoService'!$B$9:$B$5314=$B80)),0)*BM$12</f>
        <v>0</v>
      </c>
      <c r="BN80" s="7" cm="1">
        <f t="array" ref="BN80">IFERROR(SUMPRODUCT((_xlfn.XLOOKUP(EDATE(BN$77,-1),'Recebíveis Atuais - NeoService'!$N$6:$HF$6,'Recebíveis Atuais - NeoService'!$N$9:$HF$9):_xlfn.XLOOKUP(EDATE(BN$77,-1),'Recebíveis Atuais - NeoService'!$N$6:$HF$6,'Recebíveis Atuais - NeoService'!$N$5314:$HF$5314)),N('Recebíveis Atuais - NeoService'!$K$9:$K$5314="Sim"),N('Recebíveis Atuais - NeoService'!$B$9:$B$5314=$B80)),0)*BN$12</f>
        <v>0</v>
      </c>
      <c r="BO80" s="7" cm="1">
        <f t="array" ref="BO80">IFERROR(SUMPRODUCT((_xlfn.XLOOKUP(EDATE(BO$77,-1),'Recebíveis Atuais - NeoService'!$N$6:$HF$6,'Recebíveis Atuais - NeoService'!$N$9:$HF$9):_xlfn.XLOOKUP(EDATE(BO$77,-1),'Recebíveis Atuais - NeoService'!$N$6:$HF$6,'Recebíveis Atuais - NeoService'!$N$5314:$HF$5314)),N('Recebíveis Atuais - NeoService'!$K$9:$K$5314="Sim"),N('Recebíveis Atuais - NeoService'!$B$9:$B$5314=$B80)),0)*BO$12</f>
        <v>0</v>
      </c>
      <c r="BP80" s="7" cm="1">
        <f t="array" ref="BP80">IFERROR(SUMPRODUCT((_xlfn.XLOOKUP(EDATE(BP$77,-1),'Recebíveis Atuais - NeoService'!$N$6:$HF$6,'Recebíveis Atuais - NeoService'!$N$9:$HF$9):_xlfn.XLOOKUP(EDATE(BP$77,-1),'Recebíveis Atuais - NeoService'!$N$6:$HF$6,'Recebíveis Atuais - NeoService'!$N$5314:$HF$5314)),N('Recebíveis Atuais - NeoService'!$K$9:$K$5314="Sim"),N('Recebíveis Atuais - NeoService'!$B$9:$B$5314=$B80)),0)*BP$12</f>
        <v>0</v>
      </c>
      <c r="BQ80" s="7" cm="1">
        <f t="array" ref="BQ80">IFERROR(SUMPRODUCT((_xlfn.XLOOKUP(EDATE(BQ$77,-1),'Recebíveis Atuais - NeoService'!$N$6:$HF$6,'Recebíveis Atuais - NeoService'!$N$9:$HF$9):_xlfn.XLOOKUP(EDATE(BQ$77,-1),'Recebíveis Atuais - NeoService'!$N$6:$HF$6,'Recebíveis Atuais - NeoService'!$N$5314:$HF$5314)),N('Recebíveis Atuais - NeoService'!$K$9:$K$5314="Sim"),N('Recebíveis Atuais - NeoService'!$B$9:$B$5314=$B80)),0)*BQ$12</f>
        <v>0</v>
      </c>
      <c r="BR80" s="7" cm="1">
        <f t="array" ref="BR80">IFERROR(SUMPRODUCT((_xlfn.XLOOKUP(EDATE(BR$77,-1),'Recebíveis Atuais - NeoService'!$N$6:$HF$6,'Recebíveis Atuais - NeoService'!$N$9:$HF$9):_xlfn.XLOOKUP(EDATE(BR$77,-1),'Recebíveis Atuais - NeoService'!$N$6:$HF$6,'Recebíveis Atuais - NeoService'!$N$5314:$HF$5314)),N('Recebíveis Atuais - NeoService'!$K$9:$K$5314="Sim"),N('Recebíveis Atuais - NeoService'!$B$9:$B$5314=$B80)),0)*BR$12</f>
        <v>0</v>
      </c>
      <c r="BS80" s="7" cm="1">
        <f t="array" ref="BS80">IFERROR(SUMPRODUCT((_xlfn.XLOOKUP(EDATE(BS$77,-1),'Recebíveis Atuais - NeoService'!$N$6:$HF$6,'Recebíveis Atuais - NeoService'!$N$9:$HF$9):_xlfn.XLOOKUP(EDATE(BS$77,-1),'Recebíveis Atuais - NeoService'!$N$6:$HF$6,'Recebíveis Atuais - NeoService'!$N$5314:$HF$5314)),N('Recebíveis Atuais - NeoService'!$K$9:$K$5314="Sim"),N('Recebíveis Atuais - NeoService'!$B$9:$B$5314=$B80)),0)*BS$12</f>
        <v>0</v>
      </c>
      <c r="BT80" s="7" cm="1">
        <f t="array" ref="BT80">IFERROR(SUMPRODUCT((_xlfn.XLOOKUP(EDATE(BT$77,-1),'Recebíveis Atuais - NeoService'!$N$6:$HF$6,'Recebíveis Atuais - NeoService'!$N$9:$HF$9):_xlfn.XLOOKUP(EDATE(BT$77,-1),'Recebíveis Atuais - NeoService'!$N$6:$HF$6,'Recebíveis Atuais - NeoService'!$N$5314:$HF$5314)),N('Recebíveis Atuais - NeoService'!$K$9:$K$5314="Sim"),N('Recebíveis Atuais - NeoService'!$B$9:$B$5314=$B80)),0)*BT$12</f>
        <v>0</v>
      </c>
      <c r="BU80" s="7" cm="1">
        <f t="array" ref="BU80">IFERROR(SUMPRODUCT((_xlfn.XLOOKUP(EDATE(BU$77,-1),'Recebíveis Atuais - NeoService'!$N$6:$HF$6,'Recebíveis Atuais - NeoService'!$N$9:$HF$9):_xlfn.XLOOKUP(EDATE(BU$77,-1),'Recebíveis Atuais - NeoService'!$N$6:$HF$6,'Recebíveis Atuais - NeoService'!$N$5314:$HF$5314)),N('Recebíveis Atuais - NeoService'!$K$9:$K$5314="Sim"),N('Recebíveis Atuais - NeoService'!$B$9:$B$5314=$B80)),0)*BU$12</f>
        <v>0</v>
      </c>
      <c r="BV80" s="7" cm="1">
        <f t="array" ref="BV80">IFERROR(SUMPRODUCT((_xlfn.XLOOKUP(EDATE(BV$77,-1),'Recebíveis Atuais - NeoService'!$N$6:$HF$6,'Recebíveis Atuais - NeoService'!$N$9:$HF$9):_xlfn.XLOOKUP(EDATE(BV$77,-1),'Recebíveis Atuais - NeoService'!$N$6:$HF$6,'Recebíveis Atuais - NeoService'!$N$5314:$HF$5314)),N('Recebíveis Atuais - NeoService'!$K$9:$K$5314="Sim"),N('Recebíveis Atuais - NeoService'!$B$9:$B$5314=$B80)),0)*BV$12</f>
        <v>0</v>
      </c>
      <c r="BW80" s="7" cm="1">
        <f t="array" ref="BW80">IFERROR(SUMPRODUCT((_xlfn.XLOOKUP(EDATE(BW$77,-1),'Recebíveis Atuais - NeoService'!$N$6:$HF$6,'Recebíveis Atuais - NeoService'!$N$9:$HF$9):_xlfn.XLOOKUP(EDATE(BW$77,-1),'Recebíveis Atuais - NeoService'!$N$6:$HF$6,'Recebíveis Atuais - NeoService'!$N$5314:$HF$5314)),N('Recebíveis Atuais - NeoService'!$K$9:$K$5314="Sim"),N('Recebíveis Atuais - NeoService'!$B$9:$B$5314=$B80)),0)*BW$12</f>
        <v>0</v>
      </c>
      <c r="BX80" s="7" cm="1">
        <f t="array" ref="BX80">IFERROR(SUMPRODUCT((_xlfn.XLOOKUP(EDATE(BX$77,-1),'Recebíveis Atuais - NeoService'!$N$6:$HF$6,'Recebíveis Atuais - NeoService'!$N$9:$HF$9):_xlfn.XLOOKUP(EDATE(BX$77,-1),'Recebíveis Atuais - NeoService'!$N$6:$HF$6,'Recebíveis Atuais - NeoService'!$N$5314:$HF$5314)),N('Recebíveis Atuais - NeoService'!$K$9:$K$5314="Sim"),N('Recebíveis Atuais - NeoService'!$B$9:$B$5314=$B80)),0)*BX$12</f>
        <v>0</v>
      </c>
      <c r="BY80" s="7" cm="1">
        <f t="array" ref="BY80">IFERROR(SUMPRODUCT((_xlfn.XLOOKUP(EDATE(BY$77,-1),'Recebíveis Atuais - NeoService'!$N$6:$HF$6,'Recebíveis Atuais - NeoService'!$N$9:$HF$9):_xlfn.XLOOKUP(EDATE(BY$77,-1),'Recebíveis Atuais - NeoService'!$N$6:$HF$6,'Recebíveis Atuais - NeoService'!$N$5314:$HF$5314)),N('Recebíveis Atuais - NeoService'!$K$9:$K$5314="Sim"),N('Recebíveis Atuais - NeoService'!$B$9:$B$5314=$B80)),0)*BY$12</f>
        <v>0</v>
      </c>
      <c r="BZ80" s="7" cm="1">
        <f t="array" ref="BZ80">IFERROR(SUMPRODUCT((_xlfn.XLOOKUP(EDATE(BZ$77,-1),'Recebíveis Atuais - NeoService'!$N$6:$HF$6,'Recebíveis Atuais - NeoService'!$N$9:$HF$9):_xlfn.XLOOKUP(EDATE(BZ$77,-1),'Recebíveis Atuais - NeoService'!$N$6:$HF$6,'Recebíveis Atuais - NeoService'!$N$5314:$HF$5314)),N('Recebíveis Atuais - NeoService'!$K$9:$K$5314="Sim"),N('Recebíveis Atuais - NeoService'!$B$9:$B$5314=$B80)),0)*BZ$12</f>
        <v>0</v>
      </c>
      <c r="CA80" s="7" cm="1">
        <f t="array" ref="CA80">IFERROR(SUMPRODUCT((_xlfn.XLOOKUP(EDATE(CA$77,-1),'Recebíveis Atuais - NeoService'!$N$6:$HF$6,'Recebíveis Atuais - NeoService'!$N$9:$HF$9):_xlfn.XLOOKUP(EDATE(CA$77,-1),'Recebíveis Atuais - NeoService'!$N$6:$HF$6,'Recebíveis Atuais - NeoService'!$N$5314:$HF$5314)),N('Recebíveis Atuais - NeoService'!$K$9:$K$5314="Sim"),N('Recebíveis Atuais - NeoService'!$B$9:$B$5314=$B80)),0)*CA$12</f>
        <v>0</v>
      </c>
      <c r="CB80" s="7" cm="1">
        <f t="array" ref="CB80">IFERROR(SUMPRODUCT((_xlfn.XLOOKUP(EDATE(CB$77,-1),'Recebíveis Atuais - NeoService'!$N$6:$HF$6,'Recebíveis Atuais - NeoService'!$N$9:$HF$9):_xlfn.XLOOKUP(EDATE(CB$77,-1),'Recebíveis Atuais - NeoService'!$N$6:$HF$6,'Recebíveis Atuais - NeoService'!$N$5314:$HF$5314)),N('Recebíveis Atuais - NeoService'!$K$9:$K$5314="Sim"),N('Recebíveis Atuais - NeoService'!$B$9:$B$5314=$B80)),0)*CB$12</f>
        <v>0</v>
      </c>
      <c r="CC80" s="7" cm="1">
        <f t="array" ref="CC80">IFERROR(SUMPRODUCT((_xlfn.XLOOKUP(EDATE(CC$77,-1),'Recebíveis Atuais - NeoService'!$N$6:$HF$6,'Recebíveis Atuais - NeoService'!$N$9:$HF$9):_xlfn.XLOOKUP(EDATE(CC$77,-1),'Recebíveis Atuais - NeoService'!$N$6:$HF$6,'Recebíveis Atuais - NeoService'!$N$5314:$HF$5314)),N('Recebíveis Atuais - NeoService'!$K$9:$K$5314="Sim"),N('Recebíveis Atuais - NeoService'!$B$9:$B$5314=$B80)),0)*CC$12</f>
        <v>0</v>
      </c>
      <c r="CD80" s="7" cm="1">
        <f t="array" ref="CD80">IFERROR(SUMPRODUCT((_xlfn.XLOOKUP(EDATE(CD$77,-1),'Recebíveis Atuais - NeoService'!$N$6:$HF$6,'Recebíveis Atuais - NeoService'!$N$9:$HF$9):_xlfn.XLOOKUP(EDATE(CD$77,-1),'Recebíveis Atuais - NeoService'!$N$6:$HF$6,'Recebíveis Atuais - NeoService'!$N$5314:$HF$5314)),N('Recebíveis Atuais - NeoService'!$K$9:$K$5314="Sim"),N('Recebíveis Atuais - NeoService'!$B$9:$B$5314=$B80)),0)*CD$12</f>
        <v>0</v>
      </c>
      <c r="CE80" s="7" cm="1">
        <f t="array" ref="CE80">IFERROR(SUMPRODUCT((_xlfn.XLOOKUP(EDATE(CE$77,-1),'Recebíveis Atuais - NeoService'!$N$6:$HF$6,'Recebíveis Atuais - NeoService'!$N$9:$HF$9):_xlfn.XLOOKUP(EDATE(CE$77,-1),'Recebíveis Atuais - NeoService'!$N$6:$HF$6,'Recebíveis Atuais - NeoService'!$N$5314:$HF$5314)),N('Recebíveis Atuais - NeoService'!$K$9:$K$5314="Sim"),N('Recebíveis Atuais - NeoService'!$B$9:$B$5314=$B80)),0)*CE$12</f>
        <v>0</v>
      </c>
      <c r="CF80" s="7" cm="1">
        <f t="array" ref="CF80">IFERROR(SUMPRODUCT((_xlfn.XLOOKUP(EDATE(CF$77,-1),'Recebíveis Atuais - NeoService'!$N$6:$HF$6,'Recebíveis Atuais - NeoService'!$N$9:$HF$9):_xlfn.XLOOKUP(EDATE(CF$77,-1),'Recebíveis Atuais - NeoService'!$N$6:$HF$6,'Recebíveis Atuais - NeoService'!$N$5314:$HF$5314)),N('Recebíveis Atuais - NeoService'!$K$9:$K$5314="Sim"),N('Recebíveis Atuais - NeoService'!$B$9:$B$5314=$B80)),0)*CF$12</f>
        <v>0</v>
      </c>
      <c r="CG80" s="7" cm="1">
        <f t="array" ref="CG80">IFERROR(SUMPRODUCT((_xlfn.XLOOKUP(EDATE(CG$77,-1),'Recebíveis Atuais - NeoService'!$N$6:$HF$6,'Recebíveis Atuais - NeoService'!$N$9:$HF$9):_xlfn.XLOOKUP(EDATE(CG$77,-1),'Recebíveis Atuais - NeoService'!$N$6:$HF$6,'Recebíveis Atuais - NeoService'!$N$5314:$HF$5314)),N('Recebíveis Atuais - NeoService'!$K$9:$K$5314="Sim"),N('Recebíveis Atuais - NeoService'!$B$9:$B$5314=$B80)),0)*CG$12</f>
        <v>0</v>
      </c>
      <c r="CH80" s="7" cm="1">
        <f t="array" ref="CH80">IFERROR(SUMPRODUCT((_xlfn.XLOOKUP(EDATE(CH$77,-1),'Recebíveis Atuais - NeoService'!$N$6:$HF$6,'Recebíveis Atuais - NeoService'!$N$9:$HF$9):_xlfn.XLOOKUP(EDATE(CH$77,-1),'Recebíveis Atuais - NeoService'!$N$6:$HF$6,'Recebíveis Atuais - NeoService'!$N$5314:$HF$5314)),N('Recebíveis Atuais - NeoService'!$K$9:$K$5314="Sim"),N('Recebíveis Atuais - NeoService'!$B$9:$B$5314=$B80)),0)*CH$12</f>
        <v>0</v>
      </c>
      <c r="CI80" s="7" cm="1">
        <f t="array" ref="CI80">IFERROR(SUMPRODUCT((_xlfn.XLOOKUP(EDATE(CI$77,-1),'Recebíveis Atuais - NeoService'!$N$6:$HF$6,'Recebíveis Atuais - NeoService'!$N$9:$HF$9):_xlfn.XLOOKUP(EDATE(CI$77,-1),'Recebíveis Atuais - NeoService'!$N$6:$HF$6,'Recebíveis Atuais - NeoService'!$N$5314:$HF$5314)),N('Recebíveis Atuais - NeoService'!$K$9:$K$5314="Sim"),N('Recebíveis Atuais - NeoService'!$B$9:$B$5314=$B80)),0)*CI$12</f>
        <v>0</v>
      </c>
      <c r="CJ80" s="7" cm="1">
        <f t="array" ref="CJ80">IFERROR(SUMPRODUCT((_xlfn.XLOOKUP(EDATE(CJ$77,-1),'Recebíveis Atuais - NeoService'!$N$6:$HF$6,'Recebíveis Atuais - NeoService'!$N$9:$HF$9):_xlfn.XLOOKUP(EDATE(CJ$77,-1),'Recebíveis Atuais - NeoService'!$N$6:$HF$6,'Recebíveis Atuais - NeoService'!$N$5314:$HF$5314)),N('Recebíveis Atuais - NeoService'!$K$9:$K$5314="Sim"),N('Recebíveis Atuais - NeoService'!$B$9:$B$5314=$B80)),0)*CJ$12</f>
        <v>0</v>
      </c>
      <c r="CK80" s="7" cm="1">
        <f t="array" ref="CK80">IFERROR(SUMPRODUCT((_xlfn.XLOOKUP(EDATE(CK$77,-1),'Recebíveis Atuais - NeoService'!$N$6:$HF$6,'Recebíveis Atuais - NeoService'!$N$9:$HF$9):_xlfn.XLOOKUP(EDATE(CK$77,-1),'Recebíveis Atuais - NeoService'!$N$6:$HF$6,'Recebíveis Atuais - NeoService'!$N$5314:$HF$5314)),N('Recebíveis Atuais - NeoService'!$K$9:$K$5314="Sim"),N('Recebíveis Atuais - NeoService'!$B$9:$B$5314=$B80)),0)*CK$12</f>
        <v>0</v>
      </c>
      <c r="CL80" s="7" cm="1">
        <f t="array" ref="CL80">IFERROR(SUMPRODUCT((_xlfn.XLOOKUP(EDATE(CL$77,-1),'Recebíveis Atuais - NeoService'!$N$6:$HF$6,'Recebíveis Atuais - NeoService'!$N$9:$HF$9):_xlfn.XLOOKUP(EDATE(CL$77,-1),'Recebíveis Atuais - NeoService'!$N$6:$HF$6,'Recebíveis Atuais - NeoService'!$N$5314:$HF$5314)),N('Recebíveis Atuais - NeoService'!$K$9:$K$5314="Sim"),N('Recebíveis Atuais - NeoService'!$B$9:$B$5314=$B80)),0)*CL$12</f>
        <v>0</v>
      </c>
      <c r="CM80" s="7" cm="1">
        <f t="array" ref="CM80">IFERROR(SUMPRODUCT((_xlfn.XLOOKUP(EDATE(CM$77,-1),'Recebíveis Atuais - NeoService'!$N$6:$HF$6,'Recebíveis Atuais - NeoService'!$N$9:$HF$9):_xlfn.XLOOKUP(EDATE(CM$77,-1),'Recebíveis Atuais - NeoService'!$N$6:$HF$6,'Recebíveis Atuais - NeoService'!$N$5314:$HF$5314)),N('Recebíveis Atuais - NeoService'!$K$9:$K$5314="Sim"),N('Recebíveis Atuais - NeoService'!$B$9:$B$5314=$B80)),0)*CM$12</f>
        <v>0</v>
      </c>
      <c r="CN80" s="7" cm="1">
        <f t="array" ref="CN80">IFERROR(SUMPRODUCT((_xlfn.XLOOKUP(EDATE(CN$77,-1),'Recebíveis Atuais - NeoService'!$N$6:$HF$6,'Recebíveis Atuais - NeoService'!$N$9:$HF$9):_xlfn.XLOOKUP(EDATE(CN$77,-1),'Recebíveis Atuais - NeoService'!$N$6:$HF$6,'Recebíveis Atuais - NeoService'!$N$5314:$HF$5314)),N('Recebíveis Atuais - NeoService'!$K$9:$K$5314="Sim"),N('Recebíveis Atuais - NeoService'!$B$9:$B$5314=$B80)),0)*CN$12</f>
        <v>0</v>
      </c>
      <c r="CO80" s="7" cm="1">
        <f t="array" ref="CO80">IFERROR(SUMPRODUCT((_xlfn.XLOOKUP(EDATE(CO$77,-1),'Recebíveis Atuais - NeoService'!$N$6:$HF$6,'Recebíveis Atuais - NeoService'!$N$9:$HF$9):_xlfn.XLOOKUP(EDATE(CO$77,-1),'Recebíveis Atuais - NeoService'!$N$6:$HF$6,'Recebíveis Atuais - NeoService'!$N$5314:$HF$5314)),N('Recebíveis Atuais - NeoService'!$K$9:$K$5314="Sim"),N('Recebíveis Atuais - NeoService'!$B$9:$B$5314=$B80)),0)*CO$12</f>
        <v>0</v>
      </c>
      <c r="CP80" s="7" cm="1">
        <f t="array" ref="CP80">IFERROR(SUMPRODUCT((_xlfn.XLOOKUP(EDATE(CP$77,-1),'Recebíveis Atuais - NeoService'!$N$6:$HF$6,'Recebíveis Atuais - NeoService'!$N$9:$HF$9):_xlfn.XLOOKUP(EDATE(CP$77,-1),'Recebíveis Atuais - NeoService'!$N$6:$HF$6,'Recebíveis Atuais - NeoService'!$N$5314:$HF$5314)),N('Recebíveis Atuais - NeoService'!$K$9:$K$5314="Sim"),N('Recebíveis Atuais - NeoService'!$B$9:$B$5314=$B80)),0)*CP$12</f>
        <v>0</v>
      </c>
      <c r="CQ80" s="7" cm="1">
        <f t="array" ref="CQ80">IFERROR(SUMPRODUCT((_xlfn.XLOOKUP(EDATE(CQ$77,-1),'Recebíveis Atuais - NeoService'!$N$6:$HF$6,'Recebíveis Atuais - NeoService'!$N$9:$HF$9):_xlfn.XLOOKUP(EDATE(CQ$77,-1),'Recebíveis Atuais - NeoService'!$N$6:$HF$6,'Recebíveis Atuais - NeoService'!$N$5314:$HF$5314)),N('Recebíveis Atuais - NeoService'!$K$9:$K$5314="Sim"),N('Recebíveis Atuais - NeoService'!$B$9:$B$5314=$B80)),0)*CQ$12</f>
        <v>0</v>
      </c>
      <c r="CR80" s="7" cm="1">
        <f t="array" ref="CR80">IFERROR(SUMPRODUCT((_xlfn.XLOOKUP(EDATE(CR$77,-1),'Recebíveis Atuais - NeoService'!$N$6:$HF$6,'Recebíveis Atuais - NeoService'!$N$9:$HF$9):_xlfn.XLOOKUP(EDATE(CR$77,-1),'Recebíveis Atuais - NeoService'!$N$6:$HF$6,'Recebíveis Atuais - NeoService'!$N$5314:$HF$5314)),N('Recebíveis Atuais - NeoService'!$K$9:$K$5314="Sim"),N('Recebíveis Atuais - NeoService'!$B$9:$B$5314=$B80)),0)*CR$12</f>
        <v>0</v>
      </c>
      <c r="CS80" s="7" cm="1">
        <f t="array" ref="CS80">IFERROR(SUMPRODUCT((_xlfn.XLOOKUP(EDATE(CS$77,-1),'Recebíveis Atuais - NeoService'!$N$6:$HF$6,'Recebíveis Atuais - NeoService'!$N$9:$HF$9):_xlfn.XLOOKUP(EDATE(CS$77,-1),'Recebíveis Atuais - NeoService'!$N$6:$HF$6,'Recebíveis Atuais - NeoService'!$N$5314:$HF$5314)),N('Recebíveis Atuais - NeoService'!$K$9:$K$5314="Sim"),N('Recebíveis Atuais - NeoService'!$B$9:$B$5314=$B80)),0)*CS$12</f>
        <v>0</v>
      </c>
      <c r="CT80" s="7" cm="1">
        <f t="array" ref="CT80">IFERROR(SUMPRODUCT((_xlfn.XLOOKUP(EDATE(CT$77,-1),'Recebíveis Atuais - NeoService'!$N$6:$HF$6,'Recebíveis Atuais - NeoService'!$N$9:$HF$9):_xlfn.XLOOKUP(EDATE(CT$77,-1),'Recebíveis Atuais - NeoService'!$N$6:$HF$6,'Recebíveis Atuais - NeoService'!$N$5314:$HF$5314)),N('Recebíveis Atuais - NeoService'!$K$9:$K$5314="Sim"),N('Recebíveis Atuais - NeoService'!$B$9:$B$5314=$B80)),0)*CT$12</f>
        <v>0</v>
      </c>
      <c r="CU80" s="7" cm="1">
        <f t="array" ref="CU80">IFERROR(SUMPRODUCT((_xlfn.XLOOKUP(EDATE(CU$77,-1),'Recebíveis Atuais - NeoService'!$N$6:$HF$6,'Recebíveis Atuais - NeoService'!$N$9:$HF$9):_xlfn.XLOOKUP(EDATE(CU$77,-1),'Recebíveis Atuais - NeoService'!$N$6:$HF$6,'Recebíveis Atuais - NeoService'!$N$5314:$HF$5314)),N('Recebíveis Atuais - NeoService'!$K$9:$K$5314="Sim"),N('Recebíveis Atuais - NeoService'!$B$9:$B$5314=$B80)),0)*CU$12</f>
        <v>0</v>
      </c>
      <c r="CV80" s="7" cm="1">
        <f t="array" ref="CV80">IFERROR(SUMPRODUCT((_xlfn.XLOOKUP(EDATE(CV$77,-1),'Recebíveis Atuais - NeoService'!$N$6:$HF$6,'Recebíveis Atuais - NeoService'!$N$9:$HF$9):_xlfn.XLOOKUP(EDATE(CV$77,-1),'Recebíveis Atuais - NeoService'!$N$6:$HF$6,'Recebíveis Atuais - NeoService'!$N$5314:$HF$5314)),N('Recebíveis Atuais - NeoService'!$K$9:$K$5314="Sim"),N('Recebíveis Atuais - NeoService'!$B$9:$B$5314=$B80)),0)*CV$12</f>
        <v>0</v>
      </c>
      <c r="CW80" s="7" cm="1">
        <f t="array" ref="CW80">IFERROR(SUMPRODUCT((_xlfn.XLOOKUP(EDATE(CW$77,-1),'Recebíveis Atuais - NeoService'!$N$6:$HF$6,'Recebíveis Atuais - NeoService'!$N$9:$HF$9):_xlfn.XLOOKUP(EDATE(CW$77,-1),'Recebíveis Atuais - NeoService'!$N$6:$HF$6,'Recebíveis Atuais - NeoService'!$N$5314:$HF$5314)),N('Recebíveis Atuais - NeoService'!$K$9:$K$5314="Sim"),N('Recebíveis Atuais - NeoService'!$B$9:$B$5314=$B80)),0)*CW$12</f>
        <v>0</v>
      </c>
      <c r="CX80" s="7" cm="1">
        <f t="array" ref="CX80">IFERROR(SUMPRODUCT((_xlfn.XLOOKUP(EDATE(CX$77,-1),'Recebíveis Atuais - NeoService'!$N$6:$HF$6,'Recebíveis Atuais - NeoService'!$N$9:$HF$9):_xlfn.XLOOKUP(EDATE(CX$77,-1),'Recebíveis Atuais - NeoService'!$N$6:$HF$6,'Recebíveis Atuais - NeoService'!$N$5314:$HF$5314)),N('Recebíveis Atuais - NeoService'!$K$9:$K$5314="Sim"),N('Recebíveis Atuais - NeoService'!$B$9:$B$5314=$B80)),0)*CX$12</f>
        <v>0</v>
      </c>
      <c r="CY80" s="7" cm="1">
        <f t="array" ref="CY80">IFERROR(SUMPRODUCT((_xlfn.XLOOKUP(EDATE(CY$77,-1),'Recebíveis Atuais - NeoService'!$N$6:$HF$6,'Recebíveis Atuais - NeoService'!$N$9:$HF$9):_xlfn.XLOOKUP(EDATE(CY$77,-1),'Recebíveis Atuais - NeoService'!$N$6:$HF$6,'Recebíveis Atuais - NeoService'!$N$5314:$HF$5314)),N('Recebíveis Atuais - NeoService'!$K$9:$K$5314="Sim"),N('Recebíveis Atuais - NeoService'!$B$9:$B$5314=$B80)),0)*CY$12</f>
        <v>0</v>
      </c>
      <c r="CZ80" s="7" cm="1">
        <f t="array" ref="CZ80">IFERROR(SUMPRODUCT((_xlfn.XLOOKUP(EDATE(CZ$77,-1),'Recebíveis Atuais - NeoService'!$N$6:$HF$6,'Recebíveis Atuais - NeoService'!$N$9:$HF$9):_xlfn.XLOOKUP(EDATE(CZ$77,-1),'Recebíveis Atuais - NeoService'!$N$6:$HF$6,'Recebíveis Atuais - NeoService'!$N$5314:$HF$5314)),N('Recebíveis Atuais - NeoService'!$K$9:$K$5314="Sim"),N('Recebíveis Atuais - NeoService'!$B$9:$B$5314=$B80)),0)*CZ$12</f>
        <v>0</v>
      </c>
      <c r="DA80" s="7" cm="1">
        <f t="array" ref="DA80">IFERROR(SUMPRODUCT((_xlfn.XLOOKUP(EDATE(DA$77,-1),'Recebíveis Atuais - NeoService'!$N$6:$HF$6,'Recebíveis Atuais - NeoService'!$N$9:$HF$9):_xlfn.XLOOKUP(EDATE(DA$77,-1),'Recebíveis Atuais - NeoService'!$N$6:$HF$6,'Recebíveis Atuais - NeoService'!$N$5314:$HF$5314)),N('Recebíveis Atuais - NeoService'!$K$9:$K$5314="Sim"),N('Recebíveis Atuais - NeoService'!$B$9:$B$5314=$B80)),0)*DA$12</f>
        <v>0</v>
      </c>
      <c r="DB80" s="7" cm="1">
        <f t="array" ref="DB80">IFERROR(SUMPRODUCT((_xlfn.XLOOKUP(EDATE(DB$77,-1),'Recebíveis Atuais - NeoService'!$N$6:$HF$6,'Recebíveis Atuais - NeoService'!$N$9:$HF$9):_xlfn.XLOOKUP(EDATE(DB$77,-1),'Recebíveis Atuais - NeoService'!$N$6:$HF$6,'Recebíveis Atuais - NeoService'!$N$5314:$HF$5314)),N('Recebíveis Atuais - NeoService'!$K$9:$K$5314="Sim"),N('Recebíveis Atuais - NeoService'!$B$9:$B$5314=$B80)),0)*DB$12</f>
        <v>0</v>
      </c>
      <c r="DC80" s="7" cm="1">
        <f t="array" ref="DC80">IFERROR(SUMPRODUCT((_xlfn.XLOOKUP(EDATE(DC$77,-1),'Recebíveis Atuais - NeoService'!$N$6:$HF$6,'Recebíveis Atuais - NeoService'!$N$9:$HF$9):_xlfn.XLOOKUP(EDATE(DC$77,-1),'Recebíveis Atuais - NeoService'!$N$6:$HF$6,'Recebíveis Atuais - NeoService'!$N$5314:$HF$5314)),N('Recebíveis Atuais - NeoService'!$K$9:$K$5314="Sim"),N('Recebíveis Atuais - NeoService'!$B$9:$B$5314=$B80)),0)*DC$12</f>
        <v>0</v>
      </c>
      <c r="DD80" s="7" cm="1">
        <f t="array" ref="DD80">IFERROR(SUMPRODUCT((_xlfn.XLOOKUP(EDATE(DD$77,-1),'Recebíveis Atuais - NeoService'!$N$6:$HF$6,'Recebíveis Atuais - NeoService'!$N$9:$HF$9):_xlfn.XLOOKUP(EDATE(DD$77,-1),'Recebíveis Atuais - NeoService'!$N$6:$HF$6,'Recebíveis Atuais - NeoService'!$N$5314:$HF$5314)),N('Recebíveis Atuais - NeoService'!$K$9:$K$5314="Sim"),N('Recebíveis Atuais - NeoService'!$B$9:$B$5314=$B80)),0)*DD$12</f>
        <v>0</v>
      </c>
      <c r="DE80" s="7" cm="1">
        <f t="array" ref="DE80">IFERROR(SUMPRODUCT((_xlfn.XLOOKUP(EDATE(DE$77,-1),'Recebíveis Atuais - NeoService'!$N$6:$HF$6,'Recebíveis Atuais - NeoService'!$N$9:$HF$9):_xlfn.XLOOKUP(EDATE(DE$77,-1),'Recebíveis Atuais - NeoService'!$N$6:$HF$6,'Recebíveis Atuais - NeoService'!$N$5314:$HF$5314)),N('Recebíveis Atuais - NeoService'!$K$9:$K$5314="Sim"),N('Recebíveis Atuais - NeoService'!$B$9:$B$5314=$B80)),0)*DE$12</f>
        <v>0</v>
      </c>
      <c r="DF80" s="7" cm="1">
        <f t="array" ref="DF80">IFERROR(SUMPRODUCT((_xlfn.XLOOKUP(EDATE(DF$77,-1),'Recebíveis Atuais - NeoService'!$N$6:$HF$6,'Recebíveis Atuais - NeoService'!$N$9:$HF$9):_xlfn.XLOOKUP(EDATE(DF$77,-1),'Recebíveis Atuais - NeoService'!$N$6:$HF$6,'Recebíveis Atuais - NeoService'!$N$5314:$HF$5314)),N('Recebíveis Atuais - NeoService'!$K$9:$K$5314="Sim"),N('Recebíveis Atuais - NeoService'!$B$9:$B$5314=$B80)),0)*DF$12</f>
        <v>0</v>
      </c>
      <c r="DG80" s="7" cm="1">
        <f t="array" ref="DG80">IFERROR(SUMPRODUCT((_xlfn.XLOOKUP(EDATE(DG$77,-1),'Recebíveis Atuais - NeoService'!$N$6:$HF$6,'Recebíveis Atuais - NeoService'!$N$9:$HF$9):_xlfn.XLOOKUP(EDATE(DG$77,-1),'Recebíveis Atuais - NeoService'!$N$6:$HF$6,'Recebíveis Atuais - NeoService'!$N$5314:$HF$5314)),N('Recebíveis Atuais - NeoService'!$K$9:$K$5314="Sim"),N('Recebíveis Atuais - NeoService'!$B$9:$B$5314=$B80)),0)*DG$12</f>
        <v>0</v>
      </c>
      <c r="DH80" s="7" cm="1">
        <f t="array" ref="DH80">IFERROR(SUMPRODUCT((_xlfn.XLOOKUP(EDATE(DH$77,-1),'Recebíveis Atuais - NeoService'!$N$6:$HF$6,'Recebíveis Atuais - NeoService'!$N$9:$HF$9):_xlfn.XLOOKUP(EDATE(DH$77,-1),'Recebíveis Atuais - NeoService'!$N$6:$HF$6,'Recebíveis Atuais - NeoService'!$N$5314:$HF$5314)),N('Recebíveis Atuais - NeoService'!$K$9:$K$5314="Sim"),N('Recebíveis Atuais - NeoService'!$B$9:$B$5314=$B80)),0)*DH$12</f>
        <v>0</v>
      </c>
      <c r="DI80" s="7" cm="1">
        <f t="array" ref="DI80">IFERROR(SUMPRODUCT((_xlfn.XLOOKUP(EDATE(DI$77,-1),'Recebíveis Atuais - NeoService'!$N$6:$HF$6,'Recebíveis Atuais - NeoService'!$N$9:$HF$9):_xlfn.XLOOKUP(EDATE(DI$77,-1),'Recebíveis Atuais - NeoService'!$N$6:$HF$6,'Recebíveis Atuais - NeoService'!$N$5314:$HF$5314)),N('Recebíveis Atuais - NeoService'!$K$9:$K$5314="Sim"),N('Recebíveis Atuais - NeoService'!$B$9:$B$5314=$B80)),0)*DI$12</f>
        <v>0</v>
      </c>
      <c r="DJ80" s="7" cm="1">
        <f t="array" ref="DJ80">IFERROR(SUMPRODUCT((_xlfn.XLOOKUP(EDATE(DJ$77,-1),'Recebíveis Atuais - NeoService'!$N$6:$HF$6,'Recebíveis Atuais - NeoService'!$N$9:$HF$9):_xlfn.XLOOKUP(EDATE(DJ$77,-1),'Recebíveis Atuais - NeoService'!$N$6:$HF$6,'Recebíveis Atuais - NeoService'!$N$5314:$HF$5314)),N('Recebíveis Atuais - NeoService'!$K$9:$K$5314="Sim"),N('Recebíveis Atuais - NeoService'!$B$9:$B$5314=$B80)),0)*DJ$12</f>
        <v>0</v>
      </c>
      <c r="DK80" s="7" cm="1">
        <f t="array" ref="DK80">IFERROR(SUMPRODUCT((_xlfn.XLOOKUP(EDATE(DK$77,-1),'Recebíveis Atuais - NeoService'!$N$6:$HF$6,'Recebíveis Atuais - NeoService'!$N$9:$HF$9):_xlfn.XLOOKUP(EDATE(DK$77,-1),'Recebíveis Atuais - NeoService'!$N$6:$HF$6,'Recebíveis Atuais - NeoService'!$N$5314:$HF$5314)),N('Recebíveis Atuais - NeoService'!$K$9:$K$5314="Sim"),N('Recebíveis Atuais - NeoService'!$B$9:$B$5314=$B80)),0)*DK$12</f>
        <v>0</v>
      </c>
      <c r="DL80" s="7" cm="1">
        <f t="array" ref="DL80">IFERROR(SUMPRODUCT((_xlfn.XLOOKUP(EDATE(DL$77,-1),'Recebíveis Atuais - NeoService'!$N$6:$HF$6,'Recebíveis Atuais - NeoService'!$N$9:$HF$9):_xlfn.XLOOKUP(EDATE(DL$77,-1),'Recebíveis Atuais - NeoService'!$N$6:$HF$6,'Recebíveis Atuais - NeoService'!$N$5314:$HF$5314)),N('Recebíveis Atuais - NeoService'!$K$9:$K$5314="Sim"),N('Recebíveis Atuais - NeoService'!$B$9:$B$5314=$B80)),0)*DL$12</f>
        <v>0</v>
      </c>
      <c r="DM80" s="7" cm="1">
        <f t="array" ref="DM80">IFERROR(SUMPRODUCT((_xlfn.XLOOKUP(EDATE(DM$77,-1),'Recebíveis Atuais - NeoService'!$N$6:$HF$6,'Recebíveis Atuais - NeoService'!$N$9:$HF$9):_xlfn.XLOOKUP(EDATE(DM$77,-1),'Recebíveis Atuais - NeoService'!$N$6:$HF$6,'Recebíveis Atuais - NeoService'!$N$5314:$HF$5314)),N('Recebíveis Atuais - NeoService'!$K$9:$K$5314="Sim"),N('Recebíveis Atuais - NeoService'!$B$9:$B$5314=$B80)),0)*DM$12</f>
        <v>0</v>
      </c>
      <c r="DN80" s="7" cm="1">
        <f t="array" ref="DN80">IFERROR(SUMPRODUCT((_xlfn.XLOOKUP(EDATE(DN$77,-1),'Recebíveis Atuais - NeoService'!$N$6:$HF$6,'Recebíveis Atuais - NeoService'!$N$9:$HF$9):_xlfn.XLOOKUP(EDATE(DN$77,-1),'Recebíveis Atuais - NeoService'!$N$6:$HF$6,'Recebíveis Atuais - NeoService'!$N$5314:$HF$5314)),N('Recebíveis Atuais - NeoService'!$K$9:$K$5314="Sim"),N('Recebíveis Atuais - NeoService'!$B$9:$B$5314=$B80)),0)*DN$12</f>
        <v>0</v>
      </c>
      <c r="DO80" s="7" cm="1">
        <f t="array" ref="DO80">IFERROR(SUMPRODUCT((_xlfn.XLOOKUP(EDATE(DO$77,-1),'Recebíveis Atuais - NeoService'!$N$6:$HF$6,'Recebíveis Atuais - NeoService'!$N$9:$HF$9):_xlfn.XLOOKUP(EDATE(DO$77,-1),'Recebíveis Atuais - NeoService'!$N$6:$HF$6,'Recebíveis Atuais - NeoService'!$N$5314:$HF$5314)),N('Recebíveis Atuais - NeoService'!$K$9:$K$5314="Sim"),N('Recebíveis Atuais - NeoService'!$B$9:$B$5314=$B80)),0)*DO$12</f>
        <v>0</v>
      </c>
      <c r="DP80" s="7" cm="1">
        <f t="array" ref="DP80">IFERROR(SUMPRODUCT((_xlfn.XLOOKUP(EDATE(DP$77,-1),'Recebíveis Atuais - NeoService'!$N$6:$HF$6,'Recebíveis Atuais - NeoService'!$N$9:$HF$9):_xlfn.XLOOKUP(EDATE(DP$77,-1),'Recebíveis Atuais - NeoService'!$N$6:$HF$6,'Recebíveis Atuais - NeoService'!$N$5314:$HF$5314)),N('Recebíveis Atuais - NeoService'!$K$9:$K$5314="Sim"),N('Recebíveis Atuais - NeoService'!$B$9:$B$5314=$B80)),0)*DP$12</f>
        <v>0</v>
      </c>
      <c r="DQ80" s="7" cm="1">
        <f t="array" ref="DQ80">IFERROR(SUMPRODUCT((_xlfn.XLOOKUP(EDATE(DQ$77,-1),'Recebíveis Atuais - NeoService'!$N$6:$HF$6,'Recebíveis Atuais - NeoService'!$N$9:$HF$9):_xlfn.XLOOKUP(EDATE(DQ$77,-1),'Recebíveis Atuais - NeoService'!$N$6:$HF$6,'Recebíveis Atuais - NeoService'!$N$5314:$HF$5314)),N('Recebíveis Atuais - NeoService'!$K$9:$K$5314="Sim"),N('Recebíveis Atuais - NeoService'!$B$9:$B$5314=$B80)),0)*DQ$12</f>
        <v>0</v>
      </c>
      <c r="DR80" s="7" cm="1">
        <f t="array" ref="DR80">IFERROR(SUMPRODUCT((_xlfn.XLOOKUP(EDATE(DR$77,-1),'Recebíveis Atuais - NeoService'!$N$6:$HF$6,'Recebíveis Atuais - NeoService'!$N$9:$HF$9):_xlfn.XLOOKUP(EDATE(DR$77,-1),'Recebíveis Atuais - NeoService'!$N$6:$HF$6,'Recebíveis Atuais - NeoService'!$N$5314:$HF$5314)),N('Recebíveis Atuais - NeoService'!$K$9:$K$5314="Sim"),N('Recebíveis Atuais - NeoService'!$B$9:$B$5314=$B80)),0)*DR$12</f>
        <v>0</v>
      </c>
      <c r="DS80" s="7" cm="1">
        <f t="array" ref="DS80">IFERROR(SUMPRODUCT((_xlfn.XLOOKUP(EDATE(DS$77,-1),'Recebíveis Atuais - NeoService'!$N$6:$HF$6,'Recebíveis Atuais - NeoService'!$N$9:$HF$9):_xlfn.XLOOKUP(EDATE(DS$77,-1),'Recebíveis Atuais - NeoService'!$N$6:$HF$6,'Recebíveis Atuais - NeoService'!$N$5314:$HF$5314)),N('Recebíveis Atuais - NeoService'!$K$9:$K$5314="Sim"),N('Recebíveis Atuais - NeoService'!$B$9:$B$5314=$B80)),0)*DS$12</f>
        <v>0</v>
      </c>
      <c r="DT80" s="7" cm="1">
        <f t="array" ref="DT80">IFERROR(SUMPRODUCT((_xlfn.XLOOKUP(EDATE(DT$77,-1),'Recebíveis Atuais - NeoService'!$N$6:$HF$6,'Recebíveis Atuais - NeoService'!$N$9:$HF$9):_xlfn.XLOOKUP(EDATE(DT$77,-1),'Recebíveis Atuais - NeoService'!$N$6:$HF$6,'Recebíveis Atuais - NeoService'!$N$5314:$HF$5314)),N('Recebíveis Atuais - NeoService'!$K$9:$K$5314="Sim"),N('Recebíveis Atuais - NeoService'!$B$9:$B$5314=$B80)),0)*DT$12</f>
        <v>0</v>
      </c>
      <c r="DU80" s="7" cm="1">
        <f t="array" ref="DU80">IFERROR(SUMPRODUCT((_xlfn.XLOOKUP(EDATE(DU$77,-1),'Recebíveis Atuais - NeoService'!$N$6:$HF$6,'Recebíveis Atuais - NeoService'!$N$9:$HF$9):_xlfn.XLOOKUP(EDATE(DU$77,-1),'Recebíveis Atuais - NeoService'!$N$6:$HF$6,'Recebíveis Atuais - NeoService'!$N$5314:$HF$5314)),N('Recebíveis Atuais - NeoService'!$K$9:$K$5314="Sim"),N('Recebíveis Atuais - NeoService'!$B$9:$B$5314=$B80)),0)*DU$12</f>
        <v>0</v>
      </c>
      <c r="DV80" s="7" cm="1">
        <f t="array" ref="DV80">IFERROR(SUMPRODUCT((_xlfn.XLOOKUP(EDATE(DV$77,-1),'Recebíveis Atuais - NeoService'!$N$6:$HF$6,'Recebíveis Atuais - NeoService'!$N$9:$HF$9):_xlfn.XLOOKUP(EDATE(DV$77,-1),'Recebíveis Atuais - NeoService'!$N$6:$HF$6,'Recebíveis Atuais - NeoService'!$N$5314:$HF$5314)),N('Recebíveis Atuais - NeoService'!$K$9:$K$5314="Sim"),N('Recebíveis Atuais - NeoService'!$B$9:$B$5314=$B80)),0)*DV$12</f>
        <v>0</v>
      </c>
    </row>
    <row r="81" spans="2:126" s="28" customFormat="1" ht="14.45" hidden="1" customHeight="1" outlineLevel="2" x14ac:dyDescent="0.25">
      <c r="B81" s="27" t="str">
        <f>B19</f>
        <v>QUINTAS DO DUQUE</v>
      </c>
      <c r="C81" s="115">
        <f t="shared" ref="C81:C82" si="64">SUM(G81:DV81)</f>
        <v>0</v>
      </c>
      <c r="D81" s="115"/>
      <c r="E81" s="116">
        <f>NPV(POWER(1+13%,1/12)-1,Resumo!G81:DV81)</f>
        <v>0</v>
      </c>
      <c r="F81" s="116"/>
      <c r="G81" s="7" cm="1">
        <f t="array" ref="G81">IFERROR(SUMPRODUCT((_xlfn.XLOOKUP(EDATE(G$77,-1),'Recebíveis Atuais - NeoService'!$N$6:$HF$6,'Recebíveis Atuais - NeoService'!$N$9:$HF$9):_xlfn.XLOOKUP(EDATE(G$77,-1),'Recebíveis Atuais - NeoService'!$N$6:$HF$6,'Recebíveis Atuais - NeoService'!$N$5314:$HF$5314)),N('Recebíveis Atuais - NeoService'!$K$9:$K$5314="Sim"),N('Recebíveis Atuais - NeoService'!$B$9:$B$5314=$B81)),0)*G$12</f>
        <v>0</v>
      </c>
      <c r="H81" s="7" cm="1">
        <f t="array" ref="H81">IFERROR(SUMPRODUCT((_xlfn.XLOOKUP(EDATE(H$77,-1),'Recebíveis Atuais - NeoService'!$N$6:$HF$6,'Recebíveis Atuais - NeoService'!$N$9:$HF$9):_xlfn.XLOOKUP(EDATE(H$77,-1),'Recebíveis Atuais - NeoService'!$N$6:$HF$6,'Recebíveis Atuais - NeoService'!$N$5314:$HF$5314)),N('Recebíveis Atuais - NeoService'!$K$9:$K$5314="Sim"),N('Recebíveis Atuais - NeoService'!$B$9:$B$5314=$B81)),0)*H$12</f>
        <v>0</v>
      </c>
      <c r="I81" s="7" cm="1">
        <f t="array" ref="I81">IFERROR(SUMPRODUCT((_xlfn.XLOOKUP(EDATE(I$77,-1),'Recebíveis Atuais - NeoService'!$N$6:$HF$6,'Recebíveis Atuais - NeoService'!$N$9:$HF$9):_xlfn.XLOOKUP(EDATE(I$77,-1),'Recebíveis Atuais - NeoService'!$N$6:$HF$6,'Recebíveis Atuais - NeoService'!$N$5314:$HF$5314)),N('Recebíveis Atuais - NeoService'!$K$9:$K$5314="Sim"),N('Recebíveis Atuais - NeoService'!$B$9:$B$5314=$B81)),0)*I$12</f>
        <v>0</v>
      </c>
      <c r="J81" s="7" cm="1">
        <f t="array" ref="J81">IFERROR(SUMPRODUCT((_xlfn.XLOOKUP(EDATE(J$77,-1),'Recebíveis Atuais - NeoService'!$N$6:$HF$6,'Recebíveis Atuais - NeoService'!$N$9:$HF$9):_xlfn.XLOOKUP(EDATE(J$77,-1),'Recebíveis Atuais - NeoService'!$N$6:$HF$6,'Recebíveis Atuais - NeoService'!$N$5314:$HF$5314)),N('Recebíveis Atuais - NeoService'!$K$9:$K$5314="Sim"),N('Recebíveis Atuais - NeoService'!$B$9:$B$5314=$B81)),0)*J$12</f>
        <v>0</v>
      </c>
      <c r="K81" s="7" cm="1">
        <f t="array" ref="K81">IFERROR(SUMPRODUCT((_xlfn.XLOOKUP(EDATE(K$77,-1),'Recebíveis Atuais - NeoService'!$N$6:$HF$6,'Recebíveis Atuais - NeoService'!$N$9:$HF$9):_xlfn.XLOOKUP(EDATE(K$77,-1),'Recebíveis Atuais - NeoService'!$N$6:$HF$6,'Recebíveis Atuais - NeoService'!$N$5314:$HF$5314)),N('Recebíveis Atuais - NeoService'!$K$9:$K$5314="Sim"),N('Recebíveis Atuais - NeoService'!$B$9:$B$5314=$B81)),0)*K$12</f>
        <v>0</v>
      </c>
      <c r="L81" s="7" cm="1">
        <f t="array" ref="L81">IFERROR(SUMPRODUCT((_xlfn.XLOOKUP(EDATE(L$77,-1),'Recebíveis Atuais - NeoService'!$N$6:$HF$6,'Recebíveis Atuais - NeoService'!$N$9:$HF$9):_xlfn.XLOOKUP(EDATE(L$77,-1),'Recebíveis Atuais - NeoService'!$N$6:$HF$6,'Recebíveis Atuais - NeoService'!$N$5314:$HF$5314)),N('Recebíveis Atuais - NeoService'!$K$9:$K$5314="Sim"),N('Recebíveis Atuais - NeoService'!$B$9:$B$5314=$B81)),0)*L$12</f>
        <v>0</v>
      </c>
      <c r="M81" s="7" cm="1">
        <f t="array" ref="M81">IFERROR(SUMPRODUCT((_xlfn.XLOOKUP(EDATE(M$77,-1),'Recebíveis Atuais - NeoService'!$N$6:$HF$6,'Recebíveis Atuais - NeoService'!$N$9:$HF$9):_xlfn.XLOOKUP(EDATE(M$77,-1),'Recebíveis Atuais - NeoService'!$N$6:$HF$6,'Recebíveis Atuais - NeoService'!$N$5314:$HF$5314)),N('Recebíveis Atuais - NeoService'!$K$9:$K$5314="Sim"),N('Recebíveis Atuais - NeoService'!$B$9:$B$5314=$B81)),0)*M$12</f>
        <v>0</v>
      </c>
      <c r="N81" s="7" cm="1">
        <f t="array" ref="N81">IFERROR(SUMPRODUCT((_xlfn.XLOOKUP(EDATE(N$77,-1),'Recebíveis Atuais - NeoService'!$N$6:$HF$6,'Recebíveis Atuais - NeoService'!$N$9:$HF$9):_xlfn.XLOOKUP(EDATE(N$77,-1),'Recebíveis Atuais - NeoService'!$N$6:$HF$6,'Recebíveis Atuais - NeoService'!$N$5314:$HF$5314)),N('Recebíveis Atuais - NeoService'!$K$9:$K$5314="Sim"),N('Recebíveis Atuais - NeoService'!$B$9:$B$5314=$B81)),0)*N$12</f>
        <v>0</v>
      </c>
      <c r="O81" s="7" cm="1">
        <f t="array" ref="O81">IFERROR(SUMPRODUCT((_xlfn.XLOOKUP(EDATE(O$77,-1),'Recebíveis Atuais - NeoService'!$N$6:$HF$6,'Recebíveis Atuais - NeoService'!$N$9:$HF$9):_xlfn.XLOOKUP(EDATE(O$77,-1),'Recebíveis Atuais - NeoService'!$N$6:$HF$6,'Recebíveis Atuais - NeoService'!$N$5314:$HF$5314)),N('Recebíveis Atuais - NeoService'!$K$9:$K$5314="Sim"),N('Recebíveis Atuais - NeoService'!$B$9:$B$5314=$B81)),0)*O$12</f>
        <v>0</v>
      </c>
      <c r="P81" s="7" cm="1">
        <f t="array" ref="P81">IFERROR(SUMPRODUCT((_xlfn.XLOOKUP(EDATE(P$77,-1),'Recebíveis Atuais - NeoService'!$N$6:$HF$6,'Recebíveis Atuais - NeoService'!$N$9:$HF$9):_xlfn.XLOOKUP(EDATE(P$77,-1),'Recebíveis Atuais - NeoService'!$N$6:$HF$6,'Recebíveis Atuais - NeoService'!$N$5314:$HF$5314)),N('Recebíveis Atuais - NeoService'!$K$9:$K$5314="Sim"),N('Recebíveis Atuais - NeoService'!$B$9:$B$5314=$B81)),0)*P$12</f>
        <v>0</v>
      </c>
      <c r="Q81" s="7" cm="1">
        <f t="array" ref="Q81">IFERROR(SUMPRODUCT((_xlfn.XLOOKUP(EDATE(Q$77,-1),'Recebíveis Atuais - NeoService'!$N$6:$HF$6,'Recebíveis Atuais - NeoService'!$N$9:$HF$9):_xlfn.XLOOKUP(EDATE(Q$77,-1),'Recebíveis Atuais - NeoService'!$N$6:$HF$6,'Recebíveis Atuais - NeoService'!$N$5314:$HF$5314)),N('Recebíveis Atuais - NeoService'!$K$9:$K$5314="Sim"),N('Recebíveis Atuais - NeoService'!$B$9:$B$5314=$B81)),0)*Q$12</f>
        <v>0</v>
      </c>
      <c r="R81" s="7" cm="1">
        <f t="array" ref="R81">IFERROR(SUMPRODUCT((_xlfn.XLOOKUP(EDATE(R$77,-1),'Recebíveis Atuais - NeoService'!$N$6:$HF$6,'Recebíveis Atuais - NeoService'!$N$9:$HF$9):_xlfn.XLOOKUP(EDATE(R$77,-1),'Recebíveis Atuais - NeoService'!$N$6:$HF$6,'Recebíveis Atuais - NeoService'!$N$5314:$HF$5314)),N('Recebíveis Atuais - NeoService'!$K$9:$K$5314="Sim"),N('Recebíveis Atuais - NeoService'!$B$9:$B$5314=$B81)),0)*R$12</f>
        <v>0</v>
      </c>
      <c r="S81" s="7" cm="1">
        <f t="array" ref="S81">IFERROR(SUMPRODUCT((_xlfn.XLOOKUP(EDATE(S$77,-1),'Recebíveis Atuais - NeoService'!$N$6:$HF$6,'Recebíveis Atuais - NeoService'!$N$9:$HF$9):_xlfn.XLOOKUP(EDATE(S$77,-1),'Recebíveis Atuais - NeoService'!$N$6:$HF$6,'Recebíveis Atuais - NeoService'!$N$5314:$HF$5314)),N('Recebíveis Atuais - NeoService'!$K$9:$K$5314="Sim"),N('Recebíveis Atuais - NeoService'!$B$9:$B$5314=$B81)),0)*S$12</f>
        <v>0</v>
      </c>
      <c r="T81" s="7" cm="1">
        <f t="array" ref="T81">IFERROR(SUMPRODUCT((_xlfn.XLOOKUP(EDATE(T$77,-1),'Recebíveis Atuais - NeoService'!$N$6:$HF$6,'Recebíveis Atuais - NeoService'!$N$9:$HF$9):_xlfn.XLOOKUP(EDATE(T$77,-1),'Recebíveis Atuais - NeoService'!$N$6:$HF$6,'Recebíveis Atuais - NeoService'!$N$5314:$HF$5314)),N('Recebíveis Atuais - NeoService'!$K$9:$K$5314="Sim"),N('Recebíveis Atuais - NeoService'!$B$9:$B$5314=$B81)),0)*T$12</f>
        <v>0</v>
      </c>
      <c r="U81" s="7" cm="1">
        <f t="array" ref="U81">IFERROR(SUMPRODUCT((_xlfn.XLOOKUP(EDATE(U$77,-1),'Recebíveis Atuais - NeoService'!$N$6:$HF$6,'Recebíveis Atuais - NeoService'!$N$9:$HF$9):_xlfn.XLOOKUP(EDATE(U$77,-1),'Recebíveis Atuais - NeoService'!$N$6:$HF$6,'Recebíveis Atuais - NeoService'!$N$5314:$HF$5314)),N('Recebíveis Atuais - NeoService'!$K$9:$K$5314="Sim"),N('Recebíveis Atuais - NeoService'!$B$9:$B$5314=$B81)),0)*U$12</f>
        <v>0</v>
      </c>
      <c r="V81" s="7" cm="1">
        <f t="array" ref="V81">IFERROR(SUMPRODUCT((_xlfn.XLOOKUP(EDATE(V$77,-1),'Recebíveis Atuais - NeoService'!$N$6:$HF$6,'Recebíveis Atuais - NeoService'!$N$9:$HF$9):_xlfn.XLOOKUP(EDATE(V$77,-1),'Recebíveis Atuais - NeoService'!$N$6:$HF$6,'Recebíveis Atuais - NeoService'!$N$5314:$HF$5314)),N('Recebíveis Atuais - NeoService'!$K$9:$K$5314="Sim"),N('Recebíveis Atuais - NeoService'!$B$9:$B$5314=$B81)),0)*V$12</f>
        <v>0</v>
      </c>
      <c r="W81" s="7" cm="1">
        <f t="array" ref="W81">IFERROR(SUMPRODUCT((_xlfn.XLOOKUP(EDATE(W$77,-1),'Recebíveis Atuais - NeoService'!$N$6:$HF$6,'Recebíveis Atuais - NeoService'!$N$9:$HF$9):_xlfn.XLOOKUP(EDATE(W$77,-1),'Recebíveis Atuais - NeoService'!$N$6:$HF$6,'Recebíveis Atuais - NeoService'!$N$5314:$HF$5314)),N('Recebíveis Atuais - NeoService'!$K$9:$K$5314="Sim"),N('Recebíveis Atuais - NeoService'!$B$9:$B$5314=$B81)),0)*W$12</f>
        <v>0</v>
      </c>
      <c r="X81" s="7" cm="1">
        <f t="array" ref="X81">IFERROR(SUMPRODUCT((_xlfn.XLOOKUP(EDATE(X$77,-1),'Recebíveis Atuais - NeoService'!$N$6:$HF$6,'Recebíveis Atuais - NeoService'!$N$9:$HF$9):_xlfn.XLOOKUP(EDATE(X$77,-1),'Recebíveis Atuais - NeoService'!$N$6:$HF$6,'Recebíveis Atuais - NeoService'!$N$5314:$HF$5314)),N('Recebíveis Atuais - NeoService'!$K$9:$K$5314="Sim"),N('Recebíveis Atuais - NeoService'!$B$9:$B$5314=$B81)),0)*X$12</f>
        <v>0</v>
      </c>
      <c r="Y81" s="7" cm="1">
        <f t="array" ref="Y81">IFERROR(SUMPRODUCT((_xlfn.XLOOKUP(EDATE(Y$77,-1),'Recebíveis Atuais - NeoService'!$N$6:$HF$6,'Recebíveis Atuais - NeoService'!$N$9:$HF$9):_xlfn.XLOOKUP(EDATE(Y$77,-1),'Recebíveis Atuais - NeoService'!$N$6:$HF$6,'Recebíveis Atuais - NeoService'!$N$5314:$HF$5314)),N('Recebíveis Atuais - NeoService'!$K$9:$K$5314="Sim"),N('Recebíveis Atuais - NeoService'!$B$9:$B$5314=$B81)),0)*Y$12</f>
        <v>0</v>
      </c>
      <c r="Z81" s="7" cm="1">
        <f t="array" ref="Z81">IFERROR(SUMPRODUCT((_xlfn.XLOOKUP(EDATE(Z$77,-1),'Recebíveis Atuais - NeoService'!$N$6:$HF$6,'Recebíveis Atuais - NeoService'!$N$9:$HF$9):_xlfn.XLOOKUP(EDATE(Z$77,-1),'Recebíveis Atuais - NeoService'!$N$6:$HF$6,'Recebíveis Atuais - NeoService'!$N$5314:$HF$5314)),N('Recebíveis Atuais - NeoService'!$K$9:$K$5314="Sim"),N('Recebíveis Atuais - NeoService'!$B$9:$B$5314=$B81)),0)*Z$12</f>
        <v>0</v>
      </c>
      <c r="AA81" s="7" cm="1">
        <f t="array" ref="AA81">IFERROR(SUMPRODUCT((_xlfn.XLOOKUP(EDATE(AA$77,-1),'Recebíveis Atuais - NeoService'!$N$6:$HF$6,'Recebíveis Atuais - NeoService'!$N$9:$HF$9):_xlfn.XLOOKUP(EDATE(AA$77,-1),'Recebíveis Atuais - NeoService'!$N$6:$HF$6,'Recebíveis Atuais - NeoService'!$N$5314:$HF$5314)),N('Recebíveis Atuais - NeoService'!$K$9:$K$5314="Sim"),N('Recebíveis Atuais - NeoService'!$B$9:$B$5314=$B81)),0)*AA$12</f>
        <v>0</v>
      </c>
      <c r="AB81" s="7" cm="1">
        <f t="array" ref="AB81">IFERROR(SUMPRODUCT((_xlfn.XLOOKUP(EDATE(AB$77,-1),'Recebíveis Atuais - NeoService'!$N$6:$HF$6,'Recebíveis Atuais - NeoService'!$N$9:$HF$9):_xlfn.XLOOKUP(EDATE(AB$77,-1),'Recebíveis Atuais - NeoService'!$N$6:$HF$6,'Recebíveis Atuais - NeoService'!$N$5314:$HF$5314)),N('Recebíveis Atuais - NeoService'!$K$9:$K$5314="Sim"),N('Recebíveis Atuais - NeoService'!$B$9:$B$5314=$B81)),0)*AB$12</f>
        <v>0</v>
      </c>
      <c r="AC81" s="7" cm="1">
        <f t="array" ref="AC81">IFERROR(SUMPRODUCT((_xlfn.XLOOKUP(EDATE(AC$77,-1),'Recebíveis Atuais - NeoService'!$N$6:$HF$6,'Recebíveis Atuais - NeoService'!$N$9:$HF$9):_xlfn.XLOOKUP(EDATE(AC$77,-1),'Recebíveis Atuais - NeoService'!$N$6:$HF$6,'Recebíveis Atuais - NeoService'!$N$5314:$HF$5314)),N('Recebíveis Atuais - NeoService'!$K$9:$K$5314="Sim"),N('Recebíveis Atuais - NeoService'!$B$9:$B$5314=$B81)),0)*AC$12</f>
        <v>0</v>
      </c>
      <c r="AD81" s="7" cm="1">
        <f t="array" ref="AD81">IFERROR(SUMPRODUCT((_xlfn.XLOOKUP(EDATE(AD$77,-1),'Recebíveis Atuais - NeoService'!$N$6:$HF$6,'Recebíveis Atuais - NeoService'!$N$9:$HF$9):_xlfn.XLOOKUP(EDATE(AD$77,-1),'Recebíveis Atuais - NeoService'!$N$6:$HF$6,'Recebíveis Atuais - NeoService'!$N$5314:$HF$5314)),N('Recebíveis Atuais - NeoService'!$K$9:$K$5314="Sim"),N('Recebíveis Atuais - NeoService'!$B$9:$B$5314=$B81)),0)*AD$12</f>
        <v>0</v>
      </c>
      <c r="AE81" s="7" cm="1">
        <f t="array" ref="AE81">IFERROR(SUMPRODUCT((_xlfn.XLOOKUP(EDATE(AE$77,-1),'Recebíveis Atuais - NeoService'!$N$6:$HF$6,'Recebíveis Atuais - NeoService'!$N$9:$HF$9):_xlfn.XLOOKUP(EDATE(AE$77,-1),'Recebíveis Atuais - NeoService'!$N$6:$HF$6,'Recebíveis Atuais - NeoService'!$N$5314:$HF$5314)),N('Recebíveis Atuais - NeoService'!$K$9:$K$5314="Sim"),N('Recebíveis Atuais - NeoService'!$B$9:$B$5314=$B81)),0)*AE$12</f>
        <v>0</v>
      </c>
      <c r="AF81" s="7" cm="1">
        <f t="array" ref="AF81">IFERROR(SUMPRODUCT((_xlfn.XLOOKUP(EDATE(AF$77,-1),'Recebíveis Atuais - NeoService'!$N$6:$HF$6,'Recebíveis Atuais - NeoService'!$N$9:$HF$9):_xlfn.XLOOKUP(EDATE(AF$77,-1),'Recebíveis Atuais - NeoService'!$N$6:$HF$6,'Recebíveis Atuais - NeoService'!$N$5314:$HF$5314)),N('Recebíveis Atuais - NeoService'!$K$9:$K$5314="Sim"),N('Recebíveis Atuais - NeoService'!$B$9:$B$5314=$B81)),0)*AF$12</f>
        <v>0</v>
      </c>
      <c r="AG81" s="7" cm="1">
        <f t="array" ref="AG81">IFERROR(SUMPRODUCT((_xlfn.XLOOKUP(EDATE(AG$77,-1),'Recebíveis Atuais - NeoService'!$N$6:$HF$6,'Recebíveis Atuais - NeoService'!$N$9:$HF$9):_xlfn.XLOOKUP(EDATE(AG$77,-1),'Recebíveis Atuais - NeoService'!$N$6:$HF$6,'Recebíveis Atuais - NeoService'!$N$5314:$HF$5314)),N('Recebíveis Atuais - NeoService'!$K$9:$K$5314="Sim"),N('Recebíveis Atuais - NeoService'!$B$9:$B$5314=$B81)),0)*AG$12</f>
        <v>0</v>
      </c>
      <c r="AH81" s="7" cm="1">
        <f t="array" ref="AH81">IFERROR(SUMPRODUCT((_xlfn.XLOOKUP(EDATE(AH$77,-1),'Recebíveis Atuais - NeoService'!$N$6:$HF$6,'Recebíveis Atuais - NeoService'!$N$9:$HF$9):_xlfn.XLOOKUP(EDATE(AH$77,-1),'Recebíveis Atuais - NeoService'!$N$6:$HF$6,'Recebíveis Atuais - NeoService'!$N$5314:$HF$5314)),N('Recebíveis Atuais - NeoService'!$K$9:$K$5314="Sim"),N('Recebíveis Atuais - NeoService'!$B$9:$B$5314=$B81)),0)*AH$12</f>
        <v>0</v>
      </c>
      <c r="AI81" s="7" cm="1">
        <f t="array" ref="AI81">IFERROR(SUMPRODUCT((_xlfn.XLOOKUP(EDATE(AI$77,-1),'Recebíveis Atuais - NeoService'!$N$6:$HF$6,'Recebíveis Atuais - NeoService'!$N$9:$HF$9):_xlfn.XLOOKUP(EDATE(AI$77,-1),'Recebíveis Atuais - NeoService'!$N$6:$HF$6,'Recebíveis Atuais - NeoService'!$N$5314:$HF$5314)),N('Recebíveis Atuais - NeoService'!$K$9:$K$5314="Sim"),N('Recebíveis Atuais - NeoService'!$B$9:$B$5314=$B81)),0)*AI$12</f>
        <v>0</v>
      </c>
      <c r="AJ81" s="7" cm="1">
        <f t="array" ref="AJ81">IFERROR(SUMPRODUCT((_xlfn.XLOOKUP(EDATE(AJ$77,-1),'Recebíveis Atuais - NeoService'!$N$6:$HF$6,'Recebíveis Atuais - NeoService'!$N$9:$HF$9):_xlfn.XLOOKUP(EDATE(AJ$77,-1),'Recebíveis Atuais - NeoService'!$N$6:$HF$6,'Recebíveis Atuais - NeoService'!$N$5314:$HF$5314)),N('Recebíveis Atuais - NeoService'!$K$9:$K$5314="Sim"),N('Recebíveis Atuais - NeoService'!$B$9:$B$5314=$B81)),0)*AJ$12</f>
        <v>0</v>
      </c>
      <c r="AK81" s="7" cm="1">
        <f t="array" ref="AK81">IFERROR(SUMPRODUCT((_xlfn.XLOOKUP(EDATE(AK$77,-1),'Recebíveis Atuais - NeoService'!$N$6:$HF$6,'Recebíveis Atuais - NeoService'!$N$9:$HF$9):_xlfn.XLOOKUP(EDATE(AK$77,-1),'Recebíveis Atuais - NeoService'!$N$6:$HF$6,'Recebíveis Atuais - NeoService'!$N$5314:$HF$5314)),N('Recebíveis Atuais - NeoService'!$K$9:$K$5314="Sim"),N('Recebíveis Atuais - NeoService'!$B$9:$B$5314=$B81)),0)*AK$12</f>
        <v>0</v>
      </c>
      <c r="AL81" s="7" cm="1">
        <f t="array" ref="AL81">IFERROR(SUMPRODUCT((_xlfn.XLOOKUP(EDATE(AL$77,-1),'Recebíveis Atuais - NeoService'!$N$6:$HF$6,'Recebíveis Atuais - NeoService'!$N$9:$HF$9):_xlfn.XLOOKUP(EDATE(AL$77,-1),'Recebíveis Atuais - NeoService'!$N$6:$HF$6,'Recebíveis Atuais - NeoService'!$N$5314:$HF$5314)),N('Recebíveis Atuais - NeoService'!$K$9:$K$5314="Sim"),N('Recebíveis Atuais - NeoService'!$B$9:$B$5314=$B81)),0)*AL$12</f>
        <v>0</v>
      </c>
      <c r="AM81" s="7" cm="1">
        <f t="array" ref="AM81">IFERROR(SUMPRODUCT((_xlfn.XLOOKUP(EDATE(AM$77,-1),'Recebíveis Atuais - NeoService'!$N$6:$HF$6,'Recebíveis Atuais - NeoService'!$N$9:$HF$9):_xlfn.XLOOKUP(EDATE(AM$77,-1),'Recebíveis Atuais - NeoService'!$N$6:$HF$6,'Recebíveis Atuais - NeoService'!$N$5314:$HF$5314)),N('Recebíveis Atuais - NeoService'!$K$9:$K$5314="Sim"),N('Recebíveis Atuais - NeoService'!$B$9:$B$5314=$B81)),0)*AM$12</f>
        <v>0</v>
      </c>
      <c r="AN81" s="7" cm="1">
        <f t="array" ref="AN81">IFERROR(SUMPRODUCT((_xlfn.XLOOKUP(EDATE(AN$77,-1),'Recebíveis Atuais - NeoService'!$N$6:$HF$6,'Recebíveis Atuais - NeoService'!$N$9:$HF$9):_xlfn.XLOOKUP(EDATE(AN$77,-1),'Recebíveis Atuais - NeoService'!$N$6:$HF$6,'Recebíveis Atuais - NeoService'!$N$5314:$HF$5314)),N('Recebíveis Atuais - NeoService'!$K$9:$K$5314="Sim"),N('Recebíveis Atuais - NeoService'!$B$9:$B$5314=$B81)),0)*AN$12</f>
        <v>0</v>
      </c>
      <c r="AO81" s="7" cm="1">
        <f t="array" ref="AO81">IFERROR(SUMPRODUCT((_xlfn.XLOOKUP(EDATE(AO$77,-1),'Recebíveis Atuais - NeoService'!$N$6:$HF$6,'Recebíveis Atuais - NeoService'!$N$9:$HF$9):_xlfn.XLOOKUP(EDATE(AO$77,-1),'Recebíveis Atuais - NeoService'!$N$6:$HF$6,'Recebíveis Atuais - NeoService'!$N$5314:$HF$5314)),N('Recebíveis Atuais - NeoService'!$K$9:$K$5314="Sim"),N('Recebíveis Atuais - NeoService'!$B$9:$B$5314=$B81)),0)*AO$12</f>
        <v>0</v>
      </c>
      <c r="AP81" s="7" cm="1">
        <f t="array" ref="AP81">IFERROR(SUMPRODUCT((_xlfn.XLOOKUP(EDATE(AP$77,-1),'Recebíveis Atuais - NeoService'!$N$6:$HF$6,'Recebíveis Atuais - NeoService'!$N$9:$HF$9):_xlfn.XLOOKUP(EDATE(AP$77,-1),'Recebíveis Atuais - NeoService'!$N$6:$HF$6,'Recebíveis Atuais - NeoService'!$N$5314:$HF$5314)),N('Recebíveis Atuais - NeoService'!$K$9:$K$5314="Sim"),N('Recebíveis Atuais - NeoService'!$B$9:$B$5314=$B81)),0)*AP$12</f>
        <v>0</v>
      </c>
      <c r="AQ81" s="7" cm="1">
        <f t="array" ref="AQ81">IFERROR(SUMPRODUCT((_xlfn.XLOOKUP(EDATE(AQ$77,-1),'Recebíveis Atuais - NeoService'!$N$6:$HF$6,'Recebíveis Atuais - NeoService'!$N$9:$HF$9):_xlfn.XLOOKUP(EDATE(AQ$77,-1),'Recebíveis Atuais - NeoService'!$N$6:$HF$6,'Recebíveis Atuais - NeoService'!$N$5314:$HF$5314)),N('Recebíveis Atuais - NeoService'!$K$9:$K$5314="Sim"),N('Recebíveis Atuais - NeoService'!$B$9:$B$5314=$B81)),0)*AQ$12</f>
        <v>0</v>
      </c>
      <c r="AR81" s="7" cm="1">
        <f t="array" ref="AR81">IFERROR(SUMPRODUCT((_xlfn.XLOOKUP(EDATE(AR$77,-1),'Recebíveis Atuais - NeoService'!$N$6:$HF$6,'Recebíveis Atuais - NeoService'!$N$9:$HF$9):_xlfn.XLOOKUP(EDATE(AR$77,-1),'Recebíveis Atuais - NeoService'!$N$6:$HF$6,'Recebíveis Atuais - NeoService'!$N$5314:$HF$5314)),N('Recebíveis Atuais - NeoService'!$K$9:$K$5314="Sim"),N('Recebíveis Atuais - NeoService'!$B$9:$B$5314=$B81)),0)*AR$12</f>
        <v>0</v>
      </c>
      <c r="AS81" s="7" cm="1">
        <f t="array" ref="AS81">IFERROR(SUMPRODUCT((_xlfn.XLOOKUP(EDATE(AS$77,-1),'Recebíveis Atuais - NeoService'!$N$6:$HF$6,'Recebíveis Atuais - NeoService'!$N$9:$HF$9):_xlfn.XLOOKUP(EDATE(AS$77,-1),'Recebíveis Atuais - NeoService'!$N$6:$HF$6,'Recebíveis Atuais - NeoService'!$N$5314:$HF$5314)),N('Recebíveis Atuais - NeoService'!$K$9:$K$5314="Sim"),N('Recebíveis Atuais - NeoService'!$B$9:$B$5314=$B81)),0)*AS$12</f>
        <v>0</v>
      </c>
      <c r="AT81" s="7" cm="1">
        <f t="array" ref="AT81">IFERROR(SUMPRODUCT((_xlfn.XLOOKUP(EDATE(AT$77,-1),'Recebíveis Atuais - NeoService'!$N$6:$HF$6,'Recebíveis Atuais - NeoService'!$N$9:$HF$9):_xlfn.XLOOKUP(EDATE(AT$77,-1),'Recebíveis Atuais - NeoService'!$N$6:$HF$6,'Recebíveis Atuais - NeoService'!$N$5314:$HF$5314)),N('Recebíveis Atuais - NeoService'!$K$9:$K$5314="Sim"),N('Recebíveis Atuais - NeoService'!$B$9:$B$5314=$B81)),0)*AT$12</f>
        <v>0</v>
      </c>
      <c r="AU81" s="7" cm="1">
        <f t="array" ref="AU81">IFERROR(SUMPRODUCT((_xlfn.XLOOKUP(EDATE(AU$77,-1),'Recebíveis Atuais - NeoService'!$N$6:$HF$6,'Recebíveis Atuais - NeoService'!$N$9:$HF$9):_xlfn.XLOOKUP(EDATE(AU$77,-1),'Recebíveis Atuais - NeoService'!$N$6:$HF$6,'Recebíveis Atuais - NeoService'!$N$5314:$HF$5314)),N('Recebíveis Atuais - NeoService'!$K$9:$K$5314="Sim"),N('Recebíveis Atuais - NeoService'!$B$9:$B$5314=$B81)),0)*AU$12</f>
        <v>0</v>
      </c>
      <c r="AV81" s="7" cm="1">
        <f t="array" ref="AV81">IFERROR(SUMPRODUCT((_xlfn.XLOOKUP(EDATE(AV$77,-1),'Recebíveis Atuais - NeoService'!$N$6:$HF$6,'Recebíveis Atuais - NeoService'!$N$9:$HF$9):_xlfn.XLOOKUP(EDATE(AV$77,-1),'Recebíveis Atuais - NeoService'!$N$6:$HF$6,'Recebíveis Atuais - NeoService'!$N$5314:$HF$5314)),N('Recebíveis Atuais - NeoService'!$K$9:$K$5314="Sim"),N('Recebíveis Atuais - NeoService'!$B$9:$B$5314=$B81)),0)*AV$12</f>
        <v>0</v>
      </c>
      <c r="AW81" s="7" cm="1">
        <f t="array" ref="AW81">IFERROR(SUMPRODUCT((_xlfn.XLOOKUP(EDATE(AW$77,-1),'Recebíveis Atuais - NeoService'!$N$6:$HF$6,'Recebíveis Atuais - NeoService'!$N$9:$HF$9):_xlfn.XLOOKUP(EDATE(AW$77,-1),'Recebíveis Atuais - NeoService'!$N$6:$HF$6,'Recebíveis Atuais - NeoService'!$N$5314:$HF$5314)),N('Recebíveis Atuais - NeoService'!$K$9:$K$5314="Sim"),N('Recebíveis Atuais - NeoService'!$B$9:$B$5314=$B81)),0)*AW$12</f>
        <v>0</v>
      </c>
      <c r="AX81" s="7" cm="1">
        <f t="array" ref="AX81">IFERROR(SUMPRODUCT((_xlfn.XLOOKUP(EDATE(AX$77,-1),'Recebíveis Atuais - NeoService'!$N$6:$HF$6,'Recebíveis Atuais - NeoService'!$N$9:$HF$9):_xlfn.XLOOKUP(EDATE(AX$77,-1),'Recebíveis Atuais - NeoService'!$N$6:$HF$6,'Recebíveis Atuais - NeoService'!$N$5314:$HF$5314)),N('Recebíveis Atuais - NeoService'!$K$9:$K$5314="Sim"),N('Recebíveis Atuais - NeoService'!$B$9:$B$5314=$B81)),0)*AX$12</f>
        <v>0</v>
      </c>
      <c r="AY81" s="7" cm="1">
        <f t="array" ref="AY81">IFERROR(SUMPRODUCT((_xlfn.XLOOKUP(EDATE(AY$77,-1),'Recebíveis Atuais - NeoService'!$N$6:$HF$6,'Recebíveis Atuais - NeoService'!$N$9:$HF$9):_xlfn.XLOOKUP(EDATE(AY$77,-1),'Recebíveis Atuais - NeoService'!$N$6:$HF$6,'Recebíveis Atuais - NeoService'!$N$5314:$HF$5314)),N('Recebíveis Atuais - NeoService'!$K$9:$K$5314="Sim"),N('Recebíveis Atuais - NeoService'!$B$9:$B$5314=$B81)),0)*AY$12</f>
        <v>0</v>
      </c>
      <c r="AZ81" s="7" cm="1">
        <f t="array" ref="AZ81">IFERROR(SUMPRODUCT((_xlfn.XLOOKUP(EDATE(AZ$77,-1),'Recebíveis Atuais - NeoService'!$N$6:$HF$6,'Recebíveis Atuais - NeoService'!$N$9:$HF$9):_xlfn.XLOOKUP(EDATE(AZ$77,-1),'Recebíveis Atuais - NeoService'!$N$6:$HF$6,'Recebíveis Atuais - NeoService'!$N$5314:$HF$5314)),N('Recebíveis Atuais - NeoService'!$K$9:$K$5314="Sim"),N('Recebíveis Atuais - NeoService'!$B$9:$B$5314=$B81)),0)*AZ$12</f>
        <v>0</v>
      </c>
      <c r="BA81" s="7" cm="1">
        <f t="array" ref="BA81">IFERROR(SUMPRODUCT((_xlfn.XLOOKUP(EDATE(BA$77,-1),'Recebíveis Atuais - NeoService'!$N$6:$HF$6,'Recebíveis Atuais - NeoService'!$N$9:$HF$9):_xlfn.XLOOKUP(EDATE(BA$77,-1),'Recebíveis Atuais - NeoService'!$N$6:$HF$6,'Recebíveis Atuais - NeoService'!$N$5314:$HF$5314)),N('Recebíveis Atuais - NeoService'!$K$9:$K$5314="Sim"),N('Recebíveis Atuais - NeoService'!$B$9:$B$5314=$B81)),0)*BA$12</f>
        <v>0</v>
      </c>
      <c r="BB81" s="7" cm="1">
        <f t="array" ref="BB81">IFERROR(SUMPRODUCT((_xlfn.XLOOKUP(EDATE(BB$77,-1),'Recebíveis Atuais - NeoService'!$N$6:$HF$6,'Recebíveis Atuais - NeoService'!$N$9:$HF$9):_xlfn.XLOOKUP(EDATE(BB$77,-1),'Recebíveis Atuais - NeoService'!$N$6:$HF$6,'Recebíveis Atuais - NeoService'!$N$5314:$HF$5314)),N('Recebíveis Atuais - NeoService'!$K$9:$K$5314="Sim"),N('Recebíveis Atuais - NeoService'!$B$9:$B$5314=$B81)),0)*BB$12</f>
        <v>0</v>
      </c>
      <c r="BC81" s="7" cm="1">
        <f t="array" ref="BC81">IFERROR(SUMPRODUCT((_xlfn.XLOOKUP(EDATE(BC$77,-1),'Recebíveis Atuais - NeoService'!$N$6:$HF$6,'Recebíveis Atuais - NeoService'!$N$9:$HF$9):_xlfn.XLOOKUP(EDATE(BC$77,-1),'Recebíveis Atuais - NeoService'!$N$6:$HF$6,'Recebíveis Atuais - NeoService'!$N$5314:$HF$5314)),N('Recebíveis Atuais - NeoService'!$K$9:$K$5314="Sim"),N('Recebíveis Atuais - NeoService'!$B$9:$B$5314=$B81)),0)*BC$12</f>
        <v>0</v>
      </c>
      <c r="BD81" s="7" cm="1">
        <f t="array" ref="BD81">IFERROR(SUMPRODUCT((_xlfn.XLOOKUP(EDATE(BD$77,-1),'Recebíveis Atuais - NeoService'!$N$6:$HF$6,'Recebíveis Atuais - NeoService'!$N$9:$HF$9):_xlfn.XLOOKUP(EDATE(BD$77,-1),'Recebíveis Atuais - NeoService'!$N$6:$HF$6,'Recebíveis Atuais - NeoService'!$N$5314:$HF$5314)),N('Recebíveis Atuais - NeoService'!$K$9:$K$5314="Sim"),N('Recebíveis Atuais - NeoService'!$B$9:$B$5314=$B81)),0)*BD$12</f>
        <v>0</v>
      </c>
      <c r="BE81" s="7" cm="1">
        <f t="array" ref="BE81">IFERROR(SUMPRODUCT((_xlfn.XLOOKUP(EDATE(BE$77,-1),'Recebíveis Atuais - NeoService'!$N$6:$HF$6,'Recebíveis Atuais - NeoService'!$N$9:$HF$9):_xlfn.XLOOKUP(EDATE(BE$77,-1),'Recebíveis Atuais - NeoService'!$N$6:$HF$6,'Recebíveis Atuais - NeoService'!$N$5314:$HF$5314)),N('Recebíveis Atuais - NeoService'!$K$9:$K$5314="Sim"),N('Recebíveis Atuais - NeoService'!$B$9:$B$5314=$B81)),0)*BE$12</f>
        <v>0</v>
      </c>
      <c r="BF81" s="7" cm="1">
        <f t="array" ref="BF81">IFERROR(SUMPRODUCT((_xlfn.XLOOKUP(EDATE(BF$77,-1),'Recebíveis Atuais - NeoService'!$N$6:$HF$6,'Recebíveis Atuais - NeoService'!$N$9:$HF$9):_xlfn.XLOOKUP(EDATE(BF$77,-1),'Recebíveis Atuais - NeoService'!$N$6:$HF$6,'Recebíveis Atuais - NeoService'!$N$5314:$HF$5314)),N('Recebíveis Atuais - NeoService'!$K$9:$K$5314="Sim"),N('Recebíveis Atuais - NeoService'!$B$9:$B$5314=$B81)),0)*BF$12</f>
        <v>0</v>
      </c>
      <c r="BG81" s="7" cm="1">
        <f t="array" ref="BG81">IFERROR(SUMPRODUCT((_xlfn.XLOOKUP(EDATE(BG$77,-1),'Recebíveis Atuais - NeoService'!$N$6:$HF$6,'Recebíveis Atuais - NeoService'!$N$9:$HF$9):_xlfn.XLOOKUP(EDATE(BG$77,-1),'Recebíveis Atuais - NeoService'!$N$6:$HF$6,'Recebíveis Atuais - NeoService'!$N$5314:$HF$5314)),N('Recebíveis Atuais - NeoService'!$K$9:$K$5314="Sim"),N('Recebíveis Atuais - NeoService'!$B$9:$B$5314=$B81)),0)*BG$12</f>
        <v>0</v>
      </c>
      <c r="BH81" s="7" cm="1">
        <f t="array" ref="BH81">IFERROR(SUMPRODUCT((_xlfn.XLOOKUP(EDATE(BH$77,-1),'Recebíveis Atuais - NeoService'!$N$6:$HF$6,'Recebíveis Atuais - NeoService'!$N$9:$HF$9):_xlfn.XLOOKUP(EDATE(BH$77,-1),'Recebíveis Atuais - NeoService'!$N$6:$HF$6,'Recebíveis Atuais - NeoService'!$N$5314:$HF$5314)),N('Recebíveis Atuais - NeoService'!$K$9:$K$5314="Sim"),N('Recebíveis Atuais - NeoService'!$B$9:$B$5314=$B81)),0)*BH$12</f>
        <v>0</v>
      </c>
      <c r="BI81" s="7" cm="1">
        <f t="array" ref="BI81">IFERROR(SUMPRODUCT((_xlfn.XLOOKUP(EDATE(BI$77,-1),'Recebíveis Atuais - NeoService'!$N$6:$HF$6,'Recebíveis Atuais - NeoService'!$N$9:$HF$9):_xlfn.XLOOKUP(EDATE(BI$77,-1),'Recebíveis Atuais - NeoService'!$N$6:$HF$6,'Recebíveis Atuais - NeoService'!$N$5314:$HF$5314)),N('Recebíveis Atuais - NeoService'!$K$9:$K$5314="Sim"),N('Recebíveis Atuais - NeoService'!$B$9:$B$5314=$B81)),0)*BI$12</f>
        <v>0</v>
      </c>
      <c r="BJ81" s="7" cm="1">
        <f t="array" ref="BJ81">IFERROR(SUMPRODUCT((_xlfn.XLOOKUP(EDATE(BJ$77,-1),'Recebíveis Atuais - NeoService'!$N$6:$HF$6,'Recebíveis Atuais - NeoService'!$N$9:$HF$9):_xlfn.XLOOKUP(EDATE(BJ$77,-1),'Recebíveis Atuais - NeoService'!$N$6:$HF$6,'Recebíveis Atuais - NeoService'!$N$5314:$HF$5314)),N('Recebíveis Atuais - NeoService'!$K$9:$K$5314="Sim"),N('Recebíveis Atuais - NeoService'!$B$9:$B$5314=$B81)),0)*BJ$12</f>
        <v>0</v>
      </c>
      <c r="BK81" s="7" cm="1">
        <f t="array" ref="BK81">IFERROR(SUMPRODUCT((_xlfn.XLOOKUP(EDATE(BK$77,-1),'Recebíveis Atuais - NeoService'!$N$6:$HF$6,'Recebíveis Atuais - NeoService'!$N$9:$HF$9):_xlfn.XLOOKUP(EDATE(BK$77,-1),'Recebíveis Atuais - NeoService'!$N$6:$HF$6,'Recebíveis Atuais - NeoService'!$N$5314:$HF$5314)),N('Recebíveis Atuais - NeoService'!$K$9:$K$5314="Sim"),N('Recebíveis Atuais - NeoService'!$B$9:$B$5314=$B81)),0)*BK$12</f>
        <v>0</v>
      </c>
      <c r="BL81" s="7" cm="1">
        <f t="array" ref="BL81">IFERROR(SUMPRODUCT((_xlfn.XLOOKUP(EDATE(BL$77,-1),'Recebíveis Atuais - NeoService'!$N$6:$HF$6,'Recebíveis Atuais - NeoService'!$N$9:$HF$9):_xlfn.XLOOKUP(EDATE(BL$77,-1),'Recebíveis Atuais - NeoService'!$N$6:$HF$6,'Recebíveis Atuais - NeoService'!$N$5314:$HF$5314)),N('Recebíveis Atuais - NeoService'!$K$9:$K$5314="Sim"),N('Recebíveis Atuais - NeoService'!$B$9:$B$5314=$B81)),0)*BL$12</f>
        <v>0</v>
      </c>
      <c r="BM81" s="7" cm="1">
        <f t="array" ref="BM81">IFERROR(SUMPRODUCT((_xlfn.XLOOKUP(EDATE(BM$77,-1),'Recebíveis Atuais - NeoService'!$N$6:$HF$6,'Recebíveis Atuais - NeoService'!$N$9:$HF$9):_xlfn.XLOOKUP(EDATE(BM$77,-1),'Recebíveis Atuais - NeoService'!$N$6:$HF$6,'Recebíveis Atuais - NeoService'!$N$5314:$HF$5314)),N('Recebíveis Atuais - NeoService'!$K$9:$K$5314="Sim"),N('Recebíveis Atuais - NeoService'!$B$9:$B$5314=$B81)),0)*BM$12</f>
        <v>0</v>
      </c>
      <c r="BN81" s="7" cm="1">
        <f t="array" ref="BN81">IFERROR(SUMPRODUCT((_xlfn.XLOOKUP(EDATE(BN$77,-1),'Recebíveis Atuais - NeoService'!$N$6:$HF$6,'Recebíveis Atuais - NeoService'!$N$9:$HF$9):_xlfn.XLOOKUP(EDATE(BN$77,-1),'Recebíveis Atuais - NeoService'!$N$6:$HF$6,'Recebíveis Atuais - NeoService'!$N$5314:$HF$5314)),N('Recebíveis Atuais - NeoService'!$K$9:$K$5314="Sim"),N('Recebíveis Atuais - NeoService'!$B$9:$B$5314=$B81)),0)*BN$12</f>
        <v>0</v>
      </c>
      <c r="BO81" s="7" cm="1">
        <f t="array" ref="BO81">IFERROR(SUMPRODUCT((_xlfn.XLOOKUP(EDATE(BO$77,-1),'Recebíveis Atuais - NeoService'!$N$6:$HF$6,'Recebíveis Atuais - NeoService'!$N$9:$HF$9):_xlfn.XLOOKUP(EDATE(BO$77,-1),'Recebíveis Atuais - NeoService'!$N$6:$HF$6,'Recebíveis Atuais - NeoService'!$N$5314:$HF$5314)),N('Recebíveis Atuais - NeoService'!$K$9:$K$5314="Sim"),N('Recebíveis Atuais - NeoService'!$B$9:$B$5314=$B81)),0)*BO$12</f>
        <v>0</v>
      </c>
      <c r="BP81" s="7" cm="1">
        <f t="array" ref="BP81">IFERROR(SUMPRODUCT((_xlfn.XLOOKUP(EDATE(BP$77,-1),'Recebíveis Atuais - NeoService'!$N$6:$HF$6,'Recebíveis Atuais - NeoService'!$N$9:$HF$9):_xlfn.XLOOKUP(EDATE(BP$77,-1),'Recebíveis Atuais - NeoService'!$N$6:$HF$6,'Recebíveis Atuais - NeoService'!$N$5314:$HF$5314)),N('Recebíveis Atuais - NeoService'!$K$9:$K$5314="Sim"),N('Recebíveis Atuais - NeoService'!$B$9:$B$5314=$B81)),0)*BP$12</f>
        <v>0</v>
      </c>
      <c r="BQ81" s="7" cm="1">
        <f t="array" ref="BQ81">IFERROR(SUMPRODUCT((_xlfn.XLOOKUP(EDATE(BQ$77,-1),'Recebíveis Atuais - NeoService'!$N$6:$HF$6,'Recebíveis Atuais - NeoService'!$N$9:$HF$9):_xlfn.XLOOKUP(EDATE(BQ$77,-1),'Recebíveis Atuais - NeoService'!$N$6:$HF$6,'Recebíveis Atuais - NeoService'!$N$5314:$HF$5314)),N('Recebíveis Atuais - NeoService'!$K$9:$K$5314="Sim"),N('Recebíveis Atuais - NeoService'!$B$9:$B$5314=$B81)),0)*BQ$12</f>
        <v>0</v>
      </c>
      <c r="BR81" s="7" cm="1">
        <f t="array" ref="BR81">IFERROR(SUMPRODUCT((_xlfn.XLOOKUP(EDATE(BR$77,-1),'Recebíveis Atuais - NeoService'!$N$6:$HF$6,'Recebíveis Atuais - NeoService'!$N$9:$HF$9):_xlfn.XLOOKUP(EDATE(BR$77,-1),'Recebíveis Atuais - NeoService'!$N$6:$HF$6,'Recebíveis Atuais - NeoService'!$N$5314:$HF$5314)),N('Recebíveis Atuais - NeoService'!$K$9:$K$5314="Sim"),N('Recebíveis Atuais - NeoService'!$B$9:$B$5314=$B81)),0)*BR$12</f>
        <v>0</v>
      </c>
      <c r="BS81" s="7" cm="1">
        <f t="array" ref="BS81">IFERROR(SUMPRODUCT((_xlfn.XLOOKUP(EDATE(BS$77,-1),'Recebíveis Atuais - NeoService'!$N$6:$HF$6,'Recebíveis Atuais - NeoService'!$N$9:$HF$9):_xlfn.XLOOKUP(EDATE(BS$77,-1),'Recebíveis Atuais - NeoService'!$N$6:$HF$6,'Recebíveis Atuais - NeoService'!$N$5314:$HF$5314)),N('Recebíveis Atuais - NeoService'!$K$9:$K$5314="Sim"),N('Recebíveis Atuais - NeoService'!$B$9:$B$5314=$B81)),0)*BS$12</f>
        <v>0</v>
      </c>
      <c r="BT81" s="7" cm="1">
        <f t="array" ref="BT81">IFERROR(SUMPRODUCT((_xlfn.XLOOKUP(EDATE(BT$77,-1),'Recebíveis Atuais - NeoService'!$N$6:$HF$6,'Recebíveis Atuais - NeoService'!$N$9:$HF$9):_xlfn.XLOOKUP(EDATE(BT$77,-1),'Recebíveis Atuais - NeoService'!$N$6:$HF$6,'Recebíveis Atuais - NeoService'!$N$5314:$HF$5314)),N('Recebíveis Atuais - NeoService'!$K$9:$K$5314="Sim"),N('Recebíveis Atuais - NeoService'!$B$9:$B$5314=$B81)),0)*BT$12</f>
        <v>0</v>
      </c>
      <c r="BU81" s="7" cm="1">
        <f t="array" ref="BU81">IFERROR(SUMPRODUCT((_xlfn.XLOOKUP(EDATE(BU$77,-1),'Recebíveis Atuais - NeoService'!$N$6:$HF$6,'Recebíveis Atuais - NeoService'!$N$9:$HF$9):_xlfn.XLOOKUP(EDATE(BU$77,-1),'Recebíveis Atuais - NeoService'!$N$6:$HF$6,'Recebíveis Atuais - NeoService'!$N$5314:$HF$5314)),N('Recebíveis Atuais - NeoService'!$K$9:$K$5314="Sim"),N('Recebíveis Atuais - NeoService'!$B$9:$B$5314=$B81)),0)*BU$12</f>
        <v>0</v>
      </c>
      <c r="BV81" s="7" cm="1">
        <f t="array" ref="BV81">IFERROR(SUMPRODUCT((_xlfn.XLOOKUP(EDATE(BV$77,-1),'Recebíveis Atuais - NeoService'!$N$6:$HF$6,'Recebíveis Atuais - NeoService'!$N$9:$HF$9):_xlfn.XLOOKUP(EDATE(BV$77,-1),'Recebíveis Atuais - NeoService'!$N$6:$HF$6,'Recebíveis Atuais - NeoService'!$N$5314:$HF$5314)),N('Recebíveis Atuais - NeoService'!$K$9:$K$5314="Sim"),N('Recebíveis Atuais - NeoService'!$B$9:$B$5314=$B81)),0)*BV$12</f>
        <v>0</v>
      </c>
      <c r="BW81" s="7" cm="1">
        <f t="array" ref="BW81">IFERROR(SUMPRODUCT((_xlfn.XLOOKUP(EDATE(BW$77,-1),'Recebíveis Atuais - NeoService'!$N$6:$HF$6,'Recebíveis Atuais - NeoService'!$N$9:$HF$9):_xlfn.XLOOKUP(EDATE(BW$77,-1),'Recebíveis Atuais - NeoService'!$N$6:$HF$6,'Recebíveis Atuais - NeoService'!$N$5314:$HF$5314)),N('Recebíveis Atuais - NeoService'!$K$9:$K$5314="Sim"),N('Recebíveis Atuais - NeoService'!$B$9:$B$5314=$B81)),0)*BW$12</f>
        <v>0</v>
      </c>
      <c r="BX81" s="7" cm="1">
        <f t="array" ref="BX81">IFERROR(SUMPRODUCT((_xlfn.XLOOKUP(EDATE(BX$77,-1),'Recebíveis Atuais - NeoService'!$N$6:$HF$6,'Recebíveis Atuais - NeoService'!$N$9:$HF$9):_xlfn.XLOOKUP(EDATE(BX$77,-1),'Recebíveis Atuais - NeoService'!$N$6:$HF$6,'Recebíveis Atuais - NeoService'!$N$5314:$HF$5314)),N('Recebíveis Atuais - NeoService'!$K$9:$K$5314="Sim"),N('Recebíveis Atuais - NeoService'!$B$9:$B$5314=$B81)),0)*BX$12</f>
        <v>0</v>
      </c>
      <c r="BY81" s="7" cm="1">
        <f t="array" ref="BY81">IFERROR(SUMPRODUCT((_xlfn.XLOOKUP(EDATE(BY$77,-1),'Recebíveis Atuais - NeoService'!$N$6:$HF$6,'Recebíveis Atuais - NeoService'!$N$9:$HF$9):_xlfn.XLOOKUP(EDATE(BY$77,-1),'Recebíveis Atuais - NeoService'!$N$6:$HF$6,'Recebíveis Atuais - NeoService'!$N$5314:$HF$5314)),N('Recebíveis Atuais - NeoService'!$K$9:$K$5314="Sim"),N('Recebíveis Atuais - NeoService'!$B$9:$B$5314=$B81)),0)*BY$12</f>
        <v>0</v>
      </c>
      <c r="BZ81" s="7" cm="1">
        <f t="array" ref="BZ81">IFERROR(SUMPRODUCT((_xlfn.XLOOKUP(EDATE(BZ$77,-1),'Recebíveis Atuais - NeoService'!$N$6:$HF$6,'Recebíveis Atuais - NeoService'!$N$9:$HF$9):_xlfn.XLOOKUP(EDATE(BZ$77,-1),'Recebíveis Atuais - NeoService'!$N$6:$HF$6,'Recebíveis Atuais - NeoService'!$N$5314:$HF$5314)),N('Recebíveis Atuais - NeoService'!$K$9:$K$5314="Sim"),N('Recebíveis Atuais - NeoService'!$B$9:$B$5314=$B81)),0)*BZ$12</f>
        <v>0</v>
      </c>
      <c r="CA81" s="7" cm="1">
        <f t="array" ref="CA81">IFERROR(SUMPRODUCT((_xlfn.XLOOKUP(EDATE(CA$77,-1),'Recebíveis Atuais - NeoService'!$N$6:$HF$6,'Recebíveis Atuais - NeoService'!$N$9:$HF$9):_xlfn.XLOOKUP(EDATE(CA$77,-1),'Recebíveis Atuais - NeoService'!$N$6:$HF$6,'Recebíveis Atuais - NeoService'!$N$5314:$HF$5314)),N('Recebíveis Atuais - NeoService'!$K$9:$K$5314="Sim"),N('Recebíveis Atuais - NeoService'!$B$9:$B$5314=$B81)),0)*CA$12</f>
        <v>0</v>
      </c>
      <c r="CB81" s="7" cm="1">
        <f t="array" ref="CB81">IFERROR(SUMPRODUCT((_xlfn.XLOOKUP(EDATE(CB$77,-1),'Recebíveis Atuais - NeoService'!$N$6:$HF$6,'Recebíveis Atuais - NeoService'!$N$9:$HF$9):_xlfn.XLOOKUP(EDATE(CB$77,-1),'Recebíveis Atuais - NeoService'!$N$6:$HF$6,'Recebíveis Atuais - NeoService'!$N$5314:$HF$5314)),N('Recebíveis Atuais - NeoService'!$K$9:$K$5314="Sim"),N('Recebíveis Atuais - NeoService'!$B$9:$B$5314=$B81)),0)*CB$12</f>
        <v>0</v>
      </c>
      <c r="CC81" s="7" cm="1">
        <f t="array" ref="CC81">IFERROR(SUMPRODUCT((_xlfn.XLOOKUP(EDATE(CC$77,-1),'Recebíveis Atuais - NeoService'!$N$6:$HF$6,'Recebíveis Atuais - NeoService'!$N$9:$HF$9):_xlfn.XLOOKUP(EDATE(CC$77,-1),'Recebíveis Atuais - NeoService'!$N$6:$HF$6,'Recebíveis Atuais - NeoService'!$N$5314:$HF$5314)),N('Recebíveis Atuais - NeoService'!$K$9:$K$5314="Sim"),N('Recebíveis Atuais - NeoService'!$B$9:$B$5314=$B81)),0)*CC$12</f>
        <v>0</v>
      </c>
      <c r="CD81" s="7" cm="1">
        <f t="array" ref="CD81">IFERROR(SUMPRODUCT((_xlfn.XLOOKUP(EDATE(CD$77,-1),'Recebíveis Atuais - NeoService'!$N$6:$HF$6,'Recebíveis Atuais - NeoService'!$N$9:$HF$9):_xlfn.XLOOKUP(EDATE(CD$77,-1),'Recebíveis Atuais - NeoService'!$N$6:$HF$6,'Recebíveis Atuais - NeoService'!$N$5314:$HF$5314)),N('Recebíveis Atuais - NeoService'!$K$9:$K$5314="Sim"),N('Recebíveis Atuais - NeoService'!$B$9:$B$5314=$B81)),0)*CD$12</f>
        <v>0</v>
      </c>
      <c r="CE81" s="7" cm="1">
        <f t="array" ref="CE81">IFERROR(SUMPRODUCT((_xlfn.XLOOKUP(EDATE(CE$77,-1),'Recebíveis Atuais - NeoService'!$N$6:$HF$6,'Recebíveis Atuais - NeoService'!$N$9:$HF$9):_xlfn.XLOOKUP(EDATE(CE$77,-1),'Recebíveis Atuais - NeoService'!$N$6:$HF$6,'Recebíveis Atuais - NeoService'!$N$5314:$HF$5314)),N('Recebíveis Atuais - NeoService'!$K$9:$K$5314="Sim"),N('Recebíveis Atuais - NeoService'!$B$9:$B$5314=$B81)),0)*CE$12</f>
        <v>0</v>
      </c>
      <c r="CF81" s="7" cm="1">
        <f t="array" ref="CF81">IFERROR(SUMPRODUCT((_xlfn.XLOOKUP(EDATE(CF$77,-1),'Recebíveis Atuais - NeoService'!$N$6:$HF$6,'Recebíveis Atuais - NeoService'!$N$9:$HF$9):_xlfn.XLOOKUP(EDATE(CF$77,-1),'Recebíveis Atuais - NeoService'!$N$6:$HF$6,'Recebíveis Atuais - NeoService'!$N$5314:$HF$5314)),N('Recebíveis Atuais - NeoService'!$K$9:$K$5314="Sim"),N('Recebíveis Atuais - NeoService'!$B$9:$B$5314=$B81)),0)*CF$12</f>
        <v>0</v>
      </c>
      <c r="CG81" s="7" cm="1">
        <f t="array" ref="CG81">IFERROR(SUMPRODUCT((_xlfn.XLOOKUP(EDATE(CG$77,-1),'Recebíveis Atuais - NeoService'!$N$6:$HF$6,'Recebíveis Atuais - NeoService'!$N$9:$HF$9):_xlfn.XLOOKUP(EDATE(CG$77,-1),'Recebíveis Atuais - NeoService'!$N$6:$HF$6,'Recebíveis Atuais - NeoService'!$N$5314:$HF$5314)),N('Recebíveis Atuais - NeoService'!$K$9:$K$5314="Sim"),N('Recebíveis Atuais - NeoService'!$B$9:$B$5314=$B81)),0)*CG$12</f>
        <v>0</v>
      </c>
      <c r="CH81" s="7" cm="1">
        <f t="array" ref="CH81">IFERROR(SUMPRODUCT((_xlfn.XLOOKUP(EDATE(CH$77,-1),'Recebíveis Atuais - NeoService'!$N$6:$HF$6,'Recebíveis Atuais - NeoService'!$N$9:$HF$9):_xlfn.XLOOKUP(EDATE(CH$77,-1),'Recebíveis Atuais - NeoService'!$N$6:$HF$6,'Recebíveis Atuais - NeoService'!$N$5314:$HF$5314)),N('Recebíveis Atuais - NeoService'!$K$9:$K$5314="Sim"),N('Recebíveis Atuais - NeoService'!$B$9:$B$5314=$B81)),0)*CH$12</f>
        <v>0</v>
      </c>
      <c r="CI81" s="7" cm="1">
        <f t="array" ref="CI81">IFERROR(SUMPRODUCT((_xlfn.XLOOKUP(EDATE(CI$77,-1),'Recebíveis Atuais - NeoService'!$N$6:$HF$6,'Recebíveis Atuais - NeoService'!$N$9:$HF$9):_xlfn.XLOOKUP(EDATE(CI$77,-1),'Recebíveis Atuais - NeoService'!$N$6:$HF$6,'Recebíveis Atuais - NeoService'!$N$5314:$HF$5314)),N('Recebíveis Atuais - NeoService'!$K$9:$K$5314="Sim"),N('Recebíveis Atuais - NeoService'!$B$9:$B$5314=$B81)),0)*CI$12</f>
        <v>0</v>
      </c>
      <c r="CJ81" s="7" cm="1">
        <f t="array" ref="CJ81">IFERROR(SUMPRODUCT((_xlfn.XLOOKUP(EDATE(CJ$77,-1),'Recebíveis Atuais - NeoService'!$N$6:$HF$6,'Recebíveis Atuais - NeoService'!$N$9:$HF$9):_xlfn.XLOOKUP(EDATE(CJ$77,-1),'Recebíveis Atuais - NeoService'!$N$6:$HF$6,'Recebíveis Atuais - NeoService'!$N$5314:$HF$5314)),N('Recebíveis Atuais - NeoService'!$K$9:$K$5314="Sim"),N('Recebíveis Atuais - NeoService'!$B$9:$B$5314=$B81)),0)*CJ$12</f>
        <v>0</v>
      </c>
      <c r="CK81" s="7" cm="1">
        <f t="array" ref="CK81">IFERROR(SUMPRODUCT((_xlfn.XLOOKUP(EDATE(CK$77,-1),'Recebíveis Atuais - NeoService'!$N$6:$HF$6,'Recebíveis Atuais - NeoService'!$N$9:$HF$9):_xlfn.XLOOKUP(EDATE(CK$77,-1),'Recebíveis Atuais - NeoService'!$N$6:$HF$6,'Recebíveis Atuais - NeoService'!$N$5314:$HF$5314)),N('Recebíveis Atuais - NeoService'!$K$9:$K$5314="Sim"),N('Recebíveis Atuais - NeoService'!$B$9:$B$5314=$B81)),0)*CK$12</f>
        <v>0</v>
      </c>
      <c r="CL81" s="7" cm="1">
        <f t="array" ref="CL81">IFERROR(SUMPRODUCT((_xlfn.XLOOKUP(EDATE(CL$77,-1),'Recebíveis Atuais - NeoService'!$N$6:$HF$6,'Recebíveis Atuais - NeoService'!$N$9:$HF$9):_xlfn.XLOOKUP(EDATE(CL$77,-1),'Recebíveis Atuais - NeoService'!$N$6:$HF$6,'Recebíveis Atuais - NeoService'!$N$5314:$HF$5314)),N('Recebíveis Atuais - NeoService'!$K$9:$K$5314="Sim"),N('Recebíveis Atuais - NeoService'!$B$9:$B$5314=$B81)),0)*CL$12</f>
        <v>0</v>
      </c>
      <c r="CM81" s="7" cm="1">
        <f t="array" ref="CM81">IFERROR(SUMPRODUCT((_xlfn.XLOOKUP(EDATE(CM$77,-1),'Recebíveis Atuais - NeoService'!$N$6:$HF$6,'Recebíveis Atuais - NeoService'!$N$9:$HF$9):_xlfn.XLOOKUP(EDATE(CM$77,-1),'Recebíveis Atuais - NeoService'!$N$6:$HF$6,'Recebíveis Atuais - NeoService'!$N$5314:$HF$5314)),N('Recebíveis Atuais - NeoService'!$K$9:$K$5314="Sim"),N('Recebíveis Atuais - NeoService'!$B$9:$B$5314=$B81)),0)*CM$12</f>
        <v>0</v>
      </c>
      <c r="CN81" s="7" cm="1">
        <f t="array" ref="CN81">IFERROR(SUMPRODUCT((_xlfn.XLOOKUP(EDATE(CN$77,-1),'Recebíveis Atuais - NeoService'!$N$6:$HF$6,'Recebíveis Atuais - NeoService'!$N$9:$HF$9):_xlfn.XLOOKUP(EDATE(CN$77,-1),'Recebíveis Atuais - NeoService'!$N$6:$HF$6,'Recebíveis Atuais - NeoService'!$N$5314:$HF$5314)),N('Recebíveis Atuais - NeoService'!$K$9:$K$5314="Sim"),N('Recebíveis Atuais - NeoService'!$B$9:$B$5314=$B81)),0)*CN$12</f>
        <v>0</v>
      </c>
      <c r="CO81" s="7" cm="1">
        <f t="array" ref="CO81">IFERROR(SUMPRODUCT((_xlfn.XLOOKUP(EDATE(CO$77,-1),'Recebíveis Atuais - NeoService'!$N$6:$HF$6,'Recebíveis Atuais - NeoService'!$N$9:$HF$9):_xlfn.XLOOKUP(EDATE(CO$77,-1),'Recebíveis Atuais - NeoService'!$N$6:$HF$6,'Recebíveis Atuais - NeoService'!$N$5314:$HF$5314)),N('Recebíveis Atuais - NeoService'!$K$9:$K$5314="Sim"),N('Recebíveis Atuais - NeoService'!$B$9:$B$5314=$B81)),0)*CO$12</f>
        <v>0</v>
      </c>
      <c r="CP81" s="7" cm="1">
        <f t="array" ref="CP81">IFERROR(SUMPRODUCT((_xlfn.XLOOKUP(EDATE(CP$77,-1),'Recebíveis Atuais - NeoService'!$N$6:$HF$6,'Recebíveis Atuais - NeoService'!$N$9:$HF$9):_xlfn.XLOOKUP(EDATE(CP$77,-1),'Recebíveis Atuais - NeoService'!$N$6:$HF$6,'Recebíveis Atuais - NeoService'!$N$5314:$HF$5314)),N('Recebíveis Atuais - NeoService'!$K$9:$K$5314="Sim"),N('Recebíveis Atuais - NeoService'!$B$9:$B$5314=$B81)),0)*CP$12</f>
        <v>0</v>
      </c>
      <c r="CQ81" s="7" cm="1">
        <f t="array" ref="CQ81">IFERROR(SUMPRODUCT((_xlfn.XLOOKUP(EDATE(CQ$77,-1),'Recebíveis Atuais - NeoService'!$N$6:$HF$6,'Recebíveis Atuais - NeoService'!$N$9:$HF$9):_xlfn.XLOOKUP(EDATE(CQ$77,-1),'Recebíveis Atuais - NeoService'!$N$6:$HF$6,'Recebíveis Atuais - NeoService'!$N$5314:$HF$5314)),N('Recebíveis Atuais - NeoService'!$K$9:$K$5314="Sim"),N('Recebíveis Atuais - NeoService'!$B$9:$B$5314=$B81)),0)*CQ$12</f>
        <v>0</v>
      </c>
      <c r="CR81" s="7" cm="1">
        <f t="array" ref="CR81">IFERROR(SUMPRODUCT((_xlfn.XLOOKUP(EDATE(CR$77,-1),'Recebíveis Atuais - NeoService'!$N$6:$HF$6,'Recebíveis Atuais - NeoService'!$N$9:$HF$9):_xlfn.XLOOKUP(EDATE(CR$77,-1),'Recebíveis Atuais - NeoService'!$N$6:$HF$6,'Recebíveis Atuais - NeoService'!$N$5314:$HF$5314)),N('Recebíveis Atuais - NeoService'!$K$9:$K$5314="Sim"),N('Recebíveis Atuais - NeoService'!$B$9:$B$5314=$B81)),0)*CR$12</f>
        <v>0</v>
      </c>
      <c r="CS81" s="7" cm="1">
        <f t="array" ref="CS81">IFERROR(SUMPRODUCT((_xlfn.XLOOKUP(EDATE(CS$77,-1),'Recebíveis Atuais - NeoService'!$N$6:$HF$6,'Recebíveis Atuais - NeoService'!$N$9:$HF$9):_xlfn.XLOOKUP(EDATE(CS$77,-1),'Recebíveis Atuais - NeoService'!$N$6:$HF$6,'Recebíveis Atuais - NeoService'!$N$5314:$HF$5314)),N('Recebíveis Atuais - NeoService'!$K$9:$K$5314="Sim"),N('Recebíveis Atuais - NeoService'!$B$9:$B$5314=$B81)),0)*CS$12</f>
        <v>0</v>
      </c>
      <c r="CT81" s="7" cm="1">
        <f t="array" ref="CT81">IFERROR(SUMPRODUCT((_xlfn.XLOOKUP(EDATE(CT$77,-1),'Recebíveis Atuais - NeoService'!$N$6:$HF$6,'Recebíveis Atuais - NeoService'!$N$9:$HF$9):_xlfn.XLOOKUP(EDATE(CT$77,-1),'Recebíveis Atuais - NeoService'!$N$6:$HF$6,'Recebíveis Atuais - NeoService'!$N$5314:$HF$5314)),N('Recebíveis Atuais - NeoService'!$K$9:$K$5314="Sim"),N('Recebíveis Atuais - NeoService'!$B$9:$B$5314=$B81)),0)*CT$12</f>
        <v>0</v>
      </c>
      <c r="CU81" s="7" cm="1">
        <f t="array" ref="CU81">IFERROR(SUMPRODUCT((_xlfn.XLOOKUP(EDATE(CU$77,-1),'Recebíveis Atuais - NeoService'!$N$6:$HF$6,'Recebíveis Atuais - NeoService'!$N$9:$HF$9):_xlfn.XLOOKUP(EDATE(CU$77,-1),'Recebíveis Atuais - NeoService'!$N$6:$HF$6,'Recebíveis Atuais - NeoService'!$N$5314:$HF$5314)),N('Recebíveis Atuais - NeoService'!$K$9:$K$5314="Sim"),N('Recebíveis Atuais - NeoService'!$B$9:$B$5314=$B81)),0)*CU$12</f>
        <v>0</v>
      </c>
      <c r="CV81" s="7" cm="1">
        <f t="array" ref="CV81">IFERROR(SUMPRODUCT((_xlfn.XLOOKUP(EDATE(CV$77,-1),'Recebíveis Atuais - NeoService'!$N$6:$HF$6,'Recebíveis Atuais - NeoService'!$N$9:$HF$9):_xlfn.XLOOKUP(EDATE(CV$77,-1),'Recebíveis Atuais - NeoService'!$N$6:$HF$6,'Recebíveis Atuais - NeoService'!$N$5314:$HF$5314)),N('Recebíveis Atuais - NeoService'!$K$9:$K$5314="Sim"),N('Recebíveis Atuais - NeoService'!$B$9:$B$5314=$B81)),0)*CV$12</f>
        <v>0</v>
      </c>
      <c r="CW81" s="7" cm="1">
        <f t="array" ref="CW81">IFERROR(SUMPRODUCT((_xlfn.XLOOKUP(EDATE(CW$77,-1),'Recebíveis Atuais - NeoService'!$N$6:$HF$6,'Recebíveis Atuais - NeoService'!$N$9:$HF$9):_xlfn.XLOOKUP(EDATE(CW$77,-1),'Recebíveis Atuais - NeoService'!$N$6:$HF$6,'Recebíveis Atuais - NeoService'!$N$5314:$HF$5314)),N('Recebíveis Atuais - NeoService'!$K$9:$K$5314="Sim"),N('Recebíveis Atuais - NeoService'!$B$9:$B$5314=$B81)),0)*CW$12</f>
        <v>0</v>
      </c>
      <c r="CX81" s="7" cm="1">
        <f t="array" ref="CX81">IFERROR(SUMPRODUCT((_xlfn.XLOOKUP(EDATE(CX$77,-1),'Recebíveis Atuais - NeoService'!$N$6:$HF$6,'Recebíveis Atuais - NeoService'!$N$9:$HF$9):_xlfn.XLOOKUP(EDATE(CX$77,-1),'Recebíveis Atuais - NeoService'!$N$6:$HF$6,'Recebíveis Atuais - NeoService'!$N$5314:$HF$5314)),N('Recebíveis Atuais - NeoService'!$K$9:$K$5314="Sim"),N('Recebíveis Atuais - NeoService'!$B$9:$B$5314=$B81)),0)*CX$12</f>
        <v>0</v>
      </c>
      <c r="CY81" s="7" cm="1">
        <f t="array" ref="CY81">IFERROR(SUMPRODUCT((_xlfn.XLOOKUP(EDATE(CY$77,-1),'Recebíveis Atuais - NeoService'!$N$6:$HF$6,'Recebíveis Atuais - NeoService'!$N$9:$HF$9):_xlfn.XLOOKUP(EDATE(CY$77,-1),'Recebíveis Atuais - NeoService'!$N$6:$HF$6,'Recebíveis Atuais - NeoService'!$N$5314:$HF$5314)),N('Recebíveis Atuais - NeoService'!$K$9:$K$5314="Sim"),N('Recebíveis Atuais - NeoService'!$B$9:$B$5314=$B81)),0)*CY$12</f>
        <v>0</v>
      </c>
      <c r="CZ81" s="7" cm="1">
        <f t="array" ref="CZ81">IFERROR(SUMPRODUCT((_xlfn.XLOOKUP(EDATE(CZ$77,-1),'Recebíveis Atuais - NeoService'!$N$6:$HF$6,'Recebíveis Atuais - NeoService'!$N$9:$HF$9):_xlfn.XLOOKUP(EDATE(CZ$77,-1),'Recebíveis Atuais - NeoService'!$N$6:$HF$6,'Recebíveis Atuais - NeoService'!$N$5314:$HF$5314)),N('Recebíveis Atuais - NeoService'!$K$9:$K$5314="Sim"),N('Recebíveis Atuais - NeoService'!$B$9:$B$5314=$B81)),0)*CZ$12</f>
        <v>0</v>
      </c>
      <c r="DA81" s="7" cm="1">
        <f t="array" ref="DA81">IFERROR(SUMPRODUCT((_xlfn.XLOOKUP(EDATE(DA$77,-1),'Recebíveis Atuais - NeoService'!$N$6:$HF$6,'Recebíveis Atuais - NeoService'!$N$9:$HF$9):_xlfn.XLOOKUP(EDATE(DA$77,-1),'Recebíveis Atuais - NeoService'!$N$6:$HF$6,'Recebíveis Atuais - NeoService'!$N$5314:$HF$5314)),N('Recebíveis Atuais - NeoService'!$K$9:$K$5314="Sim"),N('Recebíveis Atuais - NeoService'!$B$9:$B$5314=$B81)),0)*DA$12</f>
        <v>0</v>
      </c>
      <c r="DB81" s="7" cm="1">
        <f t="array" ref="DB81">IFERROR(SUMPRODUCT((_xlfn.XLOOKUP(EDATE(DB$77,-1),'Recebíveis Atuais - NeoService'!$N$6:$HF$6,'Recebíveis Atuais - NeoService'!$N$9:$HF$9):_xlfn.XLOOKUP(EDATE(DB$77,-1),'Recebíveis Atuais - NeoService'!$N$6:$HF$6,'Recebíveis Atuais - NeoService'!$N$5314:$HF$5314)),N('Recebíveis Atuais - NeoService'!$K$9:$K$5314="Sim"),N('Recebíveis Atuais - NeoService'!$B$9:$B$5314=$B81)),0)*DB$12</f>
        <v>0</v>
      </c>
      <c r="DC81" s="7" cm="1">
        <f t="array" ref="DC81">IFERROR(SUMPRODUCT((_xlfn.XLOOKUP(EDATE(DC$77,-1),'Recebíveis Atuais - NeoService'!$N$6:$HF$6,'Recebíveis Atuais - NeoService'!$N$9:$HF$9):_xlfn.XLOOKUP(EDATE(DC$77,-1),'Recebíveis Atuais - NeoService'!$N$6:$HF$6,'Recebíveis Atuais - NeoService'!$N$5314:$HF$5314)),N('Recebíveis Atuais - NeoService'!$K$9:$K$5314="Sim"),N('Recebíveis Atuais - NeoService'!$B$9:$B$5314=$B81)),0)*DC$12</f>
        <v>0</v>
      </c>
      <c r="DD81" s="7" cm="1">
        <f t="array" ref="DD81">IFERROR(SUMPRODUCT((_xlfn.XLOOKUP(EDATE(DD$77,-1),'Recebíveis Atuais - NeoService'!$N$6:$HF$6,'Recebíveis Atuais - NeoService'!$N$9:$HF$9):_xlfn.XLOOKUP(EDATE(DD$77,-1),'Recebíveis Atuais - NeoService'!$N$6:$HF$6,'Recebíveis Atuais - NeoService'!$N$5314:$HF$5314)),N('Recebíveis Atuais - NeoService'!$K$9:$K$5314="Sim"),N('Recebíveis Atuais - NeoService'!$B$9:$B$5314=$B81)),0)*DD$12</f>
        <v>0</v>
      </c>
      <c r="DE81" s="7" cm="1">
        <f t="array" ref="DE81">IFERROR(SUMPRODUCT((_xlfn.XLOOKUP(EDATE(DE$77,-1),'Recebíveis Atuais - NeoService'!$N$6:$HF$6,'Recebíveis Atuais - NeoService'!$N$9:$HF$9):_xlfn.XLOOKUP(EDATE(DE$77,-1),'Recebíveis Atuais - NeoService'!$N$6:$HF$6,'Recebíveis Atuais - NeoService'!$N$5314:$HF$5314)),N('Recebíveis Atuais - NeoService'!$K$9:$K$5314="Sim"),N('Recebíveis Atuais - NeoService'!$B$9:$B$5314=$B81)),0)*DE$12</f>
        <v>0</v>
      </c>
      <c r="DF81" s="7" cm="1">
        <f t="array" ref="DF81">IFERROR(SUMPRODUCT((_xlfn.XLOOKUP(EDATE(DF$77,-1),'Recebíveis Atuais - NeoService'!$N$6:$HF$6,'Recebíveis Atuais - NeoService'!$N$9:$HF$9):_xlfn.XLOOKUP(EDATE(DF$77,-1),'Recebíveis Atuais - NeoService'!$N$6:$HF$6,'Recebíveis Atuais - NeoService'!$N$5314:$HF$5314)),N('Recebíveis Atuais - NeoService'!$K$9:$K$5314="Sim"),N('Recebíveis Atuais - NeoService'!$B$9:$B$5314=$B81)),0)*DF$12</f>
        <v>0</v>
      </c>
      <c r="DG81" s="7" cm="1">
        <f t="array" ref="DG81">IFERROR(SUMPRODUCT((_xlfn.XLOOKUP(EDATE(DG$77,-1),'Recebíveis Atuais - NeoService'!$N$6:$HF$6,'Recebíveis Atuais - NeoService'!$N$9:$HF$9):_xlfn.XLOOKUP(EDATE(DG$77,-1),'Recebíveis Atuais - NeoService'!$N$6:$HF$6,'Recebíveis Atuais - NeoService'!$N$5314:$HF$5314)),N('Recebíveis Atuais - NeoService'!$K$9:$K$5314="Sim"),N('Recebíveis Atuais - NeoService'!$B$9:$B$5314=$B81)),0)*DG$12</f>
        <v>0</v>
      </c>
      <c r="DH81" s="7" cm="1">
        <f t="array" ref="DH81">IFERROR(SUMPRODUCT((_xlfn.XLOOKUP(EDATE(DH$77,-1),'Recebíveis Atuais - NeoService'!$N$6:$HF$6,'Recebíveis Atuais - NeoService'!$N$9:$HF$9):_xlfn.XLOOKUP(EDATE(DH$77,-1),'Recebíveis Atuais - NeoService'!$N$6:$HF$6,'Recebíveis Atuais - NeoService'!$N$5314:$HF$5314)),N('Recebíveis Atuais - NeoService'!$K$9:$K$5314="Sim"),N('Recebíveis Atuais - NeoService'!$B$9:$B$5314=$B81)),0)*DH$12</f>
        <v>0</v>
      </c>
      <c r="DI81" s="7" cm="1">
        <f t="array" ref="DI81">IFERROR(SUMPRODUCT((_xlfn.XLOOKUP(EDATE(DI$77,-1),'Recebíveis Atuais - NeoService'!$N$6:$HF$6,'Recebíveis Atuais - NeoService'!$N$9:$HF$9):_xlfn.XLOOKUP(EDATE(DI$77,-1),'Recebíveis Atuais - NeoService'!$N$6:$HF$6,'Recebíveis Atuais - NeoService'!$N$5314:$HF$5314)),N('Recebíveis Atuais - NeoService'!$K$9:$K$5314="Sim"),N('Recebíveis Atuais - NeoService'!$B$9:$B$5314=$B81)),0)*DI$12</f>
        <v>0</v>
      </c>
      <c r="DJ81" s="7" cm="1">
        <f t="array" ref="DJ81">IFERROR(SUMPRODUCT((_xlfn.XLOOKUP(EDATE(DJ$77,-1),'Recebíveis Atuais - NeoService'!$N$6:$HF$6,'Recebíveis Atuais - NeoService'!$N$9:$HF$9):_xlfn.XLOOKUP(EDATE(DJ$77,-1),'Recebíveis Atuais - NeoService'!$N$6:$HF$6,'Recebíveis Atuais - NeoService'!$N$5314:$HF$5314)),N('Recebíveis Atuais - NeoService'!$K$9:$K$5314="Sim"),N('Recebíveis Atuais - NeoService'!$B$9:$B$5314=$B81)),0)*DJ$12</f>
        <v>0</v>
      </c>
      <c r="DK81" s="7" cm="1">
        <f t="array" ref="DK81">IFERROR(SUMPRODUCT((_xlfn.XLOOKUP(EDATE(DK$77,-1),'Recebíveis Atuais - NeoService'!$N$6:$HF$6,'Recebíveis Atuais - NeoService'!$N$9:$HF$9):_xlfn.XLOOKUP(EDATE(DK$77,-1),'Recebíveis Atuais - NeoService'!$N$6:$HF$6,'Recebíveis Atuais - NeoService'!$N$5314:$HF$5314)),N('Recebíveis Atuais - NeoService'!$K$9:$K$5314="Sim"),N('Recebíveis Atuais - NeoService'!$B$9:$B$5314=$B81)),0)*DK$12</f>
        <v>0</v>
      </c>
      <c r="DL81" s="7" cm="1">
        <f t="array" ref="DL81">IFERROR(SUMPRODUCT((_xlfn.XLOOKUP(EDATE(DL$77,-1),'Recebíveis Atuais - NeoService'!$N$6:$HF$6,'Recebíveis Atuais - NeoService'!$N$9:$HF$9):_xlfn.XLOOKUP(EDATE(DL$77,-1),'Recebíveis Atuais - NeoService'!$N$6:$HF$6,'Recebíveis Atuais - NeoService'!$N$5314:$HF$5314)),N('Recebíveis Atuais - NeoService'!$K$9:$K$5314="Sim"),N('Recebíveis Atuais - NeoService'!$B$9:$B$5314=$B81)),0)*DL$12</f>
        <v>0</v>
      </c>
      <c r="DM81" s="7" cm="1">
        <f t="array" ref="DM81">IFERROR(SUMPRODUCT((_xlfn.XLOOKUP(EDATE(DM$77,-1),'Recebíveis Atuais - NeoService'!$N$6:$HF$6,'Recebíveis Atuais - NeoService'!$N$9:$HF$9):_xlfn.XLOOKUP(EDATE(DM$77,-1),'Recebíveis Atuais - NeoService'!$N$6:$HF$6,'Recebíveis Atuais - NeoService'!$N$5314:$HF$5314)),N('Recebíveis Atuais - NeoService'!$K$9:$K$5314="Sim"),N('Recebíveis Atuais - NeoService'!$B$9:$B$5314=$B81)),0)*DM$12</f>
        <v>0</v>
      </c>
      <c r="DN81" s="7" cm="1">
        <f t="array" ref="DN81">IFERROR(SUMPRODUCT((_xlfn.XLOOKUP(EDATE(DN$77,-1),'Recebíveis Atuais - NeoService'!$N$6:$HF$6,'Recebíveis Atuais - NeoService'!$N$9:$HF$9):_xlfn.XLOOKUP(EDATE(DN$77,-1),'Recebíveis Atuais - NeoService'!$N$6:$HF$6,'Recebíveis Atuais - NeoService'!$N$5314:$HF$5314)),N('Recebíveis Atuais - NeoService'!$K$9:$K$5314="Sim"),N('Recebíveis Atuais - NeoService'!$B$9:$B$5314=$B81)),0)*DN$12</f>
        <v>0</v>
      </c>
      <c r="DO81" s="7" cm="1">
        <f t="array" ref="DO81">IFERROR(SUMPRODUCT((_xlfn.XLOOKUP(EDATE(DO$77,-1),'Recebíveis Atuais - NeoService'!$N$6:$HF$6,'Recebíveis Atuais - NeoService'!$N$9:$HF$9):_xlfn.XLOOKUP(EDATE(DO$77,-1),'Recebíveis Atuais - NeoService'!$N$6:$HF$6,'Recebíveis Atuais - NeoService'!$N$5314:$HF$5314)),N('Recebíveis Atuais - NeoService'!$K$9:$K$5314="Sim"),N('Recebíveis Atuais - NeoService'!$B$9:$B$5314=$B81)),0)*DO$12</f>
        <v>0</v>
      </c>
      <c r="DP81" s="7" cm="1">
        <f t="array" ref="DP81">IFERROR(SUMPRODUCT((_xlfn.XLOOKUP(EDATE(DP$77,-1),'Recebíveis Atuais - NeoService'!$N$6:$HF$6,'Recebíveis Atuais - NeoService'!$N$9:$HF$9):_xlfn.XLOOKUP(EDATE(DP$77,-1),'Recebíveis Atuais - NeoService'!$N$6:$HF$6,'Recebíveis Atuais - NeoService'!$N$5314:$HF$5314)),N('Recebíveis Atuais - NeoService'!$K$9:$K$5314="Sim"),N('Recebíveis Atuais - NeoService'!$B$9:$B$5314=$B81)),0)*DP$12</f>
        <v>0</v>
      </c>
      <c r="DQ81" s="7" cm="1">
        <f t="array" ref="DQ81">IFERROR(SUMPRODUCT((_xlfn.XLOOKUP(EDATE(DQ$77,-1),'Recebíveis Atuais - NeoService'!$N$6:$HF$6,'Recebíveis Atuais - NeoService'!$N$9:$HF$9):_xlfn.XLOOKUP(EDATE(DQ$77,-1),'Recebíveis Atuais - NeoService'!$N$6:$HF$6,'Recebíveis Atuais - NeoService'!$N$5314:$HF$5314)),N('Recebíveis Atuais - NeoService'!$K$9:$K$5314="Sim"),N('Recebíveis Atuais - NeoService'!$B$9:$B$5314=$B81)),0)*DQ$12</f>
        <v>0</v>
      </c>
      <c r="DR81" s="7" cm="1">
        <f t="array" ref="DR81">IFERROR(SUMPRODUCT((_xlfn.XLOOKUP(EDATE(DR$77,-1),'Recebíveis Atuais - NeoService'!$N$6:$HF$6,'Recebíveis Atuais - NeoService'!$N$9:$HF$9):_xlfn.XLOOKUP(EDATE(DR$77,-1),'Recebíveis Atuais - NeoService'!$N$6:$HF$6,'Recebíveis Atuais - NeoService'!$N$5314:$HF$5314)),N('Recebíveis Atuais - NeoService'!$K$9:$K$5314="Sim"),N('Recebíveis Atuais - NeoService'!$B$9:$B$5314=$B81)),0)*DR$12</f>
        <v>0</v>
      </c>
      <c r="DS81" s="7" cm="1">
        <f t="array" ref="DS81">IFERROR(SUMPRODUCT((_xlfn.XLOOKUP(EDATE(DS$77,-1),'Recebíveis Atuais - NeoService'!$N$6:$HF$6,'Recebíveis Atuais - NeoService'!$N$9:$HF$9):_xlfn.XLOOKUP(EDATE(DS$77,-1),'Recebíveis Atuais - NeoService'!$N$6:$HF$6,'Recebíveis Atuais - NeoService'!$N$5314:$HF$5314)),N('Recebíveis Atuais - NeoService'!$K$9:$K$5314="Sim"),N('Recebíveis Atuais - NeoService'!$B$9:$B$5314=$B81)),0)*DS$12</f>
        <v>0</v>
      </c>
      <c r="DT81" s="7" cm="1">
        <f t="array" ref="DT81">IFERROR(SUMPRODUCT((_xlfn.XLOOKUP(EDATE(DT$77,-1),'Recebíveis Atuais - NeoService'!$N$6:$HF$6,'Recebíveis Atuais - NeoService'!$N$9:$HF$9):_xlfn.XLOOKUP(EDATE(DT$77,-1),'Recebíveis Atuais - NeoService'!$N$6:$HF$6,'Recebíveis Atuais - NeoService'!$N$5314:$HF$5314)),N('Recebíveis Atuais - NeoService'!$K$9:$K$5314="Sim"),N('Recebíveis Atuais - NeoService'!$B$9:$B$5314=$B81)),0)*DT$12</f>
        <v>0</v>
      </c>
      <c r="DU81" s="7" cm="1">
        <f t="array" ref="DU81">IFERROR(SUMPRODUCT((_xlfn.XLOOKUP(EDATE(DU$77,-1),'Recebíveis Atuais - NeoService'!$N$6:$HF$6,'Recebíveis Atuais - NeoService'!$N$9:$HF$9):_xlfn.XLOOKUP(EDATE(DU$77,-1),'Recebíveis Atuais - NeoService'!$N$6:$HF$6,'Recebíveis Atuais - NeoService'!$N$5314:$HF$5314)),N('Recebíveis Atuais - NeoService'!$K$9:$K$5314="Sim"),N('Recebíveis Atuais - NeoService'!$B$9:$B$5314=$B81)),0)*DU$12</f>
        <v>0</v>
      </c>
      <c r="DV81" s="7" cm="1">
        <f t="array" ref="DV81">IFERROR(SUMPRODUCT((_xlfn.XLOOKUP(EDATE(DV$77,-1),'Recebíveis Atuais - NeoService'!$N$6:$HF$6,'Recebíveis Atuais - NeoService'!$N$9:$HF$9):_xlfn.XLOOKUP(EDATE(DV$77,-1),'Recebíveis Atuais - NeoService'!$N$6:$HF$6,'Recebíveis Atuais - NeoService'!$N$5314:$HF$5314)),N('Recebíveis Atuais - NeoService'!$K$9:$K$5314="Sim"),N('Recebíveis Atuais - NeoService'!$B$9:$B$5314=$B81)),0)*DV$12</f>
        <v>0</v>
      </c>
    </row>
    <row r="82" spans="2:126" s="28" customFormat="1" ht="14.45" hidden="1" customHeight="1" outlineLevel="2" x14ac:dyDescent="0.25">
      <c r="B82" s="27" t="str">
        <f>B20</f>
        <v>GREEN GARDEN</v>
      </c>
      <c r="C82" s="115">
        <f t="shared" si="64"/>
        <v>0</v>
      </c>
      <c r="D82" s="115"/>
      <c r="E82" s="116">
        <f>NPV(POWER(1+13%,1/12)-1,Resumo!G82:DV82)</f>
        <v>0</v>
      </c>
      <c r="F82" s="116"/>
      <c r="G82" s="7" cm="1">
        <f t="array" ref="G82">IFERROR(SUMPRODUCT((_xlfn.XLOOKUP(EDATE(G$77,-1),'Recebíveis Atuais - NeoService'!$N$6:$HF$6,'Recebíveis Atuais - NeoService'!$N$9:$HF$9):_xlfn.XLOOKUP(EDATE(G$77,-1),'Recebíveis Atuais - NeoService'!$N$6:$HF$6,'Recebíveis Atuais - NeoService'!$N$5314:$HF$5314)),N('Recebíveis Atuais - NeoService'!$K$9:$K$5314="Sim"),N('Recebíveis Atuais - NeoService'!$B$9:$B$5314=$B82)),0)*G$12</f>
        <v>0</v>
      </c>
      <c r="H82" s="7" cm="1">
        <f t="array" ref="H82">IFERROR(SUMPRODUCT((_xlfn.XLOOKUP(EDATE(H$77,-1),'Recebíveis Atuais - NeoService'!$N$6:$HF$6,'Recebíveis Atuais - NeoService'!$N$9:$HF$9):_xlfn.XLOOKUP(EDATE(H$77,-1),'Recebíveis Atuais - NeoService'!$N$6:$HF$6,'Recebíveis Atuais - NeoService'!$N$5314:$HF$5314)),N('Recebíveis Atuais - NeoService'!$K$9:$K$5314="Sim"),N('Recebíveis Atuais - NeoService'!$B$9:$B$5314=$B82)),0)*H$12</f>
        <v>0</v>
      </c>
      <c r="I82" s="7" cm="1">
        <f t="array" ref="I82">IFERROR(SUMPRODUCT((_xlfn.XLOOKUP(EDATE(I$77,-1),'Recebíveis Atuais - NeoService'!$N$6:$HF$6,'Recebíveis Atuais - NeoService'!$N$9:$HF$9):_xlfn.XLOOKUP(EDATE(I$77,-1),'Recebíveis Atuais - NeoService'!$N$6:$HF$6,'Recebíveis Atuais - NeoService'!$N$5314:$HF$5314)),N('Recebíveis Atuais - NeoService'!$K$9:$K$5314="Sim"),N('Recebíveis Atuais - NeoService'!$B$9:$B$5314=$B82)),0)*I$12</f>
        <v>0</v>
      </c>
      <c r="J82" s="7" cm="1">
        <f t="array" ref="J82">IFERROR(SUMPRODUCT((_xlfn.XLOOKUP(EDATE(J$77,-1),'Recebíveis Atuais - NeoService'!$N$6:$HF$6,'Recebíveis Atuais - NeoService'!$N$9:$HF$9):_xlfn.XLOOKUP(EDATE(J$77,-1),'Recebíveis Atuais - NeoService'!$N$6:$HF$6,'Recebíveis Atuais - NeoService'!$N$5314:$HF$5314)),N('Recebíveis Atuais - NeoService'!$K$9:$K$5314="Sim"),N('Recebíveis Atuais - NeoService'!$B$9:$B$5314=$B82)),0)*J$12</f>
        <v>0</v>
      </c>
      <c r="K82" s="7" cm="1">
        <f t="array" ref="K82">IFERROR(SUMPRODUCT((_xlfn.XLOOKUP(EDATE(K$77,-1),'Recebíveis Atuais - NeoService'!$N$6:$HF$6,'Recebíveis Atuais - NeoService'!$N$9:$HF$9):_xlfn.XLOOKUP(EDATE(K$77,-1),'Recebíveis Atuais - NeoService'!$N$6:$HF$6,'Recebíveis Atuais - NeoService'!$N$5314:$HF$5314)),N('Recebíveis Atuais - NeoService'!$K$9:$K$5314="Sim"),N('Recebíveis Atuais - NeoService'!$B$9:$B$5314=$B82)),0)*K$12</f>
        <v>0</v>
      </c>
      <c r="L82" s="7" cm="1">
        <f t="array" ref="L82">IFERROR(SUMPRODUCT((_xlfn.XLOOKUP(EDATE(L$77,-1),'Recebíveis Atuais - NeoService'!$N$6:$HF$6,'Recebíveis Atuais - NeoService'!$N$9:$HF$9):_xlfn.XLOOKUP(EDATE(L$77,-1),'Recebíveis Atuais - NeoService'!$N$6:$HF$6,'Recebíveis Atuais - NeoService'!$N$5314:$HF$5314)),N('Recebíveis Atuais - NeoService'!$K$9:$K$5314="Sim"),N('Recebíveis Atuais - NeoService'!$B$9:$B$5314=$B82)),0)*L$12</f>
        <v>0</v>
      </c>
      <c r="M82" s="7" cm="1">
        <f t="array" ref="M82">IFERROR(SUMPRODUCT((_xlfn.XLOOKUP(EDATE(M$77,-1),'Recebíveis Atuais - NeoService'!$N$6:$HF$6,'Recebíveis Atuais - NeoService'!$N$9:$HF$9):_xlfn.XLOOKUP(EDATE(M$77,-1),'Recebíveis Atuais - NeoService'!$N$6:$HF$6,'Recebíveis Atuais - NeoService'!$N$5314:$HF$5314)),N('Recebíveis Atuais - NeoService'!$K$9:$K$5314="Sim"),N('Recebíveis Atuais - NeoService'!$B$9:$B$5314=$B82)),0)*M$12</f>
        <v>0</v>
      </c>
      <c r="N82" s="7" cm="1">
        <f t="array" ref="N82">IFERROR(SUMPRODUCT((_xlfn.XLOOKUP(EDATE(N$77,-1),'Recebíveis Atuais - NeoService'!$N$6:$HF$6,'Recebíveis Atuais - NeoService'!$N$9:$HF$9):_xlfn.XLOOKUP(EDATE(N$77,-1),'Recebíveis Atuais - NeoService'!$N$6:$HF$6,'Recebíveis Atuais - NeoService'!$N$5314:$HF$5314)),N('Recebíveis Atuais - NeoService'!$K$9:$K$5314="Sim"),N('Recebíveis Atuais - NeoService'!$B$9:$B$5314=$B82)),0)*N$12</f>
        <v>0</v>
      </c>
      <c r="O82" s="7" cm="1">
        <f t="array" ref="O82">IFERROR(SUMPRODUCT((_xlfn.XLOOKUP(EDATE(O$77,-1),'Recebíveis Atuais - NeoService'!$N$6:$HF$6,'Recebíveis Atuais - NeoService'!$N$9:$HF$9):_xlfn.XLOOKUP(EDATE(O$77,-1),'Recebíveis Atuais - NeoService'!$N$6:$HF$6,'Recebíveis Atuais - NeoService'!$N$5314:$HF$5314)),N('Recebíveis Atuais - NeoService'!$K$9:$K$5314="Sim"),N('Recebíveis Atuais - NeoService'!$B$9:$B$5314=$B82)),0)*O$12</f>
        <v>0</v>
      </c>
      <c r="P82" s="7" cm="1">
        <f t="array" ref="P82">IFERROR(SUMPRODUCT((_xlfn.XLOOKUP(EDATE(P$77,-1),'Recebíveis Atuais - NeoService'!$N$6:$HF$6,'Recebíveis Atuais - NeoService'!$N$9:$HF$9):_xlfn.XLOOKUP(EDATE(P$77,-1),'Recebíveis Atuais - NeoService'!$N$6:$HF$6,'Recebíveis Atuais - NeoService'!$N$5314:$HF$5314)),N('Recebíveis Atuais - NeoService'!$K$9:$K$5314="Sim"),N('Recebíveis Atuais - NeoService'!$B$9:$B$5314=$B82)),0)*P$12</f>
        <v>0</v>
      </c>
      <c r="Q82" s="7" cm="1">
        <f t="array" ref="Q82">IFERROR(SUMPRODUCT((_xlfn.XLOOKUP(EDATE(Q$77,-1),'Recebíveis Atuais - NeoService'!$N$6:$HF$6,'Recebíveis Atuais - NeoService'!$N$9:$HF$9):_xlfn.XLOOKUP(EDATE(Q$77,-1),'Recebíveis Atuais - NeoService'!$N$6:$HF$6,'Recebíveis Atuais - NeoService'!$N$5314:$HF$5314)),N('Recebíveis Atuais - NeoService'!$K$9:$K$5314="Sim"),N('Recebíveis Atuais - NeoService'!$B$9:$B$5314=$B82)),0)*Q$12</f>
        <v>0</v>
      </c>
      <c r="R82" s="7" cm="1">
        <f t="array" ref="R82">IFERROR(SUMPRODUCT((_xlfn.XLOOKUP(EDATE(R$77,-1),'Recebíveis Atuais - NeoService'!$N$6:$HF$6,'Recebíveis Atuais - NeoService'!$N$9:$HF$9):_xlfn.XLOOKUP(EDATE(R$77,-1),'Recebíveis Atuais - NeoService'!$N$6:$HF$6,'Recebíveis Atuais - NeoService'!$N$5314:$HF$5314)),N('Recebíveis Atuais - NeoService'!$K$9:$K$5314="Sim"),N('Recebíveis Atuais - NeoService'!$B$9:$B$5314=$B82)),0)*R$12</f>
        <v>0</v>
      </c>
      <c r="S82" s="7" cm="1">
        <f t="array" ref="S82">IFERROR(SUMPRODUCT((_xlfn.XLOOKUP(EDATE(S$77,-1),'Recebíveis Atuais - NeoService'!$N$6:$HF$6,'Recebíveis Atuais - NeoService'!$N$9:$HF$9):_xlfn.XLOOKUP(EDATE(S$77,-1),'Recebíveis Atuais - NeoService'!$N$6:$HF$6,'Recebíveis Atuais - NeoService'!$N$5314:$HF$5314)),N('Recebíveis Atuais - NeoService'!$K$9:$K$5314="Sim"),N('Recebíveis Atuais - NeoService'!$B$9:$B$5314=$B82)),0)*S$12</f>
        <v>0</v>
      </c>
      <c r="T82" s="7" cm="1">
        <f t="array" ref="T82">IFERROR(SUMPRODUCT((_xlfn.XLOOKUP(EDATE(T$77,-1),'Recebíveis Atuais - NeoService'!$N$6:$HF$6,'Recebíveis Atuais - NeoService'!$N$9:$HF$9):_xlfn.XLOOKUP(EDATE(T$77,-1),'Recebíveis Atuais - NeoService'!$N$6:$HF$6,'Recebíveis Atuais - NeoService'!$N$5314:$HF$5314)),N('Recebíveis Atuais - NeoService'!$K$9:$K$5314="Sim"),N('Recebíveis Atuais - NeoService'!$B$9:$B$5314=$B82)),0)*T$12</f>
        <v>0</v>
      </c>
      <c r="U82" s="7" cm="1">
        <f t="array" ref="U82">IFERROR(SUMPRODUCT((_xlfn.XLOOKUP(EDATE(U$77,-1),'Recebíveis Atuais - NeoService'!$N$6:$HF$6,'Recebíveis Atuais - NeoService'!$N$9:$HF$9):_xlfn.XLOOKUP(EDATE(U$77,-1),'Recebíveis Atuais - NeoService'!$N$6:$HF$6,'Recebíveis Atuais - NeoService'!$N$5314:$HF$5314)),N('Recebíveis Atuais - NeoService'!$K$9:$K$5314="Sim"),N('Recebíveis Atuais - NeoService'!$B$9:$B$5314=$B82)),0)*U$12</f>
        <v>0</v>
      </c>
      <c r="V82" s="7" cm="1">
        <f t="array" ref="V82">IFERROR(SUMPRODUCT((_xlfn.XLOOKUP(EDATE(V$77,-1),'Recebíveis Atuais - NeoService'!$N$6:$HF$6,'Recebíveis Atuais - NeoService'!$N$9:$HF$9):_xlfn.XLOOKUP(EDATE(V$77,-1),'Recebíveis Atuais - NeoService'!$N$6:$HF$6,'Recebíveis Atuais - NeoService'!$N$5314:$HF$5314)),N('Recebíveis Atuais - NeoService'!$K$9:$K$5314="Sim"),N('Recebíveis Atuais - NeoService'!$B$9:$B$5314=$B82)),0)*V$12</f>
        <v>0</v>
      </c>
      <c r="W82" s="7" cm="1">
        <f t="array" ref="W82">IFERROR(SUMPRODUCT((_xlfn.XLOOKUP(EDATE(W$77,-1),'Recebíveis Atuais - NeoService'!$N$6:$HF$6,'Recebíveis Atuais - NeoService'!$N$9:$HF$9):_xlfn.XLOOKUP(EDATE(W$77,-1),'Recebíveis Atuais - NeoService'!$N$6:$HF$6,'Recebíveis Atuais - NeoService'!$N$5314:$HF$5314)),N('Recebíveis Atuais - NeoService'!$K$9:$K$5314="Sim"),N('Recebíveis Atuais - NeoService'!$B$9:$B$5314=$B82)),0)*W$12</f>
        <v>0</v>
      </c>
      <c r="X82" s="7" cm="1">
        <f t="array" ref="X82">IFERROR(SUMPRODUCT((_xlfn.XLOOKUP(EDATE(X$77,-1),'Recebíveis Atuais - NeoService'!$N$6:$HF$6,'Recebíveis Atuais - NeoService'!$N$9:$HF$9):_xlfn.XLOOKUP(EDATE(X$77,-1),'Recebíveis Atuais - NeoService'!$N$6:$HF$6,'Recebíveis Atuais - NeoService'!$N$5314:$HF$5314)),N('Recebíveis Atuais - NeoService'!$K$9:$K$5314="Sim"),N('Recebíveis Atuais - NeoService'!$B$9:$B$5314=$B82)),0)*X$12</f>
        <v>0</v>
      </c>
      <c r="Y82" s="7" cm="1">
        <f t="array" ref="Y82">IFERROR(SUMPRODUCT((_xlfn.XLOOKUP(EDATE(Y$77,-1),'Recebíveis Atuais - NeoService'!$N$6:$HF$6,'Recebíveis Atuais - NeoService'!$N$9:$HF$9):_xlfn.XLOOKUP(EDATE(Y$77,-1),'Recebíveis Atuais - NeoService'!$N$6:$HF$6,'Recebíveis Atuais - NeoService'!$N$5314:$HF$5314)),N('Recebíveis Atuais - NeoService'!$K$9:$K$5314="Sim"),N('Recebíveis Atuais - NeoService'!$B$9:$B$5314=$B82)),0)*Y$12</f>
        <v>0</v>
      </c>
      <c r="Z82" s="7" cm="1">
        <f t="array" ref="Z82">IFERROR(SUMPRODUCT((_xlfn.XLOOKUP(EDATE(Z$77,-1),'Recebíveis Atuais - NeoService'!$N$6:$HF$6,'Recebíveis Atuais - NeoService'!$N$9:$HF$9):_xlfn.XLOOKUP(EDATE(Z$77,-1),'Recebíveis Atuais - NeoService'!$N$6:$HF$6,'Recebíveis Atuais - NeoService'!$N$5314:$HF$5314)),N('Recebíveis Atuais - NeoService'!$K$9:$K$5314="Sim"),N('Recebíveis Atuais - NeoService'!$B$9:$B$5314=$B82)),0)*Z$12</f>
        <v>0</v>
      </c>
      <c r="AA82" s="7" cm="1">
        <f t="array" ref="AA82">IFERROR(SUMPRODUCT((_xlfn.XLOOKUP(EDATE(AA$77,-1),'Recebíveis Atuais - NeoService'!$N$6:$HF$6,'Recebíveis Atuais - NeoService'!$N$9:$HF$9):_xlfn.XLOOKUP(EDATE(AA$77,-1),'Recebíveis Atuais - NeoService'!$N$6:$HF$6,'Recebíveis Atuais - NeoService'!$N$5314:$HF$5314)),N('Recebíveis Atuais - NeoService'!$K$9:$K$5314="Sim"),N('Recebíveis Atuais - NeoService'!$B$9:$B$5314=$B82)),0)*AA$12</f>
        <v>0</v>
      </c>
      <c r="AB82" s="7" cm="1">
        <f t="array" ref="AB82">IFERROR(SUMPRODUCT((_xlfn.XLOOKUP(EDATE(AB$77,-1),'Recebíveis Atuais - NeoService'!$N$6:$HF$6,'Recebíveis Atuais - NeoService'!$N$9:$HF$9):_xlfn.XLOOKUP(EDATE(AB$77,-1),'Recebíveis Atuais - NeoService'!$N$6:$HF$6,'Recebíveis Atuais - NeoService'!$N$5314:$HF$5314)),N('Recebíveis Atuais - NeoService'!$K$9:$K$5314="Sim"),N('Recebíveis Atuais - NeoService'!$B$9:$B$5314=$B82)),0)*AB$12</f>
        <v>0</v>
      </c>
      <c r="AC82" s="7" cm="1">
        <f t="array" ref="AC82">IFERROR(SUMPRODUCT((_xlfn.XLOOKUP(EDATE(AC$77,-1),'Recebíveis Atuais - NeoService'!$N$6:$HF$6,'Recebíveis Atuais - NeoService'!$N$9:$HF$9):_xlfn.XLOOKUP(EDATE(AC$77,-1),'Recebíveis Atuais - NeoService'!$N$6:$HF$6,'Recebíveis Atuais - NeoService'!$N$5314:$HF$5314)),N('Recebíveis Atuais - NeoService'!$K$9:$K$5314="Sim"),N('Recebíveis Atuais - NeoService'!$B$9:$B$5314=$B82)),0)*AC$12</f>
        <v>0</v>
      </c>
      <c r="AD82" s="7" cm="1">
        <f t="array" ref="AD82">IFERROR(SUMPRODUCT((_xlfn.XLOOKUP(EDATE(AD$77,-1),'Recebíveis Atuais - NeoService'!$N$6:$HF$6,'Recebíveis Atuais - NeoService'!$N$9:$HF$9):_xlfn.XLOOKUP(EDATE(AD$77,-1),'Recebíveis Atuais - NeoService'!$N$6:$HF$6,'Recebíveis Atuais - NeoService'!$N$5314:$HF$5314)),N('Recebíveis Atuais - NeoService'!$K$9:$K$5314="Sim"),N('Recebíveis Atuais - NeoService'!$B$9:$B$5314=$B82)),0)*AD$12</f>
        <v>0</v>
      </c>
      <c r="AE82" s="7" cm="1">
        <f t="array" ref="AE82">IFERROR(SUMPRODUCT((_xlfn.XLOOKUP(EDATE(AE$77,-1),'Recebíveis Atuais - NeoService'!$N$6:$HF$6,'Recebíveis Atuais - NeoService'!$N$9:$HF$9):_xlfn.XLOOKUP(EDATE(AE$77,-1),'Recebíveis Atuais - NeoService'!$N$6:$HF$6,'Recebíveis Atuais - NeoService'!$N$5314:$HF$5314)),N('Recebíveis Atuais - NeoService'!$K$9:$K$5314="Sim"),N('Recebíveis Atuais - NeoService'!$B$9:$B$5314=$B82)),0)*AE$12</f>
        <v>0</v>
      </c>
      <c r="AF82" s="7" cm="1">
        <f t="array" ref="AF82">IFERROR(SUMPRODUCT((_xlfn.XLOOKUP(EDATE(AF$77,-1),'Recebíveis Atuais - NeoService'!$N$6:$HF$6,'Recebíveis Atuais - NeoService'!$N$9:$HF$9):_xlfn.XLOOKUP(EDATE(AF$77,-1),'Recebíveis Atuais - NeoService'!$N$6:$HF$6,'Recebíveis Atuais - NeoService'!$N$5314:$HF$5314)),N('Recebíveis Atuais - NeoService'!$K$9:$K$5314="Sim"),N('Recebíveis Atuais - NeoService'!$B$9:$B$5314=$B82)),0)*AF$12</f>
        <v>0</v>
      </c>
      <c r="AG82" s="7" cm="1">
        <f t="array" ref="AG82">IFERROR(SUMPRODUCT((_xlfn.XLOOKUP(EDATE(AG$77,-1),'Recebíveis Atuais - NeoService'!$N$6:$HF$6,'Recebíveis Atuais - NeoService'!$N$9:$HF$9):_xlfn.XLOOKUP(EDATE(AG$77,-1),'Recebíveis Atuais - NeoService'!$N$6:$HF$6,'Recebíveis Atuais - NeoService'!$N$5314:$HF$5314)),N('Recebíveis Atuais - NeoService'!$K$9:$K$5314="Sim"),N('Recebíveis Atuais - NeoService'!$B$9:$B$5314=$B82)),0)*AG$12</f>
        <v>0</v>
      </c>
      <c r="AH82" s="7" cm="1">
        <f t="array" ref="AH82">IFERROR(SUMPRODUCT((_xlfn.XLOOKUP(EDATE(AH$77,-1),'Recebíveis Atuais - NeoService'!$N$6:$HF$6,'Recebíveis Atuais - NeoService'!$N$9:$HF$9):_xlfn.XLOOKUP(EDATE(AH$77,-1),'Recebíveis Atuais - NeoService'!$N$6:$HF$6,'Recebíveis Atuais - NeoService'!$N$5314:$HF$5314)),N('Recebíveis Atuais - NeoService'!$K$9:$K$5314="Sim"),N('Recebíveis Atuais - NeoService'!$B$9:$B$5314=$B82)),0)*AH$12</f>
        <v>0</v>
      </c>
      <c r="AI82" s="7" cm="1">
        <f t="array" ref="AI82">IFERROR(SUMPRODUCT((_xlfn.XLOOKUP(EDATE(AI$77,-1),'Recebíveis Atuais - NeoService'!$N$6:$HF$6,'Recebíveis Atuais - NeoService'!$N$9:$HF$9):_xlfn.XLOOKUP(EDATE(AI$77,-1),'Recebíveis Atuais - NeoService'!$N$6:$HF$6,'Recebíveis Atuais - NeoService'!$N$5314:$HF$5314)),N('Recebíveis Atuais - NeoService'!$K$9:$K$5314="Sim"),N('Recebíveis Atuais - NeoService'!$B$9:$B$5314=$B82)),0)*AI$12</f>
        <v>0</v>
      </c>
      <c r="AJ82" s="7" cm="1">
        <f t="array" ref="AJ82">IFERROR(SUMPRODUCT((_xlfn.XLOOKUP(EDATE(AJ$77,-1),'Recebíveis Atuais - NeoService'!$N$6:$HF$6,'Recebíveis Atuais - NeoService'!$N$9:$HF$9):_xlfn.XLOOKUP(EDATE(AJ$77,-1),'Recebíveis Atuais - NeoService'!$N$6:$HF$6,'Recebíveis Atuais - NeoService'!$N$5314:$HF$5314)),N('Recebíveis Atuais - NeoService'!$K$9:$K$5314="Sim"),N('Recebíveis Atuais - NeoService'!$B$9:$B$5314=$B82)),0)*AJ$12</f>
        <v>0</v>
      </c>
      <c r="AK82" s="7" cm="1">
        <f t="array" ref="AK82">IFERROR(SUMPRODUCT((_xlfn.XLOOKUP(EDATE(AK$77,-1),'Recebíveis Atuais - NeoService'!$N$6:$HF$6,'Recebíveis Atuais - NeoService'!$N$9:$HF$9):_xlfn.XLOOKUP(EDATE(AK$77,-1),'Recebíveis Atuais - NeoService'!$N$6:$HF$6,'Recebíveis Atuais - NeoService'!$N$5314:$HF$5314)),N('Recebíveis Atuais - NeoService'!$K$9:$K$5314="Sim"),N('Recebíveis Atuais - NeoService'!$B$9:$B$5314=$B82)),0)*AK$12</f>
        <v>0</v>
      </c>
      <c r="AL82" s="7" cm="1">
        <f t="array" ref="AL82">IFERROR(SUMPRODUCT((_xlfn.XLOOKUP(EDATE(AL$77,-1),'Recebíveis Atuais - NeoService'!$N$6:$HF$6,'Recebíveis Atuais - NeoService'!$N$9:$HF$9):_xlfn.XLOOKUP(EDATE(AL$77,-1),'Recebíveis Atuais - NeoService'!$N$6:$HF$6,'Recebíveis Atuais - NeoService'!$N$5314:$HF$5314)),N('Recebíveis Atuais - NeoService'!$K$9:$K$5314="Sim"),N('Recebíveis Atuais - NeoService'!$B$9:$B$5314=$B82)),0)*AL$12</f>
        <v>0</v>
      </c>
      <c r="AM82" s="7" cm="1">
        <f t="array" ref="AM82">IFERROR(SUMPRODUCT((_xlfn.XLOOKUP(EDATE(AM$77,-1),'Recebíveis Atuais - NeoService'!$N$6:$HF$6,'Recebíveis Atuais - NeoService'!$N$9:$HF$9):_xlfn.XLOOKUP(EDATE(AM$77,-1),'Recebíveis Atuais - NeoService'!$N$6:$HF$6,'Recebíveis Atuais - NeoService'!$N$5314:$HF$5314)),N('Recebíveis Atuais - NeoService'!$K$9:$K$5314="Sim"),N('Recebíveis Atuais - NeoService'!$B$9:$B$5314=$B82)),0)*AM$12</f>
        <v>0</v>
      </c>
      <c r="AN82" s="7" cm="1">
        <f t="array" ref="AN82">IFERROR(SUMPRODUCT((_xlfn.XLOOKUP(EDATE(AN$77,-1),'Recebíveis Atuais - NeoService'!$N$6:$HF$6,'Recebíveis Atuais - NeoService'!$N$9:$HF$9):_xlfn.XLOOKUP(EDATE(AN$77,-1),'Recebíveis Atuais - NeoService'!$N$6:$HF$6,'Recebíveis Atuais - NeoService'!$N$5314:$HF$5314)),N('Recebíveis Atuais - NeoService'!$K$9:$K$5314="Sim"),N('Recebíveis Atuais - NeoService'!$B$9:$B$5314=$B82)),0)*AN$12</f>
        <v>0</v>
      </c>
      <c r="AO82" s="7" cm="1">
        <f t="array" ref="AO82">IFERROR(SUMPRODUCT((_xlfn.XLOOKUP(EDATE(AO$77,-1),'Recebíveis Atuais - NeoService'!$N$6:$HF$6,'Recebíveis Atuais - NeoService'!$N$9:$HF$9):_xlfn.XLOOKUP(EDATE(AO$77,-1),'Recebíveis Atuais - NeoService'!$N$6:$HF$6,'Recebíveis Atuais - NeoService'!$N$5314:$HF$5314)),N('Recebíveis Atuais - NeoService'!$K$9:$K$5314="Sim"),N('Recebíveis Atuais - NeoService'!$B$9:$B$5314=$B82)),0)*AO$12</f>
        <v>0</v>
      </c>
      <c r="AP82" s="7" cm="1">
        <f t="array" ref="AP82">IFERROR(SUMPRODUCT((_xlfn.XLOOKUP(EDATE(AP$77,-1),'Recebíveis Atuais - NeoService'!$N$6:$HF$6,'Recebíveis Atuais - NeoService'!$N$9:$HF$9):_xlfn.XLOOKUP(EDATE(AP$77,-1),'Recebíveis Atuais - NeoService'!$N$6:$HF$6,'Recebíveis Atuais - NeoService'!$N$5314:$HF$5314)),N('Recebíveis Atuais - NeoService'!$K$9:$K$5314="Sim"),N('Recebíveis Atuais - NeoService'!$B$9:$B$5314=$B82)),0)*AP$12</f>
        <v>0</v>
      </c>
      <c r="AQ82" s="7" cm="1">
        <f t="array" ref="AQ82">IFERROR(SUMPRODUCT((_xlfn.XLOOKUP(EDATE(AQ$77,-1),'Recebíveis Atuais - NeoService'!$N$6:$HF$6,'Recebíveis Atuais - NeoService'!$N$9:$HF$9):_xlfn.XLOOKUP(EDATE(AQ$77,-1),'Recebíveis Atuais - NeoService'!$N$6:$HF$6,'Recebíveis Atuais - NeoService'!$N$5314:$HF$5314)),N('Recebíveis Atuais - NeoService'!$K$9:$K$5314="Sim"),N('Recebíveis Atuais - NeoService'!$B$9:$B$5314=$B82)),0)*AQ$12</f>
        <v>0</v>
      </c>
      <c r="AR82" s="7" cm="1">
        <f t="array" ref="AR82">IFERROR(SUMPRODUCT((_xlfn.XLOOKUP(EDATE(AR$77,-1),'Recebíveis Atuais - NeoService'!$N$6:$HF$6,'Recebíveis Atuais - NeoService'!$N$9:$HF$9):_xlfn.XLOOKUP(EDATE(AR$77,-1),'Recebíveis Atuais - NeoService'!$N$6:$HF$6,'Recebíveis Atuais - NeoService'!$N$5314:$HF$5314)),N('Recebíveis Atuais - NeoService'!$K$9:$K$5314="Sim"),N('Recebíveis Atuais - NeoService'!$B$9:$B$5314=$B82)),0)*AR$12</f>
        <v>0</v>
      </c>
      <c r="AS82" s="7" cm="1">
        <f t="array" ref="AS82">IFERROR(SUMPRODUCT((_xlfn.XLOOKUP(EDATE(AS$77,-1),'Recebíveis Atuais - NeoService'!$N$6:$HF$6,'Recebíveis Atuais - NeoService'!$N$9:$HF$9):_xlfn.XLOOKUP(EDATE(AS$77,-1),'Recebíveis Atuais - NeoService'!$N$6:$HF$6,'Recebíveis Atuais - NeoService'!$N$5314:$HF$5314)),N('Recebíveis Atuais - NeoService'!$K$9:$K$5314="Sim"),N('Recebíveis Atuais - NeoService'!$B$9:$B$5314=$B82)),0)*AS$12</f>
        <v>0</v>
      </c>
      <c r="AT82" s="7" cm="1">
        <f t="array" ref="AT82">IFERROR(SUMPRODUCT((_xlfn.XLOOKUP(EDATE(AT$77,-1),'Recebíveis Atuais - NeoService'!$N$6:$HF$6,'Recebíveis Atuais - NeoService'!$N$9:$HF$9):_xlfn.XLOOKUP(EDATE(AT$77,-1),'Recebíveis Atuais - NeoService'!$N$6:$HF$6,'Recebíveis Atuais - NeoService'!$N$5314:$HF$5314)),N('Recebíveis Atuais - NeoService'!$K$9:$K$5314="Sim"),N('Recebíveis Atuais - NeoService'!$B$9:$B$5314=$B82)),0)*AT$12</f>
        <v>0</v>
      </c>
      <c r="AU82" s="7" cm="1">
        <f t="array" ref="AU82">IFERROR(SUMPRODUCT((_xlfn.XLOOKUP(EDATE(AU$77,-1),'Recebíveis Atuais - NeoService'!$N$6:$HF$6,'Recebíveis Atuais - NeoService'!$N$9:$HF$9):_xlfn.XLOOKUP(EDATE(AU$77,-1),'Recebíveis Atuais - NeoService'!$N$6:$HF$6,'Recebíveis Atuais - NeoService'!$N$5314:$HF$5314)),N('Recebíveis Atuais - NeoService'!$K$9:$K$5314="Sim"),N('Recebíveis Atuais - NeoService'!$B$9:$B$5314=$B82)),0)*AU$12</f>
        <v>0</v>
      </c>
      <c r="AV82" s="7" cm="1">
        <f t="array" ref="AV82">IFERROR(SUMPRODUCT((_xlfn.XLOOKUP(EDATE(AV$77,-1),'Recebíveis Atuais - NeoService'!$N$6:$HF$6,'Recebíveis Atuais - NeoService'!$N$9:$HF$9):_xlfn.XLOOKUP(EDATE(AV$77,-1),'Recebíveis Atuais - NeoService'!$N$6:$HF$6,'Recebíveis Atuais - NeoService'!$N$5314:$HF$5314)),N('Recebíveis Atuais - NeoService'!$K$9:$K$5314="Sim"),N('Recebíveis Atuais - NeoService'!$B$9:$B$5314=$B82)),0)*AV$12</f>
        <v>0</v>
      </c>
      <c r="AW82" s="7" cm="1">
        <f t="array" ref="AW82">IFERROR(SUMPRODUCT((_xlfn.XLOOKUP(EDATE(AW$77,-1),'Recebíveis Atuais - NeoService'!$N$6:$HF$6,'Recebíveis Atuais - NeoService'!$N$9:$HF$9):_xlfn.XLOOKUP(EDATE(AW$77,-1),'Recebíveis Atuais - NeoService'!$N$6:$HF$6,'Recebíveis Atuais - NeoService'!$N$5314:$HF$5314)),N('Recebíveis Atuais - NeoService'!$K$9:$K$5314="Sim"),N('Recebíveis Atuais - NeoService'!$B$9:$B$5314=$B82)),0)*AW$12</f>
        <v>0</v>
      </c>
      <c r="AX82" s="7" cm="1">
        <f t="array" ref="AX82">IFERROR(SUMPRODUCT((_xlfn.XLOOKUP(EDATE(AX$77,-1),'Recebíveis Atuais - NeoService'!$N$6:$HF$6,'Recebíveis Atuais - NeoService'!$N$9:$HF$9):_xlfn.XLOOKUP(EDATE(AX$77,-1),'Recebíveis Atuais - NeoService'!$N$6:$HF$6,'Recebíveis Atuais - NeoService'!$N$5314:$HF$5314)),N('Recebíveis Atuais - NeoService'!$K$9:$K$5314="Sim"),N('Recebíveis Atuais - NeoService'!$B$9:$B$5314=$B82)),0)*AX$12</f>
        <v>0</v>
      </c>
      <c r="AY82" s="7" cm="1">
        <f t="array" ref="AY82">IFERROR(SUMPRODUCT((_xlfn.XLOOKUP(EDATE(AY$77,-1),'Recebíveis Atuais - NeoService'!$N$6:$HF$6,'Recebíveis Atuais - NeoService'!$N$9:$HF$9):_xlfn.XLOOKUP(EDATE(AY$77,-1),'Recebíveis Atuais - NeoService'!$N$6:$HF$6,'Recebíveis Atuais - NeoService'!$N$5314:$HF$5314)),N('Recebíveis Atuais - NeoService'!$K$9:$K$5314="Sim"),N('Recebíveis Atuais - NeoService'!$B$9:$B$5314=$B82)),0)*AY$12</f>
        <v>0</v>
      </c>
      <c r="AZ82" s="7" cm="1">
        <f t="array" ref="AZ82">IFERROR(SUMPRODUCT((_xlfn.XLOOKUP(EDATE(AZ$77,-1),'Recebíveis Atuais - NeoService'!$N$6:$HF$6,'Recebíveis Atuais - NeoService'!$N$9:$HF$9):_xlfn.XLOOKUP(EDATE(AZ$77,-1),'Recebíveis Atuais - NeoService'!$N$6:$HF$6,'Recebíveis Atuais - NeoService'!$N$5314:$HF$5314)),N('Recebíveis Atuais - NeoService'!$K$9:$K$5314="Sim"),N('Recebíveis Atuais - NeoService'!$B$9:$B$5314=$B82)),0)*AZ$12</f>
        <v>0</v>
      </c>
      <c r="BA82" s="7" cm="1">
        <f t="array" ref="BA82">IFERROR(SUMPRODUCT((_xlfn.XLOOKUP(EDATE(BA$77,-1),'Recebíveis Atuais - NeoService'!$N$6:$HF$6,'Recebíveis Atuais - NeoService'!$N$9:$HF$9):_xlfn.XLOOKUP(EDATE(BA$77,-1),'Recebíveis Atuais - NeoService'!$N$6:$HF$6,'Recebíveis Atuais - NeoService'!$N$5314:$HF$5314)),N('Recebíveis Atuais - NeoService'!$K$9:$K$5314="Sim"),N('Recebíveis Atuais - NeoService'!$B$9:$B$5314=$B82)),0)*BA$12</f>
        <v>0</v>
      </c>
      <c r="BB82" s="7" cm="1">
        <f t="array" ref="BB82">IFERROR(SUMPRODUCT((_xlfn.XLOOKUP(EDATE(BB$77,-1),'Recebíveis Atuais - NeoService'!$N$6:$HF$6,'Recebíveis Atuais - NeoService'!$N$9:$HF$9):_xlfn.XLOOKUP(EDATE(BB$77,-1),'Recebíveis Atuais - NeoService'!$N$6:$HF$6,'Recebíveis Atuais - NeoService'!$N$5314:$HF$5314)),N('Recebíveis Atuais - NeoService'!$K$9:$K$5314="Sim"),N('Recebíveis Atuais - NeoService'!$B$9:$B$5314=$B82)),0)*BB$12</f>
        <v>0</v>
      </c>
      <c r="BC82" s="7" cm="1">
        <f t="array" ref="BC82">IFERROR(SUMPRODUCT((_xlfn.XLOOKUP(EDATE(BC$77,-1),'Recebíveis Atuais - NeoService'!$N$6:$HF$6,'Recebíveis Atuais - NeoService'!$N$9:$HF$9):_xlfn.XLOOKUP(EDATE(BC$77,-1),'Recebíveis Atuais - NeoService'!$N$6:$HF$6,'Recebíveis Atuais - NeoService'!$N$5314:$HF$5314)),N('Recebíveis Atuais - NeoService'!$K$9:$K$5314="Sim"),N('Recebíveis Atuais - NeoService'!$B$9:$B$5314=$B82)),0)*BC$12</f>
        <v>0</v>
      </c>
      <c r="BD82" s="7" cm="1">
        <f t="array" ref="BD82">IFERROR(SUMPRODUCT((_xlfn.XLOOKUP(EDATE(BD$77,-1),'Recebíveis Atuais - NeoService'!$N$6:$HF$6,'Recebíveis Atuais - NeoService'!$N$9:$HF$9):_xlfn.XLOOKUP(EDATE(BD$77,-1),'Recebíveis Atuais - NeoService'!$N$6:$HF$6,'Recebíveis Atuais - NeoService'!$N$5314:$HF$5314)),N('Recebíveis Atuais - NeoService'!$K$9:$K$5314="Sim"),N('Recebíveis Atuais - NeoService'!$B$9:$B$5314=$B82)),0)*BD$12</f>
        <v>0</v>
      </c>
      <c r="BE82" s="7" cm="1">
        <f t="array" ref="BE82">IFERROR(SUMPRODUCT((_xlfn.XLOOKUP(EDATE(BE$77,-1),'Recebíveis Atuais - NeoService'!$N$6:$HF$6,'Recebíveis Atuais - NeoService'!$N$9:$HF$9):_xlfn.XLOOKUP(EDATE(BE$77,-1),'Recebíveis Atuais - NeoService'!$N$6:$HF$6,'Recebíveis Atuais - NeoService'!$N$5314:$HF$5314)),N('Recebíveis Atuais - NeoService'!$K$9:$K$5314="Sim"),N('Recebíveis Atuais - NeoService'!$B$9:$B$5314=$B82)),0)*BE$12</f>
        <v>0</v>
      </c>
      <c r="BF82" s="7" cm="1">
        <f t="array" ref="BF82">IFERROR(SUMPRODUCT((_xlfn.XLOOKUP(EDATE(BF$77,-1),'Recebíveis Atuais - NeoService'!$N$6:$HF$6,'Recebíveis Atuais - NeoService'!$N$9:$HF$9):_xlfn.XLOOKUP(EDATE(BF$77,-1),'Recebíveis Atuais - NeoService'!$N$6:$HF$6,'Recebíveis Atuais - NeoService'!$N$5314:$HF$5314)),N('Recebíveis Atuais - NeoService'!$K$9:$K$5314="Sim"),N('Recebíveis Atuais - NeoService'!$B$9:$B$5314=$B82)),0)*BF$12</f>
        <v>0</v>
      </c>
      <c r="BG82" s="7" cm="1">
        <f t="array" ref="BG82">IFERROR(SUMPRODUCT((_xlfn.XLOOKUP(EDATE(BG$77,-1),'Recebíveis Atuais - NeoService'!$N$6:$HF$6,'Recebíveis Atuais - NeoService'!$N$9:$HF$9):_xlfn.XLOOKUP(EDATE(BG$77,-1),'Recebíveis Atuais - NeoService'!$N$6:$HF$6,'Recebíveis Atuais - NeoService'!$N$5314:$HF$5314)),N('Recebíveis Atuais - NeoService'!$K$9:$K$5314="Sim"),N('Recebíveis Atuais - NeoService'!$B$9:$B$5314=$B82)),0)*BG$12</f>
        <v>0</v>
      </c>
      <c r="BH82" s="7" cm="1">
        <f t="array" ref="BH82">IFERROR(SUMPRODUCT((_xlfn.XLOOKUP(EDATE(BH$77,-1),'Recebíveis Atuais - NeoService'!$N$6:$HF$6,'Recebíveis Atuais - NeoService'!$N$9:$HF$9):_xlfn.XLOOKUP(EDATE(BH$77,-1),'Recebíveis Atuais - NeoService'!$N$6:$HF$6,'Recebíveis Atuais - NeoService'!$N$5314:$HF$5314)),N('Recebíveis Atuais - NeoService'!$K$9:$K$5314="Sim"),N('Recebíveis Atuais - NeoService'!$B$9:$B$5314=$B82)),0)*BH$12</f>
        <v>0</v>
      </c>
      <c r="BI82" s="7" cm="1">
        <f t="array" ref="BI82">IFERROR(SUMPRODUCT((_xlfn.XLOOKUP(EDATE(BI$77,-1),'Recebíveis Atuais - NeoService'!$N$6:$HF$6,'Recebíveis Atuais - NeoService'!$N$9:$HF$9):_xlfn.XLOOKUP(EDATE(BI$77,-1),'Recebíveis Atuais - NeoService'!$N$6:$HF$6,'Recebíveis Atuais - NeoService'!$N$5314:$HF$5314)),N('Recebíveis Atuais - NeoService'!$K$9:$K$5314="Sim"),N('Recebíveis Atuais - NeoService'!$B$9:$B$5314=$B82)),0)*BI$12</f>
        <v>0</v>
      </c>
      <c r="BJ82" s="7" cm="1">
        <f t="array" ref="BJ82">IFERROR(SUMPRODUCT((_xlfn.XLOOKUP(EDATE(BJ$77,-1),'Recebíveis Atuais - NeoService'!$N$6:$HF$6,'Recebíveis Atuais - NeoService'!$N$9:$HF$9):_xlfn.XLOOKUP(EDATE(BJ$77,-1),'Recebíveis Atuais - NeoService'!$N$6:$HF$6,'Recebíveis Atuais - NeoService'!$N$5314:$HF$5314)),N('Recebíveis Atuais - NeoService'!$K$9:$K$5314="Sim"),N('Recebíveis Atuais - NeoService'!$B$9:$B$5314=$B82)),0)*BJ$12</f>
        <v>0</v>
      </c>
      <c r="BK82" s="7" cm="1">
        <f t="array" ref="BK82">IFERROR(SUMPRODUCT((_xlfn.XLOOKUP(EDATE(BK$77,-1),'Recebíveis Atuais - NeoService'!$N$6:$HF$6,'Recebíveis Atuais - NeoService'!$N$9:$HF$9):_xlfn.XLOOKUP(EDATE(BK$77,-1),'Recebíveis Atuais - NeoService'!$N$6:$HF$6,'Recebíveis Atuais - NeoService'!$N$5314:$HF$5314)),N('Recebíveis Atuais - NeoService'!$K$9:$K$5314="Sim"),N('Recebíveis Atuais - NeoService'!$B$9:$B$5314=$B82)),0)*BK$12</f>
        <v>0</v>
      </c>
      <c r="BL82" s="7" cm="1">
        <f t="array" ref="BL82">IFERROR(SUMPRODUCT((_xlfn.XLOOKUP(EDATE(BL$77,-1),'Recebíveis Atuais - NeoService'!$N$6:$HF$6,'Recebíveis Atuais - NeoService'!$N$9:$HF$9):_xlfn.XLOOKUP(EDATE(BL$77,-1),'Recebíveis Atuais - NeoService'!$N$6:$HF$6,'Recebíveis Atuais - NeoService'!$N$5314:$HF$5314)),N('Recebíveis Atuais - NeoService'!$K$9:$K$5314="Sim"),N('Recebíveis Atuais - NeoService'!$B$9:$B$5314=$B82)),0)*BL$12</f>
        <v>0</v>
      </c>
      <c r="BM82" s="7" cm="1">
        <f t="array" ref="BM82">IFERROR(SUMPRODUCT((_xlfn.XLOOKUP(EDATE(BM$77,-1),'Recebíveis Atuais - NeoService'!$N$6:$HF$6,'Recebíveis Atuais - NeoService'!$N$9:$HF$9):_xlfn.XLOOKUP(EDATE(BM$77,-1),'Recebíveis Atuais - NeoService'!$N$6:$HF$6,'Recebíveis Atuais - NeoService'!$N$5314:$HF$5314)),N('Recebíveis Atuais - NeoService'!$K$9:$K$5314="Sim"),N('Recebíveis Atuais - NeoService'!$B$9:$B$5314=$B82)),0)*BM$12</f>
        <v>0</v>
      </c>
      <c r="BN82" s="7" cm="1">
        <f t="array" ref="BN82">IFERROR(SUMPRODUCT((_xlfn.XLOOKUP(EDATE(BN$77,-1),'Recebíveis Atuais - NeoService'!$N$6:$HF$6,'Recebíveis Atuais - NeoService'!$N$9:$HF$9):_xlfn.XLOOKUP(EDATE(BN$77,-1),'Recebíveis Atuais - NeoService'!$N$6:$HF$6,'Recebíveis Atuais - NeoService'!$N$5314:$HF$5314)),N('Recebíveis Atuais - NeoService'!$K$9:$K$5314="Sim"),N('Recebíveis Atuais - NeoService'!$B$9:$B$5314=$B82)),0)*BN$12</f>
        <v>0</v>
      </c>
      <c r="BO82" s="7" cm="1">
        <f t="array" ref="BO82">IFERROR(SUMPRODUCT((_xlfn.XLOOKUP(EDATE(BO$77,-1),'Recebíveis Atuais - NeoService'!$N$6:$HF$6,'Recebíveis Atuais - NeoService'!$N$9:$HF$9):_xlfn.XLOOKUP(EDATE(BO$77,-1),'Recebíveis Atuais - NeoService'!$N$6:$HF$6,'Recebíveis Atuais - NeoService'!$N$5314:$HF$5314)),N('Recebíveis Atuais - NeoService'!$K$9:$K$5314="Sim"),N('Recebíveis Atuais - NeoService'!$B$9:$B$5314=$B82)),0)*BO$12</f>
        <v>0</v>
      </c>
      <c r="BP82" s="7" cm="1">
        <f t="array" ref="BP82">IFERROR(SUMPRODUCT((_xlfn.XLOOKUP(EDATE(BP$77,-1),'Recebíveis Atuais - NeoService'!$N$6:$HF$6,'Recebíveis Atuais - NeoService'!$N$9:$HF$9):_xlfn.XLOOKUP(EDATE(BP$77,-1),'Recebíveis Atuais - NeoService'!$N$6:$HF$6,'Recebíveis Atuais - NeoService'!$N$5314:$HF$5314)),N('Recebíveis Atuais - NeoService'!$K$9:$K$5314="Sim"),N('Recebíveis Atuais - NeoService'!$B$9:$B$5314=$B82)),0)*BP$12</f>
        <v>0</v>
      </c>
      <c r="BQ82" s="7" cm="1">
        <f t="array" ref="BQ82">IFERROR(SUMPRODUCT((_xlfn.XLOOKUP(EDATE(BQ$77,-1),'Recebíveis Atuais - NeoService'!$N$6:$HF$6,'Recebíveis Atuais - NeoService'!$N$9:$HF$9):_xlfn.XLOOKUP(EDATE(BQ$77,-1),'Recebíveis Atuais - NeoService'!$N$6:$HF$6,'Recebíveis Atuais - NeoService'!$N$5314:$HF$5314)),N('Recebíveis Atuais - NeoService'!$K$9:$K$5314="Sim"),N('Recebíveis Atuais - NeoService'!$B$9:$B$5314=$B82)),0)*BQ$12</f>
        <v>0</v>
      </c>
      <c r="BR82" s="7" cm="1">
        <f t="array" ref="BR82">IFERROR(SUMPRODUCT((_xlfn.XLOOKUP(EDATE(BR$77,-1),'Recebíveis Atuais - NeoService'!$N$6:$HF$6,'Recebíveis Atuais - NeoService'!$N$9:$HF$9):_xlfn.XLOOKUP(EDATE(BR$77,-1),'Recebíveis Atuais - NeoService'!$N$6:$HF$6,'Recebíveis Atuais - NeoService'!$N$5314:$HF$5314)),N('Recebíveis Atuais - NeoService'!$K$9:$K$5314="Sim"),N('Recebíveis Atuais - NeoService'!$B$9:$B$5314=$B82)),0)*BR$12</f>
        <v>0</v>
      </c>
      <c r="BS82" s="7" cm="1">
        <f t="array" ref="BS82">IFERROR(SUMPRODUCT((_xlfn.XLOOKUP(EDATE(BS$77,-1),'Recebíveis Atuais - NeoService'!$N$6:$HF$6,'Recebíveis Atuais - NeoService'!$N$9:$HF$9):_xlfn.XLOOKUP(EDATE(BS$77,-1),'Recebíveis Atuais - NeoService'!$N$6:$HF$6,'Recebíveis Atuais - NeoService'!$N$5314:$HF$5314)),N('Recebíveis Atuais - NeoService'!$K$9:$K$5314="Sim"),N('Recebíveis Atuais - NeoService'!$B$9:$B$5314=$B82)),0)*BS$12</f>
        <v>0</v>
      </c>
      <c r="BT82" s="7" cm="1">
        <f t="array" ref="BT82">IFERROR(SUMPRODUCT((_xlfn.XLOOKUP(EDATE(BT$77,-1),'Recebíveis Atuais - NeoService'!$N$6:$HF$6,'Recebíveis Atuais - NeoService'!$N$9:$HF$9):_xlfn.XLOOKUP(EDATE(BT$77,-1),'Recebíveis Atuais - NeoService'!$N$6:$HF$6,'Recebíveis Atuais - NeoService'!$N$5314:$HF$5314)),N('Recebíveis Atuais - NeoService'!$K$9:$K$5314="Sim"),N('Recebíveis Atuais - NeoService'!$B$9:$B$5314=$B82)),0)*BT$12</f>
        <v>0</v>
      </c>
      <c r="BU82" s="7" cm="1">
        <f t="array" ref="BU82">IFERROR(SUMPRODUCT((_xlfn.XLOOKUP(EDATE(BU$77,-1),'Recebíveis Atuais - NeoService'!$N$6:$HF$6,'Recebíveis Atuais - NeoService'!$N$9:$HF$9):_xlfn.XLOOKUP(EDATE(BU$77,-1),'Recebíveis Atuais - NeoService'!$N$6:$HF$6,'Recebíveis Atuais - NeoService'!$N$5314:$HF$5314)),N('Recebíveis Atuais - NeoService'!$K$9:$K$5314="Sim"),N('Recebíveis Atuais - NeoService'!$B$9:$B$5314=$B82)),0)*BU$12</f>
        <v>0</v>
      </c>
      <c r="BV82" s="7" cm="1">
        <f t="array" ref="BV82">IFERROR(SUMPRODUCT((_xlfn.XLOOKUP(EDATE(BV$77,-1),'Recebíveis Atuais - NeoService'!$N$6:$HF$6,'Recebíveis Atuais - NeoService'!$N$9:$HF$9):_xlfn.XLOOKUP(EDATE(BV$77,-1),'Recebíveis Atuais - NeoService'!$N$6:$HF$6,'Recebíveis Atuais - NeoService'!$N$5314:$HF$5314)),N('Recebíveis Atuais - NeoService'!$K$9:$K$5314="Sim"),N('Recebíveis Atuais - NeoService'!$B$9:$B$5314=$B82)),0)*BV$12</f>
        <v>0</v>
      </c>
      <c r="BW82" s="7" cm="1">
        <f t="array" ref="BW82">IFERROR(SUMPRODUCT((_xlfn.XLOOKUP(EDATE(BW$77,-1),'Recebíveis Atuais - NeoService'!$N$6:$HF$6,'Recebíveis Atuais - NeoService'!$N$9:$HF$9):_xlfn.XLOOKUP(EDATE(BW$77,-1),'Recebíveis Atuais - NeoService'!$N$6:$HF$6,'Recebíveis Atuais - NeoService'!$N$5314:$HF$5314)),N('Recebíveis Atuais - NeoService'!$K$9:$K$5314="Sim"),N('Recebíveis Atuais - NeoService'!$B$9:$B$5314=$B82)),0)*BW$12</f>
        <v>0</v>
      </c>
      <c r="BX82" s="7" cm="1">
        <f t="array" ref="BX82">IFERROR(SUMPRODUCT((_xlfn.XLOOKUP(EDATE(BX$77,-1),'Recebíveis Atuais - NeoService'!$N$6:$HF$6,'Recebíveis Atuais - NeoService'!$N$9:$HF$9):_xlfn.XLOOKUP(EDATE(BX$77,-1),'Recebíveis Atuais - NeoService'!$N$6:$HF$6,'Recebíveis Atuais - NeoService'!$N$5314:$HF$5314)),N('Recebíveis Atuais - NeoService'!$K$9:$K$5314="Sim"),N('Recebíveis Atuais - NeoService'!$B$9:$B$5314=$B82)),0)*BX$12</f>
        <v>0</v>
      </c>
      <c r="BY82" s="7" cm="1">
        <f t="array" ref="BY82">IFERROR(SUMPRODUCT((_xlfn.XLOOKUP(EDATE(BY$77,-1),'Recebíveis Atuais - NeoService'!$N$6:$HF$6,'Recebíveis Atuais - NeoService'!$N$9:$HF$9):_xlfn.XLOOKUP(EDATE(BY$77,-1),'Recebíveis Atuais - NeoService'!$N$6:$HF$6,'Recebíveis Atuais - NeoService'!$N$5314:$HF$5314)),N('Recebíveis Atuais - NeoService'!$K$9:$K$5314="Sim"),N('Recebíveis Atuais - NeoService'!$B$9:$B$5314=$B82)),0)*BY$12</f>
        <v>0</v>
      </c>
      <c r="BZ82" s="7" cm="1">
        <f t="array" ref="BZ82">IFERROR(SUMPRODUCT((_xlfn.XLOOKUP(EDATE(BZ$77,-1),'Recebíveis Atuais - NeoService'!$N$6:$HF$6,'Recebíveis Atuais - NeoService'!$N$9:$HF$9):_xlfn.XLOOKUP(EDATE(BZ$77,-1),'Recebíveis Atuais - NeoService'!$N$6:$HF$6,'Recebíveis Atuais - NeoService'!$N$5314:$HF$5314)),N('Recebíveis Atuais - NeoService'!$K$9:$K$5314="Sim"),N('Recebíveis Atuais - NeoService'!$B$9:$B$5314=$B82)),0)*BZ$12</f>
        <v>0</v>
      </c>
      <c r="CA82" s="7" cm="1">
        <f t="array" ref="CA82">IFERROR(SUMPRODUCT((_xlfn.XLOOKUP(EDATE(CA$77,-1),'Recebíveis Atuais - NeoService'!$N$6:$HF$6,'Recebíveis Atuais - NeoService'!$N$9:$HF$9):_xlfn.XLOOKUP(EDATE(CA$77,-1),'Recebíveis Atuais - NeoService'!$N$6:$HF$6,'Recebíveis Atuais - NeoService'!$N$5314:$HF$5314)),N('Recebíveis Atuais - NeoService'!$K$9:$K$5314="Sim"),N('Recebíveis Atuais - NeoService'!$B$9:$B$5314=$B82)),0)*CA$12</f>
        <v>0</v>
      </c>
      <c r="CB82" s="7" cm="1">
        <f t="array" ref="CB82">IFERROR(SUMPRODUCT((_xlfn.XLOOKUP(EDATE(CB$77,-1),'Recebíveis Atuais - NeoService'!$N$6:$HF$6,'Recebíveis Atuais - NeoService'!$N$9:$HF$9):_xlfn.XLOOKUP(EDATE(CB$77,-1),'Recebíveis Atuais - NeoService'!$N$6:$HF$6,'Recebíveis Atuais - NeoService'!$N$5314:$HF$5314)),N('Recebíveis Atuais - NeoService'!$K$9:$K$5314="Sim"),N('Recebíveis Atuais - NeoService'!$B$9:$B$5314=$B82)),0)*CB$12</f>
        <v>0</v>
      </c>
      <c r="CC82" s="7" cm="1">
        <f t="array" ref="CC82">IFERROR(SUMPRODUCT((_xlfn.XLOOKUP(EDATE(CC$77,-1),'Recebíveis Atuais - NeoService'!$N$6:$HF$6,'Recebíveis Atuais - NeoService'!$N$9:$HF$9):_xlfn.XLOOKUP(EDATE(CC$77,-1),'Recebíveis Atuais - NeoService'!$N$6:$HF$6,'Recebíveis Atuais - NeoService'!$N$5314:$HF$5314)),N('Recebíveis Atuais - NeoService'!$K$9:$K$5314="Sim"),N('Recebíveis Atuais - NeoService'!$B$9:$B$5314=$B82)),0)*CC$12</f>
        <v>0</v>
      </c>
      <c r="CD82" s="7" cm="1">
        <f t="array" ref="CD82">IFERROR(SUMPRODUCT((_xlfn.XLOOKUP(EDATE(CD$77,-1),'Recebíveis Atuais - NeoService'!$N$6:$HF$6,'Recebíveis Atuais - NeoService'!$N$9:$HF$9):_xlfn.XLOOKUP(EDATE(CD$77,-1),'Recebíveis Atuais - NeoService'!$N$6:$HF$6,'Recebíveis Atuais - NeoService'!$N$5314:$HF$5314)),N('Recebíveis Atuais - NeoService'!$K$9:$K$5314="Sim"),N('Recebíveis Atuais - NeoService'!$B$9:$B$5314=$B82)),0)*CD$12</f>
        <v>0</v>
      </c>
      <c r="CE82" s="7" cm="1">
        <f t="array" ref="CE82">IFERROR(SUMPRODUCT((_xlfn.XLOOKUP(EDATE(CE$77,-1),'Recebíveis Atuais - NeoService'!$N$6:$HF$6,'Recebíveis Atuais - NeoService'!$N$9:$HF$9):_xlfn.XLOOKUP(EDATE(CE$77,-1),'Recebíveis Atuais - NeoService'!$N$6:$HF$6,'Recebíveis Atuais - NeoService'!$N$5314:$HF$5314)),N('Recebíveis Atuais - NeoService'!$K$9:$K$5314="Sim"),N('Recebíveis Atuais - NeoService'!$B$9:$B$5314=$B82)),0)*CE$12</f>
        <v>0</v>
      </c>
      <c r="CF82" s="7" cm="1">
        <f t="array" ref="CF82">IFERROR(SUMPRODUCT((_xlfn.XLOOKUP(EDATE(CF$77,-1),'Recebíveis Atuais - NeoService'!$N$6:$HF$6,'Recebíveis Atuais - NeoService'!$N$9:$HF$9):_xlfn.XLOOKUP(EDATE(CF$77,-1),'Recebíveis Atuais - NeoService'!$N$6:$HF$6,'Recebíveis Atuais - NeoService'!$N$5314:$HF$5314)),N('Recebíveis Atuais - NeoService'!$K$9:$K$5314="Sim"),N('Recebíveis Atuais - NeoService'!$B$9:$B$5314=$B82)),0)*CF$12</f>
        <v>0</v>
      </c>
      <c r="CG82" s="7" cm="1">
        <f t="array" ref="CG82">IFERROR(SUMPRODUCT((_xlfn.XLOOKUP(EDATE(CG$77,-1),'Recebíveis Atuais - NeoService'!$N$6:$HF$6,'Recebíveis Atuais - NeoService'!$N$9:$HF$9):_xlfn.XLOOKUP(EDATE(CG$77,-1),'Recebíveis Atuais - NeoService'!$N$6:$HF$6,'Recebíveis Atuais - NeoService'!$N$5314:$HF$5314)),N('Recebíveis Atuais - NeoService'!$K$9:$K$5314="Sim"),N('Recebíveis Atuais - NeoService'!$B$9:$B$5314=$B82)),0)*CG$12</f>
        <v>0</v>
      </c>
      <c r="CH82" s="7" cm="1">
        <f t="array" ref="CH82">IFERROR(SUMPRODUCT((_xlfn.XLOOKUP(EDATE(CH$77,-1),'Recebíveis Atuais - NeoService'!$N$6:$HF$6,'Recebíveis Atuais - NeoService'!$N$9:$HF$9):_xlfn.XLOOKUP(EDATE(CH$77,-1),'Recebíveis Atuais - NeoService'!$N$6:$HF$6,'Recebíveis Atuais - NeoService'!$N$5314:$HF$5314)),N('Recebíveis Atuais - NeoService'!$K$9:$K$5314="Sim"),N('Recebíveis Atuais - NeoService'!$B$9:$B$5314=$B82)),0)*CH$12</f>
        <v>0</v>
      </c>
      <c r="CI82" s="7" cm="1">
        <f t="array" ref="CI82">IFERROR(SUMPRODUCT((_xlfn.XLOOKUP(EDATE(CI$77,-1),'Recebíveis Atuais - NeoService'!$N$6:$HF$6,'Recebíveis Atuais - NeoService'!$N$9:$HF$9):_xlfn.XLOOKUP(EDATE(CI$77,-1),'Recebíveis Atuais - NeoService'!$N$6:$HF$6,'Recebíveis Atuais - NeoService'!$N$5314:$HF$5314)),N('Recebíveis Atuais - NeoService'!$K$9:$K$5314="Sim"),N('Recebíveis Atuais - NeoService'!$B$9:$B$5314=$B82)),0)*CI$12</f>
        <v>0</v>
      </c>
      <c r="CJ82" s="7" cm="1">
        <f t="array" ref="CJ82">IFERROR(SUMPRODUCT((_xlfn.XLOOKUP(EDATE(CJ$77,-1),'Recebíveis Atuais - NeoService'!$N$6:$HF$6,'Recebíveis Atuais - NeoService'!$N$9:$HF$9):_xlfn.XLOOKUP(EDATE(CJ$77,-1),'Recebíveis Atuais - NeoService'!$N$6:$HF$6,'Recebíveis Atuais - NeoService'!$N$5314:$HF$5314)),N('Recebíveis Atuais - NeoService'!$K$9:$K$5314="Sim"),N('Recebíveis Atuais - NeoService'!$B$9:$B$5314=$B82)),0)*CJ$12</f>
        <v>0</v>
      </c>
      <c r="CK82" s="7" cm="1">
        <f t="array" ref="CK82">IFERROR(SUMPRODUCT((_xlfn.XLOOKUP(EDATE(CK$77,-1),'Recebíveis Atuais - NeoService'!$N$6:$HF$6,'Recebíveis Atuais - NeoService'!$N$9:$HF$9):_xlfn.XLOOKUP(EDATE(CK$77,-1),'Recebíveis Atuais - NeoService'!$N$6:$HF$6,'Recebíveis Atuais - NeoService'!$N$5314:$HF$5314)),N('Recebíveis Atuais - NeoService'!$K$9:$K$5314="Sim"),N('Recebíveis Atuais - NeoService'!$B$9:$B$5314=$B82)),0)*CK$12</f>
        <v>0</v>
      </c>
      <c r="CL82" s="7" cm="1">
        <f t="array" ref="CL82">IFERROR(SUMPRODUCT((_xlfn.XLOOKUP(EDATE(CL$77,-1),'Recebíveis Atuais - NeoService'!$N$6:$HF$6,'Recebíveis Atuais - NeoService'!$N$9:$HF$9):_xlfn.XLOOKUP(EDATE(CL$77,-1),'Recebíveis Atuais - NeoService'!$N$6:$HF$6,'Recebíveis Atuais - NeoService'!$N$5314:$HF$5314)),N('Recebíveis Atuais - NeoService'!$K$9:$K$5314="Sim"),N('Recebíveis Atuais - NeoService'!$B$9:$B$5314=$B82)),0)*CL$12</f>
        <v>0</v>
      </c>
      <c r="CM82" s="7" cm="1">
        <f t="array" ref="CM82">IFERROR(SUMPRODUCT((_xlfn.XLOOKUP(EDATE(CM$77,-1),'Recebíveis Atuais - NeoService'!$N$6:$HF$6,'Recebíveis Atuais - NeoService'!$N$9:$HF$9):_xlfn.XLOOKUP(EDATE(CM$77,-1),'Recebíveis Atuais - NeoService'!$N$6:$HF$6,'Recebíveis Atuais - NeoService'!$N$5314:$HF$5314)),N('Recebíveis Atuais - NeoService'!$K$9:$K$5314="Sim"),N('Recebíveis Atuais - NeoService'!$B$9:$B$5314=$B82)),0)*CM$12</f>
        <v>0</v>
      </c>
      <c r="CN82" s="7" cm="1">
        <f t="array" ref="CN82">IFERROR(SUMPRODUCT((_xlfn.XLOOKUP(EDATE(CN$77,-1),'Recebíveis Atuais - NeoService'!$N$6:$HF$6,'Recebíveis Atuais - NeoService'!$N$9:$HF$9):_xlfn.XLOOKUP(EDATE(CN$77,-1),'Recebíveis Atuais - NeoService'!$N$6:$HF$6,'Recebíveis Atuais - NeoService'!$N$5314:$HF$5314)),N('Recebíveis Atuais - NeoService'!$K$9:$K$5314="Sim"),N('Recebíveis Atuais - NeoService'!$B$9:$B$5314=$B82)),0)*CN$12</f>
        <v>0</v>
      </c>
      <c r="CO82" s="7" cm="1">
        <f t="array" ref="CO82">IFERROR(SUMPRODUCT((_xlfn.XLOOKUP(EDATE(CO$77,-1),'Recebíveis Atuais - NeoService'!$N$6:$HF$6,'Recebíveis Atuais - NeoService'!$N$9:$HF$9):_xlfn.XLOOKUP(EDATE(CO$77,-1),'Recebíveis Atuais - NeoService'!$N$6:$HF$6,'Recebíveis Atuais - NeoService'!$N$5314:$HF$5314)),N('Recebíveis Atuais - NeoService'!$K$9:$K$5314="Sim"),N('Recebíveis Atuais - NeoService'!$B$9:$B$5314=$B82)),0)*CO$12</f>
        <v>0</v>
      </c>
      <c r="CP82" s="7" cm="1">
        <f t="array" ref="CP82">IFERROR(SUMPRODUCT((_xlfn.XLOOKUP(EDATE(CP$77,-1),'Recebíveis Atuais - NeoService'!$N$6:$HF$6,'Recebíveis Atuais - NeoService'!$N$9:$HF$9):_xlfn.XLOOKUP(EDATE(CP$77,-1),'Recebíveis Atuais - NeoService'!$N$6:$HF$6,'Recebíveis Atuais - NeoService'!$N$5314:$HF$5314)),N('Recebíveis Atuais - NeoService'!$K$9:$K$5314="Sim"),N('Recebíveis Atuais - NeoService'!$B$9:$B$5314=$B82)),0)*CP$12</f>
        <v>0</v>
      </c>
      <c r="CQ82" s="7" cm="1">
        <f t="array" ref="CQ82">IFERROR(SUMPRODUCT((_xlfn.XLOOKUP(EDATE(CQ$77,-1),'Recebíveis Atuais - NeoService'!$N$6:$HF$6,'Recebíveis Atuais - NeoService'!$N$9:$HF$9):_xlfn.XLOOKUP(EDATE(CQ$77,-1),'Recebíveis Atuais - NeoService'!$N$6:$HF$6,'Recebíveis Atuais - NeoService'!$N$5314:$HF$5314)),N('Recebíveis Atuais - NeoService'!$K$9:$K$5314="Sim"),N('Recebíveis Atuais - NeoService'!$B$9:$B$5314=$B82)),0)*CQ$12</f>
        <v>0</v>
      </c>
      <c r="CR82" s="7" cm="1">
        <f t="array" ref="CR82">IFERROR(SUMPRODUCT((_xlfn.XLOOKUP(EDATE(CR$77,-1),'Recebíveis Atuais - NeoService'!$N$6:$HF$6,'Recebíveis Atuais - NeoService'!$N$9:$HF$9):_xlfn.XLOOKUP(EDATE(CR$77,-1),'Recebíveis Atuais - NeoService'!$N$6:$HF$6,'Recebíveis Atuais - NeoService'!$N$5314:$HF$5314)),N('Recebíveis Atuais - NeoService'!$K$9:$K$5314="Sim"),N('Recebíveis Atuais - NeoService'!$B$9:$B$5314=$B82)),0)*CR$12</f>
        <v>0</v>
      </c>
      <c r="CS82" s="7" cm="1">
        <f t="array" ref="CS82">IFERROR(SUMPRODUCT((_xlfn.XLOOKUP(EDATE(CS$77,-1),'Recebíveis Atuais - NeoService'!$N$6:$HF$6,'Recebíveis Atuais - NeoService'!$N$9:$HF$9):_xlfn.XLOOKUP(EDATE(CS$77,-1),'Recebíveis Atuais - NeoService'!$N$6:$HF$6,'Recebíveis Atuais - NeoService'!$N$5314:$HF$5314)),N('Recebíveis Atuais - NeoService'!$K$9:$K$5314="Sim"),N('Recebíveis Atuais - NeoService'!$B$9:$B$5314=$B82)),0)*CS$12</f>
        <v>0</v>
      </c>
      <c r="CT82" s="7" cm="1">
        <f t="array" ref="CT82">IFERROR(SUMPRODUCT((_xlfn.XLOOKUP(EDATE(CT$77,-1),'Recebíveis Atuais - NeoService'!$N$6:$HF$6,'Recebíveis Atuais - NeoService'!$N$9:$HF$9):_xlfn.XLOOKUP(EDATE(CT$77,-1),'Recebíveis Atuais - NeoService'!$N$6:$HF$6,'Recebíveis Atuais - NeoService'!$N$5314:$HF$5314)),N('Recebíveis Atuais - NeoService'!$K$9:$K$5314="Sim"),N('Recebíveis Atuais - NeoService'!$B$9:$B$5314=$B82)),0)*CT$12</f>
        <v>0</v>
      </c>
      <c r="CU82" s="7" cm="1">
        <f t="array" ref="CU82">IFERROR(SUMPRODUCT((_xlfn.XLOOKUP(EDATE(CU$77,-1),'Recebíveis Atuais - NeoService'!$N$6:$HF$6,'Recebíveis Atuais - NeoService'!$N$9:$HF$9):_xlfn.XLOOKUP(EDATE(CU$77,-1),'Recebíveis Atuais - NeoService'!$N$6:$HF$6,'Recebíveis Atuais - NeoService'!$N$5314:$HF$5314)),N('Recebíveis Atuais - NeoService'!$K$9:$K$5314="Sim"),N('Recebíveis Atuais - NeoService'!$B$9:$B$5314=$B82)),0)*CU$12</f>
        <v>0</v>
      </c>
      <c r="CV82" s="7" cm="1">
        <f t="array" ref="CV82">IFERROR(SUMPRODUCT((_xlfn.XLOOKUP(EDATE(CV$77,-1),'Recebíveis Atuais - NeoService'!$N$6:$HF$6,'Recebíveis Atuais - NeoService'!$N$9:$HF$9):_xlfn.XLOOKUP(EDATE(CV$77,-1),'Recebíveis Atuais - NeoService'!$N$6:$HF$6,'Recebíveis Atuais - NeoService'!$N$5314:$HF$5314)),N('Recebíveis Atuais - NeoService'!$K$9:$K$5314="Sim"),N('Recebíveis Atuais - NeoService'!$B$9:$B$5314=$B82)),0)*CV$12</f>
        <v>0</v>
      </c>
      <c r="CW82" s="7" cm="1">
        <f t="array" ref="CW82">IFERROR(SUMPRODUCT((_xlfn.XLOOKUP(EDATE(CW$77,-1),'Recebíveis Atuais - NeoService'!$N$6:$HF$6,'Recebíveis Atuais - NeoService'!$N$9:$HF$9):_xlfn.XLOOKUP(EDATE(CW$77,-1),'Recebíveis Atuais - NeoService'!$N$6:$HF$6,'Recebíveis Atuais - NeoService'!$N$5314:$HF$5314)),N('Recebíveis Atuais - NeoService'!$K$9:$K$5314="Sim"),N('Recebíveis Atuais - NeoService'!$B$9:$B$5314=$B82)),0)*CW$12</f>
        <v>0</v>
      </c>
      <c r="CX82" s="7" cm="1">
        <f t="array" ref="CX82">IFERROR(SUMPRODUCT((_xlfn.XLOOKUP(EDATE(CX$77,-1),'Recebíveis Atuais - NeoService'!$N$6:$HF$6,'Recebíveis Atuais - NeoService'!$N$9:$HF$9):_xlfn.XLOOKUP(EDATE(CX$77,-1),'Recebíveis Atuais - NeoService'!$N$6:$HF$6,'Recebíveis Atuais - NeoService'!$N$5314:$HF$5314)),N('Recebíveis Atuais - NeoService'!$K$9:$K$5314="Sim"),N('Recebíveis Atuais - NeoService'!$B$9:$B$5314=$B82)),0)*CX$12</f>
        <v>0</v>
      </c>
      <c r="CY82" s="7" cm="1">
        <f t="array" ref="CY82">IFERROR(SUMPRODUCT((_xlfn.XLOOKUP(EDATE(CY$77,-1),'Recebíveis Atuais - NeoService'!$N$6:$HF$6,'Recebíveis Atuais - NeoService'!$N$9:$HF$9):_xlfn.XLOOKUP(EDATE(CY$77,-1),'Recebíveis Atuais - NeoService'!$N$6:$HF$6,'Recebíveis Atuais - NeoService'!$N$5314:$HF$5314)),N('Recebíveis Atuais - NeoService'!$K$9:$K$5314="Sim"),N('Recebíveis Atuais - NeoService'!$B$9:$B$5314=$B82)),0)*CY$12</f>
        <v>0</v>
      </c>
      <c r="CZ82" s="7" cm="1">
        <f t="array" ref="CZ82">IFERROR(SUMPRODUCT((_xlfn.XLOOKUP(EDATE(CZ$77,-1),'Recebíveis Atuais - NeoService'!$N$6:$HF$6,'Recebíveis Atuais - NeoService'!$N$9:$HF$9):_xlfn.XLOOKUP(EDATE(CZ$77,-1),'Recebíveis Atuais - NeoService'!$N$6:$HF$6,'Recebíveis Atuais - NeoService'!$N$5314:$HF$5314)),N('Recebíveis Atuais - NeoService'!$K$9:$K$5314="Sim"),N('Recebíveis Atuais - NeoService'!$B$9:$B$5314=$B82)),0)*CZ$12</f>
        <v>0</v>
      </c>
      <c r="DA82" s="7" cm="1">
        <f t="array" ref="DA82">IFERROR(SUMPRODUCT((_xlfn.XLOOKUP(EDATE(DA$77,-1),'Recebíveis Atuais - NeoService'!$N$6:$HF$6,'Recebíveis Atuais - NeoService'!$N$9:$HF$9):_xlfn.XLOOKUP(EDATE(DA$77,-1),'Recebíveis Atuais - NeoService'!$N$6:$HF$6,'Recebíveis Atuais - NeoService'!$N$5314:$HF$5314)),N('Recebíveis Atuais - NeoService'!$K$9:$K$5314="Sim"),N('Recebíveis Atuais - NeoService'!$B$9:$B$5314=$B82)),0)*DA$12</f>
        <v>0</v>
      </c>
      <c r="DB82" s="7" cm="1">
        <f t="array" ref="DB82">IFERROR(SUMPRODUCT((_xlfn.XLOOKUP(EDATE(DB$77,-1),'Recebíveis Atuais - NeoService'!$N$6:$HF$6,'Recebíveis Atuais - NeoService'!$N$9:$HF$9):_xlfn.XLOOKUP(EDATE(DB$77,-1),'Recebíveis Atuais - NeoService'!$N$6:$HF$6,'Recebíveis Atuais - NeoService'!$N$5314:$HF$5314)),N('Recebíveis Atuais - NeoService'!$K$9:$K$5314="Sim"),N('Recebíveis Atuais - NeoService'!$B$9:$B$5314=$B82)),0)*DB$12</f>
        <v>0</v>
      </c>
      <c r="DC82" s="7" cm="1">
        <f t="array" ref="DC82">IFERROR(SUMPRODUCT((_xlfn.XLOOKUP(EDATE(DC$77,-1),'Recebíveis Atuais - NeoService'!$N$6:$HF$6,'Recebíveis Atuais - NeoService'!$N$9:$HF$9):_xlfn.XLOOKUP(EDATE(DC$77,-1),'Recebíveis Atuais - NeoService'!$N$6:$HF$6,'Recebíveis Atuais - NeoService'!$N$5314:$HF$5314)),N('Recebíveis Atuais - NeoService'!$K$9:$K$5314="Sim"),N('Recebíveis Atuais - NeoService'!$B$9:$B$5314=$B82)),0)*DC$12</f>
        <v>0</v>
      </c>
      <c r="DD82" s="7" cm="1">
        <f t="array" ref="DD82">IFERROR(SUMPRODUCT((_xlfn.XLOOKUP(EDATE(DD$77,-1),'Recebíveis Atuais - NeoService'!$N$6:$HF$6,'Recebíveis Atuais - NeoService'!$N$9:$HF$9):_xlfn.XLOOKUP(EDATE(DD$77,-1),'Recebíveis Atuais - NeoService'!$N$6:$HF$6,'Recebíveis Atuais - NeoService'!$N$5314:$HF$5314)),N('Recebíveis Atuais - NeoService'!$K$9:$K$5314="Sim"),N('Recebíveis Atuais - NeoService'!$B$9:$B$5314=$B82)),0)*DD$12</f>
        <v>0</v>
      </c>
      <c r="DE82" s="7" cm="1">
        <f t="array" ref="DE82">IFERROR(SUMPRODUCT((_xlfn.XLOOKUP(EDATE(DE$77,-1),'Recebíveis Atuais - NeoService'!$N$6:$HF$6,'Recebíveis Atuais - NeoService'!$N$9:$HF$9):_xlfn.XLOOKUP(EDATE(DE$77,-1),'Recebíveis Atuais - NeoService'!$N$6:$HF$6,'Recebíveis Atuais - NeoService'!$N$5314:$HF$5314)),N('Recebíveis Atuais - NeoService'!$K$9:$K$5314="Sim"),N('Recebíveis Atuais - NeoService'!$B$9:$B$5314=$B82)),0)*DE$12</f>
        <v>0</v>
      </c>
      <c r="DF82" s="7" cm="1">
        <f t="array" ref="DF82">IFERROR(SUMPRODUCT((_xlfn.XLOOKUP(EDATE(DF$77,-1),'Recebíveis Atuais - NeoService'!$N$6:$HF$6,'Recebíveis Atuais - NeoService'!$N$9:$HF$9):_xlfn.XLOOKUP(EDATE(DF$77,-1),'Recebíveis Atuais - NeoService'!$N$6:$HF$6,'Recebíveis Atuais - NeoService'!$N$5314:$HF$5314)),N('Recebíveis Atuais - NeoService'!$K$9:$K$5314="Sim"),N('Recebíveis Atuais - NeoService'!$B$9:$B$5314=$B82)),0)*DF$12</f>
        <v>0</v>
      </c>
      <c r="DG82" s="7" cm="1">
        <f t="array" ref="DG82">IFERROR(SUMPRODUCT((_xlfn.XLOOKUP(EDATE(DG$77,-1),'Recebíveis Atuais - NeoService'!$N$6:$HF$6,'Recebíveis Atuais - NeoService'!$N$9:$HF$9):_xlfn.XLOOKUP(EDATE(DG$77,-1),'Recebíveis Atuais - NeoService'!$N$6:$HF$6,'Recebíveis Atuais - NeoService'!$N$5314:$HF$5314)),N('Recebíveis Atuais - NeoService'!$K$9:$K$5314="Sim"),N('Recebíveis Atuais - NeoService'!$B$9:$B$5314=$B82)),0)*DG$12</f>
        <v>0</v>
      </c>
      <c r="DH82" s="7" cm="1">
        <f t="array" ref="DH82">IFERROR(SUMPRODUCT((_xlfn.XLOOKUP(EDATE(DH$77,-1),'Recebíveis Atuais - NeoService'!$N$6:$HF$6,'Recebíveis Atuais - NeoService'!$N$9:$HF$9):_xlfn.XLOOKUP(EDATE(DH$77,-1),'Recebíveis Atuais - NeoService'!$N$6:$HF$6,'Recebíveis Atuais - NeoService'!$N$5314:$HF$5314)),N('Recebíveis Atuais - NeoService'!$K$9:$K$5314="Sim"),N('Recebíveis Atuais - NeoService'!$B$9:$B$5314=$B82)),0)*DH$12</f>
        <v>0</v>
      </c>
      <c r="DI82" s="7" cm="1">
        <f t="array" ref="DI82">IFERROR(SUMPRODUCT((_xlfn.XLOOKUP(EDATE(DI$77,-1),'Recebíveis Atuais - NeoService'!$N$6:$HF$6,'Recebíveis Atuais - NeoService'!$N$9:$HF$9):_xlfn.XLOOKUP(EDATE(DI$77,-1),'Recebíveis Atuais - NeoService'!$N$6:$HF$6,'Recebíveis Atuais - NeoService'!$N$5314:$HF$5314)),N('Recebíveis Atuais - NeoService'!$K$9:$K$5314="Sim"),N('Recebíveis Atuais - NeoService'!$B$9:$B$5314=$B82)),0)*DI$12</f>
        <v>0</v>
      </c>
      <c r="DJ82" s="7" cm="1">
        <f t="array" ref="DJ82">IFERROR(SUMPRODUCT((_xlfn.XLOOKUP(EDATE(DJ$77,-1),'Recebíveis Atuais - NeoService'!$N$6:$HF$6,'Recebíveis Atuais - NeoService'!$N$9:$HF$9):_xlfn.XLOOKUP(EDATE(DJ$77,-1),'Recebíveis Atuais - NeoService'!$N$6:$HF$6,'Recebíveis Atuais - NeoService'!$N$5314:$HF$5314)),N('Recebíveis Atuais - NeoService'!$K$9:$K$5314="Sim"),N('Recebíveis Atuais - NeoService'!$B$9:$B$5314=$B82)),0)*DJ$12</f>
        <v>0</v>
      </c>
      <c r="DK82" s="7" cm="1">
        <f t="array" ref="DK82">IFERROR(SUMPRODUCT((_xlfn.XLOOKUP(EDATE(DK$77,-1),'Recebíveis Atuais - NeoService'!$N$6:$HF$6,'Recebíveis Atuais - NeoService'!$N$9:$HF$9):_xlfn.XLOOKUP(EDATE(DK$77,-1),'Recebíveis Atuais - NeoService'!$N$6:$HF$6,'Recebíveis Atuais - NeoService'!$N$5314:$HF$5314)),N('Recebíveis Atuais - NeoService'!$K$9:$K$5314="Sim"),N('Recebíveis Atuais - NeoService'!$B$9:$B$5314=$B82)),0)*DK$12</f>
        <v>0</v>
      </c>
      <c r="DL82" s="7" cm="1">
        <f t="array" ref="DL82">IFERROR(SUMPRODUCT((_xlfn.XLOOKUP(EDATE(DL$77,-1),'Recebíveis Atuais - NeoService'!$N$6:$HF$6,'Recebíveis Atuais - NeoService'!$N$9:$HF$9):_xlfn.XLOOKUP(EDATE(DL$77,-1),'Recebíveis Atuais - NeoService'!$N$6:$HF$6,'Recebíveis Atuais - NeoService'!$N$5314:$HF$5314)),N('Recebíveis Atuais - NeoService'!$K$9:$K$5314="Sim"),N('Recebíveis Atuais - NeoService'!$B$9:$B$5314=$B82)),0)*DL$12</f>
        <v>0</v>
      </c>
      <c r="DM82" s="7" cm="1">
        <f t="array" ref="DM82">IFERROR(SUMPRODUCT((_xlfn.XLOOKUP(EDATE(DM$77,-1),'Recebíveis Atuais - NeoService'!$N$6:$HF$6,'Recebíveis Atuais - NeoService'!$N$9:$HF$9):_xlfn.XLOOKUP(EDATE(DM$77,-1),'Recebíveis Atuais - NeoService'!$N$6:$HF$6,'Recebíveis Atuais - NeoService'!$N$5314:$HF$5314)),N('Recebíveis Atuais - NeoService'!$K$9:$K$5314="Sim"),N('Recebíveis Atuais - NeoService'!$B$9:$B$5314=$B82)),0)*DM$12</f>
        <v>0</v>
      </c>
      <c r="DN82" s="7" cm="1">
        <f t="array" ref="DN82">IFERROR(SUMPRODUCT((_xlfn.XLOOKUP(EDATE(DN$77,-1),'Recebíveis Atuais - NeoService'!$N$6:$HF$6,'Recebíveis Atuais - NeoService'!$N$9:$HF$9):_xlfn.XLOOKUP(EDATE(DN$77,-1),'Recebíveis Atuais - NeoService'!$N$6:$HF$6,'Recebíveis Atuais - NeoService'!$N$5314:$HF$5314)),N('Recebíveis Atuais - NeoService'!$K$9:$K$5314="Sim"),N('Recebíveis Atuais - NeoService'!$B$9:$B$5314=$B82)),0)*DN$12</f>
        <v>0</v>
      </c>
      <c r="DO82" s="7" cm="1">
        <f t="array" ref="DO82">IFERROR(SUMPRODUCT((_xlfn.XLOOKUP(EDATE(DO$77,-1),'Recebíveis Atuais - NeoService'!$N$6:$HF$6,'Recebíveis Atuais - NeoService'!$N$9:$HF$9):_xlfn.XLOOKUP(EDATE(DO$77,-1),'Recebíveis Atuais - NeoService'!$N$6:$HF$6,'Recebíveis Atuais - NeoService'!$N$5314:$HF$5314)),N('Recebíveis Atuais - NeoService'!$K$9:$K$5314="Sim"),N('Recebíveis Atuais - NeoService'!$B$9:$B$5314=$B82)),0)*DO$12</f>
        <v>0</v>
      </c>
      <c r="DP82" s="7" cm="1">
        <f t="array" ref="DP82">IFERROR(SUMPRODUCT((_xlfn.XLOOKUP(EDATE(DP$77,-1),'Recebíveis Atuais - NeoService'!$N$6:$HF$6,'Recebíveis Atuais - NeoService'!$N$9:$HF$9):_xlfn.XLOOKUP(EDATE(DP$77,-1),'Recebíveis Atuais - NeoService'!$N$6:$HF$6,'Recebíveis Atuais - NeoService'!$N$5314:$HF$5314)),N('Recebíveis Atuais - NeoService'!$K$9:$K$5314="Sim"),N('Recebíveis Atuais - NeoService'!$B$9:$B$5314=$B82)),0)*DP$12</f>
        <v>0</v>
      </c>
      <c r="DQ82" s="7" cm="1">
        <f t="array" ref="DQ82">IFERROR(SUMPRODUCT((_xlfn.XLOOKUP(EDATE(DQ$77,-1),'Recebíveis Atuais - NeoService'!$N$6:$HF$6,'Recebíveis Atuais - NeoService'!$N$9:$HF$9):_xlfn.XLOOKUP(EDATE(DQ$77,-1),'Recebíveis Atuais - NeoService'!$N$6:$HF$6,'Recebíveis Atuais - NeoService'!$N$5314:$HF$5314)),N('Recebíveis Atuais - NeoService'!$K$9:$K$5314="Sim"),N('Recebíveis Atuais - NeoService'!$B$9:$B$5314=$B82)),0)*DQ$12</f>
        <v>0</v>
      </c>
      <c r="DR82" s="7" cm="1">
        <f t="array" ref="DR82">IFERROR(SUMPRODUCT((_xlfn.XLOOKUP(EDATE(DR$77,-1),'Recebíveis Atuais - NeoService'!$N$6:$HF$6,'Recebíveis Atuais - NeoService'!$N$9:$HF$9):_xlfn.XLOOKUP(EDATE(DR$77,-1),'Recebíveis Atuais - NeoService'!$N$6:$HF$6,'Recebíveis Atuais - NeoService'!$N$5314:$HF$5314)),N('Recebíveis Atuais - NeoService'!$K$9:$K$5314="Sim"),N('Recebíveis Atuais - NeoService'!$B$9:$B$5314=$B82)),0)*DR$12</f>
        <v>0</v>
      </c>
      <c r="DS82" s="7" cm="1">
        <f t="array" ref="DS82">IFERROR(SUMPRODUCT((_xlfn.XLOOKUP(EDATE(DS$77,-1),'Recebíveis Atuais - NeoService'!$N$6:$HF$6,'Recebíveis Atuais - NeoService'!$N$9:$HF$9):_xlfn.XLOOKUP(EDATE(DS$77,-1),'Recebíveis Atuais - NeoService'!$N$6:$HF$6,'Recebíveis Atuais - NeoService'!$N$5314:$HF$5314)),N('Recebíveis Atuais - NeoService'!$K$9:$K$5314="Sim"),N('Recebíveis Atuais - NeoService'!$B$9:$B$5314=$B82)),0)*DS$12</f>
        <v>0</v>
      </c>
      <c r="DT82" s="7" cm="1">
        <f t="array" ref="DT82">IFERROR(SUMPRODUCT((_xlfn.XLOOKUP(EDATE(DT$77,-1),'Recebíveis Atuais - NeoService'!$N$6:$HF$6,'Recebíveis Atuais - NeoService'!$N$9:$HF$9):_xlfn.XLOOKUP(EDATE(DT$77,-1),'Recebíveis Atuais - NeoService'!$N$6:$HF$6,'Recebíveis Atuais - NeoService'!$N$5314:$HF$5314)),N('Recebíveis Atuais - NeoService'!$K$9:$K$5314="Sim"),N('Recebíveis Atuais - NeoService'!$B$9:$B$5314=$B82)),0)*DT$12</f>
        <v>0</v>
      </c>
      <c r="DU82" s="7" cm="1">
        <f t="array" ref="DU82">IFERROR(SUMPRODUCT((_xlfn.XLOOKUP(EDATE(DU$77,-1),'Recebíveis Atuais - NeoService'!$N$6:$HF$6,'Recebíveis Atuais - NeoService'!$N$9:$HF$9):_xlfn.XLOOKUP(EDATE(DU$77,-1),'Recebíveis Atuais - NeoService'!$N$6:$HF$6,'Recebíveis Atuais - NeoService'!$N$5314:$HF$5314)),N('Recebíveis Atuais - NeoService'!$K$9:$K$5314="Sim"),N('Recebíveis Atuais - NeoService'!$B$9:$B$5314=$B82)),0)*DU$12</f>
        <v>0</v>
      </c>
      <c r="DV82" s="7" cm="1">
        <f t="array" ref="DV82">IFERROR(SUMPRODUCT((_xlfn.XLOOKUP(EDATE(DV$77,-1),'Recebíveis Atuais - NeoService'!$N$6:$HF$6,'Recebíveis Atuais - NeoService'!$N$9:$HF$9):_xlfn.XLOOKUP(EDATE(DV$77,-1),'Recebíveis Atuais - NeoService'!$N$6:$HF$6,'Recebíveis Atuais - NeoService'!$N$5314:$HF$5314)),N('Recebíveis Atuais - NeoService'!$K$9:$K$5314="Sim"),N('Recebíveis Atuais - NeoService'!$B$9:$B$5314=$B82)),0)*DV$12</f>
        <v>0</v>
      </c>
    </row>
    <row r="83" spans="2:126" ht="14.45" hidden="1" customHeight="1" outlineLevel="2" x14ac:dyDescent="0.25">
      <c r="B83" s="22" t="s">
        <v>19</v>
      </c>
      <c r="C83" s="117">
        <f>SUM(C78:C82)</f>
        <v>671262.22999999986</v>
      </c>
      <c r="D83" s="117"/>
      <c r="E83" s="117">
        <f>SUM(E78:E82)</f>
        <v>420733.62190380343</v>
      </c>
      <c r="F83" s="117"/>
      <c r="G83" s="23">
        <f t="shared" ref="G83:AL83" si="65">SUM(G78:G82)</f>
        <v>5271.34</v>
      </c>
      <c r="H83" s="23">
        <f t="shared" si="65"/>
        <v>7779.1</v>
      </c>
      <c r="I83" s="23">
        <f t="shared" si="65"/>
        <v>5271.34</v>
      </c>
      <c r="J83" s="23">
        <f t="shared" si="65"/>
        <v>5271.34</v>
      </c>
      <c r="K83" s="23">
        <f t="shared" si="65"/>
        <v>5271.34</v>
      </c>
      <c r="L83" s="23">
        <f t="shared" si="65"/>
        <v>4959.68</v>
      </c>
      <c r="M83" s="23">
        <f t="shared" si="65"/>
        <v>7467.4400000000005</v>
      </c>
      <c r="N83" s="23">
        <f t="shared" si="65"/>
        <v>30290.78</v>
      </c>
      <c r="O83" s="23">
        <f t="shared" si="65"/>
        <v>4995.18</v>
      </c>
      <c r="P83" s="23">
        <f t="shared" si="65"/>
        <v>4995.18</v>
      </c>
      <c r="Q83" s="23">
        <f t="shared" si="65"/>
        <v>4995.18</v>
      </c>
      <c r="R83" s="23">
        <f t="shared" si="65"/>
        <v>7502.9400000000005</v>
      </c>
      <c r="S83" s="23">
        <f t="shared" si="65"/>
        <v>4995.18</v>
      </c>
      <c r="T83" s="23">
        <f t="shared" si="65"/>
        <v>4995.18</v>
      </c>
      <c r="U83" s="23">
        <f t="shared" si="65"/>
        <v>4995.18</v>
      </c>
      <c r="V83" s="23">
        <f t="shared" si="65"/>
        <v>4995.18</v>
      </c>
      <c r="W83" s="23">
        <f t="shared" si="65"/>
        <v>7502.9400000000005</v>
      </c>
      <c r="X83" s="23">
        <f t="shared" si="65"/>
        <v>4995.18</v>
      </c>
      <c r="Y83" s="23">
        <f t="shared" si="65"/>
        <v>4995.18</v>
      </c>
      <c r="Z83" s="23">
        <f t="shared" si="65"/>
        <v>30326.28</v>
      </c>
      <c r="AA83" s="23">
        <f t="shared" si="65"/>
        <v>5032.29</v>
      </c>
      <c r="AB83" s="23">
        <f t="shared" si="65"/>
        <v>7540.05</v>
      </c>
      <c r="AC83" s="23">
        <f t="shared" si="65"/>
        <v>5032.29</v>
      </c>
      <c r="AD83" s="23">
        <f t="shared" si="65"/>
        <v>5032.29</v>
      </c>
      <c r="AE83" s="23">
        <f t="shared" si="65"/>
        <v>5032.29</v>
      </c>
      <c r="AF83" s="23">
        <f t="shared" si="65"/>
        <v>5032.29</v>
      </c>
      <c r="AG83" s="23">
        <f t="shared" si="65"/>
        <v>7540.05</v>
      </c>
      <c r="AH83" s="23">
        <f t="shared" si="65"/>
        <v>5032.29</v>
      </c>
      <c r="AI83" s="23">
        <f t="shared" si="65"/>
        <v>5032.29</v>
      </c>
      <c r="AJ83" s="23">
        <f t="shared" si="65"/>
        <v>5032.29</v>
      </c>
      <c r="AK83" s="23">
        <f t="shared" si="65"/>
        <v>5032.29</v>
      </c>
      <c r="AL83" s="23">
        <f t="shared" si="65"/>
        <v>32871.15</v>
      </c>
      <c r="AM83" s="23">
        <f t="shared" ref="AM83:BR83" si="66">SUM(AM78:AM82)</f>
        <v>5074.1000000000004</v>
      </c>
      <c r="AN83" s="23">
        <f t="shared" si="66"/>
        <v>5074.1000000000004</v>
      </c>
      <c r="AO83" s="23">
        <f t="shared" si="66"/>
        <v>5074.1000000000004</v>
      </c>
      <c r="AP83" s="23">
        <f t="shared" si="66"/>
        <v>5074.1000000000004</v>
      </c>
      <c r="AQ83" s="23">
        <f t="shared" si="66"/>
        <v>7581.8600000000006</v>
      </c>
      <c r="AR83" s="23">
        <f t="shared" si="66"/>
        <v>5074.1000000000004</v>
      </c>
      <c r="AS83" s="23">
        <f t="shared" si="66"/>
        <v>5074.1000000000004</v>
      </c>
      <c r="AT83" s="23">
        <f t="shared" si="66"/>
        <v>5074.1000000000004</v>
      </c>
      <c r="AU83" s="23">
        <f t="shared" si="66"/>
        <v>5074.1000000000004</v>
      </c>
      <c r="AV83" s="23">
        <f t="shared" si="66"/>
        <v>7581.8600000000006</v>
      </c>
      <c r="AW83" s="23">
        <f t="shared" si="66"/>
        <v>2983.23</v>
      </c>
      <c r="AX83" s="23">
        <f t="shared" si="66"/>
        <v>28314.33</v>
      </c>
      <c r="AY83" s="23">
        <f t="shared" si="66"/>
        <v>3030.35</v>
      </c>
      <c r="AZ83" s="23">
        <f t="shared" si="66"/>
        <v>3030.35</v>
      </c>
      <c r="BA83" s="23">
        <f t="shared" si="66"/>
        <v>3030.35</v>
      </c>
      <c r="BB83" s="23">
        <f t="shared" si="66"/>
        <v>3030.35</v>
      </c>
      <c r="BC83" s="23">
        <f t="shared" si="66"/>
        <v>3030.35</v>
      </c>
      <c r="BD83" s="23">
        <f t="shared" si="66"/>
        <v>3030.35</v>
      </c>
      <c r="BE83" s="23">
        <f t="shared" si="66"/>
        <v>3030.35</v>
      </c>
      <c r="BF83" s="23">
        <f t="shared" si="66"/>
        <v>2709.99</v>
      </c>
      <c r="BG83" s="23">
        <f t="shared" si="66"/>
        <v>2709.99</v>
      </c>
      <c r="BH83" s="23">
        <f t="shared" si="66"/>
        <v>2709.99</v>
      </c>
      <c r="BI83" s="23">
        <f t="shared" si="66"/>
        <v>2709.99</v>
      </c>
      <c r="BJ83" s="23">
        <f t="shared" si="66"/>
        <v>28041.09</v>
      </c>
      <c r="BK83" s="23">
        <f t="shared" si="66"/>
        <v>2763.09</v>
      </c>
      <c r="BL83" s="23">
        <f t="shared" si="66"/>
        <v>2763.09</v>
      </c>
      <c r="BM83" s="23">
        <f t="shared" si="66"/>
        <v>2763.09</v>
      </c>
      <c r="BN83" s="23">
        <f t="shared" si="66"/>
        <v>2763.09</v>
      </c>
      <c r="BO83" s="23">
        <f t="shared" si="66"/>
        <v>2763.09</v>
      </c>
      <c r="BP83" s="23">
        <f t="shared" si="66"/>
        <v>2763.09</v>
      </c>
      <c r="BQ83" s="23">
        <f t="shared" si="66"/>
        <v>2763.09</v>
      </c>
      <c r="BR83" s="23">
        <f t="shared" si="66"/>
        <v>2763.09</v>
      </c>
      <c r="BS83" s="23">
        <f t="shared" ref="BS83:CX83" si="67">SUM(BS78:BS82)</f>
        <v>2763.09</v>
      </c>
      <c r="BT83" s="23">
        <f t="shared" si="67"/>
        <v>2763.09</v>
      </c>
      <c r="BU83" s="23">
        <f t="shared" si="67"/>
        <v>2763.09</v>
      </c>
      <c r="BV83" s="23">
        <f t="shared" si="67"/>
        <v>28094.190000000002</v>
      </c>
      <c r="BW83" s="23">
        <f t="shared" si="67"/>
        <v>2822.91</v>
      </c>
      <c r="BX83" s="23">
        <f t="shared" si="67"/>
        <v>2822.91</v>
      </c>
      <c r="BY83" s="23">
        <f t="shared" si="67"/>
        <v>2822.91</v>
      </c>
      <c r="BZ83" s="23">
        <f t="shared" si="67"/>
        <v>2822.91</v>
      </c>
      <c r="CA83" s="23">
        <f t="shared" si="67"/>
        <v>2822.91</v>
      </c>
      <c r="CB83" s="23">
        <f t="shared" si="67"/>
        <v>2822.91</v>
      </c>
      <c r="CC83" s="23">
        <f t="shared" si="67"/>
        <v>2822.91</v>
      </c>
      <c r="CD83" s="23">
        <f t="shared" si="67"/>
        <v>2822.91</v>
      </c>
      <c r="CE83" s="23">
        <f t="shared" si="67"/>
        <v>2822.91</v>
      </c>
      <c r="CF83" s="23">
        <f t="shared" si="67"/>
        <v>2822.91</v>
      </c>
      <c r="CG83" s="23">
        <f t="shared" si="67"/>
        <v>2822.91</v>
      </c>
      <c r="CH83" s="23">
        <f t="shared" si="67"/>
        <v>28154.010000000002</v>
      </c>
      <c r="CI83" s="23">
        <f t="shared" si="67"/>
        <v>2890.33</v>
      </c>
      <c r="CJ83" s="23">
        <f t="shared" si="67"/>
        <v>2890.33</v>
      </c>
      <c r="CK83" s="23">
        <f t="shared" si="67"/>
        <v>2890.33</v>
      </c>
      <c r="CL83" s="23">
        <f t="shared" si="67"/>
        <v>2890.33</v>
      </c>
      <c r="CM83" s="23">
        <f t="shared" si="67"/>
        <v>2890.33</v>
      </c>
      <c r="CN83" s="23">
        <f t="shared" si="67"/>
        <v>2890.33</v>
      </c>
      <c r="CO83" s="23">
        <f t="shared" si="67"/>
        <v>2890.33</v>
      </c>
      <c r="CP83" s="23">
        <f t="shared" si="67"/>
        <v>2890.33</v>
      </c>
      <c r="CQ83" s="23">
        <f t="shared" si="67"/>
        <v>2890.33</v>
      </c>
      <c r="CR83" s="23">
        <f t="shared" si="67"/>
        <v>2890.33</v>
      </c>
      <c r="CS83" s="23">
        <f t="shared" si="67"/>
        <v>2890.33</v>
      </c>
      <c r="CT83" s="23">
        <f t="shared" si="67"/>
        <v>28221.43</v>
      </c>
      <c r="CU83" s="23">
        <f t="shared" si="67"/>
        <v>2966.3</v>
      </c>
      <c r="CV83" s="23">
        <f t="shared" si="67"/>
        <v>2966.3</v>
      </c>
      <c r="CW83" s="23">
        <f t="shared" si="67"/>
        <v>2966.3</v>
      </c>
      <c r="CX83" s="23">
        <f t="shared" si="67"/>
        <v>2966.3</v>
      </c>
      <c r="CY83" s="23">
        <f t="shared" ref="CY83:DV83" si="68">SUM(CY78:CY82)</f>
        <v>2966.3</v>
      </c>
      <c r="CZ83" s="23">
        <f t="shared" si="68"/>
        <v>2966.3</v>
      </c>
      <c r="DA83" s="23">
        <f t="shared" si="68"/>
        <v>2966.3</v>
      </c>
      <c r="DB83" s="23">
        <f t="shared" si="68"/>
        <v>2966.3</v>
      </c>
      <c r="DC83" s="23">
        <f t="shared" si="68"/>
        <v>2966.3</v>
      </c>
      <c r="DD83" s="23">
        <f t="shared" si="68"/>
        <v>2966.3</v>
      </c>
      <c r="DE83" s="23">
        <f t="shared" si="68"/>
        <v>2966.3</v>
      </c>
      <c r="DF83" s="23">
        <f t="shared" si="68"/>
        <v>27804.63</v>
      </c>
      <c r="DG83" s="23">
        <f t="shared" si="68"/>
        <v>2127.0699999999997</v>
      </c>
      <c r="DH83" s="23">
        <f t="shared" si="68"/>
        <v>2127.0699999999997</v>
      </c>
      <c r="DI83" s="23">
        <f t="shared" si="68"/>
        <v>2127.0699999999997</v>
      </c>
      <c r="DJ83" s="23">
        <f t="shared" si="68"/>
        <v>2127.0699999999997</v>
      </c>
      <c r="DK83" s="23">
        <f t="shared" si="68"/>
        <v>2127.0699999999997</v>
      </c>
      <c r="DL83" s="23">
        <f t="shared" si="68"/>
        <v>1585.83</v>
      </c>
      <c r="DM83" s="23">
        <f t="shared" si="68"/>
        <v>1585.83</v>
      </c>
      <c r="DN83" s="23">
        <f t="shared" si="68"/>
        <v>1585.83</v>
      </c>
      <c r="DO83" s="23">
        <f t="shared" si="68"/>
        <v>1585.83</v>
      </c>
      <c r="DP83" s="23">
        <f t="shared" si="68"/>
        <v>1585.83</v>
      </c>
      <c r="DQ83" s="23">
        <f t="shared" si="68"/>
        <v>1585.83</v>
      </c>
      <c r="DR83" s="23">
        <f t="shared" si="68"/>
        <v>3978.9700000000003</v>
      </c>
      <c r="DS83" s="23">
        <f t="shared" si="68"/>
        <v>1682.29</v>
      </c>
      <c r="DT83" s="23">
        <f t="shared" si="68"/>
        <v>1682.29</v>
      </c>
      <c r="DU83" s="23">
        <f t="shared" si="68"/>
        <v>1682.29</v>
      </c>
      <c r="DV83" s="23">
        <f t="shared" si="68"/>
        <v>1682.29</v>
      </c>
    </row>
    <row r="84" spans="2:126" ht="14.45" hidden="1" customHeight="1" outlineLevel="2" x14ac:dyDescent="0.2">
      <c r="B84" s="31"/>
      <c r="C84" s="31"/>
      <c r="D84" s="31"/>
      <c r="E84" s="31"/>
      <c r="F84" s="31"/>
      <c r="G84" s="31"/>
      <c r="H84" s="31"/>
      <c r="I84" s="33"/>
      <c r="J84" s="34"/>
      <c r="K84" s="35"/>
      <c r="L84" s="36"/>
    </row>
    <row r="85" spans="2:126" ht="14.45" hidden="1" customHeight="1" outlineLevel="2" x14ac:dyDescent="0.2">
      <c r="B85" s="31"/>
      <c r="C85" s="31"/>
      <c r="D85" s="31"/>
      <c r="E85" s="37"/>
      <c r="F85" s="38" t="s">
        <v>3</v>
      </c>
      <c r="G85" s="39">
        <f t="shared" ref="G85:AL85" si="69">IFERROR(G83/(G83+G31),"")</f>
        <v>1.0756360479097511E-2</v>
      </c>
      <c r="H85" s="39">
        <f t="shared" si="69"/>
        <v>1.5391559281632E-2</v>
      </c>
      <c r="I85" s="39">
        <f t="shared" si="69"/>
        <v>1.0413141560303972E-2</v>
      </c>
      <c r="J85" s="39">
        <f t="shared" si="69"/>
        <v>1.0707036870495377E-2</v>
      </c>
      <c r="K85" s="39">
        <f t="shared" si="69"/>
        <v>1.0883590177890935E-2</v>
      </c>
      <c r="L85" s="39">
        <f t="shared" si="69"/>
        <v>1.0278061254358744E-2</v>
      </c>
      <c r="M85" s="39">
        <f t="shared" si="69"/>
        <v>1.5253459795386906E-2</v>
      </c>
      <c r="N85" s="39">
        <f t="shared" si="69"/>
        <v>5.4823567858499268E-2</v>
      </c>
      <c r="O85" s="39">
        <f t="shared" si="69"/>
        <v>1.0696883599358135E-2</v>
      </c>
      <c r="P85" s="39">
        <f t="shared" si="69"/>
        <v>1.0423670089353821E-2</v>
      </c>
      <c r="Q85" s="39">
        <f t="shared" si="69"/>
        <v>1.0738496442815817E-2</v>
      </c>
      <c r="R85" s="39">
        <f t="shared" si="69"/>
        <v>1.5927860375127782E-2</v>
      </c>
      <c r="S85" s="39">
        <f t="shared" si="69"/>
        <v>1.0686745985779246E-2</v>
      </c>
      <c r="T85" s="39">
        <f t="shared" si="69"/>
        <v>1.1019137533734553E-2</v>
      </c>
      <c r="U85" s="39">
        <f t="shared" si="69"/>
        <v>1.1384052126186268E-2</v>
      </c>
      <c r="V85" s="39">
        <f t="shared" si="69"/>
        <v>1.1167848843526527E-2</v>
      </c>
      <c r="W85" s="39">
        <f t="shared" si="69"/>
        <v>1.6244456802714594E-2</v>
      </c>
      <c r="X85" s="39">
        <f t="shared" si="69"/>
        <v>1.1227251475032368E-2</v>
      </c>
      <c r="Y85" s="39">
        <f t="shared" si="69"/>
        <v>1.1480661447976643E-2</v>
      </c>
      <c r="Z85" s="39">
        <f t="shared" si="69"/>
        <v>5.8894018758404915E-2</v>
      </c>
      <c r="AA85" s="39">
        <f t="shared" si="69"/>
        <v>1.1662119119456926E-2</v>
      </c>
      <c r="AB85" s="39">
        <f t="shared" si="69"/>
        <v>1.6834068159350412E-2</v>
      </c>
      <c r="AC85" s="39">
        <f t="shared" si="69"/>
        <v>1.1889929602063778E-2</v>
      </c>
      <c r="AD85" s="39">
        <f t="shared" si="69"/>
        <v>1.1965494852054542E-2</v>
      </c>
      <c r="AE85" s="39">
        <f t="shared" si="69"/>
        <v>1.1789013464727969E-2</v>
      </c>
      <c r="AF85" s="39">
        <f t="shared" si="69"/>
        <v>1.2048143445471815E-2</v>
      </c>
      <c r="AG85" s="39">
        <f t="shared" si="69"/>
        <v>1.8372807275427488E-2</v>
      </c>
      <c r="AH85" s="39">
        <f t="shared" si="69"/>
        <v>1.2414030944234688E-2</v>
      </c>
      <c r="AI85" s="39">
        <f t="shared" si="69"/>
        <v>1.2315725080302124E-2</v>
      </c>
      <c r="AJ85" s="39">
        <f t="shared" si="69"/>
        <v>1.2290858019022282E-2</v>
      </c>
      <c r="AK85" s="39">
        <f t="shared" si="69"/>
        <v>1.2593167679325558E-2</v>
      </c>
      <c r="AL85" s="39">
        <f t="shared" si="69"/>
        <v>6.9114838728994196E-2</v>
      </c>
      <c r="AM85" s="39">
        <f t="shared" ref="AM85:BR85" si="70">IFERROR(AM83/(AM83+AM31),"")</f>
        <v>1.2909463170019802E-2</v>
      </c>
      <c r="AN85" s="39">
        <f t="shared" si="70"/>
        <v>1.2898553705084831E-2</v>
      </c>
      <c r="AO85" s="39">
        <f t="shared" si="70"/>
        <v>1.322459941773294E-2</v>
      </c>
      <c r="AP85" s="39">
        <f t="shared" si="70"/>
        <v>1.3217385922453766E-2</v>
      </c>
      <c r="AQ85" s="39">
        <f t="shared" si="70"/>
        <v>1.8835004869442958E-2</v>
      </c>
      <c r="AR85" s="39">
        <f t="shared" si="70"/>
        <v>1.3124600938129231E-2</v>
      </c>
      <c r="AS85" s="39">
        <f t="shared" si="70"/>
        <v>1.3591998740367456E-2</v>
      </c>
      <c r="AT85" s="39">
        <f t="shared" si="70"/>
        <v>1.3584515734944494E-2</v>
      </c>
      <c r="AU85" s="39">
        <f t="shared" si="70"/>
        <v>1.3468293557040273E-2</v>
      </c>
      <c r="AV85" s="39">
        <f t="shared" si="70"/>
        <v>1.9791642003881497E-2</v>
      </c>
      <c r="AW85" s="39">
        <f t="shared" si="70"/>
        <v>8.286583577779812E-3</v>
      </c>
      <c r="AX85" s="39">
        <f t="shared" si="70"/>
        <v>6.7097223891233918E-2</v>
      </c>
      <c r="AY85" s="39">
        <f t="shared" si="70"/>
        <v>8.652028592137203E-3</v>
      </c>
      <c r="AZ85" s="39">
        <f t="shared" si="70"/>
        <v>8.4059135734443329E-3</v>
      </c>
      <c r="BA85" s="39">
        <f t="shared" si="70"/>
        <v>8.7119045177449766E-3</v>
      </c>
      <c r="BB85" s="39">
        <f t="shared" si="70"/>
        <v>8.7256122829531494E-3</v>
      </c>
      <c r="BC85" s="39">
        <f t="shared" si="70"/>
        <v>8.3844058987083761E-3</v>
      </c>
      <c r="BD85" s="39">
        <f t="shared" si="70"/>
        <v>8.4982251978217224E-3</v>
      </c>
      <c r="BE85" s="39">
        <f t="shared" si="70"/>
        <v>8.7949607851001907E-3</v>
      </c>
      <c r="BF85" s="39">
        <f t="shared" si="70"/>
        <v>7.6807303058050126E-3</v>
      </c>
      <c r="BG85" s="39">
        <f t="shared" si="70"/>
        <v>8.038188834540775E-3</v>
      </c>
      <c r="BH85" s="39">
        <f t="shared" si="70"/>
        <v>7.7605723440359745E-3</v>
      </c>
      <c r="BI85" s="39">
        <f t="shared" si="70"/>
        <v>8.0071538717686516E-3</v>
      </c>
      <c r="BJ85" s="39">
        <f t="shared" si="70"/>
        <v>7.6260940871131541E-2</v>
      </c>
      <c r="BK85" s="39">
        <f t="shared" si="70"/>
        <v>8.6003052868864754E-3</v>
      </c>
      <c r="BL85" s="39">
        <f t="shared" si="70"/>
        <v>8.3331865598252047E-3</v>
      </c>
      <c r="BM85" s="39">
        <f t="shared" si="70"/>
        <v>8.6513985987820875E-3</v>
      </c>
      <c r="BN85" s="39">
        <f t="shared" si="70"/>
        <v>8.6446348600769229E-3</v>
      </c>
      <c r="BO85" s="39">
        <f t="shared" si="70"/>
        <v>8.4188729077702747E-3</v>
      </c>
      <c r="BP85" s="39">
        <f t="shared" si="70"/>
        <v>8.9288974628215466E-3</v>
      </c>
      <c r="BQ85" s="39">
        <f t="shared" si="70"/>
        <v>9.064741404113218E-3</v>
      </c>
      <c r="BR85" s="39">
        <f t="shared" si="70"/>
        <v>8.8153798003252296E-3</v>
      </c>
      <c r="BS85" s="39">
        <f t="shared" ref="BS85:CX85" si="71">IFERROR(BS83/(BS83+BS31),"")</f>
        <v>9.1072934750328887E-3</v>
      </c>
      <c r="BT85" s="39">
        <f t="shared" si="71"/>
        <v>8.7582352226869657E-3</v>
      </c>
      <c r="BU85" s="39">
        <f t="shared" si="71"/>
        <v>9.0584403801431176E-3</v>
      </c>
      <c r="BV85" s="39">
        <f t="shared" si="71"/>
        <v>8.2477426162740675E-2</v>
      </c>
      <c r="BW85" s="39">
        <f t="shared" si="71"/>
        <v>9.2933632012169812E-3</v>
      </c>
      <c r="BX85" s="39">
        <f t="shared" si="71"/>
        <v>8.9872097708061111E-3</v>
      </c>
      <c r="BY85" s="39">
        <f t="shared" si="71"/>
        <v>9.2876179767429068E-3</v>
      </c>
      <c r="BZ85" s="39">
        <f t="shared" si="71"/>
        <v>9.352906346790384E-3</v>
      </c>
      <c r="CA85" s="39">
        <f t="shared" si="71"/>
        <v>8.9329276184486068E-3</v>
      </c>
      <c r="CB85" s="39">
        <f t="shared" si="71"/>
        <v>9.390741032928621E-3</v>
      </c>
      <c r="CC85" s="39">
        <f t="shared" si="71"/>
        <v>9.4282922780959989E-3</v>
      </c>
      <c r="CD85" s="39">
        <f t="shared" si="71"/>
        <v>9.1634577311568086E-3</v>
      </c>
      <c r="CE85" s="39">
        <f t="shared" si="71"/>
        <v>9.4524825662603996E-3</v>
      </c>
      <c r="CF85" s="39">
        <f t="shared" si="71"/>
        <v>9.0836350474867555E-3</v>
      </c>
      <c r="CG85" s="39">
        <f t="shared" si="71"/>
        <v>9.3759465922678351E-3</v>
      </c>
      <c r="CH85" s="39">
        <f t="shared" si="71"/>
        <v>8.4127703980550181E-2</v>
      </c>
      <c r="CI85" s="39">
        <f t="shared" si="71"/>
        <v>9.7669727818113054E-3</v>
      </c>
      <c r="CJ85" s="39">
        <f t="shared" si="71"/>
        <v>9.4787741677864988E-3</v>
      </c>
      <c r="CK85" s="39">
        <f t="shared" si="71"/>
        <v>9.7853637625431745E-3</v>
      </c>
      <c r="CL85" s="39">
        <f t="shared" si="71"/>
        <v>9.7765964517712804E-3</v>
      </c>
      <c r="CM85" s="39">
        <f t="shared" si="71"/>
        <v>9.3424077296914536E-3</v>
      </c>
      <c r="CN85" s="39">
        <f t="shared" si="71"/>
        <v>9.7716114492224782E-3</v>
      </c>
      <c r="CO85" s="39">
        <f t="shared" si="71"/>
        <v>9.8305699151086043E-3</v>
      </c>
      <c r="CP85" s="39">
        <f t="shared" si="71"/>
        <v>9.5484214710032499E-3</v>
      </c>
      <c r="CQ85" s="39">
        <f t="shared" si="71"/>
        <v>9.7984100521700656E-3</v>
      </c>
      <c r="CR85" s="39">
        <f t="shared" si="71"/>
        <v>9.7853584619281078E-3</v>
      </c>
      <c r="CS85" s="39">
        <f t="shared" si="71"/>
        <v>9.7700246666647082E-3</v>
      </c>
      <c r="CT85" s="39">
        <f t="shared" si="71"/>
        <v>8.4533782519856715E-2</v>
      </c>
      <c r="CU85" s="39">
        <f t="shared" si="71"/>
        <v>1.0011713803028956E-2</v>
      </c>
      <c r="CV85" s="39">
        <f t="shared" si="71"/>
        <v>9.6835904845722475E-3</v>
      </c>
      <c r="CW85" s="39">
        <f t="shared" si="71"/>
        <v>9.9951882382752072E-3</v>
      </c>
      <c r="CX85" s="39">
        <f t="shared" si="71"/>
        <v>9.9834051930063859E-3</v>
      </c>
      <c r="CY85" s="39">
        <f t="shared" ref="CY85:DV85" si="72">IFERROR(CY83/(CY83+CY31),"")</f>
        <v>9.5798934304273282E-3</v>
      </c>
      <c r="CZ85" s="39">
        <f t="shared" si="72"/>
        <v>1.0130682491337108E-2</v>
      </c>
      <c r="DA85" s="39">
        <f t="shared" si="72"/>
        <v>1.0182058137791055E-2</v>
      </c>
      <c r="DB85" s="39">
        <f t="shared" si="72"/>
        <v>9.9019317195662652E-3</v>
      </c>
      <c r="DC85" s="39">
        <f t="shared" si="72"/>
        <v>1.0278802868584033E-2</v>
      </c>
      <c r="DD85" s="39">
        <f t="shared" si="72"/>
        <v>1.0284353017186759E-2</v>
      </c>
      <c r="DE85" s="39">
        <f t="shared" si="72"/>
        <v>1.0287760769313497E-2</v>
      </c>
      <c r="DF85" s="39">
        <f t="shared" si="72"/>
        <v>8.5881103820841076E-2</v>
      </c>
      <c r="DG85" s="39">
        <f t="shared" si="72"/>
        <v>7.3716627775233965E-3</v>
      </c>
      <c r="DH85" s="39">
        <f t="shared" si="72"/>
        <v>7.1240929598225403E-3</v>
      </c>
      <c r="DI85" s="39">
        <f t="shared" si="72"/>
        <v>7.3584210448205791E-3</v>
      </c>
      <c r="DJ85" s="39">
        <f t="shared" si="72"/>
        <v>7.3760137914088229E-3</v>
      </c>
      <c r="DK85" s="39">
        <f t="shared" si="72"/>
        <v>7.0530141076861307E-3</v>
      </c>
      <c r="DL85" s="39">
        <f t="shared" si="72"/>
        <v>5.5180282451728598E-3</v>
      </c>
      <c r="DM85" s="39">
        <f t="shared" si="72"/>
        <v>5.5659312766147403E-3</v>
      </c>
      <c r="DN85" s="39">
        <f t="shared" si="72"/>
        <v>5.5579886531977396E-3</v>
      </c>
      <c r="DO85" s="39">
        <f t="shared" si="72"/>
        <v>5.5431696669288461E-3</v>
      </c>
      <c r="DP85" s="39">
        <f t="shared" si="72"/>
        <v>7.966308847619721E-3</v>
      </c>
      <c r="DQ85" s="39">
        <f t="shared" si="72"/>
        <v>7.9473713356297635E-3</v>
      </c>
      <c r="DR85" s="39">
        <f t="shared" si="72"/>
        <v>1.9684962044940128E-2</v>
      </c>
      <c r="DS85" s="39">
        <f t="shared" si="72"/>
        <v>8.9075506912169103E-3</v>
      </c>
      <c r="DT85" s="39">
        <f t="shared" si="72"/>
        <v>8.5778224418441539E-3</v>
      </c>
      <c r="DU85" s="39">
        <f t="shared" si="72"/>
        <v>9.0205988634396109E-3</v>
      </c>
      <c r="DV85" s="39">
        <f t="shared" si="72"/>
        <v>9.0074389048071402E-3</v>
      </c>
    </row>
    <row r="86" spans="2:126" ht="14.45" hidden="1" customHeight="1" outlineLevel="1" x14ac:dyDescent="0.2"/>
    <row r="87" spans="2:126" ht="14.45" hidden="1" customHeight="1" outlineLevel="1" x14ac:dyDescent="0.2">
      <c r="C87" s="139" t="s">
        <v>21</v>
      </c>
      <c r="D87" s="140"/>
      <c r="E87" s="141" t="s">
        <v>30</v>
      </c>
      <c r="F87" s="140"/>
      <c r="G87" s="141" t="s">
        <v>32</v>
      </c>
      <c r="H87" s="140"/>
      <c r="I87" s="141" t="s">
        <v>35</v>
      </c>
      <c r="J87" s="142"/>
    </row>
    <row r="88" spans="2:126" ht="14.45" hidden="1" customHeight="1" outlineLevel="1" x14ac:dyDescent="0.25">
      <c r="C88" s="128" t="s">
        <v>22</v>
      </c>
      <c r="D88" s="129"/>
      <c r="E88" s="149">
        <f>COUNTIF('Recebíveis Atuais - NeoService'!$L$9:$L$438,0)</f>
        <v>230</v>
      </c>
      <c r="F88" s="149"/>
      <c r="G88" s="143">
        <f>SUMIFS('Recebíveis Atuais - NeoService'!$NS$9:$NS$438,'Recebíveis Atuais - NeoService'!$L$9:$L$438,0)</f>
        <v>33334203.429999996</v>
      </c>
      <c r="H88" s="143"/>
      <c r="I88" s="143">
        <f>SUMIFS('Recebíveis Atuais - NeoService'!$NT$9:$NT$438,'Recebíveis Atuais - NeoService'!$L$9:$L$438,0)</f>
        <v>25868631.819999993</v>
      </c>
      <c r="J88" s="144"/>
    </row>
    <row r="89" spans="2:126" ht="14.45" hidden="1" customHeight="1" outlineLevel="1" x14ac:dyDescent="0.25">
      <c r="C89" s="128" t="s">
        <v>1067</v>
      </c>
      <c r="D89" s="129"/>
      <c r="E89" s="149">
        <f>COUNTIF('Recebíveis Atuais - NeoService'!$L$9:$L$438,"&lt;=30")-E88</f>
        <v>54</v>
      </c>
      <c r="F89" s="149"/>
      <c r="G89" s="143">
        <f>SUMIFS('Recebíveis Atuais - NeoService'!$NS$9:$NS$438,'Recebíveis Atuais - NeoService'!$L$9:$L$438,"&lt;=30")-G88</f>
        <v>8408573.4099999927</v>
      </c>
      <c r="H89" s="143"/>
      <c r="I89" s="143">
        <f>SUMIFS('Recebíveis Atuais - NeoService'!$NT$9:$NT$438,'Recebíveis Atuais - NeoService'!$L$9:$L$438,"&lt;=30")-I88</f>
        <v>6961064.6200000085</v>
      </c>
      <c r="J89" s="144"/>
    </row>
    <row r="90" spans="2:126" ht="14.45" hidden="1" customHeight="1" outlineLevel="1" x14ac:dyDescent="0.25">
      <c r="C90" s="128" t="s">
        <v>1068</v>
      </c>
      <c r="D90" s="129"/>
      <c r="E90" s="149">
        <f>COUNTIF('Recebíveis Atuais - NeoService'!$L$9:$L$438,"&lt;=60")-SUM($E$88:F89)</f>
        <v>113</v>
      </c>
      <c r="F90" s="149"/>
      <c r="G90" s="143">
        <f>SUMIFS('Recebíveis Atuais - NeoService'!$NS$9:$NS$438,'Recebíveis Atuais - NeoService'!$L$9:$L$438,"&lt;=60")-SUM($G$88:H89)</f>
        <v>11265066.300000019</v>
      </c>
      <c r="H90" s="143"/>
      <c r="I90" s="143">
        <f>SUMIFS('Recebíveis Atuais - NeoService'!$NT$9:$NT$438,'Recebíveis Atuais - NeoService'!$L$9:$L$438,"&lt;=60")-SUM($I$88:J89)</f>
        <v>7670080.8800000288</v>
      </c>
      <c r="J90" s="144"/>
    </row>
    <row r="91" spans="2:126" ht="14.45" hidden="1" customHeight="1" outlineLevel="1" x14ac:dyDescent="0.25">
      <c r="C91" s="128" t="s">
        <v>1069</v>
      </c>
      <c r="D91" s="129"/>
      <c r="E91" s="149">
        <f>COUNTIF('Recebíveis Atuais - NeoService'!$L$9:$L$438,"&lt;=90")-SUM($E$88:F90)</f>
        <v>6</v>
      </c>
      <c r="F91" s="149"/>
      <c r="G91" s="143">
        <f>SUMIFS('Recebíveis Atuais - NeoService'!$NS$9:$NS$438,'Recebíveis Atuais - NeoService'!$L$9:$L$438,"&lt;=90")-SUM($G$88:H90)</f>
        <v>781410.58000000566</v>
      </c>
      <c r="H91" s="143"/>
      <c r="I91" s="143">
        <f>SUMIFS('Recebíveis Atuais - NeoService'!$NT$9:$NT$438,'Recebíveis Atuais - NeoService'!$L$9:$L$438,"&lt;=90")-SUM($I$88:J90)</f>
        <v>541294.3599999994</v>
      </c>
      <c r="J91" s="144"/>
    </row>
    <row r="92" spans="2:126" ht="14.45" hidden="1" customHeight="1" outlineLevel="1" x14ac:dyDescent="0.25">
      <c r="C92" s="128" t="s">
        <v>1070</v>
      </c>
      <c r="D92" s="129"/>
      <c r="E92" s="149">
        <f>COUNTIF('Recebíveis Atuais - NeoService'!$L$9:$L$438,"&lt;=120")-SUM($E$88:F91)</f>
        <v>0</v>
      </c>
      <c r="F92" s="149"/>
      <c r="G92" s="143">
        <f>SUMIFS('Recebíveis Atuais - NeoService'!$NS$9:$NS$438,'Recebíveis Atuais - NeoService'!$L$9:$L$438,"&lt;=120")-SUM($G$88:H91)</f>
        <v>0</v>
      </c>
      <c r="H92" s="143"/>
      <c r="I92" s="143">
        <f>SUMIFS('Recebíveis Atuais - NeoService'!$NT$9:$NT$438,'Recebíveis Atuais - NeoService'!$L$9:$L$438,"&lt;=120")-SUM($I$88:J91)</f>
        <v>0</v>
      </c>
      <c r="J92" s="144"/>
    </row>
    <row r="93" spans="2:126" ht="14.45" hidden="1" customHeight="1" outlineLevel="1" x14ac:dyDescent="0.25">
      <c r="C93" s="128" t="s">
        <v>1071</v>
      </c>
      <c r="D93" s="129"/>
      <c r="E93" s="149">
        <f>COUNTIF('Recebíveis Atuais - NeoService'!$L$9:$L$438,"&lt;=150")-SUM($E$88:F92)</f>
        <v>0</v>
      </c>
      <c r="F93" s="149"/>
      <c r="G93" s="143">
        <f>SUMIFS('Recebíveis Atuais - NeoService'!$NS$9:$NS$438,'Recebíveis Atuais - NeoService'!$L$9:$L$438,"&lt;=150")-SUM($G$88:H92)</f>
        <v>0</v>
      </c>
      <c r="H93" s="143"/>
      <c r="I93" s="143">
        <f>SUMIFS('Recebíveis Atuais - NeoService'!$NT$9:$NT$438,'Recebíveis Atuais - NeoService'!$L$9:$L$438,"&lt;=150")-SUM($I$88:J92)</f>
        <v>0</v>
      </c>
      <c r="J93" s="144"/>
    </row>
    <row r="94" spans="2:126" ht="14.45" hidden="1" customHeight="1" outlineLevel="1" x14ac:dyDescent="0.25">
      <c r="C94" s="128" t="s">
        <v>1072</v>
      </c>
      <c r="D94" s="129"/>
      <c r="E94" s="149">
        <f>COUNTIF('Recebíveis Atuais - NeoService'!$L$9:$L$438,"&lt;=180")-SUM($E$88:F93)</f>
        <v>0</v>
      </c>
      <c r="F94" s="149"/>
      <c r="G94" s="143">
        <f>SUMIFS('Recebíveis Atuais - NeoService'!$NS$9:$NS$438,'Recebíveis Atuais - NeoService'!$L$9:$L$438,"&lt;=180")-SUM($G$88:H93)</f>
        <v>0</v>
      </c>
      <c r="H94" s="143"/>
      <c r="I94" s="143">
        <f>SUMIFS('Recebíveis Atuais - NeoService'!$NT$9:$NT$438,'Recebíveis Atuais - NeoService'!$L$9:$L$438,"&lt;=180")-SUM($I$88:J93)</f>
        <v>0</v>
      </c>
      <c r="J94" s="144"/>
    </row>
    <row r="95" spans="2:126" ht="14.45" hidden="1" customHeight="1" outlineLevel="1" x14ac:dyDescent="0.25">
      <c r="C95" s="147" t="s">
        <v>1073</v>
      </c>
      <c r="D95" s="148"/>
      <c r="E95" s="150">
        <f>COUNTIF('Recebíveis Atuais - NeoService'!$L$9:$L$438,"&gt;180")</f>
        <v>27</v>
      </c>
      <c r="F95" s="150"/>
      <c r="G95" s="145">
        <f>SUMIFS('Recebíveis Atuais - NeoService'!$NS$9:$NS$438,'Recebíveis Atuais - NeoService'!$L$9:$L$438,"&gt;180")</f>
        <v>161632.42999999993</v>
      </c>
      <c r="H95" s="145"/>
      <c r="I95" s="145">
        <f>SUMIFS('Recebíveis Atuais - NeoService'!$NT$9:$NT$438,'Recebíveis Atuais - NeoService'!$L$9:$L$438,"&gt;180")</f>
        <v>161632.42999999993</v>
      </c>
      <c r="J95" s="146"/>
    </row>
    <row r="96" spans="2:126" ht="14.45" hidden="1" customHeight="1" outlineLevel="1" x14ac:dyDescent="0.25">
      <c r="C96" s="124" t="s">
        <v>13</v>
      </c>
      <c r="D96" s="125"/>
      <c r="E96" s="136">
        <f>SUM(E88:F95)</f>
        <v>430</v>
      </c>
      <c r="F96" s="136"/>
      <c r="G96" s="137">
        <f t="shared" ref="G96" si="73">SUM(G88:H95)</f>
        <v>53950886.150000013</v>
      </c>
      <c r="H96" s="137"/>
      <c r="I96" s="137">
        <f t="shared" ref="I96" si="74">SUM(I88:J95)</f>
        <v>41202704.110000029</v>
      </c>
      <c r="J96" s="138"/>
    </row>
    <row r="97" spans="3:10" ht="14.45" hidden="1" customHeight="1" outlineLevel="1" x14ac:dyDescent="0.2"/>
    <row r="98" spans="3:10" ht="14.45" hidden="1" customHeight="1" outlineLevel="1" x14ac:dyDescent="0.2">
      <c r="C98" s="139" t="s">
        <v>21</v>
      </c>
      <c r="D98" s="140"/>
      <c r="E98" s="141" t="s">
        <v>30</v>
      </c>
      <c r="F98" s="140"/>
      <c r="G98" s="141" t="s">
        <v>32</v>
      </c>
      <c r="H98" s="140"/>
      <c r="I98" s="141" t="s">
        <v>35</v>
      </c>
      <c r="J98" s="142"/>
    </row>
    <row r="99" spans="3:10" ht="14.45" hidden="1" customHeight="1" outlineLevel="1" x14ac:dyDescent="0.25">
      <c r="C99" s="128" t="s">
        <v>22</v>
      </c>
      <c r="D99" s="129"/>
      <c r="E99" s="130">
        <f>E88/E$96</f>
        <v>0.53488372093023251</v>
      </c>
      <c r="F99" s="130"/>
      <c r="G99" s="130">
        <f t="shared" ref="G99" si="75">G88/G$96</f>
        <v>0.61786201875017743</v>
      </c>
      <c r="H99" s="130"/>
      <c r="I99" s="130">
        <f t="shared" ref="I99" si="76">I88/I$96</f>
        <v>0.62783820573857896</v>
      </c>
      <c r="J99" s="131"/>
    </row>
    <row r="100" spans="3:10" ht="14.45" hidden="1" customHeight="1" outlineLevel="1" x14ac:dyDescent="0.25">
      <c r="C100" s="128" t="s">
        <v>23</v>
      </c>
      <c r="D100" s="129"/>
      <c r="E100" s="130">
        <f t="shared" ref="E100" si="77">E89/E$96</f>
        <v>0.12558139534883722</v>
      </c>
      <c r="F100" s="130"/>
      <c r="G100" s="130">
        <f t="shared" ref="G100" si="78">G89/G$96</f>
        <v>0.15585607596178455</v>
      </c>
      <c r="H100" s="130"/>
      <c r="I100" s="130">
        <f t="shared" ref="I100" si="79">I89/I$96</f>
        <v>0.16894679051685191</v>
      </c>
      <c r="J100" s="131"/>
    </row>
    <row r="101" spans="3:10" ht="14.45" hidden="1" customHeight="1" outlineLevel="1" x14ac:dyDescent="0.25">
      <c r="C101" s="128" t="s">
        <v>24</v>
      </c>
      <c r="D101" s="129"/>
      <c r="E101" s="130">
        <f t="shared" ref="E101" si="80">E90/E$96</f>
        <v>0.26279069767441859</v>
      </c>
      <c r="F101" s="130"/>
      <c r="G101" s="130">
        <f t="shared" ref="G101" si="81">G90/G$96</f>
        <v>0.20880224781998352</v>
      </c>
      <c r="H101" s="130"/>
      <c r="I101" s="130">
        <f t="shared" ref="I101" si="82">I90/I$96</f>
        <v>0.1861547936155597</v>
      </c>
      <c r="J101" s="131"/>
    </row>
    <row r="102" spans="3:10" ht="14.45" hidden="1" customHeight="1" outlineLevel="1" x14ac:dyDescent="0.25">
      <c r="C102" s="128" t="s">
        <v>25</v>
      </c>
      <c r="D102" s="129"/>
      <c r="E102" s="130">
        <f t="shared" ref="E102" si="83">E91/E$96</f>
        <v>1.3953488372093023E-2</v>
      </c>
      <c r="F102" s="130"/>
      <c r="G102" s="130">
        <f t="shared" ref="G102" si="84">G91/G$96</f>
        <v>1.4483739485343105E-2</v>
      </c>
      <c r="H102" s="130"/>
      <c r="I102" s="130">
        <f t="shared" ref="I102" si="85">I91/I$96</f>
        <v>1.313735036794892E-2</v>
      </c>
      <c r="J102" s="131"/>
    </row>
    <row r="103" spans="3:10" ht="14.45" hidden="1" customHeight="1" outlineLevel="1" x14ac:dyDescent="0.25">
      <c r="C103" s="128" t="s">
        <v>26</v>
      </c>
      <c r="D103" s="129"/>
      <c r="E103" s="130">
        <f t="shared" ref="E103" si="86">E92/E$96</f>
        <v>0</v>
      </c>
      <c r="F103" s="130"/>
      <c r="G103" s="130">
        <f t="shared" ref="G103" si="87">G92/G$96</f>
        <v>0</v>
      </c>
      <c r="H103" s="130"/>
      <c r="I103" s="130">
        <f t="shared" ref="I103" si="88">I92/I$96</f>
        <v>0</v>
      </c>
      <c r="J103" s="131"/>
    </row>
    <row r="104" spans="3:10" ht="14.45" hidden="1" customHeight="1" outlineLevel="1" x14ac:dyDescent="0.25">
      <c r="C104" s="128" t="s">
        <v>27</v>
      </c>
      <c r="D104" s="129"/>
      <c r="E104" s="130">
        <f t="shared" ref="E104" si="89">E93/E$96</f>
        <v>0</v>
      </c>
      <c r="F104" s="130"/>
      <c r="G104" s="130">
        <f t="shared" ref="G104" si="90">G93/G$96</f>
        <v>0</v>
      </c>
      <c r="H104" s="130"/>
      <c r="I104" s="130">
        <f t="shared" ref="I104" si="91">I93/I$96</f>
        <v>0</v>
      </c>
      <c r="J104" s="131"/>
    </row>
    <row r="105" spans="3:10" ht="14.45" hidden="1" customHeight="1" outlineLevel="1" x14ac:dyDescent="0.25">
      <c r="C105" s="128" t="s">
        <v>28</v>
      </c>
      <c r="D105" s="129"/>
      <c r="E105" s="130">
        <f t="shared" ref="E105" si="92">E94/E$96</f>
        <v>0</v>
      </c>
      <c r="F105" s="130"/>
      <c r="G105" s="130">
        <f t="shared" ref="G105" si="93">G94/G$96</f>
        <v>0</v>
      </c>
      <c r="H105" s="130"/>
      <c r="I105" s="130">
        <f t="shared" ref="I105" si="94">I94/I$96</f>
        <v>0</v>
      </c>
      <c r="J105" s="131"/>
    </row>
    <row r="106" spans="3:10" ht="14.45" hidden="1" customHeight="1" outlineLevel="1" x14ac:dyDescent="0.25">
      <c r="C106" s="132" t="s">
        <v>29</v>
      </c>
      <c r="D106" s="133"/>
      <c r="E106" s="134">
        <f t="shared" ref="E106" si="95">E95/E$96</f>
        <v>6.2790697674418611E-2</v>
      </c>
      <c r="F106" s="134"/>
      <c r="G106" s="134">
        <f t="shared" ref="G106" si="96">G95/G$96</f>
        <v>2.9959179827113904E-3</v>
      </c>
      <c r="H106" s="134"/>
      <c r="I106" s="134">
        <f t="shared" ref="I106" si="97">I95/I$96</f>
        <v>3.9228597610604697E-3</v>
      </c>
      <c r="J106" s="135"/>
    </row>
    <row r="107" spans="3:10" ht="14.45" hidden="1" customHeight="1" outlineLevel="1" x14ac:dyDescent="0.25">
      <c r="C107" s="124" t="s">
        <v>13</v>
      </c>
      <c r="D107" s="125"/>
      <c r="E107" s="126">
        <f>SUM(E99:F106)</f>
        <v>0.99999999999999989</v>
      </c>
      <c r="F107" s="126"/>
      <c r="G107" s="126">
        <f t="shared" ref="G107" si="98">SUM(G99:H106)</f>
        <v>1</v>
      </c>
      <c r="H107" s="126"/>
      <c r="I107" s="126">
        <f t="shared" ref="I107" si="99">SUM(I99:J106)</f>
        <v>1</v>
      </c>
      <c r="J107" s="127"/>
    </row>
  </sheetData>
  <mergeCells count="151">
    <mergeCell ref="C19:D19"/>
    <mergeCell ref="E19:F19"/>
    <mergeCell ref="C29:D29"/>
    <mergeCell ref="E29:F29"/>
    <mergeCell ref="C50:D50"/>
    <mergeCell ref="E50:F50"/>
    <mergeCell ref="C51:D51"/>
    <mergeCell ref="E51:F51"/>
    <mergeCell ref="C52:D52"/>
    <mergeCell ref="E52:F52"/>
    <mergeCell ref="B3:J4"/>
    <mergeCell ref="C11:D11"/>
    <mergeCell ref="E11:F11"/>
    <mergeCell ref="C12:D12"/>
    <mergeCell ref="C15:D15"/>
    <mergeCell ref="E15:F15"/>
    <mergeCell ref="C16:D16"/>
    <mergeCell ref="E16:F16"/>
    <mergeCell ref="C17:D17"/>
    <mergeCell ref="E17:F17"/>
    <mergeCell ref="C9:D9"/>
    <mergeCell ref="E9:F9"/>
    <mergeCell ref="C10:D10"/>
    <mergeCell ref="E10:F10"/>
    <mergeCell ref="C83:D83"/>
    <mergeCell ref="E83:F83"/>
    <mergeCell ref="E33:F33"/>
    <mergeCell ref="C77:D77"/>
    <mergeCell ref="E77:F77"/>
    <mergeCell ref="C78:D78"/>
    <mergeCell ref="E78:F78"/>
    <mergeCell ref="E34:F34"/>
    <mergeCell ref="C53:D53"/>
    <mergeCell ref="E53:F53"/>
    <mergeCell ref="C54:D54"/>
    <mergeCell ref="E54:F54"/>
    <mergeCell ref="C55:D55"/>
    <mergeCell ref="E55:F55"/>
    <mergeCell ref="C58:D58"/>
    <mergeCell ref="E58:F58"/>
    <mergeCell ref="C81:D81"/>
    <mergeCell ref="E81:F81"/>
    <mergeCell ref="C82:D82"/>
    <mergeCell ref="E82:F82"/>
    <mergeCell ref="C56:D56"/>
    <mergeCell ref="E56:F56"/>
    <mergeCell ref="E60:F60"/>
    <mergeCell ref="C87:D87"/>
    <mergeCell ref="E87:F87"/>
    <mergeCell ref="G87:H87"/>
    <mergeCell ref="C88:D88"/>
    <mergeCell ref="C89:D89"/>
    <mergeCell ref="E91:F91"/>
    <mergeCell ref="G91:H91"/>
    <mergeCell ref="E92:F92"/>
    <mergeCell ref="G92:H92"/>
    <mergeCell ref="C95:D95"/>
    <mergeCell ref="E88:F88"/>
    <mergeCell ref="G88:H88"/>
    <mergeCell ref="E89:F89"/>
    <mergeCell ref="G89:H89"/>
    <mergeCell ref="E90:F90"/>
    <mergeCell ref="G90:H90"/>
    <mergeCell ref="C90:D90"/>
    <mergeCell ref="C91:D91"/>
    <mergeCell ref="C92:D92"/>
    <mergeCell ref="C93:D93"/>
    <mergeCell ref="C94:D94"/>
    <mergeCell ref="G95:H95"/>
    <mergeCell ref="E93:F93"/>
    <mergeCell ref="G93:H93"/>
    <mergeCell ref="E94:F94"/>
    <mergeCell ref="G94:H94"/>
    <mergeCell ref="E95:F95"/>
    <mergeCell ref="I87:J87"/>
    <mergeCell ref="I88:J88"/>
    <mergeCell ref="I89:J89"/>
    <mergeCell ref="I90:J90"/>
    <mergeCell ref="I91:J91"/>
    <mergeCell ref="I92:J92"/>
    <mergeCell ref="I93:J93"/>
    <mergeCell ref="I94:J94"/>
    <mergeCell ref="I95:J95"/>
    <mergeCell ref="C99:D99"/>
    <mergeCell ref="E99:F99"/>
    <mergeCell ref="G99:H99"/>
    <mergeCell ref="I99:J99"/>
    <mergeCell ref="C100:D100"/>
    <mergeCell ref="E100:F100"/>
    <mergeCell ref="G100:H100"/>
    <mergeCell ref="I100:J100"/>
    <mergeCell ref="C96:D96"/>
    <mergeCell ref="E96:F96"/>
    <mergeCell ref="G96:H96"/>
    <mergeCell ref="I96:J96"/>
    <mergeCell ref="C98:D98"/>
    <mergeCell ref="E98:F98"/>
    <mergeCell ref="G98:H98"/>
    <mergeCell ref="I98:J98"/>
    <mergeCell ref="C103:D103"/>
    <mergeCell ref="E103:F103"/>
    <mergeCell ref="G103:H103"/>
    <mergeCell ref="I103:J103"/>
    <mergeCell ref="C104:D104"/>
    <mergeCell ref="E104:F104"/>
    <mergeCell ref="G104:H104"/>
    <mergeCell ref="I104:J104"/>
    <mergeCell ref="C101:D101"/>
    <mergeCell ref="E101:F101"/>
    <mergeCell ref="G101:H101"/>
    <mergeCell ref="I101:J101"/>
    <mergeCell ref="C102:D102"/>
    <mergeCell ref="E102:F102"/>
    <mergeCell ref="G102:H102"/>
    <mergeCell ref="I102:J102"/>
    <mergeCell ref="C107:D107"/>
    <mergeCell ref="E107:F107"/>
    <mergeCell ref="G107:H107"/>
    <mergeCell ref="I107:J107"/>
    <mergeCell ref="C105:D105"/>
    <mergeCell ref="E105:F105"/>
    <mergeCell ref="G105:H105"/>
    <mergeCell ref="I105:J105"/>
    <mergeCell ref="C106:D106"/>
    <mergeCell ref="E106:F106"/>
    <mergeCell ref="G106:H106"/>
    <mergeCell ref="I106:J106"/>
    <mergeCell ref="C18:D18"/>
    <mergeCell ref="E18:F18"/>
    <mergeCell ref="C28:D28"/>
    <mergeCell ref="E28:F28"/>
    <mergeCell ref="C79:D79"/>
    <mergeCell ref="E79:F79"/>
    <mergeCell ref="C80:D80"/>
    <mergeCell ref="E80:F80"/>
    <mergeCell ref="C31:D31"/>
    <mergeCell ref="E31:F31"/>
    <mergeCell ref="E25:F25"/>
    <mergeCell ref="C26:D26"/>
    <mergeCell ref="E26:F26"/>
    <mergeCell ref="C27:D27"/>
    <mergeCell ref="E27:F27"/>
    <mergeCell ref="C23:D23"/>
    <mergeCell ref="E23:F23"/>
    <mergeCell ref="C21:D21"/>
    <mergeCell ref="E21:F21"/>
    <mergeCell ref="C25:D25"/>
    <mergeCell ref="C20:D20"/>
    <mergeCell ref="E20:F20"/>
    <mergeCell ref="C30:D30"/>
    <mergeCell ref="E30:F30"/>
  </mergeCells>
  <conditionalFormatting sqref="G46:DV46">
    <cfRule type="cellIs" dxfId="3" priority="3" operator="lessThan">
      <formula>1</formula>
    </cfRule>
    <cfRule type="cellIs" dxfId="2" priority="4" operator="greaterThanOrEqual">
      <formula>1</formula>
    </cfRule>
  </conditionalFormatting>
  <conditionalFormatting sqref="G71:DV71">
    <cfRule type="cellIs" dxfId="1" priority="1" operator="lessThan">
      <formula>1</formula>
    </cfRule>
    <cfRule type="cellIs" dxfId="0" priority="2" operator="greaterThanOrEqual">
      <formula>1</formula>
    </cfRule>
  </conditionalFormatting>
  <pageMargins left="0.7" right="0.7" top="0.75" bottom="0.75" header="0.3" footer="0.3"/>
  <pageSetup paperSize="9" orientation="portrait" r:id="rId1"/>
  <ignoredErrors>
    <ignoredError sqref="G62" 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54746B8A-799C-4305-83F9-0CC1C8F82390}">
          <x14:formula1>
            <xm:f>'Recebíveis Atuais - NeoService'!$B$441:$B$449</xm:f>
          </x14:formula1>
          <xm:sqref>B16:B20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86D85-5C98-4175-9100-6EADC38F8A30}">
  <sheetPr codeName="Planilha2">
    <tabColor rgb="FF002060"/>
    <pageSetUpPr fitToPage="1"/>
  </sheetPr>
  <dimension ref="A1:APG445"/>
  <sheetViews>
    <sheetView showGridLines="0" zoomScaleNormal="100" workbookViewId="0">
      <selection activeCell="J9" sqref="J9:J438"/>
    </sheetView>
  </sheetViews>
  <sheetFormatPr defaultColWidth="9.140625" defaultRowHeight="15" customHeight="1" outlineLevelRow="1" outlineLevelCol="1" x14ac:dyDescent="0.2"/>
  <cols>
    <col min="1" max="1" width="5.7109375" style="69" customWidth="1"/>
    <col min="2" max="3" width="15.85546875" style="45" bestFit="1" customWidth="1"/>
    <col min="4" max="4" width="75.7109375" style="45" bestFit="1" customWidth="1"/>
    <col min="5" max="5" width="12.42578125" style="43" customWidth="1" outlineLevel="1"/>
    <col min="6" max="6" width="16" style="43" customWidth="1" outlineLevel="1"/>
    <col min="7" max="7" width="19.5703125" style="43" customWidth="1" outlineLevel="1"/>
    <col min="8" max="8" width="10.28515625" style="63" customWidth="1" outlineLevel="1"/>
    <col min="9" max="9" width="18.85546875" style="43" customWidth="1" outlineLevel="1"/>
    <col min="10" max="10" width="34.5703125" style="43" bestFit="1" customWidth="1" outlineLevel="1"/>
    <col min="11" max="11" width="12.42578125" style="43" customWidth="1" outlineLevel="1"/>
    <col min="12" max="12" width="13.42578125" style="43" customWidth="1" outlineLevel="1"/>
    <col min="13" max="13" width="5.42578125" style="43" customWidth="1"/>
    <col min="14" max="34" width="15.7109375" style="43" customWidth="1" outlineLevel="1"/>
    <col min="35" max="35" width="15.7109375" style="57" customWidth="1" outlineLevel="1"/>
    <col min="36" max="71" width="15.7109375" style="43" customWidth="1" outlineLevel="1"/>
    <col min="72" max="72" width="15.7109375" style="57" customWidth="1" outlineLevel="1"/>
    <col min="73" max="95" width="15.7109375" style="43" customWidth="1" outlineLevel="1"/>
    <col min="96" max="96" width="15.7109375" style="57" customWidth="1" outlineLevel="1"/>
    <col min="97" max="217" width="15.7109375" style="43" customWidth="1" outlineLevel="1"/>
    <col min="218" max="256" width="15.7109375" style="43" customWidth="1"/>
    <col min="257" max="328" width="15.7109375" style="43" customWidth="1" outlineLevel="1"/>
    <col min="329" max="381" width="15.7109375" style="43" customWidth="1"/>
    <col min="382" max="384" width="20" style="43" bestFit="1" customWidth="1"/>
    <col min="385" max="432" width="7.7109375" style="43" bestFit="1" customWidth="1"/>
    <col min="433" max="439" width="6.85546875" style="43" bestFit="1" customWidth="1"/>
    <col min="440" max="16384" width="9.140625" style="43"/>
  </cols>
  <sheetData>
    <row r="1" spans="1:1099" ht="15" customHeight="1" x14ac:dyDescent="0.2">
      <c r="U1" s="73">
        <v>43160</v>
      </c>
      <c r="V1" s="73">
        <v>43435</v>
      </c>
      <c r="W1" s="73">
        <v>43617</v>
      </c>
      <c r="X1" s="73">
        <v>43647</v>
      </c>
      <c r="Y1" s="73">
        <v>43678</v>
      </c>
      <c r="Z1" s="73">
        <v>43709</v>
      </c>
      <c r="AA1" s="73">
        <v>43739</v>
      </c>
      <c r="AB1" s="73">
        <v>43770</v>
      </c>
      <c r="AC1" s="73">
        <v>43800</v>
      </c>
      <c r="AD1" s="73">
        <v>43891</v>
      </c>
      <c r="AE1" s="73">
        <v>43952</v>
      </c>
      <c r="AF1" s="73">
        <v>43983</v>
      </c>
      <c r="AG1" s="73">
        <v>44013</v>
      </c>
      <c r="AH1" s="73">
        <v>44044</v>
      </c>
      <c r="AI1" s="73">
        <v>44075</v>
      </c>
      <c r="AJ1" s="73">
        <v>44105</v>
      </c>
      <c r="AK1" s="73">
        <v>44136</v>
      </c>
      <c r="AL1" s="73">
        <v>44166</v>
      </c>
      <c r="AM1" s="73">
        <v>44197</v>
      </c>
      <c r="AN1" s="73">
        <v>44228</v>
      </c>
      <c r="AO1" s="73">
        <v>44256</v>
      </c>
      <c r="AP1" s="73">
        <v>44287</v>
      </c>
      <c r="AQ1" s="73">
        <v>44317</v>
      </c>
      <c r="AR1" s="73">
        <v>44348</v>
      </c>
      <c r="AS1" s="73">
        <v>44378</v>
      </c>
      <c r="AT1" s="73">
        <v>44409</v>
      </c>
      <c r="AU1" s="73">
        <v>44440</v>
      </c>
      <c r="AV1" s="73">
        <v>44470</v>
      </c>
      <c r="AW1" s="73">
        <v>44501</v>
      </c>
      <c r="AX1" s="73">
        <v>44531</v>
      </c>
      <c r="AY1" s="73">
        <v>44562</v>
      </c>
      <c r="AZ1" s="73">
        <v>44593</v>
      </c>
      <c r="BA1" s="73">
        <v>44621</v>
      </c>
      <c r="BB1" s="73">
        <v>44652</v>
      </c>
      <c r="BC1" s="73">
        <v>44682</v>
      </c>
      <c r="BD1" s="73">
        <v>44713</v>
      </c>
      <c r="BE1" s="73">
        <v>44743</v>
      </c>
      <c r="BF1" s="73">
        <v>44774</v>
      </c>
      <c r="BG1" s="73">
        <v>44805</v>
      </c>
      <c r="BH1" s="73">
        <v>44835</v>
      </c>
      <c r="BI1" s="73">
        <v>44866</v>
      </c>
      <c r="BJ1" s="73">
        <v>44896</v>
      </c>
      <c r="BK1" s="73">
        <v>44927</v>
      </c>
      <c r="BL1" s="73">
        <v>44958</v>
      </c>
      <c r="BM1" s="73">
        <v>44986</v>
      </c>
      <c r="BN1" s="73">
        <v>45017</v>
      </c>
      <c r="BO1" s="73">
        <v>45047</v>
      </c>
      <c r="BP1" s="73">
        <v>45078</v>
      </c>
      <c r="BQ1" s="73">
        <v>45108</v>
      </c>
      <c r="BR1" s="73">
        <v>45139</v>
      </c>
      <c r="BS1" s="73">
        <v>45170</v>
      </c>
      <c r="BT1" s="73">
        <v>45200</v>
      </c>
      <c r="BU1" s="73">
        <v>45231</v>
      </c>
      <c r="BV1" s="73">
        <v>45261</v>
      </c>
      <c r="BW1" s="73">
        <v>45292</v>
      </c>
      <c r="BX1" s="73">
        <v>45323</v>
      </c>
      <c r="BY1" s="73">
        <v>45352</v>
      </c>
      <c r="BZ1" s="73">
        <v>45383</v>
      </c>
      <c r="CA1" s="73">
        <v>45413</v>
      </c>
      <c r="CB1" s="73">
        <v>45444</v>
      </c>
      <c r="CC1" s="73">
        <v>45474</v>
      </c>
      <c r="CD1" s="73">
        <v>45505</v>
      </c>
      <c r="CE1" s="73">
        <v>45536</v>
      </c>
      <c r="CF1" s="73">
        <v>45566</v>
      </c>
      <c r="CG1" s="73">
        <v>45597</v>
      </c>
      <c r="CH1" s="73">
        <v>45627</v>
      </c>
      <c r="CI1" s="73">
        <v>45658</v>
      </c>
      <c r="CJ1" s="73">
        <v>45689</v>
      </c>
      <c r="CK1" s="73">
        <v>45717</v>
      </c>
      <c r="CL1" s="73">
        <v>45748</v>
      </c>
      <c r="CM1" s="73">
        <v>45778</v>
      </c>
      <c r="CN1" s="73">
        <v>45809</v>
      </c>
      <c r="CO1" s="73">
        <v>45839</v>
      </c>
      <c r="CP1" s="73">
        <v>45870</v>
      </c>
      <c r="CQ1" s="73">
        <v>45901</v>
      </c>
      <c r="CR1" s="73">
        <v>45931</v>
      </c>
      <c r="CS1" s="73">
        <v>45962</v>
      </c>
      <c r="CT1" s="73">
        <v>45992</v>
      </c>
      <c r="CU1" s="73">
        <v>46023</v>
      </c>
      <c r="CV1" s="73">
        <v>46054</v>
      </c>
      <c r="CW1" s="73">
        <v>46082</v>
      </c>
      <c r="CX1" s="73">
        <v>46113</v>
      </c>
      <c r="CY1" s="73">
        <v>46143</v>
      </c>
      <c r="CZ1" s="73">
        <v>46174</v>
      </c>
      <c r="DA1" s="73">
        <v>46204</v>
      </c>
      <c r="DB1" s="73">
        <v>46235</v>
      </c>
      <c r="DC1" s="73">
        <v>46266</v>
      </c>
      <c r="DD1" s="73">
        <v>46296</v>
      </c>
      <c r="DE1" s="73">
        <v>46327</v>
      </c>
      <c r="DF1" s="73">
        <v>46357</v>
      </c>
      <c r="DG1" s="73">
        <v>46388</v>
      </c>
      <c r="DH1" s="73">
        <v>46419</v>
      </c>
      <c r="DI1" s="73">
        <v>46447</v>
      </c>
      <c r="DJ1" s="73">
        <v>46478</v>
      </c>
      <c r="DK1" s="73">
        <v>46508</v>
      </c>
      <c r="DL1" s="73">
        <v>46539</v>
      </c>
      <c r="DM1" s="73">
        <v>46569</v>
      </c>
      <c r="DN1" s="73">
        <v>46600</v>
      </c>
      <c r="DO1" s="73">
        <v>46631</v>
      </c>
      <c r="DP1" s="73">
        <v>46661</v>
      </c>
      <c r="DQ1" s="73">
        <v>46692</v>
      </c>
      <c r="DR1" s="73">
        <v>46722</v>
      </c>
      <c r="DS1" s="73">
        <v>46753</v>
      </c>
      <c r="DT1" s="73">
        <v>46784</v>
      </c>
      <c r="DU1" s="73">
        <v>46813</v>
      </c>
      <c r="DV1" s="73">
        <v>46844</v>
      </c>
      <c r="DW1" s="73">
        <v>46874</v>
      </c>
      <c r="DX1" s="73">
        <v>46905</v>
      </c>
      <c r="DY1" s="73">
        <v>46935</v>
      </c>
      <c r="DZ1" s="73">
        <v>46966</v>
      </c>
      <c r="EA1" s="73">
        <v>46997</v>
      </c>
      <c r="EB1" s="73">
        <v>47027</v>
      </c>
      <c r="EC1" s="73">
        <v>47058</v>
      </c>
      <c r="ED1" s="73">
        <v>47088</v>
      </c>
      <c r="EE1" s="73">
        <v>47119</v>
      </c>
      <c r="EF1" s="73">
        <v>47150</v>
      </c>
      <c r="EG1" s="73">
        <v>47178</v>
      </c>
      <c r="EH1" s="73">
        <v>47209</v>
      </c>
      <c r="EI1" s="73">
        <v>47239</v>
      </c>
      <c r="EJ1" s="73">
        <v>47270</v>
      </c>
      <c r="EK1" s="73">
        <v>47300</v>
      </c>
      <c r="EL1" s="73">
        <v>47331</v>
      </c>
      <c r="EM1" s="73">
        <v>47362</v>
      </c>
      <c r="EN1" s="73">
        <v>47392</v>
      </c>
      <c r="EO1" s="73">
        <v>47423</v>
      </c>
      <c r="EP1" s="73">
        <v>47453</v>
      </c>
      <c r="EQ1" s="73">
        <v>47484</v>
      </c>
      <c r="ER1" s="73">
        <v>47515</v>
      </c>
      <c r="ES1" s="73">
        <v>47543</v>
      </c>
      <c r="ET1" s="73">
        <v>47574</v>
      </c>
      <c r="EU1" s="73">
        <v>47604</v>
      </c>
      <c r="EV1" s="73">
        <v>47635</v>
      </c>
      <c r="EW1" s="73">
        <v>47665</v>
      </c>
      <c r="EX1" s="73">
        <v>47696</v>
      </c>
      <c r="EY1" s="73">
        <v>47727</v>
      </c>
      <c r="EZ1" s="73">
        <v>47757</v>
      </c>
      <c r="FA1" s="73">
        <v>47788</v>
      </c>
      <c r="FB1" s="73">
        <v>47818</v>
      </c>
      <c r="FC1" s="73">
        <v>47849</v>
      </c>
      <c r="FD1" s="73">
        <v>47880</v>
      </c>
      <c r="FE1" s="73">
        <v>47908</v>
      </c>
      <c r="FF1" s="73">
        <v>47939</v>
      </c>
      <c r="FG1" s="73">
        <v>47969</v>
      </c>
      <c r="FH1" s="73">
        <v>48000</v>
      </c>
      <c r="FI1" s="73">
        <v>48030</v>
      </c>
      <c r="FJ1" s="73">
        <v>48061</v>
      </c>
      <c r="FK1" s="73">
        <v>48092</v>
      </c>
      <c r="FL1" s="73">
        <v>48122</v>
      </c>
      <c r="FM1" s="73">
        <v>48153</v>
      </c>
      <c r="FN1" s="73">
        <v>48183</v>
      </c>
      <c r="FO1" s="73">
        <v>48214</v>
      </c>
      <c r="FP1" s="73">
        <v>48245</v>
      </c>
      <c r="FQ1" s="73">
        <v>48274</v>
      </c>
      <c r="FR1" s="73">
        <v>48305</v>
      </c>
      <c r="FS1" s="73">
        <v>48335</v>
      </c>
      <c r="FT1" s="73">
        <v>48366</v>
      </c>
      <c r="FU1" s="73">
        <v>48396</v>
      </c>
      <c r="FV1" s="73">
        <v>48427</v>
      </c>
      <c r="FW1" s="73">
        <v>48458</v>
      </c>
      <c r="FX1" s="73">
        <v>48488</v>
      </c>
      <c r="FY1" s="73">
        <v>48519</v>
      </c>
      <c r="FZ1" s="73">
        <v>48549</v>
      </c>
      <c r="GA1" s="73">
        <v>48580</v>
      </c>
      <c r="GB1" s="73">
        <v>48611</v>
      </c>
      <c r="GC1" s="73">
        <v>48639</v>
      </c>
      <c r="GD1" s="73">
        <v>48670</v>
      </c>
      <c r="GE1" s="73">
        <v>48700</v>
      </c>
      <c r="GF1" s="73">
        <v>48731</v>
      </c>
      <c r="GG1" s="73">
        <v>48761</v>
      </c>
      <c r="GH1" s="73">
        <v>48792</v>
      </c>
      <c r="GI1" s="73">
        <v>48823</v>
      </c>
      <c r="GJ1" s="73">
        <v>48853</v>
      </c>
      <c r="GK1" s="73">
        <v>48884</v>
      </c>
      <c r="GL1" s="73">
        <v>48914</v>
      </c>
      <c r="GM1" s="73">
        <v>48945</v>
      </c>
      <c r="GN1" s="73">
        <v>48976</v>
      </c>
      <c r="GO1" s="73">
        <v>49004</v>
      </c>
      <c r="GP1" s="73">
        <v>49035</v>
      </c>
      <c r="GQ1" s="73">
        <v>49065</v>
      </c>
      <c r="GR1" s="73">
        <v>49096</v>
      </c>
      <c r="GS1" s="73">
        <v>49126</v>
      </c>
      <c r="GT1" s="73">
        <v>49157</v>
      </c>
      <c r="GU1" s="73">
        <v>49188</v>
      </c>
      <c r="GV1" s="73">
        <v>49218</v>
      </c>
      <c r="GW1" s="73">
        <v>49249</v>
      </c>
      <c r="GX1" s="73">
        <v>49279</v>
      </c>
      <c r="GY1" s="73">
        <v>49310</v>
      </c>
      <c r="GZ1" s="73">
        <v>49341</v>
      </c>
      <c r="HA1" s="73">
        <v>49369</v>
      </c>
      <c r="HB1" s="73">
        <v>49400</v>
      </c>
      <c r="HC1" s="73">
        <v>49430</v>
      </c>
      <c r="HD1" s="73">
        <v>49461</v>
      </c>
      <c r="HE1" s="73">
        <v>49491</v>
      </c>
      <c r="HF1" s="73">
        <v>49522</v>
      </c>
      <c r="HG1" s="73">
        <v>49553</v>
      </c>
      <c r="HH1" s="73">
        <v>49583</v>
      </c>
      <c r="HI1" s="73">
        <v>49614</v>
      </c>
      <c r="HJ1" s="73">
        <v>49644</v>
      </c>
      <c r="HK1" s="73">
        <v>49675</v>
      </c>
      <c r="HL1" s="73">
        <v>49706</v>
      </c>
      <c r="HM1" s="73">
        <v>49735</v>
      </c>
      <c r="HN1" s="73">
        <v>49766</v>
      </c>
      <c r="HO1" s="73">
        <v>49796</v>
      </c>
      <c r="HP1" s="73">
        <v>49827</v>
      </c>
      <c r="HQ1" s="73">
        <v>49857</v>
      </c>
      <c r="HR1" s="73">
        <v>49888</v>
      </c>
      <c r="HS1" s="73">
        <v>49919</v>
      </c>
      <c r="HT1" s="73">
        <v>49949</v>
      </c>
      <c r="HU1" s="73">
        <v>49980</v>
      </c>
      <c r="HV1" s="73">
        <v>50010</v>
      </c>
      <c r="HW1" s="73">
        <v>50041</v>
      </c>
      <c r="HX1" s="73">
        <v>50072</v>
      </c>
      <c r="HY1" s="73">
        <v>50100</v>
      </c>
      <c r="HZ1" s="73">
        <v>50131</v>
      </c>
      <c r="IA1" s="73">
        <v>50161</v>
      </c>
      <c r="IB1" s="73">
        <v>50192</v>
      </c>
      <c r="IC1" s="73">
        <v>50222</v>
      </c>
      <c r="ID1" s="73">
        <v>50253</v>
      </c>
      <c r="IE1" s="73">
        <v>50284</v>
      </c>
      <c r="IF1" s="73">
        <v>50314</v>
      </c>
      <c r="IG1" s="73">
        <v>50345</v>
      </c>
      <c r="IH1" s="73">
        <v>50375</v>
      </c>
      <c r="II1" s="73">
        <v>50406</v>
      </c>
      <c r="IJ1" s="73">
        <v>50437</v>
      </c>
      <c r="IK1" s="73">
        <v>50465</v>
      </c>
      <c r="IL1" s="73">
        <v>50496</v>
      </c>
      <c r="IM1" s="73">
        <v>50526</v>
      </c>
      <c r="IN1" s="73">
        <v>50557</v>
      </c>
      <c r="IO1" s="73">
        <v>50587</v>
      </c>
      <c r="IP1" s="73">
        <v>50618</v>
      </c>
      <c r="IQ1" s="73">
        <v>50649</v>
      </c>
      <c r="IR1" s="73">
        <v>50679</v>
      </c>
      <c r="IS1" s="73">
        <v>50710</v>
      </c>
      <c r="IT1" s="73">
        <v>50740</v>
      </c>
      <c r="IU1" s="73">
        <v>50771</v>
      </c>
      <c r="IV1" s="73">
        <v>50802</v>
      </c>
      <c r="IW1" s="73">
        <v>50830</v>
      </c>
      <c r="IX1" s="73">
        <v>50861</v>
      </c>
      <c r="IY1" s="73">
        <v>50891</v>
      </c>
      <c r="IZ1" s="73">
        <v>50922</v>
      </c>
      <c r="JA1" s="73">
        <v>50952</v>
      </c>
      <c r="JB1" s="73">
        <v>50983</v>
      </c>
      <c r="JC1" s="73">
        <v>51014</v>
      </c>
      <c r="JD1" s="73">
        <v>51044</v>
      </c>
      <c r="JE1" s="73">
        <v>51075</v>
      </c>
      <c r="JF1" s="73">
        <v>51105</v>
      </c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>
        <v>51136</v>
      </c>
      <c r="LN1" s="73">
        <v>51167</v>
      </c>
      <c r="LO1" s="73">
        <v>51196</v>
      </c>
      <c r="LP1" s="73">
        <v>51227</v>
      </c>
      <c r="LQ1" s="73">
        <v>51257</v>
      </c>
      <c r="LR1" s="73">
        <v>51288</v>
      </c>
      <c r="LS1" s="73">
        <v>51318</v>
      </c>
      <c r="LT1" s="73">
        <v>51349</v>
      </c>
      <c r="LU1" s="73">
        <v>51380</v>
      </c>
      <c r="LV1" s="73">
        <v>51410</v>
      </c>
      <c r="LW1" s="73">
        <v>51441</v>
      </c>
      <c r="LX1" s="73">
        <v>51471</v>
      </c>
      <c r="LY1" s="73">
        <v>51502</v>
      </c>
      <c r="LZ1" s="73">
        <v>51533</v>
      </c>
      <c r="MA1" s="73">
        <v>51561</v>
      </c>
      <c r="MB1" s="73">
        <v>51592</v>
      </c>
      <c r="MC1" s="73">
        <v>51622</v>
      </c>
      <c r="MD1" s="73">
        <v>51653</v>
      </c>
      <c r="ME1" s="73">
        <v>51683</v>
      </c>
      <c r="MF1" s="73">
        <v>51714</v>
      </c>
      <c r="MG1" s="73">
        <v>51745</v>
      </c>
      <c r="MH1" s="73">
        <v>51775</v>
      </c>
      <c r="MI1" s="73">
        <v>51806</v>
      </c>
      <c r="MJ1" s="73">
        <v>51836</v>
      </c>
      <c r="MK1" s="73">
        <v>51867</v>
      </c>
      <c r="ML1" s="73">
        <v>51898</v>
      </c>
      <c r="MM1" s="73">
        <v>51926</v>
      </c>
      <c r="MN1" s="73">
        <v>51957</v>
      </c>
      <c r="MO1" s="73">
        <v>51987</v>
      </c>
      <c r="MP1" s="73">
        <v>52018</v>
      </c>
      <c r="MQ1" s="73">
        <v>52048</v>
      </c>
      <c r="MR1" s="73">
        <v>52079</v>
      </c>
      <c r="MS1" s="73">
        <v>52110</v>
      </c>
      <c r="MT1" s="73">
        <v>52140</v>
      </c>
      <c r="MU1" s="73">
        <v>52171</v>
      </c>
      <c r="MV1" s="73">
        <v>52201</v>
      </c>
      <c r="MW1" s="73">
        <v>52232</v>
      </c>
      <c r="MX1" s="73">
        <v>52263</v>
      </c>
      <c r="MY1" s="73">
        <v>52291</v>
      </c>
      <c r="MZ1" s="73">
        <v>52322</v>
      </c>
      <c r="NA1" s="73">
        <v>52352</v>
      </c>
      <c r="NB1" s="73">
        <v>52383</v>
      </c>
      <c r="NC1" s="73">
        <v>52413</v>
      </c>
      <c r="ND1" s="73">
        <v>52444</v>
      </c>
      <c r="NE1" s="73">
        <v>52475</v>
      </c>
      <c r="NF1" s="73">
        <v>52505</v>
      </c>
      <c r="NG1" s="73">
        <v>52536</v>
      </c>
      <c r="NH1" s="73">
        <v>52566</v>
      </c>
      <c r="NI1" s="73">
        <v>52597</v>
      </c>
      <c r="NJ1" s="73">
        <v>52628</v>
      </c>
      <c r="NK1" s="73">
        <v>52657</v>
      </c>
      <c r="NL1" s="73">
        <v>52688</v>
      </c>
      <c r="NM1" s="73">
        <v>52718</v>
      </c>
      <c r="NN1" s="73">
        <v>52749</v>
      </c>
      <c r="NO1" s="73">
        <v>52779</v>
      </c>
      <c r="NP1" s="73">
        <v>52810</v>
      </c>
      <c r="NQ1" s="73">
        <v>52841</v>
      </c>
      <c r="NR1" s="73">
        <v>53509</v>
      </c>
      <c r="NS1" s="73">
        <v>53540</v>
      </c>
      <c r="NT1" s="73">
        <v>53571</v>
      </c>
      <c r="NU1" s="73">
        <v>53601</v>
      </c>
      <c r="NV1" s="73">
        <v>53632</v>
      </c>
      <c r="NW1" s="73">
        <v>53662</v>
      </c>
      <c r="NX1" s="73">
        <v>53693</v>
      </c>
      <c r="NY1" s="73">
        <v>53724</v>
      </c>
      <c r="NZ1" s="73">
        <v>53752</v>
      </c>
      <c r="OA1" s="73">
        <v>53783</v>
      </c>
      <c r="OB1" s="73">
        <v>53813</v>
      </c>
      <c r="OC1" s="73">
        <v>53844</v>
      </c>
      <c r="OD1" s="73">
        <v>53874</v>
      </c>
      <c r="OE1" s="73">
        <v>53905</v>
      </c>
      <c r="OF1" s="73">
        <v>53936</v>
      </c>
      <c r="OG1" s="73">
        <v>53966</v>
      </c>
      <c r="OH1" s="73">
        <v>53997</v>
      </c>
      <c r="OI1" s="73">
        <v>54027</v>
      </c>
      <c r="OJ1" s="73">
        <v>54058</v>
      </c>
      <c r="OK1" s="73">
        <v>54089</v>
      </c>
      <c r="OL1" s="73">
        <v>54118</v>
      </c>
      <c r="OM1" s="73">
        <v>54149</v>
      </c>
      <c r="ON1" s="73">
        <v>54179</v>
      </c>
      <c r="OO1" s="73">
        <v>54210</v>
      </c>
      <c r="OP1" s="73">
        <v>54240</v>
      </c>
      <c r="OQ1" s="73">
        <v>54271</v>
      </c>
      <c r="OR1" s="73">
        <v>54302</v>
      </c>
      <c r="OS1" s="73">
        <v>54332</v>
      </c>
      <c r="OT1" s="73">
        <v>54363</v>
      </c>
      <c r="OU1" s="73">
        <v>54393</v>
      </c>
      <c r="OV1" s="73">
        <v>54424</v>
      </c>
      <c r="OW1" s="73">
        <v>54455</v>
      </c>
      <c r="OX1" s="73">
        <v>54483</v>
      </c>
      <c r="OY1" s="73">
        <v>54514</v>
      </c>
      <c r="OZ1" s="73">
        <v>54544</v>
      </c>
      <c r="PA1" s="73">
        <v>54575</v>
      </c>
      <c r="PB1" s="73">
        <v>54605</v>
      </c>
      <c r="PC1" s="73">
        <v>54636</v>
      </c>
      <c r="PD1" s="73">
        <v>54667</v>
      </c>
      <c r="PE1" s="73">
        <v>54697</v>
      </c>
      <c r="PF1" s="73">
        <v>54728</v>
      </c>
      <c r="PG1" s="73">
        <v>54758</v>
      </c>
      <c r="PH1" s="73">
        <v>54789</v>
      </c>
      <c r="PI1" s="73">
        <v>54820</v>
      </c>
      <c r="PX1" s="57"/>
      <c r="RI1" s="57"/>
      <c r="SG1" s="57"/>
      <c r="ABD1" s="73">
        <v>43160</v>
      </c>
      <c r="ABE1" s="73">
        <v>43435</v>
      </c>
      <c r="ABF1" s="73">
        <v>43617</v>
      </c>
      <c r="ABG1" s="73">
        <v>43647</v>
      </c>
      <c r="ABH1" s="73">
        <v>43678</v>
      </c>
      <c r="ABI1" s="73">
        <v>43709</v>
      </c>
      <c r="ABJ1" s="73">
        <v>43739</v>
      </c>
      <c r="ABK1" s="73">
        <v>43770</v>
      </c>
      <c r="ABL1" s="73">
        <v>43800</v>
      </c>
      <c r="ABM1" s="73">
        <v>43891</v>
      </c>
      <c r="ABN1" s="73">
        <v>43952</v>
      </c>
      <c r="ABO1" s="73">
        <v>43983</v>
      </c>
      <c r="ABP1" s="73">
        <v>44013</v>
      </c>
      <c r="ABQ1" s="73">
        <v>44044</v>
      </c>
      <c r="ABR1" s="73">
        <v>44075</v>
      </c>
      <c r="ABS1" s="73">
        <v>44105</v>
      </c>
      <c r="ABT1" s="73">
        <v>44136</v>
      </c>
      <c r="ABU1" s="73">
        <v>44166</v>
      </c>
      <c r="ABV1" s="73">
        <v>44197</v>
      </c>
      <c r="ABW1" s="73">
        <v>44228</v>
      </c>
      <c r="ABX1" s="73">
        <v>44256</v>
      </c>
      <c r="ABY1" s="73">
        <v>44287</v>
      </c>
      <c r="ABZ1" s="73">
        <v>44317</v>
      </c>
      <c r="ACA1" s="73">
        <v>44348</v>
      </c>
      <c r="ACB1" s="73">
        <v>44378</v>
      </c>
      <c r="ACC1" s="73">
        <v>44409</v>
      </c>
      <c r="ACD1" s="73">
        <v>44440</v>
      </c>
      <c r="ACE1" s="73">
        <v>44470</v>
      </c>
      <c r="ACF1" s="73">
        <v>44501</v>
      </c>
      <c r="ACG1" s="73">
        <v>44531</v>
      </c>
      <c r="ACH1" s="73">
        <v>44562</v>
      </c>
      <c r="ACI1" s="73">
        <v>44593</v>
      </c>
      <c r="ACJ1" s="73">
        <v>44621</v>
      </c>
      <c r="ACK1" s="73">
        <v>44652</v>
      </c>
      <c r="ACL1" s="73">
        <v>44682</v>
      </c>
      <c r="ACM1" s="73">
        <v>44713</v>
      </c>
      <c r="ACN1" s="73">
        <v>44743</v>
      </c>
      <c r="ACO1" s="73">
        <v>44774</v>
      </c>
      <c r="ACP1" s="73">
        <v>44805</v>
      </c>
      <c r="ACQ1" s="73">
        <v>44835</v>
      </c>
      <c r="ACR1" s="73">
        <v>44866</v>
      </c>
      <c r="ACS1" s="73">
        <v>44896</v>
      </c>
      <c r="ACT1" s="73">
        <v>44927</v>
      </c>
      <c r="ACU1" s="73">
        <v>44958</v>
      </c>
      <c r="ACV1" s="73">
        <v>44986</v>
      </c>
      <c r="ACW1" s="73">
        <v>45017</v>
      </c>
      <c r="ACX1" s="73">
        <v>45047</v>
      </c>
      <c r="ACY1" s="73">
        <v>45078</v>
      </c>
      <c r="ACZ1" s="73">
        <v>45108</v>
      </c>
      <c r="ADA1" s="73">
        <v>45139</v>
      </c>
      <c r="ADB1" s="73">
        <v>45170</v>
      </c>
      <c r="ADC1" s="73">
        <v>45200</v>
      </c>
      <c r="ADD1" s="73">
        <v>45231</v>
      </c>
      <c r="ADE1" s="73">
        <v>45261</v>
      </c>
      <c r="ADF1" s="73">
        <v>45292</v>
      </c>
      <c r="ADG1" s="73">
        <v>45323</v>
      </c>
      <c r="ADH1" s="73">
        <v>45352</v>
      </c>
      <c r="ADI1" s="73">
        <v>45383</v>
      </c>
      <c r="ADJ1" s="73">
        <v>45413</v>
      </c>
      <c r="ADK1" s="73">
        <v>45444</v>
      </c>
      <c r="ADL1" s="73">
        <v>45474</v>
      </c>
      <c r="ADM1" s="73">
        <v>45505</v>
      </c>
      <c r="ADN1" s="73">
        <v>45536</v>
      </c>
      <c r="ADO1" s="73">
        <v>45566</v>
      </c>
      <c r="ADP1" s="73">
        <v>45597</v>
      </c>
      <c r="ADQ1" s="73">
        <v>45627</v>
      </c>
      <c r="ADR1" s="73">
        <v>45658</v>
      </c>
      <c r="ADS1" s="73">
        <v>45689</v>
      </c>
      <c r="ADT1" s="73">
        <v>45717</v>
      </c>
      <c r="ADU1" s="73">
        <v>45748</v>
      </c>
      <c r="ADV1" s="73">
        <v>45778</v>
      </c>
      <c r="ADW1" s="73">
        <v>45809</v>
      </c>
      <c r="ADX1" s="73">
        <v>45839</v>
      </c>
      <c r="ADY1" s="73">
        <v>45870</v>
      </c>
      <c r="ADZ1" s="73">
        <v>45901</v>
      </c>
      <c r="AEA1" s="73">
        <v>45931</v>
      </c>
      <c r="AEB1" s="73">
        <v>45962</v>
      </c>
      <c r="AEC1" s="73">
        <v>45992</v>
      </c>
      <c r="AED1" s="73">
        <v>46023</v>
      </c>
      <c r="AEE1" s="73">
        <v>46054</v>
      </c>
      <c r="AEF1" s="73">
        <v>46082</v>
      </c>
      <c r="AEG1" s="73">
        <v>46113</v>
      </c>
      <c r="AEH1" s="73">
        <v>46143</v>
      </c>
      <c r="AEI1" s="73">
        <v>46174</v>
      </c>
      <c r="AEJ1" s="73">
        <v>46204</v>
      </c>
      <c r="AEK1" s="73">
        <v>46235</v>
      </c>
      <c r="AEL1" s="73">
        <v>46266</v>
      </c>
      <c r="AEM1" s="73">
        <v>46296</v>
      </c>
      <c r="AEN1" s="73">
        <v>46327</v>
      </c>
      <c r="AEO1" s="73">
        <v>46357</v>
      </c>
      <c r="AEP1" s="73">
        <v>46388</v>
      </c>
      <c r="AEQ1" s="73">
        <v>46419</v>
      </c>
      <c r="AER1" s="73">
        <v>46447</v>
      </c>
      <c r="AES1" s="73">
        <v>46478</v>
      </c>
      <c r="AET1" s="73">
        <v>46508</v>
      </c>
      <c r="AEU1" s="73">
        <v>46539</v>
      </c>
      <c r="AEV1" s="73">
        <v>46569</v>
      </c>
      <c r="AEW1" s="73">
        <v>46600</v>
      </c>
      <c r="AEX1" s="73">
        <v>46631</v>
      </c>
      <c r="AEY1" s="73">
        <v>46661</v>
      </c>
      <c r="AEZ1" s="73">
        <v>46692</v>
      </c>
      <c r="AFA1" s="73">
        <v>46722</v>
      </c>
      <c r="AFB1" s="73">
        <v>46753</v>
      </c>
      <c r="AFC1" s="73">
        <v>46784</v>
      </c>
      <c r="AFD1" s="73">
        <v>46813</v>
      </c>
      <c r="AFE1" s="73">
        <v>46844</v>
      </c>
      <c r="AFF1" s="73">
        <v>46874</v>
      </c>
      <c r="AFG1" s="73">
        <v>46905</v>
      </c>
      <c r="AFH1" s="73">
        <v>46935</v>
      </c>
      <c r="AFI1" s="73">
        <v>46966</v>
      </c>
      <c r="AFJ1" s="73">
        <v>46997</v>
      </c>
      <c r="AFK1" s="73">
        <v>47027</v>
      </c>
      <c r="AFL1" s="73">
        <v>47058</v>
      </c>
      <c r="AFM1" s="73">
        <v>47088</v>
      </c>
      <c r="AFN1" s="73">
        <v>47119</v>
      </c>
      <c r="AFO1" s="73">
        <v>47150</v>
      </c>
      <c r="AFP1" s="73">
        <v>47178</v>
      </c>
      <c r="AFQ1" s="73">
        <v>47209</v>
      </c>
      <c r="AFR1" s="73">
        <v>47239</v>
      </c>
      <c r="AFS1" s="73">
        <v>47270</v>
      </c>
      <c r="AFT1" s="73">
        <v>47300</v>
      </c>
      <c r="AFU1" s="73">
        <v>47331</v>
      </c>
      <c r="AFV1" s="73">
        <v>47362</v>
      </c>
      <c r="AFW1" s="73">
        <v>47392</v>
      </c>
      <c r="AFX1" s="73">
        <v>47423</v>
      </c>
      <c r="AFY1" s="73">
        <v>47453</v>
      </c>
      <c r="AFZ1" s="73">
        <v>47484</v>
      </c>
      <c r="AGA1" s="73">
        <v>47515</v>
      </c>
      <c r="AGB1" s="73">
        <v>47543</v>
      </c>
      <c r="AGC1" s="73">
        <v>47574</v>
      </c>
      <c r="AGD1" s="73">
        <v>47604</v>
      </c>
      <c r="AGE1" s="73">
        <v>47635</v>
      </c>
      <c r="AGF1" s="73">
        <v>47665</v>
      </c>
      <c r="AGG1" s="73">
        <v>47696</v>
      </c>
      <c r="AGH1" s="73">
        <v>47727</v>
      </c>
      <c r="AGI1" s="73">
        <v>47757</v>
      </c>
      <c r="AGJ1" s="73">
        <v>47788</v>
      </c>
      <c r="AGK1" s="73">
        <v>47818</v>
      </c>
      <c r="AGL1" s="73">
        <v>47849</v>
      </c>
      <c r="AGM1" s="73">
        <v>47880</v>
      </c>
      <c r="AGN1" s="73">
        <v>47908</v>
      </c>
      <c r="AGO1" s="73">
        <v>47939</v>
      </c>
      <c r="AGP1" s="73">
        <v>47969</v>
      </c>
      <c r="AGQ1" s="73">
        <v>48000</v>
      </c>
      <c r="AGR1" s="73">
        <v>48030</v>
      </c>
      <c r="AGS1" s="73">
        <v>48061</v>
      </c>
      <c r="AGT1" s="73">
        <v>48092</v>
      </c>
      <c r="AGU1" s="73">
        <v>48122</v>
      </c>
      <c r="AGV1" s="73">
        <v>48153</v>
      </c>
      <c r="AGW1" s="73">
        <v>48183</v>
      </c>
      <c r="AGX1" s="73">
        <v>48214</v>
      </c>
      <c r="AGY1" s="73">
        <v>48245</v>
      </c>
      <c r="AGZ1" s="73">
        <v>48274</v>
      </c>
      <c r="AHA1" s="73">
        <v>48305</v>
      </c>
      <c r="AHB1" s="73">
        <v>48335</v>
      </c>
      <c r="AHC1" s="73">
        <v>48366</v>
      </c>
      <c r="AHD1" s="73">
        <v>48396</v>
      </c>
      <c r="AHE1" s="73">
        <v>48427</v>
      </c>
      <c r="AHF1" s="73">
        <v>48458</v>
      </c>
      <c r="AHG1" s="73">
        <v>48488</v>
      </c>
      <c r="AHH1" s="73">
        <v>48519</v>
      </c>
      <c r="AHI1" s="73">
        <v>48549</v>
      </c>
      <c r="AHJ1" s="73">
        <v>48580</v>
      </c>
      <c r="AHK1" s="73">
        <v>48611</v>
      </c>
      <c r="AHL1" s="73">
        <v>48639</v>
      </c>
      <c r="AHM1" s="73">
        <v>48670</v>
      </c>
      <c r="AHN1" s="73">
        <v>48700</v>
      </c>
      <c r="AHO1" s="73">
        <v>48731</v>
      </c>
      <c r="AHP1" s="73">
        <v>48761</v>
      </c>
      <c r="AHQ1" s="73">
        <v>48792</v>
      </c>
      <c r="AHR1" s="73">
        <v>48823</v>
      </c>
      <c r="AHS1" s="73">
        <v>48853</v>
      </c>
      <c r="AHT1" s="73">
        <v>48884</v>
      </c>
      <c r="AHU1" s="73">
        <v>48914</v>
      </c>
      <c r="AHV1" s="73">
        <v>48945</v>
      </c>
      <c r="AHW1" s="73">
        <v>48976</v>
      </c>
      <c r="AHX1" s="73">
        <v>49004</v>
      </c>
      <c r="AHY1" s="73">
        <v>49035</v>
      </c>
      <c r="AHZ1" s="73">
        <v>49065</v>
      </c>
      <c r="AIA1" s="73">
        <v>49096</v>
      </c>
      <c r="AIB1" s="73">
        <v>49126</v>
      </c>
      <c r="AIC1" s="73">
        <v>49157</v>
      </c>
      <c r="AID1" s="73">
        <v>49188</v>
      </c>
      <c r="AIE1" s="73">
        <v>49218</v>
      </c>
      <c r="AIF1" s="73">
        <v>49249</v>
      </c>
      <c r="AIG1" s="73">
        <v>49279</v>
      </c>
      <c r="AIH1" s="73">
        <v>49310</v>
      </c>
      <c r="AII1" s="73">
        <v>49341</v>
      </c>
      <c r="AIJ1" s="73">
        <v>49369</v>
      </c>
      <c r="AIK1" s="73">
        <v>49400</v>
      </c>
      <c r="AIL1" s="73">
        <v>49430</v>
      </c>
      <c r="AIM1" s="73">
        <v>49461</v>
      </c>
      <c r="AIN1" s="73">
        <v>49491</v>
      </c>
      <c r="AIO1" s="73">
        <v>49522</v>
      </c>
      <c r="AIP1" s="73">
        <v>49553</v>
      </c>
      <c r="AIQ1" s="73">
        <v>49583</v>
      </c>
      <c r="AIR1" s="73">
        <v>49614</v>
      </c>
      <c r="AIS1" s="73">
        <v>49644</v>
      </c>
      <c r="AIT1" s="73">
        <v>49675</v>
      </c>
      <c r="AIU1" s="73">
        <v>49706</v>
      </c>
      <c r="AIV1" s="73">
        <v>49735</v>
      </c>
      <c r="AIW1" s="73">
        <v>49766</v>
      </c>
      <c r="AIX1" s="73">
        <v>49796</v>
      </c>
      <c r="AIY1" s="73">
        <v>49827</v>
      </c>
      <c r="AIZ1" s="73">
        <v>49857</v>
      </c>
      <c r="AJA1" s="73">
        <v>49888</v>
      </c>
      <c r="AJB1" s="73">
        <v>49919</v>
      </c>
      <c r="AJC1" s="73">
        <v>49949</v>
      </c>
      <c r="AJD1" s="73">
        <v>49980</v>
      </c>
      <c r="AJE1" s="73">
        <v>50010</v>
      </c>
      <c r="AJF1" s="73">
        <v>50041</v>
      </c>
      <c r="AJG1" s="73">
        <v>50072</v>
      </c>
      <c r="AJH1" s="73">
        <v>50100</v>
      </c>
      <c r="AJI1" s="73">
        <v>50131</v>
      </c>
      <c r="AJJ1" s="73">
        <v>50161</v>
      </c>
      <c r="AJK1" s="73">
        <v>50192</v>
      </c>
      <c r="AJL1" s="73">
        <v>50222</v>
      </c>
      <c r="AJM1" s="73">
        <v>50253</v>
      </c>
      <c r="AJN1" s="73">
        <v>50284</v>
      </c>
      <c r="AJO1" s="73">
        <v>50314</v>
      </c>
      <c r="AJP1" s="73">
        <v>50345</v>
      </c>
      <c r="AJQ1" s="73">
        <v>50375</v>
      </c>
      <c r="AJR1" s="73">
        <v>50406</v>
      </c>
      <c r="AJS1" s="73">
        <v>50437</v>
      </c>
      <c r="AJT1" s="73">
        <v>50465</v>
      </c>
      <c r="AJU1" s="73">
        <v>50496</v>
      </c>
      <c r="AJV1" s="73">
        <v>50526</v>
      </c>
      <c r="AJW1" s="73">
        <v>50557</v>
      </c>
      <c r="AJX1" s="73">
        <v>50587</v>
      </c>
      <c r="AJY1" s="73">
        <v>50618</v>
      </c>
      <c r="AJZ1" s="73">
        <v>50649</v>
      </c>
      <c r="AKA1" s="73">
        <v>50679</v>
      </c>
      <c r="AKB1" s="73">
        <v>50710</v>
      </c>
      <c r="AKC1" s="73">
        <v>50740</v>
      </c>
      <c r="AKD1" s="73">
        <v>50771</v>
      </c>
      <c r="AKE1" s="73">
        <v>50802</v>
      </c>
      <c r="AKF1" s="73">
        <v>50830</v>
      </c>
      <c r="AKG1" s="73">
        <v>50861</v>
      </c>
      <c r="AKH1" s="73">
        <v>50891</v>
      </c>
      <c r="AKI1" s="73">
        <v>50922</v>
      </c>
      <c r="AKJ1" s="73">
        <v>50952</v>
      </c>
      <c r="AKK1" s="73">
        <v>50983</v>
      </c>
      <c r="AKL1" s="73">
        <v>51014</v>
      </c>
      <c r="AKM1" s="73">
        <v>51044</v>
      </c>
      <c r="AKN1" s="73">
        <v>51075</v>
      </c>
      <c r="AKO1" s="73">
        <v>51105</v>
      </c>
      <c r="AKP1" s="73">
        <v>51136</v>
      </c>
      <c r="AKQ1" s="73">
        <v>51167</v>
      </c>
      <c r="AKR1" s="73">
        <v>51196</v>
      </c>
      <c r="AKS1" s="73">
        <v>51227</v>
      </c>
      <c r="AKT1" s="73">
        <v>51257</v>
      </c>
      <c r="AKU1" s="73">
        <v>51288</v>
      </c>
      <c r="AKV1" s="73">
        <v>51318</v>
      </c>
      <c r="AKW1" s="73">
        <v>51349</v>
      </c>
      <c r="AKX1" s="73">
        <v>51380</v>
      </c>
      <c r="AKY1" s="73">
        <v>51410</v>
      </c>
      <c r="AKZ1" s="73">
        <v>51441</v>
      </c>
      <c r="ALA1" s="73">
        <v>51471</v>
      </c>
      <c r="ALB1" s="73">
        <v>51502</v>
      </c>
      <c r="ALC1" s="73">
        <v>51533</v>
      </c>
      <c r="ALD1" s="73">
        <v>51561</v>
      </c>
      <c r="ALE1" s="73">
        <v>51592</v>
      </c>
      <c r="ALF1" s="73">
        <v>51622</v>
      </c>
      <c r="ALG1" s="73">
        <v>51653</v>
      </c>
      <c r="ALH1" s="73">
        <v>51683</v>
      </c>
      <c r="ALI1" s="73">
        <v>51714</v>
      </c>
      <c r="ALJ1" s="73">
        <v>51745</v>
      </c>
      <c r="ALK1" s="73">
        <v>51775</v>
      </c>
      <c r="ALL1" s="73">
        <v>51806</v>
      </c>
      <c r="ALM1" s="73">
        <v>51836</v>
      </c>
      <c r="ALN1" s="73">
        <v>51867</v>
      </c>
      <c r="ALO1" s="73">
        <v>51898</v>
      </c>
      <c r="ALP1" s="73">
        <v>51926</v>
      </c>
      <c r="ALQ1" s="73">
        <v>51957</v>
      </c>
      <c r="ALR1" s="73">
        <v>51987</v>
      </c>
      <c r="ALS1" s="73">
        <v>52018</v>
      </c>
      <c r="ALT1" s="73">
        <v>52048</v>
      </c>
      <c r="ALU1" s="73">
        <v>52079</v>
      </c>
      <c r="ALV1" s="73">
        <v>52110</v>
      </c>
      <c r="ALW1" s="73">
        <v>52140</v>
      </c>
      <c r="ALX1" s="73">
        <v>52171</v>
      </c>
      <c r="ALY1" s="73">
        <v>52201</v>
      </c>
      <c r="ALZ1" s="73">
        <v>52232</v>
      </c>
      <c r="AMA1" s="73">
        <v>52263</v>
      </c>
      <c r="AMB1" s="73">
        <v>52291</v>
      </c>
      <c r="AMC1" s="73">
        <v>52322</v>
      </c>
      <c r="AMD1" s="73">
        <v>52352</v>
      </c>
      <c r="AME1" s="73">
        <v>52383</v>
      </c>
      <c r="AMF1" s="73">
        <v>52413</v>
      </c>
      <c r="AMG1" s="73">
        <v>52444</v>
      </c>
      <c r="AMH1" s="73">
        <v>52475</v>
      </c>
      <c r="AMI1" s="73">
        <v>52505</v>
      </c>
      <c r="AMJ1" s="73">
        <v>52536</v>
      </c>
      <c r="AMK1" s="73">
        <v>52566</v>
      </c>
      <c r="AML1" s="73">
        <v>52597</v>
      </c>
      <c r="AMM1" s="73">
        <v>52628</v>
      </c>
      <c r="AMN1" s="73">
        <v>52657</v>
      </c>
      <c r="AMO1" s="73">
        <v>52688</v>
      </c>
      <c r="AMP1" s="73">
        <v>52718</v>
      </c>
      <c r="AMQ1" s="73">
        <v>52749</v>
      </c>
      <c r="AMR1" s="73">
        <v>52779</v>
      </c>
      <c r="AMS1" s="73">
        <v>52810</v>
      </c>
      <c r="AMT1" s="73">
        <v>52841</v>
      </c>
      <c r="AMU1" s="73">
        <v>52871</v>
      </c>
      <c r="AMV1" s="73">
        <v>52902</v>
      </c>
      <c r="AMW1" s="73">
        <v>52932</v>
      </c>
      <c r="AMX1" s="73">
        <v>52963</v>
      </c>
      <c r="AMY1" s="73">
        <v>52994</v>
      </c>
      <c r="AMZ1" s="73">
        <v>53022</v>
      </c>
      <c r="ANA1" s="73">
        <v>53053</v>
      </c>
      <c r="ANB1" s="73">
        <v>53083</v>
      </c>
      <c r="ANC1" s="73">
        <v>53114</v>
      </c>
      <c r="AND1" s="73">
        <v>53144</v>
      </c>
      <c r="ANE1" s="73">
        <v>53175</v>
      </c>
      <c r="ANF1" s="73">
        <v>53206</v>
      </c>
      <c r="ANG1" s="73">
        <v>53236</v>
      </c>
      <c r="ANH1" s="73">
        <v>53267</v>
      </c>
      <c r="ANI1" s="73">
        <v>53297</v>
      </c>
      <c r="ANJ1" s="73">
        <v>53328</v>
      </c>
      <c r="ANK1" s="73">
        <v>53359</v>
      </c>
      <c r="ANL1" s="73">
        <v>53387</v>
      </c>
      <c r="ANM1" s="73">
        <v>53418</v>
      </c>
      <c r="ANN1" s="73">
        <v>53448</v>
      </c>
      <c r="ANO1" s="73">
        <v>53479</v>
      </c>
      <c r="ANP1" s="73">
        <v>53509</v>
      </c>
      <c r="ANQ1" s="73">
        <v>53540</v>
      </c>
      <c r="ANR1" s="73">
        <v>53571</v>
      </c>
      <c r="ANS1" s="73">
        <v>53601</v>
      </c>
      <c r="ANT1" s="73">
        <v>53632</v>
      </c>
      <c r="ANU1" s="73">
        <v>53662</v>
      </c>
      <c r="ANV1" s="73">
        <v>53693</v>
      </c>
      <c r="ANW1" s="73">
        <v>53724</v>
      </c>
      <c r="ANX1" s="73">
        <v>53752</v>
      </c>
      <c r="ANY1" s="73">
        <v>53783</v>
      </c>
      <c r="ANZ1" s="73">
        <v>53813</v>
      </c>
      <c r="AOA1" s="73">
        <v>53844</v>
      </c>
      <c r="AOB1" s="73">
        <v>53874</v>
      </c>
      <c r="AOC1" s="73">
        <v>53905</v>
      </c>
      <c r="AOD1" s="73">
        <v>53936</v>
      </c>
      <c r="AOE1" s="73">
        <v>53966</v>
      </c>
      <c r="AOF1" s="73">
        <v>53997</v>
      </c>
      <c r="AOG1" s="73">
        <v>54027</v>
      </c>
      <c r="AOH1" s="73">
        <v>54058</v>
      </c>
      <c r="AOI1" s="73">
        <v>54089</v>
      </c>
      <c r="AOJ1" s="73">
        <v>54118</v>
      </c>
      <c r="AOK1" s="73">
        <v>54149</v>
      </c>
      <c r="AOL1" s="73">
        <v>54179</v>
      </c>
      <c r="AOM1" s="73">
        <v>54210</v>
      </c>
      <c r="AON1" s="73">
        <v>54240</v>
      </c>
      <c r="AOO1" s="73">
        <v>54271</v>
      </c>
      <c r="AOP1" s="73">
        <v>54302</v>
      </c>
      <c r="AOQ1" s="73">
        <v>54332</v>
      </c>
      <c r="AOR1" s="73">
        <v>54363</v>
      </c>
      <c r="AOS1" s="73">
        <v>54393</v>
      </c>
      <c r="AOT1" s="73">
        <v>54424</v>
      </c>
      <c r="AOU1" s="73">
        <v>54455</v>
      </c>
      <c r="AOV1" s="73">
        <v>54483</v>
      </c>
      <c r="AOW1" s="73">
        <v>54514</v>
      </c>
      <c r="AOX1" s="73">
        <v>54544</v>
      </c>
      <c r="AOY1" s="73">
        <v>54575</v>
      </c>
      <c r="AOZ1" s="73">
        <v>54605</v>
      </c>
      <c r="APA1" s="73">
        <v>54636</v>
      </c>
      <c r="APB1" s="73">
        <v>54667</v>
      </c>
      <c r="APC1" s="73">
        <v>54697</v>
      </c>
      <c r="APD1" s="73">
        <v>54728</v>
      </c>
      <c r="APE1" s="73">
        <v>54758</v>
      </c>
      <c r="APF1" s="73">
        <v>54789</v>
      </c>
      <c r="APG1" s="73">
        <v>54820</v>
      </c>
    </row>
    <row r="3" spans="1:1099" s="40" customFormat="1" ht="15.75" customHeight="1" x14ac:dyDescent="0.25">
      <c r="A3" s="61"/>
      <c r="C3" s="177" t="s">
        <v>4</v>
      </c>
      <c r="D3" s="177"/>
      <c r="E3" s="70" t="s">
        <v>1076</v>
      </c>
      <c r="F3" s="41"/>
      <c r="G3" s="42"/>
      <c r="H3" s="62"/>
      <c r="I3" s="43"/>
      <c r="J3" s="43"/>
      <c r="K3" s="43"/>
      <c r="L3" s="42"/>
      <c r="M3" s="43"/>
      <c r="AI3" s="44"/>
      <c r="BT3" s="44"/>
      <c r="CR3" s="44"/>
    </row>
    <row r="4" spans="1:1099" s="40" customFormat="1" ht="12" customHeight="1" x14ac:dyDescent="0.2">
      <c r="A4" s="61"/>
      <c r="B4" s="45"/>
      <c r="C4" s="45"/>
      <c r="E4" s="43"/>
      <c r="F4" s="42"/>
      <c r="G4" s="42"/>
      <c r="H4" s="62"/>
      <c r="I4" s="43"/>
      <c r="J4" s="43"/>
      <c r="K4" s="43"/>
      <c r="L4" s="42"/>
      <c r="M4" s="43"/>
    </row>
    <row r="5" spans="1:1099" s="40" customFormat="1" ht="12" x14ac:dyDescent="0.2">
      <c r="A5" s="61"/>
      <c r="B5" s="45"/>
      <c r="C5" s="45"/>
      <c r="D5" s="45"/>
      <c r="E5" s="43"/>
      <c r="F5" s="43"/>
      <c r="G5" s="43"/>
      <c r="H5" s="63"/>
      <c r="I5" s="43"/>
      <c r="J5" s="43"/>
      <c r="K5" s="43"/>
      <c r="L5" s="43"/>
      <c r="N5" s="46">
        <v>1</v>
      </c>
      <c r="O5" s="46">
        <v>2</v>
      </c>
      <c r="P5" s="46">
        <v>3</v>
      </c>
      <c r="Q5" s="46">
        <v>4</v>
      </c>
      <c r="R5" s="46">
        <v>5</v>
      </c>
      <c r="S5" s="46">
        <v>6</v>
      </c>
      <c r="T5" s="46">
        <v>7</v>
      </c>
      <c r="U5" s="46">
        <v>8</v>
      </c>
      <c r="V5" s="46">
        <v>9</v>
      </c>
      <c r="W5" s="46">
        <v>10</v>
      </c>
      <c r="X5" s="46">
        <v>11</v>
      </c>
      <c r="Y5" s="46">
        <v>12</v>
      </c>
      <c r="Z5" s="46">
        <v>13</v>
      </c>
      <c r="AA5" s="46">
        <v>14</v>
      </c>
      <c r="AB5" s="46">
        <v>15</v>
      </c>
      <c r="AC5" s="46">
        <v>16</v>
      </c>
      <c r="AD5" s="46">
        <v>17</v>
      </c>
      <c r="AE5" s="46">
        <v>18</v>
      </c>
      <c r="AF5" s="46">
        <v>19</v>
      </c>
      <c r="AG5" s="46">
        <v>20</v>
      </c>
      <c r="AH5" s="46">
        <v>21</v>
      </c>
      <c r="AI5" s="46">
        <v>22</v>
      </c>
      <c r="AJ5" s="46">
        <v>23</v>
      </c>
      <c r="AK5" s="46">
        <v>24</v>
      </c>
      <c r="AL5" s="46">
        <v>25</v>
      </c>
      <c r="AM5" s="46">
        <v>26</v>
      </c>
      <c r="AN5" s="46">
        <v>27</v>
      </c>
      <c r="AO5" s="46">
        <v>28</v>
      </c>
      <c r="AP5" s="46">
        <v>29</v>
      </c>
      <c r="AQ5" s="46">
        <v>30</v>
      </c>
      <c r="AR5" s="46">
        <v>31</v>
      </c>
      <c r="AS5" s="46">
        <v>32</v>
      </c>
      <c r="AT5" s="46">
        <v>33</v>
      </c>
      <c r="AU5" s="46">
        <v>34</v>
      </c>
      <c r="AV5" s="46">
        <v>35</v>
      </c>
      <c r="AW5" s="46">
        <v>36</v>
      </c>
      <c r="AX5" s="46">
        <v>37</v>
      </c>
      <c r="AY5" s="46">
        <v>38</v>
      </c>
      <c r="AZ5" s="46">
        <v>39</v>
      </c>
      <c r="BA5" s="46">
        <v>40</v>
      </c>
      <c r="BB5" s="46">
        <v>41</v>
      </c>
      <c r="BC5" s="46">
        <v>42</v>
      </c>
      <c r="BD5" s="46">
        <v>43</v>
      </c>
      <c r="BE5" s="46">
        <v>44</v>
      </c>
      <c r="BF5" s="46">
        <v>45</v>
      </c>
      <c r="BG5" s="46">
        <v>46</v>
      </c>
      <c r="BH5" s="46">
        <v>47</v>
      </c>
      <c r="BI5" s="46">
        <v>48</v>
      </c>
      <c r="BJ5" s="46">
        <v>49</v>
      </c>
      <c r="BK5" s="46">
        <v>50</v>
      </c>
      <c r="BL5" s="46">
        <v>51</v>
      </c>
      <c r="BM5" s="46">
        <v>52</v>
      </c>
      <c r="BN5" s="46">
        <v>53</v>
      </c>
      <c r="BO5" s="46">
        <v>54</v>
      </c>
      <c r="BP5" s="46">
        <v>55</v>
      </c>
      <c r="BQ5" s="46">
        <v>56</v>
      </c>
      <c r="BR5" s="46">
        <v>57</v>
      </c>
      <c r="BS5" s="46">
        <v>58</v>
      </c>
      <c r="BT5" s="46">
        <v>59</v>
      </c>
      <c r="BU5" s="46">
        <v>60</v>
      </c>
      <c r="BV5" s="46">
        <v>61</v>
      </c>
      <c r="BW5" s="46">
        <v>62</v>
      </c>
      <c r="BX5" s="46">
        <v>63</v>
      </c>
      <c r="BY5" s="46">
        <v>64</v>
      </c>
      <c r="BZ5" s="46">
        <v>65</v>
      </c>
      <c r="CA5" s="46">
        <v>66</v>
      </c>
      <c r="CB5" s="46">
        <v>67</v>
      </c>
      <c r="CC5" s="46">
        <v>68</v>
      </c>
      <c r="CD5" s="46">
        <v>69</v>
      </c>
      <c r="CE5" s="46">
        <v>70</v>
      </c>
      <c r="CF5" s="46">
        <v>71</v>
      </c>
      <c r="CG5" s="46">
        <v>72</v>
      </c>
      <c r="CH5" s="46">
        <v>73</v>
      </c>
      <c r="CI5" s="46">
        <v>74</v>
      </c>
      <c r="CJ5" s="46">
        <v>75</v>
      </c>
      <c r="CK5" s="46">
        <v>76</v>
      </c>
      <c r="CL5" s="46">
        <v>77</v>
      </c>
      <c r="CM5" s="46">
        <v>78</v>
      </c>
      <c r="CN5" s="46">
        <v>79</v>
      </c>
      <c r="CO5" s="46">
        <v>80</v>
      </c>
      <c r="CP5" s="46">
        <v>81</v>
      </c>
      <c r="CQ5" s="46">
        <v>82</v>
      </c>
      <c r="CR5" s="46">
        <v>83</v>
      </c>
      <c r="CS5" s="46">
        <v>84</v>
      </c>
      <c r="CT5" s="46">
        <v>85</v>
      </c>
      <c r="CU5" s="46">
        <v>86</v>
      </c>
      <c r="CV5" s="46">
        <v>87</v>
      </c>
      <c r="CW5" s="46">
        <v>88</v>
      </c>
      <c r="CX5" s="46">
        <v>89</v>
      </c>
      <c r="CY5" s="46">
        <v>90</v>
      </c>
      <c r="CZ5" s="46">
        <v>91</v>
      </c>
      <c r="DA5" s="46">
        <v>92</v>
      </c>
      <c r="DB5" s="46">
        <v>93</v>
      </c>
      <c r="DC5" s="46">
        <v>94</v>
      </c>
      <c r="DD5" s="46">
        <v>95</v>
      </c>
      <c r="DE5" s="46">
        <v>96</v>
      </c>
      <c r="DF5" s="46">
        <v>97</v>
      </c>
      <c r="DG5" s="46">
        <v>98</v>
      </c>
      <c r="DH5" s="46">
        <v>99</v>
      </c>
      <c r="DI5" s="46">
        <v>100</v>
      </c>
      <c r="DJ5" s="46">
        <v>101</v>
      </c>
      <c r="DK5" s="46">
        <v>102</v>
      </c>
      <c r="DL5" s="46">
        <v>103</v>
      </c>
      <c r="DM5" s="46">
        <v>104</v>
      </c>
      <c r="DN5" s="46">
        <v>105</v>
      </c>
      <c r="DO5" s="46">
        <v>106</v>
      </c>
      <c r="DP5" s="46">
        <v>107</v>
      </c>
      <c r="DQ5" s="46">
        <v>108</v>
      </c>
      <c r="DR5" s="46">
        <v>109</v>
      </c>
      <c r="DS5" s="46">
        <v>110</v>
      </c>
      <c r="DT5" s="46">
        <v>111</v>
      </c>
      <c r="DU5" s="46">
        <v>112</v>
      </c>
      <c r="DV5" s="46">
        <v>113</v>
      </c>
      <c r="DW5" s="46">
        <v>114</v>
      </c>
      <c r="DX5" s="46">
        <v>115</v>
      </c>
      <c r="DY5" s="46">
        <v>116</v>
      </c>
      <c r="DZ5" s="46">
        <v>117</v>
      </c>
      <c r="EA5" s="46">
        <v>118</v>
      </c>
      <c r="EB5" s="46">
        <v>119</v>
      </c>
      <c r="EC5" s="46">
        <v>120</v>
      </c>
      <c r="ED5" s="46">
        <v>121</v>
      </c>
      <c r="EE5" s="46">
        <v>122</v>
      </c>
      <c r="EF5" s="46">
        <v>123</v>
      </c>
      <c r="EG5" s="46">
        <v>124</v>
      </c>
      <c r="EH5" s="46">
        <v>125</v>
      </c>
      <c r="EI5" s="46">
        <v>126</v>
      </c>
      <c r="EJ5" s="46">
        <v>127</v>
      </c>
      <c r="EK5" s="46">
        <v>128</v>
      </c>
      <c r="EL5" s="46">
        <v>129</v>
      </c>
      <c r="EM5" s="46">
        <v>130</v>
      </c>
      <c r="EN5" s="46">
        <v>131</v>
      </c>
      <c r="EO5" s="46">
        <v>132</v>
      </c>
      <c r="EP5" s="46">
        <v>133</v>
      </c>
      <c r="EQ5" s="46">
        <v>134</v>
      </c>
      <c r="ER5" s="46">
        <v>135</v>
      </c>
      <c r="ES5" s="46">
        <v>136</v>
      </c>
      <c r="ET5" s="46">
        <v>137</v>
      </c>
      <c r="EU5" s="46">
        <v>138</v>
      </c>
      <c r="EV5" s="46">
        <v>139</v>
      </c>
      <c r="EW5" s="46">
        <v>140</v>
      </c>
      <c r="EX5" s="46">
        <v>141</v>
      </c>
      <c r="EY5" s="46">
        <v>142</v>
      </c>
      <c r="EZ5" s="46">
        <v>143</v>
      </c>
      <c r="FA5" s="46">
        <v>144</v>
      </c>
      <c r="FB5" s="46">
        <v>145</v>
      </c>
      <c r="FC5" s="46">
        <v>146</v>
      </c>
      <c r="FD5" s="46">
        <v>147</v>
      </c>
      <c r="FE5" s="46">
        <v>148</v>
      </c>
      <c r="FF5" s="46">
        <v>149</v>
      </c>
      <c r="FG5" s="46">
        <v>150</v>
      </c>
      <c r="FH5" s="46">
        <v>151</v>
      </c>
      <c r="FI5" s="46">
        <v>152</v>
      </c>
      <c r="FJ5" s="46">
        <v>153</v>
      </c>
      <c r="FK5" s="46">
        <v>154</v>
      </c>
      <c r="FL5" s="46">
        <v>155</v>
      </c>
      <c r="FM5" s="46">
        <v>156</v>
      </c>
      <c r="FN5" s="46">
        <v>157</v>
      </c>
      <c r="FO5" s="46">
        <v>158</v>
      </c>
      <c r="FP5" s="46">
        <v>159</v>
      </c>
      <c r="FQ5" s="46">
        <v>160</v>
      </c>
      <c r="FR5" s="46">
        <v>161</v>
      </c>
      <c r="FS5" s="46">
        <v>162</v>
      </c>
      <c r="FT5" s="46">
        <v>163</v>
      </c>
      <c r="FU5" s="46">
        <v>164</v>
      </c>
      <c r="FV5" s="46">
        <v>165</v>
      </c>
      <c r="FW5" s="46">
        <v>166</v>
      </c>
      <c r="FX5" s="46">
        <v>167</v>
      </c>
      <c r="FY5" s="46">
        <v>168</v>
      </c>
      <c r="FZ5" s="46">
        <v>169</v>
      </c>
      <c r="GA5" s="46">
        <v>170</v>
      </c>
      <c r="GB5" s="46">
        <v>171</v>
      </c>
      <c r="GC5" s="46">
        <v>172</v>
      </c>
      <c r="GD5" s="46">
        <v>173</v>
      </c>
      <c r="GE5" s="46">
        <v>174</v>
      </c>
      <c r="GF5" s="46">
        <v>175</v>
      </c>
      <c r="GG5" s="46">
        <v>176</v>
      </c>
      <c r="GH5" s="46">
        <v>177</v>
      </c>
      <c r="GI5" s="46">
        <v>178</v>
      </c>
      <c r="GJ5" s="46">
        <v>179</v>
      </c>
      <c r="GK5" s="46">
        <v>180</v>
      </c>
      <c r="GL5" s="46">
        <v>181</v>
      </c>
      <c r="GM5" s="46">
        <v>182</v>
      </c>
      <c r="GN5" s="46">
        <v>183</v>
      </c>
      <c r="GO5" s="46">
        <v>184</v>
      </c>
      <c r="GP5" s="46">
        <v>185</v>
      </c>
      <c r="GQ5" s="46">
        <v>186</v>
      </c>
      <c r="GR5" s="46">
        <v>187</v>
      </c>
      <c r="GS5" s="46">
        <v>188</v>
      </c>
      <c r="GT5" s="46">
        <v>189</v>
      </c>
      <c r="GU5" s="46">
        <v>190</v>
      </c>
      <c r="GV5" s="46">
        <v>191</v>
      </c>
      <c r="GW5" s="46">
        <v>192</v>
      </c>
      <c r="GX5" s="46">
        <v>193</v>
      </c>
      <c r="GY5" s="46">
        <v>194</v>
      </c>
      <c r="GZ5" s="46">
        <v>195</v>
      </c>
      <c r="HA5" s="46">
        <v>196</v>
      </c>
      <c r="HB5" s="46">
        <v>197</v>
      </c>
      <c r="HC5" s="46">
        <v>198</v>
      </c>
      <c r="HD5" s="46">
        <v>199</v>
      </c>
      <c r="HE5" s="46">
        <v>200</v>
      </c>
      <c r="HF5" s="46">
        <v>201</v>
      </c>
      <c r="HG5" s="46">
        <v>202</v>
      </c>
      <c r="HH5" s="46">
        <v>203</v>
      </c>
      <c r="HI5" s="46">
        <v>204</v>
      </c>
      <c r="IW5" s="46">
        <v>1</v>
      </c>
      <c r="IX5" s="46">
        <v>2</v>
      </c>
      <c r="IY5" s="46">
        <v>3</v>
      </c>
      <c r="IZ5" s="46">
        <v>4</v>
      </c>
      <c r="JA5" s="46">
        <v>5</v>
      </c>
      <c r="JB5" s="46">
        <v>6</v>
      </c>
      <c r="JC5" s="46">
        <v>7</v>
      </c>
      <c r="JD5" s="46">
        <v>8</v>
      </c>
      <c r="JE5" s="46">
        <v>9</v>
      </c>
      <c r="JF5" s="46">
        <v>10</v>
      </c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>
        <v>11</v>
      </c>
      <c r="LN5" s="46">
        <v>12</v>
      </c>
      <c r="LO5" s="46">
        <v>13</v>
      </c>
      <c r="LP5" s="46">
        <v>14</v>
      </c>
    </row>
    <row r="6" spans="1:1099" s="40" customFormat="1" ht="25.5" customHeight="1" x14ac:dyDescent="0.2">
      <c r="A6" s="61"/>
      <c r="B6" s="170" t="s">
        <v>5</v>
      </c>
      <c r="C6" s="170" t="s">
        <v>6</v>
      </c>
      <c r="D6" s="170" t="s">
        <v>7</v>
      </c>
      <c r="E6" s="170" t="s">
        <v>8</v>
      </c>
      <c r="F6" s="170" t="s">
        <v>9</v>
      </c>
      <c r="G6" s="175" t="s">
        <v>10</v>
      </c>
      <c r="H6" s="176" t="s">
        <v>11</v>
      </c>
      <c r="I6" s="170" t="s">
        <v>1215</v>
      </c>
      <c r="J6" s="170" t="s">
        <v>1354</v>
      </c>
      <c r="K6" s="173" t="s">
        <v>12</v>
      </c>
      <c r="L6" s="175" t="s">
        <v>36</v>
      </c>
      <c r="M6" s="47"/>
      <c r="N6" s="178">
        <v>43160</v>
      </c>
      <c r="O6" s="167">
        <v>43435</v>
      </c>
      <c r="P6" s="167">
        <v>43617</v>
      </c>
      <c r="Q6" s="167">
        <v>43647</v>
      </c>
      <c r="R6" s="167">
        <v>43678</v>
      </c>
      <c r="S6" s="167">
        <v>43709</v>
      </c>
      <c r="T6" s="167">
        <v>43739</v>
      </c>
      <c r="U6" s="167">
        <v>43770</v>
      </c>
      <c r="V6" s="167">
        <v>43800</v>
      </c>
      <c r="W6" s="167">
        <v>43891</v>
      </c>
      <c r="X6" s="167">
        <v>43952</v>
      </c>
      <c r="Y6" s="167">
        <v>43983</v>
      </c>
      <c r="Z6" s="167">
        <v>44013</v>
      </c>
      <c r="AA6" s="167">
        <v>44044</v>
      </c>
      <c r="AB6" s="167">
        <v>44075</v>
      </c>
      <c r="AC6" s="167">
        <v>44105</v>
      </c>
      <c r="AD6" s="167">
        <v>44136</v>
      </c>
      <c r="AE6" s="167">
        <v>44166</v>
      </c>
      <c r="AF6" s="167">
        <v>44197</v>
      </c>
      <c r="AG6" s="167">
        <v>44228</v>
      </c>
      <c r="AH6" s="167">
        <v>44256</v>
      </c>
      <c r="AI6" s="167">
        <v>44287</v>
      </c>
      <c r="AJ6" s="167">
        <v>44317</v>
      </c>
      <c r="AK6" s="167">
        <v>44348</v>
      </c>
      <c r="AL6" s="167">
        <v>44378</v>
      </c>
      <c r="AM6" s="167">
        <v>44409</v>
      </c>
      <c r="AN6" s="167">
        <v>44440</v>
      </c>
      <c r="AO6" s="167">
        <v>44470</v>
      </c>
      <c r="AP6" s="167">
        <v>44501</v>
      </c>
      <c r="AQ6" s="167">
        <v>44531</v>
      </c>
      <c r="AR6" s="167">
        <v>44562</v>
      </c>
      <c r="AS6" s="167">
        <v>44593</v>
      </c>
      <c r="AT6" s="167">
        <v>44621</v>
      </c>
      <c r="AU6" s="167">
        <v>44652</v>
      </c>
      <c r="AV6" s="167">
        <v>44682</v>
      </c>
      <c r="AW6" s="167">
        <v>44713</v>
      </c>
      <c r="AX6" s="167">
        <v>44743</v>
      </c>
      <c r="AY6" s="167">
        <v>44774</v>
      </c>
      <c r="AZ6" s="167">
        <v>44805</v>
      </c>
      <c r="BA6" s="167">
        <v>44835</v>
      </c>
      <c r="BB6" s="167">
        <v>44866</v>
      </c>
      <c r="BC6" s="167">
        <v>44896</v>
      </c>
      <c r="BD6" s="167">
        <v>44927</v>
      </c>
      <c r="BE6" s="167">
        <v>44958</v>
      </c>
      <c r="BF6" s="167">
        <v>44986</v>
      </c>
      <c r="BG6" s="167">
        <v>45017</v>
      </c>
      <c r="BH6" s="167">
        <v>45047</v>
      </c>
      <c r="BI6" s="167">
        <v>45078</v>
      </c>
      <c r="BJ6" s="167">
        <v>45108</v>
      </c>
      <c r="BK6" s="167">
        <v>45139</v>
      </c>
      <c r="BL6" s="167">
        <v>45170</v>
      </c>
      <c r="BM6" s="167">
        <v>45200</v>
      </c>
      <c r="BN6" s="167">
        <v>45231</v>
      </c>
      <c r="BO6" s="167">
        <v>45261</v>
      </c>
      <c r="BP6" s="167">
        <v>45292</v>
      </c>
      <c r="BQ6" s="167">
        <v>45323</v>
      </c>
      <c r="BR6" s="167">
        <v>45352</v>
      </c>
      <c r="BS6" s="167">
        <v>45383</v>
      </c>
      <c r="BT6" s="167">
        <v>45413</v>
      </c>
      <c r="BU6" s="167">
        <v>45444</v>
      </c>
      <c r="BV6" s="167">
        <v>45474</v>
      </c>
      <c r="BW6" s="167">
        <v>45505</v>
      </c>
      <c r="BX6" s="167">
        <v>45536</v>
      </c>
      <c r="BY6" s="167">
        <v>45566</v>
      </c>
      <c r="BZ6" s="167">
        <v>45597</v>
      </c>
      <c r="CA6" s="167">
        <v>45627</v>
      </c>
      <c r="CB6" s="167">
        <v>45658</v>
      </c>
      <c r="CC6" s="167">
        <v>45689</v>
      </c>
      <c r="CD6" s="167">
        <v>45717</v>
      </c>
      <c r="CE6" s="167">
        <v>45748</v>
      </c>
      <c r="CF6" s="167">
        <v>45778</v>
      </c>
      <c r="CG6" s="167">
        <v>45809</v>
      </c>
      <c r="CH6" s="167">
        <v>45839</v>
      </c>
      <c r="CI6" s="167">
        <v>45870</v>
      </c>
      <c r="CJ6" s="167">
        <v>45901</v>
      </c>
      <c r="CK6" s="167">
        <v>45931</v>
      </c>
      <c r="CL6" s="167">
        <v>45962</v>
      </c>
      <c r="CM6" s="167">
        <v>45992</v>
      </c>
      <c r="CN6" s="167">
        <v>46023</v>
      </c>
      <c r="CO6" s="167">
        <v>46054</v>
      </c>
      <c r="CP6" s="167">
        <v>46082</v>
      </c>
      <c r="CQ6" s="167">
        <v>46113</v>
      </c>
      <c r="CR6" s="167">
        <v>46143</v>
      </c>
      <c r="CS6" s="167">
        <v>46174</v>
      </c>
      <c r="CT6" s="167">
        <v>46204</v>
      </c>
      <c r="CU6" s="167">
        <v>46235</v>
      </c>
      <c r="CV6" s="167">
        <v>46266</v>
      </c>
      <c r="CW6" s="167">
        <v>46296</v>
      </c>
      <c r="CX6" s="167">
        <v>46327</v>
      </c>
      <c r="CY6" s="167">
        <v>46357</v>
      </c>
      <c r="CZ6" s="167">
        <v>46388</v>
      </c>
      <c r="DA6" s="167">
        <v>46419</v>
      </c>
      <c r="DB6" s="167">
        <v>46447</v>
      </c>
      <c r="DC6" s="167">
        <v>46478</v>
      </c>
      <c r="DD6" s="167">
        <v>46508</v>
      </c>
      <c r="DE6" s="167">
        <v>46539</v>
      </c>
      <c r="DF6" s="167">
        <v>46569</v>
      </c>
      <c r="DG6" s="167">
        <v>46600</v>
      </c>
      <c r="DH6" s="167">
        <v>46631</v>
      </c>
      <c r="DI6" s="167">
        <v>46661</v>
      </c>
      <c r="DJ6" s="167">
        <v>46692</v>
      </c>
      <c r="DK6" s="167">
        <v>46722</v>
      </c>
      <c r="DL6" s="167">
        <v>46753</v>
      </c>
      <c r="DM6" s="167">
        <v>46784</v>
      </c>
      <c r="DN6" s="167">
        <v>46813</v>
      </c>
      <c r="DO6" s="167">
        <v>46844</v>
      </c>
      <c r="DP6" s="167">
        <v>46874</v>
      </c>
      <c r="DQ6" s="167">
        <v>46905</v>
      </c>
      <c r="DR6" s="167">
        <v>46935</v>
      </c>
      <c r="DS6" s="167">
        <v>46966</v>
      </c>
      <c r="DT6" s="167">
        <v>46997</v>
      </c>
      <c r="DU6" s="167">
        <v>47027</v>
      </c>
      <c r="DV6" s="167">
        <v>47058</v>
      </c>
      <c r="DW6" s="167">
        <v>47088</v>
      </c>
      <c r="DX6" s="167">
        <v>47119</v>
      </c>
      <c r="DY6" s="167">
        <v>47150</v>
      </c>
      <c r="DZ6" s="167">
        <v>47178</v>
      </c>
      <c r="EA6" s="167">
        <v>47209</v>
      </c>
      <c r="EB6" s="167">
        <v>47239</v>
      </c>
      <c r="EC6" s="167">
        <v>47270</v>
      </c>
      <c r="ED6" s="167">
        <v>47300</v>
      </c>
      <c r="EE6" s="167">
        <v>47331</v>
      </c>
      <c r="EF6" s="167">
        <v>47362</v>
      </c>
      <c r="EG6" s="167">
        <v>47392</v>
      </c>
      <c r="EH6" s="167">
        <v>47423</v>
      </c>
      <c r="EI6" s="167">
        <v>47453</v>
      </c>
      <c r="EJ6" s="167">
        <v>47484</v>
      </c>
      <c r="EK6" s="167">
        <v>47515</v>
      </c>
      <c r="EL6" s="167">
        <v>47543</v>
      </c>
      <c r="EM6" s="167">
        <v>47574</v>
      </c>
      <c r="EN6" s="167">
        <v>47604</v>
      </c>
      <c r="EO6" s="167">
        <v>47635</v>
      </c>
      <c r="EP6" s="167">
        <v>47665</v>
      </c>
      <c r="EQ6" s="167">
        <v>47696</v>
      </c>
      <c r="ER6" s="167">
        <v>47727</v>
      </c>
      <c r="ES6" s="167">
        <v>47757</v>
      </c>
      <c r="ET6" s="167">
        <v>47788</v>
      </c>
      <c r="EU6" s="167">
        <v>47818</v>
      </c>
      <c r="EV6" s="167">
        <v>47849</v>
      </c>
      <c r="EW6" s="167">
        <v>47880</v>
      </c>
      <c r="EX6" s="167">
        <v>47908</v>
      </c>
      <c r="EY6" s="167">
        <v>47939</v>
      </c>
      <c r="EZ6" s="167">
        <v>47969</v>
      </c>
      <c r="FA6" s="167">
        <v>48000</v>
      </c>
      <c r="FB6" s="167">
        <v>48030</v>
      </c>
      <c r="FC6" s="167">
        <v>48061</v>
      </c>
      <c r="FD6" s="167">
        <v>48092</v>
      </c>
      <c r="FE6" s="167">
        <v>48122</v>
      </c>
      <c r="FF6" s="167">
        <v>48153</v>
      </c>
      <c r="FG6" s="167">
        <v>48183</v>
      </c>
      <c r="FH6" s="167">
        <v>48214</v>
      </c>
      <c r="FI6" s="167">
        <v>48245</v>
      </c>
      <c r="FJ6" s="167">
        <v>48274</v>
      </c>
      <c r="FK6" s="167">
        <v>48305</v>
      </c>
      <c r="FL6" s="167">
        <v>48335</v>
      </c>
      <c r="FM6" s="167">
        <v>48366</v>
      </c>
      <c r="FN6" s="167">
        <v>48396</v>
      </c>
      <c r="FO6" s="167">
        <v>48427</v>
      </c>
      <c r="FP6" s="167">
        <v>48458</v>
      </c>
      <c r="FQ6" s="167">
        <v>48488</v>
      </c>
      <c r="FR6" s="167">
        <v>48519</v>
      </c>
      <c r="FS6" s="167">
        <v>48549</v>
      </c>
      <c r="FT6" s="167">
        <v>48580</v>
      </c>
      <c r="FU6" s="167">
        <v>48611</v>
      </c>
      <c r="FV6" s="167">
        <v>48639</v>
      </c>
      <c r="FW6" s="167">
        <v>48670</v>
      </c>
      <c r="FX6" s="167">
        <v>48700</v>
      </c>
      <c r="FY6" s="167">
        <v>48731</v>
      </c>
      <c r="FZ6" s="167">
        <v>48761</v>
      </c>
      <c r="GA6" s="167">
        <v>48792</v>
      </c>
      <c r="GB6" s="167">
        <v>48823</v>
      </c>
      <c r="GC6" s="167">
        <v>48853</v>
      </c>
      <c r="GD6" s="167">
        <v>48884</v>
      </c>
      <c r="GE6" s="167">
        <v>48914</v>
      </c>
      <c r="GF6" s="167">
        <v>48945</v>
      </c>
      <c r="GG6" s="167">
        <v>48976</v>
      </c>
      <c r="GH6" s="167">
        <v>49004</v>
      </c>
      <c r="GI6" s="167">
        <v>49035</v>
      </c>
      <c r="GJ6" s="167">
        <v>49065</v>
      </c>
      <c r="GK6" s="167">
        <v>49096</v>
      </c>
      <c r="GL6" s="167">
        <v>49126</v>
      </c>
      <c r="GM6" s="167">
        <v>49157</v>
      </c>
      <c r="GN6" s="167">
        <v>49188</v>
      </c>
      <c r="GO6" s="167">
        <v>49218</v>
      </c>
      <c r="GP6" s="167">
        <v>49249</v>
      </c>
      <c r="GQ6" s="167">
        <v>49279</v>
      </c>
      <c r="GR6" s="167">
        <v>49310</v>
      </c>
      <c r="GS6" s="167">
        <v>49341</v>
      </c>
      <c r="GT6" s="167">
        <v>49369</v>
      </c>
      <c r="GU6" s="167">
        <v>49400</v>
      </c>
      <c r="GV6" s="167">
        <v>49430</v>
      </c>
      <c r="GW6" s="167">
        <v>49461</v>
      </c>
      <c r="GX6" s="167">
        <v>49491</v>
      </c>
      <c r="GY6" s="167">
        <v>49522</v>
      </c>
      <c r="GZ6" s="167">
        <v>49553</v>
      </c>
      <c r="HA6" s="167">
        <v>49583</v>
      </c>
      <c r="HB6" s="167">
        <v>49614</v>
      </c>
      <c r="HC6" s="167">
        <v>49644</v>
      </c>
      <c r="HD6" s="167">
        <v>49675</v>
      </c>
      <c r="HE6" s="167">
        <v>49706</v>
      </c>
      <c r="HF6" s="167">
        <v>49735</v>
      </c>
      <c r="HG6" s="167">
        <v>49766</v>
      </c>
      <c r="HH6" s="167">
        <v>49796</v>
      </c>
      <c r="HI6" s="167">
        <v>49827</v>
      </c>
      <c r="HJ6" s="167">
        <v>49857</v>
      </c>
      <c r="HK6" s="167">
        <v>49888</v>
      </c>
      <c r="HL6" s="167">
        <v>49919</v>
      </c>
      <c r="HM6" s="167">
        <v>49949</v>
      </c>
      <c r="HN6" s="167">
        <v>49980</v>
      </c>
      <c r="HO6" s="167">
        <v>50010</v>
      </c>
      <c r="HP6" s="167">
        <v>50041</v>
      </c>
      <c r="HQ6" s="167">
        <v>50072</v>
      </c>
      <c r="HR6" s="167">
        <v>50100</v>
      </c>
      <c r="HS6" s="167">
        <v>50131</v>
      </c>
      <c r="HT6" s="167">
        <v>50161</v>
      </c>
      <c r="HU6" s="167">
        <v>50192</v>
      </c>
      <c r="HV6" s="167">
        <v>50222</v>
      </c>
      <c r="HW6" s="167">
        <v>50253</v>
      </c>
      <c r="HX6" s="167">
        <v>50284</v>
      </c>
      <c r="HY6" s="167">
        <v>50314</v>
      </c>
      <c r="HZ6" s="167">
        <v>50345</v>
      </c>
      <c r="IA6" s="167">
        <v>50375</v>
      </c>
      <c r="IB6" s="167">
        <v>50406</v>
      </c>
      <c r="IC6" s="167">
        <v>50437</v>
      </c>
      <c r="ID6" s="167">
        <v>50465</v>
      </c>
      <c r="IE6" s="167">
        <v>50496</v>
      </c>
      <c r="IF6" s="167">
        <v>50526</v>
      </c>
      <c r="IG6" s="167">
        <v>50557</v>
      </c>
      <c r="IH6" s="167">
        <v>50587</v>
      </c>
      <c r="II6" s="167">
        <v>50618</v>
      </c>
      <c r="IJ6" s="167">
        <v>50649</v>
      </c>
      <c r="IK6" s="167">
        <v>50679</v>
      </c>
      <c r="IL6" s="167">
        <v>50710</v>
      </c>
      <c r="IM6" s="167">
        <v>50740</v>
      </c>
      <c r="IN6" s="167">
        <v>50771</v>
      </c>
      <c r="IO6" s="167">
        <v>50802</v>
      </c>
      <c r="IP6" s="167">
        <v>50830</v>
      </c>
      <c r="IQ6" s="167">
        <v>50861</v>
      </c>
      <c r="IR6" s="167">
        <v>50891</v>
      </c>
      <c r="IS6" s="167">
        <v>50922</v>
      </c>
      <c r="IT6" s="167">
        <v>50952</v>
      </c>
      <c r="IU6" s="167">
        <v>50983</v>
      </c>
      <c r="IV6" s="167">
        <v>51014</v>
      </c>
      <c r="IW6" s="167">
        <v>51044</v>
      </c>
      <c r="IX6" s="167">
        <v>51075</v>
      </c>
      <c r="IY6" s="167">
        <v>51105</v>
      </c>
      <c r="IZ6" s="167">
        <v>51136</v>
      </c>
      <c r="JA6" s="167">
        <v>51167</v>
      </c>
      <c r="JB6" s="167">
        <v>51196</v>
      </c>
      <c r="JC6" s="167">
        <v>51227</v>
      </c>
      <c r="JD6" s="167">
        <v>51257</v>
      </c>
      <c r="JE6" s="167">
        <v>51288</v>
      </c>
      <c r="JF6" s="167">
        <v>51318</v>
      </c>
      <c r="JG6" s="167">
        <v>51349</v>
      </c>
      <c r="JH6" s="167">
        <v>51380</v>
      </c>
      <c r="JI6" s="167">
        <v>51410</v>
      </c>
      <c r="JJ6" s="167">
        <v>51441</v>
      </c>
      <c r="JK6" s="167">
        <v>51471</v>
      </c>
      <c r="JL6" s="167">
        <v>51502</v>
      </c>
      <c r="JM6" s="167">
        <v>51533</v>
      </c>
      <c r="JN6" s="167">
        <v>51561</v>
      </c>
      <c r="JO6" s="167">
        <v>51592</v>
      </c>
      <c r="JP6" s="167">
        <v>51622</v>
      </c>
      <c r="JQ6" s="167">
        <v>51653</v>
      </c>
      <c r="JR6" s="167">
        <v>51683</v>
      </c>
      <c r="JS6" s="167">
        <v>51714</v>
      </c>
      <c r="JT6" s="167">
        <v>51745</v>
      </c>
      <c r="JU6" s="167">
        <v>51775</v>
      </c>
      <c r="JV6" s="167">
        <v>51806</v>
      </c>
      <c r="JW6" s="167">
        <v>51836</v>
      </c>
      <c r="JX6" s="167">
        <v>51867</v>
      </c>
      <c r="JY6" s="167">
        <v>51898</v>
      </c>
      <c r="JZ6" s="167">
        <v>51926</v>
      </c>
      <c r="KA6" s="167">
        <v>51957</v>
      </c>
      <c r="KB6" s="167">
        <v>51987</v>
      </c>
      <c r="KC6" s="167">
        <v>52018</v>
      </c>
      <c r="KD6" s="167">
        <v>52048</v>
      </c>
      <c r="KE6" s="167">
        <v>52079</v>
      </c>
      <c r="KF6" s="167">
        <v>52110</v>
      </c>
      <c r="KG6" s="167">
        <v>52140</v>
      </c>
      <c r="KH6" s="167">
        <v>52171</v>
      </c>
      <c r="KI6" s="167">
        <v>52201</v>
      </c>
      <c r="KJ6" s="167">
        <v>52232</v>
      </c>
      <c r="KK6" s="167">
        <v>52263</v>
      </c>
      <c r="KL6" s="167">
        <v>52291</v>
      </c>
      <c r="KM6" s="167">
        <v>52322</v>
      </c>
      <c r="KN6" s="167">
        <v>52352</v>
      </c>
      <c r="KO6" s="167">
        <v>52383</v>
      </c>
      <c r="KP6" s="167">
        <v>52413</v>
      </c>
      <c r="KQ6" s="167">
        <v>52444</v>
      </c>
      <c r="KR6" s="167">
        <v>52475</v>
      </c>
      <c r="KS6" s="167">
        <v>52505</v>
      </c>
      <c r="KT6" s="167">
        <v>52536</v>
      </c>
      <c r="KU6" s="167">
        <v>52566</v>
      </c>
      <c r="KV6" s="167">
        <v>52597</v>
      </c>
      <c r="KW6" s="167">
        <v>52628</v>
      </c>
      <c r="KX6" s="167">
        <v>52657</v>
      </c>
      <c r="KY6" s="167">
        <v>52688</v>
      </c>
      <c r="KZ6" s="167">
        <v>52718</v>
      </c>
      <c r="LA6" s="167">
        <v>52749</v>
      </c>
      <c r="LB6" s="167">
        <v>52779</v>
      </c>
      <c r="LC6" s="167">
        <v>52810</v>
      </c>
      <c r="LD6" s="167">
        <v>52841</v>
      </c>
      <c r="LE6" s="167">
        <v>52871</v>
      </c>
      <c r="LF6" s="167">
        <v>52902</v>
      </c>
      <c r="LG6" s="167">
        <v>52932</v>
      </c>
      <c r="LH6" s="167">
        <v>52963</v>
      </c>
      <c r="LI6" s="167">
        <v>52994</v>
      </c>
      <c r="LJ6" s="167">
        <v>53022</v>
      </c>
      <c r="LK6" s="167">
        <v>53053</v>
      </c>
      <c r="LL6" s="167">
        <v>53083</v>
      </c>
      <c r="LM6" s="167">
        <v>53114</v>
      </c>
      <c r="LN6" s="167">
        <v>53144</v>
      </c>
      <c r="LO6" s="167">
        <v>53175</v>
      </c>
      <c r="LP6" s="167">
        <v>53206</v>
      </c>
      <c r="LQ6" s="167">
        <v>53236</v>
      </c>
      <c r="LR6" s="167">
        <v>53267</v>
      </c>
      <c r="LS6" s="167">
        <v>53297</v>
      </c>
      <c r="LT6" s="167">
        <v>53328</v>
      </c>
      <c r="LU6" s="167">
        <v>53359</v>
      </c>
      <c r="LV6" s="167">
        <v>53387</v>
      </c>
      <c r="LW6" s="167">
        <v>53418</v>
      </c>
      <c r="LX6" s="167">
        <v>53448</v>
      </c>
      <c r="LY6" s="167">
        <v>53479</v>
      </c>
      <c r="LZ6" s="167">
        <v>53509</v>
      </c>
      <c r="MA6" s="167">
        <v>53540</v>
      </c>
      <c r="MB6" s="167">
        <v>53571</v>
      </c>
      <c r="MC6" s="167">
        <v>53601</v>
      </c>
      <c r="MD6" s="167">
        <v>53632</v>
      </c>
      <c r="ME6" s="167">
        <v>53662</v>
      </c>
      <c r="MF6" s="167">
        <v>53693</v>
      </c>
      <c r="MG6" s="167">
        <v>53724</v>
      </c>
      <c r="MH6" s="167">
        <v>53752</v>
      </c>
      <c r="MI6" s="167">
        <v>53783</v>
      </c>
      <c r="MJ6" s="167">
        <v>53813</v>
      </c>
      <c r="MK6" s="167">
        <v>53844</v>
      </c>
      <c r="ML6" s="167">
        <v>53874</v>
      </c>
      <c r="MM6" s="167">
        <v>53905</v>
      </c>
      <c r="MN6" s="167">
        <v>53936</v>
      </c>
      <c r="MO6" s="167">
        <v>53966</v>
      </c>
      <c r="MP6" s="167">
        <v>53997</v>
      </c>
      <c r="MQ6" s="167">
        <v>54027</v>
      </c>
      <c r="MR6" s="167">
        <v>54058</v>
      </c>
      <c r="MS6" s="167">
        <v>54089</v>
      </c>
      <c r="MT6" s="167">
        <v>54118</v>
      </c>
      <c r="MU6" s="167">
        <v>54149</v>
      </c>
      <c r="MV6" s="167">
        <v>54179</v>
      </c>
      <c r="MW6" s="167">
        <v>54210</v>
      </c>
      <c r="MX6" s="167">
        <v>54240</v>
      </c>
      <c r="MY6" s="167">
        <v>54271</v>
      </c>
      <c r="MZ6" s="167">
        <v>54302</v>
      </c>
      <c r="NA6" s="167">
        <v>54332</v>
      </c>
      <c r="NB6" s="167">
        <v>54363</v>
      </c>
      <c r="NC6" s="167">
        <v>54393</v>
      </c>
      <c r="ND6" s="167">
        <v>54424</v>
      </c>
      <c r="NE6" s="167">
        <v>54455</v>
      </c>
      <c r="NF6" s="167">
        <v>54483</v>
      </c>
      <c r="NG6" s="167">
        <v>54514</v>
      </c>
      <c r="NH6" s="167">
        <v>54544</v>
      </c>
      <c r="NI6" s="167">
        <v>54575</v>
      </c>
      <c r="NJ6" s="167">
        <v>54605</v>
      </c>
      <c r="NK6" s="167">
        <v>54636</v>
      </c>
      <c r="NL6" s="167">
        <v>54667</v>
      </c>
      <c r="NM6" s="167">
        <v>54697</v>
      </c>
      <c r="NN6" s="167">
        <v>54728</v>
      </c>
      <c r="NO6" s="167">
        <v>54758</v>
      </c>
      <c r="NP6" s="167">
        <v>54789</v>
      </c>
      <c r="NQ6" s="167">
        <v>54820</v>
      </c>
      <c r="NR6" s="167" t="s">
        <v>13</v>
      </c>
      <c r="NS6" s="167" t="s">
        <v>31</v>
      </c>
      <c r="NT6" s="167" t="s">
        <v>1074</v>
      </c>
    </row>
    <row r="7" spans="1:1099" s="40" customFormat="1" ht="4.5" customHeight="1" x14ac:dyDescent="0.2">
      <c r="A7" s="61"/>
      <c r="B7" s="171" t="s">
        <v>14</v>
      </c>
      <c r="C7" s="171" t="s">
        <v>14</v>
      </c>
      <c r="D7" s="171"/>
      <c r="E7" s="171"/>
      <c r="F7" s="171"/>
      <c r="G7" s="175"/>
      <c r="H7" s="176"/>
      <c r="I7" s="171"/>
      <c r="J7" s="171"/>
      <c r="K7" s="173"/>
      <c r="L7" s="175"/>
      <c r="M7" s="48"/>
      <c r="N7" s="179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  <c r="IR7" s="168"/>
      <c r="IS7" s="168"/>
      <c r="IT7" s="168"/>
      <c r="IU7" s="168"/>
      <c r="IV7" s="168"/>
      <c r="IW7" s="168"/>
      <c r="IX7" s="168"/>
      <c r="IY7" s="168"/>
      <c r="IZ7" s="168"/>
      <c r="JA7" s="168"/>
      <c r="JB7" s="168"/>
      <c r="JC7" s="168"/>
      <c r="JD7" s="168"/>
      <c r="JE7" s="168"/>
      <c r="JF7" s="168"/>
      <c r="JG7" s="168"/>
      <c r="JH7" s="168"/>
      <c r="JI7" s="168"/>
      <c r="JJ7" s="168"/>
      <c r="JK7" s="168"/>
      <c r="JL7" s="168"/>
      <c r="JM7" s="168"/>
      <c r="JN7" s="168"/>
      <c r="JO7" s="168"/>
      <c r="JP7" s="168"/>
      <c r="JQ7" s="168"/>
      <c r="JR7" s="168"/>
      <c r="JS7" s="168"/>
      <c r="JT7" s="168"/>
      <c r="JU7" s="168"/>
      <c r="JV7" s="168"/>
      <c r="JW7" s="168"/>
      <c r="JX7" s="168"/>
      <c r="JY7" s="168"/>
      <c r="JZ7" s="168"/>
      <c r="KA7" s="168"/>
      <c r="KB7" s="168"/>
      <c r="KC7" s="168"/>
      <c r="KD7" s="168"/>
      <c r="KE7" s="168"/>
      <c r="KF7" s="168"/>
      <c r="KG7" s="168"/>
      <c r="KH7" s="168"/>
      <c r="KI7" s="168"/>
      <c r="KJ7" s="168"/>
      <c r="KK7" s="168"/>
      <c r="KL7" s="168"/>
      <c r="KM7" s="168"/>
      <c r="KN7" s="168"/>
      <c r="KO7" s="168"/>
      <c r="KP7" s="168"/>
      <c r="KQ7" s="168"/>
      <c r="KR7" s="168"/>
      <c r="KS7" s="168"/>
      <c r="KT7" s="168"/>
      <c r="KU7" s="168"/>
      <c r="KV7" s="168"/>
      <c r="KW7" s="168"/>
      <c r="KX7" s="168"/>
      <c r="KY7" s="168"/>
      <c r="KZ7" s="168"/>
      <c r="LA7" s="168"/>
      <c r="LB7" s="168"/>
      <c r="LC7" s="168"/>
      <c r="LD7" s="168"/>
      <c r="LE7" s="168"/>
      <c r="LF7" s="168"/>
      <c r="LG7" s="168"/>
      <c r="LH7" s="168"/>
      <c r="LI7" s="168"/>
      <c r="LJ7" s="168"/>
      <c r="LK7" s="168"/>
      <c r="LL7" s="168"/>
      <c r="LM7" s="168"/>
      <c r="LN7" s="168"/>
      <c r="LO7" s="168"/>
      <c r="LP7" s="168"/>
      <c r="LQ7" s="168"/>
      <c r="LR7" s="168"/>
      <c r="LS7" s="168"/>
      <c r="LT7" s="168"/>
      <c r="LU7" s="168"/>
      <c r="LV7" s="168"/>
      <c r="LW7" s="168"/>
      <c r="LX7" s="168"/>
      <c r="LY7" s="168"/>
      <c r="LZ7" s="168"/>
      <c r="MA7" s="168"/>
      <c r="MB7" s="168"/>
      <c r="MC7" s="168"/>
      <c r="MD7" s="168"/>
      <c r="ME7" s="168"/>
      <c r="MF7" s="168"/>
      <c r="MG7" s="168"/>
      <c r="MH7" s="168"/>
      <c r="MI7" s="168"/>
      <c r="MJ7" s="168"/>
      <c r="MK7" s="168"/>
      <c r="ML7" s="168"/>
      <c r="MM7" s="168"/>
      <c r="MN7" s="168"/>
      <c r="MO7" s="168"/>
      <c r="MP7" s="168"/>
      <c r="MQ7" s="168"/>
      <c r="MR7" s="168"/>
      <c r="MS7" s="168"/>
      <c r="MT7" s="168"/>
      <c r="MU7" s="168"/>
      <c r="MV7" s="168"/>
      <c r="MW7" s="168"/>
      <c r="MX7" s="168"/>
      <c r="MY7" s="168"/>
      <c r="MZ7" s="168"/>
      <c r="NA7" s="168"/>
      <c r="NB7" s="168"/>
      <c r="NC7" s="168"/>
      <c r="ND7" s="168"/>
      <c r="NE7" s="168"/>
      <c r="NF7" s="168"/>
      <c r="NG7" s="168"/>
      <c r="NH7" s="168"/>
      <c r="NI7" s="168"/>
      <c r="NJ7" s="168"/>
      <c r="NK7" s="168"/>
      <c r="NL7" s="168"/>
      <c r="NM7" s="168"/>
      <c r="NN7" s="168"/>
      <c r="NO7" s="168"/>
      <c r="NP7" s="168"/>
      <c r="NQ7" s="168"/>
      <c r="NR7" s="168"/>
      <c r="NS7" s="168"/>
      <c r="NT7" s="168"/>
    </row>
    <row r="8" spans="1:1099" s="40" customFormat="1" ht="14.25" customHeight="1" x14ac:dyDescent="0.2">
      <c r="A8" s="61"/>
      <c r="B8" s="172"/>
      <c r="C8" s="172"/>
      <c r="D8" s="172"/>
      <c r="E8" s="172"/>
      <c r="F8" s="172"/>
      <c r="G8" s="170"/>
      <c r="H8" s="170"/>
      <c r="I8" s="172"/>
      <c r="J8" s="172"/>
      <c r="K8" s="174"/>
      <c r="L8" s="170"/>
      <c r="M8" s="48"/>
      <c r="N8" s="180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  <c r="IW8" s="169"/>
      <c r="IX8" s="169"/>
      <c r="IY8" s="169"/>
      <c r="IZ8" s="169"/>
      <c r="JA8" s="169"/>
      <c r="JB8" s="169"/>
      <c r="JC8" s="169"/>
      <c r="JD8" s="169"/>
      <c r="JE8" s="169"/>
      <c r="JF8" s="169"/>
      <c r="JG8" s="169"/>
      <c r="JH8" s="169"/>
      <c r="JI8" s="169"/>
      <c r="JJ8" s="169"/>
      <c r="JK8" s="169"/>
      <c r="JL8" s="169"/>
      <c r="JM8" s="169"/>
      <c r="JN8" s="169"/>
      <c r="JO8" s="169"/>
      <c r="JP8" s="169"/>
      <c r="JQ8" s="169"/>
      <c r="JR8" s="169"/>
      <c r="JS8" s="169"/>
      <c r="JT8" s="169"/>
      <c r="JU8" s="169"/>
      <c r="JV8" s="169"/>
      <c r="JW8" s="169"/>
      <c r="JX8" s="169"/>
      <c r="JY8" s="169"/>
      <c r="JZ8" s="169"/>
      <c r="KA8" s="169"/>
      <c r="KB8" s="169"/>
      <c r="KC8" s="169"/>
      <c r="KD8" s="169"/>
      <c r="KE8" s="169"/>
      <c r="KF8" s="169"/>
      <c r="KG8" s="169"/>
      <c r="KH8" s="169"/>
      <c r="KI8" s="169"/>
      <c r="KJ8" s="169"/>
      <c r="KK8" s="169"/>
      <c r="KL8" s="169"/>
      <c r="KM8" s="169"/>
      <c r="KN8" s="169"/>
      <c r="KO8" s="169"/>
      <c r="KP8" s="169"/>
      <c r="KQ8" s="169"/>
      <c r="KR8" s="169"/>
      <c r="KS8" s="169"/>
      <c r="KT8" s="169"/>
      <c r="KU8" s="169"/>
      <c r="KV8" s="169"/>
      <c r="KW8" s="169"/>
      <c r="KX8" s="169"/>
      <c r="KY8" s="169"/>
      <c r="KZ8" s="169"/>
      <c r="LA8" s="169"/>
      <c r="LB8" s="169"/>
      <c r="LC8" s="169"/>
      <c r="LD8" s="169"/>
      <c r="LE8" s="169"/>
      <c r="LF8" s="169"/>
      <c r="LG8" s="169"/>
      <c r="LH8" s="169"/>
      <c r="LI8" s="169"/>
      <c r="LJ8" s="169"/>
      <c r="LK8" s="169"/>
      <c r="LL8" s="169"/>
      <c r="LM8" s="169"/>
      <c r="LN8" s="169"/>
      <c r="LO8" s="169"/>
      <c r="LP8" s="169"/>
      <c r="LQ8" s="169"/>
      <c r="LR8" s="169"/>
      <c r="LS8" s="169"/>
      <c r="LT8" s="169"/>
      <c r="LU8" s="169"/>
      <c r="LV8" s="169"/>
      <c r="LW8" s="169"/>
      <c r="LX8" s="169"/>
      <c r="LY8" s="169"/>
      <c r="LZ8" s="169"/>
      <c r="MA8" s="169"/>
      <c r="MB8" s="169"/>
      <c r="MC8" s="169"/>
      <c r="MD8" s="169"/>
      <c r="ME8" s="169"/>
      <c r="MF8" s="169"/>
      <c r="MG8" s="169"/>
      <c r="MH8" s="169"/>
      <c r="MI8" s="169"/>
      <c r="MJ8" s="169"/>
      <c r="MK8" s="169"/>
      <c r="ML8" s="169"/>
      <c r="MM8" s="169"/>
      <c r="MN8" s="169"/>
      <c r="MO8" s="169"/>
      <c r="MP8" s="169"/>
      <c r="MQ8" s="169"/>
      <c r="MR8" s="169"/>
      <c r="MS8" s="169"/>
      <c r="MT8" s="169"/>
      <c r="MU8" s="169"/>
      <c r="MV8" s="169"/>
      <c r="MW8" s="169"/>
      <c r="MX8" s="169"/>
      <c r="MY8" s="169"/>
      <c r="MZ8" s="169"/>
      <c r="NA8" s="169"/>
      <c r="NB8" s="169"/>
      <c r="NC8" s="169"/>
      <c r="ND8" s="169"/>
      <c r="NE8" s="169"/>
      <c r="NF8" s="169"/>
      <c r="NG8" s="169"/>
      <c r="NH8" s="169"/>
      <c r="NI8" s="169"/>
      <c r="NJ8" s="169"/>
      <c r="NK8" s="169"/>
      <c r="NL8" s="169"/>
      <c r="NM8" s="169"/>
      <c r="NN8" s="169"/>
      <c r="NO8" s="169"/>
      <c r="NP8" s="169"/>
      <c r="NQ8" s="169"/>
      <c r="NR8" s="169"/>
      <c r="NS8" s="169"/>
      <c r="NT8" s="169"/>
    </row>
    <row r="9" spans="1:1099" s="40" customFormat="1" ht="15" customHeight="1" outlineLevel="1" x14ac:dyDescent="0.2">
      <c r="A9" s="61"/>
      <c r="B9" s="49" t="s">
        <v>671</v>
      </c>
      <c r="C9" s="49" t="s">
        <v>41</v>
      </c>
      <c r="D9" s="49" t="s">
        <v>42</v>
      </c>
      <c r="E9" s="50" t="s">
        <v>43</v>
      </c>
      <c r="F9" s="64">
        <v>44441</v>
      </c>
      <c r="G9" s="49" t="s">
        <v>37</v>
      </c>
      <c r="H9" s="72">
        <v>0</v>
      </c>
      <c r="I9" s="65">
        <v>57000</v>
      </c>
      <c r="J9" s="114" t="s">
        <v>1355</v>
      </c>
      <c r="K9" s="51" t="str">
        <f>IF(L9&gt;Resumo!$E$23,"Sim","Não")</f>
        <v>Não</v>
      </c>
      <c r="L9" s="66">
        <v>0</v>
      </c>
      <c r="M9" s="67"/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0</v>
      </c>
      <c r="AG9" s="52">
        <v>0</v>
      </c>
      <c r="AH9" s="52">
        <v>0</v>
      </c>
      <c r="AI9" s="52">
        <v>0</v>
      </c>
      <c r="AJ9" s="52">
        <v>0</v>
      </c>
      <c r="AK9" s="52">
        <v>0</v>
      </c>
      <c r="AL9" s="52">
        <v>0</v>
      </c>
      <c r="AM9" s="52">
        <v>0</v>
      </c>
      <c r="AN9" s="52">
        <v>0</v>
      </c>
      <c r="AO9" s="52">
        <v>0</v>
      </c>
      <c r="AP9" s="52">
        <v>0</v>
      </c>
      <c r="AQ9" s="52">
        <v>0</v>
      </c>
      <c r="AR9" s="52">
        <v>0</v>
      </c>
      <c r="AS9" s="52">
        <v>0</v>
      </c>
      <c r="AT9" s="52">
        <v>0</v>
      </c>
      <c r="AU9" s="52">
        <v>0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0</v>
      </c>
      <c r="BF9" s="52">
        <v>0</v>
      </c>
      <c r="BG9" s="52">
        <v>0</v>
      </c>
      <c r="BH9" s="52">
        <v>0</v>
      </c>
      <c r="BI9" s="52">
        <v>0</v>
      </c>
      <c r="BJ9" s="52">
        <v>0</v>
      </c>
      <c r="BK9" s="52">
        <v>0</v>
      </c>
      <c r="BL9" s="52">
        <v>0</v>
      </c>
      <c r="BM9" s="52">
        <v>0</v>
      </c>
      <c r="BN9" s="52">
        <v>0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52">
        <v>0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294.95</v>
      </c>
      <c r="CE9" s="52">
        <v>294.95</v>
      </c>
      <c r="CF9" s="52">
        <v>294.95</v>
      </c>
      <c r="CG9" s="52">
        <v>294.95</v>
      </c>
      <c r="CH9" s="52">
        <v>294.95</v>
      </c>
      <c r="CI9" s="52">
        <v>294.95</v>
      </c>
      <c r="CJ9" s="52">
        <v>294.95</v>
      </c>
      <c r="CK9" s="52">
        <v>294.95</v>
      </c>
      <c r="CL9" s="52">
        <v>294.95</v>
      </c>
      <c r="CM9" s="52">
        <v>294.95</v>
      </c>
      <c r="CN9" s="52">
        <v>294.95</v>
      </c>
      <c r="CO9" s="52">
        <v>294.95</v>
      </c>
      <c r="CP9" s="52">
        <v>294.95</v>
      </c>
      <c r="CQ9" s="52">
        <v>294.95</v>
      </c>
      <c r="CR9" s="52">
        <v>294.95</v>
      </c>
      <c r="CS9" s="52">
        <v>294.95</v>
      </c>
      <c r="CT9" s="52">
        <v>294.95</v>
      </c>
      <c r="CU9" s="52">
        <v>294.95</v>
      </c>
      <c r="CV9" s="52">
        <v>294.95</v>
      </c>
      <c r="CW9" s="52">
        <v>294.95</v>
      </c>
      <c r="CX9" s="52">
        <v>294.95</v>
      </c>
      <c r="CY9" s="52">
        <v>294.95</v>
      </c>
      <c r="CZ9" s="52">
        <v>294.95</v>
      </c>
      <c r="DA9" s="52">
        <v>294.95</v>
      </c>
      <c r="DB9" s="52">
        <v>294.95</v>
      </c>
      <c r="DC9" s="52">
        <v>294.95</v>
      </c>
      <c r="DD9" s="52">
        <v>294.95</v>
      </c>
      <c r="DE9" s="52">
        <v>294.95</v>
      </c>
      <c r="DF9" s="52">
        <v>294.95</v>
      </c>
      <c r="DG9" s="52">
        <v>294.95</v>
      </c>
      <c r="DH9" s="52">
        <v>294.95</v>
      </c>
      <c r="DI9" s="52">
        <v>294.95</v>
      </c>
      <c r="DJ9" s="52">
        <v>294.95</v>
      </c>
      <c r="DK9" s="52">
        <v>294.95</v>
      </c>
      <c r="DL9" s="52">
        <v>294.95</v>
      </c>
      <c r="DM9" s="52">
        <v>294.95</v>
      </c>
      <c r="DN9" s="52">
        <v>294.95</v>
      </c>
      <c r="DO9" s="52">
        <v>294.95</v>
      </c>
      <c r="DP9" s="52">
        <v>294.95</v>
      </c>
      <c r="DQ9" s="52">
        <v>294.95</v>
      </c>
      <c r="DR9" s="52">
        <v>294.95</v>
      </c>
      <c r="DS9" s="52">
        <v>294.95</v>
      </c>
      <c r="DT9" s="52">
        <v>294.95</v>
      </c>
      <c r="DU9" s="52">
        <v>294.95</v>
      </c>
      <c r="DV9" s="52">
        <v>294.95</v>
      </c>
      <c r="DW9" s="52">
        <v>294.95</v>
      </c>
      <c r="DX9" s="52">
        <v>294.95</v>
      </c>
      <c r="DY9" s="52">
        <v>294.95</v>
      </c>
      <c r="DZ9" s="52">
        <v>294.95</v>
      </c>
      <c r="EA9" s="52">
        <v>294.95</v>
      </c>
      <c r="EB9" s="52">
        <v>294.95</v>
      </c>
      <c r="EC9" s="52">
        <v>294.95</v>
      </c>
      <c r="ED9" s="52">
        <v>294.95</v>
      </c>
      <c r="EE9" s="52">
        <v>294.95</v>
      </c>
      <c r="EF9" s="52">
        <v>294.95</v>
      </c>
      <c r="EG9" s="52">
        <v>294.95</v>
      </c>
      <c r="EH9" s="52">
        <v>294.95</v>
      </c>
      <c r="EI9" s="52">
        <v>294.95</v>
      </c>
      <c r="EJ9" s="52">
        <v>294.95</v>
      </c>
      <c r="EK9" s="52">
        <v>294.95</v>
      </c>
      <c r="EL9" s="52">
        <v>294.95</v>
      </c>
      <c r="EM9" s="52">
        <v>294.95</v>
      </c>
      <c r="EN9" s="52">
        <v>294.95</v>
      </c>
      <c r="EO9" s="52">
        <v>294.95</v>
      </c>
      <c r="EP9" s="52">
        <v>294.95</v>
      </c>
      <c r="EQ9" s="52">
        <v>294.95</v>
      </c>
      <c r="ER9" s="52">
        <v>294.95</v>
      </c>
      <c r="ES9" s="52">
        <v>294.95</v>
      </c>
      <c r="ET9" s="52">
        <v>294.95</v>
      </c>
      <c r="EU9" s="52">
        <v>294.95</v>
      </c>
      <c r="EV9" s="52">
        <v>294.95</v>
      </c>
      <c r="EW9" s="52">
        <v>294.95</v>
      </c>
      <c r="EX9" s="52">
        <v>294.95</v>
      </c>
      <c r="EY9" s="52">
        <v>294.95</v>
      </c>
      <c r="EZ9" s="52">
        <v>294.95</v>
      </c>
      <c r="FA9" s="52">
        <v>294.95</v>
      </c>
      <c r="FB9" s="52">
        <v>294.95</v>
      </c>
      <c r="FC9" s="52">
        <v>294.95</v>
      </c>
      <c r="FD9" s="52">
        <v>294.95</v>
      </c>
      <c r="FE9" s="52">
        <v>294.95</v>
      </c>
      <c r="FF9" s="52">
        <v>294.95</v>
      </c>
      <c r="FG9" s="52">
        <v>294.95</v>
      </c>
      <c r="FH9" s="52">
        <v>294.95</v>
      </c>
      <c r="FI9" s="52">
        <v>294.95</v>
      </c>
      <c r="FJ9" s="52">
        <v>294.95</v>
      </c>
      <c r="FK9" s="52">
        <v>294.95</v>
      </c>
      <c r="FL9" s="52">
        <v>294.95</v>
      </c>
      <c r="FM9" s="52">
        <v>294.95</v>
      </c>
      <c r="FN9" s="52">
        <v>294.95</v>
      </c>
      <c r="FO9" s="52">
        <v>294.95</v>
      </c>
      <c r="FP9" s="52">
        <v>294.95</v>
      </c>
      <c r="FQ9" s="52">
        <v>294.95</v>
      </c>
      <c r="FR9" s="52">
        <v>294.95</v>
      </c>
      <c r="FS9" s="52">
        <v>294.95</v>
      </c>
      <c r="FT9" s="52">
        <v>294.95</v>
      </c>
      <c r="FU9" s="52">
        <v>294.95</v>
      </c>
      <c r="FV9" s="52">
        <v>294.95</v>
      </c>
      <c r="FW9" s="52">
        <v>294.95</v>
      </c>
      <c r="FX9" s="52">
        <v>294.95</v>
      </c>
      <c r="FY9" s="52">
        <v>294.95</v>
      </c>
      <c r="FZ9" s="52">
        <v>294.95</v>
      </c>
      <c r="GA9" s="52">
        <v>294.95</v>
      </c>
      <c r="GB9" s="52">
        <v>294.95</v>
      </c>
      <c r="GC9" s="52">
        <v>294.95</v>
      </c>
      <c r="GD9" s="52">
        <v>294.95</v>
      </c>
      <c r="GE9" s="52">
        <v>294.95</v>
      </c>
      <c r="GF9" s="52">
        <v>294.95</v>
      </c>
      <c r="GG9" s="52">
        <v>294.95</v>
      </c>
      <c r="GH9" s="52">
        <v>294.95</v>
      </c>
      <c r="GI9" s="52">
        <v>294.95</v>
      </c>
      <c r="GJ9" s="52">
        <v>294.95</v>
      </c>
      <c r="GK9" s="52">
        <v>294.95</v>
      </c>
      <c r="GL9" s="52">
        <v>294.95</v>
      </c>
      <c r="GM9" s="52">
        <v>294.95</v>
      </c>
      <c r="GN9" s="52">
        <v>294.95</v>
      </c>
      <c r="GO9" s="52">
        <v>294.95</v>
      </c>
      <c r="GP9" s="52">
        <v>294.95</v>
      </c>
      <c r="GQ9" s="52">
        <v>294.95</v>
      </c>
      <c r="GR9" s="52">
        <v>294.95</v>
      </c>
      <c r="GS9" s="52">
        <v>294.95</v>
      </c>
      <c r="GT9" s="52">
        <v>294.95</v>
      </c>
      <c r="GU9" s="52">
        <v>294.95</v>
      </c>
      <c r="GV9" s="52">
        <v>294.95</v>
      </c>
      <c r="GW9" s="52">
        <v>294.95</v>
      </c>
      <c r="GX9" s="52">
        <v>294.95</v>
      </c>
      <c r="GY9" s="52">
        <v>294.95</v>
      </c>
      <c r="GZ9" s="52">
        <v>294.95</v>
      </c>
      <c r="HA9" s="52">
        <v>294.95</v>
      </c>
      <c r="HB9" s="52">
        <v>294.95</v>
      </c>
      <c r="HC9" s="52">
        <v>294.95</v>
      </c>
      <c r="HD9" s="52">
        <v>294.95</v>
      </c>
      <c r="HE9" s="52">
        <v>294.95</v>
      </c>
      <c r="HF9" s="52">
        <v>294.95</v>
      </c>
      <c r="HG9" s="52">
        <v>294.95</v>
      </c>
      <c r="HH9" s="52">
        <v>294.95</v>
      </c>
      <c r="HI9" s="52">
        <v>294.95</v>
      </c>
      <c r="HJ9" s="52">
        <v>294.95</v>
      </c>
      <c r="HK9" s="52">
        <v>294.95</v>
      </c>
      <c r="HL9" s="52">
        <v>294.95</v>
      </c>
      <c r="HM9" s="52">
        <v>294.95</v>
      </c>
      <c r="HN9" s="52">
        <v>294.95</v>
      </c>
      <c r="HO9" s="52">
        <v>294.95</v>
      </c>
      <c r="HP9" s="52">
        <v>294.95</v>
      </c>
      <c r="HQ9" s="52">
        <v>294.95</v>
      </c>
      <c r="HR9" s="52">
        <v>294.95</v>
      </c>
      <c r="HS9" s="52">
        <v>294.95</v>
      </c>
      <c r="HT9" s="52">
        <v>294.95</v>
      </c>
      <c r="HU9" s="52">
        <v>294.95</v>
      </c>
      <c r="HV9" s="52">
        <v>294.95</v>
      </c>
      <c r="HW9" s="52">
        <v>294.95</v>
      </c>
      <c r="HX9" s="52">
        <v>294.95</v>
      </c>
      <c r="HY9" s="52">
        <v>294.95</v>
      </c>
      <c r="HZ9" s="52">
        <v>294.95</v>
      </c>
      <c r="IA9" s="52">
        <v>294.95</v>
      </c>
      <c r="IB9" s="52">
        <v>294.95</v>
      </c>
      <c r="IC9" s="52">
        <v>294.95</v>
      </c>
      <c r="ID9" s="52">
        <v>294.95</v>
      </c>
      <c r="IE9" s="52">
        <v>294.95</v>
      </c>
      <c r="IF9" s="52">
        <v>294.95</v>
      </c>
      <c r="IG9" s="52">
        <v>294.95</v>
      </c>
      <c r="IH9" s="52">
        <v>294.95</v>
      </c>
      <c r="II9" s="52">
        <v>294.95</v>
      </c>
      <c r="IJ9" s="52">
        <v>294.95</v>
      </c>
      <c r="IK9" s="52">
        <v>294.95</v>
      </c>
      <c r="IL9" s="52">
        <v>294.95</v>
      </c>
      <c r="IM9" s="52">
        <v>294.95</v>
      </c>
      <c r="IN9" s="52">
        <v>294.95</v>
      </c>
      <c r="IO9" s="52">
        <v>294.95</v>
      </c>
      <c r="IP9" s="52">
        <v>294.95</v>
      </c>
      <c r="IQ9" s="52">
        <v>294.95</v>
      </c>
      <c r="IR9" s="52">
        <v>294.95</v>
      </c>
      <c r="IS9" s="52">
        <v>294.95</v>
      </c>
      <c r="IT9" s="52">
        <v>294.95</v>
      </c>
      <c r="IU9" s="52">
        <v>294.95</v>
      </c>
      <c r="IV9" s="52">
        <v>294.95</v>
      </c>
      <c r="IW9" s="52">
        <v>294.95</v>
      </c>
      <c r="IX9" s="52">
        <v>294.95</v>
      </c>
      <c r="IY9" s="52">
        <v>294.95</v>
      </c>
      <c r="IZ9" s="52">
        <v>294.95</v>
      </c>
      <c r="JA9" s="52">
        <v>294.95</v>
      </c>
      <c r="JB9" s="52">
        <v>294.95</v>
      </c>
      <c r="JC9" s="52">
        <v>294.95</v>
      </c>
      <c r="JD9" s="52">
        <v>294.95</v>
      </c>
      <c r="JE9" s="52">
        <v>294.95</v>
      </c>
      <c r="JF9" s="52">
        <v>294.95</v>
      </c>
      <c r="JG9" s="52">
        <v>294.95</v>
      </c>
      <c r="JH9" s="52">
        <v>0</v>
      </c>
      <c r="JI9" s="52">
        <v>0</v>
      </c>
      <c r="JJ9" s="52">
        <v>0</v>
      </c>
      <c r="JK9" s="52">
        <v>0</v>
      </c>
      <c r="JL9" s="52">
        <v>0</v>
      </c>
      <c r="JM9" s="52">
        <v>0</v>
      </c>
      <c r="JN9" s="52">
        <v>0</v>
      </c>
      <c r="JO9" s="52">
        <v>0</v>
      </c>
      <c r="JP9" s="52">
        <v>0</v>
      </c>
      <c r="JQ9" s="52">
        <v>0</v>
      </c>
      <c r="JR9" s="52">
        <v>0</v>
      </c>
      <c r="JS9" s="52">
        <v>0</v>
      </c>
      <c r="JT9" s="52">
        <v>0</v>
      </c>
      <c r="JU9" s="52">
        <v>0</v>
      </c>
      <c r="JV9" s="52">
        <v>0</v>
      </c>
      <c r="JW9" s="52">
        <v>0</v>
      </c>
      <c r="JX9" s="52">
        <v>0</v>
      </c>
      <c r="JY9" s="52">
        <v>0</v>
      </c>
      <c r="JZ9" s="52">
        <v>0</v>
      </c>
      <c r="KA9" s="52">
        <v>0</v>
      </c>
      <c r="KB9" s="52">
        <v>0</v>
      </c>
      <c r="KC9" s="52">
        <v>0</v>
      </c>
      <c r="KD9" s="52">
        <v>0</v>
      </c>
      <c r="KE9" s="52">
        <v>0</v>
      </c>
      <c r="KF9" s="52">
        <v>0</v>
      </c>
      <c r="KG9" s="52">
        <v>0</v>
      </c>
      <c r="KH9" s="52">
        <v>0</v>
      </c>
      <c r="KI9" s="52">
        <v>0</v>
      </c>
      <c r="KJ9" s="52">
        <v>0</v>
      </c>
      <c r="KK9" s="52">
        <v>0</v>
      </c>
      <c r="KL9" s="52">
        <v>0</v>
      </c>
      <c r="KM9" s="52">
        <v>0</v>
      </c>
      <c r="KN9" s="52">
        <v>0</v>
      </c>
      <c r="KO9" s="52">
        <v>0</v>
      </c>
      <c r="KP9" s="52">
        <v>0</v>
      </c>
      <c r="KQ9" s="52">
        <v>0</v>
      </c>
      <c r="KR9" s="52">
        <v>0</v>
      </c>
      <c r="KS9" s="52">
        <v>0</v>
      </c>
      <c r="KT9" s="52">
        <v>0</v>
      </c>
      <c r="KU9" s="52">
        <v>0</v>
      </c>
      <c r="KV9" s="52">
        <v>0</v>
      </c>
      <c r="KW9" s="52">
        <v>0</v>
      </c>
      <c r="KX9" s="52">
        <v>0</v>
      </c>
      <c r="KY9" s="52">
        <v>0</v>
      </c>
      <c r="KZ9" s="52">
        <v>0</v>
      </c>
      <c r="LA9" s="52">
        <v>0</v>
      </c>
      <c r="LB9" s="52">
        <v>0</v>
      </c>
      <c r="LC9" s="52">
        <v>0</v>
      </c>
      <c r="LD9" s="52">
        <v>0</v>
      </c>
      <c r="LE9" s="52">
        <v>0</v>
      </c>
      <c r="LF9" s="52">
        <v>0</v>
      </c>
      <c r="LG9" s="52">
        <v>0</v>
      </c>
      <c r="LH9" s="52">
        <v>0</v>
      </c>
      <c r="LI9" s="52">
        <v>0</v>
      </c>
      <c r="LJ9" s="52">
        <v>0</v>
      </c>
      <c r="LK9" s="52">
        <v>0</v>
      </c>
      <c r="LL9" s="52">
        <v>0</v>
      </c>
      <c r="LM9" s="52">
        <v>0</v>
      </c>
      <c r="LN9" s="52">
        <v>0</v>
      </c>
      <c r="LO9" s="52">
        <v>0</v>
      </c>
      <c r="LP9" s="52">
        <v>0</v>
      </c>
      <c r="LQ9" s="52">
        <v>0</v>
      </c>
      <c r="LR9" s="52">
        <v>0</v>
      </c>
      <c r="LS9" s="52">
        <v>0</v>
      </c>
      <c r="LT9" s="52">
        <v>0</v>
      </c>
      <c r="LU9" s="52">
        <v>0</v>
      </c>
      <c r="LV9" s="52">
        <v>0</v>
      </c>
      <c r="LW9" s="52">
        <v>0</v>
      </c>
      <c r="LX9" s="52">
        <v>0</v>
      </c>
      <c r="LY9" s="52">
        <v>0</v>
      </c>
      <c r="LZ9" s="52">
        <v>0</v>
      </c>
      <c r="MA9" s="52">
        <v>0</v>
      </c>
      <c r="MB9" s="52">
        <v>0</v>
      </c>
      <c r="MC9" s="52">
        <v>0</v>
      </c>
      <c r="MD9" s="52">
        <v>0</v>
      </c>
      <c r="ME9" s="52">
        <v>0</v>
      </c>
      <c r="MF9" s="52">
        <v>0</v>
      </c>
      <c r="MG9" s="52">
        <v>0</v>
      </c>
      <c r="MH9" s="52">
        <v>0</v>
      </c>
      <c r="MI9" s="52">
        <v>0</v>
      </c>
      <c r="MJ9" s="52">
        <v>0</v>
      </c>
      <c r="MK9" s="52">
        <v>0</v>
      </c>
      <c r="ML9" s="52">
        <v>0</v>
      </c>
      <c r="MM9" s="52">
        <v>0</v>
      </c>
      <c r="MN9" s="52">
        <v>0</v>
      </c>
      <c r="MO9" s="52">
        <v>0</v>
      </c>
      <c r="MP9" s="52">
        <v>0</v>
      </c>
      <c r="MQ9" s="52">
        <v>0</v>
      </c>
      <c r="MR9" s="52">
        <v>0</v>
      </c>
      <c r="MS9" s="52">
        <v>0</v>
      </c>
      <c r="MT9" s="52">
        <v>0</v>
      </c>
      <c r="MU9" s="52">
        <v>0</v>
      </c>
      <c r="MV9" s="52">
        <v>0</v>
      </c>
      <c r="MW9" s="52">
        <v>0</v>
      </c>
      <c r="MX9" s="52">
        <v>0</v>
      </c>
      <c r="MY9" s="52">
        <v>0</v>
      </c>
      <c r="MZ9" s="52">
        <v>0</v>
      </c>
      <c r="NA9" s="52">
        <v>0</v>
      </c>
      <c r="NB9" s="52">
        <v>0</v>
      </c>
      <c r="NC9" s="52">
        <v>0</v>
      </c>
      <c r="ND9" s="52">
        <v>0</v>
      </c>
      <c r="NE9" s="52">
        <v>0</v>
      </c>
      <c r="NF9" s="52">
        <v>0</v>
      </c>
      <c r="NG9" s="52">
        <v>0</v>
      </c>
      <c r="NH9" s="52">
        <v>0</v>
      </c>
      <c r="NI9" s="52">
        <v>0</v>
      </c>
      <c r="NJ9" s="52">
        <v>0</v>
      </c>
      <c r="NK9" s="52">
        <v>0</v>
      </c>
      <c r="NL9" s="52">
        <v>0</v>
      </c>
      <c r="NM9" s="52">
        <v>0</v>
      </c>
      <c r="NN9" s="52">
        <v>0</v>
      </c>
      <c r="NO9" s="52">
        <v>0</v>
      </c>
      <c r="NP9" s="52">
        <v>0</v>
      </c>
      <c r="NQ9" s="52">
        <v>0</v>
      </c>
      <c r="NR9" s="68">
        <f t="shared" ref="NR9" si="0">SUM(N9:NQ9)</f>
        <v>54860.699999999837</v>
      </c>
      <c r="NS9" s="68">
        <f t="shared" ref="NS9" si="1">SUM(BS9:NQ9)</f>
        <v>54860.699999999837</v>
      </c>
      <c r="NT9" s="68">
        <f t="shared" ref="NT9" si="2">SUM(BS9:GH9)</f>
        <v>32149.550000000054</v>
      </c>
    </row>
    <row r="10" spans="1:1099" s="40" customFormat="1" ht="15" customHeight="1" outlineLevel="1" x14ac:dyDescent="0.2">
      <c r="A10" s="61"/>
      <c r="B10" s="49" t="s">
        <v>671</v>
      </c>
      <c r="C10" s="49" t="s">
        <v>44</v>
      </c>
      <c r="D10" s="49" t="s">
        <v>45</v>
      </c>
      <c r="E10" s="50" t="s">
        <v>46</v>
      </c>
      <c r="F10" s="64">
        <v>44440</v>
      </c>
      <c r="G10" s="49" t="s">
        <v>37</v>
      </c>
      <c r="H10" s="72">
        <v>0</v>
      </c>
      <c r="I10" s="65">
        <v>67500</v>
      </c>
      <c r="J10" s="114" t="str">
        <f>_xlfn.XLOOKUP(E10,'[12]Resumo Unidades'!$B:$B,'[12]Resumo Unidades'!$W:$W)</f>
        <v>Fluxo com Divergência de até 2%</v>
      </c>
      <c r="K10" s="51" t="str">
        <f>IF(L10&gt;Resumo!$E$23,"Sim","Não")</f>
        <v>Não</v>
      </c>
      <c r="L10" s="66">
        <v>0</v>
      </c>
      <c r="M10" s="67"/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>
        <v>0</v>
      </c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  <c r="AO10" s="52">
        <v>0</v>
      </c>
      <c r="AP10" s="52">
        <v>0</v>
      </c>
      <c r="AQ10" s="52">
        <v>0</v>
      </c>
      <c r="AR10" s="52">
        <v>0</v>
      </c>
      <c r="AS10" s="52">
        <v>0</v>
      </c>
      <c r="AT10" s="52">
        <v>0</v>
      </c>
      <c r="AU10" s="52">
        <v>0</v>
      </c>
      <c r="AV10" s="52">
        <v>0</v>
      </c>
      <c r="AW10" s="52">
        <v>0</v>
      </c>
      <c r="AX10" s="52">
        <v>0</v>
      </c>
      <c r="AY10" s="52">
        <v>0</v>
      </c>
      <c r="AZ10" s="52">
        <v>0</v>
      </c>
      <c r="BA10" s="52">
        <v>0</v>
      </c>
      <c r="BB10" s="52">
        <v>0</v>
      </c>
      <c r="BC10" s="52">
        <v>0</v>
      </c>
      <c r="BD10" s="52">
        <v>0</v>
      </c>
      <c r="BE10" s="52">
        <v>0</v>
      </c>
      <c r="BF10" s="52">
        <v>0</v>
      </c>
      <c r="BG10" s="52">
        <v>0</v>
      </c>
      <c r="BH10" s="52">
        <v>0</v>
      </c>
      <c r="BI10" s="52">
        <v>0</v>
      </c>
      <c r="BJ10" s="52">
        <v>0</v>
      </c>
      <c r="BK10" s="52">
        <v>0</v>
      </c>
      <c r="BL10" s="52">
        <v>0</v>
      </c>
      <c r="BM10" s="52">
        <v>0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52">
        <v>0</v>
      </c>
      <c r="BW10" s="52">
        <v>0</v>
      </c>
      <c r="BX10" s="52">
        <v>0</v>
      </c>
      <c r="BY10" s="52">
        <v>0</v>
      </c>
      <c r="BZ10" s="52">
        <v>0</v>
      </c>
      <c r="CA10" s="52">
        <v>0</v>
      </c>
      <c r="CB10" s="52">
        <v>0</v>
      </c>
      <c r="CC10" s="52">
        <v>0</v>
      </c>
      <c r="CD10" s="52">
        <v>592.59</v>
      </c>
      <c r="CE10" s="52">
        <v>592.59</v>
      </c>
      <c r="CF10" s="52">
        <v>592.59</v>
      </c>
      <c r="CG10" s="52">
        <v>592.59</v>
      </c>
      <c r="CH10" s="52">
        <v>592.59</v>
      </c>
      <c r="CI10" s="52">
        <v>592.59</v>
      </c>
      <c r="CJ10" s="52">
        <v>592.59</v>
      </c>
      <c r="CK10" s="52">
        <v>592.59</v>
      </c>
      <c r="CL10" s="52">
        <v>592.59</v>
      </c>
      <c r="CM10" s="52">
        <v>592.59</v>
      </c>
      <c r="CN10" s="52">
        <v>592.59</v>
      </c>
      <c r="CO10" s="52">
        <v>592.59</v>
      </c>
      <c r="CP10" s="52">
        <v>592.59</v>
      </c>
      <c r="CQ10" s="52">
        <v>592.59</v>
      </c>
      <c r="CR10" s="52">
        <v>592.59</v>
      </c>
      <c r="CS10" s="52">
        <v>592.59</v>
      </c>
      <c r="CT10" s="52">
        <v>592.59</v>
      </c>
      <c r="CU10" s="52">
        <v>592.59</v>
      </c>
      <c r="CV10" s="52">
        <v>592.59</v>
      </c>
      <c r="CW10" s="52">
        <v>592.59</v>
      </c>
      <c r="CX10" s="52">
        <v>592.59</v>
      </c>
      <c r="CY10" s="52">
        <v>592.59</v>
      </c>
      <c r="CZ10" s="52">
        <v>592.59</v>
      </c>
      <c r="DA10" s="52">
        <v>592.59</v>
      </c>
      <c r="DB10" s="52">
        <v>592.59</v>
      </c>
      <c r="DC10" s="52">
        <v>592.59</v>
      </c>
      <c r="DD10" s="52">
        <v>592.59</v>
      </c>
      <c r="DE10" s="52">
        <v>592.59</v>
      </c>
      <c r="DF10" s="52">
        <v>592.59</v>
      </c>
      <c r="DG10" s="52">
        <v>592.59</v>
      </c>
      <c r="DH10" s="52">
        <v>592.59</v>
      </c>
      <c r="DI10" s="52">
        <v>592.59</v>
      </c>
      <c r="DJ10" s="52">
        <v>592.59</v>
      </c>
      <c r="DK10" s="52">
        <v>592.59</v>
      </c>
      <c r="DL10" s="52">
        <v>592.59</v>
      </c>
      <c r="DM10" s="52">
        <v>592.59</v>
      </c>
      <c r="DN10" s="52">
        <v>592.59</v>
      </c>
      <c r="DO10" s="52">
        <v>592.59</v>
      </c>
      <c r="DP10" s="52">
        <v>592.59</v>
      </c>
      <c r="DQ10" s="52">
        <v>592.59</v>
      </c>
      <c r="DR10" s="52">
        <v>592.59</v>
      </c>
      <c r="DS10" s="52">
        <v>592.59</v>
      </c>
      <c r="DT10" s="52">
        <v>592.59</v>
      </c>
      <c r="DU10" s="52">
        <v>592.59</v>
      </c>
      <c r="DV10" s="52">
        <v>592.59</v>
      </c>
      <c r="DW10" s="52">
        <v>592.59</v>
      </c>
      <c r="DX10" s="52">
        <v>592.59</v>
      </c>
      <c r="DY10" s="52">
        <v>592.59</v>
      </c>
      <c r="DZ10" s="52">
        <v>592.59</v>
      </c>
      <c r="EA10" s="52">
        <v>592.59</v>
      </c>
      <c r="EB10" s="52">
        <v>592.59</v>
      </c>
      <c r="EC10" s="52">
        <v>592.59</v>
      </c>
      <c r="ED10" s="52">
        <v>592.59</v>
      </c>
      <c r="EE10" s="52">
        <v>592.59</v>
      </c>
      <c r="EF10" s="52">
        <v>592.59</v>
      </c>
      <c r="EG10" s="52">
        <v>592.59</v>
      </c>
      <c r="EH10" s="52">
        <v>592.59</v>
      </c>
      <c r="EI10" s="52">
        <v>592.59</v>
      </c>
      <c r="EJ10" s="52">
        <v>592.59</v>
      </c>
      <c r="EK10" s="52">
        <v>592.59</v>
      </c>
      <c r="EL10" s="52">
        <v>592.59</v>
      </c>
      <c r="EM10" s="52">
        <v>592.59</v>
      </c>
      <c r="EN10" s="52">
        <v>592.59</v>
      </c>
      <c r="EO10" s="52">
        <v>592.59</v>
      </c>
      <c r="EP10" s="52">
        <v>592.59</v>
      </c>
      <c r="EQ10" s="52">
        <v>592.59</v>
      </c>
      <c r="ER10" s="52">
        <v>592.59</v>
      </c>
      <c r="ES10" s="52">
        <v>592.59</v>
      </c>
      <c r="ET10" s="52">
        <v>592.59</v>
      </c>
      <c r="EU10" s="52">
        <v>592.59</v>
      </c>
      <c r="EV10" s="52">
        <v>592.59</v>
      </c>
      <c r="EW10" s="52">
        <v>592.59</v>
      </c>
      <c r="EX10" s="52">
        <v>592.59</v>
      </c>
      <c r="EY10" s="52">
        <v>592.59</v>
      </c>
      <c r="EZ10" s="52">
        <v>592.59</v>
      </c>
      <c r="FA10" s="52">
        <v>592.59</v>
      </c>
      <c r="FB10" s="52">
        <v>592.59</v>
      </c>
      <c r="FC10" s="52">
        <v>592.59</v>
      </c>
      <c r="FD10" s="52">
        <v>592.59</v>
      </c>
      <c r="FE10" s="52">
        <v>592.59</v>
      </c>
      <c r="FF10" s="52">
        <v>592.59</v>
      </c>
      <c r="FG10" s="52">
        <v>592.59</v>
      </c>
      <c r="FH10" s="52">
        <v>592.59</v>
      </c>
      <c r="FI10" s="52">
        <v>592.59</v>
      </c>
      <c r="FJ10" s="52">
        <v>592.59</v>
      </c>
      <c r="FK10" s="52">
        <v>592.59</v>
      </c>
      <c r="FL10" s="52">
        <v>592.59</v>
      </c>
      <c r="FM10" s="52">
        <v>592.59</v>
      </c>
      <c r="FN10" s="52">
        <v>592.59</v>
      </c>
      <c r="FO10" s="52">
        <v>592.59</v>
      </c>
      <c r="FP10" s="52">
        <v>592.59</v>
      </c>
      <c r="FQ10" s="52">
        <v>592.59</v>
      </c>
      <c r="FR10" s="52">
        <v>592.59</v>
      </c>
      <c r="FS10" s="52">
        <v>592.59</v>
      </c>
      <c r="FT10" s="52">
        <v>592.59</v>
      </c>
      <c r="FU10" s="52">
        <v>592.59</v>
      </c>
      <c r="FV10" s="52">
        <v>592.59</v>
      </c>
      <c r="FW10" s="52">
        <v>592.59</v>
      </c>
      <c r="FX10" s="52">
        <v>592.59</v>
      </c>
      <c r="FY10" s="52">
        <v>592.59</v>
      </c>
      <c r="FZ10" s="52">
        <v>592.59</v>
      </c>
      <c r="GA10" s="52">
        <v>592.59</v>
      </c>
      <c r="GB10" s="52">
        <v>592.59</v>
      </c>
      <c r="GC10" s="52">
        <v>0</v>
      </c>
      <c r="GD10" s="52">
        <v>0</v>
      </c>
      <c r="GE10" s="52">
        <v>0</v>
      </c>
      <c r="GF10" s="52">
        <v>0</v>
      </c>
      <c r="GG10" s="52">
        <v>0</v>
      </c>
      <c r="GH10" s="52">
        <v>0</v>
      </c>
      <c r="GI10" s="52">
        <v>0</v>
      </c>
      <c r="GJ10" s="52">
        <v>0</v>
      </c>
      <c r="GK10" s="52">
        <v>0</v>
      </c>
      <c r="GL10" s="52">
        <v>0</v>
      </c>
      <c r="GM10" s="52">
        <v>0</v>
      </c>
      <c r="GN10" s="52">
        <v>0</v>
      </c>
      <c r="GO10" s="52">
        <v>0</v>
      </c>
      <c r="GP10" s="52">
        <v>0</v>
      </c>
      <c r="GQ10" s="52">
        <v>0</v>
      </c>
      <c r="GR10" s="52">
        <v>0</v>
      </c>
      <c r="GS10" s="52">
        <v>0</v>
      </c>
      <c r="GT10" s="52">
        <v>0</v>
      </c>
      <c r="GU10" s="52">
        <v>0</v>
      </c>
      <c r="GV10" s="52">
        <v>0</v>
      </c>
      <c r="GW10" s="52">
        <v>0</v>
      </c>
      <c r="GX10" s="52">
        <v>0</v>
      </c>
      <c r="GY10" s="52">
        <v>0</v>
      </c>
      <c r="GZ10" s="52">
        <v>0</v>
      </c>
      <c r="HA10" s="52">
        <v>0</v>
      </c>
      <c r="HB10" s="52">
        <v>0</v>
      </c>
      <c r="HC10" s="52">
        <v>0</v>
      </c>
      <c r="HD10" s="52">
        <v>0</v>
      </c>
      <c r="HE10" s="52">
        <v>0</v>
      </c>
      <c r="HF10" s="52">
        <v>0</v>
      </c>
      <c r="HG10" s="52">
        <v>0</v>
      </c>
      <c r="HH10" s="52">
        <v>0</v>
      </c>
      <c r="HI10" s="52">
        <v>0</v>
      </c>
      <c r="HJ10" s="52">
        <v>0</v>
      </c>
      <c r="HK10" s="52">
        <v>0</v>
      </c>
      <c r="HL10" s="52">
        <v>0</v>
      </c>
      <c r="HM10" s="52">
        <v>0</v>
      </c>
      <c r="HN10" s="52">
        <v>0</v>
      </c>
      <c r="HO10" s="52">
        <v>0</v>
      </c>
      <c r="HP10" s="52">
        <v>0</v>
      </c>
      <c r="HQ10" s="52">
        <v>0</v>
      </c>
      <c r="HR10" s="52">
        <v>0</v>
      </c>
      <c r="HS10" s="52">
        <v>0</v>
      </c>
      <c r="HT10" s="52">
        <v>0</v>
      </c>
      <c r="HU10" s="52">
        <v>0</v>
      </c>
      <c r="HV10" s="52">
        <v>0</v>
      </c>
      <c r="HW10" s="52">
        <v>0</v>
      </c>
      <c r="HX10" s="52">
        <v>0</v>
      </c>
      <c r="HY10" s="52">
        <v>0</v>
      </c>
      <c r="HZ10" s="52">
        <v>0</v>
      </c>
      <c r="IA10" s="52">
        <v>0</v>
      </c>
      <c r="IB10" s="52">
        <v>0</v>
      </c>
      <c r="IC10" s="52">
        <v>0</v>
      </c>
      <c r="ID10" s="52">
        <v>0</v>
      </c>
      <c r="IE10" s="52">
        <v>0</v>
      </c>
      <c r="IF10" s="52">
        <v>0</v>
      </c>
      <c r="IG10" s="52">
        <v>0</v>
      </c>
      <c r="IH10" s="52">
        <v>0</v>
      </c>
      <c r="II10" s="52">
        <v>0</v>
      </c>
      <c r="IJ10" s="52">
        <v>0</v>
      </c>
      <c r="IK10" s="52">
        <v>0</v>
      </c>
      <c r="IL10" s="52">
        <v>0</v>
      </c>
      <c r="IM10" s="52">
        <v>0</v>
      </c>
      <c r="IN10" s="52">
        <v>0</v>
      </c>
      <c r="IO10" s="52">
        <v>0</v>
      </c>
      <c r="IP10" s="52">
        <v>0</v>
      </c>
      <c r="IQ10" s="52">
        <v>0</v>
      </c>
      <c r="IR10" s="52">
        <v>0</v>
      </c>
      <c r="IS10" s="52">
        <v>0</v>
      </c>
      <c r="IT10" s="52">
        <v>0</v>
      </c>
      <c r="IU10" s="52">
        <v>0</v>
      </c>
      <c r="IV10" s="52">
        <v>0</v>
      </c>
      <c r="IW10" s="52">
        <v>0</v>
      </c>
      <c r="IX10" s="52">
        <v>0</v>
      </c>
      <c r="IY10" s="52">
        <v>0</v>
      </c>
      <c r="IZ10" s="52">
        <v>0</v>
      </c>
      <c r="JA10" s="52">
        <v>0</v>
      </c>
      <c r="JB10" s="52">
        <v>0</v>
      </c>
      <c r="JC10" s="52">
        <v>0</v>
      </c>
      <c r="JD10" s="52">
        <v>0</v>
      </c>
      <c r="JE10" s="52">
        <v>0</v>
      </c>
      <c r="JF10" s="52">
        <v>0</v>
      </c>
      <c r="JG10" s="52">
        <v>0</v>
      </c>
      <c r="JH10" s="52">
        <v>0</v>
      </c>
      <c r="JI10" s="52">
        <v>0</v>
      </c>
      <c r="JJ10" s="52">
        <v>0</v>
      </c>
      <c r="JK10" s="52">
        <v>0</v>
      </c>
      <c r="JL10" s="52">
        <v>0</v>
      </c>
      <c r="JM10" s="52">
        <v>0</v>
      </c>
      <c r="JN10" s="52">
        <v>0</v>
      </c>
      <c r="JO10" s="52">
        <v>0</v>
      </c>
      <c r="JP10" s="52">
        <v>0</v>
      </c>
      <c r="JQ10" s="52">
        <v>0</v>
      </c>
      <c r="JR10" s="52">
        <v>0</v>
      </c>
      <c r="JS10" s="52">
        <v>0</v>
      </c>
      <c r="JT10" s="52">
        <v>0</v>
      </c>
      <c r="JU10" s="52">
        <v>0</v>
      </c>
      <c r="JV10" s="52">
        <v>0</v>
      </c>
      <c r="JW10" s="52">
        <v>0</v>
      </c>
      <c r="JX10" s="52">
        <v>0</v>
      </c>
      <c r="JY10" s="52">
        <v>0</v>
      </c>
      <c r="JZ10" s="52">
        <v>0</v>
      </c>
      <c r="KA10" s="52">
        <v>0</v>
      </c>
      <c r="KB10" s="52">
        <v>0</v>
      </c>
      <c r="KC10" s="52">
        <v>0</v>
      </c>
      <c r="KD10" s="52">
        <v>0</v>
      </c>
      <c r="KE10" s="52">
        <v>0</v>
      </c>
      <c r="KF10" s="52">
        <v>0</v>
      </c>
      <c r="KG10" s="52">
        <v>0</v>
      </c>
      <c r="KH10" s="52">
        <v>0</v>
      </c>
      <c r="KI10" s="52">
        <v>0</v>
      </c>
      <c r="KJ10" s="52">
        <v>0</v>
      </c>
      <c r="KK10" s="52">
        <v>0</v>
      </c>
      <c r="KL10" s="52">
        <v>0</v>
      </c>
      <c r="KM10" s="52">
        <v>0</v>
      </c>
      <c r="KN10" s="52">
        <v>0</v>
      </c>
      <c r="KO10" s="52">
        <v>0</v>
      </c>
      <c r="KP10" s="52">
        <v>0</v>
      </c>
      <c r="KQ10" s="52">
        <v>0</v>
      </c>
      <c r="KR10" s="52">
        <v>0</v>
      </c>
      <c r="KS10" s="52">
        <v>0</v>
      </c>
      <c r="KT10" s="52">
        <v>0</v>
      </c>
      <c r="KU10" s="52">
        <v>0</v>
      </c>
      <c r="KV10" s="52">
        <v>0</v>
      </c>
      <c r="KW10" s="52">
        <v>0</v>
      </c>
      <c r="KX10" s="52">
        <v>0</v>
      </c>
      <c r="KY10" s="52">
        <v>0</v>
      </c>
      <c r="KZ10" s="52">
        <v>0</v>
      </c>
      <c r="LA10" s="52">
        <v>0</v>
      </c>
      <c r="LB10" s="52">
        <v>0</v>
      </c>
      <c r="LC10" s="52">
        <v>0</v>
      </c>
      <c r="LD10" s="52">
        <v>0</v>
      </c>
      <c r="LE10" s="52">
        <v>0</v>
      </c>
      <c r="LF10" s="52">
        <v>0</v>
      </c>
      <c r="LG10" s="52">
        <v>0</v>
      </c>
      <c r="LH10" s="52">
        <v>0</v>
      </c>
      <c r="LI10" s="52">
        <v>0</v>
      </c>
      <c r="LJ10" s="52">
        <v>0</v>
      </c>
      <c r="LK10" s="52">
        <v>0</v>
      </c>
      <c r="LL10" s="52">
        <v>0</v>
      </c>
      <c r="LM10" s="52">
        <v>0</v>
      </c>
      <c r="LN10" s="52">
        <v>0</v>
      </c>
      <c r="LO10" s="52">
        <v>0</v>
      </c>
      <c r="LP10" s="52">
        <v>0</v>
      </c>
      <c r="LQ10" s="52">
        <v>0</v>
      </c>
      <c r="LR10" s="52">
        <v>0</v>
      </c>
      <c r="LS10" s="52">
        <v>0</v>
      </c>
      <c r="LT10" s="52">
        <v>0</v>
      </c>
      <c r="LU10" s="52">
        <v>0</v>
      </c>
      <c r="LV10" s="52">
        <v>0</v>
      </c>
      <c r="LW10" s="52">
        <v>0</v>
      </c>
      <c r="LX10" s="52">
        <v>0</v>
      </c>
      <c r="LY10" s="52">
        <v>0</v>
      </c>
      <c r="LZ10" s="52">
        <v>0</v>
      </c>
      <c r="MA10" s="52">
        <v>0</v>
      </c>
      <c r="MB10" s="52">
        <v>0</v>
      </c>
      <c r="MC10" s="52">
        <v>0</v>
      </c>
      <c r="MD10" s="52">
        <v>0</v>
      </c>
      <c r="ME10" s="52">
        <v>0</v>
      </c>
      <c r="MF10" s="52">
        <v>0</v>
      </c>
      <c r="MG10" s="52">
        <v>0</v>
      </c>
      <c r="MH10" s="52">
        <v>0</v>
      </c>
      <c r="MI10" s="52">
        <v>0</v>
      </c>
      <c r="MJ10" s="52">
        <v>0</v>
      </c>
      <c r="MK10" s="52">
        <v>0</v>
      </c>
      <c r="ML10" s="52">
        <v>0</v>
      </c>
      <c r="MM10" s="52">
        <v>0</v>
      </c>
      <c r="MN10" s="52">
        <v>0</v>
      </c>
      <c r="MO10" s="52">
        <v>0</v>
      </c>
      <c r="MP10" s="52">
        <v>0</v>
      </c>
      <c r="MQ10" s="52">
        <v>0</v>
      </c>
      <c r="MR10" s="52">
        <v>0</v>
      </c>
      <c r="MS10" s="52">
        <v>0</v>
      </c>
      <c r="MT10" s="52">
        <v>0</v>
      </c>
      <c r="MU10" s="52">
        <v>0</v>
      </c>
      <c r="MV10" s="52">
        <v>0</v>
      </c>
      <c r="MW10" s="52">
        <v>0</v>
      </c>
      <c r="MX10" s="52">
        <v>0</v>
      </c>
      <c r="MY10" s="52">
        <v>0</v>
      </c>
      <c r="MZ10" s="52">
        <v>0</v>
      </c>
      <c r="NA10" s="52">
        <v>0</v>
      </c>
      <c r="NB10" s="52">
        <v>0</v>
      </c>
      <c r="NC10" s="52">
        <v>0</v>
      </c>
      <c r="ND10" s="52">
        <v>0</v>
      </c>
      <c r="NE10" s="52">
        <v>0</v>
      </c>
      <c r="NF10" s="52">
        <v>0</v>
      </c>
      <c r="NG10" s="52">
        <v>0</v>
      </c>
      <c r="NH10" s="52">
        <v>0</v>
      </c>
      <c r="NI10" s="52">
        <v>0</v>
      </c>
      <c r="NJ10" s="52">
        <v>0</v>
      </c>
      <c r="NK10" s="52">
        <v>0</v>
      </c>
      <c r="NL10" s="52">
        <v>0</v>
      </c>
      <c r="NM10" s="52">
        <v>0</v>
      </c>
      <c r="NN10" s="52">
        <v>0</v>
      </c>
      <c r="NO10" s="52">
        <v>0</v>
      </c>
      <c r="NP10" s="52">
        <v>0</v>
      </c>
      <c r="NQ10" s="52">
        <v>0</v>
      </c>
      <c r="NR10" s="68">
        <f t="shared" ref="NR10:NR98" si="3">SUM(N10:NQ10)</f>
        <v>61036.769999999837</v>
      </c>
      <c r="NS10" s="68">
        <f t="shared" ref="NS10:NS98" si="4">SUM(BS10:NQ10)</f>
        <v>61036.769999999837</v>
      </c>
      <c r="NT10" s="68">
        <f t="shared" ref="NT10:NT98" si="5">SUM(BS10:GH10)</f>
        <v>61036.769999999837</v>
      </c>
    </row>
    <row r="11" spans="1:1099" s="40" customFormat="1" ht="15" customHeight="1" outlineLevel="1" x14ac:dyDescent="0.2">
      <c r="A11" s="61"/>
      <c r="B11" s="49" t="s">
        <v>671</v>
      </c>
      <c r="C11" s="49" t="s">
        <v>47</v>
      </c>
      <c r="D11" s="49" t="s">
        <v>48</v>
      </c>
      <c r="E11" s="50" t="s">
        <v>49</v>
      </c>
      <c r="F11" s="64">
        <v>44419</v>
      </c>
      <c r="G11" s="49" t="s">
        <v>37</v>
      </c>
      <c r="H11" s="72">
        <v>0</v>
      </c>
      <c r="I11" s="65">
        <v>65000</v>
      </c>
      <c r="J11" s="114" t="str">
        <f>_xlfn.XLOOKUP(E11,'[12]Resumo Unidades'!$B:$B,'[12]Resumo Unidades'!$W:$W)</f>
        <v>Fluxo com Divergência de até 2%</v>
      </c>
      <c r="K11" s="51" t="str">
        <f>IF(L11&gt;Resumo!$E$23,"Sim","Não")</f>
        <v>Não</v>
      </c>
      <c r="L11" s="66">
        <v>17</v>
      </c>
      <c r="M11" s="67"/>
      <c r="N11" s="52">
        <v>0</v>
      </c>
      <c r="O11" s="52">
        <v>0</v>
      </c>
      <c r="P11" s="52">
        <v>0</v>
      </c>
      <c r="Q11" s="52">
        <v>0</v>
      </c>
      <c r="R11" s="52">
        <v>0</v>
      </c>
      <c r="S11" s="52">
        <v>0</v>
      </c>
      <c r="T11" s="52">
        <v>0</v>
      </c>
      <c r="U11" s="52">
        <v>0</v>
      </c>
      <c r="V11" s="52">
        <v>0</v>
      </c>
      <c r="W11" s="52">
        <v>0</v>
      </c>
      <c r="X11" s="52">
        <v>0</v>
      </c>
      <c r="Y11" s="52">
        <v>0</v>
      </c>
      <c r="Z11" s="52">
        <v>0</v>
      </c>
      <c r="AA11" s="52">
        <v>0</v>
      </c>
      <c r="AB11" s="52">
        <v>0</v>
      </c>
      <c r="AC11" s="52">
        <v>0</v>
      </c>
      <c r="AD11" s="52">
        <v>0</v>
      </c>
      <c r="AE11" s="52">
        <v>0</v>
      </c>
      <c r="AF11" s="52">
        <v>0</v>
      </c>
      <c r="AG11" s="52">
        <v>0</v>
      </c>
      <c r="AH11" s="52">
        <v>0</v>
      </c>
      <c r="AI11" s="52">
        <v>0</v>
      </c>
      <c r="AJ11" s="52">
        <v>0</v>
      </c>
      <c r="AK11" s="52">
        <v>0</v>
      </c>
      <c r="AL11" s="52">
        <v>0</v>
      </c>
      <c r="AM11" s="52">
        <v>0</v>
      </c>
      <c r="AN11" s="52">
        <v>0</v>
      </c>
      <c r="AO11" s="52">
        <v>0</v>
      </c>
      <c r="AP11" s="52">
        <v>0</v>
      </c>
      <c r="AQ11" s="52">
        <v>0</v>
      </c>
      <c r="AR11" s="52">
        <v>0</v>
      </c>
      <c r="AS11" s="52">
        <v>0</v>
      </c>
      <c r="AT11" s="52">
        <v>0</v>
      </c>
      <c r="AU11" s="52">
        <v>0</v>
      </c>
      <c r="AV11" s="52">
        <v>0</v>
      </c>
      <c r="AW11" s="52">
        <v>0</v>
      </c>
      <c r="AX11" s="52">
        <v>0</v>
      </c>
      <c r="AY11" s="52">
        <v>0</v>
      </c>
      <c r="AZ11" s="52">
        <v>0</v>
      </c>
      <c r="BA11" s="52">
        <v>0</v>
      </c>
      <c r="BB11" s="52">
        <v>0</v>
      </c>
      <c r="BC11" s="52">
        <v>0</v>
      </c>
      <c r="BD11" s="52">
        <v>0</v>
      </c>
      <c r="BE11" s="52">
        <v>0</v>
      </c>
      <c r="BF11" s="52">
        <v>0</v>
      </c>
      <c r="BG11" s="52">
        <v>0</v>
      </c>
      <c r="BH11" s="52">
        <v>0</v>
      </c>
      <c r="BI11" s="52">
        <v>0</v>
      </c>
      <c r="BJ11" s="52">
        <v>0</v>
      </c>
      <c r="BK11" s="52">
        <v>0</v>
      </c>
      <c r="BL11" s="52">
        <v>0</v>
      </c>
      <c r="BM11" s="52">
        <v>0</v>
      </c>
      <c r="BN11" s="52">
        <v>0</v>
      </c>
      <c r="BO11" s="52">
        <v>0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52">
        <v>0</v>
      </c>
      <c r="BW11" s="52">
        <v>0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641.63</v>
      </c>
      <c r="CD11" s="52">
        <v>579.84</v>
      </c>
      <c r="CE11" s="52">
        <v>579.84</v>
      </c>
      <c r="CF11" s="52">
        <v>579.84</v>
      </c>
      <c r="CG11" s="52">
        <v>579.84</v>
      </c>
      <c r="CH11" s="52">
        <v>579.84</v>
      </c>
      <c r="CI11" s="52">
        <v>579.84</v>
      </c>
      <c r="CJ11" s="52">
        <v>579.84</v>
      </c>
      <c r="CK11" s="52">
        <v>579.84</v>
      </c>
      <c r="CL11" s="52">
        <v>579.84</v>
      </c>
      <c r="CM11" s="52">
        <v>579.84</v>
      </c>
      <c r="CN11" s="52">
        <v>579.84</v>
      </c>
      <c r="CO11" s="52">
        <v>579.84</v>
      </c>
      <c r="CP11" s="52">
        <v>579.84</v>
      </c>
      <c r="CQ11" s="52">
        <v>579.84</v>
      </c>
      <c r="CR11" s="52">
        <v>579.84</v>
      </c>
      <c r="CS11" s="52">
        <v>579.84</v>
      </c>
      <c r="CT11" s="52">
        <v>579.84</v>
      </c>
      <c r="CU11" s="52">
        <v>579.84</v>
      </c>
      <c r="CV11" s="52">
        <v>579.84</v>
      </c>
      <c r="CW11" s="52">
        <v>579.84</v>
      </c>
      <c r="CX11" s="52">
        <v>579.84</v>
      </c>
      <c r="CY11" s="52">
        <v>579.84</v>
      </c>
      <c r="CZ11" s="52">
        <v>579.84</v>
      </c>
      <c r="DA11" s="52">
        <v>579.84</v>
      </c>
      <c r="DB11" s="52">
        <v>579.84</v>
      </c>
      <c r="DC11" s="52">
        <v>579.84</v>
      </c>
      <c r="DD11" s="52">
        <v>579.84</v>
      </c>
      <c r="DE11" s="52">
        <v>579.84</v>
      </c>
      <c r="DF11" s="52">
        <v>579.84</v>
      </c>
      <c r="DG11" s="52">
        <v>579.84</v>
      </c>
      <c r="DH11" s="52">
        <v>579.84</v>
      </c>
      <c r="DI11" s="52">
        <v>579.84</v>
      </c>
      <c r="DJ11" s="52">
        <v>579.84</v>
      </c>
      <c r="DK11" s="52">
        <v>579.84</v>
      </c>
      <c r="DL11" s="52">
        <v>579.84</v>
      </c>
      <c r="DM11" s="52">
        <v>579.84</v>
      </c>
      <c r="DN11" s="52">
        <v>579.84</v>
      </c>
      <c r="DO11" s="52">
        <v>579.84</v>
      </c>
      <c r="DP11" s="52">
        <v>579.84</v>
      </c>
      <c r="DQ11" s="52">
        <v>579.84</v>
      </c>
      <c r="DR11" s="52">
        <v>579.84</v>
      </c>
      <c r="DS11" s="52">
        <v>579.84</v>
      </c>
      <c r="DT11" s="52">
        <v>579.84</v>
      </c>
      <c r="DU11" s="52">
        <v>579.84</v>
      </c>
      <c r="DV11" s="52">
        <v>579.84</v>
      </c>
      <c r="DW11" s="52">
        <v>579.84</v>
      </c>
      <c r="DX11" s="52">
        <v>579.84</v>
      </c>
      <c r="DY11" s="52">
        <v>579.84</v>
      </c>
      <c r="DZ11" s="52">
        <v>579.84</v>
      </c>
      <c r="EA11" s="52">
        <v>579.84</v>
      </c>
      <c r="EB11" s="52">
        <v>579.84</v>
      </c>
      <c r="EC11" s="52">
        <v>579.84</v>
      </c>
      <c r="ED11" s="52">
        <v>579.84</v>
      </c>
      <c r="EE11" s="52">
        <v>579.84</v>
      </c>
      <c r="EF11" s="52">
        <v>579.84</v>
      </c>
      <c r="EG11" s="52">
        <v>579.84</v>
      </c>
      <c r="EH11" s="52">
        <v>579.84</v>
      </c>
      <c r="EI11" s="52">
        <v>579.84</v>
      </c>
      <c r="EJ11" s="52">
        <v>579.84</v>
      </c>
      <c r="EK11" s="52">
        <v>579.84</v>
      </c>
      <c r="EL11" s="52">
        <v>579.84</v>
      </c>
      <c r="EM11" s="52">
        <v>579.84</v>
      </c>
      <c r="EN11" s="52">
        <v>579.84</v>
      </c>
      <c r="EO11" s="52">
        <v>579.84</v>
      </c>
      <c r="EP11" s="52">
        <v>579.84</v>
      </c>
      <c r="EQ11" s="52">
        <v>579.84</v>
      </c>
      <c r="ER11" s="52">
        <v>579.84</v>
      </c>
      <c r="ES11" s="52">
        <v>579.84</v>
      </c>
      <c r="ET11" s="52">
        <v>579.84</v>
      </c>
      <c r="EU11" s="52">
        <v>579.84</v>
      </c>
      <c r="EV11" s="52">
        <v>579.84</v>
      </c>
      <c r="EW11" s="52">
        <v>579.84</v>
      </c>
      <c r="EX11" s="52">
        <v>579.84</v>
      </c>
      <c r="EY11" s="52">
        <v>579.84</v>
      </c>
      <c r="EZ11" s="52">
        <v>579.84</v>
      </c>
      <c r="FA11" s="52">
        <v>579.84</v>
      </c>
      <c r="FB11" s="52">
        <v>579.84</v>
      </c>
      <c r="FC11" s="52">
        <v>579.84</v>
      </c>
      <c r="FD11" s="52">
        <v>579.84</v>
      </c>
      <c r="FE11" s="52">
        <v>579.84</v>
      </c>
      <c r="FF11" s="52">
        <v>579.84</v>
      </c>
      <c r="FG11" s="52">
        <v>579.84</v>
      </c>
      <c r="FH11" s="52">
        <v>579.84</v>
      </c>
      <c r="FI11" s="52">
        <v>579.84</v>
      </c>
      <c r="FJ11" s="52">
        <v>579.84</v>
      </c>
      <c r="FK11" s="52">
        <v>579.84</v>
      </c>
      <c r="FL11" s="52">
        <v>579.84</v>
      </c>
      <c r="FM11" s="52">
        <v>579.84</v>
      </c>
      <c r="FN11" s="52">
        <v>579.84</v>
      </c>
      <c r="FO11" s="52">
        <v>579.84</v>
      </c>
      <c r="FP11" s="52">
        <v>579.84</v>
      </c>
      <c r="FQ11" s="52">
        <v>579.84</v>
      </c>
      <c r="FR11" s="52">
        <v>579.84</v>
      </c>
      <c r="FS11" s="52">
        <v>579.84</v>
      </c>
      <c r="FT11" s="52">
        <v>579.84</v>
      </c>
      <c r="FU11" s="52">
        <v>579.84</v>
      </c>
      <c r="FV11" s="52">
        <v>579.84</v>
      </c>
      <c r="FW11" s="52">
        <v>579.84</v>
      </c>
      <c r="FX11" s="52">
        <v>579.84</v>
      </c>
      <c r="FY11" s="52">
        <v>579.84</v>
      </c>
      <c r="FZ11" s="52">
        <v>579.84</v>
      </c>
      <c r="GA11" s="52">
        <v>579.84</v>
      </c>
      <c r="GB11" s="52">
        <v>0</v>
      </c>
      <c r="GC11" s="52">
        <v>0</v>
      </c>
      <c r="GD11" s="52">
        <v>0</v>
      </c>
      <c r="GE11" s="52">
        <v>0</v>
      </c>
      <c r="GF11" s="52">
        <v>0</v>
      </c>
      <c r="GG11" s="52">
        <v>0</v>
      </c>
      <c r="GH11" s="52">
        <v>0</v>
      </c>
      <c r="GI11" s="52">
        <v>0</v>
      </c>
      <c r="GJ11" s="52">
        <v>0</v>
      </c>
      <c r="GK11" s="52">
        <v>0</v>
      </c>
      <c r="GL11" s="52">
        <v>0</v>
      </c>
      <c r="GM11" s="52">
        <v>0</v>
      </c>
      <c r="GN11" s="52">
        <v>0</v>
      </c>
      <c r="GO11" s="52">
        <v>0</v>
      </c>
      <c r="GP11" s="52">
        <v>0</v>
      </c>
      <c r="GQ11" s="52">
        <v>0</v>
      </c>
      <c r="GR11" s="52">
        <v>0</v>
      </c>
      <c r="GS11" s="52">
        <v>0</v>
      </c>
      <c r="GT11" s="52">
        <v>0</v>
      </c>
      <c r="GU11" s="52">
        <v>0</v>
      </c>
      <c r="GV11" s="52">
        <v>0</v>
      </c>
      <c r="GW11" s="52">
        <v>0</v>
      </c>
      <c r="GX11" s="52">
        <v>0</v>
      </c>
      <c r="GY11" s="52">
        <v>0</v>
      </c>
      <c r="GZ11" s="52">
        <v>0</v>
      </c>
      <c r="HA11" s="52">
        <v>0</v>
      </c>
      <c r="HB11" s="52">
        <v>0</v>
      </c>
      <c r="HC11" s="52">
        <v>0</v>
      </c>
      <c r="HD11" s="52">
        <v>0</v>
      </c>
      <c r="HE11" s="52">
        <v>0</v>
      </c>
      <c r="HF11" s="52">
        <v>0</v>
      </c>
      <c r="HG11" s="52">
        <v>0</v>
      </c>
      <c r="HH11" s="52">
        <v>0</v>
      </c>
      <c r="HI11" s="52">
        <v>0</v>
      </c>
      <c r="HJ11" s="52">
        <v>0</v>
      </c>
      <c r="HK11" s="52">
        <v>0</v>
      </c>
      <c r="HL11" s="52">
        <v>0</v>
      </c>
      <c r="HM11" s="52">
        <v>0</v>
      </c>
      <c r="HN11" s="52">
        <v>0</v>
      </c>
      <c r="HO11" s="52">
        <v>0</v>
      </c>
      <c r="HP11" s="52">
        <v>0</v>
      </c>
      <c r="HQ11" s="52">
        <v>0</v>
      </c>
      <c r="HR11" s="52">
        <v>0</v>
      </c>
      <c r="HS11" s="52">
        <v>0</v>
      </c>
      <c r="HT11" s="52">
        <v>0</v>
      </c>
      <c r="HU11" s="52">
        <v>0</v>
      </c>
      <c r="HV11" s="52">
        <v>0</v>
      </c>
      <c r="HW11" s="52">
        <v>0</v>
      </c>
      <c r="HX11" s="52">
        <v>0</v>
      </c>
      <c r="HY11" s="52">
        <v>0</v>
      </c>
      <c r="HZ11" s="52">
        <v>0</v>
      </c>
      <c r="IA11" s="52">
        <v>0</v>
      </c>
      <c r="IB11" s="52">
        <v>0</v>
      </c>
      <c r="IC11" s="52">
        <v>0</v>
      </c>
      <c r="ID11" s="52">
        <v>0</v>
      </c>
      <c r="IE11" s="52">
        <v>0</v>
      </c>
      <c r="IF11" s="52">
        <v>0</v>
      </c>
      <c r="IG11" s="52">
        <v>0</v>
      </c>
      <c r="IH11" s="52">
        <v>0</v>
      </c>
      <c r="II11" s="52">
        <v>0</v>
      </c>
      <c r="IJ11" s="52">
        <v>0</v>
      </c>
      <c r="IK11" s="52">
        <v>0</v>
      </c>
      <c r="IL11" s="52">
        <v>0</v>
      </c>
      <c r="IM11" s="52">
        <v>0</v>
      </c>
      <c r="IN11" s="52">
        <v>0</v>
      </c>
      <c r="IO11" s="52">
        <v>0</v>
      </c>
      <c r="IP11" s="52">
        <v>0</v>
      </c>
      <c r="IQ11" s="52">
        <v>0</v>
      </c>
      <c r="IR11" s="52">
        <v>0</v>
      </c>
      <c r="IS11" s="52">
        <v>0</v>
      </c>
      <c r="IT11" s="52">
        <v>0</v>
      </c>
      <c r="IU11" s="52">
        <v>0</v>
      </c>
      <c r="IV11" s="52">
        <v>0</v>
      </c>
      <c r="IW11" s="52">
        <v>0</v>
      </c>
      <c r="IX11" s="52">
        <v>0</v>
      </c>
      <c r="IY11" s="52">
        <v>0</v>
      </c>
      <c r="IZ11" s="52">
        <v>0</v>
      </c>
      <c r="JA11" s="52">
        <v>0</v>
      </c>
      <c r="JB11" s="52">
        <v>0</v>
      </c>
      <c r="JC11" s="52">
        <v>0</v>
      </c>
      <c r="JD11" s="52">
        <v>0</v>
      </c>
      <c r="JE11" s="52">
        <v>0</v>
      </c>
      <c r="JF11" s="52">
        <v>0</v>
      </c>
      <c r="JG11" s="52">
        <v>0</v>
      </c>
      <c r="JH11" s="52">
        <v>0</v>
      </c>
      <c r="JI11" s="52">
        <v>0</v>
      </c>
      <c r="JJ11" s="52">
        <v>0</v>
      </c>
      <c r="JK11" s="52">
        <v>0</v>
      </c>
      <c r="JL11" s="52">
        <v>0</v>
      </c>
      <c r="JM11" s="52">
        <v>0</v>
      </c>
      <c r="JN11" s="52">
        <v>0</v>
      </c>
      <c r="JO11" s="52">
        <v>0</v>
      </c>
      <c r="JP11" s="52">
        <v>0</v>
      </c>
      <c r="JQ11" s="52">
        <v>0</v>
      </c>
      <c r="JR11" s="52">
        <v>0</v>
      </c>
      <c r="JS11" s="52">
        <v>0</v>
      </c>
      <c r="JT11" s="52">
        <v>0</v>
      </c>
      <c r="JU11" s="52">
        <v>0</v>
      </c>
      <c r="JV11" s="52">
        <v>0</v>
      </c>
      <c r="JW11" s="52">
        <v>0</v>
      </c>
      <c r="JX11" s="52">
        <v>0</v>
      </c>
      <c r="JY11" s="52">
        <v>0</v>
      </c>
      <c r="JZ11" s="52">
        <v>0</v>
      </c>
      <c r="KA11" s="52">
        <v>0</v>
      </c>
      <c r="KB11" s="52">
        <v>0</v>
      </c>
      <c r="KC11" s="52">
        <v>0</v>
      </c>
      <c r="KD11" s="52">
        <v>0</v>
      </c>
      <c r="KE11" s="52">
        <v>0</v>
      </c>
      <c r="KF11" s="52">
        <v>0</v>
      </c>
      <c r="KG11" s="52">
        <v>0</v>
      </c>
      <c r="KH11" s="52">
        <v>0</v>
      </c>
      <c r="KI11" s="52">
        <v>0</v>
      </c>
      <c r="KJ11" s="52">
        <v>0</v>
      </c>
      <c r="KK11" s="52">
        <v>0</v>
      </c>
      <c r="KL11" s="52">
        <v>0</v>
      </c>
      <c r="KM11" s="52">
        <v>0</v>
      </c>
      <c r="KN11" s="52">
        <v>0</v>
      </c>
      <c r="KO11" s="52">
        <v>0</v>
      </c>
      <c r="KP11" s="52">
        <v>0</v>
      </c>
      <c r="KQ11" s="52">
        <v>0</v>
      </c>
      <c r="KR11" s="52">
        <v>0</v>
      </c>
      <c r="KS11" s="52">
        <v>0</v>
      </c>
      <c r="KT11" s="52">
        <v>0</v>
      </c>
      <c r="KU11" s="52">
        <v>0</v>
      </c>
      <c r="KV11" s="52">
        <v>0</v>
      </c>
      <c r="KW11" s="52">
        <v>0</v>
      </c>
      <c r="KX11" s="52">
        <v>0</v>
      </c>
      <c r="KY11" s="52">
        <v>0</v>
      </c>
      <c r="KZ11" s="52">
        <v>0</v>
      </c>
      <c r="LA11" s="52">
        <v>0</v>
      </c>
      <c r="LB11" s="52">
        <v>0</v>
      </c>
      <c r="LC11" s="52">
        <v>0</v>
      </c>
      <c r="LD11" s="52">
        <v>0</v>
      </c>
      <c r="LE11" s="52">
        <v>0</v>
      </c>
      <c r="LF11" s="52">
        <v>0</v>
      </c>
      <c r="LG11" s="52">
        <v>0</v>
      </c>
      <c r="LH11" s="52">
        <v>0</v>
      </c>
      <c r="LI11" s="52">
        <v>0</v>
      </c>
      <c r="LJ11" s="52">
        <v>0</v>
      </c>
      <c r="LK11" s="52">
        <v>0</v>
      </c>
      <c r="LL11" s="52">
        <v>0</v>
      </c>
      <c r="LM11" s="52">
        <v>0</v>
      </c>
      <c r="LN11" s="52">
        <v>0</v>
      </c>
      <c r="LO11" s="52">
        <v>0</v>
      </c>
      <c r="LP11" s="52">
        <v>0</v>
      </c>
      <c r="LQ11" s="52">
        <v>0</v>
      </c>
      <c r="LR11" s="52">
        <v>0</v>
      </c>
      <c r="LS11" s="52">
        <v>0</v>
      </c>
      <c r="LT11" s="52">
        <v>0</v>
      </c>
      <c r="LU11" s="52">
        <v>0</v>
      </c>
      <c r="LV11" s="52">
        <v>0</v>
      </c>
      <c r="LW11" s="52">
        <v>0</v>
      </c>
      <c r="LX11" s="52">
        <v>0</v>
      </c>
      <c r="LY11" s="52">
        <v>0</v>
      </c>
      <c r="LZ11" s="52">
        <v>0</v>
      </c>
      <c r="MA11" s="52">
        <v>0</v>
      </c>
      <c r="MB11" s="52">
        <v>0</v>
      </c>
      <c r="MC11" s="52">
        <v>0</v>
      </c>
      <c r="MD11" s="52">
        <v>0</v>
      </c>
      <c r="ME11" s="52">
        <v>0</v>
      </c>
      <c r="MF11" s="52">
        <v>0</v>
      </c>
      <c r="MG11" s="52">
        <v>0</v>
      </c>
      <c r="MH11" s="52">
        <v>0</v>
      </c>
      <c r="MI11" s="52">
        <v>0</v>
      </c>
      <c r="MJ11" s="52">
        <v>0</v>
      </c>
      <c r="MK11" s="52">
        <v>0</v>
      </c>
      <c r="ML11" s="52">
        <v>0</v>
      </c>
      <c r="MM11" s="52">
        <v>0</v>
      </c>
      <c r="MN11" s="52">
        <v>0</v>
      </c>
      <c r="MO11" s="52">
        <v>0</v>
      </c>
      <c r="MP11" s="52">
        <v>0</v>
      </c>
      <c r="MQ11" s="52">
        <v>0</v>
      </c>
      <c r="MR11" s="52">
        <v>0</v>
      </c>
      <c r="MS11" s="52">
        <v>0</v>
      </c>
      <c r="MT11" s="52">
        <v>0</v>
      </c>
      <c r="MU11" s="52">
        <v>0</v>
      </c>
      <c r="MV11" s="52">
        <v>0</v>
      </c>
      <c r="MW11" s="52">
        <v>0</v>
      </c>
      <c r="MX11" s="52">
        <v>0</v>
      </c>
      <c r="MY11" s="52">
        <v>0</v>
      </c>
      <c r="MZ11" s="52">
        <v>0</v>
      </c>
      <c r="NA11" s="52">
        <v>0</v>
      </c>
      <c r="NB11" s="52">
        <v>0</v>
      </c>
      <c r="NC11" s="52">
        <v>0</v>
      </c>
      <c r="ND11" s="52">
        <v>0</v>
      </c>
      <c r="NE11" s="52">
        <v>0</v>
      </c>
      <c r="NF11" s="52">
        <v>0</v>
      </c>
      <c r="NG11" s="52">
        <v>0</v>
      </c>
      <c r="NH11" s="52">
        <v>0</v>
      </c>
      <c r="NI11" s="52">
        <v>0</v>
      </c>
      <c r="NJ11" s="52">
        <v>0</v>
      </c>
      <c r="NK11" s="52">
        <v>0</v>
      </c>
      <c r="NL11" s="52">
        <v>0</v>
      </c>
      <c r="NM11" s="52">
        <v>0</v>
      </c>
      <c r="NN11" s="52">
        <v>0</v>
      </c>
      <c r="NO11" s="52">
        <v>0</v>
      </c>
      <c r="NP11" s="52">
        <v>0</v>
      </c>
      <c r="NQ11" s="52">
        <v>0</v>
      </c>
      <c r="NR11" s="68">
        <f t="shared" si="3"/>
        <v>59785.309999999845</v>
      </c>
      <c r="NS11" s="68">
        <f t="shared" si="4"/>
        <v>59785.309999999845</v>
      </c>
      <c r="NT11" s="68">
        <f t="shared" si="5"/>
        <v>59785.309999999845</v>
      </c>
    </row>
    <row r="12" spans="1:1099" s="40" customFormat="1" ht="15" customHeight="1" outlineLevel="1" x14ac:dyDescent="0.2">
      <c r="A12" s="61"/>
      <c r="B12" s="49" t="s">
        <v>671</v>
      </c>
      <c r="C12" s="49" t="s">
        <v>50</v>
      </c>
      <c r="D12" s="49" t="s">
        <v>51</v>
      </c>
      <c r="E12" s="50" t="s">
        <v>52</v>
      </c>
      <c r="F12" s="64">
        <v>44414</v>
      </c>
      <c r="G12" s="49" t="s">
        <v>37</v>
      </c>
      <c r="H12" s="72">
        <v>0</v>
      </c>
      <c r="I12" s="65">
        <v>66000</v>
      </c>
      <c r="J12" s="114" t="str">
        <f>_xlfn.XLOOKUP(E12,'[12]Resumo Unidades'!$B:$B,'[12]Resumo Unidades'!$W:$W)</f>
        <v>Fluxo com Divergência de até 2%</v>
      </c>
      <c r="K12" s="51" t="str">
        <f>IF(L12&gt;Resumo!$E$23,"Sim","Não")</f>
        <v>Não</v>
      </c>
      <c r="L12" s="66">
        <v>48</v>
      </c>
      <c r="M12" s="67"/>
      <c r="N12" s="52">
        <v>0</v>
      </c>
      <c r="O12" s="52">
        <v>0</v>
      </c>
      <c r="P12" s="52">
        <v>0</v>
      </c>
      <c r="Q12" s="52">
        <v>0</v>
      </c>
      <c r="R12" s="52">
        <v>0</v>
      </c>
      <c r="S12" s="52">
        <v>0</v>
      </c>
      <c r="T12" s="52">
        <v>0</v>
      </c>
      <c r="U12" s="52">
        <v>0</v>
      </c>
      <c r="V12" s="52">
        <v>0</v>
      </c>
      <c r="W12" s="52">
        <v>0</v>
      </c>
      <c r="X12" s="52">
        <v>0</v>
      </c>
      <c r="Y12" s="52">
        <v>0</v>
      </c>
      <c r="Z12" s="52">
        <v>0</v>
      </c>
      <c r="AA12" s="52">
        <v>0</v>
      </c>
      <c r="AB12" s="52">
        <v>0</v>
      </c>
      <c r="AC12" s="52">
        <v>0</v>
      </c>
      <c r="AD12" s="52">
        <v>0</v>
      </c>
      <c r="AE12" s="52">
        <v>0</v>
      </c>
      <c r="AF12" s="52">
        <v>0</v>
      </c>
      <c r="AG12" s="52">
        <v>0</v>
      </c>
      <c r="AH12" s="52">
        <v>0</v>
      </c>
      <c r="AI12" s="52">
        <v>0</v>
      </c>
      <c r="AJ12" s="52">
        <v>0</v>
      </c>
      <c r="AK12" s="52">
        <v>0</v>
      </c>
      <c r="AL12" s="52">
        <v>0</v>
      </c>
      <c r="AM12" s="52">
        <v>0</v>
      </c>
      <c r="AN12" s="52">
        <v>0</v>
      </c>
      <c r="AO12" s="52">
        <v>0</v>
      </c>
      <c r="AP12" s="52">
        <v>0</v>
      </c>
      <c r="AQ12" s="52">
        <v>0</v>
      </c>
      <c r="AR12" s="52">
        <v>0</v>
      </c>
      <c r="AS12" s="52">
        <v>0</v>
      </c>
      <c r="AT12" s="52">
        <v>0</v>
      </c>
      <c r="AU12" s="52">
        <v>0</v>
      </c>
      <c r="AV12" s="52">
        <v>0</v>
      </c>
      <c r="AW12" s="52">
        <v>0</v>
      </c>
      <c r="AX12" s="52">
        <v>0</v>
      </c>
      <c r="AY12" s="52">
        <v>0</v>
      </c>
      <c r="AZ12" s="52">
        <v>0</v>
      </c>
      <c r="BA12" s="52">
        <v>0</v>
      </c>
      <c r="BB12" s="52">
        <v>0</v>
      </c>
      <c r="BC12" s="52">
        <v>0</v>
      </c>
      <c r="BD12" s="52">
        <v>0</v>
      </c>
      <c r="BE12" s="52">
        <v>0</v>
      </c>
      <c r="BF12" s="52">
        <v>0</v>
      </c>
      <c r="BG12" s="52">
        <v>0</v>
      </c>
      <c r="BH12" s="52">
        <v>0</v>
      </c>
      <c r="BI12" s="52">
        <v>0</v>
      </c>
      <c r="BJ12" s="52">
        <v>0</v>
      </c>
      <c r="BK12" s="52">
        <v>0</v>
      </c>
      <c r="BL12" s="52">
        <v>0</v>
      </c>
      <c r="BM12" s="52">
        <v>0</v>
      </c>
      <c r="BN12" s="52">
        <v>0</v>
      </c>
      <c r="BO12" s="52">
        <v>0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52">
        <v>0</v>
      </c>
      <c r="BW12" s="52">
        <v>0</v>
      </c>
      <c r="BX12" s="52">
        <v>0</v>
      </c>
      <c r="BY12" s="52">
        <v>0</v>
      </c>
      <c r="BZ12" s="52">
        <v>0</v>
      </c>
      <c r="CA12" s="52">
        <v>0</v>
      </c>
      <c r="CB12" s="52">
        <v>685.5</v>
      </c>
      <c r="CC12" s="52">
        <v>679.19</v>
      </c>
      <c r="CD12" s="52">
        <v>588.20000000000005</v>
      </c>
      <c r="CE12" s="52">
        <v>588.20000000000005</v>
      </c>
      <c r="CF12" s="52">
        <v>588.20000000000005</v>
      </c>
      <c r="CG12" s="52">
        <v>588.20000000000005</v>
      </c>
      <c r="CH12" s="52">
        <v>588.20000000000005</v>
      </c>
      <c r="CI12" s="52">
        <v>588.20000000000005</v>
      </c>
      <c r="CJ12" s="52">
        <v>588.20000000000005</v>
      </c>
      <c r="CK12" s="52">
        <v>588.20000000000005</v>
      </c>
      <c r="CL12" s="52">
        <v>588.20000000000005</v>
      </c>
      <c r="CM12" s="52">
        <v>588.20000000000005</v>
      </c>
      <c r="CN12" s="52">
        <v>588.20000000000005</v>
      </c>
      <c r="CO12" s="52">
        <v>588.20000000000005</v>
      </c>
      <c r="CP12" s="52">
        <v>588.20000000000005</v>
      </c>
      <c r="CQ12" s="52">
        <v>588.20000000000005</v>
      </c>
      <c r="CR12" s="52">
        <v>588.20000000000005</v>
      </c>
      <c r="CS12" s="52">
        <v>588.20000000000005</v>
      </c>
      <c r="CT12" s="52">
        <v>588.20000000000005</v>
      </c>
      <c r="CU12" s="52">
        <v>588.20000000000005</v>
      </c>
      <c r="CV12" s="52">
        <v>588.20000000000005</v>
      </c>
      <c r="CW12" s="52">
        <v>588.20000000000005</v>
      </c>
      <c r="CX12" s="52">
        <v>588.20000000000005</v>
      </c>
      <c r="CY12" s="52">
        <v>588.20000000000005</v>
      </c>
      <c r="CZ12" s="52">
        <v>588.20000000000005</v>
      </c>
      <c r="DA12" s="52">
        <v>588.20000000000005</v>
      </c>
      <c r="DB12" s="52">
        <v>588.20000000000005</v>
      </c>
      <c r="DC12" s="52">
        <v>588.20000000000005</v>
      </c>
      <c r="DD12" s="52">
        <v>588.20000000000005</v>
      </c>
      <c r="DE12" s="52">
        <v>588.20000000000005</v>
      </c>
      <c r="DF12" s="52">
        <v>588.20000000000005</v>
      </c>
      <c r="DG12" s="52">
        <v>588.20000000000005</v>
      </c>
      <c r="DH12" s="52">
        <v>588.20000000000005</v>
      </c>
      <c r="DI12" s="52">
        <v>588.20000000000005</v>
      </c>
      <c r="DJ12" s="52">
        <v>588.20000000000005</v>
      </c>
      <c r="DK12" s="52">
        <v>588.20000000000005</v>
      </c>
      <c r="DL12" s="52">
        <v>588.20000000000005</v>
      </c>
      <c r="DM12" s="52">
        <v>588.20000000000005</v>
      </c>
      <c r="DN12" s="52">
        <v>588.20000000000005</v>
      </c>
      <c r="DO12" s="52">
        <v>588.20000000000005</v>
      </c>
      <c r="DP12" s="52">
        <v>588.20000000000005</v>
      </c>
      <c r="DQ12" s="52">
        <v>588.20000000000005</v>
      </c>
      <c r="DR12" s="52">
        <v>588.20000000000005</v>
      </c>
      <c r="DS12" s="52">
        <v>588.20000000000005</v>
      </c>
      <c r="DT12" s="52">
        <v>588.20000000000005</v>
      </c>
      <c r="DU12" s="52">
        <v>588.20000000000005</v>
      </c>
      <c r="DV12" s="52">
        <v>588.20000000000005</v>
      </c>
      <c r="DW12" s="52">
        <v>588.20000000000005</v>
      </c>
      <c r="DX12" s="52">
        <v>588.20000000000005</v>
      </c>
      <c r="DY12" s="52">
        <v>588.20000000000005</v>
      </c>
      <c r="DZ12" s="52">
        <v>588.20000000000005</v>
      </c>
      <c r="EA12" s="52">
        <v>588.20000000000005</v>
      </c>
      <c r="EB12" s="52">
        <v>588.20000000000005</v>
      </c>
      <c r="EC12" s="52">
        <v>588.20000000000005</v>
      </c>
      <c r="ED12" s="52">
        <v>588.20000000000005</v>
      </c>
      <c r="EE12" s="52">
        <v>588.20000000000005</v>
      </c>
      <c r="EF12" s="52">
        <v>588.20000000000005</v>
      </c>
      <c r="EG12" s="52">
        <v>588.20000000000005</v>
      </c>
      <c r="EH12" s="52">
        <v>588.20000000000005</v>
      </c>
      <c r="EI12" s="52">
        <v>588.20000000000005</v>
      </c>
      <c r="EJ12" s="52">
        <v>588.20000000000005</v>
      </c>
      <c r="EK12" s="52">
        <v>588.20000000000005</v>
      </c>
      <c r="EL12" s="52">
        <v>588.20000000000005</v>
      </c>
      <c r="EM12" s="52">
        <v>588.20000000000005</v>
      </c>
      <c r="EN12" s="52">
        <v>588.20000000000005</v>
      </c>
      <c r="EO12" s="52">
        <v>588.20000000000005</v>
      </c>
      <c r="EP12" s="52">
        <v>588.20000000000005</v>
      </c>
      <c r="EQ12" s="52">
        <v>588.20000000000005</v>
      </c>
      <c r="ER12" s="52">
        <v>588.20000000000005</v>
      </c>
      <c r="ES12" s="52">
        <v>588.20000000000005</v>
      </c>
      <c r="ET12" s="52">
        <v>588.20000000000005</v>
      </c>
      <c r="EU12" s="52">
        <v>588.20000000000005</v>
      </c>
      <c r="EV12" s="52">
        <v>588.20000000000005</v>
      </c>
      <c r="EW12" s="52">
        <v>588.20000000000005</v>
      </c>
      <c r="EX12" s="52">
        <v>588.20000000000005</v>
      </c>
      <c r="EY12" s="52">
        <v>588.20000000000005</v>
      </c>
      <c r="EZ12" s="52">
        <v>588.20000000000005</v>
      </c>
      <c r="FA12" s="52">
        <v>588.20000000000005</v>
      </c>
      <c r="FB12" s="52">
        <v>588.20000000000005</v>
      </c>
      <c r="FC12" s="52">
        <v>588.20000000000005</v>
      </c>
      <c r="FD12" s="52">
        <v>588.20000000000005</v>
      </c>
      <c r="FE12" s="52">
        <v>588.20000000000005</v>
      </c>
      <c r="FF12" s="52">
        <v>588.20000000000005</v>
      </c>
      <c r="FG12" s="52">
        <v>588.20000000000005</v>
      </c>
      <c r="FH12" s="52">
        <v>588.20000000000005</v>
      </c>
      <c r="FI12" s="52">
        <v>588.20000000000005</v>
      </c>
      <c r="FJ12" s="52">
        <v>588.20000000000005</v>
      </c>
      <c r="FK12" s="52">
        <v>588.20000000000005</v>
      </c>
      <c r="FL12" s="52">
        <v>588.20000000000005</v>
      </c>
      <c r="FM12" s="52">
        <v>588.20000000000005</v>
      </c>
      <c r="FN12" s="52">
        <v>588.20000000000005</v>
      </c>
      <c r="FO12" s="52">
        <v>588.20000000000005</v>
      </c>
      <c r="FP12" s="52">
        <v>588.20000000000005</v>
      </c>
      <c r="FQ12" s="52">
        <v>588.20000000000005</v>
      </c>
      <c r="FR12" s="52">
        <v>588.20000000000005</v>
      </c>
      <c r="FS12" s="52">
        <v>588.20000000000005</v>
      </c>
      <c r="FT12" s="52">
        <v>588.20000000000005</v>
      </c>
      <c r="FU12" s="52">
        <v>588.20000000000005</v>
      </c>
      <c r="FV12" s="52">
        <v>588.20000000000005</v>
      </c>
      <c r="FW12" s="52">
        <v>588.20000000000005</v>
      </c>
      <c r="FX12" s="52">
        <v>588.20000000000005</v>
      </c>
      <c r="FY12" s="52">
        <v>588.20000000000005</v>
      </c>
      <c r="FZ12" s="52">
        <v>588.20000000000005</v>
      </c>
      <c r="GA12" s="52">
        <v>588.20000000000005</v>
      </c>
      <c r="GB12" s="52">
        <v>0</v>
      </c>
      <c r="GC12" s="52">
        <v>0</v>
      </c>
      <c r="GD12" s="52">
        <v>0</v>
      </c>
      <c r="GE12" s="52">
        <v>0</v>
      </c>
      <c r="GF12" s="52">
        <v>0</v>
      </c>
      <c r="GG12" s="52">
        <v>0</v>
      </c>
      <c r="GH12" s="52">
        <v>0</v>
      </c>
      <c r="GI12" s="52">
        <v>0</v>
      </c>
      <c r="GJ12" s="52">
        <v>0</v>
      </c>
      <c r="GK12" s="52">
        <v>0</v>
      </c>
      <c r="GL12" s="52">
        <v>0</v>
      </c>
      <c r="GM12" s="52">
        <v>0</v>
      </c>
      <c r="GN12" s="52">
        <v>0</v>
      </c>
      <c r="GO12" s="52">
        <v>0</v>
      </c>
      <c r="GP12" s="52">
        <v>0</v>
      </c>
      <c r="GQ12" s="52">
        <v>0</v>
      </c>
      <c r="GR12" s="52">
        <v>0</v>
      </c>
      <c r="GS12" s="52">
        <v>0</v>
      </c>
      <c r="GT12" s="52">
        <v>0</v>
      </c>
      <c r="GU12" s="52">
        <v>0</v>
      </c>
      <c r="GV12" s="52">
        <v>0</v>
      </c>
      <c r="GW12" s="52">
        <v>0</v>
      </c>
      <c r="GX12" s="52">
        <v>0</v>
      </c>
      <c r="GY12" s="52">
        <v>0</v>
      </c>
      <c r="GZ12" s="52">
        <v>0</v>
      </c>
      <c r="HA12" s="52">
        <v>0</v>
      </c>
      <c r="HB12" s="52">
        <v>0</v>
      </c>
      <c r="HC12" s="52">
        <v>0</v>
      </c>
      <c r="HD12" s="52">
        <v>0</v>
      </c>
      <c r="HE12" s="52">
        <v>0</v>
      </c>
      <c r="HF12" s="52">
        <v>0</v>
      </c>
      <c r="HG12" s="52">
        <v>0</v>
      </c>
      <c r="HH12" s="52">
        <v>0</v>
      </c>
      <c r="HI12" s="52">
        <v>0</v>
      </c>
      <c r="HJ12" s="52">
        <v>0</v>
      </c>
      <c r="HK12" s="52">
        <v>0</v>
      </c>
      <c r="HL12" s="52">
        <v>0</v>
      </c>
      <c r="HM12" s="52">
        <v>0</v>
      </c>
      <c r="HN12" s="52">
        <v>0</v>
      </c>
      <c r="HO12" s="52">
        <v>0</v>
      </c>
      <c r="HP12" s="52">
        <v>0</v>
      </c>
      <c r="HQ12" s="52">
        <v>0</v>
      </c>
      <c r="HR12" s="52">
        <v>0</v>
      </c>
      <c r="HS12" s="52">
        <v>0</v>
      </c>
      <c r="HT12" s="52">
        <v>0</v>
      </c>
      <c r="HU12" s="52">
        <v>0</v>
      </c>
      <c r="HV12" s="52">
        <v>0</v>
      </c>
      <c r="HW12" s="52">
        <v>0</v>
      </c>
      <c r="HX12" s="52">
        <v>0</v>
      </c>
      <c r="HY12" s="52">
        <v>0</v>
      </c>
      <c r="HZ12" s="52">
        <v>0</v>
      </c>
      <c r="IA12" s="52">
        <v>0</v>
      </c>
      <c r="IB12" s="52">
        <v>0</v>
      </c>
      <c r="IC12" s="52">
        <v>0</v>
      </c>
      <c r="ID12" s="52">
        <v>0</v>
      </c>
      <c r="IE12" s="52">
        <v>0</v>
      </c>
      <c r="IF12" s="52">
        <v>0</v>
      </c>
      <c r="IG12" s="52">
        <v>0</v>
      </c>
      <c r="IH12" s="52">
        <v>0</v>
      </c>
      <c r="II12" s="52">
        <v>0</v>
      </c>
      <c r="IJ12" s="52">
        <v>0</v>
      </c>
      <c r="IK12" s="52">
        <v>0</v>
      </c>
      <c r="IL12" s="52">
        <v>0</v>
      </c>
      <c r="IM12" s="52">
        <v>0</v>
      </c>
      <c r="IN12" s="52">
        <v>0</v>
      </c>
      <c r="IO12" s="52">
        <v>0</v>
      </c>
      <c r="IP12" s="52">
        <v>0</v>
      </c>
      <c r="IQ12" s="52">
        <v>0</v>
      </c>
      <c r="IR12" s="52">
        <v>0</v>
      </c>
      <c r="IS12" s="52">
        <v>0</v>
      </c>
      <c r="IT12" s="52">
        <v>0</v>
      </c>
      <c r="IU12" s="52">
        <v>0</v>
      </c>
      <c r="IV12" s="52">
        <v>0</v>
      </c>
      <c r="IW12" s="52">
        <v>0</v>
      </c>
      <c r="IX12" s="52">
        <v>0</v>
      </c>
      <c r="IY12" s="52">
        <v>0</v>
      </c>
      <c r="IZ12" s="52">
        <v>0</v>
      </c>
      <c r="JA12" s="52">
        <v>0</v>
      </c>
      <c r="JB12" s="52">
        <v>0</v>
      </c>
      <c r="JC12" s="52">
        <v>0</v>
      </c>
      <c r="JD12" s="52">
        <v>0</v>
      </c>
      <c r="JE12" s="52">
        <v>0</v>
      </c>
      <c r="JF12" s="52">
        <v>0</v>
      </c>
      <c r="JG12" s="52">
        <v>0</v>
      </c>
      <c r="JH12" s="52">
        <v>0</v>
      </c>
      <c r="JI12" s="52">
        <v>0</v>
      </c>
      <c r="JJ12" s="52">
        <v>0</v>
      </c>
      <c r="JK12" s="52">
        <v>0</v>
      </c>
      <c r="JL12" s="52">
        <v>0</v>
      </c>
      <c r="JM12" s="52">
        <v>0</v>
      </c>
      <c r="JN12" s="52">
        <v>0</v>
      </c>
      <c r="JO12" s="52">
        <v>0</v>
      </c>
      <c r="JP12" s="52">
        <v>0</v>
      </c>
      <c r="JQ12" s="52">
        <v>0</v>
      </c>
      <c r="JR12" s="52">
        <v>0</v>
      </c>
      <c r="JS12" s="52">
        <v>0</v>
      </c>
      <c r="JT12" s="52">
        <v>0</v>
      </c>
      <c r="JU12" s="52">
        <v>0</v>
      </c>
      <c r="JV12" s="52">
        <v>0</v>
      </c>
      <c r="JW12" s="52">
        <v>0</v>
      </c>
      <c r="JX12" s="52">
        <v>0</v>
      </c>
      <c r="JY12" s="52">
        <v>0</v>
      </c>
      <c r="JZ12" s="52">
        <v>0</v>
      </c>
      <c r="KA12" s="52">
        <v>0</v>
      </c>
      <c r="KB12" s="52">
        <v>0</v>
      </c>
      <c r="KC12" s="52">
        <v>0</v>
      </c>
      <c r="KD12" s="52">
        <v>0</v>
      </c>
      <c r="KE12" s="52">
        <v>0</v>
      </c>
      <c r="KF12" s="52">
        <v>0</v>
      </c>
      <c r="KG12" s="52">
        <v>0</v>
      </c>
      <c r="KH12" s="52">
        <v>0</v>
      </c>
      <c r="KI12" s="52">
        <v>0</v>
      </c>
      <c r="KJ12" s="52">
        <v>0</v>
      </c>
      <c r="KK12" s="52">
        <v>0</v>
      </c>
      <c r="KL12" s="52">
        <v>0</v>
      </c>
      <c r="KM12" s="52">
        <v>0</v>
      </c>
      <c r="KN12" s="52">
        <v>0</v>
      </c>
      <c r="KO12" s="52">
        <v>0</v>
      </c>
      <c r="KP12" s="52">
        <v>0</v>
      </c>
      <c r="KQ12" s="52">
        <v>0</v>
      </c>
      <c r="KR12" s="52">
        <v>0</v>
      </c>
      <c r="KS12" s="52">
        <v>0</v>
      </c>
      <c r="KT12" s="52">
        <v>0</v>
      </c>
      <c r="KU12" s="52">
        <v>0</v>
      </c>
      <c r="KV12" s="52">
        <v>0</v>
      </c>
      <c r="KW12" s="52">
        <v>0</v>
      </c>
      <c r="KX12" s="52">
        <v>0</v>
      </c>
      <c r="KY12" s="52">
        <v>0</v>
      </c>
      <c r="KZ12" s="52">
        <v>0</v>
      </c>
      <c r="LA12" s="52">
        <v>0</v>
      </c>
      <c r="LB12" s="52">
        <v>0</v>
      </c>
      <c r="LC12" s="52">
        <v>0</v>
      </c>
      <c r="LD12" s="52">
        <v>0</v>
      </c>
      <c r="LE12" s="52">
        <v>0</v>
      </c>
      <c r="LF12" s="52">
        <v>0</v>
      </c>
      <c r="LG12" s="52">
        <v>0</v>
      </c>
      <c r="LH12" s="52">
        <v>0</v>
      </c>
      <c r="LI12" s="52">
        <v>0</v>
      </c>
      <c r="LJ12" s="52">
        <v>0</v>
      </c>
      <c r="LK12" s="52">
        <v>0</v>
      </c>
      <c r="LL12" s="52">
        <v>0</v>
      </c>
      <c r="LM12" s="52">
        <v>0</v>
      </c>
      <c r="LN12" s="52">
        <v>0</v>
      </c>
      <c r="LO12" s="52">
        <v>0</v>
      </c>
      <c r="LP12" s="52">
        <v>0</v>
      </c>
      <c r="LQ12" s="52">
        <v>0</v>
      </c>
      <c r="LR12" s="52">
        <v>0</v>
      </c>
      <c r="LS12" s="52">
        <v>0</v>
      </c>
      <c r="LT12" s="52">
        <v>0</v>
      </c>
      <c r="LU12" s="52">
        <v>0</v>
      </c>
      <c r="LV12" s="52">
        <v>0</v>
      </c>
      <c r="LW12" s="52">
        <v>0</v>
      </c>
      <c r="LX12" s="52">
        <v>0</v>
      </c>
      <c r="LY12" s="52">
        <v>0</v>
      </c>
      <c r="LZ12" s="52">
        <v>0</v>
      </c>
      <c r="MA12" s="52">
        <v>0</v>
      </c>
      <c r="MB12" s="52">
        <v>0</v>
      </c>
      <c r="MC12" s="52">
        <v>0</v>
      </c>
      <c r="MD12" s="52">
        <v>0</v>
      </c>
      <c r="ME12" s="52">
        <v>0</v>
      </c>
      <c r="MF12" s="52">
        <v>0</v>
      </c>
      <c r="MG12" s="52">
        <v>0</v>
      </c>
      <c r="MH12" s="52">
        <v>0</v>
      </c>
      <c r="MI12" s="52">
        <v>0</v>
      </c>
      <c r="MJ12" s="52">
        <v>0</v>
      </c>
      <c r="MK12" s="52">
        <v>0</v>
      </c>
      <c r="ML12" s="52">
        <v>0</v>
      </c>
      <c r="MM12" s="52">
        <v>0</v>
      </c>
      <c r="MN12" s="52">
        <v>0</v>
      </c>
      <c r="MO12" s="52">
        <v>0</v>
      </c>
      <c r="MP12" s="52">
        <v>0</v>
      </c>
      <c r="MQ12" s="52">
        <v>0</v>
      </c>
      <c r="MR12" s="52">
        <v>0</v>
      </c>
      <c r="MS12" s="52">
        <v>0</v>
      </c>
      <c r="MT12" s="52">
        <v>0</v>
      </c>
      <c r="MU12" s="52">
        <v>0</v>
      </c>
      <c r="MV12" s="52">
        <v>0</v>
      </c>
      <c r="MW12" s="52">
        <v>0</v>
      </c>
      <c r="MX12" s="52">
        <v>0</v>
      </c>
      <c r="MY12" s="52">
        <v>0</v>
      </c>
      <c r="MZ12" s="52">
        <v>0</v>
      </c>
      <c r="NA12" s="52">
        <v>0</v>
      </c>
      <c r="NB12" s="52">
        <v>0</v>
      </c>
      <c r="NC12" s="52">
        <v>0</v>
      </c>
      <c r="ND12" s="52">
        <v>0</v>
      </c>
      <c r="NE12" s="52">
        <v>0</v>
      </c>
      <c r="NF12" s="52">
        <v>0</v>
      </c>
      <c r="NG12" s="52">
        <v>0</v>
      </c>
      <c r="NH12" s="52">
        <v>0</v>
      </c>
      <c r="NI12" s="52">
        <v>0</v>
      </c>
      <c r="NJ12" s="52">
        <v>0</v>
      </c>
      <c r="NK12" s="52">
        <v>0</v>
      </c>
      <c r="NL12" s="52">
        <v>0</v>
      </c>
      <c r="NM12" s="52">
        <v>0</v>
      </c>
      <c r="NN12" s="52">
        <v>0</v>
      </c>
      <c r="NO12" s="52">
        <v>0</v>
      </c>
      <c r="NP12" s="52">
        <v>0</v>
      </c>
      <c r="NQ12" s="52">
        <v>0</v>
      </c>
      <c r="NR12" s="68">
        <f t="shared" si="3"/>
        <v>61361.089999999887</v>
      </c>
      <c r="NS12" s="68">
        <f t="shared" si="4"/>
        <v>61361.089999999887</v>
      </c>
      <c r="NT12" s="68">
        <f t="shared" si="5"/>
        <v>61361.089999999887</v>
      </c>
    </row>
    <row r="13" spans="1:1099" s="40" customFormat="1" ht="15" customHeight="1" outlineLevel="1" x14ac:dyDescent="0.2">
      <c r="A13" s="61"/>
      <c r="B13" s="49" t="s">
        <v>671</v>
      </c>
      <c r="C13" s="49" t="s">
        <v>53</v>
      </c>
      <c r="D13" s="49" t="s">
        <v>54</v>
      </c>
      <c r="E13" s="50" t="s">
        <v>55</v>
      </c>
      <c r="F13" s="64">
        <v>44412</v>
      </c>
      <c r="G13" s="49" t="s">
        <v>37</v>
      </c>
      <c r="H13" s="72">
        <v>0</v>
      </c>
      <c r="I13" s="65">
        <v>66000</v>
      </c>
      <c r="J13" s="114" t="str">
        <f>_xlfn.XLOOKUP(E13,'[12]Resumo Unidades'!$B:$B,'[12]Resumo Unidades'!$W:$W)</f>
        <v>Fluxo com Divergência de até 2%</v>
      </c>
      <c r="K13" s="51" t="str">
        <f>IF(L13&gt;Resumo!$E$23,"Sim","Não")</f>
        <v>Não</v>
      </c>
      <c r="L13" s="66">
        <v>17</v>
      </c>
      <c r="M13" s="67"/>
      <c r="N13" s="52">
        <v>0</v>
      </c>
      <c r="O13" s="52">
        <v>0</v>
      </c>
      <c r="P13" s="52">
        <v>0</v>
      </c>
      <c r="Q13" s="52">
        <v>0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630.98000000000013</v>
      </c>
      <c r="CD13" s="52">
        <v>588.20000000000005</v>
      </c>
      <c r="CE13" s="52">
        <v>588.20000000000005</v>
      </c>
      <c r="CF13" s="52">
        <v>588.20000000000005</v>
      </c>
      <c r="CG13" s="52">
        <v>588.20000000000005</v>
      </c>
      <c r="CH13" s="52">
        <v>588.20000000000005</v>
      </c>
      <c r="CI13" s="52">
        <v>588.20000000000005</v>
      </c>
      <c r="CJ13" s="52">
        <v>588.20000000000005</v>
      </c>
      <c r="CK13" s="52">
        <v>588.20000000000005</v>
      </c>
      <c r="CL13" s="52">
        <v>588.20000000000005</v>
      </c>
      <c r="CM13" s="52">
        <v>588.20000000000005</v>
      </c>
      <c r="CN13" s="52">
        <v>588.20000000000005</v>
      </c>
      <c r="CO13" s="52">
        <v>588.20000000000005</v>
      </c>
      <c r="CP13" s="52">
        <v>588.20000000000005</v>
      </c>
      <c r="CQ13" s="52">
        <v>588.20000000000005</v>
      </c>
      <c r="CR13" s="52">
        <v>588.20000000000005</v>
      </c>
      <c r="CS13" s="52">
        <v>588.20000000000005</v>
      </c>
      <c r="CT13" s="52">
        <v>588.20000000000005</v>
      </c>
      <c r="CU13" s="52">
        <v>588.20000000000005</v>
      </c>
      <c r="CV13" s="52">
        <v>588.20000000000005</v>
      </c>
      <c r="CW13" s="52">
        <v>588.20000000000005</v>
      </c>
      <c r="CX13" s="52">
        <v>588.20000000000005</v>
      </c>
      <c r="CY13" s="52">
        <v>588.20000000000005</v>
      </c>
      <c r="CZ13" s="52">
        <v>588.20000000000005</v>
      </c>
      <c r="DA13" s="52">
        <v>588.20000000000005</v>
      </c>
      <c r="DB13" s="52">
        <v>588.20000000000005</v>
      </c>
      <c r="DC13" s="52">
        <v>588.20000000000005</v>
      </c>
      <c r="DD13" s="52">
        <v>588.20000000000005</v>
      </c>
      <c r="DE13" s="52">
        <v>588.20000000000005</v>
      </c>
      <c r="DF13" s="52">
        <v>588.20000000000005</v>
      </c>
      <c r="DG13" s="52">
        <v>588.20000000000005</v>
      </c>
      <c r="DH13" s="52">
        <v>588.20000000000005</v>
      </c>
      <c r="DI13" s="52">
        <v>588.20000000000005</v>
      </c>
      <c r="DJ13" s="52">
        <v>588.20000000000005</v>
      </c>
      <c r="DK13" s="52">
        <v>588.20000000000005</v>
      </c>
      <c r="DL13" s="52">
        <v>588.20000000000005</v>
      </c>
      <c r="DM13" s="52">
        <v>588.20000000000005</v>
      </c>
      <c r="DN13" s="52">
        <v>588.20000000000005</v>
      </c>
      <c r="DO13" s="52">
        <v>588.20000000000005</v>
      </c>
      <c r="DP13" s="52">
        <v>588.20000000000005</v>
      </c>
      <c r="DQ13" s="52">
        <v>588.20000000000005</v>
      </c>
      <c r="DR13" s="52">
        <v>588.20000000000005</v>
      </c>
      <c r="DS13" s="52">
        <v>588.20000000000005</v>
      </c>
      <c r="DT13" s="52">
        <v>588.20000000000005</v>
      </c>
      <c r="DU13" s="52">
        <v>588.20000000000005</v>
      </c>
      <c r="DV13" s="52">
        <v>588.20000000000005</v>
      </c>
      <c r="DW13" s="52">
        <v>588.20000000000005</v>
      </c>
      <c r="DX13" s="52">
        <v>588.20000000000005</v>
      </c>
      <c r="DY13" s="52">
        <v>588.20000000000005</v>
      </c>
      <c r="DZ13" s="52">
        <v>588.20000000000005</v>
      </c>
      <c r="EA13" s="52">
        <v>588.20000000000005</v>
      </c>
      <c r="EB13" s="52">
        <v>588.20000000000005</v>
      </c>
      <c r="EC13" s="52">
        <v>588.20000000000005</v>
      </c>
      <c r="ED13" s="52">
        <v>588.20000000000005</v>
      </c>
      <c r="EE13" s="52">
        <v>588.20000000000005</v>
      </c>
      <c r="EF13" s="52">
        <v>588.20000000000005</v>
      </c>
      <c r="EG13" s="52">
        <v>588.20000000000005</v>
      </c>
      <c r="EH13" s="52">
        <v>588.20000000000005</v>
      </c>
      <c r="EI13" s="52">
        <v>588.20000000000005</v>
      </c>
      <c r="EJ13" s="52">
        <v>588.20000000000005</v>
      </c>
      <c r="EK13" s="52">
        <v>588.20000000000005</v>
      </c>
      <c r="EL13" s="52">
        <v>588.20000000000005</v>
      </c>
      <c r="EM13" s="52">
        <v>588.20000000000005</v>
      </c>
      <c r="EN13" s="52">
        <v>588.20000000000005</v>
      </c>
      <c r="EO13" s="52">
        <v>588.20000000000005</v>
      </c>
      <c r="EP13" s="52">
        <v>588.20000000000005</v>
      </c>
      <c r="EQ13" s="52">
        <v>588.20000000000005</v>
      </c>
      <c r="ER13" s="52">
        <v>588.20000000000005</v>
      </c>
      <c r="ES13" s="52">
        <v>588.20000000000005</v>
      </c>
      <c r="ET13" s="52">
        <v>588.20000000000005</v>
      </c>
      <c r="EU13" s="52">
        <v>588.20000000000005</v>
      </c>
      <c r="EV13" s="52">
        <v>588.20000000000005</v>
      </c>
      <c r="EW13" s="52">
        <v>588.20000000000005</v>
      </c>
      <c r="EX13" s="52">
        <v>588.20000000000005</v>
      </c>
      <c r="EY13" s="52">
        <v>588.20000000000005</v>
      </c>
      <c r="EZ13" s="52">
        <v>588.20000000000005</v>
      </c>
      <c r="FA13" s="52">
        <v>588.20000000000005</v>
      </c>
      <c r="FB13" s="52">
        <v>588.20000000000005</v>
      </c>
      <c r="FC13" s="52">
        <v>588.20000000000005</v>
      </c>
      <c r="FD13" s="52">
        <v>588.20000000000005</v>
      </c>
      <c r="FE13" s="52">
        <v>588.20000000000005</v>
      </c>
      <c r="FF13" s="52">
        <v>588.20000000000005</v>
      </c>
      <c r="FG13" s="52">
        <v>588.20000000000005</v>
      </c>
      <c r="FH13" s="52">
        <v>588.20000000000005</v>
      </c>
      <c r="FI13" s="52">
        <v>588.20000000000005</v>
      </c>
      <c r="FJ13" s="52">
        <v>588.20000000000005</v>
      </c>
      <c r="FK13" s="52">
        <v>588.20000000000005</v>
      </c>
      <c r="FL13" s="52">
        <v>588.20000000000005</v>
      </c>
      <c r="FM13" s="52">
        <v>588.20000000000005</v>
      </c>
      <c r="FN13" s="52">
        <v>588.20000000000005</v>
      </c>
      <c r="FO13" s="52">
        <v>588.20000000000005</v>
      </c>
      <c r="FP13" s="52">
        <v>588.20000000000005</v>
      </c>
      <c r="FQ13" s="52">
        <v>588.20000000000005</v>
      </c>
      <c r="FR13" s="52">
        <v>588.20000000000005</v>
      </c>
      <c r="FS13" s="52">
        <v>588.20000000000005</v>
      </c>
      <c r="FT13" s="52">
        <v>588.20000000000005</v>
      </c>
      <c r="FU13" s="52">
        <v>588.20000000000005</v>
      </c>
      <c r="FV13" s="52">
        <v>588.20000000000005</v>
      </c>
      <c r="FW13" s="52">
        <v>588.20000000000005</v>
      </c>
      <c r="FX13" s="52">
        <v>588.20000000000005</v>
      </c>
      <c r="FY13" s="52">
        <v>588.20000000000005</v>
      </c>
      <c r="FZ13" s="52">
        <v>588.20000000000005</v>
      </c>
      <c r="GA13" s="52">
        <v>588.20000000000005</v>
      </c>
      <c r="GB13" s="52">
        <v>0</v>
      </c>
      <c r="GC13" s="52">
        <v>0</v>
      </c>
      <c r="GD13" s="52">
        <v>0</v>
      </c>
      <c r="GE13" s="52">
        <v>0</v>
      </c>
      <c r="GF13" s="52">
        <v>0</v>
      </c>
      <c r="GG13" s="52">
        <v>0</v>
      </c>
      <c r="GH13" s="52">
        <v>0</v>
      </c>
      <c r="GI13" s="52">
        <v>0</v>
      </c>
      <c r="GJ13" s="52">
        <v>0</v>
      </c>
      <c r="GK13" s="52">
        <v>0</v>
      </c>
      <c r="GL13" s="52">
        <v>0</v>
      </c>
      <c r="GM13" s="52">
        <v>0</v>
      </c>
      <c r="GN13" s="52">
        <v>0</v>
      </c>
      <c r="GO13" s="52">
        <v>0</v>
      </c>
      <c r="GP13" s="52">
        <v>0</v>
      </c>
      <c r="GQ13" s="52">
        <v>0</v>
      </c>
      <c r="GR13" s="52">
        <v>0</v>
      </c>
      <c r="GS13" s="52">
        <v>0</v>
      </c>
      <c r="GT13" s="52">
        <v>0</v>
      </c>
      <c r="GU13" s="52">
        <v>0</v>
      </c>
      <c r="GV13" s="52">
        <v>0</v>
      </c>
      <c r="GW13" s="52">
        <v>0</v>
      </c>
      <c r="GX13" s="52">
        <v>0</v>
      </c>
      <c r="GY13" s="52">
        <v>0</v>
      </c>
      <c r="GZ13" s="52">
        <v>0</v>
      </c>
      <c r="HA13" s="52">
        <v>0</v>
      </c>
      <c r="HB13" s="52">
        <v>0</v>
      </c>
      <c r="HC13" s="52">
        <v>0</v>
      </c>
      <c r="HD13" s="52">
        <v>0</v>
      </c>
      <c r="HE13" s="52">
        <v>0</v>
      </c>
      <c r="HF13" s="52">
        <v>0</v>
      </c>
      <c r="HG13" s="52">
        <v>0</v>
      </c>
      <c r="HH13" s="52">
        <v>0</v>
      </c>
      <c r="HI13" s="52">
        <v>0</v>
      </c>
      <c r="HJ13" s="52">
        <v>0</v>
      </c>
      <c r="HK13" s="52">
        <v>0</v>
      </c>
      <c r="HL13" s="52">
        <v>0</v>
      </c>
      <c r="HM13" s="52">
        <v>0</v>
      </c>
      <c r="HN13" s="52">
        <v>0</v>
      </c>
      <c r="HO13" s="52">
        <v>0</v>
      </c>
      <c r="HP13" s="52">
        <v>0</v>
      </c>
      <c r="HQ13" s="52">
        <v>0</v>
      </c>
      <c r="HR13" s="52">
        <v>0</v>
      </c>
      <c r="HS13" s="52">
        <v>0</v>
      </c>
      <c r="HT13" s="52">
        <v>0</v>
      </c>
      <c r="HU13" s="52">
        <v>0</v>
      </c>
      <c r="HV13" s="52">
        <v>0</v>
      </c>
      <c r="HW13" s="52">
        <v>0</v>
      </c>
      <c r="HX13" s="52">
        <v>0</v>
      </c>
      <c r="HY13" s="52">
        <v>0</v>
      </c>
      <c r="HZ13" s="52">
        <v>0</v>
      </c>
      <c r="IA13" s="52">
        <v>0</v>
      </c>
      <c r="IB13" s="52">
        <v>0</v>
      </c>
      <c r="IC13" s="52">
        <v>0</v>
      </c>
      <c r="ID13" s="52">
        <v>0</v>
      </c>
      <c r="IE13" s="52">
        <v>0</v>
      </c>
      <c r="IF13" s="52">
        <v>0</v>
      </c>
      <c r="IG13" s="52">
        <v>0</v>
      </c>
      <c r="IH13" s="52">
        <v>0</v>
      </c>
      <c r="II13" s="52">
        <v>0</v>
      </c>
      <c r="IJ13" s="52">
        <v>0</v>
      </c>
      <c r="IK13" s="52">
        <v>0</v>
      </c>
      <c r="IL13" s="52">
        <v>0</v>
      </c>
      <c r="IM13" s="52">
        <v>0</v>
      </c>
      <c r="IN13" s="52">
        <v>0</v>
      </c>
      <c r="IO13" s="52">
        <v>0</v>
      </c>
      <c r="IP13" s="52">
        <v>0</v>
      </c>
      <c r="IQ13" s="52">
        <v>0</v>
      </c>
      <c r="IR13" s="52">
        <v>0</v>
      </c>
      <c r="IS13" s="52">
        <v>0</v>
      </c>
      <c r="IT13" s="52">
        <v>0</v>
      </c>
      <c r="IU13" s="52">
        <v>0</v>
      </c>
      <c r="IV13" s="52">
        <v>0</v>
      </c>
      <c r="IW13" s="52">
        <v>0</v>
      </c>
      <c r="IX13" s="52">
        <v>0</v>
      </c>
      <c r="IY13" s="52">
        <v>0</v>
      </c>
      <c r="IZ13" s="52">
        <v>0</v>
      </c>
      <c r="JA13" s="52">
        <v>0</v>
      </c>
      <c r="JB13" s="52">
        <v>0</v>
      </c>
      <c r="JC13" s="52">
        <v>0</v>
      </c>
      <c r="JD13" s="52">
        <v>0</v>
      </c>
      <c r="JE13" s="52">
        <v>0</v>
      </c>
      <c r="JF13" s="52">
        <v>0</v>
      </c>
      <c r="JG13" s="52">
        <v>0</v>
      </c>
      <c r="JH13" s="52">
        <v>0</v>
      </c>
      <c r="JI13" s="52">
        <v>0</v>
      </c>
      <c r="JJ13" s="52">
        <v>0</v>
      </c>
      <c r="JK13" s="52">
        <v>0</v>
      </c>
      <c r="JL13" s="52">
        <v>0</v>
      </c>
      <c r="JM13" s="52">
        <v>0</v>
      </c>
      <c r="JN13" s="52">
        <v>0</v>
      </c>
      <c r="JO13" s="52">
        <v>0</v>
      </c>
      <c r="JP13" s="52">
        <v>0</v>
      </c>
      <c r="JQ13" s="52">
        <v>0</v>
      </c>
      <c r="JR13" s="52">
        <v>0</v>
      </c>
      <c r="JS13" s="52">
        <v>0</v>
      </c>
      <c r="JT13" s="52">
        <v>0</v>
      </c>
      <c r="JU13" s="52">
        <v>0</v>
      </c>
      <c r="JV13" s="52">
        <v>0</v>
      </c>
      <c r="JW13" s="52">
        <v>0</v>
      </c>
      <c r="JX13" s="52">
        <v>0</v>
      </c>
      <c r="JY13" s="52">
        <v>0</v>
      </c>
      <c r="JZ13" s="52">
        <v>0</v>
      </c>
      <c r="KA13" s="52">
        <v>0</v>
      </c>
      <c r="KB13" s="52">
        <v>0</v>
      </c>
      <c r="KC13" s="52">
        <v>0</v>
      </c>
      <c r="KD13" s="52">
        <v>0</v>
      </c>
      <c r="KE13" s="52">
        <v>0</v>
      </c>
      <c r="KF13" s="52">
        <v>0</v>
      </c>
      <c r="KG13" s="52">
        <v>0</v>
      </c>
      <c r="KH13" s="52">
        <v>0</v>
      </c>
      <c r="KI13" s="52">
        <v>0</v>
      </c>
      <c r="KJ13" s="52">
        <v>0</v>
      </c>
      <c r="KK13" s="52">
        <v>0</v>
      </c>
      <c r="KL13" s="52">
        <v>0</v>
      </c>
      <c r="KM13" s="52">
        <v>0</v>
      </c>
      <c r="KN13" s="52">
        <v>0</v>
      </c>
      <c r="KO13" s="52">
        <v>0</v>
      </c>
      <c r="KP13" s="52">
        <v>0</v>
      </c>
      <c r="KQ13" s="52">
        <v>0</v>
      </c>
      <c r="KR13" s="52">
        <v>0</v>
      </c>
      <c r="KS13" s="52">
        <v>0</v>
      </c>
      <c r="KT13" s="52">
        <v>0</v>
      </c>
      <c r="KU13" s="52">
        <v>0</v>
      </c>
      <c r="KV13" s="52">
        <v>0</v>
      </c>
      <c r="KW13" s="52">
        <v>0</v>
      </c>
      <c r="KX13" s="52">
        <v>0</v>
      </c>
      <c r="KY13" s="52">
        <v>0</v>
      </c>
      <c r="KZ13" s="52">
        <v>0</v>
      </c>
      <c r="LA13" s="52">
        <v>0</v>
      </c>
      <c r="LB13" s="52">
        <v>0</v>
      </c>
      <c r="LC13" s="52">
        <v>0</v>
      </c>
      <c r="LD13" s="52">
        <v>0</v>
      </c>
      <c r="LE13" s="52">
        <v>0</v>
      </c>
      <c r="LF13" s="52">
        <v>0</v>
      </c>
      <c r="LG13" s="52">
        <v>0</v>
      </c>
      <c r="LH13" s="52">
        <v>0</v>
      </c>
      <c r="LI13" s="52">
        <v>0</v>
      </c>
      <c r="LJ13" s="52">
        <v>0</v>
      </c>
      <c r="LK13" s="52">
        <v>0</v>
      </c>
      <c r="LL13" s="52">
        <v>0</v>
      </c>
      <c r="LM13" s="52">
        <v>0</v>
      </c>
      <c r="LN13" s="52">
        <v>0</v>
      </c>
      <c r="LO13" s="52">
        <v>0</v>
      </c>
      <c r="LP13" s="52">
        <v>0</v>
      </c>
      <c r="LQ13" s="52">
        <v>0</v>
      </c>
      <c r="LR13" s="52">
        <v>0</v>
      </c>
      <c r="LS13" s="52">
        <v>0</v>
      </c>
      <c r="LT13" s="52">
        <v>0</v>
      </c>
      <c r="LU13" s="52">
        <v>0</v>
      </c>
      <c r="LV13" s="52">
        <v>0</v>
      </c>
      <c r="LW13" s="52">
        <v>0</v>
      </c>
      <c r="LX13" s="52">
        <v>0</v>
      </c>
      <c r="LY13" s="52">
        <v>0</v>
      </c>
      <c r="LZ13" s="52">
        <v>0</v>
      </c>
      <c r="MA13" s="52">
        <v>0</v>
      </c>
      <c r="MB13" s="52">
        <v>0</v>
      </c>
      <c r="MC13" s="52">
        <v>0</v>
      </c>
      <c r="MD13" s="52">
        <v>0</v>
      </c>
      <c r="ME13" s="52">
        <v>0</v>
      </c>
      <c r="MF13" s="52">
        <v>0</v>
      </c>
      <c r="MG13" s="52">
        <v>0</v>
      </c>
      <c r="MH13" s="52">
        <v>0</v>
      </c>
      <c r="MI13" s="52">
        <v>0</v>
      </c>
      <c r="MJ13" s="52">
        <v>0</v>
      </c>
      <c r="MK13" s="52">
        <v>0</v>
      </c>
      <c r="ML13" s="52">
        <v>0</v>
      </c>
      <c r="MM13" s="52">
        <v>0</v>
      </c>
      <c r="MN13" s="52">
        <v>0</v>
      </c>
      <c r="MO13" s="52">
        <v>0</v>
      </c>
      <c r="MP13" s="52">
        <v>0</v>
      </c>
      <c r="MQ13" s="52">
        <v>0</v>
      </c>
      <c r="MR13" s="52">
        <v>0</v>
      </c>
      <c r="MS13" s="52">
        <v>0</v>
      </c>
      <c r="MT13" s="52">
        <v>0</v>
      </c>
      <c r="MU13" s="52">
        <v>0</v>
      </c>
      <c r="MV13" s="52">
        <v>0</v>
      </c>
      <c r="MW13" s="52">
        <v>0</v>
      </c>
      <c r="MX13" s="52">
        <v>0</v>
      </c>
      <c r="MY13" s="52">
        <v>0</v>
      </c>
      <c r="MZ13" s="52">
        <v>0</v>
      </c>
      <c r="NA13" s="52">
        <v>0</v>
      </c>
      <c r="NB13" s="52">
        <v>0</v>
      </c>
      <c r="NC13" s="52">
        <v>0</v>
      </c>
      <c r="ND13" s="52">
        <v>0</v>
      </c>
      <c r="NE13" s="52">
        <v>0</v>
      </c>
      <c r="NF13" s="52">
        <v>0</v>
      </c>
      <c r="NG13" s="52">
        <v>0</v>
      </c>
      <c r="NH13" s="52">
        <v>0</v>
      </c>
      <c r="NI13" s="52">
        <v>0</v>
      </c>
      <c r="NJ13" s="52">
        <v>0</v>
      </c>
      <c r="NK13" s="52">
        <v>0</v>
      </c>
      <c r="NL13" s="52">
        <v>0</v>
      </c>
      <c r="NM13" s="52">
        <v>0</v>
      </c>
      <c r="NN13" s="52">
        <v>0</v>
      </c>
      <c r="NO13" s="52">
        <v>0</v>
      </c>
      <c r="NP13" s="52">
        <v>0</v>
      </c>
      <c r="NQ13" s="52">
        <v>0</v>
      </c>
      <c r="NR13" s="68">
        <f t="shared" si="3"/>
        <v>60627.379999999888</v>
      </c>
      <c r="NS13" s="68">
        <f t="shared" si="4"/>
        <v>60627.379999999888</v>
      </c>
      <c r="NT13" s="68">
        <f t="shared" si="5"/>
        <v>60627.379999999888</v>
      </c>
    </row>
    <row r="14" spans="1:1099" s="40" customFormat="1" ht="15" customHeight="1" outlineLevel="1" x14ac:dyDescent="0.2">
      <c r="A14" s="61"/>
      <c r="B14" s="49" t="s">
        <v>671</v>
      </c>
      <c r="C14" s="49" t="s">
        <v>56</v>
      </c>
      <c r="D14" s="49" t="s">
        <v>57</v>
      </c>
      <c r="E14" s="50" t="s">
        <v>58</v>
      </c>
      <c r="F14" s="64">
        <v>44485</v>
      </c>
      <c r="G14" s="49" t="s">
        <v>37</v>
      </c>
      <c r="H14" s="72">
        <v>8.0850000000000005E-2</v>
      </c>
      <c r="I14" s="65">
        <v>64000</v>
      </c>
      <c r="J14" s="114" t="str">
        <f>_xlfn.XLOOKUP(E14,'[12]Resumo Unidades'!$B:$B,'[12]Resumo Unidades'!$W:$W)</f>
        <v>Fluxo com Divergência maior do que 10%</v>
      </c>
      <c r="K14" s="51" t="str">
        <f>IF(L14&gt;Resumo!$E$23,"Sim","Não")</f>
        <v>Não</v>
      </c>
      <c r="L14" s="66">
        <v>48</v>
      </c>
      <c r="M14" s="67"/>
      <c r="N14" s="52">
        <v>0</v>
      </c>
      <c r="O14" s="52">
        <v>0</v>
      </c>
      <c r="P14" s="52">
        <v>0</v>
      </c>
      <c r="Q14" s="52">
        <v>0</v>
      </c>
      <c r="R14" s="52">
        <v>0</v>
      </c>
      <c r="S14" s="52">
        <v>0</v>
      </c>
      <c r="T14" s="52">
        <v>0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</v>
      </c>
      <c r="AH14" s="52">
        <v>0</v>
      </c>
      <c r="AI14" s="52"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0</v>
      </c>
      <c r="BD14" s="52">
        <v>0</v>
      </c>
      <c r="BE14" s="52">
        <v>0</v>
      </c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0</v>
      </c>
      <c r="BL14" s="52">
        <v>0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52">
        <v>0</v>
      </c>
      <c r="BW14" s="52">
        <v>0</v>
      </c>
      <c r="BX14" s="52">
        <v>0</v>
      </c>
      <c r="BY14" s="52">
        <v>0</v>
      </c>
      <c r="BZ14" s="52">
        <v>0</v>
      </c>
      <c r="CA14" s="52">
        <v>0</v>
      </c>
      <c r="CB14" s="52">
        <v>508.96000000000004</v>
      </c>
      <c r="CC14" s="52">
        <v>504.77000000000004</v>
      </c>
      <c r="CD14" s="52">
        <v>340.12</v>
      </c>
      <c r="CE14" s="52">
        <v>340.12</v>
      </c>
      <c r="CF14" s="52">
        <v>340.12</v>
      </c>
      <c r="CG14" s="52">
        <v>340.12</v>
      </c>
      <c r="CH14" s="52">
        <v>340.12</v>
      </c>
      <c r="CI14" s="52">
        <v>340.12</v>
      </c>
      <c r="CJ14" s="52">
        <v>340.12</v>
      </c>
      <c r="CK14" s="52">
        <v>340.12</v>
      </c>
      <c r="CL14" s="52">
        <v>340.12</v>
      </c>
      <c r="CM14" s="52">
        <v>340.12</v>
      </c>
      <c r="CN14" s="52">
        <v>340.12</v>
      </c>
      <c r="CO14" s="52">
        <v>340.12</v>
      </c>
      <c r="CP14" s="52">
        <v>340.12</v>
      </c>
      <c r="CQ14" s="52">
        <v>340.12</v>
      </c>
      <c r="CR14" s="52">
        <v>340.12</v>
      </c>
      <c r="CS14" s="52">
        <v>340.12</v>
      </c>
      <c r="CT14" s="52">
        <v>340.12</v>
      </c>
      <c r="CU14" s="52">
        <v>340.12</v>
      </c>
      <c r="CV14" s="52">
        <v>340.12</v>
      </c>
      <c r="CW14" s="52">
        <v>340.12</v>
      </c>
      <c r="CX14" s="52">
        <v>340.12</v>
      </c>
      <c r="CY14" s="52">
        <v>340.12</v>
      </c>
      <c r="CZ14" s="52">
        <v>340.12</v>
      </c>
      <c r="DA14" s="52">
        <v>340.12</v>
      </c>
      <c r="DB14" s="52">
        <v>340.12</v>
      </c>
      <c r="DC14" s="52">
        <v>340.12</v>
      </c>
      <c r="DD14" s="52">
        <v>340.12</v>
      </c>
      <c r="DE14" s="52">
        <v>340.12</v>
      </c>
      <c r="DF14" s="52">
        <v>340.12</v>
      </c>
      <c r="DG14" s="52">
        <v>340.12</v>
      </c>
      <c r="DH14" s="52">
        <v>340.12</v>
      </c>
      <c r="DI14" s="52">
        <v>340.12</v>
      </c>
      <c r="DJ14" s="52">
        <v>340.12</v>
      </c>
      <c r="DK14" s="52">
        <v>340.12</v>
      </c>
      <c r="DL14" s="52">
        <v>340.12</v>
      </c>
      <c r="DM14" s="52">
        <v>340.12</v>
      </c>
      <c r="DN14" s="52">
        <v>340.12</v>
      </c>
      <c r="DO14" s="52">
        <v>340.12</v>
      </c>
      <c r="DP14" s="52">
        <v>340.12</v>
      </c>
      <c r="DQ14" s="52">
        <v>340.12</v>
      </c>
      <c r="DR14" s="52">
        <v>340.12</v>
      </c>
      <c r="DS14" s="52">
        <v>340.12</v>
      </c>
      <c r="DT14" s="52">
        <v>340.12</v>
      </c>
      <c r="DU14" s="52">
        <v>340.12</v>
      </c>
      <c r="DV14" s="52">
        <v>340.12</v>
      </c>
      <c r="DW14" s="52">
        <v>340.12</v>
      </c>
      <c r="DX14" s="52">
        <v>340.12</v>
      </c>
      <c r="DY14" s="52">
        <v>340.12</v>
      </c>
      <c r="DZ14" s="52">
        <v>340.12</v>
      </c>
      <c r="EA14" s="52">
        <v>340.12</v>
      </c>
      <c r="EB14" s="52">
        <v>340.12</v>
      </c>
      <c r="EC14" s="52">
        <v>340.12</v>
      </c>
      <c r="ED14" s="52">
        <v>340.12</v>
      </c>
      <c r="EE14" s="52">
        <v>340.12</v>
      </c>
      <c r="EF14" s="52">
        <v>340.12</v>
      </c>
      <c r="EG14" s="52">
        <v>340.12</v>
      </c>
      <c r="EH14" s="52">
        <v>340.12</v>
      </c>
      <c r="EI14" s="52">
        <v>340.12</v>
      </c>
      <c r="EJ14" s="52">
        <v>340.12</v>
      </c>
      <c r="EK14" s="52">
        <v>340.12</v>
      </c>
      <c r="EL14" s="52">
        <v>340.12</v>
      </c>
      <c r="EM14" s="52">
        <v>340.12</v>
      </c>
      <c r="EN14" s="52">
        <v>340.12</v>
      </c>
      <c r="EO14" s="52">
        <v>340.12</v>
      </c>
      <c r="EP14" s="52">
        <v>340.12</v>
      </c>
      <c r="EQ14" s="52">
        <v>340.12</v>
      </c>
      <c r="ER14" s="52">
        <v>340.12</v>
      </c>
      <c r="ES14" s="52">
        <v>340.12</v>
      </c>
      <c r="ET14" s="52">
        <v>340.12</v>
      </c>
      <c r="EU14" s="52">
        <v>340.12</v>
      </c>
      <c r="EV14" s="52">
        <v>340.12</v>
      </c>
      <c r="EW14" s="52">
        <v>340.12</v>
      </c>
      <c r="EX14" s="52">
        <v>340.12</v>
      </c>
      <c r="EY14" s="52">
        <v>340.12</v>
      </c>
      <c r="EZ14" s="52">
        <v>340.12</v>
      </c>
      <c r="FA14" s="52">
        <v>340.12</v>
      </c>
      <c r="FB14" s="52">
        <v>340.12</v>
      </c>
      <c r="FC14" s="52">
        <v>340.12</v>
      </c>
      <c r="FD14" s="52">
        <v>340.12</v>
      </c>
      <c r="FE14" s="52">
        <v>340.12</v>
      </c>
      <c r="FF14" s="52">
        <v>340.12</v>
      </c>
      <c r="FG14" s="52">
        <v>340.12</v>
      </c>
      <c r="FH14" s="52">
        <v>340.12</v>
      </c>
      <c r="FI14" s="52">
        <v>340.12</v>
      </c>
      <c r="FJ14" s="52">
        <v>340.12</v>
      </c>
      <c r="FK14" s="52">
        <v>340.12</v>
      </c>
      <c r="FL14" s="52">
        <v>340.12</v>
      </c>
      <c r="FM14" s="52">
        <v>340.12</v>
      </c>
      <c r="FN14" s="52">
        <v>340.12</v>
      </c>
      <c r="FO14" s="52">
        <v>340.12</v>
      </c>
      <c r="FP14" s="52">
        <v>340.12</v>
      </c>
      <c r="FQ14" s="52">
        <v>340.12</v>
      </c>
      <c r="FR14" s="52">
        <v>340.12</v>
      </c>
      <c r="FS14" s="52">
        <v>340.12</v>
      </c>
      <c r="FT14" s="52">
        <v>340.12</v>
      </c>
      <c r="FU14" s="52">
        <v>340.12</v>
      </c>
      <c r="FV14" s="52">
        <v>340.12</v>
      </c>
      <c r="FW14" s="52">
        <v>340.12</v>
      </c>
      <c r="FX14" s="52">
        <v>340.12</v>
      </c>
      <c r="FY14" s="52">
        <v>340.12</v>
      </c>
      <c r="FZ14" s="52">
        <v>340.12</v>
      </c>
      <c r="GA14" s="52">
        <v>340.12</v>
      </c>
      <c r="GB14" s="52">
        <v>340.12</v>
      </c>
      <c r="GC14" s="52">
        <v>340.12</v>
      </c>
      <c r="GD14" s="52">
        <v>340.12</v>
      </c>
      <c r="GE14" s="52">
        <v>340.12</v>
      </c>
      <c r="GF14" s="52">
        <v>340.12</v>
      </c>
      <c r="GG14" s="52">
        <v>340.12</v>
      </c>
      <c r="GH14" s="52">
        <v>340.12</v>
      </c>
      <c r="GI14" s="52">
        <v>340.12</v>
      </c>
      <c r="GJ14" s="52">
        <v>340.12</v>
      </c>
      <c r="GK14" s="52">
        <v>340.12</v>
      </c>
      <c r="GL14" s="52">
        <v>340.12</v>
      </c>
      <c r="GM14" s="52">
        <v>340.12</v>
      </c>
      <c r="GN14" s="52">
        <v>340.12</v>
      </c>
      <c r="GO14" s="52">
        <v>340.12</v>
      </c>
      <c r="GP14" s="52">
        <v>340.12</v>
      </c>
      <c r="GQ14" s="52">
        <v>340.12</v>
      </c>
      <c r="GR14" s="52">
        <v>340.12</v>
      </c>
      <c r="GS14" s="52">
        <v>340.12</v>
      </c>
      <c r="GT14" s="52">
        <v>340.12</v>
      </c>
      <c r="GU14" s="52">
        <v>340.12</v>
      </c>
      <c r="GV14" s="52">
        <v>340.12</v>
      </c>
      <c r="GW14" s="52">
        <v>340.12</v>
      </c>
      <c r="GX14" s="52">
        <v>340.12</v>
      </c>
      <c r="GY14" s="52">
        <v>340.12</v>
      </c>
      <c r="GZ14" s="52">
        <v>340.12</v>
      </c>
      <c r="HA14" s="52">
        <v>340.12</v>
      </c>
      <c r="HB14" s="52">
        <v>340.12</v>
      </c>
      <c r="HC14" s="52">
        <v>340.12</v>
      </c>
      <c r="HD14" s="52">
        <v>340.12</v>
      </c>
      <c r="HE14" s="52">
        <v>340.12</v>
      </c>
      <c r="HF14" s="52">
        <v>340.12</v>
      </c>
      <c r="HG14" s="52">
        <v>340.12</v>
      </c>
      <c r="HH14" s="52">
        <v>340.12</v>
      </c>
      <c r="HI14" s="52">
        <v>340.12</v>
      </c>
      <c r="HJ14" s="52">
        <v>340.12</v>
      </c>
      <c r="HK14" s="52">
        <v>340.12</v>
      </c>
      <c r="HL14" s="52">
        <v>340.12</v>
      </c>
      <c r="HM14" s="52">
        <v>340.12</v>
      </c>
      <c r="HN14" s="52">
        <v>340.12</v>
      </c>
      <c r="HO14" s="52">
        <v>340.12</v>
      </c>
      <c r="HP14" s="52">
        <v>340.12</v>
      </c>
      <c r="HQ14" s="52">
        <v>340.12</v>
      </c>
      <c r="HR14" s="52">
        <v>340.12</v>
      </c>
      <c r="HS14" s="52">
        <v>340.12</v>
      </c>
      <c r="HT14" s="52">
        <v>340.12</v>
      </c>
      <c r="HU14" s="52">
        <v>340.12</v>
      </c>
      <c r="HV14" s="52">
        <v>340.12</v>
      </c>
      <c r="HW14" s="52">
        <v>340.12</v>
      </c>
      <c r="HX14" s="52">
        <v>340.12</v>
      </c>
      <c r="HY14" s="52">
        <v>340.12</v>
      </c>
      <c r="HZ14" s="52">
        <v>340.12</v>
      </c>
      <c r="IA14" s="52">
        <v>340.12</v>
      </c>
      <c r="IB14" s="52">
        <v>340.12</v>
      </c>
      <c r="IC14" s="52">
        <v>340.12</v>
      </c>
      <c r="ID14" s="52">
        <v>340.12</v>
      </c>
      <c r="IE14" s="52">
        <v>340.12</v>
      </c>
      <c r="IF14" s="52">
        <v>340.12</v>
      </c>
      <c r="IG14" s="52">
        <v>340.12</v>
      </c>
      <c r="IH14" s="52">
        <v>340.12</v>
      </c>
      <c r="II14" s="52">
        <v>340.12</v>
      </c>
      <c r="IJ14" s="52">
        <v>340.12</v>
      </c>
      <c r="IK14" s="52">
        <v>340.12</v>
      </c>
      <c r="IL14" s="52">
        <v>340.12</v>
      </c>
      <c r="IM14" s="52">
        <v>340.12</v>
      </c>
      <c r="IN14" s="52">
        <v>340.12</v>
      </c>
      <c r="IO14" s="52">
        <v>340.12</v>
      </c>
      <c r="IP14" s="52">
        <v>340.12</v>
      </c>
      <c r="IQ14" s="52">
        <v>340.12</v>
      </c>
      <c r="IR14" s="52">
        <v>340.12</v>
      </c>
      <c r="IS14" s="52">
        <v>340.12</v>
      </c>
      <c r="IT14" s="52">
        <v>340.12</v>
      </c>
      <c r="IU14" s="52">
        <v>340.12</v>
      </c>
      <c r="IV14" s="52">
        <v>340.12</v>
      </c>
      <c r="IW14" s="52">
        <v>340.12</v>
      </c>
      <c r="IX14" s="52">
        <v>340.12</v>
      </c>
      <c r="IY14" s="52">
        <v>340.12</v>
      </c>
      <c r="IZ14" s="52">
        <v>340.12</v>
      </c>
      <c r="JA14" s="52">
        <v>340.12</v>
      </c>
      <c r="JB14" s="52">
        <v>340.12</v>
      </c>
      <c r="JC14" s="52">
        <v>340.12</v>
      </c>
      <c r="JD14" s="52">
        <v>340.12</v>
      </c>
      <c r="JE14" s="52">
        <v>340.12</v>
      </c>
      <c r="JF14" s="52">
        <v>340.12</v>
      </c>
      <c r="JG14" s="52">
        <v>340.12</v>
      </c>
      <c r="JH14" s="52">
        <v>340.12</v>
      </c>
      <c r="JI14" s="52">
        <v>340.12</v>
      </c>
      <c r="JJ14" s="52">
        <v>340.12</v>
      </c>
      <c r="JK14" s="52">
        <v>340.12</v>
      </c>
      <c r="JL14" s="52">
        <v>340.12</v>
      </c>
      <c r="JM14" s="52">
        <v>340.12</v>
      </c>
      <c r="JN14" s="52">
        <v>340.12</v>
      </c>
      <c r="JO14" s="52">
        <v>340.12</v>
      </c>
      <c r="JP14" s="52">
        <v>340.12</v>
      </c>
      <c r="JQ14" s="52">
        <v>340.12</v>
      </c>
      <c r="JR14" s="52">
        <v>340.12</v>
      </c>
      <c r="JS14" s="52">
        <v>340.12</v>
      </c>
      <c r="JT14" s="52">
        <v>340.12</v>
      </c>
      <c r="JU14" s="52">
        <v>340.12</v>
      </c>
      <c r="JV14" s="52">
        <v>340.12</v>
      </c>
      <c r="JW14" s="52">
        <v>0</v>
      </c>
      <c r="JX14" s="52">
        <v>0</v>
      </c>
      <c r="JY14" s="52">
        <v>0</v>
      </c>
      <c r="JZ14" s="52">
        <v>0</v>
      </c>
      <c r="KA14" s="52">
        <v>0</v>
      </c>
      <c r="KB14" s="52">
        <v>0</v>
      </c>
      <c r="KC14" s="52">
        <v>0</v>
      </c>
      <c r="KD14" s="52">
        <v>0</v>
      </c>
      <c r="KE14" s="52">
        <v>0</v>
      </c>
      <c r="KF14" s="52">
        <v>0</v>
      </c>
      <c r="KG14" s="52">
        <v>0</v>
      </c>
      <c r="KH14" s="52">
        <v>0</v>
      </c>
      <c r="KI14" s="52">
        <v>0</v>
      </c>
      <c r="KJ14" s="52">
        <v>0</v>
      </c>
      <c r="KK14" s="52">
        <v>0</v>
      </c>
      <c r="KL14" s="52">
        <v>0</v>
      </c>
      <c r="KM14" s="52">
        <v>0</v>
      </c>
      <c r="KN14" s="52">
        <v>0</v>
      </c>
      <c r="KO14" s="52">
        <v>0</v>
      </c>
      <c r="KP14" s="52">
        <v>0</v>
      </c>
      <c r="KQ14" s="52">
        <v>0</v>
      </c>
      <c r="KR14" s="52">
        <v>0</v>
      </c>
      <c r="KS14" s="52">
        <v>0</v>
      </c>
      <c r="KT14" s="52">
        <v>0</v>
      </c>
      <c r="KU14" s="52">
        <v>0</v>
      </c>
      <c r="KV14" s="52">
        <v>0</v>
      </c>
      <c r="KW14" s="52">
        <v>0</v>
      </c>
      <c r="KX14" s="52">
        <v>0</v>
      </c>
      <c r="KY14" s="52">
        <v>0</v>
      </c>
      <c r="KZ14" s="52">
        <v>0</v>
      </c>
      <c r="LA14" s="52">
        <v>0</v>
      </c>
      <c r="LB14" s="52">
        <v>0</v>
      </c>
      <c r="LC14" s="52">
        <v>0</v>
      </c>
      <c r="LD14" s="52">
        <v>0</v>
      </c>
      <c r="LE14" s="52">
        <v>0</v>
      </c>
      <c r="LF14" s="52">
        <v>0</v>
      </c>
      <c r="LG14" s="52">
        <v>0</v>
      </c>
      <c r="LH14" s="52">
        <v>0</v>
      </c>
      <c r="LI14" s="52">
        <v>0</v>
      </c>
      <c r="LJ14" s="52">
        <v>0</v>
      </c>
      <c r="LK14" s="52">
        <v>0</v>
      </c>
      <c r="LL14" s="52">
        <v>0</v>
      </c>
      <c r="LM14" s="52">
        <v>0</v>
      </c>
      <c r="LN14" s="52">
        <v>0</v>
      </c>
      <c r="LO14" s="52">
        <v>0</v>
      </c>
      <c r="LP14" s="52">
        <v>0</v>
      </c>
      <c r="LQ14" s="52">
        <v>0</v>
      </c>
      <c r="LR14" s="52">
        <v>0</v>
      </c>
      <c r="LS14" s="52">
        <v>0</v>
      </c>
      <c r="LT14" s="52">
        <v>0</v>
      </c>
      <c r="LU14" s="52">
        <v>0</v>
      </c>
      <c r="LV14" s="52">
        <v>0</v>
      </c>
      <c r="LW14" s="52">
        <v>0</v>
      </c>
      <c r="LX14" s="52">
        <v>0</v>
      </c>
      <c r="LY14" s="52">
        <v>0</v>
      </c>
      <c r="LZ14" s="52">
        <v>0</v>
      </c>
      <c r="MA14" s="52">
        <v>0</v>
      </c>
      <c r="MB14" s="52">
        <v>0</v>
      </c>
      <c r="MC14" s="52">
        <v>0</v>
      </c>
      <c r="MD14" s="52">
        <v>0</v>
      </c>
      <c r="ME14" s="52">
        <v>0</v>
      </c>
      <c r="MF14" s="52">
        <v>0</v>
      </c>
      <c r="MG14" s="52">
        <v>0</v>
      </c>
      <c r="MH14" s="52">
        <v>0</v>
      </c>
      <c r="MI14" s="52">
        <v>0</v>
      </c>
      <c r="MJ14" s="52">
        <v>0</v>
      </c>
      <c r="MK14" s="52">
        <v>0</v>
      </c>
      <c r="ML14" s="52">
        <v>0</v>
      </c>
      <c r="MM14" s="52">
        <v>0</v>
      </c>
      <c r="MN14" s="52">
        <v>0</v>
      </c>
      <c r="MO14" s="52">
        <v>0</v>
      </c>
      <c r="MP14" s="52">
        <v>0</v>
      </c>
      <c r="MQ14" s="52">
        <v>0</v>
      </c>
      <c r="MR14" s="52">
        <v>0</v>
      </c>
      <c r="MS14" s="52">
        <v>0</v>
      </c>
      <c r="MT14" s="52">
        <v>0</v>
      </c>
      <c r="MU14" s="52">
        <v>0</v>
      </c>
      <c r="MV14" s="52">
        <v>0</v>
      </c>
      <c r="MW14" s="52">
        <v>0</v>
      </c>
      <c r="MX14" s="52">
        <v>0</v>
      </c>
      <c r="MY14" s="52">
        <v>0</v>
      </c>
      <c r="MZ14" s="52">
        <v>0</v>
      </c>
      <c r="NA14" s="52">
        <v>0</v>
      </c>
      <c r="NB14" s="52">
        <v>0</v>
      </c>
      <c r="NC14" s="52">
        <v>0</v>
      </c>
      <c r="ND14" s="52">
        <v>0</v>
      </c>
      <c r="NE14" s="52">
        <v>0</v>
      </c>
      <c r="NF14" s="52">
        <v>0</v>
      </c>
      <c r="NG14" s="52">
        <v>0</v>
      </c>
      <c r="NH14" s="52">
        <v>0</v>
      </c>
      <c r="NI14" s="52">
        <v>0</v>
      </c>
      <c r="NJ14" s="52">
        <v>0</v>
      </c>
      <c r="NK14" s="52">
        <v>0</v>
      </c>
      <c r="NL14" s="52">
        <v>0</v>
      </c>
      <c r="NM14" s="52">
        <v>0</v>
      </c>
      <c r="NN14" s="52">
        <v>0</v>
      </c>
      <c r="NO14" s="52">
        <v>0</v>
      </c>
      <c r="NP14" s="52">
        <v>0</v>
      </c>
      <c r="NQ14" s="52">
        <v>0</v>
      </c>
      <c r="NR14" s="68">
        <f t="shared" si="3"/>
        <v>69377.850000000166</v>
      </c>
      <c r="NS14" s="68">
        <f t="shared" si="4"/>
        <v>69377.850000000166</v>
      </c>
      <c r="NT14" s="68">
        <f t="shared" si="5"/>
        <v>38086.810000000012</v>
      </c>
    </row>
    <row r="15" spans="1:1099" s="40" customFormat="1" ht="15" customHeight="1" outlineLevel="1" x14ac:dyDescent="0.2">
      <c r="A15" s="61"/>
      <c r="B15" s="49" t="s">
        <v>671</v>
      </c>
      <c r="C15" s="49" t="s">
        <v>59</v>
      </c>
      <c r="D15" s="49" t="s">
        <v>60</v>
      </c>
      <c r="E15" s="50" t="s">
        <v>61</v>
      </c>
      <c r="F15" s="64">
        <v>44489</v>
      </c>
      <c r="G15" s="49" t="s">
        <v>37</v>
      </c>
      <c r="H15" s="72">
        <v>6.1677999999999997E-2</v>
      </c>
      <c r="I15" s="65">
        <v>69500</v>
      </c>
      <c r="J15" s="114" t="str">
        <f>_xlfn.XLOOKUP(E15,'[12]Resumo Unidades'!$B:$B,'[12]Resumo Unidades'!$W:$W)</f>
        <v>Fluxo com Divergência maior do que 10%</v>
      </c>
      <c r="K15" s="51" t="str">
        <f>IF(L15&gt;Resumo!$E$23,"Sim","Não")</f>
        <v>Não</v>
      </c>
      <c r="L15" s="66">
        <v>0</v>
      </c>
      <c r="M15" s="67"/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0</v>
      </c>
      <c r="AG15" s="52">
        <v>0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0</v>
      </c>
      <c r="AV15" s="52">
        <v>0</v>
      </c>
      <c r="AW15" s="52">
        <v>0</v>
      </c>
      <c r="AX15" s="52">
        <v>0</v>
      </c>
      <c r="AY15" s="52">
        <v>0</v>
      </c>
      <c r="AZ15" s="52">
        <v>0</v>
      </c>
      <c r="BA15" s="52">
        <v>0</v>
      </c>
      <c r="BB15" s="52">
        <v>0</v>
      </c>
      <c r="BC15" s="52">
        <v>0</v>
      </c>
      <c r="BD15" s="52">
        <v>0</v>
      </c>
      <c r="BE15" s="52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2">
        <v>0</v>
      </c>
      <c r="BM15" s="52">
        <v>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52">
        <v>0</v>
      </c>
      <c r="BW15" s="52">
        <v>0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52">
        <v>0</v>
      </c>
      <c r="CD15" s="52">
        <v>367.75</v>
      </c>
      <c r="CE15" s="52">
        <v>367.75</v>
      </c>
      <c r="CF15" s="52">
        <v>367.75</v>
      </c>
      <c r="CG15" s="52">
        <v>367.75</v>
      </c>
      <c r="CH15" s="52">
        <v>367.75</v>
      </c>
      <c r="CI15" s="52">
        <v>367.75</v>
      </c>
      <c r="CJ15" s="52">
        <v>367.75</v>
      </c>
      <c r="CK15" s="52">
        <v>367.75</v>
      </c>
      <c r="CL15" s="52">
        <v>367.75</v>
      </c>
      <c r="CM15" s="52">
        <v>367.75</v>
      </c>
      <c r="CN15" s="52">
        <v>367.75</v>
      </c>
      <c r="CO15" s="52">
        <v>367.75</v>
      </c>
      <c r="CP15" s="52">
        <v>367.75</v>
      </c>
      <c r="CQ15" s="52">
        <v>367.75</v>
      </c>
      <c r="CR15" s="52">
        <v>367.75</v>
      </c>
      <c r="CS15" s="52">
        <v>367.75</v>
      </c>
      <c r="CT15" s="52">
        <v>367.75</v>
      </c>
      <c r="CU15" s="52">
        <v>367.75</v>
      </c>
      <c r="CV15" s="52">
        <v>367.75</v>
      </c>
      <c r="CW15" s="52">
        <v>367.75</v>
      </c>
      <c r="CX15" s="52">
        <v>367.75</v>
      </c>
      <c r="CY15" s="52">
        <v>367.75</v>
      </c>
      <c r="CZ15" s="52">
        <v>367.75</v>
      </c>
      <c r="DA15" s="52">
        <v>367.75</v>
      </c>
      <c r="DB15" s="52">
        <v>367.75</v>
      </c>
      <c r="DC15" s="52">
        <v>367.75</v>
      </c>
      <c r="DD15" s="52">
        <v>367.75</v>
      </c>
      <c r="DE15" s="52">
        <v>367.75</v>
      </c>
      <c r="DF15" s="52">
        <v>367.75</v>
      </c>
      <c r="DG15" s="52">
        <v>367.75</v>
      </c>
      <c r="DH15" s="52">
        <v>367.75</v>
      </c>
      <c r="DI15" s="52">
        <v>367.75</v>
      </c>
      <c r="DJ15" s="52">
        <v>367.75</v>
      </c>
      <c r="DK15" s="52">
        <v>367.75</v>
      </c>
      <c r="DL15" s="52">
        <v>367.75</v>
      </c>
      <c r="DM15" s="52">
        <v>367.75</v>
      </c>
      <c r="DN15" s="52">
        <v>367.75</v>
      </c>
      <c r="DO15" s="52">
        <v>367.75</v>
      </c>
      <c r="DP15" s="52">
        <v>367.75</v>
      </c>
      <c r="DQ15" s="52">
        <v>367.75</v>
      </c>
      <c r="DR15" s="52">
        <v>367.75</v>
      </c>
      <c r="DS15" s="52">
        <v>367.75</v>
      </c>
      <c r="DT15" s="52">
        <v>367.75</v>
      </c>
      <c r="DU15" s="52">
        <v>367.75</v>
      </c>
      <c r="DV15" s="52">
        <v>367.75</v>
      </c>
      <c r="DW15" s="52">
        <v>367.75</v>
      </c>
      <c r="DX15" s="52">
        <v>367.75</v>
      </c>
      <c r="DY15" s="52">
        <v>367.75</v>
      </c>
      <c r="DZ15" s="52">
        <v>367.75</v>
      </c>
      <c r="EA15" s="52">
        <v>367.75</v>
      </c>
      <c r="EB15" s="52">
        <v>367.75</v>
      </c>
      <c r="EC15" s="52">
        <v>367.75</v>
      </c>
      <c r="ED15" s="52">
        <v>367.75</v>
      </c>
      <c r="EE15" s="52">
        <v>367.75</v>
      </c>
      <c r="EF15" s="52">
        <v>367.75</v>
      </c>
      <c r="EG15" s="52">
        <v>367.75</v>
      </c>
      <c r="EH15" s="52">
        <v>367.75</v>
      </c>
      <c r="EI15" s="52">
        <v>367.75</v>
      </c>
      <c r="EJ15" s="52">
        <v>367.75</v>
      </c>
      <c r="EK15" s="52">
        <v>367.75</v>
      </c>
      <c r="EL15" s="52">
        <v>367.75</v>
      </c>
      <c r="EM15" s="52">
        <v>367.75</v>
      </c>
      <c r="EN15" s="52">
        <v>367.75</v>
      </c>
      <c r="EO15" s="52">
        <v>367.75</v>
      </c>
      <c r="EP15" s="52">
        <v>367.75</v>
      </c>
      <c r="EQ15" s="52">
        <v>367.75</v>
      </c>
      <c r="ER15" s="52">
        <v>367.75</v>
      </c>
      <c r="ES15" s="52">
        <v>367.75</v>
      </c>
      <c r="ET15" s="52">
        <v>367.75</v>
      </c>
      <c r="EU15" s="52">
        <v>367.75</v>
      </c>
      <c r="EV15" s="52">
        <v>367.75</v>
      </c>
      <c r="EW15" s="52">
        <v>367.75</v>
      </c>
      <c r="EX15" s="52">
        <v>367.75</v>
      </c>
      <c r="EY15" s="52">
        <v>367.75</v>
      </c>
      <c r="EZ15" s="52">
        <v>367.75</v>
      </c>
      <c r="FA15" s="52">
        <v>367.75</v>
      </c>
      <c r="FB15" s="52">
        <v>367.75</v>
      </c>
      <c r="FC15" s="52">
        <v>367.75</v>
      </c>
      <c r="FD15" s="52">
        <v>367.75</v>
      </c>
      <c r="FE15" s="52">
        <v>367.75</v>
      </c>
      <c r="FF15" s="52">
        <v>367.75</v>
      </c>
      <c r="FG15" s="52">
        <v>367.75</v>
      </c>
      <c r="FH15" s="52">
        <v>367.75</v>
      </c>
      <c r="FI15" s="52">
        <v>367.75</v>
      </c>
      <c r="FJ15" s="52">
        <v>367.75</v>
      </c>
      <c r="FK15" s="52">
        <v>367.75</v>
      </c>
      <c r="FL15" s="52">
        <v>367.75</v>
      </c>
      <c r="FM15" s="52">
        <v>367.75</v>
      </c>
      <c r="FN15" s="52">
        <v>367.75</v>
      </c>
      <c r="FO15" s="52">
        <v>367.75</v>
      </c>
      <c r="FP15" s="52">
        <v>367.75</v>
      </c>
      <c r="FQ15" s="52">
        <v>367.75</v>
      </c>
      <c r="FR15" s="52">
        <v>367.75</v>
      </c>
      <c r="FS15" s="52">
        <v>367.75</v>
      </c>
      <c r="FT15" s="52">
        <v>367.75</v>
      </c>
      <c r="FU15" s="52">
        <v>367.75</v>
      </c>
      <c r="FV15" s="52">
        <v>367.75</v>
      </c>
      <c r="FW15" s="52">
        <v>367.75</v>
      </c>
      <c r="FX15" s="52">
        <v>367.75</v>
      </c>
      <c r="FY15" s="52">
        <v>367.75</v>
      </c>
      <c r="FZ15" s="52">
        <v>367.75</v>
      </c>
      <c r="GA15" s="52">
        <v>367.75</v>
      </c>
      <c r="GB15" s="52">
        <v>367.75</v>
      </c>
      <c r="GC15" s="52">
        <v>367.75</v>
      </c>
      <c r="GD15" s="52">
        <v>367.75</v>
      </c>
      <c r="GE15" s="52">
        <v>367.75</v>
      </c>
      <c r="GF15" s="52">
        <v>367.75</v>
      </c>
      <c r="GG15" s="52">
        <v>367.75</v>
      </c>
      <c r="GH15" s="52">
        <v>367.75</v>
      </c>
      <c r="GI15" s="52">
        <v>367.75</v>
      </c>
      <c r="GJ15" s="52">
        <v>367.75</v>
      </c>
      <c r="GK15" s="52">
        <v>367.75</v>
      </c>
      <c r="GL15" s="52">
        <v>367.75</v>
      </c>
      <c r="GM15" s="52">
        <v>367.75</v>
      </c>
      <c r="GN15" s="52">
        <v>367.75</v>
      </c>
      <c r="GO15" s="52">
        <v>367.75</v>
      </c>
      <c r="GP15" s="52">
        <v>367.75</v>
      </c>
      <c r="GQ15" s="52">
        <v>367.75</v>
      </c>
      <c r="GR15" s="52">
        <v>367.75</v>
      </c>
      <c r="GS15" s="52">
        <v>367.75</v>
      </c>
      <c r="GT15" s="52">
        <v>367.75</v>
      </c>
      <c r="GU15" s="52">
        <v>367.75</v>
      </c>
      <c r="GV15" s="52">
        <v>367.75</v>
      </c>
      <c r="GW15" s="52">
        <v>367.75</v>
      </c>
      <c r="GX15" s="52">
        <v>367.75</v>
      </c>
      <c r="GY15" s="52">
        <v>367.75</v>
      </c>
      <c r="GZ15" s="52">
        <v>367.75</v>
      </c>
      <c r="HA15" s="52">
        <v>367.75</v>
      </c>
      <c r="HB15" s="52">
        <v>367.75</v>
      </c>
      <c r="HC15" s="52">
        <v>367.75</v>
      </c>
      <c r="HD15" s="52">
        <v>367.75</v>
      </c>
      <c r="HE15" s="52">
        <v>367.75</v>
      </c>
      <c r="HF15" s="52">
        <v>367.75</v>
      </c>
      <c r="HG15" s="52">
        <v>367.75</v>
      </c>
      <c r="HH15" s="52">
        <v>367.75</v>
      </c>
      <c r="HI15" s="52">
        <v>367.75</v>
      </c>
      <c r="HJ15" s="52">
        <v>367.75</v>
      </c>
      <c r="HK15" s="52">
        <v>367.75</v>
      </c>
      <c r="HL15" s="52">
        <v>367.75</v>
      </c>
      <c r="HM15" s="52">
        <v>367.75</v>
      </c>
      <c r="HN15" s="52">
        <v>367.75</v>
      </c>
      <c r="HO15" s="52">
        <v>367.75</v>
      </c>
      <c r="HP15" s="52">
        <v>367.75</v>
      </c>
      <c r="HQ15" s="52">
        <v>367.75</v>
      </c>
      <c r="HR15" s="52">
        <v>367.75</v>
      </c>
      <c r="HS15" s="52">
        <v>367.75</v>
      </c>
      <c r="HT15" s="52">
        <v>367.75</v>
      </c>
      <c r="HU15" s="52">
        <v>367.75</v>
      </c>
      <c r="HV15" s="52">
        <v>367.75</v>
      </c>
      <c r="HW15" s="52">
        <v>367.75</v>
      </c>
      <c r="HX15" s="52">
        <v>367.75</v>
      </c>
      <c r="HY15" s="52">
        <v>367.75</v>
      </c>
      <c r="HZ15" s="52">
        <v>367.75</v>
      </c>
      <c r="IA15" s="52">
        <v>367.75</v>
      </c>
      <c r="IB15" s="52">
        <v>367.75</v>
      </c>
      <c r="IC15" s="52">
        <v>367.75</v>
      </c>
      <c r="ID15" s="52">
        <v>367.75</v>
      </c>
      <c r="IE15" s="52">
        <v>367.75</v>
      </c>
      <c r="IF15" s="52">
        <v>367.75</v>
      </c>
      <c r="IG15" s="52">
        <v>367.75</v>
      </c>
      <c r="IH15" s="52">
        <v>367.75</v>
      </c>
      <c r="II15" s="52">
        <v>367.75</v>
      </c>
      <c r="IJ15" s="52">
        <v>367.75</v>
      </c>
      <c r="IK15" s="52">
        <v>367.75</v>
      </c>
      <c r="IL15" s="52">
        <v>367.75</v>
      </c>
      <c r="IM15" s="52">
        <v>367.75</v>
      </c>
      <c r="IN15" s="52">
        <v>367.75</v>
      </c>
      <c r="IO15" s="52">
        <v>367.75</v>
      </c>
      <c r="IP15" s="52">
        <v>367.75</v>
      </c>
      <c r="IQ15" s="52">
        <v>367.75</v>
      </c>
      <c r="IR15" s="52">
        <v>367.75</v>
      </c>
      <c r="IS15" s="52">
        <v>367.75</v>
      </c>
      <c r="IT15" s="52">
        <v>367.75</v>
      </c>
      <c r="IU15" s="52">
        <v>367.75</v>
      </c>
      <c r="IV15" s="52">
        <v>367.75</v>
      </c>
      <c r="IW15" s="52">
        <v>367.75</v>
      </c>
      <c r="IX15" s="52">
        <v>367.75</v>
      </c>
      <c r="IY15" s="52">
        <v>367.75</v>
      </c>
      <c r="IZ15" s="52">
        <v>367.75</v>
      </c>
      <c r="JA15" s="52">
        <v>367.75</v>
      </c>
      <c r="JB15" s="52">
        <v>367.75</v>
      </c>
      <c r="JC15" s="52">
        <v>367.75</v>
      </c>
      <c r="JD15" s="52">
        <v>367.75</v>
      </c>
      <c r="JE15" s="52">
        <v>367.75</v>
      </c>
      <c r="JF15" s="52">
        <v>367.75</v>
      </c>
      <c r="JG15" s="52">
        <v>367.75</v>
      </c>
      <c r="JH15" s="52">
        <v>367.75</v>
      </c>
      <c r="JI15" s="52">
        <v>367.75</v>
      </c>
      <c r="JJ15" s="52">
        <v>367.75</v>
      </c>
      <c r="JK15" s="52">
        <v>367.75</v>
      </c>
      <c r="JL15" s="52">
        <v>367.75</v>
      </c>
      <c r="JM15" s="52">
        <v>367.75</v>
      </c>
      <c r="JN15" s="52">
        <v>367.75</v>
      </c>
      <c r="JO15" s="52">
        <v>367.75</v>
      </c>
      <c r="JP15" s="52">
        <v>367.75</v>
      </c>
      <c r="JQ15" s="52">
        <v>367.75</v>
      </c>
      <c r="JR15" s="52">
        <v>367.75</v>
      </c>
      <c r="JS15" s="52">
        <v>367.75</v>
      </c>
      <c r="JT15" s="52">
        <v>367.75</v>
      </c>
      <c r="JU15" s="52">
        <v>367.75</v>
      </c>
      <c r="JV15" s="52">
        <v>367.75</v>
      </c>
      <c r="JW15" s="52">
        <v>0</v>
      </c>
      <c r="JX15" s="52">
        <v>0</v>
      </c>
      <c r="JY15" s="52">
        <v>0</v>
      </c>
      <c r="JZ15" s="52">
        <v>0</v>
      </c>
      <c r="KA15" s="52">
        <v>0</v>
      </c>
      <c r="KB15" s="52">
        <v>0</v>
      </c>
      <c r="KC15" s="52">
        <v>0</v>
      </c>
      <c r="KD15" s="52">
        <v>0</v>
      </c>
      <c r="KE15" s="52">
        <v>0</v>
      </c>
      <c r="KF15" s="52">
        <v>0</v>
      </c>
      <c r="KG15" s="52">
        <v>0</v>
      </c>
      <c r="KH15" s="52">
        <v>0</v>
      </c>
      <c r="KI15" s="52">
        <v>0</v>
      </c>
      <c r="KJ15" s="52">
        <v>0</v>
      </c>
      <c r="KK15" s="52">
        <v>0</v>
      </c>
      <c r="KL15" s="52">
        <v>0</v>
      </c>
      <c r="KM15" s="52">
        <v>0</v>
      </c>
      <c r="KN15" s="52">
        <v>0</v>
      </c>
      <c r="KO15" s="52">
        <v>0</v>
      </c>
      <c r="KP15" s="52">
        <v>0</v>
      </c>
      <c r="KQ15" s="52">
        <v>0</v>
      </c>
      <c r="KR15" s="52">
        <v>0</v>
      </c>
      <c r="KS15" s="52">
        <v>0</v>
      </c>
      <c r="KT15" s="52">
        <v>0</v>
      </c>
      <c r="KU15" s="52">
        <v>0</v>
      </c>
      <c r="KV15" s="52">
        <v>0</v>
      </c>
      <c r="KW15" s="52">
        <v>0</v>
      </c>
      <c r="KX15" s="52">
        <v>0</v>
      </c>
      <c r="KY15" s="52">
        <v>0</v>
      </c>
      <c r="KZ15" s="52">
        <v>0</v>
      </c>
      <c r="LA15" s="52">
        <v>0</v>
      </c>
      <c r="LB15" s="52">
        <v>0</v>
      </c>
      <c r="LC15" s="52">
        <v>0</v>
      </c>
      <c r="LD15" s="52">
        <v>0</v>
      </c>
      <c r="LE15" s="52">
        <v>0</v>
      </c>
      <c r="LF15" s="52">
        <v>0</v>
      </c>
      <c r="LG15" s="52">
        <v>0</v>
      </c>
      <c r="LH15" s="52">
        <v>0</v>
      </c>
      <c r="LI15" s="52">
        <v>0</v>
      </c>
      <c r="LJ15" s="52">
        <v>0</v>
      </c>
      <c r="LK15" s="52">
        <v>0</v>
      </c>
      <c r="LL15" s="52">
        <v>0</v>
      </c>
      <c r="LM15" s="52">
        <v>0</v>
      </c>
      <c r="LN15" s="52">
        <v>0</v>
      </c>
      <c r="LO15" s="52">
        <v>0</v>
      </c>
      <c r="LP15" s="52">
        <v>0</v>
      </c>
      <c r="LQ15" s="52">
        <v>0</v>
      </c>
      <c r="LR15" s="52">
        <v>0</v>
      </c>
      <c r="LS15" s="52">
        <v>0</v>
      </c>
      <c r="LT15" s="52">
        <v>0</v>
      </c>
      <c r="LU15" s="52">
        <v>0</v>
      </c>
      <c r="LV15" s="52">
        <v>0</v>
      </c>
      <c r="LW15" s="52">
        <v>0</v>
      </c>
      <c r="LX15" s="52">
        <v>0</v>
      </c>
      <c r="LY15" s="52">
        <v>0</v>
      </c>
      <c r="LZ15" s="52">
        <v>0</v>
      </c>
      <c r="MA15" s="52">
        <v>0</v>
      </c>
      <c r="MB15" s="52">
        <v>0</v>
      </c>
      <c r="MC15" s="52">
        <v>0</v>
      </c>
      <c r="MD15" s="52">
        <v>0</v>
      </c>
      <c r="ME15" s="52">
        <v>0</v>
      </c>
      <c r="MF15" s="52">
        <v>0</v>
      </c>
      <c r="MG15" s="52">
        <v>0</v>
      </c>
      <c r="MH15" s="52">
        <v>0</v>
      </c>
      <c r="MI15" s="52">
        <v>0</v>
      </c>
      <c r="MJ15" s="52">
        <v>0</v>
      </c>
      <c r="MK15" s="52">
        <v>0</v>
      </c>
      <c r="ML15" s="52">
        <v>0</v>
      </c>
      <c r="MM15" s="52">
        <v>0</v>
      </c>
      <c r="MN15" s="52">
        <v>0</v>
      </c>
      <c r="MO15" s="52">
        <v>0</v>
      </c>
      <c r="MP15" s="52">
        <v>0</v>
      </c>
      <c r="MQ15" s="52">
        <v>0</v>
      </c>
      <c r="MR15" s="52">
        <v>0</v>
      </c>
      <c r="MS15" s="52">
        <v>0</v>
      </c>
      <c r="MT15" s="52">
        <v>0</v>
      </c>
      <c r="MU15" s="52">
        <v>0</v>
      </c>
      <c r="MV15" s="52">
        <v>0</v>
      </c>
      <c r="MW15" s="52">
        <v>0</v>
      </c>
      <c r="MX15" s="52">
        <v>0</v>
      </c>
      <c r="MY15" s="52">
        <v>0</v>
      </c>
      <c r="MZ15" s="52">
        <v>0</v>
      </c>
      <c r="NA15" s="52">
        <v>0</v>
      </c>
      <c r="NB15" s="52">
        <v>0</v>
      </c>
      <c r="NC15" s="52">
        <v>0</v>
      </c>
      <c r="ND15" s="52">
        <v>0</v>
      </c>
      <c r="NE15" s="52">
        <v>0</v>
      </c>
      <c r="NF15" s="52">
        <v>0</v>
      </c>
      <c r="NG15" s="52">
        <v>0</v>
      </c>
      <c r="NH15" s="52">
        <v>0</v>
      </c>
      <c r="NI15" s="52">
        <v>0</v>
      </c>
      <c r="NJ15" s="52">
        <v>0</v>
      </c>
      <c r="NK15" s="52">
        <v>0</v>
      </c>
      <c r="NL15" s="52">
        <v>0</v>
      </c>
      <c r="NM15" s="52">
        <v>0</v>
      </c>
      <c r="NN15" s="52">
        <v>0</v>
      </c>
      <c r="NO15" s="52">
        <v>0</v>
      </c>
      <c r="NP15" s="52">
        <v>0</v>
      </c>
      <c r="NQ15" s="52">
        <v>0</v>
      </c>
      <c r="NR15" s="68">
        <f t="shared" si="3"/>
        <v>73917.75</v>
      </c>
      <c r="NS15" s="68">
        <f t="shared" si="4"/>
        <v>73917.75</v>
      </c>
      <c r="NT15" s="68">
        <f t="shared" si="5"/>
        <v>40084.75</v>
      </c>
    </row>
    <row r="16" spans="1:1099" s="40" customFormat="1" ht="15" customHeight="1" outlineLevel="1" x14ac:dyDescent="0.2">
      <c r="A16" s="61"/>
      <c r="B16" s="49" t="s">
        <v>671</v>
      </c>
      <c r="C16" s="49" t="s">
        <v>62</v>
      </c>
      <c r="D16" s="49" t="s">
        <v>63</v>
      </c>
      <c r="E16" s="50" t="s">
        <v>64</v>
      </c>
      <c r="F16" s="64">
        <v>44457</v>
      </c>
      <c r="G16" s="49" t="s">
        <v>37</v>
      </c>
      <c r="H16" s="72">
        <v>0</v>
      </c>
      <c r="I16" s="65">
        <v>59500</v>
      </c>
      <c r="J16" s="114" t="str">
        <f>_xlfn.XLOOKUP(E16,'[12]Resumo Unidades'!$B:$B,'[12]Resumo Unidades'!$W:$W)</f>
        <v>Fluxo com Divergência de até 2%</v>
      </c>
      <c r="K16" s="51" t="str">
        <f>IF(L16&gt;Resumo!$E$23,"Sim","Não")</f>
        <v>Não</v>
      </c>
      <c r="L16" s="66">
        <v>48</v>
      </c>
      <c r="M16" s="67"/>
      <c r="N16" s="52">
        <v>0</v>
      </c>
      <c r="O16" s="52">
        <v>0</v>
      </c>
      <c r="P16" s="52">
        <v>0</v>
      </c>
      <c r="Q16" s="52">
        <v>0</v>
      </c>
      <c r="R16" s="52">
        <v>0</v>
      </c>
      <c r="S16" s="52">
        <v>0</v>
      </c>
      <c r="T16" s="52">
        <v>0</v>
      </c>
      <c r="U16" s="52">
        <v>0</v>
      </c>
      <c r="V16" s="52">
        <v>0</v>
      </c>
      <c r="W16" s="52">
        <v>0</v>
      </c>
      <c r="X16" s="52">
        <v>0</v>
      </c>
      <c r="Y16" s="52">
        <v>0</v>
      </c>
      <c r="Z16" s="52">
        <v>0</v>
      </c>
      <c r="AA16" s="52">
        <v>0</v>
      </c>
      <c r="AB16" s="52">
        <v>0</v>
      </c>
      <c r="AC16" s="52">
        <v>0</v>
      </c>
      <c r="AD16" s="52">
        <v>0</v>
      </c>
      <c r="AE16" s="52">
        <v>0</v>
      </c>
      <c r="AF16" s="52">
        <v>0</v>
      </c>
      <c r="AG16" s="52">
        <v>0</v>
      </c>
      <c r="AH16" s="52">
        <v>0</v>
      </c>
      <c r="AI16" s="52">
        <v>0</v>
      </c>
      <c r="AJ16" s="52">
        <v>0</v>
      </c>
      <c r="AK16" s="52">
        <v>0</v>
      </c>
      <c r="AL16" s="52">
        <v>0</v>
      </c>
      <c r="AM16" s="52">
        <v>0</v>
      </c>
      <c r="AN16" s="52">
        <v>0</v>
      </c>
      <c r="AO16" s="52">
        <v>0</v>
      </c>
      <c r="AP16" s="52">
        <v>0</v>
      </c>
      <c r="AQ16" s="52">
        <v>0</v>
      </c>
      <c r="AR16" s="52">
        <v>0</v>
      </c>
      <c r="AS16" s="52">
        <v>0</v>
      </c>
      <c r="AT16" s="52">
        <v>0</v>
      </c>
      <c r="AU16" s="52">
        <v>0</v>
      </c>
      <c r="AV16" s="52">
        <v>0</v>
      </c>
      <c r="AW16" s="52">
        <v>0</v>
      </c>
      <c r="AX16" s="52">
        <v>0</v>
      </c>
      <c r="AY16" s="52">
        <v>0</v>
      </c>
      <c r="AZ16" s="52">
        <v>0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0</v>
      </c>
      <c r="BL16" s="52">
        <v>0</v>
      </c>
      <c r="BM16" s="52">
        <v>0</v>
      </c>
      <c r="BN16" s="52">
        <v>0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52">
        <v>0</v>
      </c>
      <c r="BW16" s="52">
        <v>0</v>
      </c>
      <c r="BX16" s="52">
        <v>0</v>
      </c>
      <c r="BY16" s="52">
        <v>0</v>
      </c>
      <c r="BZ16" s="52">
        <v>0</v>
      </c>
      <c r="CA16" s="52">
        <v>0</v>
      </c>
      <c r="CB16" s="52">
        <v>690.49000000000012</v>
      </c>
      <c r="CC16" s="52">
        <v>684.20000000000016</v>
      </c>
      <c r="CD16" s="52">
        <v>609.49</v>
      </c>
      <c r="CE16" s="52">
        <v>609.49</v>
      </c>
      <c r="CF16" s="52">
        <v>609.49</v>
      </c>
      <c r="CG16" s="52">
        <v>609.49</v>
      </c>
      <c r="CH16" s="52">
        <v>609.49</v>
      </c>
      <c r="CI16" s="52">
        <v>609.49</v>
      </c>
      <c r="CJ16" s="52">
        <v>609.49</v>
      </c>
      <c r="CK16" s="52">
        <v>609.49</v>
      </c>
      <c r="CL16" s="52">
        <v>609.49</v>
      </c>
      <c r="CM16" s="52">
        <v>609.49</v>
      </c>
      <c r="CN16" s="52">
        <v>609.49</v>
      </c>
      <c r="CO16" s="52">
        <v>609.49</v>
      </c>
      <c r="CP16" s="52">
        <v>609.49</v>
      </c>
      <c r="CQ16" s="52">
        <v>609.49</v>
      </c>
      <c r="CR16" s="52">
        <v>609.49</v>
      </c>
      <c r="CS16" s="52">
        <v>609.49</v>
      </c>
      <c r="CT16" s="52">
        <v>609.49</v>
      </c>
      <c r="CU16" s="52">
        <v>609.49</v>
      </c>
      <c r="CV16" s="52">
        <v>609.49</v>
      </c>
      <c r="CW16" s="52">
        <v>609.49</v>
      </c>
      <c r="CX16" s="52">
        <v>609.49</v>
      </c>
      <c r="CY16" s="52">
        <v>609.49</v>
      </c>
      <c r="CZ16" s="52">
        <v>609.49</v>
      </c>
      <c r="DA16" s="52">
        <v>609.49</v>
      </c>
      <c r="DB16" s="52">
        <v>609.49</v>
      </c>
      <c r="DC16" s="52">
        <v>609.49</v>
      </c>
      <c r="DD16" s="52">
        <v>609.49</v>
      </c>
      <c r="DE16" s="52">
        <v>609.49</v>
      </c>
      <c r="DF16" s="52">
        <v>609.49</v>
      </c>
      <c r="DG16" s="52">
        <v>609.49</v>
      </c>
      <c r="DH16" s="52">
        <v>609.49</v>
      </c>
      <c r="DI16" s="52">
        <v>609.49</v>
      </c>
      <c r="DJ16" s="52">
        <v>609.49</v>
      </c>
      <c r="DK16" s="52">
        <v>609.49</v>
      </c>
      <c r="DL16" s="52">
        <v>609.49</v>
      </c>
      <c r="DM16" s="52">
        <v>609.49</v>
      </c>
      <c r="DN16" s="52">
        <v>609.49</v>
      </c>
      <c r="DO16" s="52">
        <v>609.49</v>
      </c>
      <c r="DP16" s="52">
        <v>609.49</v>
      </c>
      <c r="DQ16" s="52">
        <v>609.49</v>
      </c>
      <c r="DR16" s="52">
        <v>609.49</v>
      </c>
      <c r="DS16" s="52">
        <v>609.49</v>
      </c>
      <c r="DT16" s="52">
        <v>609.49</v>
      </c>
      <c r="DU16" s="52">
        <v>609.49</v>
      </c>
      <c r="DV16" s="52">
        <v>609.49</v>
      </c>
      <c r="DW16" s="52">
        <v>609.49</v>
      </c>
      <c r="DX16" s="52">
        <v>609.49</v>
      </c>
      <c r="DY16" s="52">
        <v>609.49</v>
      </c>
      <c r="DZ16" s="52">
        <v>609.49</v>
      </c>
      <c r="EA16" s="52">
        <v>609.49</v>
      </c>
      <c r="EB16" s="52">
        <v>609.49</v>
      </c>
      <c r="EC16" s="52">
        <v>609.49</v>
      </c>
      <c r="ED16" s="52">
        <v>609.49</v>
      </c>
      <c r="EE16" s="52">
        <v>609.49</v>
      </c>
      <c r="EF16" s="52">
        <v>609.49</v>
      </c>
      <c r="EG16" s="52">
        <v>609.49</v>
      </c>
      <c r="EH16" s="52">
        <v>609.49</v>
      </c>
      <c r="EI16" s="52">
        <v>609.49</v>
      </c>
      <c r="EJ16" s="52">
        <v>609.49</v>
      </c>
      <c r="EK16" s="52">
        <v>609.49</v>
      </c>
      <c r="EL16" s="52">
        <v>609.49</v>
      </c>
      <c r="EM16" s="52">
        <v>609.49</v>
      </c>
      <c r="EN16" s="52">
        <v>609.49</v>
      </c>
      <c r="EO16" s="52">
        <v>609.49</v>
      </c>
      <c r="EP16" s="52">
        <v>609.49</v>
      </c>
      <c r="EQ16" s="52">
        <v>609.49</v>
      </c>
      <c r="ER16" s="52">
        <v>609.49</v>
      </c>
      <c r="ES16" s="52">
        <v>609.49</v>
      </c>
      <c r="ET16" s="52">
        <v>609.49</v>
      </c>
      <c r="EU16" s="52">
        <v>609.49</v>
      </c>
      <c r="EV16" s="52">
        <v>609.49</v>
      </c>
      <c r="EW16" s="52">
        <v>609.49</v>
      </c>
      <c r="EX16" s="52">
        <v>609.49</v>
      </c>
      <c r="EY16" s="52">
        <v>609.49</v>
      </c>
      <c r="EZ16" s="52">
        <v>609.49</v>
      </c>
      <c r="FA16" s="52">
        <v>609.49</v>
      </c>
      <c r="FB16" s="52">
        <v>609.49</v>
      </c>
      <c r="FC16" s="52">
        <v>609.49</v>
      </c>
      <c r="FD16" s="52">
        <v>609.49</v>
      </c>
      <c r="FE16" s="52">
        <v>609.49</v>
      </c>
      <c r="FF16" s="52">
        <v>609.49</v>
      </c>
      <c r="FG16" s="52">
        <v>609.49</v>
      </c>
      <c r="FH16" s="52">
        <v>609.49</v>
      </c>
      <c r="FI16" s="52">
        <v>609.49</v>
      </c>
      <c r="FJ16" s="52">
        <v>609.49</v>
      </c>
      <c r="FK16" s="52">
        <v>609.49</v>
      </c>
      <c r="FL16" s="52">
        <v>609.49</v>
      </c>
      <c r="FM16" s="52">
        <v>609.49</v>
      </c>
      <c r="FN16" s="52">
        <v>609.49</v>
      </c>
      <c r="FO16" s="52">
        <v>609.49</v>
      </c>
      <c r="FP16" s="52">
        <v>609.49</v>
      </c>
      <c r="FQ16" s="52">
        <v>609.49</v>
      </c>
      <c r="FR16" s="52">
        <v>609.49</v>
      </c>
      <c r="FS16" s="52">
        <v>609.49</v>
      </c>
      <c r="FT16" s="52">
        <v>609.49</v>
      </c>
      <c r="FU16" s="52">
        <v>609.49</v>
      </c>
      <c r="FV16" s="52">
        <v>609.49</v>
      </c>
      <c r="FW16" s="52">
        <v>609.49</v>
      </c>
      <c r="FX16" s="52">
        <v>609.49</v>
      </c>
      <c r="FY16" s="52">
        <v>609.49</v>
      </c>
      <c r="FZ16" s="52">
        <v>609.49</v>
      </c>
      <c r="GA16" s="52">
        <v>609.49</v>
      </c>
      <c r="GB16" s="52">
        <v>609.49</v>
      </c>
      <c r="GC16" s="52">
        <v>609.49</v>
      </c>
      <c r="GD16" s="52">
        <v>0</v>
      </c>
      <c r="GE16" s="52">
        <v>0</v>
      </c>
      <c r="GF16" s="52">
        <v>0</v>
      </c>
      <c r="GG16" s="52">
        <v>0</v>
      </c>
      <c r="GH16" s="52">
        <v>0</v>
      </c>
      <c r="GI16" s="52">
        <v>0</v>
      </c>
      <c r="GJ16" s="52">
        <v>0</v>
      </c>
      <c r="GK16" s="52">
        <v>0</v>
      </c>
      <c r="GL16" s="52">
        <v>0</v>
      </c>
      <c r="GM16" s="52">
        <v>0</v>
      </c>
      <c r="GN16" s="52">
        <v>0</v>
      </c>
      <c r="GO16" s="52">
        <v>0</v>
      </c>
      <c r="GP16" s="52">
        <v>0</v>
      </c>
      <c r="GQ16" s="52">
        <v>0</v>
      </c>
      <c r="GR16" s="52">
        <v>0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  <c r="HE16" s="52">
        <v>0</v>
      </c>
      <c r="HF16" s="52">
        <v>0</v>
      </c>
      <c r="HG16" s="52">
        <v>0</v>
      </c>
      <c r="HH16" s="52">
        <v>0</v>
      </c>
      <c r="HI16" s="52">
        <v>0</v>
      </c>
      <c r="HJ16" s="52">
        <v>0</v>
      </c>
      <c r="HK16" s="52">
        <v>0</v>
      </c>
      <c r="HL16" s="52">
        <v>0</v>
      </c>
      <c r="HM16" s="52">
        <v>0</v>
      </c>
      <c r="HN16" s="52">
        <v>0</v>
      </c>
      <c r="HO16" s="52">
        <v>0</v>
      </c>
      <c r="HP16" s="52">
        <v>0</v>
      </c>
      <c r="HQ16" s="52">
        <v>0</v>
      </c>
      <c r="HR16" s="52">
        <v>0</v>
      </c>
      <c r="HS16" s="52">
        <v>0</v>
      </c>
      <c r="HT16" s="52">
        <v>0</v>
      </c>
      <c r="HU16" s="52">
        <v>0</v>
      </c>
      <c r="HV16" s="52">
        <v>0</v>
      </c>
      <c r="HW16" s="52">
        <v>0</v>
      </c>
      <c r="HX16" s="52">
        <v>0</v>
      </c>
      <c r="HY16" s="52">
        <v>0</v>
      </c>
      <c r="HZ16" s="52">
        <v>0</v>
      </c>
      <c r="IA16" s="52">
        <v>0</v>
      </c>
      <c r="IB16" s="52">
        <v>0</v>
      </c>
      <c r="IC16" s="52">
        <v>0</v>
      </c>
      <c r="ID16" s="52">
        <v>0</v>
      </c>
      <c r="IE16" s="52">
        <v>0</v>
      </c>
      <c r="IF16" s="52">
        <v>0</v>
      </c>
      <c r="IG16" s="52">
        <v>0</v>
      </c>
      <c r="IH16" s="52">
        <v>0</v>
      </c>
      <c r="II16" s="52">
        <v>0</v>
      </c>
      <c r="IJ16" s="52">
        <v>0</v>
      </c>
      <c r="IK16" s="52">
        <v>0</v>
      </c>
      <c r="IL16" s="52">
        <v>0</v>
      </c>
      <c r="IM16" s="52">
        <v>0</v>
      </c>
      <c r="IN16" s="52">
        <v>0</v>
      </c>
      <c r="IO16" s="52">
        <v>0</v>
      </c>
      <c r="IP16" s="52">
        <v>0</v>
      </c>
      <c r="IQ16" s="52">
        <v>0</v>
      </c>
      <c r="IR16" s="52">
        <v>0</v>
      </c>
      <c r="IS16" s="52">
        <v>0</v>
      </c>
      <c r="IT16" s="52">
        <v>0</v>
      </c>
      <c r="IU16" s="52">
        <v>0</v>
      </c>
      <c r="IV16" s="52">
        <v>0</v>
      </c>
      <c r="IW16" s="52">
        <v>0</v>
      </c>
      <c r="IX16" s="52">
        <v>0</v>
      </c>
      <c r="IY16" s="52">
        <v>0</v>
      </c>
      <c r="IZ16" s="52">
        <v>0</v>
      </c>
      <c r="JA16" s="52">
        <v>0</v>
      </c>
      <c r="JB16" s="52">
        <v>0</v>
      </c>
      <c r="JC16" s="52">
        <v>0</v>
      </c>
      <c r="JD16" s="52">
        <v>0</v>
      </c>
      <c r="JE16" s="52">
        <v>0</v>
      </c>
      <c r="JF16" s="52">
        <v>0</v>
      </c>
      <c r="JG16" s="52">
        <v>0</v>
      </c>
      <c r="JH16" s="52">
        <v>0</v>
      </c>
      <c r="JI16" s="52">
        <v>0</v>
      </c>
      <c r="JJ16" s="52">
        <v>0</v>
      </c>
      <c r="JK16" s="52">
        <v>0</v>
      </c>
      <c r="JL16" s="52">
        <v>0</v>
      </c>
      <c r="JM16" s="52">
        <v>0</v>
      </c>
      <c r="JN16" s="52">
        <v>0</v>
      </c>
      <c r="JO16" s="52">
        <v>0</v>
      </c>
      <c r="JP16" s="52">
        <v>0</v>
      </c>
      <c r="JQ16" s="52">
        <v>0</v>
      </c>
      <c r="JR16" s="52">
        <v>0</v>
      </c>
      <c r="JS16" s="52">
        <v>0</v>
      </c>
      <c r="JT16" s="52">
        <v>0</v>
      </c>
      <c r="JU16" s="52">
        <v>0</v>
      </c>
      <c r="JV16" s="52">
        <v>0</v>
      </c>
      <c r="JW16" s="52">
        <v>0</v>
      </c>
      <c r="JX16" s="52">
        <v>0</v>
      </c>
      <c r="JY16" s="52">
        <v>0</v>
      </c>
      <c r="JZ16" s="52">
        <v>0</v>
      </c>
      <c r="KA16" s="52">
        <v>0</v>
      </c>
      <c r="KB16" s="52">
        <v>0</v>
      </c>
      <c r="KC16" s="52">
        <v>0</v>
      </c>
      <c r="KD16" s="52">
        <v>0</v>
      </c>
      <c r="KE16" s="52">
        <v>0</v>
      </c>
      <c r="KF16" s="52">
        <v>0</v>
      </c>
      <c r="KG16" s="52">
        <v>0</v>
      </c>
      <c r="KH16" s="52">
        <v>0</v>
      </c>
      <c r="KI16" s="52">
        <v>0</v>
      </c>
      <c r="KJ16" s="52">
        <v>0</v>
      </c>
      <c r="KK16" s="52">
        <v>0</v>
      </c>
      <c r="KL16" s="52">
        <v>0</v>
      </c>
      <c r="KM16" s="52">
        <v>0</v>
      </c>
      <c r="KN16" s="52">
        <v>0</v>
      </c>
      <c r="KO16" s="52">
        <v>0</v>
      </c>
      <c r="KP16" s="52">
        <v>0</v>
      </c>
      <c r="KQ16" s="52">
        <v>0</v>
      </c>
      <c r="KR16" s="52">
        <v>0</v>
      </c>
      <c r="KS16" s="52">
        <v>0</v>
      </c>
      <c r="KT16" s="52">
        <v>0</v>
      </c>
      <c r="KU16" s="52">
        <v>0</v>
      </c>
      <c r="KV16" s="52">
        <v>0</v>
      </c>
      <c r="KW16" s="52">
        <v>0</v>
      </c>
      <c r="KX16" s="52">
        <v>0</v>
      </c>
      <c r="KY16" s="52">
        <v>0</v>
      </c>
      <c r="KZ16" s="52">
        <v>0</v>
      </c>
      <c r="LA16" s="52">
        <v>0</v>
      </c>
      <c r="LB16" s="52">
        <v>0</v>
      </c>
      <c r="LC16" s="52">
        <v>0</v>
      </c>
      <c r="LD16" s="52">
        <v>0</v>
      </c>
      <c r="LE16" s="52">
        <v>0</v>
      </c>
      <c r="LF16" s="52">
        <v>0</v>
      </c>
      <c r="LG16" s="52">
        <v>0</v>
      </c>
      <c r="LH16" s="52">
        <v>0</v>
      </c>
      <c r="LI16" s="52">
        <v>0</v>
      </c>
      <c r="LJ16" s="52">
        <v>0</v>
      </c>
      <c r="LK16" s="52">
        <v>0</v>
      </c>
      <c r="LL16" s="52">
        <v>0</v>
      </c>
      <c r="LM16" s="52">
        <v>0</v>
      </c>
      <c r="LN16" s="52">
        <v>0</v>
      </c>
      <c r="LO16" s="52">
        <v>0</v>
      </c>
      <c r="LP16" s="52">
        <v>0</v>
      </c>
      <c r="LQ16" s="52">
        <v>0</v>
      </c>
      <c r="LR16" s="52">
        <v>0</v>
      </c>
      <c r="LS16" s="52">
        <v>0</v>
      </c>
      <c r="LT16" s="52">
        <v>0</v>
      </c>
      <c r="LU16" s="52">
        <v>0</v>
      </c>
      <c r="LV16" s="52">
        <v>0</v>
      </c>
      <c r="LW16" s="52">
        <v>0</v>
      </c>
      <c r="LX16" s="52">
        <v>0</v>
      </c>
      <c r="LY16" s="52">
        <v>0</v>
      </c>
      <c r="LZ16" s="52">
        <v>0</v>
      </c>
      <c r="MA16" s="52">
        <v>0</v>
      </c>
      <c r="MB16" s="52">
        <v>0</v>
      </c>
      <c r="MC16" s="52">
        <v>0</v>
      </c>
      <c r="MD16" s="52">
        <v>0</v>
      </c>
      <c r="ME16" s="52">
        <v>0</v>
      </c>
      <c r="MF16" s="52">
        <v>0</v>
      </c>
      <c r="MG16" s="52">
        <v>0</v>
      </c>
      <c r="MH16" s="52">
        <v>0</v>
      </c>
      <c r="MI16" s="52">
        <v>0</v>
      </c>
      <c r="MJ16" s="52">
        <v>0</v>
      </c>
      <c r="MK16" s="52">
        <v>0</v>
      </c>
      <c r="ML16" s="52">
        <v>0</v>
      </c>
      <c r="MM16" s="52">
        <v>0</v>
      </c>
      <c r="MN16" s="52">
        <v>0</v>
      </c>
      <c r="MO16" s="52">
        <v>0</v>
      </c>
      <c r="MP16" s="52">
        <v>0</v>
      </c>
      <c r="MQ16" s="52">
        <v>0</v>
      </c>
      <c r="MR16" s="52">
        <v>0</v>
      </c>
      <c r="MS16" s="52">
        <v>0</v>
      </c>
      <c r="MT16" s="52">
        <v>0</v>
      </c>
      <c r="MU16" s="52">
        <v>0</v>
      </c>
      <c r="MV16" s="52">
        <v>0</v>
      </c>
      <c r="MW16" s="52">
        <v>0</v>
      </c>
      <c r="MX16" s="52">
        <v>0</v>
      </c>
      <c r="MY16" s="52">
        <v>0</v>
      </c>
      <c r="MZ16" s="52">
        <v>0</v>
      </c>
      <c r="NA16" s="52">
        <v>0</v>
      </c>
      <c r="NB16" s="52">
        <v>0</v>
      </c>
      <c r="NC16" s="52">
        <v>0</v>
      </c>
      <c r="ND16" s="52">
        <v>0</v>
      </c>
      <c r="NE16" s="52">
        <v>0</v>
      </c>
      <c r="NF16" s="52">
        <v>0</v>
      </c>
      <c r="NG16" s="52">
        <v>0</v>
      </c>
      <c r="NH16" s="52">
        <v>0</v>
      </c>
      <c r="NI16" s="52">
        <v>0</v>
      </c>
      <c r="NJ16" s="52">
        <v>0</v>
      </c>
      <c r="NK16" s="52">
        <v>0</v>
      </c>
      <c r="NL16" s="52">
        <v>0</v>
      </c>
      <c r="NM16" s="52">
        <v>0</v>
      </c>
      <c r="NN16" s="52">
        <v>0</v>
      </c>
      <c r="NO16" s="52">
        <v>0</v>
      </c>
      <c r="NP16" s="52">
        <v>0</v>
      </c>
      <c r="NQ16" s="52">
        <v>0</v>
      </c>
      <c r="NR16" s="68">
        <f t="shared" si="3"/>
        <v>64761.649999999929</v>
      </c>
      <c r="NS16" s="68">
        <f t="shared" si="4"/>
        <v>64761.649999999929</v>
      </c>
      <c r="NT16" s="68">
        <f t="shared" si="5"/>
        <v>64761.649999999929</v>
      </c>
    </row>
    <row r="17" spans="1:384" s="40" customFormat="1" ht="15" customHeight="1" outlineLevel="1" x14ac:dyDescent="0.2">
      <c r="A17" s="61"/>
      <c r="B17" s="49" t="s">
        <v>671</v>
      </c>
      <c r="C17" s="49" t="s">
        <v>65</v>
      </c>
      <c r="D17" s="49" t="s">
        <v>66</v>
      </c>
      <c r="E17" s="50" t="s">
        <v>67</v>
      </c>
      <c r="F17" s="64">
        <v>44483</v>
      </c>
      <c r="G17" s="49" t="s">
        <v>37</v>
      </c>
      <c r="H17" s="72">
        <v>8.0850000000000005E-2</v>
      </c>
      <c r="I17" s="65">
        <v>74000</v>
      </c>
      <c r="J17" s="114" t="str">
        <f>_xlfn.XLOOKUP(E17,'[12]Resumo Unidades'!$B:$B,'[12]Resumo Unidades'!$W:$W)</f>
        <v>Fluxo com Divergência de 2% a 5%</v>
      </c>
      <c r="K17" s="51" t="str">
        <f>IF(L17&gt;Resumo!$E$23,"Sim","Não")</f>
        <v>Não</v>
      </c>
      <c r="L17" s="66">
        <v>0</v>
      </c>
      <c r="M17" s="67"/>
      <c r="N17" s="52">
        <v>0</v>
      </c>
      <c r="O17" s="52">
        <v>0</v>
      </c>
      <c r="P17" s="52">
        <v>0</v>
      </c>
      <c r="Q17" s="52">
        <v>0</v>
      </c>
      <c r="R17" s="52">
        <v>0</v>
      </c>
      <c r="S17" s="52">
        <v>0</v>
      </c>
      <c r="T17" s="52">
        <v>0</v>
      </c>
      <c r="U17" s="52">
        <v>0</v>
      </c>
      <c r="V17" s="52">
        <v>0</v>
      </c>
      <c r="W17" s="52">
        <v>0</v>
      </c>
      <c r="X17" s="52">
        <v>0</v>
      </c>
      <c r="Y17" s="52">
        <v>0</v>
      </c>
      <c r="Z17" s="52">
        <v>0</v>
      </c>
      <c r="AA17" s="52">
        <v>0</v>
      </c>
      <c r="AB17" s="52">
        <v>0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0</v>
      </c>
      <c r="AI17" s="52">
        <v>0</v>
      </c>
      <c r="AJ17" s="52">
        <v>0</v>
      </c>
      <c r="AK17" s="52">
        <v>0</v>
      </c>
      <c r="AL17" s="52">
        <v>0</v>
      </c>
      <c r="AM17" s="52">
        <v>0</v>
      </c>
      <c r="AN17" s="52">
        <v>0</v>
      </c>
      <c r="AO17" s="52">
        <v>0</v>
      </c>
      <c r="AP17" s="52">
        <v>0</v>
      </c>
      <c r="AQ17" s="52">
        <v>0</v>
      </c>
      <c r="AR17" s="52">
        <v>0</v>
      </c>
      <c r="AS17" s="52">
        <v>0</v>
      </c>
      <c r="AT17" s="52">
        <v>0</v>
      </c>
      <c r="AU17" s="52">
        <v>0</v>
      </c>
      <c r="AV17" s="52">
        <v>0</v>
      </c>
      <c r="AW17" s="52">
        <v>0</v>
      </c>
      <c r="AX17" s="52">
        <v>0</v>
      </c>
      <c r="AY17" s="52">
        <v>0</v>
      </c>
      <c r="AZ17" s="52">
        <v>0</v>
      </c>
      <c r="BA17" s="52">
        <v>0</v>
      </c>
      <c r="BB17" s="52">
        <v>0</v>
      </c>
      <c r="BC17" s="52">
        <v>0</v>
      </c>
      <c r="BD17" s="52">
        <v>0</v>
      </c>
      <c r="BE17" s="52">
        <v>0</v>
      </c>
      <c r="BF17" s="52">
        <v>0</v>
      </c>
      <c r="BG17" s="52">
        <v>0</v>
      </c>
      <c r="BH17" s="52">
        <v>0</v>
      </c>
      <c r="BI17" s="52">
        <v>0</v>
      </c>
      <c r="BJ17" s="52">
        <v>0</v>
      </c>
      <c r="BK17" s="52">
        <v>0</v>
      </c>
      <c r="BL17" s="52">
        <v>0</v>
      </c>
      <c r="BM17" s="52">
        <v>0</v>
      </c>
      <c r="BN17" s="52">
        <v>0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506.19</v>
      </c>
      <c r="CE17" s="52">
        <v>506.19</v>
      </c>
      <c r="CF17" s="52">
        <v>506.19</v>
      </c>
      <c r="CG17" s="52">
        <v>506.19</v>
      </c>
      <c r="CH17" s="52">
        <v>506.19</v>
      </c>
      <c r="CI17" s="52">
        <v>506.19</v>
      </c>
      <c r="CJ17" s="52">
        <v>506.19</v>
      </c>
      <c r="CK17" s="52">
        <v>506.19</v>
      </c>
      <c r="CL17" s="52">
        <v>506.19</v>
      </c>
      <c r="CM17" s="52">
        <v>506.19</v>
      </c>
      <c r="CN17" s="52">
        <v>506.19</v>
      </c>
      <c r="CO17" s="52">
        <v>506.19</v>
      </c>
      <c r="CP17" s="52">
        <v>506.19</v>
      </c>
      <c r="CQ17" s="52">
        <v>506.19</v>
      </c>
      <c r="CR17" s="52">
        <v>506.19</v>
      </c>
      <c r="CS17" s="52">
        <v>506.19</v>
      </c>
      <c r="CT17" s="52">
        <v>506.19</v>
      </c>
      <c r="CU17" s="52">
        <v>506.19</v>
      </c>
      <c r="CV17" s="52">
        <v>506.19</v>
      </c>
      <c r="CW17" s="52">
        <v>506.19</v>
      </c>
      <c r="CX17" s="52">
        <v>506.19</v>
      </c>
      <c r="CY17" s="52">
        <v>506.19</v>
      </c>
      <c r="CZ17" s="52">
        <v>506.19</v>
      </c>
      <c r="DA17" s="52">
        <v>506.19</v>
      </c>
      <c r="DB17" s="52">
        <v>506.19</v>
      </c>
      <c r="DC17" s="52">
        <v>506.19</v>
      </c>
      <c r="DD17" s="52">
        <v>506.19</v>
      </c>
      <c r="DE17" s="52">
        <v>506.19</v>
      </c>
      <c r="DF17" s="52">
        <v>506.19</v>
      </c>
      <c r="DG17" s="52">
        <v>506.19</v>
      </c>
      <c r="DH17" s="52">
        <v>506.19</v>
      </c>
      <c r="DI17" s="52">
        <v>506.19</v>
      </c>
      <c r="DJ17" s="52">
        <v>506.19</v>
      </c>
      <c r="DK17" s="52">
        <v>506.19</v>
      </c>
      <c r="DL17" s="52">
        <v>506.19</v>
      </c>
      <c r="DM17" s="52">
        <v>506.19</v>
      </c>
      <c r="DN17" s="52">
        <v>506.19</v>
      </c>
      <c r="DO17" s="52">
        <v>506.19</v>
      </c>
      <c r="DP17" s="52">
        <v>506.19</v>
      </c>
      <c r="DQ17" s="52">
        <v>506.19</v>
      </c>
      <c r="DR17" s="52">
        <v>506.19</v>
      </c>
      <c r="DS17" s="52">
        <v>506.19</v>
      </c>
      <c r="DT17" s="52">
        <v>506.19</v>
      </c>
      <c r="DU17" s="52">
        <v>506.19</v>
      </c>
      <c r="DV17" s="52">
        <v>506.19</v>
      </c>
      <c r="DW17" s="52">
        <v>506.19</v>
      </c>
      <c r="DX17" s="52">
        <v>506.19</v>
      </c>
      <c r="DY17" s="52">
        <v>506.19</v>
      </c>
      <c r="DZ17" s="52">
        <v>506.19</v>
      </c>
      <c r="EA17" s="52">
        <v>506.19</v>
      </c>
      <c r="EB17" s="52">
        <v>506.19</v>
      </c>
      <c r="EC17" s="52">
        <v>506.19</v>
      </c>
      <c r="ED17" s="52">
        <v>506.19</v>
      </c>
      <c r="EE17" s="52">
        <v>506.19</v>
      </c>
      <c r="EF17" s="52">
        <v>506.19</v>
      </c>
      <c r="EG17" s="52">
        <v>506.19</v>
      </c>
      <c r="EH17" s="52">
        <v>506.19</v>
      </c>
      <c r="EI17" s="52">
        <v>506.19</v>
      </c>
      <c r="EJ17" s="52">
        <v>506.19</v>
      </c>
      <c r="EK17" s="52">
        <v>506.19</v>
      </c>
      <c r="EL17" s="52">
        <v>506.19</v>
      </c>
      <c r="EM17" s="52">
        <v>506.19</v>
      </c>
      <c r="EN17" s="52">
        <v>506.19</v>
      </c>
      <c r="EO17" s="52">
        <v>506.19</v>
      </c>
      <c r="EP17" s="52">
        <v>506.19</v>
      </c>
      <c r="EQ17" s="52">
        <v>506.19</v>
      </c>
      <c r="ER17" s="52">
        <v>506.19</v>
      </c>
      <c r="ES17" s="52">
        <v>506.19</v>
      </c>
      <c r="ET17" s="52">
        <v>506.19</v>
      </c>
      <c r="EU17" s="52">
        <v>506.19</v>
      </c>
      <c r="EV17" s="52">
        <v>506.19</v>
      </c>
      <c r="EW17" s="52">
        <v>506.19</v>
      </c>
      <c r="EX17" s="52">
        <v>506.19</v>
      </c>
      <c r="EY17" s="52">
        <v>506.19</v>
      </c>
      <c r="EZ17" s="52">
        <v>506.19</v>
      </c>
      <c r="FA17" s="52">
        <v>506.19</v>
      </c>
      <c r="FB17" s="52">
        <v>506.19</v>
      </c>
      <c r="FC17" s="52">
        <v>506.19</v>
      </c>
      <c r="FD17" s="52">
        <v>506.19</v>
      </c>
      <c r="FE17" s="52">
        <v>506.19</v>
      </c>
      <c r="FF17" s="52">
        <v>506.19</v>
      </c>
      <c r="FG17" s="52">
        <v>506.19</v>
      </c>
      <c r="FH17" s="52">
        <v>506.19</v>
      </c>
      <c r="FI17" s="52">
        <v>506.19</v>
      </c>
      <c r="FJ17" s="52">
        <v>506.19</v>
      </c>
      <c r="FK17" s="52">
        <v>506.19</v>
      </c>
      <c r="FL17" s="52">
        <v>506.19</v>
      </c>
      <c r="FM17" s="52">
        <v>506.19</v>
      </c>
      <c r="FN17" s="52">
        <v>506.19</v>
      </c>
      <c r="FO17" s="52">
        <v>506.19</v>
      </c>
      <c r="FP17" s="52">
        <v>506.19</v>
      </c>
      <c r="FQ17" s="52">
        <v>506.19</v>
      </c>
      <c r="FR17" s="52">
        <v>506.19</v>
      </c>
      <c r="FS17" s="52">
        <v>506.19</v>
      </c>
      <c r="FT17" s="52">
        <v>506.19</v>
      </c>
      <c r="FU17" s="52">
        <v>506.19</v>
      </c>
      <c r="FV17" s="52">
        <v>506.19</v>
      </c>
      <c r="FW17" s="52">
        <v>506.19</v>
      </c>
      <c r="FX17" s="52">
        <v>506.19</v>
      </c>
      <c r="FY17" s="52">
        <v>506.19</v>
      </c>
      <c r="FZ17" s="52">
        <v>506.19</v>
      </c>
      <c r="GA17" s="52">
        <v>506.19</v>
      </c>
      <c r="GB17" s="52">
        <v>506.19</v>
      </c>
      <c r="GC17" s="52">
        <v>506.19</v>
      </c>
      <c r="GD17" s="52">
        <v>506.19</v>
      </c>
      <c r="GE17" s="52">
        <v>490.59</v>
      </c>
      <c r="GF17" s="52">
        <v>490.59</v>
      </c>
      <c r="GG17" s="52">
        <v>490.59</v>
      </c>
      <c r="GH17" s="52">
        <v>490.59</v>
      </c>
      <c r="GI17" s="52">
        <v>490.59</v>
      </c>
      <c r="GJ17" s="52">
        <v>490.59</v>
      </c>
      <c r="GK17" s="52">
        <v>490.59</v>
      </c>
      <c r="GL17" s="52">
        <v>490.59</v>
      </c>
      <c r="GM17" s="52">
        <v>490.59</v>
      </c>
      <c r="GN17" s="52">
        <v>490.59</v>
      </c>
      <c r="GO17" s="52">
        <v>490.59</v>
      </c>
      <c r="GP17" s="52">
        <v>490.59</v>
      </c>
      <c r="GQ17" s="52">
        <v>490.59</v>
      </c>
      <c r="GR17" s="52">
        <v>490.59</v>
      </c>
      <c r="GS17" s="52">
        <v>490.59</v>
      </c>
      <c r="GT17" s="52">
        <v>490.59</v>
      </c>
      <c r="GU17" s="52">
        <v>490.59</v>
      </c>
      <c r="GV17" s="52">
        <v>490.59</v>
      </c>
      <c r="GW17" s="52">
        <v>490.59</v>
      </c>
      <c r="GX17" s="52">
        <v>490.59</v>
      </c>
      <c r="GY17" s="52">
        <v>490.59</v>
      </c>
      <c r="GZ17" s="52">
        <v>490.59</v>
      </c>
      <c r="HA17" s="52">
        <v>490.59</v>
      </c>
      <c r="HB17" s="52">
        <v>0</v>
      </c>
      <c r="HC17" s="52">
        <v>0</v>
      </c>
      <c r="HD17" s="52">
        <v>0</v>
      </c>
      <c r="HE17" s="52">
        <v>0</v>
      </c>
      <c r="HF17" s="52">
        <v>0</v>
      </c>
      <c r="HG17" s="52">
        <v>0</v>
      </c>
      <c r="HH17" s="52">
        <v>0</v>
      </c>
      <c r="HI17" s="52">
        <v>0</v>
      </c>
      <c r="HJ17" s="52">
        <v>0</v>
      </c>
      <c r="HK17" s="52">
        <v>0</v>
      </c>
      <c r="HL17" s="52">
        <v>0</v>
      </c>
      <c r="HM17" s="52">
        <v>0</v>
      </c>
      <c r="HN17" s="52">
        <v>0</v>
      </c>
      <c r="HO17" s="52">
        <v>0</v>
      </c>
      <c r="HP17" s="52">
        <v>0</v>
      </c>
      <c r="HQ17" s="52">
        <v>0</v>
      </c>
      <c r="HR17" s="52">
        <v>0</v>
      </c>
      <c r="HS17" s="52">
        <v>0</v>
      </c>
      <c r="HT17" s="52">
        <v>0</v>
      </c>
      <c r="HU17" s="52">
        <v>0</v>
      </c>
      <c r="HV17" s="52">
        <v>0</v>
      </c>
      <c r="HW17" s="52">
        <v>0</v>
      </c>
      <c r="HX17" s="52">
        <v>0</v>
      </c>
      <c r="HY17" s="52">
        <v>0</v>
      </c>
      <c r="HZ17" s="52">
        <v>0</v>
      </c>
      <c r="IA17" s="52">
        <v>0</v>
      </c>
      <c r="IB17" s="52">
        <v>0</v>
      </c>
      <c r="IC17" s="52">
        <v>0</v>
      </c>
      <c r="ID17" s="52">
        <v>0</v>
      </c>
      <c r="IE17" s="52">
        <v>0</v>
      </c>
      <c r="IF17" s="52">
        <v>0</v>
      </c>
      <c r="IG17" s="52">
        <v>0</v>
      </c>
      <c r="IH17" s="52">
        <v>0</v>
      </c>
      <c r="II17" s="52">
        <v>0</v>
      </c>
      <c r="IJ17" s="52">
        <v>0</v>
      </c>
      <c r="IK17" s="52">
        <v>0</v>
      </c>
      <c r="IL17" s="52">
        <v>0</v>
      </c>
      <c r="IM17" s="52">
        <v>0</v>
      </c>
      <c r="IN17" s="52">
        <v>0</v>
      </c>
      <c r="IO17" s="52">
        <v>0</v>
      </c>
      <c r="IP17" s="52">
        <v>0</v>
      </c>
      <c r="IQ17" s="52">
        <v>0</v>
      </c>
      <c r="IR17" s="52">
        <v>0</v>
      </c>
      <c r="IS17" s="52">
        <v>0</v>
      </c>
      <c r="IT17" s="52">
        <v>0</v>
      </c>
      <c r="IU17" s="52">
        <v>0</v>
      </c>
      <c r="IV17" s="52">
        <v>0</v>
      </c>
      <c r="IW17" s="52">
        <v>0</v>
      </c>
      <c r="IX17" s="52">
        <v>0</v>
      </c>
      <c r="IY17" s="52">
        <v>0</v>
      </c>
      <c r="IZ17" s="52">
        <v>0</v>
      </c>
      <c r="JA17" s="52">
        <v>0</v>
      </c>
      <c r="JB17" s="52">
        <v>0</v>
      </c>
      <c r="JC17" s="52">
        <v>0</v>
      </c>
      <c r="JD17" s="52">
        <v>0</v>
      </c>
      <c r="JE17" s="52">
        <v>0</v>
      </c>
      <c r="JF17" s="52">
        <v>0</v>
      </c>
      <c r="JG17" s="52">
        <v>0</v>
      </c>
      <c r="JH17" s="52">
        <v>0</v>
      </c>
      <c r="JI17" s="52">
        <v>0</v>
      </c>
      <c r="JJ17" s="52">
        <v>0</v>
      </c>
      <c r="JK17" s="52">
        <v>0</v>
      </c>
      <c r="JL17" s="52">
        <v>0</v>
      </c>
      <c r="JM17" s="52">
        <v>0</v>
      </c>
      <c r="JN17" s="52">
        <v>0</v>
      </c>
      <c r="JO17" s="52">
        <v>0</v>
      </c>
      <c r="JP17" s="52">
        <v>0</v>
      </c>
      <c r="JQ17" s="52">
        <v>0</v>
      </c>
      <c r="JR17" s="52">
        <v>0</v>
      </c>
      <c r="JS17" s="52">
        <v>0</v>
      </c>
      <c r="JT17" s="52">
        <v>0</v>
      </c>
      <c r="JU17" s="52">
        <v>0</v>
      </c>
      <c r="JV17" s="52">
        <v>0</v>
      </c>
      <c r="JW17" s="52">
        <v>0</v>
      </c>
      <c r="JX17" s="52">
        <v>0</v>
      </c>
      <c r="JY17" s="52">
        <v>0</v>
      </c>
      <c r="JZ17" s="52">
        <v>0</v>
      </c>
      <c r="KA17" s="52">
        <v>0</v>
      </c>
      <c r="KB17" s="52">
        <v>0</v>
      </c>
      <c r="KC17" s="52">
        <v>0</v>
      </c>
      <c r="KD17" s="52">
        <v>0</v>
      </c>
      <c r="KE17" s="52">
        <v>0</v>
      </c>
      <c r="KF17" s="52">
        <v>0</v>
      </c>
      <c r="KG17" s="52">
        <v>0</v>
      </c>
      <c r="KH17" s="52">
        <v>0</v>
      </c>
      <c r="KI17" s="52">
        <v>0</v>
      </c>
      <c r="KJ17" s="52">
        <v>0</v>
      </c>
      <c r="KK17" s="52">
        <v>0</v>
      </c>
      <c r="KL17" s="52">
        <v>0</v>
      </c>
      <c r="KM17" s="52">
        <v>0</v>
      </c>
      <c r="KN17" s="52">
        <v>0</v>
      </c>
      <c r="KO17" s="52">
        <v>0</v>
      </c>
      <c r="KP17" s="52">
        <v>0</v>
      </c>
      <c r="KQ17" s="52">
        <v>0</v>
      </c>
      <c r="KR17" s="52">
        <v>0</v>
      </c>
      <c r="KS17" s="52">
        <v>0</v>
      </c>
      <c r="KT17" s="52">
        <v>0</v>
      </c>
      <c r="KU17" s="52">
        <v>0</v>
      </c>
      <c r="KV17" s="52">
        <v>0</v>
      </c>
      <c r="KW17" s="52">
        <v>0</v>
      </c>
      <c r="KX17" s="52">
        <v>0</v>
      </c>
      <c r="KY17" s="52">
        <v>0</v>
      </c>
      <c r="KZ17" s="52">
        <v>0</v>
      </c>
      <c r="LA17" s="52">
        <v>0</v>
      </c>
      <c r="LB17" s="52">
        <v>0</v>
      </c>
      <c r="LC17" s="52">
        <v>0</v>
      </c>
      <c r="LD17" s="52">
        <v>0</v>
      </c>
      <c r="LE17" s="52">
        <v>0</v>
      </c>
      <c r="LF17" s="52">
        <v>0</v>
      </c>
      <c r="LG17" s="52">
        <v>0</v>
      </c>
      <c r="LH17" s="52">
        <v>0</v>
      </c>
      <c r="LI17" s="52">
        <v>0</v>
      </c>
      <c r="LJ17" s="52">
        <v>0</v>
      </c>
      <c r="LK17" s="52">
        <v>0</v>
      </c>
      <c r="LL17" s="52">
        <v>0</v>
      </c>
      <c r="LM17" s="52">
        <v>0</v>
      </c>
      <c r="LN17" s="52">
        <v>0</v>
      </c>
      <c r="LO17" s="52">
        <v>0</v>
      </c>
      <c r="LP17" s="52">
        <v>0</v>
      </c>
      <c r="LQ17" s="52">
        <v>0</v>
      </c>
      <c r="LR17" s="52">
        <v>0</v>
      </c>
      <c r="LS17" s="52">
        <v>0</v>
      </c>
      <c r="LT17" s="52">
        <v>0</v>
      </c>
      <c r="LU17" s="52">
        <v>0</v>
      </c>
      <c r="LV17" s="52">
        <v>0</v>
      </c>
      <c r="LW17" s="52">
        <v>0</v>
      </c>
      <c r="LX17" s="52">
        <v>0</v>
      </c>
      <c r="LY17" s="52">
        <v>0</v>
      </c>
      <c r="LZ17" s="52">
        <v>0</v>
      </c>
      <c r="MA17" s="52">
        <v>0</v>
      </c>
      <c r="MB17" s="52">
        <v>0</v>
      </c>
      <c r="MC17" s="52">
        <v>0</v>
      </c>
      <c r="MD17" s="52">
        <v>0</v>
      </c>
      <c r="ME17" s="52">
        <v>0</v>
      </c>
      <c r="MF17" s="52">
        <v>0</v>
      </c>
      <c r="MG17" s="52">
        <v>0</v>
      </c>
      <c r="MH17" s="52">
        <v>0</v>
      </c>
      <c r="MI17" s="52">
        <v>0</v>
      </c>
      <c r="MJ17" s="52">
        <v>0</v>
      </c>
      <c r="MK17" s="52">
        <v>0</v>
      </c>
      <c r="ML17" s="52">
        <v>0</v>
      </c>
      <c r="MM17" s="52">
        <v>0</v>
      </c>
      <c r="MN17" s="52">
        <v>0</v>
      </c>
      <c r="MO17" s="52">
        <v>0</v>
      </c>
      <c r="MP17" s="52">
        <v>0</v>
      </c>
      <c r="MQ17" s="52">
        <v>0</v>
      </c>
      <c r="MR17" s="52">
        <v>0</v>
      </c>
      <c r="MS17" s="52">
        <v>0</v>
      </c>
      <c r="MT17" s="52">
        <v>0</v>
      </c>
      <c r="MU17" s="52">
        <v>0</v>
      </c>
      <c r="MV17" s="52">
        <v>0</v>
      </c>
      <c r="MW17" s="52">
        <v>0</v>
      </c>
      <c r="MX17" s="52">
        <v>0</v>
      </c>
      <c r="MY17" s="52">
        <v>0</v>
      </c>
      <c r="MZ17" s="52">
        <v>0</v>
      </c>
      <c r="NA17" s="52">
        <v>0</v>
      </c>
      <c r="NB17" s="52">
        <v>0</v>
      </c>
      <c r="NC17" s="52">
        <v>0</v>
      </c>
      <c r="ND17" s="52">
        <v>0</v>
      </c>
      <c r="NE17" s="52">
        <v>0</v>
      </c>
      <c r="NF17" s="52">
        <v>0</v>
      </c>
      <c r="NG17" s="52">
        <v>0</v>
      </c>
      <c r="NH17" s="52">
        <v>0</v>
      </c>
      <c r="NI17" s="52">
        <v>0</v>
      </c>
      <c r="NJ17" s="52">
        <v>0</v>
      </c>
      <c r="NK17" s="52">
        <v>0</v>
      </c>
      <c r="NL17" s="52">
        <v>0</v>
      </c>
      <c r="NM17" s="52">
        <v>0</v>
      </c>
      <c r="NN17" s="52">
        <v>0</v>
      </c>
      <c r="NO17" s="52">
        <v>0</v>
      </c>
      <c r="NP17" s="52">
        <v>0</v>
      </c>
      <c r="NQ17" s="52">
        <v>0</v>
      </c>
      <c r="NR17" s="68">
        <f t="shared" si="3"/>
        <v>64433.519999999975</v>
      </c>
      <c r="NS17" s="68">
        <f t="shared" si="4"/>
        <v>64433.519999999975</v>
      </c>
      <c r="NT17" s="68">
        <f t="shared" si="5"/>
        <v>55112.310000000041</v>
      </c>
    </row>
    <row r="18" spans="1:384" s="40" customFormat="1" ht="15" customHeight="1" outlineLevel="1" x14ac:dyDescent="0.2">
      <c r="A18" s="61"/>
      <c r="B18" s="49" t="s">
        <v>671</v>
      </c>
      <c r="C18" s="49" t="s">
        <v>69</v>
      </c>
      <c r="D18" s="49" t="s">
        <v>70</v>
      </c>
      <c r="E18" s="50" t="s">
        <v>71</v>
      </c>
      <c r="F18" s="64">
        <v>45273</v>
      </c>
      <c r="G18" s="49" t="s">
        <v>68</v>
      </c>
      <c r="H18" s="72">
        <v>0.12682499999999999</v>
      </c>
      <c r="I18" s="65">
        <v>64230.02</v>
      </c>
      <c r="J18" s="114" t="str">
        <f>_xlfn.XLOOKUP(E18,'[12]Resumo Unidades'!$B:$B,'[12]Resumo Unidades'!$W:$W)</f>
        <v>Fluxo ok</v>
      </c>
      <c r="K18" s="51" t="str">
        <f>IF(L18&gt;Resumo!$E$23,"Sim","Não")</f>
        <v>Não</v>
      </c>
      <c r="L18" s="66">
        <v>48</v>
      </c>
      <c r="M18" s="67"/>
      <c r="N18" s="52">
        <v>0</v>
      </c>
      <c r="O18" s="52">
        <v>0</v>
      </c>
      <c r="P18" s="52">
        <v>0</v>
      </c>
      <c r="Q18" s="52">
        <v>0</v>
      </c>
      <c r="R18" s="52">
        <v>0</v>
      </c>
      <c r="S18" s="52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2">
        <v>0</v>
      </c>
      <c r="BF18" s="52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526.14</v>
      </c>
      <c r="CC18" s="52">
        <v>521.25</v>
      </c>
      <c r="CD18" s="52">
        <v>507.93</v>
      </c>
      <c r="CE18" s="52">
        <v>475.83</v>
      </c>
      <c r="CF18" s="52">
        <v>475.83</v>
      </c>
      <c r="CG18" s="52">
        <v>475.83</v>
      </c>
      <c r="CH18" s="52">
        <v>475.83</v>
      </c>
      <c r="CI18" s="52">
        <v>475.83</v>
      </c>
      <c r="CJ18" s="52">
        <v>475.83</v>
      </c>
      <c r="CK18" s="52">
        <v>475.83</v>
      </c>
      <c r="CL18" s="52">
        <v>475.83</v>
      </c>
      <c r="CM18" s="52">
        <v>475.83</v>
      </c>
      <c r="CN18" s="52">
        <v>475.83</v>
      </c>
      <c r="CO18" s="52">
        <v>475.83</v>
      </c>
      <c r="CP18" s="52">
        <v>475.83</v>
      </c>
      <c r="CQ18" s="52">
        <v>475.83</v>
      </c>
      <c r="CR18" s="52">
        <v>475.83</v>
      </c>
      <c r="CS18" s="52">
        <v>475.83</v>
      </c>
      <c r="CT18" s="52">
        <v>475.83</v>
      </c>
      <c r="CU18" s="52">
        <v>475.83</v>
      </c>
      <c r="CV18" s="52">
        <v>475.83</v>
      </c>
      <c r="CW18" s="52">
        <v>475.83</v>
      </c>
      <c r="CX18" s="52">
        <v>475.83</v>
      </c>
      <c r="CY18" s="52">
        <v>475.83</v>
      </c>
      <c r="CZ18" s="52">
        <v>475.83</v>
      </c>
      <c r="DA18" s="52">
        <v>475.83</v>
      </c>
      <c r="DB18" s="52">
        <v>475.83</v>
      </c>
      <c r="DC18" s="52">
        <v>475.83</v>
      </c>
      <c r="DD18" s="52">
        <v>475.83</v>
      </c>
      <c r="DE18" s="52">
        <v>475.83</v>
      </c>
      <c r="DF18" s="52">
        <v>475.83</v>
      </c>
      <c r="DG18" s="52">
        <v>475.83</v>
      </c>
      <c r="DH18" s="52">
        <v>475.83</v>
      </c>
      <c r="DI18" s="52">
        <v>475.83</v>
      </c>
      <c r="DJ18" s="52">
        <v>475.83</v>
      </c>
      <c r="DK18" s="52">
        <v>475.83</v>
      </c>
      <c r="DL18" s="52">
        <v>475.83</v>
      </c>
      <c r="DM18" s="52">
        <v>475.83</v>
      </c>
      <c r="DN18" s="52">
        <v>475.83</v>
      </c>
      <c r="DO18" s="52">
        <v>475.83</v>
      </c>
      <c r="DP18" s="52">
        <v>475.83</v>
      </c>
      <c r="DQ18" s="52">
        <v>475.83</v>
      </c>
      <c r="DR18" s="52">
        <v>475.83</v>
      </c>
      <c r="DS18" s="52">
        <v>475.83</v>
      </c>
      <c r="DT18" s="52">
        <v>475.83</v>
      </c>
      <c r="DU18" s="52">
        <v>475.83</v>
      </c>
      <c r="DV18" s="52">
        <v>475.83</v>
      </c>
      <c r="DW18" s="52">
        <v>475.83</v>
      </c>
      <c r="DX18" s="52">
        <v>475.83</v>
      </c>
      <c r="DY18" s="52">
        <v>475.83</v>
      </c>
      <c r="DZ18" s="52">
        <v>475.83</v>
      </c>
      <c r="EA18" s="52">
        <v>475.83</v>
      </c>
      <c r="EB18" s="52">
        <v>475.83</v>
      </c>
      <c r="EC18" s="52">
        <v>475.83</v>
      </c>
      <c r="ED18" s="52">
        <v>475.83</v>
      </c>
      <c r="EE18" s="52">
        <v>475.83</v>
      </c>
      <c r="EF18" s="52">
        <v>475.83</v>
      </c>
      <c r="EG18" s="52">
        <v>475.83</v>
      </c>
      <c r="EH18" s="52">
        <v>475.83</v>
      </c>
      <c r="EI18" s="52">
        <v>475.83</v>
      </c>
      <c r="EJ18" s="52">
        <v>475.83</v>
      </c>
      <c r="EK18" s="52">
        <v>475.83</v>
      </c>
      <c r="EL18" s="52">
        <v>475.83</v>
      </c>
      <c r="EM18" s="52">
        <v>475.83</v>
      </c>
      <c r="EN18" s="52">
        <v>475.83</v>
      </c>
      <c r="EO18" s="52">
        <v>475.83</v>
      </c>
      <c r="EP18" s="52">
        <v>475.83</v>
      </c>
      <c r="EQ18" s="52">
        <v>475.83</v>
      </c>
      <c r="ER18" s="52">
        <v>475.83</v>
      </c>
      <c r="ES18" s="52">
        <v>475.83</v>
      </c>
      <c r="ET18" s="52">
        <v>475.83</v>
      </c>
      <c r="EU18" s="52">
        <v>475.83</v>
      </c>
      <c r="EV18" s="52">
        <v>475.83</v>
      </c>
      <c r="EW18" s="52">
        <v>475.83</v>
      </c>
      <c r="EX18" s="52">
        <v>475.83</v>
      </c>
      <c r="EY18" s="52">
        <v>475.83</v>
      </c>
      <c r="EZ18" s="52">
        <v>475.83</v>
      </c>
      <c r="FA18" s="52">
        <v>475.83</v>
      </c>
      <c r="FB18" s="52">
        <v>475.83</v>
      </c>
      <c r="FC18" s="52">
        <v>475.83</v>
      </c>
      <c r="FD18" s="52">
        <v>475.83</v>
      </c>
      <c r="FE18" s="52">
        <v>475.83</v>
      </c>
      <c r="FF18" s="52">
        <v>475.83</v>
      </c>
      <c r="FG18" s="52">
        <v>475.83</v>
      </c>
      <c r="FH18" s="52">
        <v>475.83</v>
      </c>
      <c r="FI18" s="52">
        <v>475.83</v>
      </c>
      <c r="FJ18" s="52">
        <v>475.83</v>
      </c>
      <c r="FK18" s="52">
        <v>475.83</v>
      </c>
      <c r="FL18" s="52">
        <v>475.83</v>
      </c>
      <c r="FM18" s="52">
        <v>475.83</v>
      </c>
      <c r="FN18" s="52">
        <v>475.83</v>
      </c>
      <c r="FO18" s="52">
        <v>475.83</v>
      </c>
      <c r="FP18" s="52">
        <v>475.83</v>
      </c>
      <c r="FQ18" s="52">
        <v>475.83</v>
      </c>
      <c r="FR18" s="52">
        <v>475.83</v>
      </c>
      <c r="FS18" s="52">
        <v>475.83</v>
      </c>
      <c r="FT18" s="52">
        <v>475.83</v>
      </c>
      <c r="FU18" s="52">
        <v>475.83</v>
      </c>
      <c r="FV18" s="52">
        <v>475.83</v>
      </c>
      <c r="FW18" s="52">
        <v>475.83</v>
      </c>
      <c r="FX18" s="52">
        <v>475.83</v>
      </c>
      <c r="FY18" s="52">
        <v>475.83</v>
      </c>
      <c r="FZ18" s="52">
        <v>475.83</v>
      </c>
      <c r="GA18" s="52">
        <v>475.83</v>
      </c>
      <c r="GB18" s="52">
        <v>475.83</v>
      </c>
      <c r="GC18" s="52">
        <v>475.83</v>
      </c>
      <c r="GD18" s="52">
        <v>475.83</v>
      </c>
      <c r="GE18" s="52">
        <v>475.83</v>
      </c>
      <c r="GF18" s="52">
        <v>475.83</v>
      </c>
      <c r="GG18" s="52">
        <v>475.83</v>
      </c>
      <c r="GH18" s="52">
        <v>475.83</v>
      </c>
      <c r="GI18" s="52">
        <v>0</v>
      </c>
      <c r="GJ18" s="52">
        <v>0</v>
      </c>
      <c r="GK18" s="52">
        <v>0</v>
      </c>
      <c r="GL18" s="52">
        <v>0</v>
      </c>
      <c r="GM18" s="52">
        <v>0</v>
      </c>
      <c r="GN18" s="52">
        <v>0</v>
      </c>
      <c r="GO18" s="52">
        <v>0</v>
      </c>
      <c r="GP18" s="52">
        <v>0</v>
      </c>
      <c r="GQ18" s="52">
        <v>0</v>
      </c>
      <c r="GR18" s="52">
        <v>0</v>
      </c>
      <c r="GS18" s="52">
        <v>0</v>
      </c>
      <c r="GT18" s="52">
        <v>0</v>
      </c>
      <c r="GU18" s="52">
        <v>0</v>
      </c>
      <c r="GV18" s="52">
        <v>0</v>
      </c>
      <c r="GW18" s="52">
        <v>0</v>
      </c>
      <c r="GX18" s="52">
        <v>0</v>
      </c>
      <c r="GY18" s="52">
        <v>0</v>
      </c>
      <c r="GZ18" s="52">
        <v>0</v>
      </c>
      <c r="HA18" s="52">
        <v>0</v>
      </c>
      <c r="HB18" s="52">
        <v>0</v>
      </c>
      <c r="HC18" s="52">
        <v>0</v>
      </c>
      <c r="HD18" s="52">
        <v>0</v>
      </c>
      <c r="HE18" s="52">
        <v>0</v>
      </c>
      <c r="HF18" s="52">
        <v>0</v>
      </c>
      <c r="HG18" s="52">
        <v>0</v>
      </c>
      <c r="HH18" s="52">
        <v>0</v>
      </c>
      <c r="HI18" s="52">
        <v>0</v>
      </c>
      <c r="HJ18" s="52">
        <v>0</v>
      </c>
      <c r="HK18" s="52">
        <v>0</v>
      </c>
      <c r="HL18" s="52">
        <v>0</v>
      </c>
      <c r="HM18" s="52">
        <v>0</v>
      </c>
      <c r="HN18" s="52">
        <v>0</v>
      </c>
      <c r="HO18" s="52">
        <v>0</v>
      </c>
      <c r="HP18" s="52">
        <v>0</v>
      </c>
      <c r="HQ18" s="52">
        <v>0</v>
      </c>
      <c r="HR18" s="52">
        <v>0</v>
      </c>
      <c r="HS18" s="52">
        <v>0</v>
      </c>
      <c r="HT18" s="52">
        <v>0</v>
      </c>
      <c r="HU18" s="52">
        <v>0</v>
      </c>
      <c r="HV18" s="52">
        <v>0</v>
      </c>
      <c r="HW18" s="52">
        <v>0</v>
      </c>
      <c r="HX18" s="52">
        <v>0</v>
      </c>
      <c r="HY18" s="52">
        <v>0</v>
      </c>
      <c r="HZ18" s="52">
        <v>0</v>
      </c>
      <c r="IA18" s="52">
        <v>0</v>
      </c>
      <c r="IB18" s="52">
        <v>0</v>
      </c>
      <c r="IC18" s="52">
        <v>0</v>
      </c>
      <c r="ID18" s="52">
        <v>0</v>
      </c>
      <c r="IE18" s="52">
        <v>0</v>
      </c>
      <c r="IF18" s="52">
        <v>0</v>
      </c>
      <c r="IG18" s="52">
        <v>0</v>
      </c>
      <c r="IH18" s="52">
        <v>0</v>
      </c>
      <c r="II18" s="52">
        <v>0</v>
      </c>
      <c r="IJ18" s="52">
        <v>0</v>
      </c>
      <c r="IK18" s="52">
        <v>0</v>
      </c>
      <c r="IL18" s="52">
        <v>0</v>
      </c>
      <c r="IM18" s="52">
        <v>0</v>
      </c>
      <c r="IN18" s="52">
        <v>0</v>
      </c>
      <c r="IO18" s="52">
        <v>0</v>
      </c>
      <c r="IP18" s="52">
        <v>0</v>
      </c>
      <c r="IQ18" s="52">
        <v>0</v>
      </c>
      <c r="IR18" s="52">
        <v>0</v>
      </c>
      <c r="IS18" s="52">
        <v>0</v>
      </c>
      <c r="IT18" s="52">
        <v>0</v>
      </c>
      <c r="IU18" s="52">
        <v>0</v>
      </c>
      <c r="IV18" s="52">
        <v>0</v>
      </c>
      <c r="IW18" s="52">
        <v>0</v>
      </c>
      <c r="IX18" s="52">
        <v>0</v>
      </c>
      <c r="IY18" s="52">
        <v>0</v>
      </c>
      <c r="IZ18" s="52">
        <v>0</v>
      </c>
      <c r="JA18" s="52">
        <v>0</v>
      </c>
      <c r="JB18" s="52">
        <v>0</v>
      </c>
      <c r="JC18" s="52">
        <v>0</v>
      </c>
      <c r="JD18" s="52">
        <v>0</v>
      </c>
      <c r="JE18" s="52">
        <v>0</v>
      </c>
      <c r="JF18" s="52">
        <v>0</v>
      </c>
      <c r="JG18" s="52">
        <v>0</v>
      </c>
      <c r="JH18" s="52">
        <v>0</v>
      </c>
      <c r="JI18" s="52">
        <v>0</v>
      </c>
      <c r="JJ18" s="52">
        <v>0</v>
      </c>
      <c r="JK18" s="52">
        <v>0</v>
      </c>
      <c r="JL18" s="52">
        <v>0</v>
      </c>
      <c r="JM18" s="52">
        <v>0</v>
      </c>
      <c r="JN18" s="52">
        <v>0</v>
      </c>
      <c r="JO18" s="52">
        <v>0</v>
      </c>
      <c r="JP18" s="52">
        <v>0</v>
      </c>
      <c r="JQ18" s="52">
        <v>0</v>
      </c>
      <c r="JR18" s="52">
        <v>0</v>
      </c>
      <c r="JS18" s="52">
        <v>0</v>
      </c>
      <c r="JT18" s="52">
        <v>0</v>
      </c>
      <c r="JU18" s="52">
        <v>0</v>
      </c>
      <c r="JV18" s="52">
        <v>0</v>
      </c>
      <c r="JW18" s="52">
        <v>0</v>
      </c>
      <c r="JX18" s="52">
        <v>0</v>
      </c>
      <c r="JY18" s="52">
        <v>0</v>
      </c>
      <c r="JZ18" s="52">
        <v>0</v>
      </c>
      <c r="KA18" s="52">
        <v>0</v>
      </c>
      <c r="KB18" s="52">
        <v>0</v>
      </c>
      <c r="KC18" s="52">
        <v>0</v>
      </c>
      <c r="KD18" s="52">
        <v>0</v>
      </c>
      <c r="KE18" s="52">
        <v>0</v>
      </c>
      <c r="KF18" s="52">
        <v>0</v>
      </c>
      <c r="KG18" s="52">
        <v>0</v>
      </c>
      <c r="KH18" s="52">
        <v>0</v>
      </c>
      <c r="KI18" s="52">
        <v>0</v>
      </c>
      <c r="KJ18" s="52">
        <v>0</v>
      </c>
      <c r="KK18" s="52">
        <v>0</v>
      </c>
      <c r="KL18" s="52">
        <v>0</v>
      </c>
      <c r="KM18" s="52">
        <v>0</v>
      </c>
      <c r="KN18" s="52">
        <v>0</v>
      </c>
      <c r="KO18" s="52">
        <v>0</v>
      </c>
      <c r="KP18" s="52">
        <v>0</v>
      </c>
      <c r="KQ18" s="52">
        <v>0</v>
      </c>
      <c r="KR18" s="52">
        <v>0</v>
      </c>
      <c r="KS18" s="52">
        <v>0</v>
      </c>
      <c r="KT18" s="52">
        <v>0</v>
      </c>
      <c r="KU18" s="52">
        <v>0</v>
      </c>
      <c r="KV18" s="52">
        <v>0</v>
      </c>
      <c r="KW18" s="52">
        <v>0</v>
      </c>
      <c r="KX18" s="52">
        <v>0</v>
      </c>
      <c r="KY18" s="52">
        <v>0</v>
      </c>
      <c r="KZ18" s="52">
        <v>0</v>
      </c>
      <c r="LA18" s="52">
        <v>0</v>
      </c>
      <c r="LB18" s="52">
        <v>0</v>
      </c>
      <c r="LC18" s="52">
        <v>0</v>
      </c>
      <c r="LD18" s="52">
        <v>0</v>
      </c>
      <c r="LE18" s="52">
        <v>0</v>
      </c>
      <c r="LF18" s="52">
        <v>0</v>
      </c>
      <c r="LG18" s="52">
        <v>0</v>
      </c>
      <c r="LH18" s="52">
        <v>0</v>
      </c>
      <c r="LI18" s="52">
        <v>0</v>
      </c>
      <c r="LJ18" s="52">
        <v>0</v>
      </c>
      <c r="LK18" s="52">
        <v>0</v>
      </c>
      <c r="LL18" s="52">
        <v>0</v>
      </c>
      <c r="LM18" s="52">
        <v>0</v>
      </c>
      <c r="LN18" s="52">
        <v>0</v>
      </c>
      <c r="LO18" s="52">
        <v>0</v>
      </c>
      <c r="LP18" s="52">
        <v>0</v>
      </c>
      <c r="LQ18" s="52">
        <v>0</v>
      </c>
      <c r="LR18" s="52">
        <v>0</v>
      </c>
      <c r="LS18" s="52">
        <v>0</v>
      </c>
      <c r="LT18" s="52">
        <v>0</v>
      </c>
      <c r="LU18" s="52">
        <v>0</v>
      </c>
      <c r="LV18" s="52">
        <v>0</v>
      </c>
      <c r="LW18" s="52">
        <v>0</v>
      </c>
      <c r="LX18" s="52">
        <v>0</v>
      </c>
      <c r="LY18" s="52">
        <v>0</v>
      </c>
      <c r="LZ18" s="52">
        <v>0</v>
      </c>
      <c r="MA18" s="52">
        <v>0</v>
      </c>
      <c r="MB18" s="52">
        <v>0</v>
      </c>
      <c r="MC18" s="52">
        <v>0</v>
      </c>
      <c r="MD18" s="52">
        <v>0</v>
      </c>
      <c r="ME18" s="52">
        <v>0</v>
      </c>
      <c r="MF18" s="52">
        <v>0</v>
      </c>
      <c r="MG18" s="52">
        <v>0</v>
      </c>
      <c r="MH18" s="52">
        <v>0</v>
      </c>
      <c r="MI18" s="52">
        <v>0</v>
      </c>
      <c r="MJ18" s="52">
        <v>0</v>
      </c>
      <c r="MK18" s="52">
        <v>0</v>
      </c>
      <c r="ML18" s="52">
        <v>0</v>
      </c>
      <c r="MM18" s="52">
        <v>0</v>
      </c>
      <c r="MN18" s="52">
        <v>0</v>
      </c>
      <c r="MO18" s="52">
        <v>0</v>
      </c>
      <c r="MP18" s="52">
        <v>0</v>
      </c>
      <c r="MQ18" s="52">
        <v>0</v>
      </c>
      <c r="MR18" s="52">
        <v>0</v>
      </c>
      <c r="MS18" s="52">
        <v>0</v>
      </c>
      <c r="MT18" s="52">
        <v>0</v>
      </c>
      <c r="MU18" s="52">
        <v>0</v>
      </c>
      <c r="MV18" s="52">
        <v>0</v>
      </c>
      <c r="MW18" s="52">
        <v>0</v>
      </c>
      <c r="MX18" s="52">
        <v>0</v>
      </c>
      <c r="MY18" s="52">
        <v>0</v>
      </c>
      <c r="MZ18" s="52">
        <v>0</v>
      </c>
      <c r="NA18" s="52">
        <v>0</v>
      </c>
      <c r="NB18" s="52">
        <v>0</v>
      </c>
      <c r="NC18" s="52">
        <v>0</v>
      </c>
      <c r="ND18" s="52">
        <v>0</v>
      </c>
      <c r="NE18" s="52">
        <v>0</v>
      </c>
      <c r="NF18" s="52">
        <v>0</v>
      </c>
      <c r="NG18" s="52">
        <v>0</v>
      </c>
      <c r="NH18" s="52">
        <v>0</v>
      </c>
      <c r="NI18" s="52">
        <v>0</v>
      </c>
      <c r="NJ18" s="52">
        <v>0</v>
      </c>
      <c r="NK18" s="52">
        <v>0</v>
      </c>
      <c r="NL18" s="52">
        <v>0</v>
      </c>
      <c r="NM18" s="52">
        <v>0</v>
      </c>
      <c r="NN18" s="52">
        <v>0</v>
      </c>
      <c r="NO18" s="52">
        <v>0</v>
      </c>
      <c r="NP18" s="52">
        <v>0</v>
      </c>
      <c r="NQ18" s="52">
        <v>0</v>
      </c>
      <c r="NR18" s="68">
        <f t="shared" si="3"/>
        <v>52944.96000000013</v>
      </c>
      <c r="NS18" s="68">
        <f t="shared" si="4"/>
        <v>52944.96000000013</v>
      </c>
      <c r="NT18" s="68">
        <f t="shared" si="5"/>
        <v>52944.96000000013</v>
      </c>
    </row>
    <row r="19" spans="1:384" s="40" customFormat="1" ht="15" customHeight="1" outlineLevel="1" x14ac:dyDescent="0.2">
      <c r="A19" s="61"/>
      <c r="B19" s="49" t="s">
        <v>671</v>
      </c>
      <c r="C19" s="49" t="s">
        <v>72</v>
      </c>
      <c r="D19" s="49" t="s">
        <v>73</v>
      </c>
      <c r="E19" s="50" t="s">
        <v>74</v>
      </c>
      <c r="F19" s="64">
        <v>44509</v>
      </c>
      <c r="G19" s="49" t="s">
        <v>37</v>
      </c>
      <c r="H19" s="72">
        <v>8.0850000000000005E-2</v>
      </c>
      <c r="I19" s="65">
        <v>31337.52</v>
      </c>
      <c r="J19" s="114" t="str">
        <f>_xlfn.XLOOKUP(E19,'[12]Resumo Unidades'!$B:$B,'[12]Resumo Unidades'!$W:$W)</f>
        <v>Fluxo ok</v>
      </c>
      <c r="K19" s="51" t="str">
        <f>IF(L19&gt;Resumo!$E$23,"Sim","Não")</f>
        <v>Não</v>
      </c>
      <c r="L19" s="66">
        <v>0</v>
      </c>
      <c r="M19" s="67"/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52">
        <v>0</v>
      </c>
      <c r="T19" s="52">
        <v>0</v>
      </c>
      <c r="U19" s="52">
        <v>0</v>
      </c>
      <c r="V19" s="52">
        <v>0</v>
      </c>
      <c r="W19" s="52">
        <v>0</v>
      </c>
      <c r="X19" s="52">
        <v>0</v>
      </c>
      <c r="Y19" s="52">
        <v>0</v>
      </c>
      <c r="Z19" s="52">
        <v>0</v>
      </c>
      <c r="AA19" s="52">
        <v>0</v>
      </c>
      <c r="AB19" s="52">
        <v>0</v>
      </c>
      <c r="AC19" s="52">
        <v>0</v>
      </c>
      <c r="AD19" s="52">
        <v>0</v>
      </c>
      <c r="AE19" s="52">
        <v>0</v>
      </c>
      <c r="AF19" s="52">
        <v>0</v>
      </c>
      <c r="AG19" s="52">
        <v>0</v>
      </c>
      <c r="AH19" s="52">
        <v>0</v>
      </c>
      <c r="AI19" s="52">
        <v>0</v>
      </c>
      <c r="AJ19" s="52">
        <v>0</v>
      </c>
      <c r="AK19" s="52">
        <v>0</v>
      </c>
      <c r="AL19" s="52">
        <v>0</v>
      </c>
      <c r="AM19" s="52">
        <v>0</v>
      </c>
      <c r="AN19" s="52">
        <v>0</v>
      </c>
      <c r="AO19" s="52">
        <v>0</v>
      </c>
      <c r="AP19" s="52">
        <v>0</v>
      </c>
      <c r="AQ19" s="52">
        <v>0</v>
      </c>
      <c r="AR19" s="52">
        <v>0</v>
      </c>
      <c r="AS19" s="52">
        <v>0</v>
      </c>
      <c r="AT19" s="52">
        <v>0</v>
      </c>
      <c r="AU19" s="52">
        <v>0</v>
      </c>
      <c r="AV19" s="52">
        <v>0</v>
      </c>
      <c r="AW19" s="52">
        <v>0</v>
      </c>
      <c r="AX19" s="52">
        <v>0</v>
      </c>
      <c r="AY19" s="52">
        <v>0</v>
      </c>
      <c r="AZ19" s="52">
        <v>0</v>
      </c>
      <c r="BA19" s="52">
        <v>0</v>
      </c>
      <c r="BB19" s="52">
        <v>0</v>
      </c>
      <c r="BC19" s="52">
        <v>0</v>
      </c>
      <c r="BD19" s="52">
        <v>0</v>
      </c>
      <c r="BE19" s="52">
        <v>0</v>
      </c>
      <c r="BF19" s="52">
        <v>0</v>
      </c>
      <c r="BG19" s="52">
        <v>0</v>
      </c>
      <c r="BH19" s="52">
        <v>0</v>
      </c>
      <c r="BI19" s="52">
        <v>0</v>
      </c>
      <c r="BJ19" s="52">
        <v>0</v>
      </c>
      <c r="BK19" s="52">
        <v>0</v>
      </c>
      <c r="BL19" s="52">
        <v>0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847.72</v>
      </c>
      <c r="CE19" s="52">
        <v>831.84</v>
      </c>
      <c r="CF19" s="52">
        <v>831.84</v>
      </c>
      <c r="CG19" s="52">
        <v>831.84</v>
      </c>
      <c r="CH19" s="52">
        <v>831.84</v>
      </c>
      <c r="CI19" s="52">
        <v>831.84</v>
      </c>
      <c r="CJ19" s="52">
        <v>831.84</v>
      </c>
      <c r="CK19" s="52">
        <v>831.84</v>
      </c>
      <c r="CL19" s="52">
        <v>831.84</v>
      </c>
      <c r="CM19" s="52">
        <v>831.84</v>
      </c>
      <c r="CN19" s="52">
        <v>831.84</v>
      </c>
      <c r="CO19" s="52">
        <v>831.84</v>
      </c>
      <c r="CP19" s="52">
        <v>831.84</v>
      </c>
      <c r="CQ19" s="52">
        <v>831.84</v>
      </c>
      <c r="CR19" s="52">
        <v>831.84</v>
      </c>
      <c r="CS19" s="52">
        <v>831.84</v>
      </c>
      <c r="CT19" s="52">
        <v>831.84</v>
      </c>
      <c r="CU19" s="52">
        <v>831.84</v>
      </c>
      <c r="CV19" s="52">
        <v>831.84</v>
      </c>
      <c r="CW19" s="52">
        <v>0</v>
      </c>
      <c r="CX19" s="52">
        <v>0</v>
      </c>
      <c r="CY19" s="52">
        <v>0</v>
      </c>
      <c r="CZ19" s="52">
        <v>0</v>
      </c>
      <c r="DA19" s="52">
        <v>0</v>
      </c>
      <c r="DB19" s="52">
        <v>0</v>
      </c>
      <c r="DC19" s="52">
        <v>0</v>
      </c>
      <c r="DD19" s="52">
        <v>0</v>
      </c>
      <c r="DE19" s="52">
        <v>0</v>
      </c>
      <c r="DF19" s="52">
        <v>0</v>
      </c>
      <c r="DG19" s="52">
        <v>0</v>
      </c>
      <c r="DH19" s="52">
        <v>0</v>
      </c>
      <c r="DI19" s="52">
        <v>0</v>
      </c>
      <c r="DJ19" s="52">
        <v>0</v>
      </c>
      <c r="DK19" s="52">
        <v>0</v>
      </c>
      <c r="DL19" s="52">
        <v>0</v>
      </c>
      <c r="DM19" s="52">
        <v>0</v>
      </c>
      <c r="DN19" s="52">
        <v>0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v>0</v>
      </c>
      <c r="DU19" s="52">
        <v>0</v>
      </c>
      <c r="DV19" s="52">
        <v>0</v>
      </c>
      <c r="DW19" s="52">
        <v>0</v>
      </c>
      <c r="DX19" s="52">
        <v>0</v>
      </c>
      <c r="DY19" s="52">
        <v>0</v>
      </c>
      <c r="DZ19" s="52">
        <v>0</v>
      </c>
      <c r="EA19" s="52">
        <v>0</v>
      </c>
      <c r="EB19" s="52">
        <v>0</v>
      </c>
      <c r="EC19" s="52">
        <v>0</v>
      </c>
      <c r="ED19" s="52">
        <v>0</v>
      </c>
      <c r="EE19" s="52">
        <v>0</v>
      </c>
      <c r="EF19" s="52">
        <v>0</v>
      </c>
      <c r="EG19" s="52">
        <v>0</v>
      </c>
      <c r="EH19" s="52">
        <v>0</v>
      </c>
      <c r="EI19" s="52">
        <v>0</v>
      </c>
      <c r="EJ19" s="52">
        <v>0</v>
      </c>
      <c r="EK19" s="52">
        <v>0</v>
      </c>
      <c r="EL19" s="52">
        <v>0</v>
      </c>
      <c r="EM19" s="52">
        <v>0</v>
      </c>
      <c r="EN19" s="52">
        <v>0</v>
      </c>
      <c r="EO19" s="52">
        <v>0</v>
      </c>
      <c r="EP19" s="52">
        <v>0</v>
      </c>
      <c r="EQ19" s="52">
        <v>0</v>
      </c>
      <c r="ER19" s="52">
        <v>0</v>
      </c>
      <c r="ES19" s="52">
        <v>0</v>
      </c>
      <c r="ET19" s="52">
        <v>0</v>
      </c>
      <c r="EU19" s="52">
        <v>0</v>
      </c>
      <c r="EV19" s="52">
        <v>0</v>
      </c>
      <c r="EW19" s="52">
        <v>0</v>
      </c>
      <c r="EX19" s="52">
        <v>0</v>
      </c>
      <c r="EY19" s="52">
        <v>0</v>
      </c>
      <c r="EZ19" s="52">
        <v>0</v>
      </c>
      <c r="FA19" s="52">
        <v>0</v>
      </c>
      <c r="FB19" s="52">
        <v>0</v>
      </c>
      <c r="FC19" s="52">
        <v>0</v>
      </c>
      <c r="FD19" s="52">
        <v>0</v>
      </c>
      <c r="FE19" s="52">
        <v>0</v>
      </c>
      <c r="FF19" s="52">
        <v>0</v>
      </c>
      <c r="FG19" s="52">
        <v>0</v>
      </c>
      <c r="FH19" s="52">
        <v>0</v>
      </c>
      <c r="FI19" s="52">
        <v>0</v>
      </c>
      <c r="FJ19" s="52">
        <v>0</v>
      </c>
      <c r="FK19" s="52">
        <v>0</v>
      </c>
      <c r="FL19" s="52">
        <v>0</v>
      </c>
      <c r="FM19" s="52">
        <v>0</v>
      </c>
      <c r="FN19" s="52">
        <v>0</v>
      </c>
      <c r="FO19" s="52">
        <v>0</v>
      </c>
      <c r="FP19" s="52">
        <v>0</v>
      </c>
      <c r="FQ19" s="52">
        <v>0</v>
      </c>
      <c r="FR19" s="52">
        <v>0</v>
      </c>
      <c r="FS19" s="52">
        <v>0</v>
      </c>
      <c r="FT19" s="52">
        <v>0</v>
      </c>
      <c r="FU19" s="52">
        <v>0</v>
      </c>
      <c r="FV19" s="52">
        <v>0</v>
      </c>
      <c r="FW19" s="52">
        <v>0</v>
      </c>
      <c r="FX19" s="52">
        <v>0</v>
      </c>
      <c r="FY19" s="52">
        <v>0</v>
      </c>
      <c r="FZ19" s="52">
        <v>0</v>
      </c>
      <c r="GA19" s="52">
        <v>0</v>
      </c>
      <c r="GB19" s="52">
        <v>0</v>
      </c>
      <c r="GC19" s="52">
        <v>0</v>
      </c>
      <c r="GD19" s="52">
        <v>0</v>
      </c>
      <c r="GE19" s="52">
        <v>0</v>
      </c>
      <c r="GF19" s="52">
        <v>0</v>
      </c>
      <c r="GG19" s="52">
        <v>0</v>
      </c>
      <c r="GH19" s="52">
        <v>0</v>
      </c>
      <c r="GI19" s="52">
        <v>0</v>
      </c>
      <c r="GJ19" s="52">
        <v>0</v>
      </c>
      <c r="GK19" s="52">
        <v>0</v>
      </c>
      <c r="GL19" s="52">
        <v>0</v>
      </c>
      <c r="GM19" s="52">
        <v>0</v>
      </c>
      <c r="GN19" s="52">
        <v>0</v>
      </c>
      <c r="GO19" s="52">
        <v>0</v>
      </c>
      <c r="GP19" s="52">
        <v>0</v>
      </c>
      <c r="GQ19" s="52">
        <v>0</v>
      </c>
      <c r="GR19" s="52">
        <v>0</v>
      </c>
      <c r="GS19" s="52">
        <v>0</v>
      </c>
      <c r="GT19" s="52">
        <v>0</v>
      </c>
      <c r="GU19" s="52">
        <v>0</v>
      </c>
      <c r="GV19" s="52">
        <v>0</v>
      </c>
      <c r="GW19" s="52">
        <v>0</v>
      </c>
      <c r="GX19" s="52">
        <v>0</v>
      </c>
      <c r="GY19" s="52">
        <v>0</v>
      </c>
      <c r="GZ19" s="52">
        <v>0</v>
      </c>
      <c r="HA19" s="52">
        <v>0</v>
      </c>
      <c r="HB19" s="52">
        <v>0</v>
      </c>
      <c r="HC19" s="52">
        <v>0</v>
      </c>
      <c r="HD19" s="52">
        <v>0</v>
      </c>
      <c r="HE19" s="52">
        <v>0</v>
      </c>
      <c r="HF19" s="52">
        <v>0</v>
      </c>
      <c r="HG19" s="52">
        <v>0</v>
      </c>
      <c r="HH19" s="52">
        <v>0</v>
      </c>
      <c r="HI19" s="52">
        <v>0</v>
      </c>
      <c r="HJ19" s="52">
        <v>0</v>
      </c>
      <c r="HK19" s="52">
        <v>0</v>
      </c>
      <c r="HL19" s="52">
        <v>0</v>
      </c>
      <c r="HM19" s="52">
        <v>0</v>
      </c>
      <c r="HN19" s="52">
        <v>0</v>
      </c>
      <c r="HO19" s="52">
        <v>0</v>
      </c>
      <c r="HP19" s="52">
        <v>0</v>
      </c>
      <c r="HQ19" s="52">
        <v>0</v>
      </c>
      <c r="HR19" s="52">
        <v>0</v>
      </c>
      <c r="HS19" s="52">
        <v>0</v>
      </c>
      <c r="HT19" s="52">
        <v>0</v>
      </c>
      <c r="HU19" s="52">
        <v>0</v>
      </c>
      <c r="HV19" s="52">
        <v>0</v>
      </c>
      <c r="HW19" s="52">
        <v>0</v>
      </c>
      <c r="HX19" s="52">
        <v>0</v>
      </c>
      <c r="HY19" s="52">
        <v>0</v>
      </c>
      <c r="HZ19" s="52">
        <v>0</v>
      </c>
      <c r="IA19" s="52">
        <v>0</v>
      </c>
      <c r="IB19" s="52">
        <v>0</v>
      </c>
      <c r="IC19" s="52">
        <v>0</v>
      </c>
      <c r="ID19" s="52">
        <v>0</v>
      </c>
      <c r="IE19" s="52">
        <v>0</v>
      </c>
      <c r="IF19" s="52">
        <v>0</v>
      </c>
      <c r="IG19" s="52">
        <v>0</v>
      </c>
      <c r="IH19" s="52">
        <v>0</v>
      </c>
      <c r="II19" s="52">
        <v>0</v>
      </c>
      <c r="IJ19" s="52">
        <v>0</v>
      </c>
      <c r="IK19" s="52">
        <v>0</v>
      </c>
      <c r="IL19" s="52">
        <v>0</v>
      </c>
      <c r="IM19" s="52">
        <v>0</v>
      </c>
      <c r="IN19" s="52">
        <v>0</v>
      </c>
      <c r="IO19" s="52">
        <v>0</v>
      </c>
      <c r="IP19" s="52">
        <v>0</v>
      </c>
      <c r="IQ19" s="52">
        <v>0</v>
      </c>
      <c r="IR19" s="52">
        <v>0</v>
      </c>
      <c r="IS19" s="52">
        <v>0</v>
      </c>
      <c r="IT19" s="52">
        <v>0</v>
      </c>
      <c r="IU19" s="52">
        <v>0</v>
      </c>
      <c r="IV19" s="52">
        <v>0</v>
      </c>
      <c r="IW19" s="52">
        <v>0</v>
      </c>
      <c r="IX19" s="52">
        <v>0</v>
      </c>
      <c r="IY19" s="52">
        <v>0</v>
      </c>
      <c r="IZ19" s="52">
        <v>0</v>
      </c>
      <c r="JA19" s="52">
        <v>0</v>
      </c>
      <c r="JB19" s="52">
        <v>0</v>
      </c>
      <c r="JC19" s="52">
        <v>0</v>
      </c>
      <c r="JD19" s="52">
        <v>0</v>
      </c>
      <c r="JE19" s="52">
        <v>0</v>
      </c>
      <c r="JF19" s="52">
        <v>0</v>
      </c>
      <c r="JG19" s="52">
        <v>0</v>
      </c>
      <c r="JH19" s="52">
        <v>0</v>
      </c>
      <c r="JI19" s="52">
        <v>0</v>
      </c>
      <c r="JJ19" s="52">
        <v>0</v>
      </c>
      <c r="JK19" s="52">
        <v>0</v>
      </c>
      <c r="JL19" s="52">
        <v>0</v>
      </c>
      <c r="JM19" s="52">
        <v>0</v>
      </c>
      <c r="JN19" s="52">
        <v>0</v>
      </c>
      <c r="JO19" s="52">
        <v>0</v>
      </c>
      <c r="JP19" s="52">
        <v>0</v>
      </c>
      <c r="JQ19" s="52">
        <v>0</v>
      </c>
      <c r="JR19" s="52">
        <v>0</v>
      </c>
      <c r="JS19" s="52">
        <v>0</v>
      </c>
      <c r="JT19" s="52">
        <v>0</v>
      </c>
      <c r="JU19" s="52">
        <v>0</v>
      </c>
      <c r="JV19" s="52">
        <v>0</v>
      </c>
      <c r="JW19" s="52">
        <v>0</v>
      </c>
      <c r="JX19" s="52">
        <v>0</v>
      </c>
      <c r="JY19" s="52">
        <v>0</v>
      </c>
      <c r="JZ19" s="52">
        <v>0</v>
      </c>
      <c r="KA19" s="52">
        <v>0</v>
      </c>
      <c r="KB19" s="52">
        <v>0</v>
      </c>
      <c r="KC19" s="52">
        <v>0</v>
      </c>
      <c r="KD19" s="52">
        <v>0</v>
      </c>
      <c r="KE19" s="52">
        <v>0</v>
      </c>
      <c r="KF19" s="52">
        <v>0</v>
      </c>
      <c r="KG19" s="52">
        <v>0</v>
      </c>
      <c r="KH19" s="52">
        <v>0</v>
      </c>
      <c r="KI19" s="52">
        <v>0</v>
      </c>
      <c r="KJ19" s="52">
        <v>0</v>
      </c>
      <c r="KK19" s="52">
        <v>0</v>
      </c>
      <c r="KL19" s="52">
        <v>0</v>
      </c>
      <c r="KM19" s="52">
        <v>0</v>
      </c>
      <c r="KN19" s="52">
        <v>0</v>
      </c>
      <c r="KO19" s="52">
        <v>0</v>
      </c>
      <c r="KP19" s="52">
        <v>0</v>
      </c>
      <c r="KQ19" s="52">
        <v>0</v>
      </c>
      <c r="KR19" s="52">
        <v>0</v>
      </c>
      <c r="KS19" s="52">
        <v>0</v>
      </c>
      <c r="KT19" s="52">
        <v>0</v>
      </c>
      <c r="KU19" s="52">
        <v>0</v>
      </c>
      <c r="KV19" s="52">
        <v>0</v>
      </c>
      <c r="KW19" s="52">
        <v>0</v>
      </c>
      <c r="KX19" s="52">
        <v>0</v>
      </c>
      <c r="KY19" s="52">
        <v>0</v>
      </c>
      <c r="KZ19" s="52">
        <v>0</v>
      </c>
      <c r="LA19" s="52">
        <v>0</v>
      </c>
      <c r="LB19" s="52">
        <v>0</v>
      </c>
      <c r="LC19" s="52">
        <v>0</v>
      </c>
      <c r="LD19" s="52">
        <v>0</v>
      </c>
      <c r="LE19" s="52">
        <v>0</v>
      </c>
      <c r="LF19" s="52">
        <v>0</v>
      </c>
      <c r="LG19" s="52">
        <v>0</v>
      </c>
      <c r="LH19" s="52">
        <v>0</v>
      </c>
      <c r="LI19" s="52">
        <v>0</v>
      </c>
      <c r="LJ19" s="52">
        <v>0</v>
      </c>
      <c r="LK19" s="52">
        <v>0</v>
      </c>
      <c r="LL19" s="52">
        <v>0</v>
      </c>
      <c r="LM19" s="52">
        <v>0</v>
      </c>
      <c r="LN19" s="52">
        <v>0</v>
      </c>
      <c r="LO19" s="52">
        <v>0</v>
      </c>
      <c r="LP19" s="52">
        <v>0</v>
      </c>
      <c r="LQ19" s="52">
        <v>0</v>
      </c>
      <c r="LR19" s="52">
        <v>0</v>
      </c>
      <c r="LS19" s="52">
        <v>0</v>
      </c>
      <c r="LT19" s="52">
        <v>0</v>
      </c>
      <c r="LU19" s="52">
        <v>0</v>
      </c>
      <c r="LV19" s="52">
        <v>0</v>
      </c>
      <c r="LW19" s="52">
        <v>0</v>
      </c>
      <c r="LX19" s="52">
        <v>0</v>
      </c>
      <c r="LY19" s="52">
        <v>0</v>
      </c>
      <c r="LZ19" s="52">
        <v>0</v>
      </c>
      <c r="MA19" s="52">
        <v>0</v>
      </c>
      <c r="MB19" s="52">
        <v>0</v>
      </c>
      <c r="MC19" s="52">
        <v>0</v>
      </c>
      <c r="MD19" s="52">
        <v>0</v>
      </c>
      <c r="ME19" s="52">
        <v>0</v>
      </c>
      <c r="MF19" s="52">
        <v>0</v>
      </c>
      <c r="MG19" s="52">
        <v>0</v>
      </c>
      <c r="MH19" s="52">
        <v>0</v>
      </c>
      <c r="MI19" s="52">
        <v>0</v>
      </c>
      <c r="MJ19" s="52">
        <v>0</v>
      </c>
      <c r="MK19" s="52">
        <v>0</v>
      </c>
      <c r="ML19" s="52">
        <v>0</v>
      </c>
      <c r="MM19" s="52">
        <v>0</v>
      </c>
      <c r="MN19" s="52">
        <v>0</v>
      </c>
      <c r="MO19" s="52">
        <v>0</v>
      </c>
      <c r="MP19" s="52">
        <v>0</v>
      </c>
      <c r="MQ19" s="52">
        <v>0</v>
      </c>
      <c r="MR19" s="52">
        <v>0</v>
      </c>
      <c r="MS19" s="52">
        <v>0</v>
      </c>
      <c r="MT19" s="52">
        <v>0</v>
      </c>
      <c r="MU19" s="52">
        <v>0</v>
      </c>
      <c r="MV19" s="52">
        <v>0</v>
      </c>
      <c r="MW19" s="52">
        <v>0</v>
      </c>
      <c r="MX19" s="52">
        <v>0</v>
      </c>
      <c r="MY19" s="52">
        <v>0</v>
      </c>
      <c r="MZ19" s="52">
        <v>0</v>
      </c>
      <c r="NA19" s="52">
        <v>0</v>
      </c>
      <c r="NB19" s="52">
        <v>0</v>
      </c>
      <c r="NC19" s="52">
        <v>0</v>
      </c>
      <c r="ND19" s="52">
        <v>0</v>
      </c>
      <c r="NE19" s="52">
        <v>0</v>
      </c>
      <c r="NF19" s="52">
        <v>0</v>
      </c>
      <c r="NG19" s="52">
        <v>0</v>
      </c>
      <c r="NH19" s="52">
        <v>0</v>
      </c>
      <c r="NI19" s="52">
        <v>0</v>
      </c>
      <c r="NJ19" s="52">
        <v>0</v>
      </c>
      <c r="NK19" s="52">
        <v>0</v>
      </c>
      <c r="NL19" s="52">
        <v>0</v>
      </c>
      <c r="NM19" s="52">
        <v>0</v>
      </c>
      <c r="NN19" s="52">
        <v>0</v>
      </c>
      <c r="NO19" s="52">
        <v>0</v>
      </c>
      <c r="NP19" s="52">
        <v>0</v>
      </c>
      <c r="NQ19" s="52">
        <v>0</v>
      </c>
      <c r="NR19" s="68">
        <f t="shared" si="3"/>
        <v>15820.840000000002</v>
      </c>
      <c r="NS19" s="68">
        <f t="shared" si="4"/>
        <v>15820.840000000002</v>
      </c>
      <c r="NT19" s="68">
        <f t="shared" si="5"/>
        <v>15820.840000000002</v>
      </c>
    </row>
    <row r="20" spans="1:384" s="40" customFormat="1" ht="15" customHeight="1" outlineLevel="1" x14ac:dyDescent="0.2">
      <c r="A20" s="61"/>
      <c r="B20" s="49" t="s">
        <v>671</v>
      </c>
      <c r="C20" s="49" t="s">
        <v>75</v>
      </c>
      <c r="D20" s="49" t="s">
        <v>76</v>
      </c>
      <c r="E20" s="50" t="s">
        <v>77</v>
      </c>
      <c r="F20" s="64">
        <v>41987</v>
      </c>
      <c r="G20" s="49" t="s">
        <v>68</v>
      </c>
      <c r="H20" s="72">
        <v>0.12682499999999999</v>
      </c>
      <c r="I20" s="65">
        <v>65188.81</v>
      </c>
      <c r="J20" s="114" t="str">
        <f>_xlfn.XLOOKUP(E20,'[12]Resumo Unidades'!$B:$B,'[12]Resumo Unidades'!$W:$W)</f>
        <v>Fluxo ok</v>
      </c>
      <c r="K20" s="51" t="str">
        <f>IF(L20&gt;Resumo!$E$23,"Sim","Não")</f>
        <v>Não</v>
      </c>
      <c r="L20" s="66">
        <v>0</v>
      </c>
      <c r="M20" s="67"/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52">
        <v>0</v>
      </c>
      <c r="T20" s="52">
        <v>0</v>
      </c>
      <c r="U20" s="52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2">
        <v>0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v>0</v>
      </c>
      <c r="AX20" s="52">
        <v>0</v>
      </c>
      <c r="AY20" s="52">
        <v>0</v>
      </c>
      <c r="AZ20" s="52">
        <v>0</v>
      </c>
      <c r="BA20" s="52">
        <v>0</v>
      </c>
      <c r="BB20" s="52">
        <v>0</v>
      </c>
      <c r="BC20" s="52">
        <v>0</v>
      </c>
      <c r="BD20" s="52">
        <v>0</v>
      </c>
      <c r="BE20" s="52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v>0</v>
      </c>
      <c r="CB20" s="52">
        <v>0</v>
      </c>
      <c r="CC20" s="52">
        <v>0</v>
      </c>
      <c r="CD20" s="52">
        <v>1147.1299999999999</v>
      </c>
      <c r="CE20" s="52">
        <v>1137.26</v>
      </c>
      <c r="CF20" s="52">
        <v>1137.26</v>
      </c>
      <c r="CG20" s="52">
        <v>2420.15</v>
      </c>
      <c r="CH20" s="52">
        <v>1137.26</v>
      </c>
      <c r="CI20" s="52">
        <v>1137.26</v>
      </c>
      <c r="CJ20" s="52">
        <v>1137.26</v>
      </c>
      <c r="CK20" s="52">
        <v>1137.26</v>
      </c>
      <c r="CL20" s="52">
        <v>1137.26</v>
      </c>
      <c r="CM20" s="52">
        <v>1137.26</v>
      </c>
      <c r="CN20" s="52">
        <v>1137.26</v>
      </c>
      <c r="CO20" s="52">
        <v>1137.26</v>
      </c>
      <c r="CP20" s="52">
        <v>1137.26</v>
      </c>
      <c r="CQ20" s="52">
        <v>1137.26</v>
      </c>
      <c r="CR20" s="52">
        <v>0</v>
      </c>
      <c r="CS20" s="52">
        <v>0</v>
      </c>
      <c r="CT20" s="52">
        <v>0</v>
      </c>
      <c r="CU20" s="52">
        <v>0</v>
      </c>
      <c r="CV20" s="52">
        <v>0</v>
      </c>
      <c r="CW20" s="52">
        <v>0</v>
      </c>
      <c r="CX20" s="52">
        <v>0</v>
      </c>
      <c r="CY20" s="52">
        <v>0</v>
      </c>
      <c r="CZ20" s="52">
        <v>0</v>
      </c>
      <c r="DA20" s="52">
        <v>0</v>
      </c>
      <c r="DB20" s="52">
        <v>0</v>
      </c>
      <c r="DC20" s="52">
        <v>0</v>
      </c>
      <c r="DD20" s="52">
        <v>0</v>
      </c>
      <c r="DE20" s="52">
        <v>0</v>
      </c>
      <c r="DF20" s="52">
        <v>0</v>
      </c>
      <c r="DG20" s="52">
        <v>0</v>
      </c>
      <c r="DH20" s="52">
        <v>0</v>
      </c>
      <c r="DI20" s="52">
        <v>0</v>
      </c>
      <c r="DJ20" s="52">
        <v>0</v>
      </c>
      <c r="DK20" s="52">
        <v>0</v>
      </c>
      <c r="DL20" s="52">
        <v>0</v>
      </c>
      <c r="DM20" s="52">
        <v>0</v>
      </c>
      <c r="DN20" s="52">
        <v>0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v>0</v>
      </c>
      <c r="DU20" s="52">
        <v>0</v>
      </c>
      <c r="DV20" s="52">
        <v>0</v>
      </c>
      <c r="DW20" s="52">
        <v>0</v>
      </c>
      <c r="DX20" s="52">
        <v>0</v>
      </c>
      <c r="DY20" s="52">
        <v>0</v>
      </c>
      <c r="DZ20" s="52">
        <v>0</v>
      </c>
      <c r="EA20" s="52">
        <v>0</v>
      </c>
      <c r="EB20" s="52">
        <v>0</v>
      </c>
      <c r="EC20" s="52">
        <v>0</v>
      </c>
      <c r="ED20" s="52">
        <v>0</v>
      </c>
      <c r="EE20" s="52">
        <v>0</v>
      </c>
      <c r="EF20" s="52">
        <v>0</v>
      </c>
      <c r="EG20" s="52">
        <v>0</v>
      </c>
      <c r="EH20" s="52">
        <v>0</v>
      </c>
      <c r="EI20" s="52">
        <v>0</v>
      </c>
      <c r="EJ20" s="52">
        <v>0</v>
      </c>
      <c r="EK20" s="52">
        <v>0</v>
      </c>
      <c r="EL20" s="52">
        <v>0</v>
      </c>
      <c r="EM20" s="52">
        <v>0</v>
      </c>
      <c r="EN20" s="52">
        <v>0</v>
      </c>
      <c r="EO20" s="52">
        <v>0</v>
      </c>
      <c r="EP20" s="52">
        <v>0</v>
      </c>
      <c r="EQ20" s="52">
        <v>0</v>
      </c>
      <c r="ER20" s="52">
        <v>0</v>
      </c>
      <c r="ES20" s="52">
        <v>0</v>
      </c>
      <c r="ET20" s="52">
        <v>0</v>
      </c>
      <c r="EU20" s="52">
        <v>0</v>
      </c>
      <c r="EV20" s="52">
        <v>0</v>
      </c>
      <c r="EW20" s="52">
        <v>0</v>
      </c>
      <c r="EX20" s="52">
        <v>0</v>
      </c>
      <c r="EY20" s="52">
        <v>0</v>
      </c>
      <c r="EZ20" s="52">
        <v>0</v>
      </c>
      <c r="FA20" s="52">
        <v>0</v>
      </c>
      <c r="FB20" s="52">
        <v>0</v>
      </c>
      <c r="FC20" s="52">
        <v>0</v>
      </c>
      <c r="FD20" s="52">
        <v>0</v>
      </c>
      <c r="FE20" s="52">
        <v>0</v>
      </c>
      <c r="FF20" s="52">
        <v>0</v>
      </c>
      <c r="FG20" s="52">
        <v>0</v>
      </c>
      <c r="FH20" s="52">
        <v>0</v>
      </c>
      <c r="FI20" s="52">
        <v>0</v>
      </c>
      <c r="FJ20" s="52">
        <v>0</v>
      </c>
      <c r="FK20" s="52">
        <v>0</v>
      </c>
      <c r="FL20" s="52">
        <v>0</v>
      </c>
      <c r="FM20" s="52">
        <v>0</v>
      </c>
      <c r="FN20" s="52">
        <v>0</v>
      </c>
      <c r="FO20" s="52">
        <v>0</v>
      </c>
      <c r="FP20" s="52">
        <v>0</v>
      </c>
      <c r="FQ20" s="52">
        <v>0</v>
      </c>
      <c r="FR20" s="52">
        <v>0</v>
      </c>
      <c r="FS20" s="52">
        <v>0</v>
      </c>
      <c r="FT20" s="52">
        <v>0</v>
      </c>
      <c r="FU20" s="52">
        <v>0</v>
      </c>
      <c r="FV20" s="52">
        <v>0</v>
      </c>
      <c r="FW20" s="52">
        <v>0</v>
      </c>
      <c r="FX20" s="52">
        <v>0</v>
      </c>
      <c r="FY20" s="52">
        <v>0</v>
      </c>
      <c r="FZ20" s="52">
        <v>0</v>
      </c>
      <c r="GA20" s="52">
        <v>0</v>
      </c>
      <c r="GB20" s="52">
        <v>0</v>
      </c>
      <c r="GC20" s="52">
        <v>0</v>
      </c>
      <c r="GD20" s="52">
        <v>0</v>
      </c>
      <c r="GE20" s="52">
        <v>0</v>
      </c>
      <c r="GF20" s="52">
        <v>0</v>
      </c>
      <c r="GG20" s="52">
        <v>0</v>
      </c>
      <c r="GH20" s="52">
        <v>0</v>
      </c>
      <c r="GI20" s="52">
        <v>0</v>
      </c>
      <c r="GJ20" s="52">
        <v>0</v>
      </c>
      <c r="GK20" s="52">
        <v>0</v>
      </c>
      <c r="GL20" s="52">
        <v>0</v>
      </c>
      <c r="GM20" s="52">
        <v>0</v>
      </c>
      <c r="GN20" s="52">
        <v>0</v>
      </c>
      <c r="GO20" s="52">
        <v>0</v>
      </c>
      <c r="GP20" s="52">
        <v>0</v>
      </c>
      <c r="GQ20" s="52">
        <v>0</v>
      </c>
      <c r="GR20" s="52">
        <v>0</v>
      </c>
      <c r="GS20" s="52">
        <v>0</v>
      </c>
      <c r="GT20" s="52">
        <v>0</v>
      </c>
      <c r="GU20" s="52">
        <v>0</v>
      </c>
      <c r="GV20" s="52">
        <v>0</v>
      </c>
      <c r="GW20" s="52">
        <v>0</v>
      </c>
      <c r="GX20" s="52">
        <v>0</v>
      </c>
      <c r="GY20" s="52">
        <v>0</v>
      </c>
      <c r="GZ20" s="52">
        <v>0</v>
      </c>
      <c r="HA20" s="52">
        <v>0</v>
      </c>
      <c r="HB20" s="52">
        <v>0</v>
      </c>
      <c r="HC20" s="52">
        <v>0</v>
      </c>
      <c r="HD20" s="52">
        <v>0</v>
      </c>
      <c r="HE20" s="52">
        <v>0</v>
      </c>
      <c r="HF20" s="52">
        <v>0</v>
      </c>
      <c r="HG20" s="52">
        <v>0</v>
      </c>
      <c r="HH20" s="52">
        <v>0</v>
      </c>
      <c r="HI20" s="52">
        <v>0</v>
      </c>
      <c r="HJ20" s="52">
        <v>0</v>
      </c>
      <c r="HK20" s="52">
        <v>0</v>
      </c>
      <c r="HL20" s="52">
        <v>0</v>
      </c>
      <c r="HM20" s="52">
        <v>0</v>
      </c>
      <c r="HN20" s="52">
        <v>0</v>
      </c>
      <c r="HO20" s="52">
        <v>0</v>
      </c>
      <c r="HP20" s="52">
        <v>0</v>
      </c>
      <c r="HQ20" s="52">
        <v>0</v>
      </c>
      <c r="HR20" s="52">
        <v>0</v>
      </c>
      <c r="HS20" s="52">
        <v>0</v>
      </c>
      <c r="HT20" s="52">
        <v>0</v>
      </c>
      <c r="HU20" s="52">
        <v>0</v>
      </c>
      <c r="HV20" s="52">
        <v>0</v>
      </c>
      <c r="HW20" s="52">
        <v>0</v>
      </c>
      <c r="HX20" s="52">
        <v>0</v>
      </c>
      <c r="HY20" s="52">
        <v>0</v>
      </c>
      <c r="HZ20" s="52">
        <v>0</v>
      </c>
      <c r="IA20" s="52">
        <v>0</v>
      </c>
      <c r="IB20" s="52">
        <v>0</v>
      </c>
      <c r="IC20" s="52">
        <v>0</v>
      </c>
      <c r="ID20" s="52">
        <v>0</v>
      </c>
      <c r="IE20" s="52">
        <v>0</v>
      </c>
      <c r="IF20" s="52">
        <v>0</v>
      </c>
      <c r="IG20" s="52">
        <v>0</v>
      </c>
      <c r="IH20" s="52">
        <v>0</v>
      </c>
      <c r="II20" s="52">
        <v>0</v>
      </c>
      <c r="IJ20" s="52">
        <v>0</v>
      </c>
      <c r="IK20" s="52">
        <v>0</v>
      </c>
      <c r="IL20" s="52">
        <v>0</v>
      </c>
      <c r="IM20" s="52">
        <v>0</v>
      </c>
      <c r="IN20" s="52">
        <v>0</v>
      </c>
      <c r="IO20" s="52">
        <v>0</v>
      </c>
      <c r="IP20" s="52">
        <v>0</v>
      </c>
      <c r="IQ20" s="52">
        <v>0</v>
      </c>
      <c r="IR20" s="52">
        <v>0</v>
      </c>
      <c r="IS20" s="52">
        <v>0</v>
      </c>
      <c r="IT20" s="52">
        <v>0</v>
      </c>
      <c r="IU20" s="52">
        <v>0</v>
      </c>
      <c r="IV20" s="52">
        <v>0</v>
      </c>
      <c r="IW20" s="52">
        <v>0</v>
      </c>
      <c r="IX20" s="52">
        <v>0</v>
      </c>
      <c r="IY20" s="52">
        <v>0</v>
      </c>
      <c r="IZ20" s="52">
        <v>0</v>
      </c>
      <c r="JA20" s="52">
        <v>0</v>
      </c>
      <c r="JB20" s="52">
        <v>0</v>
      </c>
      <c r="JC20" s="52">
        <v>0</v>
      </c>
      <c r="JD20" s="52">
        <v>0</v>
      </c>
      <c r="JE20" s="52">
        <v>0</v>
      </c>
      <c r="JF20" s="52">
        <v>0</v>
      </c>
      <c r="JG20" s="52">
        <v>0</v>
      </c>
      <c r="JH20" s="52">
        <v>0</v>
      </c>
      <c r="JI20" s="52">
        <v>0</v>
      </c>
      <c r="JJ20" s="52">
        <v>0</v>
      </c>
      <c r="JK20" s="52">
        <v>0</v>
      </c>
      <c r="JL20" s="52">
        <v>0</v>
      </c>
      <c r="JM20" s="52">
        <v>0</v>
      </c>
      <c r="JN20" s="52">
        <v>0</v>
      </c>
      <c r="JO20" s="52">
        <v>0</v>
      </c>
      <c r="JP20" s="52">
        <v>0</v>
      </c>
      <c r="JQ20" s="52">
        <v>0</v>
      </c>
      <c r="JR20" s="52">
        <v>0</v>
      </c>
      <c r="JS20" s="52">
        <v>0</v>
      </c>
      <c r="JT20" s="52">
        <v>0</v>
      </c>
      <c r="JU20" s="52">
        <v>0</v>
      </c>
      <c r="JV20" s="52">
        <v>0</v>
      </c>
      <c r="JW20" s="52">
        <v>0</v>
      </c>
      <c r="JX20" s="52">
        <v>0</v>
      </c>
      <c r="JY20" s="52">
        <v>0</v>
      </c>
      <c r="JZ20" s="52">
        <v>0</v>
      </c>
      <c r="KA20" s="52">
        <v>0</v>
      </c>
      <c r="KB20" s="52">
        <v>0</v>
      </c>
      <c r="KC20" s="52">
        <v>0</v>
      </c>
      <c r="KD20" s="52">
        <v>0</v>
      </c>
      <c r="KE20" s="52">
        <v>0</v>
      </c>
      <c r="KF20" s="52">
        <v>0</v>
      </c>
      <c r="KG20" s="52">
        <v>0</v>
      </c>
      <c r="KH20" s="52">
        <v>0</v>
      </c>
      <c r="KI20" s="52">
        <v>0</v>
      </c>
      <c r="KJ20" s="52">
        <v>0</v>
      </c>
      <c r="KK20" s="52">
        <v>0</v>
      </c>
      <c r="KL20" s="52">
        <v>0</v>
      </c>
      <c r="KM20" s="52">
        <v>0</v>
      </c>
      <c r="KN20" s="52">
        <v>0</v>
      </c>
      <c r="KO20" s="52">
        <v>0</v>
      </c>
      <c r="KP20" s="52">
        <v>0</v>
      </c>
      <c r="KQ20" s="52">
        <v>0</v>
      </c>
      <c r="KR20" s="52">
        <v>0</v>
      </c>
      <c r="KS20" s="52">
        <v>0</v>
      </c>
      <c r="KT20" s="52">
        <v>0</v>
      </c>
      <c r="KU20" s="52">
        <v>0</v>
      </c>
      <c r="KV20" s="52">
        <v>0</v>
      </c>
      <c r="KW20" s="52">
        <v>0</v>
      </c>
      <c r="KX20" s="52">
        <v>0</v>
      </c>
      <c r="KY20" s="52">
        <v>0</v>
      </c>
      <c r="KZ20" s="52">
        <v>0</v>
      </c>
      <c r="LA20" s="52">
        <v>0</v>
      </c>
      <c r="LB20" s="52">
        <v>0</v>
      </c>
      <c r="LC20" s="52">
        <v>0</v>
      </c>
      <c r="LD20" s="52">
        <v>0</v>
      </c>
      <c r="LE20" s="52">
        <v>0</v>
      </c>
      <c r="LF20" s="52">
        <v>0</v>
      </c>
      <c r="LG20" s="52">
        <v>0</v>
      </c>
      <c r="LH20" s="52">
        <v>0</v>
      </c>
      <c r="LI20" s="52">
        <v>0</v>
      </c>
      <c r="LJ20" s="52">
        <v>0</v>
      </c>
      <c r="LK20" s="52">
        <v>0</v>
      </c>
      <c r="LL20" s="52">
        <v>0</v>
      </c>
      <c r="LM20" s="52">
        <v>0</v>
      </c>
      <c r="LN20" s="52">
        <v>0</v>
      </c>
      <c r="LO20" s="52">
        <v>0</v>
      </c>
      <c r="LP20" s="52">
        <v>0</v>
      </c>
      <c r="LQ20" s="52">
        <v>0</v>
      </c>
      <c r="LR20" s="52">
        <v>0</v>
      </c>
      <c r="LS20" s="52">
        <v>0</v>
      </c>
      <c r="LT20" s="52">
        <v>0</v>
      </c>
      <c r="LU20" s="52">
        <v>0</v>
      </c>
      <c r="LV20" s="52">
        <v>0</v>
      </c>
      <c r="LW20" s="52">
        <v>0</v>
      </c>
      <c r="LX20" s="52">
        <v>0</v>
      </c>
      <c r="LY20" s="52">
        <v>0</v>
      </c>
      <c r="LZ20" s="52">
        <v>0</v>
      </c>
      <c r="MA20" s="52">
        <v>0</v>
      </c>
      <c r="MB20" s="52">
        <v>0</v>
      </c>
      <c r="MC20" s="52">
        <v>0</v>
      </c>
      <c r="MD20" s="52">
        <v>0</v>
      </c>
      <c r="ME20" s="52">
        <v>0</v>
      </c>
      <c r="MF20" s="52">
        <v>0</v>
      </c>
      <c r="MG20" s="52">
        <v>0</v>
      </c>
      <c r="MH20" s="52">
        <v>0</v>
      </c>
      <c r="MI20" s="52">
        <v>0</v>
      </c>
      <c r="MJ20" s="52">
        <v>0</v>
      </c>
      <c r="MK20" s="52">
        <v>0</v>
      </c>
      <c r="ML20" s="52">
        <v>0</v>
      </c>
      <c r="MM20" s="52">
        <v>0</v>
      </c>
      <c r="MN20" s="52">
        <v>0</v>
      </c>
      <c r="MO20" s="52">
        <v>0</v>
      </c>
      <c r="MP20" s="52">
        <v>0</v>
      </c>
      <c r="MQ20" s="52">
        <v>0</v>
      </c>
      <c r="MR20" s="52">
        <v>0</v>
      </c>
      <c r="MS20" s="52">
        <v>0</v>
      </c>
      <c r="MT20" s="52">
        <v>0</v>
      </c>
      <c r="MU20" s="52">
        <v>0</v>
      </c>
      <c r="MV20" s="52">
        <v>0</v>
      </c>
      <c r="MW20" s="52">
        <v>0</v>
      </c>
      <c r="MX20" s="52">
        <v>0</v>
      </c>
      <c r="MY20" s="52">
        <v>0</v>
      </c>
      <c r="MZ20" s="52">
        <v>0</v>
      </c>
      <c r="NA20" s="52">
        <v>0</v>
      </c>
      <c r="NB20" s="52">
        <v>0</v>
      </c>
      <c r="NC20" s="52">
        <v>0</v>
      </c>
      <c r="ND20" s="52">
        <v>0</v>
      </c>
      <c r="NE20" s="52">
        <v>0</v>
      </c>
      <c r="NF20" s="52">
        <v>0</v>
      </c>
      <c r="NG20" s="52">
        <v>0</v>
      </c>
      <c r="NH20" s="52">
        <v>0</v>
      </c>
      <c r="NI20" s="52">
        <v>0</v>
      </c>
      <c r="NJ20" s="52">
        <v>0</v>
      </c>
      <c r="NK20" s="52">
        <v>0</v>
      </c>
      <c r="NL20" s="52">
        <v>0</v>
      </c>
      <c r="NM20" s="52">
        <v>0</v>
      </c>
      <c r="NN20" s="52">
        <v>0</v>
      </c>
      <c r="NO20" s="52">
        <v>0</v>
      </c>
      <c r="NP20" s="52">
        <v>0</v>
      </c>
      <c r="NQ20" s="52">
        <v>0</v>
      </c>
      <c r="NR20" s="68">
        <f t="shared" si="3"/>
        <v>17214.400000000001</v>
      </c>
      <c r="NS20" s="68">
        <f t="shared" si="4"/>
        <v>17214.400000000001</v>
      </c>
      <c r="NT20" s="68">
        <f t="shared" si="5"/>
        <v>17214.400000000001</v>
      </c>
    </row>
    <row r="21" spans="1:384" s="40" customFormat="1" ht="15" customHeight="1" outlineLevel="1" x14ac:dyDescent="0.2">
      <c r="A21" s="61"/>
      <c r="B21" s="49" t="s">
        <v>671</v>
      </c>
      <c r="C21" s="49" t="s">
        <v>78</v>
      </c>
      <c r="D21" s="49" t="s">
        <v>79</v>
      </c>
      <c r="E21" s="50" t="s">
        <v>80</v>
      </c>
      <c r="F21" s="64">
        <v>44484</v>
      </c>
      <c r="G21" s="49" t="s">
        <v>37</v>
      </c>
      <c r="H21" s="72">
        <v>8.0850000000000005E-2</v>
      </c>
      <c r="I21" s="65">
        <v>62000</v>
      </c>
      <c r="J21" s="114" t="str">
        <f>_xlfn.XLOOKUP(E21,'[12]Resumo Unidades'!$B:$B,'[12]Resumo Unidades'!$W:$W)</f>
        <v>Fluxo com Divergência de até 2%</v>
      </c>
      <c r="K21" s="51" t="str">
        <f>IF(L21&gt;Resumo!$E$23,"Sim","Não")</f>
        <v>Não</v>
      </c>
      <c r="L21" s="66">
        <v>0</v>
      </c>
      <c r="M21" s="67"/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0</v>
      </c>
      <c r="BE21" s="52">
        <v>0</v>
      </c>
      <c r="BF21" s="52">
        <v>0</v>
      </c>
      <c r="BG21" s="52">
        <v>0</v>
      </c>
      <c r="BH21" s="52">
        <v>0</v>
      </c>
      <c r="BI21" s="52">
        <v>0</v>
      </c>
      <c r="BJ21" s="52">
        <v>0</v>
      </c>
      <c r="BK21" s="52">
        <v>0</v>
      </c>
      <c r="BL21" s="52">
        <v>0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327.02000000000004</v>
      </c>
      <c r="CE21" s="52">
        <v>327.02000000000004</v>
      </c>
      <c r="CF21" s="52">
        <v>327.02000000000004</v>
      </c>
      <c r="CG21" s="52">
        <v>327.02000000000004</v>
      </c>
      <c r="CH21" s="52">
        <v>327.02000000000004</v>
      </c>
      <c r="CI21" s="52">
        <v>327.02000000000004</v>
      </c>
      <c r="CJ21" s="52">
        <v>327.02000000000004</v>
      </c>
      <c r="CK21" s="52">
        <v>327.02000000000004</v>
      </c>
      <c r="CL21" s="52">
        <v>327.02000000000004</v>
      </c>
      <c r="CM21" s="52">
        <v>327.02000000000004</v>
      </c>
      <c r="CN21" s="52">
        <v>327.02000000000004</v>
      </c>
      <c r="CO21" s="52">
        <v>327.02000000000004</v>
      </c>
      <c r="CP21" s="52">
        <v>327.02000000000004</v>
      </c>
      <c r="CQ21" s="52">
        <v>327.02000000000004</v>
      </c>
      <c r="CR21" s="52">
        <v>327.02000000000004</v>
      </c>
      <c r="CS21" s="52">
        <v>327.02000000000004</v>
      </c>
      <c r="CT21" s="52">
        <v>327.02000000000004</v>
      </c>
      <c r="CU21" s="52">
        <v>327.02000000000004</v>
      </c>
      <c r="CV21" s="52">
        <v>327.02000000000004</v>
      </c>
      <c r="CW21" s="52">
        <v>327.02000000000004</v>
      </c>
      <c r="CX21" s="52">
        <v>327.02000000000004</v>
      </c>
      <c r="CY21" s="52">
        <v>327.02000000000004</v>
      </c>
      <c r="CZ21" s="52">
        <v>327.02000000000004</v>
      </c>
      <c r="DA21" s="52">
        <v>327.02000000000004</v>
      </c>
      <c r="DB21" s="52">
        <v>327.02000000000004</v>
      </c>
      <c r="DC21" s="52">
        <v>327.02000000000004</v>
      </c>
      <c r="DD21" s="52">
        <v>327.02000000000004</v>
      </c>
      <c r="DE21" s="52">
        <v>327.02000000000004</v>
      </c>
      <c r="DF21" s="52">
        <v>327.02000000000004</v>
      </c>
      <c r="DG21" s="52">
        <v>327.02000000000004</v>
      </c>
      <c r="DH21" s="52">
        <v>327.02000000000004</v>
      </c>
      <c r="DI21" s="52">
        <v>327.02000000000004</v>
      </c>
      <c r="DJ21" s="52">
        <v>327.02000000000004</v>
      </c>
      <c r="DK21" s="52">
        <v>327.02000000000004</v>
      </c>
      <c r="DL21" s="52">
        <v>327.02000000000004</v>
      </c>
      <c r="DM21" s="52">
        <v>327.02000000000004</v>
      </c>
      <c r="DN21" s="52">
        <v>327.02000000000004</v>
      </c>
      <c r="DO21" s="52">
        <v>327.02000000000004</v>
      </c>
      <c r="DP21" s="52">
        <v>327.02000000000004</v>
      </c>
      <c r="DQ21" s="52">
        <v>327.02000000000004</v>
      </c>
      <c r="DR21" s="52">
        <v>327.02000000000004</v>
      </c>
      <c r="DS21" s="52">
        <v>327.02000000000004</v>
      </c>
      <c r="DT21" s="52">
        <v>327.02000000000004</v>
      </c>
      <c r="DU21" s="52">
        <v>327.02000000000004</v>
      </c>
      <c r="DV21" s="52">
        <v>327.02000000000004</v>
      </c>
      <c r="DW21" s="52">
        <v>327.02000000000004</v>
      </c>
      <c r="DX21" s="52">
        <v>327.02000000000004</v>
      </c>
      <c r="DY21" s="52">
        <v>327.02000000000004</v>
      </c>
      <c r="DZ21" s="52">
        <v>327.02000000000004</v>
      </c>
      <c r="EA21" s="52">
        <v>327.02000000000004</v>
      </c>
      <c r="EB21" s="52">
        <v>327.02000000000004</v>
      </c>
      <c r="EC21" s="52">
        <v>327.02000000000004</v>
      </c>
      <c r="ED21" s="52">
        <v>327.02000000000004</v>
      </c>
      <c r="EE21" s="52">
        <v>327.02000000000004</v>
      </c>
      <c r="EF21" s="52">
        <v>327.02000000000004</v>
      </c>
      <c r="EG21" s="52">
        <v>327.02000000000004</v>
      </c>
      <c r="EH21" s="52">
        <v>327.02000000000004</v>
      </c>
      <c r="EI21" s="52">
        <v>327.02000000000004</v>
      </c>
      <c r="EJ21" s="52">
        <v>327.02000000000004</v>
      </c>
      <c r="EK21" s="52">
        <v>327.02000000000004</v>
      </c>
      <c r="EL21" s="52">
        <v>327.02000000000004</v>
      </c>
      <c r="EM21" s="52">
        <v>327.02000000000004</v>
      </c>
      <c r="EN21" s="52">
        <v>327.02000000000004</v>
      </c>
      <c r="EO21" s="52">
        <v>327.02000000000004</v>
      </c>
      <c r="EP21" s="52">
        <v>327.02000000000004</v>
      </c>
      <c r="EQ21" s="52">
        <v>327.02000000000004</v>
      </c>
      <c r="ER21" s="52">
        <v>327.02000000000004</v>
      </c>
      <c r="ES21" s="52">
        <v>327.02000000000004</v>
      </c>
      <c r="ET21" s="52">
        <v>327.02000000000004</v>
      </c>
      <c r="EU21" s="52">
        <v>327.02000000000004</v>
      </c>
      <c r="EV21" s="52">
        <v>327.02000000000004</v>
      </c>
      <c r="EW21" s="52">
        <v>327.02000000000004</v>
      </c>
      <c r="EX21" s="52">
        <v>327.02000000000004</v>
      </c>
      <c r="EY21" s="52">
        <v>327.02000000000004</v>
      </c>
      <c r="EZ21" s="52">
        <v>327.02000000000004</v>
      </c>
      <c r="FA21" s="52">
        <v>327.02000000000004</v>
      </c>
      <c r="FB21" s="52">
        <v>327.02000000000004</v>
      </c>
      <c r="FC21" s="52">
        <v>327.02000000000004</v>
      </c>
      <c r="FD21" s="52">
        <v>327.02000000000004</v>
      </c>
      <c r="FE21" s="52">
        <v>327.02000000000004</v>
      </c>
      <c r="FF21" s="52">
        <v>327.02000000000004</v>
      </c>
      <c r="FG21" s="52">
        <v>327.02000000000004</v>
      </c>
      <c r="FH21" s="52">
        <v>327.02000000000004</v>
      </c>
      <c r="FI21" s="52">
        <v>327.02000000000004</v>
      </c>
      <c r="FJ21" s="52">
        <v>327.02000000000004</v>
      </c>
      <c r="FK21" s="52">
        <v>327.02000000000004</v>
      </c>
      <c r="FL21" s="52">
        <v>327.02000000000004</v>
      </c>
      <c r="FM21" s="52">
        <v>327.02000000000004</v>
      </c>
      <c r="FN21" s="52">
        <v>327.02000000000004</v>
      </c>
      <c r="FO21" s="52">
        <v>327.02000000000004</v>
      </c>
      <c r="FP21" s="52">
        <v>327.02000000000004</v>
      </c>
      <c r="FQ21" s="52">
        <v>327.02000000000004</v>
      </c>
      <c r="FR21" s="52">
        <v>327.02000000000004</v>
      </c>
      <c r="FS21" s="52">
        <v>327.02000000000004</v>
      </c>
      <c r="FT21" s="52">
        <v>327.02000000000004</v>
      </c>
      <c r="FU21" s="52">
        <v>327.02000000000004</v>
      </c>
      <c r="FV21" s="52">
        <v>327.02000000000004</v>
      </c>
      <c r="FW21" s="52">
        <v>327.02000000000004</v>
      </c>
      <c r="FX21" s="52">
        <v>327.02000000000004</v>
      </c>
      <c r="FY21" s="52">
        <v>327.02000000000004</v>
      </c>
      <c r="FZ21" s="52">
        <v>327.02000000000004</v>
      </c>
      <c r="GA21" s="52">
        <v>327.02000000000004</v>
      </c>
      <c r="GB21" s="52">
        <v>327.02000000000004</v>
      </c>
      <c r="GC21" s="52">
        <v>327.02000000000004</v>
      </c>
      <c r="GD21" s="52">
        <v>327.02000000000004</v>
      </c>
      <c r="GE21" s="52">
        <v>327.02000000000004</v>
      </c>
      <c r="GF21" s="52">
        <v>327.02000000000004</v>
      </c>
      <c r="GG21" s="52">
        <v>327.02000000000004</v>
      </c>
      <c r="GH21" s="52">
        <v>327.02000000000004</v>
      </c>
      <c r="GI21" s="52">
        <v>327.02000000000004</v>
      </c>
      <c r="GJ21" s="52">
        <v>327.02000000000004</v>
      </c>
      <c r="GK21" s="52">
        <v>327.02000000000004</v>
      </c>
      <c r="GL21" s="52">
        <v>327.02000000000004</v>
      </c>
      <c r="GM21" s="52">
        <v>327.02000000000004</v>
      </c>
      <c r="GN21" s="52">
        <v>327.02000000000004</v>
      </c>
      <c r="GO21" s="52">
        <v>327.02000000000004</v>
      </c>
      <c r="GP21" s="52">
        <v>327.02000000000004</v>
      </c>
      <c r="GQ21" s="52">
        <v>327.02000000000004</v>
      </c>
      <c r="GR21" s="52">
        <v>327.02000000000004</v>
      </c>
      <c r="GS21" s="52">
        <v>327.02000000000004</v>
      </c>
      <c r="GT21" s="52">
        <v>327.02000000000004</v>
      </c>
      <c r="GU21" s="52">
        <v>327.02000000000004</v>
      </c>
      <c r="GV21" s="52">
        <v>327.02000000000004</v>
      </c>
      <c r="GW21" s="52">
        <v>327.02000000000004</v>
      </c>
      <c r="GX21" s="52">
        <v>327.02000000000004</v>
      </c>
      <c r="GY21" s="52">
        <v>327.02000000000004</v>
      </c>
      <c r="GZ21" s="52">
        <v>327.02000000000004</v>
      </c>
      <c r="HA21" s="52">
        <v>327.02000000000004</v>
      </c>
      <c r="HB21" s="52">
        <v>327.02000000000004</v>
      </c>
      <c r="HC21" s="52">
        <v>327.02000000000004</v>
      </c>
      <c r="HD21" s="52">
        <v>327.02000000000004</v>
      </c>
      <c r="HE21" s="52">
        <v>327.02000000000004</v>
      </c>
      <c r="HF21" s="52">
        <v>327.02000000000004</v>
      </c>
      <c r="HG21" s="52">
        <v>327.02000000000004</v>
      </c>
      <c r="HH21" s="52">
        <v>327.02000000000004</v>
      </c>
      <c r="HI21" s="52">
        <v>327.02000000000004</v>
      </c>
      <c r="HJ21" s="52">
        <v>327.02000000000004</v>
      </c>
      <c r="HK21" s="52">
        <v>327.02000000000004</v>
      </c>
      <c r="HL21" s="52">
        <v>327.02000000000004</v>
      </c>
      <c r="HM21" s="52">
        <v>327.02000000000004</v>
      </c>
      <c r="HN21" s="52">
        <v>327.02000000000004</v>
      </c>
      <c r="HO21" s="52">
        <v>327.02000000000004</v>
      </c>
      <c r="HP21" s="52">
        <v>327.02000000000004</v>
      </c>
      <c r="HQ21" s="52">
        <v>327.02000000000004</v>
      </c>
      <c r="HR21" s="52">
        <v>327.02000000000004</v>
      </c>
      <c r="HS21" s="52">
        <v>327.02000000000004</v>
      </c>
      <c r="HT21" s="52">
        <v>327.02000000000004</v>
      </c>
      <c r="HU21" s="52">
        <v>327.02000000000004</v>
      </c>
      <c r="HV21" s="52">
        <v>327.02000000000004</v>
      </c>
      <c r="HW21" s="52">
        <v>327.02000000000004</v>
      </c>
      <c r="HX21" s="52">
        <v>327.02000000000004</v>
      </c>
      <c r="HY21" s="52">
        <v>327.02000000000004</v>
      </c>
      <c r="HZ21" s="52">
        <v>327.02000000000004</v>
      </c>
      <c r="IA21" s="52">
        <v>327.02000000000004</v>
      </c>
      <c r="IB21" s="52">
        <v>327.02000000000004</v>
      </c>
      <c r="IC21" s="52">
        <v>327.02000000000004</v>
      </c>
      <c r="ID21" s="52">
        <v>327.02000000000004</v>
      </c>
      <c r="IE21" s="52">
        <v>327.02000000000004</v>
      </c>
      <c r="IF21" s="52">
        <v>327.02000000000004</v>
      </c>
      <c r="IG21" s="52">
        <v>327.02000000000004</v>
      </c>
      <c r="IH21" s="52">
        <v>327.02000000000004</v>
      </c>
      <c r="II21" s="52">
        <v>327.02000000000004</v>
      </c>
      <c r="IJ21" s="52">
        <v>327.02000000000004</v>
      </c>
      <c r="IK21" s="52">
        <v>327.02000000000004</v>
      </c>
      <c r="IL21" s="52">
        <v>327.02000000000004</v>
      </c>
      <c r="IM21" s="52">
        <v>327.02000000000004</v>
      </c>
      <c r="IN21" s="52">
        <v>327.02000000000004</v>
      </c>
      <c r="IO21" s="52">
        <v>327.02000000000004</v>
      </c>
      <c r="IP21" s="52">
        <v>327.02000000000004</v>
      </c>
      <c r="IQ21" s="52">
        <v>327.02000000000004</v>
      </c>
      <c r="IR21" s="52">
        <v>327.02000000000004</v>
      </c>
      <c r="IS21" s="52">
        <v>327.02000000000004</v>
      </c>
      <c r="IT21" s="52">
        <v>327.02000000000004</v>
      </c>
      <c r="IU21" s="52">
        <v>327.02000000000004</v>
      </c>
      <c r="IV21" s="52">
        <v>327.02000000000004</v>
      </c>
      <c r="IW21" s="52">
        <v>327.02000000000004</v>
      </c>
      <c r="IX21" s="52">
        <v>327.02000000000004</v>
      </c>
      <c r="IY21" s="52">
        <v>327.02000000000004</v>
      </c>
      <c r="IZ21" s="52">
        <v>327.02000000000004</v>
      </c>
      <c r="JA21" s="52">
        <v>327.02000000000004</v>
      </c>
      <c r="JB21" s="52">
        <v>327.02000000000004</v>
      </c>
      <c r="JC21" s="52">
        <v>327.02000000000004</v>
      </c>
      <c r="JD21" s="52">
        <v>327.02000000000004</v>
      </c>
      <c r="JE21" s="52">
        <v>327.02000000000004</v>
      </c>
      <c r="JF21" s="52">
        <v>327.02000000000004</v>
      </c>
      <c r="JG21" s="52">
        <v>327.02000000000004</v>
      </c>
      <c r="JH21" s="52">
        <v>327.02000000000004</v>
      </c>
      <c r="JI21" s="52">
        <v>327.02000000000004</v>
      </c>
      <c r="JJ21" s="52">
        <v>327.02000000000004</v>
      </c>
      <c r="JK21" s="52">
        <v>327.02000000000004</v>
      </c>
      <c r="JL21" s="52">
        <v>327.02000000000004</v>
      </c>
      <c r="JM21" s="52">
        <v>327.02000000000004</v>
      </c>
      <c r="JN21" s="52">
        <v>327.02000000000004</v>
      </c>
      <c r="JO21" s="52">
        <v>327.02000000000004</v>
      </c>
      <c r="JP21" s="52">
        <v>327.02000000000004</v>
      </c>
      <c r="JQ21" s="52">
        <v>327.02000000000004</v>
      </c>
      <c r="JR21" s="52">
        <v>327.02000000000004</v>
      </c>
      <c r="JS21" s="52">
        <v>327.02000000000004</v>
      </c>
      <c r="JT21" s="52">
        <v>327.02000000000004</v>
      </c>
      <c r="JU21" s="52">
        <v>327.02000000000004</v>
      </c>
      <c r="JV21" s="52">
        <v>0</v>
      </c>
      <c r="JW21" s="52">
        <v>0</v>
      </c>
      <c r="JX21" s="52">
        <v>0</v>
      </c>
      <c r="JY21" s="52">
        <v>0</v>
      </c>
      <c r="JZ21" s="52">
        <v>0</v>
      </c>
      <c r="KA21" s="52">
        <v>0</v>
      </c>
      <c r="KB21" s="52">
        <v>0</v>
      </c>
      <c r="KC21" s="52">
        <v>0</v>
      </c>
      <c r="KD21" s="52">
        <v>0</v>
      </c>
      <c r="KE21" s="52">
        <v>0</v>
      </c>
      <c r="KF21" s="52">
        <v>0</v>
      </c>
      <c r="KG21" s="52">
        <v>0</v>
      </c>
      <c r="KH21" s="52">
        <v>0</v>
      </c>
      <c r="KI21" s="52">
        <v>0</v>
      </c>
      <c r="KJ21" s="52">
        <v>0</v>
      </c>
      <c r="KK21" s="52">
        <v>0</v>
      </c>
      <c r="KL21" s="52">
        <v>0</v>
      </c>
      <c r="KM21" s="52">
        <v>0</v>
      </c>
      <c r="KN21" s="52">
        <v>0</v>
      </c>
      <c r="KO21" s="52">
        <v>0</v>
      </c>
      <c r="KP21" s="52">
        <v>0</v>
      </c>
      <c r="KQ21" s="52">
        <v>0</v>
      </c>
      <c r="KR21" s="52">
        <v>0</v>
      </c>
      <c r="KS21" s="52">
        <v>0</v>
      </c>
      <c r="KT21" s="52">
        <v>0</v>
      </c>
      <c r="KU21" s="52">
        <v>0</v>
      </c>
      <c r="KV21" s="52">
        <v>0</v>
      </c>
      <c r="KW21" s="52">
        <v>0</v>
      </c>
      <c r="KX21" s="52">
        <v>0</v>
      </c>
      <c r="KY21" s="52">
        <v>0</v>
      </c>
      <c r="KZ21" s="52">
        <v>0</v>
      </c>
      <c r="LA21" s="52">
        <v>0</v>
      </c>
      <c r="LB21" s="52">
        <v>0</v>
      </c>
      <c r="LC21" s="52">
        <v>0</v>
      </c>
      <c r="LD21" s="52">
        <v>0</v>
      </c>
      <c r="LE21" s="52">
        <v>0</v>
      </c>
      <c r="LF21" s="52">
        <v>0</v>
      </c>
      <c r="LG21" s="52">
        <v>0</v>
      </c>
      <c r="LH21" s="52">
        <v>0</v>
      </c>
      <c r="LI21" s="52">
        <v>0</v>
      </c>
      <c r="LJ21" s="52">
        <v>0</v>
      </c>
      <c r="LK21" s="52">
        <v>0</v>
      </c>
      <c r="LL21" s="52">
        <v>0</v>
      </c>
      <c r="LM21" s="52">
        <v>0</v>
      </c>
      <c r="LN21" s="52">
        <v>0</v>
      </c>
      <c r="LO21" s="52">
        <v>0</v>
      </c>
      <c r="LP21" s="52">
        <v>0</v>
      </c>
      <c r="LQ21" s="52">
        <v>0</v>
      </c>
      <c r="LR21" s="52">
        <v>0</v>
      </c>
      <c r="LS21" s="52">
        <v>0</v>
      </c>
      <c r="LT21" s="52">
        <v>0</v>
      </c>
      <c r="LU21" s="52">
        <v>0</v>
      </c>
      <c r="LV21" s="52">
        <v>0</v>
      </c>
      <c r="LW21" s="52">
        <v>0</v>
      </c>
      <c r="LX21" s="52">
        <v>0</v>
      </c>
      <c r="LY21" s="52">
        <v>0</v>
      </c>
      <c r="LZ21" s="52">
        <v>0</v>
      </c>
      <c r="MA21" s="52">
        <v>0</v>
      </c>
      <c r="MB21" s="52">
        <v>0</v>
      </c>
      <c r="MC21" s="52">
        <v>0</v>
      </c>
      <c r="MD21" s="52">
        <v>0</v>
      </c>
      <c r="ME21" s="52">
        <v>0</v>
      </c>
      <c r="MF21" s="52">
        <v>0</v>
      </c>
      <c r="MG21" s="52">
        <v>0</v>
      </c>
      <c r="MH21" s="52">
        <v>0</v>
      </c>
      <c r="MI21" s="52">
        <v>0</v>
      </c>
      <c r="MJ21" s="52">
        <v>0</v>
      </c>
      <c r="MK21" s="52">
        <v>0</v>
      </c>
      <c r="ML21" s="52">
        <v>0</v>
      </c>
      <c r="MM21" s="52">
        <v>0</v>
      </c>
      <c r="MN21" s="52">
        <v>0</v>
      </c>
      <c r="MO21" s="52">
        <v>0</v>
      </c>
      <c r="MP21" s="52">
        <v>0</v>
      </c>
      <c r="MQ21" s="52">
        <v>0</v>
      </c>
      <c r="MR21" s="52">
        <v>0</v>
      </c>
      <c r="MS21" s="52">
        <v>0</v>
      </c>
      <c r="MT21" s="52">
        <v>0</v>
      </c>
      <c r="MU21" s="52">
        <v>0</v>
      </c>
      <c r="MV21" s="52">
        <v>0</v>
      </c>
      <c r="MW21" s="52">
        <v>0</v>
      </c>
      <c r="MX21" s="52">
        <v>0</v>
      </c>
      <c r="MY21" s="52">
        <v>0</v>
      </c>
      <c r="MZ21" s="52">
        <v>0</v>
      </c>
      <c r="NA21" s="52">
        <v>0</v>
      </c>
      <c r="NB21" s="52">
        <v>0</v>
      </c>
      <c r="NC21" s="52">
        <v>0</v>
      </c>
      <c r="ND21" s="52">
        <v>0</v>
      </c>
      <c r="NE21" s="52">
        <v>0</v>
      </c>
      <c r="NF21" s="52">
        <v>0</v>
      </c>
      <c r="NG21" s="52">
        <v>0</v>
      </c>
      <c r="NH21" s="52">
        <v>0</v>
      </c>
      <c r="NI21" s="52">
        <v>0</v>
      </c>
      <c r="NJ21" s="52">
        <v>0</v>
      </c>
      <c r="NK21" s="52">
        <v>0</v>
      </c>
      <c r="NL21" s="52">
        <v>0</v>
      </c>
      <c r="NM21" s="52">
        <v>0</v>
      </c>
      <c r="NN21" s="52">
        <v>0</v>
      </c>
      <c r="NO21" s="52">
        <v>0</v>
      </c>
      <c r="NP21" s="52">
        <v>0</v>
      </c>
      <c r="NQ21" s="52">
        <v>0</v>
      </c>
      <c r="NR21" s="68">
        <f t="shared" si="3"/>
        <v>65403.999999999716</v>
      </c>
      <c r="NS21" s="68">
        <f t="shared" si="4"/>
        <v>65403.999999999716</v>
      </c>
      <c r="NT21" s="68">
        <f t="shared" si="5"/>
        <v>35645.180000000008</v>
      </c>
    </row>
    <row r="22" spans="1:384" s="40" customFormat="1" ht="15" customHeight="1" outlineLevel="1" x14ac:dyDescent="0.2">
      <c r="A22" s="61"/>
      <c r="B22" s="49" t="s">
        <v>671</v>
      </c>
      <c r="C22" s="49" t="s">
        <v>81</v>
      </c>
      <c r="D22" s="49" t="s">
        <v>82</v>
      </c>
      <c r="E22" s="50" t="s">
        <v>83</v>
      </c>
      <c r="F22" s="64">
        <v>44498</v>
      </c>
      <c r="G22" s="49" t="s">
        <v>37</v>
      </c>
      <c r="H22" s="72">
        <v>0</v>
      </c>
      <c r="I22" s="65">
        <v>72000</v>
      </c>
      <c r="J22" s="114" t="str">
        <f>_xlfn.XLOOKUP(E22,'[12]Resumo Unidades'!$B:$B,'[12]Resumo Unidades'!$W:$W)</f>
        <v>Fluxo com Divergência de até 2%</v>
      </c>
      <c r="K22" s="51" t="str">
        <f>IF(L22&gt;Resumo!$E$23,"Sim","Não")</f>
        <v>Sim</v>
      </c>
      <c r="L22" s="66">
        <v>79</v>
      </c>
      <c r="M22" s="67"/>
      <c r="N22" s="52">
        <v>0</v>
      </c>
      <c r="O22" s="52">
        <v>0</v>
      </c>
      <c r="P22" s="52">
        <v>0</v>
      </c>
      <c r="Q22" s="52">
        <v>0</v>
      </c>
      <c r="R22" s="52">
        <v>0</v>
      </c>
      <c r="S22" s="52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2">
        <v>0</v>
      </c>
      <c r="BF22" s="52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1687.8</v>
      </c>
      <c r="CB22" s="52">
        <v>0</v>
      </c>
      <c r="CC22" s="52">
        <v>0</v>
      </c>
      <c r="CD22" s="52">
        <v>492.77000000000004</v>
      </c>
      <c r="CE22" s="52">
        <v>492.77000000000004</v>
      </c>
      <c r="CF22" s="52">
        <v>492.77000000000004</v>
      </c>
      <c r="CG22" s="52">
        <v>492.77000000000004</v>
      </c>
      <c r="CH22" s="52">
        <v>492.77000000000004</v>
      </c>
      <c r="CI22" s="52">
        <v>492.77000000000004</v>
      </c>
      <c r="CJ22" s="52">
        <v>492.77000000000004</v>
      </c>
      <c r="CK22" s="52">
        <v>492.77000000000004</v>
      </c>
      <c r="CL22" s="52">
        <v>492.77000000000004</v>
      </c>
      <c r="CM22" s="52">
        <v>1999.6399999999999</v>
      </c>
      <c r="CN22" s="52">
        <v>492.77000000000004</v>
      </c>
      <c r="CO22" s="52">
        <v>492.77000000000004</v>
      </c>
      <c r="CP22" s="52">
        <v>492.77000000000004</v>
      </c>
      <c r="CQ22" s="52">
        <v>492.77000000000004</v>
      </c>
      <c r="CR22" s="52">
        <v>492.77000000000004</v>
      </c>
      <c r="CS22" s="52">
        <v>492.77000000000004</v>
      </c>
      <c r="CT22" s="52">
        <v>492.77000000000004</v>
      </c>
      <c r="CU22" s="52">
        <v>492.77000000000004</v>
      </c>
      <c r="CV22" s="52">
        <v>492.77000000000004</v>
      </c>
      <c r="CW22" s="52">
        <v>492.77000000000004</v>
      </c>
      <c r="CX22" s="52">
        <v>492.77000000000004</v>
      </c>
      <c r="CY22" s="52">
        <v>1999.6399999999999</v>
      </c>
      <c r="CZ22" s="52">
        <v>492.77000000000004</v>
      </c>
      <c r="DA22" s="52">
        <v>492.77000000000004</v>
      </c>
      <c r="DB22" s="52">
        <v>492.77000000000004</v>
      </c>
      <c r="DC22" s="52">
        <v>492.77000000000004</v>
      </c>
      <c r="DD22" s="52">
        <v>492.77000000000004</v>
      </c>
      <c r="DE22" s="52">
        <v>492.77000000000004</v>
      </c>
      <c r="DF22" s="52">
        <v>492.77000000000004</v>
      </c>
      <c r="DG22" s="52">
        <v>492.77000000000004</v>
      </c>
      <c r="DH22" s="52">
        <v>492.77000000000004</v>
      </c>
      <c r="DI22" s="52">
        <v>492.77000000000004</v>
      </c>
      <c r="DJ22" s="52">
        <v>492.77000000000004</v>
      </c>
      <c r="DK22" s="52">
        <v>1999.6399999999999</v>
      </c>
      <c r="DL22" s="52">
        <v>492.77000000000004</v>
      </c>
      <c r="DM22" s="52">
        <v>492.77000000000004</v>
      </c>
      <c r="DN22" s="52">
        <v>492.77000000000004</v>
      </c>
      <c r="DO22" s="52">
        <v>492.77000000000004</v>
      </c>
      <c r="DP22" s="52">
        <v>492.77000000000004</v>
      </c>
      <c r="DQ22" s="52">
        <v>492.77000000000004</v>
      </c>
      <c r="DR22" s="52">
        <v>492.77000000000004</v>
      </c>
      <c r="DS22" s="52">
        <v>492.77000000000004</v>
      </c>
      <c r="DT22" s="52">
        <v>492.77000000000004</v>
      </c>
      <c r="DU22" s="52">
        <v>492.77000000000004</v>
      </c>
      <c r="DV22" s="52">
        <v>492.77000000000004</v>
      </c>
      <c r="DW22" s="52">
        <v>1999.6399999999999</v>
      </c>
      <c r="DX22" s="52">
        <v>492.77000000000004</v>
      </c>
      <c r="DY22" s="52">
        <v>492.77000000000004</v>
      </c>
      <c r="DZ22" s="52">
        <v>492.77000000000004</v>
      </c>
      <c r="EA22" s="52">
        <v>492.77000000000004</v>
      </c>
      <c r="EB22" s="52">
        <v>492.77000000000004</v>
      </c>
      <c r="EC22" s="52">
        <v>492.77000000000004</v>
      </c>
      <c r="ED22" s="52">
        <v>492.77000000000004</v>
      </c>
      <c r="EE22" s="52">
        <v>492.77000000000004</v>
      </c>
      <c r="EF22" s="52">
        <v>492.77000000000004</v>
      </c>
      <c r="EG22" s="52">
        <v>492.77000000000004</v>
      </c>
      <c r="EH22" s="52">
        <v>492.77000000000004</v>
      </c>
      <c r="EI22" s="52">
        <v>1999.6399999999999</v>
      </c>
      <c r="EJ22" s="52">
        <v>492.77000000000004</v>
      </c>
      <c r="EK22" s="52">
        <v>492.77000000000004</v>
      </c>
      <c r="EL22" s="52">
        <v>492.77000000000004</v>
      </c>
      <c r="EM22" s="52">
        <v>492.77000000000004</v>
      </c>
      <c r="EN22" s="52">
        <v>492.77000000000004</v>
      </c>
      <c r="EO22" s="52">
        <v>492.77000000000004</v>
      </c>
      <c r="EP22" s="52">
        <v>492.77000000000004</v>
      </c>
      <c r="EQ22" s="52">
        <v>492.77000000000004</v>
      </c>
      <c r="ER22" s="52">
        <v>492.77000000000004</v>
      </c>
      <c r="ES22" s="52">
        <v>492.77000000000004</v>
      </c>
      <c r="ET22" s="52">
        <v>492.77000000000004</v>
      </c>
      <c r="EU22" s="52">
        <v>1999.6399999999999</v>
      </c>
      <c r="EV22" s="52">
        <v>492.77000000000004</v>
      </c>
      <c r="EW22" s="52">
        <v>492.77000000000004</v>
      </c>
      <c r="EX22" s="52">
        <v>492.77000000000004</v>
      </c>
      <c r="EY22" s="52">
        <v>492.77000000000004</v>
      </c>
      <c r="EZ22" s="52">
        <v>492.77000000000004</v>
      </c>
      <c r="FA22" s="52">
        <v>492.77000000000004</v>
      </c>
      <c r="FB22" s="52">
        <v>492.77000000000004</v>
      </c>
      <c r="FC22" s="52">
        <v>492.77000000000004</v>
      </c>
      <c r="FD22" s="52">
        <v>492.77000000000004</v>
      </c>
      <c r="FE22" s="52">
        <v>492.77000000000004</v>
      </c>
      <c r="FF22" s="52">
        <v>492.77000000000004</v>
      </c>
      <c r="FG22" s="52">
        <v>1999.6399999999999</v>
      </c>
      <c r="FH22" s="52">
        <v>492.77000000000004</v>
      </c>
      <c r="FI22" s="52">
        <v>492.77000000000004</v>
      </c>
      <c r="FJ22" s="52">
        <v>492.77000000000004</v>
      </c>
      <c r="FK22" s="52">
        <v>492.77000000000004</v>
      </c>
      <c r="FL22" s="52">
        <v>492.77000000000004</v>
      </c>
      <c r="FM22" s="52">
        <v>492.77000000000004</v>
      </c>
      <c r="FN22" s="52">
        <v>492.77000000000004</v>
      </c>
      <c r="FO22" s="52">
        <v>492.77000000000004</v>
      </c>
      <c r="FP22" s="52">
        <v>492.77000000000004</v>
      </c>
      <c r="FQ22" s="52">
        <v>492.77000000000004</v>
      </c>
      <c r="FR22" s="52">
        <v>492.77000000000004</v>
      </c>
      <c r="FS22" s="52">
        <v>1999.6399999999999</v>
      </c>
      <c r="FT22" s="52">
        <v>492.77000000000004</v>
      </c>
      <c r="FU22" s="52">
        <v>492.77000000000004</v>
      </c>
      <c r="FV22" s="52">
        <v>492.77000000000004</v>
      </c>
      <c r="FW22" s="52">
        <v>492.77000000000004</v>
      </c>
      <c r="FX22" s="52">
        <v>492.77000000000004</v>
      </c>
      <c r="FY22" s="52">
        <v>492.77000000000004</v>
      </c>
      <c r="FZ22" s="52">
        <v>492.77000000000004</v>
      </c>
      <c r="GA22" s="52">
        <v>492.77000000000004</v>
      </c>
      <c r="GB22" s="52">
        <v>492.77000000000004</v>
      </c>
      <c r="GC22" s="52">
        <v>492.77000000000004</v>
      </c>
      <c r="GD22" s="52">
        <v>492.77000000000004</v>
      </c>
      <c r="GE22" s="52">
        <v>1506.87</v>
      </c>
      <c r="GF22" s="52">
        <v>0</v>
      </c>
      <c r="GG22" s="52">
        <v>0</v>
      </c>
      <c r="GH22" s="52">
        <v>0</v>
      </c>
      <c r="GI22" s="52">
        <v>0</v>
      </c>
      <c r="GJ22" s="52">
        <v>0</v>
      </c>
      <c r="GK22" s="52">
        <v>0</v>
      </c>
      <c r="GL22" s="52">
        <v>0</v>
      </c>
      <c r="GM22" s="52">
        <v>0</v>
      </c>
      <c r="GN22" s="52">
        <v>0</v>
      </c>
      <c r="GO22" s="52">
        <v>0</v>
      </c>
      <c r="GP22" s="52">
        <v>0</v>
      </c>
      <c r="GQ22" s="52">
        <v>0</v>
      </c>
      <c r="GR22" s="52">
        <v>0</v>
      </c>
      <c r="GS22" s="52">
        <v>0</v>
      </c>
      <c r="GT22" s="52">
        <v>0</v>
      </c>
      <c r="GU22" s="52">
        <v>0</v>
      </c>
      <c r="GV22" s="52">
        <v>0</v>
      </c>
      <c r="GW22" s="52">
        <v>0</v>
      </c>
      <c r="GX22" s="52">
        <v>0</v>
      </c>
      <c r="GY22" s="52">
        <v>0</v>
      </c>
      <c r="GZ22" s="52">
        <v>0</v>
      </c>
      <c r="HA22" s="52">
        <v>0</v>
      </c>
      <c r="HB22" s="52">
        <v>0</v>
      </c>
      <c r="HC22" s="52">
        <v>0</v>
      </c>
      <c r="HD22" s="52">
        <v>0</v>
      </c>
      <c r="HE22" s="52">
        <v>0</v>
      </c>
      <c r="HF22" s="52">
        <v>0</v>
      </c>
      <c r="HG22" s="52">
        <v>0</v>
      </c>
      <c r="HH22" s="52">
        <v>0</v>
      </c>
      <c r="HI22" s="52">
        <v>0</v>
      </c>
      <c r="HJ22" s="52">
        <v>0</v>
      </c>
      <c r="HK22" s="52">
        <v>0</v>
      </c>
      <c r="HL22" s="52">
        <v>0</v>
      </c>
      <c r="HM22" s="52">
        <v>0</v>
      </c>
      <c r="HN22" s="52">
        <v>0</v>
      </c>
      <c r="HO22" s="52">
        <v>0</v>
      </c>
      <c r="HP22" s="52">
        <v>0</v>
      </c>
      <c r="HQ22" s="52">
        <v>0</v>
      </c>
      <c r="HR22" s="52">
        <v>0</v>
      </c>
      <c r="HS22" s="52">
        <v>0</v>
      </c>
      <c r="HT22" s="52">
        <v>0</v>
      </c>
      <c r="HU22" s="52">
        <v>0</v>
      </c>
      <c r="HV22" s="52">
        <v>0</v>
      </c>
      <c r="HW22" s="52">
        <v>0</v>
      </c>
      <c r="HX22" s="52">
        <v>0</v>
      </c>
      <c r="HY22" s="52">
        <v>0</v>
      </c>
      <c r="HZ22" s="52">
        <v>0</v>
      </c>
      <c r="IA22" s="52">
        <v>0</v>
      </c>
      <c r="IB22" s="52">
        <v>0</v>
      </c>
      <c r="IC22" s="52">
        <v>0</v>
      </c>
      <c r="ID22" s="52">
        <v>0</v>
      </c>
      <c r="IE22" s="52">
        <v>0</v>
      </c>
      <c r="IF22" s="52">
        <v>0</v>
      </c>
      <c r="IG22" s="52">
        <v>0</v>
      </c>
      <c r="IH22" s="52">
        <v>0</v>
      </c>
      <c r="II22" s="52">
        <v>0</v>
      </c>
      <c r="IJ22" s="52">
        <v>0</v>
      </c>
      <c r="IK22" s="52">
        <v>0</v>
      </c>
      <c r="IL22" s="52">
        <v>0</v>
      </c>
      <c r="IM22" s="52">
        <v>0</v>
      </c>
      <c r="IN22" s="52">
        <v>0</v>
      </c>
      <c r="IO22" s="52">
        <v>0</v>
      </c>
      <c r="IP22" s="52">
        <v>0</v>
      </c>
      <c r="IQ22" s="52">
        <v>0</v>
      </c>
      <c r="IR22" s="52">
        <v>0</v>
      </c>
      <c r="IS22" s="52">
        <v>0</v>
      </c>
      <c r="IT22" s="52">
        <v>0</v>
      </c>
      <c r="IU22" s="52">
        <v>0</v>
      </c>
      <c r="IV22" s="52">
        <v>0</v>
      </c>
      <c r="IW22" s="52">
        <v>0</v>
      </c>
      <c r="IX22" s="52">
        <v>0</v>
      </c>
      <c r="IY22" s="52">
        <v>0</v>
      </c>
      <c r="IZ22" s="52">
        <v>0</v>
      </c>
      <c r="JA22" s="52">
        <v>0</v>
      </c>
      <c r="JB22" s="52">
        <v>0</v>
      </c>
      <c r="JC22" s="52">
        <v>0</v>
      </c>
      <c r="JD22" s="52">
        <v>0</v>
      </c>
      <c r="JE22" s="52">
        <v>0</v>
      </c>
      <c r="JF22" s="52">
        <v>0</v>
      </c>
      <c r="JG22" s="52">
        <v>0</v>
      </c>
      <c r="JH22" s="52">
        <v>0</v>
      </c>
      <c r="JI22" s="52">
        <v>0</v>
      </c>
      <c r="JJ22" s="52">
        <v>0</v>
      </c>
      <c r="JK22" s="52">
        <v>0</v>
      </c>
      <c r="JL22" s="52">
        <v>0</v>
      </c>
      <c r="JM22" s="52">
        <v>0</v>
      </c>
      <c r="JN22" s="52">
        <v>0</v>
      </c>
      <c r="JO22" s="52">
        <v>0</v>
      </c>
      <c r="JP22" s="52">
        <v>0</v>
      </c>
      <c r="JQ22" s="52">
        <v>0</v>
      </c>
      <c r="JR22" s="52">
        <v>0</v>
      </c>
      <c r="JS22" s="52">
        <v>0</v>
      </c>
      <c r="JT22" s="52">
        <v>0</v>
      </c>
      <c r="JU22" s="52">
        <v>0</v>
      </c>
      <c r="JV22" s="52">
        <v>0</v>
      </c>
      <c r="JW22" s="52">
        <v>0</v>
      </c>
      <c r="JX22" s="52">
        <v>0</v>
      </c>
      <c r="JY22" s="52">
        <v>0</v>
      </c>
      <c r="JZ22" s="52">
        <v>0</v>
      </c>
      <c r="KA22" s="52">
        <v>0</v>
      </c>
      <c r="KB22" s="52">
        <v>0</v>
      </c>
      <c r="KC22" s="52">
        <v>0</v>
      </c>
      <c r="KD22" s="52">
        <v>0</v>
      </c>
      <c r="KE22" s="52">
        <v>0</v>
      </c>
      <c r="KF22" s="52">
        <v>0</v>
      </c>
      <c r="KG22" s="52">
        <v>0</v>
      </c>
      <c r="KH22" s="52">
        <v>0</v>
      </c>
      <c r="KI22" s="52">
        <v>0</v>
      </c>
      <c r="KJ22" s="52">
        <v>0</v>
      </c>
      <c r="KK22" s="52">
        <v>0</v>
      </c>
      <c r="KL22" s="52">
        <v>0</v>
      </c>
      <c r="KM22" s="52">
        <v>0</v>
      </c>
      <c r="KN22" s="52">
        <v>0</v>
      </c>
      <c r="KO22" s="52">
        <v>0</v>
      </c>
      <c r="KP22" s="52">
        <v>0</v>
      </c>
      <c r="KQ22" s="52">
        <v>0</v>
      </c>
      <c r="KR22" s="52">
        <v>0</v>
      </c>
      <c r="KS22" s="52">
        <v>0</v>
      </c>
      <c r="KT22" s="52">
        <v>0</v>
      </c>
      <c r="KU22" s="52">
        <v>0</v>
      </c>
      <c r="KV22" s="52">
        <v>0</v>
      </c>
      <c r="KW22" s="52">
        <v>0</v>
      </c>
      <c r="KX22" s="52">
        <v>0</v>
      </c>
      <c r="KY22" s="52">
        <v>0</v>
      </c>
      <c r="KZ22" s="52">
        <v>0</v>
      </c>
      <c r="LA22" s="52">
        <v>0</v>
      </c>
      <c r="LB22" s="52">
        <v>0</v>
      </c>
      <c r="LC22" s="52">
        <v>0</v>
      </c>
      <c r="LD22" s="52">
        <v>0</v>
      </c>
      <c r="LE22" s="52">
        <v>0</v>
      </c>
      <c r="LF22" s="52">
        <v>0</v>
      </c>
      <c r="LG22" s="52">
        <v>0</v>
      </c>
      <c r="LH22" s="52">
        <v>0</v>
      </c>
      <c r="LI22" s="52">
        <v>0</v>
      </c>
      <c r="LJ22" s="52">
        <v>0</v>
      </c>
      <c r="LK22" s="52">
        <v>0</v>
      </c>
      <c r="LL22" s="52">
        <v>0</v>
      </c>
      <c r="LM22" s="52">
        <v>0</v>
      </c>
      <c r="LN22" s="52">
        <v>0</v>
      </c>
      <c r="LO22" s="52">
        <v>0</v>
      </c>
      <c r="LP22" s="52">
        <v>0</v>
      </c>
      <c r="LQ22" s="52">
        <v>0</v>
      </c>
      <c r="LR22" s="52">
        <v>0</v>
      </c>
      <c r="LS22" s="52">
        <v>0</v>
      </c>
      <c r="LT22" s="52">
        <v>0</v>
      </c>
      <c r="LU22" s="52">
        <v>0</v>
      </c>
      <c r="LV22" s="52">
        <v>0</v>
      </c>
      <c r="LW22" s="52">
        <v>0</v>
      </c>
      <c r="LX22" s="52">
        <v>0</v>
      </c>
      <c r="LY22" s="52">
        <v>0</v>
      </c>
      <c r="LZ22" s="52">
        <v>0</v>
      </c>
      <c r="MA22" s="52">
        <v>0</v>
      </c>
      <c r="MB22" s="52">
        <v>0</v>
      </c>
      <c r="MC22" s="52">
        <v>0</v>
      </c>
      <c r="MD22" s="52">
        <v>0</v>
      </c>
      <c r="ME22" s="52">
        <v>0</v>
      </c>
      <c r="MF22" s="52">
        <v>0</v>
      </c>
      <c r="MG22" s="52">
        <v>0</v>
      </c>
      <c r="MH22" s="52">
        <v>0</v>
      </c>
      <c r="MI22" s="52">
        <v>0</v>
      </c>
      <c r="MJ22" s="52">
        <v>0</v>
      </c>
      <c r="MK22" s="52">
        <v>0</v>
      </c>
      <c r="ML22" s="52">
        <v>0</v>
      </c>
      <c r="MM22" s="52">
        <v>0</v>
      </c>
      <c r="MN22" s="52">
        <v>0</v>
      </c>
      <c r="MO22" s="52">
        <v>0</v>
      </c>
      <c r="MP22" s="52">
        <v>0</v>
      </c>
      <c r="MQ22" s="52">
        <v>0</v>
      </c>
      <c r="MR22" s="52">
        <v>0</v>
      </c>
      <c r="MS22" s="52">
        <v>0</v>
      </c>
      <c r="MT22" s="52">
        <v>0</v>
      </c>
      <c r="MU22" s="52">
        <v>0</v>
      </c>
      <c r="MV22" s="52">
        <v>0</v>
      </c>
      <c r="MW22" s="52">
        <v>0</v>
      </c>
      <c r="MX22" s="52">
        <v>0</v>
      </c>
      <c r="MY22" s="52">
        <v>0</v>
      </c>
      <c r="MZ22" s="52">
        <v>0</v>
      </c>
      <c r="NA22" s="52">
        <v>0</v>
      </c>
      <c r="NB22" s="52">
        <v>0</v>
      </c>
      <c r="NC22" s="52">
        <v>0</v>
      </c>
      <c r="ND22" s="52">
        <v>0</v>
      </c>
      <c r="NE22" s="52">
        <v>0</v>
      </c>
      <c r="NF22" s="52">
        <v>0</v>
      </c>
      <c r="NG22" s="52">
        <v>0</v>
      </c>
      <c r="NH22" s="52">
        <v>0</v>
      </c>
      <c r="NI22" s="52">
        <v>0</v>
      </c>
      <c r="NJ22" s="52">
        <v>0</v>
      </c>
      <c r="NK22" s="52">
        <v>0</v>
      </c>
      <c r="NL22" s="52">
        <v>0</v>
      </c>
      <c r="NM22" s="52">
        <v>0</v>
      </c>
      <c r="NN22" s="52">
        <v>0</v>
      </c>
      <c r="NO22" s="52">
        <v>0</v>
      </c>
      <c r="NP22" s="52">
        <v>0</v>
      </c>
      <c r="NQ22" s="52">
        <v>0</v>
      </c>
      <c r="NR22" s="68">
        <f t="shared" si="3"/>
        <v>66990.47999999985</v>
      </c>
      <c r="NS22" s="68">
        <f t="shared" si="4"/>
        <v>66990.47999999985</v>
      </c>
      <c r="NT22" s="68">
        <f t="shared" si="5"/>
        <v>66990.47999999985</v>
      </c>
    </row>
    <row r="23" spans="1:384" s="40" customFormat="1" ht="15" customHeight="1" outlineLevel="1" x14ac:dyDescent="0.2">
      <c r="A23" s="61"/>
      <c r="B23" s="49" t="s">
        <v>671</v>
      </c>
      <c r="C23" s="49" t="s">
        <v>84</v>
      </c>
      <c r="D23" s="49" t="s">
        <v>85</v>
      </c>
      <c r="E23" s="50" t="s">
        <v>86</v>
      </c>
      <c r="F23" s="64">
        <v>41992</v>
      </c>
      <c r="G23" s="49" t="s">
        <v>68</v>
      </c>
      <c r="H23" s="72">
        <v>0</v>
      </c>
      <c r="I23" s="65">
        <v>61353.61</v>
      </c>
      <c r="J23" s="114" t="str">
        <f>_xlfn.XLOOKUP(E23,'[12]Resumo Unidades'!$B:$B,'[12]Resumo Unidades'!$W:$W)</f>
        <v>Fluxo ok</v>
      </c>
      <c r="K23" s="51" t="str">
        <f>IF(L23&gt;Resumo!$E$23,"Sim","Não")</f>
        <v>Não</v>
      </c>
      <c r="L23" s="66">
        <v>0</v>
      </c>
      <c r="M23" s="67"/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0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1085.08</v>
      </c>
      <c r="CE23" s="52">
        <v>1073.8</v>
      </c>
      <c r="CF23" s="52">
        <v>2735.4700000000003</v>
      </c>
      <c r="CG23" s="52">
        <v>1073.8</v>
      </c>
      <c r="CH23" s="52">
        <v>1073.8</v>
      </c>
      <c r="CI23" s="52">
        <v>1073.8</v>
      </c>
      <c r="CJ23" s="52">
        <v>1073.8</v>
      </c>
      <c r="CK23" s="52">
        <v>1073.8</v>
      </c>
      <c r="CL23" s="52">
        <v>2735.4700000000003</v>
      </c>
      <c r="CM23" s="52">
        <v>1073.8</v>
      </c>
      <c r="CN23" s="52">
        <v>1073.8</v>
      </c>
      <c r="CO23" s="52">
        <v>1073.8</v>
      </c>
      <c r="CP23" s="52">
        <v>1073.8</v>
      </c>
      <c r="CQ23" s="52">
        <v>1073.8</v>
      </c>
      <c r="CR23" s="52">
        <v>1678.67</v>
      </c>
      <c r="CS23" s="52">
        <v>0</v>
      </c>
      <c r="CT23" s="52">
        <v>0</v>
      </c>
      <c r="CU23" s="52">
        <v>0</v>
      </c>
      <c r="CV23" s="52">
        <v>0</v>
      </c>
      <c r="CW23" s="52">
        <v>0</v>
      </c>
      <c r="CX23" s="52">
        <v>0</v>
      </c>
      <c r="CY23" s="52">
        <v>0</v>
      </c>
      <c r="CZ23" s="52">
        <v>0</v>
      </c>
      <c r="DA23" s="52">
        <v>0</v>
      </c>
      <c r="DB23" s="52">
        <v>0</v>
      </c>
      <c r="DC23" s="52">
        <v>0</v>
      </c>
      <c r="DD23" s="52">
        <v>0</v>
      </c>
      <c r="DE23" s="52">
        <v>0</v>
      </c>
      <c r="DF23" s="52">
        <v>0</v>
      </c>
      <c r="DG23" s="52">
        <v>0</v>
      </c>
      <c r="DH23" s="52">
        <v>0</v>
      </c>
      <c r="DI23" s="52">
        <v>0</v>
      </c>
      <c r="DJ23" s="52">
        <v>0</v>
      </c>
      <c r="DK23" s="52">
        <v>0</v>
      </c>
      <c r="DL23" s="52">
        <v>0</v>
      </c>
      <c r="DM23" s="52">
        <v>0</v>
      </c>
      <c r="DN23" s="52">
        <v>0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v>0</v>
      </c>
      <c r="DU23" s="52">
        <v>0</v>
      </c>
      <c r="DV23" s="52">
        <v>0</v>
      </c>
      <c r="DW23" s="52">
        <v>0</v>
      </c>
      <c r="DX23" s="52">
        <v>0</v>
      </c>
      <c r="DY23" s="52">
        <v>0</v>
      </c>
      <c r="DZ23" s="52">
        <v>0</v>
      </c>
      <c r="EA23" s="52">
        <v>0</v>
      </c>
      <c r="EB23" s="52">
        <v>0</v>
      </c>
      <c r="EC23" s="52">
        <v>0</v>
      </c>
      <c r="ED23" s="52">
        <v>0</v>
      </c>
      <c r="EE23" s="52">
        <v>0</v>
      </c>
      <c r="EF23" s="52">
        <v>0</v>
      </c>
      <c r="EG23" s="52">
        <v>0</v>
      </c>
      <c r="EH23" s="52">
        <v>0</v>
      </c>
      <c r="EI23" s="52">
        <v>0</v>
      </c>
      <c r="EJ23" s="52">
        <v>0</v>
      </c>
      <c r="EK23" s="52">
        <v>0</v>
      </c>
      <c r="EL23" s="52">
        <v>0</v>
      </c>
      <c r="EM23" s="52">
        <v>0</v>
      </c>
      <c r="EN23" s="52">
        <v>0</v>
      </c>
      <c r="EO23" s="52">
        <v>0</v>
      </c>
      <c r="EP23" s="52">
        <v>0</v>
      </c>
      <c r="EQ23" s="52">
        <v>0</v>
      </c>
      <c r="ER23" s="52">
        <v>0</v>
      </c>
      <c r="ES23" s="52">
        <v>0</v>
      </c>
      <c r="ET23" s="52">
        <v>0</v>
      </c>
      <c r="EU23" s="52">
        <v>0</v>
      </c>
      <c r="EV23" s="52">
        <v>0</v>
      </c>
      <c r="EW23" s="52">
        <v>0</v>
      </c>
      <c r="EX23" s="52">
        <v>0</v>
      </c>
      <c r="EY23" s="52">
        <v>0</v>
      </c>
      <c r="EZ23" s="52">
        <v>0</v>
      </c>
      <c r="FA23" s="52">
        <v>0</v>
      </c>
      <c r="FB23" s="52">
        <v>0</v>
      </c>
      <c r="FC23" s="52">
        <v>0</v>
      </c>
      <c r="FD23" s="52">
        <v>0</v>
      </c>
      <c r="FE23" s="52">
        <v>0</v>
      </c>
      <c r="FF23" s="52">
        <v>0</v>
      </c>
      <c r="FG23" s="52">
        <v>0</v>
      </c>
      <c r="FH23" s="52">
        <v>0</v>
      </c>
      <c r="FI23" s="52">
        <v>0</v>
      </c>
      <c r="FJ23" s="52">
        <v>0</v>
      </c>
      <c r="FK23" s="52">
        <v>0</v>
      </c>
      <c r="FL23" s="52">
        <v>0</v>
      </c>
      <c r="FM23" s="52">
        <v>0</v>
      </c>
      <c r="FN23" s="52">
        <v>0</v>
      </c>
      <c r="FO23" s="52">
        <v>0</v>
      </c>
      <c r="FP23" s="52">
        <v>0</v>
      </c>
      <c r="FQ23" s="52">
        <v>0</v>
      </c>
      <c r="FR23" s="52">
        <v>0</v>
      </c>
      <c r="FS23" s="52">
        <v>0</v>
      </c>
      <c r="FT23" s="52">
        <v>0</v>
      </c>
      <c r="FU23" s="52">
        <v>0</v>
      </c>
      <c r="FV23" s="52">
        <v>0</v>
      </c>
      <c r="FW23" s="52">
        <v>0</v>
      </c>
      <c r="FX23" s="52">
        <v>0</v>
      </c>
      <c r="FY23" s="52">
        <v>0</v>
      </c>
      <c r="FZ23" s="52">
        <v>0</v>
      </c>
      <c r="GA23" s="52">
        <v>0</v>
      </c>
      <c r="GB23" s="52">
        <v>0</v>
      </c>
      <c r="GC23" s="52">
        <v>0</v>
      </c>
      <c r="GD23" s="52">
        <v>0</v>
      </c>
      <c r="GE23" s="52">
        <v>0</v>
      </c>
      <c r="GF23" s="52">
        <v>0</v>
      </c>
      <c r="GG23" s="52">
        <v>0</v>
      </c>
      <c r="GH23" s="52">
        <v>0</v>
      </c>
      <c r="GI23" s="52">
        <v>0</v>
      </c>
      <c r="GJ23" s="52">
        <v>0</v>
      </c>
      <c r="GK23" s="52">
        <v>0</v>
      </c>
      <c r="GL23" s="52">
        <v>0</v>
      </c>
      <c r="GM23" s="52">
        <v>0</v>
      </c>
      <c r="GN23" s="52">
        <v>0</v>
      </c>
      <c r="GO23" s="52">
        <v>0</v>
      </c>
      <c r="GP23" s="52">
        <v>0</v>
      </c>
      <c r="GQ23" s="52">
        <v>0</v>
      </c>
      <c r="GR23" s="52">
        <v>0</v>
      </c>
      <c r="GS23" s="52">
        <v>0</v>
      </c>
      <c r="GT23" s="52">
        <v>0</v>
      </c>
      <c r="GU23" s="52">
        <v>0</v>
      </c>
      <c r="GV23" s="52">
        <v>0</v>
      </c>
      <c r="GW23" s="52">
        <v>0</v>
      </c>
      <c r="GX23" s="52">
        <v>0</v>
      </c>
      <c r="GY23" s="52">
        <v>0</v>
      </c>
      <c r="GZ23" s="52">
        <v>0</v>
      </c>
      <c r="HA23" s="52">
        <v>0</v>
      </c>
      <c r="HB23" s="52">
        <v>0</v>
      </c>
      <c r="HC23" s="52">
        <v>0</v>
      </c>
      <c r="HD23" s="52">
        <v>0</v>
      </c>
      <c r="HE23" s="52">
        <v>0</v>
      </c>
      <c r="HF23" s="52">
        <v>0</v>
      </c>
      <c r="HG23" s="52">
        <v>0</v>
      </c>
      <c r="HH23" s="52">
        <v>0</v>
      </c>
      <c r="HI23" s="52">
        <v>0</v>
      </c>
      <c r="HJ23" s="52">
        <v>0</v>
      </c>
      <c r="HK23" s="52">
        <v>0</v>
      </c>
      <c r="HL23" s="52">
        <v>0</v>
      </c>
      <c r="HM23" s="52">
        <v>0</v>
      </c>
      <c r="HN23" s="52">
        <v>0</v>
      </c>
      <c r="HO23" s="52">
        <v>0</v>
      </c>
      <c r="HP23" s="52">
        <v>0</v>
      </c>
      <c r="HQ23" s="52">
        <v>0</v>
      </c>
      <c r="HR23" s="52">
        <v>0</v>
      </c>
      <c r="HS23" s="52">
        <v>0</v>
      </c>
      <c r="HT23" s="52">
        <v>0</v>
      </c>
      <c r="HU23" s="52">
        <v>0</v>
      </c>
      <c r="HV23" s="52">
        <v>0</v>
      </c>
      <c r="HW23" s="52">
        <v>0</v>
      </c>
      <c r="HX23" s="52">
        <v>0</v>
      </c>
      <c r="HY23" s="52">
        <v>0</v>
      </c>
      <c r="HZ23" s="52">
        <v>0</v>
      </c>
      <c r="IA23" s="52">
        <v>0</v>
      </c>
      <c r="IB23" s="52">
        <v>0</v>
      </c>
      <c r="IC23" s="52">
        <v>0</v>
      </c>
      <c r="ID23" s="52">
        <v>0</v>
      </c>
      <c r="IE23" s="52">
        <v>0</v>
      </c>
      <c r="IF23" s="52">
        <v>0</v>
      </c>
      <c r="IG23" s="52">
        <v>0</v>
      </c>
      <c r="IH23" s="52">
        <v>0</v>
      </c>
      <c r="II23" s="52">
        <v>0</v>
      </c>
      <c r="IJ23" s="52">
        <v>0</v>
      </c>
      <c r="IK23" s="52">
        <v>0</v>
      </c>
      <c r="IL23" s="52">
        <v>0</v>
      </c>
      <c r="IM23" s="52">
        <v>0</v>
      </c>
      <c r="IN23" s="52">
        <v>0</v>
      </c>
      <c r="IO23" s="52">
        <v>0</v>
      </c>
      <c r="IP23" s="52">
        <v>0</v>
      </c>
      <c r="IQ23" s="52">
        <v>0</v>
      </c>
      <c r="IR23" s="52">
        <v>0</v>
      </c>
      <c r="IS23" s="52">
        <v>0</v>
      </c>
      <c r="IT23" s="52">
        <v>0</v>
      </c>
      <c r="IU23" s="52">
        <v>0</v>
      </c>
      <c r="IV23" s="52">
        <v>0</v>
      </c>
      <c r="IW23" s="52">
        <v>0</v>
      </c>
      <c r="IX23" s="52">
        <v>0</v>
      </c>
      <c r="IY23" s="52">
        <v>0</v>
      </c>
      <c r="IZ23" s="52">
        <v>0</v>
      </c>
      <c r="JA23" s="52">
        <v>0</v>
      </c>
      <c r="JB23" s="52">
        <v>0</v>
      </c>
      <c r="JC23" s="52">
        <v>0</v>
      </c>
      <c r="JD23" s="52">
        <v>0</v>
      </c>
      <c r="JE23" s="52">
        <v>0</v>
      </c>
      <c r="JF23" s="52">
        <v>0</v>
      </c>
      <c r="JG23" s="52">
        <v>0</v>
      </c>
      <c r="JH23" s="52">
        <v>0</v>
      </c>
      <c r="JI23" s="52">
        <v>0</v>
      </c>
      <c r="JJ23" s="52">
        <v>0</v>
      </c>
      <c r="JK23" s="52">
        <v>0</v>
      </c>
      <c r="JL23" s="52">
        <v>0</v>
      </c>
      <c r="JM23" s="52">
        <v>0</v>
      </c>
      <c r="JN23" s="52">
        <v>0</v>
      </c>
      <c r="JO23" s="52">
        <v>0</v>
      </c>
      <c r="JP23" s="52">
        <v>0</v>
      </c>
      <c r="JQ23" s="52">
        <v>0</v>
      </c>
      <c r="JR23" s="52">
        <v>0</v>
      </c>
      <c r="JS23" s="52">
        <v>0</v>
      </c>
      <c r="JT23" s="52">
        <v>0</v>
      </c>
      <c r="JU23" s="52">
        <v>0</v>
      </c>
      <c r="JV23" s="52">
        <v>0</v>
      </c>
      <c r="JW23" s="52">
        <v>0</v>
      </c>
      <c r="JX23" s="52">
        <v>0</v>
      </c>
      <c r="JY23" s="52">
        <v>0</v>
      </c>
      <c r="JZ23" s="52">
        <v>0</v>
      </c>
      <c r="KA23" s="52">
        <v>0</v>
      </c>
      <c r="KB23" s="52">
        <v>0</v>
      </c>
      <c r="KC23" s="52">
        <v>0</v>
      </c>
      <c r="KD23" s="52">
        <v>0</v>
      </c>
      <c r="KE23" s="52">
        <v>0</v>
      </c>
      <c r="KF23" s="52">
        <v>0</v>
      </c>
      <c r="KG23" s="52">
        <v>0</v>
      </c>
      <c r="KH23" s="52">
        <v>0</v>
      </c>
      <c r="KI23" s="52">
        <v>0</v>
      </c>
      <c r="KJ23" s="52">
        <v>0</v>
      </c>
      <c r="KK23" s="52">
        <v>0</v>
      </c>
      <c r="KL23" s="52">
        <v>0</v>
      </c>
      <c r="KM23" s="52">
        <v>0</v>
      </c>
      <c r="KN23" s="52">
        <v>0</v>
      </c>
      <c r="KO23" s="52">
        <v>0</v>
      </c>
      <c r="KP23" s="52">
        <v>0</v>
      </c>
      <c r="KQ23" s="52">
        <v>0</v>
      </c>
      <c r="KR23" s="52">
        <v>0</v>
      </c>
      <c r="KS23" s="52">
        <v>0</v>
      </c>
      <c r="KT23" s="52">
        <v>0</v>
      </c>
      <c r="KU23" s="52">
        <v>0</v>
      </c>
      <c r="KV23" s="52">
        <v>0</v>
      </c>
      <c r="KW23" s="52">
        <v>0</v>
      </c>
      <c r="KX23" s="52">
        <v>0</v>
      </c>
      <c r="KY23" s="52">
        <v>0</v>
      </c>
      <c r="KZ23" s="52">
        <v>0</v>
      </c>
      <c r="LA23" s="52">
        <v>0</v>
      </c>
      <c r="LB23" s="52">
        <v>0</v>
      </c>
      <c r="LC23" s="52">
        <v>0</v>
      </c>
      <c r="LD23" s="52">
        <v>0</v>
      </c>
      <c r="LE23" s="52">
        <v>0</v>
      </c>
      <c r="LF23" s="52">
        <v>0</v>
      </c>
      <c r="LG23" s="52">
        <v>0</v>
      </c>
      <c r="LH23" s="52">
        <v>0</v>
      </c>
      <c r="LI23" s="52">
        <v>0</v>
      </c>
      <c r="LJ23" s="52">
        <v>0</v>
      </c>
      <c r="LK23" s="52">
        <v>0</v>
      </c>
      <c r="LL23" s="52">
        <v>0</v>
      </c>
      <c r="LM23" s="52">
        <v>0</v>
      </c>
      <c r="LN23" s="52">
        <v>0</v>
      </c>
      <c r="LO23" s="52">
        <v>0</v>
      </c>
      <c r="LP23" s="52">
        <v>0</v>
      </c>
      <c r="LQ23" s="52">
        <v>0</v>
      </c>
      <c r="LR23" s="52">
        <v>0</v>
      </c>
      <c r="LS23" s="52">
        <v>0</v>
      </c>
      <c r="LT23" s="52">
        <v>0</v>
      </c>
      <c r="LU23" s="52">
        <v>0</v>
      </c>
      <c r="LV23" s="52">
        <v>0</v>
      </c>
      <c r="LW23" s="52">
        <v>0</v>
      </c>
      <c r="LX23" s="52">
        <v>0</v>
      </c>
      <c r="LY23" s="52">
        <v>0</v>
      </c>
      <c r="LZ23" s="52">
        <v>0</v>
      </c>
      <c r="MA23" s="52">
        <v>0</v>
      </c>
      <c r="MB23" s="52">
        <v>0</v>
      </c>
      <c r="MC23" s="52">
        <v>0</v>
      </c>
      <c r="MD23" s="52">
        <v>0</v>
      </c>
      <c r="ME23" s="52">
        <v>0</v>
      </c>
      <c r="MF23" s="52">
        <v>0</v>
      </c>
      <c r="MG23" s="52">
        <v>0</v>
      </c>
      <c r="MH23" s="52">
        <v>0</v>
      </c>
      <c r="MI23" s="52">
        <v>0</v>
      </c>
      <c r="MJ23" s="52">
        <v>0</v>
      </c>
      <c r="MK23" s="52">
        <v>0</v>
      </c>
      <c r="ML23" s="52">
        <v>0</v>
      </c>
      <c r="MM23" s="52">
        <v>0</v>
      </c>
      <c r="MN23" s="52">
        <v>0</v>
      </c>
      <c r="MO23" s="52">
        <v>0</v>
      </c>
      <c r="MP23" s="52">
        <v>0</v>
      </c>
      <c r="MQ23" s="52">
        <v>0</v>
      </c>
      <c r="MR23" s="52">
        <v>0</v>
      </c>
      <c r="MS23" s="52">
        <v>0</v>
      </c>
      <c r="MT23" s="52">
        <v>0</v>
      </c>
      <c r="MU23" s="52">
        <v>0</v>
      </c>
      <c r="MV23" s="52">
        <v>0</v>
      </c>
      <c r="MW23" s="52">
        <v>0</v>
      </c>
      <c r="MX23" s="52">
        <v>0</v>
      </c>
      <c r="MY23" s="52">
        <v>0</v>
      </c>
      <c r="MZ23" s="52">
        <v>0</v>
      </c>
      <c r="NA23" s="52">
        <v>0</v>
      </c>
      <c r="NB23" s="52">
        <v>0</v>
      </c>
      <c r="NC23" s="52">
        <v>0</v>
      </c>
      <c r="ND23" s="52">
        <v>0</v>
      </c>
      <c r="NE23" s="52">
        <v>0</v>
      </c>
      <c r="NF23" s="52">
        <v>0</v>
      </c>
      <c r="NG23" s="52">
        <v>0</v>
      </c>
      <c r="NH23" s="52">
        <v>0</v>
      </c>
      <c r="NI23" s="52">
        <v>0</v>
      </c>
      <c r="NJ23" s="52">
        <v>0</v>
      </c>
      <c r="NK23" s="52">
        <v>0</v>
      </c>
      <c r="NL23" s="52">
        <v>0</v>
      </c>
      <c r="NM23" s="52">
        <v>0</v>
      </c>
      <c r="NN23" s="52">
        <v>0</v>
      </c>
      <c r="NO23" s="52">
        <v>0</v>
      </c>
      <c r="NP23" s="52">
        <v>0</v>
      </c>
      <c r="NQ23" s="52">
        <v>0</v>
      </c>
      <c r="NR23" s="68">
        <f t="shared" si="3"/>
        <v>20046.489999999998</v>
      </c>
      <c r="NS23" s="68">
        <f t="shared" si="4"/>
        <v>20046.489999999998</v>
      </c>
      <c r="NT23" s="68">
        <f t="shared" si="5"/>
        <v>20046.489999999998</v>
      </c>
    </row>
    <row r="24" spans="1:384" s="40" customFormat="1" ht="15" customHeight="1" outlineLevel="1" x14ac:dyDescent="0.2">
      <c r="A24" s="61"/>
      <c r="B24" s="49" t="s">
        <v>671</v>
      </c>
      <c r="C24" s="49" t="s">
        <v>87</v>
      </c>
      <c r="D24" s="49" t="s">
        <v>88</v>
      </c>
      <c r="E24" s="50" t="s">
        <v>89</v>
      </c>
      <c r="F24" s="64">
        <v>44474</v>
      </c>
      <c r="G24" s="49" t="s">
        <v>37</v>
      </c>
      <c r="H24" s="72">
        <v>6.1677999999999997E-2</v>
      </c>
      <c r="I24" s="65">
        <v>63000</v>
      </c>
      <c r="J24" s="114" t="str">
        <f>_xlfn.XLOOKUP(E24,'[12]Resumo Unidades'!$B:$B,'[12]Resumo Unidades'!$W:$W)</f>
        <v>Fluxo com Divergência maior do que 10%</v>
      </c>
      <c r="K24" s="51" t="str">
        <f>IF(L24&gt;Resumo!$E$23,"Sim","Não")</f>
        <v>Não</v>
      </c>
      <c r="L24" s="66">
        <v>0</v>
      </c>
      <c r="M24" s="67"/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52">
        <v>0</v>
      </c>
      <c r="V24" s="52">
        <v>0</v>
      </c>
      <c r="W24" s="52">
        <v>0</v>
      </c>
      <c r="X24" s="52">
        <v>0</v>
      </c>
      <c r="Y24" s="52">
        <v>0</v>
      </c>
      <c r="Z24" s="52">
        <v>0</v>
      </c>
      <c r="AA24" s="52">
        <v>0</v>
      </c>
      <c r="AB24" s="52">
        <v>0</v>
      </c>
      <c r="AC24" s="52">
        <v>0</v>
      </c>
      <c r="AD24" s="52">
        <v>0</v>
      </c>
      <c r="AE24" s="52">
        <v>0</v>
      </c>
      <c r="AF24" s="52">
        <v>0</v>
      </c>
      <c r="AG24" s="52">
        <v>0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0</v>
      </c>
      <c r="AR24" s="52">
        <v>0</v>
      </c>
      <c r="AS24" s="52">
        <v>0</v>
      </c>
      <c r="AT24" s="52">
        <v>0</v>
      </c>
      <c r="AU24" s="52">
        <v>0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0</v>
      </c>
      <c r="BF24" s="52">
        <v>0</v>
      </c>
      <c r="BG24" s="52">
        <v>0</v>
      </c>
      <c r="BH24" s="52">
        <v>0</v>
      </c>
      <c r="BI24" s="52">
        <v>0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v>0</v>
      </c>
      <c r="CB24" s="52">
        <v>0</v>
      </c>
      <c r="CC24" s="52">
        <v>0</v>
      </c>
      <c r="CD24" s="52">
        <v>339.1</v>
      </c>
      <c r="CE24" s="52">
        <v>339.1</v>
      </c>
      <c r="CF24" s="52">
        <v>339.1</v>
      </c>
      <c r="CG24" s="52">
        <v>339.1</v>
      </c>
      <c r="CH24" s="52">
        <v>339.1</v>
      </c>
      <c r="CI24" s="52">
        <v>339.1</v>
      </c>
      <c r="CJ24" s="52">
        <v>339.1</v>
      </c>
      <c r="CK24" s="52">
        <v>339.1</v>
      </c>
      <c r="CL24" s="52">
        <v>339.1</v>
      </c>
      <c r="CM24" s="52">
        <v>339.1</v>
      </c>
      <c r="CN24" s="52">
        <v>339.1</v>
      </c>
      <c r="CO24" s="52">
        <v>339.1</v>
      </c>
      <c r="CP24" s="52">
        <v>339.1</v>
      </c>
      <c r="CQ24" s="52">
        <v>339.1</v>
      </c>
      <c r="CR24" s="52">
        <v>339.1</v>
      </c>
      <c r="CS24" s="52">
        <v>339.1</v>
      </c>
      <c r="CT24" s="52">
        <v>339.1</v>
      </c>
      <c r="CU24" s="52">
        <v>339.1</v>
      </c>
      <c r="CV24" s="52">
        <v>339.1</v>
      </c>
      <c r="CW24" s="52">
        <v>339.1</v>
      </c>
      <c r="CX24" s="52">
        <v>339.1</v>
      </c>
      <c r="CY24" s="52">
        <v>339.1</v>
      </c>
      <c r="CZ24" s="52">
        <v>339.1</v>
      </c>
      <c r="DA24" s="52">
        <v>339.1</v>
      </c>
      <c r="DB24" s="52">
        <v>339.1</v>
      </c>
      <c r="DC24" s="52">
        <v>339.1</v>
      </c>
      <c r="DD24" s="52">
        <v>339.1</v>
      </c>
      <c r="DE24" s="52">
        <v>339.1</v>
      </c>
      <c r="DF24" s="52">
        <v>339.1</v>
      </c>
      <c r="DG24" s="52">
        <v>339.1</v>
      </c>
      <c r="DH24" s="52">
        <v>339.1</v>
      </c>
      <c r="DI24" s="52">
        <v>339.1</v>
      </c>
      <c r="DJ24" s="52">
        <v>339.1</v>
      </c>
      <c r="DK24" s="52">
        <v>339.1</v>
      </c>
      <c r="DL24" s="52">
        <v>339.1</v>
      </c>
      <c r="DM24" s="52">
        <v>339.1</v>
      </c>
      <c r="DN24" s="52">
        <v>339.1</v>
      </c>
      <c r="DO24" s="52">
        <v>339.1</v>
      </c>
      <c r="DP24" s="52">
        <v>339.1</v>
      </c>
      <c r="DQ24" s="52">
        <v>339.1</v>
      </c>
      <c r="DR24" s="52">
        <v>339.1</v>
      </c>
      <c r="DS24" s="52">
        <v>339.1</v>
      </c>
      <c r="DT24" s="52">
        <v>339.1</v>
      </c>
      <c r="DU24" s="52">
        <v>339.1</v>
      </c>
      <c r="DV24" s="52">
        <v>339.1</v>
      </c>
      <c r="DW24" s="52">
        <v>339.1</v>
      </c>
      <c r="DX24" s="52">
        <v>339.1</v>
      </c>
      <c r="DY24" s="52">
        <v>339.1</v>
      </c>
      <c r="DZ24" s="52">
        <v>339.1</v>
      </c>
      <c r="EA24" s="52">
        <v>339.1</v>
      </c>
      <c r="EB24" s="52">
        <v>339.1</v>
      </c>
      <c r="EC24" s="52">
        <v>339.1</v>
      </c>
      <c r="ED24" s="52">
        <v>339.1</v>
      </c>
      <c r="EE24" s="52">
        <v>339.1</v>
      </c>
      <c r="EF24" s="52">
        <v>339.1</v>
      </c>
      <c r="EG24" s="52">
        <v>339.1</v>
      </c>
      <c r="EH24" s="52">
        <v>339.1</v>
      </c>
      <c r="EI24" s="52">
        <v>339.1</v>
      </c>
      <c r="EJ24" s="52">
        <v>339.1</v>
      </c>
      <c r="EK24" s="52">
        <v>339.1</v>
      </c>
      <c r="EL24" s="52">
        <v>339.1</v>
      </c>
      <c r="EM24" s="52">
        <v>339.1</v>
      </c>
      <c r="EN24" s="52">
        <v>339.1</v>
      </c>
      <c r="EO24" s="52">
        <v>339.1</v>
      </c>
      <c r="EP24" s="52">
        <v>339.1</v>
      </c>
      <c r="EQ24" s="52">
        <v>339.1</v>
      </c>
      <c r="ER24" s="52">
        <v>339.1</v>
      </c>
      <c r="ES24" s="52">
        <v>339.1</v>
      </c>
      <c r="ET24" s="52">
        <v>339.1</v>
      </c>
      <c r="EU24" s="52">
        <v>339.1</v>
      </c>
      <c r="EV24" s="52">
        <v>339.1</v>
      </c>
      <c r="EW24" s="52">
        <v>339.1</v>
      </c>
      <c r="EX24" s="52">
        <v>339.1</v>
      </c>
      <c r="EY24" s="52">
        <v>339.1</v>
      </c>
      <c r="EZ24" s="52">
        <v>339.1</v>
      </c>
      <c r="FA24" s="52">
        <v>339.1</v>
      </c>
      <c r="FB24" s="52">
        <v>339.1</v>
      </c>
      <c r="FC24" s="52">
        <v>339.1</v>
      </c>
      <c r="FD24" s="52">
        <v>339.1</v>
      </c>
      <c r="FE24" s="52">
        <v>339.1</v>
      </c>
      <c r="FF24" s="52">
        <v>339.1</v>
      </c>
      <c r="FG24" s="52">
        <v>339.1</v>
      </c>
      <c r="FH24" s="52">
        <v>339.1</v>
      </c>
      <c r="FI24" s="52">
        <v>339.1</v>
      </c>
      <c r="FJ24" s="52">
        <v>339.1</v>
      </c>
      <c r="FK24" s="52">
        <v>339.1</v>
      </c>
      <c r="FL24" s="52">
        <v>339.1</v>
      </c>
      <c r="FM24" s="52">
        <v>339.1</v>
      </c>
      <c r="FN24" s="52">
        <v>339.1</v>
      </c>
      <c r="FO24" s="52">
        <v>339.1</v>
      </c>
      <c r="FP24" s="52">
        <v>339.1</v>
      </c>
      <c r="FQ24" s="52">
        <v>339.1</v>
      </c>
      <c r="FR24" s="52">
        <v>339.1</v>
      </c>
      <c r="FS24" s="52">
        <v>339.1</v>
      </c>
      <c r="FT24" s="52">
        <v>339.1</v>
      </c>
      <c r="FU24" s="52">
        <v>339.1</v>
      </c>
      <c r="FV24" s="52">
        <v>339.1</v>
      </c>
      <c r="FW24" s="52">
        <v>339.1</v>
      </c>
      <c r="FX24" s="52">
        <v>339.1</v>
      </c>
      <c r="FY24" s="52">
        <v>339.1</v>
      </c>
      <c r="FZ24" s="52">
        <v>339.1</v>
      </c>
      <c r="GA24" s="52">
        <v>339.1</v>
      </c>
      <c r="GB24" s="52">
        <v>339.1</v>
      </c>
      <c r="GC24" s="52">
        <v>339.1</v>
      </c>
      <c r="GD24" s="52">
        <v>339.1</v>
      </c>
      <c r="GE24" s="52">
        <v>339.1</v>
      </c>
      <c r="GF24" s="52">
        <v>339.1</v>
      </c>
      <c r="GG24" s="52">
        <v>339.1</v>
      </c>
      <c r="GH24" s="52">
        <v>339.1</v>
      </c>
      <c r="GI24" s="52">
        <v>339.1</v>
      </c>
      <c r="GJ24" s="52">
        <v>339.1</v>
      </c>
      <c r="GK24" s="52">
        <v>339.1</v>
      </c>
      <c r="GL24" s="52">
        <v>339.1</v>
      </c>
      <c r="GM24" s="52">
        <v>339.1</v>
      </c>
      <c r="GN24" s="52">
        <v>339.1</v>
      </c>
      <c r="GO24" s="52">
        <v>339.1</v>
      </c>
      <c r="GP24" s="52">
        <v>339.1</v>
      </c>
      <c r="GQ24" s="52">
        <v>339.1</v>
      </c>
      <c r="GR24" s="52">
        <v>339.1</v>
      </c>
      <c r="GS24" s="52">
        <v>339.1</v>
      </c>
      <c r="GT24" s="52">
        <v>339.1</v>
      </c>
      <c r="GU24" s="52">
        <v>339.1</v>
      </c>
      <c r="GV24" s="52">
        <v>339.1</v>
      </c>
      <c r="GW24" s="52">
        <v>339.1</v>
      </c>
      <c r="GX24" s="52">
        <v>339.1</v>
      </c>
      <c r="GY24" s="52">
        <v>339.1</v>
      </c>
      <c r="GZ24" s="52">
        <v>339.1</v>
      </c>
      <c r="HA24" s="52">
        <v>339.1</v>
      </c>
      <c r="HB24" s="52">
        <v>339.1</v>
      </c>
      <c r="HC24" s="52">
        <v>339.1</v>
      </c>
      <c r="HD24" s="52">
        <v>339.1</v>
      </c>
      <c r="HE24" s="52">
        <v>339.1</v>
      </c>
      <c r="HF24" s="52">
        <v>339.1</v>
      </c>
      <c r="HG24" s="52">
        <v>339.1</v>
      </c>
      <c r="HH24" s="52">
        <v>339.1</v>
      </c>
      <c r="HI24" s="52">
        <v>339.1</v>
      </c>
      <c r="HJ24" s="52">
        <v>339.1</v>
      </c>
      <c r="HK24" s="52">
        <v>339.1</v>
      </c>
      <c r="HL24" s="52">
        <v>339.1</v>
      </c>
      <c r="HM24" s="52">
        <v>339.1</v>
      </c>
      <c r="HN24" s="52">
        <v>339.1</v>
      </c>
      <c r="HO24" s="52">
        <v>339.1</v>
      </c>
      <c r="HP24" s="52">
        <v>339.1</v>
      </c>
      <c r="HQ24" s="52">
        <v>339.1</v>
      </c>
      <c r="HR24" s="52">
        <v>339.1</v>
      </c>
      <c r="HS24" s="52">
        <v>339.1</v>
      </c>
      <c r="HT24" s="52">
        <v>339.1</v>
      </c>
      <c r="HU24" s="52">
        <v>339.1</v>
      </c>
      <c r="HV24" s="52">
        <v>339.1</v>
      </c>
      <c r="HW24" s="52">
        <v>339.1</v>
      </c>
      <c r="HX24" s="52">
        <v>339.1</v>
      </c>
      <c r="HY24" s="52">
        <v>339.1</v>
      </c>
      <c r="HZ24" s="52">
        <v>339.1</v>
      </c>
      <c r="IA24" s="52">
        <v>339.1</v>
      </c>
      <c r="IB24" s="52">
        <v>339.1</v>
      </c>
      <c r="IC24" s="52">
        <v>339.1</v>
      </c>
      <c r="ID24" s="52">
        <v>339.1</v>
      </c>
      <c r="IE24" s="52">
        <v>339.1</v>
      </c>
      <c r="IF24" s="52">
        <v>339.1</v>
      </c>
      <c r="IG24" s="52">
        <v>339.1</v>
      </c>
      <c r="IH24" s="52">
        <v>339.1</v>
      </c>
      <c r="II24" s="52">
        <v>339.1</v>
      </c>
      <c r="IJ24" s="52">
        <v>339.1</v>
      </c>
      <c r="IK24" s="52">
        <v>339.1</v>
      </c>
      <c r="IL24" s="52">
        <v>339.1</v>
      </c>
      <c r="IM24" s="52">
        <v>339.1</v>
      </c>
      <c r="IN24" s="52">
        <v>339.1</v>
      </c>
      <c r="IO24" s="52">
        <v>339.1</v>
      </c>
      <c r="IP24" s="52">
        <v>339.1</v>
      </c>
      <c r="IQ24" s="52">
        <v>339.1</v>
      </c>
      <c r="IR24" s="52">
        <v>339.1</v>
      </c>
      <c r="IS24" s="52">
        <v>339.1</v>
      </c>
      <c r="IT24" s="52">
        <v>339.1</v>
      </c>
      <c r="IU24" s="52">
        <v>339.1</v>
      </c>
      <c r="IV24" s="52">
        <v>339.1</v>
      </c>
      <c r="IW24" s="52">
        <v>339.1</v>
      </c>
      <c r="IX24" s="52">
        <v>339.1</v>
      </c>
      <c r="IY24" s="52">
        <v>339.1</v>
      </c>
      <c r="IZ24" s="52">
        <v>339.1</v>
      </c>
      <c r="JA24" s="52">
        <v>339.1</v>
      </c>
      <c r="JB24" s="52">
        <v>339.1</v>
      </c>
      <c r="JC24" s="52">
        <v>339.1</v>
      </c>
      <c r="JD24" s="52">
        <v>339.1</v>
      </c>
      <c r="JE24" s="52">
        <v>339.1</v>
      </c>
      <c r="JF24" s="52">
        <v>339.1</v>
      </c>
      <c r="JG24" s="52">
        <v>339.1</v>
      </c>
      <c r="JH24" s="52">
        <v>339.1</v>
      </c>
      <c r="JI24" s="52">
        <v>339.1</v>
      </c>
      <c r="JJ24" s="52">
        <v>339.1</v>
      </c>
      <c r="JK24" s="52">
        <v>339.1</v>
      </c>
      <c r="JL24" s="52">
        <v>339.1</v>
      </c>
      <c r="JM24" s="52">
        <v>339.1</v>
      </c>
      <c r="JN24" s="52">
        <v>339.1</v>
      </c>
      <c r="JO24" s="52">
        <v>339.1</v>
      </c>
      <c r="JP24" s="52">
        <v>339.1</v>
      </c>
      <c r="JQ24" s="52">
        <v>339.1</v>
      </c>
      <c r="JR24" s="52">
        <v>339.1</v>
      </c>
      <c r="JS24" s="52">
        <v>339.1</v>
      </c>
      <c r="JT24" s="52">
        <v>339.1</v>
      </c>
      <c r="JU24" s="52">
        <v>339.1</v>
      </c>
      <c r="JV24" s="52">
        <v>0</v>
      </c>
      <c r="JW24" s="52">
        <v>0</v>
      </c>
      <c r="JX24" s="52">
        <v>0</v>
      </c>
      <c r="JY24" s="52">
        <v>0</v>
      </c>
      <c r="JZ24" s="52">
        <v>0</v>
      </c>
      <c r="KA24" s="52">
        <v>0</v>
      </c>
      <c r="KB24" s="52">
        <v>0</v>
      </c>
      <c r="KC24" s="52">
        <v>0</v>
      </c>
      <c r="KD24" s="52">
        <v>0</v>
      </c>
      <c r="KE24" s="52">
        <v>0</v>
      </c>
      <c r="KF24" s="52">
        <v>0</v>
      </c>
      <c r="KG24" s="52">
        <v>0</v>
      </c>
      <c r="KH24" s="52">
        <v>0</v>
      </c>
      <c r="KI24" s="52">
        <v>0</v>
      </c>
      <c r="KJ24" s="52">
        <v>0</v>
      </c>
      <c r="KK24" s="52">
        <v>0</v>
      </c>
      <c r="KL24" s="52">
        <v>0</v>
      </c>
      <c r="KM24" s="52">
        <v>0</v>
      </c>
      <c r="KN24" s="52">
        <v>0</v>
      </c>
      <c r="KO24" s="52">
        <v>0</v>
      </c>
      <c r="KP24" s="52">
        <v>0</v>
      </c>
      <c r="KQ24" s="52">
        <v>0</v>
      </c>
      <c r="KR24" s="52">
        <v>0</v>
      </c>
      <c r="KS24" s="52">
        <v>0</v>
      </c>
      <c r="KT24" s="52">
        <v>0</v>
      </c>
      <c r="KU24" s="52">
        <v>0</v>
      </c>
      <c r="KV24" s="52">
        <v>0</v>
      </c>
      <c r="KW24" s="52">
        <v>0</v>
      </c>
      <c r="KX24" s="52">
        <v>0</v>
      </c>
      <c r="KY24" s="52">
        <v>0</v>
      </c>
      <c r="KZ24" s="52">
        <v>0</v>
      </c>
      <c r="LA24" s="52">
        <v>0</v>
      </c>
      <c r="LB24" s="52">
        <v>0</v>
      </c>
      <c r="LC24" s="52">
        <v>0</v>
      </c>
      <c r="LD24" s="52">
        <v>0</v>
      </c>
      <c r="LE24" s="52">
        <v>0</v>
      </c>
      <c r="LF24" s="52">
        <v>0</v>
      </c>
      <c r="LG24" s="52">
        <v>0</v>
      </c>
      <c r="LH24" s="52">
        <v>0</v>
      </c>
      <c r="LI24" s="52">
        <v>0</v>
      </c>
      <c r="LJ24" s="52">
        <v>0</v>
      </c>
      <c r="LK24" s="52">
        <v>0</v>
      </c>
      <c r="LL24" s="52">
        <v>0</v>
      </c>
      <c r="LM24" s="52">
        <v>0</v>
      </c>
      <c r="LN24" s="52">
        <v>0</v>
      </c>
      <c r="LO24" s="52">
        <v>0</v>
      </c>
      <c r="LP24" s="52">
        <v>0</v>
      </c>
      <c r="LQ24" s="52">
        <v>0</v>
      </c>
      <c r="LR24" s="52">
        <v>0</v>
      </c>
      <c r="LS24" s="52">
        <v>0</v>
      </c>
      <c r="LT24" s="52">
        <v>0</v>
      </c>
      <c r="LU24" s="52">
        <v>0</v>
      </c>
      <c r="LV24" s="52">
        <v>0</v>
      </c>
      <c r="LW24" s="52">
        <v>0</v>
      </c>
      <c r="LX24" s="52">
        <v>0</v>
      </c>
      <c r="LY24" s="52">
        <v>0</v>
      </c>
      <c r="LZ24" s="52">
        <v>0</v>
      </c>
      <c r="MA24" s="52">
        <v>0</v>
      </c>
      <c r="MB24" s="52">
        <v>0</v>
      </c>
      <c r="MC24" s="52">
        <v>0</v>
      </c>
      <c r="MD24" s="52">
        <v>0</v>
      </c>
      <c r="ME24" s="52">
        <v>0</v>
      </c>
      <c r="MF24" s="52">
        <v>0</v>
      </c>
      <c r="MG24" s="52">
        <v>0</v>
      </c>
      <c r="MH24" s="52">
        <v>0</v>
      </c>
      <c r="MI24" s="52">
        <v>0</v>
      </c>
      <c r="MJ24" s="52">
        <v>0</v>
      </c>
      <c r="MK24" s="52">
        <v>0</v>
      </c>
      <c r="ML24" s="52">
        <v>0</v>
      </c>
      <c r="MM24" s="52">
        <v>0</v>
      </c>
      <c r="MN24" s="52">
        <v>0</v>
      </c>
      <c r="MO24" s="52">
        <v>0</v>
      </c>
      <c r="MP24" s="52">
        <v>0</v>
      </c>
      <c r="MQ24" s="52">
        <v>0</v>
      </c>
      <c r="MR24" s="52">
        <v>0</v>
      </c>
      <c r="MS24" s="52">
        <v>0</v>
      </c>
      <c r="MT24" s="52">
        <v>0</v>
      </c>
      <c r="MU24" s="52">
        <v>0</v>
      </c>
      <c r="MV24" s="52">
        <v>0</v>
      </c>
      <c r="MW24" s="52">
        <v>0</v>
      </c>
      <c r="MX24" s="52">
        <v>0</v>
      </c>
      <c r="MY24" s="52">
        <v>0</v>
      </c>
      <c r="MZ24" s="52">
        <v>0</v>
      </c>
      <c r="NA24" s="52">
        <v>0</v>
      </c>
      <c r="NB24" s="52">
        <v>0</v>
      </c>
      <c r="NC24" s="52">
        <v>0</v>
      </c>
      <c r="ND24" s="52">
        <v>0</v>
      </c>
      <c r="NE24" s="52">
        <v>0</v>
      </c>
      <c r="NF24" s="52">
        <v>0</v>
      </c>
      <c r="NG24" s="52">
        <v>0</v>
      </c>
      <c r="NH24" s="52">
        <v>0</v>
      </c>
      <c r="NI24" s="52">
        <v>0</v>
      </c>
      <c r="NJ24" s="52">
        <v>0</v>
      </c>
      <c r="NK24" s="52">
        <v>0</v>
      </c>
      <c r="NL24" s="52">
        <v>0</v>
      </c>
      <c r="NM24" s="52">
        <v>0</v>
      </c>
      <c r="NN24" s="52">
        <v>0</v>
      </c>
      <c r="NO24" s="52">
        <v>0</v>
      </c>
      <c r="NP24" s="52">
        <v>0</v>
      </c>
      <c r="NQ24" s="52">
        <v>0</v>
      </c>
      <c r="NR24" s="68">
        <f t="shared" si="3"/>
        <v>67819.99999999984</v>
      </c>
      <c r="NS24" s="68">
        <f t="shared" si="4"/>
        <v>67819.99999999984</v>
      </c>
      <c r="NT24" s="68">
        <f t="shared" si="5"/>
        <v>36961.899999999929</v>
      </c>
    </row>
    <row r="25" spans="1:384" s="40" customFormat="1" ht="15" customHeight="1" outlineLevel="1" x14ac:dyDescent="0.2">
      <c r="A25" s="61"/>
      <c r="B25" s="49" t="s">
        <v>671</v>
      </c>
      <c r="C25" s="49" t="s">
        <v>90</v>
      </c>
      <c r="D25" s="49" t="s">
        <v>91</v>
      </c>
      <c r="E25" s="50" t="s">
        <v>92</v>
      </c>
      <c r="F25" s="64">
        <v>41983</v>
      </c>
      <c r="G25" s="49" t="s">
        <v>68</v>
      </c>
      <c r="H25" s="72">
        <v>0.12682499999999999</v>
      </c>
      <c r="I25" s="65">
        <v>56480.58</v>
      </c>
      <c r="J25" s="114" t="str">
        <f>_xlfn.XLOOKUP(E25,'[12]Resumo Unidades'!$B:$B,'[12]Resumo Unidades'!$W:$W)</f>
        <v>Fluxo com Divergência maior do que 10%</v>
      </c>
      <c r="K25" s="51" t="str">
        <f>IF(L25&gt;Resumo!$E$23,"Sim","Não")</f>
        <v>Não</v>
      </c>
      <c r="L25" s="66">
        <v>0</v>
      </c>
      <c r="M25" s="67"/>
      <c r="N25" s="52">
        <v>0</v>
      </c>
      <c r="O25" s="52">
        <v>0</v>
      </c>
      <c r="P25" s="52">
        <v>0</v>
      </c>
      <c r="Q25" s="52">
        <v>0</v>
      </c>
      <c r="R25" s="52">
        <v>0</v>
      </c>
      <c r="S25" s="52">
        <v>0</v>
      </c>
      <c r="T25" s="52">
        <v>0</v>
      </c>
      <c r="U25" s="52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2">
        <v>0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v>0</v>
      </c>
      <c r="AX25" s="52">
        <v>0</v>
      </c>
      <c r="AY25" s="52">
        <v>0</v>
      </c>
      <c r="AZ25" s="52">
        <v>0</v>
      </c>
      <c r="BA25" s="52">
        <v>0</v>
      </c>
      <c r="BB25" s="52">
        <v>0</v>
      </c>
      <c r="BC25" s="52">
        <v>0</v>
      </c>
      <c r="BD25" s="52">
        <v>0</v>
      </c>
      <c r="BE25" s="52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981.73</v>
      </c>
      <c r="CE25" s="52">
        <v>981.73</v>
      </c>
      <c r="CF25" s="52">
        <v>2379.7200000000003</v>
      </c>
      <c r="CG25" s="52">
        <v>981.73</v>
      </c>
      <c r="CH25" s="52">
        <v>981.73</v>
      </c>
      <c r="CI25" s="52">
        <v>981.73</v>
      </c>
      <c r="CJ25" s="52">
        <v>981.73</v>
      </c>
      <c r="CK25" s="52">
        <v>981.73</v>
      </c>
      <c r="CL25" s="52">
        <v>2379.7200000000003</v>
      </c>
      <c r="CM25" s="52">
        <v>981.73</v>
      </c>
      <c r="CN25" s="52">
        <v>981.73</v>
      </c>
      <c r="CO25" s="52">
        <v>981.73</v>
      </c>
      <c r="CP25" s="52">
        <v>981.73</v>
      </c>
      <c r="CQ25" s="52">
        <v>981.73</v>
      </c>
      <c r="CR25" s="52">
        <v>1397.99</v>
      </c>
      <c r="CS25" s="52">
        <v>0</v>
      </c>
      <c r="CT25" s="52">
        <v>0</v>
      </c>
      <c r="CU25" s="52">
        <v>0</v>
      </c>
      <c r="CV25" s="52">
        <v>0</v>
      </c>
      <c r="CW25" s="52">
        <v>0</v>
      </c>
      <c r="CX25" s="52">
        <v>0</v>
      </c>
      <c r="CY25" s="52">
        <v>0</v>
      </c>
      <c r="CZ25" s="52">
        <v>0</v>
      </c>
      <c r="DA25" s="52">
        <v>0</v>
      </c>
      <c r="DB25" s="52">
        <v>0</v>
      </c>
      <c r="DC25" s="52">
        <v>0</v>
      </c>
      <c r="DD25" s="52">
        <v>0</v>
      </c>
      <c r="DE25" s="52">
        <v>0</v>
      </c>
      <c r="DF25" s="52">
        <v>0</v>
      </c>
      <c r="DG25" s="52">
        <v>0</v>
      </c>
      <c r="DH25" s="52">
        <v>0</v>
      </c>
      <c r="DI25" s="52">
        <v>0</v>
      </c>
      <c r="DJ25" s="52">
        <v>0</v>
      </c>
      <c r="DK25" s="52">
        <v>0</v>
      </c>
      <c r="DL25" s="52">
        <v>0</v>
      </c>
      <c r="DM25" s="52">
        <v>0</v>
      </c>
      <c r="DN25" s="52">
        <v>0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v>0</v>
      </c>
      <c r="DU25" s="52">
        <v>0</v>
      </c>
      <c r="DV25" s="52">
        <v>0</v>
      </c>
      <c r="DW25" s="52">
        <v>0</v>
      </c>
      <c r="DX25" s="52">
        <v>0</v>
      </c>
      <c r="DY25" s="52">
        <v>0</v>
      </c>
      <c r="DZ25" s="52">
        <v>0</v>
      </c>
      <c r="EA25" s="52">
        <v>0</v>
      </c>
      <c r="EB25" s="52">
        <v>0</v>
      </c>
      <c r="EC25" s="52">
        <v>0</v>
      </c>
      <c r="ED25" s="52">
        <v>0</v>
      </c>
      <c r="EE25" s="52">
        <v>0</v>
      </c>
      <c r="EF25" s="52">
        <v>0</v>
      </c>
      <c r="EG25" s="52">
        <v>0</v>
      </c>
      <c r="EH25" s="52">
        <v>0</v>
      </c>
      <c r="EI25" s="52">
        <v>0</v>
      </c>
      <c r="EJ25" s="52">
        <v>0</v>
      </c>
      <c r="EK25" s="52">
        <v>0</v>
      </c>
      <c r="EL25" s="52">
        <v>0</v>
      </c>
      <c r="EM25" s="52">
        <v>0</v>
      </c>
      <c r="EN25" s="52">
        <v>0</v>
      </c>
      <c r="EO25" s="52">
        <v>0</v>
      </c>
      <c r="EP25" s="52">
        <v>0</v>
      </c>
      <c r="EQ25" s="52">
        <v>0</v>
      </c>
      <c r="ER25" s="52">
        <v>0</v>
      </c>
      <c r="ES25" s="52">
        <v>0</v>
      </c>
      <c r="ET25" s="52">
        <v>0</v>
      </c>
      <c r="EU25" s="52">
        <v>0</v>
      </c>
      <c r="EV25" s="52">
        <v>0</v>
      </c>
      <c r="EW25" s="52">
        <v>0</v>
      </c>
      <c r="EX25" s="52">
        <v>0</v>
      </c>
      <c r="EY25" s="52">
        <v>0</v>
      </c>
      <c r="EZ25" s="52">
        <v>0</v>
      </c>
      <c r="FA25" s="52">
        <v>0</v>
      </c>
      <c r="FB25" s="52">
        <v>0</v>
      </c>
      <c r="FC25" s="52">
        <v>0</v>
      </c>
      <c r="FD25" s="52">
        <v>0</v>
      </c>
      <c r="FE25" s="52">
        <v>0</v>
      </c>
      <c r="FF25" s="52">
        <v>0</v>
      </c>
      <c r="FG25" s="52">
        <v>0</v>
      </c>
      <c r="FH25" s="52">
        <v>0</v>
      </c>
      <c r="FI25" s="52">
        <v>0</v>
      </c>
      <c r="FJ25" s="52">
        <v>0</v>
      </c>
      <c r="FK25" s="52">
        <v>0</v>
      </c>
      <c r="FL25" s="52">
        <v>0</v>
      </c>
      <c r="FM25" s="52">
        <v>0</v>
      </c>
      <c r="FN25" s="52">
        <v>0</v>
      </c>
      <c r="FO25" s="52">
        <v>0</v>
      </c>
      <c r="FP25" s="52">
        <v>0</v>
      </c>
      <c r="FQ25" s="52">
        <v>0</v>
      </c>
      <c r="FR25" s="52">
        <v>0</v>
      </c>
      <c r="FS25" s="52">
        <v>0</v>
      </c>
      <c r="FT25" s="52">
        <v>0</v>
      </c>
      <c r="FU25" s="52">
        <v>0</v>
      </c>
      <c r="FV25" s="52">
        <v>0</v>
      </c>
      <c r="FW25" s="52">
        <v>0</v>
      </c>
      <c r="FX25" s="52">
        <v>0</v>
      </c>
      <c r="FY25" s="52">
        <v>0</v>
      </c>
      <c r="FZ25" s="52">
        <v>0</v>
      </c>
      <c r="GA25" s="52">
        <v>0</v>
      </c>
      <c r="GB25" s="52">
        <v>0</v>
      </c>
      <c r="GC25" s="52">
        <v>0</v>
      </c>
      <c r="GD25" s="52">
        <v>0</v>
      </c>
      <c r="GE25" s="52">
        <v>0</v>
      </c>
      <c r="GF25" s="52">
        <v>0</v>
      </c>
      <c r="GG25" s="52">
        <v>0</v>
      </c>
      <c r="GH25" s="52">
        <v>0</v>
      </c>
      <c r="GI25" s="52">
        <v>0</v>
      </c>
      <c r="GJ25" s="52">
        <v>0</v>
      </c>
      <c r="GK25" s="52">
        <v>0</v>
      </c>
      <c r="GL25" s="52">
        <v>0</v>
      </c>
      <c r="GM25" s="52">
        <v>0</v>
      </c>
      <c r="GN25" s="52">
        <v>0</v>
      </c>
      <c r="GO25" s="52">
        <v>0</v>
      </c>
      <c r="GP25" s="52">
        <v>0</v>
      </c>
      <c r="GQ25" s="52">
        <v>0</v>
      </c>
      <c r="GR25" s="52">
        <v>0</v>
      </c>
      <c r="GS25" s="52">
        <v>0</v>
      </c>
      <c r="GT25" s="52">
        <v>0</v>
      </c>
      <c r="GU25" s="52">
        <v>0</v>
      </c>
      <c r="GV25" s="52">
        <v>0</v>
      </c>
      <c r="GW25" s="52">
        <v>0</v>
      </c>
      <c r="GX25" s="52">
        <v>0</v>
      </c>
      <c r="GY25" s="52">
        <v>0</v>
      </c>
      <c r="GZ25" s="52">
        <v>0</v>
      </c>
      <c r="HA25" s="52">
        <v>0</v>
      </c>
      <c r="HB25" s="52">
        <v>0</v>
      </c>
      <c r="HC25" s="52">
        <v>0</v>
      </c>
      <c r="HD25" s="52">
        <v>0</v>
      </c>
      <c r="HE25" s="52">
        <v>0</v>
      </c>
      <c r="HF25" s="52">
        <v>0</v>
      </c>
      <c r="HG25" s="52">
        <v>0</v>
      </c>
      <c r="HH25" s="52">
        <v>0</v>
      </c>
      <c r="HI25" s="52">
        <v>0</v>
      </c>
      <c r="HJ25" s="52">
        <v>0</v>
      </c>
      <c r="HK25" s="52">
        <v>0</v>
      </c>
      <c r="HL25" s="52">
        <v>0</v>
      </c>
      <c r="HM25" s="52">
        <v>0</v>
      </c>
      <c r="HN25" s="52">
        <v>0</v>
      </c>
      <c r="HO25" s="52">
        <v>0</v>
      </c>
      <c r="HP25" s="52">
        <v>0</v>
      </c>
      <c r="HQ25" s="52">
        <v>0</v>
      </c>
      <c r="HR25" s="52">
        <v>0</v>
      </c>
      <c r="HS25" s="52">
        <v>0</v>
      </c>
      <c r="HT25" s="52">
        <v>0</v>
      </c>
      <c r="HU25" s="52">
        <v>0</v>
      </c>
      <c r="HV25" s="52">
        <v>0</v>
      </c>
      <c r="HW25" s="52">
        <v>0</v>
      </c>
      <c r="HX25" s="52">
        <v>0</v>
      </c>
      <c r="HY25" s="52">
        <v>0</v>
      </c>
      <c r="HZ25" s="52">
        <v>0</v>
      </c>
      <c r="IA25" s="52">
        <v>0</v>
      </c>
      <c r="IB25" s="52">
        <v>0</v>
      </c>
      <c r="IC25" s="52">
        <v>0</v>
      </c>
      <c r="ID25" s="52">
        <v>0</v>
      </c>
      <c r="IE25" s="52">
        <v>0</v>
      </c>
      <c r="IF25" s="52">
        <v>0</v>
      </c>
      <c r="IG25" s="52">
        <v>0</v>
      </c>
      <c r="IH25" s="52">
        <v>0</v>
      </c>
      <c r="II25" s="52">
        <v>0</v>
      </c>
      <c r="IJ25" s="52">
        <v>0</v>
      </c>
      <c r="IK25" s="52">
        <v>0</v>
      </c>
      <c r="IL25" s="52">
        <v>0</v>
      </c>
      <c r="IM25" s="52">
        <v>0</v>
      </c>
      <c r="IN25" s="52">
        <v>0</v>
      </c>
      <c r="IO25" s="52">
        <v>0</v>
      </c>
      <c r="IP25" s="52">
        <v>0</v>
      </c>
      <c r="IQ25" s="52">
        <v>0</v>
      </c>
      <c r="IR25" s="52">
        <v>0</v>
      </c>
      <c r="IS25" s="52">
        <v>0</v>
      </c>
      <c r="IT25" s="52">
        <v>0</v>
      </c>
      <c r="IU25" s="52">
        <v>0</v>
      </c>
      <c r="IV25" s="52">
        <v>0</v>
      </c>
      <c r="IW25" s="52">
        <v>0</v>
      </c>
      <c r="IX25" s="52">
        <v>0</v>
      </c>
      <c r="IY25" s="52">
        <v>0</v>
      </c>
      <c r="IZ25" s="52">
        <v>0</v>
      </c>
      <c r="JA25" s="52">
        <v>0</v>
      </c>
      <c r="JB25" s="52">
        <v>0</v>
      </c>
      <c r="JC25" s="52">
        <v>0</v>
      </c>
      <c r="JD25" s="52">
        <v>0</v>
      </c>
      <c r="JE25" s="52">
        <v>0</v>
      </c>
      <c r="JF25" s="52">
        <v>0</v>
      </c>
      <c r="JG25" s="52">
        <v>0</v>
      </c>
      <c r="JH25" s="52">
        <v>0</v>
      </c>
      <c r="JI25" s="52">
        <v>0</v>
      </c>
      <c r="JJ25" s="52">
        <v>0</v>
      </c>
      <c r="JK25" s="52">
        <v>0</v>
      </c>
      <c r="JL25" s="52">
        <v>0</v>
      </c>
      <c r="JM25" s="52">
        <v>0</v>
      </c>
      <c r="JN25" s="52">
        <v>0</v>
      </c>
      <c r="JO25" s="52">
        <v>0</v>
      </c>
      <c r="JP25" s="52">
        <v>0</v>
      </c>
      <c r="JQ25" s="52">
        <v>0</v>
      </c>
      <c r="JR25" s="52">
        <v>0</v>
      </c>
      <c r="JS25" s="52">
        <v>0</v>
      </c>
      <c r="JT25" s="52">
        <v>0</v>
      </c>
      <c r="JU25" s="52">
        <v>0</v>
      </c>
      <c r="JV25" s="52">
        <v>0</v>
      </c>
      <c r="JW25" s="52">
        <v>0</v>
      </c>
      <c r="JX25" s="52">
        <v>0</v>
      </c>
      <c r="JY25" s="52">
        <v>0</v>
      </c>
      <c r="JZ25" s="52">
        <v>0</v>
      </c>
      <c r="KA25" s="52">
        <v>0</v>
      </c>
      <c r="KB25" s="52">
        <v>0</v>
      </c>
      <c r="KC25" s="52">
        <v>0</v>
      </c>
      <c r="KD25" s="52">
        <v>0</v>
      </c>
      <c r="KE25" s="52">
        <v>0</v>
      </c>
      <c r="KF25" s="52">
        <v>0</v>
      </c>
      <c r="KG25" s="52">
        <v>0</v>
      </c>
      <c r="KH25" s="52">
        <v>0</v>
      </c>
      <c r="KI25" s="52">
        <v>0</v>
      </c>
      <c r="KJ25" s="52">
        <v>0</v>
      </c>
      <c r="KK25" s="52">
        <v>0</v>
      </c>
      <c r="KL25" s="52">
        <v>0</v>
      </c>
      <c r="KM25" s="52">
        <v>0</v>
      </c>
      <c r="KN25" s="52">
        <v>0</v>
      </c>
      <c r="KO25" s="52">
        <v>0</v>
      </c>
      <c r="KP25" s="52">
        <v>0</v>
      </c>
      <c r="KQ25" s="52">
        <v>0</v>
      </c>
      <c r="KR25" s="52">
        <v>0</v>
      </c>
      <c r="KS25" s="52">
        <v>0</v>
      </c>
      <c r="KT25" s="52">
        <v>0</v>
      </c>
      <c r="KU25" s="52">
        <v>0</v>
      </c>
      <c r="KV25" s="52">
        <v>0</v>
      </c>
      <c r="KW25" s="52">
        <v>0</v>
      </c>
      <c r="KX25" s="52">
        <v>0</v>
      </c>
      <c r="KY25" s="52">
        <v>0</v>
      </c>
      <c r="KZ25" s="52">
        <v>0</v>
      </c>
      <c r="LA25" s="52">
        <v>0</v>
      </c>
      <c r="LB25" s="52">
        <v>0</v>
      </c>
      <c r="LC25" s="52">
        <v>0</v>
      </c>
      <c r="LD25" s="52">
        <v>0</v>
      </c>
      <c r="LE25" s="52">
        <v>0</v>
      </c>
      <c r="LF25" s="52">
        <v>0</v>
      </c>
      <c r="LG25" s="52">
        <v>0</v>
      </c>
      <c r="LH25" s="52">
        <v>0</v>
      </c>
      <c r="LI25" s="52">
        <v>0</v>
      </c>
      <c r="LJ25" s="52">
        <v>0</v>
      </c>
      <c r="LK25" s="52">
        <v>0</v>
      </c>
      <c r="LL25" s="52">
        <v>0</v>
      </c>
      <c r="LM25" s="52">
        <v>0</v>
      </c>
      <c r="LN25" s="52">
        <v>0</v>
      </c>
      <c r="LO25" s="52">
        <v>0</v>
      </c>
      <c r="LP25" s="52">
        <v>0</v>
      </c>
      <c r="LQ25" s="52">
        <v>0</v>
      </c>
      <c r="LR25" s="52">
        <v>0</v>
      </c>
      <c r="LS25" s="52">
        <v>0</v>
      </c>
      <c r="LT25" s="52">
        <v>0</v>
      </c>
      <c r="LU25" s="52">
        <v>0</v>
      </c>
      <c r="LV25" s="52">
        <v>0</v>
      </c>
      <c r="LW25" s="52">
        <v>0</v>
      </c>
      <c r="LX25" s="52">
        <v>0</v>
      </c>
      <c r="LY25" s="52">
        <v>0</v>
      </c>
      <c r="LZ25" s="52">
        <v>0</v>
      </c>
      <c r="MA25" s="52">
        <v>0</v>
      </c>
      <c r="MB25" s="52">
        <v>0</v>
      </c>
      <c r="MC25" s="52">
        <v>0</v>
      </c>
      <c r="MD25" s="52">
        <v>0</v>
      </c>
      <c r="ME25" s="52">
        <v>0</v>
      </c>
      <c r="MF25" s="52">
        <v>0</v>
      </c>
      <c r="MG25" s="52">
        <v>0</v>
      </c>
      <c r="MH25" s="52">
        <v>0</v>
      </c>
      <c r="MI25" s="52">
        <v>0</v>
      </c>
      <c r="MJ25" s="52">
        <v>0</v>
      </c>
      <c r="MK25" s="52">
        <v>0</v>
      </c>
      <c r="ML25" s="52">
        <v>0</v>
      </c>
      <c r="MM25" s="52">
        <v>0</v>
      </c>
      <c r="MN25" s="52">
        <v>0</v>
      </c>
      <c r="MO25" s="52">
        <v>0</v>
      </c>
      <c r="MP25" s="52">
        <v>0</v>
      </c>
      <c r="MQ25" s="52">
        <v>0</v>
      </c>
      <c r="MR25" s="52">
        <v>0</v>
      </c>
      <c r="MS25" s="52">
        <v>0</v>
      </c>
      <c r="MT25" s="52">
        <v>0</v>
      </c>
      <c r="MU25" s="52">
        <v>0</v>
      </c>
      <c r="MV25" s="52">
        <v>0</v>
      </c>
      <c r="MW25" s="52">
        <v>0</v>
      </c>
      <c r="MX25" s="52">
        <v>0</v>
      </c>
      <c r="MY25" s="52">
        <v>0</v>
      </c>
      <c r="MZ25" s="52">
        <v>0</v>
      </c>
      <c r="NA25" s="52">
        <v>0</v>
      </c>
      <c r="NB25" s="52">
        <v>0</v>
      </c>
      <c r="NC25" s="52">
        <v>0</v>
      </c>
      <c r="ND25" s="52">
        <v>0</v>
      </c>
      <c r="NE25" s="52">
        <v>0</v>
      </c>
      <c r="NF25" s="52">
        <v>0</v>
      </c>
      <c r="NG25" s="52">
        <v>0</v>
      </c>
      <c r="NH25" s="52">
        <v>0</v>
      </c>
      <c r="NI25" s="52">
        <v>0</v>
      </c>
      <c r="NJ25" s="52">
        <v>0</v>
      </c>
      <c r="NK25" s="52">
        <v>0</v>
      </c>
      <c r="NL25" s="52">
        <v>0</v>
      </c>
      <c r="NM25" s="52">
        <v>0</v>
      </c>
      <c r="NN25" s="52">
        <v>0</v>
      </c>
      <c r="NO25" s="52">
        <v>0</v>
      </c>
      <c r="NP25" s="52">
        <v>0</v>
      </c>
      <c r="NQ25" s="52">
        <v>0</v>
      </c>
      <c r="NR25" s="68">
        <f t="shared" si="3"/>
        <v>17938.189999999999</v>
      </c>
      <c r="NS25" s="68">
        <f t="shared" si="4"/>
        <v>17938.189999999999</v>
      </c>
      <c r="NT25" s="68">
        <f t="shared" si="5"/>
        <v>17938.189999999999</v>
      </c>
    </row>
    <row r="26" spans="1:384" s="40" customFormat="1" ht="15" customHeight="1" outlineLevel="1" x14ac:dyDescent="0.2">
      <c r="A26" s="61"/>
      <c r="B26" s="49" t="s">
        <v>671</v>
      </c>
      <c r="C26" s="49" t="s">
        <v>93</v>
      </c>
      <c r="D26" s="49" t="s">
        <v>94</v>
      </c>
      <c r="E26" s="50" t="s">
        <v>95</v>
      </c>
      <c r="F26" s="64">
        <v>41990</v>
      </c>
      <c r="G26" s="49" t="s">
        <v>68</v>
      </c>
      <c r="H26" s="72">
        <v>0</v>
      </c>
      <c r="I26" s="65">
        <v>66147.61</v>
      </c>
      <c r="J26" s="114" t="str">
        <f>_xlfn.XLOOKUP(E26,'[12]Resumo Unidades'!$B:$B,'[12]Resumo Unidades'!$W:$W)</f>
        <v>Fluxo com Divergência maior do que 10%</v>
      </c>
      <c r="K26" s="51" t="str">
        <f>IF(L26&gt;Resumo!$E$23,"Sim","Não")</f>
        <v>Não</v>
      </c>
      <c r="L26" s="66">
        <v>0</v>
      </c>
      <c r="M26" s="67"/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  <c r="T26" s="52">
        <v>0</v>
      </c>
      <c r="U26" s="52">
        <v>0</v>
      </c>
      <c r="V26" s="52">
        <v>0</v>
      </c>
      <c r="W26" s="52">
        <v>0</v>
      </c>
      <c r="X26" s="52">
        <v>0</v>
      </c>
      <c r="Y26" s="52">
        <v>0</v>
      </c>
      <c r="Z26" s="52">
        <v>0</v>
      </c>
      <c r="AA26" s="52">
        <v>0</v>
      </c>
      <c r="AB26" s="52">
        <v>0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0</v>
      </c>
      <c r="AM26" s="52">
        <v>0</v>
      </c>
      <c r="AN26" s="52">
        <v>0</v>
      </c>
      <c r="AO26" s="52">
        <v>0</v>
      </c>
      <c r="AP26" s="52">
        <v>0</v>
      </c>
      <c r="AQ26" s="52">
        <v>0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v>0</v>
      </c>
      <c r="AX26" s="52">
        <v>0</v>
      </c>
      <c r="AY26" s="52">
        <v>0</v>
      </c>
      <c r="AZ26" s="52">
        <v>0</v>
      </c>
      <c r="BA26" s="52">
        <v>0</v>
      </c>
      <c r="BB26" s="52">
        <v>0</v>
      </c>
      <c r="BC26" s="52">
        <v>0</v>
      </c>
      <c r="BD26" s="52">
        <v>0</v>
      </c>
      <c r="BE26" s="52">
        <v>0</v>
      </c>
      <c r="BF26" s="52">
        <v>0</v>
      </c>
      <c r="BG26" s="52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v>0</v>
      </c>
      <c r="CB26" s="52">
        <v>0</v>
      </c>
      <c r="CC26" s="52">
        <v>0</v>
      </c>
      <c r="CD26" s="52">
        <v>1023.66</v>
      </c>
      <c r="CE26" s="52">
        <v>1023.66</v>
      </c>
      <c r="CF26" s="52">
        <v>1023.66</v>
      </c>
      <c r="CG26" s="52">
        <v>1023.66</v>
      </c>
      <c r="CH26" s="52">
        <v>1023.66</v>
      </c>
      <c r="CI26" s="52">
        <v>1023.66</v>
      </c>
      <c r="CJ26" s="52">
        <v>1023.66</v>
      </c>
      <c r="CK26" s="52">
        <v>1023.66</v>
      </c>
      <c r="CL26" s="52">
        <v>1023.66</v>
      </c>
      <c r="CM26" s="52">
        <v>1023.66</v>
      </c>
      <c r="CN26" s="52">
        <v>1023.66</v>
      </c>
      <c r="CO26" s="52">
        <v>1023.66</v>
      </c>
      <c r="CP26" s="52">
        <v>1023.66</v>
      </c>
      <c r="CQ26" s="52">
        <v>1023.66</v>
      </c>
      <c r="CR26" s="52">
        <v>17</v>
      </c>
      <c r="CS26" s="52">
        <v>17</v>
      </c>
      <c r="CT26" s="52">
        <v>17</v>
      </c>
      <c r="CU26" s="52">
        <v>17</v>
      </c>
      <c r="CV26" s="52">
        <v>17</v>
      </c>
      <c r="CW26" s="52">
        <v>17</v>
      </c>
      <c r="CX26" s="52">
        <v>17</v>
      </c>
      <c r="CY26" s="52">
        <v>17</v>
      </c>
      <c r="CZ26" s="52">
        <v>17</v>
      </c>
      <c r="DA26" s="52">
        <v>17</v>
      </c>
      <c r="DB26" s="52">
        <v>17</v>
      </c>
      <c r="DC26" s="52">
        <v>17</v>
      </c>
      <c r="DD26" s="52">
        <v>17</v>
      </c>
      <c r="DE26" s="52">
        <v>17</v>
      </c>
      <c r="DF26" s="52">
        <v>17</v>
      </c>
      <c r="DG26" s="52">
        <v>17</v>
      </c>
      <c r="DH26" s="52">
        <v>17</v>
      </c>
      <c r="DI26" s="52">
        <v>17</v>
      </c>
      <c r="DJ26" s="52">
        <v>17</v>
      </c>
      <c r="DK26" s="52">
        <v>17</v>
      </c>
      <c r="DL26" s="52">
        <v>17</v>
      </c>
      <c r="DM26" s="52">
        <v>17</v>
      </c>
      <c r="DN26" s="52">
        <v>17</v>
      </c>
      <c r="DO26" s="52">
        <v>17</v>
      </c>
      <c r="DP26" s="52">
        <v>17</v>
      </c>
      <c r="DQ26" s="52">
        <v>17</v>
      </c>
      <c r="DR26" s="52">
        <v>17</v>
      </c>
      <c r="DS26" s="52">
        <v>17</v>
      </c>
      <c r="DT26" s="52">
        <v>17</v>
      </c>
      <c r="DU26" s="52">
        <v>17</v>
      </c>
      <c r="DV26" s="52">
        <v>17</v>
      </c>
      <c r="DW26" s="52">
        <v>17</v>
      </c>
      <c r="DX26" s="52">
        <v>17</v>
      </c>
      <c r="DY26" s="52">
        <v>17</v>
      </c>
      <c r="DZ26" s="52">
        <v>17</v>
      </c>
      <c r="EA26" s="52">
        <v>17</v>
      </c>
      <c r="EB26" s="52">
        <v>17</v>
      </c>
      <c r="EC26" s="52">
        <v>17</v>
      </c>
      <c r="ED26" s="52">
        <v>17</v>
      </c>
      <c r="EE26" s="52">
        <v>17</v>
      </c>
      <c r="EF26" s="52">
        <v>17</v>
      </c>
      <c r="EG26" s="52">
        <v>17</v>
      </c>
      <c r="EH26" s="52">
        <v>17</v>
      </c>
      <c r="EI26" s="52">
        <v>17</v>
      </c>
      <c r="EJ26" s="52">
        <v>17</v>
      </c>
      <c r="EK26" s="52">
        <v>17</v>
      </c>
      <c r="EL26" s="52">
        <v>17</v>
      </c>
      <c r="EM26" s="52">
        <v>17</v>
      </c>
      <c r="EN26" s="52">
        <v>17</v>
      </c>
      <c r="EO26" s="52">
        <v>17</v>
      </c>
      <c r="EP26" s="52">
        <v>17</v>
      </c>
      <c r="EQ26" s="52">
        <v>17</v>
      </c>
      <c r="ER26" s="52">
        <v>17</v>
      </c>
      <c r="ES26" s="52">
        <v>17</v>
      </c>
      <c r="ET26" s="52">
        <v>17</v>
      </c>
      <c r="EU26" s="52">
        <v>17</v>
      </c>
      <c r="EV26" s="52">
        <v>17</v>
      </c>
      <c r="EW26" s="52">
        <v>17</v>
      </c>
      <c r="EX26" s="52">
        <v>17</v>
      </c>
      <c r="EY26" s="52">
        <v>17</v>
      </c>
      <c r="EZ26" s="52">
        <v>17</v>
      </c>
      <c r="FA26" s="52">
        <v>17</v>
      </c>
      <c r="FB26" s="52">
        <v>17</v>
      </c>
      <c r="FC26" s="52">
        <v>17</v>
      </c>
      <c r="FD26" s="52">
        <v>17</v>
      </c>
      <c r="FE26" s="52">
        <v>17</v>
      </c>
      <c r="FF26" s="52">
        <v>17</v>
      </c>
      <c r="FG26" s="52">
        <v>17</v>
      </c>
      <c r="FH26" s="52">
        <v>17</v>
      </c>
      <c r="FI26" s="52">
        <v>17</v>
      </c>
      <c r="FJ26" s="52">
        <v>17</v>
      </c>
      <c r="FK26" s="52">
        <v>17</v>
      </c>
      <c r="FL26" s="52">
        <v>17</v>
      </c>
      <c r="FM26" s="52">
        <v>17</v>
      </c>
      <c r="FN26" s="52">
        <v>17</v>
      </c>
      <c r="FO26" s="52">
        <v>17</v>
      </c>
      <c r="FP26" s="52">
        <v>17</v>
      </c>
      <c r="FQ26" s="52">
        <v>17</v>
      </c>
      <c r="FR26" s="52">
        <v>17</v>
      </c>
      <c r="FS26" s="52">
        <v>17</v>
      </c>
      <c r="FT26" s="52">
        <v>0</v>
      </c>
      <c r="FU26" s="52">
        <v>0</v>
      </c>
      <c r="FV26" s="52">
        <v>0</v>
      </c>
      <c r="FW26" s="52">
        <v>0</v>
      </c>
      <c r="FX26" s="52">
        <v>0</v>
      </c>
      <c r="FY26" s="52">
        <v>0</v>
      </c>
      <c r="FZ26" s="52">
        <v>0</v>
      </c>
      <c r="GA26" s="52">
        <v>0</v>
      </c>
      <c r="GB26" s="52">
        <v>0</v>
      </c>
      <c r="GC26" s="52">
        <v>0</v>
      </c>
      <c r="GD26" s="52">
        <v>0</v>
      </c>
      <c r="GE26" s="52">
        <v>0</v>
      </c>
      <c r="GF26" s="52">
        <v>0</v>
      </c>
      <c r="GG26" s="52">
        <v>0</v>
      </c>
      <c r="GH26" s="52">
        <v>0</v>
      </c>
      <c r="GI26" s="52">
        <v>0</v>
      </c>
      <c r="GJ26" s="52">
        <v>0</v>
      </c>
      <c r="GK26" s="52">
        <v>0</v>
      </c>
      <c r="GL26" s="52">
        <v>0</v>
      </c>
      <c r="GM26" s="52">
        <v>0</v>
      </c>
      <c r="GN26" s="52">
        <v>0</v>
      </c>
      <c r="GO26" s="52">
        <v>0</v>
      </c>
      <c r="GP26" s="52">
        <v>0</v>
      </c>
      <c r="GQ26" s="52">
        <v>0</v>
      </c>
      <c r="GR26" s="52">
        <v>0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  <c r="HE26" s="52">
        <v>0</v>
      </c>
      <c r="HF26" s="52">
        <v>0</v>
      </c>
      <c r="HG26" s="52">
        <v>0</v>
      </c>
      <c r="HH26" s="52">
        <v>0</v>
      </c>
      <c r="HI26" s="52">
        <v>0</v>
      </c>
      <c r="HJ26" s="52">
        <v>0</v>
      </c>
      <c r="HK26" s="52">
        <v>0</v>
      </c>
      <c r="HL26" s="52">
        <v>0</v>
      </c>
      <c r="HM26" s="52">
        <v>0</v>
      </c>
      <c r="HN26" s="52">
        <v>0</v>
      </c>
      <c r="HO26" s="52">
        <v>0</v>
      </c>
      <c r="HP26" s="52">
        <v>0</v>
      </c>
      <c r="HQ26" s="52">
        <v>0</v>
      </c>
      <c r="HR26" s="52">
        <v>0</v>
      </c>
      <c r="HS26" s="52">
        <v>0</v>
      </c>
      <c r="HT26" s="52">
        <v>0</v>
      </c>
      <c r="HU26" s="52">
        <v>0</v>
      </c>
      <c r="HV26" s="52">
        <v>0</v>
      </c>
      <c r="HW26" s="52">
        <v>0</v>
      </c>
      <c r="HX26" s="52">
        <v>0</v>
      </c>
      <c r="HY26" s="52">
        <v>0</v>
      </c>
      <c r="HZ26" s="52">
        <v>0</v>
      </c>
      <c r="IA26" s="52">
        <v>0</v>
      </c>
      <c r="IB26" s="52">
        <v>0</v>
      </c>
      <c r="IC26" s="52">
        <v>0</v>
      </c>
      <c r="ID26" s="52">
        <v>0</v>
      </c>
      <c r="IE26" s="52">
        <v>0</v>
      </c>
      <c r="IF26" s="52">
        <v>0</v>
      </c>
      <c r="IG26" s="52">
        <v>0</v>
      </c>
      <c r="IH26" s="52">
        <v>0</v>
      </c>
      <c r="II26" s="52">
        <v>0</v>
      </c>
      <c r="IJ26" s="52">
        <v>0</v>
      </c>
      <c r="IK26" s="52">
        <v>0</v>
      </c>
      <c r="IL26" s="52">
        <v>0</v>
      </c>
      <c r="IM26" s="52">
        <v>0</v>
      </c>
      <c r="IN26" s="52">
        <v>0</v>
      </c>
      <c r="IO26" s="52">
        <v>0</v>
      </c>
      <c r="IP26" s="52">
        <v>0</v>
      </c>
      <c r="IQ26" s="52">
        <v>0</v>
      </c>
      <c r="IR26" s="52">
        <v>0</v>
      </c>
      <c r="IS26" s="52">
        <v>0</v>
      </c>
      <c r="IT26" s="52">
        <v>0</v>
      </c>
      <c r="IU26" s="52">
        <v>0</v>
      </c>
      <c r="IV26" s="52">
        <v>0</v>
      </c>
      <c r="IW26" s="52">
        <v>0</v>
      </c>
      <c r="IX26" s="52">
        <v>0</v>
      </c>
      <c r="IY26" s="52">
        <v>0</v>
      </c>
      <c r="IZ26" s="52">
        <v>0</v>
      </c>
      <c r="JA26" s="52">
        <v>0</v>
      </c>
      <c r="JB26" s="52">
        <v>0</v>
      </c>
      <c r="JC26" s="52">
        <v>0</v>
      </c>
      <c r="JD26" s="52">
        <v>0</v>
      </c>
      <c r="JE26" s="52">
        <v>0</v>
      </c>
      <c r="JF26" s="52">
        <v>0</v>
      </c>
      <c r="JG26" s="52">
        <v>0</v>
      </c>
      <c r="JH26" s="52">
        <v>0</v>
      </c>
      <c r="JI26" s="52">
        <v>0</v>
      </c>
      <c r="JJ26" s="52">
        <v>0</v>
      </c>
      <c r="JK26" s="52">
        <v>0</v>
      </c>
      <c r="JL26" s="52">
        <v>0</v>
      </c>
      <c r="JM26" s="52">
        <v>0</v>
      </c>
      <c r="JN26" s="52">
        <v>0</v>
      </c>
      <c r="JO26" s="52">
        <v>0</v>
      </c>
      <c r="JP26" s="52">
        <v>0</v>
      </c>
      <c r="JQ26" s="52">
        <v>0</v>
      </c>
      <c r="JR26" s="52">
        <v>0</v>
      </c>
      <c r="JS26" s="52">
        <v>0</v>
      </c>
      <c r="JT26" s="52">
        <v>0</v>
      </c>
      <c r="JU26" s="52">
        <v>0</v>
      </c>
      <c r="JV26" s="52">
        <v>0</v>
      </c>
      <c r="JW26" s="52">
        <v>0</v>
      </c>
      <c r="JX26" s="52">
        <v>0</v>
      </c>
      <c r="JY26" s="52">
        <v>0</v>
      </c>
      <c r="JZ26" s="52">
        <v>0</v>
      </c>
      <c r="KA26" s="52">
        <v>0</v>
      </c>
      <c r="KB26" s="52">
        <v>0</v>
      </c>
      <c r="KC26" s="52">
        <v>0</v>
      </c>
      <c r="KD26" s="52">
        <v>0</v>
      </c>
      <c r="KE26" s="52">
        <v>0</v>
      </c>
      <c r="KF26" s="52">
        <v>0</v>
      </c>
      <c r="KG26" s="52">
        <v>0</v>
      </c>
      <c r="KH26" s="52">
        <v>0</v>
      </c>
      <c r="KI26" s="52">
        <v>0</v>
      </c>
      <c r="KJ26" s="52">
        <v>0</v>
      </c>
      <c r="KK26" s="52">
        <v>0</v>
      </c>
      <c r="KL26" s="52">
        <v>0</v>
      </c>
      <c r="KM26" s="52">
        <v>0</v>
      </c>
      <c r="KN26" s="52">
        <v>0</v>
      </c>
      <c r="KO26" s="52">
        <v>0</v>
      </c>
      <c r="KP26" s="52">
        <v>0</v>
      </c>
      <c r="KQ26" s="52">
        <v>0</v>
      </c>
      <c r="KR26" s="52">
        <v>0</v>
      </c>
      <c r="KS26" s="52">
        <v>0</v>
      </c>
      <c r="KT26" s="52">
        <v>0</v>
      </c>
      <c r="KU26" s="52">
        <v>0</v>
      </c>
      <c r="KV26" s="52">
        <v>0</v>
      </c>
      <c r="KW26" s="52">
        <v>0</v>
      </c>
      <c r="KX26" s="52">
        <v>0</v>
      </c>
      <c r="KY26" s="52">
        <v>0</v>
      </c>
      <c r="KZ26" s="52">
        <v>0</v>
      </c>
      <c r="LA26" s="52">
        <v>0</v>
      </c>
      <c r="LB26" s="52">
        <v>0</v>
      </c>
      <c r="LC26" s="52">
        <v>0</v>
      </c>
      <c r="LD26" s="52">
        <v>0</v>
      </c>
      <c r="LE26" s="52">
        <v>0</v>
      </c>
      <c r="LF26" s="52">
        <v>0</v>
      </c>
      <c r="LG26" s="52">
        <v>0</v>
      </c>
      <c r="LH26" s="52">
        <v>0</v>
      </c>
      <c r="LI26" s="52">
        <v>0</v>
      </c>
      <c r="LJ26" s="52">
        <v>0</v>
      </c>
      <c r="LK26" s="52">
        <v>0</v>
      </c>
      <c r="LL26" s="52">
        <v>0</v>
      </c>
      <c r="LM26" s="52">
        <v>0</v>
      </c>
      <c r="LN26" s="52">
        <v>0</v>
      </c>
      <c r="LO26" s="52">
        <v>0</v>
      </c>
      <c r="LP26" s="52">
        <v>0</v>
      </c>
      <c r="LQ26" s="52">
        <v>0</v>
      </c>
      <c r="LR26" s="52">
        <v>0</v>
      </c>
      <c r="LS26" s="52">
        <v>0</v>
      </c>
      <c r="LT26" s="52">
        <v>0</v>
      </c>
      <c r="LU26" s="52">
        <v>0</v>
      </c>
      <c r="LV26" s="52">
        <v>0</v>
      </c>
      <c r="LW26" s="52">
        <v>0</v>
      </c>
      <c r="LX26" s="52">
        <v>0</v>
      </c>
      <c r="LY26" s="52">
        <v>0</v>
      </c>
      <c r="LZ26" s="52">
        <v>0</v>
      </c>
      <c r="MA26" s="52">
        <v>0</v>
      </c>
      <c r="MB26" s="52">
        <v>0</v>
      </c>
      <c r="MC26" s="52">
        <v>0</v>
      </c>
      <c r="MD26" s="52">
        <v>0</v>
      </c>
      <c r="ME26" s="52">
        <v>0</v>
      </c>
      <c r="MF26" s="52">
        <v>0</v>
      </c>
      <c r="MG26" s="52">
        <v>0</v>
      </c>
      <c r="MH26" s="52">
        <v>0</v>
      </c>
      <c r="MI26" s="52">
        <v>0</v>
      </c>
      <c r="MJ26" s="52">
        <v>0</v>
      </c>
      <c r="MK26" s="52">
        <v>0</v>
      </c>
      <c r="ML26" s="52">
        <v>0</v>
      </c>
      <c r="MM26" s="52">
        <v>0</v>
      </c>
      <c r="MN26" s="52">
        <v>0</v>
      </c>
      <c r="MO26" s="52">
        <v>0</v>
      </c>
      <c r="MP26" s="52">
        <v>0</v>
      </c>
      <c r="MQ26" s="52">
        <v>0</v>
      </c>
      <c r="MR26" s="52">
        <v>0</v>
      </c>
      <c r="MS26" s="52">
        <v>0</v>
      </c>
      <c r="MT26" s="52">
        <v>0</v>
      </c>
      <c r="MU26" s="52">
        <v>0</v>
      </c>
      <c r="MV26" s="52">
        <v>0</v>
      </c>
      <c r="MW26" s="52">
        <v>0</v>
      </c>
      <c r="MX26" s="52">
        <v>0</v>
      </c>
      <c r="MY26" s="52">
        <v>0</v>
      </c>
      <c r="MZ26" s="52">
        <v>0</v>
      </c>
      <c r="NA26" s="52">
        <v>0</v>
      </c>
      <c r="NB26" s="52">
        <v>0</v>
      </c>
      <c r="NC26" s="52">
        <v>0</v>
      </c>
      <c r="ND26" s="52">
        <v>0</v>
      </c>
      <c r="NE26" s="52">
        <v>0</v>
      </c>
      <c r="NF26" s="52">
        <v>0</v>
      </c>
      <c r="NG26" s="52">
        <v>0</v>
      </c>
      <c r="NH26" s="52">
        <v>0</v>
      </c>
      <c r="NI26" s="52">
        <v>0</v>
      </c>
      <c r="NJ26" s="52">
        <v>0</v>
      </c>
      <c r="NK26" s="52">
        <v>0</v>
      </c>
      <c r="NL26" s="52">
        <v>0</v>
      </c>
      <c r="NM26" s="52">
        <v>0</v>
      </c>
      <c r="NN26" s="52">
        <v>0</v>
      </c>
      <c r="NO26" s="52">
        <v>0</v>
      </c>
      <c r="NP26" s="52">
        <v>0</v>
      </c>
      <c r="NQ26" s="52">
        <v>0</v>
      </c>
      <c r="NR26" s="68">
        <f t="shared" si="3"/>
        <v>15691.24</v>
      </c>
      <c r="NS26" s="68">
        <f t="shared" si="4"/>
        <v>15691.24</v>
      </c>
      <c r="NT26" s="68">
        <f t="shared" si="5"/>
        <v>15691.24</v>
      </c>
    </row>
    <row r="27" spans="1:384" s="40" customFormat="1" ht="15" customHeight="1" outlineLevel="1" x14ac:dyDescent="0.2">
      <c r="A27" s="61"/>
      <c r="B27" s="49" t="s">
        <v>671</v>
      </c>
      <c r="C27" s="49" t="s">
        <v>96</v>
      </c>
      <c r="D27" s="49" t="s">
        <v>57</v>
      </c>
      <c r="E27" s="50" t="s">
        <v>97</v>
      </c>
      <c r="F27" s="64">
        <v>44496</v>
      </c>
      <c r="G27" s="49" t="s">
        <v>37</v>
      </c>
      <c r="H27" s="72">
        <v>8.0850000000000005E-2</v>
      </c>
      <c r="I27" s="65">
        <v>59000</v>
      </c>
      <c r="J27" s="114" t="str">
        <f>_xlfn.XLOOKUP(E27,'[12]Resumo Unidades'!$B:$B,'[12]Resumo Unidades'!$W:$W)</f>
        <v>Fluxo com Divergência maior do que 10%</v>
      </c>
      <c r="K27" s="51" t="str">
        <f>IF(L27&gt;Resumo!$E$23,"Sim","Não")</f>
        <v>Não</v>
      </c>
      <c r="L27" s="66">
        <v>48</v>
      </c>
      <c r="M27" s="67"/>
      <c r="N27" s="52">
        <v>0</v>
      </c>
      <c r="O27" s="52">
        <v>0</v>
      </c>
      <c r="P27" s="52">
        <v>0</v>
      </c>
      <c r="Q27" s="52">
        <v>0</v>
      </c>
      <c r="R27" s="52">
        <v>0</v>
      </c>
      <c r="S27" s="52">
        <v>0</v>
      </c>
      <c r="T27" s="52">
        <v>0</v>
      </c>
      <c r="U27" s="52">
        <v>0</v>
      </c>
      <c r="V27" s="52">
        <v>0</v>
      </c>
      <c r="W27" s="52">
        <v>0</v>
      </c>
      <c r="X27" s="52">
        <v>0</v>
      </c>
      <c r="Y27" s="52">
        <v>0</v>
      </c>
      <c r="Z27" s="52">
        <v>0</v>
      </c>
      <c r="AA27" s="52">
        <v>0</v>
      </c>
      <c r="AB27" s="52">
        <v>0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0</v>
      </c>
      <c r="AM27" s="52">
        <v>0</v>
      </c>
      <c r="AN27" s="52">
        <v>0</v>
      </c>
      <c r="AO27" s="52">
        <v>0</v>
      </c>
      <c r="AP27" s="52">
        <v>0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0</v>
      </c>
      <c r="BF27" s="52">
        <v>0</v>
      </c>
      <c r="BG27" s="52">
        <v>0</v>
      </c>
      <c r="BH27" s="52">
        <v>0</v>
      </c>
      <c r="BI27" s="52">
        <v>0</v>
      </c>
      <c r="BJ27" s="52">
        <v>0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514.26</v>
      </c>
      <c r="CC27" s="52">
        <v>510.11</v>
      </c>
      <c r="CD27" s="52">
        <v>316.81</v>
      </c>
      <c r="CE27" s="52">
        <v>316.81</v>
      </c>
      <c r="CF27" s="52">
        <v>316.81</v>
      </c>
      <c r="CG27" s="52">
        <v>316.81</v>
      </c>
      <c r="CH27" s="52">
        <v>316.81</v>
      </c>
      <c r="CI27" s="52">
        <v>316.81</v>
      </c>
      <c r="CJ27" s="52">
        <v>316.81</v>
      </c>
      <c r="CK27" s="52">
        <v>316.81</v>
      </c>
      <c r="CL27" s="52">
        <v>316.81</v>
      </c>
      <c r="CM27" s="52">
        <v>316.81</v>
      </c>
      <c r="CN27" s="52">
        <v>316.81</v>
      </c>
      <c r="CO27" s="52">
        <v>316.81</v>
      </c>
      <c r="CP27" s="52">
        <v>316.81</v>
      </c>
      <c r="CQ27" s="52">
        <v>316.81</v>
      </c>
      <c r="CR27" s="52">
        <v>316.81</v>
      </c>
      <c r="CS27" s="52">
        <v>316.81</v>
      </c>
      <c r="CT27" s="52">
        <v>316.81</v>
      </c>
      <c r="CU27" s="52">
        <v>316.81</v>
      </c>
      <c r="CV27" s="52">
        <v>316.81</v>
      </c>
      <c r="CW27" s="52">
        <v>316.81</v>
      </c>
      <c r="CX27" s="52">
        <v>316.81</v>
      </c>
      <c r="CY27" s="52">
        <v>316.81</v>
      </c>
      <c r="CZ27" s="52">
        <v>316.81</v>
      </c>
      <c r="DA27" s="52">
        <v>316.81</v>
      </c>
      <c r="DB27" s="52">
        <v>316.81</v>
      </c>
      <c r="DC27" s="52">
        <v>316.81</v>
      </c>
      <c r="DD27" s="52">
        <v>316.81</v>
      </c>
      <c r="DE27" s="52">
        <v>316.81</v>
      </c>
      <c r="DF27" s="52">
        <v>316.81</v>
      </c>
      <c r="DG27" s="52">
        <v>316.81</v>
      </c>
      <c r="DH27" s="52">
        <v>316.81</v>
      </c>
      <c r="DI27" s="52">
        <v>316.81</v>
      </c>
      <c r="DJ27" s="52">
        <v>316.81</v>
      </c>
      <c r="DK27" s="52">
        <v>316.81</v>
      </c>
      <c r="DL27" s="52">
        <v>316.81</v>
      </c>
      <c r="DM27" s="52">
        <v>316.81</v>
      </c>
      <c r="DN27" s="52">
        <v>316.81</v>
      </c>
      <c r="DO27" s="52">
        <v>316.81</v>
      </c>
      <c r="DP27" s="52">
        <v>316.81</v>
      </c>
      <c r="DQ27" s="52">
        <v>316.81</v>
      </c>
      <c r="DR27" s="52">
        <v>316.81</v>
      </c>
      <c r="DS27" s="52">
        <v>316.81</v>
      </c>
      <c r="DT27" s="52">
        <v>316.81</v>
      </c>
      <c r="DU27" s="52">
        <v>316.81</v>
      </c>
      <c r="DV27" s="52">
        <v>316.81</v>
      </c>
      <c r="DW27" s="52">
        <v>316.81</v>
      </c>
      <c r="DX27" s="52">
        <v>316.81</v>
      </c>
      <c r="DY27" s="52">
        <v>316.81</v>
      </c>
      <c r="DZ27" s="52">
        <v>316.81</v>
      </c>
      <c r="EA27" s="52">
        <v>316.81</v>
      </c>
      <c r="EB27" s="52">
        <v>316.81</v>
      </c>
      <c r="EC27" s="52">
        <v>316.81</v>
      </c>
      <c r="ED27" s="52">
        <v>316.81</v>
      </c>
      <c r="EE27" s="52">
        <v>316.81</v>
      </c>
      <c r="EF27" s="52">
        <v>316.81</v>
      </c>
      <c r="EG27" s="52">
        <v>316.81</v>
      </c>
      <c r="EH27" s="52">
        <v>316.81</v>
      </c>
      <c r="EI27" s="52">
        <v>316.81</v>
      </c>
      <c r="EJ27" s="52">
        <v>316.81</v>
      </c>
      <c r="EK27" s="52">
        <v>316.81</v>
      </c>
      <c r="EL27" s="52">
        <v>316.81</v>
      </c>
      <c r="EM27" s="52">
        <v>316.81</v>
      </c>
      <c r="EN27" s="52">
        <v>316.81</v>
      </c>
      <c r="EO27" s="52">
        <v>316.81</v>
      </c>
      <c r="EP27" s="52">
        <v>316.81</v>
      </c>
      <c r="EQ27" s="52">
        <v>316.81</v>
      </c>
      <c r="ER27" s="52">
        <v>316.81</v>
      </c>
      <c r="ES27" s="52">
        <v>316.81</v>
      </c>
      <c r="ET27" s="52">
        <v>316.81</v>
      </c>
      <c r="EU27" s="52">
        <v>316.81</v>
      </c>
      <c r="EV27" s="52">
        <v>316.81</v>
      </c>
      <c r="EW27" s="52">
        <v>316.81</v>
      </c>
      <c r="EX27" s="52">
        <v>316.81</v>
      </c>
      <c r="EY27" s="52">
        <v>316.81</v>
      </c>
      <c r="EZ27" s="52">
        <v>316.81</v>
      </c>
      <c r="FA27" s="52">
        <v>316.81</v>
      </c>
      <c r="FB27" s="52">
        <v>316.81</v>
      </c>
      <c r="FC27" s="52">
        <v>316.81</v>
      </c>
      <c r="FD27" s="52">
        <v>316.81</v>
      </c>
      <c r="FE27" s="52">
        <v>316.81</v>
      </c>
      <c r="FF27" s="52">
        <v>316.81</v>
      </c>
      <c r="FG27" s="52">
        <v>316.81</v>
      </c>
      <c r="FH27" s="52">
        <v>316.81</v>
      </c>
      <c r="FI27" s="52">
        <v>316.81</v>
      </c>
      <c r="FJ27" s="52">
        <v>316.81</v>
      </c>
      <c r="FK27" s="52">
        <v>316.81</v>
      </c>
      <c r="FL27" s="52">
        <v>316.81</v>
      </c>
      <c r="FM27" s="52">
        <v>316.81</v>
      </c>
      <c r="FN27" s="52">
        <v>316.81</v>
      </c>
      <c r="FO27" s="52">
        <v>316.81</v>
      </c>
      <c r="FP27" s="52">
        <v>316.81</v>
      </c>
      <c r="FQ27" s="52">
        <v>316.81</v>
      </c>
      <c r="FR27" s="52">
        <v>316.81</v>
      </c>
      <c r="FS27" s="52">
        <v>316.81</v>
      </c>
      <c r="FT27" s="52">
        <v>316.81</v>
      </c>
      <c r="FU27" s="52">
        <v>316.81</v>
      </c>
      <c r="FV27" s="52">
        <v>316.81</v>
      </c>
      <c r="FW27" s="52">
        <v>316.81</v>
      </c>
      <c r="FX27" s="52">
        <v>316.81</v>
      </c>
      <c r="FY27" s="52">
        <v>316.81</v>
      </c>
      <c r="FZ27" s="52">
        <v>316.81</v>
      </c>
      <c r="GA27" s="52">
        <v>316.81</v>
      </c>
      <c r="GB27" s="52">
        <v>316.81</v>
      </c>
      <c r="GC27" s="52">
        <v>316.81</v>
      </c>
      <c r="GD27" s="52">
        <v>316.81</v>
      </c>
      <c r="GE27" s="52">
        <v>316.81</v>
      </c>
      <c r="GF27" s="52">
        <v>316.81</v>
      </c>
      <c r="GG27" s="52">
        <v>316.81</v>
      </c>
      <c r="GH27" s="52">
        <v>316.81</v>
      </c>
      <c r="GI27" s="52">
        <v>316.81</v>
      </c>
      <c r="GJ27" s="52">
        <v>316.81</v>
      </c>
      <c r="GK27" s="52">
        <v>316.81</v>
      </c>
      <c r="GL27" s="52">
        <v>316.81</v>
      </c>
      <c r="GM27" s="52">
        <v>316.81</v>
      </c>
      <c r="GN27" s="52">
        <v>316.81</v>
      </c>
      <c r="GO27" s="52">
        <v>316.81</v>
      </c>
      <c r="GP27" s="52">
        <v>316.81</v>
      </c>
      <c r="GQ27" s="52">
        <v>316.81</v>
      </c>
      <c r="GR27" s="52">
        <v>316.81</v>
      </c>
      <c r="GS27" s="52">
        <v>316.81</v>
      </c>
      <c r="GT27" s="52">
        <v>316.81</v>
      </c>
      <c r="GU27" s="52">
        <v>316.81</v>
      </c>
      <c r="GV27" s="52">
        <v>316.81</v>
      </c>
      <c r="GW27" s="52">
        <v>316.81</v>
      </c>
      <c r="GX27" s="52">
        <v>316.81</v>
      </c>
      <c r="GY27" s="52">
        <v>316.81</v>
      </c>
      <c r="GZ27" s="52">
        <v>316.81</v>
      </c>
      <c r="HA27" s="52">
        <v>316.81</v>
      </c>
      <c r="HB27" s="52">
        <v>316.81</v>
      </c>
      <c r="HC27" s="52">
        <v>316.81</v>
      </c>
      <c r="HD27" s="52">
        <v>316.81</v>
      </c>
      <c r="HE27" s="52">
        <v>316.81</v>
      </c>
      <c r="HF27" s="52">
        <v>316.81</v>
      </c>
      <c r="HG27" s="52">
        <v>316.81</v>
      </c>
      <c r="HH27" s="52">
        <v>316.81</v>
      </c>
      <c r="HI27" s="52">
        <v>316.81</v>
      </c>
      <c r="HJ27" s="52">
        <v>316.81</v>
      </c>
      <c r="HK27" s="52">
        <v>316.81</v>
      </c>
      <c r="HL27" s="52">
        <v>316.81</v>
      </c>
      <c r="HM27" s="52">
        <v>316.81</v>
      </c>
      <c r="HN27" s="52">
        <v>316.81</v>
      </c>
      <c r="HO27" s="52">
        <v>316.81</v>
      </c>
      <c r="HP27" s="52">
        <v>316.81</v>
      </c>
      <c r="HQ27" s="52">
        <v>316.81</v>
      </c>
      <c r="HR27" s="52">
        <v>316.81</v>
      </c>
      <c r="HS27" s="52">
        <v>316.81</v>
      </c>
      <c r="HT27" s="52">
        <v>316.81</v>
      </c>
      <c r="HU27" s="52">
        <v>316.81</v>
      </c>
      <c r="HV27" s="52">
        <v>316.81</v>
      </c>
      <c r="HW27" s="52">
        <v>316.81</v>
      </c>
      <c r="HX27" s="52">
        <v>316.81</v>
      </c>
      <c r="HY27" s="52">
        <v>316.81</v>
      </c>
      <c r="HZ27" s="52">
        <v>316.81</v>
      </c>
      <c r="IA27" s="52">
        <v>316.81</v>
      </c>
      <c r="IB27" s="52">
        <v>316.81</v>
      </c>
      <c r="IC27" s="52">
        <v>316.81</v>
      </c>
      <c r="ID27" s="52">
        <v>316.81</v>
      </c>
      <c r="IE27" s="52">
        <v>316.81</v>
      </c>
      <c r="IF27" s="52">
        <v>316.81</v>
      </c>
      <c r="IG27" s="52">
        <v>316.81</v>
      </c>
      <c r="IH27" s="52">
        <v>316.81</v>
      </c>
      <c r="II27" s="52">
        <v>316.81</v>
      </c>
      <c r="IJ27" s="52">
        <v>316.81</v>
      </c>
      <c r="IK27" s="52">
        <v>316.81</v>
      </c>
      <c r="IL27" s="52">
        <v>316.81</v>
      </c>
      <c r="IM27" s="52">
        <v>316.81</v>
      </c>
      <c r="IN27" s="52">
        <v>316.81</v>
      </c>
      <c r="IO27" s="52">
        <v>316.81</v>
      </c>
      <c r="IP27" s="52">
        <v>316.81</v>
      </c>
      <c r="IQ27" s="52">
        <v>316.81</v>
      </c>
      <c r="IR27" s="52">
        <v>316.81</v>
      </c>
      <c r="IS27" s="52">
        <v>316.81</v>
      </c>
      <c r="IT27" s="52">
        <v>316.81</v>
      </c>
      <c r="IU27" s="52">
        <v>316.81</v>
      </c>
      <c r="IV27" s="52">
        <v>316.81</v>
      </c>
      <c r="IW27" s="52">
        <v>316.81</v>
      </c>
      <c r="IX27" s="52">
        <v>316.81</v>
      </c>
      <c r="IY27" s="52">
        <v>316.81</v>
      </c>
      <c r="IZ27" s="52">
        <v>316.81</v>
      </c>
      <c r="JA27" s="52">
        <v>316.81</v>
      </c>
      <c r="JB27" s="52">
        <v>316.81</v>
      </c>
      <c r="JC27" s="52">
        <v>316.81</v>
      </c>
      <c r="JD27" s="52">
        <v>316.81</v>
      </c>
      <c r="JE27" s="52">
        <v>316.81</v>
      </c>
      <c r="JF27" s="52">
        <v>316.81</v>
      </c>
      <c r="JG27" s="52">
        <v>316.81</v>
      </c>
      <c r="JH27" s="52">
        <v>316.81</v>
      </c>
      <c r="JI27" s="52">
        <v>316.81</v>
      </c>
      <c r="JJ27" s="52">
        <v>316.81</v>
      </c>
      <c r="JK27" s="52">
        <v>316.81</v>
      </c>
      <c r="JL27" s="52">
        <v>316.81</v>
      </c>
      <c r="JM27" s="52">
        <v>316.81</v>
      </c>
      <c r="JN27" s="52">
        <v>316.81</v>
      </c>
      <c r="JO27" s="52">
        <v>316.81</v>
      </c>
      <c r="JP27" s="52">
        <v>316.81</v>
      </c>
      <c r="JQ27" s="52">
        <v>316.81</v>
      </c>
      <c r="JR27" s="52">
        <v>316.81</v>
      </c>
      <c r="JS27" s="52">
        <v>316.81</v>
      </c>
      <c r="JT27" s="52">
        <v>316.81</v>
      </c>
      <c r="JU27" s="52">
        <v>316.81</v>
      </c>
      <c r="JV27" s="52">
        <v>316.81</v>
      </c>
      <c r="JW27" s="52">
        <v>0</v>
      </c>
      <c r="JX27" s="52">
        <v>0</v>
      </c>
      <c r="JY27" s="52">
        <v>0</v>
      </c>
      <c r="JZ27" s="52">
        <v>0</v>
      </c>
      <c r="KA27" s="52">
        <v>0</v>
      </c>
      <c r="KB27" s="52">
        <v>0</v>
      </c>
      <c r="KC27" s="52">
        <v>0</v>
      </c>
      <c r="KD27" s="52">
        <v>0</v>
      </c>
      <c r="KE27" s="52">
        <v>0</v>
      </c>
      <c r="KF27" s="52">
        <v>0</v>
      </c>
      <c r="KG27" s="52">
        <v>0</v>
      </c>
      <c r="KH27" s="52">
        <v>0</v>
      </c>
      <c r="KI27" s="52">
        <v>0</v>
      </c>
      <c r="KJ27" s="52">
        <v>0</v>
      </c>
      <c r="KK27" s="52">
        <v>0</v>
      </c>
      <c r="KL27" s="52">
        <v>0</v>
      </c>
      <c r="KM27" s="52">
        <v>0</v>
      </c>
      <c r="KN27" s="52">
        <v>0</v>
      </c>
      <c r="KO27" s="52">
        <v>0</v>
      </c>
      <c r="KP27" s="52">
        <v>0</v>
      </c>
      <c r="KQ27" s="52">
        <v>0</v>
      </c>
      <c r="KR27" s="52">
        <v>0</v>
      </c>
      <c r="KS27" s="52">
        <v>0</v>
      </c>
      <c r="KT27" s="52">
        <v>0</v>
      </c>
      <c r="KU27" s="52">
        <v>0</v>
      </c>
      <c r="KV27" s="52">
        <v>0</v>
      </c>
      <c r="KW27" s="52">
        <v>0</v>
      </c>
      <c r="KX27" s="52">
        <v>0</v>
      </c>
      <c r="KY27" s="52">
        <v>0</v>
      </c>
      <c r="KZ27" s="52">
        <v>0</v>
      </c>
      <c r="LA27" s="52">
        <v>0</v>
      </c>
      <c r="LB27" s="52">
        <v>0</v>
      </c>
      <c r="LC27" s="52">
        <v>0</v>
      </c>
      <c r="LD27" s="52">
        <v>0</v>
      </c>
      <c r="LE27" s="52">
        <v>0</v>
      </c>
      <c r="LF27" s="52">
        <v>0</v>
      </c>
      <c r="LG27" s="52">
        <v>0</v>
      </c>
      <c r="LH27" s="52">
        <v>0</v>
      </c>
      <c r="LI27" s="52">
        <v>0</v>
      </c>
      <c r="LJ27" s="52">
        <v>0</v>
      </c>
      <c r="LK27" s="52">
        <v>0</v>
      </c>
      <c r="LL27" s="52">
        <v>0</v>
      </c>
      <c r="LM27" s="52">
        <v>0</v>
      </c>
      <c r="LN27" s="52">
        <v>0</v>
      </c>
      <c r="LO27" s="52">
        <v>0</v>
      </c>
      <c r="LP27" s="52">
        <v>0</v>
      </c>
      <c r="LQ27" s="52">
        <v>0</v>
      </c>
      <c r="LR27" s="52">
        <v>0</v>
      </c>
      <c r="LS27" s="52">
        <v>0</v>
      </c>
      <c r="LT27" s="52">
        <v>0</v>
      </c>
      <c r="LU27" s="52">
        <v>0</v>
      </c>
      <c r="LV27" s="52">
        <v>0</v>
      </c>
      <c r="LW27" s="52">
        <v>0</v>
      </c>
      <c r="LX27" s="52">
        <v>0</v>
      </c>
      <c r="LY27" s="52">
        <v>0</v>
      </c>
      <c r="LZ27" s="52">
        <v>0</v>
      </c>
      <c r="MA27" s="52">
        <v>0</v>
      </c>
      <c r="MB27" s="52">
        <v>0</v>
      </c>
      <c r="MC27" s="52">
        <v>0</v>
      </c>
      <c r="MD27" s="52">
        <v>0</v>
      </c>
      <c r="ME27" s="52">
        <v>0</v>
      </c>
      <c r="MF27" s="52">
        <v>0</v>
      </c>
      <c r="MG27" s="52">
        <v>0</v>
      </c>
      <c r="MH27" s="52">
        <v>0</v>
      </c>
      <c r="MI27" s="52">
        <v>0</v>
      </c>
      <c r="MJ27" s="52">
        <v>0</v>
      </c>
      <c r="MK27" s="52">
        <v>0</v>
      </c>
      <c r="ML27" s="52">
        <v>0</v>
      </c>
      <c r="MM27" s="52">
        <v>0</v>
      </c>
      <c r="MN27" s="52">
        <v>0</v>
      </c>
      <c r="MO27" s="52">
        <v>0</v>
      </c>
      <c r="MP27" s="52">
        <v>0</v>
      </c>
      <c r="MQ27" s="52">
        <v>0</v>
      </c>
      <c r="MR27" s="52">
        <v>0</v>
      </c>
      <c r="MS27" s="52">
        <v>0</v>
      </c>
      <c r="MT27" s="52">
        <v>0</v>
      </c>
      <c r="MU27" s="52">
        <v>0</v>
      </c>
      <c r="MV27" s="52">
        <v>0</v>
      </c>
      <c r="MW27" s="52">
        <v>0</v>
      </c>
      <c r="MX27" s="52">
        <v>0</v>
      </c>
      <c r="MY27" s="52">
        <v>0</v>
      </c>
      <c r="MZ27" s="52">
        <v>0</v>
      </c>
      <c r="NA27" s="52">
        <v>0</v>
      </c>
      <c r="NB27" s="52">
        <v>0</v>
      </c>
      <c r="NC27" s="52">
        <v>0</v>
      </c>
      <c r="ND27" s="52">
        <v>0</v>
      </c>
      <c r="NE27" s="52">
        <v>0</v>
      </c>
      <c r="NF27" s="52">
        <v>0</v>
      </c>
      <c r="NG27" s="52">
        <v>0</v>
      </c>
      <c r="NH27" s="52">
        <v>0</v>
      </c>
      <c r="NI27" s="52">
        <v>0</v>
      </c>
      <c r="NJ27" s="52">
        <v>0</v>
      </c>
      <c r="NK27" s="52">
        <v>0</v>
      </c>
      <c r="NL27" s="52">
        <v>0</v>
      </c>
      <c r="NM27" s="52">
        <v>0</v>
      </c>
      <c r="NN27" s="52">
        <v>0</v>
      </c>
      <c r="NO27" s="52">
        <v>0</v>
      </c>
      <c r="NP27" s="52">
        <v>0</v>
      </c>
      <c r="NQ27" s="52">
        <v>0</v>
      </c>
      <c r="NR27" s="68">
        <f t="shared" si="3"/>
        <v>64703.179999999826</v>
      </c>
      <c r="NS27" s="68">
        <f t="shared" si="4"/>
        <v>64703.179999999826</v>
      </c>
      <c r="NT27" s="68">
        <f t="shared" si="5"/>
        <v>35556.66000000004</v>
      </c>
    </row>
    <row r="28" spans="1:384" s="40" customFormat="1" ht="15" customHeight="1" outlineLevel="1" x14ac:dyDescent="0.2">
      <c r="A28" s="61"/>
      <c r="B28" s="49" t="s">
        <v>671</v>
      </c>
      <c r="C28" s="49" t="s">
        <v>98</v>
      </c>
      <c r="D28" s="49" t="s">
        <v>99</v>
      </c>
      <c r="E28" s="50" t="s">
        <v>100</v>
      </c>
      <c r="F28" s="64">
        <v>41988</v>
      </c>
      <c r="G28" s="49" t="s">
        <v>68</v>
      </c>
      <c r="H28" s="72">
        <v>0.12682499999999999</v>
      </c>
      <c r="I28" s="65">
        <v>60246.58</v>
      </c>
      <c r="J28" s="114" t="str">
        <f>_xlfn.XLOOKUP(E28,'[12]Resumo Unidades'!$B:$B,'[12]Resumo Unidades'!$W:$W)</f>
        <v>Fluxo ok</v>
      </c>
      <c r="K28" s="51" t="str">
        <f>IF(L28&gt;Resumo!$E$23,"Sim","Não")</f>
        <v>Não</v>
      </c>
      <c r="L28" s="66">
        <v>0</v>
      </c>
      <c r="M28" s="67"/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52">
        <v>0</v>
      </c>
      <c r="T28" s="52">
        <v>0</v>
      </c>
      <c r="U28" s="52">
        <v>0</v>
      </c>
      <c r="V28" s="52">
        <v>0</v>
      </c>
      <c r="W28" s="52">
        <v>0</v>
      </c>
      <c r="X28" s="52">
        <v>0</v>
      </c>
      <c r="Y28" s="52">
        <v>0</v>
      </c>
      <c r="Z28" s="52">
        <v>0</v>
      </c>
      <c r="AA28" s="52">
        <v>0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v>0</v>
      </c>
      <c r="AN28" s="52">
        <v>0</v>
      </c>
      <c r="AO28" s="52">
        <v>0</v>
      </c>
      <c r="AP28" s="52">
        <v>0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v>0</v>
      </c>
      <c r="AX28" s="52">
        <v>0</v>
      </c>
      <c r="AY28" s="52">
        <v>0</v>
      </c>
      <c r="AZ28" s="52">
        <v>0</v>
      </c>
      <c r="BA28" s="52">
        <v>0</v>
      </c>
      <c r="BB28" s="52">
        <v>0</v>
      </c>
      <c r="BC28" s="52">
        <v>0</v>
      </c>
      <c r="BD28" s="52">
        <v>0</v>
      </c>
      <c r="BE28" s="52">
        <v>0</v>
      </c>
      <c r="BF28" s="52">
        <v>0</v>
      </c>
      <c r="BG28" s="52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v>0</v>
      </c>
      <c r="CB28" s="52">
        <v>0</v>
      </c>
      <c r="CC28" s="52">
        <v>0</v>
      </c>
      <c r="CD28" s="52">
        <v>725.88</v>
      </c>
      <c r="CE28" s="52">
        <v>709.68</v>
      </c>
      <c r="CF28" s="52">
        <v>709.68</v>
      </c>
      <c r="CG28" s="52">
        <v>709.68</v>
      </c>
      <c r="CH28" s="52">
        <v>709.68</v>
      </c>
      <c r="CI28" s="52">
        <v>709.68</v>
      </c>
      <c r="CJ28" s="52">
        <v>709.68</v>
      </c>
      <c r="CK28" s="52">
        <v>709.68</v>
      </c>
      <c r="CL28" s="52">
        <v>709.68</v>
      </c>
      <c r="CM28" s="52">
        <v>709.68</v>
      </c>
      <c r="CN28" s="52">
        <v>709.68</v>
      </c>
      <c r="CO28" s="52">
        <v>709.68</v>
      </c>
      <c r="CP28" s="52">
        <v>709.68</v>
      </c>
      <c r="CQ28" s="52">
        <v>709.68</v>
      </c>
      <c r="CR28" s="52">
        <v>709.68</v>
      </c>
      <c r="CS28" s="52">
        <v>709.68</v>
      </c>
      <c r="CT28" s="52">
        <v>709.68</v>
      </c>
      <c r="CU28" s="52">
        <v>709.68</v>
      </c>
      <c r="CV28" s="52">
        <v>709.68</v>
      </c>
      <c r="CW28" s="52">
        <v>709.68</v>
      </c>
      <c r="CX28" s="52">
        <v>709.68</v>
      </c>
      <c r="CY28" s="52">
        <v>0</v>
      </c>
      <c r="CZ28" s="52">
        <v>0</v>
      </c>
      <c r="DA28" s="52">
        <v>0</v>
      </c>
      <c r="DB28" s="52">
        <v>0</v>
      </c>
      <c r="DC28" s="52">
        <v>0</v>
      </c>
      <c r="DD28" s="52">
        <v>0</v>
      </c>
      <c r="DE28" s="52">
        <v>0</v>
      </c>
      <c r="DF28" s="52">
        <v>0</v>
      </c>
      <c r="DG28" s="52">
        <v>0</v>
      </c>
      <c r="DH28" s="52">
        <v>0</v>
      </c>
      <c r="DI28" s="52">
        <v>0</v>
      </c>
      <c r="DJ28" s="52">
        <v>0</v>
      </c>
      <c r="DK28" s="52">
        <v>0</v>
      </c>
      <c r="DL28" s="52">
        <v>0</v>
      </c>
      <c r="DM28" s="52">
        <v>0</v>
      </c>
      <c r="DN28" s="52">
        <v>0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v>0</v>
      </c>
      <c r="DU28" s="52">
        <v>0</v>
      </c>
      <c r="DV28" s="52">
        <v>0</v>
      </c>
      <c r="DW28" s="52">
        <v>0</v>
      </c>
      <c r="DX28" s="52">
        <v>0</v>
      </c>
      <c r="DY28" s="52">
        <v>0</v>
      </c>
      <c r="DZ28" s="52">
        <v>0</v>
      </c>
      <c r="EA28" s="52">
        <v>0</v>
      </c>
      <c r="EB28" s="52">
        <v>0</v>
      </c>
      <c r="EC28" s="52">
        <v>0</v>
      </c>
      <c r="ED28" s="52">
        <v>0</v>
      </c>
      <c r="EE28" s="52">
        <v>0</v>
      </c>
      <c r="EF28" s="52">
        <v>0</v>
      </c>
      <c r="EG28" s="52">
        <v>0</v>
      </c>
      <c r="EH28" s="52">
        <v>0</v>
      </c>
      <c r="EI28" s="52">
        <v>0</v>
      </c>
      <c r="EJ28" s="52">
        <v>0</v>
      </c>
      <c r="EK28" s="52">
        <v>0</v>
      </c>
      <c r="EL28" s="52">
        <v>0</v>
      </c>
      <c r="EM28" s="52">
        <v>0</v>
      </c>
      <c r="EN28" s="52">
        <v>0</v>
      </c>
      <c r="EO28" s="52">
        <v>0</v>
      </c>
      <c r="EP28" s="52">
        <v>0</v>
      </c>
      <c r="EQ28" s="52">
        <v>0</v>
      </c>
      <c r="ER28" s="52">
        <v>0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v>0</v>
      </c>
      <c r="FI28" s="52">
        <v>0</v>
      </c>
      <c r="FJ28" s="52">
        <v>0</v>
      </c>
      <c r="FK28" s="52">
        <v>0</v>
      </c>
      <c r="FL28" s="52">
        <v>0</v>
      </c>
      <c r="FM28" s="52">
        <v>0</v>
      </c>
      <c r="FN28" s="52">
        <v>0</v>
      </c>
      <c r="FO28" s="52">
        <v>0</v>
      </c>
      <c r="FP28" s="52">
        <v>0</v>
      </c>
      <c r="FQ28" s="52">
        <v>0</v>
      </c>
      <c r="FR28" s="52">
        <v>0</v>
      </c>
      <c r="FS28" s="52">
        <v>0</v>
      </c>
      <c r="FT28" s="52">
        <v>0</v>
      </c>
      <c r="FU28" s="52">
        <v>0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v>0</v>
      </c>
      <c r="GC28" s="52">
        <v>0</v>
      </c>
      <c r="GD28" s="52">
        <v>0</v>
      </c>
      <c r="GE28" s="52">
        <v>0</v>
      </c>
      <c r="GF28" s="52">
        <v>0</v>
      </c>
      <c r="GG28" s="52">
        <v>0</v>
      </c>
      <c r="GH28" s="52">
        <v>0</v>
      </c>
      <c r="GI28" s="52">
        <v>0</v>
      </c>
      <c r="GJ28" s="52">
        <v>0</v>
      </c>
      <c r="GK28" s="52">
        <v>0</v>
      </c>
      <c r="GL28" s="52">
        <v>0</v>
      </c>
      <c r="GM28" s="52">
        <v>0</v>
      </c>
      <c r="GN28" s="52">
        <v>0</v>
      </c>
      <c r="GO28" s="52">
        <v>0</v>
      </c>
      <c r="GP28" s="52">
        <v>0</v>
      </c>
      <c r="GQ28" s="52">
        <v>0</v>
      </c>
      <c r="GR28" s="52">
        <v>0</v>
      </c>
      <c r="GS28" s="52">
        <v>0</v>
      </c>
      <c r="GT28" s="52">
        <v>0</v>
      </c>
      <c r="GU28" s="52">
        <v>0</v>
      </c>
      <c r="GV28" s="52">
        <v>0</v>
      </c>
      <c r="GW28" s="52">
        <v>0</v>
      </c>
      <c r="GX28" s="52">
        <v>0</v>
      </c>
      <c r="GY28" s="52">
        <v>0</v>
      </c>
      <c r="GZ28" s="52">
        <v>0</v>
      </c>
      <c r="HA28" s="52">
        <v>0</v>
      </c>
      <c r="HB28" s="52">
        <v>0</v>
      </c>
      <c r="HC28" s="52">
        <v>0</v>
      </c>
      <c r="HD28" s="52">
        <v>0</v>
      </c>
      <c r="HE28" s="52">
        <v>0</v>
      </c>
      <c r="HF28" s="52">
        <v>0</v>
      </c>
      <c r="HG28" s="52">
        <v>0</v>
      </c>
      <c r="HH28" s="52">
        <v>0</v>
      </c>
      <c r="HI28" s="52">
        <v>0</v>
      </c>
      <c r="HJ28" s="52">
        <v>0</v>
      </c>
      <c r="HK28" s="52">
        <v>0</v>
      </c>
      <c r="HL28" s="52">
        <v>0</v>
      </c>
      <c r="HM28" s="52">
        <v>0</v>
      </c>
      <c r="HN28" s="52">
        <v>0</v>
      </c>
      <c r="HO28" s="52">
        <v>0</v>
      </c>
      <c r="HP28" s="52">
        <v>0</v>
      </c>
      <c r="HQ28" s="52">
        <v>0</v>
      </c>
      <c r="HR28" s="52">
        <v>0</v>
      </c>
      <c r="HS28" s="52">
        <v>0</v>
      </c>
      <c r="HT28" s="52">
        <v>0</v>
      </c>
      <c r="HU28" s="52">
        <v>0</v>
      </c>
      <c r="HV28" s="52">
        <v>0</v>
      </c>
      <c r="HW28" s="52">
        <v>0</v>
      </c>
      <c r="HX28" s="52">
        <v>0</v>
      </c>
      <c r="HY28" s="52">
        <v>0</v>
      </c>
      <c r="HZ28" s="52">
        <v>0</v>
      </c>
      <c r="IA28" s="52">
        <v>0</v>
      </c>
      <c r="IB28" s="52">
        <v>0</v>
      </c>
      <c r="IC28" s="52">
        <v>0</v>
      </c>
      <c r="ID28" s="52">
        <v>0</v>
      </c>
      <c r="IE28" s="52">
        <v>0</v>
      </c>
      <c r="IF28" s="52">
        <v>0</v>
      </c>
      <c r="IG28" s="52">
        <v>0</v>
      </c>
      <c r="IH28" s="52">
        <v>0</v>
      </c>
      <c r="II28" s="52">
        <v>0</v>
      </c>
      <c r="IJ28" s="52">
        <v>0</v>
      </c>
      <c r="IK28" s="52">
        <v>0</v>
      </c>
      <c r="IL28" s="52">
        <v>0</v>
      </c>
      <c r="IM28" s="52">
        <v>0</v>
      </c>
      <c r="IN28" s="52">
        <v>0</v>
      </c>
      <c r="IO28" s="52">
        <v>0</v>
      </c>
      <c r="IP28" s="52">
        <v>0</v>
      </c>
      <c r="IQ28" s="52">
        <v>0</v>
      </c>
      <c r="IR28" s="52">
        <v>0</v>
      </c>
      <c r="IS28" s="52">
        <v>0</v>
      </c>
      <c r="IT28" s="52">
        <v>0</v>
      </c>
      <c r="IU28" s="52">
        <v>0</v>
      </c>
      <c r="IV28" s="52">
        <v>0</v>
      </c>
      <c r="IW28" s="52">
        <v>0</v>
      </c>
      <c r="IX28" s="52">
        <v>0</v>
      </c>
      <c r="IY28" s="52">
        <v>0</v>
      </c>
      <c r="IZ28" s="52">
        <v>0</v>
      </c>
      <c r="JA28" s="52">
        <v>0</v>
      </c>
      <c r="JB28" s="52">
        <v>0</v>
      </c>
      <c r="JC28" s="52">
        <v>0</v>
      </c>
      <c r="JD28" s="52">
        <v>0</v>
      </c>
      <c r="JE28" s="52">
        <v>0</v>
      </c>
      <c r="JF28" s="52">
        <v>0</v>
      </c>
      <c r="JG28" s="52">
        <v>0</v>
      </c>
      <c r="JH28" s="52">
        <v>0</v>
      </c>
      <c r="JI28" s="52">
        <v>0</v>
      </c>
      <c r="JJ28" s="52">
        <v>0</v>
      </c>
      <c r="JK28" s="52">
        <v>0</v>
      </c>
      <c r="JL28" s="52">
        <v>0</v>
      </c>
      <c r="JM28" s="52">
        <v>0</v>
      </c>
      <c r="JN28" s="52">
        <v>0</v>
      </c>
      <c r="JO28" s="52">
        <v>0</v>
      </c>
      <c r="JP28" s="52">
        <v>0</v>
      </c>
      <c r="JQ28" s="52">
        <v>0</v>
      </c>
      <c r="JR28" s="52">
        <v>0</v>
      </c>
      <c r="JS28" s="52">
        <v>0</v>
      </c>
      <c r="JT28" s="52">
        <v>0</v>
      </c>
      <c r="JU28" s="52">
        <v>0</v>
      </c>
      <c r="JV28" s="52">
        <v>0</v>
      </c>
      <c r="JW28" s="52">
        <v>0</v>
      </c>
      <c r="JX28" s="52">
        <v>0</v>
      </c>
      <c r="JY28" s="52">
        <v>0</v>
      </c>
      <c r="JZ28" s="52">
        <v>0</v>
      </c>
      <c r="KA28" s="52">
        <v>0</v>
      </c>
      <c r="KB28" s="52">
        <v>0</v>
      </c>
      <c r="KC28" s="52">
        <v>0</v>
      </c>
      <c r="KD28" s="52">
        <v>0</v>
      </c>
      <c r="KE28" s="52">
        <v>0</v>
      </c>
      <c r="KF28" s="52">
        <v>0</v>
      </c>
      <c r="KG28" s="52">
        <v>0</v>
      </c>
      <c r="KH28" s="52">
        <v>0</v>
      </c>
      <c r="KI28" s="52">
        <v>0</v>
      </c>
      <c r="KJ28" s="52">
        <v>0</v>
      </c>
      <c r="KK28" s="52">
        <v>0</v>
      </c>
      <c r="KL28" s="52">
        <v>0</v>
      </c>
      <c r="KM28" s="52">
        <v>0</v>
      </c>
      <c r="KN28" s="52">
        <v>0</v>
      </c>
      <c r="KO28" s="52">
        <v>0</v>
      </c>
      <c r="KP28" s="52">
        <v>0</v>
      </c>
      <c r="KQ28" s="52">
        <v>0</v>
      </c>
      <c r="KR28" s="52">
        <v>0</v>
      </c>
      <c r="KS28" s="52">
        <v>0</v>
      </c>
      <c r="KT28" s="52">
        <v>0</v>
      </c>
      <c r="KU28" s="52">
        <v>0</v>
      </c>
      <c r="KV28" s="52">
        <v>0</v>
      </c>
      <c r="KW28" s="52">
        <v>0</v>
      </c>
      <c r="KX28" s="52">
        <v>0</v>
      </c>
      <c r="KY28" s="52">
        <v>0</v>
      </c>
      <c r="KZ28" s="52">
        <v>0</v>
      </c>
      <c r="LA28" s="52">
        <v>0</v>
      </c>
      <c r="LB28" s="52">
        <v>0</v>
      </c>
      <c r="LC28" s="52">
        <v>0</v>
      </c>
      <c r="LD28" s="52">
        <v>0</v>
      </c>
      <c r="LE28" s="52">
        <v>0</v>
      </c>
      <c r="LF28" s="52">
        <v>0</v>
      </c>
      <c r="LG28" s="52">
        <v>0</v>
      </c>
      <c r="LH28" s="52">
        <v>0</v>
      </c>
      <c r="LI28" s="52">
        <v>0</v>
      </c>
      <c r="LJ28" s="52">
        <v>0</v>
      </c>
      <c r="LK28" s="52">
        <v>0</v>
      </c>
      <c r="LL28" s="52">
        <v>0</v>
      </c>
      <c r="LM28" s="52">
        <v>0</v>
      </c>
      <c r="LN28" s="52">
        <v>0</v>
      </c>
      <c r="LO28" s="52">
        <v>0</v>
      </c>
      <c r="LP28" s="52">
        <v>0</v>
      </c>
      <c r="LQ28" s="52">
        <v>0</v>
      </c>
      <c r="LR28" s="52">
        <v>0</v>
      </c>
      <c r="LS28" s="52">
        <v>0</v>
      </c>
      <c r="LT28" s="52">
        <v>0</v>
      </c>
      <c r="LU28" s="52">
        <v>0</v>
      </c>
      <c r="LV28" s="52">
        <v>0</v>
      </c>
      <c r="LW28" s="52">
        <v>0</v>
      </c>
      <c r="LX28" s="52">
        <v>0</v>
      </c>
      <c r="LY28" s="52">
        <v>0</v>
      </c>
      <c r="LZ28" s="52">
        <v>0</v>
      </c>
      <c r="MA28" s="52">
        <v>0</v>
      </c>
      <c r="MB28" s="52">
        <v>0</v>
      </c>
      <c r="MC28" s="52">
        <v>0</v>
      </c>
      <c r="MD28" s="52">
        <v>0</v>
      </c>
      <c r="ME28" s="52">
        <v>0</v>
      </c>
      <c r="MF28" s="52">
        <v>0</v>
      </c>
      <c r="MG28" s="52">
        <v>0</v>
      </c>
      <c r="MH28" s="52">
        <v>0</v>
      </c>
      <c r="MI28" s="52">
        <v>0</v>
      </c>
      <c r="MJ28" s="52">
        <v>0</v>
      </c>
      <c r="MK28" s="52">
        <v>0</v>
      </c>
      <c r="ML28" s="52">
        <v>0</v>
      </c>
      <c r="MM28" s="52">
        <v>0</v>
      </c>
      <c r="MN28" s="52">
        <v>0</v>
      </c>
      <c r="MO28" s="52">
        <v>0</v>
      </c>
      <c r="MP28" s="52">
        <v>0</v>
      </c>
      <c r="MQ28" s="52">
        <v>0</v>
      </c>
      <c r="MR28" s="52">
        <v>0</v>
      </c>
      <c r="MS28" s="52">
        <v>0</v>
      </c>
      <c r="MT28" s="52">
        <v>0</v>
      </c>
      <c r="MU28" s="52">
        <v>0</v>
      </c>
      <c r="MV28" s="52">
        <v>0</v>
      </c>
      <c r="MW28" s="52">
        <v>0</v>
      </c>
      <c r="MX28" s="52">
        <v>0</v>
      </c>
      <c r="MY28" s="52">
        <v>0</v>
      </c>
      <c r="MZ28" s="52">
        <v>0</v>
      </c>
      <c r="NA28" s="52">
        <v>0</v>
      </c>
      <c r="NB28" s="52">
        <v>0</v>
      </c>
      <c r="NC28" s="52">
        <v>0</v>
      </c>
      <c r="ND28" s="52">
        <v>0</v>
      </c>
      <c r="NE28" s="52">
        <v>0</v>
      </c>
      <c r="NF28" s="52">
        <v>0</v>
      </c>
      <c r="NG28" s="52">
        <v>0</v>
      </c>
      <c r="NH28" s="52">
        <v>0</v>
      </c>
      <c r="NI28" s="52">
        <v>0</v>
      </c>
      <c r="NJ28" s="52">
        <v>0</v>
      </c>
      <c r="NK28" s="52">
        <v>0</v>
      </c>
      <c r="NL28" s="52">
        <v>0</v>
      </c>
      <c r="NM28" s="52">
        <v>0</v>
      </c>
      <c r="NN28" s="52">
        <v>0</v>
      </c>
      <c r="NO28" s="52">
        <v>0</v>
      </c>
      <c r="NP28" s="52">
        <v>0</v>
      </c>
      <c r="NQ28" s="52">
        <v>0</v>
      </c>
      <c r="NR28" s="68">
        <f t="shared" si="3"/>
        <v>14919.480000000003</v>
      </c>
      <c r="NS28" s="68">
        <f t="shared" si="4"/>
        <v>14919.480000000003</v>
      </c>
      <c r="NT28" s="68">
        <f t="shared" si="5"/>
        <v>14919.480000000003</v>
      </c>
    </row>
    <row r="29" spans="1:384" s="40" customFormat="1" ht="15" customHeight="1" outlineLevel="1" x14ac:dyDescent="0.2">
      <c r="A29" s="61"/>
      <c r="B29" s="49" t="s">
        <v>671</v>
      </c>
      <c r="C29" s="49" t="s">
        <v>101</v>
      </c>
      <c r="D29" s="49" t="s">
        <v>99</v>
      </c>
      <c r="E29" s="50" t="s">
        <v>102</v>
      </c>
      <c r="F29" s="64">
        <v>41988</v>
      </c>
      <c r="G29" s="49" t="s">
        <v>68</v>
      </c>
      <c r="H29" s="72">
        <v>0.12682499999999999</v>
      </c>
      <c r="I29" s="65">
        <v>60246.58</v>
      </c>
      <c r="J29" s="114" t="str">
        <f>_xlfn.XLOOKUP(E29,'[12]Resumo Unidades'!$B:$B,'[12]Resumo Unidades'!$W:$W)</f>
        <v>Fluxo ok</v>
      </c>
      <c r="K29" s="51" t="str">
        <f>IF(L29&gt;Resumo!$E$23,"Sim","Não")</f>
        <v>Não</v>
      </c>
      <c r="L29" s="66">
        <v>0</v>
      </c>
      <c r="M29" s="67"/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52">
        <v>0</v>
      </c>
      <c r="AH29" s="52">
        <v>0</v>
      </c>
      <c r="AI29" s="52">
        <v>0</v>
      </c>
      <c r="AJ29" s="52">
        <v>0</v>
      </c>
      <c r="AK29" s="52">
        <v>0</v>
      </c>
      <c r="AL29" s="52">
        <v>0</v>
      </c>
      <c r="AM29" s="52">
        <v>0</v>
      </c>
      <c r="AN29" s="52">
        <v>0</v>
      </c>
      <c r="AO29" s="52">
        <v>0</v>
      </c>
      <c r="AP29" s="52">
        <v>0</v>
      </c>
      <c r="AQ29" s="52">
        <v>0</v>
      </c>
      <c r="AR29" s="52">
        <v>0</v>
      </c>
      <c r="AS29" s="52">
        <v>0</v>
      </c>
      <c r="AT29" s="52">
        <v>0</v>
      </c>
      <c r="AU29" s="52">
        <v>0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0</v>
      </c>
      <c r="BF29" s="52">
        <v>0</v>
      </c>
      <c r="BG29" s="52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741</v>
      </c>
      <c r="CE29" s="52">
        <v>724.46</v>
      </c>
      <c r="CF29" s="52">
        <v>724.46</v>
      </c>
      <c r="CG29" s="52">
        <v>724.46</v>
      </c>
      <c r="CH29" s="52">
        <v>724.46</v>
      </c>
      <c r="CI29" s="52">
        <v>724.46</v>
      </c>
      <c r="CJ29" s="52">
        <v>724.46</v>
      </c>
      <c r="CK29" s="52">
        <v>724.46</v>
      </c>
      <c r="CL29" s="52">
        <v>724.46</v>
      </c>
      <c r="CM29" s="52">
        <v>724.46</v>
      </c>
      <c r="CN29" s="52">
        <v>724.46</v>
      </c>
      <c r="CO29" s="52">
        <v>724.46</v>
      </c>
      <c r="CP29" s="52">
        <v>724.46</v>
      </c>
      <c r="CQ29" s="52">
        <v>724.46</v>
      </c>
      <c r="CR29" s="52">
        <v>724.46</v>
      </c>
      <c r="CS29" s="52">
        <v>724.46</v>
      </c>
      <c r="CT29" s="52">
        <v>724.46</v>
      </c>
      <c r="CU29" s="52">
        <v>724.46</v>
      </c>
      <c r="CV29" s="52">
        <v>724.46</v>
      </c>
      <c r="CW29" s="52">
        <v>724.46</v>
      </c>
      <c r="CX29" s="52">
        <v>724.46</v>
      </c>
      <c r="CY29" s="52">
        <v>0</v>
      </c>
      <c r="CZ29" s="52">
        <v>0</v>
      </c>
      <c r="DA29" s="52">
        <v>0</v>
      </c>
      <c r="DB29" s="52">
        <v>0</v>
      </c>
      <c r="DC29" s="52">
        <v>0</v>
      </c>
      <c r="DD29" s="52">
        <v>0</v>
      </c>
      <c r="DE29" s="52">
        <v>0</v>
      </c>
      <c r="DF29" s="52">
        <v>0</v>
      </c>
      <c r="DG29" s="52">
        <v>0</v>
      </c>
      <c r="DH29" s="52">
        <v>0</v>
      </c>
      <c r="DI29" s="52">
        <v>0</v>
      </c>
      <c r="DJ29" s="52">
        <v>0</v>
      </c>
      <c r="DK29" s="52">
        <v>0</v>
      </c>
      <c r="DL29" s="52">
        <v>0</v>
      </c>
      <c r="DM29" s="52">
        <v>0</v>
      </c>
      <c r="DN29" s="52">
        <v>0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v>0</v>
      </c>
      <c r="DU29" s="52">
        <v>0</v>
      </c>
      <c r="DV29" s="52">
        <v>0</v>
      </c>
      <c r="DW29" s="52">
        <v>0</v>
      </c>
      <c r="DX29" s="52">
        <v>0</v>
      </c>
      <c r="DY29" s="52">
        <v>0</v>
      </c>
      <c r="DZ29" s="52">
        <v>0</v>
      </c>
      <c r="EA29" s="52">
        <v>0</v>
      </c>
      <c r="EB29" s="52">
        <v>0</v>
      </c>
      <c r="EC29" s="52">
        <v>0</v>
      </c>
      <c r="ED29" s="52">
        <v>0</v>
      </c>
      <c r="EE29" s="52">
        <v>0</v>
      </c>
      <c r="EF29" s="52">
        <v>0</v>
      </c>
      <c r="EG29" s="52">
        <v>0</v>
      </c>
      <c r="EH29" s="52">
        <v>0</v>
      </c>
      <c r="EI29" s="52">
        <v>0</v>
      </c>
      <c r="EJ29" s="52">
        <v>0</v>
      </c>
      <c r="EK29" s="52">
        <v>0</v>
      </c>
      <c r="EL29" s="52">
        <v>0</v>
      </c>
      <c r="EM29" s="52">
        <v>0</v>
      </c>
      <c r="EN29" s="52">
        <v>0</v>
      </c>
      <c r="EO29" s="52">
        <v>0</v>
      </c>
      <c r="EP29" s="52">
        <v>0</v>
      </c>
      <c r="EQ29" s="52">
        <v>0</v>
      </c>
      <c r="ER29" s="52">
        <v>0</v>
      </c>
      <c r="ES29" s="52">
        <v>0</v>
      </c>
      <c r="ET29" s="52">
        <v>0</v>
      </c>
      <c r="EU29" s="52">
        <v>0</v>
      </c>
      <c r="EV29" s="52">
        <v>0</v>
      </c>
      <c r="EW29" s="52">
        <v>0</v>
      </c>
      <c r="EX29" s="52">
        <v>0</v>
      </c>
      <c r="EY29" s="52">
        <v>0</v>
      </c>
      <c r="EZ29" s="52">
        <v>0</v>
      </c>
      <c r="FA29" s="52">
        <v>0</v>
      </c>
      <c r="FB29" s="52">
        <v>0</v>
      </c>
      <c r="FC29" s="52">
        <v>0</v>
      </c>
      <c r="FD29" s="52">
        <v>0</v>
      </c>
      <c r="FE29" s="52">
        <v>0</v>
      </c>
      <c r="FF29" s="52">
        <v>0</v>
      </c>
      <c r="FG29" s="52">
        <v>0</v>
      </c>
      <c r="FH29" s="52">
        <v>0</v>
      </c>
      <c r="FI29" s="52">
        <v>0</v>
      </c>
      <c r="FJ29" s="52">
        <v>0</v>
      </c>
      <c r="FK29" s="52">
        <v>0</v>
      </c>
      <c r="FL29" s="52">
        <v>0</v>
      </c>
      <c r="FM29" s="52">
        <v>0</v>
      </c>
      <c r="FN29" s="52">
        <v>0</v>
      </c>
      <c r="FO29" s="52">
        <v>0</v>
      </c>
      <c r="FP29" s="52">
        <v>0</v>
      </c>
      <c r="FQ29" s="52">
        <v>0</v>
      </c>
      <c r="FR29" s="52">
        <v>0</v>
      </c>
      <c r="FS29" s="52">
        <v>0</v>
      </c>
      <c r="FT29" s="52">
        <v>0</v>
      </c>
      <c r="FU29" s="52">
        <v>0</v>
      </c>
      <c r="FV29" s="52">
        <v>0</v>
      </c>
      <c r="FW29" s="52">
        <v>0</v>
      </c>
      <c r="FX29" s="52">
        <v>0</v>
      </c>
      <c r="FY29" s="52">
        <v>0</v>
      </c>
      <c r="FZ29" s="52">
        <v>0</v>
      </c>
      <c r="GA29" s="52">
        <v>0</v>
      </c>
      <c r="GB29" s="52">
        <v>0</v>
      </c>
      <c r="GC29" s="52">
        <v>0</v>
      </c>
      <c r="GD29" s="52">
        <v>0</v>
      </c>
      <c r="GE29" s="52">
        <v>0</v>
      </c>
      <c r="GF29" s="52">
        <v>0</v>
      </c>
      <c r="GG29" s="52">
        <v>0</v>
      </c>
      <c r="GH29" s="52">
        <v>0</v>
      </c>
      <c r="GI29" s="52">
        <v>0</v>
      </c>
      <c r="GJ29" s="52">
        <v>0</v>
      </c>
      <c r="GK29" s="52">
        <v>0</v>
      </c>
      <c r="GL29" s="52">
        <v>0</v>
      </c>
      <c r="GM29" s="52">
        <v>0</v>
      </c>
      <c r="GN29" s="52">
        <v>0</v>
      </c>
      <c r="GO29" s="52">
        <v>0</v>
      </c>
      <c r="GP29" s="52">
        <v>0</v>
      </c>
      <c r="GQ29" s="52">
        <v>0</v>
      </c>
      <c r="GR29" s="52">
        <v>0</v>
      </c>
      <c r="GS29" s="52">
        <v>0</v>
      </c>
      <c r="GT29" s="52">
        <v>0</v>
      </c>
      <c r="GU29" s="52">
        <v>0</v>
      </c>
      <c r="GV29" s="52">
        <v>0</v>
      </c>
      <c r="GW29" s="52">
        <v>0</v>
      </c>
      <c r="GX29" s="52">
        <v>0</v>
      </c>
      <c r="GY29" s="52">
        <v>0</v>
      </c>
      <c r="GZ29" s="52">
        <v>0</v>
      </c>
      <c r="HA29" s="52">
        <v>0</v>
      </c>
      <c r="HB29" s="52">
        <v>0</v>
      </c>
      <c r="HC29" s="52">
        <v>0</v>
      </c>
      <c r="HD29" s="52">
        <v>0</v>
      </c>
      <c r="HE29" s="52">
        <v>0</v>
      </c>
      <c r="HF29" s="52">
        <v>0</v>
      </c>
      <c r="HG29" s="52">
        <v>0</v>
      </c>
      <c r="HH29" s="52">
        <v>0</v>
      </c>
      <c r="HI29" s="52">
        <v>0</v>
      </c>
      <c r="HJ29" s="52">
        <v>0</v>
      </c>
      <c r="HK29" s="52">
        <v>0</v>
      </c>
      <c r="HL29" s="52">
        <v>0</v>
      </c>
      <c r="HM29" s="52">
        <v>0</v>
      </c>
      <c r="HN29" s="52">
        <v>0</v>
      </c>
      <c r="HO29" s="52">
        <v>0</v>
      </c>
      <c r="HP29" s="52">
        <v>0</v>
      </c>
      <c r="HQ29" s="52">
        <v>0</v>
      </c>
      <c r="HR29" s="52">
        <v>0</v>
      </c>
      <c r="HS29" s="52">
        <v>0</v>
      </c>
      <c r="HT29" s="52">
        <v>0</v>
      </c>
      <c r="HU29" s="52">
        <v>0</v>
      </c>
      <c r="HV29" s="52">
        <v>0</v>
      </c>
      <c r="HW29" s="52">
        <v>0</v>
      </c>
      <c r="HX29" s="52">
        <v>0</v>
      </c>
      <c r="HY29" s="52">
        <v>0</v>
      </c>
      <c r="HZ29" s="52">
        <v>0</v>
      </c>
      <c r="IA29" s="52">
        <v>0</v>
      </c>
      <c r="IB29" s="52">
        <v>0</v>
      </c>
      <c r="IC29" s="52">
        <v>0</v>
      </c>
      <c r="ID29" s="52">
        <v>0</v>
      </c>
      <c r="IE29" s="52">
        <v>0</v>
      </c>
      <c r="IF29" s="52">
        <v>0</v>
      </c>
      <c r="IG29" s="52">
        <v>0</v>
      </c>
      <c r="IH29" s="52">
        <v>0</v>
      </c>
      <c r="II29" s="52">
        <v>0</v>
      </c>
      <c r="IJ29" s="52">
        <v>0</v>
      </c>
      <c r="IK29" s="52">
        <v>0</v>
      </c>
      <c r="IL29" s="52">
        <v>0</v>
      </c>
      <c r="IM29" s="52">
        <v>0</v>
      </c>
      <c r="IN29" s="52">
        <v>0</v>
      </c>
      <c r="IO29" s="52">
        <v>0</v>
      </c>
      <c r="IP29" s="52">
        <v>0</v>
      </c>
      <c r="IQ29" s="52">
        <v>0</v>
      </c>
      <c r="IR29" s="52">
        <v>0</v>
      </c>
      <c r="IS29" s="52">
        <v>0</v>
      </c>
      <c r="IT29" s="52">
        <v>0</v>
      </c>
      <c r="IU29" s="52">
        <v>0</v>
      </c>
      <c r="IV29" s="52">
        <v>0</v>
      </c>
      <c r="IW29" s="52">
        <v>0</v>
      </c>
      <c r="IX29" s="52">
        <v>0</v>
      </c>
      <c r="IY29" s="52">
        <v>0</v>
      </c>
      <c r="IZ29" s="52">
        <v>0</v>
      </c>
      <c r="JA29" s="52">
        <v>0</v>
      </c>
      <c r="JB29" s="52">
        <v>0</v>
      </c>
      <c r="JC29" s="52">
        <v>0</v>
      </c>
      <c r="JD29" s="52">
        <v>0</v>
      </c>
      <c r="JE29" s="52">
        <v>0</v>
      </c>
      <c r="JF29" s="52">
        <v>0</v>
      </c>
      <c r="JG29" s="52">
        <v>0</v>
      </c>
      <c r="JH29" s="52">
        <v>0</v>
      </c>
      <c r="JI29" s="52">
        <v>0</v>
      </c>
      <c r="JJ29" s="52">
        <v>0</v>
      </c>
      <c r="JK29" s="52">
        <v>0</v>
      </c>
      <c r="JL29" s="52">
        <v>0</v>
      </c>
      <c r="JM29" s="52">
        <v>0</v>
      </c>
      <c r="JN29" s="52">
        <v>0</v>
      </c>
      <c r="JO29" s="52">
        <v>0</v>
      </c>
      <c r="JP29" s="52">
        <v>0</v>
      </c>
      <c r="JQ29" s="52">
        <v>0</v>
      </c>
      <c r="JR29" s="52">
        <v>0</v>
      </c>
      <c r="JS29" s="52">
        <v>0</v>
      </c>
      <c r="JT29" s="52">
        <v>0</v>
      </c>
      <c r="JU29" s="52">
        <v>0</v>
      </c>
      <c r="JV29" s="52">
        <v>0</v>
      </c>
      <c r="JW29" s="52">
        <v>0</v>
      </c>
      <c r="JX29" s="52">
        <v>0</v>
      </c>
      <c r="JY29" s="52">
        <v>0</v>
      </c>
      <c r="JZ29" s="52">
        <v>0</v>
      </c>
      <c r="KA29" s="52">
        <v>0</v>
      </c>
      <c r="KB29" s="52">
        <v>0</v>
      </c>
      <c r="KC29" s="52">
        <v>0</v>
      </c>
      <c r="KD29" s="52">
        <v>0</v>
      </c>
      <c r="KE29" s="52">
        <v>0</v>
      </c>
      <c r="KF29" s="52">
        <v>0</v>
      </c>
      <c r="KG29" s="52">
        <v>0</v>
      </c>
      <c r="KH29" s="52">
        <v>0</v>
      </c>
      <c r="KI29" s="52">
        <v>0</v>
      </c>
      <c r="KJ29" s="52">
        <v>0</v>
      </c>
      <c r="KK29" s="52">
        <v>0</v>
      </c>
      <c r="KL29" s="52">
        <v>0</v>
      </c>
      <c r="KM29" s="52">
        <v>0</v>
      </c>
      <c r="KN29" s="52">
        <v>0</v>
      </c>
      <c r="KO29" s="52">
        <v>0</v>
      </c>
      <c r="KP29" s="52">
        <v>0</v>
      </c>
      <c r="KQ29" s="52">
        <v>0</v>
      </c>
      <c r="KR29" s="52">
        <v>0</v>
      </c>
      <c r="KS29" s="52">
        <v>0</v>
      </c>
      <c r="KT29" s="52">
        <v>0</v>
      </c>
      <c r="KU29" s="52">
        <v>0</v>
      </c>
      <c r="KV29" s="52">
        <v>0</v>
      </c>
      <c r="KW29" s="52">
        <v>0</v>
      </c>
      <c r="KX29" s="52">
        <v>0</v>
      </c>
      <c r="KY29" s="52">
        <v>0</v>
      </c>
      <c r="KZ29" s="52">
        <v>0</v>
      </c>
      <c r="LA29" s="52">
        <v>0</v>
      </c>
      <c r="LB29" s="52">
        <v>0</v>
      </c>
      <c r="LC29" s="52">
        <v>0</v>
      </c>
      <c r="LD29" s="52">
        <v>0</v>
      </c>
      <c r="LE29" s="52">
        <v>0</v>
      </c>
      <c r="LF29" s="52">
        <v>0</v>
      </c>
      <c r="LG29" s="52">
        <v>0</v>
      </c>
      <c r="LH29" s="52">
        <v>0</v>
      </c>
      <c r="LI29" s="52">
        <v>0</v>
      </c>
      <c r="LJ29" s="52">
        <v>0</v>
      </c>
      <c r="LK29" s="52">
        <v>0</v>
      </c>
      <c r="LL29" s="52">
        <v>0</v>
      </c>
      <c r="LM29" s="52">
        <v>0</v>
      </c>
      <c r="LN29" s="52">
        <v>0</v>
      </c>
      <c r="LO29" s="52">
        <v>0</v>
      </c>
      <c r="LP29" s="52">
        <v>0</v>
      </c>
      <c r="LQ29" s="52">
        <v>0</v>
      </c>
      <c r="LR29" s="52">
        <v>0</v>
      </c>
      <c r="LS29" s="52">
        <v>0</v>
      </c>
      <c r="LT29" s="52">
        <v>0</v>
      </c>
      <c r="LU29" s="52">
        <v>0</v>
      </c>
      <c r="LV29" s="52">
        <v>0</v>
      </c>
      <c r="LW29" s="52">
        <v>0</v>
      </c>
      <c r="LX29" s="52">
        <v>0</v>
      </c>
      <c r="LY29" s="52">
        <v>0</v>
      </c>
      <c r="LZ29" s="52">
        <v>0</v>
      </c>
      <c r="MA29" s="52">
        <v>0</v>
      </c>
      <c r="MB29" s="52">
        <v>0</v>
      </c>
      <c r="MC29" s="52">
        <v>0</v>
      </c>
      <c r="MD29" s="52">
        <v>0</v>
      </c>
      <c r="ME29" s="52">
        <v>0</v>
      </c>
      <c r="MF29" s="52">
        <v>0</v>
      </c>
      <c r="MG29" s="52">
        <v>0</v>
      </c>
      <c r="MH29" s="52">
        <v>0</v>
      </c>
      <c r="MI29" s="52">
        <v>0</v>
      </c>
      <c r="MJ29" s="52">
        <v>0</v>
      </c>
      <c r="MK29" s="52">
        <v>0</v>
      </c>
      <c r="ML29" s="52">
        <v>0</v>
      </c>
      <c r="MM29" s="52">
        <v>0</v>
      </c>
      <c r="MN29" s="52">
        <v>0</v>
      </c>
      <c r="MO29" s="52">
        <v>0</v>
      </c>
      <c r="MP29" s="52">
        <v>0</v>
      </c>
      <c r="MQ29" s="52">
        <v>0</v>
      </c>
      <c r="MR29" s="52">
        <v>0</v>
      </c>
      <c r="MS29" s="52">
        <v>0</v>
      </c>
      <c r="MT29" s="52">
        <v>0</v>
      </c>
      <c r="MU29" s="52">
        <v>0</v>
      </c>
      <c r="MV29" s="52">
        <v>0</v>
      </c>
      <c r="MW29" s="52">
        <v>0</v>
      </c>
      <c r="MX29" s="52">
        <v>0</v>
      </c>
      <c r="MY29" s="52">
        <v>0</v>
      </c>
      <c r="MZ29" s="52">
        <v>0</v>
      </c>
      <c r="NA29" s="52">
        <v>0</v>
      </c>
      <c r="NB29" s="52">
        <v>0</v>
      </c>
      <c r="NC29" s="52">
        <v>0</v>
      </c>
      <c r="ND29" s="52">
        <v>0</v>
      </c>
      <c r="NE29" s="52">
        <v>0</v>
      </c>
      <c r="NF29" s="52">
        <v>0</v>
      </c>
      <c r="NG29" s="52">
        <v>0</v>
      </c>
      <c r="NH29" s="52">
        <v>0</v>
      </c>
      <c r="NI29" s="52">
        <v>0</v>
      </c>
      <c r="NJ29" s="52">
        <v>0</v>
      </c>
      <c r="NK29" s="52">
        <v>0</v>
      </c>
      <c r="NL29" s="52">
        <v>0</v>
      </c>
      <c r="NM29" s="52">
        <v>0</v>
      </c>
      <c r="NN29" s="52">
        <v>0</v>
      </c>
      <c r="NO29" s="52">
        <v>0</v>
      </c>
      <c r="NP29" s="52">
        <v>0</v>
      </c>
      <c r="NQ29" s="52">
        <v>0</v>
      </c>
      <c r="NR29" s="68">
        <f t="shared" si="3"/>
        <v>15230.199999999993</v>
      </c>
      <c r="NS29" s="68">
        <f t="shared" si="4"/>
        <v>15230.199999999993</v>
      </c>
      <c r="NT29" s="68">
        <f t="shared" si="5"/>
        <v>15230.199999999993</v>
      </c>
    </row>
    <row r="30" spans="1:384" s="40" customFormat="1" ht="15" customHeight="1" outlineLevel="1" x14ac:dyDescent="0.2">
      <c r="A30" s="61"/>
      <c r="B30" s="49" t="s">
        <v>671</v>
      </c>
      <c r="C30" s="49" t="s">
        <v>103</v>
      </c>
      <c r="D30" s="49" t="s">
        <v>104</v>
      </c>
      <c r="E30" s="50" t="s">
        <v>105</v>
      </c>
      <c r="F30" s="64">
        <v>44539</v>
      </c>
      <c r="G30" s="49" t="s">
        <v>37</v>
      </c>
      <c r="H30" s="72">
        <v>0</v>
      </c>
      <c r="I30" s="65">
        <v>64300</v>
      </c>
      <c r="J30" s="114" t="str">
        <f>_xlfn.XLOOKUP(E30,'[12]Resumo Unidades'!$B:$B,'[12]Resumo Unidades'!$W:$W)</f>
        <v>Fluxo com Divergência maior do que 10%</v>
      </c>
      <c r="K30" s="51" t="str">
        <f>IF(L30&gt;Resumo!$E$23,"Sim","Não")</f>
        <v>Não</v>
      </c>
      <c r="L30" s="66">
        <v>0</v>
      </c>
      <c r="M30" s="67"/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2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342.94</v>
      </c>
      <c r="CE30" s="52">
        <v>342.94</v>
      </c>
      <c r="CF30" s="52">
        <v>342.94</v>
      </c>
      <c r="CG30" s="52">
        <v>342.94</v>
      </c>
      <c r="CH30" s="52">
        <v>342.94</v>
      </c>
      <c r="CI30" s="52">
        <v>342.94</v>
      </c>
      <c r="CJ30" s="52">
        <v>342.94</v>
      </c>
      <c r="CK30" s="52">
        <v>342.94</v>
      </c>
      <c r="CL30" s="52">
        <v>342.94</v>
      </c>
      <c r="CM30" s="52">
        <v>342.94</v>
      </c>
      <c r="CN30" s="52">
        <v>342.94</v>
      </c>
      <c r="CO30" s="52">
        <v>342.94</v>
      </c>
      <c r="CP30" s="52">
        <v>342.94</v>
      </c>
      <c r="CQ30" s="52">
        <v>342.94</v>
      </c>
      <c r="CR30" s="52">
        <v>342.94</v>
      </c>
      <c r="CS30" s="52">
        <v>342.94</v>
      </c>
      <c r="CT30" s="52">
        <v>342.94</v>
      </c>
      <c r="CU30" s="52">
        <v>342.94</v>
      </c>
      <c r="CV30" s="52">
        <v>342.94</v>
      </c>
      <c r="CW30" s="52">
        <v>342.94</v>
      </c>
      <c r="CX30" s="52">
        <v>342.94</v>
      </c>
      <c r="CY30" s="52">
        <v>342.94</v>
      </c>
      <c r="CZ30" s="52">
        <v>342.94</v>
      </c>
      <c r="DA30" s="52">
        <v>342.94</v>
      </c>
      <c r="DB30" s="52">
        <v>342.94</v>
      </c>
      <c r="DC30" s="52">
        <v>342.94</v>
      </c>
      <c r="DD30" s="52">
        <v>342.94</v>
      </c>
      <c r="DE30" s="52">
        <v>342.94</v>
      </c>
      <c r="DF30" s="52">
        <v>342.94</v>
      </c>
      <c r="DG30" s="52">
        <v>342.94</v>
      </c>
      <c r="DH30" s="52">
        <v>342.94</v>
      </c>
      <c r="DI30" s="52">
        <v>342.94</v>
      </c>
      <c r="DJ30" s="52">
        <v>342.94</v>
      </c>
      <c r="DK30" s="52">
        <v>342.94</v>
      </c>
      <c r="DL30" s="52">
        <v>342.94</v>
      </c>
      <c r="DM30" s="52">
        <v>342.94</v>
      </c>
      <c r="DN30" s="52">
        <v>342.94</v>
      </c>
      <c r="DO30" s="52">
        <v>342.94</v>
      </c>
      <c r="DP30" s="52">
        <v>342.94</v>
      </c>
      <c r="DQ30" s="52">
        <v>342.94</v>
      </c>
      <c r="DR30" s="52">
        <v>342.94</v>
      </c>
      <c r="DS30" s="52">
        <v>342.94</v>
      </c>
      <c r="DT30" s="52">
        <v>342.94</v>
      </c>
      <c r="DU30" s="52">
        <v>342.94</v>
      </c>
      <c r="DV30" s="52">
        <v>342.94</v>
      </c>
      <c r="DW30" s="52">
        <v>342.94</v>
      </c>
      <c r="DX30" s="52">
        <v>342.94</v>
      </c>
      <c r="DY30" s="52">
        <v>342.94</v>
      </c>
      <c r="DZ30" s="52">
        <v>342.94</v>
      </c>
      <c r="EA30" s="52">
        <v>342.94</v>
      </c>
      <c r="EB30" s="52">
        <v>342.94</v>
      </c>
      <c r="EC30" s="52">
        <v>342.94</v>
      </c>
      <c r="ED30" s="52">
        <v>342.94</v>
      </c>
      <c r="EE30" s="52">
        <v>342.94</v>
      </c>
      <c r="EF30" s="52">
        <v>342.94</v>
      </c>
      <c r="EG30" s="52">
        <v>342.94</v>
      </c>
      <c r="EH30" s="52">
        <v>342.94</v>
      </c>
      <c r="EI30" s="52">
        <v>342.94</v>
      </c>
      <c r="EJ30" s="52">
        <v>342.94</v>
      </c>
      <c r="EK30" s="52">
        <v>342.94</v>
      </c>
      <c r="EL30" s="52">
        <v>342.94</v>
      </c>
      <c r="EM30" s="52">
        <v>342.94</v>
      </c>
      <c r="EN30" s="52">
        <v>342.94</v>
      </c>
      <c r="EO30" s="52">
        <v>342.94</v>
      </c>
      <c r="EP30" s="52">
        <v>342.94</v>
      </c>
      <c r="EQ30" s="52">
        <v>342.94</v>
      </c>
      <c r="ER30" s="52">
        <v>342.94</v>
      </c>
      <c r="ES30" s="52">
        <v>342.94</v>
      </c>
      <c r="ET30" s="52">
        <v>342.94</v>
      </c>
      <c r="EU30" s="52">
        <v>342.94</v>
      </c>
      <c r="EV30" s="52">
        <v>342.94</v>
      </c>
      <c r="EW30" s="52">
        <v>342.94</v>
      </c>
      <c r="EX30" s="52">
        <v>342.94</v>
      </c>
      <c r="EY30" s="52">
        <v>342.94</v>
      </c>
      <c r="EZ30" s="52">
        <v>342.94</v>
      </c>
      <c r="FA30" s="52">
        <v>342.94</v>
      </c>
      <c r="FB30" s="52">
        <v>342.94</v>
      </c>
      <c r="FC30" s="52">
        <v>342.94</v>
      </c>
      <c r="FD30" s="52">
        <v>342.94</v>
      </c>
      <c r="FE30" s="52">
        <v>342.94</v>
      </c>
      <c r="FF30" s="52">
        <v>342.94</v>
      </c>
      <c r="FG30" s="52">
        <v>342.94</v>
      </c>
      <c r="FH30" s="52">
        <v>342.94</v>
      </c>
      <c r="FI30" s="52">
        <v>342.94</v>
      </c>
      <c r="FJ30" s="52">
        <v>342.94</v>
      </c>
      <c r="FK30" s="52">
        <v>342.94</v>
      </c>
      <c r="FL30" s="52">
        <v>342.94</v>
      </c>
      <c r="FM30" s="52">
        <v>342.94</v>
      </c>
      <c r="FN30" s="52">
        <v>342.94</v>
      </c>
      <c r="FO30" s="52">
        <v>342.94</v>
      </c>
      <c r="FP30" s="52">
        <v>342.94</v>
      </c>
      <c r="FQ30" s="52">
        <v>342.94</v>
      </c>
      <c r="FR30" s="52">
        <v>342.94</v>
      </c>
      <c r="FS30" s="52">
        <v>342.94</v>
      </c>
      <c r="FT30" s="52">
        <v>342.94</v>
      </c>
      <c r="FU30" s="52">
        <v>342.94</v>
      </c>
      <c r="FV30" s="52">
        <v>342.94</v>
      </c>
      <c r="FW30" s="52">
        <v>342.94</v>
      </c>
      <c r="FX30" s="52">
        <v>342.94</v>
      </c>
      <c r="FY30" s="52">
        <v>342.94</v>
      </c>
      <c r="FZ30" s="52">
        <v>342.94</v>
      </c>
      <c r="GA30" s="52">
        <v>342.94</v>
      </c>
      <c r="GB30" s="52">
        <v>342.94</v>
      </c>
      <c r="GC30" s="52">
        <v>342.94</v>
      </c>
      <c r="GD30" s="52">
        <v>342.94</v>
      </c>
      <c r="GE30" s="52">
        <v>342.94</v>
      </c>
      <c r="GF30" s="52">
        <v>342.94</v>
      </c>
      <c r="GG30" s="52">
        <v>342.94</v>
      </c>
      <c r="GH30" s="52">
        <v>342.94</v>
      </c>
      <c r="GI30" s="52">
        <v>342.94</v>
      </c>
      <c r="GJ30" s="52">
        <v>342.94</v>
      </c>
      <c r="GK30" s="52">
        <v>342.94</v>
      </c>
      <c r="GL30" s="52">
        <v>342.94</v>
      </c>
      <c r="GM30" s="52">
        <v>342.94</v>
      </c>
      <c r="GN30" s="52">
        <v>342.94</v>
      </c>
      <c r="GO30" s="52">
        <v>342.94</v>
      </c>
      <c r="GP30" s="52">
        <v>342.94</v>
      </c>
      <c r="GQ30" s="52">
        <v>342.94</v>
      </c>
      <c r="GR30" s="52">
        <v>342.94</v>
      </c>
      <c r="GS30" s="52">
        <v>342.94</v>
      </c>
      <c r="GT30" s="52">
        <v>342.94</v>
      </c>
      <c r="GU30" s="52">
        <v>342.94</v>
      </c>
      <c r="GV30" s="52">
        <v>342.94</v>
      </c>
      <c r="GW30" s="52">
        <v>342.94</v>
      </c>
      <c r="GX30" s="52">
        <v>342.94</v>
      </c>
      <c r="GY30" s="52">
        <v>342.94</v>
      </c>
      <c r="GZ30" s="52">
        <v>342.94</v>
      </c>
      <c r="HA30" s="52">
        <v>342.94</v>
      </c>
      <c r="HB30" s="52">
        <v>342.94</v>
      </c>
      <c r="HC30" s="52">
        <v>342.94</v>
      </c>
      <c r="HD30" s="52">
        <v>342.94</v>
      </c>
      <c r="HE30" s="52">
        <v>342.94</v>
      </c>
      <c r="HF30" s="52">
        <v>342.94</v>
      </c>
      <c r="HG30" s="52">
        <v>342.94</v>
      </c>
      <c r="HH30" s="52">
        <v>342.94</v>
      </c>
      <c r="HI30" s="52">
        <v>342.94</v>
      </c>
      <c r="HJ30" s="52">
        <v>342.94</v>
      </c>
      <c r="HK30" s="52">
        <v>342.94</v>
      </c>
      <c r="HL30" s="52">
        <v>342.94</v>
      </c>
      <c r="HM30" s="52">
        <v>342.94</v>
      </c>
      <c r="HN30" s="52">
        <v>342.94</v>
      </c>
      <c r="HO30" s="52">
        <v>342.94</v>
      </c>
      <c r="HP30" s="52">
        <v>342.94</v>
      </c>
      <c r="HQ30" s="52">
        <v>342.94</v>
      </c>
      <c r="HR30" s="52">
        <v>342.94</v>
      </c>
      <c r="HS30" s="52">
        <v>342.94</v>
      </c>
      <c r="HT30" s="52">
        <v>342.94</v>
      </c>
      <c r="HU30" s="52">
        <v>342.94</v>
      </c>
      <c r="HV30" s="52">
        <v>342.94</v>
      </c>
      <c r="HW30" s="52">
        <v>342.94</v>
      </c>
      <c r="HX30" s="52">
        <v>342.94</v>
      </c>
      <c r="HY30" s="52">
        <v>342.94</v>
      </c>
      <c r="HZ30" s="52">
        <v>342.94</v>
      </c>
      <c r="IA30" s="52">
        <v>342.94</v>
      </c>
      <c r="IB30" s="52">
        <v>342.94</v>
      </c>
      <c r="IC30" s="52">
        <v>342.94</v>
      </c>
      <c r="ID30" s="52">
        <v>342.94</v>
      </c>
      <c r="IE30" s="52">
        <v>342.94</v>
      </c>
      <c r="IF30" s="52">
        <v>342.94</v>
      </c>
      <c r="IG30" s="52">
        <v>342.94</v>
      </c>
      <c r="IH30" s="52">
        <v>342.94</v>
      </c>
      <c r="II30" s="52">
        <v>342.94</v>
      </c>
      <c r="IJ30" s="52">
        <v>342.94</v>
      </c>
      <c r="IK30" s="52">
        <v>342.94</v>
      </c>
      <c r="IL30" s="52">
        <v>342.94</v>
      </c>
      <c r="IM30" s="52">
        <v>342.94</v>
      </c>
      <c r="IN30" s="52">
        <v>342.94</v>
      </c>
      <c r="IO30" s="52">
        <v>342.94</v>
      </c>
      <c r="IP30" s="52">
        <v>342.94</v>
      </c>
      <c r="IQ30" s="52">
        <v>342.94</v>
      </c>
      <c r="IR30" s="52">
        <v>342.94</v>
      </c>
      <c r="IS30" s="52">
        <v>342.94</v>
      </c>
      <c r="IT30" s="52">
        <v>342.94</v>
      </c>
      <c r="IU30" s="52">
        <v>342.94</v>
      </c>
      <c r="IV30" s="52">
        <v>342.94</v>
      </c>
      <c r="IW30" s="52">
        <v>342.94</v>
      </c>
      <c r="IX30" s="52">
        <v>342.94</v>
      </c>
      <c r="IY30" s="52">
        <v>342.94</v>
      </c>
      <c r="IZ30" s="52">
        <v>342.94</v>
      </c>
      <c r="JA30" s="52">
        <v>342.94</v>
      </c>
      <c r="JB30" s="52">
        <v>342.94</v>
      </c>
      <c r="JC30" s="52">
        <v>342.94</v>
      </c>
      <c r="JD30" s="52">
        <v>342.94</v>
      </c>
      <c r="JE30" s="52">
        <v>342.94</v>
      </c>
      <c r="JF30" s="52">
        <v>342.94</v>
      </c>
      <c r="JG30" s="52">
        <v>342.94</v>
      </c>
      <c r="JH30" s="52">
        <v>342.94</v>
      </c>
      <c r="JI30" s="52">
        <v>342.94</v>
      </c>
      <c r="JJ30" s="52">
        <v>342.94</v>
      </c>
      <c r="JK30" s="52">
        <v>342.94</v>
      </c>
      <c r="JL30" s="52">
        <v>342.94</v>
      </c>
      <c r="JM30" s="52">
        <v>342.94</v>
      </c>
      <c r="JN30" s="52">
        <v>342.94</v>
      </c>
      <c r="JO30" s="52">
        <v>342.94</v>
      </c>
      <c r="JP30" s="52">
        <v>342.94</v>
      </c>
      <c r="JQ30" s="52">
        <v>342.94</v>
      </c>
      <c r="JR30" s="52">
        <v>342.94</v>
      </c>
      <c r="JS30" s="52">
        <v>342.94</v>
      </c>
      <c r="JT30" s="52">
        <v>342.94</v>
      </c>
      <c r="JU30" s="52">
        <v>342.94</v>
      </c>
      <c r="JV30" s="52">
        <v>342.94</v>
      </c>
      <c r="JW30" s="52">
        <v>0</v>
      </c>
      <c r="JX30" s="52">
        <v>0</v>
      </c>
      <c r="JY30" s="52">
        <v>0</v>
      </c>
      <c r="JZ30" s="52">
        <v>0</v>
      </c>
      <c r="KA30" s="52">
        <v>0</v>
      </c>
      <c r="KB30" s="52">
        <v>0</v>
      </c>
      <c r="KC30" s="52">
        <v>0</v>
      </c>
      <c r="KD30" s="52">
        <v>0</v>
      </c>
      <c r="KE30" s="52">
        <v>0</v>
      </c>
      <c r="KF30" s="52">
        <v>0</v>
      </c>
      <c r="KG30" s="52">
        <v>0</v>
      </c>
      <c r="KH30" s="52">
        <v>0</v>
      </c>
      <c r="KI30" s="52">
        <v>0</v>
      </c>
      <c r="KJ30" s="52">
        <v>0</v>
      </c>
      <c r="KK30" s="52">
        <v>0</v>
      </c>
      <c r="KL30" s="52">
        <v>0</v>
      </c>
      <c r="KM30" s="52">
        <v>0</v>
      </c>
      <c r="KN30" s="52">
        <v>0</v>
      </c>
      <c r="KO30" s="52">
        <v>0</v>
      </c>
      <c r="KP30" s="52">
        <v>0</v>
      </c>
      <c r="KQ30" s="52">
        <v>0</v>
      </c>
      <c r="KR30" s="52">
        <v>0</v>
      </c>
      <c r="KS30" s="52">
        <v>0</v>
      </c>
      <c r="KT30" s="52">
        <v>0</v>
      </c>
      <c r="KU30" s="52">
        <v>0</v>
      </c>
      <c r="KV30" s="52">
        <v>0</v>
      </c>
      <c r="KW30" s="52">
        <v>0</v>
      </c>
      <c r="KX30" s="52">
        <v>0</v>
      </c>
      <c r="KY30" s="52">
        <v>0</v>
      </c>
      <c r="KZ30" s="52">
        <v>0</v>
      </c>
      <c r="LA30" s="52">
        <v>0</v>
      </c>
      <c r="LB30" s="52">
        <v>0</v>
      </c>
      <c r="LC30" s="52">
        <v>0</v>
      </c>
      <c r="LD30" s="52">
        <v>0</v>
      </c>
      <c r="LE30" s="52">
        <v>0</v>
      </c>
      <c r="LF30" s="52">
        <v>0</v>
      </c>
      <c r="LG30" s="52">
        <v>0</v>
      </c>
      <c r="LH30" s="52">
        <v>0</v>
      </c>
      <c r="LI30" s="52">
        <v>0</v>
      </c>
      <c r="LJ30" s="52">
        <v>0</v>
      </c>
      <c r="LK30" s="52">
        <v>0</v>
      </c>
      <c r="LL30" s="52">
        <v>0</v>
      </c>
      <c r="LM30" s="52">
        <v>0</v>
      </c>
      <c r="LN30" s="52">
        <v>0</v>
      </c>
      <c r="LO30" s="52">
        <v>0</v>
      </c>
      <c r="LP30" s="52">
        <v>0</v>
      </c>
      <c r="LQ30" s="52">
        <v>0</v>
      </c>
      <c r="LR30" s="52">
        <v>0</v>
      </c>
      <c r="LS30" s="52">
        <v>0</v>
      </c>
      <c r="LT30" s="52">
        <v>0</v>
      </c>
      <c r="LU30" s="52">
        <v>0</v>
      </c>
      <c r="LV30" s="52">
        <v>0</v>
      </c>
      <c r="LW30" s="52">
        <v>0</v>
      </c>
      <c r="LX30" s="52">
        <v>0</v>
      </c>
      <c r="LY30" s="52">
        <v>0</v>
      </c>
      <c r="LZ30" s="52">
        <v>0</v>
      </c>
      <c r="MA30" s="52">
        <v>0</v>
      </c>
      <c r="MB30" s="52">
        <v>0</v>
      </c>
      <c r="MC30" s="52">
        <v>0</v>
      </c>
      <c r="MD30" s="52">
        <v>0</v>
      </c>
      <c r="ME30" s="52">
        <v>0</v>
      </c>
      <c r="MF30" s="52">
        <v>0</v>
      </c>
      <c r="MG30" s="52">
        <v>0</v>
      </c>
      <c r="MH30" s="52">
        <v>0</v>
      </c>
      <c r="MI30" s="52">
        <v>0</v>
      </c>
      <c r="MJ30" s="52">
        <v>0</v>
      </c>
      <c r="MK30" s="52">
        <v>0</v>
      </c>
      <c r="ML30" s="52">
        <v>0</v>
      </c>
      <c r="MM30" s="52">
        <v>0</v>
      </c>
      <c r="MN30" s="52">
        <v>0</v>
      </c>
      <c r="MO30" s="52">
        <v>0</v>
      </c>
      <c r="MP30" s="52">
        <v>0</v>
      </c>
      <c r="MQ30" s="52">
        <v>0</v>
      </c>
      <c r="MR30" s="52">
        <v>0</v>
      </c>
      <c r="MS30" s="52">
        <v>0</v>
      </c>
      <c r="MT30" s="52">
        <v>0</v>
      </c>
      <c r="MU30" s="52">
        <v>0</v>
      </c>
      <c r="MV30" s="52">
        <v>0</v>
      </c>
      <c r="MW30" s="52">
        <v>0</v>
      </c>
      <c r="MX30" s="52">
        <v>0</v>
      </c>
      <c r="MY30" s="52">
        <v>0</v>
      </c>
      <c r="MZ30" s="52">
        <v>0</v>
      </c>
      <c r="NA30" s="52">
        <v>0</v>
      </c>
      <c r="NB30" s="52">
        <v>0</v>
      </c>
      <c r="NC30" s="52">
        <v>0</v>
      </c>
      <c r="ND30" s="52">
        <v>0</v>
      </c>
      <c r="NE30" s="52">
        <v>0</v>
      </c>
      <c r="NF30" s="52">
        <v>0</v>
      </c>
      <c r="NG30" s="52">
        <v>0</v>
      </c>
      <c r="NH30" s="52">
        <v>0</v>
      </c>
      <c r="NI30" s="52">
        <v>0</v>
      </c>
      <c r="NJ30" s="52">
        <v>0</v>
      </c>
      <c r="NK30" s="52">
        <v>0</v>
      </c>
      <c r="NL30" s="52">
        <v>0</v>
      </c>
      <c r="NM30" s="52">
        <v>0</v>
      </c>
      <c r="NN30" s="52">
        <v>0</v>
      </c>
      <c r="NO30" s="52">
        <v>0</v>
      </c>
      <c r="NP30" s="52">
        <v>0</v>
      </c>
      <c r="NQ30" s="52">
        <v>0</v>
      </c>
      <c r="NR30" s="68">
        <f t="shared" si="3"/>
        <v>68930.940000000192</v>
      </c>
      <c r="NS30" s="68">
        <f t="shared" si="4"/>
        <v>68930.940000000192</v>
      </c>
      <c r="NT30" s="68">
        <f t="shared" si="5"/>
        <v>37380.459999999977</v>
      </c>
    </row>
    <row r="31" spans="1:384" s="40" customFormat="1" ht="15" customHeight="1" outlineLevel="1" x14ac:dyDescent="0.2">
      <c r="A31" s="61"/>
      <c r="B31" s="49" t="s">
        <v>671</v>
      </c>
      <c r="C31" s="49" t="s">
        <v>106</v>
      </c>
      <c r="D31" s="49" t="s">
        <v>107</v>
      </c>
      <c r="E31" s="50" t="s">
        <v>108</v>
      </c>
      <c r="F31" s="64">
        <v>44494</v>
      </c>
      <c r="G31" s="49" t="s">
        <v>37</v>
      </c>
      <c r="H31" s="72">
        <v>8.0850000000000005E-2</v>
      </c>
      <c r="I31" s="65">
        <v>68000</v>
      </c>
      <c r="J31" s="114" t="str">
        <f>_xlfn.XLOOKUP(E31,'[12]Resumo Unidades'!$B:$B,'[12]Resumo Unidades'!$W:$W)</f>
        <v>Fluxo com Divergência maior do que 10%</v>
      </c>
      <c r="K31" s="51" t="str">
        <f>IF(L31&gt;Resumo!$E$23,"Sim","Não")</f>
        <v>Não</v>
      </c>
      <c r="L31" s="66">
        <v>0</v>
      </c>
      <c r="M31" s="67"/>
      <c r="N31" s="52">
        <v>0</v>
      </c>
      <c r="O31" s="52">
        <v>0</v>
      </c>
      <c r="P31" s="52">
        <v>0</v>
      </c>
      <c r="Q31" s="52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2">
        <v>0</v>
      </c>
      <c r="X31" s="52">
        <v>0</v>
      </c>
      <c r="Y31" s="52">
        <v>0</v>
      </c>
      <c r="Z31" s="52">
        <v>0</v>
      </c>
      <c r="AA31" s="52">
        <v>0</v>
      </c>
      <c r="AB31" s="52">
        <v>0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0</v>
      </c>
      <c r="AL31" s="52">
        <v>0</v>
      </c>
      <c r="AM31" s="52">
        <v>0</v>
      </c>
      <c r="AN31" s="52">
        <v>0</v>
      </c>
      <c r="AO31" s="52">
        <v>0</v>
      </c>
      <c r="AP31" s="52">
        <v>0</v>
      </c>
      <c r="AQ31" s="52">
        <v>0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v>0</v>
      </c>
      <c r="AX31" s="52">
        <v>0</v>
      </c>
      <c r="AY31" s="52">
        <v>0</v>
      </c>
      <c r="AZ31" s="52">
        <v>0</v>
      </c>
      <c r="BA31" s="52">
        <v>0</v>
      </c>
      <c r="BB31" s="52">
        <v>0</v>
      </c>
      <c r="BC31" s="52">
        <v>0</v>
      </c>
      <c r="BD31" s="52">
        <v>0</v>
      </c>
      <c r="BE31" s="52">
        <v>0</v>
      </c>
      <c r="BF31" s="52">
        <v>0</v>
      </c>
      <c r="BG31" s="52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361.86</v>
      </c>
      <c r="CE31" s="52">
        <v>361.86</v>
      </c>
      <c r="CF31" s="52">
        <v>361.86</v>
      </c>
      <c r="CG31" s="52">
        <v>361.86</v>
      </c>
      <c r="CH31" s="52">
        <v>361.86</v>
      </c>
      <c r="CI31" s="52">
        <v>361.86</v>
      </c>
      <c r="CJ31" s="52">
        <v>361.86</v>
      </c>
      <c r="CK31" s="52">
        <v>361.86</v>
      </c>
      <c r="CL31" s="52">
        <v>361.86</v>
      </c>
      <c r="CM31" s="52">
        <v>361.86</v>
      </c>
      <c r="CN31" s="52">
        <v>361.86</v>
      </c>
      <c r="CO31" s="52">
        <v>361.86</v>
      </c>
      <c r="CP31" s="52">
        <v>361.86</v>
      </c>
      <c r="CQ31" s="52">
        <v>361.86</v>
      </c>
      <c r="CR31" s="52">
        <v>361.86</v>
      </c>
      <c r="CS31" s="52">
        <v>361.86</v>
      </c>
      <c r="CT31" s="52">
        <v>361.86</v>
      </c>
      <c r="CU31" s="52">
        <v>361.86</v>
      </c>
      <c r="CV31" s="52">
        <v>361.86</v>
      </c>
      <c r="CW31" s="52">
        <v>361.86</v>
      </c>
      <c r="CX31" s="52">
        <v>361.86</v>
      </c>
      <c r="CY31" s="52">
        <v>361.86</v>
      </c>
      <c r="CZ31" s="52">
        <v>361.86</v>
      </c>
      <c r="DA31" s="52">
        <v>361.86</v>
      </c>
      <c r="DB31" s="52">
        <v>361.86</v>
      </c>
      <c r="DC31" s="52">
        <v>361.86</v>
      </c>
      <c r="DD31" s="52">
        <v>361.86</v>
      </c>
      <c r="DE31" s="52">
        <v>361.86</v>
      </c>
      <c r="DF31" s="52">
        <v>361.86</v>
      </c>
      <c r="DG31" s="52">
        <v>361.86</v>
      </c>
      <c r="DH31" s="52">
        <v>361.86</v>
      </c>
      <c r="DI31" s="52">
        <v>361.86</v>
      </c>
      <c r="DJ31" s="52">
        <v>361.86</v>
      </c>
      <c r="DK31" s="52">
        <v>361.86</v>
      </c>
      <c r="DL31" s="52">
        <v>361.86</v>
      </c>
      <c r="DM31" s="52">
        <v>361.86</v>
      </c>
      <c r="DN31" s="52">
        <v>361.86</v>
      </c>
      <c r="DO31" s="52">
        <v>361.86</v>
      </c>
      <c r="DP31" s="52">
        <v>361.86</v>
      </c>
      <c r="DQ31" s="52">
        <v>361.86</v>
      </c>
      <c r="DR31" s="52">
        <v>361.86</v>
      </c>
      <c r="DS31" s="52">
        <v>361.86</v>
      </c>
      <c r="DT31" s="52">
        <v>361.86</v>
      </c>
      <c r="DU31" s="52">
        <v>361.86</v>
      </c>
      <c r="DV31" s="52">
        <v>361.86</v>
      </c>
      <c r="DW31" s="52">
        <v>361.86</v>
      </c>
      <c r="DX31" s="52">
        <v>361.86</v>
      </c>
      <c r="DY31" s="52">
        <v>361.86</v>
      </c>
      <c r="DZ31" s="52">
        <v>361.86</v>
      </c>
      <c r="EA31" s="52">
        <v>361.86</v>
      </c>
      <c r="EB31" s="52">
        <v>361.86</v>
      </c>
      <c r="EC31" s="52">
        <v>361.86</v>
      </c>
      <c r="ED31" s="52">
        <v>361.86</v>
      </c>
      <c r="EE31" s="52">
        <v>361.86</v>
      </c>
      <c r="EF31" s="52">
        <v>361.86</v>
      </c>
      <c r="EG31" s="52">
        <v>361.86</v>
      </c>
      <c r="EH31" s="52">
        <v>361.86</v>
      </c>
      <c r="EI31" s="52">
        <v>361.86</v>
      </c>
      <c r="EJ31" s="52">
        <v>361.86</v>
      </c>
      <c r="EK31" s="52">
        <v>361.86</v>
      </c>
      <c r="EL31" s="52">
        <v>361.86</v>
      </c>
      <c r="EM31" s="52">
        <v>361.86</v>
      </c>
      <c r="EN31" s="52">
        <v>361.86</v>
      </c>
      <c r="EO31" s="52">
        <v>361.86</v>
      </c>
      <c r="EP31" s="52">
        <v>361.86</v>
      </c>
      <c r="EQ31" s="52">
        <v>361.86</v>
      </c>
      <c r="ER31" s="52">
        <v>361.86</v>
      </c>
      <c r="ES31" s="52">
        <v>361.86</v>
      </c>
      <c r="ET31" s="52">
        <v>361.86</v>
      </c>
      <c r="EU31" s="52">
        <v>361.86</v>
      </c>
      <c r="EV31" s="52">
        <v>361.86</v>
      </c>
      <c r="EW31" s="52">
        <v>361.86</v>
      </c>
      <c r="EX31" s="52">
        <v>361.86</v>
      </c>
      <c r="EY31" s="52">
        <v>361.86</v>
      </c>
      <c r="EZ31" s="52">
        <v>361.86</v>
      </c>
      <c r="FA31" s="52">
        <v>361.86</v>
      </c>
      <c r="FB31" s="52">
        <v>361.86</v>
      </c>
      <c r="FC31" s="52">
        <v>361.86</v>
      </c>
      <c r="FD31" s="52">
        <v>361.86</v>
      </c>
      <c r="FE31" s="52">
        <v>361.86</v>
      </c>
      <c r="FF31" s="52">
        <v>361.86</v>
      </c>
      <c r="FG31" s="52">
        <v>361.86</v>
      </c>
      <c r="FH31" s="52">
        <v>361.86</v>
      </c>
      <c r="FI31" s="52">
        <v>361.86</v>
      </c>
      <c r="FJ31" s="52">
        <v>361.86</v>
      </c>
      <c r="FK31" s="52">
        <v>361.86</v>
      </c>
      <c r="FL31" s="52">
        <v>361.86</v>
      </c>
      <c r="FM31" s="52">
        <v>361.86</v>
      </c>
      <c r="FN31" s="52">
        <v>361.86</v>
      </c>
      <c r="FO31" s="52">
        <v>361.86</v>
      </c>
      <c r="FP31" s="52">
        <v>361.86</v>
      </c>
      <c r="FQ31" s="52">
        <v>361.86</v>
      </c>
      <c r="FR31" s="52">
        <v>361.86</v>
      </c>
      <c r="FS31" s="52">
        <v>361.86</v>
      </c>
      <c r="FT31" s="52">
        <v>361.86</v>
      </c>
      <c r="FU31" s="52">
        <v>361.86</v>
      </c>
      <c r="FV31" s="52">
        <v>361.86</v>
      </c>
      <c r="FW31" s="52">
        <v>361.86</v>
      </c>
      <c r="FX31" s="52">
        <v>361.86</v>
      </c>
      <c r="FY31" s="52">
        <v>361.86</v>
      </c>
      <c r="FZ31" s="52">
        <v>361.86</v>
      </c>
      <c r="GA31" s="52">
        <v>361.86</v>
      </c>
      <c r="GB31" s="52">
        <v>361.86</v>
      </c>
      <c r="GC31" s="52">
        <v>361.86</v>
      </c>
      <c r="GD31" s="52">
        <v>361.86</v>
      </c>
      <c r="GE31" s="52">
        <v>361.86</v>
      </c>
      <c r="GF31" s="52">
        <v>361.86</v>
      </c>
      <c r="GG31" s="52">
        <v>361.86</v>
      </c>
      <c r="GH31" s="52">
        <v>361.86</v>
      </c>
      <c r="GI31" s="52">
        <v>361.86</v>
      </c>
      <c r="GJ31" s="52">
        <v>361.86</v>
      </c>
      <c r="GK31" s="52">
        <v>361.86</v>
      </c>
      <c r="GL31" s="52">
        <v>361.86</v>
      </c>
      <c r="GM31" s="52">
        <v>361.86</v>
      </c>
      <c r="GN31" s="52">
        <v>361.86</v>
      </c>
      <c r="GO31" s="52">
        <v>361.86</v>
      </c>
      <c r="GP31" s="52">
        <v>361.86</v>
      </c>
      <c r="GQ31" s="52">
        <v>361.86</v>
      </c>
      <c r="GR31" s="52">
        <v>361.86</v>
      </c>
      <c r="GS31" s="52">
        <v>361.86</v>
      </c>
      <c r="GT31" s="52">
        <v>361.86</v>
      </c>
      <c r="GU31" s="52">
        <v>361.86</v>
      </c>
      <c r="GV31" s="52">
        <v>361.86</v>
      </c>
      <c r="GW31" s="52">
        <v>361.86</v>
      </c>
      <c r="GX31" s="52">
        <v>361.86</v>
      </c>
      <c r="GY31" s="52">
        <v>361.86</v>
      </c>
      <c r="GZ31" s="52">
        <v>361.86</v>
      </c>
      <c r="HA31" s="52">
        <v>361.86</v>
      </c>
      <c r="HB31" s="52">
        <v>361.86</v>
      </c>
      <c r="HC31" s="52">
        <v>361.86</v>
      </c>
      <c r="HD31" s="52">
        <v>361.86</v>
      </c>
      <c r="HE31" s="52">
        <v>361.86</v>
      </c>
      <c r="HF31" s="52">
        <v>361.86</v>
      </c>
      <c r="HG31" s="52">
        <v>361.86</v>
      </c>
      <c r="HH31" s="52">
        <v>361.86</v>
      </c>
      <c r="HI31" s="52">
        <v>361.86</v>
      </c>
      <c r="HJ31" s="52">
        <v>361.86</v>
      </c>
      <c r="HK31" s="52">
        <v>361.86</v>
      </c>
      <c r="HL31" s="52">
        <v>361.86</v>
      </c>
      <c r="HM31" s="52">
        <v>361.86</v>
      </c>
      <c r="HN31" s="52">
        <v>361.86</v>
      </c>
      <c r="HO31" s="52">
        <v>361.86</v>
      </c>
      <c r="HP31" s="52">
        <v>361.86</v>
      </c>
      <c r="HQ31" s="52">
        <v>361.86</v>
      </c>
      <c r="HR31" s="52">
        <v>361.86</v>
      </c>
      <c r="HS31" s="52">
        <v>361.86</v>
      </c>
      <c r="HT31" s="52">
        <v>361.86</v>
      </c>
      <c r="HU31" s="52">
        <v>361.86</v>
      </c>
      <c r="HV31" s="52">
        <v>361.86</v>
      </c>
      <c r="HW31" s="52">
        <v>361.86</v>
      </c>
      <c r="HX31" s="52">
        <v>361.86</v>
      </c>
      <c r="HY31" s="52">
        <v>361.86</v>
      </c>
      <c r="HZ31" s="52">
        <v>361.86</v>
      </c>
      <c r="IA31" s="52">
        <v>361.86</v>
      </c>
      <c r="IB31" s="52">
        <v>361.86</v>
      </c>
      <c r="IC31" s="52">
        <v>361.86</v>
      </c>
      <c r="ID31" s="52">
        <v>361.86</v>
      </c>
      <c r="IE31" s="52">
        <v>361.86</v>
      </c>
      <c r="IF31" s="52">
        <v>361.86</v>
      </c>
      <c r="IG31" s="52">
        <v>361.86</v>
      </c>
      <c r="IH31" s="52">
        <v>361.86</v>
      </c>
      <c r="II31" s="52">
        <v>361.86</v>
      </c>
      <c r="IJ31" s="52">
        <v>361.86</v>
      </c>
      <c r="IK31" s="52">
        <v>361.86</v>
      </c>
      <c r="IL31" s="52">
        <v>361.86</v>
      </c>
      <c r="IM31" s="52">
        <v>361.86</v>
      </c>
      <c r="IN31" s="52">
        <v>361.86</v>
      </c>
      <c r="IO31" s="52">
        <v>361.86</v>
      </c>
      <c r="IP31" s="52">
        <v>361.86</v>
      </c>
      <c r="IQ31" s="52">
        <v>361.86</v>
      </c>
      <c r="IR31" s="52">
        <v>361.86</v>
      </c>
      <c r="IS31" s="52">
        <v>361.86</v>
      </c>
      <c r="IT31" s="52">
        <v>361.86</v>
      </c>
      <c r="IU31" s="52">
        <v>361.86</v>
      </c>
      <c r="IV31" s="52">
        <v>361.86</v>
      </c>
      <c r="IW31" s="52">
        <v>361.86</v>
      </c>
      <c r="IX31" s="52">
        <v>361.86</v>
      </c>
      <c r="IY31" s="52">
        <v>361.86</v>
      </c>
      <c r="IZ31" s="52">
        <v>361.86</v>
      </c>
      <c r="JA31" s="52">
        <v>361.86</v>
      </c>
      <c r="JB31" s="52">
        <v>361.86</v>
      </c>
      <c r="JC31" s="52">
        <v>361.86</v>
      </c>
      <c r="JD31" s="52">
        <v>361.86</v>
      </c>
      <c r="JE31" s="52">
        <v>361.86</v>
      </c>
      <c r="JF31" s="52">
        <v>361.86</v>
      </c>
      <c r="JG31" s="52">
        <v>361.86</v>
      </c>
      <c r="JH31" s="52">
        <v>361.86</v>
      </c>
      <c r="JI31" s="52">
        <v>361.86</v>
      </c>
      <c r="JJ31" s="52">
        <v>361.86</v>
      </c>
      <c r="JK31" s="52">
        <v>361.86</v>
      </c>
      <c r="JL31" s="52">
        <v>361.86</v>
      </c>
      <c r="JM31" s="52">
        <v>361.86</v>
      </c>
      <c r="JN31" s="52">
        <v>361.86</v>
      </c>
      <c r="JO31" s="52">
        <v>361.86</v>
      </c>
      <c r="JP31" s="52">
        <v>361.86</v>
      </c>
      <c r="JQ31" s="52">
        <v>361.86</v>
      </c>
      <c r="JR31" s="52">
        <v>361.86</v>
      </c>
      <c r="JS31" s="52">
        <v>361.86</v>
      </c>
      <c r="JT31" s="52">
        <v>361.86</v>
      </c>
      <c r="JU31" s="52">
        <v>361.86</v>
      </c>
      <c r="JV31" s="52">
        <v>361.86</v>
      </c>
      <c r="JW31" s="52">
        <v>0</v>
      </c>
      <c r="JX31" s="52">
        <v>0</v>
      </c>
      <c r="JY31" s="52">
        <v>0</v>
      </c>
      <c r="JZ31" s="52">
        <v>0</v>
      </c>
      <c r="KA31" s="52">
        <v>0</v>
      </c>
      <c r="KB31" s="52">
        <v>0</v>
      </c>
      <c r="KC31" s="52">
        <v>0</v>
      </c>
      <c r="KD31" s="52">
        <v>0</v>
      </c>
      <c r="KE31" s="52">
        <v>0</v>
      </c>
      <c r="KF31" s="52">
        <v>0</v>
      </c>
      <c r="KG31" s="52">
        <v>0</v>
      </c>
      <c r="KH31" s="52">
        <v>0</v>
      </c>
      <c r="KI31" s="52">
        <v>0</v>
      </c>
      <c r="KJ31" s="52">
        <v>0</v>
      </c>
      <c r="KK31" s="52">
        <v>0</v>
      </c>
      <c r="KL31" s="52">
        <v>0</v>
      </c>
      <c r="KM31" s="52">
        <v>0</v>
      </c>
      <c r="KN31" s="52">
        <v>0</v>
      </c>
      <c r="KO31" s="52">
        <v>0</v>
      </c>
      <c r="KP31" s="52">
        <v>0</v>
      </c>
      <c r="KQ31" s="52">
        <v>0</v>
      </c>
      <c r="KR31" s="52">
        <v>0</v>
      </c>
      <c r="KS31" s="52">
        <v>0</v>
      </c>
      <c r="KT31" s="52">
        <v>0</v>
      </c>
      <c r="KU31" s="52">
        <v>0</v>
      </c>
      <c r="KV31" s="52">
        <v>0</v>
      </c>
      <c r="KW31" s="52">
        <v>0</v>
      </c>
      <c r="KX31" s="52">
        <v>0</v>
      </c>
      <c r="KY31" s="52">
        <v>0</v>
      </c>
      <c r="KZ31" s="52">
        <v>0</v>
      </c>
      <c r="LA31" s="52">
        <v>0</v>
      </c>
      <c r="LB31" s="52">
        <v>0</v>
      </c>
      <c r="LC31" s="52">
        <v>0</v>
      </c>
      <c r="LD31" s="52">
        <v>0</v>
      </c>
      <c r="LE31" s="52">
        <v>0</v>
      </c>
      <c r="LF31" s="52">
        <v>0</v>
      </c>
      <c r="LG31" s="52">
        <v>0</v>
      </c>
      <c r="LH31" s="52">
        <v>0</v>
      </c>
      <c r="LI31" s="52">
        <v>0</v>
      </c>
      <c r="LJ31" s="52">
        <v>0</v>
      </c>
      <c r="LK31" s="52">
        <v>0</v>
      </c>
      <c r="LL31" s="52">
        <v>0</v>
      </c>
      <c r="LM31" s="52">
        <v>0</v>
      </c>
      <c r="LN31" s="52">
        <v>0</v>
      </c>
      <c r="LO31" s="52">
        <v>0</v>
      </c>
      <c r="LP31" s="52">
        <v>0</v>
      </c>
      <c r="LQ31" s="52">
        <v>0</v>
      </c>
      <c r="LR31" s="52">
        <v>0</v>
      </c>
      <c r="LS31" s="52">
        <v>0</v>
      </c>
      <c r="LT31" s="52">
        <v>0</v>
      </c>
      <c r="LU31" s="52">
        <v>0</v>
      </c>
      <c r="LV31" s="52">
        <v>0</v>
      </c>
      <c r="LW31" s="52">
        <v>0</v>
      </c>
      <c r="LX31" s="52">
        <v>0</v>
      </c>
      <c r="LY31" s="52">
        <v>0</v>
      </c>
      <c r="LZ31" s="52">
        <v>0</v>
      </c>
      <c r="MA31" s="52">
        <v>0</v>
      </c>
      <c r="MB31" s="52">
        <v>0</v>
      </c>
      <c r="MC31" s="52">
        <v>0</v>
      </c>
      <c r="MD31" s="52">
        <v>0</v>
      </c>
      <c r="ME31" s="52">
        <v>0</v>
      </c>
      <c r="MF31" s="52">
        <v>0</v>
      </c>
      <c r="MG31" s="52">
        <v>0</v>
      </c>
      <c r="MH31" s="52">
        <v>0</v>
      </c>
      <c r="MI31" s="52">
        <v>0</v>
      </c>
      <c r="MJ31" s="52">
        <v>0</v>
      </c>
      <c r="MK31" s="52">
        <v>0</v>
      </c>
      <c r="ML31" s="52">
        <v>0</v>
      </c>
      <c r="MM31" s="52">
        <v>0</v>
      </c>
      <c r="MN31" s="52">
        <v>0</v>
      </c>
      <c r="MO31" s="52">
        <v>0</v>
      </c>
      <c r="MP31" s="52">
        <v>0</v>
      </c>
      <c r="MQ31" s="52">
        <v>0</v>
      </c>
      <c r="MR31" s="52">
        <v>0</v>
      </c>
      <c r="MS31" s="52">
        <v>0</v>
      </c>
      <c r="MT31" s="52">
        <v>0</v>
      </c>
      <c r="MU31" s="52">
        <v>0</v>
      </c>
      <c r="MV31" s="52">
        <v>0</v>
      </c>
      <c r="MW31" s="52">
        <v>0</v>
      </c>
      <c r="MX31" s="52">
        <v>0</v>
      </c>
      <c r="MY31" s="52">
        <v>0</v>
      </c>
      <c r="MZ31" s="52">
        <v>0</v>
      </c>
      <c r="NA31" s="52">
        <v>0</v>
      </c>
      <c r="NB31" s="52">
        <v>0</v>
      </c>
      <c r="NC31" s="52">
        <v>0</v>
      </c>
      <c r="ND31" s="52">
        <v>0</v>
      </c>
      <c r="NE31" s="52">
        <v>0</v>
      </c>
      <c r="NF31" s="52">
        <v>0</v>
      </c>
      <c r="NG31" s="52">
        <v>0</v>
      </c>
      <c r="NH31" s="52">
        <v>0</v>
      </c>
      <c r="NI31" s="52">
        <v>0</v>
      </c>
      <c r="NJ31" s="52">
        <v>0</v>
      </c>
      <c r="NK31" s="52">
        <v>0</v>
      </c>
      <c r="NL31" s="52">
        <v>0</v>
      </c>
      <c r="NM31" s="52">
        <v>0</v>
      </c>
      <c r="NN31" s="52">
        <v>0</v>
      </c>
      <c r="NO31" s="52">
        <v>0</v>
      </c>
      <c r="NP31" s="52">
        <v>0</v>
      </c>
      <c r="NQ31" s="52">
        <v>0</v>
      </c>
      <c r="NR31" s="68">
        <f t="shared" si="3"/>
        <v>72733.860000000088</v>
      </c>
      <c r="NS31" s="68">
        <f t="shared" si="4"/>
        <v>72733.860000000088</v>
      </c>
      <c r="NT31" s="68">
        <f t="shared" si="5"/>
        <v>39442.740000000042</v>
      </c>
    </row>
    <row r="32" spans="1:384" s="40" customFormat="1" ht="15" customHeight="1" outlineLevel="1" x14ac:dyDescent="0.2">
      <c r="A32" s="61"/>
      <c r="B32" s="49" t="s">
        <v>671</v>
      </c>
      <c r="C32" s="49" t="s">
        <v>109</v>
      </c>
      <c r="D32" s="49" t="s">
        <v>110</v>
      </c>
      <c r="E32" s="50" t="s">
        <v>111</v>
      </c>
      <c r="F32" s="64">
        <v>41993</v>
      </c>
      <c r="G32" s="49" t="s">
        <v>68</v>
      </c>
      <c r="H32" s="72">
        <v>0.12682499999999999</v>
      </c>
      <c r="I32" s="65">
        <v>64954.080000000002</v>
      </c>
      <c r="J32" s="114" t="str">
        <f>_xlfn.XLOOKUP(E32,'[12]Resumo Unidades'!$B:$B,'[12]Resumo Unidades'!$W:$W)</f>
        <v>Fluxo financeiro (Extrato auditado)</v>
      </c>
      <c r="K32" s="51" t="str">
        <f>IF(L32&gt;Resumo!$E$23,"Sim","Não")</f>
        <v>Não</v>
      </c>
      <c r="L32" s="66">
        <v>48</v>
      </c>
      <c r="M32" s="67"/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0</v>
      </c>
      <c r="T32" s="52">
        <v>0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52">
        <v>0</v>
      </c>
      <c r="AB32" s="52">
        <v>0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  <c r="BH32" s="52">
        <v>0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52">
        <v>0</v>
      </c>
      <c r="BW32" s="52">
        <v>0</v>
      </c>
      <c r="BX32" s="52">
        <v>0</v>
      </c>
      <c r="BY32" s="52">
        <v>0</v>
      </c>
      <c r="BZ32" s="52">
        <v>0</v>
      </c>
      <c r="CA32" s="52">
        <v>0</v>
      </c>
      <c r="CB32" s="52">
        <v>575.73</v>
      </c>
      <c r="CC32" s="52">
        <v>570.41</v>
      </c>
      <c r="CD32" s="52">
        <v>554.87</v>
      </c>
      <c r="CE32" s="52">
        <v>542.1</v>
      </c>
      <c r="CF32" s="52">
        <v>542.1</v>
      </c>
      <c r="CG32" s="52">
        <v>542.1</v>
      </c>
      <c r="CH32" s="52">
        <v>542.1</v>
      </c>
      <c r="CI32" s="52">
        <v>542.1</v>
      </c>
      <c r="CJ32" s="52">
        <v>542.1</v>
      </c>
      <c r="CK32" s="52">
        <v>542.1</v>
      </c>
      <c r="CL32" s="52">
        <v>542.1</v>
      </c>
      <c r="CM32" s="52">
        <v>542.1</v>
      </c>
      <c r="CN32" s="52">
        <v>542.1</v>
      </c>
      <c r="CO32" s="52">
        <v>542.1</v>
      </c>
      <c r="CP32" s="52">
        <v>542.1</v>
      </c>
      <c r="CQ32" s="52">
        <v>542.1</v>
      </c>
      <c r="CR32" s="52">
        <v>542.1</v>
      </c>
      <c r="CS32" s="52">
        <v>0</v>
      </c>
      <c r="CT32" s="52">
        <v>0</v>
      </c>
      <c r="CU32" s="52">
        <v>0</v>
      </c>
      <c r="CV32" s="52">
        <v>0</v>
      </c>
      <c r="CW32" s="52">
        <v>0</v>
      </c>
      <c r="CX32" s="52">
        <v>0</v>
      </c>
      <c r="CY32" s="52">
        <v>0</v>
      </c>
      <c r="CZ32" s="52">
        <v>0</v>
      </c>
      <c r="DA32" s="52">
        <v>0</v>
      </c>
      <c r="DB32" s="52">
        <v>0</v>
      </c>
      <c r="DC32" s="52">
        <v>0</v>
      </c>
      <c r="DD32" s="52">
        <v>0</v>
      </c>
      <c r="DE32" s="52">
        <v>0</v>
      </c>
      <c r="DF32" s="52">
        <v>0</v>
      </c>
      <c r="DG32" s="52">
        <v>0</v>
      </c>
      <c r="DH32" s="52">
        <v>0</v>
      </c>
      <c r="DI32" s="52">
        <v>0</v>
      </c>
      <c r="DJ32" s="52">
        <v>0</v>
      </c>
      <c r="DK32" s="52">
        <v>0</v>
      </c>
      <c r="DL32" s="52">
        <v>0</v>
      </c>
      <c r="DM32" s="52">
        <v>0</v>
      </c>
      <c r="DN32" s="52">
        <v>0</v>
      </c>
      <c r="DO32" s="52">
        <v>0</v>
      </c>
      <c r="DP32" s="52">
        <v>0</v>
      </c>
      <c r="DQ32" s="52">
        <v>0</v>
      </c>
      <c r="DR32" s="52">
        <v>0</v>
      </c>
      <c r="DS32" s="52">
        <v>0</v>
      </c>
      <c r="DT32" s="52">
        <v>0</v>
      </c>
      <c r="DU32" s="52">
        <v>0</v>
      </c>
      <c r="DV32" s="52">
        <v>0</v>
      </c>
      <c r="DW32" s="52">
        <v>0</v>
      </c>
      <c r="DX32" s="52">
        <v>0</v>
      </c>
      <c r="DY32" s="52">
        <v>0</v>
      </c>
      <c r="DZ32" s="52">
        <v>0</v>
      </c>
      <c r="EA32" s="52">
        <v>0</v>
      </c>
      <c r="EB32" s="52">
        <v>0</v>
      </c>
      <c r="EC32" s="52">
        <v>0</v>
      </c>
      <c r="ED32" s="52">
        <v>0</v>
      </c>
      <c r="EE32" s="52">
        <v>0</v>
      </c>
      <c r="EF32" s="52">
        <v>0</v>
      </c>
      <c r="EG32" s="52">
        <v>0</v>
      </c>
      <c r="EH32" s="52">
        <v>0</v>
      </c>
      <c r="EI32" s="52">
        <v>0</v>
      </c>
      <c r="EJ32" s="52">
        <v>0</v>
      </c>
      <c r="EK32" s="52">
        <v>0</v>
      </c>
      <c r="EL32" s="52">
        <v>0</v>
      </c>
      <c r="EM32" s="52">
        <v>0</v>
      </c>
      <c r="EN32" s="52">
        <v>0</v>
      </c>
      <c r="EO32" s="52">
        <v>0</v>
      </c>
      <c r="EP32" s="52">
        <v>0</v>
      </c>
      <c r="EQ32" s="52">
        <v>0</v>
      </c>
      <c r="ER32" s="52">
        <v>0</v>
      </c>
      <c r="ES32" s="52">
        <v>0</v>
      </c>
      <c r="ET32" s="52">
        <v>0</v>
      </c>
      <c r="EU32" s="52">
        <v>0</v>
      </c>
      <c r="EV32" s="52">
        <v>0</v>
      </c>
      <c r="EW32" s="52">
        <v>0</v>
      </c>
      <c r="EX32" s="52">
        <v>0</v>
      </c>
      <c r="EY32" s="52">
        <v>0</v>
      </c>
      <c r="EZ32" s="52">
        <v>0</v>
      </c>
      <c r="FA32" s="52">
        <v>0</v>
      </c>
      <c r="FB32" s="52">
        <v>0</v>
      </c>
      <c r="FC32" s="52">
        <v>0</v>
      </c>
      <c r="FD32" s="52">
        <v>0</v>
      </c>
      <c r="FE32" s="52">
        <v>0</v>
      </c>
      <c r="FF32" s="52">
        <v>0</v>
      </c>
      <c r="FG32" s="52">
        <v>0</v>
      </c>
      <c r="FH32" s="52">
        <v>0</v>
      </c>
      <c r="FI32" s="52">
        <v>0</v>
      </c>
      <c r="FJ32" s="52">
        <v>0</v>
      </c>
      <c r="FK32" s="52">
        <v>0</v>
      </c>
      <c r="FL32" s="52">
        <v>0</v>
      </c>
      <c r="FM32" s="52">
        <v>0</v>
      </c>
      <c r="FN32" s="52">
        <v>0</v>
      </c>
      <c r="FO32" s="52">
        <v>0</v>
      </c>
      <c r="FP32" s="52">
        <v>0</v>
      </c>
      <c r="FQ32" s="52">
        <v>0</v>
      </c>
      <c r="FR32" s="52">
        <v>0</v>
      </c>
      <c r="FS32" s="52">
        <v>0</v>
      </c>
      <c r="FT32" s="52">
        <v>0</v>
      </c>
      <c r="FU32" s="52">
        <v>0</v>
      </c>
      <c r="FV32" s="52">
        <v>0</v>
      </c>
      <c r="FW32" s="52">
        <v>0</v>
      </c>
      <c r="FX32" s="52">
        <v>0</v>
      </c>
      <c r="FY32" s="52">
        <v>0</v>
      </c>
      <c r="FZ32" s="52">
        <v>0</v>
      </c>
      <c r="GA32" s="52">
        <v>0</v>
      </c>
      <c r="GB32" s="52">
        <v>0</v>
      </c>
      <c r="GC32" s="52">
        <v>0</v>
      </c>
      <c r="GD32" s="52">
        <v>0</v>
      </c>
      <c r="GE32" s="52">
        <v>0</v>
      </c>
      <c r="GF32" s="52">
        <v>0</v>
      </c>
      <c r="GG32" s="52">
        <v>0</v>
      </c>
      <c r="GH32" s="52">
        <v>0</v>
      </c>
      <c r="GI32" s="52">
        <v>0</v>
      </c>
      <c r="GJ32" s="52">
        <v>0</v>
      </c>
      <c r="GK32" s="52">
        <v>0</v>
      </c>
      <c r="GL32" s="52">
        <v>0</v>
      </c>
      <c r="GM32" s="52">
        <v>0</v>
      </c>
      <c r="GN32" s="52">
        <v>0</v>
      </c>
      <c r="GO32" s="52">
        <v>0</v>
      </c>
      <c r="GP32" s="52">
        <v>0</v>
      </c>
      <c r="GQ32" s="52">
        <v>0</v>
      </c>
      <c r="GR32" s="52">
        <v>0</v>
      </c>
      <c r="GS32" s="52">
        <v>0</v>
      </c>
      <c r="GT32" s="52">
        <v>0</v>
      </c>
      <c r="GU32" s="52">
        <v>0</v>
      </c>
      <c r="GV32" s="52">
        <v>0</v>
      </c>
      <c r="GW32" s="52">
        <v>0</v>
      </c>
      <c r="GX32" s="52">
        <v>0</v>
      </c>
      <c r="GY32" s="52">
        <v>0</v>
      </c>
      <c r="GZ32" s="52">
        <v>0</v>
      </c>
      <c r="HA32" s="52">
        <v>0</v>
      </c>
      <c r="HB32" s="52">
        <v>0</v>
      </c>
      <c r="HC32" s="52">
        <v>0</v>
      </c>
      <c r="HD32" s="52">
        <v>0</v>
      </c>
      <c r="HE32" s="52">
        <v>0</v>
      </c>
      <c r="HF32" s="52">
        <v>0</v>
      </c>
      <c r="HG32" s="52">
        <v>0</v>
      </c>
      <c r="HH32" s="52">
        <v>0</v>
      </c>
      <c r="HI32" s="52">
        <v>0</v>
      </c>
      <c r="HJ32" s="52">
        <v>0</v>
      </c>
      <c r="HK32" s="52">
        <v>0</v>
      </c>
      <c r="HL32" s="52">
        <v>0</v>
      </c>
      <c r="HM32" s="52">
        <v>0</v>
      </c>
      <c r="HN32" s="52">
        <v>0</v>
      </c>
      <c r="HO32" s="52">
        <v>0</v>
      </c>
      <c r="HP32" s="52">
        <v>0</v>
      </c>
      <c r="HQ32" s="52">
        <v>0</v>
      </c>
      <c r="HR32" s="52">
        <v>0</v>
      </c>
      <c r="HS32" s="52">
        <v>0</v>
      </c>
      <c r="HT32" s="52">
        <v>0</v>
      </c>
      <c r="HU32" s="52">
        <v>0</v>
      </c>
      <c r="HV32" s="52">
        <v>0</v>
      </c>
      <c r="HW32" s="52">
        <v>0</v>
      </c>
      <c r="HX32" s="52">
        <v>0</v>
      </c>
      <c r="HY32" s="52">
        <v>0</v>
      </c>
      <c r="HZ32" s="52">
        <v>0</v>
      </c>
      <c r="IA32" s="52">
        <v>0</v>
      </c>
      <c r="IB32" s="52">
        <v>0</v>
      </c>
      <c r="IC32" s="52">
        <v>0</v>
      </c>
      <c r="ID32" s="52">
        <v>0</v>
      </c>
      <c r="IE32" s="52">
        <v>0</v>
      </c>
      <c r="IF32" s="52">
        <v>0</v>
      </c>
      <c r="IG32" s="52">
        <v>0</v>
      </c>
      <c r="IH32" s="52">
        <v>0</v>
      </c>
      <c r="II32" s="52">
        <v>0</v>
      </c>
      <c r="IJ32" s="52">
        <v>0</v>
      </c>
      <c r="IK32" s="52">
        <v>0</v>
      </c>
      <c r="IL32" s="52">
        <v>0</v>
      </c>
      <c r="IM32" s="52">
        <v>0</v>
      </c>
      <c r="IN32" s="52">
        <v>0</v>
      </c>
      <c r="IO32" s="52">
        <v>0</v>
      </c>
      <c r="IP32" s="52">
        <v>0</v>
      </c>
      <c r="IQ32" s="52">
        <v>0</v>
      </c>
      <c r="IR32" s="52">
        <v>0</v>
      </c>
      <c r="IS32" s="52">
        <v>0</v>
      </c>
      <c r="IT32" s="52">
        <v>0</v>
      </c>
      <c r="IU32" s="52">
        <v>0</v>
      </c>
      <c r="IV32" s="52">
        <v>0</v>
      </c>
      <c r="IW32" s="52">
        <v>0</v>
      </c>
      <c r="IX32" s="52">
        <v>0</v>
      </c>
      <c r="IY32" s="52">
        <v>0</v>
      </c>
      <c r="IZ32" s="52">
        <v>0</v>
      </c>
      <c r="JA32" s="52">
        <v>0</v>
      </c>
      <c r="JB32" s="52">
        <v>0</v>
      </c>
      <c r="JC32" s="52">
        <v>0</v>
      </c>
      <c r="JD32" s="52">
        <v>0</v>
      </c>
      <c r="JE32" s="52">
        <v>0</v>
      </c>
      <c r="JF32" s="52">
        <v>0</v>
      </c>
      <c r="JG32" s="52">
        <v>0</v>
      </c>
      <c r="JH32" s="52">
        <v>0</v>
      </c>
      <c r="JI32" s="52">
        <v>0</v>
      </c>
      <c r="JJ32" s="52">
        <v>0</v>
      </c>
      <c r="JK32" s="52">
        <v>0</v>
      </c>
      <c r="JL32" s="52">
        <v>0</v>
      </c>
      <c r="JM32" s="52">
        <v>0</v>
      </c>
      <c r="JN32" s="52">
        <v>0</v>
      </c>
      <c r="JO32" s="52">
        <v>0</v>
      </c>
      <c r="JP32" s="52">
        <v>0</v>
      </c>
      <c r="JQ32" s="52">
        <v>0</v>
      </c>
      <c r="JR32" s="52">
        <v>0</v>
      </c>
      <c r="JS32" s="52">
        <v>0</v>
      </c>
      <c r="JT32" s="52">
        <v>0</v>
      </c>
      <c r="JU32" s="52">
        <v>0</v>
      </c>
      <c r="JV32" s="52">
        <v>0</v>
      </c>
      <c r="JW32" s="52">
        <v>0</v>
      </c>
      <c r="JX32" s="52">
        <v>0</v>
      </c>
      <c r="JY32" s="52">
        <v>0</v>
      </c>
      <c r="JZ32" s="52">
        <v>0</v>
      </c>
      <c r="KA32" s="52">
        <v>0</v>
      </c>
      <c r="KB32" s="52">
        <v>0</v>
      </c>
      <c r="KC32" s="52">
        <v>0</v>
      </c>
      <c r="KD32" s="52">
        <v>0</v>
      </c>
      <c r="KE32" s="52">
        <v>0</v>
      </c>
      <c r="KF32" s="52">
        <v>0</v>
      </c>
      <c r="KG32" s="52">
        <v>0</v>
      </c>
      <c r="KH32" s="52">
        <v>0</v>
      </c>
      <c r="KI32" s="52">
        <v>0</v>
      </c>
      <c r="KJ32" s="52">
        <v>0</v>
      </c>
      <c r="KK32" s="52">
        <v>0</v>
      </c>
      <c r="KL32" s="52">
        <v>0</v>
      </c>
      <c r="KM32" s="52">
        <v>0</v>
      </c>
      <c r="KN32" s="52">
        <v>0</v>
      </c>
      <c r="KO32" s="52">
        <v>0</v>
      </c>
      <c r="KP32" s="52">
        <v>0</v>
      </c>
      <c r="KQ32" s="52">
        <v>0</v>
      </c>
      <c r="KR32" s="52">
        <v>0</v>
      </c>
      <c r="KS32" s="52">
        <v>0</v>
      </c>
      <c r="KT32" s="52">
        <v>0</v>
      </c>
      <c r="KU32" s="52">
        <v>0</v>
      </c>
      <c r="KV32" s="52">
        <v>0</v>
      </c>
      <c r="KW32" s="52">
        <v>0</v>
      </c>
      <c r="KX32" s="52">
        <v>0</v>
      </c>
      <c r="KY32" s="52">
        <v>0</v>
      </c>
      <c r="KZ32" s="52">
        <v>0</v>
      </c>
      <c r="LA32" s="52">
        <v>0</v>
      </c>
      <c r="LB32" s="52">
        <v>0</v>
      </c>
      <c r="LC32" s="52">
        <v>0</v>
      </c>
      <c r="LD32" s="52">
        <v>0</v>
      </c>
      <c r="LE32" s="52">
        <v>0</v>
      </c>
      <c r="LF32" s="52">
        <v>0</v>
      </c>
      <c r="LG32" s="52">
        <v>0</v>
      </c>
      <c r="LH32" s="52">
        <v>0</v>
      </c>
      <c r="LI32" s="52">
        <v>0</v>
      </c>
      <c r="LJ32" s="52">
        <v>0</v>
      </c>
      <c r="LK32" s="52">
        <v>0</v>
      </c>
      <c r="LL32" s="52">
        <v>0</v>
      </c>
      <c r="LM32" s="52">
        <v>0</v>
      </c>
      <c r="LN32" s="52">
        <v>0</v>
      </c>
      <c r="LO32" s="52">
        <v>0</v>
      </c>
      <c r="LP32" s="52">
        <v>0</v>
      </c>
      <c r="LQ32" s="52">
        <v>0</v>
      </c>
      <c r="LR32" s="52">
        <v>0</v>
      </c>
      <c r="LS32" s="52">
        <v>0</v>
      </c>
      <c r="LT32" s="52">
        <v>0</v>
      </c>
      <c r="LU32" s="52">
        <v>0</v>
      </c>
      <c r="LV32" s="52">
        <v>0</v>
      </c>
      <c r="LW32" s="52">
        <v>0</v>
      </c>
      <c r="LX32" s="52">
        <v>0</v>
      </c>
      <c r="LY32" s="52">
        <v>0</v>
      </c>
      <c r="LZ32" s="52">
        <v>0</v>
      </c>
      <c r="MA32" s="52">
        <v>0</v>
      </c>
      <c r="MB32" s="52">
        <v>0</v>
      </c>
      <c r="MC32" s="52">
        <v>0</v>
      </c>
      <c r="MD32" s="52">
        <v>0</v>
      </c>
      <c r="ME32" s="52">
        <v>0</v>
      </c>
      <c r="MF32" s="52">
        <v>0</v>
      </c>
      <c r="MG32" s="52">
        <v>0</v>
      </c>
      <c r="MH32" s="52">
        <v>0</v>
      </c>
      <c r="MI32" s="52">
        <v>0</v>
      </c>
      <c r="MJ32" s="52">
        <v>0</v>
      </c>
      <c r="MK32" s="52">
        <v>0</v>
      </c>
      <c r="ML32" s="52">
        <v>0</v>
      </c>
      <c r="MM32" s="52">
        <v>0</v>
      </c>
      <c r="MN32" s="52">
        <v>0</v>
      </c>
      <c r="MO32" s="52">
        <v>0</v>
      </c>
      <c r="MP32" s="52">
        <v>0</v>
      </c>
      <c r="MQ32" s="52">
        <v>0</v>
      </c>
      <c r="MR32" s="52">
        <v>0</v>
      </c>
      <c r="MS32" s="52">
        <v>0</v>
      </c>
      <c r="MT32" s="52">
        <v>0</v>
      </c>
      <c r="MU32" s="52">
        <v>0</v>
      </c>
      <c r="MV32" s="52">
        <v>0</v>
      </c>
      <c r="MW32" s="52">
        <v>0</v>
      </c>
      <c r="MX32" s="52">
        <v>0</v>
      </c>
      <c r="MY32" s="52">
        <v>0</v>
      </c>
      <c r="MZ32" s="52">
        <v>0</v>
      </c>
      <c r="NA32" s="52">
        <v>0</v>
      </c>
      <c r="NB32" s="52">
        <v>0</v>
      </c>
      <c r="NC32" s="52">
        <v>0</v>
      </c>
      <c r="ND32" s="52">
        <v>0</v>
      </c>
      <c r="NE32" s="52">
        <v>0</v>
      </c>
      <c r="NF32" s="52">
        <v>0</v>
      </c>
      <c r="NG32" s="52">
        <v>0</v>
      </c>
      <c r="NH32" s="52">
        <v>0</v>
      </c>
      <c r="NI32" s="52">
        <v>0</v>
      </c>
      <c r="NJ32" s="52">
        <v>0</v>
      </c>
      <c r="NK32" s="52">
        <v>0</v>
      </c>
      <c r="NL32" s="52">
        <v>0</v>
      </c>
      <c r="NM32" s="52">
        <v>0</v>
      </c>
      <c r="NN32" s="52">
        <v>0</v>
      </c>
      <c r="NO32" s="52">
        <v>0</v>
      </c>
      <c r="NP32" s="52">
        <v>0</v>
      </c>
      <c r="NQ32" s="52">
        <v>0</v>
      </c>
      <c r="NR32" s="68">
        <f t="shared" si="3"/>
        <v>9290.4100000000017</v>
      </c>
      <c r="NS32" s="68">
        <f t="shared" si="4"/>
        <v>9290.4100000000017</v>
      </c>
      <c r="NT32" s="68">
        <f t="shared" si="5"/>
        <v>9290.4100000000017</v>
      </c>
    </row>
    <row r="33" spans="1:384" s="40" customFormat="1" ht="15" customHeight="1" outlineLevel="1" x14ac:dyDescent="0.2">
      <c r="A33" s="61"/>
      <c r="B33" s="49" t="s">
        <v>671</v>
      </c>
      <c r="C33" s="49" t="s">
        <v>112</v>
      </c>
      <c r="D33" s="49" t="s">
        <v>113</v>
      </c>
      <c r="E33" s="50" t="s">
        <v>114</v>
      </c>
      <c r="F33" s="64">
        <v>44497</v>
      </c>
      <c r="G33" s="49" t="s">
        <v>37</v>
      </c>
      <c r="H33" s="72">
        <v>0</v>
      </c>
      <c r="I33" s="65">
        <v>68000</v>
      </c>
      <c r="J33" s="114" t="str">
        <f>_xlfn.XLOOKUP(E33,'[12]Resumo Unidades'!$B:$B,'[12]Resumo Unidades'!$W:$W)</f>
        <v>Fluxo com Divergência maior do que 10%</v>
      </c>
      <c r="K33" s="51" t="str">
        <f>IF(L33&gt;Resumo!$E$23,"Sim","Não")</f>
        <v>Não</v>
      </c>
      <c r="L33" s="66">
        <v>0</v>
      </c>
      <c r="M33" s="67"/>
      <c r="N33" s="52">
        <v>0</v>
      </c>
      <c r="O33" s="52">
        <v>0</v>
      </c>
      <c r="P33" s="52">
        <v>0</v>
      </c>
      <c r="Q33" s="52">
        <v>0</v>
      </c>
      <c r="R33" s="52">
        <v>0</v>
      </c>
      <c r="S33" s="52">
        <v>0</v>
      </c>
      <c r="T33" s="52">
        <v>0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</v>
      </c>
      <c r="AB33" s="52">
        <v>0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0</v>
      </c>
      <c r="AI33" s="52">
        <v>0</v>
      </c>
      <c r="AJ33" s="52">
        <v>0</v>
      </c>
      <c r="AK33" s="52">
        <v>0</v>
      </c>
      <c r="AL33" s="52">
        <v>0</v>
      </c>
      <c r="AM33" s="52">
        <v>0</v>
      </c>
      <c r="AN33" s="52">
        <v>0</v>
      </c>
      <c r="AO33" s="52">
        <v>0</v>
      </c>
      <c r="AP33" s="52">
        <v>0</v>
      </c>
      <c r="AQ33" s="52">
        <v>0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0</v>
      </c>
      <c r="CC33" s="52">
        <v>0</v>
      </c>
      <c r="CD33" s="52">
        <v>361.86</v>
      </c>
      <c r="CE33" s="52">
        <v>361.86</v>
      </c>
      <c r="CF33" s="52">
        <v>361.86</v>
      </c>
      <c r="CG33" s="52">
        <v>361.86</v>
      </c>
      <c r="CH33" s="52">
        <v>361.86</v>
      </c>
      <c r="CI33" s="52">
        <v>361.86</v>
      </c>
      <c r="CJ33" s="52">
        <v>361.86</v>
      </c>
      <c r="CK33" s="52">
        <v>361.86</v>
      </c>
      <c r="CL33" s="52">
        <v>361.86</v>
      </c>
      <c r="CM33" s="52">
        <v>361.86</v>
      </c>
      <c r="CN33" s="52">
        <v>361.86</v>
      </c>
      <c r="CO33" s="52">
        <v>361.86</v>
      </c>
      <c r="CP33" s="52">
        <v>361.86</v>
      </c>
      <c r="CQ33" s="52">
        <v>361.86</v>
      </c>
      <c r="CR33" s="52">
        <v>361.86</v>
      </c>
      <c r="CS33" s="52">
        <v>361.86</v>
      </c>
      <c r="CT33" s="52">
        <v>361.86</v>
      </c>
      <c r="CU33" s="52">
        <v>361.86</v>
      </c>
      <c r="CV33" s="52">
        <v>361.86</v>
      </c>
      <c r="CW33" s="52">
        <v>361.86</v>
      </c>
      <c r="CX33" s="52">
        <v>361.86</v>
      </c>
      <c r="CY33" s="52">
        <v>361.86</v>
      </c>
      <c r="CZ33" s="52">
        <v>361.86</v>
      </c>
      <c r="DA33" s="52">
        <v>361.86</v>
      </c>
      <c r="DB33" s="52">
        <v>361.86</v>
      </c>
      <c r="DC33" s="52">
        <v>361.86</v>
      </c>
      <c r="DD33" s="52">
        <v>361.86</v>
      </c>
      <c r="DE33" s="52">
        <v>361.86</v>
      </c>
      <c r="DF33" s="52">
        <v>361.86</v>
      </c>
      <c r="DG33" s="52">
        <v>361.86</v>
      </c>
      <c r="DH33" s="52">
        <v>361.86</v>
      </c>
      <c r="DI33" s="52">
        <v>361.86</v>
      </c>
      <c r="DJ33" s="52">
        <v>361.86</v>
      </c>
      <c r="DK33" s="52">
        <v>361.86</v>
      </c>
      <c r="DL33" s="52">
        <v>361.86</v>
      </c>
      <c r="DM33" s="52">
        <v>361.86</v>
      </c>
      <c r="DN33" s="52">
        <v>361.86</v>
      </c>
      <c r="DO33" s="52">
        <v>361.86</v>
      </c>
      <c r="DP33" s="52">
        <v>361.86</v>
      </c>
      <c r="DQ33" s="52">
        <v>361.86</v>
      </c>
      <c r="DR33" s="52">
        <v>361.86</v>
      </c>
      <c r="DS33" s="52">
        <v>361.86</v>
      </c>
      <c r="DT33" s="52">
        <v>361.86</v>
      </c>
      <c r="DU33" s="52">
        <v>361.86</v>
      </c>
      <c r="DV33" s="52">
        <v>361.86</v>
      </c>
      <c r="DW33" s="52">
        <v>361.86</v>
      </c>
      <c r="DX33" s="52">
        <v>361.86</v>
      </c>
      <c r="DY33" s="52">
        <v>361.86</v>
      </c>
      <c r="DZ33" s="52">
        <v>361.86</v>
      </c>
      <c r="EA33" s="52">
        <v>361.86</v>
      </c>
      <c r="EB33" s="52">
        <v>361.86</v>
      </c>
      <c r="EC33" s="52">
        <v>361.86</v>
      </c>
      <c r="ED33" s="52">
        <v>361.86</v>
      </c>
      <c r="EE33" s="52">
        <v>361.86</v>
      </c>
      <c r="EF33" s="52">
        <v>361.86</v>
      </c>
      <c r="EG33" s="52">
        <v>361.86</v>
      </c>
      <c r="EH33" s="52">
        <v>361.86</v>
      </c>
      <c r="EI33" s="52">
        <v>361.86</v>
      </c>
      <c r="EJ33" s="52">
        <v>361.86</v>
      </c>
      <c r="EK33" s="52">
        <v>361.86</v>
      </c>
      <c r="EL33" s="52">
        <v>361.86</v>
      </c>
      <c r="EM33" s="52">
        <v>361.86</v>
      </c>
      <c r="EN33" s="52">
        <v>361.86</v>
      </c>
      <c r="EO33" s="52">
        <v>361.86</v>
      </c>
      <c r="EP33" s="52">
        <v>361.86</v>
      </c>
      <c r="EQ33" s="52">
        <v>361.86</v>
      </c>
      <c r="ER33" s="52">
        <v>361.86</v>
      </c>
      <c r="ES33" s="52">
        <v>361.86</v>
      </c>
      <c r="ET33" s="52">
        <v>361.86</v>
      </c>
      <c r="EU33" s="52">
        <v>361.86</v>
      </c>
      <c r="EV33" s="52">
        <v>361.86</v>
      </c>
      <c r="EW33" s="52">
        <v>361.86</v>
      </c>
      <c r="EX33" s="52">
        <v>361.86</v>
      </c>
      <c r="EY33" s="52">
        <v>361.86</v>
      </c>
      <c r="EZ33" s="52">
        <v>361.86</v>
      </c>
      <c r="FA33" s="52">
        <v>361.86</v>
      </c>
      <c r="FB33" s="52">
        <v>361.86</v>
      </c>
      <c r="FC33" s="52">
        <v>361.86</v>
      </c>
      <c r="FD33" s="52">
        <v>361.86</v>
      </c>
      <c r="FE33" s="52">
        <v>361.86</v>
      </c>
      <c r="FF33" s="52">
        <v>361.86</v>
      </c>
      <c r="FG33" s="52">
        <v>361.86</v>
      </c>
      <c r="FH33" s="52">
        <v>361.86</v>
      </c>
      <c r="FI33" s="52">
        <v>361.86</v>
      </c>
      <c r="FJ33" s="52">
        <v>361.86</v>
      </c>
      <c r="FK33" s="52">
        <v>361.86</v>
      </c>
      <c r="FL33" s="52">
        <v>361.86</v>
      </c>
      <c r="FM33" s="52">
        <v>361.86</v>
      </c>
      <c r="FN33" s="52">
        <v>361.86</v>
      </c>
      <c r="FO33" s="52">
        <v>361.86</v>
      </c>
      <c r="FP33" s="52">
        <v>361.86</v>
      </c>
      <c r="FQ33" s="52">
        <v>361.86</v>
      </c>
      <c r="FR33" s="52">
        <v>361.86</v>
      </c>
      <c r="FS33" s="52">
        <v>361.86</v>
      </c>
      <c r="FT33" s="52">
        <v>361.86</v>
      </c>
      <c r="FU33" s="52">
        <v>361.86</v>
      </c>
      <c r="FV33" s="52">
        <v>361.86</v>
      </c>
      <c r="FW33" s="52">
        <v>361.86</v>
      </c>
      <c r="FX33" s="52">
        <v>361.86</v>
      </c>
      <c r="FY33" s="52">
        <v>361.86</v>
      </c>
      <c r="FZ33" s="52">
        <v>361.86</v>
      </c>
      <c r="GA33" s="52">
        <v>361.86</v>
      </c>
      <c r="GB33" s="52">
        <v>361.86</v>
      </c>
      <c r="GC33" s="52">
        <v>361.86</v>
      </c>
      <c r="GD33" s="52">
        <v>361.86</v>
      </c>
      <c r="GE33" s="52">
        <v>361.86</v>
      </c>
      <c r="GF33" s="52">
        <v>361.86</v>
      </c>
      <c r="GG33" s="52">
        <v>361.86</v>
      </c>
      <c r="GH33" s="52">
        <v>361.86</v>
      </c>
      <c r="GI33" s="52">
        <v>361.86</v>
      </c>
      <c r="GJ33" s="52">
        <v>361.86</v>
      </c>
      <c r="GK33" s="52">
        <v>361.86</v>
      </c>
      <c r="GL33" s="52">
        <v>361.86</v>
      </c>
      <c r="GM33" s="52">
        <v>361.86</v>
      </c>
      <c r="GN33" s="52">
        <v>361.86</v>
      </c>
      <c r="GO33" s="52">
        <v>361.86</v>
      </c>
      <c r="GP33" s="52">
        <v>361.86</v>
      </c>
      <c r="GQ33" s="52">
        <v>361.86</v>
      </c>
      <c r="GR33" s="52">
        <v>361.86</v>
      </c>
      <c r="GS33" s="52">
        <v>361.86</v>
      </c>
      <c r="GT33" s="52">
        <v>361.86</v>
      </c>
      <c r="GU33" s="52">
        <v>361.86</v>
      </c>
      <c r="GV33" s="52">
        <v>361.86</v>
      </c>
      <c r="GW33" s="52">
        <v>361.86</v>
      </c>
      <c r="GX33" s="52">
        <v>361.86</v>
      </c>
      <c r="GY33" s="52">
        <v>361.86</v>
      </c>
      <c r="GZ33" s="52">
        <v>361.86</v>
      </c>
      <c r="HA33" s="52">
        <v>361.86</v>
      </c>
      <c r="HB33" s="52">
        <v>361.86</v>
      </c>
      <c r="HC33" s="52">
        <v>361.86</v>
      </c>
      <c r="HD33" s="52">
        <v>361.86</v>
      </c>
      <c r="HE33" s="52">
        <v>361.86</v>
      </c>
      <c r="HF33" s="52">
        <v>361.86</v>
      </c>
      <c r="HG33" s="52">
        <v>361.86</v>
      </c>
      <c r="HH33" s="52">
        <v>361.86</v>
      </c>
      <c r="HI33" s="52">
        <v>361.86</v>
      </c>
      <c r="HJ33" s="52">
        <v>361.86</v>
      </c>
      <c r="HK33" s="52">
        <v>361.86</v>
      </c>
      <c r="HL33" s="52">
        <v>361.86</v>
      </c>
      <c r="HM33" s="52">
        <v>361.86</v>
      </c>
      <c r="HN33" s="52">
        <v>361.86</v>
      </c>
      <c r="HO33" s="52">
        <v>361.86</v>
      </c>
      <c r="HP33" s="52">
        <v>361.86</v>
      </c>
      <c r="HQ33" s="52">
        <v>361.86</v>
      </c>
      <c r="HR33" s="52">
        <v>361.86</v>
      </c>
      <c r="HS33" s="52">
        <v>361.86</v>
      </c>
      <c r="HT33" s="52">
        <v>361.86</v>
      </c>
      <c r="HU33" s="52">
        <v>361.86</v>
      </c>
      <c r="HV33" s="52">
        <v>361.86</v>
      </c>
      <c r="HW33" s="52">
        <v>361.86</v>
      </c>
      <c r="HX33" s="52">
        <v>361.86</v>
      </c>
      <c r="HY33" s="52">
        <v>361.86</v>
      </c>
      <c r="HZ33" s="52">
        <v>361.86</v>
      </c>
      <c r="IA33" s="52">
        <v>361.86</v>
      </c>
      <c r="IB33" s="52">
        <v>361.86</v>
      </c>
      <c r="IC33" s="52">
        <v>361.86</v>
      </c>
      <c r="ID33" s="52">
        <v>361.86</v>
      </c>
      <c r="IE33" s="52">
        <v>361.86</v>
      </c>
      <c r="IF33" s="52">
        <v>361.86</v>
      </c>
      <c r="IG33" s="52">
        <v>361.86</v>
      </c>
      <c r="IH33" s="52">
        <v>361.86</v>
      </c>
      <c r="II33" s="52">
        <v>361.86</v>
      </c>
      <c r="IJ33" s="52">
        <v>361.86</v>
      </c>
      <c r="IK33" s="52">
        <v>361.86</v>
      </c>
      <c r="IL33" s="52">
        <v>361.86</v>
      </c>
      <c r="IM33" s="52">
        <v>361.86</v>
      </c>
      <c r="IN33" s="52">
        <v>361.86</v>
      </c>
      <c r="IO33" s="52">
        <v>361.86</v>
      </c>
      <c r="IP33" s="52">
        <v>361.86</v>
      </c>
      <c r="IQ33" s="52">
        <v>361.86</v>
      </c>
      <c r="IR33" s="52">
        <v>361.86</v>
      </c>
      <c r="IS33" s="52">
        <v>361.86</v>
      </c>
      <c r="IT33" s="52">
        <v>361.86</v>
      </c>
      <c r="IU33" s="52">
        <v>361.86</v>
      </c>
      <c r="IV33" s="52">
        <v>361.86</v>
      </c>
      <c r="IW33" s="52">
        <v>361.86</v>
      </c>
      <c r="IX33" s="52">
        <v>361.86</v>
      </c>
      <c r="IY33" s="52">
        <v>361.86</v>
      </c>
      <c r="IZ33" s="52">
        <v>361.86</v>
      </c>
      <c r="JA33" s="52">
        <v>361.86</v>
      </c>
      <c r="JB33" s="52">
        <v>361.86</v>
      </c>
      <c r="JC33" s="52">
        <v>361.86</v>
      </c>
      <c r="JD33" s="52">
        <v>361.86</v>
      </c>
      <c r="JE33" s="52">
        <v>361.86</v>
      </c>
      <c r="JF33" s="52">
        <v>361.86</v>
      </c>
      <c r="JG33" s="52">
        <v>361.86</v>
      </c>
      <c r="JH33" s="52">
        <v>361.86</v>
      </c>
      <c r="JI33" s="52">
        <v>361.86</v>
      </c>
      <c r="JJ33" s="52">
        <v>361.86</v>
      </c>
      <c r="JK33" s="52">
        <v>361.86</v>
      </c>
      <c r="JL33" s="52">
        <v>361.86</v>
      </c>
      <c r="JM33" s="52">
        <v>361.86</v>
      </c>
      <c r="JN33" s="52">
        <v>361.86</v>
      </c>
      <c r="JO33" s="52">
        <v>361.86</v>
      </c>
      <c r="JP33" s="52">
        <v>361.86</v>
      </c>
      <c r="JQ33" s="52">
        <v>361.86</v>
      </c>
      <c r="JR33" s="52">
        <v>361.86</v>
      </c>
      <c r="JS33" s="52">
        <v>361.86</v>
      </c>
      <c r="JT33" s="52">
        <v>361.86</v>
      </c>
      <c r="JU33" s="52">
        <v>361.86</v>
      </c>
      <c r="JV33" s="52">
        <v>361.86</v>
      </c>
      <c r="JW33" s="52">
        <v>0</v>
      </c>
      <c r="JX33" s="52">
        <v>0</v>
      </c>
      <c r="JY33" s="52">
        <v>0</v>
      </c>
      <c r="JZ33" s="52">
        <v>0</v>
      </c>
      <c r="KA33" s="52">
        <v>0</v>
      </c>
      <c r="KB33" s="52">
        <v>0</v>
      </c>
      <c r="KC33" s="52">
        <v>0</v>
      </c>
      <c r="KD33" s="52">
        <v>0</v>
      </c>
      <c r="KE33" s="52">
        <v>0</v>
      </c>
      <c r="KF33" s="52">
        <v>0</v>
      </c>
      <c r="KG33" s="52">
        <v>0</v>
      </c>
      <c r="KH33" s="52">
        <v>0</v>
      </c>
      <c r="KI33" s="52">
        <v>0</v>
      </c>
      <c r="KJ33" s="52">
        <v>0</v>
      </c>
      <c r="KK33" s="52">
        <v>0</v>
      </c>
      <c r="KL33" s="52">
        <v>0</v>
      </c>
      <c r="KM33" s="52">
        <v>0</v>
      </c>
      <c r="KN33" s="52">
        <v>0</v>
      </c>
      <c r="KO33" s="52">
        <v>0</v>
      </c>
      <c r="KP33" s="52">
        <v>0</v>
      </c>
      <c r="KQ33" s="52">
        <v>0</v>
      </c>
      <c r="KR33" s="52">
        <v>0</v>
      </c>
      <c r="KS33" s="52">
        <v>0</v>
      </c>
      <c r="KT33" s="52">
        <v>0</v>
      </c>
      <c r="KU33" s="52">
        <v>0</v>
      </c>
      <c r="KV33" s="52">
        <v>0</v>
      </c>
      <c r="KW33" s="52">
        <v>0</v>
      </c>
      <c r="KX33" s="52">
        <v>0</v>
      </c>
      <c r="KY33" s="52">
        <v>0</v>
      </c>
      <c r="KZ33" s="52">
        <v>0</v>
      </c>
      <c r="LA33" s="52">
        <v>0</v>
      </c>
      <c r="LB33" s="52">
        <v>0</v>
      </c>
      <c r="LC33" s="52">
        <v>0</v>
      </c>
      <c r="LD33" s="52">
        <v>0</v>
      </c>
      <c r="LE33" s="52">
        <v>0</v>
      </c>
      <c r="LF33" s="52">
        <v>0</v>
      </c>
      <c r="LG33" s="52">
        <v>0</v>
      </c>
      <c r="LH33" s="52">
        <v>0</v>
      </c>
      <c r="LI33" s="52">
        <v>0</v>
      </c>
      <c r="LJ33" s="52">
        <v>0</v>
      </c>
      <c r="LK33" s="52">
        <v>0</v>
      </c>
      <c r="LL33" s="52">
        <v>0</v>
      </c>
      <c r="LM33" s="52">
        <v>0</v>
      </c>
      <c r="LN33" s="52">
        <v>0</v>
      </c>
      <c r="LO33" s="52">
        <v>0</v>
      </c>
      <c r="LP33" s="52">
        <v>0</v>
      </c>
      <c r="LQ33" s="52">
        <v>0</v>
      </c>
      <c r="LR33" s="52">
        <v>0</v>
      </c>
      <c r="LS33" s="52">
        <v>0</v>
      </c>
      <c r="LT33" s="52">
        <v>0</v>
      </c>
      <c r="LU33" s="52">
        <v>0</v>
      </c>
      <c r="LV33" s="52">
        <v>0</v>
      </c>
      <c r="LW33" s="52">
        <v>0</v>
      </c>
      <c r="LX33" s="52">
        <v>0</v>
      </c>
      <c r="LY33" s="52">
        <v>0</v>
      </c>
      <c r="LZ33" s="52">
        <v>0</v>
      </c>
      <c r="MA33" s="52">
        <v>0</v>
      </c>
      <c r="MB33" s="52">
        <v>0</v>
      </c>
      <c r="MC33" s="52">
        <v>0</v>
      </c>
      <c r="MD33" s="52">
        <v>0</v>
      </c>
      <c r="ME33" s="52">
        <v>0</v>
      </c>
      <c r="MF33" s="52">
        <v>0</v>
      </c>
      <c r="MG33" s="52">
        <v>0</v>
      </c>
      <c r="MH33" s="52">
        <v>0</v>
      </c>
      <c r="MI33" s="52">
        <v>0</v>
      </c>
      <c r="MJ33" s="52">
        <v>0</v>
      </c>
      <c r="MK33" s="52">
        <v>0</v>
      </c>
      <c r="ML33" s="52">
        <v>0</v>
      </c>
      <c r="MM33" s="52">
        <v>0</v>
      </c>
      <c r="MN33" s="52">
        <v>0</v>
      </c>
      <c r="MO33" s="52">
        <v>0</v>
      </c>
      <c r="MP33" s="52">
        <v>0</v>
      </c>
      <c r="MQ33" s="52">
        <v>0</v>
      </c>
      <c r="MR33" s="52">
        <v>0</v>
      </c>
      <c r="MS33" s="52">
        <v>0</v>
      </c>
      <c r="MT33" s="52">
        <v>0</v>
      </c>
      <c r="MU33" s="52">
        <v>0</v>
      </c>
      <c r="MV33" s="52">
        <v>0</v>
      </c>
      <c r="MW33" s="52">
        <v>0</v>
      </c>
      <c r="MX33" s="52">
        <v>0</v>
      </c>
      <c r="MY33" s="52">
        <v>0</v>
      </c>
      <c r="MZ33" s="52">
        <v>0</v>
      </c>
      <c r="NA33" s="52">
        <v>0</v>
      </c>
      <c r="NB33" s="52">
        <v>0</v>
      </c>
      <c r="NC33" s="52">
        <v>0</v>
      </c>
      <c r="ND33" s="52">
        <v>0</v>
      </c>
      <c r="NE33" s="52">
        <v>0</v>
      </c>
      <c r="NF33" s="52">
        <v>0</v>
      </c>
      <c r="NG33" s="52">
        <v>0</v>
      </c>
      <c r="NH33" s="52">
        <v>0</v>
      </c>
      <c r="NI33" s="52">
        <v>0</v>
      </c>
      <c r="NJ33" s="52">
        <v>0</v>
      </c>
      <c r="NK33" s="52">
        <v>0</v>
      </c>
      <c r="NL33" s="52">
        <v>0</v>
      </c>
      <c r="NM33" s="52">
        <v>0</v>
      </c>
      <c r="NN33" s="52">
        <v>0</v>
      </c>
      <c r="NO33" s="52">
        <v>0</v>
      </c>
      <c r="NP33" s="52">
        <v>0</v>
      </c>
      <c r="NQ33" s="52">
        <v>0</v>
      </c>
      <c r="NR33" s="68">
        <f t="shared" si="3"/>
        <v>72733.860000000088</v>
      </c>
      <c r="NS33" s="68">
        <f t="shared" si="4"/>
        <v>72733.860000000088</v>
      </c>
      <c r="NT33" s="68">
        <f t="shared" si="5"/>
        <v>39442.740000000042</v>
      </c>
    </row>
    <row r="34" spans="1:384" s="40" customFormat="1" ht="15" customHeight="1" outlineLevel="1" x14ac:dyDescent="0.2">
      <c r="A34" s="61"/>
      <c r="B34" s="49" t="s">
        <v>671</v>
      </c>
      <c r="C34" s="49" t="s">
        <v>115</v>
      </c>
      <c r="D34" s="49" t="s">
        <v>116</v>
      </c>
      <c r="E34" s="50" t="s">
        <v>117</v>
      </c>
      <c r="F34" s="64">
        <v>41986</v>
      </c>
      <c r="G34" s="49" t="s">
        <v>68</v>
      </c>
      <c r="H34" s="72">
        <v>0.12682499999999999</v>
      </c>
      <c r="I34" s="65">
        <v>61353.61</v>
      </c>
      <c r="J34" s="114" t="str">
        <f>_xlfn.XLOOKUP(E34,'[12]Resumo Unidades'!$B:$B,'[12]Resumo Unidades'!$W:$W)</f>
        <v>Fluxo com Divergência maior do que 10%</v>
      </c>
      <c r="K34" s="51" t="str">
        <f>IF(L34&gt;Resumo!$E$23,"Sim","Não")</f>
        <v>Não</v>
      </c>
      <c r="L34" s="66">
        <v>48</v>
      </c>
      <c r="M34" s="67"/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2542.3599999999997</v>
      </c>
      <c r="CC34" s="52">
        <v>974.72</v>
      </c>
      <c r="CD34" s="52">
        <v>915.83</v>
      </c>
      <c r="CE34" s="52">
        <v>915.83</v>
      </c>
      <c r="CF34" s="52">
        <v>2380.17</v>
      </c>
      <c r="CG34" s="52">
        <v>915.83</v>
      </c>
      <c r="CH34" s="52">
        <v>915.83</v>
      </c>
      <c r="CI34" s="52">
        <v>915.83</v>
      </c>
      <c r="CJ34" s="52">
        <v>915.83</v>
      </c>
      <c r="CK34" s="52">
        <v>915.83</v>
      </c>
      <c r="CL34" s="52">
        <v>2380.17</v>
      </c>
      <c r="CM34" s="52">
        <v>915.83</v>
      </c>
      <c r="CN34" s="52">
        <v>915.83</v>
      </c>
      <c r="CO34" s="52">
        <v>915.83</v>
      </c>
      <c r="CP34" s="52">
        <v>915.83</v>
      </c>
      <c r="CQ34" s="52">
        <v>915.83</v>
      </c>
      <c r="CR34" s="52">
        <v>1464.34</v>
      </c>
      <c r="CS34" s="52">
        <v>0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2">
        <v>0</v>
      </c>
      <c r="DO34" s="52">
        <v>0</v>
      </c>
      <c r="DP34" s="52">
        <v>0</v>
      </c>
      <c r="DQ34" s="52">
        <v>0</v>
      </c>
      <c r="DR34" s="52">
        <v>0</v>
      </c>
      <c r="DS34" s="52">
        <v>0</v>
      </c>
      <c r="DT34" s="52">
        <v>0</v>
      </c>
      <c r="DU34" s="52">
        <v>0</v>
      </c>
      <c r="DV34" s="52">
        <v>0</v>
      </c>
      <c r="DW34" s="52">
        <v>0</v>
      </c>
      <c r="DX34" s="52">
        <v>0</v>
      </c>
      <c r="DY34" s="52">
        <v>0</v>
      </c>
      <c r="DZ34" s="52">
        <v>0</v>
      </c>
      <c r="EA34" s="52">
        <v>0</v>
      </c>
      <c r="EB34" s="52">
        <v>0</v>
      </c>
      <c r="EC34" s="52">
        <v>0</v>
      </c>
      <c r="ED34" s="52">
        <v>0</v>
      </c>
      <c r="EE34" s="52">
        <v>0</v>
      </c>
      <c r="EF34" s="52">
        <v>0</v>
      </c>
      <c r="EG34" s="52">
        <v>0</v>
      </c>
      <c r="EH34" s="52">
        <v>0</v>
      </c>
      <c r="EI34" s="52">
        <v>0</v>
      </c>
      <c r="EJ34" s="52">
        <v>0</v>
      </c>
      <c r="EK34" s="52">
        <v>0</v>
      </c>
      <c r="EL34" s="52">
        <v>0</v>
      </c>
      <c r="EM34" s="52">
        <v>0</v>
      </c>
      <c r="EN34" s="52">
        <v>0</v>
      </c>
      <c r="EO34" s="52">
        <v>0</v>
      </c>
      <c r="EP34" s="52">
        <v>0</v>
      </c>
      <c r="EQ34" s="52">
        <v>0</v>
      </c>
      <c r="ER34" s="52">
        <v>0</v>
      </c>
      <c r="ES34" s="52">
        <v>0</v>
      </c>
      <c r="ET34" s="52">
        <v>0</v>
      </c>
      <c r="EU34" s="52">
        <v>0</v>
      </c>
      <c r="EV34" s="52">
        <v>0</v>
      </c>
      <c r="EW34" s="52">
        <v>0</v>
      </c>
      <c r="EX34" s="52">
        <v>0</v>
      </c>
      <c r="EY34" s="52">
        <v>0</v>
      </c>
      <c r="EZ34" s="52">
        <v>0</v>
      </c>
      <c r="FA34" s="52">
        <v>0</v>
      </c>
      <c r="FB34" s="52">
        <v>0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0</v>
      </c>
      <c r="FI34" s="52">
        <v>0</v>
      </c>
      <c r="FJ34" s="52">
        <v>0</v>
      </c>
      <c r="FK34" s="52">
        <v>0</v>
      </c>
      <c r="FL34" s="52">
        <v>0</v>
      </c>
      <c r="FM34" s="52">
        <v>0</v>
      </c>
      <c r="FN34" s="52">
        <v>0</v>
      </c>
      <c r="FO34" s="52">
        <v>0</v>
      </c>
      <c r="FP34" s="52">
        <v>0</v>
      </c>
      <c r="FQ34" s="52">
        <v>0</v>
      </c>
      <c r="FR34" s="52">
        <v>0</v>
      </c>
      <c r="FS34" s="52">
        <v>0</v>
      </c>
      <c r="FT34" s="52">
        <v>0</v>
      </c>
      <c r="FU34" s="52">
        <v>0</v>
      </c>
      <c r="FV34" s="52">
        <v>0</v>
      </c>
      <c r="FW34" s="52">
        <v>0</v>
      </c>
      <c r="FX34" s="52">
        <v>0</v>
      </c>
      <c r="FY34" s="52">
        <v>0</v>
      </c>
      <c r="FZ34" s="52">
        <v>0</v>
      </c>
      <c r="GA34" s="52">
        <v>0</v>
      </c>
      <c r="GB34" s="52">
        <v>0</v>
      </c>
      <c r="GC34" s="52">
        <v>0</v>
      </c>
      <c r="GD34" s="52">
        <v>0</v>
      </c>
      <c r="GE34" s="52">
        <v>0</v>
      </c>
      <c r="GF34" s="52">
        <v>0</v>
      </c>
      <c r="GG34" s="52">
        <v>0</v>
      </c>
      <c r="GH34" s="52">
        <v>0</v>
      </c>
      <c r="GI34" s="52">
        <v>0</v>
      </c>
      <c r="GJ34" s="52">
        <v>0</v>
      </c>
      <c r="GK34" s="52">
        <v>0</v>
      </c>
      <c r="GL34" s="52">
        <v>0</v>
      </c>
      <c r="GM34" s="52">
        <v>0</v>
      </c>
      <c r="GN34" s="52">
        <v>0</v>
      </c>
      <c r="GO34" s="52">
        <v>0</v>
      </c>
      <c r="GP34" s="52">
        <v>0</v>
      </c>
      <c r="GQ34" s="52">
        <v>0</v>
      </c>
      <c r="GR34" s="52">
        <v>0</v>
      </c>
      <c r="GS34" s="52">
        <v>0</v>
      </c>
      <c r="GT34" s="52">
        <v>0</v>
      </c>
      <c r="GU34" s="52">
        <v>0</v>
      </c>
      <c r="GV34" s="52">
        <v>0</v>
      </c>
      <c r="GW34" s="52">
        <v>0</v>
      </c>
      <c r="GX34" s="52">
        <v>0</v>
      </c>
      <c r="GY34" s="52">
        <v>0</v>
      </c>
      <c r="GZ34" s="52">
        <v>0</v>
      </c>
      <c r="HA34" s="52">
        <v>0</v>
      </c>
      <c r="HB34" s="52">
        <v>0</v>
      </c>
      <c r="HC34" s="52">
        <v>0</v>
      </c>
      <c r="HD34" s="52">
        <v>0</v>
      </c>
      <c r="HE34" s="52">
        <v>0</v>
      </c>
      <c r="HF34" s="52">
        <v>0</v>
      </c>
      <c r="HG34" s="52">
        <v>0</v>
      </c>
      <c r="HH34" s="52">
        <v>0</v>
      </c>
      <c r="HI34" s="52">
        <v>0</v>
      </c>
      <c r="HJ34" s="52">
        <v>0</v>
      </c>
      <c r="HK34" s="52">
        <v>0</v>
      </c>
      <c r="HL34" s="52">
        <v>0</v>
      </c>
      <c r="HM34" s="52">
        <v>0</v>
      </c>
      <c r="HN34" s="52">
        <v>0</v>
      </c>
      <c r="HO34" s="52">
        <v>0</v>
      </c>
      <c r="HP34" s="52">
        <v>0</v>
      </c>
      <c r="HQ34" s="52">
        <v>0</v>
      </c>
      <c r="HR34" s="52">
        <v>0</v>
      </c>
      <c r="HS34" s="52">
        <v>0</v>
      </c>
      <c r="HT34" s="52">
        <v>0</v>
      </c>
      <c r="HU34" s="52">
        <v>0</v>
      </c>
      <c r="HV34" s="52">
        <v>0</v>
      </c>
      <c r="HW34" s="52">
        <v>0</v>
      </c>
      <c r="HX34" s="52">
        <v>0</v>
      </c>
      <c r="HY34" s="52">
        <v>0</v>
      </c>
      <c r="HZ34" s="52">
        <v>0</v>
      </c>
      <c r="IA34" s="52">
        <v>0</v>
      </c>
      <c r="IB34" s="52">
        <v>0</v>
      </c>
      <c r="IC34" s="52">
        <v>0</v>
      </c>
      <c r="ID34" s="52">
        <v>0</v>
      </c>
      <c r="IE34" s="52">
        <v>0</v>
      </c>
      <c r="IF34" s="52">
        <v>0</v>
      </c>
      <c r="IG34" s="52">
        <v>0</v>
      </c>
      <c r="IH34" s="52">
        <v>0</v>
      </c>
      <c r="II34" s="52">
        <v>0</v>
      </c>
      <c r="IJ34" s="52">
        <v>0</v>
      </c>
      <c r="IK34" s="52">
        <v>0</v>
      </c>
      <c r="IL34" s="52">
        <v>0</v>
      </c>
      <c r="IM34" s="52">
        <v>0</v>
      </c>
      <c r="IN34" s="52">
        <v>0</v>
      </c>
      <c r="IO34" s="52">
        <v>0</v>
      </c>
      <c r="IP34" s="52">
        <v>0</v>
      </c>
      <c r="IQ34" s="52">
        <v>0</v>
      </c>
      <c r="IR34" s="52">
        <v>0</v>
      </c>
      <c r="IS34" s="52">
        <v>0</v>
      </c>
      <c r="IT34" s="52">
        <v>0</v>
      </c>
      <c r="IU34" s="52">
        <v>0</v>
      </c>
      <c r="IV34" s="52">
        <v>0</v>
      </c>
      <c r="IW34" s="52">
        <v>0</v>
      </c>
      <c r="IX34" s="52">
        <v>0</v>
      </c>
      <c r="IY34" s="52">
        <v>0</v>
      </c>
      <c r="IZ34" s="52">
        <v>0</v>
      </c>
      <c r="JA34" s="52">
        <v>0</v>
      </c>
      <c r="JB34" s="52">
        <v>0</v>
      </c>
      <c r="JC34" s="52">
        <v>0</v>
      </c>
      <c r="JD34" s="52">
        <v>0</v>
      </c>
      <c r="JE34" s="52">
        <v>0</v>
      </c>
      <c r="JF34" s="52">
        <v>0</v>
      </c>
      <c r="JG34" s="52">
        <v>0</v>
      </c>
      <c r="JH34" s="52">
        <v>0</v>
      </c>
      <c r="JI34" s="52">
        <v>0</v>
      </c>
      <c r="JJ34" s="52">
        <v>0</v>
      </c>
      <c r="JK34" s="52">
        <v>0</v>
      </c>
      <c r="JL34" s="52">
        <v>0</v>
      </c>
      <c r="JM34" s="52">
        <v>0</v>
      </c>
      <c r="JN34" s="52">
        <v>0</v>
      </c>
      <c r="JO34" s="52">
        <v>0</v>
      </c>
      <c r="JP34" s="52">
        <v>0</v>
      </c>
      <c r="JQ34" s="52">
        <v>0</v>
      </c>
      <c r="JR34" s="52">
        <v>0</v>
      </c>
      <c r="JS34" s="52">
        <v>0</v>
      </c>
      <c r="JT34" s="52">
        <v>0</v>
      </c>
      <c r="JU34" s="52">
        <v>0</v>
      </c>
      <c r="JV34" s="52">
        <v>0</v>
      </c>
      <c r="JW34" s="52">
        <v>0</v>
      </c>
      <c r="JX34" s="52">
        <v>0</v>
      </c>
      <c r="JY34" s="52">
        <v>0</v>
      </c>
      <c r="JZ34" s="52">
        <v>0</v>
      </c>
      <c r="KA34" s="52">
        <v>0</v>
      </c>
      <c r="KB34" s="52">
        <v>0</v>
      </c>
      <c r="KC34" s="52">
        <v>0</v>
      </c>
      <c r="KD34" s="52">
        <v>0</v>
      </c>
      <c r="KE34" s="52">
        <v>0</v>
      </c>
      <c r="KF34" s="52">
        <v>0</v>
      </c>
      <c r="KG34" s="52">
        <v>0</v>
      </c>
      <c r="KH34" s="52">
        <v>0</v>
      </c>
      <c r="KI34" s="52">
        <v>0</v>
      </c>
      <c r="KJ34" s="52">
        <v>0</v>
      </c>
      <c r="KK34" s="52">
        <v>0</v>
      </c>
      <c r="KL34" s="52">
        <v>0</v>
      </c>
      <c r="KM34" s="52">
        <v>0</v>
      </c>
      <c r="KN34" s="52">
        <v>0</v>
      </c>
      <c r="KO34" s="52">
        <v>0</v>
      </c>
      <c r="KP34" s="52">
        <v>0</v>
      </c>
      <c r="KQ34" s="52">
        <v>0</v>
      </c>
      <c r="KR34" s="52">
        <v>0</v>
      </c>
      <c r="KS34" s="52">
        <v>0</v>
      </c>
      <c r="KT34" s="52">
        <v>0</v>
      </c>
      <c r="KU34" s="52">
        <v>0</v>
      </c>
      <c r="KV34" s="52">
        <v>0</v>
      </c>
      <c r="KW34" s="52">
        <v>0</v>
      </c>
      <c r="KX34" s="52">
        <v>0</v>
      </c>
      <c r="KY34" s="52">
        <v>0</v>
      </c>
      <c r="KZ34" s="52">
        <v>0</v>
      </c>
      <c r="LA34" s="52">
        <v>0</v>
      </c>
      <c r="LB34" s="52">
        <v>0</v>
      </c>
      <c r="LC34" s="52">
        <v>0</v>
      </c>
      <c r="LD34" s="52">
        <v>0</v>
      </c>
      <c r="LE34" s="52">
        <v>0</v>
      </c>
      <c r="LF34" s="52">
        <v>0</v>
      </c>
      <c r="LG34" s="52">
        <v>0</v>
      </c>
      <c r="LH34" s="52">
        <v>0</v>
      </c>
      <c r="LI34" s="52">
        <v>0</v>
      </c>
      <c r="LJ34" s="52">
        <v>0</v>
      </c>
      <c r="LK34" s="52">
        <v>0</v>
      </c>
      <c r="LL34" s="52">
        <v>0</v>
      </c>
      <c r="LM34" s="52">
        <v>0</v>
      </c>
      <c r="LN34" s="52">
        <v>0</v>
      </c>
      <c r="LO34" s="52">
        <v>0</v>
      </c>
      <c r="LP34" s="52">
        <v>0</v>
      </c>
      <c r="LQ34" s="52">
        <v>0</v>
      </c>
      <c r="LR34" s="52">
        <v>0</v>
      </c>
      <c r="LS34" s="52">
        <v>0</v>
      </c>
      <c r="LT34" s="52">
        <v>0</v>
      </c>
      <c r="LU34" s="52">
        <v>0</v>
      </c>
      <c r="LV34" s="52">
        <v>0</v>
      </c>
      <c r="LW34" s="52">
        <v>0</v>
      </c>
      <c r="LX34" s="52">
        <v>0</v>
      </c>
      <c r="LY34" s="52">
        <v>0</v>
      </c>
      <c r="LZ34" s="52">
        <v>0</v>
      </c>
      <c r="MA34" s="52">
        <v>0</v>
      </c>
      <c r="MB34" s="52">
        <v>0</v>
      </c>
      <c r="MC34" s="52">
        <v>0</v>
      </c>
      <c r="MD34" s="52">
        <v>0</v>
      </c>
      <c r="ME34" s="52">
        <v>0</v>
      </c>
      <c r="MF34" s="52">
        <v>0</v>
      </c>
      <c r="MG34" s="52">
        <v>0</v>
      </c>
      <c r="MH34" s="52">
        <v>0</v>
      </c>
      <c r="MI34" s="52">
        <v>0</v>
      </c>
      <c r="MJ34" s="52">
        <v>0</v>
      </c>
      <c r="MK34" s="52">
        <v>0</v>
      </c>
      <c r="ML34" s="52">
        <v>0</v>
      </c>
      <c r="MM34" s="52">
        <v>0</v>
      </c>
      <c r="MN34" s="52">
        <v>0</v>
      </c>
      <c r="MO34" s="52">
        <v>0</v>
      </c>
      <c r="MP34" s="52">
        <v>0</v>
      </c>
      <c r="MQ34" s="52">
        <v>0</v>
      </c>
      <c r="MR34" s="52">
        <v>0</v>
      </c>
      <c r="MS34" s="52">
        <v>0</v>
      </c>
      <c r="MT34" s="52">
        <v>0</v>
      </c>
      <c r="MU34" s="52">
        <v>0</v>
      </c>
      <c r="MV34" s="52">
        <v>0</v>
      </c>
      <c r="MW34" s="52">
        <v>0</v>
      </c>
      <c r="MX34" s="52">
        <v>0</v>
      </c>
      <c r="MY34" s="52">
        <v>0</v>
      </c>
      <c r="MZ34" s="52">
        <v>0</v>
      </c>
      <c r="NA34" s="52">
        <v>0</v>
      </c>
      <c r="NB34" s="52">
        <v>0</v>
      </c>
      <c r="NC34" s="52">
        <v>0</v>
      </c>
      <c r="ND34" s="52">
        <v>0</v>
      </c>
      <c r="NE34" s="52">
        <v>0</v>
      </c>
      <c r="NF34" s="52">
        <v>0</v>
      </c>
      <c r="NG34" s="52">
        <v>0</v>
      </c>
      <c r="NH34" s="52">
        <v>0</v>
      </c>
      <c r="NI34" s="52">
        <v>0</v>
      </c>
      <c r="NJ34" s="52">
        <v>0</v>
      </c>
      <c r="NK34" s="52">
        <v>0</v>
      </c>
      <c r="NL34" s="52">
        <v>0</v>
      </c>
      <c r="NM34" s="52">
        <v>0</v>
      </c>
      <c r="NN34" s="52">
        <v>0</v>
      </c>
      <c r="NO34" s="52">
        <v>0</v>
      </c>
      <c r="NP34" s="52">
        <v>0</v>
      </c>
      <c r="NQ34" s="52">
        <v>0</v>
      </c>
      <c r="NR34" s="68">
        <f t="shared" si="3"/>
        <v>20731.720000000005</v>
      </c>
      <c r="NS34" s="68">
        <f t="shared" si="4"/>
        <v>20731.720000000005</v>
      </c>
      <c r="NT34" s="68">
        <f t="shared" si="5"/>
        <v>20731.720000000005</v>
      </c>
    </row>
    <row r="35" spans="1:384" s="40" customFormat="1" ht="15" customHeight="1" outlineLevel="1" x14ac:dyDescent="0.2">
      <c r="A35" s="61"/>
      <c r="B35" s="49" t="s">
        <v>671</v>
      </c>
      <c r="C35" s="49" t="s">
        <v>118</v>
      </c>
      <c r="D35" s="49" t="s">
        <v>119</v>
      </c>
      <c r="E35" s="50" t="s">
        <v>120</v>
      </c>
      <c r="F35" s="64">
        <v>44535</v>
      </c>
      <c r="G35" s="49" t="s">
        <v>37</v>
      </c>
      <c r="H35" s="72">
        <v>0</v>
      </c>
      <c r="I35" s="65">
        <v>72000</v>
      </c>
      <c r="J35" s="114" t="str">
        <f>_xlfn.XLOOKUP(E35,'[12]Resumo Unidades'!$B:$B,'[12]Resumo Unidades'!$W:$W)</f>
        <v>Fluxo com Divergência maior do que 10%</v>
      </c>
      <c r="K35" s="51" t="str">
        <f>IF(L35&gt;Resumo!$E$23,"Sim","Não")</f>
        <v>Sim</v>
      </c>
      <c r="L35" s="66">
        <v>79</v>
      </c>
      <c r="M35" s="67"/>
      <c r="N35" s="52">
        <v>0</v>
      </c>
      <c r="O35" s="52">
        <v>0</v>
      </c>
      <c r="P35" s="52">
        <v>0</v>
      </c>
      <c r="Q35" s="52">
        <v>0</v>
      </c>
      <c r="R35" s="52">
        <v>0</v>
      </c>
      <c r="S35" s="52">
        <v>0</v>
      </c>
      <c r="T35" s="52">
        <v>0</v>
      </c>
      <c r="U35" s="52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2">
        <v>0</v>
      </c>
      <c r="AC35" s="52">
        <v>0</v>
      </c>
      <c r="AD35" s="52">
        <v>0</v>
      </c>
      <c r="AE35" s="52">
        <v>0</v>
      </c>
      <c r="AF35" s="52">
        <v>0</v>
      </c>
      <c r="AG35" s="52">
        <v>0</v>
      </c>
      <c r="AH35" s="52">
        <v>0</v>
      </c>
      <c r="AI35" s="52">
        <v>0</v>
      </c>
      <c r="AJ35" s="52">
        <v>0</v>
      </c>
      <c r="AK35" s="52">
        <v>0</v>
      </c>
      <c r="AL35" s="52">
        <v>0</v>
      </c>
      <c r="AM35" s="52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2">
        <v>0</v>
      </c>
      <c r="AU35" s="52">
        <v>0</v>
      </c>
      <c r="AV35" s="52">
        <v>0</v>
      </c>
      <c r="AW35" s="52">
        <v>0</v>
      </c>
      <c r="AX35" s="52">
        <v>0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v>2390.11</v>
      </c>
      <c r="CB35" s="52">
        <v>522.71</v>
      </c>
      <c r="CC35" s="52">
        <v>518.03</v>
      </c>
      <c r="CD35" s="52">
        <v>432.06</v>
      </c>
      <c r="CE35" s="52">
        <v>432.06</v>
      </c>
      <c r="CF35" s="52">
        <v>432.06</v>
      </c>
      <c r="CG35" s="52">
        <v>432.06</v>
      </c>
      <c r="CH35" s="52">
        <v>432.06</v>
      </c>
      <c r="CI35" s="52">
        <v>432.06</v>
      </c>
      <c r="CJ35" s="52">
        <v>432.06</v>
      </c>
      <c r="CK35" s="52">
        <v>432.06</v>
      </c>
      <c r="CL35" s="52">
        <v>432.06</v>
      </c>
      <c r="CM35" s="52">
        <v>21863.15</v>
      </c>
      <c r="CN35" s="52">
        <v>432.06</v>
      </c>
      <c r="CO35" s="52">
        <v>432.06</v>
      </c>
      <c r="CP35" s="52">
        <v>432.06</v>
      </c>
      <c r="CQ35" s="52">
        <v>432.06</v>
      </c>
      <c r="CR35" s="52">
        <v>432.06</v>
      </c>
      <c r="CS35" s="52">
        <v>432.06</v>
      </c>
      <c r="CT35" s="52">
        <v>432.06</v>
      </c>
      <c r="CU35" s="52">
        <v>432.06</v>
      </c>
      <c r="CV35" s="52">
        <v>432.06</v>
      </c>
      <c r="CW35" s="52">
        <v>432.06</v>
      </c>
      <c r="CX35" s="52">
        <v>432.06</v>
      </c>
      <c r="CY35" s="52">
        <v>21863.15</v>
      </c>
      <c r="CZ35" s="52">
        <v>432.06</v>
      </c>
      <c r="DA35" s="52">
        <v>432.06</v>
      </c>
      <c r="DB35" s="52">
        <v>432.06</v>
      </c>
      <c r="DC35" s="52">
        <v>432.06</v>
      </c>
      <c r="DD35" s="52">
        <v>432.06</v>
      </c>
      <c r="DE35" s="52">
        <v>432.06</v>
      </c>
      <c r="DF35" s="52">
        <v>432.06</v>
      </c>
      <c r="DG35" s="52">
        <v>432.06</v>
      </c>
      <c r="DH35" s="52">
        <v>432.06</v>
      </c>
      <c r="DI35" s="52">
        <v>432.06</v>
      </c>
      <c r="DJ35" s="52">
        <v>432.06</v>
      </c>
      <c r="DK35" s="52">
        <v>21863.15</v>
      </c>
      <c r="DL35" s="52">
        <v>432.06</v>
      </c>
      <c r="DM35" s="52">
        <v>432.06</v>
      </c>
      <c r="DN35" s="52">
        <v>432.06</v>
      </c>
      <c r="DO35" s="52">
        <v>432.06</v>
      </c>
      <c r="DP35" s="52">
        <v>432.06</v>
      </c>
      <c r="DQ35" s="52">
        <v>432.06</v>
      </c>
      <c r="DR35" s="52">
        <v>432.06</v>
      </c>
      <c r="DS35" s="52">
        <v>432.06</v>
      </c>
      <c r="DT35" s="52">
        <v>432.06</v>
      </c>
      <c r="DU35" s="52">
        <v>432.06</v>
      </c>
      <c r="DV35" s="52">
        <v>432.06</v>
      </c>
      <c r="DW35" s="52">
        <v>21863.15</v>
      </c>
      <c r="DX35" s="52">
        <v>432.06</v>
      </c>
      <c r="DY35" s="52">
        <v>432.06</v>
      </c>
      <c r="DZ35" s="52">
        <v>432.06</v>
      </c>
      <c r="EA35" s="52">
        <v>432.06</v>
      </c>
      <c r="EB35" s="52">
        <v>432.06</v>
      </c>
      <c r="EC35" s="52">
        <v>432.06</v>
      </c>
      <c r="ED35" s="52">
        <v>432.06</v>
      </c>
      <c r="EE35" s="52">
        <v>432.06</v>
      </c>
      <c r="EF35" s="52">
        <v>432.06</v>
      </c>
      <c r="EG35" s="52">
        <v>432.06</v>
      </c>
      <c r="EH35" s="52">
        <v>432.06</v>
      </c>
      <c r="EI35" s="52">
        <v>21863.15</v>
      </c>
      <c r="EJ35" s="52">
        <v>432.06</v>
      </c>
      <c r="EK35" s="52">
        <v>432.06</v>
      </c>
      <c r="EL35" s="52">
        <v>432.06</v>
      </c>
      <c r="EM35" s="52">
        <v>432.06</v>
      </c>
      <c r="EN35" s="52">
        <v>432.06</v>
      </c>
      <c r="EO35" s="52">
        <v>432.06</v>
      </c>
      <c r="EP35" s="52">
        <v>432.06</v>
      </c>
      <c r="EQ35" s="52">
        <v>432.06</v>
      </c>
      <c r="ER35" s="52">
        <v>432.06</v>
      </c>
      <c r="ES35" s="52">
        <v>432.06</v>
      </c>
      <c r="ET35" s="52">
        <v>432.06</v>
      </c>
      <c r="EU35" s="52">
        <v>21863.15</v>
      </c>
      <c r="EV35" s="52">
        <v>432.06</v>
      </c>
      <c r="EW35" s="52">
        <v>432.06</v>
      </c>
      <c r="EX35" s="52">
        <v>432.06</v>
      </c>
      <c r="EY35" s="52">
        <v>432.06</v>
      </c>
      <c r="EZ35" s="52">
        <v>432.06</v>
      </c>
      <c r="FA35" s="52">
        <v>432.06</v>
      </c>
      <c r="FB35" s="52">
        <v>432.06</v>
      </c>
      <c r="FC35" s="52">
        <v>432.06</v>
      </c>
      <c r="FD35" s="52">
        <v>432.06</v>
      </c>
      <c r="FE35" s="52">
        <v>432.06</v>
      </c>
      <c r="FF35" s="52">
        <v>432.06</v>
      </c>
      <c r="FG35" s="52">
        <v>21863.15</v>
      </c>
      <c r="FH35" s="52">
        <v>432.06</v>
      </c>
      <c r="FI35" s="52">
        <v>432.06</v>
      </c>
      <c r="FJ35" s="52">
        <v>432.06</v>
      </c>
      <c r="FK35" s="52">
        <v>432.06</v>
      </c>
      <c r="FL35" s="52">
        <v>432.06</v>
      </c>
      <c r="FM35" s="52">
        <v>432.06</v>
      </c>
      <c r="FN35" s="52">
        <v>432.06</v>
      </c>
      <c r="FO35" s="52">
        <v>432.06</v>
      </c>
      <c r="FP35" s="52">
        <v>432.06</v>
      </c>
      <c r="FQ35" s="52">
        <v>432.06</v>
      </c>
      <c r="FR35" s="52">
        <v>432.06</v>
      </c>
      <c r="FS35" s="52">
        <v>21863.15</v>
      </c>
      <c r="FT35" s="52">
        <v>432.06</v>
      </c>
      <c r="FU35" s="52">
        <v>432.06</v>
      </c>
      <c r="FV35" s="52">
        <v>432.06</v>
      </c>
      <c r="FW35" s="52">
        <v>432.06</v>
      </c>
      <c r="FX35" s="52">
        <v>432.06</v>
      </c>
      <c r="FY35" s="52">
        <v>432.06</v>
      </c>
      <c r="FZ35" s="52">
        <v>432.06</v>
      </c>
      <c r="GA35" s="52">
        <v>432.06</v>
      </c>
      <c r="GB35" s="52">
        <v>432.06</v>
      </c>
      <c r="GC35" s="52">
        <v>432.06</v>
      </c>
      <c r="GD35" s="52">
        <v>432.06</v>
      </c>
      <c r="GE35" s="52">
        <v>21863.15</v>
      </c>
      <c r="GF35" s="52">
        <v>0</v>
      </c>
      <c r="GG35" s="52">
        <v>0</v>
      </c>
      <c r="GH35" s="52">
        <v>0</v>
      </c>
      <c r="GI35" s="52">
        <v>0</v>
      </c>
      <c r="GJ35" s="52">
        <v>0</v>
      </c>
      <c r="GK35" s="52">
        <v>0</v>
      </c>
      <c r="GL35" s="52">
        <v>0</v>
      </c>
      <c r="GM35" s="52">
        <v>0</v>
      </c>
      <c r="GN35" s="52">
        <v>0</v>
      </c>
      <c r="GO35" s="52">
        <v>0</v>
      </c>
      <c r="GP35" s="52">
        <v>0</v>
      </c>
      <c r="GQ35" s="52">
        <v>0</v>
      </c>
      <c r="GR35" s="52">
        <v>0</v>
      </c>
      <c r="GS35" s="52">
        <v>0</v>
      </c>
      <c r="GT35" s="52">
        <v>0</v>
      </c>
      <c r="GU35" s="52">
        <v>0</v>
      </c>
      <c r="GV35" s="52">
        <v>0</v>
      </c>
      <c r="GW35" s="52">
        <v>0</v>
      </c>
      <c r="GX35" s="52">
        <v>0</v>
      </c>
      <c r="GY35" s="52">
        <v>0</v>
      </c>
      <c r="GZ35" s="52">
        <v>0</v>
      </c>
      <c r="HA35" s="52">
        <v>0</v>
      </c>
      <c r="HB35" s="52">
        <v>0</v>
      </c>
      <c r="HC35" s="52">
        <v>0</v>
      </c>
      <c r="HD35" s="52">
        <v>0</v>
      </c>
      <c r="HE35" s="52">
        <v>0</v>
      </c>
      <c r="HF35" s="52">
        <v>0</v>
      </c>
      <c r="HG35" s="52">
        <v>0</v>
      </c>
      <c r="HH35" s="52">
        <v>0</v>
      </c>
      <c r="HI35" s="52">
        <v>0</v>
      </c>
      <c r="HJ35" s="52">
        <v>0</v>
      </c>
      <c r="HK35" s="52">
        <v>0</v>
      </c>
      <c r="HL35" s="52">
        <v>0</v>
      </c>
      <c r="HM35" s="52">
        <v>0</v>
      </c>
      <c r="HN35" s="52">
        <v>0</v>
      </c>
      <c r="HO35" s="52">
        <v>0</v>
      </c>
      <c r="HP35" s="52">
        <v>0</v>
      </c>
      <c r="HQ35" s="52">
        <v>0</v>
      </c>
      <c r="HR35" s="52">
        <v>0</v>
      </c>
      <c r="HS35" s="52">
        <v>0</v>
      </c>
      <c r="HT35" s="52">
        <v>0</v>
      </c>
      <c r="HU35" s="52">
        <v>0</v>
      </c>
      <c r="HV35" s="52">
        <v>0</v>
      </c>
      <c r="HW35" s="52">
        <v>0</v>
      </c>
      <c r="HX35" s="52">
        <v>0</v>
      </c>
      <c r="HY35" s="52">
        <v>0</v>
      </c>
      <c r="HZ35" s="52">
        <v>0</v>
      </c>
      <c r="IA35" s="52">
        <v>0</v>
      </c>
      <c r="IB35" s="52">
        <v>0</v>
      </c>
      <c r="IC35" s="52">
        <v>0</v>
      </c>
      <c r="ID35" s="52">
        <v>0</v>
      </c>
      <c r="IE35" s="52">
        <v>0</v>
      </c>
      <c r="IF35" s="52">
        <v>0</v>
      </c>
      <c r="IG35" s="52">
        <v>0</v>
      </c>
      <c r="IH35" s="52">
        <v>0</v>
      </c>
      <c r="II35" s="52">
        <v>0</v>
      </c>
      <c r="IJ35" s="52">
        <v>0</v>
      </c>
      <c r="IK35" s="52">
        <v>0</v>
      </c>
      <c r="IL35" s="52">
        <v>0</v>
      </c>
      <c r="IM35" s="52">
        <v>0</v>
      </c>
      <c r="IN35" s="52">
        <v>0</v>
      </c>
      <c r="IO35" s="52">
        <v>0</v>
      </c>
      <c r="IP35" s="52">
        <v>0</v>
      </c>
      <c r="IQ35" s="52">
        <v>0</v>
      </c>
      <c r="IR35" s="52">
        <v>0</v>
      </c>
      <c r="IS35" s="52">
        <v>0</v>
      </c>
      <c r="IT35" s="52">
        <v>0</v>
      </c>
      <c r="IU35" s="52">
        <v>0</v>
      </c>
      <c r="IV35" s="52">
        <v>0</v>
      </c>
      <c r="IW35" s="52">
        <v>0</v>
      </c>
      <c r="IX35" s="52">
        <v>0</v>
      </c>
      <c r="IY35" s="52">
        <v>0</v>
      </c>
      <c r="IZ35" s="52">
        <v>0</v>
      </c>
      <c r="JA35" s="52">
        <v>0</v>
      </c>
      <c r="JB35" s="52">
        <v>0</v>
      </c>
      <c r="JC35" s="52">
        <v>0</v>
      </c>
      <c r="JD35" s="52">
        <v>0</v>
      </c>
      <c r="JE35" s="52">
        <v>0</v>
      </c>
      <c r="JF35" s="52">
        <v>0</v>
      </c>
      <c r="JG35" s="52">
        <v>0</v>
      </c>
      <c r="JH35" s="52">
        <v>0</v>
      </c>
      <c r="JI35" s="52">
        <v>0</v>
      </c>
      <c r="JJ35" s="52">
        <v>0</v>
      </c>
      <c r="JK35" s="52">
        <v>0</v>
      </c>
      <c r="JL35" s="52">
        <v>0</v>
      </c>
      <c r="JM35" s="52">
        <v>0</v>
      </c>
      <c r="JN35" s="52">
        <v>0</v>
      </c>
      <c r="JO35" s="52">
        <v>0</v>
      </c>
      <c r="JP35" s="52">
        <v>0</v>
      </c>
      <c r="JQ35" s="52">
        <v>0</v>
      </c>
      <c r="JR35" s="52">
        <v>0</v>
      </c>
      <c r="JS35" s="52">
        <v>0</v>
      </c>
      <c r="JT35" s="52">
        <v>0</v>
      </c>
      <c r="JU35" s="52">
        <v>0</v>
      </c>
      <c r="JV35" s="52">
        <v>0</v>
      </c>
      <c r="JW35" s="52">
        <v>0</v>
      </c>
      <c r="JX35" s="52">
        <v>0</v>
      </c>
      <c r="JY35" s="52">
        <v>0</v>
      </c>
      <c r="JZ35" s="52">
        <v>0</v>
      </c>
      <c r="KA35" s="52">
        <v>0</v>
      </c>
      <c r="KB35" s="52">
        <v>0</v>
      </c>
      <c r="KC35" s="52">
        <v>0</v>
      </c>
      <c r="KD35" s="52">
        <v>0</v>
      </c>
      <c r="KE35" s="52">
        <v>0</v>
      </c>
      <c r="KF35" s="52">
        <v>0</v>
      </c>
      <c r="KG35" s="52">
        <v>0</v>
      </c>
      <c r="KH35" s="52">
        <v>0</v>
      </c>
      <c r="KI35" s="52">
        <v>0</v>
      </c>
      <c r="KJ35" s="52">
        <v>0</v>
      </c>
      <c r="KK35" s="52">
        <v>0</v>
      </c>
      <c r="KL35" s="52">
        <v>0</v>
      </c>
      <c r="KM35" s="52">
        <v>0</v>
      </c>
      <c r="KN35" s="52">
        <v>0</v>
      </c>
      <c r="KO35" s="52">
        <v>0</v>
      </c>
      <c r="KP35" s="52">
        <v>0</v>
      </c>
      <c r="KQ35" s="52">
        <v>0</v>
      </c>
      <c r="KR35" s="52">
        <v>0</v>
      </c>
      <c r="KS35" s="52">
        <v>0</v>
      </c>
      <c r="KT35" s="52">
        <v>0</v>
      </c>
      <c r="KU35" s="52">
        <v>0</v>
      </c>
      <c r="KV35" s="52">
        <v>0</v>
      </c>
      <c r="KW35" s="52">
        <v>0</v>
      </c>
      <c r="KX35" s="52">
        <v>0</v>
      </c>
      <c r="KY35" s="52">
        <v>0</v>
      </c>
      <c r="KZ35" s="52">
        <v>0</v>
      </c>
      <c r="LA35" s="52">
        <v>0</v>
      </c>
      <c r="LB35" s="52">
        <v>0</v>
      </c>
      <c r="LC35" s="52">
        <v>0</v>
      </c>
      <c r="LD35" s="52">
        <v>0</v>
      </c>
      <c r="LE35" s="52">
        <v>0</v>
      </c>
      <c r="LF35" s="52">
        <v>0</v>
      </c>
      <c r="LG35" s="52">
        <v>0</v>
      </c>
      <c r="LH35" s="52">
        <v>0</v>
      </c>
      <c r="LI35" s="52">
        <v>0</v>
      </c>
      <c r="LJ35" s="52">
        <v>0</v>
      </c>
      <c r="LK35" s="52">
        <v>0</v>
      </c>
      <c r="LL35" s="52">
        <v>0</v>
      </c>
      <c r="LM35" s="52">
        <v>0</v>
      </c>
      <c r="LN35" s="52">
        <v>0</v>
      </c>
      <c r="LO35" s="52">
        <v>0</v>
      </c>
      <c r="LP35" s="52">
        <v>0</v>
      </c>
      <c r="LQ35" s="52">
        <v>0</v>
      </c>
      <c r="LR35" s="52">
        <v>0</v>
      </c>
      <c r="LS35" s="52">
        <v>0</v>
      </c>
      <c r="LT35" s="52">
        <v>0</v>
      </c>
      <c r="LU35" s="52">
        <v>0</v>
      </c>
      <c r="LV35" s="52">
        <v>0</v>
      </c>
      <c r="LW35" s="52">
        <v>0</v>
      </c>
      <c r="LX35" s="52">
        <v>0</v>
      </c>
      <c r="LY35" s="52">
        <v>0</v>
      </c>
      <c r="LZ35" s="52">
        <v>0</v>
      </c>
      <c r="MA35" s="52">
        <v>0</v>
      </c>
      <c r="MB35" s="52">
        <v>0</v>
      </c>
      <c r="MC35" s="52">
        <v>0</v>
      </c>
      <c r="MD35" s="52">
        <v>0</v>
      </c>
      <c r="ME35" s="52">
        <v>0</v>
      </c>
      <c r="MF35" s="52">
        <v>0</v>
      </c>
      <c r="MG35" s="52">
        <v>0</v>
      </c>
      <c r="MH35" s="52">
        <v>0</v>
      </c>
      <c r="MI35" s="52">
        <v>0</v>
      </c>
      <c r="MJ35" s="52">
        <v>0</v>
      </c>
      <c r="MK35" s="52">
        <v>0</v>
      </c>
      <c r="ML35" s="52">
        <v>0</v>
      </c>
      <c r="MM35" s="52">
        <v>0</v>
      </c>
      <c r="MN35" s="52">
        <v>0</v>
      </c>
      <c r="MO35" s="52">
        <v>0</v>
      </c>
      <c r="MP35" s="52">
        <v>0</v>
      </c>
      <c r="MQ35" s="52">
        <v>0</v>
      </c>
      <c r="MR35" s="52">
        <v>0</v>
      </c>
      <c r="MS35" s="52">
        <v>0</v>
      </c>
      <c r="MT35" s="52">
        <v>0</v>
      </c>
      <c r="MU35" s="52">
        <v>0</v>
      </c>
      <c r="MV35" s="52">
        <v>0</v>
      </c>
      <c r="MW35" s="52">
        <v>0</v>
      </c>
      <c r="MX35" s="52">
        <v>0</v>
      </c>
      <c r="MY35" s="52">
        <v>0</v>
      </c>
      <c r="MZ35" s="52">
        <v>0</v>
      </c>
      <c r="NA35" s="52">
        <v>0</v>
      </c>
      <c r="NB35" s="52">
        <v>0</v>
      </c>
      <c r="NC35" s="52">
        <v>0</v>
      </c>
      <c r="ND35" s="52">
        <v>0</v>
      </c>
      <c r="NE35" s="52">
        <v>0</v>
      </c>
      <c r="NF35" s="52">
        <v>0</v>
      </c>
      <c r="NG35" s="52">
        <v>0</v>
      </c>
      <c r="NH35" s="52">
        <v>0</v>
      </c>
      <c r="NI35" s="52">
        <v>0</v>
      </c>
      <c r="NJ35" s="52">
        <v>0</v>
      </c>
      <c r="NK35" s="52">
        <v>0</v>
      </c>
      <c r="NL35" s="52">
        <v>0</v>
      </c>
      <c r="NM35" s="52">
        <v>0</v>
      </c>
      <c r="NN35" s="52">
        <v>0</v>
      </c>
      <c r="NO35" s="52">
        <v>0</v>
      </c>
      <c r="NP35" s="52">
        <v>0</v>
      </c>
      <c r="NQ35" s="52">
        <v>0</v>
      </c>
      <c r="NR35" s="68">
        <f t="shared" si="3"/>
        <v>242109.01999999981</v>
      </c>
      <c r="NS35" s="68">
        <f t="shared" si="4"/>
        <v>242109.01999999981</v>
      </c>
      <c r="NT35" s="68">
        <f t="shared" si="5"/>
        <v>242109.01999999981</v>
      </c>
    </row>
    <row r="36" spans="1:384" s="40" customFormat="1" ht="15" customHeight="1" outlineLevel="1" x14ac:dyDescent="0.2">
      <c r="A36" s="61"/>
      <c r="B36" s="49" t="s">
        <v>671</v>
      </c>
      <c r="C36" s="49" t="s">
        <v>1080</v>
      </c>
      <c r="D36" s="49" t="s">
        <v>1120</v>
      </c>
      <c r="E36" s="50" t="s">
        <v>1164</v>
      </c>
      <c r="F36" s="64">
        <v>41995</v>
      </c>
      <c r="G36" s="49" t="s">
        <v>16</v>
      </c>
      <c r="H36" s="72">
        <v>0</v>
      </c>
      <c r="I36" s="65">
        <v>64152.5</v>
      </c>
      <c r="J36" s="114" t="str">
        <f>_xlfn.XLOOKUP(E36,'[12]Resumo Unidades'!$B:$B,'[12]Resumo Unidades'!$W:$W)</f>
        <v>Não Auditado (Pendente contrato)</v>
      </c>
      <c r="K36" s="51" t="str">
        <f>IF(L36&gt;Resumo!$E$23,"Sim","Não")</f>
        <v>Sim</v>
      </c>
      <c r="L36" s="66">
        <v>1810</v>
      </c>
      <c r="M36" s="67"/>
      <c r="N36" s="52">
        <v>0</v>
      </c>
      <c r="O36" s="52">
        <v>0</v>
      </c>
      <c r="P36" s="52">
        <v>0</v>
      </c>
      <c r="Q36" s="52">
        <v>0</v>
      </c>
      <c r="R36" s="52">
        <v>0</v>
      </c>
      <c r="S36" s="52">
        <v>0</v>
      </c>
      <c r="T36" s="52">
        <v>0</v>
      </c>
      <c r="U36" s="52">
        <v>0</v>
      </c>
      <c r="V36" s="52">
        <v>0</v>
      </c>
      <c r="W36" s="52">
        <v>7814.16</v>
      </c>
      <c r="X36" s="52">
        <v>0</v>
      </c>
      <c r="Y36" s="52">
        <v>0</v>
      </c>
      <c r="Z36" s="52">
        <v>0</v>
      </c>
      <c r="AA36" s="52">
        <v>0</v>
      </c>
      <c r="AB36" s="52">
        <v>0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v>0</v>
      </c>
      <c r="AN36" s="52">
        <v>0</v>
      </c>
      <c r="AO36" s="52">
        <v>0</v>
      </c>
      <c r="AP36" s="52">
        <v>0</v>
      </c>
      <c r="AQ36" s="52"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v>0</v>
      </c>
      <c r="AX36" s="52">
        <v>0</v>
      </c>
      <c r="AY36" s="52">
        <v>0</v>
      </c>
      <c r="AZ36" s="52">
        <v>0</v>
      </c>
      <c r="BA36" s="52">
        <v>0</v>
      </c>
      <c r="BB36" s="52">
        <v>0</v>
      </c>
      <c r="BC36" s="52">
        <v>0</v>
      </c>
      <c r="BD36" s="52">
        <v>0</v>
      </c>
      <c r="BE36" s="52">
        <v>0</v>
      </c>
      <c r="BF36" s="52">
        <v>0</v>
      </c>
      <c r="BG36" s="52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v>0</v>
      </c>
      <c r="CB36" s="52">
        <v>0</v>
      </c>
      <c r="CC36" s="52">
        <v>0</v>
      </c>
      <c r="CD36" s="52">
        <v>0</v>
      </c>
      <c r="CE36" s="52">
        <v>0</v>
      </c>
      <c r="CF36" s="52">
        <v>0</v>
      </c>
      <c r="CG36" s="52">
        <v>0</v>
      </c>
      <c r="CH36" s="52">
        <v>0</v>
      </c>
      <c r="CI36" s="52">
        <v>0</v>
      </c>
      <c r="CJ36" s="52">
        <v>0</v>
      </c>
      <c r="CK36" s="52">
        <v>0</v>
      </c>
      <c r="CL36" s="52">
        <v>0</v>
      </c>
      <c r="CM36" s="52">
        <v>0</v>
      </c>
      <c r="CN36" s="52">
        <v>0</v>
      </c>
      <c r="CO36" s="52">
        <v>0</v>
      </c>
      <c r="CP36" s="52">
        <v>0</v>
      </c>
      <c r="CQ36" s="52">
        <v>0</v>
      </c>
      <c r="CR36" s="52">
        <v>0</v>
      </c>
      <c r="CS36" s="52">
        <v>0</v>
      </c>
      <c r="CT36" s="52">
        <v>0</v>
      </c>
      <c r="CU36" s="52">
        <v>0</v>
      </c>
      <c r="CV36" s="52">
        <v>0</v>
      </c>
      <c r="CW36" s="52">
        <v>0</v>
      </c>
      <c r="CX36" s="52">
        <v>0</v>
      </c>
      <c r="CY36" s="52">
        <v>0</v>
      </c>
      <c r="CZ36" s="52">
        <v>0</v>
      </c>
      <c r="DA36" s="52">
        <v>0</v>
      </c>
      <c r="DB36" s="52">
        <v>0</v>
      </c>
      <c r="DC36" s="52">
        <v>0</v>
      </c>
      <c r="DD36" s="52">
        <v>0</v>
      </c>
      <c r="DE36" s="52">
        <v>0</v>
      </c>
      <c r="DF36" s="52">
        <v>0</v>
      </c>
      <c r="DG36" s="52">
        <v>0</v>
      </c>
      <c r="DH36" s="52">
        <v>0</v>
      </c>
      <c r="DI36" s="52">
        <v>0</v>
      </c>
      <c r="DJ36" s="52">
        <v>0</v>
      </c>
      <c r="DK36" s="52">
        <v>0</v>
      </c>
      <c r="DL36" s="52">
        <v>0</v>
      </c>
      <c r="DM36" s="52">
        <v>0</v>
      </c>
      <c r="DN36" s="52">
        <v>0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v>0</v>
      </c>
      <c r="DU36" s="52">
        <v>0</v>
      </c>
      <c r="DV36" s="52">
        <v>0</v>
      </c>
      <c r="DW36" s="52">
        <v>0</v>
      </c>
      <c r="DX36" s="52">
        <v>0</v>
      </c>
      <c r="DY36" s="52">
        <v>0</v>
      </c>
      <c r="DZ36" s="52">
        <v>0</v>
      </c>
      <c r="EA36" s="52">
        <v>0</v>
      </c>
      <c r="EB36" s="52">
        <v>0</v>
      </c>
      <c r="EC36" s="52">
        <v>0</v>
      </c>
      <c r="ED36" s="52">
        <v>0</v>
      </c>
      <c r="EE36" s="52">
        <v>0</v>
      </c>
      <c r="EF36" s="52">
        <v>0</v>
      </c>
      <c r="EG36" s="52">
        <v>0</v>
      </c>
      <c r="EH36" s="52">
        <v>0</v>
      </c>
      <c r="EI36" s="52">
        <v>0</v>
      </c>
      <c r="EJ36" s="52">
        <v>0</v>
      </c>
      <c r="EK36" s="52">
        <v>0</v>
      </c>
      <c r="EL36" s="52">
        <v>0</v>
      </c>
      <c r="EM36" s="52">
        <v>0</v>
      </c>
      <c r="EN36" s="52">
        <v>0</v>
      </c>
      <c r="EO36" s="52">
        <v>0</v>
      </c>
      <c r="EP36" s="52">
        <v>0</v>
      </c>
      <c r="EQ36" s="52">
        <v>0</v>
      </c>
      <c r="ER36" s="52">
        <v>0</v>
      </c>
      <c r="ES36" s="52">
        <v>0</v>
      </c>
      <c r="ET36" s="52">
        <v>0</v>
      </c>
      <c r="EU36" s="52">
        <v>0</v>
      </c>
      <c r="EV36" s="52">
        <v>0</v>
      </c>
      <c r="EW36" s="52">
        <v>0</v>
      </c>
      <c r="EX36" s="52">
        <v>0</v>
      </c>
      <c r="EY36" s="52">
        <v>0</v>
      </c>
      <c r="EZ36" s="52">
        <v>0</v>
      </c>
      <c r="FA36" s="52">
        <v>0</v>
      </c>
      <c r="FB36" s="52">
        <v>0</v>
      </c>
      <c r="FC36" s="52">
        <v>0</v>
      </c>
      <c r="FD36" s="52">
        <v>0</v>
      </c>
      <c r="FE36" s="52">
        <v>0</v>
      </c>
      <c r="FF36" s="52">
        <v>0</v>
      </c>
      <c r="FG36" s="52">
        <v>0</v>
      </c>
      <c r="FH36" s="52">
        <v>0</v>
      </c>
      <c r="FI36" s="52">
        <v>0</v>
      </c>
      <c r="FJ36" s="52">
        <v>0</v>
      </c>
      <c r="FK36" s="52">
        <v>0</v>
      </c>
      <c r="FL36" s="52">
        <v>0</v>
      </c>
      <c r="FM36" s="52">
        <v>0</v>
      </c>
      <c r="FN36" s="52">
        <v>0</v>
      </c>
      <c r="FO36" s="52">
        <v>0</v>
      </c>
      <c r="FP36" s="52">
        <v>0</v>
      </c>
      <c r="FQ36" s="52"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0</v>
      </c>
      <c r="FX36" s="52">
        <v>0</v>
      </c>
      <c r="FY36" s="52">
        <v>0</v>
      </c>
      <c r="FZ36" s="52">
        <v>0</v>
      </c>
      <c r="GA36" s="52">
        <v>0</v>
      </c>
      <c r="GB36" s="52">
        <v>0</v>
      </c>
      <c r="GC36" s="52">
        <v>0</v>
      </c>
      <c r="GD36" s="52">
        <v>0</v>
      </c>
      <c r="GE36" s="52">
        <v>0</v>
      </c>
      <c r="GF36" s="52">
        <v>0</v>
      </c>
      <c r="GG36" s="52">
        <v>0</v>
      </c>
      <c r="GH36" s="52">
        <v>0</v>
      </c>
      <c r="GI36" s="52">
        <v>0</v>
      </c>
      <c r="GJ36" s="52">
        <v>0</v>
      </c>
      <c r="GK36" s="52">
        <v>0</v>
      </c>
      <c r="GL36" s="52">
        <v>0</v>
      </c>
      <c r="GM36" s="52">
        <v>0</v>
      </c>
      <c r="GN36" s="52">
        <v>0</v>
      </c>
      <c r="GO36" s="52">
        <v>0</v>
      </c>
      <c r="GP36" s="52">
        <v>0</v>
      </c>
      <c r="GQ36" s="52">
        <v>0</v>
      </c>
      <c r="GR36" s="52">
        <v>0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  <c r="HE36" s="52">
        <v>0</v>
      </c>
      <c r="HF36" s="52">
        <v>0</v>
      </c>
      <c r="HG36" s="52">
        <v>0</v>
      </c>
      <c r="HH36" s="52">
        <v>0</v>
      </c>
      <c r="HI36" s="52">
        <v>0</v>
      </c>
      <c r="HJ36" s="52">
        <v>0</v>
      </c>
      <c r="HK36" s="52">
        <v>0</v>
      </c>
      <c r="HL36" s="52">
        <v>0</v>
      </c>
      <c r="HM36" s="52">
        <v>0</v>
      </c>
      <c r="HN36" s="52">
        <v>0</v>
      </c>
      <c r="HO36" s="52">
        <v>0</v>
      </c>
      <c r="HP36" s="52">
        <v>0</v>
      </c>
      <c r="HQ36" s="52">
        <v>0</v>
      </c>
      <c r="HR36" s="52">
        <v>0</v>
      </c>
      <c r="HS36" s="52">
        <v>0</v>
      </c>
      <c r="HT36" s="52">
        <v>0</v>
      </c>
      <c r="HU36" s="52">
        <v>0</v>
      </c>
      <c r="HV36" s="52">
        <v>0</v>
      </c>
      <c r="HW36" s="52">
        <v>0</v>
      </c>
      <c r="HX36" s="52">
        <v>0</v>
      </c>
      <c r="HY36" s="52">
        <v>0</v>
      </c>
      <c r="HZ36" s="52">
        <v>0</v>
      </c>
      <c r="IA36" s="52">
        <v>0</v>
      </c>
      <c r="IB36" s="52">
        <v>0</v>
      </c>
      <c r="IC36" s="52">
        <v>0</v>
      </c>
      <c r="ID36" s="52">
        <v>0</v>
      </c>
      <c r="IE36" s="52">
        <v>0</v>
      </c>
      <c r="IF36" s="52">
        <v>0</v>
      </c>
      <c r="IG36" s="52">
        <v>0</v>
      </c>
      <c r="IH36" s="52">
        <v>0</v>
      </c>
      <c r="II36" s="52">
        <v>0</v>
      </c>
      <c r="IJ36" s="52">
        <v>0</v>
      </c>
      <c r="IK36" s="52">
        <v>0</v>
      </c>
      <c r="IL36" s="52">
        <v>0</v>
      </c>
      <c r="IM36" s="52">
        <v>0</v>
      </c>
      <c r="IN36" s="52">
        <v>0</v>
      </c>
      <c r="IO36" s="52">
        <v>0</v>
      </c>
      <c r="IP36" s="52">
        <v>0</v>
      </c>
      <c r="IQ36" s="52">
        <v>0</v>
      </c>
      <c r="IR36" s="52">
        <v>0</v>
      </c>
      <c r="IS36" s="52">
        <v>0</v>
      </c>
      <c r="IT36" s="52">
        <v>0</v>
      </c>
      <c r="IU36" s="52">
        <v>0</v>
      </c>
      <c r="IV36" s="52">
        <v>0</v>
      </c>
      <c r="IW36" s="52">
        <v>0</v>
      </c>
      <c r="IX36" s="52">
        <v>0</v>
      </c>
      <c r="IY36" s="52">
        <v>0</v>
      </c>
      <c r="IZ36" s="52">
        <v>0</v>
      </c>
      <c r="JA36" s="52">
        <v>0</v>
      </c>
      <c r="JB36" s="52">
        <v>0</v>
      </c>
      <c r="JC36" s="52">
        <v>0</v>
      </c>
      <c r="JD36" s="52">
        <v>0</v>
      </c>
      <c r="JE36" s="52">
        <v>0</v>
      </c>
      <c r="JF36" s="52">
        <v>0</v>
      </c>
      <c r="JG36" s="52">
        <v>0</v>
      </c>
      <c r="JH36" s="52">
        <v>0</v>
      </c>
      <c r="JI36" s="52">
        <v>0</v>
      </c>
      <c r="JJ36" s="52">
        <v>0</v>
      </c>
      <c r="JK36" s="52">
        <v>0</v>
      </c>
      <c r="JL36" s="52">
        <v>0</v>
      </c>
      <c r="JM36" s="52">
        <v>0</v>
      </c>
      <c r="JN36" s="52">
        <v>0</v>
      </c>
      <c r="JO36" s="52">
        <v>0</v>
      </c>
      <c r="JP36" s="52">
        <v>0</v>
      </c>
      <c r="JQ36" s="52">
        <v>0</v>
      </c>
      <c r="JR36" s="52">
        <v>0</v>
      </c>
      <c r="JS36" s="52">
        <v>0</v>
      </c>
      <c r="JT36" s="52">
        <v>0</v>
      </c>
      <c r="JU36" s="52">
        <v>0</v>
      </c>
      <c r="JV36" s="52">
        <v>0</v>
      </c>
      <c r="JW36" s="52">
        <v>0</v>
      </c>
      <c r="JX36" s="52">
        <v>0</v>
      </c>
      <c r="JY36" s="52">
        <v>0</v>
      </c>
      <c r="JZ36" s="52">
        <v>0</v>
      </c>
      <c r="KA36" s="52">
        <v>0</v>
      </c>
      <c r="KB36" s="52">
        <v>0</v>
      </c>
      <c r="KC36" s="52">
        <v>0</v>
      </c>
      <c r="KD36" s="52">
        <v>0</v>
      </c>
      <c r="KE36" s="52">
        <v>0</v>
      </c>
      <c r="KF36" s="52">
        <v>0</v>
      </c>
      <c r="KG36" s="52">
        <v>0</v>
      </c>
      <c r="KH36" s="52">
        <v>0</v>
      </c>
      <c r="KI36" s="52">
        <v>0</v>
      </c>
      <c r="KJ36" s="52">
        <v>0</v>
      </c>
      <c r="KK36" s="52">
        <v>0</v>
      </c>
      <c r="KL36" s="52">
        <v>0</v>
      </c>
      <c r="KM36" s="52">
        <v>0</v>
      </c>
      <c r="KN36" s="52">
        <v>0</v>
      </c>
      <c r="KO36" s="52">
        <v>0</v>
      </c>
      <c r="KP36" s="52">
        <v>0</v>
      </c>
      <c r="KQ36" s="52">
        <v>0</v>
      </c>
      <c r="KR36" s="52">
        <v>0</v>
      </c>
      <c r="KS36" s="52">
        <v>0</v>
      </c>
      <c r="KT36" s="52">
        <v>0</v>
      </c>
      <c r="KU36" s="52">
        <v>0</v>
      </c>
      <c r="KV36" s="52">
        <v>0</v>
      </c>
      <c r="KW36" s="52">
        <v>0</v>
      </c>
      <c r="KX36" s="52">
        <v>0</v>
      </c>
      <c r="KY36" s="52">
        <v>0</v>
      </c>
      <c r="KZ36" s="52">
        <v>0</v>
      </c>
      <c r="LA36" s="52">
        <v>0</v>
      </c>
      <c r="LB36" s="52">
        <v>0</v>
      </c>
      <c r="LC36" s="52">
        <v>0</v>
      </c>
      <c r="LD36" s="52">
        <v>0</v>
      </c>
      <c r="LE36" s="52">
        <v>0</v>
      </c>
      <c r="LF36" s="52">
        <v>0</v>
      </c>
      <c r="LG36" s="52">
        <v>0</v>
      </c>
      <c r="LH36" s="52">
        <v>0</v>
      </c>
      <c r="LI36" s="52">
        <v>0</v>
      </c>
      <c r="LJ36" s="52">
        <v>0</v>
      </c>
      <c r="LK36" s="52">
        <v>0</v>
      </c>
      <c r="LL36" s="52">
        <v>0</v>
      </c>
      <c r="LM36" s="52">
        <v>0</v>
      </c>
      <c r="LN36" s="52">
        <v>0</v>
      </c>
      <c r="LO36" s="52">
        <v>0</v>
      </c>
      <c r="LP36" s="52">
        <v>0</v>
      </c>
      <c r="LQ36" s="52">
        <v>0</v>
      </c>
      <c r="LR36" s="52">
        <v>0</v>
      </c>
      <c r="LS36" s="52">
        <v>0</v>
      </c>
      <c r="LT36" s="52">
        <v>0</v>
      </c>
      <c r="LU36" s="52">
        <v>0</v>
      </c>
      <c r="LV36" s="52">
        <v>0</v>
      </c>
      <c r="LW36" s="52">
        <v>0</v>
      </c>
      <c r="LX36" s="52">
        <v>0</v>
      </c>
      <c r="LY36" s="52">
        <v>0</v>
      </c>
      <c r="LZ36" s="52">
        <v>0</v>
      </c>
      <c r="MA36" s="52">
        <v>0</v>
      </c>
      <c r="MB36" s="52">
        <v>0</v>
      </c>
      <c r="MC36" s="52">
        <v>0</v>
      </c>
      <c r="MD36" s="52">
        <v>0</v>
      </c>
      <c r="ME36" s="52">
        <v>0</v>
      </c>
      <c r="MF36" s="52">
        <v>0</v>
      </c>
      <c r="MG36" s="52">
        <v>0</v>
      </c>
      <c r="MH36" s="52">
        <v>0</v>
      </c>
      <c r="MI36" s="52">
        <v>0</v>
      </c>
      <c r="MJ36" s="52">
        <v>0</v>
      </c>
      <c r="MK36" s="52">
        <v>0</v>
      </c>
      <c r="ML36" s="52">
        <v>0</v>
      </c>
      <c r="MM36" s="52">
        <v>0</v>
      </c>
      <c r="MN36" s="52">
        <v>0</v>
      </c>
      <c r="MO36" s="52">
        <v>0</v>
      </c>
      <c r="MP36" s="52">
        <v>0</v>
      </c>
      <c r="MQ36" s="52">
        <v>0</v>
      </c>
      <c r="MR36" s="52">
        <v>0</v>
      </c>
      <c r="MS36" s="52">
        <v>0</v>
      </c>
      <c r="MT36" s="52">
        <v>0</v>
      </c>
      <c r="MU36" s="52">
        <v>0</v>
      </c>
      <c r="MV36" s="52">
        <v>0</v>
      </c>
      <c r="MW36" s="52">
        <v>0</v>
      </c>
      <c r="MX36" s="52">
        <v>0</v>
      </c>
      <c r="MY36" s="52">
        <v>0</v>
      </c>
      <c r="MZ36" s="52">
        <v>0</v>
      </c>
      <c r="NA36" s="52">
        <v>0</v>
      </c>
      <c r="NB36" s="52">
        <v>0</v>
      </c>
      <c r="NC36" s="52">
        <v>0</v>
      </c>
      <c r="ND36" s="52">
        <v>0</v>
      </c>
      <c r="NE36" s="52">
        <v>0</v>
      </c>
      <c r="NF36" s="52">
        <v>0</v>
      </c>
      <c r="NG36" s="52">
        <v>0</v>
      </c>
      <c r="NH36" s="52">
        <v>0</v>
      </c>
      <c r="NI36" s="52">
        <v>0</v>
      </c>
      <c r="NJ36" s="52">
        <v>0</v>
      </c>
      <c r="NK36" s="52">
        <v>0</v>
      </c>
      <c r="NL36" s="52">
        <v>0</v>
      </c>
      <c r="NM36" s="52">
        <v>0</v>
      </c>
      <c r="NN36" s="52">
        <v>0</v>
      </c>
      <c r="NO36" s="52">
        <v>0</v>
      </c>
      <c r="NP36" s="52">
        <v>0</v>
      </c>
      <c r="NQ36" s="52">
        <v>0</v>
      </c>
      <c r="NR36" s="68">
        <f t="shared" si="3"/>
        <v>7814.16</v>
      </c>
      <c r="NS36" s="68">
        <f t="shared" si="4"/>
        <v>0</v>
      </c>
      <c r="NT36" s="68">
        <f t="shared" si="5"/>
        <v>0</v>
      </c>
    </row>
    <row r="37" spans="1:384" s="40" customFormat="1" ht="15" customHeight="1" outlineLevel="1" x14ac:dyDescent="0.2">
      <c r="A37" s="61"/>
      <c r="B37" s="49" t="s">
        <v>671</v>
      </c>
      <c r="C37" s="49" t="s">
        <v>121</v>
      </c>
      <c r="D37" s="49" t="s">
        <v>122</v>
      </c>
      <c r="E37" s="50" t="s">
        <v>123</v>
      </c>
      <c r="F37" s="64">
        <v>41995</v>
      </c>
      <c r="G37" s="49" t="s">
        <v>68</v>
      </c>
      <c r="H37" s="72">
        <v>0</v>
      </c>
      <c r="I37" s="65">
        <v>60246.58</v>
      </c>
      <c r="J37" s="114" t="str">
        <f>_xlfn.XLOOKUP(E37,'[12]Resumo Unidades'!$B:$B,'[12]Resumo Unidades'!$W:$W)</f>
        <v>Fluxo ok</v>
      </c>
      <c r="K37" s="51" t="str">
        <f>IF(L37&gt;Resumo!$E$23,"Sim","Não")</f>
        <v>Não</v>
      </c>
      <c r="L37" s="66">
        <v>0</v>
      </c>
      <c r="M37" s="67"/>
      <c r="N37" s="52">
        <v>0</v>
      </c>
      <c r="O37" s="52">
        <v>0</v>
      </c>
      <c r="P37" s="52">
        <v>0</v>
      </c>
      <c r="Q37" s="52">
        <v>0</v>
      </c>
      <c r="R37" s="52">
        <v>0</v>
      </c>
      <c r="S37" s="52">
        <v>0</v>
      </c>
      <c r="T37" s="52">
        <v>0</v>
      </c>
      <c r="U37" s="52">
        <v>0</v>
      </c>
      <c r="V37" s="52">
        <v>0</v>
      </c>
      <c r="W37" s="52">
        <v>0</v>
      </c>
      <c r="X37" s="52">
        <v>0</v>
      </c>
      <c r="Y37" s="52">
        <v>0</v>
      </c>
      <c r="Z37" s="52">
        <v>0</v>
      </c>
      <c r="AA37" s="52">
        <v>0</v>
      </c>
      <c r="AB37" s="52">
        <v>0</v>
      </c>
      <c r="AC37" s="52">
        <v>0</v>
      </c>
      <c r="AD37" s="52">
        <v>0</v>
      </c>
      <c r="AE37" s="52">
        <v>0</v>
      </c>
      <c r="AF37" s="52">
        <v>0</v>
      </c>
      <c r="AG37" s="52">
        <v>0</v>
      </c>
      <c r="AH37" s="52">
        <v>0</v>
      </c>
      <c r="AI37" s="52">
        <v>0</v>
      </c>
      <c r="AJ37" s="52">
        <v>0</v>
      </c>
      <c r="AK37" s="52">
        <v>0</v>
      </c>
      <c r="AL37" s="52">
        <v>0</v>
      </c>
      <c r="AM37" s="52">
        <v>0</v>
      </c>
      <c r="AN37" s="52">
        <v>0</v>
      </c>
      <c r="AO37" s="52">
        <v>0</v>
      </c>
      <c r="AP37" s="52">
        <v>0</v>
      </c>
      <c r="AQ37" s="52">
        <v>0</v>
      </c>
      <c r="AR37" s="52">
        <v>0</v>
      </c>
      <c r="AS37" s="52">
        <v>0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0</v>
      </c>
      <c r="BF37" s="52">
        <v>0</v>
      </c>
      <c r="BG37" s="52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52">
        <v>0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1096.79</v>
      </c>
      <c r="CE37" s="52">
        <v>1073.8</v>
      </c>
      <c r="CF37" s="52">
        <v>1073.8</v>
      </c>
      <c r="CG37" s="52">
        <v>2605.21</v>
      </c>
      <c r="CH37" s="52">
        <v>1073.8</v>
      </c>
      <c r="CI37" s="52">
        <v>1073.8</v>
      </c>
      <c r="CJ37" s="52">
        <v>1073.8</v>
      </c>
      <c r="CK37" s="52">
        <v>1073.8</v>
      </c>
      <c r="CL37" s="52">
        <v>1073.8</v>
      </c>
      <c r="CM37" s="52">
        <v>1073.8</v>
      </c>
      <c r="CN37" s="52">
        <v>1073.8</v>
      </c>
      <c r="CO37" s="52">
        <v>1073.8</v>
      </c>
      <c r="CP37" s="52">
        <v>1073.8</v>
      </c>
      <c r="CQ37" s="52">
        <v>1073.8</v>
      </c>
      <c r="CR37" s="52">
        <v>0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</v>
      </c>
      <c r="DN37" s="52">
        <v>0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v>0</v>
      </c>
      <c r="DU37" s="52">
        <v>0</v>
      </c>
      <c r="DV37" s="52">
        <v>0</v>
      </c>
      <c r="DW37" s="52">
        <v>0</v>
      </c>
      <c r="DX37" s="52">
        <v>0</v>
      </c>
      <c r="DY37" s="52">
        <v>0</v>
      </c>
      <c r="DZ37" s="52">
        <v>0</v>
      </c>
      <c r="EA37" s="52">
        <v>0</v>
      </c>
      <c r="EB37" s="52">
        <v>0</v>
      </c>
      <c r="EC37" s="52">
        <v>0</v>
      </c>
      <c r="ED37" s="52">
        <v>0</v>
      </c>
      <c r="EE37" s="52">
        <v>0</v>
      </c>
      <c r="EF37" s="52">
        <v>0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0</v>
      </c>
      <c r="EM37" s="52">
        <v>0</v>
      </c>
      <c r="EN37" s="52">
        <v>0</v>
      </c>
      <c r="EO37" s="52">
        <v>0</v>
      </c>
      <c r="EP37" s="52">
        <v>0</v>
      </c>
      <c r="EQ37" s="52">
        <v>0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0</v>
      </c>
      <c r="EX37" s="52">
        <v>0</v>
      </c>
      <c r="EY37" s="52">
        <v>0</v>
      </c>
      <c r="EZ37" s="52">
        <v>0</v>
      </c>
      <c r="FA37" s="52">
        <v>0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0</v>
      </c>
      <c r="FH37" s="52">
        <v>0</v>
      </c>
      <c r="FI37" s="52">
        <v>0</v>
      </c>
      <c r="FJ37" s="52">
        <v>0</v>
      </c>
      <c r="FK37" s="52">
        <v>0</v>
      </c>
      <c r="FL37" s="52">
        <v>0</v>
      </c>
      <c r="FM37" s="52">
        <v>0</v>
      </c>
      <c r="FN37" s="52">
        <v>0</v>
      </c>
      <c r="FO37" s="52">
        <v>0</v>
      </c>
      <c r="FP37" s="52">
        <v>0</v>
      </c>
      <c r="FQ37" s="52">
        <v>0</v>
      </c>
      <c r="FR37" s="52">
        <v>0</v>
      </c>
      <c r="FS37" s="52">
        <v>0</v>
      </c>
      <c r="FT37" s="52">
        <v>0</v>
      </c>
      <c r="FU37" s="52">
        <v>0</v>
      </c>
      <c r="FV37" s="52">
        <v>0</v>
      </c>
      <c r="FW37" s="52">
        <v>0</v>
      </c>
      <c r="FX37" s="52">
        <v>0</v>
      </c>
      <c r="FY37" s="52">
        <v>0</v>
      </c>
      <c r="FZ37" s="52">
        <v>0</v>
      </c>
      <c r="GA37" s="52">
        <v>0</v>
      </c>
      <c r="GB37" s="52">
        <v>0</v>
      </c>
      <c r="GC37" s="52">
        <v>0</v>
      </c>
      <c r="GD37" s="52">
        <v>0</v>
      </c>
      <c r="GE37" s="52">
        <v>0</v>
      </c>
      <c r="GF37" s="52">
        <v>0</v>
      </c>
      <c r="GG37" s="52">
        <v>0</v>
      </c>
      <c r="GH37" s="52">
        <v>0</v>
      </c>
      <c r="GI37" s="52">
        <v>0</v>
      </c>
      <c r="GJ37" s="52">
        <v>0</v>
      </c>
      <c r="GK37" s="52">
        <v>0</v>
      </c>
      <c r="GL37" s="52">
        <v>0</v>
      </c>
      <c r="GM37" s="52">
        <v>0</v>
      </c>
      <c r="GN37" s="52">
        <v>0</v>
      </c>
      <c r="GO37" s="52">
        <v>0</v>
      </c>
      <c r="GP37" s="52">
        <v>0</v>
      </c>
      <c r="GQ37" s="52">
        <v>0</v>
      </c>
      <c r="GR37" s="52">
        <v>0</v>
      </c>
      <c r="GS37" s="52">
        <v>0</v>
      </c>
      <c r="GT37" s="52">
        <v>0</v>
      </c>
      <c r="GU37" s="52">
        <v>0</v>
      </c>
      <c r="GV37" s="52">
        <v>0</v>
      </c>
      <c r="GW37" s="52">
        <v>0</v>
      </c>
      <c r="GX37" s="52">
        <v>0</v>
      </c>
      <c r="GY37" s="52">
        <v>0</v>
      </c>
      <c r="GZ37" s="52">
        <v>0</v>
      </c>
      <c r="HA37" s="52">
        <v>0</v>
      </c>
      <c r="HB37" s="52">
        <v>0</v>
      </c>
      <c r="HC37" s="52">
        <v>0</v>
      </c>
      <c r="HD37" s="52">
        <v>0</v>
      </c>
      <c r="HE37" s="52">
        <v>0</v>
      </c>
      <c r="HF37" s="52">
        <v>0</v>
      </c>
      <c r="HG37" s="52">
        <v>0</v>
      </c>
      <c r="HH37" s="52">
        <v>0</v>
      </c>
      <c r="HI37" s="52">
        <v>0</v>
      </c>
      <c r="HJ37" s="52">
        <v>0</v>
      </c>
      <c r="HK37" s="52">
        <v>0</v>
      </c>
      <c r="HL37" s="52">
        <v>0</v>
      </c>
      <c r="HM37" s="52">
        <v>0</v>
      </c>
      <c r="HN37" s="52">
        <v>0</v>
      </c>
      <c r="HO37" s="52">
        <v>0</v>
      </c>
      <c r="HP37" s="52">
        <v>0</v>
      </c>
      <c r="HQ37" s="52">
        <v>0</v>
      </c>
      <c r="HR37" s="52">
        <v>0</v>
      </c>
      <c r="HS37" s="52">
        <v>0</v>
      </c>
      <c r="HT37" s="52">
        <v>0</v>
      </c>
      <c r="HU37" s="52">
        <v>0</v>
      </c>
      <c r="HV37" s="52">
        <v>0</v>
      </c>
      <c r="HW37" s="52">
        <v>0</v>
      </c>
      <c r="HX37" s="52">
        <v>0</v>
      </c>
      <c r="HY37" s="52">
        <v>0</v>
      </c>
      <c r="HZ37" s="52">
        <v>0</v>
      </c>
      <c r="IA37" s="52">
        <v>0</v>
      </c>
      <c r="IB37" s="52">
        <v>0</v>
      </c>
      <c r="IC37" s="52">
        <v>0</v>
      </c>
      <c r="ID37" s="52">
        <v>0</v>
      </c>
      <c r="IE37" s="52">
        <v>0</v>
      </c>
      <c r="IF37" s="52">
        <v>0</v>
      </c>
      <c r="IG37" s="52">
        <v>0</v>
      </c>
      <c r="IH37" s="52">
        <v>0</v>
      </c>
      <c r="II37" s="52">
        <v>0</v>
      </c>
      <c r="IJ37" s="52">
        <v>0</v>
      </c>
      <c r="IK37" s="52">
        <v>0</v>
      </c>
      <c r="IL37" s="52">
        <v>0</v>
      </c>
      <c r="IM37" s="52">
        <v>0</v>
      </c>
      <c r="IN37" s="52">
        <v>0</v>
      </c>
      <c r="IO37" s="52">
        <v>0</v>
      </c>
      <c r="IP37" s="52">
        <v>0</v>
      </c>
      <c r="IQ37" s="52">
        <v>0</v>
      </c>
      <c r="IR37" s="52">
        <v>0</v>
      </c>
      <c r="IS37" s="52">
        <v>0</v>
      </c>
      <c r="IT37" s="52">
        <v>0</v>
      </c>
      <c r="IU37" s="52">
        <v>0</v>
      </c>
      <c r="IV37" s="52">
        <v>0</v>
      </c>
      <c r="IW37" s="52">
        <v>0</v>
      </c>
      <c r="IX37" s="52">
        <v>0</v>
      </c>
      <c r="IY37" s="52">
        <v>0</v>
      </c>
      <c r="IZ37" s="52">
        <v>0</v>
      </c>
      <c r="JA37" s="52">
        <v>0</v>
      </c>
      <c r="JB37" s="52">
        <v>0</v>
      </c>
      <c r="JC37" s="52">
        <v>0</v>
      </c>
      <c r="JD37" s="52">
        <v>0</v>
      </c>
      <c r="JE37" s="52">
        <v>0</v>
      </c>
      <c r="JF37" s="52">
        <v>0</v>
      </c>
      <c r="JG37" s="52">
        <v>0</v>
      </c>
      <c r="JH37" s="52">
        <v>0</v>
      </c>
      <c r="JI37" s="52">
        <v>0</v>
      </c>
      <c r="JJ37" s="52">
        <v>0</v>
      </c>
      <c r="JK37" s="52">
        <v>0</v>
      </c>
      <c r="JL37" s="52">
        <v>0</v>
      </c>
      <c r="JM37" s="52">
        <v>0</v>
      </c>
      <c r="JN37" s="52">
        <v>0</v>
      </c>
      <c r="JO37" s="52">
        <v>0</v>
      </c>
      <c r="JP37" s="52">
        <v>0</v>
      </c>
      <c r="JQ37" s="52">
        <v>0</v>
      </c>
      <c r="JR37" s="52">
        <v>0</v>
      </c>
      <c r="JS37" s="52">
        <v>0</v>
      </c>
      <c r="JT37" s="52">
        <v>0</v>
      </c>
      <c r="JU37" s="52">
        <v>0</v>
      </c>
      <c r="JV37" s="52">
        <v>0</v>
      </c>
      <c r="JW37" s="52">
        <v>0</v>
      </c>
      <c r="JX37" s="52">
        <v>0</v>
      </c>
      <c r="JY37" s="52">
        <v>0</v>
      </c>
      <c r="JZ37" s="52">
        <v>0</v>
      </c>
      <c r="KA37" s="52">
        <v>0</v>
      </c>
      <c r="KB37" s="52">
        <v>0</v>
      </c>
      <c r="KC37" s="52">
        <v>0</v>
      </c>
      <c r="KD37" s="52">
        <v>0</v>
      </c>
      <c r="KE37" s="52">
        <v>0</v>
      </c>
      <c r="KF37" s="52">
        <v>0</v>
      </c>
      <c r="KG37" s="52">
        <v>0</v>
      </c>
      <c r="KH37" s="52">
        <v>0</v>
      </c>
      <c r="KI37" s="52">
        <v>0</v>
      </c>
      <c r="KJ37" s="52">
        <v>0</v>
      </c>
      <c r="KK37" s="52">
        <v>0</v>
      </c>
      <c r="KL37" s="52">
        <v>0</v>
      </c>
      <c r="KM37" s="52">
        <v>0</v>
      </c>
      <c r="KN37" s="52">
        <v>0</v>
      </c>
      <c r="KO37" s="52">
        <v>0</v>
      </c>
      <c r="KP37" s="52">
        <v>0</v>
      </c>
      <c r="KQ37" s="52">
        <v>0</v>
      </c>
      <c r="KR37" s="52">
        <v>0</v>
      </c>
      <c r="KS37" s="52">
        <v>0</v>
      </c>
      <c r="KT37" s="52">
        <v>0</v>
      </c>
      <c r="KU37" s="52">
        <v>0</v>
      </c>
      <c r="KV37" s="52">
        <v>0</v>
      </c>
      <c r="KW37" s="52">
        <v>0</v>
      </c>
      <c r="KX37" s="52">
        <v>0</v>
      </c>
      <c r="KY37" s="52">
        <v>0</v>
      </c>
      <c r="KZ37" s="52">
        <v>0</v>
      </c>
      <c r="LA37" s="52">
        <v>0</v>
      </c>
      <c r="LB37" s="52">
        <v>0</v>
      </c>
      <c r="LC37" s="52">
        <v>0</v>
      </c>
      <c r="LD37" s="52">
        <v>0</v>
      </c>
      <c r="LE37" s="52">
        <v>0</v>
      </c>
      <c r="LF37" s="52">
        <v>0</v>
      </c>
      <c r="LG37" s="52">
        <v>0</v>
      </c>
      <c r="LH37" s="52">
        <v>0</v>
      </c>
      <c r="LI37" s="52">
        <v>0</v>
      </c>
      <c r="LJ37" s="52">
        <v>0</v>
      </c>
      <c r="LK37" s="52">
        <v>0</v>
      </c>
      <c r="LL37" s="52">
        <v>0</v>
      </c>
      <c r="LM37" s="52">
        <v>0</v>
      </c>
      <c r="LN37" s="52">
        <v>0</v>
      </c>
      <c r="LO37" s="52">
        <v>0</v>
      </c>
      <c r="LP37" s="52">
        <v>0</v>
      </c>
      <c r="LQ37" s="52">
        <v>0</v>
      </c>
      <c r="LR37" s="52">
        <v>0</v>
      </c>
      <c r="LS37" s="52">
        <v>0</v>
      </c>
      <c r="LT37" s="52">
        <v>0</v>
      </c>
      <c r="LU37" s="52">
        <v>0</v>
      </c>
      <c r="LV37" s="52">
        <v>0</v>
      </c>
      <c r="LW37" s="52">
        <v>0</v>
      </c>
      <c r="LX37" s="52">
        <v>0</v>
      </c>
      <c r="LY37" s="52">
        <v>0</v>
      </c>
      <c r="LZ37" s="52">
        <v>0</v>
      </c>
      <c r="MA37" s="52">
        <v>0</v>
      </c>
      <c r="MB37" s="52">
        <v>0</v>
      </c>
      <c r="MC37" s="52">
        <v>0</v>
      </c>
      <c r="MD37" s="52">
        <v>0</v>
      </c>
      <c r="ME37" s="52">
        <v>0</v>
      </c>
      <c r="MF37" s="52">
        <v>0</v>
      </c>
      <c r="MG37" s="52">
        <v>0</v>
      </c>
      <c r="MH37" s="52">
        <v>0</v>
      </c>
      <c r="MI37" s="52">
        <v>0</v>
      </c>
      <c r="MJ37" s="52">
        <v>0</v>
      </c>
      <c r="MK37" s="52">
        <v>0</v>
      </c>
      <c r="ML37" s="52">
        <v>0</v>
      </c>
      <c r="MM37" s="52">
        <v>0</v>
      </c>
      <c r="MN37" s="52">
        <v>0</v>
      </c>
      <c r="MO37" s="52">
        <v>0</v>
      </c>
      <c r="MP37" s="52">
        <v>0</v>
      </c>
      <c r="MQ37" s="52">
        <v>0</v>
      </c>
      <c r="MR37" s="52">
        <v>0</v>
      </c>
      <c r="MS37" s="52">
        <v>0</v>
      </c>
      <c r="MT37" s="52">
        <v>0</v>
      </c>
      <c r="MU37" s="52">
        <v>0</v>
      </c>
      <c r="MV37" s="52">
        <v>0</v>
      </c>
      <c r="MW37" s="52">
        <v>0</v>
      </c>
      <c r="MX37" s="52">
        <v>0</v>
      </c>
      <c r="MY37" s="52">
        <v>0</v>
      </c>
      <c r="MZ37" s="52">
        <v>0</v>
      </c>
      <c r="NA37" s="52">
        <v>0</v>
      </c>
      <c r="NB37" s="52">
        <v>0</v>
      </c>
      <c r="NC37" s="52">
        <v>0</v>
      </c>
      <c r="ND37" s="52">
        <v>0</v>
      </c>
      <c r="NE37" s="52">
        <v>0</v>
      </c>
      <c r="NF37" s="52">
        <v>0</v>
      </c>
      <c r="NG37" s="52">
        <v>0</v>
      </c>
      <c r="NH37" s="52">
        <v>0</v>
      </c>
      <c r="NI37" s="52">
        <v>0</v>
      </c>
      <c r="NJ37" s="52">
        <v>0</v>
      </c>
      <c r="NK37" s="52">
        <v>0</v>
      </c>
      <c r="NL37" s="52">
        <v>0</v>
      </c>
      <c r="NM37" s="52">
        <v>0</v>
      </c>
      <c r="NN37" s="52">
        <v>0</v>
      </c>
      <c r="NO37" s="52">
        <v>0</v>
      </c>
      <c r="NP37" s="52">
        <v>0</v>
      </c>
      <c r="NQ37" s="52">
        <v>0</v>
      </c>
      <c r="NR37" s="68">
        <f t="shared" si="3"/>
        <v>16587.599999999995</v>
      </c>
      <c r="NS37" s="68">
        <f t="shared" si="4"/>
        <v>16587.599999999995</v>
      </c>
      <c r="NT37" s="68">
        <f t="shared" si="5"/>
        <v>16587.599999999995</v>
      </c>
    </row>
    <row r="38" spans="1:384" s="40" customFormat="1" ht="15" customHeight="1" outlineLevel="1" x14ac:dyDescent="0.2">
      <c r="A38" s="61"/>
      <c r="B38" s="49" t="s">
        <v>671</v>
      </c>
      <c r="C38" s="49" t="s">
        <v>124</v>
      </c>
      <c r="D38" s="49" t="s">
        <v>125</v>
      </c>
      <c r="E38" s="50" t="s">
        <v>126</v>
      </c>
      <c r="F38" s="64">
        <v>44543</v>
      </c>
      <c r="G38" s="49" t="s">
        <v>37</v>
      </c>
      <c r="H38" s="72">
        <v>8.0850000000000005E-2</v>
      </c>
      <c r="I38" s="65">
        <v>57000</v>
      </c>
      <c r="J38" s="114" t="str">
        <f>_xlfn.XLOOKUP(E38,'[12]Resumo Unidades'!$B:$B,'[12]Resumo Unidades'!$W:$W)</f>
        <v>Fluxo com Divergência maior do que 10%</v>
      </c>
      <c r="K38" s="51" t="str">
        <f>IF(L38&gt;Resumo!$E$23,"Sim","Não")</f>
        <v>Não</v>
      </c>
      <c r="L38" s="66">
        <v>48</v>
      </c>
      <c r="M38" s="67"/>
      <c r="N38" s="52">
        <v>0</v>
      </c>
      <c r="O38" s="52">
        <v>0</v>
      </c>
      <c r="P38" s="52">
        <v>0</v>
      </c>
      <c r="Q38" s="52">
        <v>0</v>
      </c>
      <c r="R38" s="52">
        <v>0</v>
      </c>
      <c r="S38" s="52">
        <v>0</v>
      </c>
      <c r="T38" s="52">
        <v>0</v>
      </c>
      <c r="U38" s="52">
        <v>0</v>
      </c>
      <c r="V38" s="52">
        <v>0</v>
      </c>
      <c r="W38" s="52">
        <v>0</v>
      </c>
      <c r="X38" s="52">
        <v>0</v>
      </c>
      <c r="Y38" s="52">
        <v>0</v>
      </c>
      <c r="Z38" s="52">
        <v>0</v>
      </c>
      <c r="AA38" s="52">
        <v>0</v>
      </c>
      <c r="AB38" s="52">
        <v>0</v>
      </c>
      <c r="AC38" s="52">
        <v>0</v>
      </c>
      <c r="AD38" s="52">
        <v>0</v>
      </c>
      <c r="AE38" s="52">
        <v>0</v>
      </c>
      <c r="AF38" s="52">
        <v>0</v>
      </c>
      <c r="AG38" s="52">
        <v>0</v>
      </c>
      <c r="AH38" s="52">
        <v>0</v>
      </c>
      <c r="AI38" s="52">
        <v>0</v>
      </c>
      <c r="AJ38" s="52">
        <v>0</v>
      </c>
      <c r="AK38" s="52">
        <v>0</v>
      </c>
      <c r="AL38" s="52">
        <v>0</v>
      </c>
      <c r="AM38" s="52">
        <v>0</v>
      </c>
      <c r="AN38" s="52">
        <v>0</v>
      </c>
      <c r="AO38" s="52">
        <v>0</v>
      </c>
      <c r="AP38" s="52">
        <v>0</v>
      </c>
      <c r="AQ38" s="52">
        <v>0</v>
      </c>
      <c r="AR38" s="52">
        <v>0</v>
      </c>
      <c r="AS38" s="52">
        <v>0</v>
      </c>
      <c r="AT38" s="52">
        <v>0</v>
      </c>
      <c r="AU38" s="52">
        <v>0</v>
      </c>
      <c r="AV38" s="52">
        <v>0</v>
      </c>
      <c r="AW38" s="52">
        <v>0</v>
      </c>
      <c r="AX38" s="52">
        <v>0</v>
      </c>
      <c r="AY38" s="52">
        <v>0</v>
      </c>
      <c r="AZ38" s="52">
        <v>0</v>
      </c>
      <c r="BA38" s="52">
        <v>0</v>
      </c>
      <c r="BB38" s="52">
        <v>0</v>
      </c>
      <c r="BC38" s="52">
        <v>0</v>
      </c>
      <c r="BD38" s="52">
        <v>0</v>
      </c>
      <c r="BE38" s="52">
        <v>0</v>
      </c>
      <c r="BF38" s="52">
        <v>0</v>
      </c>
      <c r="BG38" s="52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v>0</v>
      </c>
      <c r="CB38" s="52">
        <v>496.91</v>
      </c>
      <c r="CC38" s="52">
        <v>455.25</v>
      </c>
      <c r="CD38" s="52">
        <v>299.7</v>
      </c>
      <c r="CE38" s="52">
        <v>299.7</v>
      </c>
      <c r="CF38" s="52">
        <v>299.7</v>
      </c>
      <c r="CG38" s="52">
        <v>299.7</v>
      </c>
      <c r="CH38" s="52">
        <v>299.7</v>
      </c>
      <c r="CI38" s="52">
        <v>299.7</v>
      </c>
      <c r="CJ38" s="52">
        <v>299.7</v>
      </c>
      <c r="CK38" s="52">
        <v>299.7</v>
      </c>
      <c r="CL38" s="52">
        <v>299.7</v>
      </c>
      <c r="CM38" s="52">
        <v>299.7</v>
      </c>
      <c r="CN38" s="52">
        <v>299.7</v>
      </c>
      <c r="CO38" s="52">
        <v>299.7</v>
      </c>
      <c r="CP38" s="52">
        <v>299.7</v>
      </c>
      <c r="CQ38" s="52">
        <v>299.7</v>
      </c>
      <c r="CR38" s="52">
        <v>299.7</v>
      </c>
      <c r="CS38" s="52">
        <v>299.7</v>
      </c>
      <c r="CT38" s="52">
        <v>299.7</v>
      </c>
      <c r="CU38" s="52">
        <v>299.7</v>
      </c>
      <c r="CV38" s="52">
        <v>299.7</v>
      </c>
      <c r="CW38" s="52">
        <v>299.7</v>
      </c>
      <c r="CX38" s="52">
        <v>299.7</v>
      </c>
      <c r="CY38" s="52">
        <v>299.7</v>
      </c>
      <c r="CZ38" s="52">
        <v>299.7</v>
      </c>
      <c r="DA38" s="52">
        <v>299.7</v>
      </c>
      <c r="DB38" s="52">
        <v>299.7</v>
      </c>
      <c r="DC38" s="52">
        <v>299.7</v>
      </c>
      <c r="DD38" s="52">
        <v>299.7</v>
      </c>
      <c r="DE38" s="52">
        <v>299.7</v>
      </c>
      <c r="DF38" s="52">
        <v>299.7</v>
      </c>
      <c r="DG38" s="52">
        <v>299.7</v>
      </c>
      <c r="DH38" s="52">
        <v>299.7</v>
      </c>
      <c r="DI38" s="52">
        <v>299.7</v>
      </c>
      <c r="DJ38" s="52">
        <v>299.7</v>
      </c>
      <c r="DK38" s="52">
        <v>299.7</v>
      </c>
      <c r="DL38" s="52">
        <v>299.7</v>
      </c>
      <c r="DM38" s="52">
        <v>299.7</v>
      </c>
      <c r="DN38" s="52">
        <v>299.7</v>
      </c>
      <c r="DO38" s="52">
        <v>299.7</v>
      </c>
      <c r="DP38" s="52">
        <v>299.7</v>
      </c>
      <c r="DQ38" s="52">
        <v>299.7</v>
      </c>
      <c r="DR38" s="52">
        <v>299.7</v>
      </c>
      <c r="DS38" s="52">
        <v>299.7</v>
      </c>
      <c r="DT38" s="52">
        <v>299.7</v>
      </c>
      <c r="DU38" s="52">
        <v>299.7</v>
      </c>
      <c r="DV38" s="52">
        <v>299.7</v>
      </c>
      <c r="DW38" s="52">
        <v>299.7</v>
      </c>
      <c r="DX38" s="52">
        <v>299.7</v>
      </c>
      <c r="DY38" s="52">
        <v>299.7</v>
      </c>
      <c r="DZ38" s="52">
        <v>299.7</v>
      </c>
      <c r="EA38" s="52">
        <v>299.7</v>
      </c>
      <c r="EB38" s="52">
        <v>299.7</v>
      </c>
      <c r="EC38" s="52">
        <v>299.7</v>
      </c>
      <c r="ED38" s="52">
        <v>299.7</v>
      </c>
      <c r="EE38" s="52">
        <v>299.7</v>
      </c>
      <c r="EF38" s="52">
        <v>299.7</v>
      </c>
      <c r="EG38" s="52">
        <v>299.7</v>
      </c>
      <c r="EH38" s="52">
        <v>299.7</v>
      </c>
      <c r="EI38" s="52">
        <v>299.7</v>
      </c>
      <c r="EJ38" s="52">
        <v>299.7</v>
      </c>
      <c r="EK38" s="52">
        <v>299.7</v>
      </c>
      <c r="EL38" s="52">
        <v>299.7</v>
      </c>
      <c r="EM38" s="52">
        <v>299.7</v>
      </c>
      <c r="EN38" s="52">
        <v>299.7</v>
      </c>
      <c r="EO38" s="52">
        <v>299.7</v>
      </c>
      <c r="EP38" s="52">
        <v>299.7</v>
      </c>
      <c r="EQ38" s="52">
        <v>299.7</v>
      </c>
      <c r="ER38" s="52">
        <v>299.7</v>
      </c>
      <c r="ES38" s="52">
        <v>299.7</v>
      </c>
      <c r="ET38" s="52">
        <v>299.7</v>
      </c>
      <c r="EU38" s="52">
        <v>299.7</v>
      </c>
      <c r="EV38" s="52">
        <v>299.7</v>
      </c>
      <c r="EW38" s="52">
        <v>299.7</v>
      </c>
      <c r="EX38" s="52">
        <v>299.7</v>
      </c>
      <c r="EY38" s="52">
        <v>299.7</v>
      </c>
      <c r="EZ38" s="52">
        <v>299.7</v>
      </c>
      <c r="FA38" s="52">
        <v>299.7</v>
      </c>
      <c r="FB38" s="52">
        <v>299.7</v>
      </c>
      <c r="FC38" s="52">
        <v>299.7</v>
      </c>
      <c r="FD38" s="52">
        <v>299.7</v>
      </c>
      <c r="FE38" s="52">
        <v>299.7</v>
      </c>
      <c r="FF38" s="52">
        <v>299.7</v>
      </c>
      <c r="FG38" s="52">
        <v>299.7</v>
      </c>
      <c r="FH38" s="52">
        <v>299.7</v>
      </c>
      <c r="FI38" s="52">
        <v>299.7</v>
      </c>
      <c r="FJ38" s="52">
        <v>299.7</v>
      </c>
      <c r="FK38" s="52">
        <v>299.7</v>
      </c>
      <c r="FL38" s="52">
        <v>299.7</v>
      </c>
      <c r="FM38" s="52">
        <v>299.7</v>
      </c>
      <c r="FN38" s="52">
        <v>299.7</v>
      </c>
      <c r="FO38" s="52">
        <v>299.7</v>
      </c>
      <c r="FP38" s="52">
        <v>299.7</v>
      </c>
      <c r="FQ38" s="52">
        <v>299.7</v>
      </c>
      <c r="FR38" s="52">
        <v>299.7</v>
      </c>
      <c r="FS38" s="52">
        <v>299.7</v>
      </c>
      <c r="FT38" s="52">
        <v>299.7</v>
      </c>
      <c r="FU38" s="52">
        <v>299.7</v>
      </c>
      <c r="FV38" s="52">
        <v>299.7</v>
      </c>
      <c r="FW38" s="52">
        <v>299.7</v>
      </c>
      <c r="FX38" s="52">
        <v>299.7</v>
      </c>
      <c r="FY38" s="52">
        <v>299.7</v>
      </c>
      <c r="FZ38" s="52">
        <v>299.7</v>
      </c>
      <c r="GA38" s="52">
        <v>299.7</v>
      </c>
      <c r="GB38" s="52">
        <v>299.7</v>
      </c>
      <c r="GC38" s="52">
        <v>299.7</v>
      </c>
      <c r="GD38" s="52">
        <v>299.7</v>
      </c>
      <c r="GE38" s="52">
        <v>299.7</v>
      </c>
      <c r="GF38" s="52">
        <v>299.7</v>
      </c>
      <c r="GG38" s="52">
        <v>299.7</v>
      </c>
      <c r="GH38" s="52">
        <v>299.7</v>
      </c>
      <c r="GI38" s="52">
        <v>299.7</v>
      </c>
      <c r="GJ38" s="52">
        <v>299.7</v>
      </c>
      <c r="GK38" s="52">
        <v>299.7</v>
      </c>
      <c r="GL38" s="52">
        <v>299.7</v>
      </c>
      <c r="GM38" s="52">
        <v>299.7</v>
      </c>
      <c r="GN38" s="52">
        <v>299.7</v>
      </c>
      <c r="GO38" s="52">
        <v>299.7</v>
      </c>
      <c r="GP38" s="52">
        <v>299.7</v>
      </c>
      <c r="GQ38" s="52">
        <v>299.7</v>
      </c>
      <c r="GR38" s="52">
        <v>299.7</v>
      </c>
      <c r="GS38" s="52">
        <v>299.7</v>
      </c>
      <c r="GT38" s="52">
        <v>299.7</v>
      </c>
      <c r="GU38" s="52">
        <v>299.7</v>
      </c>
      <c r="GV38" s="52">
        <v>299.7</v>
      </c>
      <c r="GW38" s="52">
        <v>299.7</v>
      </c>
      <c r="GX38" s="52">
        <v>299.7</v>
      </c>
      <c r="GY38" s="52">
        <v>299.7</v>
      </c>
      <c r="GZ38" s="52">
        <v>299.7</v>
      </c>
      <c r="HA38" s="52">
        <v>299.7</v>
      </c>
      <c r="HB38" s="52">
        <v>299.7</v>
      </c>
      <c r="HC38" s="52">
        <v>299.7</v>
      </c>
      <c r="HD38" s="52">
        <v>299.7</v>
      </c>
      <c r="HE38" s="52">
        <v>299.7</v>
      </c>
      <c r="HF38" s="52">
        <v>299.7</v>
      </c>
      <c r="HG38" s="52">
        <v>299.7</v>
      </c>
      <c r="HH38" s="52">
        <v>299.7</v>
      </c>
      <c r="HI38" s="52">
        <v>299.7</v>
      </c>
      <c r="HJ38" s="52">
        <v>299.7</v>
      </c>
      <c r="HK38" s="52">
        <v>299.7</v>
      </c>
      <c r="HL38" s="52">
        <v>299.7</v>
      </c>
      <c r="HM38" s="52">
        <v>299.7</v>
      </c>
      <c r="HN38" s="52">
        <v>299.7</v>
      </c>
      <c r="HO38" s="52">
        <v>299.7</v>
      </c>
      <c r="HP38" s="52">
        <v>299.7</v>
      </c>
      <c r="HQ38" s="52">
        <v>299.7</v>
      </c>
      <c r="HR38" s="52">
        <v>299.7</v>
      </c>
      <c r="HS38" s="52">
        <v>299.7</v>
      </c>
      <c r="HT38" s="52">
        <v>299.7</v>
      </c>
      <c r="HU38" s="52">
        <v>299.7</v>
      </c>
      <c r="HV38" s="52">
        <v>299.7</v>
      </c>
      <c r="HW38" s="52">
        <v>299.7</v>
      </c>
      <c r="HX38" s="52">
        <v>299.7</v>
      </c>
      <c r="HY38" s="52">
        <v>299.7</v>
      </c>
      <c r="HZ38" s="52">
        <v>299.7</v>
      </c>
      <c r="IA38" s="52">
        <v>299.7</v>
      </c>
      <c r="IB38" s="52">
        <v>299.7</v>
      </c>
      <c r="IC38" s="52">
        <v>299.7</v>
      </c>
      <c r="ID38" s="52">
        <v>299.7</v>
      </c>
      <c r="IE38" s="52">
        <v>299.7</v>
      </c>
      <c r="IF38" s="52">
        <v>299.7</v>
      </c>
      <c r="IG38" s="52">
        <v>299.7</v>
      </c>
      <c r="IH38" s="52">
        <v>299.7</v>
      </c>
      <c r="II38" s="52">
        <v>299.7</v>
      </c>
      <c r="IJ38" s="52">
        <v>299.7</v>
      </c>
      <c r="IK38" s="52">
        <v>299.7</v>
      </c>
      <c r="IL38" s="52">
        <v>299.7</v>
      </c>
      <c r="IM38" s="52">
        <v>299.7</v>
      </c>
      <c r="IN38" s="52">
        <v>299.7</v>
      </c>
      <c r="IO38" s="52">
        <v>299.7</v>
      </c>
      <c r="IP38" s="52">
        <v>299.7</v>
      </c>
      <c r="IQ38" s="52">
        <v>299.7</v>
      </c>
      <c r="IR38" s="52">
        <v>299.7</v>
      </c>
      <c r="IS38" s="52">
        <v>299.7</v>
      </c>
      <c r="IT38" s="52">
        <v>299.7</v>
      </c>
      <c r="IU38" s="52">
        <v>299.7</v>
      </c>
      <c r="IV38" s="52">
        <v>299.7</v>
      </c>
      <c r="IW38" s="52">
        <v>299.7</v>
      </c>
      <c r="IX38" s="52">
        <v>299.7</v>
      </c>
      <c r="IY38" s="52">
        <v>299.7</v>
      </c>
      <c r="IZ38" s="52">
        <v>299.7</v>
      </c>
      <c r="JA38" s="52">
        <v>299.7</v>
      </c>
      <c r="JB38" s="52">
        <v>299.7</v>
      </c>
      <c r="JC38" s="52">
        <v>299.7</v>
      </c>
      <c r="JD38" s="52">
        <v>299.7</v>
      </c>
      <c r="JE38" s="52">
        <v>299.7</v>
      </c>
      <c r="JF38" s="52">
        <v>299.7</v>
      </c>
      <c r="JG38" s="52">
        <v>299.7</v>
      </c>
      <c r="JH38" s="52">
        <v>299.7</v>
      </c>
      <c r="JI38" s="52">
        <v>299.7</v>
      </c>
      <c r="JJ38" s="52">
        <v>299.7</v>
      </c>
      <c r="JK38" s="52">
        <v>299.7</v>
      </c>
      <c r="JL38" s="52">
        <v>299.7</v>
      </c>
      <c r="JM38" s="52">
        <v>299.7</v>
      </c>
      <c r="JN38" s="52">
        <v>299.7</v>
      </c>
      <c r="JO38" s="52">
        <v>299.7</v>
      </c>
      <c r="JP38" s="52">
        <v>299.7</v>
      </c>
      <c r="JQ38" s="52">
        <v>299.7</v>
      </c>
      <c r="JR38" s="52">
        <v>299.7</v>
      </c>
      <c r="JS38" s="52">
        <v>299.7</v>
      </c>
      <c r="JT38" s="52">
        <v>299.7</v>
      </c>
      <c r="JU38" s="52">
        <v>299.7</v>
      </c>
      <c r="JV38" s="52">
        <v>299.7</v>
      </c>
      <c r="JW38" s="52">
        <v>299.7</v>
      </c>
      <c r="JX38" s="52">
        <v>299.7</v>
      </c>
      <c r="JY38" s="52">
        <v>280.11</v>
      </c>
      <c r="JZ38" s="52">
        <v>280.11</v>
      </c>
      <c r="KA38" s="52">
        <v>280.11</v>
      </c>
      <c r="KB38" s="52">
        <v>280.11</v>
      </c>
      <c r="KC38" s="52">
        <v>280.11</v>
      </c>
      <c r="KD38" s="52">
        <v>280.11</v>
      </c>
      <c r="KE38" s="52">
        <v>280.11</v>
      </c>
      <c r="KF38" s="52">
        <v>280.11</v>
      </c>
      <c r="KG38" s="52">
        <v>280.11</v>
      </c>
      <c r="KH38" s="52">
        <v>280.11</v>
      </c>
      <c r="KI38" s="52">
        <v>280.11</v>
      </c>
      <c r="KJ38" s="52">
        <v>280.11</v>
      </c>
      <c r="KK38" s="52">
        <v>0</v>
      </c>
      <c r="KL38" s="52">
        <v>0</v>
      </c>
      <c r="KM38" s="52">
        <v>0</v>
      </c>
      <c r="KN38" s="52">
        <v>0</v>
      </c>
      <c r="KO38" s="52">
        <v>0</v>
      </c>
      <c r="KP38" s="52">
        <v>0</v>
      </c>
      <c r="KQ38" s="52">
        <v>0</v>
      </c>
      <c r="KR38" s="52">
        <v>0</v>
      </c>
      <c r="KS38" s="52">
        <v>0</v>
      </c>
      <c r="KT38" s="52">
        <v>0</v>
      </c>
      <c r="KU38" s="52">
        <v>0</v>
      </c>
      <c r="KV38" s="52">
        <v>0</v>
      </c>
      <c r="KW38" s="52">
        <v>0</v>
      </c>
      <c r="KX38" s="52">
        <v>0</v>
      </c>
      <c r="KY38" s="52">
        <v>0</v>
      </c>
      <c r="KZ38" s="52">
        <v>0</v>
      </c>
      <c r="LA38" s="52">
        <v>0</v>
      </c>
      <c r="LB38" s="52">
        <v>0</v>
      </c>
      <c r="LC38" s="52">
        <v>0</v>
      </c>
      <c r="LD38" s="52">
        <v>0</v>
      </c>
      <c r="LE38" s="52">
        <v>0</v>
      </c>
      <c r="LF38" s="52">
        <v>0</v>
      </c>
      <c r="LG38" s="52">
        <v>0</v>
      </c>
      <c r="LH38" s="52">
        <v>0</v>
      </c>
      <c r="LI38" s="52">
        <v>0</v>
      </c>
      <c r="LJ38" s="52">
        <v>0</v>
      </c>
      <c r="LK38" s="52">
        <v>0</v>
      </c>
      <c r="LL38" s="52">
        <v>0</v>
      </c>
      <c r="LM38" s="52">
        <v>0</v>
      </c>
      <c r="LN38" s="52">
        <v>0</v>
      </c>
      <c r="LO38" s="52">
        <v>0</v>
      </c>
      <c r="LP38" s="52">
        <v>0</v>
      </c>
      <c r="LQ38" s="52">
        <v>0</v>
      </c>
      <c r="LR38" s="52">
        <v>0</v>
      </c>
      <c r="LS38" s="52">
        <v>0</v>
      </c>
      <c r="LT38" s="52">
        <v>0</v>
      </c>
      <c r="LU38" s="52">
        <v>0</v>
      </c>
      <c r="LV38" s="52">
        <v>0</v>
      </c>
      <c r="LW38" s="52">
        <v>0</v>
      </c>
      <c r="LX38" s="52">
        <v>0</v>
      </c>
      <c r="LY38" s="52">
        <v>0</v>
      </c>
      <c r="LZ38" s="52">
        <v>0</v>
      </c>
      <c r="MA38" s="52">
        <v>0</v>
      </c>
      <c r="MB38" s="52">
        <v>0</v>
      </c>
      <c r="MC38" s="52">
        <v>0</v>
      </c>
      <c r="MD38" s="52">
        <v>0</v>
      </c>
      <c r="ME38" s="52">
        <v>0</v>
      </c>
      <c r="MF38" s="52">
        <v>0</v>
      </c>
      <c r="MG38" s="52">
        <v>0</v>
      </c>
      <c r="MH38" s="52">
        <v>0</v>
      </c>
      <c r="MI38" s="52">
        <v>0</v>
      </c>
      <c r="MJ38" s="52">
        <v>0</v>
      </c>
      <c r="MK38" s="52">
        <v>0</v>
      </c>
      <c r="ML38" s="52">
        <v>0</v>
      </c>
      <c r="MM38" s="52">
        <v>0</v>
      </c>
      <c r="MN38" s="52">
        <v>0</v>
      </c>
      <c r="MO38" s="52">
        <v>0</v>
      </c>
      <c r="MP38" s="52">
        <v>0</v>
      </c>
      <c r="MQ38" s="52">
        <v>0</v>
      </c>
      <c r="MR38" s="52">
        <v>0</v>
      </c>
      <c r="MS38" s="52">
        <v>0</v>
      </c>
      <c r="MT38" s="52">
        <v>0</v>
      </c>
      <c r="MU38" s="52">
        <v>0</v>
      </c>
      <c r="MV38" s="52">
        <v>0</v>
      </c>
      <c r="MW38" s="52">
        <v>0</v>
      </c>
      <c r="MX38" s="52">
        <v>0</v>
      </c>
      <c r="MY38" s="52">
        <v>0</v>
      </c>
      <c r="MZ38" s="52">
        <v>0</v>
      </c>
      <c r="NA38" s="52">
        <v>0</v>
      </c>
      <c r="NB38" s="52">
        <v>0</v>
      </c>
      <c r="NC38" s="52">
        <v>0</v>
      </c>
      <c r="ND38" s="52">
        <v>0</v>
      </c>
      <c r="NE38" s="52">
        <v>0</v>
      </c>
      <c r="NF38" s="52">
        <v>0</v>
      </c>
      <c r="NG38" s="52">
        <v>0</v>
      </c>
      <c r="NH38" s="52">
        <v>0</v>
      </c>
      <c r="NI38" s="52">
        <v>0</v>
      </c>
      <c r="NJ38" s="52">
        <v>0</v>
      </c>
      <c r="NK38" s="52">
        <v>0</v>
      </c>
      <c r="NL38" s="52">
        <v>0</v>
      </c>
      <c r="NM38" s="52">
        <v>0</v>
      </c>
      <c r="NN38" s="52">
        <v>0</v>
      </c>
      <c r="NO38" s="52">
        <v>0</v>
      </c>
      <c r="NP38" s="52">
        <v>0</v>
      </c>
      <c r="NQ38" s="52">
        <v>0</v>
      </c>
      <c r="NR38" s="68">
        <f t="shared" si="3"/>
        <v>65152.579999999783</v>
      </c>
      <c r="NS38" s="68">
        <f t="shared" si="4"/>
        <v>65152.579999999783</v>
      </c>
      <c r="NT38" s="68">
        <f t="shared" si="5"/>
        <v>33619.46000000005</v>
      </c>
    </row>
    <row r="39" spans="1:384" s="40" customFormat="1" ht="15" customHeight="1" outlineLevel="1" x14ac:dyDescent="0.2">
      <c r="A39" s="61"/>
      <c r="B39" s="49" t="s">
        <v>671</v>
      </c>
      <c r="C39" s="49" t="s">
        <v>127</v>
      </c>
      <c r="D39" s="49" t="s">
        <v>128</v>
      </c>
      <c r="E39" s="50" t="s">
        <v>129</v>
      </c>
      <c r="F39" s="64">
        <v>44540</v>
      </c>
      <c r="G39" s="49" t="s">
        <v>37</v>
      </c>
      <c r="H39" s="72">
        <v>8.0850000000000005E-2</v>
      </c>
      <c r="I39" s="65">
        <v>65000</v>
      </c>
      <c r="J39" s="114" t="str">
        <f>_xlfn.XLOOKUP(E39,'[12]Resumo Unidades'!$B:$B,'[12]Resumo Unidades'!$W:$W)</f>
        <v>Fluxo com Divergência de até 2%</v>
      </c>
      <c r="K39" s="51" t="str">
        <f>IF(L39&gt;Resumo!$E$23,"Sim","Não")</f>
        <v>Não</v>
      </c>
      <c r="L39" s="66">
        <v>17</v>
      </c>
      <c r="M39" s="67"/>
      <c r="N39" s="52">
        <v>0</v>
      </c>
      <c r="O39" s="52">
        <v>0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2">
        <v>0</v>
      </c>
      <c r="BF39" s="52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291.05</v>
      </c>
      <c r="CD39" s="52">
        <v>255.10999999999999</v>
      </c>
      <c r="CE39" s="52">
        <v>255.10999999999999</v>
      </c>
      <c r="CF39" s="52">
        <v>255.10999999999999</v>
      </c>
      <c r="CG39" s="52">
        <v>255.10999999999999</v>
      </c>
      <c r="CH39" s="52">
        <v>255.10999999999999</v>
      </c>
      <c r="CI39" s="52">
        <v>255.10999999999999</v>
      </c>
      <c r="CJ39" s="52">
        <v>255.10999999999999</v>
      </c>
      <c r="CK39" s="52">
        <v>255.10999999999999</v>
      </c>
      <c r="CL39" s="52">
        <v>255.10999999999999</v>
      </c>
      <c r="CM39" s="52">
        <v>3826.9599999999996</v>
      </c>
      <c r="CN39" s="52">
        <v>255.10999999999999</v>
      </c>
      <c r="CO39" s="52">
        <v>255.10999999999999</v>
      </c>
      <c r="CP39" s="52">
        <v>255.10999999999999</v>
      </c>
      <c r="CQ39" s="52">
        <v>255.10999999999999</v>
      </c>
      <c r="CR39" s="52">
        <v>255.10999999999999</v>
      </c>
      <c r="CS39" s="52">
        <v>255.10999999999999</v>
      </c>
      <c r="CT39" s="52">
        <v>255.10999999999999</v>
      </c>
      <c r="CU39" s="52">
        <v>255.10999999999999</v>
      </c>
      <c r="CV39" s="52">
        <v>255.10999999999999</v>
      </c>
      <c r="CW39" s="52">
        <v>255.10999999999999</v>
      </c>
      <c r="CX39" s="52">
        <v>255.10999999999999</v>
      </c>
      <c r="CY39" s="52">
        <v>3826.9599999999996</v>
      </c>
      <c r="CZ39" s="52">
        <v>255.10999999999999</v>
      </c>
      <c r="DA39" s="52">
        <v>255.10999999999999</v>
      </c>
      <c r="DB39" s="52">
        <v>255.10999999999999</v>
      </c>
      <c r="DC39" s="52">
        <v>255.10999999999999</v>
      </c>
      <c r="DD39" s="52">
        <v>255.10999999999999</v>
      </c>
      <c r="DE39" s="52">
        <v>255.10999999999999</v>
      </c>
      <c r="DF39" s="52">
        <v>255.10999999999999</v>
      </c>
      <c r="DG39" s="52">
        <v>255.10999999999999</v>
      </c>
      <c r="DH39" s="52">
        <v>255.10999999999999</v>
      </c>
      <c r="DI39" s="52">
        <v>255.10999999999999</v>
      </c>
      <c r="DJ39" s="52">
        <v>255.10999999999999</v>
      </c>
      <c r="DK39" s="52">
        <v>3826.9599999999996</v>
      </c>
      <c r="DL39" s="52">
        <v>255.10999999999999</v>
      </c>
      <c r="DM39" s="52">
        <v>255.10999999999999</v>
      </c>
      <c r="DN39" s="52">
        <v>255.10999999999999</v>
      </c>
      <c r="DO39" s="52">
        <v>255.10999999999999</v>
      </c>
      <c r="DP39" s="52">
        <v>255.10999999999999</v>
      </c>
      <c r="DQ39" s="52">
        <v>255.10999999999999</v>
      </c>
      <c r="DR39" s="52">
        <v>255.10999999999999</v>
      </c>
      <c r="DS39" s="52">
        <v>255.10999999999999</v>
      </c>
      <c r="DT39" s="52">
        <v>255.10999999999999</v>
      </c>
      <c r="DU39" s="52">
        <v>255.10999999999999</v>
      </c>
      <c r="DV39" s="52">
        <v>255.10999999999999</v>
      </c>
      <c r="DW39" s="52">
        <v>3826.9599999999996</v>
      </c>
      <c r="DX39" s="52">
        <v>255.10999999999999</v>
      </c>
      <c r="DY39" s="52">
        <v>255.10999999999999</v>
      </c>
      <c r="DZ39" s="52">
        <v>255.10999999999999</v>
      </c>
      <c r="EA39" s="52">
        <v>255.10999999999999</v>
      </c>
      <c r="EB39" s="52">
        <v>255.10999999999999</v>
      </c>
      <c r="EC39" s="52">
        <v>255.10999999999999</v>
      </c>
      <c r="ED39" s="52">
        <v>255.10999999999999</v>
      </c>
      <c r="EE39" s="52">
        <v>255.10999999999999</v>
      </c>
      <c r="EF39" s="52">
        <v>255.10999999999999</v>
      </c>
      <c r="EG39" s="52">
        <v>255.10999999999999</v>
      </c>
      <c r="EH39" s="52">
        <v>255.10999999999999</v>
      </c>
      <c r="EI39" s="52">
        <v>3826.9599999999996</v>
      </c>
      <c r="EJ39" s="52">
        <v>255.10999999999999</v>
      </c>
      <c r="EK39" s="52">
        <v>255.10999999999999</v>
      </c>
      <c r="EL39" s="52">
        <v>255.10999999999999</v>
      </c>
      <c r="EM39" s="52">
        <v>255.10999999999999</v>
      </c>
      <c r="EN39" s="52">
        <v>255.10999999999999</v>
      </c>
      <c r="EO39" s="52">
        <v>255.10999999999999</v>
      </c>
      <c r="EP39" s="52">
        <v>255.10999999999999</v>
      </c>
      <c r="EQ39" s="52">
        <v>255.10999999999999</v>
      </c>
      <c r="ER39" s="52">
        <v>255.10999999999999</v>
      </c>
      <c r="ES39" s="52">
        <v>255.10999999999999</v>
      </c>
      <c r="ET39" s="52">
        <v>255.10999999999999</v>
      </c>
      <c r="EU39" s="52">
        <v>3826.9599999999996</v>
      </c>
      <c r="EV39" s="52">
        <v>255.10999999999999</v>
      </c>
      <c r="EW39" s="52">
        <v>255.10999999999999</v>
      </c>
      <c r="EX39" s="52">
        <v>255.10999999999999</v>
      </c>
      <c r="EY39" s="52">
        <v>255.10999999999999</v>
      </c>
      <c r="EZ39" s="52">
        <v>255.10999999999999</v>
      </c>
      <c r="FA39" s="52">
        <v>255.10999999999999</v>
      </c>
      <c r="FB39" s="52">
        <v>255.10999999999999</v>
      </c>
      <c r="FC39" s="52">
        <v>255.10999999999999</v>
      </c>
      <c r="FD39" s="52">
        <v>255.10999999999999</v>
      </c>
      <c r="FE39" s="52">
        <v>255.10999999999999</v>
      </c>
      <c r="FF39" s="52">
        <v>255.10999999999999</v>
      </c>
      <c r="FG39" s="52">
        <v>3826.9599999999996</v>
      </c>
      <c r="FH39" s="52">
        <v>255.10999999999999</v>
      </c>
      <c r="FI39" s="52">
        <v>255.10999999999999</v>
      </c>
      <c r="FJ39" s="52">
        <v>255.10999999999999</v>
      </c>
      <c r="FK39" s="52">
        <v>255.10999999999999</v>
      </c>
      <c r="FL39" s="52">
        <v>255.10999999999999</v>
      </c>
      <c r="FM39" s="52">
        <v>255.10999999999999</v>
      </c>
      <c r="FN39" s="52">
        <v>255.10999999999999</v>
      </c>
      <c r="FO39" s="52">
        <v>255.10999999999999</v>
      </c>
      <c r="FP39" s="52">
        <v>255.10999999999999</v>
      </c>
      <c r="FQ39" s="52">
        <v>255.10999999999999</v>
      </c>
      <c r="FR39" s="52">
        <v>255.10999999999999</v>
      </c>
      <c r="FS39" s="52">
        <v>3826.9599999999996</v>
      </c>
      <c r="FT39" s="52">
        <v>255.10999999999999</v>
      </c>
      <c r="FU39" s="52">
        <v>255.10999999999999</v>
      </c>
      <c r="FV39" s="52">
        <v>255.10999999999999</v>
      </c>
      <c r="FW39" s="52">
        <v>255.10999999999999</v>
      </c>
      <c r="FX39" s="52">
        <v>255.10999999999999</v>
      </c>
      <c r="FY39" s="52">
        <v>255.10999999999999</v>
      </c>
      <c r="FZ39" s="52">
        <v>255.10999999999999</v>
      </c>
      <c r="GA39" s="52">
        <v>255.10999999999999</v>
      </c>
      <c r="GB39" s="52">
        <v>255.10999999999999</v>
      </c>
      <c r="GC39" s="52">
        <v>255.10999999999999</v>
      </c>
      <c r="GD39" s="52">
        <v>255.10999999999999</v>
      </c>
      <c r="GE39" s="52">
        <v>3826.9599999999996</v>
      </c>
      <c r="GF39" s="52">
        <v>0</v>
      </c>
      <c r="GG39" s="52">
        <v>0</v>
      </c>
      <c r="GH39" s="52">
        <v>0</v>
      </c>
      <c r="GI39" s="52">
        <v>0</v>
      </c>
      <c r="GJ39" s="52">
        <v>0</v>
      </c>
      <c r="GK39" s="52">
        <v>0</v>
      </c>
      <c r="GL39" s="52">
        <v>0</v>
      </c>
      <c r="GM39" s="52">
        <v>0</v>
      </c>
      <c r="GN39" s="52">
        <v>0</v>
      </c>
      <c r="GO39" s="52">
        <v>0</v>
      </c>
      <c r="GP39" s="52">
        <v>0</v>
      </c>
      <c r="GQ39" s="52">
        <v>0</v>
      </c>
      <c r="GR39" s="52">
        <v>0</v>
      </c>
      <c r="GS39" s="52">
        <v>0</v>
      </c>
      <c r="GT39" s="52">
        <v>0</v>
      </c>
      <c r="GU39" s="52">
        <v>0</v>
      </c>
      <c r="GV39" s="52">
        <v>0</v>
      </c>
      <c r="GW39" s="52">
        <v>0</v>
      </c>
      <c r="GX39" s="52">
        <v>0</v>
      </c>
      <c r="GY39" s="52">
        <v>0</v>
      </c>
      <c r="GZ39" s="52">
        <v>0</v>
      </c>
      <c r="HA39" s="52">
        <v>0</v>
      </c>
      <c r="HB39" s="52">
        <v>0</v>
      </c>
      <c r="HC39" s="52">
        <v>0</v>
      </c>
      <c r="HD39" s="52">
        <v>0</v>
      </c>
      <c r="HE39" s="52">
        <v>0</v>
      </c>
      <c r="HF39" s="52">
        <v>0</v>
      </c>
      <c r="HG39" s="52">
        <v>0</v>
      </c>
      <c r="HH39" s="52">
        <v>0</v>
      </c>
      <c r="HI39" s="52">
        <v>0</v>
      </c>
      <c r="HJ39" s="52">
        <v>0</v>
      </c>
      <c r="HK39" s="52">
        <v>0</v>
      </c>
      <c r="HL39" s="52">
        <v>0</v>
      </c>
      <c r="HM39" s="52">
        <v>0</v>
      </c>
      <c r="HN39" s="52">
        <v>0</v>
      </c>
      <c r="HO39" s="52">
        <v>0</v>
      </c>
      <c r="HP39" s="52">
        <v>0</v>
      </c>
      <c r="HQ39" s="52">
        <v>0</v>
      </c>
      <c r="HR39" s="52">
        <v>0</v>
      </c>
      <c r="HS39" s="52">
        <v>0</v>
      </c>
      <c r="HT39" s="52">
        <v>0</v>
      </c>
      <c r="HU39" s="52">
        <v>0</v>
      </c>
      <c r="HV39" s="52">
        <v>0</v>
      </c>
      <c r="HW39" s="52">
        <v>0</v>
      </c>
      <c r="HX39" s="52">
        <v>0</v>
      </c>
      <c r="HY39" s="52">
        <v>0</v>
      </c>
      <c r="HZ39" s="52">
        <v>0</v>
      </c>
      <c r="IA39" s="52">
        <v>0</v>
      </c>
      <c r="IB39" s="52">
        <v>0</v>
      </c>
      <c r="IC39" s="52">
        <v>0</v>
      </c>
      <c r="ID39" s="52">
        <v>0</v>
      </c>
      <c r="IE39" s="52">
        <v>0</v>
      </c>
      <c r="IF39" s="52">
        <v>0</v>
      </c>
      <c r="IG39" s="52">
        <v>0</v>
      </c>
      <c r="IH39" s="52">
        <v>0</v>
      </c>
      <c r="II39" s="52">
        <v>0</v>
      </c>
      <c r="IJ39" s="52">
        <v>0</v>
      </c>
      <c r="IK39" s="52">
        <v>0</v>
      </c>
      <c r="IL39" s="52">
        <v>0</v>
      </c>
      <c r="IM39" s="52">
        <v>0</v>
      </c>
      <c r="IN39" s="52">
        <v>0</v>
      </c>
      <c r="IO39" s="52">
        <v>0</v>
      </c>
      <c r="IP39" s="52">
        <v>0</v>
      </c>
      <c r="IQ39" s="52">
        <v>0</v>
      </c>
      <c r="IR39" s="52">
        <v>0</v>
      </c>
      <c r="IS39" s="52">
        <v>0</v>
      </c>
      <c r="IT39" s="52">
        <v>0</v>
      </c>
      <c r="IU39" s="52">
        <v>0</v>
      </c>
      <c r="IV39" s="52">
        <v>0</v>
      </c>
      <c r="IW39" s="52">
        <v>0</v>
      </c>
      <c r="IX39" s="52">
        <v>0</v>
      </c>
      <c r="IY39" s="52">
        <v>0</v>
      </c>
      <c r="IZ39" s="52">
        <v>0</v>
      </c>
      <c r="JA39" s="52">
        <v>0</v>
      </c>
      <c r="JB39" s="52">
        <v>0</v>
      </c>
      <c r="JC39" s="52">
        <v>0</v>
      </c>
      <c r="JD39" s="52">
        <v>0</v>
      </c>
      <c r="JE39" s="52">
        <v>0</v>
      </c>
      <c r="JF39" s="52">
        <v>0</v>
      </c>
      <c r="JG39" s="52">
        <v>0</v>
      </c>
      <c r="JH39" s="52">
        <v>0</v>
      </c>
      <c r="JI39" s="52">
        <v>0</v>
      </c>
      <c r="JJ39" s="52">
        <v>0</v>
      </c>
      <c r="JK39" s="52">
        <v>0</v>
      </c>
      <c r="JL39" s="52">
        <v>0</v>
      </c>
      <c r="JM39" s="52">
        <v>0</v>
      </c>
      <c r="JN39" s="52">
        <v>0</v>
      </c>
      <c r="JO39" s="52">
        <v>0</v>
      </c>
      <c r="JP39" s="52">
        <v>0</v>
      </c>
      <c r="JQ39" s="52">
        <v>0</v>
      </c>
      <c r="JR39" s="52">
        <v>0</v>
      </c>
      <c r="JS39" s="52">
        <v>0</v>
      </c>
      <c r="JT39" s="52">
        <v>0</v>
      </c>
      <c r="JU39" s="52">
        <v>0</v>
      </c>
      <c r="JV39" s="52">
        <v>0</v>
      </c>
      <c r="JW39" s="52">
        <v>0</v>
      </c>
      <c r="JX39" s="52">
        <v>0</v>
      </c>
      <c r="JY39" s="52">
        <v>0</v>
      </c>
      <c r="JZ39" s="52">
        <v>0</v>
      </c>
      <c r="KA39" s="52">
        <v>0</v>
      </c>
      <c r="KB39" s="52">
        <v>0</v>
      </c>
      <c r="KC39" s="52">
        <v>0</v>
      </c>
      <c r="KD39" s="52">
        <v>0</v>
      </c>
      <c r="KE39" s="52">
        <v>0</v>
      </c>
      <c r="KF39" s="52">
        <v>0</v>
      </c>
      <c r="KG39" s="52">
        <v>0</v>
      </c>
      <c r="KH39" s="52">
        <v>0</v>
      </c>
      <c r="KI39" s="52">
        <v>0</v>
      </c>
      <c r="KJ39" s="52">
        <v>0</v>
      </c>
      <c r="KK39" s="52">
        <v>0</v>
      </c>
      <c r="KL39" s="52">
        <v>0</v>
      </c>
      <c r="KM39" s="52">
        <v>0</v>
      </c>
      <c r="KN39" s="52">
        <v>0</v>
      </c>
      <c r="KO39" s="52">
        <v>0</v>
      </c>
      <c r="KP39" s="52">
        <v>0</v>
      </c>
      <c r="KQ39" s="52">
        <v>0</v>
      </c>
      <c r="KR39" s="52">
        <v>0</v>
      </c>
      <c r="KS39" s="52">
        <v>0</v>
      </c>
      <c r="KT39" s="52">
        <v>0</v>
      </c>
      <c r="KU39" s="52">
        <v>0</v>
      </c>
      <c r="KV39" s="52">
        <v>0</v>
      </c>
      <c r="KW39" s="52">
        <v>0</v>
      </c>
      <c r="KX39" s="52">
        <v>0</v>
      </c>
      <c r="KY39" s="52">
        <v>0</v>
      </c>
      <c r="KZ39" s="52">
        <v>0</v>
      </c>
      <c r="LA39" s="52">
        <v>0</v>
      </c>
      <c r="LB39" s="52">
        <v>0</v>
      </c>
      <c r="LC39" s="52">
        <v>0</v>
      </c>
      <c r="LD39" s="52">
        <v>0</v>
      </c>
      <c r="LE39" s="52">
        <v>0</v>
      </c>
      <c r="LF39" s="52">
        <v>0</v>
      </c>
      <c r="LG39" s="52">
        <v>0</v>
      </c>
      <c r="LH39" s="52">
        <v>0</v>
      </c>
      <c r="LI39" s="52">
        <v>0</v>
      </c>
      <c r="LJ39" s="52">
        <v>0</v>
      </c>
      <c r="LK39" s="52">
        <v>0</v>
      </c>
      <c r="LL39" s="52">
        <v>0</v>
      </c>
      <c r="LM39" s="52">
        <v>0</v>
      </c>
      <c r="LN39" s="52">
        <v>0</v>
      </c>
      <c r="LO39" s="52">
        <v>0</v>
      </c>
      <c r="LP39" s="52">
        <v>0</v>
      </c>
      <c r="LQ39" s="52">
        <v>0</v>
      </c>
      <c r="LR39" s="52">
        <v>0</v>
      </c>
      <c r="LS39" s="52">
        <v>0</v>
      </c>
      <c r="LT39" s="52">
        <v>0</v>
      </c>
      <c r="LU39" s="52">
        <v>0</v>
      </c>
      <c r="LV39" s="52">
        <v>0</v>
      </c>
      <c r="LW39" s="52">
        <v>0</v>
      </c>
      <c r="LX39" s="52">
        <v>0</v>
      </c>
      <c r="LY39" s="52">
        <v>0</v>
      </c>
      <c r="LZ39" s="52">
        <v>0</v>
      </c>
      <c r="MA39" s="52">
        <v>0</v>
      </c>
      <c r="MB39" s="52">
        <v>0</v>
      </c>
      <c r="MC39" s="52">
        <v>0</v>
      </c>
      <c r="MD39" s="52">
        <v>0</v>
      </c>
      <c r="ME39" s="52">
        <v>0</v>
      </c>
      <c r="MF39" s="52">
        <v>0</v>
      </c>
      <c r="MG39" s="52">
        <v>0</v>
      </c>
      <c r="MH39" s="52">
        <v>0</v>
      </c>
      <c r="MI39" s="52">
        <v>0</v>
      </c>
      <c r="MJ39" s="52">
        <v>0</v>
      </c>
      <c r="MK39" s="52">
        <v>0</v>
      </c>
      <c r="ML39" s="52">
        <v>0</v>
      </c>
      <c r="MM39" s="52">
        <v>0</v>
      </c>
      <c r="MN39" s="52">
        <v>0</v>
      </c>
      <c r="MO39" s="52">
        <v>0</v>
      </c>
      <c r="MP39" s="52">
        <v>0</v>
      </c>
      <c r="MQ39" s="52">
        <v>0</v>
      </c>
      <c r="MR39" s="52">
        <v>0</v>
      </c>
      <c r="MS39" s="52">
        <v>0</v>
      </c>
      <c r="MT39" s="52">
        <v>0</v>
      </c>
      <c r="MU39" s="52">
        <v>0</v>
      </c>
      <c r="MV39" s="52">
        <v>0</v>
      </c>
      <c r="MW39" s="52">
        <v>0</v>
      </c>
      <c r="MX39" s="52">
        <v>0</v>
      </c>
      <c r="MY39" s="52">
        <v>0</v>
      </c>
      <c r="MZ39" s="52">
        <v>0</v>
      </c>
      <c r="NA39" s="52">
        <v>0</v>
      </c>
      <c r="NB39" s="52">
        <v>0</v>
      </c>
      <c r="NC39" s="52">
        <v>0</v>
      </c>
      <c r="ND39" s="52">
        <v>0</v>
      </c>
      <c r="NE39" s="52">
        <v>0</v>
      </c>
      <c r="NF39" s="52">
        <v>0</v>
      </c>
      <c r="NG39" s="52">
        <v>0</v>
      </c>
      <c r="NH39" s="52">
        <v>0</v>
      </c>
      <c r="NI39" s="52">
        <v>0</v>
      </c>
      <c r="NJ39" s="52">
        <v>0</v>
      </c>
      <c r="NK39" s="52">
        <v>0</v>
      </c>
      <c r="NL39" s="52">
        <v>0</v>
      </c>
      <c r="NM39" s="52">
        <v>0</v>
      </c>
      <c r="NN39" s="52">
        <v>0</v>
      </c>
      <c r="NO39" s="52">
        <v>0</v>
      </c>
      <c r="NP39" s="52">
        <v>0</v>
      </c>
      <c r="NQ39" s="52">
        <v>0</v>
      </c>
      <c r="NR39" s="68">
        <f t="shared" si="3"/>
        <v>59479.360000000044</v>
      </c>
      <c r="NS39" s="68">
        <f t="shared" si="4"/>
        <v>59479.360000000044</v>
      </c>
      <c r="NT39" s="68">
        <f t="shared" si="5"/>
        <v>59479.360000000044</v>
      </c>
    </row>
    <row r="40" spans="1:384" s="40" customFormat="1" ht="15" customHeight="1" outlineLevel="1" x14ac:dyDescent="0.2">
      <c r="A40" s="61"/>
      <c r="B40" s="49" t="s">
        <v>671</v>
      </c>
      <c r="C40" s="49" t="s">
        <v>130</v>
      </c>
      <c r="D40" s="49" t="s">
        <v>131</v>
      </c>
      <c r="E40" s="50" t="s">
        <v>132</v>
      </c>
      <c r="F40" s="64">
        <v>41984</v>
      </c>
      <c r="G40" s="49" t="s">
        <v>68</v>
      </c>
      <c r="H40" s="72">
        <v>0</v>
      </c>
      <c r="I40" s="65">
        <v>69161.06</v>
      </c>
      <c r="J40" s="114" t="str">
        <f>_xlfn.XLOOKUP(E40,'[12]Resumo Unidades'!$B:$B,'[12]Resumo Unidades'!$W:$W)</f>
        <v>Fluxo com Divergência maior do que 10%</v>
      </c>
      <c r="K40" s="51" t="str">
        <f>IF(L40&gt;Resumo!$E$23,"Sim","Não")</f>
        <v>Não</v>
      </c>
      <c r="L40" s="66">
        <v>0</v>
      </c>
      <c r="M40" s="67"/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1214.2</v>
      </c>
      <c r="CE40" s="52">
        <v>1214.2</v>
      </c>
      <c r="CF40" s="52">
        <v>1214.2</v>
      </c>
      <c r="CG40" s="52">
        <v>1214.2</v>
      </c>
      <c r="CH40" s="52">
        <v>1214.2</v>
      </c>
      <c r="CI40" s="52">
        <v>1214.2</v>
      </c>
      <c r="CJ40" s="52">
        <v>1214.2</v>
      </c>
      <c r="CK40" s="52">
        <v>1214.2</v>
      </c>
      <c r="CL40" s="52">
        <v>1214.2</v>
      </c>
      <c r="CM40" s="52">
        <v>1214.2</v>
      </c>
      <c r="CN40" s="52">
        <v>1214.2</v>
      </c>
      <c r="CO40" s="52">
        <v>1214.2</v>
      </c>
      <c r="CP40" s="52">
        <v>1214.2</v>
      </c>
      <c r="CQ40" s="52">
        <v>1214.2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  <c r="JQ40" s="52">
        <v>0</v>
      </c>
      <c r="JR40" s="52">
        <v>0</v>
      </c>
      <c r="JS40" s="52">
        <v>0</v>
      </c>
      <c r="JT40" s="52">
        <v>0</v>
      </c>
      <c r="JU40" s="52">
        <v>0</v>
      </c>
      <c r="JV40" s="52">
        <v>0</v>
      </c>
      <c r="JW40" s="52">
        <v>0</v>
      </c>
      <c r="JX40" s="52">
        <v>0</v>
      </c>
      <c r="JY40" s="52">
        <v>0</v>
      </c>
      <c r="JZ40" s="52">
        <v>0</v>
      </c>
      <c r="KA40" s="52">
        <v>0</v>
      </c>
      <c r="KB40" s="52">
        <v>0</v>
      </c>
      <c r="KC40" s="52">
        <v>0</v>
      </c>
      <c r="KD40" s="52">
        <v>0</v>
      </c>
      <c r="KE40" s="52">
        <v>0</v>
      </c>
      <c r="KF40" s="52">
        <v>0</v>
      </c>
      <c r="KG40" s="52">
        <v>0</v>
      </c>
      <c r="KH40" s="52">
        <v>0</v>
      </c>
      <c r="KI40" s="52">
        <v>0</v>
      </c>
      <c r="KJ40" s="52">
        <v>0</v>
      </c>
      <c r="KK40" s="52">
        <v>0</v>
      </c>
      <c r="KL40" s="52">
        <v>0</v>
      </c>
      <c r="KM40" s="52">
        <v>0</v>
      </c>
      <c r="KN40" s="52">
        <v>0</v>
      </c>
      <c r="KO40" s="52">
        <v>0</v>
      </c>
      <c r="KP40" s="52">
        <v>0</v>
      </c>
      <c r="KQ40" s="52">
        <v>0</v>
      </c>
      <c r="KR40" s="52">
        <v>0</v>
      </c>
      <c r="KS40" s="52">
        <v>0</v>
      </c>
      <c r="KT40" s="52">
        <v>0</v>
      </c>
      <c r="KU40" s="52">
        <v>0</v>
      </c>
      <c r="KV40" s="52">
        <v>0</v>
      </c>
      <c r="KW40" s="52">
        <v>0</v>
      </c>
      <c r="KX40" s="52">
        <v>0</v>
      </c>
      <c r="KY40" s="52">
        <v>0</v>
      </c>
      <c r="KZ40" s="52">
        <v>0</v>
      </c>
      <c r="LA40" s="52">
        <v>0</v>
      </c>
      <c r="LB40" s="52">
        <v>0</v>
      </c>
      <c r="LC40" s="52">
        <v>0</v>
      </c>
      <c r="LD40" s="52">
        <v>0</v>
      </c>
      <c r="LE40" s="52">
        <v>0</v>
      </c>
      <c r="LF40" s="52">
        <v>0</v>
      </c>
      <c r="LG40" s="52">
        <v>0</v>
      </c>
      <c r="LH40" s="52">
        <v>0</v>
      </c>
      <c r="LI40" s="52">
        <v>0</v>
      </c>
      <c r="LJ40" s="52">
        <v>0</v>
      </c>
      <c r="LK40" s="52">
        <v>0</v>
      </c>
      <c r="LL40" s="52">
        <v>0</v>
      </c>
      <c r="LM40" s="52">
        <v>0</v>
      </c>
      <c r="LN40" s="52">
        <v>0</v>
      </c>
      <c r="LO40" s="52">
        <v>0</v>
      </c>
      <c r="LP40" s="52">
        <v>0</v>
      </c>
      <c r="LQ40" s="52">
        <v>0</v>
      </c>
      <c r="LR40" s="52">
        <v>0</v>
      </c>
      <c r="LS40" s="52">
        <v>0</v>
      </c>
      <c r="LT40" s="52">
        <v>0</v>
      </c>
      <c r="LU40" s="52">
        <v>0</v>
      </c>
      <c r="LV40" s="52">
        <v>0</v>
      </c>
      <c r="LW40" s="52">
        <v>0</v>
      </c>
      <c r="LX40" s="52">
        <v>0</v>
      </c>
      <c r="LY40" s="52">
        <v>0</v>
      </c>
      <c r="LZ40" s="52">
        <v>0</v>
      </c>
      <c r="MA40" s="52">
        <v>0</v>
      </c>
      <c r="MB40" s="52">
        <v>0</v>
      </c>
      <c r="MC40" s="52">
        <v>0</v>
      </c>
      <c r="MD40" s="52">
        <v>0</v>
      </c>
      <c r="ME40" s="52">
        <v>0</v>
      </c>
      <c r="MF40" s="52">
        <v>0</v>
      </c>
      <c r="MG40" s="52">
        <v>0</v>
      </c>
      <c r="MH40" s="52">
        <v>0</v>
      </c>
      <c r="MI40" s="52">
        <v>0</v>
      </c>
      <c r="MJ40" s="52">
        <v>0</v>
      </c>
      <c r="MK40" s="52">
        <v>0</v>
      </c>
      <c r="ML40" s="52">
        <v>0</v>
      </c>
      <c r="MM40" s="52">
        <v>0</v>
      </c>
      <c r="MN40" s="52">
        <v>0</v>
      </c>
      <c r="MO40" s="52">
        <v>0</v>
      </c>
      <c r="MP40" s="52">
        <v>0</v>
      </c>
      <c r="MQ40" s="52">
        <v>0</v>
      </c>
      <c r="MR40" s="52">
        <v>0</v>
      </c>
      <c r="MS40" s="52">
        <v>0</v>
      </c>
      <c r="MT40" s="52">
        <v>0</v>
      </c>
      <c r="MU40" s="52">
        <v>0</v>
      </c>
      <c r="MV40" s="52">
        <v>0</v>
      </c>
      <c r="MW40" s="52">
        <v>0</v>
      </c>
      <c r="MX40" s="52">
        <v>0</v>
      </c>
      <c r="MY40" s="52">
        <v>0</v>
      </c>
      <c r="MZ40" s="52">
        <v>0</v>
      </c>
      <c r="NA40" s="52">
        <v>0</v>
      </c>
      <c r="NB40" s="52">
        <v>0</v>
      </c>
      <c r="NC40" s="52">
        <v>0</v>
      </c>
      <c r="ND40" s="52">
        <v>0</v>
      </c>
      <c r="NE40" s="52">
        <v>0</v>
      </c>
      <c r="NF40" s="52">
        <v>0</v>
      </c>
      <c r="NG40" s="52">
        <v>0</v>
      </c>
      <c r="NH40" s="52">
        <v>0</v>
      </c>
      <c r="NI40" s="52">
        <v>0</v>
      </c>
      <c r="NJ40" s="52">
        <v>0</v>
      </c>
      <c r="NK40" s="52">
        <v>0</v>
      </c>
      <c r="NL40" s="52">
        <v>0</v>
      </c>
      <c r="NM40" s="52">
        <v>0</v>
      </c>
      <c r="NN40" s="52">
        <v>0</v>
      </c>
      <c r="NO40" s="52">
        <v>0</v>
      </c>
      <c r="NP40" s="52">
        <v>0</v>
      </c>
      <c r="NQ40" s="52">
        <v>0</v>
      </c>
      <c r="NR40" s="68">
        <f t="shared" si="3"/>
        <v>16998.800000000003</v>
      </c>
      <c r="NS40" s="68">
        <f t="shared" si="4"/>
        <v>16998.800000000003</v>
      </c>
      <c r="NT40" s="68">
        <f t="shared" si="5"/>
        <v>16998.800000000003</v>
      </c>
    </row>
    <row r="41" spans="1:384" s="40" customFormat="1" ht="15" customHeight="1" outlineLevel="1" x14ac:dyDescent="0.2">
      <c r="A41" s="61"/>
      <c r="B41" s="49" t="s">
        <v>671</v>
      </c>
      <c r="C41" s="49" t="s">
        <v>133</v>
      </c>
      <c r="D41" s="49" t="s">
        <v>134</v>
      </c>
      <c r="E41" s="50" t="s">
        <v>135</v>
      </c>
      <c r="F41" s="64">
        <v>44595</v>
      </c>
      <c r="G41" s="49" t="s">
        <v>37</v>
      </c>
      <c r="H41" s="72">
        <v>8.0850000000000005E-2</v>
      </c>
      <c r="I41" s="65">
        <v>60000</v>
      </c>
      <c r="J41" s="114" t="str">
        <f>_xlfn.XLOOKUP(E41,'[12]Resumo Unidades'!$B:$B,'[12]Resumo Unidades'!$W:$W)</f>
        <v>Fluxo com Divergência de até 2%</v>
      </c>
      <c r="K41" s="51" t="str">
        <f>IF(L41&gt;Resumo!$E$23,"Sim","Não")</f>
        <v>Não</v>
      </c>
      <c r="L41" s="66">
        <v>0</v>
      </c>
      <c r="M41" s="67"/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506.77</v>
      </c>
      <c r="CE41" s="52">
        <v>506.77</v>
      </c>
      <c r="CF41" s="52">
        <v>506.77</v>
      </c>
      <c r="CG41" s="52">
        <v>506.77</v>
      </c>
      <c r="CH41" s="52">
        <v>506.77</v>
      </c>
      <c r="CI41" s="52">
        <v>506.77</v>
      </c>
      <c r="CJ41" s="52">
        <v>506.77</v>
      </c>
      <c r="CK41" s="52">
        <v>506.77</v>
      </c>
      <c r="CL41" s="52">
        <v>506.77</v>
      </c>
      <c r="CM41" s="52">
        <v>506.77</v>
      </c>
      <c r="CN41" s="52">
        <v>506.77</v>
      </c>
      <c r="CO41" s="52">
        <v>506.77</v>
      </c>
      <c r="CP41" s="52">
        <v>506.77</v>
      </c>
      <c r="CQ41" s="52">
        <v>506.77</v>
      </c>
      <c r="CR41" s="52">
        <v>506.77</v>
      </c>
      <c r="CS41" s="52">
        <v>506.77</v>
      </c>
      <c r="CT41" s="52">
        <v>506.77</v>
      </c>
      <c r="CU41" s="52">
        <v>506.77</v>
      </c>
      <c r="CV41" s="52">
        <v>506.77</v>
      </c>
      <c r="CW41" s="52">
        <v>506.77</v>
      </c>
      <c r="CX41" s="52">
        <v>506.77</v>
      </c>
      <c r="CY41" s="52">
        <v>506.77</v>
      </c>
      <c r="CZ41" s="52">
        <v>506.77</v>
      </c>
      <c r="DA41" s="52">
        <v>506.77</v>
      </c>
      <c r="DB41" s="52">
        <v>506.77</v>
      </c>
      <c r="DC41" s="52">
        <v>506.77</v>
      </c>
      <c r="DD41" s="52">
        <v>506.77</v>
      </c>
      <c r="DE41" s="52">
        <v>506.77</v>
      </c>
      <c r="DF41" s="52">
        <v>506.77</v>
      </c>
      <c r="DG41" s="52">
        <v>506.77</v>
      </c>
      <c r="DH41" s="52">
        <v>506.77</v>
      </c>
      <c r="DI41" s="52">
        <v>506.77</v>
      </c>
      <c r="DJ41" s="52">
        <v>506.77</v>
      </c>
      <c r="DK41" s="52">
        <v>506.77</v>
      </c>
      <c r="DL41" s="52">
        <v>506.77</v>
      </c>
      <c r="DM41" s="52">
        <v>506.77</v>
      </c>
      <c r="DN41" s="52">
        <v>506.77</v>
      </c>
      <c r="DO41" s="52">
        <v>506.77</v>
      </c>
      <c r="DP41" s="52">
        <v>506.77</v>
      </c>
      <c r="DQ41" s="52">
        <v>506.77</v>
      </c>
      <c r="DR41" s="52">
        <v>506.77</v>
      </c>
      <c r="DS41" s="52">
        <v>506.77</v>
      </c>
      <c r="DT41" s="52">
        <v>506.77</v>
      </c>
      <c r="DU41" s="52">
        <v>506.77</v>
      </c>
      <c r="DV41" s="52">
        <v>506.77</v>
      </c>
      <c r="DW41" s="52">
        <v>506.77</v>
      </c>
      <c r="DX41" s="52">
        <v>506.77</v>
      </c>
      <c r="DY41" s="52">
        <v>506.77</v>
      </c>
      <c r="DZ41" s="52">
        <v>506.77</v>
      </c>
      <c r="EA41" s="52">
        <v>506.77</v>
      </c>
      <c r="EB41" s="52">
        <v>506.77</v>
      </c>
      <c r="EC41" s="52">
        <v>506.77</v>
      </c>
      <c r="ED41" s="52">
        <v>506.77</v>
      </c>
      <c r="EE41" s="52">
        <v>506.77</v>
      </c>
      <c r="EF41" s="52">
        <v>506.77</v>
      </c>
      <c r="EG41" s="52">
        <v>506.77</v>
      </c>
      <c r="EH41" s="52">
        <v>506.77</v>
      </c>
      <c r="EI41" s="52">
        <v>506.77</v>
      </c>
      <c r="EJ41" s="52">
        <v>506.77</v>
      </c>
      <c r="EK41" s="52">
        <v>506.77</v>
      </c>
      <c r="EL41" s="52">
        <v>506.77</v>
      </c>
      <c r="EM41" s="52">
        <v>506.77</v>
      </c>
      <c r="EN41" s="52">
        <v>506.77</v>
      </c>
      <c r="EO41" s="52">
        <v>506.77</v>
      </c>
      <c r="EP41" s="52">
        <v>506.77</v>
      </c>
      <c r="EQ41" s="52">
        <v>506.77</v>
      </c>
      <c r="ER41" s="52">
        <v>506.77</v>
      </c>
      <c r="ES41" s="52">
        <v>506.77</v>
      </c>
      <c r="ET41" s="52">
        <v>506.77</v>
      </c>
      <c r="EU41" s="52">
        <v>506.77</v>
      </c>
      <c r="EV41" s="52">
        <v>506.77</v>
      </c>
      <c r="EW41" s="52">
        <v>506.77</v>
      </c>
      <c r="EX41" s="52">
        <v>506.77</v>
      </c>
      <c r="EY41" s="52">
        <v>506.77</v>
      </c>
      <c r="EZ41" s="52">
        <v>506.77</v>
      </c>
      <c r="FA41" s="52">
        <v>506.77</v>
      </c>
      <c r="FB41" s="52">
        <v>506.77</v>
      </c>
      <c r="FC41" s="52">
        <v>506.77</v>
      </c>
      <c r="FD41" s="52">
        <v>506.77</v>
      </c>
      <c r="FE41" s="52">
        <v>506.77</v>
      </c>
      <c r="FF41" s="52">
        <v>506.77</v>
      </c>
      <c r="FG41" s="52">
        <v>506.77</v>
      </c>
      <c r="FH41" s="52">
        <v>506.77</v>
      </c>
      <c r="FI41" s="52">
        <v>506.77</v>
      </c>
      <c r="FJ41" s="52">
        <v>506.77</v>
      </c>
      <c r="FK41" s="52">
        <v>506.77</v>
      </c>
      <c r="FL41" s="52">
        <v>506.77</v>
      </c>
      <c r="FM41" s="52">
        <v>506.77</v>
      </c>
      <c r="FN41" s="52">
        <v>506.77</v>
      </c>
      <c r="FO41" s="52">
        <v>506.77</v>
      </c>
      <c r="FP41" s="52">
        <v>506.77</v>
      </c>
      <c r="FQ41" s="52">
        <v>506.77</v>
      </c>
      <c r="FR41" s="52">
        <v>506.77</v>
      </c>
      <c r="FS41" s="52">
        <v>506.77</v>
      </c>
      <c r="FT41" s="52">
        <v>506.77</v>
      </c>
      <c r="FU41" s="52">
        <v>506.77</v>
      </c>
      <c r="FV41" s="52">
        <v>506.77</v>
      </c>
      <c r="FW41" s="52">
        <v>506.77</v>
      </c>
      <c r="FX41" s="52">
        <v>506.77</v>
      </c>
      <c r="FY41" s="52">
        <v>506.77</v>
      </c>
      <c r="FZ41" s="52">
        <v>506.77</v>
      </c>
      <c r="GA41" s="52">
        <v>506.77</v>
      </c>
      <c r="GB41" s="52">
        <v>506.77</v>
      </c>
      <c r="GC41" s="52">
        <v>506.77</v>
      </c>
      <c r="GD41" s="52">
        <v>506.77</v>
      </c>
      <c r="GE41" s="52">
        <v>506.77</v>
      </c>
      <c r="GF41" s="52">
        <v>506.77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  <c r="JQ41" s="52">
        <v>0</v>
      </c>
      <c r="JR41" s="52">
        <v>0</v>
      </c>
      <c r="JS41" s="52">
        <v>0</v>
      </c>
      <c r="JT41" s="52">
        <v>0</v>
      </c>
      <c r="JU41" s="52">
        <v>0</v>
      </c>
      <c r="JV41" s="52">
        <v>0</v>
      </c>
      <c r="JW41" s="52">
        <v>0</v>
      </c>
      <c r="JX41" s="52">
        <v>0</v>
      </c>
      <c r="JY41" s="52">
        <v>0</v>
      </c>
      <c r="JZ41" s="52">
        <v>0</v>
      </c>
      <c r="KA41" s="52">
        <v>0</v>
      </c>
      <c r="KB41" s="52">
        <v>0</v>
      </c>
      <c r="KC41" s="52">
        <v>0</v>
      </c>
      <c r="KD41" s="52">
        <v>0</v>
      </c>
      <c r="KE41" s="52">
        <v>0</v>
      </c>
      <c r="KF41" s="52">
        <v>0</v>
      </c>
      <c r="KG41" s="52">
        <v>0</v>
      </c>
      <c r="KH41" s="52">
        <v>0</v>
      </c>
      <c r="KI41" s="52">
        <v>0</v>
      </c>
      <c r="KJ41" s="52">
        <v>0</v>
      </c>
      <c r="KK41" s="52">
        <v>0</v>
      </c>
      <c r="KL41" s="52">
        <v>0</v>
      </c>
      <c r="KM41" s="52">
        <v>0</v>
      </c>
      <c r="KN41" s="52">
        <v>0</v>
      </c>
      <c r="KO41" s="52">
        <v>0</v>
      </c>
      <c r="KP41" s="52">
        <v>0</v>
      </c>
      <c r="KQ41" s="52">
        <v>0</v>
      </c>
      <c r="KR41" s="52">
        <v>0</v>
      </c>
      <c r="KS41" s="52">
        <v>0</v>
      </c>
      <c r="KT41" s="52">
        <v>0</v>
      </c>
      <c r="KU41" s="52">
        <v>0</v>
      </c>
      <c r="KV41" s="52">
        <v>0</v>
      </c>
      <c r="KW41" s="52">
        <v>0</v>
      </c>
      <c r="KX41" s="52">
        <v>0</v>
      </c>
      <c r="KY41" s="52">
        <v>0</v>
      </c>
      <c r="KZ41" s="52">
        <v>0</v>
      </c>
      <c r="LA41" s="52">
        <v>0</v>
      </c>
      <c r="LB41" s="52">
        <v>0</v>
      </c>
      <c r="LC41" s="52">
        <v>0</v>
      </c>
      <c r="LD41" s="52">
        <v>0</v>
      </c>
      <c r="LE41" s="52">
        <v>0</v>
      </c>
      <c r="LF41" s="52">
        <v>0</v>
      </c>
      <c r="LG41" s="52">
        <v>0</v>
      </c>
      <c r="LH41" s="52">
        <v>0</v>
      </c>
      <c r="LI41" s="52">
        <v>0</v>
      </c>
      <c r="LJ41" s="52">
        <v>0</v>
      </c>
      <c r="LK41" s="52">
        <v>0</v>
      </c>
      <c r="LL41" s="52">
        <v>0</v>
      </c>
      <c r="LM41" s="52">
        <v>0</v>
      </c>
      <c r="LN41" s="52">
        <v>0</v>
      </c>
      <c r="LO41" s="52">
        <v>0</v>
      </c>
      <c r="LP41" s="52">
        <v>0</v>
      </c>
      <c r="LQ41" s="52">
        <v>0</v>
      </c>
      <c r="LR41" s="52">
        <v>0</v>
      </c>
      <c r="LS41" s="52">
        <v>0</v>
      </c>
      <c r="LT41" s="52">
        <v>0</v>
      </c>
      <c r="LU41" s="52">
        <v>0</v>
      </c>
      <c r="LV41" s="52">
        <v>0</v>
      </c>
      <c r="LW41" s="52">
        <v>0</v>
      </c>
      <c r="LX41" s="52">
        <v>0</v>
      </c>
      <c r="LY41" s="52">
        <v>0</v>
      </c>
      <c r="LZ41" s="52">
        <v>0</v>
      </c>
      <c r="MA41" s="52">
        <v>0</v>
      </c>
      <c r="MB41" s="52">
        <v>0</v>
      </c>
      <c r="MC41" s="52">
        <v>0</v>
      </c>
      <c r="MD41" s="52">
        <v>0</v>
      </c>
      <c r="ME41" s="52">
        <v>0</v>
      </c>
      <c r="MF41" s="52">
        <v>0</v>
      </c>
      <c r="MG41" s="52">
        <v>0</v>
      </c>
      <c r="MH41" s="52">
        <v>0</v>
      </c>
      <c r="MI41" s="52">
        <v>0</v>
      </c>
      <c r="MJ41" s="52">
        <v>0</v>
      </c>
      <c r="MK41" s="52">
        <v>0</v>
      </c>
      <c r="ML41" s="52">
        <v>0</v>
      </c>
      <c r="MM41" s="52">
        <v>0</v>
      </c>
      <c r="MN41" s="52">
        <v>0</v>
      </c>
      <c r="MO41" s="52">
        <v>0</v>
      </c>
      <c r="MP41" s="52">
        <v>0</v>
      </c>
      <c r="MQ41" s="52">
        <v>0</v>
      </c>
      <c r="MR41" s="52">
        <v>0</v>
      </c>
      <c r="MS41" s="52">
        <v>0</v>
      </c>
      <c r="MT41" s="52">
        <v>0</v>
      </c>
      <c r="MU41" s="52">
        <v>0</v>
      </c>
      <c r="MV41" s="52">
        <v>0</v>
      </c>
      <c r="MW41" s="52">
        <v>0</v>
      </c>
      <c r="MX41" s="52">
        <v>0</v>
      </c>
      <c r="MY41" s="52">
        <v>0</v>
      </c>
      <c r="MZ41" s="52">
        <v>0</v>
      </c>
      <c r="NA41" s="52">
        <v>0</v>
      </c>
      <c r="NB41" s="52">
        <v>0</v>
      </c>
      <c r="NC41" s="52">
        <v>0</v>
      </c>
      <c r="ND41" s="52">
        <v>0</v>
      </c>
      <c r="NE41" s="52">
        <v>0</v>
      </c>
      <c r="NF41" s="52">
        <v>0</v>
      </c>
      <c r="NG41" s="52">
        <v>0</v>
      </c>
      <c r="NH41" s="52">
        <v>0</v>
      </c>
      <c r="NI41" s="52">
        <v>0</v>
      </c>
      <c r="NJ41" s="52">
        <v>0</v>
      </c>
      <c r="NK41" s="52">
        <v>0</v>
      </c>
      <c r="NL41" s="52">
        <v>0</v>
      </c>
      <c r="NM41" s="52">
        <v>0</v>
      </c>
      <c r="NN41" s="52">
        <v>0</v>
      </c>
      <c r="NO41" s="52">
        <v>0</v>
      </c>
      <c r="NP41" s="52">
        <v>0</v>
      </c>
      <c r="NQ41" s="52">
        <v>0</v>
      </c>
      <c r="NR41" s="68">
        <f t="shared" si="3"/>
        <v>54224.38999999989</v>
      </c>
      <c r="NS41" s="68">
        <f t="shared" si="4"/>
        <v>54224.38999999989</v>
      </c>
      <c r="NT41" s="68">
        <f t="shared" si="5"/>
        <v>54224.38999999989</v>
      </c>
    </row>
    <row r="42" spans="1:384" s="40" customFormat="1" ht="15" customHeight="1" outlineLevel="1" x14ac:dyDescent="0.2">
      <c r="A42" s="61"/>
      <c r="B42" s="49" t="s">
        <v>671</v>
      </c>
      <c r="C42" s="49" t="s">
        <v>136</v>
      </c>
      <c r="D42" s="49" t="s">
        <v>137</v>
      </c>
      <c r="E42" s="50" t="s">
        <v>138</v>
      </c>
      <c r="F42" s="64">
        <v>44580</v>
      </c>
      <c r="G42" s="49" t="s">
        <v>37</v>
      </c>
      <c r="H42" s="72">
        <v>8.0850000000000005E-2</v>
      </c>
      <c r="I42" s="65">
        <v>66500</v>
      </c>
      <c r="J42" s="114" t="str">
        <f>_xlfn.XLOOKUP(E42,'[12]Resumo Unidades'!$B:$B,'[12]Resumo Unidades'!$W:$W)</f>
        <v>Fluxo com Divergência maior do que 10%</v>
      </c>
      <c r="K42" s="51" t="str">
        <f>IF(L42&gt;Resumo!$E$23,"Sim","Não")</f>
        <v>Não</v>
      </c>
      <c r="L42" s="66">
        <v>0</v>
      </c>
      <c r="M42" s="67"/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353.29999999999995</v>
      </c>
      <c r="CE42" s="52">
        <v>353.29999999999995</v>
      </c>
      <c r="CF42" s="52">
        <v>353.29999999999995</v>
      </c>
      <c r="CG42" s="52">
        <v>353.29999999999995</v>
      </c>
      <c r="CH42" s="52">
        <v>353.29999999999995</v>
      </c>
      <c r="CI42" s="52">
        <v>353.29999999999995</v>
      </c>
      <c r="CJ42" s="52">
        <v>353.29999999999995</v>
      </c>
      <c r="CK42" s="52">
        <v>353.29999999999995</v>
      </c>
      <c r="CL42" s="52">
        <v>353.29999999999995</v>
      </c>
      <c r="CM42" s="52">
        <v>353.29999999999995</v>
      </c>
      <c r="CN42" s="52">
        <v>353.29999999999995</v>
      </c>
      <c r="CO42" s="52">
        <v>353.29999999999995</v>
      </c>
      <c r="CP42" s="52">
        <v>353.29999999999995</v>
      </c>
      <c r="CQ42" s="52">
        <v>353.29999999999995</v>
      </c>
      <c r="CR42" s="52">
        <v>353.29999999999995</v>
      </c>
      <c r="CS42" s="52">
        <v>353.29999999999995</v>
      </c>
      <c r="CT42" s="52">
        <v>353.29999999999995</v>
      </c>
      <c r="CU42" s="52">
        <v>353.29999999999995</v>
      </c>
      <c r="CV42" s="52">
        <v>353.29999999999995</v>
      </c>
      <c r="CW42" s="52">
        <v>353.29999999999995</v>
      </c>
      <c r="CX42" s="52">
        <v>353.29999999999995</v>
      </c>
      <c r="CY42" s="52">
        <v>353.29999999999995</v>
      </c>
      <c r="CZ42" s="52">
        <v>353.29999999999995</v>
      </c>
      <c r="DA42" s="52">
        <v>353.29999999999995</v>
      </c>
      <c r="DB42" s="52">
        <v>353.29999999999995</v>
      </c>
      <c r="DC42" s="52">
        <v>353.29999999999995</v>
      </c>
      <c r="DD42" s="52">
        <v>353.29999999999995</v>
      </c>
      <c r="DE42" s="52">
        <v>353.29999999999995</v>
      </c>
      <c r="DF42" s="52">
        <v>353.29999999999995</v>
      </c>
      <c r="DG42" s="52">
        <v>353.29999999999995</v>
      </c>
      <c r="DH42" s="52">
        <v>353.29999999999995</v>
      </c>
      <c r="DI42" s="52">
        <v>353.29999999999995</v>
      </c>
      <c r="DJ42" s="52">
        <v>353.29999999999995</v>
      </c>
      <c r="DK42" s="52">
        <v>353.29999999999995</v>
      </c>
      <c r="DL42" s="52">
        <v>353.29999999999995</v>
      </c>
      <c r="DM42" s="52">
        <v>353.29999999999995</v>
      </c>
      <c r="DN42" s="52">
        <v>353.29999999999995</v>
      </c>
      <c r="DO42" s="52">
        <v>353.29999999999995</v>
      </c>
      <c r="DP42" s="52">
        <v>353.29999999999995</v>
      </c>
      <c r="DQ42" s="52">
        <v>353.29999999999995</v>
      </c>
      <c r="DR42" s="52">
        <v>353.29999999999995</v>
      </c>
      <c r="DS42" s="52">
        <v>353.29999999999995</v>
      </c>
      <c r="DT42" s="52">
        <v>353.29999999999995</v>
      </c>
      <c r="DU42" s="52">
        <v>353.29999999999995</v>
      </c>
      <c r="DV42" s="52">
        <v>353.29999999999995</v>
      </c>
      <c r="DW42" s="52">
        <v>353.29999999999995</v>
      </c>
      <c r="DX42" s="52">
        <v>353.29999999999995</v>
      </c>
      <c r="DY42" s="52">
        <v>353.29999999999995</v>
      </c>
      <c r="DZ42" s="52">
        <v>353.29999999999995</v>
      </c>
      <c r="EA42" s="52">
        <v>353.29999999999995</v>
      </c>
      <c r="EB42" s="52">
        <v>353.29999999999995</v>
      </c>
      <c r="EC42" s="52">
        <v>353.29999999999995</v>
      </c>
      <c r="ED42" s="52">
        <v>353.29999999999995</v>
      </c>
      <c r="EE42" s="52">
        <v>353.29999999999995</v>
      </c>
      <c r="EF42" s="52">
        <v>353.29999999999995</v>
      </c>
      <c r="EG42" s="52">
        <v>353.29999999999995</v>
      </c>
      <c r="EH42" s="52">
        <v>353.29999999999995</v>
      </c>
      <c r="EI42" s="52">
        <v>353.29999999999995</v>
      </c>
      <c r="EJ42" s="52">
        <v>353.29999999999995</v>
      </c>
      <c r="EK42" s="52">
        <v>353.29999999999995</v>
      </c>
      <c r="EL42" s="52">
        <v>353.29999999999995</v>
      </c>
      <c r="EM42" s="52">
        <v>353.29999999999995</v>
      </c>
      <c r="EN42" s="52">
        <v>353.29999999999995</v>
      </c>
      <c r="EO42" s="52">
        <v>353.29999999999995</v>
      </c>
      <c r="EP42" s="52">
        <v>353.29999999999995</v>
      </c>
      <c r="EQ42" s="52">
        <v>353.29999999999995</v>
      </c>
      <c r="ER42" s="52">
        <v>353.29999999999995</v>
      </c>
      <c r="ES42" s="52">
        <v>353.29999999999995</v>
      </c>
      <c r="ET42" s="52">
        <v>353.29999999999995</v>
      </c>
      <c r="EU42" s="52">
        <v>353.29999999999995</v>
      </c>
      <c r="EV42" s="52">
        <v>353.29999999999995</v>
      </c>
      <c r="EW42" s="52">
        <v>353.29999999999995</v>
      </c>
      <c r="EX42" s="52">
        <v>353.29999999999995</v>
      </c>
      <c r="EY42" s="52">
        <v>353.29999999999995</v>
      </c>
      <c r="EZ42" s="52">
        <v>353.29999999999995</v>
      </c>
      <c r="FA42" s="52">
        <v>353.29999999999995</v>
      </c>
      <c r="FB42" s="52">
        <v>353.29999999999995</v>
      </c>
      <c r="FC42" s="52">
        <v>353.29999999999995</v>
      </c>
      <c r="FD42" s="52">
        <v>353.29999999999995</v>
      </c>
      <c r="FE42" s="52">
        <v>353.29999999999995</v>
      </c>
      <c r="FF42" s="52">
        <v>353.29999999999995</v>
      </c>
      <c r="FG42" s="52">
        <v>353.29999999999995</v>
      </c>
      <c r="FH42" s="52">
        <v>353.29999999999995</v>
      </c>
      <c r="FI42" s="52">
        <v>353.29999999999995</v>
      </c>
      <c r="FJ42" s="52">
        <v>353.29999999999995</v>
      </c>
      <c r="FK42" s="52">
        <v>353.29999999999995</v>
      </c>
      <c r="FL42" s="52">
        <v>353.29999999999995</v>
      </c>
      <c r="FM42" s="52">
        <v>353.29999999999995</v>
      </c>
      <c r="FN42" s="52">
        <v>353.29999999999995</v>
      </c>
      <c r="FO42" s="52">
        <v>353.29999999999995</v>
      </c>
      <c r="FP42" s="52">
        <v>353.29999999999995</v>
      </c>
      <c r="FQ42" s="52">
        <v>353.29999999999995</v>
      </c>
      <c r="FR42" s="52">
        <v>353.29999999999995</v>
      </c>
      <c r="FS42" s="52">
        <v>353.29999999999995</v>
      </c>
      <c r="FT42" s="52">
        <v>353.29999999999995</v>
      </c>
      <c r="FU42" s="52">
        <v>353.29999999999995</v>
      </c>
      <c r="FV42" s="52">
        <v>353.29999999999995</v>
      </c>
      <c r="FW42" s="52">
        <v>353.29999999999995</v>
      </c>
      <c r="FX42" s="52">
        <v>353.29999999999995</v>
      </c>
      <c r="FY42" s="52">
        <v>353.29999999999995</v>
      </c>
      <c r="FZ42" s="52">
        <v>353.29999999999995</v>
      </c>
      <c r="GA42" s="52">
        <v>353.29999999999995</v>
      </c>
      <c r="GB42" s="52">
        <v>353.29999999999995</v>
      </c>
      <c r="GC42" s="52">
        <v>353.29999999999995</v>
      </c>
      <c r="GD42" s="52">
        <v>353.29999999999995</v>
      </c>
      <c r="GE42" s="52">
        <v>353.29999999999995</v>
      </c>
      <c r="GF42" s="52">
        <v>353.29999999999995</v>
      </c>
      <c r="GG42" s="52">
        <v>353.29999999999995</v>
      </c>
      <c r="GH42" s="52">
        <v>353.29999999999995</v>
      </c>
      <c r="GI42" s="52">
        <v>353.29999999999995</v>
      </c>
      <c r="GJ42" s="52">
        <v>353.29999999999995</v>
      </c>
      <c r="GK42" s="52">
        <v>353.29999999999995</v>
      </c>
      <c r="GL42" s="52">
        <v>353.29999999999995</v>
      </c>
      <c r="GM42" s="52">
        <v>353.29999999999995</v>
      </c>
      <c r="GN42" s="52">
        <v>353.29999999999995</v>
      </c>
      <c r="GO42" s="52">
        <v>353.29999999999995</v>
      </c>
      <c r="GP42" s="52">
        <v>353.29999999999995</v>
      </c>
      <c r="GQ42" s="52">
        <v>353.29999999999995</v>
      </c>
      <c r="GR42" s="52">
        <v>353.29999999999995</v>
      </c>
      <c r="GS42" s="52">
        <v>353.29999999999995</v>
      </c>
      <c r="GT42" s="52">
        <v>353.29999999999995</v>
      </c>
      <c r="GU42" s="52">
        <v>353.29999999999995</v>
      </c>
      <c r="GV42" s="52">
        <v>353.29999999999995</v>
      </c>
      <c r="GW42" s="52">
        <v>353.29999999999995</v>
      </c>
      <c r="GX42" s="52">
        <v>353.29999999999995</v>
      </c>
      <c r="GY42" s="52">
        <v>353.29999999999995</v>
      </c>
      <c r="GZ42" s="52">
        <v>353.29999999999995</v>
      </c>
      <c r="HA42" s="52">
        <v>353.29999999999995</v>
      </c>
      <c r="HB42" s="52">
        <v>353.29999999999995</v>
      </c>
      <c r="HC42" s="52">
        <v>353.29999999999995</v>
      </c>
      <c r="HD42" s="52">
        <v>353.29999999999995</v>
      </c>
      <c r="HE42" s="52">
        <v>353.29999999999995</v>
      </c>
      <c r="HF42" s="52">
        <v>353.29999999999995</v>
      </c>
      <c r="HG42" s="52">
        <v>353.29999999999995</v>
      </c>
      <c r="HH42" s="52">
        <v>353.29999999999995</v>
      </c>
      <c r="HI42" s="52">
        <v>353.29999999999995</v>
      </c>
      <c r="HJ42" s="52">
        <v>353.29999999999995</v>
      </c>
      <c r="HK42" s="52">
        <v>353.29999999999995</v>
      </c>
      <c r="HL42" s="52">
        <v>353.29999999999995</v>
      </c>
      <c r="HM42" s="52">
        <v>353.29999999999995</v>
      </c>
      <c r="HN42" s="52">
        <v>353.29999999999995</v>
      </c>
      <c r="HO42" s="52">
        <v>353.29999999999995</v>
      </c>
      <c r="HP42" s="52">
        <v>353.29999999999995</v>
      </c>
      <c r="HQ42" s="52">
        <v>353.29999999999995</v>
      </c>
      <c r="HR42" s="52">
        <v>353.29999999999995</v>
      </c>
      <c r="HS42" s="52">
        <v>353.29999999999995</v>
      </c>
      <c r="HT42" s="52">
        <v>353.29999999999995</v>
      </c>
      <c r="HU42" s="52">
        <v>353.29999999999995</v>
      </c>
      <c r="HV42" s="52">
        <v>353.29999999999995</v>
      </c>
      <c r="HW42" s="52">
        <v>353.29999999999995</v>
      </c>
      <c r="HX42" s="52">
        <v>353.29999999999995</v>
      </c>
      <c r="HY42" s="52">
        <v>353.29999999999995</v>
      </c>
      <c r="HZ42" s="52">
        <v>353.29999999999995</v>
      </c>
      <c r="IA42" s="52">
        <v>353.29999999999995</v>
      </c>
      <c r="IB42" s="52">
        <v>353.29999999999995</v>
      </c>
      <c r="IC42" s="52">
        <v>353.29999999999995</v>
      </c>
      <c r="ID42" s="52">
        <v>353.29999999999995</v>
      </c>
      <c r="IE42" s="52">
        <v>353.29999999999995</v>
      </c>
      <c r="IF42" s="52">
        <v>353.29999999999995</v>
      </c>
      <c r="IG42" s="52">
        <v>353.29999999999995</v>
      </c>
      <c r="IH42" s="52">
        <v>353.29999999999995</v>
      </c>
      <c r="II42" s="52">
        <v>353.29999999999995</v>
      </c>
      <c r="IJ42" s="52">
        <v>353.29999999999995</v>
      </c>
      <c r="IK42" s="52">
        <v>353.29999999999995</v>
      </c>
      <c r="IL42" s="52">
        <v>353.29999999999995</v>
      </c>
      <c r="IM42" s="52">
        <v>353.29999999999995</v>
      </c>
      <c r="IN42" s="52">
        <v>353.29999999999995</v>
      </c>
      <c r="IO42" s="52">
        <v>353.29999999999995</v>
      </c>
      <c r="IP42" s="52">
        <v>353.29999999999995</v>
      </c>
      <c r="IQ42" s="52">
        <v>353.29999999999995</v>
      </c>
      <c r="IR42" s="52">
        <v>353.29999999999995</v>
      </c>
      <c r="IS42" s="52">
        <v>353.29999999999995</v>
      </c>
      <c r="IT42" s="52">
        <v>353.29999999999995</v>
      </c>
      <c r="IU42" s="52">
        <v>353.29999999999995</v>
      </c>
      <c r="IV42" s="52">
        <v>353.29999999999995</v>
      </c>
      <c r="IW42" s="52">
        <v>353.29999999999995</v>
      </c>
      <c r="IX42" s="52">
        <v>353.29999999999995</v>
      </c>
      <c r="IY42" s="52">
        <v>353.29999999999995</v>
      </c>
      <c r="IZ42" s="52">
        <v>353.29999999999995</v>
      </c>
      <c r="JA42" s="52">
        <v>353.29999999999995</v>
      </c>
      <c r="JB42" s="52">
        <v>353.29999999999995</v>
      </c>
      <c r="JC42" s="52">
        <v>353.29999999999995</v>
      </c>
      <c r="JD42" s="52">
        <v>353.29999999999995</v>
      </c>
      <c r="JE42" s="52">
        <v>353.29999999999995</v>
      </c>
      <c r="JF42" s="52">
        <v>353.29999999999995</v>
      </c>
      <c r="JG42" s="52">
        <v>353.29999999999995</v>
      </c>
      <c r="JH42" s="52">
        <v>353.29999999999995</v>
      </c>
      <c r="JI42" s="52">
        <v>353.29999999999995</v>
      </c>
      <c r="JJ42" s="52">
        <v>353.29999999999995</v>
      </c>
      <c r="JK42" s="52">
        <v>353.29999999999995</v>
      </c>
      <c r="JL42" s="52">
        <v>353.29999999999995</v>
      </c>
      <c r="JM42" s="52">
        <v>353.29999999999995</v>
      </c>
      <c r="JN42" s="52">
        <v>353.29999999999995</v>
      </c>
      <c r="JO42" s="52">
        <v>353.29999999999995</v>
      </c>
      <c r="JP42" s="52">
        <v>353.29999999999995</v>
      </c>
      <c r="JQ42" s="52">
        <v>353.29999999999995</v>
      </c>
      <c r="JR42" s="52">
        <v>353.29999999999995</v>
      </c>
      <c r="JS42" s="52">
        <v>353.29999999999995</v>
      </c>
      <c r="JT42" s="52">
        <v>353.29999999999995</v>
      </c>
      <c r="JU42" s="52">
        <v>353.29999999999995</v>
      </c>
      <c r="JV42" s="52">
        <v>353.29999999999995</v>
      </c>
      <c r="JW42" s="52">
        <v>353.29999999999995</v>
      </c>
      <c r="JX42" s="52">
        <v>353.29999999999995</v>
      </c>
      <c r="JY42" s="52">
        <v>353.29999999999995</v>
      </c>
      <c r="JZ42" s="52">
        <v>353.29999999999995</v>
      </c>
      <c r="KA42" s="52">
        <v>0</v>
      </c>
      <c r="KB42" s="52">
        <v>0</v>
      </c>
      <c r="KC42" s="52">
        <v>0</v>
      </c>
      <c r="KD42" s="52">
        <v>0</v>
      </c>
      <c r="KE42" s="52">
        <v>0</v>
      </c>
      <c r="KF42" s="52">
        <v>0</v>
      </c>
      <c r="KG42" s="52">
        <v>0</v>
      </c>
      <c r="KH42" s="52">
        <v>0</v>
      </c>
      <c r="KI42" s="52">
        <v>0</v>
      </c>
      <c r="KJ42" s="52">
        <v>0</v>
      </c>
      <c r="KK42" s="52">
        <v>0</v>
      </c>
      <c r="KL42" s="52">
        <v>0</v>
      </c>
      <c r="KM42" s="52">
        <v>0</v>
      </c>
      <c r="KN42" s="52">
        <v>0</v>
      </c>
      <c r="KO42" s="52">
        <v>0</v>
      </c>
      <c r="KP42" s="52">
        <v>0</v>
      </c>
      <c r="KQ42" s="52">
        <v>0</v>
      </c>
      <c r="KR42" s="52">
        <v>0</v>
      </c>
      <c r="KS42" s="52">
        <v>0</v>
      </c>
      <c r="KT42" s="52">
        <v>0</v>
      </c>
      <c r="KU42" s="52">
        <v>0</v>
      </c>
      <c r="KV42" s="52">
        <v>0</v>
      </c>
      <c r="KW42" s="52">
        <v>0</v>
      </c>
      <c r="KX42" s="52">
        <v>0</v>
      </c>
      <c r="KY42" s="52">
        <v>0</v>
      </c>
      <c r="KZ42" s="52">
        <v>0</v>
      </c>
      <c r="LA42" s="52">
        <v>0</v>
      </c>
      <c r="LB42" s="52">
        <v>0</v>
      </c>
      <c r="LC42" s="52">
        <v>0</v>
      </c>
      <c r="LD42" s="52">
        <v>0</v>
      </c>
      <c r="LE42" s="52">
        <v>0</v>
      </c>
      <c r="LF42" s="52">
        <v>0</v>
      </c>
      <c r="LG42" s="52">
        <v>0</v>
      </c>
      <c r="LH42" s="52">
        <v>0</v>
      </c>
      <c r="LI42" s="52">
        <v>0</v>
      </c>
      <c r="LJ42" s="52">
        <v>0</v>
      </c>
      <c r="LK42" s="52">
        <v>0</v>
      </c>
      <c r="LL42" s="52">
        <v>0</v>
      </c>
      <c r="LM42" s="52">
        <v>0</v>
      </c>
      <c r="LN42" s="52">
        <v>0</v>
      </c>
      <c r="LO42" s="52">
        <v>0</v>
      </c>
      <c r="LP42" s="52">
        <v>0</v>
      </c>
      <c r="LQ42" s="52">
        <v>0</v>
      </c>
      <c r="LR42" s="52">
        <v>0</v>
      </c>
      <c r="LS42" s="52">
        <v>0</v>
      </c>
      <c r="LT42" s="52">
        <v>0</v>
      </c>
      <c r="LU42" s="52">
        <v>0</v>
      </c>
      <c r="LV42" s="52">
        <v>0</v>
      </c>
      <c r="LW42" s="52">
        <v>0</v>
      </c>
      <c r="LX42" s="52">
        <v>0</v>
      </c>
      <c r="LY42" s="52">
        <v>0</v>
      </c>
      <c r="LZ42" s="52">
        <v>0</v>
      </c>
      <c r="MA42" s="52">
        <v>0</v>
      </c>
      <c r="MB42" s="52">
        <v>0</v>
      </c>
      <c r="MC42" s="52">
        <v>0</v>
      </c>
      <c r="MD42" s="52">
        <v>0</v>
      </c>
      <c r="ME42" s="52">
        <v>0</v>
      </c>
      <c r="MF42" s="52">
        <v>0</v>
      </c>
      <c r="MG42" s="52">
        <v>0</v>
      </c>
      <c r="MH42" s="52">
        <v>0</v>
      </c>
      <c r="MI42" s="52">
        <v>0</v>
      </c>
      <c r="MJ42" s="52">
        <v>0</v>
      </c>
      <c r="MK42" s="52">
        <v>0</v>
      </c>
      <c r="ML42" s="52">
        <v>0</v>
      </c>
      <c r="MM42" s="52">
        <v>0</v>
      </c>
      <c r="MN42" s="52">
        <v>0</v>
      </c>
      <c r="MO42" s="52">
        <v>0</v>
      </c>
      <c r="MP42" s="52">
        <v>0</v>
      </c>
      <c r="MQ42" s="52">
        <v>0</v>
      </c>
      <c r="MR42" s="52">
        <v>0</v>
      </c>
      <c r="MS42" s="52">
        <v>0</v>
      </c>
      <c r="MT42" s="52">
        <v>0</v>
      </c>
      <c r="MU42" s="52">
        <v>0</v>
      </c>
      <c r="MV42" s="52">
        <v>0</v>
      </c>
      <c r="MW42" s="52">
        <v>0</v>
      </c>
      <c r="MX42" s="52">
        <v>0</v>
      </c>
      <c r="MY42" s="52">
        <v>0</v>
      </c>
      <c r="MZ42" s="52">
        <v>0</v>
      </c>
      <c r="NA42" s="52">
        <v>0</v>
      </c>
      <c r="NB42" s="52">
        <v>0</v>
      </c>
      <c r="NC42" s="52">
        <v>0</v>
      </c>
      <c r="ND42" s="52">
        <v>0</v>
      </c>
      <c r="NE42" s="52">
        <v>0</v>
      </c>
      <c r="NF42" s="52">
        <v>0</v>
      </c>
      <c r="NG42" s="52">
        <v>0</v>
      </c>
      <c r="NH42" s="52">
        <v>0</v>
      </c>
      <c r="NI42" s="52">
        <v>0</v>
      </c>
      <c r="NJ42" s="52">
        <v>0</v>
      </c>
      <c r="NK42" s="52">
        <v>0</v>
      </c>
      <c r="NL42" s="52">
        <v>0</v>
      </c>
      <c r="NM42" s="52">
        <v>0</v>
      </c>
      <c r="NN42" s="52">
        <v>0</v>
      </c>
      <c r="NO42" s="52">
        <v>0</v>
      </c>
      <c r="NP42" s="52">
        <v>0</v>
      </c>
      <c r="NQ42" s="52">
        <v>0</v>
      </c>
      <c r="NR42" s="68">
        <f t="shared" si="3"/>
        <v>72426.500000000276</v>
      </c>
      <c r="NS42" s="68">
        <f t="shared" si="4"/>
        <v>72426.500000000276</v>
      </c>
      <c r="NT42" s="68">
        <f t="shared" si="5"/>
        <v>38509.700000000004</v>
      </c>
    </row>
    <row r="43" spans="1:384" s="40" customFormat="1" ht="15" customHeight="1" outlineLevel="1" x14ac:dyDescent="0.2">
      <c r="A43" s="61"/>
      <c r="B43" s="49" t="s">
        <v>671</v>
      </c>
      <c r="C43" s="49" t="s">
        <v>139</v>
      </c>
      <c r="D43" s="49" t="s">
        <v>140</v>
      </c>
      <c r="E43" s="50" t="s">
        <v>141</v>
      </c>
      <c r="F43" s="64">
        <v>44548</v>
      </c>
      <c r="G43" s="49" t="s">
        <v>37</v>
      </c>
      <c r="H43" s="72">
        <v>8.0850000000000005E-2</v>
      </c>
      <c r="I43" s="65">
        <v>61000</v>
      </c>
      <c r="J43" s="114" t="str">
        <f>_xlfn.XLOOKUP(E43,'[12]Resumo Unidades'!$B:$B,'[12]Resumo Unidades'!$W:$W)</f>
        <v>Fluxo com Divergência maior do que 10%</v>
      </c>
      <c r="K43" s="51" t="str">
        <f>IF(L43&gt;Resumo!$E$23,"Sim","Não")</f>
        <v>Não</v>
      </c>
      <c r="L43" s="66">
        <v>48</v>
      </c>
      <c r="M43" s="67"/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528.86</v>
      </c>
      <c r="CC43" s="52">
        <v>484.82</v>
      </c>
      <c r="CD43" s="52">
        <v>318.22000000000003</v>
      </c>
      <c r="CE43" s="52">
        <v>318.22000000000003</v>
      </c>
      <c r="CF43" s="52">
        <v>318.22000000000003</v>
      </c>
      <c r="CG43" s="52">
        <v>318.22000000000003</v>
      </c>
      <c r="CH43" s="52">
        <v>318.22000000000003</v>
      </c>
      <c r="CI43" s="52">
        <v>318.22000000000003</v>
      </c>
      <c r="CJ43" s="52">
        <v>318.22000000000003</v>
      </c>
      <c r="CK43" s="52">
        <v>318.22000000000003</v>
      </c>
      <c r="CL43" s="52">
        <v>318.22000000000003</v>
      </c>
      <c r="CM43" s="52">
        <v>318.22000000000003</v>
      </c>
      <c r="CN43" s="52">
        <v>318.22000000000003</v>
      </c>
      <c r="CO43" s="52">
        <v>318.22000000000003</v>
      </c>
      <c r="CP43" s="52">
        <v>318.22000000000003</v>
      </c>
      <c r="CQ43" s="52">
        <v>318.22000000000003</v>
      </c>
      <c r="CR43" s="52">
        <v>318.22000000000003</v>
      </c>
      <c r="CS43" s="52">
        <v>318.22000000000003</v>
      </c>
      <c r="CT43" s="52">
        <v>318.22000000000003</v>
      </c>
      <c r="CU43" s="52">
        <v>318.22000000000003</v>
      </c>
      <c r="CV43" s="52">
        <v>318.22000000000003</v>
      </c>
      <c r="CW43" s="52">
        <v>318.22000000000003</v>
      </c>
      <c r="CX43" s="52">
        <v>318.22000000000003</v>
      </c>
      <c r="CY43" s="52">
        <v>318.22000000000003</v>
      </c>
      <c r="CZ43" s="52">
        <v>318.22000000000003</v>
      </c>
      <c r="DA43" s="52">
        <v>318.22000000000003</v>
      </c>
      <c r="DB43" s="52">
        <v>318.22000000000003</v>
      </c>
      <c r="DC43" s="52">
        <v>318.22000000000003</v>
      </c>
      <c r="DD43" s="52">
        <v>318.22000000000003</v>
      </c>
      <c r="DE43" s="52">
        <v>318.22000000000003</v>
      </c>
      <c r="DF43" s="52">
        <v>318.22000000000003</v>
      </c>
      <c r="DG43" s="52">
        <v>318.22000000000003</v>
      </c>
      <c r="DH43" s="52">
        <v>318.22000000000003</v>
      </c>
      <c r="DI43" s="52">
        <v>318.22000000000003</v>
      </c>
      <c r="DJ43" s="52">
        <v>318.22000000000003</v>
      </c>
      <c r="DK43" s="52">
        <v>318.22000000000003</v>
      </c>
      <c r="DL43" s="52">
        <v>318.22000000000003</v>
      </c>
      <c r="DM43" s="52">
        <v>318.22000000000003</v>
      </c>
      <c r="DN43" s="52">
        <v>318.22000000000003</v>
      </c>
      <c r="DO43" s="52">
        <v>318.22000000000003</v>
      </c>
      <c r="DP43" s="52">
        <v>318.22000000000003</v>
      </c>
      <c r="DQ43" s="52">
        <v>318.22000000000003</v>
      </c>
      <c r="DR43" s="52">
        <v>318.22000000000003</v>
      </c>
      <c r="DS43" s="52">
        <v>318.22000000000003</v>
      </c>
      <c r="DT43" s="52">
        <v>318.22000000000003</v>
      </c>
      <c r="DU43" s="52">
        <v>318.22000000000003</v>
      </c>
      <c r="DV43" s="52">
        <v>318.22000000000003</v>
      </c>
      <c r="DW43" s="52">
        <v>318.22000000000003</v>
      </c>
      <c r="DX43" s="52">
        <v>318.22000000000003</v>
      </c>
      <c r="DY43" s="52">
        <v>318.22000000000003</v>
      </c>
      <c r="DZ43" s="52">
        <v>318.22000000000003</v>
      </c>
      <c r="EA43" s="52">
        <v>318.22000000000003</v>
      </c>
      <c r="EB43" s="52">
        <v>318.22000000000003</v>
      </c>
      <c r="EC43" s="52">
        <v>318.22000000000003</v>
      </c>
      <c r="ED43" s="52">
        <v>318.22000000000003</v>
      </c>
      <c r="EE43" s="52">
        <v>318.22000000000003</v>
      </c>
      <c r="EF43" s="52">
        <v>318.22000000000003</v>
      </c>
      <c r="EG43" s="52">
        <v>318.22000000000003</v>
      </c>
      <c r="EH43" s="52">
        <v>318.22000000000003</v>
      </c>
      <c r="EI43" s="52">
        <v>318.22000000000003</v>
      </c>
      <c r="EJ43" s="52">
        <v>318.22000000000003</v>
      </c>
      <c r="EK43" s="52">
        <v>318.22000000000003</v>
      </c>
      <c r="EL43" s="52">
        <v>318.22000000000003</v>
      </c>
      <c r="EM43" s="52">
        <v>318.22000000000003</v>
      </c>
      <c r="EN43" s="52">
        <v>318.22000000000003</v>
      </c>
      <c r="EO43" s="52">
        <v>318.22000000000003</v>
      </c>
      <c r="EP43" s="52">
        <v>318.22000000000003</v>
      </c>
      <c r="EQ43" s="52">
        <v>318.22000000000003</v>
      </c>
      <c r="ER43" s="52">
        <v>318.22000000000003</v>
      </c>
      <c r="ES43" s="52">
        <v>318.22000000000003</v>
      </c>
      <c r="ET43" s="52">
        <v>318.22000000000003</v>
      </c>
      <c r="EU43" s="52">
        <v>318.22000000000003</v>
      </c>
      <c r="EV43" s="52">
        <v>318.22000000000003</v>
      </c>
      <c r="EW43" s="52">
        <v>318.22000000000003</v>
      </c>
      <c r="EX43" s="52">
        <v>318.22000000000003</v>
      </c>
      <c r="EY43" s="52">
        <v>318.22000000000003</v>
      </c>
      <c r="EZ43" s="52">
        <v>318.22000000000003</v>
      </c>
      <c r="FA43" s="52">
        <v>318.22000000000003</v>
      </c>
      <c r="FB43" s="52">
        <v>318.22000000000003</v>
      </c>
      <c r="FC43" s="52">
        <v>318.22000000000003</v>
      </c>
      <c r="FD43" s="52">
        <v>318.22000000000003</v>
      </c>
      <c r="FE43" s="52">
        <v>318.22000000000003</v>
      </c>
      <c r="FF43" s="52">
        <v>318.22000000000003</v>
      </c>
      <c r="FG43" s="52">
        <v>318.22000000000003</v>
      </c>
      <c r="FH43" s="52">
        <v>318.22000000000003</v>
      </c>
      <c r="FI43" s="52">
        <v>318.22000000000003</v>
      </c>
      <c r="FJ43" s="52">
        <v>318.22000000000003</v>
      </c>
      <c r="FK43" s="52">
        <v>318.22000000000003</v>
      </c>
      <c r="FL43" s="52">
        <v>318.22000000000003</v>
      </c>
      <c r="FM43" s="52">
        <v>318.22000000000003</v>
      </c>
      <c r="FN43" s="52">
        <v>318.22000000000003</v>
      </c>
      <c r="FO43" s="52">
        <v>318.22000000000003</v>
      </c>
      <c r="FP43" s="52">
        <v>318.22000000000003</v>
      </c>
      <c r="FQ43" s="52">
        <v>318.22000000000003</v>
      </c>
      <c r="FR43" s="52">
        <v>318.22000000000003</v>
      </c>
      <c r="FS43" s="52">
        <v>318.22000000000003</v>
      </c>
      <c r="FT43" s="52">
        <v>318.22000000000003</v>
      </c>
      <c r="FU43" s="52">
        <v>318.22000000000003</v>
      </c>
      <c r="FV43" s="52">
        <v>318.22000000000003</v>
      </c>
      <c r="FW43" s="52">
        <v>318.22000000000003</v>
      </c>
      <c r="FX43" s="52">
        <v>318.22000000000003</v>
      </c>
      <c r="FY43" s="52">
        <v>318.22000000000003</v>
      </c>
      <c r="FZ43" s="52">
        <v>318.22000000000003</v>
      </c>
      <c r="GA43" s="52">
        <v>318.22000000000003</v>
      </c>
      <c r="GB43" s="52">
        <v>318.22000000000003</v>
      </c>
      <c r="GC43" s="52">
        <v>318.22000000000003</v>
      </c>
      <c r="GD43" s="52">
        <v>318.22000000000003</v>
      </c>
      <c r="GE43" s="52">
        <v>318.22000000000003</v>
      </c>
      <c r="GF43" s="52">
        <v>318.22000000000003</v>
      </c>
      <c r="GG43" s="52">
        <v>318.22000000000003</v>
      </c>
      <c r="GH43" s="52">
        <v>318.22000000000003</v>
      </c>
      <c r="GI43" s="52">
        <v>318.22000000000003</v>
      </c>
      <c r="GJ43" s="52">
        <v>318.22000000000003</v>
      </c>
      <c r="GK43" s="52">
        <v>318.22000000000003</v>
      </c>
      <c r="GL43" s="52">
        <v>318.22000000000003</v>
      </c>
      <c r="GM43" s="52">
        <v>318.22000000000003</v>
      </c>
      <c r="GN43" s="52">
        <v>318.22000000000003</v>
      </c>
      <c r="GO43" s="52">
        <v>318.22000000000003</v>
      </c>
      <c r="GP43" s="52">
        <v>318.22000000000003</v>
      </c>
      <c r="GQ43" s="52">
        <v>318.22000000000003</v>
      </c>
      <c r="GR43" s="52">
        <v>318.22000000000003</v>
      </c>
      <c r="GS43" s="52">
        <v>318.22000000000003</v>
      </c>
      <c r="GT43" s="52">
        <v>318.22000000000003</v>
      </c>
      <c r="GU43" s="52">
        <v>318.22000000000003</v>
      </c>
      <c r="GV43" s="52">
        <v>318.22000000000003</v>
      </c>
      <c r="GW43" s="52">
        <v>318.22000000000003</v>
      </c>
      <c r="GX43" s="52">
        <v>318.22000000000003</v>
      </c>
      <c r="GY43" s="52">
        <v>318.22000000000003</v>
      </c>
      <c r="GZ43" s="52">
        <v>318.22000000000003</v>
      </c>
      <c r="HA43" s="52">
        <v>318.22000000000003</v>
      </c>
      <c r="HB43" s="52">
        <v>318.22000000000003</v>
      </c>
      <c r="HC43" s="52">
        <v>318.22000000000003</v>
      </c>
      <c r="HD43" s="52">
        <v>318.22000000000003</v>
      </c>
      <c r="HE43" s="52">
        <v>318.22000000000003</v>
      </c>
      <c r="HF43" s="52">
        <v>318.22000000000003</v>
      </c>
      <c r="HG43" s="52">
        <v>318.22000000000003</v>
      </c>
      <c r="HH43" s="52">
        <v>318.22000000000003</v>
      </c>
      <c r="HI43" s="52">
        <v>318.22000000000003</v>
      </c>
      <c r="HJ43" s="52">
        <v>318.22000000000003</v>
      </c>
      <c r="HK43" s="52">
        <v>318.22000000000003</v>
      </c>
      <c r="HL43" s="52">
        <v>318.22000000000003</v>
      </c>
      <c r="HM43" s="52">
        <v>318.22000000000003</v>
      </c>
      <c r="HN43" s="52">
        <v>318.22000000000003</v>
      </c>
      <c r="HO43" s="52">
        <v>318.22000000000003</v>
      </c>
      <c r="HP43" s="52">
        <v>318.22000000000003</v>
      </c>
      <c r="HQ43" s="52">
        <v>318.22000000000003</v>
      </c>
      <c r="HR43" s="52">
        <v>318.22000000000003</v>
      </c>
      <c r="HS43" s="52">
        <v>318.22000000000003</v>
      </c>
      <c r="HT43" s="52">
        <v>318.22000000000003</v>
      </c>
      <c r="HU43" s="52">
        <v>318.22000000000003</v>
      </c>
      <c r="HV43" s="52">
        <v>318.22000000000003</v>
      </c>
      <c r="HW43" s="52">
        <v>318.22000000000003</v>
      </c>
      <c r="HX43" s="52">
        <v>318.22000000000003</v>
      </c>
      <c r="HY43" s="52">
        <v>318.22000000000003</v>
      </c>
      <c r="HZ43" s="52">
        <v>318.22000000000003</v>
      </c>
      <c r="IA43" s="52">
        <v>318.22000000000003</v>
      </c>
      <c r="IB43" s="52">
        <v>318.22000000000003</v>
      </c>
      <c r="IC43" s="52">
        <v>318.22000000000003</v>
      </c>
      <c r="ID43" s="52">
        <v>318.22000000000003</v>
      </c>
      <c r="IE43" s="52">
        <v>318.22000000000003</v>
      </c>
      <c r="IF43" s="52">
        <v>318.22000000000003</v>
      </c>
      <c r="IG43" s="52">
        <v>318.22000000000003</v>
      </c>
      <c r="IH43" s="52">
        <v>318.22000000000003</v>
      </c>
      <c r="II43" s="52">
        <v>318.22000000000003</v>
      </c>
      <c r="IJ43" s="52">
        <v>318.22000000000003</v>
      </c>
      <c r="IK43" s="52">
        <v>318.22000000000003</v>
      </c>
      <c r="IL43" s="52">
        <v>318.22000000000003</v>
      </c>
      <c r="IM43" s="52">
        <v>318.22000000000003</v>
      </c>
      <c r="IN43" s="52">
        <v>318.22000000000003</v>
      </c>
      <c r="IO43" s="52">
        <v>318.22000000000003</v>
      </c>
      <c r="IP43" s="52">
        <v>318.22000000000003</v>
      </c>
      <c r="IQ43" s="52">
        <v>318.22000000000003</v>
      </c>
      <c r="IR43" s="52">
        <v>318.22000000000003</v>
      </c>
      <c r="IS43" s="52">
        <v>318.22000000000003</v>
      </c>
      <c r="IT43" s="52">
        <v>318.22000000000003</v>
      </c>
      <c r="IU43" s="52">
        <v>318.22000000000003</v>
      </c>
      <c r="IV43" s="52">
        <v>318.22000000000003</v>
      </c>
      <c r="IW43" s="52">
        <v>318.22000000000003</v>
      </c>
      <c r="IX43" s="52">
        <v>318.22000000000003</v>
      </c>
      <c r="IY43" s="52">
        <v>318.22000000000003</v>
      </c>
      <c r="IZ43" s="52">
        <v>318.22000000000003</v>
      </c>
      <c r="JA43" s="52">
        <v>318.22000000000003</v>
      </c>
      <c r="JB43" s="52">
        <v>318.22000000000003</v>
      </c>
      <c r="JC43" s="52">
        <v>318.22000000000003</v>
      </c>
      <c r="JD43" s="52">
        <v>318.22000000000003</v>
      </c>
      <c r="JE43" s="52">
        <v>318.22000000000003</v>
      </c>
      <c r="JF43" s="52">
        <v>318.22000000000003</v>
      </c>
      <c r="JG43" s="52">
        <v>318.22000000000003</v>
      </c>
      <c r="JH43" s="52">
        <v>318.22000000000003</v>
      </c>
      <c r="JI43" s="52">
        <v>318.22000000000003</v>
      </c>
      <c r="JJ43" s="52">
        <v>318.22000000000003</v>
      </c>
      <c r="JK43" s="52">
        <v>318.22000000000003</v>
      </c>
      <c r="JL43" s="52">
        <v>318.22000000000003</v>
      </c>
      <c r="JM43" s="52">
        <v>318.22000000000003</v>
      </c>
      <c r="JN43" s="52">
        <v>318.22000000000003</v>
      </c>
      <c r="JO43" s="52">
        <v>318.22000000000003</v>
      </c>
      <c r="JP43" s="52">
        <v>318.22000000000003</v>
      </c>
      <c r="JQ43" s="52">
        <v>318.22000000000003</v>
      </c>
      <c r="JR43" s="52">
        <v>318.22000000000003</v>
      </c>
      <c r="JS43" s="52">
        <v>318.22000000000003</v>
      </c>
      <c r="JT43" s="52">
        <v>318.22000000000003</v>
      </c>
      <c r="JU43" s="52">
        <v>318.22000000000003</v>
      </c>
      <c r="JV43" s="52">
        <v>318.22000000000003</v>
      </c>
      <c r="JW43" s="52">
        <v>318.22000000000003</v>
      </c>
      <c r="JX43" s="52">
        <v>318.22000000000003</v>
      </c>
      <c r="JY43" s="52">
        <v>0</v>
      </c>
      <c r="JZ43" s="52">
        <v>0</v>
      </c>
      <c r="KA43" s="52">
        <v>0</v>
      </c>
      <c r="KB43" s="52">
        <v>0</v>
      </c>
      <c r="KC43" s="52">
        <v>0</v>
      </c>
      <c r="KD43" s="52">
        <v>0</v>
      </c>
      <c r="KE43" s="52">
        <v>0</v>
      </c>
      <c r="KF43" s="52">
        <v>0</v>
      </c>
      <c r="KG43" s="52">
        <v>0</v>
      </c>
      <c r="KH43" s="52">
        <v>0</v>
      </c>
      <c r="KI43" s="52">
        <v>0</v>
      </c>
      <c r="KJ43" s="52">
        <v>0</v>
      </c>
      <c r="KK43" s="52">
        <v>0</v>
      </c>
      <c r="KL43" s="52">
        <v>0</v>
      </c>
      <c r="KM43" s="52">
        <v>0</v>
      </c>
      <c r="KN43" s="52">
        <v>0</v>
      </c>
      <c r="KO43" s="52">
        <v>0</v>
      </c>
      <c r="KP43" s="52">
        <v>0</v>
      </c>
      <c r="KQ43" s="52">
        <v>0</v>
      </c>
      <c r="KR43" s="52">
        <v>0</v>
      </c>
      <c r="KS43" s="52">
        <v>0</v>
      </c>
      <c r="KT43" s="52">
        <v>0</v>
      </c>
      <c r="KU43" s="52">
        <v>0</v>
      </c>
      <c r="KV43" s="52">
        <v>0</v>
      </c>
      <c r="KW43" s="52">
        <v>0</v>
      </c>
      <c r="KX43" s="52">
        <v>0</v>
      </c>
      <c r="KY43" s="52">
        <v>0</v>
      </c>
      <c r="KZ43" s="52">
        <v>0</v>
      </c>
      <c r="LA43" s="52">
        <v>0</v>
      </c>
      <c r="LB43" s="52">
        <v>0</v>
      </c>
      <c r="LC43" s="52">
        <v>0</v>
      </c>
      <c r="LD43" s="52">
        <v>0</v>
      </c>
      <c r="LE43" s="52">
        <v>0</v>
      </c>
      <c r="LF43" s="52">
        <v>0</v>
      </c>
      <c r="LG43" s="52">
        <v>0</v>
      </c>
      <c r="LH43" s="52">
        <v>0</v>
      </c>
      <c r="LI43" s="52">
        <v>0</v>
      </c>
      <c r="LJ43" s="52">
        <v>0</v>
      </c>
      <c r="LK43" s="52">
        <v>0</v>
      </c>
      <c r="LL43" s="52">
        <v>0</v>
      </c>
      <c r="LM43" s="52">
        <v>0</v>
      </c>
      <c r="LN43" s="52">
        <v>0</v>
      </c>
      <c r="LO43" s="52">
        <v>0</v>
      </c>
      <c r="LP43" s="52">
        <v>0</v>
      </c>
      <c r="LQ43" s="52">
        <v>0</v>
      </c>
      <c r="LR43" s="52">
        <v>0</v>
      </c>
      <c r="LS43" s="52">
        <v>0</v>
      </c>
      <c r="LT43" s="52">
        <v>0</v>
      </c>
      <c r="LU43" s="52">
        <v>0</v>
      </c>
      <c r="LV43" s="52">
        <v>0</v>
      </c>
      <c r="LW43" s="52">
        <v>0</v>
      </c>
      <c r="LX43" s="52">
        <v>0</v>
      </c>
      <c r="LY43" s="52">
        <v>0</v>
      </c>
      <c r="LZ43" s="52">
        <v>0</v>
      </c>
      <c r="MA43" s="52">
        <v>0</v>
      </c>
      <c r="MB43" s="52">
        <v>0</v>
      </c>
      <c r="MC43" s="52">
        <v>0</v>
      </c>
      <c r="MD43" s="52">
        <v>0</v>
      </c>
      <c r="ME43" s="52">
        <v>0</v>
      </c>
      <c r="MF43" s="52">
        <v>0</v>
      </c>
      <c r="MG43" s="52">
        <v>0</v>
      </c>
      <c r="MH43" s="52">
        <v>0</v>
      </c>
      <c r="MI43" s="52">
        <v>0</v>
      </c>
      <c r="MJ43" s="52">
        <v>0</v>
      </c>
      <c r="MK43" s="52">
        <v>0</v>
      </c>
      <c r="ML43" s="52">
        <v>0</v>
      </c>
      <c r="MM43" s="52">
        <v>0</v>
      </c>
      <c r="MN43" s="52">
        <v>0</v>
      </c>
      <c r="MO43" s="52">
        <v>0</v>
      </c>
      <c r="MP43" s="52">
        <v>0</v>
      </c>
      <c r="MQ43" s="52">
        <v>0</v>
      </c>
      <c r="MR43" s="52">
        <v>0</v>
      </c>
      <c r="MS43" s="52">
        <v>0</v>
      </c>
      <c r="MT43" s="52">
        <v>0</v>
      </c>
      <c r="MU43" s="52">
        <v>0</v>
      </c>
      <c r="MV43" s="52">
        <v>0</v>
      </c>
      <c r="MW43" s="52">
        <v>0</v>
      </c>
      <c r="MX43" s="52">
        <v>0</v>
      </c>
      <c r="MY43" s="52">
        <v>0</v>
      </c>
      <c r="MZ43" s="52">
        <v>0</v>
      </c>
      <c r="NA43" s="52">
        <v>0</v>
      </c>
      <c r="NB43" s="52">
        <v>0</v>
      </c>
      <c r="NC43" s="52">
        <v>0</v>
      </c>
      <c r="ND43" s="52">
        <v>0</v>
      </c>
      <c r="NE43" s="52">
        <v>0</v>
      </c>
      <c r="NF43" s="52">
        <v>0</v>
      </c>
      <c r="NG43" s="52">
        <v>0</v>
      </c>
      <c r="NH43" s="52">
        <v>0</v>
      </c>
      <c r="NI43" s="52">
        <v>0</v>
      </c>
      <c r="NJ43" s="52">
        <v>0</v>
      </c>
      <c r="NK43" s="52">
        <v>0</v>
      </c>
      <c r="NL43" s="52">
        <v>0</v>
      </c>
      <c r="NM43" s="52">
        <v>0</v>
      </c>
      <c r="NN43" s="52">
        <v>0</v>
      </c>
      <c r="NO43" s="52">
        <v>0</v>
      </c>
      <c r="NP43" s="52">
        <v>0</v>
      </c>
      <c r="NQ43" s="52">
        <v>0</v>
      </c>
      <c r="NR43" s="68">
        <f t="shared" si="3"/>
        <v>65612.340000000157</v>
      </c>
      <c r="NS43" s="68">
        <f t="shared" si="4"/>
        <v>65612.340000000157</v>
      </c>
      <c r="NT43" s="68">
        <f t="shared" si="5"/>
        <v>35699.660000000054</v>
      </c>
    </row>
    <row r="44" spans="1:384" s="40" customFormat="1" ht="15" customHeight="1" outlineLevel="1" x14ac:dyDescent="0.2">
      <c r="A44" s="61"/>
      <c r="B44" s="49" t="s">
        <v>671</v>
      </c>
      <c r="C44" s="49" t="s">
        <v>142</v>
      </c>
      <c r="D44" s="49" t="s">
        <v>143</v>
      </c>
      <c r="E44" s="50" t="s">
        <v>144</v>
      </c>
      <c r="F44" s="64">
        <v>41997</v>
      </c>
      <c r="G44" s="49" t="s">
        <v>68</v>
      </c>
      <c r="H44" s="72">
        <v>0</v>
      </c>
      <c r="I44" s="65">
        <v>57518.41</v>
      </c>
      <c r="J44" s="114" t="str">
        <f>_xlfn.XLOOKUP(E44,'[12]Resumo Unidades'!$B:$B,'[12]Resumo Unidades'!$W:$W)</f>
        <v>Fluxo ok</v>
      </c>
      <c r="K44" s="51" t="str">
        <f>IF(L44&gt;Resumo!$E$23,"Sim","Não")</f>
        <v>Não</v>
      </c>
      <c r="L44" s="66">
        <v>0</v>
      </c>
      <c r="M44" s="67"/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1022.34</v>
      </c>
      <c r="CE44" s="52">
        <v>1007.75</v>
      </c>
      <c r="CF44" s="52">
        <v>1007.75</v>
      </c>
      <c r="CG44" s="52">
        <v>2443.4499999999998</v>
      </c>
      <c r="CH44" s="52">
        <v>1007.75</v>
      </c>
      <c r="CI44" s="52">
        <v>1007.75</v>
      </c>
      <c r="CJ44" s="52">
        <v>1007.75</v>
      </c>
      <c r="CK44" s="52">
        <v>1007.75</v>
      </c>
      <c r="CL44" s="52">
        <v>1007.75</v>
      </c>
      <c r="CM44" s="52">
        <v>1007.75</v>
      </c>
      <c r="CN44" s="52">
        <v>1007.75</v>
      </c>
      <c r="CO44" s="52">
        <v>1007.75</v>
      </c>
      <c r="CP44" s="52">
        <v>1007.75</v>
      </c>
      <c r="CQ44" s="52">
        <v>990.75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  <c r="JQ44" s="52">
        <v>0</v>
      </c>
      <c r="JR44" s="52">
        <v>0</v>
      </c>
      <c r="JS44" s="52">
        <v>0</v>
      </c>
      <c r="JT44" s="52">
        <v>0</v>
      </c>
      <c r="JU44" s="52">
        <v>0</v>
      </c>
      <c r="JV44" s="52">
        <v>0</v>
      </c>
      <c r="JW44" s="52">
        <v>0</v>
      </c>
      <c r="JX44" s="52">
        <v>0</v>
      </c>
      <c r="JY44" s="52">
        <v>0</v>
      </c>
      <c r="JZ44" s="52">
        <v>0</v>
      </c>
      <c r="KA44" s="52">
        <v>0</v>
      </c>
      <c r="KB44" s="52">
        <v>0</v>
      </c>
      <c r="KC44" s="52">
        <v>0</v>
      </c>
      <c r="KD44" s="52">
        <v>0</v>
      </c>
      <c r="KE44" s="52">
        <v>0</v>
      </c>
      <c r="KF44" s="52">
        <v>0</v>
      </c>
      <c r="KG44" s="52">
        <v>0</v>
      </c>
      <c r="KH44" s="52">
        <v>0</v>
      </c>
      <c r="KI44" s="52">
        <v>0</v>
      </c>
      <c r="KJ44" s="52">
        <v>0</v>
      </c>
      <c r="KK44" s="52">
        <v>0</v>
      </c>
      <c r="KL44" s="52">
        <v>0</v>
      </c>
      <c r="KM44" s="52">
        <v>0</v>
      </c>
      <c r="KN44" s="52">
        <v>0</v>
      </c>
      <c r="KO44" s="52">
        <v>0</v>
      </c>
      <c r="KP44" s="52">
        <v>0</v>
      </c>
      <c r="KQ44" s="52">
        <v>0</v>
      </c>
      <c r="KR44" s="52">
        <v>0</v>
      </c>
      <c r="KS44" s="52">
        <v>0</v>
      </c>
      <c r="KT44" s="52">
        <v>0</v>
      </c>
      <c r="KU44" s="52">
        <v>0</v>
      </c>
      <c r="KV44" s="52">
        <v>0</v>
      </c>
      <c r="KW44" s="52">
        <v>0</v>
      </c>
      <c r="KX44" s="52">
        <v>0</v>
      </c>
      <c r="KY44" s="52">
        <v>0</v>
      </c>
      <c r="KZ44" s="52">
        <v>0</v>
      </c>
      <c r="LA44" s="52">
        <v>0</v>
      </c>
      <c r="LB44" s="52">
        <v>0</v>
      </c>
      <c r="LC44" s="52">
        <v>0</v>
      </c>
      <c r="LD44" s="52">
        <v>0</v>
      </c>
      <c r="LE44" s="52">
        <v>0</v>
      </c>
      <c r="LF44" s="52">
        <v>0</v>
      </c>
      <c r="LG44" s="52">
        <v>0</v>
      </c>
      <c r="LH44" s="52">
        <v>0</v>
      </c>
      <c r="LI44" s="52">
        <v>0</v>
      </c>
      <c r="LJ44" s="52">
        <v>0</v>
      </c>
      <c r="LK44" s="52">
        <v>0</v>
      </c>
      <c r="LL44" s="52">
        <v>0</v>
      </c>
      <c r="LM44" s="52">
        <v>0</v>
      </c>
      <c r="LN44" s="52">
        <v>0</v>
      </c>
      <c r="LO44" s="52">
        <v>0</v>
      </c>
      <c r="LP44" s="52">
        <v>0</v>
      </c>
      <c r="LQ44" s="52">
        <v>0</v>
      </c>
      <c r="LR44" s="52">
        <v>0</v>
      </c>
      <c r="LS44" s="52">
        <v>0</v>
      </c>
      <c r="LT44" s="52">
        <v>0</v>
      </c>
      <c r="LU44" s="52">
        <v>0</v>
      </c>
      <c r="LV44" s="52">
        <v>0</v>
      </c>
      <c r="LW44" s="52">
        <v>0</v>
      </c>
      <c r="LX44" s="52">
        <v>0</v>
      </c>
      <c r="LY44" s="52">
        <v>0</v>
      </c>
      <c r="LZ44" s="52">
        <v>0</v>
      </c>
      <c r="MA44" s="52">
        <v>0</v>
      </c>
      <c r="MB44" s="52">
        <v>0</v>
      </c>
      <c r="MC44" s="52">
        <v>0</v>
      </c>
      <c r="MD44" s="52">
        <v>0</v>
      </c>
      <c r="ME44" s="52">
        <v>0</v>
      </c>
      <c r="MF44" s="52">
        <v>0</v>
      </c>
      <c r="MG44" s="52">
        <v>0</v>
      </c>
      <c r="MH44" s="52">
        <v>0</v>
      </c>
      <c r="MI44" s="52">
        <v>0</v>
      </c>
      <c r="MJ44" s="52">
        <v>0</v>
      </c>
      <c r="MK44" s="52">
        <v>0</v>
      </c>
      <c r="ML44" s="52">
        <v>0</v>
      </c>
      <c r="MM44" s="52">
        <v>0</v>
      </c>
      <c r="MN44" s="52">
        <v>0</v>
      </c>
      <c r="MO44" s="52">
        <v>0</v>
      </c>
      <c r="MP44" s="52">
        <v>0</v>
      </c>
      <c r="MQ44" s="52">
        <v>0</v>
      </c>
      <c r="MR44" s="52">
        <v>0</v>
      </c>
      <c r="MS44" s="52">
        <v>0</v>
      </c>
      <c r="MT44" s="52">
        <v>0</v>
      </c>
      <c r="MU44" s="52">
        <v>0</v>
      </c>
      <c r="MV44" s="52">
        <v>0</v>
      </c>
      <c r="MW44" s="52">
        <v>0</v>
      </c>
      <c r="MX44" s="52">
        <v>0</v>
      </c>
      <c r="MY44" s="52">
        <v>0</v>
      </c>
      <c r="MZ44" s="52">
        <v>0</v>
      </c>
      <c r="NA44" s="52">
        <v>0</v>
      </c>
      <c r="NB44" s="52">
        <v>0</v>
      </c>
      <c r="NC44" s="52">
        <v>0</v>
      </c>
      <c r="ND44" s="52">
        <v>0</v>
      </c>
      <c r="NE44" s="52">
        <v>0</v>
      </c>
      <c r="NF44" s="52">
        <v>0</v>
      </c>
      <c r="NG44" s="52">
        <v>0</v>
      </c>
      <c r="NH44" s="52">
        <v>0</v>
      </c>
      <c r="NI44" s="52">
        <v>0</v>
      </c>
      <c r="NJ44" s="52">
        <v>0</v>
      </c>
      <c r="NK44" s="52">
        <v>0</v>
      </c>
      <c r="NL44" s="52">
        <v>0</v>
      </c>
      <c r="NM44" s="52">
        <v>0</v>
      </c>
      <c r="NN44" s="52">
        <v>0</v>
      </c>
      <c r="NO44" s="52">
        <v>0</v>
      </c>
      <c r="NP44" s="52">
        <v>0</v>
      </c>
      <c r="NQ44" s="52">
        <v>0</v>
      </c>
      <c r="NR44" s="68">
        <f t="shared" si="3"/>
        <v>15541.79</v>
      </c>
      <c r="NS44" s="68">
        <f t="shared" si="4"/>
        <v>15541.79</v>
      </c>
      <c r="NT44" s="68">
        <f t="shared" si="5"/>
        <v>15541.79</v>
      </c>
    </row>
    <row r="45" spans="1:384" s="40" customFormat="1" ht="15" customHeight="1" outlineLevel="1" x14ac:dyDescent="0.2">
      <c r="A45" s="61"/>
      <c r="B45" s="49" t="s">
        <v>671</v>
      </c>
      <c r="C45" s="49" t="s">
        <v>145</v>
      </c>
      <c r="D45" s="49" t="s">
        <v>146</v>
      </c>
      <c r="E45" s="50" t="s">
        <v>147</v>
      </c>
      <c r="F45" s="64">
        <v>44576</v>
      </c>
      <c r="G45" s="49" t="s">
        <v>37</v>
      </c>
      <c r="H45" s="72">
        <v>8.0850000000000005E-2</v>
      </c>
      <c r="I45" s="65">
        <v>67000</v>
      </c>
      <c r="J45" s="114" t="str">
        <f>_xlfn.XLOOKUP(E45,'[12]Resumo Unidades'!$B:$B,'[12]Resumo Unidades'!$W:$W)</f>
        <v>Fluxo com Divergência maior do que 10%</v>
      </c>
      <c r="K45" s="51" t="str">
        <f>IF(L45&gt;Resumo!$E$23,"Sim","Não")</f>
        <v>Não</v>
      </c>
      <c r="L45" s="66">
        <v>43</v>
      </c>
      <c r="M45" s="67"/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559.15000000000009</v>
      </c>
      <c r="CC45" s="52">
        <v>512.89</v>
      </c>
      <c r="CD45" s="52">
        <v>351.65999999999997</v>
      </c>
      <c r="CE45" s="52">
        <v>351.65999999999997</v>
      </c>
      <c r="CF45" s="52">
        <v>351.65999999999997</v>
      </c>
      <c r="CG45" s="52">
        <v>351.65999999999997</v>
      </c>
      <c r="CH45" s="52">
        <v>351.65999999999997</v>
      </c>
      <c r="CI45" s="52">
        <v>351.65999999999997</v>
      </c>
      <c r="CJ45" s="52">
        <v>351.65999999999997</v>
      </c>
      <c r="CK45" s="52">
        <v>351.65999999999997</v>
      </c>
      <c r="CL45" s="52">
        <v>351.65999999999997</v>
      </c>
      <c r="CM45" s="52">
        <v>351.65999999999997</v>
      </c>
      <c r="CN45" s="52">
        <v>351.65999999999997</v>
      </c>
      <c r="CO45" s="52">
        <v>351.65999999999997</v>
      </c>
      <c r="CP45" s="52">
        <v>351.65999999999997</v>
      </c>
      <c r="CQ45" s="52">
        <v>351.65999999999997</v>
      </c>
      <c r="CR45" s="52">
        <v>351.65999999999997</v>
      </c>
      <c r="CS45" s="52">
        <v>351.65999999999997</v>
      </c>
      <c r="CT45" s="52">
        <v>351.65999999999997</v>
      </c>
      <c r="CU45" s="52">
        <v>351.65999999999997</v>
      </c>
      <c r="CV45" s="52">
        <v>351.65999999999997</v>
      </c>
      <c r="CW45" s="52">
        <v>351.65999999999997</v>
      </c>
      <c r="CX45" s="52">
        <v>351.65999999999997</v>
      </c>
      <c r="CY45" s="52">
        <v>351.65999999999997</v>
      </c>
      <c r="CZ45" s="52">
        <v>351.65999999999997</v>
      </c>
      <c r="DA45" s="52">
        <v>351.65999999999997</v>
      </c>
      <c r="DB45" s="52">
        <v>351.65999999999997</v>
      </c>
      <c r="DC45" s="52">
        <v>351.65999999999997</v>
      </c>
      <c r="DD45" s="52">
        <v>351.65999999999997</v>
      </c>
      <c r="DE45" s="52">
        <v>351.65999999999997</v>
      </c>
      <c r="DF45" s="52">
        <v>351.65999999999997</v>
      </c>
      <c r="DG45" s="52">
        <v>351.65999999999997</v>
      </c>
      <c r="DH45" s="52">
        <v>351.65999999999997</v>
      </c>
      <c r="DI45" s="52">
        <v>351.65999999999997</v>
      </c>
      <c r="DJ45" s="52">
        <v>351.65999999999997</v>
      </c>
      <c r="DK45" s="52">
        <v>351.65999999999997</v>
      </c>
      <c r="DL45" s="52">
        <v>351.65999999999997</v>
      </c>
      <c r="DM45" s="52">
        <v>351.65999999999997</v>
      </c>
      <c r="DN45" s="52">
        <v>351.65999999999997</v>
      </c>
      <c r="DO45" s="52">
        <v>351.65999999999997</v>
      </c>
      <c r="DP45" s="52">
        <v>351.65999999999997</v>
      </c>
      <c r="DQ45" s="52">
        <v>351.65999999999997</v>
      </c>
      <c r="DR45" s="52">
        <v>351.65999999999997</v>
      </c>
      <c r="DS45" s="52">
        <v>351.65999999999997</v>
      </c>
      <c r="DT45" s="52">
        <v>351.65999999999997</v>
      </c>
      <c r="DU45" s="52">
        <v>351.65999999999997</v>
      </c>
      <c r="DV45" s="52">
        <v>351.65999999999997</v>
      </c>
      <c r="DW45" s="52">
        <v>351.65999999999997</v>
      </c>
      <c r="DX45" s="52">
        <v>351.65999999999997</v>
      </c>
      <c r="DY45" s="52">
        <v>351.65999999999997</v>
      </c>
      <c r="DZ45" s="52">
        <v>351.65999999999997</v>
      </c>
      <c r="EA45" s="52">
        <v>351.65999999999997</v>
      </c>
      <c r="EB45" s="52">
        <v>351.65999999999997</v>
      </c>
      <c r="EC45" s="52">
        <v>351.65999999999997</v>
      </c>
      <c r="ED45" s="52">
        <v>351.65999999999997</v>
      </c>
      <c r="EE45" s="52">
        <v>351.65999999999997</v>
      </c>
      <c r="EF45" s="52">
        <v>351.65999999999997</v>
      </c>
      <c r="EG45" s="52">
        <v>351.65999999999997</v>
      </c>
      <c r="EH45" s="52">
        <v>351.65999999999997</v>
      </c>
      <c r="EI45" s="52">
        <v>351.65999999999997</v>
      </c>
      <c r="EJ45" s="52">
        <v>351.65999999999997</v>
      </c>
      <c r="EK45" s="52">
        <v>351.65999999999997</v>
      </c>
      <c r="EL45" s="52">
        <v>351.65999999999997</v>
      </c>
      <c r="EM45" s="52">
        <v>351.65999999999997</v>
      </c>
      <c r="EN45" s="52">
        <v>351.65999999999997</v>
      </c>
      <c r="EO45" s="52">
        <v>351.65999999999997</v>
      </c>
      <c r="EP45" s="52">
        <v>351.65999999999997</v>
      </c>
      <c r="EQ45" s="52">
        <v>351.65999999999997</v>
      </c>
      <c r="ER45" s="52">
        <v>351.65999999999997</v>
      </c>
      <c r="ES45" s="52">
        <v>351.65999999999997</v>
      </c>
      <c r="ET45" s="52">
        <v>351.65999999999997</v>
      </c>
      <c r="EU45" s="52">
        <v>351.65999999999997</v>
      </c>
      <c r="EV45" s="52">
        <v>351.65999999999997</v>
      </c>
      <c r="EW45" s="52">
        <v>351.65999999999997</v>
      </c>
      <c r="EX45" s="52">
        <v>351.65999999999997</v>
      </c>
      <c r="EY45" s="52">
        <v>351.65999999999997</v>
      </c>
      <c r="EZ45" s="52">
        <v>351.65999999999997</v>
      </c>
      <c r="FA45" s="52">
        <v>351.65999999999997</v>
      </c>
      <c r="FB45" s="52">
        <v>351.65999999999997</v>
      </c>
      <c r="FC45" s="52">
        <v>351.65999999999997</v>
      </c>
      <c r="FD45" s="52">
        <v>351.65999999999997</v>
      </c>
      <c r="FE45" s="52">
        <v>351.65999999999997</v>
      </c>
      <c r="FF45" s="52">
        <v>351.65999999999997</v>
      </c>
      <c r="FG45" s="52">
        <v>351.65999999999997</v>
      </c>
      <c r="FH45" s="52">
        <v>351.65999999999997</v>
      </c>
      <c r="FI45" s="52">
        <v>351.65999999999997</v>
      </c>
      <c r="FJ45" s="52">
        <v>351.65999999999997</v>
      </c>
      <c r="FK45" s="52">
        <v>351.65999999999997</v>
      </c>
      <c r="FL45" s="52">
        <v>351.65999999999997</v>
      </c>
      <c r="FM45" s="52">
        <v>351.65999999999997</v>
      </c>
      <c r="FN45" s="52">
        <v>351.65999999999997</v>
      </c>
      <c r="FO45" s="52">
        <v>351.65999999999997</v>
      </c>
      <c r="FP45" s="52">
        <v>351.65999999999997</v>
      </c>
      <c r="FQ45" s="52">
        <v>351.65999999999997</v>
      </c>
      <c r="FR45" s="52">
        <v>351.65999999999997</v>
      </c>
      <c r="FS45" s="52">
        <v>351.65999999999997</v>
      </c>
      <c r="FT45" s="52">
        <v>351.65999999999997</v>
      </c>
      <c r="FU45" s="52">
        <v>351.65999999999997</v>
      </c>
      <c r="FV45" s="52">
        <v>351.65999999999997</v>
      </c>
      <c r="FW45" s="52">
        <v>351.65999999999997</v>
      </c>
      <c r="FX45" s="52">
        <v>351.65999999999997</v>
      </c>
      <c r="FY45" s="52">
        <v>351.65999999999997</v>
      </c>
      <c r="FZ45" s="52">
        <v>351.65999999999997</v>
      </c>
      <c r="GA45" s="52">
        <v>351.65999999999997</v>
      </c>
      <c r="GB45" s="52">
        <v>351.65999999999997</v>
      </c>
      <c r="GC45" s="52">
        <v>351.65999999999997</v>
      </c>
      <c r="GD45" s="52">
        <v>351.65999999999997</v>
      </c>
      <c r="GE45" s="52">
        <v>351.65999999999997</v>
      </c>
      <c r="GF45" s="52">
        <v>351.65999999999997</v>
      </c>
      <c r="GG45" s="52">
        <v>351.65999999999997</v>
      </c>
      <c r="GH45" s="52">
        <v>351.65999999999997</v>
      </c>
      <c r="GI45" s="52">
        <v>351.65999999999997</v>
      </c>
      <c r="GJ45" s="52">
        <v>351.65999999999997</v>
      </c>
      <c r="GK45" s="52">
        <v>351.65999999999997</v>
      </c>
      <c r="GL45" s="52">
        <v>351.65999999999997</v>
      </c>
      <c r="GM45" s="52">
        <v>351.65999999999997</v>
      </c>
      <c r="GN45" s="52">
        <v>351.65999999999997</v>
      </c>
      <c r="GO45" s="52">
        <v>351.65999999999997</v>
      </c>
      <c r="GP45" s="52">
        <v>351.65999999999997</v>
      </c>
      <c r="GQ45" s="52">
        <v>351.65999999999997</v>
      </c>
      <c r="GR45" s="52">
        <v>351.65999999999997</v>
      </c>
      <c r="GS45" s="52">
        <v>351.65999999999997</v>
      </c>
      <c r="GT45" s="52">
        <v>351.65999999999997</v>
      </c>
      <c r="GU45" s="52">
        <v>351.65999999999997</v>
      </c>
      <c r="GV45" s="52">
        <v>351.65999999999997</v>
      </c>
      <c r="GW45" s="52">
        <v>351.65999999999997</v>
      </c>
      <c r="GX45" s="52">
        <v>351.65999999999997</v>
      </c>
      <c r="GY45" s="52">
        <v>351.65999999999997</v>
      </c>
      <c r="GZ45" s="52">
        <v>351.65999999999997</v>
      </c>
      <c r="HA45" s="52">
        <v>351.65999999999997</v>
      </c>
      <c r="HB45" s="52">
        <v>351.65999999999997</v>
      </c>
      <c r="HC45" s="52">
        <v>351.65999999999997</v>
      </c>
      <c r="HD45" s="52">
        <v>351.65999999999997</v>
      </c>
      <c r="HE45" s="52">
        <v>351.65999999999997</v>
      </c>
      <c r="HF45" s="52">
        <v>351.65999999999997</v>
      </c>
      <c r="HG45" s="52">
        <v>351.65999999999997</v>
      </c>
      <c r="HH45" s="52">
        <v>351.65999999999997</v>
      </c>
      <c r="HI45" s="52">
        <v>351.65999999999997</v>
      </c>
      <c r="HJ45" s="52">
        <v>351.65999999999997</v>
      </c>
      <c r="HK45" s="52">
        <v>351.65999999999997</v>
      </c>
      <c r="HL45" s="52">
        <v>351.65999999999997</v>
      </c>
      <c r="HM45" s="52">
        <v>351.65999999999997</v>
      </c>
      <c r="HN45" s="52">
        <v>351.65999999999997</v>
      </c>
      <c r="HO45" s="52">
        <v>351.65999999999997</v>
      </c>
      <c r="HP45" s="52">
        <v>351.65999999999997</v>
      </c>
      <c r="HQ45" s="52">
        <v>351.65999999999997</v>
      </c>
      <c r="HR45" s="52">
        <v>351.65999999999997</v>
      </c>
      <c r="HS45" s="52">
        <v>351.65999999999997</v>
      </c>
      <c r="HT45" s="52">
        <v>351.65999999999997</v>
      </c>
      <c r="HU45" s="52">
        <v>351.65999999999997</v>
      </c>
      <c r="HV45" s="52">
        <v>351.65999999999997</v>
      </c>
      <c r="HW45" s="52">
        <v>351.65999999999997</v>
      </c>
      <c r="HX45" s="52">
        <v>351.65999999999997</v>
      </c>
      <c r="HY45" s="52">
        <v>351.65999999999997</v>
      </c>
      <c r="HZ45" s="52">
        <v>351.65999999999997</v>
      </c>
      <c r="IA45" s="52">
        <v>351.65999999999997</v>
      </c>
      <c r="IB45" s="52">
        <v>351.65999999999997</v>
      </c>
      <c r="IC45" s="52">
        <v>351.65999999999997</v>
      </c>
      <c r="ID45" s="52">
        <v>351.65999999999997</v>
      </c>
      <c r="IE45" s="52">
        <v>351.65999999999997</v>
      </c>
      <c r="IF45" s="52">
        <v>351.65999999999997</v>
      </c>
      <c r="IG45" s="52">
        <v>351.65999999999997</v>
      </c>
      <c r="IH45" s="52">
        <v>351.65999999999997</v>
      </c>
      <c r="II45" s="52">
        <v>351.65999999999997</v>
      </c>
      <c r="IJ45" s="52">
        <v>351.65999999999997</v>
      </c>
      <c r="IK45" s="52">
        <v>351.65999999999997</v>
      </c>
      <c r="IL45" s="52">
        <v>351.65999999999997</v>
      </c>
      <c r="IM45" s="52">
        <v>351.65999999999997</v>
      </c>
      <c r="IN45" s="52">
        <v>351.65999999999997</v>
      </c>
      <c r="IO45" s="52">
        <v>351.65999999999997</v>
      </c>
      <c r="IP45" s="52">
        <v>351.65999999999997</v>
      </c>
      <c r="IQ45" s="52">
        <v>351.65999999999997</v>
      </c>
      <c r="IR45" s="52">
        <v>351.65999999999997</v>
      </c>
      <c r="IS45" s="52">
        <v>351.65999999999997</v>
      </c>
      <c r="IT45" s="52">
        <v>351.65999999999997</v>
      </c>
      <c r="IU45" s="52">
        <v>351.65999999999997</v>
      </c>
      <c r="IV45" s="52">
        <v>351.65999999999997</v>
      </c>
      <c r="IW45" s="52">
        <v>351.65999999999997</v>
      </c>
      <c r="IX45" s="52">
        <v>351.65999999999997</v>
      </c>
      <c r="IY45" s="52">
        <v>351.65999999999997</v>
      </c>
      <c r="IZ45" s="52">
        <v>351.65999999999997</v>
      </c>
      <c r="JA45" s="52">
        <v>351.65999999999997</v>
      </c>
      <c r="JB45" s="52">
        <v>351.65999999999997</v>
      </c>
      <c r="JC45" s="52">
        <v>351.65999999999997</v>
      </c>
      <c r="JD45" s="52">
        <v>351.65999999999997</v>
      </c>
      <c r="JE45" s="52">
        <v>351.65999999999997</v>
      </c>
      <c r="JF45" s="52">
        <v>351.65999999999997</v>
      </c>
      <c r="JG45" s="52">
        <v>351.65999999999997</v>
      </c>
      <c r="JH45" s="52">
        <v>351.65999999999997</v>
      </c>
      <c r="JI45" s="52">
        <v>351.65999999999997</v>
      </c>
      <c r="JJ45" s="52">
        <v>351.65999999999997</v>
      </c>
      <c r="JK45" s="52">
        <v>351.65999999999997</v>
      </c>
      <c r="JL45" s="52">
        <v>351.65999999999997</v>
      </c>
      <c r="JM45" s="52">
        <v>351.65999999999997</v>
      </c>
      <c r="JN45" s="52">
        <v>351.65999999999997</v>
      </c>
      <c r="JO45" s="52">
        <v>351.65999999999997</v>
      </c>
      <c r="JP45" s="52">
        <v>351.65999999999997</v>
      </c>
      <c r="JQ45" s="52">
        <v>351.65999999999997</v>
      </c>
      <c r="JR45" s="52">
        <v>351.65999999999997</v>
      </c>
      <c r="JS45" s="52">
        <v>351.65999999999997</v>
      </c>
      <c r="JT45" s="52">
        <v>351.65999999999997</v>
      </c>
      <c r="JU45" s="52">
        <v>351.65999999999997</v>
      </c>
      <c r="JV45" s="52">
        <v>351.65999999999997</v>
      </c>
      <c r="JW45" s="52">
        <v>351.65999999999997</v>
      </c>
      <c r="JX45" s="52">
        <v>351.65999999999997</v>
      </c>
      <c r="JY45" s="52">
        <v>0</v>
      </c>
      <c r="JZ45" s="52">
        <v>0</v>
      </c>
      <c r="KA45" s="52">
        <v>0</v>
      </c>
      <c r="KB45" s="52">
        <v>0</v>
      </c>
      <c r="KC45" s="52">
        <v>0</v>
      </c>
      <c r="KD45" s="52">
        <v>0</v>
      </c>
      <c r="KE45" s="52">
        <v>0</v>
      </c>
      <c r="KF45" s="52">
        <v>0</v>
      </c>
      <c r="KG45" s="52">
        <v>0</v>
      </c>
      <c r="KH45" s="52">
        <v>0</v>
      </c>
      <c r="KI45" s="52">
        <v>0</v>
      </c>
      <c r="KJ45" s="52">
        <v>0</v>
      </c>
      <c r="KK45" s="52">
        <v>0</v>
      </c>
      <c r="KL45" s="52">
        <v>0</v>
      </c>
      <c r="KM45" s="52">
        <v>0</v>
      </c>
      <c r="KN45" s="52">
        <v>0</v>
      </c>
      <c r="KO45" s="52">
        <v>0</v>
      </c>
      <c r="KP45" s="52">
        <v>0</v>
      </c>
      <c r="KQ45" s="52">
        <v>0</v>
      </c>
      <c r="KR45" s="52">
        <v>0</v>
      </c>
      <c r="KS45" s="52">
        <v>0</v>
      </c>
      <c r="KT45" s="52">
        <v>0</v>
      </c>
      <c r="KU45" s="52">
        <v>0</v>
      </c>
      <c r="KV45" s="52">
        <v>0</v>
      </c>
      <c r="KW45" s="52">
        <v>0</v>
      </c>
      <c r="KX45" s="52">
        <v>0</v>
      </c>
      <c r="KY45" s="52">
        <v>0</v>
      </c>
      <c r="KZ45" s="52">
        <v>0</v>
      </c>
      <c r="LA45" s="52">
        <v>0</v>
      </c>
      <c r="LB45" s="52">
        <v>0</v>
      </c>
      <c r="LC45" s="52">
        <v>0</v>
      </c>
      <c r="LD45" s="52">
        <v>0</v>
      </c>
      <c r="LE45" s="52">
        <v>0</v>
      </c>
      <c r="LF45" s="52">
        <v>0</v>
      </c>
      <c r="LG45" s="52">
        <v>0</v>
      </c>
      <c r="LH45" s="52">
        <v>0</v>
      </c>
      <c r="LI45" s="52">
        <v>0</v>
      </c>
      <c r="LJ45" s="52">
        <v>0</v>
      </c>
      <c r="LK45" s="52">
        <v>0</v>
      </c>
      <c r="LL45" s="52">
        <v>0</v>
      </c>
      <c r="LM45" s="52">
        <v>0</v>
      </c>
      <c r="LN45" s="52">
        <v>0</v>
      </c>
      <c r="LO45" s="52">
        <v>0</v>
      </c>
      <c r="LP45" s="52">
        <v>0</v>
      </c>
      <c r="LQ45" s="52">
        <v>0</v>
      </c>
      <c r="LR45" s="52">
        <v>0</v>
      </c>
      <c r="LS45" s="52">
        <v>0</v>
      </c>
      <c r="LT45" s="52">
        <v>0</v>
      </c>
      <c r="LU45" s="52">
        <v>0</v>
      </c>
      <c r="LV45" s="52">
        <v>0</v>
      </c>
      <c r="LW45" s="52">
        <v>0</v>
      </c>
      <c r="LX45" s="52">
        <v>0</v>
      </c>
      <c r="LY45" s="52">
        <v>0</v>
      </c>
      <c r="LZ45" s="52">
        <v>0</v>
      </c>
      <c r="MA45" s="52">
        <v>0</v>
      </c>
      <c r="MB45" s="52">
        <v>0</v>
      </c>
      <c r="MC45" s="52">
        <v>0</v>
      </c>
      <c r="MD45" s="52">
        <v>0</v>
      </c>
      <c r="ME45" s="52">
        <v>0</v>
      </c>
      <c r="MF45" s="52">
        <v>0</v>
      </c>
      <c r="MG45" s="52">
        <v>0</v>
      </c>
      <c r="MH45" s="52">
        <v>0</v>
      </c>
      <c r="MI45" s="52">
        <v>0</v>
      </c>
      <c r="MJ45" s="52">
        <v>0</v>
      </c>
      <c r="MK45" s="52">
        <v>0</v>
      </c>
      <c r="ML45" s="52">
        <v>0</v>
      </c>
      <c r="MM45" s="52">
        <v>0</v>
      </c>
      <c r="MN45" s="52">
        <v>0</v>
      </c>
      <c r="MO45" s="52">
        <v>0</v>
      </c>
      <c r="MP45" s="52">
        <v>0</v>
      </c>
      <c r="MQ45" s="52">
        <v>0</v>
      </c>
      <c r="MR45" s="52">
        <v>0</v>
      </c>
      <c r="MS45" s="52">
        <v>0</v>
      </c>
      <c r="MT45" s="52">
        <v>0</v>
      </c>
      <c r="MU45" s="52">
        <v>0</v>
      </c>
      <c r="MV45" s="52">
        <v>0</v>
      </c>
      <c r="MW45" s="52">
        <v>0</v>
      </c>
      <c r="MX45" s="52">
        <v>0</v>
      </c>
      <c r="MY45" s="52">
        <v>0</v>
      </c>
      <c r="MZ45" s="52">
        <v>0</v>
      </c>
      <c r="NA45" s="52">
        <v>0</v>
      </c>
      <c r="NB45" s="52">
        <v>0</v>
      </c>
      <c r="NC45" s="52">
        <v>0</v>
      </c>
      <c r="ND45" s="52">
        <v>0</v>
      </c>
      <c r="NE45" s="52">
        <v>0</v>
      </c>
      <c r="NF45" s="52">
        <v>0</v>
      </c>
      <c r="NG45" s="52">
        <v>0</v>
      </c>
      <c r="NH45" s="52">
        <v>0</v>
      </c>
      <c r="NI45" s="52">
        <v>0</v>
      </c>
      <c r="NJ45" s="52">
        <v>0</v>
      </c>
      <c r="NK45" s="52">
        <v>0</v>
      </c>
      <c r="NL45" s="52">
        <v>0</v>
      </c>
      <c r="NM45" s="52">
        <v>0</v>
      </c>
      <c r="NN45" s="52">
        <v>0</v>
      </c>
      <c r="NO45" s="52">
        <v>0</v>
      </c>
      <c r="NP45" s="52">
        <v>0</v>
      </c>
      <c r="NQ45" s="52">
        <v>0</v>
      </c>
      <c r="NR45" s="68">
        <f t="shared" si="3"/>
        <v>72459.020000000382</v>
      </c>
      <c r="NS45" s="68">
        <f t="shared" si="4"/>
        <v>72459.020000000382</v>
      </c>
      <c r="NT45" s="68">
        <f t="shared" si="5"/>
        <v>39402.980000000054</v>
      </c>
    </row>
    <row r="46" spans="1:384" s="40" customFormat="1" ht="15" customHeight="1" outlineLevel="1" x14ac:dyDescent="0.2">
      <c r="A46" s="61"/>
      <c r="B46" s="49" t="s">
        <v>671</v>
      </c>
      <c r="C46" s="49" t="s">
        <v>148</v>
      </c>
      <c r="D46" s="49" t="s">
        <v>149</v>
      </c>
      <c r="E46" s="50" t="s">
        <v>150</v>
      </c>
      <c r="F46" s="64">
        <v>44608</v>
      </c>
      <c r="G46" s="49" t="s">
        <v>37</v>
      </c>
      <c r="H46" s="72">
        <v>8.0850000000000005E-2</v>
      </c>
      <c r="I46" s="65">
        <v>67000</v>
      </c>
      <c r="J46" s="114" t="str">
        <f>_xlfn.XLOOKUP(E46,'[12]Resumo Unidades'!$B:$B,'[12]Resumo Unidades'!$W:$W)</f>
        <v>Fluxo com Divergência maior do que 10%</v>
      </c>
      <c r="K46" s="51" t="str">
        <f>IF(L46&gt;Resumo!$E$23,"Sim","Não")</f>
        <v>Não</v>
      </c>
      <c r="L46" s="66">
        <v>0</v>
      </c>
      <c r="M46" s="67"/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52">
        <v>0</v>
      </c>
      <c r="U46" s="52">
        <v>0</v>
      </c>
      <c r="V46" s="52">
        <v>0</v>
      </c>
      <c r="W46" s="52">
        <v>0</v>
      </c>
      <c r="X46" s="52">
        <v>0</v>
      </c>
      <c r="Y46" s="52">
        <v>0</v>
      </c>
      <c r="Z46" s="52">
        <v>0</v>
      </c>
      <c r="AA46" s="52">
        <v>0</v>
      </c>
      <c r="AB46" s="52">
        <v>0</v>
      </c>
      <c r="AC46" s="52">
        <v>0</v>
      </c>
      <c r="AD46" s="52">
        <v>0</v>
      </c>
      <c r="AE46" s="52">
        <v>0</v>
      </c>
      <c r="AF46" s="52">
        <v>0</v>
      </c>
      <c r="AG46" s="52">
        <v>0</v>
      </c>
      <c r="AH46" s="52">
        <v>0</v>
      </c>
      <c r="AI46" s="52">
        <v>0</v>
      </c>
      <c r="AJ46" s="52">
        <v>0</v>
      </c>
      <c r="AK46" s="52">
        <v>0</v>
      </c>
      <c r="AL46" s="52">
        <v>0</v>
      </c>
      <c r="AM46" s="52">
        <v>0</v>
      </c>
      <c r="AN46" s="52">
        <v>0</v>
      </c>
      <c r="AO46" s="52">
        <v>0</v>
      </c>
      <c r="AP46" s="52">
        <v>0</v>
      </c>
      <c r="AQ46" s="52"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0</v>
      </c>
      <c r="BC46" s="52">
        <v>0</v>
      </c>
      <c r="BD46" s="52">
        <v>0</v>
      </c>
      <c r="BE46" s="52">
        <v>0</v>
      </c>
      <c r="BF46" s="52">
        <v>0</v>
      </c>
      <c r="BG46" s="52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52">
        <v>0</v>
      </c>
      <c r="BW46" s="52">
        <v>0</v>
      </c>
      <c r="BX46" s="52">
        <v>0</v>
      </c>
      <c r="BY46" s="52">
        <v>0</v>
      </c>
      <c r="BZ46" s="52">
        <v>0</v>
      </c>
      <c r="CA46" s="52">
        <v>0</v>
      </c>
      <c r="CB46" s="52">
        <v>0</v>
      </c>
      <c r="CC46" s="52">
        <v>0</v>
      </c>
      <c r="CD46" s="52">
        <v>344.13</v>
      </c>
      <c r="CE46" s="52">
        <v>344.13</v>
      </c>
      <c r="CF46" s="52">
        <v>344.13</v>
      </c>
      <c r="CG46" s="52">
        <v>344.13</v>
      </c>
      <c r="CH46" s="52">
        <v>344.13</v>
      </c>
      <c r="CI46" s="52">
        <v>344.13</v>
      </c>
      <c r="CJ46" s="52">
        <v>344.13</v>
      </c>
      <c r="CK46" s="52">
        <v>344.13</v>
      </c>
      <c r="CL46" s="52">
        <v>344.13</v>
      </c>
      <c r="CM46" s="52">
        <v>344.13</v>
      </c>
      <c r="CN46" s="52">
        <v>344.13</v>
      </c>
      <c r="CO46" s="52">
        <v>344.13</v>
      </c>
      <c r="CP46" s="52">
        <v>344.13</v>
      </c>
      <c r="CQ46" s="52">
        <v>344.13</v>
      </c>
      <c r="CR46" s="52">
        <v>344.13</v>
      </c>
      <c r="CS46" s="52">
        <v>344.13</v>
      </c>
      <c r="CT46" s="52">
        <v>344.13</v>
      </c>
      <c r="CU46" s="52">
        <v>344.13</v>
      </c>
      <c r="CV46" s="52">
        <v>344.13</v>
      </c>
      <c r="CW46" s="52">
        <v>344.13</v>
      </c>
      <c r="CX46" s="52">
        <v>344.13</v>
      </c>
      <c r="CY46" s="52">
        <v>344.13</v>
      </c>
      <c r="CZ46" s="52">
        <v>344.13</v>
      </c>
      <c r="DA46" s="52">
        <v>344.13</v>
      </c>
      <c r="DB46" s="52">
        <v>344.13</v>
      </c>
      <c r="DC46" s="52">
        <v>344.13</v>
      </c>
      <c r="DD46" s="52">
        <v>344.13</v>
      </c>
      <c r="DE46" s="52">
        <v>344.13</v>
      </c>
      <c r="DF46" s="52">
        <v>344.13</v>
      </c>
      <c r="DG46" s="52">
        <v>344.13</v>
      </c>
      <c r="DH46" s="52">
        <v>344.13</v>
      </c>
      <c r="DI46" s="52">
        <v>344.13</v>
      </c>
      <c r="DJ46" s="52">
        <v>344.13</v>
      </c>
      <c r="DK46" s="52">
        <v>344.13</v>
      </c>
      <c r="DL46" s="52">
        <v>344.13</v>
      </c>
      <c r="DM46" s="52">
        <v>344.13</v>
      </c>
      <c r="DN46" s="52">
        <v>344.13</v>
      </c>
      <c r="DO46" s="52">
        <v>344.13</v>
      </c>
      <c r="DP46" s="52">
        <v>344.13</v>
      </c>
      <c r="DQ46" s="52">
        <v>344.13</v>
      </c>
      <c r="DR46" s="52">
        <v>344.13</v>
      </c>
      <c r="DS46" s="52">
        <v>344.13</v>
      </c>
      <c r="DT46" s="52">
        <v>344.13</v>
      </c>
      <c r="DU46" s="52">
        <v>344.13</v>
      </c>
      <c r="DV46" s="52">
        <v>344.13</v>
      </c>
      <c r="DW46" s="52">
        <v>344.13</v>
      </c>
      <c r="DX46" s="52">
        <v>344.13</v>
      </c>
      <c r="DY46" s="52">
        <v>344.13</v>
      </c>
      <c r="DZ46" s="52">
        <v>344.13</v>
      </c>
      <c r="EA46" s="52">
        <v>344.13</v>
      </c>
      <c r="EB46" s="52">
        <v>344.13</v>
      </c>
      <c r="EC46" s="52">
        <v>344.13</v>
      </c>
      <c r="ED46" s="52">
        <v>344.13</v>
      </c>
      <c r="EE46" s="52">
        <v>344.13</v>
      </c>
      <c r="EF46" s="52">
        <v>344.13</v>
      </c>
      <c r="EG46" s="52">
        <v>344.13</v>
      </c>
      <c r="EH46" s="52">
        <v>344.13</v>
      </c>
      <c r="EI46" s="52">
        <v>344.13</v>
      </c>
      <c r="EJ46" s="52">
        <v>344.13</v>
      </c>
      <c r="EK46" s="52">
        <v>344.13</v>
      </c>
      <c r="EL46" s="52">
        <v>344.13</v>
      </c>
      <c r="EM46" s="52">
        <v>344.13</v>
      </c>
      <c r="EN46" s="52">
        <v>344.13</v>
      </c>
      <c r="EO46" s="52">
        <v>344.13</v>
      </c>
      <c r="EP46" s="52">
        <v>344.13</v>
      </c>
      <c r="EQ46" s="52">
        <v>344.13</v>
      </c>
      <c r="ER46" s="52">
        <v>344.13</v>
      </c>
      <c r="ES46" s="52">
        <v>344.13</v>
      </c>
      <c r="ET46" s="52">
        <v>344.13</v>
      </c>
      <c r="EU46" s="52">
        <v>344.13</v>
      </c>
      <c r="EV46" s="52">
        <v>344.13</v>
      </c>
      <c r="EW46" s="52">
        <v>344.13</v>
      </c>
      <c r="EX46" s="52">
        <v>344.13</v>
      </c>
      <c r="EY46" s="52">
        <v>344.13</v>
      </c>
      <c r="EZ46" s="52">
        <v>344.13</v>
      </c>
      <c r="FA46" s="52">
        <v>344.13</v>
      </c>
      <c r="FB46" s="52">
        <v>344.13</v>
      </c>
      <c r="FC46" s="52">
        <v>344.13</v>
      </c>
      <c r="FD46" s="52">
        <v>344.13</v>
      </c>
      <c r="FE46" s="52">
        <v>344.13</v>
      </c>
      <c r="FF46" s="52">
        <v>344.13</v>
      </c>
      <c r="FG46" s="52">
        <v>344.13</v>
      </c>
      <c r="FH46" s="52">
        <v>344.13</v>
      </c>
      <c r="FI46" s="52">
        <v>344.13</v>
      </c>
      <c r="FJ46" s="52">
        <v>344.13</v>
      </c>
      <c r="FK46" s="52">
        <v>344.13</v>
      </c>
      <c r="FL46" s="52">
        <v>344.13</v>
      </c>
      <c r="FM46" s="52">
        <v>344.13</v>
      </c>
      <c r="FN46" s="52">
        <v>344.13</v>
      </c>
      <c r="FO46" s="52">
        <v>344.13</v>
      </c>
      <c r="FP46" s="52">
        <v>344.13</v>
      </c>
      <c r="FQ46" s="52">
        <v>344.13</v>
      </c>
      <c r="FR46" s="52">
        <v>344.13</v>
      </c>
      <c r="FS46" s="52">
        <v>344.13</v>
      </c>
      <c r="FT46" s="52">
        <v>344.13</v>
      </c>
      <c r="FU46" s="52">
        <v>344.13</v>
      </c>
      <c r="FV46" s="52">
        <v>344.13</v>
      </c>
      <c r="FW46" s="52">
        <v>344.13</v>
      </c>
      <c r="FX46" s="52">
        <v>344.13</v>
      </c>
      <c r="FY46" s="52">
        <v>344.13</v>
      </c>
      <c r="FZ46" s="52">
        <v>344.13</v>
      </c>
      <c r="GA46" s="52">
        <v>344.13</v>
      </c>
      <c r="GB46" s="52">
        <v>344.13</v>
      </c>
      <c r="GC46" s="52">
        <v>344.13</v>
      </c>
      <c r="GD46" s="52">
        <v>344.13</v>
      </c>
      <c r="GE46" s="52">
        <v>344.13</v>
      </c>
      <c r="GF46" s="52">
        <v>344.13</v>
      </c>
      <c r="GG46" s="52">
        <v>344.13</v>
      </c>
      <c r="GH46" s="52">
        <v>344.13</v>
      </c>
      <c r="GI46" s="52">
        <v>344.13</v>
      </c>
      <c r="GJ46" s="52">
        <v>344.13</v>
      </c>
      <c r="GK46" s="52">
        <v>344.13</v>
      </c>
      <c r="GL46" s="52">
        <v>344.13</v>
      </c>
      <c r="GM46" s="52">
        <v>344.13</v>
      </c>
      <c r="GN46" s="52">
        <v>344.13</v>
      </c>
      <c r="GO46" s="52">
        <v>344.13</v>
      </c>
      <c r="GP46" s="52">
        <v>344.13</v>
      </c>
      <c r="GQ46" s="52">
        <v>344.13</v>
      </c>
      <c r="GR46" s="52">
        <v>344.13</v>
      </c>
      <c r="GS46" s="52">
        <v>344.13</v>
      </c>
      <c r="GT46" s="52">
        <v>344.13</v>
      </c>
      <c r="GU46" s="52">
        <v>344.13</v>
      </c>
      <c r="GV46" s="52">
        <v>344.13</v>
      </c>
      <c r="GW46" s="52">
        <v>344.13</v>
      </c>
      <c r="GX46" s="52">
        <v>344.13</v>
      </c>
      <c r="GY46" s="52">
        <v>344.13</v>
      </c>
      <c r="GZ46" s="52">
        <v>344.13</v>
      </c>
      <c r="HA46" s="52">
        <v>344.13</v>
      </c>
      <c r="HB46" s="52">
        <v>344.13</v>
      </c>
      <c r="HC46" s="52">
        <v>344.13</v>
      </c>
      <c r="HD46" s="52">
        <v>344.13</v>
      </c>
      <c r="HE46" s="52">
        <v>344.13</v>
      </c>
      <c r="HF46" s="52">
        <v>344.13</v>
      </c>
      <c r="HG46" s="52">
        <v>344.13</v>
      </c>
      <c r="HH46" s="52">
        <v>344.13</v>
      </c>
      <c r="HI46" s="52">
        <v>344.13</v>
      </c>
      <c r="HJ46" s="52">
        <v>344.13</v>
      </c>
      <c r="HK46" s="52">
        <v>344.13</v>
      </c>
      <c r="HL46" s="52">
        <v>344.13</v>
      </c>
      <c r="HM46" s="52">
        <v>344.13</v>
      </c>
      <c r="HN46" s="52">
        <v>344.13</v>
      </c>
      <c r="HO46" s="52">
        <v>344.13</v>
      </c>
      <c r="HP46" s="52">
        <v>344.13</v>
      </c>
      <c r="HQ46" s="52">
        <v>344.13</v>
      </c>
      <c r="HR46" s="52">
        <v>344.13</v>
      </c>
      <c r="HS46" s="52">
        <v>344.13</v>
      </c>
      <c r="HT46" s="52">
        <v>344.13</v>
      </c>
      <c r="HU46" s="52">
        <v>344.13</v>
      </c>
      <c r="HV46" s="52">
        <v>344.13</v>
      </c>
      <c r="HW46" s="52">
        <v>344.13</v>
      </c>
      <c r="HX46" s="52">
        <v>344.13</v>
      </c>
      <c r="HY46" s="52">
        <v>344.13</v>
      </c>
      <c r="HZ46" s="52">
        <v>344.13</v>
      </c>
      <c r="IA46" s="52">
        <v>344.13</v>
      </c>
      <c r="IB46" s="52">
        <v>344.13</v>
      </c>
      <c r="IC46" s="52">
        <v>344.13</v>
      </c>
      <c r="ID46" s="52">
        <v>344.13</v>
      </c>
      <c r="IE46" s="52">
        <v>344.13</v>
      </c>
      <c r="IF46" s="52">
        <v>344.13</v>
      </c>
      <c r="IG46" s="52">
        <v>344.13</v>
      </c>
      <c r="IH46" s="52">
        <v>344.13</v>
      </c>
      <c r="II46" s="52">
        <v>344.13</v>
      </c>
      <c r="IJ46" s="52">
        <v>344.13</v>
      </c>
      <c r="IK46" s="52">
        <v>344.13</v>
      </c>
      <c r="IL46" s="52">
        <v>344.13</v>
      </c>
      <c r="IM46" s="52">
        <v>344.13</v>
      </c>
      <c r="IN46" s="52">
        <v>344.13</v>
      </c>
      <c r="IO46" s="52">
        <v>344.13</v>
      </c>
      <c r="IP46" s="52">
        <v>344.13</v>
      </c>
      <c r="IQ46" s="52">
        <v>344.13</v>
      </c>
      <c r="IR46" s="52">
        <v>344.13</v>
      </c>
      <c r="IS46" s="52">
        <v>344.13</v>
      </c>
      <c r="IT46" s="52">
        <v>344.13</v>
      </c>
      <c r="IU46" s="52">
        <v>344.13</v>
      </c>
      <c r="IV46" s="52">
        <v>344.13</v>
      </c>
      <c r="IW46" s="52">
        <v>344.13</v>
      </c>
      <c r="IX46" s="52">
        <v>344.13</v>
      </c>
      <c r="IY46" s="52">
        <v>344.13</v>
      </c>
      <c r="IZ46" s="52">
        <v>344.13</v>
      </c>
      <c r="JA46" s="52">
        <v>344.13</v>
      </c>
      <c r="JB46" s="52">
        <v>344.13</v>
      </c>
      <c r="JC46" s="52">
        <v>344.13</v>
      </c>
      <c r="JD46" s="52">
        <v>344.13</v>
      </c>
      <c r="JE46" s="52">
        <v>344.13</v>
      </c>
      <c r="JF46" s="52">
        <v>344.13</v>
      </c>
      <c r="JG46" s="52">
        <v>344.13</v>
      </c>
      <c r="JH46" s="52">
        <v>344.13</v>
      </c>
      <c r="JI46" s="52">
        <v>344.13</v>
      </c>
      <c r="JJ46" s="52">
        <v>344.13</v>
      </c>
      <c r="JK46" s="52">
        <v>344.13</v>
      </c>
      <c r="JL46" s="52">
        <v>344.13</v>
      </c>
      <c r="JM46" s="52">
        <v>344.13</v>
      </c>
      <c r="JN46" s="52">
        <v>344.13</v>
      </c>
      <c r="JO46" s="52">
        <v>344.13</v>
      </c>
      <c r="JP46" s="52">
        <v>344.13</v>
      </c>
      <c r="JQ46" s="52">
        <v>344.13</v>
      </c>
      <c r="JR46" s="52">
        <v>344.13</v>
      </c>
      <c r="JS46" s="52">
        <v>344.13</v>
      </c>
      <c r="JT46" s="52">
        <v>344.13</v>
      </c>
      <c r="JU46" s="52">
        <v>344.13</v>
      </c>
      <c r="JV46" s="52">
        <v>344.13</v>
      </c>
      <c r="JW46" s="52">
        <v>344.13</v>
      </c>
      <c r="JX46" s="52">
        <v>344.13</v>
      </c>
      <c r="JY46" s="52">
        <v>344.13</v>
      </c>
      <c r="JZ46" s="52">
        <v>344.13</v>
      </c>
      <c r="KA46" s="52">
        <v>0</v>
      </c>
      <c r="KB46" s="52">
        <v>0</v>
      </c>
      <c r="KC46" s="52">
        <v>0</v>
      </c>
      <c r="KD46" s="52">
        <v>0</v>
      </c>
      <c r="KE46" s="52">
        <v>0</v>
      </c>
      <c r="KF46" s="52">
        <v>0</v>
      </c>
      <c r="KG46" s="52">
        <v>0</v>
      </c>
      <c r="KH46" s="52">
        <v>0</v>
      </c>
      <c r="KI46" s="52">
        <v>0</v>
      </c>
      <c r="KJ46" s="52">
        <v>0</v>
      </c>
      <c r="KK46" s="52">
        <v>0</v>
      </c>
      <c r="KL46" s="52">
        <v>0</v>
      </c>
      <c r="KM46" s="52">
        <v>0</v>
      </c>
      <c r="KN46" s="52">
        <v>0</v>
      </c>
      <c r="KO46" s="52">
        <v>0</v>
      </c>
      <c r="KP46" s="52">
        <v>0</v>
      </c>
      <c r="KQ46" s="52">
        <v>0</v>
      </c>
      <c r="KR46" s="52">
        <v>0</v>
      </c>
      <c r="KS46" s="52">
        <v>0</v>
      </c>
      <c r="KT46" s="52">
        <v>0</v>
      </c>
      <c r="KU46" s="52">
        <v>0</v>
      </c>
      <c r="KV46" s="52">
        <v>0</v>
      </c>
      <c r="KW46" s="52">
        <v>0</v>
      </c>
      <c r="KX46" s="52">
        <v>0</v>
      </c>
      <c r="KY46" s="52">
        <v>0</v>
      </c>
      <c r="KZ46" s="52">
        <v>0</v>
      </c>
      <c r="LA46" s="52">
        <v>0</v>
      </c>
      <c r="LB46" s="52">
        <v>0</v>
      </c>
      <c r="LC46" s="52">
        <v>0</v>
      </c>
      <c r="LD46" s="52">
        <v>0</v>
      </c>
      <c r="LE46" s="52">
        <v>0</v>
      </c>
      <c r="LF46" s="52">
        <v>0</v>
      </c>
      <c r="LG46" s="52">
        <v>0</v>
      </c>
      <c r="LH46" s="52">
        <v>0</v>
      </c>
      <c r="LI46" s="52">
        <v>0</v>
      </c>
      <c r="LJ46" s="52">
        <v>0</v>
      </c>
      <c r="LK46" s="52">
        <v>0</v>
      </c>
      <c r="LL46" s="52">
        <v>0</v>
      </c>
      <c r="LM46" s="52">
        <v>0</v>
      </c>
      <c r="LN46" s="52">
        <v>0</v>
      </c>
      <c r="LO46" s="52">
        <v>0</v>
      </c>
      <c r="LP46" s="52">
        <v>0</v>
      </c>
      <c r="LQ46" s="52">
        <v>0</v>
      </c>
      <c r="LR46" s="52">
        <v>0</v>
      </c>
      <c r="LS46" s="52">
        <v>0</v>
      </c>
      <c r="LT46" s="52">
        <v>0</v>
      </c>
      <c r="LU46" s="52">
        <v>0</v>
      </c>
      <c r="LV46" s="52">
        <v>0</v>
      </c>
      <c r="LW46" s="52">
        <v>0</v>
      </c>
      <c r="LX46" s="52">
        <v>0</v>
      </c>
      <c r="LY46" s="52">
        <v>0</v>
      </c>
      <c r="LZ46" s="52">
        <v>0</v>
      </c>
      <c r="MA46" s="52">
        <v>0</v>
      </c>
      <c r="MB46" s="52">
        <v>0</v>
      </c>
      <c r="MC46" s="52">
        <v>0</v>
      </c>
      <c r="MD46" s="52">
        <v>0</v>
      </c>
      <c r="ME46" s="52">
        <v>0</v>
      </c>
      <c r="MF46" s="52">
        <v>0</v>
      </c>
      <c r="MG46" s="52">
        <v>0</v>
      </c>
      <c r="MH46" s="52">
        <v>0</v>
      </c>
      <c r="MI46" s="52">
        <v>0</v>
      </c>
      <c r="MJ46" s="52">
        <v>0</v>
      </c>
      <c r="MK46" s="52">
        <v>0</v>
      </c>
      <c r="ML46" s="52">
        <v>0</v>
      </c>
      <c r="MM46" s="52">
        <v>0</v>
      </c>
      <c r="MN46" s="52">
        <v>0</v>
      </c>
      <c r="MO46" s="52">
        <v>0</v>
      </c>
      <c r="MP46" s="52">
        <v>0</v>
      </c>
      <c r="MQ46" s="52">
        <v>0</v>
      </c>
      <c r="MR46" s="52">
        <v>0</v>
      </c>
      <c r="MS46" s="52">
        <v>0</v>
      </c>
      <c r="MT46" s="52">
        <v>0</v>
      </c>
      <c r="MU46" s="52">
        <v>0</v>
      </c>
      <c r="MV46" s="52">
        <v>0</v>
      </c>
      <c r="MW46" s="52">
        <v>0</v>
      </c>
      <c r="MX46" s="52">
        <v>0</v>
      </c>
      <c r="MY46" s="52">
        <v>0</v>
      </c>
      <c r="MZ46" s="52">
        <v>0</v>
      </c>
      <c r="NA46" s="52">
        <v>0</v>
      </c>
      <c r="NB46" s="52">
        <v>0</v>
      </c>
      <c r="NC46" s="52">
        <v>0</v>
      </c>
      <c r="ND46" s="52">
        <v>0</v>
      </c>
      <c r="NE46" s="52">
        <v>0</v>
      </c>
      <c r="NF46" s="52">
        <v>0</v>
      </c>
      <c r="NG46" s="52">
        <v>0</v>
      </c>
      <c r="NH46" s="52">
        <v>0</v>
      </c>
      <c r="NI46" s="52">
        <v>0</v>
      </c>
      <c r="NJ46" s="52">
        <v>0</v>
      </c>
      <c r="NK46" s="52">
        <v>0</v>
      </c>
      <c r="NL46" s="52">
        <v>0</v>
      </c>
      <c r="NM46" s="52">
        <v>0</v>
      </c>
      <c r="NN46" s="52">
        <v>0</v>
      </c>
      <c r="NO46" s="52">
        <v>0</v>
      </c>
      <c r="NP46" s="52">
        <v>0</v>
      </c>
      <c r="NQ46" s="52">
        <v>0</v>
      </c>
      <c r="NR46" s="68">
        <f t="shared" si="3"/>
        <v>70546.649999999849</v>
      </c>
      <c r="NS46" s="68">
        <f t="shared" si="4"/>
        <v>70546.649999999849</v>
      </c>
      <c r="NT46" s="68">
        <f t="shared" si="5"/>
        <v>37510.17</v>
      </c>
    </row>
    <row r="47" spans="1:384" s="40" customFormat="1" ht="15" customHeight="1" outlineLevel="1" x14ac:dyDescent="0.2">
      <c r="A47" s="61"/>
      <c r="B47" s="49" t="s">
        <v>671</v>
      </c>
      <c r="C47" s="49" t="s">
        <v>151</v>
      </c>
      <c r="D47" s="49" t="s">
        <v>152</v>
      </c>
      <c r="E47" s="50" t="s">
        <v>153</v>
      </c>
      <c r="F47" s="64">
        <v>44109</v>
      </c>
      <c r="G47" s="49" t="s">
        <v>16</v>
      </c>
      <c r="H47" s="72">
        <v>0</v>
      </c>
      <c r="I47" s="65">
        <v>63000</v>
      </c>
      <c r="J47" s="114" t="str">
        <f>_xlfn.XLOOKUP(E47,'[12]Resumo Unidades'!$B:$B,'[12]Resumo Unidades'!$W:$W)</f>
        <v>Fluxo financeiro (Extrato auditado)</v>
      </c>
      <c r="K47" s="51" t="str">
        <f>IF(L47&gt;Resumo!$E$23,"Sim","Não")</f>
        <v>Não</v>
      </c>
      <c r="L47" s="66">
        <v>22</v>
      </c>
      <c r="M47" s="67"/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0</v>
      </c>
      <c r="Y47" s="52">
        <v>0</v>
      </c>
      <c r="Z47" s="52">
        <v>0</v>
      </c>
      <c r="AA47" s="52">
        <v>0</v>
      </c>
      <c r="AB47" s="52">
        <v>0</v>
      </c>
      <c r="AC47" s="52">
        <v>0</v>
      </c>
      <c r="AD47" s="52">
        <v>0</v>
      </c>
      <c r="AE47" s="52">
        <v>0</v>
      </c>
      <c r="AF47" s="52">
        <v>0</v>
      </c>
      <c r="AG47" s="52">
        <v>0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0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660.25</v>
      </c>
      <c r="CD47" s="52">
        <v>642.74</v>
      </c>
      <c r="CE47" s="52">
        <v>574.34</v>
      </c>
      <c r="CF47" s="52">
        <v>574.34</v>
      </c>
      <c r="CG47" s="52">
        <v>574.34</v>
      </c>
      <c r="CH47" s="52">
        <v>574.34</v>
      </c>
      <c r="CI47" s="52">
        <v>574.34</v>
      </c>
      <c r="CJ47" s="52">
        <v>574.34</v>
      </c>
      <c r="CK47" s="52">
        <v>574.34</v>
      </c>
      <c r="CL47" s="52">
        <v>574.34</v>
      </c>
      <c r="CM47" s="52">
        <v>574.34</v>
      </c>
      <c r="CN47" s="52">
        <v>574.34</v>
      </c>
      <c r="CO47" s="52">
        <v>574.34</v>
      </c>
      <c r="CP47" s="52">
        <v>574.34</v>
      </c>
      <c r="CQ47" s="52">
        <v>574.34</v>
      </c>
      <c r="CR47" s="52">
        <v>574.34</v>
      </c>
      <c r="CS47" s="52">
        <v>574.34</v>
      </c>
      <c r="CT47" s="52">
        <v>574.34</v>
      </c>
      <c r="CU47" s="52">
        <v>574.34</v>
      </c>
      <c r="CV47" s="52">
        <v>574.34</v>
      </c>
      <c r="CW47" s="52">
        <v>574.34</v>
      </c>
      <c r="CX47" s="52">
        <v>574.34</v>
      </c>
      <c r="CY47" s="52">
        <v>574.34</v>
      </c>
      <c r="CZ47" s="52">
        <v>574.34</v>
      </c>
      <c r="DA47" s="52">
        <v>574.34</v>
      </c>
      <c r="DB47" s="52">
        <v>574.34</v>
      </c>
      <c r="DC47" s="52">
        <v>574.34</v>
      </c>
      <c r="DD47" s="52">
        <v>574.34</v>
      </c>
      <c r="DE47" s="52">
        <v>574.34</v>
      </c>
      <c r="DF47" s="52">
        <v>574.34</v>
      </c>
      <c r="DG47" s="52">
        <v>574.34</v>
      </c>
      <c r="DH47" s="52">
        <v>574.34</v>
      </c>
      <c r="DI47" s="52">
        <v>574.34</v>
      </c>
      <c r="DJ47" s="52">
        <v>574.34</v>
      </c>
      <c r="DK47" s="52">
        <v>574.34</v>
      </c>
      <c r="DL47" s="52">
        <v>574.34</v>
      </c>
      <c r="DM47" s="52">
        <v>574.34</v>
      </c>
      <c r="DN47" s="52">
        <v>574.34</v>
      </c>
      <c r="DO47" s="52">
        <v>574.34</v>
      </c>
      <c r="DP47" s="52">
        <v>574.34</v>
      </c>
      <c r="DQ47" s="52">
        <v>574.34</v>
      </c>
      <c r="DR47" s="52">
        <v>574.34</v>
      </c>
      <c r="DS47" s="52">
        <v>574.34</v>
      </c>
      <c r="DT47" s="52">
        <v>574.34</v>
      </c>
      <c r="DU47" s="52">
        <v>574.34</v>
      </c>
      <c r="DV47" s="52">
        <v>574.34</v>
      </c>
      <c r="DW47" s="52">
        <v>574.34</v>
      </c>
      <c r="DX47" s="52">
        <v>574.34</v>
      </c>
      <c r="DY47" s="52">
        <v>574.34</v>
      </c>
      <c r="DZ47" s="52">
        <v>574.34</v>
      </c>
      <c r="EA47" s="52">
        <v>574.34</v>
      </c>
      <c r="EB47" s="52">
        <v>574.34</v>
      </c>
      <c r="EC47" s="52">
        <v>574.34</v>
      </c>
      <c r="ED47" s="52">
        <v>574.34</v>
      </c>
      <c r="EE47" s="52">
        <v>574.34</v>
      </c>
      <c r="EF47" s="52">
        <v>574.34</v>
      </c>
      <c r="EG47" s="52">
        <v>574.34</v>
      </c>
      <c r="EH47" s="52">
        <v>574.34</v>
      </c>
      <c r="EI47" s="52">
        <v>574.34</v>
      </c>
      <c r="EJ47" s="52">
        <v>574.34</v>
      </c>
      <c r="EK47" s="52">
        <v>574.34</v>
      </c>
      <c r="EL47" s="52">
        <v>574.34</v>
      </c>
      <c r="EM47" s="52">
        <v>574.34</v>
      </c>
      <c r="EN47" s="52">
        <v>574.34</v>
      </c>
      <c r="EO47" s="52">
        <v>574.34</v>
      </c>
      <c r="EP47" s="52">
        <v>574.34</v>
      </c>
      <c r="EQ47" s="52">
        <v>574.34</v>
      </c>
      <c r="ER47" s="52">
        <v>574.34</v>
      </c>
      <c r="ES47" s="52">
        <v>574.34</v>
      </c>
      <c r="ET47" s="52">
        <v>574.34</v>
      </c>
      <c r="EU47" s="52">
        <v>574.34</v>
      </c>
      <c r="EV47" s="52">
        <v>574.34</v>
      </c>
      <c r="EW47" s="52">
        <v>574.34</v>
      </c>
      <c r="EX47" s="52">
        <v>574.34</v>
      </c>
      <c r="EY47" s="52">
        <v>574.34</v>
      </c>
      <c r="EZ47" s="52">
        <v>574.34</v>
      </c>
      <c r="FA47" s="52">
        <v>574.34</v>
      </c>
      <c r="FB47" s="52">
        <v>574.34</v>
      </c>
      <c r="FC47" s="52">
        <v>574.34</v>
      </c>
      <c r="FD47" s="52">
        <v>574.34</v>
      </c>
      <c r="FE47" s="52">
        <v>574.34</v>
      </c>
      <c r="FF47" s="52">
        <v>574.34</v>
      </c>
      <c r="FG47" s="52">
        <v>574.34</v>
      </c>
      <c r="FH47" s="52">
        <v>574.34</v>
      </c>
      <c r="FI47" s="52">
        <v>574.34</v>
      </c>
      <c r="FJ47" s="52">
        <v>574.34</v>
      </c>
      <c r="FK47" s="52">
        <v>574.34</v>
      </c>
      <c r="FL47" s="52">
        <v>574.34</v>
      </c>
      <c r="FM47" s="52">
        <v>574.34</v>
      </c>
      <c r="FN47" s="52">
        <v>574.34</v>
      </c>
      <c r="FO47" s="52">
        <v>574.34</v>
      </c>
      <c r="FP47" s="52">
        <v>574.34</v>
      </c>
      <c r="FQ47" s="52">
        <v>574.34</v>
      </c>
      <c r="FR47" s="52">
        <v>574.34</v>
      </c>
      <c r="FS47" s="52">
        <v>574.34</v>
      </c>
      <c r="FT47" s="52">
        <v>574.34</v>
      </c>
      <c r="FU47" s="52">
        <v>574.34</v>
      </c>
      <c r="FV47" s="52">
        <v>574.34</v>
      </c>
      <c r="FW47" s="52">
        <v>574.34</v>
      </c>
      <c r="FX47" s="52">
        <v>574.34</v>
      </c>
      <c r="FY47" s="52">
        <v>574.34</v>
      </c>
      <c r="FZ47" s="52">
        <v>574.34</v>
      </c>
      <c r="GA47" s="52">
        <v>574.34</v>
      </c>
      <c r="GB47" s="52">
        <v>574.34</v>
      </c>
      <c r="GC47" s="52">
        <v>574.34</v>
      </c>
      <c r="GD47" s="52">
        <v>574.34</v>
      </c>
      <c r="GE47" s="52">
        <v>574.34</v>
      </c>
      <c r="GF47" s="52">
        <v>574.34</v>
      </c>
      <c r="GG47" s="52">
        <v>574.34</v>
      </c>
      <c r="GH47" s="52">
        <v>574.34</v>
      </c>
      <c r="GI47" s="52">
        <v>574.34</v>
      </c>
      <c r="GJ47" s="52">
        <v>574.34</v>
      </c>
      <c r="GK47" s="52">
        <v>574.34</v>
      </c>
      <c r="GL47" s="52">
        <v>574.34</v>
      </c>
      <c r="GM47" s="52">
        <v>574.34</v>
      </c>
      <c r="GN47" s="52">
        <v>574.34</v>
      </c>
      <c r="GO47" s="52">
        <v>574.34</v>
      </c>
      <c r="GP47" s="52">
        <v>574.34</v>
      </c>
      <c r="GQ47" s="52">
        <v>574.34</v>
      </c>
      <c r="GR47" s="52">
        <v>574.34</v>
      </c>
      <c r="GS47" s="52">
        <v>574.34</v>
      </c>
      <c r="GT47" s="52">
        <v>574.34</v>
      </c>
      <c r="GU47" s="52">
        <v>574.34</v>
      </c>
      <c r="GV47" s="52">
        <v>574.34</v>
      </c>
      <c r="GW47" s="52">
        <v>574.34</v>
      </c>
      <c r="GX47" s="52">
        <v>574.34</v>
      </c>
      <c r="GY47" s="52">
        <v>574.34</v>
      </c>
      <c r="GZ47" s="52">
        <v>574.34</v>
      </c>
      <c r="HA47" s="52">
        <v>574.34</v>
      </c>
      <c r="HB47" s="52">
        <v>574.34</v>
      </c>
      <c r="HC47" s="52">
        <v>574.34</v>
      </c>
      <c r="HD47" s="52">
        <v>574.34</v>
      </c>
      <c r="HE47" s="52">
        <v>574.34</v>
      </c>
      <c r="HF47" s="52">
        <v>574.34</v>
      </c>
      <c r="HG47" s="52">
        <v>574.34</v>
      </c>
      <c r="HH47" s="52">
        <v>574.34</v>
      </c>
      <c r="HI47" s="52">
        <v>574.34</v>
      </c>
      <c r="HJ47" s="52">
        <v>574.34</v>
      </c>
      <c r="HK47" s="52">
        <v>574.34</v>
      </c>
      <c r="HL47" s="52">
        <v>574.34</v>
      </c>
      <c r="HM47" s="52">
        <v>574.34</v>
      </c>
      <c r="HN47" s="52">
        <v>574.34</v>
      </c>
      <c r="HO47" s="52">
        <v>574.34</v>
      </c>
      <c r="HP47" s="52">
        <v>574.34</v>
      </c>
      <c r="HQ47" s="52">
        <v>574.34</v>
      </c>
      <c r="HR47" s="52">
        <v>574.34</v>
      </c>
      <c r="HS47" s="52">
        <v>574.34</v>
      </c>
      <c r="HT47" s="52">
        <v>574.34</v>
      </c>
      <c r="HU47" s="52">
        <v>574.34</v>
      </c>
      <c r="HV47" s="52">
        <v>574.34</v>
      </c>
      <c r="HW47" s="52">
        <v>574.34</v>
      </c>
      <c r="HX47" s="52">
        <v>574.34</v>
      </c>
      <c r="HY47" s="52">
        <v>574.34</v>
      </c>
      <c r="HZ47" s="52">
        <v>574.34</v>
      </c>
      <c r="IA47" s="52">
        <v>574.34</v>
      </c>
      <c r="IB47" s="52">
        <v>574.34</v>
      </c>
      <c r="IC47" s="52">
        <v>574.34</v>
      </c>
      <c r="ID47" s="52">
        <v>574.34</v>
      </c>
      <c r="IE47" s="52">
        <v>574.34</v>
      </c>
      <c r="IF47" s="52">
        <v>574.34</v>
      </c>
      <c r="IG47" s="52">
        <v>574.34</v>
      </c>
      <c r="IH47" s="52">
        <v>574.34</v>
      </c>
      <c r="II47" s="52">
        <v>574.34</v>
      </c>
      <c r="IJ47" s="52">
        <v>574.34</v>
      </c>
      <c r="IK47" s="52">
        <v>574.34</v>
      </c>
      <c r="IL47" s="52">
        <v>574.34</v>
      </c>
      <c r="IM47" s="52">
        <v>574.34</v>
      </c>
      <c r="IN47" s="52">
        <v>574.34</v>
      </c>
      <c r="IO47" s="52">
        <v>574.34</v>
      </c>
      <c r="IP47" s="52">
        <v>574.34</v>
      </c>
      <c r="IQ47" s="52">
        <v>574.34</v>
      </c>
      <c r="IR47" s="52">
        <v>574.34</v>
      </c>
      <c r="IS47" s="52">
        <v>574.34</v>
      </c>
      <c r="IT47" s="52">
        <v>574.34</v>
      </c>
      <c r="IU47" s="52">
        <v>574.34</v>
      </c>
      <c r="IV47" s="52">
        <v>574.34</v>
      </c>
      <c r="IW47" s="52">
        <v>574.34</v>
      </c>
      <c r="IX47" s="52">
        <v>574.34</v>
      </c>
      <c r="IY47" s="52">
        <v>574.34</v>
      </c>
      <c r="IZ47" s="52">
        <v>574.34</v>
      </c>
      <c r="JA47" s="52">
        <v>574.34</v>
      </c>
      <c r="JB47" s="52">
        <v>574.34</v>
      </c>
      <c r="JC47" s="52">
        <v>574.34</v>
      </c>
      <c r="JD47" s="52">
        <v>574.34</v>
      </c>
      <c r="JE47" s="52">
        <v>574.34</v>
      </c>
      <c r="JF47" s="52">
        <v>574.34</v>
      </c>
      <c r="JG47" s="52">
        <v>574.34</v>
      </c>
      <c r="JH47" s="52">
        <v>574.34</v>
      </c>
      <c r="JI47" s="52">
        <v>574.34</v>
      </c>
      <c r="JJ47" s="52">
        <v>0</v>
      </c>
      <c r="JK47" s="52">
        <v>0</v>
      </c>
      <c r="JL47" s="52">
        <v>0</v>
      </c>
      <c r="JM47" s="52">
        <v>0</v>
      </c>
      <c r="JN47" s="52">
        <v>0</v>
      </c>
      <c r="JO47" s="52">
        <v>0</v>
      </c>
      <c r="JP47" s="52">
        <v>0</v>
      </c>
      <c r="JQ47" s="52">
        <v>0</v>
      </c>
      <c r="JR47" s="52">
        <v>0</v>
      </c>
      <c r="JS47" s="52">
        <v>0</v>
      </c>
      <c r="JT47" s="52">
        <v>0</v>
      </c>
      <c r="JU47" s="52">
        <v>0</v>
      </c>
      <c r="JV47" s="52">
        <v>0</v>
      </c>
      <c r="JW47" s="52">
        <v>0</v>
      </c>
      <c r="JX47" s="52">
        <v>0</v>
      </c>
      <c r="JY47" s="52">
        <v>0</v>
      </c>
      <c r="JZ47" s="52">
        <v>0</v>
      </c>
      <c r="KA47" s="52">
        <v>0</v>
      </c>
      <c r="KB47" s="52">
        <v>0</v>
      </c>
      <c r="KC47" s="52">
        <v>0</v>
      </c>
      <c r="KD47" s="52">
        <v>0</v>
      </c>
      <c r="KE47" s="52">
        <v>0</v>
      </c>
      <c r="KF47" s="52">
        <v>0</v>
      </c>
      <c r="KG47" s="52">
        <v>0</v>
      </c>
      <c r="KH47" s="52">
        <v>0</v>
      </c>
      <c r="KI47" s="52">
        <v>0</v>
      </c>
      <c r="KJ47" s="52">
        <v>0</v>
      </c>
      <c r="KK47" s="52">
        <v>0</v>
      </c>
      <c r="KL47" s="52">
        <v>0</v>
      </c>
      <c r="KM47" s="52">
        <v>0</v>
      </c>
      <c r="KN47" s="52">
        <v>0</v>
      </c>
      <c r="KO47" s="52">
        <v>0</v>
      </c>
      <c r="KP47" s="52">
        <v>0</v>
      </c>
      <c r="KQ47" s="52">
        <v>0</v>
      </c>
      <c r="KR47" s="52">
        <v>0</v>
      </c>
      <c r="KS47" s="52">
        <v>0</v>
      </c>
      <c r="KT47" s="52">
        <v>0</v>
      </c>
      <c r="KU47" s="52">
        <v>0</v>
      </c>
      <c r="KV47" s="52">
        <v>0</v>
      </c>
      <c r="KW47" s="52">
        <v>0</v>
      </c>
      <c r="KX47" s="52">
        <v>0</v>
      </c>
      <c r="KY47" s="52">
        <v>0</v>
      </c>
      <c r="KZ47" s="52">
        <v>0</v>
      </c>
      <c r="LA47" s="52">
        <v>0</v>
      </c>
      <c r="LB47" s="52">
        <v>0</v>
      </c>
      <c r="LC47" s="52">
        <v>0</v>
      </c>
      <c r="LD47" s="52">
        <v>0</v>
      </c>
      <c r="LE47" s="52">
        <v>0</v>
      </c>
      <c r="LF47" s="52">
        <v>0</v>
      </c>
      <c r="LG47" s="52">
        <v>0</v>
      </c>
      <c r="LH47" s="52">
        <v>0</v>
      </c>
      <c r="LI47" s="52">
        <v>0</v>
      </c>
      <c r="LJ47" s="52">
        <v>0</v>
      </c>
      <c r="LK47" s="52">
        <v>0</v>
      </c>
      <c r="LL47" s="52">
        <v>0</v>
      </c>
      <c r="LM47" s="52">
        <v>0</v>
      </c>
      <c r="LN47" s="52">
        <v>0</v>
      </c>
      <c r="LO47" s="52">
        <v>0</v>
      </c>
      <c r="LP47" s="52">
        <v>0</v>
      </c>
      <c r="LQ47" s="52">
        <v>0</v>
      </c>
      <c r="LR47" s="52">
        <v>0</v>
      </c>
      <c r="LS47" s="52">
        <v>0</v>
      </c>
      <c r="LT47" s="52">
        <v>0</v>
      </c>
      <c r="LU47" s="52">
        <v>0</v>
      </c>
      <c r="LV47" s="52">
        <v>0</v>
      </c>
      <c r="LW47" s="52">
        <v>0</v>
      </c>
      <c r="LX47" s="52">
        <v>0</v>
      </c>
      <c r="LY47" s="52">
        <v>0</v>
      </c>
      <c r="LZ47" s="52">
        <v>0</v>
      </c>
      <c r="MA47" s="52">
        <v>0</v>
      </c>
      <c r="MB47" s="52">
        <v>0</v>
      </c>
      <c r="MC47" s="52">
        <v>0</v>
      </c>
      <c r="MD47" s="52">
        <v>0</v>
      </c>
      <c r="ME47" s="52">
        <v>0</v>
      </c>
      <c r="MF47" s="52">
        <v>0</v>
      </c>
      <c r="MG47" s="52">
        <v>0</v>
      </c>
      <c r="MH47" s="52">
        <v>0</v>
      </c>
      <c r="MI47" s="52">
        <v>0</v>
      </c>
      <c r="MJ47" s="52">
        <v>0</v>
      </c>
      <c r="MK47" s="52">
        <v>0</v>
      </c>
      <c r="ML47" s="52">
        <v>0</v>
      </c>
      <c r="MM47" s="52">
        <v>0</v>
      </c>
      <c r="MN47" s="52">
        <v>0</v>
      </c>
      <c r="MO47" s="52">
        <v>0</v>
      </c>
      <c r="MP47" s="52">
        <v>0</v>
      </c>
      <c r="MQ47" s="52">
        <v>0</v>
      </c>
      <c r="MR47" s="52">
        <v>0</v>
      </c>
      <c r="MS47" s="52">
        <v>0</v>
      </c>
      <c r="MT47" s="52">
        <v>0</v>
      </c>
      <c r="MU47" s="52">
        <v>0</v>
      </c>
      <c r="MV47" s="52">
        <v>0</v>
      </c>
      <c r="MW47" s="52">
        <v>0</v>
      </c>
      <c r="MX47" s="52">
        <v>0</v>
      </c>
      <c r="MY47" s="52">
        <v>0</v>
      </c>
      <c r="MZ47" s="52">
        <v>0</v>
      </c>
      <c r="NA47" s="52">
        <v>0</v>
      </c>
      <c r="NB47" s="52">
        <v>0</v>
      </c>
      <c r="NC47" s="52">
        <v>0</v>
      </c>
      <c r="ND47" s="52">
        <v>0</v>
      </c>
      <c r="NE47" s="52">
        <v>0</v>
      </c>
      <c r="NF47" s="52">
        <v>0</v>
      </c>
      <c r="NG47" s="52">
        <v>0</v>
      </c>
      <c r="NH47" s="52">
        <v>0</v>
      </c>
      <c r="NI47" s="52">
        <v>0</v>
      </c>
      <c r="NJ47" s="52">
        <v>0</v>
      </c>
      <c r="NK47" s="52">
        <v>0</v>
      </c>
      <c r="NL47" s="52">
        <v>0</v>
      </c>
      <c r="NM47" s="52">
        <v>0</v>
      </c>
      <c r="NN47" s="52">
        <v>0</v>
      </c>
      <c r="NO47" s="52">
        <v>0</v>
      </c>
      <c r="NP47" s="52">
        <v>0</v>
      </c>
      <c r="NQ47" s="52">
        <v>0</v>
      </c>
      <c r="NR47" s="68">
        <f t="shared" si="3"/>
        <v>108704.56999999954</v>
      </c>
      <c r="NS47" s="68">
        <f t="shared" si="4"/>
        <v>108704.56999999954</v>
      </c>
      <c r="NT47" s="68">
        <f t="shared" si="5"/>
        <v>63331.709999999817</v>
      </c>
    </row>
    <row r="48" spans="1:384" s="40" customFormat="1" ht="15" customHeight="1" outlineLevel="1" x14ac:dyDescent="0.2">
      <c r="A48" s="61"/>
      <c r="B48" s="49" t="s">
        <v>671</v>
      </c>
      <c r="C48" s="49" t="s">
        <v>154</v>
      </c>
      <c r="D48" s="49" t="s">
        <v>155</v>
      </c>
      <c r="E48" s="50" t="s">
        <v>156</v>
      </c>
      <c r="F48" s="64">
        <v>44610</v>
      </c>
      <c r="G48" s="49" t="s">
        <v>37</v>
      </c>
      <c r="H48" s="72">
        <v>8.0850000000000005E-2</v>
      </c>
      <c r="I48" s="65">
        <v>67000</v>
      </c>
      <c r="J48" s="114" t="str">
        <f>_xlfn.XLOOKUP(E48,'[12]Resumo Unidades'!$B:$B,'[12]Resumo Unidades'!$W:$W)</f>
        <v>Fluxo com Divergência maior do que 10%</v>
      </c>
      <c r="K48" s="51" t="str">
        <f>IF(L48&gt;Resumo!$E$23,"Sim","Não")</f>
        <v>Não</v>
      </c>
      <c r="L48" s="66">
        <v>0</v>
      </c>
      <c r="M48" s="67"/>
      <c r="N48" s="52">
        <v>0</v>
      </c>
      <c r="O48" s="52">
        <v>0</v>
      </c>
      <c r="P48" s="52">
        <v>0</v>
      </c>
      <c r="Q48" s="52">
        <v>0</v>
      </c>
      <c r="R48" s="52">
        <v>0</v>
      </c>
      <c r="S48" s="52">
        <v>0</v>
      </c>
      <c r="T48" s="52">
        <v>0</v>
      </c>
      <c r="U48" s="52">
        <v>0</v>
      </c>
      <c r="V48" s="52">
        <v>0</v>
      </c>
      <c r="W48" s="52">
        <v>0</v>
      </c>
      <c r="X48" s="52">
        <v>0</v>
      </c>
      <c r="Y48" s="52">
        <v>0</v>
      </c>
      <c r="Z48" s="52">
        <v>0</v>
      </c>
      <c r="AA48" s="52">
        <v>0</v>
      </c>
      <c r="AB48" s="52">
        <v>0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0</v>
      </c>
      <c r="AJ48" s="52">
        <v>0</v>
      </c>
      <c r="AK48" s="52">
        <v>0</v>
      </c>
      <c r="AL48" s="52">
        <v>0</v>
      </c>
      <c r="AM48" s="52">
        <v>0</v>
      </c>
      <c r="AN48" s="52">
        <v>0</v>
      </c>
      <c r="AO48" s="52">
        <v>0</v>
      </c>
      <c r="AP48" s="52">
        <v>0</v>
      </c>
      <c r="AQ48" s="52">
        <v>0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v>0</v>
      </c>
      <c r="AX48" s="52">
        <v>0</v>
      </c>
      <c r="AY48" s="52">
        <v>0</v>
      </c>
      <c r="AZ48" s="52">
        <v>0</v>
      </c>
      <c r="BA48" s="52">
        <v>0</v>
      </c>
      <c r="BB48" s="52">
        <v>0</v>
      </c>
      <c r="BC48" s="52">
        <v>0</v>
      </c>
      <c r="BD48" s="52">
        <v>0</v>
      </c>
      <c r="BE48" s="52">
        <v>0</v>
      </c>
      <c r="BF48" s="52">
        <v>0</v>
      </c>
      <c r="BG48" s="52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v>0</v>
      </c>
      <c r="CB48" s="52">
        <v>0</v>
      </c>
      <c r="CC48" s="52">
        <v>0</v>
      </c>
      <c r="CD48" s="52">
        <v>348.28</v>
      </c>
      <c r="CE48" s="52">
        <v>348.28</v>
      </c>
      <c r="CF48" s="52">
        <v>348.28</v>
      </c>
      <c r="CG48" s="52">
        <v>348.28</v>
      </c>
      <c r="CH48" s="52">
        <v>348.28</v>
      </c>
      <c r="CI48" s="52">
        <v>348.28</v>
      </c>
      <c r="CJ48" s="52">
        <v>348.28</v>
      </c>
      <c r="CK48" s="52">
        <v>348.28</v>
      </c>
      <c r="CL48" s="52">
        <v>348.28</v>
      </c>
      <c r="CM48" s="52">
        <v>348.28</v>
      </c>
      <c r="CN48" s="52">
        <v>348.28</v>
      </c>
      <c r="CO48" s="52">
        <v>348.28</v>
      </c>
      <c r="CP48" s="52">
        <v>348.28</v>
      </c>
      <c r="CQ48" s="52">
        <v>348.28</v>
      </c>
      <c r="CR48" s="52">
        <v>348.28</v>
      </c>
      <c r="CS48" s="52">
        <v>348.28</v>
      </c>
      <c r="CT48" s="52">
        <v>348.28</v>
      </c>
      <c r="CU48" s="52">
        <v>348.28</v>
      </c>
      <c r="CV48" s="52">
        <v>348.28</v>
      </c>
      <c r="CW48" s="52">
        <v>348.28</v>
      </c>
      <c r="CX48" s="52">
        <v>348.28</v>
      </c>
      <c r="CY48" s="52">
        <v>348.28</v>
      </c>
      <c r="CZ48" s="52">
        <v>348.28</v>
      </c>
      <c r="DA48" s="52">
        <v>348.28</v>
      </c>
      <c r="DB48" s="52">
        <v>348.28</v>
      </c>
      <c r="DC48" s="52">
        <v>348.28</v>
      </c>
      <c r="DD48" s="52">
        <v>348.28</v>
      </c>
      <c r="DE48" s="52">
        <v>348.28</v>
      </c>
      <c r="DF48" s="52">
        <v>348.28</v>
      </c>
      <c r="DG48" s="52">
        <v>348.28</v>
      </c>
      <c r="DH48" s="52">
        <v>348.28</v>
      </c>
      <c r="DI48" s="52">
        <v>348.28</v>
      </c>
      <c r="DJ48" s="52">
        <v>348.28</v>
      </c>
      <c r="DK48" s="52">
        <v>348.28</v>
      </c>
      <c r="DL48" s="52">
        <v>348.28</v>
      </c>
      <c r="DM48" s="52">
        <v>348.28</v>
      </c>
      <c r="DN48" s="52">
        <v>348.28</v>
      </c>
      <c r="DO48" s="52">
        <v>348.28</v>
      </c>
      <c r="DP48" s="52">
        <v>348.28</v>
      </c>
      <c r="DQ48" s="52">
        <v>348.28</v>
      </c>
      <c r="DR48" s="52">
        <v>348.28</v>
      </c>
      <c r="DS48" s="52">
        <v>348.28</v>
      </c>
      <c r="DT48" s="52">
        <v>348.28</v>
      </c>
      <c r="DU48" s="52">
        <v>348.28</v>
      </c>
      <c r="DV48" s="52">
        <v>348.28</v>
      </c>
      <c r="DW48" s="52">
        <v>348.28</v>
      </c>
      <c r="DX48" s="52">
        <v>348.28</v>
      </c>
      <c r="DY48" s="52">
        <v>348.28</v>
      </c>
      <c r="DZ48" s="52">
        <v>348.28</v>
      </c>
      <c r="EA48" s="52">
        <v>348.28</v>
      </c>
      <c r="EB48" s="52">
        <v>348.28</v>
      </c>
      <c r="EC48" s="52">
        <v>348.28</v>
      </c>
      <c r="ED48" s="52">
        <v>348.28</v>
      </c>
      <c r="EE48" s="52">
        <v>348.28</v>
      </c>
      <c r="EF48" s="52">
        <v>348.28</v>
      </c>
      <c r="EG48" s="52">
        <v>348.28</v>
      </c>
      <c r="EH48" s="52">
        <v>348.28</v>
      </c>
      <c r="EI48" s="52">
        <v>348.28</v>
      </c>
      <c r="EJ48" s="52">
        <v>348.28</v>
      </c>
      <c r="EK48" s="52">
        <v>348.28</v>
      </c>
      <c r="EL48" s="52">
        <v>348.28</v>
      </c>
      <c r="EM48" s="52">
        <v>348.28</v>
      </c>
      <c r="EN48" s="52">
        <v>348.28</v>
      </c>
      <c r="EO48" s="52">
        <v>348.28</v>
      </c>
      <c r="EP48" s="52">
        <v>348.28</v>
      </c>
      <c r="EQ48" s="52">
        <v>348.28</v>
      </c>
      <c r="ER48" s="52">
        <v>348.28</v>
      </c>
      <c r="ES48" s="52">
        <v>348.28</v>
      </c>
      <c r="ET48" s="52">
        <v>348.28</v>
      </c>
      <c r="EU48" s="52">
        <v>348.28</v>
      </c>
      <c r="EV48" s="52">
        <v>348.28</v>
      </c>
      <c r="EW48" s="52">
        <v>348.28</v>
      </c>
      <c r="EX48" s="52">
        <v>348.28</v>
      </c>
      <c r="EY48" s="52">
        <v>348.28</v>
      </c>
      <c r="EZ48" s="52">
        <v>348.28</v>
      </c>
      <c r="FA48" s="52">
        <v>348.28</v>
      </c>
      <c r="FB48" s="52">
        <v>348.28</v>
      </c>
      <c r="FC48" s="52">
        <v>348.28</v>
      </c>
      <c r="FD48" s="52">
        <v>348.28</v>
      </c>
      <c r="FE48" s="52">
        <v>348.28</v>
      </c>
      <c r="FF48" s="52">
        <v>348.28</v>
      </c>
      <c r="FG48" s="52">
        <v>348.28</v>
      </c>
      <c r="FH48" s="52">
        <v>348.28</v>
      </c>
      <c r="FI48" s="52">
        <v>348.28</v>
      </c>
      <c r="FJ48" s="52">
        <v>348.28</v>
      </c>
      <c r="FK48" s="52">
        <v>348.28</v>
      </c>
      <c r="FL48" s="52">
        <v>348.28</v>
      </c>
      <c r="FM48" s="52">
        <v>348.28</v>
      </c>
      <c r="FN48" s="52">
        <v>348.28</v>
      </c>
      <c r="FO48" s="52">
        <v>348.28</v>
      </c>
      <c r="FP48" s="52">
        <v>348.28</v>
      </c>
      <c r="FQ48" s="52">
        <v>348.28</v>
      </c>
      <c r="FR48" s="52">
        <v>348.28</v>
      </c>
      <c r="FS48" s="52">
        <v>348.28</v>
      </c>
      <c r="FT48" s="52">
        <v>348.28</v>
      </c>
      <c r="FU48" s="52">
        <v>348.28</v>
      </c>
      <c r="FV48" s="52">
        <v>348.28</v>
      </c>
      <c r="FW48" s="52">
        <v>348.28</v>
      </c>
      <c r="FX48" s="52">
        <v>348.28</v>
      </c>
      <c r="FY48" s="52">
        <v>348.28</v>
      </c>
      <c r="FZ48" s="52">
        <v>348.28</v>
      </c>
      <c r="GA48" s="52">
        <v>348.28</v>
      </c>
      <c r="GB48" s="52">
        <v>348.28</v>
      </c>
      <c r="GC48" s="52">
        <v>348.28</v>
      </c>
      <c r="GD48" s="52">
        <v>348.28</v>
      </c>
      <c r="GE48" s="52">
        <v>348.28</v>
      </c>
      <c r="GF48" s="52">
        <v>348.28</v>
      </c>
      <c r="GG48" s="52">
        <v>348.28</v>
      </c>
      <c r="GH48" s="52">
        <v>348.28</v>
      </c>
      <c r="GI48" s="52">
        <v>348.28</v>
      </c>
      <c r="GJ48" s="52">
        <v>348.28</v>
      </c>
      <c r="GK48" s="52">
        <v>348.28</v>
      </c>
      <c r="GL48" s="52">
        <v>348.28</v>
      </c>
      <c r="GM48" s="52">
        <v>348.28</v>
      </c>
      <c r="GN48" s="52">
        <v>348.28</v>
      </c>
      <c r="GO48" s="52">
        <v>348.28</v>
      </c>
      <c r="GP48" s="52">
        <v>348.28</v>
      </c>
      <c r="GQ48" s="52">
        <v>348.28</v>
      </c>
      <c r="GR48" s="52">
        <v>348.28</v>
      </c>
      <c r="GS48" s="52">
        <v>348.28</v>
      </c>
      <c r="GT48" s="52">
        <v>348.28</v>
      </c>
      <c r="GU48" s="52">
        <v>348.28</v>
      </c>
      <c r="GV48" s="52">
        <v>348.28</v>
      </c>
      <c r="GW48" s="52">
        <v>348.28</v>
      </c>
      <c r="GX48" s="52">
        <v>348.28</v>
      </c>
      <c r="GY48" s="52">
        <v>348.28</v>
      </c>
      <c r="GZ48" s="52">
        <v>348.28</v>
      </c>
      <c r="HA48" s="52">
        <v>348.28</v>
      </c>
      <c r="HB48" s="52">
        <v>348.28</v>
      </c>
      <c r="HC48" s="52">
        <v>348.28</v>
      </c>
      <c r="HD48" s="52">
        <v>348.28</v>
      </c>
      <c r="HE48" s="52">
        <v>348.28</v>
      </c>
      <c r="HF48" s="52">
        <v>348.28</v>
      </c>
      <c r="HG48" s="52">
        <v>348.28</v>
      </c>
      <c r="HH48" s="52">
        <v>348.28</v>
      </c>
      <c r="HI48" s="52">
        <v>348.28</v>
      </c>
      <c r="HJ48" s="52">
        <v>348.28</v>
      </c>
      <c r="HK48" s="52">
        <v>348.28</v>
      </c>
      <c r="HL48" s="52">
        <v>348.28</v>
      </c>
      <c r="HM48" s="52">
        <v>348.28</v>
      </c>
      <c r="HN48" s="52">
        <v>348.28</v>
      </c>
      <c r="HO48" s="52">
        <v>348.28</v>
      </c>
      <c r="HP48" s="52">
        <v>348.28</v>
      </c>
      <c r="HQ48" s="52">
        <v>348.28</v>
      </c>
      <c r="HR48" s="52">
        <v>348.28</v>
      </c>
      <c r="HS48" s="52">
        <v>348.28</v>
      </c>
      <c r="HT48" s="52">
        <v>348.28</v>
      </c>
      <c r="HU48" s="52">
        <v>348.28</v>
      </c>
      <c r="HV48" s="52">
        <v>348.28</v>
      </c>
      <c r="HW48" s="52">
        <v>348.28</v>
      </c>
      <c r="HX48" s="52">
        <v>348.28</v>
      </c>
      <c r="HY48" s="52">
        <v>348.28</v>
      </c>
      <c r="HZ48" s="52">
        <v>348.28</v>
      </c>
      <c r="IA48" s="52">
        <v>348.28</v>
      </c>
      <c r="IB48" s="52">
        <v>348.28</v>
      </c>
      <c r="IC48" s="52">
        <v>348.28</v>
      </c>
      <c r="ID48" s="52">
        <v>348.28</v>
      </c>
      <c r="IE48" s="52">
        <v>348.28</v>
      </c>
      <c r="IF48" s="52">
        <v>348.28</v>
      </c>
      <c r="IG48" s="52">
        <v>348.28</v>
      </c>
      <c r="IH48" s="52">
        <v>348.28</v>
      </c>
      <c r="II48" s="52">
        <v>348.28</v>
      </c>
      <c r="IJ48" s="52">
        <v>348.28</v>
      </c>
      <c r="IK48" s="52">
        <v>348.28</v>
      </c>
      <c r="IL48" s="52">
        <v>348.28</v>
      </c>
      <c r="IM48" s="52">
        <v>348.28</v>
      </c>
      <c r="IN48" s="52">
        <v>348.28</v>
      </c>
      <c r="IO48" s="52">
        <v>348.28</v>
      </c>
      <c r="IP48" s="52">
        <v>348.28</v>
      </c>
      <c r="IQ48" s="52">
        <v>348.28</v>
      </c>
      <c r="IR48" s="52">
        <v>348.28</v>
      </c>
      <c r="IS48" s="52">
        <v>348.28</v>
      </c>
      <c r="IT48" s="52">
        <v>348.28</v>
      </c>
      <c r="IU48" s="52">
        <v>348.28</v>
      </c>
      <c r="IV48" s="52">
        <v>348.28</v>
      </c>
      <c r="IW48" s="52">
        <v>348.28</v>
      </c>
      <c r="IX48" s="52">
        <v>348.28</v>
      </c>
      <c r="IY48" s="52">
        <v>348.28</v>
      </c>
      <c r="IZ48" s="52">
        <v>348.28</v>
      </c>
      <c r="JA48" s="52">
        <v>348.28</v>
      </c>
      <c r="JB48" s="52">
        <v>348.28</v>
      </c>
      <c r="JC48" s="52">
        <v>348.28</v>
      </c>
      <c r="JD48" s="52">
        <v>348.28</v>
      </c>
      <c r="JE48" s="52">
        <v>348.28</v>
      </c>
      <c r="JF48" s="52">
        <v>348.28</v>
      </c>
      <c r="JG48" s="52">
        <v>348.28</v>
      </c>
      <c r="JH48" s="52">
        <v>348.28</v>
      </c>
      <c r="JI48" s="52">
        <v>348.28</v>
      </c>
      <c r="JJ48" s="52">
        <v>348.28</v>
      </c>
      <c r="JK48" s="52">
        <v>348.28</v>
      </c>
      <c r="JL48" s="52">
        <v>348.28</v>
      </c>
      <c r="JM48" s="52">
        <v>348.28</v>
      </c>
      <c r="JN48" s="52">
        <v>348.28</v>
      </c>
      <c r="JO48" s="52">
        <v>348.28</v>
      </c>
      <c r="JP48" s="52">
        <v>348.28</v>
      </c>
      <c r="JQ48" s="52">
        <v>348.28</v>
      </c>
      <c r="JR48" s="52">
        <v>348.28</v>
      </c>
      <c r="JS48" s="52">
        <v>348.28</v>
      </c>
      <c r="JT48" s="52">
        <v>348.28</v>
      </c>
      <c r="JU48" s="52">
        <v>348.28</v>
      </c>
      <c r="JV48" s="52">
        <v>348.28</v>
      </c>
      <c r="JW48" s="52">
        <v>348.28</v>
      </c>
      <c r="JX48" s="52">
        <v>348.28</v>
      </c>
      <c r="JY48" s="52">
        <v>348.28</v>
      </c>
      <c r="JZ48" s="52">
        <v>348.28</v>
      </c>
      <c r="KA48" s="52">
        <v>0</v>
      </c>
      <c r="KB48" s="52">
        <v>0</v>
      </c>
      <c r="KC48" s="52">
        <v>0</v>
      </c>
      <c r="KD48" s="52">
        <v>0</v>
      </c>
      <c r="KE48" s="52">
        <v>0</v>
      </c>
      <c r="KF48" s="52">
        <v>0</v>
      </c>
      <c r="KG48" s="52">
        <v>0</v>
      </c>
      <c r="KH48" s="52">
        <v>0</v>
      </c>
      <c r="KI48" s="52">
        <v>0</v>
      </c>
      <c r="KJ48" s="52">
        <v>0</v>
      </c>
      <c r="KK48" s="52">
        <v>0</v>
      </c>
      <c r="KL48" s="52">
        <v>0</v>
      </c>
      <c r="KM48" s="52">
        <v>0</v>
      </c>
      <c r="KN48" s="52">
        <v>0</v>
      </c>
      <c r="KO48" s="52">
        <v>0</v>
      </c>
      <c r="KP48" s="52">
        <v>0</v>
      </c>
      <c r="KQ48" s="52">
        <v>0</v>
      </c>
      <c r="KR48" s="52">
        <v>0</v>
      </c>
      <c r="KS48" s="52">
        <v>0</v>
      </c>
      <c r="KT48" s="52">
        <v>0</v>
      </c>
      <c r="KU48" s="52">
        <v>0</v>
      </c>
      <c r="KV48" s="52">
        <v>0</v>
      </c>
      <c r="KW48" s="52">
        <v>0</v>
      </c>
      <c r="KX48" s="52">
        <v>0</v>
      </c>
      <c r="KY48" s="52">
        <v>0</v>
      </c>
      <c r="KZ48" s="52">
        <v>0</v>
      </c>
      <c r="LA48" s="52">
        <v>0</v>
      </c>
      <c r="LB48" s="52">
        <v>0</v>
      </c>
      <c r="LC48" s="52">
        <v>0</v>
      </c>
      <c r="LD48" s="52">
        <v>0</v>
      </c>
      <c r="LE48" s="52">
        <v>0</v>
      </c>
      <c r="LF48" s="52">
        <v>0</v>
      </c>
      <c r="LG48" s="52">
        <v>0</v>
      </c>
      <c r="LH48" s="52">
        <v>0</v>
      </c>
      <c r="LI48" s="52">
        <v>0</v>
      </c>
      <c r="LJ48" s="52">
        <v>0</v>
      </c>
      <c r="LK48" s="52">
        <v>0</v>
      </c>
      <c r="LL48" s="52">
        <v>0</v>
      </c>
      <c r="LM48" s="52">
        <v>0</v>
      </c>
      <c r="LN48" s="52">
        <v>0</v>
      </c>
      <c r="LO48" s="52">
        <v>0</v>
      </c>
      <c r="LP48" s="52">
        <v>0</v>
      </c>
      <c r="LQ48" s="52">
        <v>0</v>
      </c>
      <c r="LR48" s="52">
        <v>0</v>
      </c>
      <c r="LS48" s="52">
        <v>0</v>
      </c>
      <c r="LT48" s="52">
        <v>0</v>
      </c>
      <c r="LU48" s="52">
        <v>0</v>
      </c>
      <c r="LV48" s="52">
        <v>0</v>
      </c>
      <c r="LW48" s="52">
        <v>0</v>
      </c>
      <c r="LX48" s="52">
        <v>0</v>
      </c>
      <c r="LY48" s="52">
        <v>0</v>
      </c>
      <c r="LZ48" s="52">
        <v>0</v>
      </c>
      <c r="MA48" s="52">
        <v>0</v>
      </c>
      <c r="MB48" s="52">
        <v>0</v>
      </c>
      <c r="MC48" s="52">
        <v>0</v>
      </c>
      <c r="MD48" s="52">
        <v>0</v>
      </c>
      <c r="ME48" s="52">
        <v>0</v>
      </c>
      <c r="MF48" s="52">
        <v>0</v>
      </c>
      <c r="MG48" s="52">
        <v>0</v>
      </c>
      <c r="MH48" s="52">
        <v>0</v>
      </c>
      <c r="MI48" s="52">
        <v>0</v>
      </c>
      <c r="MJ48" s="52">
        <v>0</v>
      </c>
      <c r="MK48" s="52">
        <v>0</v>
      </c>
      <c r="ML48" s="52">
        <v>0</v>
      </c>
      <c r="MM48" s="52">
        <v>0</v>
      </c>
      <c r="MN48" s="52">
        <v>0</v>
      </c>
      <c r="MO48" s="52">
        <v>0</v>
      </c>
      <c r="MP48" s="52">
        <v>0</v>
      </c>
      <c r="MQ48" s="52">
        <v>0</v>
      </c>
      <c r="MR48" s="52">
        <v>0</v>
      </c>
      <c r="MS48" s="52">
        <v>0</v>
      </c>
      <c r="MT48" s="52">
        <v>0</v>
      </c>
      <c r="MU48" s="52">
        <v>0</v>
      </c>
      <c r="MV48" s="52">
        <v>0</v>
      </c>
      <c r="MW48" s="52">
        <v>0</v>
      </c>
      <c r="MX48" s="52">
        <v>0</v>
      </c>
      <c r="MY48" s="52">
        <v>0</v>
      </c>
      <c r="MZ48" s="52">
        <v>0</v>
      </c>
      <c r="NA48" s="52">
        <v>0</v>
      </c>
      <c r="NB48" s="52">
        <v>0</v>
      </c>
      <c r="NC48" s="52">
        <v>0</v>
      </c>
      <c r="ND48" s="52">
        <v>0</v>
      </c>
      <c r="NE48" s="52">
        <v>0</v>
      </c>
      <c r="NF48" s="52">
        <v>0</v>
      </c>
      <c r="NG48" s="52">
        <v>0</v>
      </c>
      <c r="NH48" s="52">
        <v>0</v>
      </c>
      <c r="NI48" s="52">
        <v>0</v>
      </c>
      <c r="NJ48" s="52">
        <v>0</v>
      </c>
      <c r="NK48" s="52">
        <v>0</v>
      </c>
      <c r="NL48" s="52">
        <v>0</v>
      </c>
      <c r="NM48" s="52">
        <v>0</v>
      </c>
      <c r="NN48" s="52">
        <v>0</v>
      </c>
      <c r="NO48" s="52">
        <v>0</v>
      </c>
      <c r="NP48" s="52">
        <v>0</v>
      </c>
      <c r="NQ48" s="52">
        <v>0</v>
      </c>
      <c r="NR48" s="68">
        <f t="shared" si="3"/>
        <v>71397.399999999834</v>
      </c>
      <c r="NS48" s="68">
        <f t="shared" si="4"/>
        <v>71397.399999999834</v>
      </c>
      <c r="NT48" s="68">
        <f t="shared" si="5"/>
        <v>37962.519999999939</v>
      </c>
    </row>
    <row r="49" spans="1:384" s="40" customFormat="1" ht="15" customHeight="1" outlineLevel="1" x14ac:dyDescent="0.2">
      <c r="A49" s="61"/>
      <c r="B49" s="49" t="s">
        <v>671</v>
      </c>
      <c r="C49" s="49" t="s">
        <v>157</v>
      </c>
      <c r="D49" s="49" t="s">
        <v>158</v>
      </c>
      <c r="E49" s="50" t="s">
        <v>159</v>
      </c>
      <c r="F49" s="64">
        <v>44613</v>
      </c>
      <c r="G49" s="49" t="s">
        <v>37</v>
      </c>
      <c r="H49" s="72">
        <v>0</v>
      </c>
      <c r="I49" s="65">
        <v>72000</v>
      </c>
      <c r="J49" s="114" t="str">
        <f>_xlfn.XLOOKUP(E49,'[12]Resumo Unidades'!$B:$B,'[12]Resumo Unidades'!$W:$W)</f>
        <v>Fluxo com Divergência de até 2%</v>
      </c>
      <c r="K49" s="51" t="str">
        <f>IF(L49&gt;Resumo!$E$23,"Sim","Não")</f>
        <v>Não</v>
      </c>
      <c r="L49" s="66">
        <v>0</v>
      </c>
      <c r="M49" s="67"/>
      <c r="N49" s="52">
        <v>0</v>
      </c>
      <c r="O49" s="52">
        <v>0</v>
      </c>
      <c r="P49" s="52">
        <v>0</v>
      </c>
      <c r="Q49" s="52">
        <v>0</v>
      </c>
      <c r="R49" s="52">
        <v>0</v>
      </c>
      <c r="S49" s="52">
        <v>0</v>
      </c>
      <c r="T49" s="52">
        <v>0</v>
      </c>
      <c r="U49" s="52">
        <v>0</v>
      </c>
      <c r="V49" s="52">
        <v>0</v>
      </c>
      <c r="W49" s="52">
        <v>0</v>
      </c>
      <c r="X49" s="52">
        <v>0</v>
      </c>
      <c r="Y49" s="52">
        <v>0</v>
      </c>
      <c r="Z49" s="52">
        <v>0</v>
      </c>
      <c r="AA49" s="52">
        <v>0</v>
      </c>
      <c r="AB49" s="52">
        <v>0</v>
      </c>
      <c r="AC49" s="52">
        <v>0</v>
      </c>
      <c r="AD49" s="52">
        <v>0</v>
      </c>
      <c r="AE49" s="52">
        <v>0</v>
      </c>
      <c r="AF49" s="52">
        <v>0</v>
      </c>
      <c r="AG49" s="52">
        <v>0</v>
      </c>
      <c r="AH49" s="52">
        <v>0</v>
      </c>
      <c r="AI49" s="52">
        <v>0</v>
      </c>
      <c r="AJ49" s="52">
        <v>0</v>
      </c>
      <c r="AK49" s="52">
        <v>0</v>
      </c>
      <c r="AL49" s="52">
        <v>0</v>
      </c>
      <c r="AM49" s="52">
        <v>0</v>
      </c>
      <c r="AN49" s="52">
        <v>0</v>
      </c>
      <c r="AO49" s="52">
        <v>0</v>
      </c>
      <c r="AP49" s="52">
        <v>0</v>
      </c>
      <c r="AQ49" s="52"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v>0</v>
      </c>
      <c r="AX49" s="52">
        <v>0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0</v>
      </c>
      <c r="BE49" s="52">
        <v>0</v>
      </c>
      <c r="BF49" s="52">
        <v>0</v>
      </c>
      <c r="BG49" s="52">
        <v>0</v>
      </c>
      <c r="BH49" s="52">
        <v>0</v>
      </c>
      <c r="BI49" s="52">
        <v>0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52">
        <v>0</v>
      </c>
      <c r="BV49" s="52">
        <v>0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0</v>
      </c>
      <c r="CD49" s="52">
        <v>600.52999999999986</v>
      </c>
      <c r="CE49" s="52">
        <v>600.52999999999986</v>
      </c>
      <c r="CF49" s="52">
        <v>600.52999999999986</v>
      </c>
      <c r="CG49" s="52">
        <v>600.52999999999986</v>
      </c>
      <c r="CH49" s="52">
        <v>600.52999999999986</v>
      </c>
      <c r="CI49" s="52">
        <v>600.52999999999986</v>
      </c>
      <c r="CJ49" s="52">
        <v>600.52999999999986</v>
      </c>
      <c r="CK49" s="52">
        <v>600.52999999999986</v>
      </c>
      <c r="CL49" s="52">
        <v>600.52999999999986</v>
      </c>
      <c r="CM49" s="52">
        <v>600.52999999999986</v>
      </c>
      <c r="CN49" s="52">
        <v>600.52999999999986</v>
      </c>
      <c r="CO49" s="52">
        <v>600.52999999999986</v>
      </c>
      <c r="CP49" s="52">
        <v>600.52999999999986</v>
      </c>
      <c r="CQ49" s="52">
        <v>600.52999999999986</v>
      </c>
      <c r="CR49" s="52">
        <v>600.52999999999986</v>
      </c>
      <c r="CS49" s="52">
        <v>600.52999999999986</v>
      </c>
      <c r="CT49" s="52">
        <v>600.52999999999986</v>
      </c>
      <c r="CU49" s="52">
        <v>600.52999999999986</v>
      </c>
      <c r="CV49" s="52">
        <v>600.52999999999986</v>
      </c>
      <c r="CW49" s="52">
        <v>600.52999999999986</v>
      </c>
      <c r="CX49" s="52">
        <v>600.52999999999986</v>
      </c>
      <c r="CY49" s="52">
        <v>600.52999999999986</v>
      </c>
      <c r="CZ49" s="52">
        <v>600.52999999999986</v>
      </c>
      <c r="DA49" s="52">
        <v>600.52999999999986</v>
      </c>
      <c r="DB49" s="52">
        <v>600.52999999999986</v>
      </c>
      <c r="DC49" s="52">
        <v>600.52999999999986</v>
      </c>
      <c r="DD49" s="52">
        <v>600.52999999999986</v>
      </c>
      <c r="DE49" s="52">
        <v>600.52999999999986</v>
      </c>
      <c r="DF49" s="52">
        <v>600.52999999999986</v>
      </c>
      <c r="DG49" s="52">
        <v>600.52999999999986</v>
      </c>
      <c r="DH49" s="52">
        <v>600.52999999999986</v>
      </c>
      <c r="DI49" s="52">
        <v>600.52999999999986</v>
      </c>
      <c r="DJ49" s="52">
        <v>600.52999999999986</v>
      </c>
      <c r="DK49" s="52">
        <v>600.52999999999986</v>
      </c>
      <c r="DL49" s="52">
        <v>600.52999999999986</v>
      </c>
      <c r="DM49" s="52">
        <v>600.52999999999986</v>
      </c>
      <c r="DN49" s="52">
        <v>600.52999999999986</v>
      </c>
      <c r="DO49" s="52">
        <v>600.52999999999986</v>
      </c>
      <c r="DP49" s="52">
        <v>600.52999999999986</v>
      </c>
      <c r="DQ49" s="52">
        <v>600.52999999999986</v>
      </c>
      <c r="DR49" s="52">
        <v>600.52999999999986</v>
      </c>
      <c r="DS49" s="52">
        <v>600.52999999999986</v>
      </c>
      <c r="DT49" s="52">
        <v>600.52999999999986</v>
      </c>
      <c r="DU49" s="52">
        <v>600.52999999999986</v>
      </c>
      <c r="DV49" s="52">
        <v>600.52999999999986</v>
      </c>
      <c r="DW49" s="52">
        <v>600.52999999999986</v>
      </c>
      <c r="DX49" s="52">
        <v>600.52999999999986</v>
      </c>
      <c r="DY49" s="52">
        <v>600.52999999999986</v>
      </c>
      <c r="DZ49" s="52">
        <v>600.52999999999986</v>
      </c>
      <c r="EA49" s="52">
        <v>600.52999999999986</v>
      </c>
      <c r="EB49" s="52">
        <v>600.52999999999986</v>
      </c>
      <c r="EC49" s="52">
        <v>600.52999999999986</v>
      </c>
      <c r="ED49" s="52">
        <v>600.52999999999986</v>
      </c>
      <c r="EE49" s="52">
        <v>600.52999999999986</v>
      </c>
      <c r="EF49" s="52">
        <v>600.52999999999986</v>
      </c>
      <c r="EG49" s="52">
        <v>600.52999999999986</v>
      </c>
      <c r="EH49" s="52">
        <v>600.52999999999986</v>
      </c>
      <c r="EI49" s="52">
        <v>600.52999999999986</v>
      </c>
      <c r="EJ49" s="52">
        <v>600.52999999999986</v>
      </c>
      <c r="EK49" s="52">
        <v>600.52999999999986</v>
      </c>
      <c r="EL49" s="52">
        <v>600.52999999999986</v>
      </c>
      <c r="EM49" s="52">
        <v>600.52999999999986</v>
      </c>
      <c r="EN49" s="52">
        <v>600.52999999999986</v>
      </c>
      <c r="EO49" s="52">
        <v>600.52999999999986</v>
      </c>
      <c r="EP49" s="52">
        <v>600.52999999999986</v>
      </c>
      <c r="EQ49" s="52">
        <v>600.52999999999986</v>
      </c>
      <c r="ER49" s="52">
        <v>600.52999999999986</v>
      </c>
      <c r="ES49" s="52">
        <v>600.52999999999986</v>
      </c>
      <c r="ET49" s="52">
        <v>600.52999999999986</v>
      </c>
      <c r="EU49" s="52">
        <v>600.52999999999986</v>
      </c>
      <c r="EV49" s="52">
        <v>600.52999999999986</v>
      </c>
      <c r="EW49" s="52">
        <v>600.52999999999986</v>
      </c>
      <c r="EX49" s="52">
        <v>600.52999999999986</v>
      </c>
      <c r="EY49" s="52">
        <v>600.52999999999986</v>
      </c>
      <c r="EZ49" s="52">
        <v>600.52999999999986</v>
      </c>
      <c r="FA49" s="52">
        <v>600.52999999999986</v>
      </c>
      <c r="FB49" s="52">
        <v>600.52999999999986</v>
      </c>
      <c r="FC49" s="52">
        <v>600.52999999999986</v>
      </c>
      <c r="FD49" s="52">
        <v>600.52999999999986</v>
      </c>
      <c r="FE49" s="52">
        <v>600.52999999999986</v>
      </c>
      <c r="FF49" s="52">
        <v>600.52999999999986</v>
      </c>
      <c r="FG49" s="52">
        <v>600.52999999999986</v>
      </c>
      <c r="FH49" s="52">
        <v>600.52999999999986</v>
      </c>
      <c r="FI49" s="52">
        <v>600.52999999999986</v>
      </c>
      <c r="FJ49" s="52">
        <v>600.52999999999986</v>
      </c>
      <c r="FK49" s="52">
        <v>600.52999999999986</v>
      </c>
      <c r="FL49" s="52">
        <v>600.52999999999986</v>
      </c>
      <c r="FM49" s="52">
        <v>600.52999999999986</v>
      </c>
      <c r="FN49" s="52">
        <v>600.52999999999986</v>
      </c>
      <c r="FO49" s="52">
        <v>600.52999999999986</v>
      </c>
      <c r="FP49" s="52">
        <v>600.52999999999986</v>
      </c>
      <c r="FQ49" s="52">
        <v>600.52999999999986</v>
      </c>
      <c r="FR49" s="52">
        <v>600.52999999999986</v>
      </c>
      <c r="FS49" s="52">
        <v>600.52999999999986</v>
      </c>
      <c r="FT49" s="52">
        <v>600.52999999999986</v>
      </c>
      <c r="FU49" s="52">
        <v>600.52999999999986</v>
      </c>
      <c r="FV49" s="52">
        <v>600.52999999999986</v>
      </c>
      <c r="FW49" s="52">
        <v>600.52999999999986</v>
      </c>
      <c r="FX49" s="52">
        <v>600.52999999999986</v>
      </c>
      <c r="FY49" s="52">
        <v>600.52999999999986</v>
      </c>
      <c r="FZ49" s="52">
        <v>600.52999999999986</v>
      </c>
      <c r="GA49" s="52">
        <v>600.52999999999986</v>
      </c>
      <c r="GB49" s="52">
        <v>600.52999999999986</v>
      </c>
      <c r="GC49" s="52">
        <v>600.52999999999986</v>
      </c>
      <c r="GD49" s="52">
        <v>600.52999999999986</v>
      </c>
      <c r="GE49" s="52">
        <v>600.52999999999986</v>
      </c>
      <c r="GF49" s="52">
        <v>600.52999999999986</v>
      </c>
      <c r="GG49" s="52">
        <v>600.52999999999986</v>
      </c>
      <c r="GH49" s="52">
        <v>600.52999999999986</v>
      </c>
      <c r="GI49" s="52">
        <v>0</v>
      </c>
      <c r="GJ49" s="52">
        <v>0</v>
      </c>
      <c r="GK49" s="52">
        <v>0</v>
      </c>
      <c r="GL49" s="52">
        <v>0</v>
      </c>
      <c r="GM49" s="52">
        <v>0</v>
      </c>
      <c r="GN49" s="52">
        <v>0</v>
      </c>
      <c r="GO49" s="52">
        <v>0</v>
      </c>
      <c r="GP49" s="52">
        <v>0</v>
      </c>
      <c r="GQ49" s="52">
        <v>0</v>
      </c>
      <c r="GR49" s="52">
        <v>0</v>
      </c>
      <c r="GS49" s="52">
        <v>0</v>
      </c>
      <c r="GT49" s="52">
        <v>0</v>
      </c>
      <c r="GU49" s="52">
        <v>0</v>
      </c>
      <c r="GV49" s="52">
        <v>0</v>
      </c>
      <c r="GW49" s="52">
        <v>0</v>
      </c>
      <c r="GX49" s="52">
        <v>0</v>
      </c>
      <c r="GY49" s="52">
        <v>0</v>
      </c>
      <c r="GZ49" s="52">
        <v>0</v>
      </c>
      <c r="HA49" s="52">
        <v>0</v>
      </c>
      <c r="HB49" s="52">
        <v>0</v>
      </c>
      <c r="HC49" s="52">
        <v>0</v>
      </c>
      <c r="HD49" s="52">
        <v>0</v>
      </c>
      <c r="HE49" s="52">
        <v>0</v>
      </c>
      <c r="HF49" s="52">
        <v>0</v>
      </c>
      <c r="HG49" s="52">
        <v>0</v>
      </c>
      <c r="HH49" s="52">
        <v>0</v>
      </c>
      <c r="HI49" s="52">
        <v>0</v>
      </c>
      <c r="HJ49" s="52">
        <v>0</v>
      </c>
      <c r="HK49" s="52">
        <v>0</v>
      </c>
      <c r="HL49" s="52">
        <v>0</v>
      </c>
      <c r="HM49" s="52">
        <v>0</v>
      </c>
      <c r="HN49" s="52">
        <v>0</v>
      </c>
      <c r="HO49" s="52">
        <v>0</v>
      </c>
      <c r="HP49" s="52">
        <v>0</v>
      </c>
      <c r="HQ49" s="52">
        <v>0</v>
      </c>
      <c r="HR49" s="52">
        <v>0</v>
      </c>
      <c r="HS49" s="52">
        <v>0</v>
      </c>
      <c r="HT49" s="52">
        <v>0</v>
      </c>
      <c r="HU49" s="52">
        <v>0</v>
      </c>
      <c r="HV49" s="52">
        <v>0</v>
      </c>
      <c r="HW49" s="52">
        <v>0</v>
      </c>
      <c r="HX49" s="52">
        <v>0</v>
      </c>
      <c r="HY49" s="52">
        <v>0</v>
      </c>
      <c r="HZ49" s="52">
        <v>0</v>
      </c>
      <c r="IA49" s="52">
        <v>0</v>
      </c>
      <c r="IB49" s="52">
        <v>0</v>
      </c>
      <c r="IC49" s="52">
        <v>0</v>
      </c>
      <c r="ID49" s="52">
        <v>0</v>
      </c>
      <c r="IE49" s="52">
        <v>0</v>
      </c>
      <c r="IF49" s="52">
        <v>0</v>
      </c>
      <c r="IG49" s="52">
        <v>0</v>
      </c>
      <c r="IH49" s="52">
        <v>0</v>
      </c>
      <c r="II49" s="52">
        <v>0</v>
      </c>
      <c r="IJ49" s="52">
        <v>0</v>
      </c>
      <c r="IK49" s="52">
        <v>0</v>
      </c>
      <c r="IL49" s="52">
        <v>0</v>
      </c>
      <c r="IM49" s="52">
        <v>0</v>
      </c>
      <c r="IN49" s="52">
        <v>0</v>
      </c>
      <c r="IO49" s="52">
        <v>0</v>
      </c>
      <c r="IP49" s="52">
        <v>0</v>
      </c>
      <c r="IQ49" s="52">
        <v>0</v>
      </c>
      <c r="IR49" s="52">
        <v>0</v>
      </c>
      <c r="IS49" s="52">
        <v>0</v>
      </c>
      <c r="IT49" s="52">
        <v>0</v>
      </c>
      <c r="IU49" s="52">
        <v>0</v>
      </c>
      <c r="IV49" s="52">
        <v>0</v>
      </c>
      <c r="IW49" s="52">
        <v>0</v>
      </c>
      <c r="IX49" s="52">
        <v>0</v>
      </c>
      <c r="IY49" s="52">
        <v>0</v>
      </c>
      <c r="IZ49" s="52">
        <v>0</v>
      </c>
      <c r="JA49" s="52">
        <v>0</v>
      </c>
      <c r="JB49" s="52">
        <v>0</v>
      </c>
      <c r="JC49" s="52">
        <v>0</v>
      </c>
      <c r="JD49" s="52">
        <v>0</v>
      </c>
      <c r="JE49" s="52">
        <v>0</v>
      </c>
      <c r="JF49" s="52">
        <v>0</v>
      </c>
      <c r="JG49" s="52">
        <v>0</v>
      </c>
      <c r="JH49" s="52">
        <v>0</v>
      </c>
      <c r="JI49" s="52">
        <v>0</v>
      </c>
      <c r="JJ49" s="52">
        <v>0</v>
      </c>
      <c r="JK49" s="52">
        <v>0</v>
      </c>
      <c r="JL49" s="52">
        <v>0</v>
      </c>
      <c r="JM49" s="52">
        <v>0</v>
      </c>
      <c r="JN49" s="52">
        <v>0</v>
      </c>
      <c r="JO49" s="52">
        <v>0</v>
      </c>
      <c r="JP49" s="52">
        <v>0</v>
      </c>
      <c r="JQ49" s="52">
        <v>0</v>
      </c>
      <c r="JR49" s="52">
        <v>0</v>
      </c>
      <c r="JS49" s="52">
        <v>0</v>
      </c>
      <c r="JT49" s="52">
        <v>0</v>
      </c>
      <c r="JU49" s="52">
        <v>0</v>
      </c>
      <c r="JV49" s="52">
        <v>0</v>
      </c>
      <c r="JW49" s="52">
        <v>0</v>
      </c>
      <c r="JX49" s="52">
        <v>0</v>
      </c>
      <c r="JY49" s="52">
        <v>0</v>
      </c>
      <c r="JZ49" s="52">
        <v>0</v>
      </c>
      <c r="KA49" s="52">
        <v>0</v>
      </c>
      <c r="KB49" s="52">
        <v>0</v>
      </c>
      <c r="KC49" s="52">
        <v>0</v>
      </c>
      <c r="KD49" s="52">
        <v>0</v>
      </c>
      <c r="KE49" s="52">
        <v>0</v>
      </c>
      <c r="KF49" s="52">
        <v>0</v>
      </c>
      <c r="KG49" s="52">
        <v>0</v>
      </c>
      <c r="KH49" s="52">
        <v>0</v>
      </c>
      <c r="KI49" s="52">
        <v>0</v>
      </c>
      <c r="KJ49" s="52">
        <v>0</v>
      </c>
      <c r="KK49" s="52">
        <v>0</v>
      </c>
      <c r="KL49" s="52">
        <v>0</v>
      </c>
      <c r="KM49" s="52">
        <v>0</v>
      </c>
      <c r="KN49" s="52">
        <v>0</v>
      </c>
      <c r="KO49" s="52">
        <v>0</v>
      </c>
      <c r="KP49" s="52">
        <v>0</v>
      </c>
      <c r="KQ49" s="52">
        <v>0</v>
      </c>
      <c r="KR49" s="52">
        <v>0</v>
      </c>
      <c r="KS49" s="52">
        <v>0</v>
      </c>
      <c r="KT49" s="52">
        <v>0</v>
      </c>
      <c r="KU49" s="52">
        <v>0</v>
      </c>
      <c r="KV49" s="52">
        <v>0</v>
      </c>
      <c r="KW49" s="52">
        <v>0</v>
      </c>
      <c r="KX49" s="52">
        <v>0</v>
      </c>
      <c r="KY49" s="52">
        <v>0</v>
      </c>
      <c r="KZ49" s="52">
        <v>0</v>
      </c>
      <c r="LA49" s="52">
        <v>0</v>
      </c>
      <c r="LB49" s="52">
        <v>0</v>
      </c>
      <c r="LC49" s="52">
        <v>0</v>
      </c>
      <c r="LD49" s="52">
        <v>0</v>
      </c>
      <c r="LE49" s="52">
        <v>0</v>
      </c>
      <c r="LF49" s="52">
        <v>0</v>
      </c>
      <c r="LG49" s="52">
        <v>0</v>
      </c>
      <c r="LH49" s="52">
        <v>0</v>
      </c>
      <c r="LI49" s="52">
        <v>0</v>
      </c>
      <c r="LJ49" s="52">
        <v>0</v>
      </c>
      <c r="LK49" s="52">
        <v>0</v>
      </c>
      <c r="LL49" s="52">
        <v>0</v>
      </c>
      <c r="LM49" s="52">
        <v>0</v>
      </c>
      <c r="LN49" s="52">
        <v>0</v>
      </c>
      <c r="LO49" s="52">
        <v>0</v>
      </c>
      <c r="LP49" s="52">
        <v>0</v>
      </c>
      <c r="LQ49" s="52">
        <v>0</v>
      </c>
      <c r="LR49" s="52">
        <v>0</v>
      </c>
      <c r="LS49" s="52">
        <v>0</v>
      </c>
      <c r="LT49" s="52">
        <v>0</v>
      </c>
      <c r="LU49" s="52">
        <v>0</v>
      </c>
      <c r="LV49" s="52">
        <v>0</v>
      </c>
      <c r="LW49" s="52">
        <v>0</v>
      </c>
      <c r="LX49" s="52">
        <v>0</v>
      </c>
      <c r="LY49" s="52">
        <v>0</v>
      </c>
      <c r="LZ49" s="52">
        <v>0</v>
      </c>
      <c r="MA49" s="52">
        <v>0</v>
      </c>
      <c r="MB49" s="52">
        <v>0</v>
      </c>
      <c r="MC49" s="52">
        <v>0</v>
      </c>
      <c r="MD49" s="52">
        <v>0</v>
      </c>
      <c r="ME49" s="52">
        <v>0</v>
      </c>
      <c r="MF49" s="52">
        <v>0</v>
      </c>
      <c r="MG49" s="52">
        <v>0</v>
      </c>
      <c r="MH49" s="52">
        <v>0</v>
      </c>
      <c r="MI49" s="52">
        <v>0</v>
      </c>
      <c r="MJ49" s="52">
        <v>0</v>
      </c>
      <c r="MK49" s="52">
        <v>0</v>
      </c>
      <c r="ML49" s="52">
        <v>0</v>
      </c>
      <c r="MM49" s="52">
        <v>0</v>
      </c>
      <c r="MN49" s="52">
        <v>0</v>
      </c>
      <c r="MO49" s="52">
        <v>0</v>
      </c>
      <c r="MP49" s="52">
        <v>0</v>
      </c>
      <c r="MQ49" s="52">
        <v>0</v>
      </c>
      <c r="MR49" s="52">
        <v>0</v>
      </c>
      <c r="MS49" s="52">
        <v>0</v>
      </c>
      <c r="MT49" s="52">
        <v>0</v>
      </c>
      <c r="MU49" s="52">
        <v>0</v>
      </c>
      <c r="MV49" s="52">
        <v>0</v>
      </c>
      <c r="MW49" s="52">
        <v>0</v>
      </c>
      <c r="MX49" s="52">
        <v>0</v>
      </c>
      <c r="MY49" s="52">
        <v>0</v>
      </c>
      <c r="MZ49" s="52">
        <v>0</v>
      </c>
      <c r="NA49" s="52">
        <v>0</v>
      </c>
      <c r="NB49" s="52">
        <v>0</v>
      </c>
      <c r="NC49" s="52">
        <v>0</v>
      </c>
      <c r="ND49" s="52">
        <v>0</v>
      </c>
      <c r="NE49" s="52">
        <v>0</v>
      </c>
      <c r="NF49" s="52">
        <v>0</v>
      </c>
      <c r="NG49" s="52">
        <v>0</v>
      </c>
      <c r="NH49" s="52">
        <v>0</v>
      </c>
      <c r="NI49" s="52">
        <v>0</v>
      </c>
      <c r="NJ49" s="52">
        <v>0</v>
      </c>
      <c r="NK49" s="52">
        <v>0</v>
      </c>
      <c r="NL49" s="52">
        <v>0</v>
      </c>
      <c r="NM49" s="52">
        <v>0</v>
      </c>
      <c r="NN49" s="52">
        <v>0</v>
      </c>
      <c r="NO49" s="52">
        <v>0</v>
      </c>
      <c r="NP49" s="52">
        <v>0</v>
      </c>
      <c r="NQ49" s="52">
        <v>0</v>
      </c>
      <c r="NR49" s="68">
        <f t="shared" si="3"/>
        <v>65457.769999999917</v>
      </c>
      <c r="NS49" s="68">
        <f t="shared" si="4"/>
        <v>65457.769999999917</v>
      </c>
      <c r="NT49" s="68">
        <f t="shared" si="5"/>
        <v>65457.769999999917</v>
      </c>
    </row>
    <row r="50" spans="1:384" s="40" customFormat="1" ht="15" customHeight="1" outlineLevel="1" x14ac:dyDescent="0.2">
      <c r="A50" s="61"/>
      <c r="B50" s="49" t="s">
        <v>671</v>
      </c>
      <c r="C50" s="49" t="s">
        <v>160</v>
      </c>
      <c r="D50" s="49" t="s">
        <v>161</v>
      </c>
      <c r="E50" s="50" t="s">
        <v>162</v>
      </c>
      <c r="F50" s="64">
        <v>41983</v>
      </c>
      <c r="G50" s="49" t="s">
        <v>68</v>
      </c>
      <c r="H50" s="72">
        <v>0.12682499999999999</v>
      </c>
      <c r="I50" s="65">
        <v>64230.01</v>
      </c>
      <c r="J50" s="114" t="str">
        <f>_xlfn.XLOOKUP(E50,'[12]Resumo Unidades'!$B:$B,'[12]Resumo Unidades'!$W:$W)</f>
        <v>Fluxo ok</v>
      </c>
      <c r="K50" s="51" t="str">
        <f>IF(L50&gt;Resumo!$E$23,"Sim","Não")</f>
        <v>Não</v>
      </c>
      <c r="L50" s="66">
        <v>0</v>
      </c>
      <c r="M50" s="67"/>
      <c r="N50" s="52">
        <v>0</v>
      </c>
      <c r="O50" s="52">
        <v>0</v>
      </c>
      <c r="P50" s="52">
        <v>0</v>
      </c>
      <c r="Q50" s="52">
        <v>0</v>
      </c>
      <c r="R50" s="52">
        <v>0</v>
      </c>
      <c r="S50" s="52">
        <v>0</v>
      </c>
      <c r="T50" s="52">
        <v>0</v>
      </c>
      <c r="U50" s="52">
        <v>0</v>
      </c>
      <c r="V50" s="52">
        <v>0</v>
      </c>
      <c r="W50" s="52">
        <v>0</v>
      </c>
      <c r="X50" s="52">
        <v>0</v>
      </c>
      <c r="Y50" s="52">
        <v>0</v>
      </c>
      <c r="Z50" s="52">
        <v>0</v>
      </c>
      <c r="AA50" s="52">
        <v>0</v>
      </c>
      <c r="AB50" s="52">
        <v>0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v>0</v>
      </c>
      <c r="BD50" s="52">
        <v>0</v>
      </c>
      <c r="BE50" s="52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2">
        <v>0</v>
      </c>
      <c r="BM50" s="52">
        <v>0</v>
      </c>
      <c r="BN50" s="52">
        <v>0</v>
      </c>
      <c r="BO50" s="52">
        <v>0</v>
      </c>
      <c r="BP50" s="52">
        <v>0</v>
      </c>
      <c r="BQ50" s="52">
        <v>0</v>
      </c>
      <c r="BR50" s="52">
        <v>0</v>
      </c>
      <c r="BS50" s="52">
        <v>0</v>
      </c>
      <c r="BT50" s="52">
        <v>0</v>
      </c>
      <c r="BU50" s="52">
        <v>0</v>
      </c>
      <c r="BV50" s="52">
        <v>0</v>
      </c>
      <c r="BW50" s="52">
        <v>0</v>
      </c>
      <c r="BX50" s="52">
        <v>0</v>
      </c>
      <c r="BY50" s="52">
        <v>0</v>
      </c>
      <c r="BZ50" s="52">
        <v>0</v>
      </c>
      <c r="CA50" s="52">
        <v>0</v>
      </c>
      <c r="CB50" s="52">
        <v>0</v>
      </c>
      <c r="CC50" s="52">
        <v>0</v>
      </c>
      <c r="CD50" s="52">
        <v>1134.83</v>
      </c>
      <c r="CE50" s="52">
        <v>1121.6199999999999</v>
      </c>
      <c r="CF50" s="52">
        <v>1121.6199999999999</v>
      </c>
      <c r="CG50" s="52">
        <v>2722.33</v>
      </c>
      <c r="CH50" s="52">
        <v>1121.6199999999999</v>
      </c>
      <c r="CI50" s="52">
        <v>1121.6199999999999</v>
      </c>
      <c r="CJ50" s="52">
        <v>1121.6199999999999</v>
      </c>
      <c r="CK50" s="52">
        <v>1121.6199999999999</v>
      </c>
      <c r="CL50" s="52">
        <v>1121.6199999999999</v>
      </c>
      <c r="CM50" s="52">
        <v>1121.6199999999999</v>
      </c>
      <c r="CN50" s="52">
        <v>1121.6199999999999</v>
      </c>
      <c r="CO50" s="52">
        <v>1121.6199999999999</v>
      </c>
      <c r="CP50" s="52">
        <v>1121.6199999999999</v>
      </c>
      <c r="CQ50" s="52">
        <v>1121.6199999999999</v>
      </c>
      <c r="CR50" s="52">
        <v>0</v>
      </c>
      <c r="CS50" s="52">
        <v>0</v>
      </c>
      <c r="CT50" s="52">
        <v>0</v>
      </c>
      <c r="CU50" s="52">
        <v>0</v>
      </c>
      <c r="CV50" s="52">
        <v>0</v>
      </c>
      <c r="CW50" s="52">
        <v>0</v>
      </c>
      <c r="CX50" s="52">
        <v>0</v>
      </c>
      <c r="CY50" s="52">
        <v>0</v>
      </c>
      <c r="CZ50" s="52">
        <v>0</v>
      </c>
      <c r="DA50" s="52">
        <v>0</v>
      </c>
      <c r="DB50" s="52">
        <v>0</v>
      </c>
      <c r="DC50" s="52">
        <v>0</v>
      </c>
      <c r="DD50" s="52">
        <v>0</v>
      </c>
      <c r="DE50" s="52">
        <v>0</v>
      </c>
      <c r="DF50" s="52">
        <v>0</v>
      </c>
      <c r="DG50" s="52">
        <v>0</v>
      </c>
      <c r="DH50" s="52">
        <v>0</v>
      </c>
      <c r="DI50" s="52">
        <v>0</v>
      </c>
      <c r="DJ50" s="52">
        <v>0</v>
      </c>
      <c r="DK50" s="52">
        <v>0</v>
      </c>
      <c r="DL50" s="52">
        <v>0</v>
      </c>
      <c r="DM50" s="52">
        <v>0</v>
      </c>
      <c r="DN50" s="52">
        <v>0</v>
      </c>
      <c r="DO50" s="52">
        <v>0</v>
      </c>
      <c r="DP50" s="52">
        <v>0</v>
      </c>
      <c r="DQ50" s="52">
        <v>0</v>
      </c>
      <c r="DR50" s="52">
        <v>0</v>
      </c>
      <c r="DS50" s="52">
        <v>0</v>
      </c>
      <c r="DT50" s="52">
        <v>0</v>
      </c>
      <c r="DU50" s="52">
        <v>0</v>
      </c>
      <c r="DV50" s="52">
        <v>0</v>
      </c>
      <c r="DW50" s="52">
        <v>0</v>
      </c>
      <c r="DX50" s="52">
        <v>0</v>
      </c>
      <c r="DY50" s="52">
        <v>0</v>
      </c>
      <c r="DZ50" s="52">
        <v>0</v>
      </c>
      <c r="EA50" s="52">
        <v>0</v>
      </c>
      <c r="EB50" s="52">
        <v>0</v>
      </c>
      <c r="EC50" s="52">
        <v>0</v>
      </c>
      <c r="ED50" s="52">
        <v>0</v>
      </c>
      <c r="EE50" s="52">
        <v>0</v>
      </c>
      <c r="EF50" s="52">
        <v>0</v>
      </c>
      <c r="EG50" s="52">
        <v>0</v>
      </c>
      <c r="EH50" s="52">
        <v>0</v>
      </c>
      <c r="EI50" s="52">
        <v>0</v>
      </c>
      <c r="EJ50" s="52">
        <v>0</v>
      </c>
      <c r="EK50" s="52">
        <v>0</v>
      </c>
      <c r="EL50" s="52">
        <v>0</v>
      </c>
      <c r="EM50" s="52">
        <v>0</v>
      </c>
      <c r="EN50" s="52">
        <v>0</v>
      </c>
      <c r="EO50" s="52">
        <v>0</v>
      </c>
      <c r="EP50" s="52">
        <v>0</v>
      </c>
      <c r="EQ50" s="52">
        <v>0</v>
      </c>
      <c r="ER50" s="52">
        <v>0</v>
      </c>
      <c r="ES50" s="52">
        <v>0</v>
      </c>
      <c r="ET50" s="52">
        <v>0</v>
      </c>
      <c r="EU50" s="52">
        <v>0</v>
      </c>
      <c r="EV50" s="52">
        <v>0</v>
      </c>
      <c r="EW50" s="52">
        <v>0</v>
      </c>
      <c r="EX50" s="52">
        <v>0</v>
      </c>
      <c r="EY50" s="52">
        <v>0</v>
      </c>
      <c r="EZ50" s="52">
        <v>0</v>
      </c>
      <c r="FA50" s="52">
        <v>0</v>
      </c>
      <c r="FB50" s="52">
        <v>0</v>
      </c>
      <c r="FC50" s="52">
        <v>0</v>
      </c>
      <c r="FD50" s="52">
        <v>0</v>
      </c>
      <c r="FE50" s="52">
        <v>0</v>
      </c>
      <c r="FF50" s="52">
        <v>0</v>
      </c>
      <c r="FG50" s="52">
        <v>0</v>
      </c>
      <c r="FH50" s="52">
        <v>0</v>
      </c>
      <c r="FI50" s="52">
        <v>0</v>
      </c>
      <c r="FJ50" s="52">
        <v>0</v>
      </c>
      <c r="FK50" s="52">
        <v>0</v>
      </c>
      <c r="FL50" s="52">
        <v>0</v>
      </c>
      <c r="FM50" s="52">
        <v>0</v>
      </c>
      <c r="FN50" s="52">
        <v>0</v>
      </c>
      <c r="FO50" s="52">
        <v>0</v>
      </c>
      <c r="FP50" s="52">
        <v>0</v>
      </c>
      <c r="FQ50" s="52">
        <v>0</v>
      </c>
      <c r="FR50" s="52">
        <v>0</v>
      </c>
      <c r="FS50" s="52">
        <v>0</v>
      </c>
      <c r="FT50" s="52">
        <v>0</v>
      </c>
      <c r="FU50" s="52">
        <v>0</v>
      </c>
      <c r="FV50" s="52">
        <v>0</v>
      </c>
      <c r="FW50" s="52">
        <v>0</v>
      </c>
      <c r="FX50" s="52">
        <v>0</v>
      </c>
      <c r="FY50" s="52">
        <v>0</v>
      </c>
      <c r="FZ50" s="52">
        <v>0</v>
      </c>
      <c r="GA50" s="52">
        <v>0</v>
      </c>
      <c r="GB50" s="52">
        <v>0</v>
      </c>
      <c r="GC50" s="52">
        <v>0</v>
      </c>
      <c r="GD50" s="52">
        <v>0</v>
      </c>
      <c r="GE50" s="52">
        <v>0</v>
      </c>
      <c r="GF50" s="52">
        <v>0</v>
      </c>
      <c r="GG50" s="52">
        <v>0</v>
      </c>
      <c r="GH50" s="52">
        <v>0</v>
      </c>
      <c r="GI50" s="52">
        <v>0</v>
      </c>
      <c r="GJ50" s="52">
        <v>0</v>
      </c>
      <c r="GK50" s="52">
        <v>0</v>
      </c>
      <c r="GL50" s="52">
        <v>0</v>
      </c>
      <c r="GM50" s="52">
        <v>0</v>
      </c>
      <c r="GN50" s="52">
        <v>0</v>
      </c>
      <c r="GO50" s="52">
        <v>0</v>
      </c>
      <c r="GP50" s="52">
        <v>0</v>
      </c>
      <c r="GQ50" s="52">
        <v>0</v>
      </c>
      <c r="GR50" s="52">
        <v>0</v>
      </c>
      <c r="GS50" s="52">
        <v>0</v>
      </c>
      <c r="GT50" s="52">
        <v>0</v>
      </c>
      <c r="GU50" s="52">
        <v>0</v>
      </c>
      <c r="GV50" s="52">
        <v>0</v>
      </c>
      <c r="GW50" s="52">
        <v>0</v>
      </c>
      <c r="GX50" s="52">
        <v>0</v>
      </c>
      <c r="GY50" s="52">
        <v>0</v>
      </c>
      <c r="GZ50" s="52">
        <v>0</v>
      </c>
      <c r="HA50" s="52">
        <v>0</v>
      </c>
      <c r="HB50" s="52">
        <v>0</v>
      </c>
      <c r="HC50" s="52">
        <v>0</v>
      </c>
      <c r="HD50" s="52">
        <v>0</v>
      </c>
      <c r="HE50" s="52">
        <v>0</v>
      </c>
      <c r="HF50" s="52">
        <v>0</v>
      </c>
      <c r="HG50" s="52">
        <v>0</v>
      </c>
      <c r="HH50" s="52">
        <v>0</v>
      </c>
      <c r="HI50" s="52">
        <v>0</v>
      </c>
      <c r="HJ50" s="52">
        <v>0</v>
      </c>
      <c r="HK50" s="52">
        <v>0</v>
      </c>
      <c r="HL50" s="52">
        <v>0</v>
      </c>
      <c r="HM50" s="52">
        <v>0</v>
      </c>
      <c r="HN50" s="52">
        <v>0</v>
      </c>
      <c r="HO50" s="52">
        <v>0</v>
      </c>
      <c r="HP50" s="52">
        <v>0</v>
      </c>
      <c r="HQ50" s="52">
        <v>0</v>
      </c>
      <c r="HR50" s="52">
        <v>0</v>
      </c>
      <c r="HS50" s="52">
        <v>0</v>
      </c>
      <c r="HT50" s="52">
        <v>0</v>
      </c>
      <c r="HU50" s="52">
        <v>0</v>
      </c>
      <c r="HV50" s="52">
        <v>0</v>
      </c>
      <c r="HW50" s="52">
        <v>0</v>
      </c>
      <c r="HX50" s="52">
        <v>0</v>
      </c>
      <c r="HY50" s="52">
        <v>0</v>
      </c>
      <c r="HZ50" s="52">
        <v>0</v>
      </c>
      <c r="IA50" s="52">
        <v>0</v>
      </c>
      <c r="IB50" s="52">
        <v>0</v>
      </c>
      <c r="IC50" s="52">
        <v>0</v>
      </c>
      <c r="ID50" s="52">
        <v>0</v>
      </c>
      <c r="IE50" s="52">
        <v>0</v>
      </c>
      <c r="IF50" s="52">
        <v>0</v>
      </c>
      <c r="IG50" s="52">
        <v>0</v>
      </c>
      <c r="IH50" s="52">
        <v>0</v>
      </c>
      <c r="II50" s="52">
        <v>0</v>
      </c>
      <c r="IJ50" s="52">
        <v>0</v>
      </c>
      <c r="IK50" s="52">
        <v>0</v>
      </c>
      <c r="IL50" s="52">
        <v>0</v>
      </c>
      <c r="IM50" s="52">
        <v>0</v>
      </c>
      <c r="IN50" s="52">
        <v>0</v>
      </c>
      <c r="IO50" s="52">
        <v>0</v>
      </c>
      <c r="IP50" s="52">
        <v>0</v>
      </c>
      <c r="IQ50" s="52">
        <v>0</v>
      </c>
      <c r="IR50" s="52">
        <v>0</v>
      </c>
      <c r="IS50" s="52">
        <v>0</v>
      </c>
      <c r="IT50" s="52">
        <v>0</v>
      </c>
      <c r="IU50" s="52">
        <v>0</v>
      </c>
      <c r="IV50" s="52">
        <v>0</v>
      </c>
      <c r="IW50" s="52">
        <v>0</v>
      </c>
      <c r="IX50" s="52">
        <v>0</v>
      </c>
      <c r="IY50" s="52">
        <v>0</v>
      </c>
      <c r="IZ50" s="52">
        <v>0</v>
      </c>
      <c r="JA50" s="52">
        <v>0</v>
      </c>
      <c r="JB50" s="52">
        <v>0</v>
      </c>
      <c r="JC50" s="52">
        <v>0</v>
      </c>
      <c r="JD50" s="52">
        <v>0</v>
      </c>
      <c r="JE50" s="52">
        <v>0</v>
      </c>
      <c r="JF50" s="52">
        <v>0</v>
      </c>
      <c r="JG50" s="52">
        <v>0</v>
      </c>
      <c r="JH50" s="52">
        <v>0</v>
      </c>
      <c r="JI50" s="52">
        <v>0</v>
      </c>
      <c r="JJ50" s="52">
        <v>0</v>
      </c>
      <c r="JK50" s="52">
        <v>0</v>
      </c>
      <c r="JL50" s="52">
        <v>0</v>
      </c>
      <c r="JM50" s="52">
        <v>0</v>
      </c>
      <c r="JN50" s="52">
        <v>0</v>
      </c>
      <c r="JO50" s="52">
        <v>0</v>
      </c>
      <c r="JP50" s="52">
        <v>0</v>
      </c>
      <c r="JQ50" s="52">
        <v>0</v>
      </c>
      <c r="JR50" s="52">
        <v>0</v>
      </c>
      <c r="JS50" s="52">
        <v>0</v>
      </c>
      <c r="JT50" s="52">
        <v>0</v>
      </c>
      <c r="JU50" s="52">
        <v>0</v>
      </c>
      <c r="JV50" s="52">
        <v>0</v>
      </c>
      <c r="JW50" s="52">
        <v>0</v>
      </c>
      <c r="JX50" s="52">
        <v>0</v>
      </c>
      <c r="JY50" s="52">
        <v>0</v>
      </c>
      <c r="JZ50" s="52">
        <v>0</v>
      </c>
      <c r="KA50" s="52">
        <v>0</v>
      </c>
      <c r="KB50" s="52">
        <v>0</v>
      </c>
      <c r="KC50" s="52">
        <v>0</v>
      </c>
      <c r="KD50" s="52">
        <v>0</v>
      </c>
      <c r="KE50" s="52">
        <v>0</v>
      </c>
      <c r="KF50" s="52">
        <v>0</v>
      </c>
      <c r="KG50" s="52">
        <v>0</v>
      </c>
      <c r="KH50" s="52">
        <v>0</v>
      </c>
      <c r="KI50" s="52">
        <v>0</v>
      </c>
      <c r="KJ50" s="52">
        <v>0</v>
      </c>
      <c r="KK50" s="52">
        <v>0</v>
      </c>
      <c r="KL50" s="52">
        <v>0</v>
      </c>
      <c r="KM50" s="52">
        <v>0</v>
      </c>
      <c r="KN50" s="52">
        <v>0</v>
      </c>
      <c r="KO50" s="52">
        <v>0</v>
      </c>
      <c r="KP50" s="52">
        <v>0</v>
      </c>
      <c r="KQ50" s="52">
        <v>0</v>
      </c>
      <c r="KR50" s="52">
        <v>0</v>
      </c>
      <c r="KS50" s="52">
        <v>0</v>
      </c>
      <c r="KT50" s="52">
        <v>0</v>
      </c>
      <c r="KU50" s="52">
        <v>0</v>
      </c>
      <c r="KV50" s="52">
        <v>0</v>
      </c>
      <c r="KW50" s="52">
        <v>0</v>
      </c>
      <c r="KX50" s="52">
        <v>0</v>
      </c>
      <c r="KY50" s="52">
        <v>0</v>
      </c>
      <c r="KZ50" s="52">
        <v>0</v>
      </c>
      <c r="LA50" s="52">
        <v>0</v>
      </c>
      <c r="LB50" s="52">
        <v>0</v>
      </c>
      <c r="LC50" s="52">
        <v>0</v>
      </c>
      <c r="LD50" s="52">
        <v>0</v>
      </c>
      <c r="LE50" s="52">
        <v>0</v>
      </c>
      <c r="LF50" s="52">
        <v>0</v>
      </c>
      <c r="LG50" s="52">
        <v>0</v>
      </c>
      <c r="LH50" s="52">
        <v>0</v>
      </c>
      <c r="LI50" s="52">
        <v>0</v>
      </c>
      <c r="LJ50" s="52">
        <v>0</v>
      </c>
      <c r="LK50" s="52">
        <v>0</v>
      </c>
      <c r="LL50" s="52">
        <v>0</v>
      </c>
      <c r="LM50" s="52">
        <v>0</v>
      </c>
      <c r="LN50" s="52">
        <v>0</v>
      </c>
      <c r="LO50" s="52">
        <v>0</v>
      </c>
      <c r="LP50" s="52">
        <v>0</v>
      </c>
      <c r="LQ50" s="52">
        <v>0</v>
      </c>
      <c r="LR50" s="52">
        <v>0</v>
      </c>
      <c r="LS50" s="52">
        <v>0</v>
      </c>
      <c r="LT50" s="52">
        <v>0</v>
      </c>
      <c r="LU50" s="52">
        <v>0</v>
      </c>
      <c r="LV50" s="52">
        <v>0</v>
      </c>
      <c r="LW50" s="52">
        <v>0</v>
      </c>
      <c r="LX50" s="52">
        <v>0</v>
      </c>
      <c r="LY50" s="52">
        <v>0</v>
      </c>
      <c r="LZ50" s="52">
        <v>0</v>
      </c>
      <c r="MA50" s="52">
        <v>0</v>
      </c>
      <c r="MB50" s="52">
        <v>0</v>
      </c>
      <c r="MC50" s="52">
        <v>0</v>
      </c>
      <c r="MD50" s="52">
        <v>0</v>
      </c>
      <c r="ME50" s="52">
        <v>0</v>
      </c>
      <c r="MF50" s="52">
        <v>0</v>
      </c>
      <c r="MG50" s="52">
        <v>0</v>
      </c>
      <c r="MH50" s="52">
        <v>0</v>
      </c>
      <c r="MI50" s="52">
        <v>0</v>
      </c>
      <c r="MJ50" s="52">
        <v>0</v>
      </c>
      <c r="MK50" s="52">
        <v>0</v>
      </c>
      <c r="ML50" s="52">
        <v>0</v>
      </c>
      <c r="MM50" s="52">
        <v>0</v>
      </c>
      <c r="MN50" s="52">
        <v>0</v>
      </c>
      <c r="MO50" s="52">
        <v>0</v>
      </c>
      <c r="MP50" s="52">
        <v>0</v>
      </c>
      <c r="MQ50" s="52">
        <v>0</v>
      </c>
      <c r="MR50" s="52">
        <v>0</v>
      </c>
      <c r="MS50" s="52">
        <v>0</v>
      </c>
      <c r="MT50" s="52">
        <v>0</v>
      </c>
      <c r="MU50" s="52">
        <v>0</v>
      </c>
      <c r="MV50" s="52">
        <v>0</v>
      </c>
      <c r="MW50" s="52">
        <v>0</v>
      </c>
      <c r="MX50" s="52">
        <v>0</v>
      </c>
      <c r="MY50" s="52">
        <v>0</v>
      </c>
      <c r="MZ50" s="52">
        <v>0</v>
      </c>
      <c r="NA50" s="52">
        <v>0</v>
      </c>
      <c r="NB50" s="52">
        <v>0</v>
      </c>
      <c r="NC50" s="52">
        <v>0</v>
      </c>
      <c r="ND50" s="52">
        <v>0</v>
      </c>
      <c r="NE50" s="52">
        <v>0</v>
      </c>
      <c r="NF50" s="52">
        <v>0</v>
      </c>
      <c r="NG50" s="52">
        <v>0</v>
      </c>
      <c r="NH50" s="52">
        <v>0</v>
      </c>
      <c r="NI50" s="52">
        <v>0</v>
      </c>
      <c r="NJ50" s="52">
        <v>0</v>
      </c>
      <c r="NK50" s="52">
        <v>0</v>
      </c>
      <c r="NL50" s="52">
        <v>0</v>
      </c>
      <c r="NM50" s="52">
        <v>0</v>
      </c>
      <c r="NN50" s="52">
        <v>0</v>
      </c>
      <c r="NO50" s="52">
        <v>0</v>
      </c>
      <c r="NP50" s="52">
        <v>0</v>
      </c>
      <c r="NQ50" s="52">
        <v>0</v>
      </c>
      <c r="NR50" s="68">
        <f t="shared" si="3"/>
        <v>17316.599999999991</v>
      </c>
      <c r="NS50" s="68">
        <f t="shared" si="4"/>
        <v>17316.599999999991</v>
      </c>
      <c r="NT50" s="68">
        <f t="shared" si="5"/>
        <v>17316.599999999991</v>
      </c>
    </row>
    <row r="51" spans="1:384" s="40" customFormat="1" ht="15" customHeight="1" outlineLevel="1" x14ac:dyDescent="0.2">
      <c r="A51" s="61"/>
      <c r="B51" s="49" t="s">
        <v>671</v>
      </c>
      <c r="C51" s="49" t="s">
        <v>163</v>
      </c>
      <c r="D51" s="49" t="s">
        <v>164</v>
      </c>
      <c r="E51" s="50" t="s">
        <v>165</v>
      </c>
      <c r="F51" s="64">
        <v>42016</v>
      </c>
      <c r="G51" s="49" t="s">
        <v>68</v>
      </c>
      <c r="H51" s="72">
        <v>0</v>
      </c>
      <c r="I51" s="65">
        <v>60246.58</v>
      </c>
      <c r="J51" s="114" t="str">
        <f>_xlfn.XLOOKUP(E51,'[12]Resumo Unidades'!$B:$B,'[12]Resumo Unidades'!$W:$W)</f>
        <v>Fluxo ok</v>
      </c>
      <c r="K51" s="51" t="str">
        <f>IF(L51&gt;Resumo!$E$23,"Sim","Não")</f>
        <v>Não</v>
      </c>
      <c r="L51" s="66">
        <v>0</v>
      </c>
      <c r="M51" s="67"/>
      <c r="N51" s="52">
        <v>0</v>
      </c>
      <c r="O51" s="52">
        <v>0</v>
      </c>
      <c r="P51" s="52">
        <v>0</v>
      </c>
      <c r="Q51" s="52">
        <v>0</v>
      </c>
      <c r="R51" s="52">
        <v>0</v>
      </c>
      <c r="S51" s="52">
        <v>0</v>
      </c>
      <c r="T51" s="52">
        <v>0</v>
      </c>
      <c r="U51" s="52">
        <v>0</v>
      </c>
      <c r="V51" s="52">
        <v>0</v>
      </c>
      <c r="W51" s="52">
        <v>0</v>
      </c>
      <c r="X51" s="52">
        <v>0</v>
      </c>
      <c r="Y51" s="52">
        <v>0</v>
      </c>
      <c r="Z51" s="52">
        <v>0</v>
      </c>
      <c r="AA51" s="52">
        <v>0</v>
      </c>
      <c r="AB51" s="52">
        <v>0</v>
      </c>
      <c r="AC51" s="52">
        <v>0</v>
      </c>
      <c r="AD51" s="52">
        <v>0</v>
      </c>
      <c r="AE51" s="52">
        <v>0</v>
      </c>
      <c r="AF51" s="52">
        <v>0</v>
      </c>
      <c r="AG51" s="52">
        <v>0</v>
      </c>
      <c r="AH51" s="52">
        <v>0</v>
      </c>
      <c r="AI51" s="52">
        <v>0</v>
      </c>
      <c r="AJ51" s="52">
        <v>0</v>
      </c>
      <c r="AK51" s="52">
        <v>0</v>
      </c>
      <c r="AL51" s="52">
        <v>0</v>
      </c>
      <c r="AM51" s="52">
        <v>0</v>
      </c>
      <c r="AN51" s="52">
        <v>0</v>
      </c>
      <c r="AO51" s="52">
        <v>0</v>
      </c>
      <c r="AP51" s="52">
        <v>0</v>
      </c>
      <c r="AQ51" s="52">
        <v>0</v>
      </c>
      <c r="AR51" s="52">
        <v>0</v>
      </c>
      <c r="AS51" s="52">
        <v>0</v>
      </c>
      <c r="AT51" s="52">
        <v>0</v>
      </c>
      <c r="AU51" s="52">
        <v>0</v>
      </c>
      <c r="AV51" s="52">
        <v>0</v>
      </c>
      <c r="AW51" s="52">
        <v>0</v>
      </c>
      <c r="AX51" s="52">
        <v>0</v>
      </c>
      <c r="AY51" s="52">
        <v>0</v>
      </c>
      <c r="AZ51" s="52">
        <v>0</v>
      </c>
      <c r="BA51" s="52">
        <v>0</v>
      </c>
      <c r="BB51" s="52">
        <v>0</v>
      </c>
      <c r="BC51" s="52">
        <v>0</v>
      </c>
      <c r="BD51" s="52">
        <v>0</v>
      </c>
      <c r="BE51" s="52">
        <v>0</v>
      </c>
      <c r="BF51" s="52">
        <v>0</v>
      </c>
      <c r="BG51" s="52">
        <v>0</v>
      </c>
      <c r="BH51" s="52">
        <v>0</v>
      </c>
      <c r="BI51" s="52">
        <v>0</v>
      </c>
      <c r="BJ51" s="52">
        <v>0</v>
      </c>
      <c r="BK51" s="52">
        <v>0</v>
      </c>
      <c r="BL51" s="52">
        <v>0</v>
      </c>
      <c r="BM51" s="52">
        <v>0</v>
      </c>
      <c r="BN51" s="52">
        <v>0</v>
      </c>
      <c r="BO51" s="52">
        <v>0</v>
      </c>
      <c r="BP51" s="52">
        <v>0</v>
      </c>
      <c r="BQ51" s="52">
        <v>0</v>
      </c>
      <c r="BR51" s="52">
        <v>0</v>
      </c>
      <c r="BS51" s="52">
        <v>0</v>
      </c>
      <c r="BT51" s="52">
        <v>0</v>
      </c>
      <c r="BU51" s="52">
        <v>0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1078.5600000000002</v>
      </c>
      <c r="CE51" s="52">
        <v>1069.1600000000001</v>
      </c>
      <c r="CF51" s="52">
        <v>1069.1600000000001</v>
      </c>
      <c r="CG51" s="52">
        <v>2626.67</v>
      </c>
      <c r="CH51" s="52">
        <v>1069.1600000000001</v>
      </c>
      <c r="CI51" s="52">
        <v>1069.1600000000001</v>
      </c>
      <c r="CJ51" s="52">
        <v>1069.1600000000001</v>
      </c>
      <c r="CK51" s="52">
        <v>1069.1600000000001</v>
      </c>
      <c r="CL51" s="52">
        <v>1069.1600000000001</v>
      </c>
      <c r="CM51" s="52">
        <v>1069.1600000000001</v>
      </c>
      <c r="CN51" s="52">
        <v>1069.1600000000001</v>
      </c>
      <c r="CO51" s="52">
        <v>1069.1600000000001</v>
      </c>
      <c r="CP51" s="52">
        <v>1069.1600000000001</v>
      </c>
      <c r="CQ51" s="52">
        <v>1069.1600000000001</v>
      </c>
      <c r="CR51" s="52">
        <v>0</v>
      </c>
      <c r="CS51" s="52">
        <v>0</v>
      </c>
      <c r="CT51" s="52">
        <v>0</v>
      </c>
      <c r="CU51" s="52">
        <v>0</v>
      </c>
      <c r="CV51" s="52">
        <v>0</v>
      </c>
      <c r="CW51" s="52">
        <v>0</v>
      </c>
      <c r="CX51" s="52">
        <v>0</v>
      </c>
      <c r="CY51" s="52">
        <v>0</v>
      </c>
      <c r="CZ51" s="52">
        <v>0</v>
      </c>
      <c r="DA51" s="52">
        <v>0</v>
      </c>
      <c r="DB51" s="52">
        <v>0</v>
      </c>
      <c r="DC51" s="52">
        <v>0</v>
      </c>
      <c r="DD51" s="52">
        <v>0</v>
      </c>
      <c r="DE51" s="52">
        <v>0</v>
      </c>
      <c r="DF51" s="52">
        <v>0</v>
      </c>
      <c r="DG51" s="52">
        <v>0</v>
      </c>
      <c r="DH51" s="52">
        <v>0</v>
      </c>
      <c r="DI51" s="52">
        <v>0</v>
      </c>
      <c r="DJ51" s="52">
        <v>0</v>
      </c>
      <c r="DK51" s="52">
        <v>0</v>
      </c>
      <c r="DL51" s="52">
        <v>0</v>
      </c>
      <c r="DM51" s="52">
        <v>0</v>
      </c>
      <c r="DN51" s="52">
        <v>0</v>
      </c>
      <c r="DO51" s="52">
        <v>0</v>
      </c>
      <c r="DP51" s="52">
        <v>0</v>
      </c>
      <c r="DQ51" s="52">
        <v>0</v>
      </c>
      <c r="DR51" s="52">
        <v>0</v>
      </c>
      <c r="DS51" s="52">
        <v>0</v>
      </c>
      <c r="DT51" s="52">
        <v>0</v>
      </c>
      <c r="DU51" s="52">
        <v>0</v>
      </c>
      <c r="DV51" s="52">
        <v>0</v>
      </c>
      <c r="DW51" s="52">
        <v>0</v>
      </c>
      <c r="DX51" s="52">
        <v>0</v>
      </c>
      <c r="DY51" s="52">
        <v>0</v>
      </c>
      <c r="DZ51" s="52">
        <v>0</v>
      </c>
      <c r="EA51" s="52">
        <v>0</v>
      </c>
      <c r="EB51" s="52">
        <v>0</v>
      </c>
      <c r="EC51" s="52">
        <v>0</v>
      </c>
      <c r="ED51" s="52">
        <v>0</v>
      </c>
      <c r="EE51" s="52">
        <v>0</v>
      </c>
      <c r="EF51" s="52">
        <v>0</v>
      </c>
      <c r="EG51" s="52">
        <v>0</v>
      </c>
      <c r="EH51" s="52">
        <v>0</v>
      </c>
      <c r="EI51" s="52">
        <v>0</v>
      </c>
      <c r="EJ51" s="52">
        <v>0</v>
      </c>
      <c r="EK51" s="52">
        <v>0</v>
      </c>
      <c r="EL51" s="52">
        <v>0</v>
      </c>
      <c r="EM51" s="52">
        <v>0</v>
      </c>
      <c r="EN51" s="52">
        <v>0</v>
      </c>
      <c r="EO51" s="52">
        <v>0</v>
      </c>
      <c r="EP51" s="52">
        <v>0</v>
      </c>
      <c r="EQ51" s="52">
        <v>0</v>
      </c>
      <c r="ER51" s="52">
        <v>0</v>
      </c>
      <c r="ES51" s="52">
        <v>0</v>
      </c>
      <c r="ET51" s="52">
        <v>0</v>
      </c>
      <c r="EU51" s="52">
        <v>0</v>
      </c>
      <c r="EV51" s="52">
        <v>0</v>
      </c>
      <c r="EW51" s="52">
        <v>0</v>
      </c>
      <c r="EX51" s="52">
        <v>0</v>
      </c>
      <c r="EY51" s="52">
        <v>0</v>
      </c>
      <c r="EZ51" s="52">
        <v>0</v>
      </c>
      <c r="FA51" s="52">
        <v>0</v>
      </c>
      <c r="FB51" s="52">
        <v>0</v>
      </c>
      <c r="FC51" s="52">
        <v>0</v>
      </c>
      <c r="FD51" s="52">
        <v>0</v>
      </c>
      <c r="FE51" s="52">
        <v>0</v>
      </c>
      <c r="FF51" s="52">
        <v>0</v>
      </c>
      <c r="FG51" s="52">
        <v>0</v>
      </c>
      <c r="FH51" s="52">
        <v>0</v>
      </c>
      <c r="FI51" s="52">
        <v>0</v>
      </c>
      <c r="FJ51" s="52">
        <v>0</v>
      </c>
      <c r="FK51" s="52">
        <v>0</v>
      </c>
      <c r="FL51" s="52">
        <v>0</v>
      </c>
      <c r="FM51" s="52">
        <v>0</v>
      </c>
      <c r="FN51" s="52">
        <v>0</v>
      </c>
      <c r="FO51" s="52">
        <v>0</v>
      </c>
      <c r="FP51" s="52">
        <v>0</v>
      </c>
      <c r="FQ51" s="52">
        <v>0</v>
      </c>
      <c r="FR51" s="52">
        <v>0</v>
      </c>
      <c r="FS51" s="52">
        <v>0</v>
      </c>
      <c r="FT51" s="52">
        <v>0</v>
      </c>
      <c r="FU51" s="52">
        <v>0</v>
      </c>
      <c r="FV51" s="52">
        <v>0</v>
      </c>
      <c r="FW51" s="52">
        <v>0</v>
      </c>
      <c r="FX51" s="52">
        <v>0</v>
      </c>
      <c r="FY51" s="52">
        <v>0</v>
      </c>
      <c r="FZ51" s="52">
        <v>0</v>
      </c>
      <c r="GA51" s="52">
        <v>0</v>
      </c>
      <c r="GB51" s="52">
        <v>0</v>
      </c>
      <c r="GC51" s="52">
        <v>0</v>
      </c>
      <c r="GD51" s="52">
        <v>0</v>
      </c>
      <c r="GE51" s="52">
        <v>0</v>
      </c>
      <c r="GF51" s="52">
        <v>0</v>
      </c>
      <c r="GG51" s="52">
        <v>0</v>
      </c>
      <c r="GH51" s="52">
        <v>0</v>
      </c>
      <c r="GI51" s="52">
        <v>0</v>
      </c>
      <c r="GJ51" s="52">
        <v>0</v>
      </c>
      <c r="GK51" s="52">
        <v>0</v>
      </c>
      <c r="GL51" s="52">
        <v>0</v>
      </c>
      <c r="GM51" s="52">
        <v>0</v>
      </c>
      <c r="GN51" s="52">
        <v>0</v>
      </c>
      <c r="GO51" s="52">
        <v>0</v>
      </c>
      <c r="GP51" s="52">
        <v>0</v>
      </c>
      <c r="GQ51" s="52">
        <v>0</v>
      </c>
      <c r="GR51" s="52">
        <v>0</v>
      </c>
      <c r="GS51" s="52">
        <v>0</v>
      </c>
      <c r="GT51" s="52">
        <v>0</v>
      </c>
      <c r="GU51" s="52">
        <v>0</v>
      </c>
      <c r="GV51" s="52">
        <v>0</v>
      </c>
      <c r="GW51" s="52">
        <v>0</v>
      </c>
      <c r="GX51" s="52">
        <v>0</v>
      </c>
      <c r="GY51" s="52">
        <v>0</v>
      </c>
      <c r="GZ51" s="52">
        <v>0</v>
      </c>
      <c r="HA51" s="52">
        <v>0</v>
      </c>
      <c r="HB51" s="52">
        <v>0</v>
      </c>
      <c r="HC51" s="52">
        <v>0</v>
      </c>
      <c r="HD51" s="52">
        <v>0</v>
      </c>
      <c r="HE51" s="52">
        <v>0</v>
      </c>
      <c r="HF51" s="52">
        <v>0</v>
      </c>
      <c r="HG51" s="52">
        <v>0</v>
      </c>
      <c r="HH51" s="52">
        <v>0</v>
      </c>
      <c r="HI51" s="52">
        <v>0</v>
      </c>
      <c r="HJ51" s="52">
        <v>0</v>
      </c>
      <c r="HK51" s="52">
        <v>0</v>
      </c>
      <c r="HL51" s="52">
        <v>0</v>
      </c>
      <c r="HM51" s="52">
        <v>0</v>
      </c>
      <c r="HN51" s="52">
        <v>0</v>
      </c>
      <c r="HO51" s="52">
        <v>0</v>
      </c>
      <c r="HP51" s="52">
        <v>0</v>
      </c>
      <c r="HQ51" s="52">
        <v>0</v>
      </c>
      <c r="HR51" s="52">
        <v>0</v>
      </c>
      <c r="HS51" s="52">
        <v>0</v>
      </c>
      <c r="HT51" s="52">
        <v>0</v>
      </c>
      <c r="HU51" s="52">
        <v>0</v>
      </c>
      <c r="HV51" s="52">
        <v>0</v>
      </c>
      <c r="HW51" s="52">
        <v>0</v>
      </c>
      <c r="HX51" s="52">
        <v>0</v>
      </c>
      <c r="HY51" s="52">
        <v>0</v>
      </c>
      <c r="HZ51" s="52">
        <v>0</v>
      </c>
      <c r="IA51" s="52">
        <v>0</v>
      </c>
      <c r="IB51" s="52">
        <v>0</v>
      </c>
      <c r="IC51" s="52">
        <v>0</v>
      </c>
      <c r="ID51" s="52">
        <v>0</v>
      </c>
      <c r="IE51" s="52">
        <v>0</v>
      </c>
      <c r="IF51" s="52">
        <v>0</v>
      </c>
      <c r="IG51" s="52">
        <v>0</v>
      </c>
      <c r="IH51" s="52">
        <v>0</v>
      </c>
      <c r="II51" s="52">
        <v>0</v>
      </c>
      <c r="IJ51" s="52">
        <v>0</v>
      </c>
      <c r="IK51" s="52">
        <v>0</v>
      </c>
      <c r="IL51" s="52">
        <v>0</v>
      </c>
      <c r="IM51" s="52">
        <v>0</v>
      </c>
      <c r="IN51" s="52">
        <v>0</v>
      </c>
      <c r="IO51" s="52">
        <v>0</v>
      </c>
      <c r="IP51" s="52">
        <v>0</v>
      </c>
      <c r="IQ51" s="52">
        <v>0</v>
      </c>
      <c r="IR51" s="52">
        <v>0</v>
      </c>
      <c r="IS51" s="52">
        <v>0</v>
      </c>
      <c r="IT51" s="52">
        <v>0</v>
      </c>
      <c r="IU51" s="52">
        <v>0</v>
      </c>
      <c r="IV51" s="52">
        <v>0</v>
      </c>
      <c r="IW51" s="52">
        <v>0</v>
      </c>
      <c r="IX51" s="52">
        <v>0</v>
      </c>
      <c r="IY51" s="52">
        <v>0</v>
      </c>
      <c r="IZ51" s="52">
        <v>0</v>
      </c>
      <c r="JA51" s="52">
        <v>0</v>
      </c>
      <c r="JB51" s="52">
        <v>0</v>
      </c>
      <c r="JC51" s="52">
        <v>0</v>
      </c>
      <c r="JD51" s="52">
        <v>0</v>
      </c>
      <c r="JE51" s="52">
        <v>0</v>
      </c>
      <c r="JF51" s="52">
        <v>0</v>
      </c>
      <c r="JG51" s="52">
        <v>0</v>
      </c>
      <c r="JH51" s="52">
        <v>0</v>
      </c>
      <c r="JI51" s="52">
        <v>0</v>
      </c>
      <c r="JJ51" s="52">
        <v>0</v>
      </c>
      <c r="JK51" s="52">
        <v>0</v>
      </c>
      <c r="JL51" s="52">
        <v>0</v>
      </c>
      <c r="JM51" s="52">
        <v>0</v>
      </c>
      <c r="JN51" s="52">
        <v>0</v>
      </c>
      <c r="JO51" s="52">
        <v>0</v>
      </c>
      <c r="JP51" s="52">
        <v>0</v>
      </c>
      <c r="JQ51" s="52">
        <v>0</v>
      </c>
      <c r="JR51" s="52">
        <v>0</v>
      </c>
      <c r="JS51" s="52">
        <v>0</v>
      </c>
      <c r="JT51" s="52">
        <v>0</v>
      </c>
      <c r="JU51" s="52">
        <v>0</v>
      </c>
      <c r="JV51" s="52">
        <v>0</v>
      </c>
      <c r="JW51" s="52">
        <v>0</v>
      </c>
      <c r="JX51" s="52">
        <v>0</v>
      </c>
      <c r="JY51" s="52">
        <v>0</v>
      </c>
      <c r="JZ51" s="52">
        <v>0</v>
      </c>
      <c r="KA51" s="52">
        <v>0</v>
      </c>
      <c r="KB51" s="52">
        <v>0</v>
      </c>
      <c r="KC51" s="52">
        <v>0</v>
      </c>
      <c r="KD51" s="52">
        <v>0</v>
      </c>
      <c r="KE51" s="52">
        <v>0</v>
      </c>
      <c r="KF51" s="52">
        <v>0</v>
      </c>
      <c r="KG51" s="52">
        <v>0</v>
      </c>
      <c r="KH51" s="52">
        <v>0</v>
      </c>
      <c r="KI51" s="52">
        <v>0</v>
      </c>
      <c r="KJ51" s="52">
        <v>0</v>
      </c>
      <c r="KK51" s="52">
        <v>0</v>
      </c>
      <c r="KL51" s="52">
        <v>0</v>
      </c>
      <c r="KM51" s="52">
        <v>0</v>
      </c>
      <c r="KN51" s="52">
        <v>0</v>
      </c>
      <c r="KO51" s="52">
        <v>0</v>
      </c>
      <c r="KP51" s="52">
        <v>0</v>
      </c>
      <c r="KQ51" s="52">
        <v>0</v>
      </c>
      <c r="KR51" s="52">
        <v>0</v>
      </c>
      <c r="KS51" s="52">
        <v>0</v>
      </c>
      <c r="KT51" s="52">
        <v>0</v>
      </c>
      <c r="KU51" s="52">
        <v>0</v>
      </c>
      <c r="KV51" s="52">
        <v>0</v>
      </c>
      <c r="KW51" s="52">
        <v>0</v>
      </c>
      <c r="KX51" s="52">
        <v>0</v>
      </c>
      <c r="KY51" s="52">
        <v>0</v>
      </c>
      <c r="KZ51" s="52">
        <v>0</v>
      </c>
      <c r="LA51" s="52">
        <v>0</v>
      </c>
      <c r="LB51" s="52">
        <v>0</v>
      </c>
      <c r="LC51" s="52">
        <v>0</v>
      </c>
      <c r="LD51" s="52">
        <v>0</v>
      </c>
      <c r="LE51" s="52">
        <v>0</v>
      </c>
      <c r="LF51" s="52">
        <v>0</v>
      </c>
      <c r="LG51" s="52">
        <v>0</v>
      </c>
      <c r="LH51" s="52">
        <v>0</v>
      </c>
      <c r="LI51" s="52">
        <v>0</v>
      </c>
      <c r="LJ51" s="52">
        <v>0</v>
      </c>
      <c r="LK51" s="52">
        <v>0</v>
      </c>
      <c r="LL51" s="52">
        <v>0</v>
      </c>
      <c r="LM51" s="52">
        <v>0</v>
      </c>
      <c r="LN51" s="52">
        <v>0</v>
      </c>
      <c r="LO51" s="52">
        <v>0</v>
      </c>
      <c r="LP51" s="52">
        <v>0</v>
      </c>
      <c r="LQ51" s="52">
        <v>0</v>
      </c>
      <c r="LR51" s="52">
        <v>0</v>
      </c>
      <c r="LS51" s="52">
        <v>0</v>
      </c>
      <c r="LT51" s="52">
        <v>0</v>
      </c>
      <c r="LU51" s="52">
        <v>0</v>
      </c>
      <c r="LV51" s="52">
        <v>0</v>
      </c>
      <c r="LW51" s="52">
        <v>0</v>
      </c>
      <c r="LX51" s="52">
        <v>0</v>
      </c>
      <c r="LY51" s="52">
        <v>0</v>
      </c>
      <c r="LZ51" s="52">
        <v>0</v>
      </c>
      <c r="MA51" s="52">
        <v>0</v>
      </c>
      <c r="MB51" s="52">
        <v>0</v>
      </c>
      <c r="MC51" s="52">
        <v>0</v>
      </c>
      <c r="MD51" s="52">
        <v>0</v>
      </c>
      <c r="ME51" s="52">
        <v>0</v>
      </c>
      <c r="MF51" s="52">
        <v>0</v>
      </c>
      <c r="MG51" s="52">
        <v>0</v>
      </c>
      <c r="MH51" s="52">
        <v>0</v>
      </c>
      <c r="MI51" s="52">
        <v>0</v>
      </c>
      <c r="MJ51" s="52">
        <v>0</v>
      </c>
      <c r="MK51" s="52">
        <v>0</v>
      </c>
      <c r="ML51" s="52">
        <v>0</v>
      </c>
      <c r="MM51" s="52">
        <v>0</v>
      </c>
      <c r="MN51" s="52">
        <v>0</v>
      </c>
      <c r="MO51" s="52">
        <v>0</v>
      </c>
      <c r="MP51" s="52">
        <v>0</v>
      </c>
      <c r="MQ51" s="52">
        <v>0</v>
      </c>
      <c r="MR51" s="52">
        <v>0</v>
      </c>
      <c r="MS51" s="52">
        <v>0</v>
      </c>
      <c r="MT51" s="52">
        <v>0</v>
      </c>
      <c r="MU51" s="52">
        <v>0</v>
      </c>
      <c r="MV51" s="52">
        <v>0</v>
      </c>
      <c r="MW51" s="52">
        <v>0</v>
      </c>
      <c r="MX51" s="52">
        <v>0</v>
      </c>
      <c r="MY51" s="52">
        <v>0</v>
      </c>
      <c r="MZ51" s="52">
        <v>0</v>
      </c>
      <c r="NA51" s="52">
        <v>0</v>
      </c>
      <c r="NB51" s="52">
        <v>0</v>
      </c>
      <c r="NC51" s="52">
        <v>0</v>
      </c>
      <c r="ND51" s="52">
        <v>0</v>
      </c>
      <c r="NE51" s="52">
        <v>0</v>
      </c>
      <c r="NF51" s="52">
        <v>0</v>
      </c>
      <c r="NG51" s="52">
        <v>0</v>
      </c>
      <c r="NH51" s="52">
        <v>0</v>
      </c>
      <c r="NI51" s="52">
        <v>0</v>
      </c>
      <c r="NJ51" s="52">
        <v>0</v>
      </c>
      <c r="NK51" s="52">
        <v>0</v>
      </c>
      <c r="NL51" s="52">
        <v>0</v>
      </c>
      <c r="NM51" s="52">
        <v>0</v>
      </c>
      <c r="NN51" s="52">
        <v>0</v>
      </c>
      <c r="NO51" s="52">
        <v>0</v>
      </c>
      <c r="NP51" s="52">
        <v>0</v>
      </c>
      <c r="NQ51" s="52">
        <v>0</v>
      </c>
      <c r="NR51" s="68">
        <f t="shared" si="3"/>
        <v>16535.150000000001</v>
      </c>
      <c r="NS51" s="68">
        <f t="shared" si="4"/>
        <v>16535.150000000001</v>
      </c>
      <c r="NT51" s="68">
        <f t="shared" si="5"/>
        <v>16535.150000000001</v>
      </c>
    </row>
    <row r="52" spans="1:384" s="40" customFormat="1" ht="15" customHeight="1" outlineLevel="1" x14ac:dyDescent="0.2">
      <c r="A52" s="61"/>
      <c r="B52" s="49" t="s">
        <v>671</v>
      </c>
      <c r="C52" s="49" t="s">
        <v>166</v>
      </c>
      <c r="D52" s="49" t="s">
        <v>167</v>
      </c>
      <c r="E52" s="50" t="s">
        <v>168</v>
      </c>
      <c r="F52" s="64">
        <v>41983</v>
      </c>
      <c r="G52" s="49" t="s">
        <v>68</v>
      </c>
      <c r="H52" s="72">
        <v>0.12682499999999999</v>
      </c>
      <c r="I52" s="65">
        <v>63071.08</v>
      </c>
      <c r="J52" s="114" t="str">
        <f>_xlfn.XLOOKUP(E52,'[12]Resumo Unidades'!$B:$B,'[12]Resumo Unidades'!$W:$W)</f>
        <v>Fluxo com Divergência maior do que 10%</v>
      </c>
      <c r="K52" s="51" t="str">
        <f>IF(L52&gt;Resumo!$E$23,"Sim","Não")</f>
        <v>Não</v>
      </c>
      <c r="L52" s="66">
        <v>0</v>
      </c>
      <c r="M52" s="67"/>
      <c r="N52" s="52">
        <v>0</v>
      </c>
      <c r="O52" s="52">
        <v>0</v>
      </c>
      <c r="P52" s="52">
        <v>0</v>
      </c>
      <c r="Q52" s="52">
        <v>0</v>
      </c>
      <c r="R52" s="52">
        <v>0</v>
      </c>
      <c r="S52" s="52">
        <v>0</v>
      </c>
      <c r="T52" s="52">
        <v>0</v>
      </c>
      <c r="U52" s="52">
        <v>0</v>
      </c>
      <c r="V52" s="52">
        <v>0</v>
      </c>
      <c r="W52" s="52">
        <v>0</v>
      </c>
      <c r="X52" s="52">
        <v>0</v>
      </c>
      <c r="Y52" s="52">
        <v>0</v>
      </c>
      <c r="Z52" s="52">
        <v>0</v>
      </c>
      <c r="AA52" s="52">
        <v>0</v>
      </c>
      <c r="AB52" s="52">
        <v>0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0</v>
      </c>
      <c r="AJ52" s="52">
        <v>0</v>
      </c>
      <c r="AK52" s="52">
        <v>0</v>
      </c>
      <c r="AL52" s="52">
        <v>0</v>
      </c>
      <c r="AM52" s="52">
        <v>0</v>
      </c>
      <c r="AN52" s="52">
        <v>0</v>
      </c>
      <c r="AO52" s="52">
        <v>0</v>
      </c>
      <c r="AP52" s="52">
        <v>0</v>
      </c>
      <c r="AQ52" s="52"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v>0</v>
      </c>
      <c r="AX52" s="52">
        <v>0</v>
      </c>
      <c r="AY52" s="52">
        <v>0</v>
      </c>
      <c r="AZ52" s="52">
        <v>0</v>
      </c>
      <c r="BA52" s="52">
        <v>0</v>
      </c>
      <c r="BB52" s="52">
        <v>0</v>
      </c>
      <c r="BC52" s="52">
        <v>0</v>
      </c>
      <c r="BD52" s="52">
        <v>0</v>
      </c>
      <c r="BE52" s="52">
        <v>0</v>
      </c>
      <c r="BF52" s="52">
        <v>0</v>
      </c>
      <c r="BG52" s="52">
        <v>0</v>
      </c>
      <c r="BH52" s="52">
        <v>0</v>
      </c>
      <c r="BI52" s="52">
        <v>0</v>
      </c>
      <c r="BJ52" s="52">
        <v>0</v>
      </c>
      <c r="BK52" s="52">
        <v>0</v>
      </c>
      <c r="BL52" s="52">
        <v>0</v>
      </c>
      <c r="BM52" s="52">
        <v>0</v>
      </c>
      <c r="BN52" s="52">
        <v>0</v>
      </c>
      <c r="BO52" s="52">
        <v>0</v>
      </c>
      <c r="BP52" s="52">
        <v>0</v>
      </c>
      <c r="BQ52" s="52">
        <v>0</v>
      </c>
      <c r="BR52" s="52">
        <v>0</v>
      </c>
      <c r="BS52" s="52">
        <v>0</v>
      </c>
      <c r="BT52" s="52">
        <v>0</v>
      </c>
      <c r="BU52" s="52">
        <v>0</v>
      </c>
      <c r="BV52" s="52">
        <v>0</v>
      </c>
      <c r="BW52" s="52">
        <v>0</v>
      </c>
      <c r="BX52" s="52">
        <v>0</v>
      </c>
      <c r="BY52" s="52">
        <v>0</v>
      </c>
      <c r="BZ52" s="52">
        <v>0</v>
      </c>
      <c r="CA52" s="52">
        <v>0</v>
      </c>
      <c r="CB52" s="52">
        <v>0</v>
      </c>
      <c r="CC52" s="52">
        <v>0</v>
      </c>
      <c r="CD52" s="52">
        <v>336.63</v>
      </c>
      <c r="CE52" s="52">
        <v>336.63</v>
      </c>
      <c r="CF52" s="52">
        <v>1351.1100000000001</v>
      </c>
      <c r="CG52" s="52">
        <v>336.63</v>
      </c>
      <c r="CH52" s="52">
        <v>336.63</v>
      </c>
      <c r="CI52" s="52">
        <v>336.63</v>
      </c>
      <c r="CJ52" s="52">
        <v>336.63</v>
      </c>
      <c r="CK52" s="52">
        <v>336.63</v>
      </c>
      <c r="CL52" s="52">
        <v>1351.1100000000001</v>
      </c>
      <c r="CM52" s="52">
        <v>336.63</v>
      </c>
      <c r="CN52" s="52">
        <v>336.63</v>
      </c>
      <c r="CO52" s="52">
        <v>336.63</v>
      </c>
      <c r="CP52" s="52">
        <v>336.63</v>
      </c>
      <c r="CQ52" s="52">
        <v>336.63</v>
      </c>
      <c r="CR52" s="52">
        <v>1014.48</v>
      </c>
      <c r="CS52" s="52">
        <v>0</v>
      </c>
      <c r="CT52" s="52">
        <v>0</v>
      </c>
      <c r="CU52" s="52">
        <v>0</v>
      </c>
      <c r="CV52" s="52">
        <v>0</v>
      </c>
      <c r="CW52" s="52">
        <v>0</v>
      </c>
      <c r="CX52" s="52">
        <v>0</v>
      </c>
      <c r="CY52" s="52">
        <v>0</v>
      </c>
      <c r="CZ52" s="52">
        <v>0</v>
      </c>
      <c r="DA52" s="52">
        <v>0</v>
      </c>
      <c r="DB52" s="52">
        <v>0</v>
      </c>
      <c r="DC52" s="52">
        <v>0</v>
      </c>
      <c r="DD52" s="52">
        <v>0</v>
      </c>
      <c r="DE52" s="52">
        <v>0</v>
      </c>
      <c r="DF52" s="52">
        <v>0</v>
      </c>
      <c r="DG52" s="52">
        <v>0</v>
      </c>
      <c r="DH52" s="52">
        <v>0</v>
      </c>
      <c r="DI52" s="52">
        <v>0</v>
      </c>
      <c r="DJ52" s="52">
        <v>0</v>
      </c>
      <c r="DK52" s="52">
        <v>0</v>
      </c>
      <c r="DL52" s="52">
        <v>0</v>
      </c>
      <c r="DM52" s="52">
        <v>0</v>
      </c>
      <c r="DN52" s="52">
        <v>0</v>
      </c>
      <c r="DO52" s="52">
        <v>0</v>
      </c>
      <c r="DP52" s="52">
        <v>0</v>
      </c>
      <c r="DQ52" s="52">
        <v>0</v>
      </c>
      <c r="DR52" s="52">
        <v>0</v>
      </c>
      <c r="DS52" s="52">
        <v>0</v>
      </c>
      <c r="DT52" s="52">
        <v>0</v>
      </c>
      <c r="DU52" s="52">
        <v>0</v>
      </c>
      <c r="DV52" s="52">
        <v>0</v>
      </c>
      <c r="DW52" s="52">
        <v>0</v>
      </c>
      <c r="DX52" s="52">
        <v>0</v>
      </c>
      <c r="DY52" s="52">
        <v>0</v>
      </c>
      <c r="DZ52" s="52">
        <v>0</v>
      </c>
      <c r="EA52" s="52">
        <v>0</v>
      </c>
      <c r="EB52" s="52">
        <v>0</v>
      </c>
      <c r="EC52" s="52">
        <v>0</v>
      </c>
      <c r="ED52" s="52">
        <v>0</v>
      </c>
      <c r="EE52" s="52">
        <v>0</v>
      </c>
      <c r="EF52" s="52">
        <v>0</v>
      </c>
      <c r="EG52" s="52">
        <v>0</v>
      </c>
      <c r="EH52" s="52">
        <v>0</v>
      </c>
      <c r="EI52" s="52">
        <v>0</v>
      </c>
      <c r="EJ52" s="52">
        <v>0</v>
      </c>
      <c r="EK52" s="52">
        <v>0</v>
      </c>
      <c r="EL52" s="52">
        <v>0</v>
      </c>
      <c r="EM52" s="52">
        <v>0</v>
      </c>
      <c r="EN52" s="52">
        <v>0</v>
      </c>
      <c r="EO52" s="52">
        <v>0</v>
      </c>
      <c r="EP52" s="52">
        <v>0</v>
      </c>
      <c r="EQ52" s="52">
        <v>0</v>
      </c>
      <c r="ER52" s="52">
        <v>0</v>
      </c>
      <c r="ES52" s="52">
        <v>0</v>
      </c>
      <c r="ET52" s="52">
        <v>0</v>
      </c>
      <c r="EU52" s="52">
        <v>0</v>
      </c>
      <c r="EV52" s="52">
        <v>0</v>
      </c>
      <c r="EW52" s="52">
        <v>0</v>
      </c>
      <c r="EX52" s="52">
        <v>0</v>
      </c>
      <c r="EY52" s="52">
        <v>0</v>
      </c>
      <c r="EZ52" s="52">
        <v>0</v>
      </c>
      <c r="FA52" s="52">
        <v>0</v>
      </c>
      <c r="FB52" s="52">
        <v>0</v>
      </c>
      <c r="FC52" s="52">
        <v>0</v>
      </c>
      <c r="FD52" s="52">
        <v>0</v>
      </c>
      <c r="FE52" s="52">
        <v>0</v>
      </c>
      <c r="FF52" s="52">
        <v>0</v>
      </c>
      <c r="FG52" s="52">
        <v>0</v>
      </c>
      <c r="FH52" s="52">
        <v>0</v>
      </c>
      <c r="FI52" s="52">
        <v>0</v>
      </c>
      <c r="FJ52" s="52">
        <v>0</v>
      </c>
      <c r="FK52" s="52">
        <v>0</v>
      </c>
      <c r="FL52" s="52">
        <v>0</v>
      </c>
      <c r="FM52" s="52">
        <v>0</v>
      </c>
      <c r="FN52" s="52">
        <v>0</v>
      </c>
      <c r="FO52" s="52">
        <v>0</v>
      </c>
      <c r="FP52" s="52">
        <v>0</v>
      </c>
      <c r="FQ52" s="52">
        <v>0</v>
      </c>
      <c r="FR52" s="52">
        <v>0</v>
      </c>
      <c r="FS52" s="52">
        <v>0</v>
      </c>
      <c r="FT52" s="52">
        <v>0</v>
      </c>
      <c r="FU52" s="52">
        <v>0</v>
      </c>
      <c r="FV52" s="52">
        <v>0</v>
      </c>
      <c r="FW52" s="52">
        <v>0</v>
      </c>
      <c r="FX52" s="52">
        <v>0</v>
      </c>
      <c r="FY52" s="52">
        <v>0</v>
      </c>
      <c r="FZ52" s="52">
        <v>0</v>
      </c>
      <c r="GA52" s="52">
        <v>0</v>
      </c>
      <c r="GB52" s="52">
        <v>0</v>
      </c>
      <c r="GC52" s="52">
        <v>0</v>
      </c>
      <c r="GD52" s="52">
        <v>0</v>
      </c>
      <c r="GE52" s="52">
        <v>0</v>
      </c>
      <c r="GF52" s="52">
        <v>0</v>
      </c>
      <c r="GG52" s="52">
        <v>0</v>
      </c>
      <c r="GH52" s="52">
        <v>0</v>
      </c>
      <c r="GI52" s="52">
        <v>0</v>
      </c>
      <c r="GJ52" s="52">
        <v>0</v>
      </c>
      <c r="GK52" s="52">
        <v>0</v>
      </c>
      <c r="GL52" s="52">
        <v>0</v>
      </c>
      <c r="GM52" s="52">
        <v>0</v>
      </c>
      <c r="GN52" s="52">
        <v>0</v>
      </c>
      <c r="GO52" s="52">
        <v>0</v>
      </c>
      <c r="GP52" s="52">
        <v>0</v>
      </c>
      <c r="GQ52" s="52">
        <v>0</v>
      </c>
      <c r="GR52" s="52">
        <v>0</v>
      </c>
      <c r="GS52" s="52">
        <v>0</v>
      </c>
      <c r="GT52" s="52">
        <v>0</v>
      </c>
      <c r="GU52" s="52">
        <v>0</v>
      </c>
      <c r="GV52" s="52">
        <v>0</v>
      </c>
      <c r="GW52" s="52">
        <v>0</v>
      </c>
      <c r="GX52" s="52">
        <v>0</v>
      </c>
      <c r="GY52" s="52">
        <v>0</v>
      </c>
      <c r="GZ52" s="52">
        <v>0</v>
      </c>
      <c r="HA52" s="52">
        <v>0</v>
      </c>
      <c r="HB52" s="52">
        <v>0</v>
      </c>
      <c r="HC52" s="52">
        <v>0</v>
      </c>
      <c r="HD52" s="52">
        <v>0</v>
      </c>
      <c r="HE52" s="52">
        <v>0</v>
      </c>
      <c r="HF52" s="52">
        <v>0</v>
      </c>
      <c r="HG52" s="52">
        <v>0</v>
      </c>
      <c r="HH52" s="52">
        <v>0</v>
      </c>
      <c r="HI52" s="52">
        <v>0</v>
      </c>
      <c r="HJ52" s="52">
        <v>0</v>
      </c>
      <c r="HK52" s="52">
        <v>0</v>
      </c>
      <c r="HL52" s="52">
        <v>0</v>
      </c>
      <c r="HM52" s="52">
        <v>0</v>
      </c>
      <c r="HN52" s="52">
        <v>0</v>
      </c>
      <c r="HO52" s="52">
        <v>0</v>
      </c>
      <c r="HP52" s="52">
        <v>0</v>
      </c>
      <c r="HQ52" s="52">
        <v>0</v>
      </c>
      <c r="HR52" s="52">
        <v>0</v>
      </c>
      <c r="HS52" s="52">
        <v>0</v>
      </c>
      <c r="HT52" s="52">
        <v>0</v>
      </c>
      <c r="HU52" s="52">
        <v>0</v>
      </c>
      <c r="HV52" s="52">
        <v>0</v>
      </c>
      <c r="HW52" s="52">
        <v>0</v>
      </c>
      <c r="HX52" s="52">
        <v>0</v>
      </c>
      <c r="HY52" s="52">
        <v>0</v>
      </c>
      <c r="HZ52" s="52">
        <v>0</v>
      </c>
      <c r="IA52" s="52">
        <v>0</v>
      </c>
      <c r="IB52" s="52">
        <v>0</v>
      </c>
      <c r="IC52" s="52">
        <v>0</v>
      </c>
      <c r="ID52" s="52">
        <v>0</v>
      </c>
      <c r="IE52" s="52">
        <v>0</v>
      </c>
      <c r="IF52" s="52">
        <v>0</v>
      </c>
      <c r="IG52" s="52">
        <v>0</v>
      </c>
      <c r="IH52" s="52">
        <v>0</v>
      </c>
      <c r="II52" s="52">
        <v>0</v>
      </c>
      <c r="IJ52" s="52">
        <v>0</v>
      </c>
      <c r="IK52" s="52">
        <v>0</v>
      </c>
      <c r="IL52" s="52">
        <v>0</v>
      </c>
      <c r="IM52" s="52">
        <v>0</v>
      </c>
      <c r="IN52" s="52">
        <v>0</v>
      </c>
      <c r="IO52" s="52">
        <v>0</v>
      </c>
      <c r="IP52" s="52">
        <v>0</v>
      </c>
      <c r="IQ52" s="52">
        <v>0</v>
      </c>
      <c r="IR52" s="52">
        <v>0</v>
      </c>
      <c r="IS52" s="52">
        <v>0</v>
      </c>
      <c r="IT52" s="52">
        <v>0</v>
      </c>
      <c r="IU52" s="52">
        <v>0</v>
      </c>
      <c r="IV52" s="52">
        <v>0</v>
      </c>
      <c r="IW52" s="52">
        <v>0</v>
      </c>
      <c r="IX52" s="52">
        <v>0</v>
      </c>
      <c r="IY52" s="52">
        <v>0</v>
      </c>
      <c r="IZ52" s="52">
        <v>0</v>
      </c>
      <c r="JA52" s="52">
        <v>0</v>
      </c>
      <c r="JB52" s="52">
        <v>0</v>
      </c>
      <c r="JC52" s="52">
        <v>0</v>
      </c>
      <c r="JD52" s="52">
        <v>0</v>
      </c>
      <c r="JE52" s="52">
        <v>0</v>
      </c>
      <c r="JF52" s="52">
        <v>0</v>
      </c>
      <c r="JG52" s="52">
        <v>0</v>
      </c>
      <c r="JH52" s="52">
        <v>0</v>
      </c>
      <c r="JI52" s="52">
        <v>0</v>
      </c>
      <c r="JJ52" s="52">
        <v>0</v>
      </c>
      <c r="JK52" s="52">
        <v>0</v>
      </c>
      <c r="JL52" s="52">
        <v>0</v>
      </c>
      <c r="JM52" s="52">
        <v>0</v>
      </c>
      <c r="JN52" s="52">
        <v>0</v>
      </c>
      <c r="JO52" s="52">
        <v>0</v>
      </c>
      <c r="JP52" s="52">
        <v>0</v>
      </c>
      <c r="JQ52" s="52">
        <v>0</v>
      </c>
      <c r="JR52" s="52">
        <v>0</v>
      </c>
      <c r="JS52" s="52">
        <v>0</v>
      </c>
      <c r="JT52" s="52">
        <v>0</v>
      </c>
      <c r="JU52" s="52">
        <v>0</v>
      </c>
      <c r="JV52" s="52">
        <v>0</v>
      </c>
      <c r="JW52" s="52">
        <v>0</v>
      </c>
      <c r="JX52" s="52">
        <v>0</v>
      </c>
      <c r="JY52" s="52">
        <v>0</v>
      </c>
      <c r="JZ52" s="52">
        <v>0</v>
      </c>
      <c r="KA52" s="52">
        <v>0</v>
      </c>
      <c r="KB52" s="52">
        <v>0</v>
      </c>
      <c r="KC52" s="52">
        <v>0</v>
      </c>
      <c r="KD52" s="52">
        <v>0</v>
      </c>
      <c r="KE52" s="52">
        <v>0</v>
      </c>
      <c r="KF52" s="52">
        <v>0</v>
      </c>
      <c r="KG52" s="52">
        <v>0</v>
      </c>
      <c r="KH52" s="52">
        <v>0</v>
      </c>
      <c r="KI52" s="52">
        <v>0</v>
      </c>
      <c r="KJ52" s="52">
        <v>0</v>
      </c>
      <c r="KK52" s="52">
        <v>0</v>
      </c>
      <c r="KL52" s="52">
        <v>0</v>
      </c>
      <c r="KM52" s="52">
        <v>0</v>
      </c>
      <c r="KN52" s="52">
        <v>0</v>
      </c>
      <c r="KO52" s="52">
        <v>0</v>
      </c>
      <c r="KP52" s="52">
        <v>0</v>
      </c>
      <c r="KQ52" s="52">
        <v>0</v>
      </c>
      <c r="KR52" s="52">
        <v>0</v>
      </c>
      <c r="KS52" s="52">
        <v>0</v>
      </c>
      <c r="KT52" s="52">
        <v>0</v>
      </c>
      <c r="KU52" s="52">
        <v>0</v>
      </c>
      <c r="KV52" s="52">
        <v>0</v>
      </c>
      <c r="KW52" s="52">
        <v>0</v>
      </c>
      <c r="KX52" s="52">
        <v>0</v>
      </c>
      <c r="KY52" s="52">
        <v>0</v>
      </c>
      <c r="KZ52" s="52">
        <v>0</v>
      </c>
      <c r="LA52" s="52">
        <v>0</v>
      </c>
      <c r="LB52" s="52">
        <v>0</v>
      </c>
      <c r="LC52" s="52">
        <v>0</v>
      </c>
      <c r="LD52" s="52">
        <v>0</v>
      </c>
      <c r="LE52" s="52">
        <v>0</v>
      </c>
      <c r="LF52" s="52">
        <v>0</v>
      </c>
      <c r="LG52" s="52">
        <v>0</v>
      </c>
      <c r="LH52" s="52">
        <v>0</v>
      </c>
      <c r="LI52" s="52">
        <v>0</v>
      </c>
      <c r="LJ52" s="52">
        <v>0</v>
      </c>
      <c r="LK52" s="52">
        <v>0</v>
      </c>
      <c r="LL52" s="52">
        <v>0</v>
      </c>
      <c r="LM52" s="52">
        <v>0</v>
      </c>
      <c r="LN52" s="52">
        <v>0</v>
      </c>
      <c r="LO52" s="52">
        <v>0</v>
      </c>
      <c r="LP52" s="52">
        <v>0</v>
      </c>
      <c r="LQ52" s="52">
        <v>0</v>
      </c>
      <c r="LR52" s="52">
        <v>0</v>
      </c>
      <c r="LS52" s="52">
        <v>0</v>
      </c>
      <c r="LT52" s="52">
        <v>0</v>
      </c>
      <c r="LU52" s="52">
        <v>0</v>
      </c>
      <c r="LV52" s="52">
        <v>0</v>
      </c>
      <c r="LW52" s="52">
        <v>0</v>
      </c>
      <c r="LX52" s="52">
        <v>0</v>
      </c>
      <c r="LY52" s="52">
        <v>0</v>
      </c>
      <c r="LZ52" s="52">
        <v>0</v>
      </c>
      <c r="MA52" s="52">
        <v>0</v>
      </c>
      <c r="MB52" s="52">
        <v>0</v>
      </c>
      <c r="MC52" s="52">
        <v>0</v>
      </c>
      <c r="MD52" s="52">
        <v>0</v>
      </c>
      <c r="ME52" s="52">
        <v>0</v>
      </c>
      <c r="MF52" s="52">
        <v>0</v>
      </c>
      <c r="MG52" s="52">
        <v>0</v>
      </c>
      <c r="MH52" s="52">
        <v>0</v>
      </c>
      <c r="MI52" s="52">
        <v>0</v>
      </c>
      <c r="MJ52" s="52">
        <v>0</v>
      </c>
      <c r="MK52" s="52">
        <v>0</v>
      </c>
      <c r="ML52" s="52">
        <v>0</v>
      </c>
      <c r="MM52" s="52">
        <v>0</v>
      </c>
      <c r="MN52" s="52">
        <v>0</v>
      </c>
      <c r="MO52" s="52">
        <v>0</v>
      </c>
      <c r="MP52" s="52">
        <v>0</v>
      </c>
      <c r="MQ52" s="52">
        <v>0</v>
      </c>
      <c r="MR52" s="52">
        <v>0</v>
      </c>
      <c r="MS52" s="52">
        <v>0</v>
      </c>
      <c r="MT52" s="52">
        <v>0</v>
      </c>
      <c r="MU52" s="52">
        <v>0</v>
      </c>
      <c r="MV52" s="52">
        <v>0</v>
      </c>
      <c r="MW52" s="52">
        <v>0</v>
      </c>
      <c r="MX52" s="52">
        <v>0</v>
      </c>
      <c r="MY52" s="52">
        <v>0</v>
      </c>
      <c r="MZ52" s="52">
        <v>0</v>
      </c>
      <c r="NA52" s="52">
        <v>0</v>
      </c>
      <c r="NB52" s="52">
        <v>0</v>
      </c>
      <c r="NC52" s="52">
        <v>0</v>
      </c>
      <c r="ND52" s="52">
        <v>0</v>
      </c>
      <c r="NE52" s="52">
        <v>0</v>
      </c>
      <c r="NF52" s="52">
        <v>0</v>
      </c>
      <c r="NG52" s="52">
        <v>0</v>
      </c>
      <c r="NH52" s="52">
        <v>0</v>
      </c>
      <c r="NI52" s="52">
        <v>0</v>
      </c>
      <c r="NJ52" s="52">
        <v>0</v>
      </c>
      <c r="NK52" s="52">
        <v>0</v>
      </c>
      <c r="NL52" s="52">
        <v>0</v>
      </c>
      <c r="NM52" s="52">
        <v>0</v>
      </c>
      <c r="NN52" s="52">
        <v>0</v>
      </c>
      <c r="NO52" s="52">
        <v>0</v>
      </c>
      <c r="NP52" s="52">
        <v>0</v>
      </c>
      <c r="NQ52" s="52">
        <v>0</v>
      </c>
      <c r="NR52" s="68">
        <f t="shared" si="3"/>
        <v>7756.260000000002</v>
      </c>
      <c r="NS52" s="68">
        <f t="shared" si="4"/>
        <v>7756.260000000002</v>
      </c>
      <c r="NT52" s="68">
        <f t="shared" si="5"/>
        <v>7756.260000000002</v>
      </c>
    </row>
    <row r="53" spans="1:384" s="40" customFormat="1" ht="15" customHeight="1" outlineLevel="1" x14ac:dyDescent="0.2">
      <c r="A53" s="61"/>
      <c r="B53" s="49" t="s">
        <v>671</v>
      </c>
      <c r="C53" s="49" t="s">
        <v>1081</v>
      </c>
      <c r="D53" s="49" t="s">
        <v>1121</v>
      </c>
      <c r="E53" s="50" t="s">
        <v>1165</v>
      </c>
      <c r="F53" s="64">
        <v>42020</v>
      </c>
      <c r="G53" s="49" t="s">
        <v>16</v>
      </c>
      <c r="H53" s="72">
        <v>0</v>
      </c>
      <c r="I53" s="65">
        <v>64294.79</v>
      </c>
      <c r="J53" s="114" t="str">
        <f>_xlfn.XLOOKUP(E53,'[12]Resumo Unidades'!$B:$B,'[12]Resumo Unidades'!$W:$W)</f>
        <v>Não Auditado (Pendente contrato)</v>
      </c>
      <c r="K53" s="51" t="str">
        <f>IF(L53&gt;Resumo!$E$23,"Sim","Não")</f>
        <v>Sim</v>
      </c>
      <c r="L53" s="66">
        <v>1810</v>
      </c>
      <c r="M53" s="67"/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7814.16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0</v>
      </c>
      <c r="BD53" s="52">
        <v>0</v>
      </c>
      <c r="BE53" s="52">
        <v>0</v>
      </c>
      <c r="BF53" s="52">
        <v>0</v>
      </c>
      <c r="BG53" s="52">
        <v>0</v>
      </c>
      <c r="BH53" s="52">
        <v>0</v>
      </c>
      <c r="BI53" s="52"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0</v>
      </c>
      <c r="BV53" s="52">
        <v>0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2">
        <v>0</v>
      </c>
      <c r="CR53" s="52">
        <v>0</v>
      </c>
      <c r="CS53" s="52">
        <v>0</v>
      </c>
      <c r="CT53" s="52">
        <v>0</v>
      </c>
      <c r="CU53" s="52">
        <v>0</v>
      </c>
      <c r="CV53" s="52">
        <v>0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2">
        <v>0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0</v>
      </c>
      <c r="ED53" s="52">
        <v>0</v>
      </c>
      <c r="EE53" s="52">
        <v>0</v>
      </c>
      <c r="EF53" s="52">
        <v>0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2">
        <v>0</v>
      </c>
      <c r="EM53" s="52">
        <v>0</v>
      </c>
      <c r="EN53" s="52">
        <v>0</v>
      </c>
      <c r="EO53" s="52">
        <v>0</v>
      </c>
      <c r="EP53" s="52">
        <v>0</v>
      </c>
      <c r="EQ53" s="52">
        <v>0</v>
      </c>
      <c r="ER53" s="52">
        <v>0</v>
      </c>
      <c r="ES53" s="52">
        <v>0</v>
      </c>
      <c r="ET53" s="52">
        <v>0</v>
      </c>
      <c r="EU53" s="52">
        <v>0</v>
      </c>
      <c r="EV53" s="52">
        <v>0</v>
      </c>
      <c r="EW53" s="52">
        <v>0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v>0</v>
      </c>
      <c r="FI53" s="52">
        <v>0</v>
      </c>
      <c r="FJ53" s="52">
        <v>0</v>
      </c>
      <c r="FK53" s="52">
        <v>0</v>
      </c>
      <c r="FL53" s="52">
        <v>0</v>
      </c>
      <c r="FM53" s="52">
        <v>0</v>
      </c>
      <c r="FN53" s="52">
        <v>0</v>
      </c>
      <c r="FO53" s="52">
        <v>0</v>
      </c>
      <c r="FP53" s="52">
        <v>0</v>
      </c>
      <c r="FQ53" s="52"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0</v>
      </c>
      <c r="FX53" s="52">
        <v>0</v>
      </c>
      <c r="FY53" s="52">
        <v>0</v>
      </c>
      <c r="FZ53" s="52">
        <v>0</v>
      </c>
      <c r="GA53" s="52">
        <v>0</v>
      </c>
      <c r="GB53" s="52">
        <v>0</v>
      </c>
      <c r="GC53" s="52">
        <v>0</v>
      </c>
      <c r="GD53" s="52">
        <v>0</v>
      </c>
      <c r="GE53" s="52">
        <v>0</v>
      </c>
      <c r="GF53" s="52">
        <v>0</v>
      </c>
      <c r="GG53" s="52">
        <v>0</v>
      </c>
      <c r="GH53" s="52">
        <v>0</v>
      </c>
      <c r="GI53" s="52">
        <v>0</v>
      </c>
      <c r="GJ53" s="52">
        <v>0</v>
      </c>
      <c r="GK53" s="52">
        <v>0</v>
      </c>
      <c r="GL53" s="52">
        <v>0</v>
      </c>
      <c r="GM53" s="52">
        <v>0</v>
      </c>
      <c r="GN53" s="52">
        <v>0</v>
      </c>
      <c r="GO53" s="52">
        <v>0</v>
      </c>
      <c r="GP53" s="52">
        <v>0</v>
      </c>
      <c r="GQ53" s="52">
        <v>0</v>
      </c>
      <c r="GR53" s="52">
        <v>0</v>
      </c>
      <c r="GS53" s="52">
        <v>0</v>
      </c>
      <c r="GT53" s="52">
        <v>0</v>
      </c>
      <c r="GU53" s="52">
        <v>0</v>
      </c>
      <c r="GV53" s="52">
        <v>0</v>
      </c>
      <c r="GW53" s="52">
        <v>0</v>
      </c>
      <c r="GX53" s="52">
        <v>0</v>
      </c>
      <c r="GY53" s="52">
        <v>0</v>
      </c>
      <c r="GZ53" s="52">
        <v>0</v>
      </c>
      <c r="HA53" s="52">
        <v>0</v>
      </c>
      <c r="HB53" s="52">
        <v>0</v>
      </c>
      <c r="HC53" s="52">
        <v>0</v>
      </c>
      <c r="HD53" s="52">
        <v>0</v>
      </c>
      <c r="HE53" s="52">
        <v>0</v>
      </c>
      <c r="HF53" s="52">
        <v>0</v>
      </c>
      <c r="HG53" s="52">
        <v>0</v>
      </c>
      <c r="HH53" s="52">
        <v>0</v>
      </c>
      <c r="HI53" s="52">
        <v>0</v>
      </c>
      <c r="HJ53" s="52">
        <v>0</v>
      </c>
      <c r="HK53" s="52">
        <v>0</v>
      </c>
      <c r="HL53" s="52">
        <v>0</v>
      </c>
      <c r="HM53" s="52">
        <v>0</v>
      </c>
      <c r="HN53" s="52">
        <v>0</v>
      </c>
      <c r="HO53" s="52">
        <v>0</v>
      </c>
      <c r="HP53" s="52">
        <v>0</v>
      </c>
      <c r="HQ53" s="52">
        <v>0</v>
      </c>
      <c r="HR53" s="52">
        <v>0</v>
      </c>
      <c r="HS53" s="52">
        <v>0</v>
      </c>
      <c r="HT53" s="52">
        <v>0</v>
      </c>
      <c r="HU53" s="52">
        <v>0</v>
      </c>
      <c r="HV53" s="52">
        <v>0</v>
      </c>
      <c r="HW53" s="52">
        <v>0</v>
      </c>
      <c r="HX53" s="52">
        <v>0</v>
      </c>
      <c r="HY53" s="52">
        <v>0</v>
      </c>
      <c r="HZ53" s="52">
        <v>0</v>
      </c>
      <c r="IA53" s="52">
        <v>0</v>
      </c>
      <c r="IB53" s="52">
        <v>0</v>
      </c>
      <c r="IC53" s="52">
        <v>0</v>
      </c>
      <c r="ID53" s="52">
        <v>0</v>
      </c>
      <c r="IE53" s="52">
        <v>0</v>
      </c>
      <c r="IF53" s="52">
        <v>0</v>
      </c>
      <c r="IG53" s="52">
        <v>0</v>
      </c>
      <c r="IH53" s="52">
        <v>0</v>
      </c>
      <c r="II53" s="52">
        <v>0</v>
      </c>
      <c r="IJ53" s="52">
        <v>0</v>
      </c>
      <c r="IK53" s="52">
        <v>0</v>
      </c>
      <c r="IL53" s="52">
        <v>0</v>
      </c>
      <c r="IM53" s="52">
        <v>0</v>
      </c>
      <c r="IN53" s="52">
        <v>0</v>
      </c>
      <c r="IO53" s="52">
        <v>0</v>
      </c>
      <c r="IP53" s="52">
        <v>0</v>
      </c>
      <c r="IQ53" s="52">
        <v>0</v>
      </c>
      <c r="IR53" s="52">
        <v>0</v>
      </c>
      <c r="IS53" s="52">
        <v>0</v>
      </c>
      <c r="IT53" s="52">
        <v>0</v>
      </c>
      <c r="IU53" s="52">
        <v>0</v>
      </c>
      <c r="IV53" s="52">
        <v>0</v>
      </c>
      <c r="IW53" s="52">
        <v>0</v>
      </c>
      <c r="IX53" s="52">
        <v>0</v>
      </c>
      <c r="IY53" s="52">
        <v>0</v>
      </c>
      <c r="IZ53" s="52">
        <v>0</v>
      </c>
      <c r="JA53" s="52">
        <v>0</v>
      </c>
      <c r="JB53" s="52">
        <v>0</v>
      </c>
      <c r="JC53" s="52">
        <v>0</v>
      </c>
      <c r="JD53" s="52">
        <v>0</v>
      </c>
      <c r="JE53" s="52">
        <v>0</v>
      </c>
      <c r="JF53" s="52">
        <v>0</v>
      </c>
      <c r="JG53" s="52">
        <v>0</v>
      </c>
      <c r="JH53" s="52">
        <v>0</v>
      </c>
      <c r="JI53" s="52">
        <v>0</v>
      </c>
      <c r="JJ53" s="52">
        <v>0</v>
      </c>
      <c r="JK53" s="52">
        <v>0</v>
      </c>
      <c r="JL53" s="52">
        <v>0</v>
      </c>
      <c r="JM53" s="52">
        <v>0</v>
      </c>
      <c r="JN53" s="52">
        <v>0</v>
      </c>
      <c r="JO53" s="52">
        <v>0</v>
      </c>
      <c r="JP53" s="52">
        <v>0</v>
      </c>
      <c r="JQ53" s="52">
        <v>0</v>
      </c>
      <c r="JR53" s="52">
        <v>0</v>
      </c>
      <c r="JS53" s="52">
        <v>0</v>
      </c>
      <c r="JT53" s="52">
        <v>0</v>
      </c>
      <c r="JU53" s="52">
        <v>0</v>
      </c>
      <c r="JV53" s="52">
        <v>0</v>
      </c>
      <c r="JW53" s="52">
        <v>0</v>
      </c>
      <c r="JX53" s="52">
        <v>0</v>
      </c>
      <c r="JY53" s="52">
        <v>0</v>
      </c>
      <c r="JZ53" s="52">
        <v>0</v>
      </c>
      <c r="KA53" s="52">
        <v>0</v>
      </c>
      <c r="KB53" s="52">
        <v>0</v>
      </c>
      <c r="KC53" s="52">
        <v>0</v>
      </c>
      <c r="KD53" s="52">
        <v>0</v>
      </c>
      <c r="KE53" s="52">
        <v>0</v>
      </c>
      <c r="KF53" s="52">
        <v>0</v>
      </c>
      <c r="KG53" s="52">
        <v>0</v>
      </c>
      <c r="KH53" s="52">
        <v>0</v>
      </c>
      <c r="KI53" s="52">
        <v>0</v>
      </c>
      <c r="KJ53" s="52">
        <v>0</v>
      </c>
      <c r="KK53" s="52">
        <v>0</v>
      </c>
      <c r="KL53" s="52">
        <v>0</v>
      </c>
      <c r="KM53" s="52">
        <v>0</v>
      </c>
      <c r="KN53" s="52">
        <v>0</v>
      </c>
      <c r="KO53" s="52">
        <v>0</v>
      </c>
      <c r="KP53" s="52">
        <v>0</v>
      </c>
      <c r="KQ53" s="52">
        <v>0</v>
      </c>
      <c r="KR53" s="52">
        <v>0</v>
      </c>
      <c r="KS53" s="52">
        <v>0</v>
      </c>
      <c r="KT53" s="52">
        <v>0</v>
      </c>
      <c r="KU53" s="52">
        <v>0</v>
      </c>
      <c r="KV53" s="52">
        <v>0</v>
      </c>
      <c r="KW53" s="52">
        <v>0</v>
      </c>
      <c r="KX53" s="52">
        <v>0</v>
      </c>
      <c r="KY53" s="52">
        <v>0</v>
      </c>
      <c r="KZ53" s="52">
        <v>0</v>
      </c>
      <c r="LA53" s="52">
        <v>0</v>
      </c>
      <c r="LB53" s="52">
        <v>0</v>
      </c>
      <c r="LC53" s="52">
        <v>0</v>
      </c>
      <c r="LD53" s="52">
        <v>0</v>
      </c>
      <c r="LE53" s="52">
        <v>0</v>
      </c>
      <c r="LF53" s="52">
        <v>0</v>
      </c>
      <c r="LG53" s="52">
        <v>0</v>
      </c>
      <c r="LH53" s="52">
        <v>0</v>
      </c>
      <c r="LI53" s="52">
        <v>0</v>
      </c>
      <c r="LJ53" s="52">
        <v>0</v>
      </c>
      <c r="LK53" s="52">
        <v>0</v>
      </c>
      <c r="LL53" s="52">
        <v>0</v>
      </c>
      <c r="LM53" s="52">
        <v>0</v>
      </c>
      <c r="LN53" s="52">
        <v>0</v>
      </c>
      <c r="LO53" s="52">
        <v>0</v>
      </c>
      <c r="LP53" s="52">
        <v>0</v>
      </c>
      <c r="LQ53" s="52">
        <v>0</v>
      </c>
      <c r="LR53" s="52">
        <v>0</v>
      </c>
      <c r="LS53" s="52">
        <v>0</v>
      </c>
      <c r="LT53" s="52">
        <v>0</v>
      </c>
      <c r="LU53" s="52">
        <v>0</v>
      </c>
      <c r="LV53" s="52">
        <v>0</v>
      </c>
      <c r="LW53" s="52">
        <v>0</v>
      </c>
      <c r="LX53" s="52">
        <v>0</v>
      </c>
      <c r="LY53" s="52">
        <v>0</v>
      </c>
      <c r="LZ53" s="52">
        <v>0</v>
      </c>
      <c r="MA53" s="52">
        <v>0</v>
      </c>
      <c r="MB53" s="52">
        <v>0</v>
      </c>
      <c r="MC53" s="52">
        <v>0</v>
      </c>
      <c r="MD53" s="52">
        <v>0</v>
      </c>
      <c r="ME53" s="52">
        <v>0</v>
      </c>
      <c r="MF53" s="52">
        <v>0</v>
      </c>
      <c r="MG53" s="52">
        <v>0</v>
      </c>
      <c r="MH53" s="52">
        <v>0</v>
      </c>
      <c r="MI53" s="52">
        <v>0</v>
      </c>
      <c r="MJ53" s="52">
        <v>0</v>
      </c>
      <c r="MK53" s="52">
        <v>0</v>
      </c>
      <c r="ML53" s="52">
        <v>0</v>
      </c>
      <c r="MM53" s="52">
        <v>0</v>
      </c>
      <c r="MN53" s="52">
        <v>0</v>
      </c>
      <c r="MO53" s="52">
        <v>0</v>
      </c>
      <c r="MP53" s="52">
        <v>0</v>
      </c>
      <c r="MQ53" s="52">
        <v>0</v>
      </c>
      <c r="MR53" s="52">
        <v>0</v>
      </c>
      <c r="MS53" s="52">
        <v>0</v>
      </c>
      <c r="MT53" s="52">
        <v>0</v>
      </c>
      <c r="MU53" s="52">
        <v>0</v>
      </c>
      <c r="MV53" s="52">
        <v>0</v>
      </c>
      <c r="MW53" s="52">
        <v>0</v>
      </c>
      <c r="MX53" s="52">
        <v>0</v>
      </c>
      <c r="MY53" s="52">
        <v>0</v>
      </c>
      <c r="MZ53" s="52">
        <v>0</v>
      </c>
      <c r="NA53" s="52">
        <v>0</v>
      </c>
      <c r="NB53" s="52">
        <v>0</v>
      </c>
      <c r="NC53" s="52">
        <v>0</v>
      </c>
      <c r="ND53" s="52">
        <v>0</v>
      </c>
      <c r="NE53" s="52">
        <v>0</v>
      </c>
      <c r="NF53" s="52">
        <v>0</v>
      </c>
      <c r="NG53" s="52">
        <v>0</v>
      </c>
      <c r="NH53" s="52">
        <v>0</v>
      </c>
      <c r="NI53" s="52">
        <v>0</v>
      </c>
      <c r="NJ53" s="52">
        <v>0</v>
      </c>
      <c r="NK53" s="52">
        <v>0</v>
      </c>
      <c r="NL53" s="52">
        <v>0</v>
      </c>
      <c r="NM53" s="52">
        <v>0</v>
      </c>
      <c r="NN53" s="52">
        <v>0</v>
      </c>
      <c r="NO53" s="52">
        <v>0</v>
      </c>
      <c r="NP53" s="52">
        <v>0</v>
      </c>
      <c r="NQ53" s="52">
        <v>0</v>
      </c>
      <c r="NR53" s="68">
        <f t="shared" si="3"/>
        <v>7814.16</v>
      </c>
      <c r="NS53" s="68">
        <f t="shared" si="4"/>
        <v>0</v>
      </c>
      <c r="NT53" s="68">
        <f t="shared" si="5"/>
        <v>0</v>
      </c>
    </row>
    <row r="54" spans="1:384" s="40" customFormat="1" ht="15" customHeight="1" outlineLevel="1" x14ac:dyDescent="0.2">
      <c r="A54" s="61"/>
      <c r="B54" s="49" t="s">
        <v>671</v>
      </c>
      <c r="C54" s="49" t="s">
        <v>1082</v>
      </c>
      <c r="D54" s="49" t="s">
        <v>1121</v>
      </c>
      <c r="E54" s="50" t="s">
        <v>1166</v>
      </c>
      <c r="F54" s="64">
        <v>42020</v>
      </c>
      <c r="G54" s="49" t="s">
        <v>16</v>
      </c>
      <c r="H54" s="72">
        <v>0</v>
      </c>
      <c r="I54" s="65">
        <v>64294.79</v>
      </c>
      <c r="J54" s="114" t="str">
        <f>_xlfn.XLOOKUP(E54,'[12]Resumo Unidades'!$B:$B,'[12]Resumo Unidades'!$W:$W)</f>
        <v>Não Auditado (Pendente contrato)</v>
      </c>
      <c r="K54" s="51" t="str">
        <f>IF(L54&gt;Resumo!$E$23,"Sim","Não")</f>
        <v>Sim</v>
      </c>
      <c r="L54" s="66">
        <v>1810</v>
      </c>
      <c r="M54" s="67"/>
      <c r="N54" s="52">
        <v>0</v>
      </c>
      <c r="O54" s="52">
        <v>0</v>
      </c>
      <c r="P54" s="52">
        <v>0</v>
      </c>
      <c r="Q54" s="52">
        <v>0</v>
      </c>
      <c r="R54" s="52">
        <v>0</v>
      </c>
      <c r="S54" s="52">
        <v>0</v>
      </c>
      <c r="T54" s="52">
        <v>0</v>
      </c>
      <c r="U54" s="52">
        <v>0</v>
      </c>
      <c r="V54" s="52">
        <v>0</v>
      </c>
      <c r="W54" s="52">
        <v>7814.16</v>
      </c>
      <c r="X54" s="52">
        <v>0</v>
      </c>
      <c r="Y54" s="52">
        <v>0</v>
      </c>
      <c r="Z54" s="52">
        <v>0</v>
      </c>
      <c r="AA54" s="52">
        <v>0</v>
      </c>
      <c r="AB54" s="52">
        <v>0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v>0</v>
      </c>
      <c r="AN54" s="52">
        <v>0</v>
      </c>
      <c r="AO54" s="52">
        <v>0</v>
      </c>
      <c r="AP54" s="52">
        <v>0</v>
      </c>
      <c r="AQ54" s="52"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0</v>
      </c>
      <c r="CN54" s="52">
        <v>0</v>
      </c>
      <c r="CO54" s="52">
        <v>0</v>
      </c>
      <c r="CP54" s="52">
        <v>0</v>
      </c>
      <c r="CQ54" s="52">
        <v>0</v>
      </c>
      <c r="CR54" s="52">
        <v>0</v>
      </c>
      <c r="CS54" s="52">
        <v>0</v>
      </c>
      <c r="CT54" s="52">
        <v>0</v>
      </c>
      <c r="CU54" s="52">
        <v>0</v>
      </c>
      <c r="CV54" s="52">
        <v>0</v>
      </c>
      <c r="CW54" s="52">
        <v>0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0</v>
      </c>
      <c r="DK54" s="52">
        <v>0</v>
      </c>
      <c r="DL54" s="52">
        <v>0</v>
      </c>
      <c r="DM54" s="52">
        <v>0</v>
      </c>
      <c r="DN54" s="52">
        <v>0</v>
      </c>
      <c r="DO54" s="52">
        <v>0</v>
      </c>
      <c r="DP54" s="52">
        <v>0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0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2">
        <v>0</v>
      </c>
      <c r="EM54" s="52">
        <v>0</v>
      </c>
      <c r="EN54" s="52">
        <v>0</v>
      </c>
      <c r="EO54" s="52">
        <v>0</v>
      </c>
      <c r="EP54" s="52">
        <v>0</v>
      </c>
      <c r="EQ54" s="52">
        <v>0</v>
      </c>
      <c r="ER54" s="52">
        <v>0</v>
      </c>
      <c r="ES54" s="52">
        <v>0</v>
      </c>
      <c r="ET54" s="52">
        <v>0</v>
      </c>
      <c r="EU54" s="52">
        <v>0</v>
      </c>
      <c r="EV54" s="52">
        <v>0</v>
      </c>
      <c r="EW54" s="52">
        <v>0</v>
      </c>
      <c r="EX54" s="52">
        <v>0</v>
      </c>
      <c r="EY54" s="52">
        <v>0</v>
      </c>
      <c r="EZ54" s="52">
        <v>0</v>
      </c>
      <c r="FA54" s="52">
        <v>0</v>
      </c>
      <c r="FB54" s="52">
        <v>0</v>
      </c>
      <c r="FC54" s="52">
        <v>0</v>
      </c>
      <c r="FD54" s="52">
        <v>0</v>
      </c>
      <c r="FE54" s="52">
        <v>0</v>
      </c>
      <c r="FF54" s="52">
        <v>0</v>
      </c>
      <c r="FG54" s="52">
        <v>0</v>
      </c>
      <c r="FH54" s="52">
        <v>0</v>
      </c>
      <c r="FI54" s="52">
        <v>0</v>
      </c>
      <c r="FJ54" s="52">
        <v>0</v>
      </c>
      <c r="FK54" s="52">
        <v>0</v>
      </c>
      <c r="FL54" s="52">
        <v>0</v>
      </c>
      <c r="FM54" s="52">
        <v>0</v>
      </c>
      <c r="FN54" s="52">
        <v>0</v>
      </c>
      <c r="FO54" s="52">
        <v>0</v>
      </c>
      <c r="FP54" s="52">
        <v>0</v>
      </c>
      <c r="FQ54" s="52">
        <v>0</v>
      </c>
      <c r="FR54" s="52">
        <v>0</v>
      </c>
      <c r="FS54" s="52">
        <v>0</v>
      </c>
      <c r="FT54" s="52">
        <v>0</v>
      </c>
      <c r="FU54" s="52">
        <v>0</v>
      </c>
      <c r="FV54" s="52">
        <v>0</v>
      </c>
      <c r="FW54" s="52">
        <v>0</v>
      </c>
      <c r="FX54" s="52">
        <v>0</v>
      </c>
      <c r="FY54" s="52">
        <v>0</v>
      </c>
      <c r="FZ54" s="52">
        <v>0</v>
      </c>
      <c r="GA54" s="52">
        <v>0</v>
      </c>
      <c r="GB54" s="52">
        <v>0</v>
      </c>
      <c r="GC54" s="52">
        <v>0</v>
      </c>
      <c r="GD54" s="52">
        <v>0</v>
      </c>
      <c r="GE54" s="52">
        <v>0</v>
      </c>
      <c r="GF54" s="52">
        <v>0</v>
      </c>
      <c r="GG54" s="52">
        <v>0</v>
      </c>
      <c r="GH54" s="52">
        <v>0</v>
      </c>
      <c r="GI54" s="52">
        <v>0</v>
      </c>
      <c r="GJ54" s="52">
        <v>0</v>
      </c>
      <c r="GK54" s="52">
        <v>0</v>
      </c>
      <c r="GL54" s="52">
        <v>0</v>
      </c>
      <c r="GM54" s="52">
        <v>0</v>
      </c>
      <c r="GN54" s="52">
        <v>0</v>
      </c>
      <c r="GO54" s="52">
        <v>0</v>
      </c>
      <c r="GP54" s="52">
        <v>0</v>
      </c>
      <c r="GQ54" s="52">
        <v>0</v>
      </c>
      <c r="GR54" s="52">
        <v>0</v>
      </c>
      <c r="GS54" s="52">
        <v>0</v>
      </c>
      <c r="GT54" s="52">
        <v>0</v>
      </c>
      <c r="GU54" s="52">
        <v>0</v>
      </c>
      <c r="GV54" s="52">
        <v>0</v>
      </c>
      <c r="GW54" s="52">
        <v>0</v>
      </c>
      <c r="GX54" s="52">
        <v>0</v>
      </c>
      <c r="GY54" s="52">
        <v>0</v>
      </c>
      <c r="GZ54" s="52">
        <v>0</v>
      </c>
      <c r="HA54" s="52">
        <v>0</v>
      </c>
      <c r="HB54" s="52">
        <v>0</v>
      </c>
      <c r="HC54" s="52">
        <v>0</v>
      </c>
      <c r="HD54" s="52">
        <v>0</v>
      </c>
      <c r="HE54" s="52">
        <v>0</v>
      </c>
      <c r="HF54" s="52">
        <v>0</v>
      </c>
      <c r="HG54" s="52">
        <v>0</v>
      </c>
      <c r="HH54" s="52">
        <v>0</v>
      </c>
      <c r="HI54" s="52">
        <v>0</v>
      </c>
      <c r="HJ54" s="52">
        <v>0</v>
      </c>
      <c r="HK54" s="52">
        <v>0</v>
      </c>
      <c r="HL54" s="52">
        <v>0</v>
      </c>
      <c r="HM54" s="52">
        <v>0</v>
      </c>
      <c r="HN54" s="52">
        <v>0</v>
      </c>
      <c r="HO54" s="52">
        <v>0</v>
      </c>
      <c r="HP54" s="52">
        <v>0</v>
      </c>
      <c r="HQ54" s="52">
        <v>0</v>
      </c>
      <c r="HR54" s="52">
        <v>0</v>
      </c>
      <c r="HS54" s="52">
        <v>0</v>
      </c>
      <c r="HT54" s="52">
        <v>0</v>
      </c>
      <c r="HU54" s="52">
        <v>0</v>
      </c>
      <c r="HV54" s="52">
        <v>0</v>
      </c>
      <c r="HW54" s="52">
        <v>0</v>
      </c>
      <c r="HX54" s="52">
        <v>0</v>
      </c>
      <c r="HY54" s="52">
        <v>0</v>
      </c>
      <c r="HZ54" s="52">
        <v>0</v>
      </c>
      <c r="IA54" s="52">
        <v>0</v>
      </c>
      <c r="IB54" s="52">
        <v>0</v>
      </c>
      <c r="IC54" s="52">
        <v>0</v>
      </c>
      <c r="ID54" s="52">
        <v>0</v>
      </c>
      <c r="IE54" s="52">
        <v>0</v>
      </c>
      <c r="IF54" s="52">
        <v>0</v>
      </c>
      <c r="IG54" s="52">
        <v>0</v>
      </c>
      <c r="IH54" s="52">
        <v>0</v>
      </c>
      <c r="II54" s="52">
        <v>0</v>
      </c>
      <c r="IJ54" s="52">
        <v>0</v>
      </c>
      <c r="IK54" s="52">
        <v>0</v>
      </c>
      <c r="IL54" s="52">
        <v>0</v>
      </c>
      <c r="IM54" s="52">
        <v>0</v>
      </c>
      <c r="IN54" s="52">
        <v>0</v>
      </c>
      <c r="IO54" s="52">
        <v>0</v>
      </c>
      <c r="IP54" s="52">
        <v>0</v>
      </c>
      <c r="IQ54" s="52">
        <v>0</v>
      </c>
      <c r="IR54" s="52">
        <v>0</v>
      </c>
      <c r="IS54" s="52">
        <v>0</v>
      </c>
      <c r="IT54" s="52">
        <v>0</v>
      </c>
      <c r="IU54" s="52">
        <v>0</v>
      </c>
      <c r="IV54" s="52">
        <v>0</v>
      </c>
      <c r="IW54" s="52">
        <v>0</v>
      </c>
      <c r="IX54" s="52">
        <v>0</v>
      </c>
      <c r="IY54" s="52">
        <v>0</v>
      </c>
      <c r="IZ54" s="52">
        <v>0</v>
      </c>
      <c r="JA54" s="52">
        <v>0</v>
      </c>
      <c r="JB54" s="52">
        <v>0</v>
      </c>
      <c r="JC54" s="52">
        <v>0</v>
      </c>
      <c r="JD54" s="52">
        <v>0</v>
      </c>
      <c r="JE54" s="52">
        <v>0</v>
      </c>
      <c r="JF54" s="52">
        <v>0</v>
      </c>
      <c r="JG54" s="52">
        <v>0</v>
      </c>
      <c r="JH54" s="52">
        <v>0</v>
      </c>
      <c r="JI54" s="52">
        <v>0</v>
      </c>
      <c r="JJ54" s="52">
        <v>0</v>
      </c>
      <c r="JK54" s="52">
        <v>0</v>
      </c>
      <c r="JL54" s="52">
        <v>0</v>
      </c>
      <c r="JM54" s="52">
        <v>0</v>
      </c>
      <c r="JN54" s="52">
        <v>0</v>
      </c>
      <c r="JO54" s="52">
        <v>0</v>
      </c>
      <c r="JP54" s="52">
        <v>0</v>
      </c>
      <c r="JQ54" s="52">
        <v>0</v>
      </c>
      <c r="JR54" s="52">
        <v>0</v>
      </c>
      <c r="JS54" s="52">
        <v>0</v>
      </c>
      <c r="JT54" s="52">
        <v>0</v>
      </c>
      <c r="JU54" s="52">
        <v>0</v>
      </c>
      <c r="JV54" s="52">
        <v>0</v>
      </c>
      <c r="JW54" s="52">
        <v>0</v>
      </c>
      <c r="JX54" s="52">
        <v>0</v>
      </c>
      <c r="JY54" s="52">
        <v>0</v>
      </c>
      <c r="JZ54" s="52">
        <v>0</v>
      </c>
      <c r="KA54" s="52">
        <v>0</v>
      </c>
      <c r="KB54" s="52">
        <v>0</v>
      </c>
      <c r="KC54" s="52">
        <v>0</v>
      </c>
      <c r="KD54" s="52">
        <v>0</v>
      </c>
      <c r="KE54" s="52">
        <v>0</v>
      </c>
      <c r="KF54" s="52">
        <v>0</v>
      </c>
      <c r="KG54" s="52">
        <v>0</v>
      </c>
      <c r="KH54" s="52">
        <v>0</v>
      </c>
      <c r="KI54" s="52">
        <v>0</v>
      </c>
      <c r="KJ54" s="52">
        <v>0</v>
      </c>
      <c r="KK54" s="52">
        <v>0</v>
      </c>
      <c r="KL54" s="52">
        <v>0</v>
      </c>
      <c r="KM54" s="52">
        <v>0</v>
      </c>
      <c r="KN54" s="52">
        <v>0</v>
      </c>
      <c r="KO54" s="52">
        <v>0</v>
      </c>
      <c r="KP54" s="52">
        <v>0</v>
      </c>
      <c r="KQ54" s="52">
        <v>0</v>
      </c>
      <c r="KR54" s="52">
        <v>0</v>
      </c>
      <c r="KS54" s="52">
        <v>0</v>
      </c>
      <c r="KT54" s="52">
        <v>0</v>
      </c>
      <c r="KU54" s="52">
        <v>0</v>
      </c>
      <c r="KV54" s="52">
        <v>0</v>
      </c>
      <c r="KW54" s="52">
        <v>0</v>
      </c>
      <c r="KX54" s="52">
        <v>0</v>
      </c>
      <c r="KY54" s="52">
        <v>0</v>
      </c>
      <c r="KZ54" s="52">
        <v>0</v>
      </c>
      <c r="LA54" s="52">
        <v>0</v>
      </c>
      <c r="LB54" s="52">
        <v>0</v>
      </c>
      <c r="LC54" s="52">
        <v>0</v>
      </c>
      <c r="LD54" s="52">
        <v>0</v>
      </c>
      <c r="LE54" s="52">
        <v>0</v>
      </c>
      <c r="LF54" s="52">
        <v>0</v>
      </c>
      <c r="LG54" s="52">
        <v>0</v>
      </c>
      <c r="LH54" s="52">
        <v>0</v>
      </c>
      <c r="LI54" s="52">
        <v>0</v>
      </c>
      <c r="LJ54" s="52">
        <v>0</v>
      </c>
      <c r="LK54" s="52">
        <v>0</v>
      </c>
      <c r="LL54" s="52">
        <v>0</v>
      </c>
      <c r="LM54" s="52">
        <v>0</v>
      </c>
      <c r="LN54" s="52">
        <v>0</v>
      </c>
      <c r="LO54" s="52">
        <v>0</v>
      </c>
      <c r="LP54" s="52">
        <v>0</v>
      </c>
      <c r="LQ54" s="52">
        <v>0</v>
      </c>
      <c r="LR54" s="52">
        <v>0</v>
      </c>
      <c r="LS54" s="52">
        <v>0</v>
      </c>
      <c r="LT54" s="52">
        <v>0</v>
      </c>
      <c r="LU54" s="52">
        <v>0</v>
      </c>
      <c r="LV54" s="52">
        <v>0</v>
      </c>
      <c r="LW54" s="52">
        <v>0</v>
      </c>
      <c r="LX54" s="52">
        <v>0</v>
      </c>
      <c r="LY54" s="52">
        <v>0</v>
      </c>
      <c r="LZ54" s="52">
        <v>0</v>
      </c>
      <c r="MA54" s="52">
        <v>0</v>
      </c>
      <c r="MB54" s="52">
        <v>0</v>
      </c>
      <c r="MC54" s="52">
        <v>0</v>
      </c>
      <c r="MD54" s="52">
        <v>0</v>
      </c>
      <c r="ME54" s="52">
        <v>0</v>
      </c>
      <c r="MF54" s="52">
        <v>0</v>
      </c>
      <c r="MG54" s="52">
        <v>0</v>
      </c>
      <c r="MH54" s="52">
        <v>0</v>
      </c>
      <c r="MI54" s="52">
        <v>0</v>
      </c>
      <c r="MJ54" s="52">
        <v>0</v>
      </c>
      <c r="MK54" s="52">
        <v>0</v>
      </c>
      <c r="ML54" s="52">
        <v>0</v>
      </c>
      <c r="MM54" s="52">
        <v>0</v>
      </c>
      <c r="MN54" s="52">
        <v>0</v>
      </c>
      <c r="MO54" s="52">
        <v>0</v>
      </c>
      <c r="MP54" s="52">
        <v>0</v>
      </c>
      <c r="MQ54" s="52">
        <v>0</v>
      </c>
      <c r="MR54" s="52">
        <v>0</v>
      </c>
      <c r="MS54" s="52">
        <v>0</v>
      </c>
      <c r="MT54" s="52">
        <v>0</v>
      </c>
      <c r="MU54" s="52">
        <v>0</v>
      </c>
      <c r="MV54" s="52">
        <v>0</v>
      </c>
      <c r="MW54" s="52">
        <v>0</v>
      </c>
      <c r="MX54" s="52">
        <v>0</v>
      </c>
      <c r="MY54" s="52">
        <v>0</v>
      </c>
      <c r="MZ54" s="52">
        <v>0</v>
      </c>
      <c r="NA54" s="52">
        <v>0</v>
      </c>
      <c r="NB54" s="52">
        <v>0</v>
      </c>
      <c r="NC54" s="52">
        <v>0</v>
      </c>
      <c r="ND54" s="52">
        <v>0</v>
      </c>
      <c r="NE54" s="52">
        <v>0</v>
      </c>
      <c r="NF54" s="52">
        <v>0</v>
      </c>
      <c r="NG54" s="52">
        <v>0</v>
      </c>
      <c r="NH54" s="52">
        <v>0</v>
      </c>
      <c r="NI54" s="52">
        <v>0</v>
      </c>
      <c r="NJ54" s="52">
        <v>0</v>
      </c>
      <c r="NK54" s="52">
        <v>0</v>
      </c>
      <c r="NL54" s="52">
        <v>0</v>
      </c>
      <c r="NM54" s="52">
        <v>0</v>
      </c>
      <c r="NN54" s="52">
        <v>0</v>
      </c>
      <c r="NO54" s="52">
        <v>0</v>
      </c>
      <c r="NP54" s="52">
        <v>0</v>
      </c>
      <c r="NQ54" s="52">
        <v>0</v>
      </c>
      <c r="NR54" s="68">
        <f t="shared" si="3"/>
        <v>7814.16</v>
      </c>
      <c r="NS54" s="68">
        <f t="shared" si="4"/>
        <v>0</v>
      </c>
      <c r="NT54" s="68">
        <f t="shared" si="5"/>
        <v>0</v>
      </c>
    </row>
    <row r="55" spans="1:384" s="40" customFormat="1" ht="15" customHeight="1" outlineLevel="1" x14ac:dyDescent="0.2">
      <c r="A55" s="61"/>
      <c r="B55" s="49" t="s">
        <v>671</v>
      </c>
      <c r="C55" s="49" t="s">
        <v>169</v>
      </c>
      <c r="D55" s="49" t="s">
        <v>170</v>
      </c>
      <c r="E55" s="50" t="s">
        <v>171</v>
      </c>
      <c r="F55" s="64">
        <v>42060</v>
      </c>
      <c r="G55" s="49" t="s">
        <v>68</v>
      </c>
      <c r="H55" s="72">
        <v>0.12682499999999999</v>
      </c>
      <c r="I55" s="65">
        <v>65100.41</v>
      </c>
      <c r="J55" s="114" t="str">
        <f>_xlfn.XLOOKUP(E55,'[12]Resumo Unidades'!$B:$B,'[12]Resumo Unidades'!$W:$W)</f>
        <v>Fluxo ok</v>
      </c>
      <c r="K55" s="51" t="str">
        <f>IF(L55&gt;Resumo!$E$23,"Sim","Não")</f>
        <v>Não</v>
      </c>
      <c r="L55" s="66">
        <v>0</v>
      </c>
      <c r="M55" s="67"/>
      <c r="N55" s="52">
        <v>0</v>
      </c>
      <c r="O55" s="52">
        <v>0</v>
      </c>
      <c r="P55" s="52">
        <v>0</v>
      </c>
      <c r="Q55" s="52">
        <v>0</v>
      </c>
      <c r="R55" s="52">
        <v>0</v>
      </c>
      <c r="S55" s="52">
        <v>0</v>
      </c>
      <c r="T55" s="52">
        <v>0</v>
      </c>
      <c r="U55" s="52">
        <v>0</v>
      </c>
      <c r="V55" s="52">
        <v>0</v>
      </c>
      <c r="W55" s="52">
        <v>0</v>
      </c>
      <c r="X55" s="52">
        <v>0</v>
      </c>
      <c r="Y55" s="52">
        <v>0</v>
      </c>
      <c r="Z55" s="52">
        <v>0</v>
      </c>
      <c r="AA55" s="52">
        <v>0</v>
      </c>
      <c r="AB55" s="52">
        <v>0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890.51</v>
      </c>
      <c r="CE55" s="52">
        <v>882.77</v>
      </c>
      <c r="CF55" s="52">
        <v>882.77</v>
      </c>
      <c r="CG55" s="52">
        <v>2137.4</v>
      </c>
      <c r="CH55" s="52">
        <v>882.77</v>
      </c>
      <c r="CI55" s="52">
        <v>882.77</v>
      </c>
      <c r="CJ55" s="52">
        <v>882.77</v>
      </c>
      <c r="CK55" s="52">
        <v>882.77</v>
      </c>
      <c r="CL55" s="52">
        <v>882.77</v>
      </c>
      <c r="CM55" s="52">
        <v>882.77</v>
      </c>
      <c r="CN55" s="52">
        <v>882.77</v>
      </c>
      <c r="CO55" s="52">
        <v>882.77</v>
      </c>
      <c r="CP55" s="52">
        <v>882.77</v>
      </c>
      <c r="CQ55" s="52">
        <v>882.77</v>
      </c>
      <c r="CR55" s="52">
        <v>0</v>
      </c>
      <c r="CS55" s="52">
        <v>0</v>
      </c>
      <c r="CT55" s="52">
        <v>0</v>
      </c>
      <c r="CU55" s="52">
        <v>0</v>
      </c>
      <c r="CV55" s="52">
        <v>0</v>
      </c>
      <c r="CW55" s="52">
        <v>0</v>
      </c>
      <c r="CX55" s="52">
        <v>0</v>
      </c>
      <c r="CY55" s="52">
        <v>0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0</v>
      </c>
      <c r="DH55" s="52">
        <v>0</v>
      </c>
      <c r="DI55" s="52">
        <v>0</v>
      </c>
      <c r="DJ55" s="52">
        <v>0</v>
      </c>
      <c r="DK55" s="52">
        <v>0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0</v>
      </c>
      <c r="DT55" s="52">
        <v>0</v>
      </c>
      <c r="DU55" s="52">
        <v>0</v>
      </c>
      <c r="DV55" s="52">
        <v>0</v>
      </c>
      <c r="DW55" s="52">
        <v>0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0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</v>
      </c>
      <c r="EO55" s="52">
        <v>0</v>
      </c>
      <c r="EP55" s="52">
        <v>0</v>
      </c>
      <c r="EQ55" s="52">
        <v>0</v>
      </c>
      <c r="ER55" s="52">
        <v>0</v>
      </c>
      <c r="ES55" s="52">
        <v>0</v>
      </c>
      <c r="ET55" s="52">
        <v>0</v>
      </c>
      <c r="EU55" s="52">
        <v>0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0</v>
      </c>
      <c r="FD55" s="52">
        <v>0</v>
      </c>
      <c r="FE55" s="52">
        <v>0</v>
      </c>
      <c r="FF55" s="52">
        <v>0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0</v>
      </c>
      <c r="FM55" s="52">
        <v>0</v>
      </c>
      <c r="FN55" s="52">
        <v>0</v>
      </c>
      <c r="FO55" s="52">
        <v>0</v>
      </c>
      <c r="FP55" s="52">
        <v>0</v>
      </c>
      <c r="FQ55" s="52">
        <v>0</v>
      </c>
      <c r="FR55" s="52">
        <v>0</v>
      </c>
      <c r="FS55" s="52">
        <v>0</v>
      </c>
      <c r="FT55" s="52">
        <v>0</v>
      </c>
      <c r="FU55" s="52">
        <v>0</v>
      </c>
      <c r="FV55" s="52">
        <v>0</v>
      </c>
      <c r="FW55" s="52">
        <v>0</v>
      </c>
      <c r="FX55" s="52">
        <v>0</v>
      </c>
      <c r="FY55" s="52">
        <v>0</v>
      </c>
      <c r="FZ55" s="52">
        <v>0</v>
      </c>
      <c r="GA55" s="52">
        <v>0</v>
      </c>
      <c r="GB55" s="52">
        <v>0</v>
      </c>
      <c r="GC55" s="52">
        <v>0</v>
      </c>
      <c r="GD55" s="52">
        <v>0</v>
      </c>
      <c r="GE55" s="52">
        <v>0</v>
      </c>
      <c r="GF55" s="52">
        <v>0</v>
      </c>
      <c r="GG55" s="52">
        <v>0</v>
      </c>
      <c r="GH55" s="52">
        <v>0</v>
      </c>
      <c r="GI55" s="52">
        <v>0</v>
      </c>
      <c r="GJ55" s="52">
        <v>0</v>
      </c>
      <c r="GK55" s="52">
        <v>0</v>
      </c>
      <c r="GL55" s="52">
        <v>0</v>
      </c>
      <c r="GM55" s="52">
        <v>0</v>
      </c>
      <c r="GN55" s="52">
        <v>0</v>
      </c>
      <c r="GO55" s="52">
        <v>0</v>
      </c>
      <c r="GP55" s="52">
        <v>0</v>
      </c>
      <c r="GQ55" s="52">
        <v>0</v>
      </c>
      <c r="GR55" s="52">
        <v>0</v>
      </c>
      <c r="GS55" s="52">
        <v>0</v>
      </c>
      <c r="GT55" s="52">
        <v>0</v>
      </c>
      <c r="GU55" s="52">
        <v>0</v>
      </c>
      <c r="GV55" s="52">
        <v>0</v>
      </c>
      <c r="GW55" s="52">
        <v>0</v>
      </c>
      <c r="GX55" s="52">
        <v>0</v>
      </c>
      <c r="GY55" s="52">
        <v>0</v>
      </c>
      <c r="GZ55" s="52">
        <v>0</v>
      </c>
      <c r="HA55" s="52">
        <v>0</v>
      </c>
      <c r="HB55" s="52">
        <v>0</v>
      </c>
      <c r="HC55" s="52">
        <v>0</v>
      </c>
      <c r="HD55" s="52">
        <v>0</v>
      </c>
      <c r="HE55" s="52">
        <v>0</v>
      </c>
      <c r="HF55" s="52">
        <v>0</v>
      </c>
      <c r="HG55" s="52">
        <v>0</v>
      </c>
      <c r="HH55" s="52">
        <v>0</v>
      </c>
      <c r="HI55" s="52">
        <v>0</v>
      </c>
      <c r="HJ55" s="52">
        <v>0</v>
      </c>
      <c r="HK55" s="52">
        <v>0</v>
      </c>
      <c r="HL55" s="52">
        <v>0</v>
      </c>
      <c r="HM55" s="52">
        <v>0</v>
      </c>
      <c r="HN55" s="52">
        <v>0</v>
      </c>
      <c r="HO55" s="52">
        <v>0</v>
      </c>
      <c r="HP55" s="52">
        <v>0</v>
      </c>
      <c r="HQ55" s="52">
        <v>0</v>
      </c>
      <c r="HR55" s="52">
        <v>0</v>
      </c>
      <c r="HS55" s="52">
        <v>0</v>
      </c>
      <c r="HT55" s="52">
        <v>0</v>
      </c>
      <c r="HU55" s="52">
        <v>0</v>
      </c>
      <c r="HV55" s="52">
        <v>0</v>
      </c>
      <c r="HW55" s="52">
        <v>0</v>
      </c>
      <c r="HX55" s="52">
        <v>0</v>
      </c>
      <c r="HY55" s="52">
        <v>0</v>
      </c>
      <c r="HZ55" s="52">
        <v>0</v>
      </c>
      <c r="IA55" s="52">
        <v>0</v>
      </c>
      <c r="IB55" s="52">
        <v>0</v>
      </c>
      <c r="IC55" s="52">
        <v>0</v>
      </c>
      <c r="ID55" s="52">
        <v>0</v>
      </c>
      <c r="IE55" s="52">
        <v>0</v>
      </c>
      <c r="IF55" s="52">
        <v>0</v>
      </c>
      <c r="IG55" s="52">
        <v>0</v>
      </c>
      <c r="IH55" s="52">
        <v>0</v>
      </c>
      <c r="II55" s="52">
        <v>0</v>
      </c>
      <c r="IJ55" s="52">
        <v>0</v>
      </c>
      <c r="IK55" s="52">
        <v>0</v>
      </c>
      <c r="IL55" s="52">
        <v>0</v>
      </c>
      <c r="IM55" s="52">
        <v>0</v>
      </c>
      <c r="IN55" s="52">
        <v>0</v>
      </c>
      <c r="IO55" s="52">
        <v>0</v>
      </c>
      <c r="IP55" s="52">
        <v>0</v>
      </c>
      <c r="IQ55" s="52">
        <v>0</v>
      </c>
      <c r="IR55" s="52">
        <v>0</v>
      </c>
      <c r="IS55" s="52">
        <v>0</v>
      </c>
      <c r="IT55" s="52">
        <v>0</v>
      </c>
      <c r="IU55" s="52">
        <v>0</v>
      </c>
      <c r="IV55" s="52">
        <v>0</v>
      </c>
      <c r="IW55" s="52">
        <v>0</v>
      </c>
      <c r="IX55" s="52">
        <v>0</v>
      </c>
      <c r="IY55" s="52">
        <v>0</v>
      </c>
      <c r="IZ55" s="52">
        <v>0</v>
      </c>
      <c r="JA55" s="52">
        <v>0</v>
      </c>
      <c r="JB55" s="52">
        <v>0</v>
      </c>
      <c r="JC55" s="52">
        <v>0</v>
      </c>
      <c r="JD55" s="52">
        <v>0</v>
      </c>
      <c r="JE55" s="52">
        <v>0</v>
      </c>
      <c r="JF55" s="52">
        <v>0</v>
      </c>
      <c r="JG55" s="52">
        <v>0</v>
      </c>
      <c r="JH55" s="52">
        <v>0</v>
      </c>
      <c r="JI55" s="52">
        <v>0</v>
      </c>
      <c r="JJ55" s="52">
        <v>0</v>
      </c>
      <c r="JK55" s="52">
        <v>0</v>
      </c>
      <c r="JL55" s="52">
        <v>0</v>
      </c>
      <c r="JM55" s="52">
        <v>0</v>
      </c>
      <c r="JN55" s="52">
        <v>0</v>
      </c>
      <c r="JO55" s="52">
        <v>0</v>
      </c>
      <c r="JP55" s="52">
        <v>0</v>
      </c>
      <c r="JQ55" s="52">
        <v>0</v>
      </c>
      <c r="JR55" s="52">
        <v>0</v>
      </c>
      <c r="JS55" s="52">
        <v>0</v>
      </c>
      <c r="JT55" s="52">
        <v>0</v>
      </c>
      <c r="JU55" s="52">
        <v>0</v>
      </c>
      <c r="JV55" s="52">
        <v>0</v>
      </c>
      <c r="JW55" s="52">
        <v>0</v>
      </c>
      <c r="JX55" s="52">
        <v>0</v>
      </c>
      <c r="JY55" s="52">
        <v>0</v>
      </c>
      <c r="JZ55" s="52">
        <v>0</v>
      </c>
      <c r="KA55" s="52">
        <v>0</v>
      </c>
      <c r="KB55" s="52">
        <v>0</v>
      </c>
      <c r="KC55" s="52">
        <v>0</v>
      </c>
      <c r="KD55" s="52">
        <v>0</v>
      </c>
      <c r="KE55" s="52">
        <v>0</v>
      </c>
      <c r="KF55" s="52">
        <v>0</v>
      </c>
      <c r="KG55" s="52">
        <v>0</v>
      </c>
      <c r="KH55" s="52">
        <v>0</v>
      </c>
      <c r="KI55" s="52">
        <v>0</v>
      </c>
      <c r="KJ55" s="52">
        <v>0</v>
      </c>
      <c r="KK55" s="52">
        <v>0</v>
      </c>
      <c r="KL55" s="52">
        <v>0</v>
      </c>
      <c r="KM55" s="52">
        <v>0</v>
      </c>
      <c r="KN55" s="52">
        <v>0</v>
      </c>
      <c r="KO55" s="52">
        <v>0</v>
      </c>
      <c r="KP55" s="52">
        <v>0</v>
      </c>
      <c r="KQ55" s="52">
        <v>0</v>
      </c>
      <c r="KR55" s="52">
        <v>0</v>
      </c>
      <c r="KS55" s="52">
        <v>0</v>
      </c>
      <c r="KT55" s="52">
        <v>0</v>
      </c>
      <c r="KU55" s="52">
        <v>0</v>
      </c>
      <c r="KV55" s="52">
        <v>0</v>
      </c>
      <c r="KW55" s="52">
        <v>0</v>
      </c>
      <c r="KX55" s="52">
        <v>0</v>
      </c>
      <c r="KY55" s="52">
        <v>0</v>
      </c>
      <c r="KZ55" s="52">
        <v>0</v>
      </c>
      <c r="LA55" s="52">
        <v>0</v>
      </c>
      <c r="LB55" s="52">
        <v>0</v>
      </c>
      <c r="LC55" s="52">
        <v>0</v>
      </c>
      <c r="LD55" s="52">
        <v>0</v>
      </c>
      <c r="LE55" s="52">
        <v>0</v>
      </c>
      <c r="LF55" s="52">
        <v>0</v>
      </c>
      <c r="LG55" s="52">
        <v>0</v>
      </c>
      <c r="LH55" s="52">
        <v>0</v>
      </c>
      <c r="LI55" s="52">
        <v>0</v>
      </c>
      <c r="LJ55" s="52">
        <v>0</v>
      </c>
      <c r="LK55" s="52">
        <v>0</v>
      </c>
      <c r="LL55" s="52">
        <v>0</v>
      </c>
      <c r="LM55" s="52">
        <v>0</v>
      </c>
      <c r="LN55" s="52">
        <v>0</v>
      </c>
      <c r="LO55" s="52">
        <v>0</v>
      </c>
      <c r="LP55" s="52">
        <v>0</v>
      </c>
      <c r="LQ55" s="52">
        <v>0</v>
      </c>
      <c r="LR55" s="52">
        <v>0</v>
      </c>
      <c r="LS55" s="52">
        <v>0</v>
      </c>
      <c r="LT55" s="52">
        <v>0</v>
      </c>
      <c r="LU55" s="52">
        <v>0</v>
      </c>
      <c r="LV55" s="52">
        <v>0</v>
      </c>
      <c r="LW55" s="52">
        <v>0</v>
      </c>
      <c r="LX55" s="52">
        <v>0</v>
      </c>
      <c r="LY55" s="52">
        <v>0</v>
      </c>
      <c r="LZ55" s="52">
        <v>0</v>
      </c>
      <c r="MA55" s="52">
        <v>0</v>
      </c>
      <c r="MB55" s="52">
        <v>0</v>
      </c>
      <c r="MC55" s="52">
        <v>0</v>
      </c>
      <c r="MD55" s="52">
        <v>0</v>
      </c>
      <c r="ME55" s="52">
        <v>0</v>
      </c>
      <c r="MF55" s="52">
        <v>0</v>
      </c>
      <c r="MG55" s="52">
        <v>0</v>
      </c>
      <c r="MH55" s="52">
        <v>0</v>
      </c>
      <c r="MI55" s="52">
        <v>0</v>
      </c>
      <c r="MJ55" s="52">
        <v>0</v>
      </c>
      <c r="MK55" s="52">
        <v>0</v>
      </c>
      <c r="ML55" s="52">
        <v>0</v>
      </c>
      <c r="MM55" s="52">
        <v>0</v>
      </c>
      <c r="MN55" s="52">
        <v>0</v>
      </c>
      <c r="MO55" s="52">
        <v>0</v>
      </c>
      <c r="MP55" s="52">
        <v>0</v>
      </c>
      <c r="MQ55" s="52">
        <v>0</v>
      </c>
      <c r="MR55" s="52">
        <v>0</v>
      </c>
      <c r="MS55" s="52">
        <v>0</v>
      </c>
      <c r="MT55" s="52">
        <v>0</v>
      </c>
      <c r="MU55" s="52">
        <v>0</v>
      </c>
      <c r="MV55" s="52">
        <v>0</v>
      </c>
      <c r="MW55" s="52">
        <v>0</v>
      </c>
      <c r="MX55" s="52">
        <v>0</v>
      </c>
      <c r="MY55" s="52">
        <v>0</v>
      </c>
      <c r="MZ55" s="52">
        <v>0</v>
      </c>
      <c r="NA55" s="52">
        <v>0</v>
      </c>
      <c r="NB55" s="52">
        <v>0</v>
      </c>
      <c r="NC55" s="52">
        <v>0</v>
      </c>
      <c r="ND55" s="52">
        <v>0</v>
      </c>
      <c r="NE55" s="52">
        <v>0</v>
      </c>
      <c r="NF55" s="52">
        <v>0</v>
      </c>
      <c r="NG55" s="52">
        <v>0</v>
      </c>
      <c r="NH55" s="52">
        <v>0</v>
      </c>
      <c r="NI55" s="52">
        <v>0</v>
      </c>
      <c r="NJ55" s="52">
        <v>0</v>
      </c>
      <c r="NK55" s="52">
        <v>0</v>
      </c>
      <c r="NL55" s="52">
        <v>0</v>
      </c>
      <c r="NM55" s="52">
        <v>0</v>
      </c>
      <c r="NN55" s="52">
        <v>0</v>
      </c>
      <c r="NO55" s="52">
        <v>0</v>
      </c>
      <c r="NP55" s="52">
        <v>0</v>
      </c>
      <c r="NQ55" s="52">
        <v>0</v>
      </c>
      <c r="NR55" s="68">
        <f t="shared" si="3"/>
        <v>13621.150000000005</v>
      </c>
      <c r="NS55" s="68">
        <f t="shared" si="4"/>
        <v>13621.150000000005</v>
      </c>
      <c r="NT55" s="68">
        <f t="shared" si="5"/>
        <v>13621.150000000005</v>
      </c>
    </row>
    <row r="56" spans="1:384" s="40" customFormat="1" ht="15" customHeight="1" outlineLevel="1" x14ac:dyDescent="0.2">
      <c r="A56" s="61"/>
      <c r="B56" s="49" t="s">
        <v>671</v>
      </c>
      <c r="C56" s="49" t="s">
        <v>172</v>
      </c>
      <c r="D56" s="49" t="s">
        <v>173</v>
      </c>
      <c r="E56" s="50" t="s">
        <v>174</v>
      </c>
      <c r="F56" s="64">
        <v>44635</v>
      </c>
      <c r="G56" s="49" t="s">
        <v>37</v>
      </c>
      <c r="H56" s="72">
        <v>0</v>
      </c>
      <c r="I56" s="65">
        <v>67000</v>
      </c>
      <c r="J56" s="114" t="str">
        <f>_xlfn.XLOOKUP(E56,'[12]Resumo Unidades'!$B:$B,'[12]Resumo Unidades'!$W:$W)</f>
        <v>Fluxo com Divergência maior do que 10%</v>
      </c>
      <c r="K56" s="51" t="str">
        <f>IF(L56&gt;Resumo!$E$23,"Sim","Não")</f>
        <v>Não</v>
      </c>
      <c r="L56" s="66">
        <v>0</v>
      </c>
      <c r="M56" s="67"/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0</v>
      </c>
      <c r="AB56" s="52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1302.3000000000002</v>
      </c>
      <c r="CE56" s="52">
        <v>1302.3000000000002</v>
      </c>
      <c r="CF56" s="52">
        <v>1302.3000000000002</v>
      </c>
      <c r="CG56" s="52">
        <v>1302.3000000000002</v>
      </c>
      <c r="CH56" s="52">
        <v>1302.3000000000002</v>
      </c>
      <c r="CI56" s="52">
        <v>1302.3000000000002</v>
      </c>
      <c r="CJ56" s="52">
        <v>1302.3000000000002</v>
      </c>
      <c r="CK56" s="52">
        <v>1302.3000000000002</v>
      </c>
      <c r="CL56" s="52">
        <v>1302.3000000000002</v>
      </c>
      <c r="CM56" s="52">
        <v>1302.3000000000002</v>
      </c>
      <c r="CN56" s="52">
        <v>1302.3000000000002</v>
      </c>
      <c r="CO56" s="52">
        <v>1302.3000000000002</v>
      </c>
      <c r="CP56" s="52">
        <v>1302.3000000000002</v>
      </c>
      <c r="CQ56" s="52">
        <v>1302.3000000000002</v>
      </c>
      <c r="CR56" s="52">
        <v>1302.3000000000002</v>
      </c>
      <c r="CS56" s="52">
        <v>1302.3000000000002</v>
      </c>
      <c r="CT56" s="52">
        <v>1302.3000000000002</v>
      </c>
      <c r="CU56" s="52">
        <v>1302.3000000000002</v>
      </c>
      <c r="CV56" s="52">
        <v>1302.3000000000002</v>
      </c>
      <c r="CW56" s="52">
        <v>1302.3000000000002</v>
      </c>
      <c r="CX56" s="52">
        <v>1302.3000000000002</v>
      </c>
      <c r="CY56" s="52">
        <v>1302.3000000000002</v>
      </c>
      <c r="CZ56" s="52">
        <v>1302.3000000000002</v>
      </c>
      <c r="DA56" s="52">
        <v>1302.3000000000002</v>
      </c>
      <c r="DB56" s="52">
        <v>1302.3000000000002</v>
      </c>
      <c r="DC56" s="52">
        <v>1317.6200000000001</v>
      </c>
      <c r="DD56" s="52">
        <v>15.32</v>
      </c>
      <c r="DE56" s="52">
        <v>15.32</v>
      </c>
      <c r="DF56" s="52">
        <v>15.32</v>
      </c>
      <c r="DG56" s="52">
        <v>15.32</v>
      </c>
      <c r="DH56" s="52">
        <v>15.32</v>
      </c>
      <c r="DI56" s="52">
        <v>15.32</v>
      </c>
      <c r="DJ56" s="52">
        <v>15.32</v>
      </c>
      <c r="DK56" s="52">
        <v>15.32</v>
      </c>
      <c r="DL56" s="52">
        <v>15.32</v>
      </c>
      <c r="DM56" s="52">
        <v>15.32</v>
      </c>
      <c r="DN56" s="52">
        <v>15.32</v>
      </c>
      <c r="DO56" s="52">
        <v>15.32</v>
      </c>
      <c r="DP56" s="52">
        <v>15.32</v>
      </c>
      <c r="DQ56" s="52">
        <v>15.32</v>
      </c>
      <c r="DR56" s="52">
        <v>15.32</v>
      </c>
      <c r="DS56" s="52">
        <v>15.32</v>
      </c>
      <c r="DT56" s="52">
        <v>15.32</v>
      </c>
      <c r="DU56" s="52">
        <v>15.32</v>
      </c>
      <c r="DV56" s="52">
        <v>15.32</v>
      </c>
      <c r="DW56" s="52">
        <v>15.32</v>
      </c>
      <c r="DX56" s="52">
        <v>15.32</v>
      </c>
      <c r="DY56" s="52">
        <v>15.32</v>
      </c>
      <c r="DZ56" s="52">
        <v>15.32</v>
      </c>
      <c r="EA56" s="52">
        <v>15.32</v>
      </c>
      <c r="EB56" s="52">
        <v>15.32</v>
      </c>
      <c r="EC56" s="52">
        <v>15.32</v>
      </c>
      <c r="ED56" s="52">
        <v>15.32</v>
      </c>
      <c r="EE56" s="52">
        <v>15.32</v>
      </c>
      <c r="EF56" s="52">
        <v>15.32</v>
      </c>
      <c r="EG56" s="52">
        <v>15.32</v>
      </c>
      <c r="EH56" s="52">
        <v>15.32</v>
      </c>
      <c r="EI56" s="52">
        <v>15.32</v>
      </c>
      <c r="EJ56" s="52">
        <v>15.32</v>
      </c>
      <c r="EK56" s="52">
        <v>15.32</v>
      </c>
      <c r="EL56" s="52">
        <v>15.32</v>
      </c>
      <c r="EM56" s="52">
        <v>15.32</v>
      </c>
      <c r="EN56" s="52">
        <v>15.32</v>
      </c>
      <c r="EO56" s="52">
        <v>15.32</v>
      </c>
      <c r="EP56" s="52">
        <v>15.32</v>
      </c>
      <c r="EQ56" s="52">
        <v>15.32</v>
      </c>
      <c r="ER56" s="52">
        <v>15.32</v>
      </c>
      <c r="ES56" s="52">
        <v>15.32</v>
      </c>
      <c r="ET56" s="52">
        <v>15.32</v>
      </c>
      <c r="EU56" s="52">
        <v>15.32</v>
      </c>
      <c r="EV56" s="52">
        <v>15.32</v>
      </c>
      <c r="EW56" s="52">
        <v>15.32</v>
      </c>
      <c r="EX56" s="52">
        <v>15.32</v>
      </c>
      <c r="EY56" s="52">
        <v>15.32</v>
      </c>
      <c r="EZ56" s="52">
        <v>15.32</v>
      </c>
      <c r="FA56" s="52">
        <v>15.32</v>
      </c>
      <c r="FB56" s="52">
        <v>15.32</v>
      </c>
      <c r="FC56" s="52">
        <v>15.32</v>
      </c>
      <c r="FD56" s="52">
        <v>15.32</v>
      </c>
      <c r="FE56" s="52">
        <v>15.32</v>
      </c>
      <c r="FF56" s="52">
        <v>15.32</v>
      </c>
      <c r="FG56" s="52">
        <v>15.32</v>
      </c>
      <c r="FH56" s="52">
        <v>15.32</v>
      </c>
      <c r="FI56" s="52">
        <v>15.32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52">
        <v>0</v>
      </c>
      <c r="FT56" s="52">
        <v>0</v>
      </c>
      <c r="FU56" s="52">
        <v>0</v>
      </c>
      <c r="FV56" s="52">
        <v>0</v>
      </c>
      <c r="FW56" s="52">
        <v>0</v>
      </c>
      <c r="FX56" s="52">
        <v>0</v>
      </c>
      <c r="FY56" s="52">
        <v>0</v>
      </c>
      <c r="FZ56" s="52">
        <v>0</v>
      </c>
      <c r="GA56" s="52">
        <v>0</v>
      </c>
      <c r="GB56" s="52">
        <v>0</v>
      </c>
      <c r="GC56" s="52">
        <v>0</v>
      </c>
      <c r="GD56" s="52">
        <v>0</v>
      </c>
      <c r="GE56" s="52">
        <v>0</v>
      </c>
      <c r="GF56" s="52">
        <v>0</v>
      </c>
      <c r="GG56" s="52">
        <v>0</v>
      </c>
      <c r="GH56" s="52">
        <v>0</v>
      </c>
      <c r="GI56" s="52">
        <v>0</v>
      </c>
      <c r="GJ56" s="52">
        <v>0</v>
      </c>
      <c r="GK56" s="52">
        <v>0</v>
      </c>
      <c r="GL56" s="52">
        <v>0</v>
      </c>
      <c r="GM56" s="52">
        <v>0</v>
      </c>
      <c r="GN56" s="52">
        <v>0</v>
      </c>
      <c r="GO56" s="52">
        <v>0</v>
      </c>
      <c r="GP56" s="52">
        <v>0</v>
      </c>
      <c r="GQ56" s="52">
        <v>0</v>
      </c>
      <c r="GR56" s="52">
        <v>0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  <c r="HE56" s="52">
        <v>0</v>
      </c>
      <c r="HF56" s="52">
        <v>0</v>
      </c>
      <c r="HG56" s="52">
        <v>0</v>
      </c>
      <c r="HH56" s="52">
        <v>0</v>
      </c>
      <c r="HI56" s="52">
        <v>0</v>
      </c>
      <c r="HJ56" s="52">
        <v>0</v>
      </c>
      <c r="HK56" s="52">
        <v>0</v>
      </c>
      <c r="HL56" s="52">
        <v>0</v>
      </c>
      <c r="HM56" s="52">
        <v>0</v>
      </c>
      <c r="HN56" s="52">
        <v>0</v>
      </c>
      <c r="HO56" s="52">
        <v>0</v>
      </c>
      <c r="HP56" s="52">
        <v>0</v>
      </c>
      <c r="HQ56" s="52">
        <v>0</v>
      </c>
      <c r="HR56" s="52">
        <v>0</v>
      </c>
      <c r="HS56" s="52">
        <v>0</v>
      </c>
      <c r="HT56" s="52">
        <v>0</v>
      </c>
      <c r="HU56" s="52">
        <v>0</v>
      </c>
      <c r="HV56" s="52">
        <v>0</v>
      </c>
      <c r="HW56" s="52">
        <v>0</v>
      </c>
      <c r="HX56" s="52">
        <v>0</v>
      </c>
      <c r="HY56" s="52">
        <v>0</v>
      </c>
      <c r="HZ56" s="52">
        <v>0</v>
      </c>
      <c r="IA56" s="52">
        <v>0</v>
      </c>
      <c r="IB56" s="52">
        <v>0</v>
      </c>
      <c r="IC56" s="52">
        <v>0</v>
      </c>
      <c r="ID56" s="52">
        <v>0</v>
      </c>
      <c r="IE56" s="52">
        <v>0</v>
      </c>
      <c r="IF56" s="52">
        <v>0</v>
      </c>
      <c r="IG56" s="52">
        <v>0</v>
      </c>
      <c r="IH56" s="52">
        <v>0</v>
      </c>
      <c r="II56" s="52">
        <v>0</v>
      </c>
      <c r="IJ56" s="52">
        <v>0</v>
      </c>
      <c r="IK56" s="52">
        <v>0</v>
      </c>
      <c r="IL56" s="52">
        <v>0</v>
      </c>
      <c r="IM56" s="52">
        <v>0</v>
      </c>
      <c r="IN56" s="52">
        <v>0</v>
      </c>
      <c r="IO56" s="52">
        <v>0</v>
      </c>
      <c r="IP56" s="52">
        <v>0</v>
      </c>
      <c r="IQ56" s="52">
        <v>0</v>
      </c>
      <c r="IR56" s="52">
        <v>0</v>
      </c>
      <c r="IS56" s="52">
        <v>0</v>
      </c>
      <c r="IT56" s="52">
        <v>0</v>
      </c>
      <c r="IU56" s="52">
        <v>0</v>
      </c>
      <c r="IV56" s="52">
        <v>0</v>
      </c>
      <c r="IW56" s="52">
        <v>0</v>
      </c>
      <c r="IX56" s="52">
        <v>0</v>
      </c>
      <c r="IY56" s="52">
        <v>0</v>
      </c>
      <c r="IZ56" s="52">
        <v>0</v>
      </c>
      <c r="JA56" s="52">
        <v>0</v>
      </c>
      <c r="JB56" s="52">
        <v>0</v>
      </c>
      <c r="JC56" s="52">
        <v>0</v>
      </c>
      <c r="JD56" s="52">
        <v>0</v>
      </c>
      <c r="JE56" s="52">
        <v>0</v>
      </c>
      <c r="JF56" s="52">
        <v>0</v>
      </c>
      <c r="JG56" s="52">
        <v>0</v>
      </c>
      <c r="JH56" s="52">
        <v>0</v>
      </c>
      <c r="JI56" s="52">
        <v>0</v>
      </c>
      <c r="JJ56" s="52">
        <v>0</v>
      </c>
      <c r="JK56" s="52">
        <v>0</v>
      </c>
      <c r="JL56" s="52">
        <v>0</v>
      </c>
      <c r="JM56" s="52">
        <v>0</v>
      </c>
      <c r="JN56" s="52">
        <v>0</v>
      </c>
      <c r="JO56" s="52">
        <v>0</v>
      </c>
      <c r="JP56" s="52">
        <v>0</v>
      </c>
      <c r="JQ56" s="52">
        <v>0</v>
      </c>
      <c r="JR56" s="52">
        <v>0</v>
      </c>
      <c r="JS56" s="52">
        <v>0</v>
      </c>
      <c r="JT56" s="52">
        <v>0</v>
      </c>
      <c r="JU56" s="52">
        <v>0</v>
      </c>
      <c r="JV56" s="52">
        <v>0</v>
      </c>
      <c r="JW56" s="52">
        <v>0</v>
      </c>
      <c r="JX56" s="52">
        <v>0</v>
      </c>
      <c r="JY56" s="52">
        <v>0</v>
      </c>
      <c r="JZ56" s="52">
        <v>0</v>
      </c>
      <c r="KA56" s="52">
        <v>0</v>
      </c>
      <c r="KB56" s="52">
        <v>0</v>
      </c>
      <c r="KC56" s="52">
        <v>0</v>
      </c>
      <c r="KD56" s="52">
        <v>0</v>
      </c>
      <c r="KE56" s="52">
        <v>0</v>
      </c>
      <c r="KF56" s="52">
        <v>0</v>
      </c>
      <c r="KG56" s="52">
        <v>0</v>
      </c>
      <c r="KH56" s="52">
        <v>0</v>
      </c>
      <c r="KI56" s="52">
        <v>0</v>
      </c>
      <c r="KJ56" s="52">
        <v>0</v>
      </c>
      <c r="KK56" s="52">
        <v>0</v>
      </c>
      <c r="KL56" s="52">
        <v>0</v>
      </c>
      <c r="KM56" s="52">
        <v>0</v>
      </c>
      <c r="KN56" s="52">
        <v>0</v>
      </c>
      <c r="KO56" s="52">
        <v>0</v>
      </c>
      <c r="KP56" s="52">
        <v>0</v>
      </c>
      <c r="KQ56" s="52">
        <v>0</v>
      </c>
      <c r="KR56" s="52">
        <v>0</v>
      </c>
      <c r="KS56" s="52">
        <v>0</v>
      </c>
      <c r="KT56" s="52">
        <v>0</v>
      </c>
      <c r="KU56" s="52">
        <v>0</v>
      </c>
      <c r="KV56" s="52">
        <v>0</v>
      </c>
      <c r="KW56" s="52">
        <v>0</v>
      </c>
      <c r="KX56" s="52">
        <v>0</v>
      </c>
      <c r="KY56" s="52">
        <v>0</v>
      </c>
      <c r="KZ56" s="52">
        <v>0</v>
      </c>
      <c r="LA56" s="52">
        <v>0</v>
      </c>
      <c r="LB56" s="52">
        <v>0</v>
      </c>
      <c r="LC56" s="52">
        <v>0</v>
      </c>
      <c r="LD56" s="52">
        <v>0</v>
      </c>
      <c r="LE56" s="52">
        <v>0</v>
      </c>
      <c r="LF56" s="52">
        <v>0</v>
      </c>
      <c r="LG56" s="52">
        <v>0</v>
      </c>
      <c r="LH56" s="52">
        <v>0</v>
      </c>
      <c r="LI56" s="52">
        <v>0</v>
      </c>
      <c r="LJ56" s="52">
        <v>0</v>
      </c>
      <c r="LK56" s="52">
        <v>0</v>
      </c>
      <c r="LL56" s="52">
        <v>0</v>
      </c>
      <c r="LM56" s="52">
        <v>0</v>
      </c>
      <c r="LN56" s="52">
        <v>0</v>
      </c>
      <c r="LO56" s="52">
        <v>0</v>
      </c>
      <c r="LP56" s="52">
        <v>0</v>
      </c>
      <c r="LQ56" s="52">
        <v>0</v>
      </c>
      <c r="LR56" s="52">
        <v>0</v>
      </c>
      <c r="LS56" s="52">
        <v>0</v>
      </c>
      <c r="LT56" s="52">
        <v>0</v>
      </c>
      <c r="LU56" s="52">
        <v>0</v>
      </c>
      <c r="LV56" s="52">
        <v>0</v>
      </c>
      <c r="LW56" s="52">
        <v>0</v>
      </c>
      <c r="LX56" s="52">
        <v>0</v>
      </c>
      <c r="LY56" s="52">
        <v>0</v>
      </c>
      <c r="LZ56" s="52">
        <v>0</v>
      </c>
      <c r="MA56" s="52">
        <v>0</v>
      </c>
      <c r="MB56" s="52">
        <v>0</v>
      </c>
      <c r="MC56" s="52">
        <v>0</v>
      </c>
      <c r="MD56" s="52">
        <v>0</v>
      </c>
      <c r="ME56" s="52">
        <v>0</v>
      </c>
      <c r="MF56" s="52">
        <v>0</v>
      </c>
      <c r="MG56" s="52">
        <v>0</v>
      </c>
      <c r="MH56" s="52">
        <v>0</v>
      </c>
      <c r="MI56" s="52">
        <v>0</v>
      </c>
      <c r="MJ56" s="52">
        <v>0</v>
      </c>
      <c r="MK56" s="52">
        <v>0</v>
      </c>
      <c r="ML56" s="52">
        <v>0</v>
      </c>
      <c r="MM56" s="52">
        <v>0</v>
      </c>
      <c r="MN56" s="52">
        <v>0</v>
      </c>
      <c r="MO56" s="52">
        <v>0</v>
      </c>
      <c r="MP56" s="52">
        <v>0</v>
      </c>
      <c r="MQ56" s="52">
        <v>0</v>
      </c>
      <c r="MR56" s="52">
        <v>0</v>
      </c>
      <c r="MS56" s="52">
        <v>0</v>
      </c>
      <c r="MT56" s="52">
        <v>0</v>
      </c>
      <c r="MU56" s="52">
        <v>0</v>
      </c>
      <c r="MV56" s="52">
        <v>0</v>
      </c>
      <c r="MW56" s="52">
        <v>0</v>
      </c>
      <c r="MX56" s="52">
        <v>0</v>
      </c>
      <c r="MY56" s="52">
        <v>0</v>
      </c>
      <c r="MZ56" s="52">
        <v>0</v>
      </c>
      <c r="NA56" s="52">
        <v>0</v>
      </c>
      <c r="NB56" s="52">
        <v>0</v>
      </c>
      <c r="NC56" s="52">
        <v>0</v>
      </c>
      <c r="ND56" s="52">
        <v>0</v>
      </c>
      <c r="NE56" s="52">
        <v>0</v>
      </c>
      <c r="NF56" s="52">
        <v>0</v>
      </c>
      <c r="NG56" s="52">
        <v>0</v>
      </c>
      <c r="NH56" s="52">
        <v>0</v>
      </c>
      <c r="NI56" s="52">
        <v>0</v>
      </c>
      <c r="NJ56" s="52">
        <v>0</v>
      </c>
      <c r="NK56" s="52">
        <v>0</v>
      </c>
      <c r="NL56" s="52">
        <v>0</v>
      </c>
      <c r="NM56" s="52">
        <v>0</v>
      </c>
      <c r="NN56" s="52">
        <v>0</v>
      </c>
      <c r="NO56" s="52">
        <v>0</v>
      </c>
      <c r="NP56" s="52">
        <v>0</v>
      </c>
      <c r="NQ56" s="52">
        <v>0</v>
      </c>
      <c r="NR56" s="68">
        <f t="shared" si="3"/>
        <v>34763.679999999971</v>
      </c>
      <c r="NS56" s="68">
        <f t="shared" si="4"/>
        <v>34763.679999999971</v>
      </c>
      <c r="NT56" s="68">
        <f t="shared" si="5"/>
        <v>34763.679999999971</v>
      </c>
    </row>
    <row r="57" spans="1:384" s="40" customFormat="1" ht="15" customHeight="1" outlineLevel="1" x14ac:dyDescent="0.2">
      <c r="A57" s="61"/>
      <c r="B57" s="49" t="s">
        <v>671</v>
      </c>
      <c r="C57" s="49" t="s">
        <v>175</v>
      </c>
      <c r="D57" s="49" t="s">
        <v>176</v>
      </c>
      <c r="E57" s="50" t="s">
        <v>177</v>
      </c>
      <c r="F57" s="64">
        <v>41983</v>
      </c>
      <c r="G57" s="49" t="s">
        <v>68</v>
      </c>
      <c r="H57" s="72">
        <v>0.12682499999999999</v>
      </c>
      <c r="I57" s="65">
        <v>60246.58</v>
      </c>
      <c r="J57" s="114" t="str">
        <f>_xlfn.XLOOKUP(E57,'[12]Resumo Unidades'!$B:$B,'[12]Resumo Unidades'!$W:$W)</f>
        <v>Fluxo com Divergência maior do que 10%</v>
      </c>
      <c r="K57" s="51" t="str">
        <f>IF(L57&gt;Resumo!$E$23,"Sim","Não")</f>
        <v>Não</v>
      </c>
      <c r="L57" s="66">
        <v>0</v>
      </c>
      <c r="M57" s="67"/>
      <c r="N57" s="52">
        <v>0</v>
      </c>
      <c r="O57" s="52">
        <v>0</v>
      </c>
      <c r="P57" s="52">
        <v>0</v>
      </c>
      <c r="Q57" s="52">
        <v>0</v>
      </c>
      <c r="R57" s="52">
        <v>0</v>
      </c>
      <c r="S57" s="52">
        <v>0</v>
      </c>
      <c r="T57" s="52">
        <v>0</v>
      </c>
      <c r="U57" s="52">
        <v>0</v>
      </c>
      <c r="V57" s="52">
        <v>0</v>
      </c>
      <c r="W57" s="52">
        <v>0</v>
      </c>
      <c r="X57" s="52">
        <v>0</v>
      </c>
      <c r="Y57" s="52">
        <v>0</v>
      </c>
      <c r="Z57" s="52">
        <v>0</v>
      </c>
      <c r="AA57" s="52">
        <v>0</v>
      </c>
      <c r="AB57" s="52">
        <v>0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v>0</v>
      </c>
      <c r="AN57" s="52">
        <v>0</v>
      </c>
      <c r="AO57" s="52">
        <v>0</v>
      </c>
      <c r="AP57" s="52">
        <v>0</v>
      </c>
      <c r="AQ57" s="52"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v>0</v>
      </c>
      <c r="AX57" s="52">
        <v>0</v>
      </c>
      <c r="AY57" s="52">
        <v>0</v>
      </c>
      <c r="AZ57" s="52">
        <v>0</v>
      </c>
      <c r="BA57" s="52">
        <v>0</v>
      </c>
      <c r="BB57" s="52">
        <v>0</v>
      </c>
      <c r="BC57" s="52">
        <v>0</v>
      </c>
      <c r="BD57" s="52">
        <v>0</v>
      </c>
      <c r="BE57" s="52">
        <v>0</v>
      </c>
      <c r="BF57" s="52">
        <v>0</v>
      </c>
      <c r="BG57" s="52">
        <v>0</v>
      </c>
      <c r="BH57" s="52">
        <v>0</v>
      </c>
      <c r="BI57" s="52">
        <v>0</v>
      </c>
      <c r="BJ57" s="52">
        <v>0</v>
      </c>
      <c r="BK57" s="52">
        <v>0</v>
      </c>
      <c r="BL57" s="52">
        <v>0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52">
        <v>0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701.05</v>
      </c>
      <c r="CE57" s="52">
        <v>701.05</v>
      </c>
      <c r="CF57" s="52">
        <v>1692.3</v>
      </c>
      <c r="CG57" s="52">
        <v>701.05</v>
      </c>
      <c r="CH57" s="52">
        <v>701.05</v>
      </c>
      <c r="CI57" s="52">
        <v>701.05</v>
      </c>
      <c r="CJ57" s="52">
        <v>701.05</v>
      </c>
      <c r="CK57" s="52">
        <v>701.05</v>
      </c>
      <c r="CL57" s="52">
        <v>1692.3</v>
      </c>
      <c r="CM57" s="52">
        <v>701.05</v>
      </c>
      <c r="CN57" s="52">
        <v>701.05</v>
      </c>
      <c r="CO57" s="52">
        <v>701.05</v>
      </c>
      <c r="CP57" s="52">
        <v>701.05</v>
      </c>
      <c r="CQ57" s="52">
        <v>701.05</v>
      </c>
      <c r="CR57" s="52">
        <v>991.25</v>
      </c>
      <c r="CS57" s="52">
        <v>0</v>
      </c>
      <c r="CT57" s="52">
        <v>0</v>
      </c>
      <c r="CU57" s="52">
        <v>0</v>
      </c>
      <c r="CV57" s="52">
        <v>0</v>
      </c>
      <c r="CW57" s="52">
        <v>0</v>
      </c>
      <c r="CX57" s="52">
        <v>0</v>
      </c>
      <c r="CY57" s="52">
        <v>0</v>
      </c>
      <c r="CZ57" s="52">
        <v>0</v>
      </c>
      <c r="DA57" s="52">
        <v>0</v>
      </c>
      <c r="DB57" s="52">
        <v>0</v>
      </c>
      <c r="DC57" s="52">
        <v>0</v>
      </c>
      <c r="DD57" s="52">
        <v>0</v>
      </c>
      <c r="DE57" s="52">
        <v>0</v>
      </c>
      <c r="DF57" s="52">
        <v>0</v>
      </c>
      <c r="DG57" s="52">
        <v>0</v>
      </c>
      <c r="DH57" s="52">
        <v>0</v>
      </c>
      <c r="DI57" s="52">
        <v>0</v>
      </c>
      <c r="DJ57" s="52">
        <v>0</v>
      </c>
      <c r="DK57" s="52">
        <v>0</v>
      </c>
      <c r="DL57" s="52">
        <v>0</v>
      </c>
      <c r="DM57" s="52">
        <v>0</v>
      </c>
      <c r="DN57" s="52">
        <v>0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v>0</v>
      </c>
      <c r="DU57" s="52">
        <v>0</v>
      </c>
      <c r="DV57" s="52">
        <v>0</v>
      </c>
      <c r="DW57" s="52">
        <v>0</v>
      </c>
      <c r="DX57" s="52">
        <v>0</v>
      </c>
      <c r="DY57" s="52">
        <v>0</v>
      </c>
      <c r="DZ57" s="52">
        <v>0</v>
      </c>
      <c r="EA57" s="52">
        <v>0</v>
      </c>
      <c r="EB57" s="52">
        <v>0</v>
      </c>
      <c r="EC57" s="52">
        <v>0</v>
      </c>
      <c r="ED57" s="52">
        <v>0</v>
      </c>
      <c r="EE57" s="52">
        <v>0</v>
      </c>
      <c r="EF57" s="52">
        <v>0</v>
      </c>
      <c r="EG57" s="52">
        <v>0</v>
      </c>
      <c r="EH57" s="52">
        <v>0</v>
      </c>
      <c r="EI57" s="52">
        <v>0</v>
      </c>
      <c r="EJ57" s="52">
        <v>0</v>
      </c>
      <c r="EK57" s="52">
        <v>0</v>
      </c>
      <c r="EL57" s="52">
        <v>0</v>
      </c>
      <c r="EM57" s="52">
        <v>0</v>
      </c>
      <c r="EN57" s="52">
        <v>0</v>
      </c>
      <c r="EO57" s="52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52">
        <v>0</v>
      </c>
      <c r="FK57" s="52">
        <v>0</v>
      </c>
      <c r="FL57" s="52">
        <v>0</v>
      </c>
      <c r="FM57" s="52">
        <v>0</v>
      </c>
      <c r="FN57" s="52">
        <v>0</v>
      </c>
      <c r="FO57" s="52">
        <v>0</v>
      </c>
      <c r="FP57" s="52">
        <v>0</v>
      </c>
      <c r="FQ57" s="52">
        <v>0</v>
      </c>
      <c r="FR57" s="52">
        <v>0</v>
      </c>
      <c r="FS57" s="52">
        <v>0</v>
      </c>
      <c r="FT57" s="52">
        <v>0</v>
      </c>
      <c r="FU57" s="52">
        <v>0</v>
      </c>
      <c r="FV57" s="52">
        <v>0</v>
      </c>
      <c r="FW57" s="52">
        <v>0</v>
      </c>
      <c r="FX57" s="52">
        <v>0</v>
      </c>
      <c r="FY57" s="52">
        <v>0</v>
      </c>
      <c r="FZ57" s="52">
        <v>0</v>
      </c>
      <c r="GA57" s="52">
        <v>0</v>
      </c>
      <c r="GB57" s="52">
        <v>0</v>
      </c>
      <c r="GC57" s="52">
        <v>0</v>
      </c>
      <c r="GD57" s="52">
        <v>0</v>
      </c>
      <c r="GE57" s="52">
        <v>0</v>
      </c>
      <c r="GF57" s="52">
        <v>0</v>
      </c>
      <c r="GG57" s="52">
        <v>0</v>
      </c>
      <c r="GH57" s="52">
        <v>0</v>
      </c>
      <c r="GI57" s="52">
        <v>0</v>
      </c>
      <c r="GJ57" s="52">
        <v>0</v>
      </c>
      <c r="GK57" s="52">
        <v>0</v>
      </c>
      <c r="GL57" s="52">
        <v>0</v>
      </c>
      <c r="GM57" s="52">
        <v>0</v>
      </c>
      <c r="GN57" s="52">
        <v>0</v>
      </c>
      <c r="GO57" s="52">
        <v>0</v>
      </c>
      <c r="GP57" s="52">
        <v>0</v>
      </c>
      <c r="GQ57" s="52">
        <v>0</v>
      </c>
      <c r="GR57" s="52">
        <v>0</v>
      </c>
      <c r="GS57" s="52">
        <v>0</v>
      </c>
      <c r="GT57" s="52">
        <v>0</v>
      </c>
      <c r="GU57" s="52">
        <v>0</v>
      </c>
      <c r="GV57" s="52">
        <v>0</v>
      </c>
      <c r="GW57" s="52">
        <v>0</v>
      </c>
      <c r="GX57" s="52">
        <v>0</v>
      </c>
      <c r="GY57" s="52">
        <v>0</v>
      </c>
      <c r="GZ57" s="52">
        <v>0</v>
      </c>
      <c r="HA57" s="52">
        <v>0</v>
      </c>
      <c r="HB57" s="52">
        <v>0</v>
      </c>
      <c r="HC57" s="52">
        <v>0</v>
      </c>
      <c r="HD57" s="52">
        <v>0</v>
      </c>
      <c r="HE57" s="52">
        <v>0</v>
      </c>
      <c r="HF57" s="52">
        <v>0</v>
      </c>
      <c r="HG57" s="52">
        <v>0</v>
      </c>
      <c r="HH57" s="52">
        <v>0</v>
      </c>
      <c r="HI57" s="52">
        <v>0</v>
      </c>
      <c r="HJ57" s="52">
        <v>0</v>
      </c>
      <c r="HK57" s="52">
        <v>0</v>
      </c>
      <c r="HL57" s="52">
        <v>0</v>
      </c>
      <c r="HM57" s="52">
        <v>0</v>
      </c>
      <c r="HN57" s="52">
        <v>0</v>
      </c>
      <c r="HO57" s="52">
        <v>0</v>
      </c>
      <c r="HP57" s="52">
        <v>0</v>
      </c>
      <c r="HQ57" s="52">
        <v>0</v>
      </c>
      <c r="HR57" s="52">
        <v>0</v>
      </c>
      <c r="HS57" s="52">
        <v>0</v>
      </c>
      <c r="HT57" s="52">
        <v>0</v>
      </c>
      <c r="HU57" s="52">
        <v>0</v>
      </c>
      <c r="HV57" s="52">
        <v>0</v>
      </c>
      <c r="HW57" s="52">
        <v>0</v>
      </c>
      <c r="HX57" s="52">
        <v>0</v>
      </c>
      <c r="HY57" s="52">
        <v>0</v>
      </c>
      <c r="HZ57" s="52">
        <v>0</v>
      </c>
      <c r="IA57" s="52">
        <v>0</v>
      </c>
      <c r="IB57" s="52">
        <v>0</v>
      </c>
      <c r="IC57" s="52">
        <v>0</v>
      </c>
      <c r="ID57" s="52">
        <v>0</v>
      </c>
      <c r="IE57" s="52">
        <v>0</v>
      </c>
      <c r="IF57" s="52">
        <v>0</v>
      </c>
      <c r="IG57" s="52">
        <v>0</v>
      </c>
      <c r="IH57" s="52">
        <v>0</v>
      </c>
      <c r="II57" s="52">
        <v>0</v>
      </c>
      <c r="IJ57" s="52">
        <v>0</v>
      </c>
      <c r="IK57" s="52">
        <v>0</v>
      </c>
      <c r="IL57" s="52">
        <v>0</v>
      </c>
      <c r="IM57" s="52">
        <v>0</v>
      </c>
      <c r="IN57" s="52">
        <v>0</v>
      </c>
      <c r="IO57" s="52">
        <v>0</v>
      </c>
      <c r="IP57" s="52">
        <v>0</v>
      </c>
      <c r="IQ57" s="52">
        <v>0</v>
      </c>
      <c r="IR57" s="52">
        <v>0</v>
      </c>
      <c r="IS57" s="52">
        <v>0</v>
      </c>
      <c r="IT57" s="52">
        <v>0</v>
      </c>
      <c r="IU57" s="52">
        <v>0</v>
      </c>
      <c r="IV57" s="52">
        <v>0</v>
      </c>
      <c r="IW57" s="52">
        <v>0</v>
      </c>
      <c r="IX57" s="52">
        <v>0</v>
      </c>
      <c r="IY57" s="52">
        <v>0</v>
      </c>
      <c r="IZ57" s="52">
        <v>0</v>
      </c>
      <c r="JA57" s="52">
        <v>0</v>
      </c>
      <c r="JB57" s="52">
        <v>0</v>
      </c>
      <c r="JC57" s="52">
        <v>0</v>
      </c>
      <c r="JD57" s="52">
        <v>0</v>
      </c>
      <c r="JE57" s="52">
        <v>0</v>
      </c>
      <c r="JF57" s="52">
        <v>0</v>
      </c>
      <c r="JG57" s="52">
        <v>0</v>
      </c>
      <c r="JH57" s="52">
        <v>0</v>
      </c>
      <c r="JI57" s="52">
        <v>0</v>
      </c>
      <c r="JJ57" s="52">
        <v>0</v>
      </c>
      <c r="JK57" s="52">
        <v>0</v>
      </c>
      <c r="JL57" s="52">
        <v>0</v>
      </c>
      <c r="JM57" s="52">
        <v>0</v>
      </c>
      <c r="JN57" s="52">
        <v>0</v>
      </c>
      <c r="JO57" s="52">
        <v>0</v>
      </c>
      <c r="JP57" s="52">
        <v>0</v>
      </c>
      <c r="JQ57" s="52">
        <v>0</v>
      </c>
      <c r="JR57" s="52">
        <v>0</v>
      </c>
      <c r="JS57" s="52">
        <v>0</v>
      </c>
      <c r="JT57" s="52">
        <v>0</v>
      </c>
      <c r="JU57" s="52">
        <v>0</v>
      </c>
      <c r="JV57" s="52">
        <v>0</v>
      </c>
      <c r="JW57" s="52">
        <v>0</v>
      </c>
      <c r="JX57" s="52">
        <v>0</v>
      </c>
      <c r="JY57" s="52">
        <v>0</v>
      </c>
      <c r="JZ57" s="52">
        <v>0</v>
      </c>
      <c r="KA57" s="52">
        <v>0</v>
      </c>
      <c r="KB57" s="52">
        <v>0</v>
      </c>
      <c r="KC57" s="52">
        <v>0</v>
      </c>
      <c r="KD57" s="52">
        <v>0</v>
      </c>
      <c r="KE57" s="52">
        <v>0</v>
      </c>
      <c r="KF57" s="52">
        <v>0</v>
      </c>
      <c r="KG57" s="52">
        <v>0</v>
      </c>
      <c r="KH57" s="52">
        <v>0</v>
      </c>
      <c r="KI57" s="52">
        <v>0</v>
      </c>
      <c r="KJ57" s="52">
        <v>0</v>
      </c>
      <c r="KK57" s="52">
        <v>0</v>
      </c>
      <c r="KL57" s="52">
        <v>0</v>
      </c>
      <c r="KM57" s="52">
        <v>0</v>
      </c>
      <c r="KN57" s="52">
        <v>0</v>
      </c>
      <c r="KO57" s="52">
        <v>0</v>
      </c>
      <c r="KP57" s="52">
        <v>0</v>
      </c>
      <c r="KQ57" s="52">
        <v>0</v>
      </c>
      <c r="KR57" s="52">
        <v>0</v>
      </c>
      <c r="KS57" s="52">
        <v>0</v>
      </c>
      <c r="KT57" s="52">
        <v>0</v>
      </c>
      <c r="KU57" s="52">
        <v>0</v>
      </c>
      <c r="KV57" s="52">
        <v>0</v>
      </c>
      <c r="KW57" s="52">
        <v>0</v>
      </c>
      <c r="KX57" s="52">
        <v>0</v>
      </c>
      <c r="KY57" s="52">
        <v>0</v>
      </c>
      <c r="KZ57" s="52">
        <v>0</v>
      </c>
      <c r="LA57" s="52">
        <v>0</v>
      </c>
      <c r="LB57" s="52">
        <v>0</v>
      </c>
      <c r="LC57" s="52">
        <v>0</v>
      </c>
      <c r="LD57" s="52">
        <v>0</v>
      </c>
      <c r="LE57" s="52">
        <v>0</v>
      </c>
      <c r="LF57" s="52">
        <v>0</v>
      </c>
      <c r="LG57" s="52">
        <v>0</v>
      </c>
      <c r="LH57" s="52">
        <v>0</v>
      </c>
      <c r="LI57" s="52">
        <v>0</v>
      </c>
      <c r="LJ57" s="52">
        <v>0</v>
      </c>
      <c r="LK57" s="52">
        <v>0</v>
      </c>
      <c r="LL57" s="52">
        <v>0</v>
      </c>
      <c r="LM57" s="52">
        <v>0</v>
      </c>
      <c r="LN57" s="52">
        <v>0</v>
      </c>
      <c r="LO57" s="52">
        <v>0</v>
      </c>
      <c r="LP57" s="52">
        <v>0</v>
      </c>
      <c r="LQ57" s="52">
        <v>0</v>
      </c>
      <c r="LR57" s="52">
        <v>0</v>
      </c>
      <c r="LS57" s="52">
        <v>0</v>
      </c>
      <c r="LT57" s="52">
        <v>0</v>
      </c>
      <c r="LU57" s="52">
        <v>0</v>
      </c>
      <c r="LV57" s="52">
        <v>0</v>
      </c>
      <c r="LW57" s="52">
        <v>0</v>
      </c>
      <c r="LX57" s="52">
        <v>0</v>
      </c>
      <c r="LY57" s="52">
        <v>0</v>
      </c>
      <c r="LZ57" s="52">
        <v>0</v>
      </c>
      <c r="MA57" s="52">
        <v>0</v>
      </c>
      <c r="MB57" s="52">
        <v>0</v>
      </c>
      <c r="MC57" s="52">
        <v>0</v>
      </c>
      <c r="MD57" s="52">
        <v>0</v>
      </c>
      <c r="ME57" s="52">
        <v>0</v>
      </c>
      <c r="MF57" s="52">
        <v>0</v>
      </c>
      <c r="MG57" s="52">
        <v>0</v>
      </c>
      <c r="MH57" s="52">
        <v>0</v>
      </c>
      <c r="MI57" s="52">
        <v>0</v>
      </c>
      <c r="MJ57" s="52">
        <v>0</v>
      </c>
      <c r="MK57" s="52">
        <v>0</v>
      </c>
      <c r="ML57" s="52">
        <v>0</v>
      </c>
      <c r="MM57" s="52">
        <v>0</v>
      </c>
      <c r="MN57" s="52">
        <v>0</v>
      </c>
      <c r="MO57" s="52">
        <v>0</v>
      </c>
      <c r="MP57" s="52">
        <v>0</v>
      </c>
      <c r="MQ57" s="52">
        <v>0</v>
      </c>
      <c r="MR57" s="52">
        <v>0</v>
      </c>
      <c r="MS57" s="52">
        <v>0</v>
      </c>
      <c r="MT57" s="52">
        <v>0</v>
      </c>
      <c r="MU57" s="52">
        <v>0</v>
      </c>
      <c r="MV57" s="52">
        <v>0</v>
      </c>
      <c r="MW57" s="52">
        <v>0</v>
      </c>
      <c r="MX57" s="52">
        <v>0</v>
      </c>
      <c r="MY57" s="52">
        <v>0</v>
      </c>
      <c r="MZ57" s="52">
        <v>0</v>
      </c>
      <c r="NA57" s="52">
        <v>0</v>
      </c>
      <c r="NB57" s="52">
        <v>0</v>
      </c>
      <c r="NC57" s="52">
        <v>0</v>
      </c>
      <c r="ND57" s="52">
        <v>0</v>
      </c>
      <c r="NE57" s="52">
        <v>0</v>
      </c>
      <c r="NF57" s="52">
        <v>0</v>
      </c>
      <c r="NG57" s="52">
        <v>0</v>
      </c>
      <c r="NH57" s="52">
        <v>0</v>
      </c>
      <c r="NI57" s="52">
        <v>0</v>
      </c>
      <c r="NJ57" s="52">
        <v>0</v>
      </c>
      <c r="NK57" s="52">
        <v>0</v>
      </c>
      <c r="NL57" s="52">
        <v>0</v>
      </c>
      <c r="NM57" s="52">
        <v>0</v>
      </c>
      <c r="NN57" s="52">
        <v>0</v>
      </c>
      <c r="NO57" s="52">
        <v>0</v>
      </c>
      <c r="NP57" s="52">
        <v>0</v>
      </c>
      <c r="NQ57" s="52">
        <v>0</v>
      </c>
      <c r="NR57" s="68">
        <f t="shared" si="3"/>
        <v>12788.449999999997</v>
      </c>
      <c r="NS57" s="68">
        <f t="shared" si="4"/>
        <v>12788.449999999997</v>
      </c>
      <c r="NT57" s="68">
        <f t="shared" si="5"/>
        <v>12788.449999999997</v>
      </c>
    </row>
    <row r="58" spans="1:384" s="40" customFormat="1" ht="15" customHeight="1" outlineLevel="1" x14ac:dyDescent="0.2">
      <c r="A58" s="61"/>
      <c r="B58" s="49" t="s">
        <v>671</v>
      </c>
      <c r="C58" s="49" t="s">
        <v>178</v>
      </c>
      <c r="D58" s="49" t="s">
        <v>179</v>
      </c>
      <c r="E58" s="50" t="s">
        <v>180</v>
      </c>
      <c r="F58" s="64">
        <v>44644</v>
      </c>
      <c r="G58" s="49" t="s">
        <v>37</v>
      </c>
      <c r="H58" s="72">
        <v>0</v>
      </c>
      <c r="I58" s="65">
        <v>62000.639999999999</v>
      </c>
      <c r="J58" s="114" t="str">
        <f>_xlfn.XLOOKUP(E58,'[12]Resumo Unidades'!$B:$B,'[12]Resumo Unidades'!$W:$W)</f>
        <v>Fluxo com Divergência de até 2%</v>
      </c>
      <c r="K58" s="51" t="str">
        <f>IF(L58&gt;Resumo!$E$23,"Sim","Não")</f>
        <v>Não</v>
      </c>
      <c r="L58" s="66">
        <v>17</v>
      </c>
      <c r="M58" s="67"/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573.79</v>
      </c>
      <c r="CD58" s="52">
        <v>516.28</v>
      </c>
      <c r="CE58" s="52">
        <v>516.28000000000009</v>
      </c>
      <c r="CF58" s="52">
        <v>516.28</v>
      </c>
      <c r="CG58" s="52">
        <v>516.28000000000009</v>
      </c>
      <c r="CH58" s="52">
        <v>516.28000000000009</v>
      </c>
      <c r="CI58" s="52">
        <v>516.28000000000009</v>
      </c>
      <c r="CJ58" s="52">
        <v>516.28</v>
      </c>
      <c r="CK58" s="52">
        <v>516.28000000000009</v>
      </c>
      <c r="CL58" s="52">
        <v>516.28</v>
      </c>
      <c r="CM58" s="52">
        <v>516.28000000000009</v>
      </c>
      <c r="CN58" s="52">
        <v>516.28</v>
      </c>
      <c r="CO58" s="52">
        <v>516.28000000000009</v>
      </c>
      <c r="CP58" s="52">
        <v>516.28</v>
      </c>
      <c r="CQ58" s="52">
        <v>516.28000000000009</v>
      </c>
      <c r="CR58" s="52">
        <v>516.28000000000009</v>
      </c>
      <c r="CS58" s="52">
        <v>516.28000000000009</v>
      </c>
      <c r="CT58" s="52">
        <v>516.28000000000009</v>
      </c>
      <c r="CU58" s="52">
        <v>516.28000000000009</v>
      </c>
      <c r="CV58" s="52">
        <v>516.28</v>
      </c>
      <c r="CW58" s="52">
        <v>516.28000000000009</v>
      </c>
      <c r="CX58" s="52">
        <v>516.28000000000009</v>
      </c>
      <c r="CY58" s="52">
        <v>516.28000000000009</v>
      </c>
      <c r="CZ58" s="52">
        <v>516.28</v>
      </c>
      <c r="DA58" s="52">
        <v>516.28000000000009</v>
      </c>
      <c r="DB58" s="52">
        <v>516.28</v>
      </c>
      <c r="DC58" s="52">
        <v>516.28000000000009</v>
      </c>
      <c r="DD58" s="52">
        <v>516.28</v>
      </c>
      <c r="DE58" s="52">
        <v>516.28000000000009</v>
      </c>
      <c r="DF58" s="52">
        <v>516.28</v>
      </c>
      <c r="DG58" s="52">
        <v>516.28000000000009</v>
      </c>
      <c r="DH58" s="52">
        <v>516.28</v>
      </c>
      <c r="DI58" s="52">
        <v>516.28000000000009</v>
      </c>
      <c r="DJ58" s="52">
        <v>516.28</v>
      </c>
      <c r="DK58" s="52">
        <v>516.28</v>
      </c>
      <c r="DL58" s="52">
        <v>516.28000000000009</v>
      </c>
      <c r="DM58" s="52">
        <v>516.28</v>
      </c>
      <c r="DN58" s="52">
        <v>516.28</v>
      </c>
      <c r="DO58" s="52">
        <v>516.28000000000009</v>
      </c>
      <c r="DP58" s="52">
        <v>516.28</v>
      </c>
      <c r="DQ58" s="52">
        <v>516.28000000000009</v>
      </c>
      <c r="DR58" s="52">
        <v>516.28</v>
      </c>
      <c r="DS58" s="52">
        <v>516.28000000000009</v>
      </c>
      <c r="DT58" s="52">
        <v>516.28</v>
      </c>
      <c r="DU58" s="52">
        <v>516.28000000000009</v>
      </c>
      <c r="DV58" s="52">
        <v>516.28</v>
      </c>
      <c r="DW58" s="52">
        <v>516.28000000000009</v>
      </c>
      <c r="DX58" s="52">
        <v>516.28000000000009</v>
      </c>
      <c r="DY58" s="52">
        <v>516.28000000000009</v>
      </c>
      <c r="DZ58" s="52">
        <v>516.28</v>
      </c>
      <c r="EA58" s="52">
        <v>516.28000000000009</v>
      </c>
      <c r="EB58" s="52">
        <v>516.28</v>
      </c>
      <c r="EC58" s="52">
        <v>516.28000000000009</v>
      </c>
      <c r="ED58" s="52">
        <v>516.28000000000009</v>
      </c>
      <c r="EE58" s="52">
        <v>516.28</v>
      </c>
      <c r="EF58" s="52">
        <v>516.28000000000009</v>
      </c>
      <c r="EG58" s="52">
        <v>516.28000000000009</v>
      </c>
      <c r="EH58" s="52">
        <v>516.28</v>
      </c>
      <c r="EI58" s="52">
        <v>516.28</v>
      </c>
      <c r="EJ58" s="52">
        <v>516.28000000000009</v>
      </c>
      <c r="EK58" s="52">
        <v>516.28</v>
      </c>
      <c r="EL58" s="52">
        <v>516.28</v>
      </c>
      <c r="EM58" s="52">
        <v>516.28</v>
      </c>
      <c r="EN58" s="52">
        <v>516.28</v>
      </c>
      <c r="EO58" s="52">
        <v>516.28000000000009</v>
      </c>
      <c r="EP58" s="52">
        <v>516.28</v>
      </c>
      <c r="EQ58" s="52">
        <v>516.28000000000009</v>
      </c>
      <c r="ER58" s="52">
        <v>516.28</v>
      </c>
      <c r="ES58" s="52">
        <v>516.28000000000009</v>
      </c>
      <c r="ET58" s="52">
        <v>516.28</v>
      </c>
      <c r="EU58" s="52">
        <v>516.28000000000009</v>
      </c>
      <c r="EV58" s="52">
        <v>516.28</v>
      </c>
      <c r="EW58" s="52">
        <v>516.28</v>
      </c>
      <c r="EX58" s="52">
        <v>516.28</v>
      </c>
      <c r="EY58" s="52">
        <v>516.28000000000009</v>
      </c>
      <c r="EZ58" s="52">
        <v>516.28</v>
      </c>
      <c r="FA58" s="52">
        <v>516.28</v>
      </c>
      <c r="FB58" s="52">
        <v>516.28000000000009</v>
      </c>
      <c r="FC58" s="52">
        <v>516.28</v>
      </c>
      <c r="FD58" s="52">
        <v>516.28</v>
      </c>
      <c r="FE58" s="52">
        <v>516.28000000000009</v>
      </c>
      <c r="FF58" s="52">
        <v>516.28000000000009</v>
      </c>
      <c r="FG58" s="52">
        <v>516.28000000000009</v>
      </c>
      <c r="FH58" s="52">
        <v>516.28</v>
      </c>
      <c r="FI58" s="52">
        <v>516.28</v>
      </c>
      <c r="FJ58" s="52">
        <v>516.28</v>
      </c>
      <c r="FK58" s="52">
        <v>516.28000000000009</v>
      </c>
      <c r="FL58" s="52">
        <v>516.28</v>
      </c>
      <c r="FM58" s="52">
        <v>516.28000000000009</v>
      </c>
      <c r="FN58" s="52">
        <v>516.28000000000009</v>
      </c>
      <c r="FO58" s="52">
        <v>516.28000000000009</v>
      </c>
      <c r="FP58" s="52">
        <v>516.28</v>
      </c>
      <c r="FQ58" s="52">
        <v>516.28000000000009</v>
      </c>
      <c r="FR58" s="52">
        <v>516.28000000000009</v>
      </c>
      <c r="FS58" s="52">
        <v>516.28</v>
      </c>
      <c r="FT58" s="52">
        <v>516.28</v>
      </c>
      <c r="FU58" s="52">
        <v>516.28000000000009</v>
      </c>
      <c r="FV58" s="52">
        <v>516.28</v>
      </c>
      <c r="FW58" s="52">
        <v>516.28000000000009</v>
      </c>
      <c r="FX58" s="52">
        <v>516.28</v>
      </c>
      <c r="FY58" s="52">
        <v>516.28000000000009</v>
      </c>
      <c r="FZ58" s="52">
        <v>516.28</v>
      </c>
      <c r="GA58" s="52">
        <v>516.28000000000009</v>
      </c>
      <c r="GB58" s="52">
        <v>516.28000000000009</v>
      </c>
      <c r="GC58" s="52">
        <v>516.28000000000009</v>
      </c>
      <c r="GD58" s="52">
        <v>516.28</v>
      </c>
      <c r="GE58" s="52">
        <v>516.28000000000009</v>
      </c>
      <c r="GF58" s="52">
        <v>516.28</v>
      </c>
      <c r="GG58" s="52">
        <v>516.28</v>
      </c>
      <c r="GH58" s="52">
        <v>516.28</v>
      </c>
      <c r="GI58" s="52">
        <v>516.28000000000009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  <c r="JQ58" s="52">
        <v>0</v>
      </c>
      <c r="JR58" s="52">
        <v>0</v>
      </c>
      <c r="JS58" s="52">
        <v>0</v>
      </c>
      <c r="JT58" s="52">
        <v>0</v>
      </c>
      <c r="JU58" s="52">
        <v>0</v>
      </c>
      <c r="JV58" s="52">
        <v>0</v>
      </c>
      <c r="JW58" s="52">
        <v>0</v>
      </c>
      <c r="JX58" s="52">
        <v>0</v>
      </c>
      <c r="JY58" s="52">
        <v>0</v>
      </c>
      <c r="JZ58" s="52">
        <v>0</v>
      </c>
      <c r="KA58" s="52">
        <v>0</v>
      </c>
      <c r="KB58" s="52">
        <v>0</v>
      </c>
      <c r="KC58" s="52">
        <v>0</v>
      </c>
      <c r="KD58" s="52">
        <v>0</v>
      </c>
      <c r="KE58" s="52">
        <v>0</v>
      </c>
      <c r="KF58" s="52">
        <v>0</v>
      </c>
      <c r="KG58" s="52">
        <v>0</v>
      </c>
      <c r="KH58" s="52">
        <v>0</v>
      </c>
      <c r="KI58" s="52">
        <v>0</v>
      </c>
      <c r="KJ58" s="52">
        <v>0</v>
      </c>
      <c r="KK58" s="52">
        <v>0</v>
      </c>
      <c r="KL58" s="52">
        <v>0</v>
      </c>
      <c r="KM58" s="52">
        <v>0</v>
      </c>
      <c r="KN58" s="52">
        <v>0</v>
      </c>
      <c r="KO58" s="52">
        <v>0</v>
      </c>
      <c r="KP58" s="52">
        <v>0</v>
      </c>
      <c r="KQ58" s="52">
        <v>0</v>
      </c>
      <c r="KR58" s="52">
        <v>0</v>
      </c>
      <c r="KS58" s="52">
        <v>0</v>
      </c>
      <c r="KT58" s="52">
        <v>0</v>
      </c>
      <c r="KU58" s="52">
        <v>0</v>
      </c>
      <c r="KV58" s="52">
        <v>0</v>
      </c>
      <c r="KW58" s="52">
        <v>0</v>
      </c>
      <c r="KX58" s="52">
        <v>0</v>
      </c>
      <c r="KY58" s="52">
        <v>0</v>
      </c>
      <c r="KZ58" s="52">
        <v>0</v>
      </c>
      <c r="LA58" s="52">
        <v>0</v>
      </c>
      <c r="LB58" s="52">
        <v>0</v>
      </c>
      <c r="LC58" s="52">
        <v>0</v>
      </c>
      <c r="LD58" s="52">
        <v>0</v>
      </c>
      <c r="LE58" s="52">
        <v>0</v>
      </c>
      <c r="LF58" s="52">
        <v>0</v>
      </c>
      <c r="LG58" s="52">
        <v>0</v>
      </c>
      <c r="LH58" s="52">
        <v>0</v>
      </c>
      <c r="LI58" s="52">
        <v>0</v>
      </c>
      <c r="LJ58" s="52">
        <v>0</v>
      </c>
      <c r="LK58" s="52">
        <v>0</v>
      </c>
      <c r="LL58" s="52">
        <v>0</v>
      </c>
      <c r="LM58" s="52">
        <v>0</v>
      </c>
      <c r="LN58" s="52">
        <v>0</v>
      </c>
      <c r="LO58" s="52">
        <v>0</v>
      </c>
      <c r="LP58" s="52">
        <v>0</v>
      </c>
      <c r="LQ58" s="52">
        <v>0</v>
      </c>
      <c r="LR58" s="52">
        <v>0</v>
      </c>
      <c r="LS58" s="52">
        <v>0</v>
      </c>
      <c r="LT58" s="52">
        <v>0</v>
      </c>
      <c r="LU58" s="52">
        <v>0</v>
      </c>
      <c r="LV58" s="52">
        <v>0</v>
      </c>
      <c r="LW58" s="52">
        <v>0</v>
      </c>
      <c r="LX58" s="52">
        <v>0</v>
      </c>
      <c r="LY58" s="52">
        <v>0</v>
      </c>
      <c r="LZ58" s="52">
        <v>0</v>
      </c>
      <c r="MA58" s="52">
        <v>0</v>
      </c>
      <c r="MB58" s="52">
        <v>0</v>
      </c>
      <c r="MC58" s="52">
        <v>0</v>
      </c>
      <c r="MD58" s="52">
        <v>0</v>
      </c>
      <c r="ME58" s="52">
        <v>0</v>
      </c>
      <c r="MF58" s="52">
        <v>0</v>
      </c>
      <c r="MG58" s="52">
        <v>0</v>
      </c>
      <c r="MH58" s="52">
        <v>0</v>
      </c>
      <c r="MI58" s="52">
        <v>0</v>
      </c>
      <c r="MJ58" s="52">
        <v>0</v>
      </c>
      <c r="MK58" s="52">
        <v>0</v>
      </c>
      <c r="ML58" s="52">
        <v>0</v>
      </c>
      <c r="MM58" s="52">
        <v>0</v>
      </c>
      <c r="MN58" s="52">
        <v>0</v>
      </c>
      <c r="MO58" s="52">
        <v>0</v>
      </c>
      <c r="MP58" s="52">
        <v>0</v>
      </c>
      <c r="MQ58" s="52">
        <v>0</v>
      </c>
      <c r="MR58" s="52">
        <v>0</v>
      </c>
      <c r="MS58" s="52">
        <v>0</v>
      </c>
      <c r="MT58" s="52">
        <v>0</v>
      </c>
      <c r="MU58" s="52">
        <v>0</v>
      </c>
      <c r="MV58" s="52">
        <v>0</v>
      </c>
      <c r="MW58" s="52">
        <v>0</v>
      </c>
      <c r="MX58" s="52">
        <v>0</v>
      </c>
      <c r="MY58" s="52">
        <v>0</v>
      </c>
      <c r="MZ58" s="52">
        <v>0</v>
      </c>
      <c r="NA58" s="52">
        <v>0</v>
      </c>
      <c r="NB58" s="52">
        <v>0</v>
      </c>
      <c r="NC58" s="52">
        <v>0</v>
      </c>
      <c r="ND58" s="52">
        <v>0</v>
      </c>
      <c r="NE58" s="52">
        <v>0</v>
      </c>
      <c r="NF58" s="52">
        <v>0</v>
      </c>
      <c r="NG58" s="52">
        <v>0</v>
      </c>
      <c r="NH58" s="52">
        <v>0</v>
      </c>
      <c r="NI58" s="52">
        <v>0</v>
      </c>
      <c r="NJ58" s="52">
        <v>0</v>
      </c>
      <c r="NK58" s="52">
        <v>0</v>
      </c>
      <c r="NL58" s="52">
        <v>0</v>
      </c>
      <c r="NM58" s="52">
        <v>0</v>
      </c>
      <c r="NN58" s="52">
        <v>0</v>
      </c>
      <c r="NO58" s="52">
        <v>0</v>
      </c>
      <c r="NP58" s="52">
        <v>0</v>
      </c>
      <c r="NQ58" s="52">
        <v>0</v>
      </c>
      <c r="NR58" s="68">
        <f t="shared" si="3"/>
        <v>57364.589999999916</v>
      </c>
      <c r="NS58" s="68">
        <f t="shared" si="4"/>
        <v>57364.589999999916</v>
      </c>
      <c r="NT58" s="68">
        <f t="shared" si="5"/>
        <v>56848.309999999918</v>
      </c>
    </row>
    <row r="59" spans="1:384" s="40" customFormat="1" ht="15" customHeight="1" outlineLevel="1" x14ac:dyDescent="0.2">
      <c r="A59" s="61"/>
      <c r="B59" s="49" t="s">
        <v>671</v>
      </c>
      <c r="C59" s="49" t="s">
        <v>1083</v>
      </c>
      <c r="D59" s="49" t="s">
        <v>1122</v>
      </c>
      <c r="E59" s="50" t="s">
        <v>1167</v>
      </c>
      <c r="F59" s="64">
        <v>42047</v>
      </c>
      <c r="G59" s="49" t="s">
        <v>16</v>
      </c>
      <c r="H59" s="72">
        <v>0</v>
      </c>
      <c r="I59" s="65">
        <v>7491.56</v>
      </c>
      <c r="J59" s="114" t="str">
        <f>_xlfn.XLOOKUP(E59,'[12]Resumo Unidades'!$B:$B,'[12]Resumo Unidades'!$W:$W)</f>
        <v>Não Auditado (Pendente contrato)</v>
      </c>
      <c r="K59" s="51" t="str">
        <f>IF(L59&gt;Resumo!$E$23,"Sim","Não")</f>
        <v>Sim</v>
      </c>
      <c r="L59" s="66">
        <v>1810</v>
      </c>
      <c r="M59" s="67"/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7814.16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0</v>
      </c>
      <c r="CH59" s="52">
        <v>0</v>
      </c>
      <c r="CI59" s="52">
        <v>0</v>
      </c>
      <c r="CJ59" s="52">
        <v>0</v>
      </c>
      <c r="CK59" s="52">
        <v>0</v>
      </c>
      <c r="CL59" s="52">
        <v>0</v>
      </c>
      <c r="CM59" s="52">
        <v>0</v>
      </c>
      <c r="CN59" s="52">
        <v>0</v>
      </c>
      <c r="CO59" s="52">
        <v>0</v>
      </c>
      <c r="CP59" s="52">
        <v>0</v>
      </c>
      <c r="CQ59" s="52">
        <v>0</v>
      </c>
      <c r="CR59" s="52">
        <v>0</v>
      </c>
      <c r="CS59" s="52">
        <v>0</v>
      </c>
      <c r="CT59" s="52">
        <v>0</v>
      </c>
      <c r="CU59" s="52">
        <v>0</v>
      </c>
      <c r="CV59" s="52">
        <v>0</v>
      </c>
      <c r="CW59" s="52">
        <v>0</v>
      </c>
      <c r="CX59" s="52">
        <v>0</v>
      </c>
      <c r="CY59" s="52">
        <v>0</v>
      </c>
      <c r="CZ59" s="52">
        <v>0</v>
      </c>
      <c r="DA59" s="52">
        <v>0</v>
      </c>
      <c r="DB59" s="52">
        <v>0</v>
      </c>
      <c r="DC59" s="52">
        <v>0</v>
      </c>
      <c r="DD59" s="52">
        <v>0</v>
      </c>
      <c r="DE59" s="52">
        <v>0</v>
      </c>
      <c r="DF59" s="52">
        <v>0</v>
      </c>
      <c r="DG59" s="52">
        <v>0</v>
      </c>
      <c r="DH59" s="52">
        <v>0</v>
      </c>
      <c r="DI59" s="52">
        <v>0</v>
      </c>
      <c r="DJ59" s="52">
        <v>0</v>
      </c>
      <c r="DK59" s="52">
        <v>0</v>
      </c>
      <c r="DL59" s="52">
        <v>0</v>
      </c>
      <c r="DM59" s="52">
        <v>0</v>
      </c>
      <c r="DN59" s="52">
        <v>0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v>0</v>
      </c>
      <c r="DU59" s="52">
        <v>0</v>
      </c>
      <c r="DV59" s="52">
        <v>0</v>
      </c>
      <c r="DW59" s="52">
        <v>0</v>
      </c>
      <c r="DX59" s="52">
        <v>0</v>
      </c>
      <c r="DY59" s="52">
        <v>0</v>
      </c>
      <c r="DZ59" s="52">
        <v>0</v>
      </c>
      <c r="EA59" s="52">
        <v>0</v>
      </c>
      <c r="EB59" s="52">
        <v>0</v>
      </c>
      <c r="EC59" s="52">
        <v>0</v>
      </c>
      <c r="ED59" s="52">
        <v>0</v>
      </c>
      <c r="EE59" s="52">
        <v>0</v>
      </c>
      <c r="EF59" s="52">
        <v>0</v>
      </c>
      <c r="EG59" s="52">
        <v>0</v>
      </c>
      <c r="EH59" s="52">
        <v>0</v>
      </c>
      <c r="EI59" s="52">
        <v>0</v>
      </c>
      <c r="EJ59" s="52">
        <v>0</v>
      </c>
      <c r="EK59" s="52">
        <v>0</v>
      </c>
      <c r="EL59" s="52">
        <v>0</v>
      </c>
      <c r="EM59" s="52">
        <v>0</v>
      </c>
      <c r="EN59" s="52">
        <v>0</v>
      </c>
      <c r="EO59" s="52">
        <v>0</v>
      </c>
      <c r="EP59" s="52">
        <v>0</v>
      </c>
      <c r="EQ59" s="52">
        <v>0</v>
      </c>
      <c r="ER59" s="52">
        <v>0</v>
      </c>
      <c r="ES59" s="52">
        <v>0</v>
      </c>
      <c r="ET59" s="52">
        <v>0</v>
      </c>
      <c r="EU59" s="52">
        <v>0</v>
      </c>
      <c r="EV59" s="52">
        <v>0</v>
      </c>
      <c r="EW59" s="52">
        <v>0</v>
      </c>
      <c r="EX59" s="52">
        <v>0</v>
      </c>
      <c r="EY59" s="52">
        <v>0</v>
      </c>
      <c r="EZ59" s="52">
        <v>0</v>
      </c>
      <c r="FA59" s="52">
        <v>0</v>
      </c>
      <c r="FB59" s="52">
        <v>0</v>
      </c>
      <c r="FC59" s="52">
        <v>0</v>
      </c>
      <c r="FD59" s="52">
        <v>0</v>
      </c>
      <c r="FE59" s="52">
        <v>0</v>
      </c>
      <c r="FF59" s="52">
        <v>0</v>
      </c>
      <c r="FG59" s="52">
        <v>0</v>
      </c>
      <c r="FH59" s="52">
        <v>0</v>
      </c>
      <c r="FI59" s="52">
        <v>0</v>
      </c>
      <c r="FJ59" s="52">
        <v>0</v>
      </c>
      <c r="FK59" s="52">
        <v>0</v>
      </c>
      <c r="FL59" s="52">
        <v>0</v>
      </c>
      <c r="FM59" s="52">
        <v>0</v>
      </c>
      <c r="FN59" s="52">
        <v>0</v>
      </c>
      <c r="FO59" s="52">
        <v>0</v>
      </c>
      <c r="FP59" s="52">
        <v>0</v>
      </c>
      <c r="FQ59" s="52">
        <v>0</v>
      </c>
      <c r="FR59" s="52">
        <v>0</v>
      </c>
      <c r="FS59" s="52">
        <v>0</v>
      </c>
      <c r="FT59" s="52">
        <v>0</v>
      </c>
      <c r="FU59" s="52">
        <v>0</v>
      </c>
      <c r="FV59" s="52">
        <v>0</v>
      </c>
      <c r="FW59" s="52">
        <v>0</v>
      </c>
      <c r="FX59" s="52">
        <v>0</v>
      </c>
      <c r="FY59" s="52">
        <v>0</v>
      </c>
      <c r="FZ59" s="52">
        <v>0</v>
      </c>
      <c r="GA59" s="52">
        <v>0</v>
      </c>
      <c r="GB59" s="52">
        <v>0</v>
      </c>
      <c r="GC59" s="52">
        <v>0</v>
      </c>
      <c r="GD59" s="52">
        <v>0</v>
      </c>
      <c r="GE59" s="52">
        <v>0</v>
      </c>
      <c r="GF59" s="52">
        <v>0</v>
      </c>
      <c r="GG59" s="52">
        <v>0</v>
      </c>
      <c r="GH59" s="52">
        <v>0</v>
      </c>
      <c r="GI59" s="52">
        <v>0</v>
      </c>
      <c r="GJ59" s="52">
        <v>0</v>
      </c>
      <c r="GK59" s="52">
        <v>0</v>
      </c>
      <c r="GL59" s="52">
        <v>0</v>
      </c>
      <c r="GM59" s="52">
        <v>0</v>
      </c>
      <c r="GN59" s="52">
        <v>0</v>
      </c>
      <c r="GO59" s="52">
        <v>0</v>
      </c>
      <c r="GP59" s="52">
        <v>0</v>
      </c>
      <c r="GQ59" s="52">
        <v>0</v>
      </c>
      <c r="GR59" s="52">
        <v>0</v>
      </c>
      <c r="GS59" s="52">
        <v>0</v>
      </c>
      <c r="GT59" s="52">
        <v>0</v>
      </c>
      <c r="GU59" s="52">
        <v>0</v>
      </c>
      <c r="GV59" s="52">
        <v>0</v>
      </c>
      <c r="GW59" s="52">
        <v>0</v>
      </c>
      <c r="GX59" s="52">
        <v>0</v>
      </c>
      <c r="GY59" s="52">
        <v>0</v>
      </c>
      <c r="GZ59" s="52">
        <v>0</v>
      </c>
      <c r="HA59" s="52">
        <v>0</v>
      </c>
      <c r="HB59" s="52">
        <v>0</v>
      </c>
      <c r="HC59" s="52">
        <v>0</v>
      </c>
      <c r="HD59" s="52">
        <v>0</v>
      </c>
      <c r="HE59" s="52">
        <v>0</v>
      </c>
      <c r="HF59" s="52">
        <v>0</v>
      </c>
      <c r="HG59" s="52">
        <v>0</v>
      </c>
      <c r="HH59" s="52">
        <v>0</v>
      </c>
      <c r="HI59" s="52">
        <v>0</v>
      </c>
      <c r="HJ59" s="52">
        <v>0</v>
      </c>
      <c r="HK59" s="52">
        <v>0</v>
      </c>
      <c r="HL59" s="52">
        <v>0</v>
      </c>
      <c r="HM59" s="52">
        <v>0</v>
      </c>
      <c r="HN59" s="52">
        <v>0</v>
      </c>
      <c r="HO59" s="52">
        <v>0</v>
      </c>
      <c r="HP59" s="52">
        <v>0</v>
      </c>
      <c r="HQ59" s="52">
        <v>0</v>
      </c>
      <c r="HR59" s="52">
        <v>0</v>
      </c>
      <c r="HS59" s="52">
        <v>0</v>
      </c>
      <c r="HT59" s="52">
        <v>0</v>
      </c>
      <c r="HU59" s="52">
        <v>0</v>
      </c>
      <c r="HV59" s="52">
        <v>0</v>
      </c>
      <c r="HW59" s="52">
        <v>0</v>
      </c>
      <c r="HX59" s="52">
        <v>0</v>
      </c>
      <c r="HY59" s="52">
        <v>0</v>
      </c>
      <c r="HZ59" s="52">
        <v>0</v>
      </c>
      <c r="IA59" s="52">
        <v>0</v>
      </c>
      <c r="IB59" s="52">
        <v>0</v>
      </c>
      <c r="IC59" s="52">
        <v>0</v>
      </c>
      <c r="ID59" s="52">
        <v>0</v>
      </c>
      <c r="IE59" s="52">
        <v>0</v>
      </c>
      <c r="IF59" s="52">
        <v>0</v>
      </c>
      <c r="IG59" s="52">
        <v>0</v>
      </c>
      <c r="IH59" s="52">
        <v>0</v>
      </c>
      <c r="II59" s="52">
        <v>0</v>
      </c>
      <c r="IJ59" s="52">
        <v>0</v>
      </c>
      <c r="IK59" s="52">
        <v>0</v>
      </c>
      <c r="IL59" s="52">
        <v>0</v>
      </c>
      <c r="IM59" s="52">
        <v>0</v>
      </c>
      <c r="IN59" s="52">
        <v>0</v>
      </c>
      <c r="IO59" s="52">
        <v>0</v>
      </c>
      <c r="IP59" s="52">
        <v>0</v>
      </c>
      <c r="IQ59" s="52">
        <v>0</v>
      </c>
      <c r="IR59" s="52">
        <v>0</v>
      </c>
      <c r="IS59" s="52">
        <v>0</v>
      </c>
      <c r="IT59" s="52">
        <v>0</v>
      </c>
      <c r="IU59" s="52">
        <v>0</v>
      </c>
      <c r="IV59" s="52">
        <v>0</v>
      </c>
      <c r="IW59" s="52">
        <v>0</v>
      </c>
      <c r="IX59" s="52">
        <v>0</v>
      </c>
      <c r="IY59" s="52">
        <v>0</v>
      </c>
      <c r="IZ59" s="52">
        <v>0</v>
      </c>
      <c r="JA59" s="52">
        <v>0</v>
      </c>
      <c r="JB59" s="52">
        <v>0</v>
      </c>
      <c r="JC59" s="52">
        <v>0</v>
      </c>
      <c r="JD59" s="52">
        <v>0</v>
      </c>
      <c r="JE59" s="52">
        <v>0</v>
      </c>
      <c r="JF59" s="52">
        <v>0</v>
      </c>
      <c r="JG59" s="52">
        <v>0</v>
      </c>
      <c r="JH59" s="52">
        <v>0</v>
      </c>
      <c r="JI59" s="52">
        <v>0</v>
      </c>
      <c r="JJ59" s="52">
        <v>0</v>
      </c>
      <c r="JK59" s="52">
        <v>0</v>
      </c>
      <c r="JL59" s="52">
        <v>0</v>
      </c>
      <c r="JM59" s="52">
        <v>0</v>
      </c>
      <c r="JN59" s="52">
        <v>0</v>
      </c>
      <c r="JO59" s="52">
        <v>0</v>
      </c>
      <c r="JP59" s="52">
        <v>0</v>
      </c>
      <c r="JQ59" s="52">
        <v>0</v>
      </c>
      <c r="JR59" s="52">
        <v>0</v>
      </c>
      <c r="JS59" s="52">
        <v>0</v>
      </c>
      <c r="JT59" s="52">
        <v>0</v>
      </c>
      <c r="JU59" s="52">
        <v>0</v>
      </c>
      <c r="JV59" s="52">
        <v>0</v>
      </c>
      <c r="JW59" s="52">
        <v>0</v>
      </c>
      <c r="JX59" s="52">
        <v>0</v>
      </c>
      <c r="JY59" s="52">
        <v>0</v>
      </c>
      <c r="JZ59" s="52">
        <v>0</v>
      </c>
      <c r="KA59" s="52">
        <v>0</v>
      </c>
      <c r="KB59" s="52">
        <v>0</v>
      </c>
      <c r="KC59" s="52">
        <v>0</v>
      </c>
      <c r="KD59" s="52">
        <v>0</v>
      </c>
      <c r="KE59" s="52">
        <v>0</v>
      </c>
      <c r="KF59" s="52">
        <v>0</v>
      </c>
      <c r="KG59" s="52">
        <v>0</v>
      </c>
      <c r="KH59" s="52">
        <v>0</v>
      </c>
      <c r="KI59" s="52">
        <v>0</v>
      </c>
      <c r="KJ59" s="52">
        <v>0</v>
      </c>
      <c r="KK59" s="52">
        <v>0</v>
      </c>
      <c r="KL59" s="52">
        <v>0</v>
      </c>
      <c r="KM59" s="52">
        <v>0</v>
      </c>
      <c r="KN59" s="52">
        <v>0</v>
      </c>
      <c r="KO59" s="52">
        <v>0</v>
      </c>
      <c r="KP59" s="52">
        <v>0</v>
      </c>
      <c r="KQ59" s="52">
        <v>0</v>
      </c>
      <c r="KR59" s="52">
        <v>0</v>
      </c>
      <c r="KS59" s="52">
        <v>0</v>
      </c>
      <c r="KT59" s="52">
        <v>0</v>
      </c>
      <c r="KU59" s="52">
        <v>0</v>
      </c>
      <c r="KV59" s="52">
        <v>0</v>
      </c>
      <c r="KW59" s="52">
        <v>0</v>
      </c>
      <c r="KX59" s="52">
        <v>0</v>
      </c>
      <c r="KY59" s="52">
        <v>0</v>
      </c>
      <c r="KZ59" s="52">
        <v>0</v>
      </c>
      <c r="LA59" s="52">
        <v>0</v>
      </c>
      <c r="LB59" s="52">
        <v>0</v>
      </c>
      <c r="LC59" s="52">
        <v>0</v>
      </c>
      <c r="LD59" s="52">
        <v>0</v>
      </c>
      <c r="LE59" s="52">
        <v>0</v>
      </c>
      <c r="LF59" s="52">
        <v>0</v>
      </c>
      <c r="LG59" s="52">
        <v>0</v>
      </c>
      <c r="LH59" s="52">
        <v>0</v>
      </c>
      <c r="LI59" s="52">
        <v>0</v>
      </c>
      <c r="LJ59" s="52">
        <v>0</v>
      </c>
      <c r="LK59" s="52">
        <v>0</v>
      </c>
      <c r="LL59" s="52">
        <v>0</v>
      </c>
      <c r="LM59" s="52">
        <v>0</v>
      </c>
      <c r="LN59" s="52">
        <v>0</v>
      </c>
      <c r="LO59" s="52">
        <v>0</v>
      </c>
      <c r="LP59" s="52">
        <v>0</v>
      </c>
      <c r="LQ59" s="52">
        <v>0</v>
      </c>
      <c r="LR59" s="52">
        <v>0</v>
      </c>
      <c r="LS59" s="52">
        <v>0</v>
      </c>
      <c r="LT59" s="52">
        <v>0</v>
      </c>
      <c r="LU59" s="52">
        <v>0</v>
      </c>
      <c r="LV59" s="52">
        <v>0</v>
      </c>
      <c r="LW59" s="52">
        <v>0</v>
      </c>
      <c r="LX59" s="52">
        <v>0</v>
      </c>
      <c r="LY59" s="52">
        <v>0</v>
      </c>
      <c r="LZ59" s="52">
        <v>0</v>
      </c>
      <c r="MA59" s="52">
        <v>0</v>
      </c>
      <c r="MB59" s="52">
        <v>0</v>
      </c>
      <c r="MC59" s="52">
        <v>0</v>
      </c>
      <c r="MD59" s="52">
        <v>0</v>
      </c>
      <c r="ME59" s="52">
        <v>0</v>
      </c>
      <c r="MF59" s="52">
        <v>0</v>
      </c>
      <c r="MG59" s="52">
        <v>0</v>
      </c>
      <c r="MH59" s="52">
        <v>0</v>
      </c>
      <c r="MI59" s="52">
        <v>0</v>
      </c>
      <c r="MJ59" s="52">
        <v>0</v>
      </c>
      <c r="MK59" s="52">
        <v>0</v>
      </c>
      <c r="ML59" s="52">
        <v>0</v>
      </c>
      <c r="MM59" s="52">
        <v>0</v>
      </c>
      <c r="MN59" s="52">
        <v>0</v>
      </c>
      <c r="MO59" s="52">
        <v>0</v>
      </c>
      <c r="MP59" s="52">
        <v>0</v>
      </c>
      <c r="MQ59" s="52">
        <v>0</v>
      </c>
      <c r="MR59" s="52">
        <v>0</v>
      </c>
      <c r="MS59" s="52">
        <v>0</v>
      </c>
      <c r="MT59" s="52">
        <v>0</v>
      </c>
      <c r="MU59" s="52">
        <v>0</v>
      </c>
      <c r="MV59" s="52">
        <v>0</v>
      </c>
      <c r="MW59" s="52">
        <v>0</v>
      </c>
      <c r="MX59" s="52">
        <v>0</v>
      </c>
      <c r="MY59" s="52">
        <v>0</v>
      </c>
      <c r="MZ59" s="52">
        <v>0</v>
      </c>
      <c r="NA59" s="52">
        <v>0</v>
      </c>
      <c r="NB59" s="52">
        <v>0</v>
      </c>
      <c r="NC59" s="52">
        <v>0</v>
      </c>
      <c r="ND59" s="52">
        <v>0</v>
      </c>
      <c r="NE59" s="52">
        <v>0</v>
      </c>
      <c r="NF59" s="52">
        <v>0</v>
      </c>
      <c r="NG59" s="52">
        <v>0</v>
      </c>
      <c r="NH59" s="52">
        <v>0</v>
      </c>
      <c r="NI59" s="52">
        <v>0</v>
      </c>
      <c r="NJ59" s="52">
        <v>0</v>
      </c>
      <c r="NK59" s="52">
        <v>0</v>
      </c>
      <c r="NL59" s="52">
        <v>0</v>
      </c>
      <c r="NM59" s="52">
        <v>0</v>
      </c>
      <c r="NN59" s="52">
        <v>0</v>
      </c>
      <c r="NO59" s="52">
        <v>0</v>
      </c>
      <c r="NP59" s="52">
        <v>0</v>
      </c>
      <c r="NQ59" s="52">
        <v>0</v>
      </c>
      <c r="NR59" s="68">
        <f t="shared" si="3"/>
        <v>7814.16</v>
      </c>
      <c r="NS59" s="68">
        <f t="shared" si="4"/>
        <v>0</v>
      </c>
      <c r="NT59" s="68">
        <f t="shared" si="5"/>
        <v>0</v>
      </c>
    </row>
    <row r="60" spans="1:384" s="40" customFormat="1" ht="15" customHeight="1" outlineLevel="1" x14ac:dyDescent="0.2">
      <c r="A60" s="61"/>
      <c r="B60" s="49" t="s">
        <v>671</v>
      </c>
      <c r="C60" s="49" t="s">
        <v>181</v>
      </c>
      <c r="D60" s="49" t="s">
        <v>182</v>
      </c>
      <c r="E60" s="50" t="s">
        <v>183</v>
      </c>
      <c r="F60" s="64">
        <v>44646</v>
      </c>
      <c r="G60" s="49" t="s">
        <v>37</v>
      </c>
      <c r="H60" s="72">
        <v>8.0850000000000005E-2</v>
      </c>
      <c r="I60" s="65">
        <v>67500</v>
      </c>
      <c r="J60" s="114" t="str">
        <f>_xlfn.XLOOKUP(E60,'[12]Resumo Unidades'!$B:$B,'[12]Resumo Unidades'!$W:$W)</f>
        <v>Fluxo com Divergência maior do que 10%</v>
      </c>
      <c r="K60" s="51" t="str">
        <f>IF(L60&gt;Resumo!$E$23,"Sim","Não")</f>
        <v>Não</v>
      </c>
      <c r="L60" s="66">
        <v>48</v>
      </c>
      <c r="M60" s="67"/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Y60" s="52">
        <v>0</v>
      </c>
      <c r="Z60" s="52">
        <v>0</v>
      </c>
      <c r="AA60" s="52">
        <v>0</v>
      </c>
      <c r="AB60" s="52">
        <v>0</v>
      </c>
      <c r="AC60" s="52">
        <v>0</v>
      </c>
      <c r="AD60" s="52">
        <v>0</v>
      </c>
      <c r="AE60" s="52">
        <v>0</v>
      </c>
      <c r="AF60" s="52">
        <v>0</v>
      </c>
      <c r="AG60" s="52">
        <v>0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</v>
      </c>
      <c r="BD60" s="52">
        <v>0</v>
      </c>
      <c r="BE60" s="52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52">
        <v>0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558.8900000000001</v>
      </c>
      <c r="CC60" s="52">
        <v>511.72</v>
      </c>
      <c r="CD60" s="52">
        <v>346.33000000000004</v>
      </c>
      <c r="CE60" s="52">
        <v>346.33000000000004</v>
      </c>
      <c r="CF60" s="52">
        <v>346.33000000000004</v>
      </c>
      <c r="CG60" s="52">
        <v>346.33000000000004</v>
      </c>
      <c r="CH60" s="52">
        <v>346.33000000000004</v>
      </c>
      <c r="CI60" s="52">
        <v>346.33000000000004</v>
      </c>
      <c r="CJ60" s="52">
        <v>346.33000000000004</v>
      </c>
      <c r="CK60" s="52">
        <v>346.33000000000004</v>
      </c>
      <c r="CL60" s="52">
        <v>346.33000000000004</v>
      </c>
      <c r="CM60" s="52">
        <v>346.33000000000004</v>
      </c>
      <c r="CN60" s="52">
        <v>346.33000000000004</v>
      </c>
      <c r="CO60" s="52">
        <v>346.33000000000004</v>
      </c>
      <c r="CP60" s="52">
        <v>346.33000000000004</v>
      </c>
      <c r="CQ60" s="52">
        <v>346.33000000000004</v>
      </c>
      <c r="CR60" s="52">
        <v>346.33000000000004</v>
      </c>
      <c r="CS60" s="52">
        <v>346.33000000000004</v>
      </c>
      <c r="CT60" s="52">
        <v>346.33000000000004</v>
      </c>
      <c r="CU60" s="52">
        <v>346.33000000000004</v>
      </c>
      <c r="CV60" s="52">
        <v>346.33000000000004</v>
      </c>
      <c r="CW60" s="52">
        <v>346.33000000000004</v>
      </c>
      <c r="CX60" s="52">
        <v>346.33000000000004</v>
      </c>
      <c r="CY60" s="52">
        <v>346.33000000000004</v>
      </c>
      <c r="CZ60" s="52">
        <v>346.33000000000004</v>
      </c>
      <c r="DA60" s="52">
        <v>346.33000000000004</v>
      </c>
      <c r="DB60" s="52">
        <v>346.33000000000004</v>
      </c>
      <c r="DC60" s="52">
        <v>346.33000000000004</v>
      </c>
      <c r="DD60" s="52">
        <v>346.33000000000004</v>
      </c>
      <c r="DE60" s="52">
        <v>346.33000000000004</v>
      </c>
      <c r="DF60" s="52">
        <v>346.33000000000004</v>
      </c>
      <c r="DG60" s="52">
        <v>346.33000000000004</v>
      </c>
      <c r="DH60" s="52">
        <v>346.33000000000004</v>
      </c>
      <c r="DI60" s="52">
        <v>346.33000000000004</v>
      </c>
      <c r="DJ60" s="52">
        <v>346.33000000000004</v>
      </c>
      <c r="DK60" s="52">
        <v>346.33000000000004</v>
      </c>
      <c r="DL60" s="52">
        <v>346.33000000000004</v>
      </c>
      <c r="DM60" s="52">
        <v>346.33000000000004</v>
      </c>
      <c r="DN60" s="52">
        <v>346.33000000000004</v>
      </c>
      <c r="DO60" s="52">
        <v>346.33000000000004</v>
      </c>
      <c r="DP60" s="52">
        <v>346.33000000000004</v>
      </c>
      <c r="DQ60" s="52">
        <v>346.33000000000004</v>
      </c>
      <c r="DR60" s="52">
        <v>346.33000000000004</v>
      </c>
      <c r="DS60" s="52">
        <v>346.33000000000004</v>
      </c>
      <c r="DT60" s="52">
        <v>346.33000000000004</v>
      </c>
      <c r="DU60" s="52">
        <v>346.33000000000004</v>
      </c>
      <c r="DV60" s="52">
        <v>346.33000000000004</v>
      </c>
      <c r="DW60" s="52">
        <v>346.33000000000004</v>
      </c>
      <c r="DX60" s="52">
        <v>346.33000000000004</v>
      </c>
      <c r="DY60" s="52">
        <v>346.33000000000004</v>
      </c>
      <c r="DZ60" s="52">
        <v>346.33000000000004</v>
      </c>
      <c r="EA60" s="52">
        <v>346.33000000000004</v>
      </c>
      <c r="EB60" s="52">
        <v>346.33000000000004</v>
      </c>
      <c r="EC60" s="52">
        <v>346.33000000000004</v>
      </c>
      <c r="ED60" s="52">
        <v>346.33000000000004</v>
      </c>
      <c r="EE60" s="52">
        <v>346.33000000000004</v>
      </c>
      <c r="EF60" s="52">
        <v>346.33000000000004</v>
      </c>
      <c r="EG60" s="52">
        <v>346.33000000000004</v>
      </c>
      <c r="EH60" s="52">
        <v>346.33000000000004</v>
      </c>
      <c r="EI60" s="52">
        <v>346.33000000000004</v>
      </c>
      <c r="EJ60" s="52">
        <v>346.33000000000004</v>
      </c>
      <c r="EK60" s="52">
        <v>346.33000000000004</v>
      </c>
      <c r="EL60" s="52">
        <v>346.33000000000004</v>
      </c>
      <c r="EM60" s="52">
        <v>346.33000000000004</v>
      </c>
      <c r="EN60" s="52">
        <v>346.33000000000004</v>
      </c>
      <c r="EO60" s="52">
        <v>346.33000000000004</v>
      </c>
      <c r="EP60" s="52">
        <v>346.33000000000004</v>
      </c>
      <c r="EQ60" s="52">
        <v>346.33000000000004</v>
      </c>
      <c r="ER60" s="52">
        <v>346.33000000000004</v>
      </c>
      <c r="ES60" s="52">
        <v>346.33000000000004</v>
      </c>
      <c r="ET60" s="52">
        <v>346.33000000000004</v>
      </c>
      <c r="EU60" s="52">
        <v>346.33000000000004</v>
      </c>
      <c r="EV60" s="52">
        <v>346.33000000000004</v>
      </c>
      <c r="EW60" s="52">
        <v>346.33000000000004</v>
      </c>
      <c r="EX60" s="52">
        <v>346.33000000000004</v>
      </c>
      <c r="EY60" s="52">
        <v>346.33000000000004</v>
      </c>
      <c r="EZ60" s="52">
        <v>346.33000000000004</v>
      </c>
      <c r="FA60" s="52">
        <v>346.33000000000004</v>
      </c>
      <c r="FB60" s="52">
        <v>346.33000000000004</v>
      </c>
      <c r="FC60" s="52">
        <v>346.33000000000004</v>
      </c>
      <c r="FD60" s="52">
        <v>346.33000000000004</v>
      </c>
      <c r="FE60" s="52">
        <v>346.33000000000004</v>
      </c>
      <c r="FF60" s="52">
        <v>346.33000000000004</v>
      </c>
      <c r="FG60" s="52">
        <v>346.33000000000004</v>
      </c>
      <c r="FH60" s="52">
        <v>346.33000000000004</v>
      </c>
      <c r="FI60" s="52">
        <v>346.33000000000004</v>
      </c>
      <c r="FJ60" s="52">
        <v>346.33000000000004</v>
      </c>
      <c r="FK60" s="52">
        <v>346.33000000000004</v>
      </c>
      <c r="FL60" s="52">
        <v>346.33000000000004</v>
      </c>
      <c r="FM60" s="52">
        <v>346.33000000000004</v>
      </c>
      <c r="FN60" s="52">
        <v>346.33000000000004</v>
      </c>
      <c r="FO60" s="52">
        <v>346.33000000000004</v>
      </c>
      <c r="FP60" s="52">
        <v>346.33000000000004</v>
      </c>
      <c r="FQ60" s="52">
        <v>346.33000000000004</v>
      </c>
      <c r="FR60" s="52">
        <v>346.33000000000004</v>
      </c>
      <c r="FS60" s="52">
        <v>346.33000000000004</v>
      </c>
      <c r="FT60" s="52">
        <v>346.33000000000004</v>
      </c>
      <c r="FU60" s="52">
        <v>346.33000000000004</v>
      </c>
      <c r="FV60" s="52">
        <v>346.33000000000004</v>
      </c>
      <c r="FW60" s="52">
        <v>346.33000000000004</v>
      </c>
      <c r="FX60" s="52">
        <v>346.33000000000004</v>
      </c>
      <c r="FY60" s="52">
        <v>346.33000000000004</v>
      </c>
      <c r="FZ60" s="52">
        <v>346.33000000000004</v>
      </c>
      <c r="GA60" s="52">
        <v>346.33000000000004</v>
      </c>
      <c r="GB60" s="52">
        <v>346.33000000000004</v>
      </c>
      <c r="GC60" s="52">
        <v>346.33000000000004</v>
      </c>
      <c r="GD60" s="52">
        <v>346.33000000000004</v>
      </c>
      <c r="GE60" s="52">
        <v>346.33000000000004</v>
      </c>
      <c r="GF60" s="52">
        <v>346.33000000000004</v>
      </c>
      <c r="GG60" s="52">
        <v>346.33000000000004</v>
      </c>
      <c r="GH60" s="52">
        <v>346.33000000000004</v>
      </c>
      <c r="GI60" s="52">
        <v>346.33000000000004</v>
      </c>
      <c r="GJ60" s="52">
        <v>346.33000000000004</v>
      </c>
      <c r="GK60" s="52">
        <v>346.33000000000004</v>
      </c>
      <c r="GL60" s="52">
        <v>346.33000000000004</v>
      </c>
      <c r="GM60" s="52">
        <v>346.33000000000004</v>
      </c>
      <c r="GN60" s="52">
        <v>346.33000000000004</v>
      </c>
      <c r="GO60" s="52">
        <v>346.33000000000004</v>
      </c>
      <c r="GP60" s="52">
        <v>346.33000000000004</v>
      </c>
      <c r="GQ60" s="52">
        <v>346.33000000000004</v>
      </c>
      <c r="GR60" s="52">
        <v>346.33000000000004</v>
      </c>
      <c r="GS60" s="52">
        <v>346.33000000000004</v>
      </c>
      <c r="GT60" s="52">
        <v>346.33000000000004</v>
      </c>
      <c r="GU60" s="52">
        <v>346.33000000000004</v>
      </c>
      <c r="GV60" s="52">
        <v>346.33000000000004</v>
      </c>
      <c r="GW60" s="52">
        <v>346.33000000000004</v>
      </c>
      <c r="GX60" s="52">
        <v>346.33000000000004</v>
      </c>
      <c r="GY60" s="52">
        <v>346.33000000000004</v>
      </c>
      <c r="GZ60" s="52">
        <v>346.33000000000004</v>
      </c>
      <c r="HA60" s="52">
        <v>346.33000000000004</v>
      </c>
      <c r="HB60" s="52">
        <v>346.33000000000004</v>
      </c>
      <c r="HC60" s="52">
        <v>346.33000000000004</v>
      </c>
      <c r="HD60" s="52">
        <v>346.33000000000004</v>
      </c>
      <c r="HE60" s="52">
        <v>346.33000000000004</v>
      </c>
      <c r="HF60" s="52">
        <v>346.33000000000004</v>
      </c>
      <c r="HG60" s="52">
        <v>346.33000000000004</v>
      </c>
      <c r="HH60" s="52">
        <v>346.33000000000004</v>
      </c>
      <c r="HI60" s="52">
        <v>346.33000000000004</v>
      </c>
      <c r="HJ60" s="52">
        <v>346.33000000000004</v>
      </c>
      <c r="HK60" s="52">
        <v>346.33000000000004</v>
      </c>
      <c r="HL60" s="52">
        <v>346.33000000000004</v>
      </c>
      <c r="HM60" s="52">
        <v>346.33000000000004</v>
      </c>
      <c r="HN60" s="52">
        <v>346.33000000000004</v>
      </c>
      <c r="HO60" s="52">
        <v>346.33000000000004</v>
      </c>
      <c r="HP60" s="52">
        <v>346.33000000000004</v>
      </c>
      <c r="HQ60" s="52">
        <v>346.33000000000004</v>
      </c>
      <c r="HR60" s="52">
        <v>346.33000000000004</v>
      </c>
      <c r="HS60" s="52">
        <v>346.33000000000004</v>
      </c>
      <c r="HT60" s="52">
        <v>346.33000000000004</v>
      </c>
      <c r="HU60" s="52">
        <v>346.33000000000004</v>
      </c>
      <c r="HV60" s="52">
        <v>346.33000000000004</v>
      </c>
      <c r="HW60" s="52">
        <v>346.33000000000004</v>
      </c>
      <c r="HX60" s="52">
        <v>346.33000000000004</v>
      </c>
      <c r="HY60" s="52">
        <v>346.33000000000004</v>
      </c>
      <c r="HZ60" s="52">
        <v>346.33000000000004</v>
      </c>
      <c r="IA60" s="52">
        <v>346.33000000000004</v>
      </c>
      <c r="IB60" s="52">
        <v>346.33000000000004</v>
      </c>
      <c r="IC60" s="52">
        <v>346.33000000000004</v>
      </c>
      <c r="ID60" s="52">
        <v>346.33000000000004</v>
      </c>
      <c r="IE60" s="52">
        <v>346.33000000000004</v>
      </c>
      <c r="IF60" s="52">
        <v>346.33000000000004</v>
      </c>
      <c r="IG60" s="52">
        <v>346.33000000000004</v>
      </c>
      <c r="IH60" s="52">
        <v>346.33000000000004</v>
      </c>
      <c r="II60" s="52">
        <v>346.33000000000004</v>
      </c>
      <c r="IJ60" s="52">
        <v>346.33000000000004</v>
      </c>
      <c r="IK60" s="52">
        <v>346.33000000000004</v>
      </c>
      <c r="IL60" s="52">
        <v>346.33000000000004</v>
      </c>
      <c r="IM60" s="52">
        <v>346.33000000000004</v>
      </c>
      <c r="IN60" s="52">
        <v>346.33000000000004</v>
      </c>
      <c r="IO60" s="52">
        <v>346.33000000000004</v>
      </c>
      <c r="IP60" s="52">
        <v>346.33000000000004</v>
      </c>
      <c r="IQ60" s="52">
        <v>346.33000000000004</v>
      </c>
      <c r="IR60" s="52">
        <v>346.33000000000004</v>
      </c>
      <c r="IS60" s="52">
        <v>346.33000000000004</v>
      </c>
      <c r="IT60" s="52">
        <v>346.33000000000004</v>
      </c>
      <c r="IU60" s="52">
        <v>346.33000000000004</v>
      </c>
      <c r="IV60" s="52">
        <v>346.33000000000004</v>
      </c>
      <c r="IW60" s="52">
        <v>346.33000000000004</v>
      </c>
      <c r="IX60" s="52">
        <v>346.33000000000004</v>
      </c>
      <c r="IY60" s="52">
        <v>346.33000000000004</v>
      </c>
      <c r="IZ60" s="52">
        <v>346.33000000000004</v>
      </c>
      <c r="JA60" s="52">
        <v>346.33000000000004</v>
      </c>
      <c r="JB60" s="52">
        <v>346.33000000000004</v>
      </c>
      <c r="JC60" s="52">
        <v>346.33000000000004</v>
      </c>
      <c r="JD60" s="52">
        <v>346.33000000000004</v>
      </c>
      <c r="JE60" s="52">
        <v>346.33000000000004</v>
      </c>
      <c r="JF60" s="52">
        <v>346.33000000000004</v>
      </c>
      <c r="JG60" s="52">
        <v>346.33000000000004</v>
      </c>
      <c r="JH60" s="52">
        <v>346.33000000000004</v>
      </c>
      <c r="JI60" s="52">
        <v>346.33000000000004</v>
      </c>
      <c r="JJ60" s="52">
        <v>346.33000000000004</v>
      </c>
      <c r="JK60" s="52">
        <v>346.33000000000004</v>
      </c>
      <c r="JL60" s="52">
        <v>346.33000000000004</v>
      </c>
      <c r="JM60" s="52">
        <v>346.33000000000004</v>
      </c>
      <c r="JN60" s="52">
        <v>346.33000000000004</v>
      </c>
      <c r="JO60" s="52">
        <v>346.33000000000004</v>
      </c>
      <c r="JP60" s="52">
        <v>346.33000000000004</v>
      </c>
      <c r="JQ60" s="52">
        <v>346.33000000000004</v>
      </c>
      <c r="JR60" s="52">
        <v>346.33000000000004</v>
      </c>
      <c r="JS60" s="52">
        <v>346.33000000000004</v>
      </c>
      <c r="JT60" s="52">
        <v>346.33000000000004</v>
      </c>
      <c r="JU60" s="52">
        <v>346.33000000000004</v>
      </c>
      <c r="JV60" s="52">
        <v>339.73</v>
      </c>
      <c r="JW60" s="52">
        <v>339.73</v>
      </c>
      <c r="JX60" s="52">
        <v>339.73</v>
      </c>
      <c r="JY60" s="52">
        <v>339.73</v>
      </c>
      <c r="JZ60" s="52">
        <v>339.73</v>
      </c>
      <c r="KA60" s="52">
        <v>339.73</v>
      </c>
      <c r="KB60" s="52">
        <v>0</v>
      </c>
      <c r="KC60" s="52">
        <v>0</v>
      </c>
      <c r="KD60" s="52">
        <v>0</v>
      </c>
      <c r="KE60" s="52">
        <v>0</v>
      </c>
      <c r="KF60" s="52">
        <v>0</v>
      </c>
      <c r="KG60" s="52">
        <v>0</v>
      </c>
      <c r="KH60" s="52">
        <v>0</v>
      </c>
      <c r="KI60" s="52">
        <v>0</v>
      </c>
      <c r="KJ60" s="52">
        <v>0</v>
      </c>
      <c r="KK60" s="52">
        <v>0</v>
      </c>
      <c r="KL60" s="52">
        <v>0</v>
      </c>
      <c r="KM60" s="52">
        <v>0</v>
      </c>
      <c r="KN60" s="52">
        <v>0</v>
      </c>
      <c r="KO60" s="52">
        <v>0</v>
      </c>
      <c r="KP60" s="52">
        <v>0</v>
      </c>
      <c r="KQ60" s="52">
        <v>0</v>
      </c>
      <c r="KR60" s="52">
        <v>0</v>
      </c>
      <c r="KS60" s="52">
        <v>0</v>
      </c>
      <c r="KT60" s="52">
        <v>0</v>
      </c>
      <c r="KU60" s="52">
        <v>0</v>
      </c>
      <c r="KV60" s="52">
        <v>0</v>
      </c>
      <c r="KW60" s="52">
        <v>0</v>
      </c>
      <c r="KX60" s="52">
        <v>0</v>
      </c>
      <c r="KY60" s="52">
        <v>0</v>
      </c>
      <c r="KZ60" s="52">
        <v>0</v>
      </c>
      <c r="LA60" s="52">
        <v>0</v>
      </c>
      <c r="LB60" s="52">
        <v>0</v>
      </c>
      <c r="LC60" s="52">
        <v>0</v>
      </c>
      <c r="LD60" s="52">
        <v>0</v>
      </c>
      <c r="LE60" s="52">
        <v>0</v>
      </c>
      <c r="LF60" s="52">
        <v>0</v>
      </c>
      <c r="LG60" s="52">
        <v>0</v>
      </c>
      <c r="LH60" s="52">
        <v>0</v>
      </c>
      <c r="LI60" s="52">
        <v>0</v>
      </c>
      <c r="LJ60" s="52">
        <v>0</v>
      </c>
      <c r="LK60" s="52">
        <v>0</v>
      </c>
      <c r="LL60" s="52">
        <v>0</v>
      </c>
      <c r="LM60" s="52">
        <v>0</v>
      </c>
      <c r="LN60" s="52">
        <v>0</v>
      </c>
      <c r="LO60" s="52">
        <v>0</v>
      </c>
      <c r="LP60" s="52">
        <v>0</v>
      </c>
      <c r="LQ60" s="52">
        <v>0</v>
      </c>
      <c r="LR60" s="52">
        <v>0</v>
      </c>
      <c r="LS60" s="52">
        <v>0</v>
      </c>
      <c r="LT60" s="52">
        <v>0</v>
      </c>
      <c r="LU60" s="52">
        <v>0</v>
      </c>
      <c r="LV60" s="52">
        <v>0</v>
      </c>
      <c r="LW60" s="52">
        <v>0</v>
      </c>
      <c r="LX60" s="52">
        <v>0</v>
      </c>
      <c r="LY60" s="52">
        <v>0</v>
      </c>
      <c r="LZ60" s="52">
        <v>0</v>
      </c>
      <c r="MA60" s="52">
        <v>0</v>
      </c>
      <c r="MB60" s="52">
        <v>0</v>
      </c>
      <c r="MC60" s="52">
        <v>0</v>
      </c>
      <c r="MD60" s="52">
        <v>0</v>
      </c>
      <c r="ME60" s="52">
        <v>0</v>
      </c>
      <c r="MF60" s="52">
        <v>0</v>
      </c>
      <c r="MG60" s="52">
        <v>0</v>
      </c>
      <c r="MH60" s="52">
        <v>0</v>
      </c>
      <c r="MI60" s="52">
        <v>0</v>
      </c>
      <c r="MJ60" s="52">
        <v>0</v>
      </c>
      <c r="MK60" s="52">
        <v>0</v>
      </c>
      <c r="ML60" s="52">
        <v>0</v>
      </c>
      <c r="MM60" s="52">
        <v>0</v>
      </c>
      <c r="MN60" s="52">
        <v>0</v>
      </c>
      <c r="MO60" s="52">
        <v>0</v>
      </c>
      <c r="MP60" s="52">
        <v>0</v>
      </c>
      <c r="MQ60" s="52">
        <v>0</v>
      </c>
      <c r="MR60" s="52">
        <v>0</v>
      </c>
      <c r="MS60" s="52">
        <v>0</v>
      </c>
      <c r="MT60" s="52">
        <v>0</v>
      </c>
      <c r="MU60" s="52">
        <v>0</v>
      </c>
      <c r="MV60" s="52">
        <v>0</v>
      </c>
      <c r="MW60" s="52">
        <v>0</v>
      </c>
      <c r="MX60" s="52">
        <v>0</v>
      </c>
      <c r="MY60" s="52">
        <v>0</v>
      </c>
      <c r="MZ60" s="52">
        <v>0</v>
      </c>
      <c r="NA60" s="52">
        <v>0</v>
      </c>
      <c r="NB60" s="52">
        <v>0</v>
      </c>
      <c r="NC60" s="52">
        <v>0</v>
      </c>
      <c r="ND60" s="52">
        <v>0</v>
      </c>
      <c r="NE60" s="52">
        <v>0</v>
      </c>
      <c r="NF60" s="52">
        <v>0</v>
      </c>
      <c r="NG60" s="52">
        <v>0</v>
      </c>
      <c r="NH60" s="52">
        <v>0</v>
      </c>
      <c r="NI60" s="52">
        <v>0</v>
      </c>
      <c r="NJ60" s="52">
        <v>0</v>
      </c>
      <c r="NK60" s="52">
        <v>0</v>
      </c>
      <c r="NL60" s="52">
        <v>0</v>
      </c>
      <c r="NM60" s="52">
        <v>0</v>
      </c>
      <c r="NN60" s="52">
        <v>0</v>
      </c>
      <c r="NO60" s="52">
        <v>0</v>
      </c>
      <c r="NP60" s="52">
        <v>0</v>
      </c>
      <c r="NQ60" s="52">
        <v>0</v>
      </c>
      <c r="NR60" s="68">
        <f t="shared" si="3"/>
        <v>72374.990000000238</v>
      </c>
      <c r="NS60" s="68">
        <f t="shared" si="4"/>
        <v>72374.990000000238</v>
      </c>
      <c r="NT60" s="68">
        <f t="shared" si="5"/>
        <v>38820.580000000111</v>
      </c>
    </row>
    <row r="61" spans="1:384" s="40" customFormat="1" ht="15" customHeight="1" outlineLevel="1" x14ac:dyDescent="0.2">
      <c r="A61" s="61"/>
      <c r="B61" s="49" t="s">
        <v>671</v>
      </c>
      <c r="C61" s="49" t="s">
        <v>184</v>
      </c>
      <c r="D61" s="49" t="s">
        <v>185</v>
      </c>
      <c r="E61" s="50" t="s">
        <v>186</v>
      </c>
      <c r="F61" s="64">
        <v>44639</v>
      </c>
      <c r="G61" s="49" t="s">
        <v>16</v>
      </c>
      <c r="H61" s="72">
        <v>0</v>
      </c>
      <c r="I61" s="65">
        <v>72000</v>
      </c>
      <c r="J61" s="114" t="str">
        <f>_xlfn.XLOOKUP(E61,'[12]Resumo Unidades'!$B:$B,'[12]Resumo Unidades'!$W:$W)</f>
        <v>Fluxo ok</v>
      </c>
      <c r="K61" s="51" t="str">
        <f>IF(L61&gt;Resumo!$E$23,"Sim","Não")</f>
        <v>Não</v>
      </c>
      <c r="L61" s="66">
        <v>0</v>
      </c>
      <c r="M61" s="67"/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Y61" s="52">
        <v>0</v>
      </c>
      <c r="Z61" s="52">
        <v>0</v>
      </c>
      <c r="AA61" s="52">
        <v>0</v>
      </c>
      <c r="AB61" s="52">
        <v>0</v>
      </c>
      <c r="AC61" s="52">
        <v>0</v>
      </c>
      <c r="AD61" s="52">
        <v>0</v>
      </c>
      <c r="AE61" s="52">
        <v>0</v>
      </c>
      <c r="AF61" s="52">
        <v>0</v>
      </c>
      <c r="AG61" s="52">
        <v>0</v>
      </c>
      <c r="AH61" s="52">
        <v>0</v>
      </c>
      <c r="AI61" s="52">
        <v>0</v>
      </c>
      <c r="AJ61" s="52">
        <v>0</v>
      </c>
      <c r="AK61" s="52">
        <v>0</v>
      </c>
      <c r="AL61" s="52">
        <v>0</v>
      </c>
      <c r="AM61" s="52">
        <v>0</v>
      </c>
      <c r="AN61" s="52">
        <v>0</v>
      </c>
      <c r="AO61" s="52">
        <v>0</v>
      </c>
      <c r="AP61" s="52">
        <v>0</v>
      </c>
      <c r="AQ61" s="52">
        <v>0</v>
      </c>
      <c r="AR61" s="52">
        <v>0</v>
      </c>
      <c r="AS61" s="52">
        <v>0</v>
      </c>
      <c r="AT61" s="52">
        <v>0</v>
      </c>
      <c r="AU61" s="52">
        <v>0</v>
      </c>
      <c r="AV61" s="52">
        <v>0</v>
      </c>
      <c r="AW61" s="52">
        <v>0</v>
      </c>
      <c r="AX61" s="52">
        <v>0</v>
      </c>
      <c r="AY61" s="52">
        <v>0</v>
      </c>
      <c r="AZ61" s="52">
        <v>0</v>
      </c>
      <c r="BA61" s="52">
        <v>0</v>
      </c>
      <c r="BB61" s="52">
        <v>0</v>
      </c>
      <c r="BC61" s="52">
        <v>0</v>
      </c>
      <c r="BD61" s="52">
        <v>0</v>
      </c>
      <c r="BE61" s="52">
        <v>0</v>
      </c>
      <c r="BF61" s="52">
        <v>0</v>
      </c>
      <c r="BG61" s="52">
        <v>0</v>
      </c>
      <c r="BH61" s="52">
        <v>0</v>
      </c>
      <c r="BI61" s="52">
        <v>0</v>
      </c>
      <c r="BJ61" s="52">
        <v>0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52">
        <v>0</v>
      </c>
      <c r="BW61" s="52">
        <v>0</v>
      </c>
      <c r="BX61" s="52">
        <v>0</v>
      </c>
      <c r="BY61" s="52">
        <v>0</v>
      </c>
      <c r="BZ61" s="52">
        <v>0</v>
      </c>
      <c r="CA61" s="52">
        <v>0</v>
      </c>
      <c r="CB61" s="52">
        <v>0</v>
      </c>
      <c r="CC61" s="52">
        <v>0</v>
      </c>
      <c r="CD61" s="52">
        <v>651.31000000000006</v>
      </c>
      <c r="CE61" s="52">
        <v>586.1</v>
      </c>
      <c r="CF61" s="52">
        <v>586.1</v>
      </c>
      <c r="CG61" s="52">
        <v>586.1</v>
      </c>
      <c r="CH61" s="52">
        <v>586.1</v>
      </c>
      <c r="CI61" s="52">
        <v>586.1</v>
      </c>
      <c r="CJ61" s="52">
        <v>586.1</v>
      </c>
      <c r="CK61" s="52">
        <v>586.1</v>
      </c>
      <c r="CL61" s="52">
        <v>586.1</v>
      </c>
      <c r="CM61" s="52">
        <v>586.1</v>
      </c>
      <c r="CN61" s="52">
        <v>586.1</v>
      </c>
      <c r="CO61" s="52">
        <v>586.1</v>
      </c>
      <c r="CP61" s="52">
        <v>586.1</v>
      </c>
      <c r="CQ61" s="52">
        <v>586.1</v>
      </c>
      <c r="CR61" s="52">
        <v>586.1</v>
      </c>
      <c r="CS61" s="52">
        <v>586.1</v>
      </c>
      <c r="CT61" s="52">
        <v>586.1</v>
      </c>
      <c r="CU61" s="52">
        <v>586.1</v>
      </c>
      <c r="CV61" s="52">
        <v>586.1</v>
      </c>
      <c r="CW61" s="52">
        <v>586.1</v>
      </c>
      <c r="CX61" s="52">
        <v>586.1</v>
      </c>
      <c r="CY61" s="52">
        <v>586.1</v>
      </c>
      <c r="CZ61" s="52">
        <v>586.1</v>
      </c>
      <c r="DA61" s="52">
        <v>586.1</v>
      </c>
      <c r="DB61" s="52">
        <v>586.1</v>
      </c>
      <c r="DC61" s="52">
        <v>586.1</v>
      </c>
      <c r="DD61" s="52">
        <v>586.1</v>
      </c>
      <c r="DE61" s="52">
        <v>586.1</v>
      </c>
      <c r="DF61" s="52">
        <v>586.1</v>
      </c>
      <c r="DG61" s="52">
        <v>586.1</v>
      </c>
      <c r="DH61" s="52">
        <v>586.1</v>
      </c>
      <c r="DI61" s="52">
        <v>586.1</v>
      </c>
      <c r="DJ61" s="52">
        <v>586.1</v>
      </c>
      <c r="DK61" s="52">
        <v>586.1</v>
      </c>
      <c r="DL61" s="52">
        <v>586.1</v>
      </c>
      <c r="DM61" s="52">
        <v>586.1</v>
      </c>
      <c r="DN61" s="52">
        <v>586.1</v>
      </c>
      <c r="DO61" s="52">
        <v>586.1</v>
      </c>
      <c r="DP61" s="52">
        <v>586.1</v>
      </c>
      <c r="DQ61" s="52">
        <v>586.1</v>
      </c>
      <c r="DR61" s="52">
        <v>586.1</v>
      </c>
      <c r="DS61" s="52">
        <v>586.1</v>
      </c>
      <c r="DT61" s="52">
        <v>586.1</v>
      </c>
      <c r="DU61" s="52">
        <v>586.1</v>
      </c>
      <c r="DV61" s="52">
        <v>586.1</v>
      </c>
      <c r="DW61" s="52">
        <v>586.1</v>
      </c>
      <c r="DX61" s="52">
        <v>586.1</v>
      </c>
      <c r="DY61" s="52">
        <v>586.1</v>
      </c>
      <c r="DZ61" s="52">
        <v>586.1</v>
      </c>
      <c r="EA61" s="52">
        <v>586.1</v>
      </c>
      <c r="EB61" s="52">
        <v>586.1</v>
      </c>
      <c r="EC61" s="52">
        <v>586.1</v>
      </c>
      <c r="ED61" s="52">
        <v>586.1</v>
      </c>
      <c r="EE61" s="52">
        <v>586.1</v>
      </c>
      <c r="EF61" s="52">
        <v>586.1</v>
      </c>
      <c r="EG61" s="52">
        <v>586.1</v>
      </c>
      <c r="EH61" s="52">
        <v>586.1</v>
      </c>
      <c r="EI61" s="52">
        <v>586.1</v>
      </c>
      <c r="EJ61" s="52">
        <v>586.1</v>
      </c>
      <c r="EK61" s="52">
        <v>586.1</v>
      </c>
      <c r="EL61" s="52">
        <v>586.1</v>
      </c>
      <c r="EM61" s="52">
        <v>586.1</v>
      </c>
      <c r="EN61" s="52">
        <v>586.1</v>
      </c>
      <c r="EO61" s="52">
        <v>586.1</v>
      </c>
      <c r="EP61" s="52">
        <v>586.1</v>
      </c>
      <c r="EQ61" s="52">
        <v>586.1</v>
      </c>
      <c r="ER61" s="52">
        <v>586.1</v>
      </c>
      <c r="ES61" s="52">
        <v>586.1</v>
      </c>
      <c r="ET61" s="52">
        <v>586.1</v>
      </c>
      <c r="EU61" s="52">
        <v>586.1</v>
      </c>
      <c r="EV61" s="52">
        <v>586.1</v>
      </c>
      <c r="EW61" s="52">
        <v>586.1</v>
      </c>
      <c r="EX61" s="52">
        <v>586.1</v>
      </c>
      <c r="EY61" s="52">
        <v>586.1</v>
      </c>
      <c r="EZ61" s="52">
        <v>586.1</v>
      </c>
      <c r="FA61" s="52">
        <v>586.1</v>
      </c>
      <c r="FB61" s="52">
        <v>586.1</v>
      </c>
      <c r="FC61" s="52">
        <v>586.1</v>
      </c>
      <c r="FD61" s="52">
        <v>586.1</v>
      </c>
      <c r="FE61" s="52">
        <v>586.1</v>
      </c>
      <c r="FF61" s="52">
        <v>586.1</v>
      </c>
      <c r="FG61" s="52">
        <v>586.1</v>
      </c>
      <c r="FH61" s="52">
        <v>586.1</v>
      </c>
      <c r="FI61" s="52">
        <v>586.1</v>
      </c>
      <c r="FJ61" s="52">
        <v>586.1</v>
      </c>
      <c r="FK61" s="52">
        <v>586.1</v>
      </c>
      <c r="FL61" s="52">
        <v>586.1</v>
      </c>
      <c r="FM61" s="52">
        <v>586.1</v>
      </c>
      <c r="FN61" s="52">
        <v>586.1</v>
      </c>
      <c r="FO61" s="52">
        <v>586.1</v>
      </c>
      <c r="FP61" s="52">
        <v>586.1</v>
      </c>
      <c r="FQ61" s="52">
        <v>586.1</v>
      </c>
      <c r="FR61" s="52">
        <v>586.1</v>
      </c>
      <c r="FS61" s="52">
        <v>586.1</v>
      </c>
      <c r="FT61" s="52">
        <v>586.1</v>
      </c>
      <c r="FU61" s="52">
        <v>586.1</v>
      </c>
      <c r="FV61" s="52">
        <v>586.1</v>
      </c>
      <c r="FW61" s="52">
        <v>586.1</v>
      </c>
      <c r="FX61" s="52">
        <v>586.1</v>
      </c>
      <c r="FY61" s="52">
        <v>586.1</v>
      </c>
      <c r="FZ61" s="52">
        <v>586.1</v>
      </c>
      <c r="GA61" s="52">
        <v>586.1</v>
      </c>
      <c r="GB61" s="52">
        <v>586.1</v>
      </c>
      <c r="GC61" s="52">
        <v>586.1</v>
      </c>
      <c r="GD61" s="52">
        <v>586.1</v>
      </c>
      <c r="GE61" s="52">
        <v>586.1</v>
      </c>
      <c r="GF61" s="52">
        <v>586.1</v>
      </c>
      <c r="GG61" s="52">
        <v>586.1</v>
      </c>
      <c r="GH61" s="52">
        <v>586.1</v>
      </c>
      <c r="GI61" s="52">
        <v>580.85</v>
      </c>
      <c r="GJ61" s="52">
        <v>0</v>
      </c>
      <c r="GK61" s="52">
        <v>0</v>
      </c>
      <c r="GL61" s="52">
        <v>0</v>
      </c>
      <c r="GM61" s="52">
        <v>0</v>
      </c>
      <c r="GN61" s="52">
        <v>0</v>
      </c>
      <c r="GO61" s="52">
        <v>0</v>
      </c>
      <c r="GP61" s="52">
        <v>0</v>
      </c>
      <c r="GQ61" s="52">
        <v>0</v>
      </c>
      <c r="GR61" s="52">
        <v>0</v>
      </c>
      <c r="GS61" s="52">
        <v>0</v>
      </c>
      <c r="GT61" s="52">
        <v>0</v>
      </c>
      <c r="GU61" s="52">
        <v>0</v>
      </c>
      <c r="GV61" s="52">
        <v>0</v>
      </c>
      <c r="GW61" s="52">
        <v>0</v>
      </c>
      <c r="GX61" s="52">
        <v>0</v>
      </c>
      <c r="GY61" s="52">
        <v>0</v>
      </c>
      <c r="GZ61" s="52">
        <v>0</v>
      </c>
      <c r="HA61" s="52">
        <v>0</v>
      </c>
      <c r="HB61" s="52">
        <v>0</v>
      </c>
      <c r="HC61" s="52">
        <v>0</v>
      </c>
      <c r="HD61" s="52">
        <v>0</v>
      </c>
      <c r="HE61" s="52">
        <v>0</v>
      </c>
      <c r="HF61" s="52">
        <v>0</v>
      </c>
      <c r="HG61" s="52">
        <v>0</v>
      </c>
      <c r="HH61" s="52">
        <v>0</v>
      </c>
      <c r="HI61" s="52">
        <v>0</v>
      </c>
      <c r="HJ61" s="52">
        <v>0</v>
      </c>
      <c r="HK61" s="52">
        <v>0</v>
      </c>
      <c r="HL61" s="52">
        <v>0</v>
      </c>
      <c r="HM61" s="52">
        <v>0</v>
      </c>
      <c r="HN61" s="52">
        <v>0</v>
      </c>
      <c r="HO61" s="52">
        <v>0</v>
      </c>
      <c r="HP61" s="52">
        <v>0</v>
      </c>
      <c r="HQ61" s="52">
        <v>0</v>
      </c>
      <c r="HR61" s="52">
        <v>0</v>
      </c>
      <c r="HS61" s="52">
        <v>0</v>
      </c>
      <c r="HT61" s="52">
        <v>0</v>
      </c>
      <c r="HU61" s="52">
        <v>0</v>
      </c>
      <c r="HV61" s="52">
        <v>0</v>
      </c>
      <c r="HW61" s="52">
        <v>0</v>
      </c>
      <c r="HX61" s="52">
        <v>0</v>
      </c>
      <c r="HY61" s="52">
        <v>0</v>
      </c>
      <c r="HZ61" s="52">
        <v>0</v>
      </c>
      <c r="IA61" s="52">
        <v>0</v>
      </c>
      <c r="IB61" s="52">
        <v>0</v>
      </c>
      <c r="IC61" s="52">
        <v>0</v>
      </c>
      <c r="ID61" s="52">
        <v>0</v>
      </c>
      <c r="IE61" s="52">
        <v>0</v>
      </c>
      <c r="IF61" s="52">
        <v>0</v>
      </c>
      <c r="IG61" s="52">
        <v>0</v>
      </c>
      <c r="IH61" s="52">
        <v>0</v>
      </c>
      <c r="II61" s="52">
        <v>0</v>
      </c>
      <c r="IJ61" s="52">
        <v>0</v>
      </c>
      <c r="IK61" s="52">
        <v>0</v>
      </c>
      <c r="IL61" s="52">
        <v>0</v>
      </c>
      <c r="IM61" s="52">
        <v>0</v>
      </c>
      <c r="IN61" s="52">
        <v>0</v>
      </c>
      <c r="IO61" s="52">
        <v>0</v>
      </c>
      <c r="IP61" s="52">
        <v>0</v>
      </c>
      <c r="IQ61" s="52">
        <v>0</v>
      </c>
      <c r="IR61" s="52">
        <v>0</v>
      </c>
      <c r="IS61" s="52">
        <v>0</v>
      </c>
      <c r="IT61" s="52">
        <v>0</v>
      </c>
      <c r="IU61" s="52">
        <v>0</v>
      </c>
      <c r="IV61" s="52">
        <v>0</v>
      </c>
      <c r="IW61" s="52">
        <v>0</v>
      </c>
      <c r="IX61" s="52">
        <v>0</v>
      </c>
      <c r="IY61" s="52">
        <v>0</v>
      </c>
      <c r="IZ61" s="52">
        <v>0</v>
      </c>
      <c r="JA61" s="52">
        <v>0</v>
      </c>
      <c r="JB61" s="52">
        <v>0</v>
      </c>
      <c r="JC61" s="52">
        <v>0</v>
      </c>
      <c r="JD61" s="52">
        <v>0</v>
      </c>
      <c r="JE61" s="52">
        <v>0</v>
      </c>
      <c r="JF61" s="52">
        <v>0</v>
      </c>
      <c r="JG61" s="52">
        <v>0</v>
      </c>
      <c r="JH61" s="52">
        <v>0</v>
      </c>
      <c r="JI61" s="52">
        <v>0</v>
      </c>
      <c r="JJ61" s="52">
        <v>0</v>
      </c>
      <c r="JK61" s="52">
        <v>0</v>
      </c>
      <c r="JL61" s="52">
        <v>0</v>
      </c>
      <c r="JM61" s="52">
        <v>0</v>
      </c>
      <c r="JN61" s="52">
        <v>0</v>
      </c>
      <c r="JO61" s="52">
        <v>0</v>
      </c>
      <c r="JP61" s="52">
        <v>0</v>
      </c>
      <c r="JQ61" s="52">
        <v>0</v>
      </c>
      <c r="JR61" s="52">
        <v>0</v>
      </c>
      <c r="JS61" s="52">
        <v>0</v>
      </c>
      <c r="JT61" s="52">
        <v>0</v>
      </c>
      <c r="JU61" s="52">
        <v>0</v>
      </c>
      <c r="JV61" s="52">
        <v>0</v>
      </c>
      <c r="JW61" s="52">
        <v>0</v>
      </c>
      <c r="JX61" s="52">
        <v>0</v>
      </c>
      <c r="JY61" s="52">
        <v>0</v>
      </c>
      <c r="JZ61" s="52">
        <v>0</v>
      </c>
      <c r="KA61" s="52">
        <v>0</v>
      </c>
      <c r="KB61" s="52">
        <v>0</v>
      </c>
      <c r="KC61" s="52">
        <v>0</v>
      </c>
      <c r="KD61" s="52">
        <v>0</v>
      </c>
      <c r="KE61" s="52">
        <v>0</v>
      </c>
      <c r="KF61" s="52">
        <v>0</v>
      </c>
      <c r="KG61" s="52">
        <v>0</v>
      </c>
      <c r="KH61" s="52">
        <v>0</v>
      </c>
      <c r="KI61" s="52">
        <v>0</v>
      </c>
      <c r="KJ61" s="52">
        <v>0</v>
      </c>
      <c r="KK61" s="52">
        <v>0</v>
      </c>
      <c r="KL61" s="52">
        <v>0</v>
      </c>
      <c r="KM61" s="52">
        <v>0</v>
      </c>
      <c r="KN61" s="52">
        <v>0</v>
      </c>
      <c r="KO61" s="52">
        <v>0</v>
      </c>
      <c r="KP61" s="52">
        <v>0</v>
      </c>
      <c r="KQ61" s="52">
        <v>0</v>
      </c>
      <c r="KR61" s="52">
        <v>0</v>
      </c>
      <c r="KS61" s="52">
        <v>0</v>
      </c>
      <c r="KT61" s="52">
        <v>0</v>
      </c>
      <c r="KU61" s="52">
        <v>0</v>
      </c>
      <c r="KV61" s="52">
        <v>0</v>
      </c>
      <c r="KW61" s="52">
        <v>0</v>
      </c>
      <c r="KX61" s="52">
        <v>0</v>
      </c>
      <c r="KY61" s="52">
        <v>0</v>
      </c>
      <c r="KZ61" s="52">
        <v>0</v>
      </c>
      <c r="LA61" s="52">
        <v>0</v>
      </c>
      <c r="LB61" s="52">
        <v>0</v>
      </c>
      <c r="LC61" s="52">
        <v>0</v>
      </c>
      <c r="LD61" s="52">
        <v>0</v>
      </c>
      <c r="LE61" s="52">
        <v>0</v>
      </c>
      <c r="LF61" s="52">
        <v>0</v>
      </c>
      <c r="LG61" s="52">
        <v>0</v>
      </c>
      <c r="LH61" s="52">
        <v>0</v>
      </c>
      <c r="LI61" s="52">
        <v>0</v>
      </c>
      <c r="LJ61" s="52">
        <v>0</v>
      </c>
      <c r="LK61" s="52">
        <v>0</v>
      </c>
      <c r="LL61" s="52">
        <v>0</v>
      </c>
      <c r="LM61" s="52">
        <v>0</v>
      </c>
      <c r="LN61" s="52">
        <v>0</v>
      </c>
      <c r="LO61" s="52">
        <v>0</v>
      </c>
      <c r="LP61" s="52">
        <v>0</v>
      </c>
      <c r="LQ61" s="52">
        <v>0</v>
      </c>
      <c r="LR61" s="52">
        <v>0</v>
      </c>
      <c r="LS61" s="52">
        <v>0</v>
      </c>
      <c r="LT61" s="52">
        <v>0</v>
      </c>
      <c r="LU61" s="52">
        <v>0</v>
      </c>
      <c r="LV61" s="52">
        <v>0</v>
      </c>
      <c r="LW61" s="52">
        <v>0</v>
      </c>
      <c r="LX61" s="52">
        <v>0</v>
      </c>
      <c r="LY61" s="52">
        <v>0</v>
      </c>
      <c r="LZ61" s="52">
        <v>0</v>
      </c>
      <c r="MA61" s="52">
        <v>0</v>
      </c>
      <c r="MB61" s="52">
        <v>0</v>
      </c>
      <c r="MC61" s="52">
        <v>0</v>
      </c>
      <c r="MD61" s="52">
        <v>0</v>
      </c>
      <c r="ME61" s="52">
        <v>0</v>
      </c>
      <c r="MF61" s="52">
        <v>0</v>
      </c>
      <c r="MG61" s="52">
        <v>0</v>
      </c>
      <c r="MH61" s="52">
        <v>0</v>
      </c>
      <c r="MI61" s="52">
        <v>0</v>
      </c>
      <c r="MJ61" s="52">
        <v>0</v>
      </c>
      <c r="MK61" s="52">
        <v>0</v>
      </c>
      <c r="ML61" s="52">
        <v>0</v>
      </c>
      <c r="MM61" s="52">
        <v>0</v>
      </c>
      <c r="MN61" s="52">
        <v>0</v>
      </c>
      <c r="MO61" s="52">
        <v>0</v>
      </c>
      <c r="MP61" s="52">
        <v>0</v>
      </c>
      <c r="MQ61" s="52">
        <v>0</v>
      </c>
      <c r="MR61" s="52">
        <v>0</v>
      </c>
      <c r="MS61" s="52">
        <v>0</v>
      </c>
      <c r="MT61" s="52">
        <v>0</v>
      </c>
      <c r="MU61" s="52">
        <v>0</v>
      </c>
      <c r="MV61" s="52">
        <v>0</v>
      </c>
      <c r="MW61" s="52">
        <v>0</v>
      </c>
      <c r="MX61" s="52">
        <v>0</v>
      </c>
      <c r="MY61" s="52">
        <v>0</v>
      </c>
      <c r="MZ61" s="52">
        <v>0</v>
      </c>
      <c r="NA61" s="52">
        <v>0</v>
      </c>
      <c r="NB61" s="52">
        <v>0</v>
      </c>
      <c r="NC61" s="52">
        <v>0</v>
      </c>
      <c r="ND61" s="52">
        <v>0</v>
      </c>
      <c r="NE61" s="52">
        <v>0</v>
      </c>
      <c r="NF61" s="52">
        <v>0</v>
      </c>
      <c r="NG61" s="52">
        <v>0</v>
      </c>
      <c r="NH61" s="52">
        <v>0</v>
      </c>
      <c r="NI61" s="52">
        <v>0</v>
      </c>
      <c r="NJ61" s="52">
        <v>0</v>
      </c>
      <c r="NK61" s="52">
        <v>0</v>
      </c>
      <c r="NL61" s="52">
        <v>0</v>
      </c>
      <c r="NM61" s="52">
        <v>0</v>
      </c>
      <c r="NN61" s="52">
        <v>0</v>
      </c>
      <c r="NO61" s="52">
        <v>0</v>
      </c>
      <c r="NP61" s="52">
        <v>0</v>
      </c>
      <c r="NQ61" s="52">
        <v>0</v>
      </c>
      <c r="NR61" s="68">
        <f t="shared" si="3"/>
        <v>64530.95999999989</v>
      </c>
      <c r="NS61" s="68">
        <f t="shared" si="4"/>
        <v>64530.95999999989</v>
      </c>
      <c r="NT61" s="68">
        <f t="shared" si="5"/>
        <v>63950.109999999891</v>
      </c>
    </row>
    <row r="62" spans="1:384" s="40" customFormat="1" ht="15" customHeight="1" outlineLevel="1" x14ac:dyDescent="0.2">
      <c r="A62" s="61"/>
      <c r="B62" s="49" t="s">
        <v>671</v>
      </c>
      <c r="C62" s="49" t="s">
        <v>187</v>
      </c>
      <c r="D62" s="49" t="s">
        <v>188</v>
      </c>
      <c r="E62" s="50" t="s">
        <v>189</v>
      </c>
      <c r="F62" s="64">
        <v>44663</v>
      </c>
      <c r="G62" s="49" t="s">
        <v>37</v>
      </c>
      <c r="H62" s="72">
        <v>8.0850000000000005E-2</v>
      </c>
      <c r="I62" s="65">
        <v>47232.02</v>
      </c>
      <c r="J62" s="114" t="str">
        <f>_xlfn.XLOOKUP(E62,'[12]Resumo Unidades'!$B:$B,'[12]Resumo Unidades'!$W:$W)</f>
        <v>Fluxo com Divergência de 2% a 5%</v>
      </c>
      <c r="K62" s="51" t="str">
        <f>IF(L62&gt;Resumo!$E$23,"Sim","Não")</f>
        <v>Não</v>
      </c>
      <c r="L62" s="66">
        <v>0</v>
      </c>
      <c r="M62" s="67"/>
      <c r="N62" s="52">
        <v>0</v>
      </c>
      <c r="O62" s="52">
        <v>0</v>
      </c>
      <c r="P62" s="52">
        <v>0</v>
      </c>
      <c r="Q62" s="52">
        <v>0</v>
      </c>
      <c r="R62" s="52">
        <v>0</v>
      </c>
      <c r="S62" s="52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2">
        <v>0</v>
      </c>
      <c r="AF62" s="52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2">
        <v>0</v>
      </c>
      <c r="BF62" s="52">
        <v>0</v>
      </c>
      <c r="BG62" s="52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943.2399999999999</v>
      </c>
      <c r="CE62" s="52">
        <v>943.2399999999999</v>
      </c>
      <c r="CF62" s="52">
        <v>943.2399999999999</v>
      </c>
      <c r="CG62" s="52">
        <v>943.2399999999999</v>
      </c>
      <c r="CH62" s="52">
        <v>943.2399999999999</v>
      </c>
      <c r="CI62" s="52">
        <v>943.2399999999999</v>
      </c>
      <c r="CJ62" s="52">
        <v>943.2399999999999</v>
      </c>
      <c r="CK62" s="52">
        <v>943.2399999999999</v>
      </c>
      <c r="CL62" s="52">
        <v>943.2399999999999</v>
      </c>
      <c r="CM62" s="52">
        <v>943.2399999999999</v>
      </c>
      <c r="CN62" s="52">
        <v>943.2399999999999</v>
      </c>
      <c r="CO62" s="52">
        <v>943.2399999999999</v>
      </c>
      <c r="CP62" s="52">
        <v>943.2399999999999</v>
      </c>
      <c r="CQ62" s="52">
        <v>943.2399999999999</v>
      </c>
      <c r="CR62" s="52">
        <v>943.2399999999999</v>
      </c>
      <c r="CS62" s="52">
        <v>943.2399999999999</v>
      </c>
      <c r="CT62" s="52">
        <v>943.2399999999999</v>
      </c>
      <c r="CU62" s="52">
        <v>943.2399999999999</v>
      </c>
      <c r="CV62" s="52">
        <v>943.2399999999999</v>
      </c>
      <c r="CW62" s="52">
        <v>943.2399999999999</v>
      </c>
      <c r="CX62" s="52">
        <v>943.2399999999999</v>
      </c>
      <c r="CY62" s="52">
        <v>943.2399999999999</v>
      </c>
      <c r="CZ62" s="52">
        <v>943.2399999999999</v>
      </c>
      <c r="DA62" s="52">
        <v>943.2399999999999</v>
      </c>
      <c r="DB62" s="52">
        <v>943.2399999999999</v>
      </c>
      <c r="DC62" s="52">
        <v>943.2399999999999</v>
      </c>
      <c r="DD62" s="52">
        <v>0</v>
      </c>
      <c r="DE62" s="52">
        <v>0</v>
      </c>
      <c r="DF62" s="52">
        <v>0</v>
      </c>
      <c r="DG62" s="52">
        <v>0</v>
      </c>
      <c r="DH62" s="52">
        <v>0</v>
      </c>
      <c r="DI62" s="52">
        <v>0</v>
      </c>
      <c r="DJ62" s="52">
        <v>0</v>
      </c>
      <c r="DK62" s="52">
        <v>0</v>
      </c>
      <c r="DL62" s="52">
        <v>0</v>
      </c>
      <c r="DM62" s="52">
        <v>0</v>
      </c>
      <c r="DN62" s="52">
        <v>0</v>
      </c>
      <c r="DO62" s="52">
        <v>0</v>
      </c>
      <c r="DP62" s="52">
        <v>0</v>
      </c>
      <c r="DQ62" s="52">
        <v>0</v>
      </c>
      <c r="DR62" s="52">
        <v>0</v>
      </c>
      <c r="DS62" s="52">
        <v>0</v>
      </c>
      <c r="DT62" s="52">
        <v>0</v>
      </c>
      <c r="DU62" s="52">
        <v>0</v>
      </c>
      <c r="DV62" s="52">
        <v>0</v>
      </c>
      <c r="DW62" s="52">
        <v>0</v>
      </c>
      <c r="DX62" s="52">
        <v>0</v>
      </c>
      <c r="DY62" s="52">
        <v>0</v>
      </c>
      <c r="DZ62" s="52">
        <v>0</v>
      </c>
      <c r="EA62" s="52">
        <v>0</v>
      </c>
      <c r="EB62" s="52">
        <v>0</v>
      </c>
      <c r="EC62" s="52">
        <v>0</v>
      </c>
      <c r="ED62" s="52">
        <v>0</v>
      </c>
      <c r="EE62" s="52">
        <v>0</v>
      </c>
      <c r="EF62" s="52">
        <v>0</v>
      </c>
      <c r="EG62" s="52">
        <v>0</v>
      </c>
      <c r="EH62" s="52">
        <v>0</v>
      </c>
      <c r="EI62" s="52">
        <v>0</v>
      </c>
      <c r="EJ62" s="52">
        <v>0</v>
      </c>
      <c r="EK62" s="52">
        <v>0</v>
      </c>
      <c r="EL62" s="52">
        <v>0</v>
      </c>
      <c r="EM62" s="52">
        <v>0</v>
      </c>
      <c r="EN62" s="52">
        <v>0</v>
      </c>
      <c r="EO62" s="52">
        <v>0</v>
      </c>
      <c r="EP62" s="52">
        <v>0</v>
      </c>
      <c r="EQ62" s="52">
        <v>0</v>
      </c>
      <c r="ER62" s="52">
        <v>0</v>
      </c>
      <c r="ES62" s="52">
        <v>0</v>
      </c>
      <c r="ET62" s="52">
        <v>0</v>
      </c>
      <c r="EU62" s="52">
        <v>0</v>
      </c>
      <c r="EV62" s="52">
        <v>0</v>
      </c>
      <c r="EW62" s="52">
        <v>0</v>
      </c>
      <c r="EX62" s="52">
        <v>0</v>
      </c>
      <c r="EY62" s="52">
        <v>0</v>
      </c>
      <c r="EZ62" s="52">
        <v>0</v>
      </c>
      <c r="FA62" s="52">
        <v>0</v>
      </c>
      <c r="FB62" s="52">
        <v>0</v>
      </c>
      <c r="FC62" s="52">
        <v>0</v>
      </c>
      <c r="FD62" s="52">
        <v>0</v>
      </c>
      <c r="FE62" s="52">
        <v>0</v>
      </c>
      <c r="FF62" s="52">
        <v>0</v>
      </c>
      <c r="FG62" s="52">
        <v>0</v>
      </c>
      <c r="FH62" s="52">
        <v>0</v>
      </c>
      <c r="FI62" s="52">
        <v>0</v>
      </c>
      <c r="FJ62" s="52">
        <v>0</v>
      </c>
      <c r="FK62" s="52">
        <v>0</v>
      </c>
      <c r="FL62" s="52">
        <v>0</v>
      </c>
      <c r="FM62" s="52">
        <v>0</v>
      </c>
      <c r="FN62" s="52">
        <v>0</v>
      </c>
      <c r="FO62" s="52">
        <v>0</v>
      </c>
      <c r="FP62" s="52">
        <v>0</v>
      </c>
      <c r="FQ62" s="52">
        <v>0</v>
      </c>
      <c r="FR62" s="52">
        <v>0</v>
      </c>
      <c r="FS62" s="52">
        <v>0</v>
      </c>
      <c r="FT62" s="52">
        <v>0</v>
      </c>
      <c r="FU62" s="52">
        <v>0</v>
      </c>
      <c r="FV62" s="52">
        <v>0</v>
      </c>
      <c r="FW62" s="52">
        <v>0</v>
      </c>
      <c r="FX62" s="52">
        <v>0</v>
      </c>
      <c r="FY62" s="52">
        <v>0</v>
      </c>
      <c r="FZ62" s="52">
        <v>0</v>
      </c>
      <c r="GA62" s="52">
        <v>0</v>
      </c>
      <c r="GB62" s="52">
        <v>0</v>
      </c>
      <c r="GC62" s="52">
        <v>0</v>
      </c>
      <c r="GD62" s="52">
        <v>0</v>
      </c>
      <c r="GE62" s="52">
        <v>0</v>
      </c>
      <c r="GF62" s="52">
        <v>0</v>
      </c>
      <c r="GG62" s="52">
        <v>0</v>
      </c>
      <c r="GH62" s="52">
        <v>0</v>
      </c>
      <c r="GI62" s="52">
        <v>0</v>
      </c>
      <c r="GJ62" s="52">
        <v>0</v>
      </c>
      <c r="GK62" s="52">
        <v>0</v>
      </c>
      <c r="GL62" s="52">
        <v>0</v>
      </c>
      <c r="GM62" s="52">
        <v>0</v>
      </c>
      <c r="GN62" s="52">
        <v>0</v>
      </c>
      <c r="GO62" s="52">
        <v>0</v>
      </c>
      <c r="GP62" s="52">
        <v>0</v>
      </c>
      <c r="GQ62" s="52">
        <v>0</v>
      </c>
      <c r="GR62" s="52">
        <v>0</v>
      </c>
      <c r="GS62" s="52">
        <v>0</v>
      </c>
      <c r="GT62" s="52">
        <v>0</v>
      </c>
      <c r="GU62" s="52">
        <v>0</v>
      </c>
      <c r="GV62" s="52">
        <v>0</v>
      </c>
      <c r="GW62" s="52">
        <v>0</v>
      </c>
      <c r="GX62" s="52">
        <v>0</v>
      </c>
      <c r="GY62" s="52">
        <v>0</v>
      </c>
      <c r="GZ62" s="52">
        <v>0</v>
      </c>
      <c r="HA62" s="52">
        <v>0</v>
      </c>
      <c r="HB62" s="52">
        <v>0</v>
      </c>
      <c r="HC62" s="52">
        <v>0</v>
      </c>
      <c r="HD62" s="52">
        <v>0</v>
      </c>
      <c r="HE62" s="52">
        <v>0</v>
      </c>
      <c r="HF62" s="52">
        <v>0</v>
      </c>
      <c r="HG62" s="52">
        <v>0</v>
      </c>
      <c r="HH62" s="52">
        <v>0</v>
      </c>
      <c r="HI62" s="52">
        <v>0</v>
      </c>
      <c r="HJ62" s="52">
        <v>0</v>
      </c>
      <c r="HK62" s="52">
        <v>0</v>
      </c>
      <c r="HL62" s="52">
        <v>0</v>
      </c>
      <c r="HM62" s="52">
        <v>0</v>
      </c>
      <c r="HN62" s="52">
        <v>0</v>
      </c>
      <c r="HO62" s="52">
        <v>0</v>
      </c>
      <c r="HP62" s="52">
        <v>0</v>
      </c>
      <c r="HQ62" s="52">
        <v>0</v>
      </c>
      <c r="HR62" s="52">
        <v>0</v>
      </c>
      <c r="HS62" s="52">
        <v>0</v>
      </c>
      <c r="HT62" s="52">
        <v>0</v>
      </c>
      <c r="HU62" s="52">
        <v>0</v>
      </c>
      <c r="HV62" s="52">
        <v>0</v>
      </c>
      <c r="HW62" s="52">
        <v>0</v>
      </c>
      <c r="HX62" s="52">
        <v>0</v>
      </c>
      <c r="HY62" s="52">
        <v>0</v>
      </c>
      <c r="HZ62" s="52">
        <v>0</v>
      </c>
      <c r="IA62" s="52">
        <v>0</v>
      </c>
      <c r="IB62" s="52">
        <v>0</v>
      </c>
      <c r="IC62" s="52">
        <v>0</v>
      </c>
      <c r="ID62" s="52">
        <v>0</v>
      </c>
      <c r="IE62" s="52">
        <v>0</v>
      </c>
      <c r="IF62" s="52">
        <v>0</v>
      </c>
      <c r="IG62" s="52">
        <v>0</v>
      </c>
      <c r="IH62" s="52">
        <v>0</v>
      </c>
      <c r="II62" s="52">
        <v>0</v>
      </c>
      <c r="IJ62" s="52">
        <v>0</v>
      </c>
      <c r="IK62" s="52">
        <v>0</v>
      </c>
      <c r="IL62" s="52">
        <v>0</v>
      </c>
      <c r="IM62" s="52">
        <v>0</v>
      </c>
      <c r="IN62" s="52">
        <v>0</v>
      </c>
      <c r="IO62" s="52">
        <v>0</v>
      </c>
      <c r="IP62" s="52">
        <v>0</v>
      </c>
      <c r="IQ62" s="52">
        <v>0</v>
      </c>
      <c r="IR62" s="52">
        <v>0</v>
      </c>
      <c r="IS62" s="52">
        <v>0</v>
      </c>
      <c r="IT62" s="52">
        <v>0</v>
      </c>
      <c r="IU62" s="52">
        <v>0</v>
      </c>
      <c r="IV62" s="52">
        <v>0</v>
      </c>
      <c r="IW62" s="52">
        <v>0</v>
      </c>
      <c r="IX62" s="52">
        <v>0</v>
      </c>
      <c r="IY62" s="52">
        <v>0</v>
      </c>
      <c r="IZ62" s="52">
        <v>0</v>
      </c>
      <c r="JA62" s="52">
        <v>0</v>
      </c>
      <c r="JB62" s="52">
        <v>0</v>
      </c>
      <c r="JC62" s="52">
        <v>0</v>
      </c>
      <c r="JD62" s="52">
        <v>0</v>
      </c>
      <c r="JE62" s="52">
        <v>0</v>
      </c>
      <c r="JF62" s="52">
        <v>0</v>
      </c>
      <c r="JG62" s="52">
        <v>0</v>
      </c>
      <c r="JH62" s="52">
        <v>0</v>
      </c>
      <c r="JI62" s="52">
        <v>0</v>
      </c>
      <c r="JJ62" s="52">
        <v>0</v>
      </c>
      <c r="JK62" s="52">
        <v>0</v>
      </c>
      <c r="JL62" s="52">
        <v>0</v>
      </c>
      <c r="JM62" s="52">
        <v>0</v>
      </c>
      <c r="JN62" s="52">
        <v>0</v>
      </c>
      <c r="JO62" s="52">
        <v>0</v>
      </c>
      <c r="JP62" s="52">
        <v>0</v>
      </c>
      <c r="JQ62" s="52">
        <v>0</v>
      </c>
      <c r="JR62" s="52">
        <v>0</v>
      </c>
      <c r="JS62" s="52">
        <v>0</v>
      </c>
      <c r="JT62" s="52">
        <v>0</v>
      </c>
      <c r="JU62" s="52">
        <v>0</v>
      </c>
      <c r="JV62" s="52">
        <v>0</v>
      </c>
      <c r="JW62" s="52">
        <v>0</v>
      </c>
      <c r="JX62" s="52">
        <v>0</v>
      </c>
      <c r="JY62" s="52">
        <v>0</v>
      </c>
      <c r="JZ62" s="52">
        <v>0</v>
      </c>
      <c r="KA62" s="52">
        <v>0</v>
      </c>
      <c r="KB62" s="52">
        <v>0</v>
      </c>
      <c r="KC62" s="52">
        <v>0</v>
      </c>
      <c r="KD62" s="52">
        <v>0</v>
      </c>
      <c r="KE62" s="52">
        <v>0</v>
      </c>
      <c r="KF62" s="52">
        <v>0</v>
      </c>
      <c r="KG62" s="52">
        <v>0</v>
      </c>
      <c r="KH62" s="52">
        <v>0</v>
      </c>
      <c r="KI62" s="52">
        <v>0</v>
      </c>
      <c r="KJ62" s="52">
        <v>0</v>
      </c>
      <c r="KK62" s="52">
        <v>0</v>
      </c>
      <c r="KL62" s="52">
        <v>0</v>
      </c>
      <c r="KM62" s="52">
        <v>0</v>
      </c>
      <c r="KN62" s="52">
        <v>0</v>
      </c>
      <c r="KO62" s="52">
        <v>0</v>
      </c>
      <c r="KP62" s="52">
        <v>0</v>
      </c>
      <c r="KQ62" s="52">
        <v>0</v>
      </c>
      <c r="KR62" s="52">
        <v>0</v>
      </c>
      <c r="KS62" s="52">
        <v>0</v>
      </c>
      <c r="KT62" s="52">
        <v>0</v>
      </c>
      <c r="KU62" s="52">
        <v>0</v>
      </c>
      <c r="KV62" s="52">
        <v>0</v>
      </c>
      <c r="KW62" s="52">
        <v>0</v>
      </c>
      <c r="KX62" s="52">
        <v>0</v>
      </c>
      <c r="KY62" s="52">
        <v>0</v>
      </c>
      <c r="KZ62" s="52">
        <v>0</v>
      </c>
      <c r="LA62" s="52">
        <v>0</v>
      </c>
      <c r="LB62" s="52">
        <v>0</v>
      </c>
      <c r="LC62" s="52">
        <v>0</v>
      </c>
      <c r="LD62" s="52">
        <v>0</v>
      </c>
      <c r="LE62" s="52">
        <v>0</v>
      </c>
      <c r="LF62" s="52">
        <v>0</v>
      </c>
      <c r="LG62" s="52">
        <v>0</v>
      </c>
      <c r="LH62" s="52">
        <v>0</v>
      </c>
      <c r="LI62" s="52">
        <v>0</v>
      </c>
      <c r="LJ62" s="52">
        <v>0</v>
      </c>
      <c r="LK62" s="52">
        <v>0</v>
      </c>
      <c r="LL62" s="52">
        <v>0</v>
      </c>
      <c r="LM62" s="52">
        <v>0</v>
      </c>
      <c r="LN62" s="52">
        <v>0</v>
      </c>
      <c r="LO62" s="52">
        <v>0</v>
      </c>
      <c r="LP62" s="52">
        <v>0</v>
      </c>
      <c r="LQ62" s="52">
        <v>0</v>
      </c>
      <c r="LR62" s="52">
        <v>0</v>
      </c>
      <c r="LS62" s="52">
        <v>0</v>
      </c>
      <c r="LT62" s="52">
        <v>0</v>
      </c>
      <c r="LU62" s="52">
        <v>0</v>
      </c>
      <c r="LV62" s="52">
        <v>0</v>
      </c>
      <c r="LW62" s="52">
        <v>0</v>
      </c>
      <c r="LX62" s="52">
        <v>0</v>
      </c>
      <c r="LY62" s="52">
        <v>0</v>
      </c>
      <c r="LZ62" s="52">
        <v>0</v>
      </c>
      <c r="MA62" s="52">
        <v>0</v>
      </c>
      <c r="MB62" s="52">
        <v>0</v>
      </c>
      <c r="MC62" s="52">
        <v>0</v>
      </c>
      <c r="MD62" s="52">
        <v>0</v>
      </c>
      <c r="ME62" s="52">
        <v>0</v>
      </c>
      <c r="MF62" s="52">
        <v>0</v>
      </c>
      <c r="MG62" s="52">
        <v>0</v>
      </c>
      <c r="MH62" s="52">
        <v>0</v>
      </c>
      <c r="MI62" s="52">
        <v>0</v>
      </c>
      <c r="MJ62" s="52">
        <v>0</v>
      </c>
      <c r="MK62" s="52">
        <v>0</v>
      </c>
      <c r="ML62" s="52">
        <v>0</v>
      </c>
      <c r="MM62" s="52">
        <v>0</v>
      </c>
      <c r="MN62" s="52">
        <v>0</v>
      </c>
      <c r="MO62" s="52">
        <v>0</v>
      </c>
      <c r="MP62" s="52">
        <v>0</v>
      </c>
      <c r="MQ62" s="52">
        <v>0</v>
      </c>
      <c r="MR62" s="52">
        <v>0</v>
      </c>
      <c r="MS62" s="52">
        <v>0</v>
      </c>
      <c r="MT62" s="52">
        <v>0</v>
      </c>
      <c r="MU62" s="52">
        <v>0</v>
      </c>
      <c r="MV62" s="52">
        <v>0</v>
      </c>
      <c r="MW62" s="52">
        <v>0</v>
      </c>
      <c r="MX62" s="52">
        <v>0</v>
      </c>
      <c r="MY62" s="52">
        <v>0</v>
      </c>
      <c r="MZ62" s="52">
        <v>0</v>
      </c>
      <c r="NA62" s="52">
        <v>0</v>
      </c>
      <c r="NB62" s="52">
        <v>0</v>
      </c>
      <c r="NC62" s="52">
        <v>0</v>
      </c>
      <c r="ND62" s="52">
        <v>0</v>
      </c>
      <c r="NE62" s="52">
        <v>0</v>
      </c>
      <c r="NF62" s="52">
        <v>0</v>
      </c>
      <c r="NG62" s="52">
        <v>0</v>
      </c>
      <c r="NH62" s="52">
        <v>0</v>
      </c>
      <c r="NI62" s="52">
        <v>0</v>
      </c>
      <c r="NJ62" s="52">
        <v>0</v>
      </c>
      <c r="NK62" s="52">
        <v>0</v>
      </c>
      <c r="NL62" s="52">
        <v>0</v>
      </c>
      <c r="NM62" s="52">
        <v>0</v>
      </c>
      <c r="NN62" s="52">
        <v>0</v>
      </c>
      <c r="NO62" s="52">
        <v>0</v>
      </c>
      <c r="NP62" s="52">
        <v>0</v>
      </c>
      <c r="NQ62" s="52">
        <v>0</v>
      </c>
      <c r="NR62" s="68">
        <f t="shared" si="3"/>
        <v>24524.240000000013</v>
      </c>
      <c r="NS62" s="68">
        <f t="shared" si="4"/>
        <v>24524.240000000013</v>
      </c>
      <c r="NT62" s="68">
        <f t="shared" si="5"/>
        <v>24524.240000000013</v>
      </c>
    </row>
    <row r="63" spans="1:384" s="40" customFormat="1" ht="15" customHeight="1" outlineLevel="1" x14ac:dyDescent="0.2">
      <c r="A63" s="61"/>
      <c r="B63" s="49" t="s">
        <v>671</v>
      </c>
      <c r="C63" s="49" t="s">
        <v>190</v>
      </c>
      <c r="D63" s="49" t="s">
        <v>191</v>
      </c>
      <c r="E63" s="50" t="s">
        <v>192</v>
      </c>
      <c r="F63" s="64">
        <v>44677</v>
      </c>
      <c r="G63" s="49" t="s">
        <v>37</v>
      </c>
      <c r="H63" s="72">
        <v>8.0850000000000005E-2</v>
      </c>
      <c r="I63" s="65">
        <v>60000</v>
      </c>
      <c r="J63" s="114" t="str">
        <f>_xlfn.XLOOKUP(E63,'[12]Resumo Unidades'!$B:$B,'[12]Resumo Unidades'!$W:$W)</f>
        <v>Não Auditado (Pendente contrato)</v>
      </c>
      <c r="K63" s="51" t="str">
        <f>IF(L63&gt;Resumo!$E$23,"Sim","Não")</f>
        <v>Não</v>
      </c>
      <c r="L63" s="66">
        <v>0</v>
      </c>
      <c r="M63" s="67"/>
      <c r="N63" s="52">
        <v>0</v>
      </c>
      <c r="O63" s="52">
        <v>0</v>
      </c>
      <c r="P63" s="52">
        <v>0</v>
      </c>
      <c r="Q63" s="52">
        <v>0</v>
      </c>
      <c r="R63" s="52">
        <v>0</v>
      </c>
      <c r="S63" s="52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0</v>
      </c>
      <c r="BF63" s="52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418.51</v>
      </c>
      <c r="CE63" s="52">
        <v>372.6</v>
      </c>
      <c r="CF63" s="52">
        <v>372.6</v>
      </c>
      <c r="CG63" s="52">
        <v>372.6</v>
      </c>
      <c r="CH63" s="52">
        <v>372.6</v>
      </c>
      <c r="CI63" s="52">
        <v>372.6</v>
      </c>
      <c r="CJ63" s="52">
        <v>372.6</v>
      </c>
      <c r="CK63" s="52">
        <v>372.6</v>
      </c>
      <c r="CL63" s="52">
        <v>372.6</v>
      </c>
      <c r="CM63" s="52">
        <v>372.6</v>
      </c>
      <c r="CN63" s="52">
        <v>372.6</v>
      </c>
      <c r="CO63" s="52">
        <v>372.6</v>
      </c>
      <c r="CP63" s="52">
        <v>372.6</v>
      </c>
      <c r="CQ63" s="52">
        <v>372.6</v>
      </c>
      <c r="CR63" s="52">
        <v>372.6</v>
      </c>
      <c r="CS63" s="52">
        <v>372.6</v>
      </c>
      <c r="CT63" s="52">
        <v>372.6</v>
      </c>
      <c r="CU63" s="52">
        <v>372.6</v>
      </c>
      <c r="CV63" s="52">
        <v>372.6</v>
      </c>
      <c r="CW63" s="52">
        <v>372.6</v>
      </c>
      <c r="CX63" s="52">
        <v>372.6</v>
      </c>
      <c r="CY63" s="52">
        <v>372.6</v>
      </c>
      <c r="CZ63" s="52">
        <v>372.6</v>
      </c>
      <c r="DA63" s="52">
        <v>372.6</v>
      </c>
      <c r="DB63" s="52">
        <v>372.6</v>
      </c>
      <c r="DC63" s="52">
        <v>372.6</v>
      </c>
      <c r="DD63" s="52">
        <v>372.6</v>
      </c>
      <c r="DE63" s="52">
        <v>372.6</v>
      </c>
      <c r="DF63" s="52">
        <v>372.6</v>
      </c>
      <c r="DG63" s="52">
        <v>372.6</v>
      </c>
      <c r="DH63" s="52">
        <v>372.6</v>
      </c>
      <c r="DI63" s="52">
        <v>372.6</v>
      </c>
      <c r="DJ63" s="52">
        <v>372.6</v>
      </c>
      <c r="DK63" s="52">
        <v>372.6</v>
      </c>
      <c r="DL63" s="52">
        <v>372.6</v>
      </c>
      <c r="DM63" s="52">
        <v>372.6</v>
      </c>
      <c r="DN63" s="52">
        <v>372.6</v>
      </c>
      <c r="DO63" s="52">
        <v>372.6</v>
      </c>
      <c r="DP63" s="52">
        <v>372.6</v>
      </c>
      <c r="DQ63" s="52">
        <v>372.6</v>
      </c>
      <c r="DR63" s="52">
        <v>372.6</v>
      </c>
      <c r="DS63" s="52">
        <v>372.6</v>
      </c>
      <c r="DT63" s="52">
        <v>372.6</v>
      </c>
      <c r="DU63" s="52">
        <v>372.6</v>
      </c>
      <c r="DV63" s="52">
        <v>372.6</v>
      </c>
      <c r="DW63" s="52">
        <v>372.6</v>
      </c>
      <c r="DX63" s="52">
        <v>372.6</v>
      </c>
      <c r="DY63" s="52">
        <v>372.6</v>
      </c>
      <c r="DZ63" s="52">
        <v>372.6</v>
      </c>
      <c r="EA63" s="52">
        <v>372.6</v>
      </c>
      <c r="EB63" s="52">
        <v>372.6</v>
      </c>
      <c r="EC63" s="52">
        <v>372.6</v>
      </c>
      <c r="ED63" s="52">
        <v>372.6</v>
      </c>
      <c r="EE63" s="52">
        <v>372.6</v>
      </c>
      <c r="EF63" s="52">
        <v>372.6</v>
      </c>
      <c r="EG63" s="52">
        <v>372.6</v>
      </c>
      <c r="EH63" s="52">
        <v>372.6</v>
      </c>
      <c r="EI63" s="52">
        <v>372.6</v>
      </c>
      <c r="EJ63" s="52">
        <v>372.6</v>
      </c>
      <c r="EK63" s="52">
        <v>372.6</v>
      </c>
      <c r="EL63" s="52">
        <v>372.6</v>
      </c>
      <c r="EM63" s="52">
        <v>372.6</v>
      </c>
      <c r="EN63" s="52">
        <v>372.6</v>
      </c>
      <c r="EO63" s="52">
        <v>372.6</v>
      </c>
      <c r="EP63" s="52">
        <v>372.6</v>
      </c>
      <c r="EQ63" s="52">
        <v>372.6</v>
      </c>
      <c r="ER63" s="52">
        <v>372.6</v>
      </c>
      <c r="ES63" s="52">
        <v>372.6</v>
      </c>
      <c r="ET63" s="52">
        <v>372.6</v>
      </c>
      <c r="EU63" s="52">
        <v>372.6</v>
      </c>
      <c r="EV63" s="52">
        <v>372.6</v>
      </c>
      <c r="EW63" s="52">
        <v>372.6</v>
      </c>
      <c r="EX63" s="52">
        <v>372.6</v>
      </c>
      <c r="EY63" s="52">
        <v>372.6</v>
      </c>
      <c r="EZ63" s="52">
        <v>372.6</v>
      </c>
      <c r="FA63" s="52">
        <v>372.6</v>
      </c>
      <c r="FB63" s="52">
        <v>372.6</v>
      </c>
      <c r="FC63" s="52">
        <v>372.6</v>
      </c>
      <c r="FD63" s="52">
        <v>372.6</v>
      </c>
      <c r="FE63" s="52">
        <v>372.6</v>
      </c>
      <c r="FF63" s="52">
        <v>372.6</v>
      </c>
      <c r="FG63" s="52">
        <v>372.6</v>
      </c>
      <c r="FH63" s="52">
        <v>372.6</v>
      </c>
      <c r="FI63" s="52">
        <v>372.6</v>
      </c>
      <c r="FJ63" s="52">
        <v>372.6</v>
      </c>
      <c r="FK63" s="52">
        <v>372.6</v>
      </c>
      <c r="FL63" s="52">
        <v>372.6</v>
      </c>
      <c r="FM63" s="52">
        <v>372.6</v>
      </c>
      <c r="FN63" s="52">
        <v>372.6</v>
      </c>
      <c r="FO63" s="52">
        <v>372.6</v>
      </c>
      <c r="FP63" s="52">
        <v>372.6</v>
      </c>
      <c r="FQ63" s="52">
        <v>372.6</v>
      </c>
      <c r="FR63" s="52">
        <v>372.6</v>
      </c>
      <c r="FS63" s="52">
        <v>372.6</v>
      </c>
      <c r="FT63" s="52">
        <v>372.6</v>
      </c>
      <c r="FU63" s="52">
        <v>372.6</v>
      </c>
      <c r="FV63" s="52">
        <v>372.6</v>
      </c>
      <c r="FW63" s="52">
        <v>372.6</v>
      </c>
      <c r="FX63" s="52">
        <v>372.6</v>
      </c>
      <c r="FY63" s="52">
        <v>372.6</v>
      </c>
      <c r="FZ63" s="52">
        <v>372.6</v>
      </c>
      <c r="GA63" s="52">
        <v>372.6</v>
      </c>
      <c r="GB63" s="52">
        <v>372.6</v>
      </c>
      <c r="GC63" s="52">
        <v>372.6</v>
      </c>
      <c r="GD63" s="52">
        <v>372.6</v>
      </c>
      <c r="GE63" s="52">
        <v>372.6</v>
      </c>
      <c r="GF63" s="52">
        <v>372.6</v>
      </c>
      <c r="GG63" s="52">
        <v>372.6</v>
      </c>
      <c r="GH63" s="52">
        <v>372.6</v>
      </c>
      <c r="GI63" s="52">
        <v>372.6</v>
      </c>
      <c r="GJ63" s="52">
        <v>372.6</v>
      </c>
      <c r="GK63" s="52">
        <v>372.6</v>
      </c>
      <c r="GL63" s="52">
        <v>372.6</v>
      </c>
      <c r="GM63" s="52">
        <v>372.6</v>
      </c>
      <c r="GN63" s="52">
        <v>372.6</v>
      </c>
      <c r="GO63" s="52">
        <v>372.6</v>
      </c>
      <c r="GP63" s="52">
        <v>372.6</v>
      </c>
      <c r="GQ63" s="52">
        <v>372.6</v>
      </c>
      <c r="GR63" s="52">
        <v>372.6</v>
      </c>
      <c r="GS63" s="52">
        <v>372.6</v>
      </c>
      <c r="GT63" s="52">
        <v>372.6</v>
      </c>
      <c r="GU63" s="52">
        <v>372.6</v>
      </c>
      <c r="GV63" s="52">
        <v>372.6</v>
      </c>
      <c r="GW63" s="52">
        <v>372.6</v>
      </c>
      <c r="GX63" s="52">
        <v>372.6</v>
      </c>
      <c r="GY63" s="52">
        <v>372.6</v>
      </c>
      <c r="GZ63" s="52">
        <v>372.6</v>
      </c>
      <c r="HA63" s="52">
        <v>372.6</v>
      </c>
      <c r="HB63" s="52">
        <v>372.6</v>
      </c>
      <c r="HC63" s="52">
        <v>372.6</v>
      </c>
      <c r="HD63" s="52">
        <v>372.6</v>
      </c>
      <c r="HE63" s="52">
        <v>372.6</v>
      </c>
      <c r="HF63" s="52">
        <v>372.6</v>
      </c>
      <c r="HG63" s="52">
        <v>372.6</v>
      </c>
      <c r="HH63" s="52">
        <v>372.6</v>
      </c>
      <c r="HI63" s="52">
        <v>372.6</v>
      </c>
      <c r="HJ63" s="52">
        <v>372.6</v>
      </c>
      <c r="HK63" s="52">
        <v>372.6</v>
      </c>
      <c r="HL63" s="52">
        <v>372.6</v>
      </c>
      <c r="HM63" s="52">
        <v>372.6</v>
      </c>
      <c r="HN63" s="52">
        <v>372.6</v>
      </c>
      <c r="HO63" s="52">
        <v>372.6</v>
      </c>
      <c r="HP63" s="52">
        <v>372.6</v>
      </c>
      <c r="HQ63" s="52">
        <v>372.6</v>
      </c>
      <c r="HR63" s="52">
        <v>372.6</v>
      </c>
      <c r="HS63" s="52">
        <v>372.6</v>
      </c>
      <c r="HT63" s="52">
        <v>372.6</v>
      </c>
      <c r="HU63" s="52">
        <v>372.6</v>
      </c>
      <c r="HV63" s="52">
        <v>372.6</v>
      </c>
      <c r="HW63" s="52">
        <v>372.6</v>
      </c>
      <c r="HX63" s="52">
        <v>372.6</v>
      </c>
      <c r="HY63" s="52">
        <v>372.6</v>
      </c>
      <c r="HZ63" s="52">
        <v>372.6</v>
      </c>
      <c r="IA63" s="52">
        <v>372.6</v>
      </c>
      <c r="IB63" s="52">
        <v>372.6</v>
      </c>
      <c r="IC63" s="52">
        <v>372.6</v>
      </c>
      <c r="ID63" s="52">
        <v>372.6</v>
      </c>
      <c r="IE63" s="52">
        <v>372.6</v>
      </c>
      <c r="IF63" s="52">
        <v>372.6</v>
      </c>
      <c r="IG63" s="52">
        <v>372.6</v>
      </c>
      <c r="IH63" s="52">
        <v>372.6</v>
      </c>
      <c r="II63" s="52">
        <v>372.6</v>
      </c>
      <c r="IJ63" s="52">
        <v>372.6</v>
      </c>
      <c r="IK63" s="52">
        <v>372.6</v>
      </c>
      <c r="IL63" s="52">
        <v>372.6</v>
      </c>
      <c r="IM63" s="52">
        <v>372.6</v>
      </c>
      <c r="IN63" s="52">
        <v>372.6</v>
      </c>
      <c r="IO63" s="52">
        <v>372.6</v>
      </c>
      <c r="IP63" s="52">
        <v>372.6</v>
      </c>
      <c r="IQ63" s="52">
        <v>372.6</v>
      </c>
      <c r="IR63" s="52">
        <v>372.6</v>
      </c>
      <c r="IS63" s="52">
        <v>372.6</v>
      </c>
      <c r="IT63" s="52">
        <v>372.6</v>
      </c>
      <c r="IU63" s="52">
        <v>372.6</v>
      </c>
      <c r="IV63" s="52">
        <v>372.6</v>
      </c>
      <c r="IW63" s="52">
        <v>372.6</v>
      </c>
      <c r="IX63" s="52">
        <v>372.6</v>
      </c>
      <c r="IY63" s="52">
        <v>372.6</v>
      </c>
      <c r="IZ63" s="52">
        <v>372.6</v>
      </c>
      <c r="JA63" s="52">
        <v>372.6</v>
      </c>
      <c r="JB63" s="52">
        <v>372.6</v>
      </c>
      <c r="JC63" s="52">
        <v>372.6</v>
      </c>
      <c r="JD63" s="52">
        <v>372.6</v>
      </c>
      <c r="JE63" s="52">
        <v>372.6</v>
      </c>
      <c r="JF63" s="52">
        <v>372.6</v>
      </c>
      <c r="JG63" s="52">
        <v>372.6</v>
      </c>
      <c r="JH63" s="52">
        <v>372.6</v>
      </c>
      <c r="JI63" s="52">
        <v>372.6</v>
      </c>
      <c r="JJ63" s="52">
        <v>372.6</v>
      </c>
      <c r="JK63" s="52">
        <v>372.6</v>
      </c>
      <c r="JL63" s="52">
        <v>372.6</v>
      </c>
      <c r="JM63" s="52">
        <v>372.6</v>
      </c>
      <c r="JN63" s="52">
        <v>372.6</v>
      </c>
      <c r="JO63" s="52">
        <v>372.6</v>
      </c>
      <c r="JP63" s="52">
        <v>372.6</v>
      </c>
      <c r="JQ63" s="52">
        <v>372.6</v>
      </c>
      <c r="JR63" s="52">
        <v>372.6</v>
      </c>
      <c r="JS63" s="52">
        <v>372.6</v>
      </c>
      <c r="JT63" s="52">
        <v>372.6</v>
      </c>
      <c r="JU63" s="52">
        <v>372.6</v>
      </c>
      <c r="JV63" s="52">
        <v>372.6</v>
      </c>
      <c r="JW63" s="52">
        <v>372.6</v>
      </c>
      <c r="JX63" s="52">
        <v>372.6</v>
      </c>
      <c r="JY63" s="52">
        <v>372.6</v>
      </c>
      <c r="JZ63" s="52">
        <v>372.6</v>
      </c>
      <c r="KA63" s="52">
        <v>372.6</v>
      </c>
      <c r="KB63" s="52">
        <v>0</v>
      </c>
      <c r="KC63" s="52">
        <v>0</v>
      </c>
      <c r="KD63" s="52">
        <v>0</v>
      </c>
      <c r="KE63" s="52">
        <v>0</v>
      </c>
      <c r="KF63" s="52">
        <v>0</v>
      </c>
      <c r="KG63" s="52">
        <v>0</v>
      </c>
      <c r="KH63" s="52">
        <v>0</v>
      </c>
      <c r="KI63" s="52">
        <v>0</v>
      </c>
      <c r="KJ63" s="52">
        <v>0</v>
      </c>
      <c r="KK63" s="52">
        <v>0</v>
      </c>
      <c r="KL63" s="52">
        <v>0</v>
      </c>
      <c r="KM63" s="52">
        <v>0</v>
      </c>
      <c r="KN63" s="52">
        <v>0</v>
      </c>
      <c r="KO63" s="52">
        <v>0</v>
      </c>
      <c r="KP63" s="52">
        <v>0</v>
      </c>
      <c r="KQ63" s="52">
        <v>0</v>
      </c>
      <c r="KR63" s="52">
        <v>0</v>
      </c>
      <c r="KS63" s="52">
        <v>0</v>
      </c>
      <c r="KT63" s="52">
        <v>0</v>
      </c>
      <c r="KU63" s="52">
        <v>0</v>
      </c>
      <c r="KV63" s="52">
        <v>0</v>
      </c>
      <c r="KW63" s="52">
        <v>0</v>
      </c>
      <c r="KX63" s="52">
        <v>0</v>
      </c>
      <c r="KY63" s="52">
        <v>0</v>
      </c>
      <c r="KZ63" s="52">
        <v>0</v>
      </c>
      <c r="LA63" s="52">
        <v>0</v>
      </c>
      <c r="LB63" s="52">
        <v>0</v>
      </c>
      <c r="LC63" s="52">
        <v>0</v>
      </c>
      <c r="LD63" s="52">
        <v>0</v>
      </c>
      <c r="LE63" s="52">
        <v>0</v>
      </c>
      <c r="LF63" s="52">
        <v>0</v>
      </c>
      <c r="LG63" s="52">
        <v>0</v>
      </c>
      <c r="LH63" s="52">
        <v>0</v>
      </c>
      <c r="LI63" s="52">
        <v>0</v>
      </c>
      <c r="LJ63" s="52">
        <v>0</v>
      </c>
      <c r="LK63" s="52">
        <v>0</v>
      </c>
      <c r="LL63" s="52">
        <v>0</v>
      </c>
      <c r="LM63" s="52">
        <v>0</v>
      </c>
      <c r="LN63" s="52">
        <v>0</v>
      </c>
      <c r="LO63" s="52">
        <v>0</v>
      </c>
      <c r="LP63" s="52">
        <v>0</v>
      </c>
      <c r="LQ63" s="52">
        <v>0</v>
      </c>
      <c r="LR63" s="52">
        <v>0</v>
      </c>
      <c r="LS63" s="52">
        <v>0</v>
      </c>
      <c r="LT63" s="52">
        <v>0</v>
      </c>
      <c r="LU63" s="52">
        <v>0</v>
      </c>
      <c r="LV63" s="52">
        <v>0</v>
      </c>
      <c r="LW63" s="52">
        <v>0</v>
      </c>
      <c r="LX63" s="52">
        <v>0</v>
      </c>
      <c r="LY63" s="52">
        <v>0</v>
      </c>
      <c r="LZ63" s="52">
        <v>0</v>
      </c>
      <c r="MA63" s="52">
        <v>0</v>
      </c>
      <c r="MB63" s="52">
        <v>0</v>
      </c>
      <c r="MC63" s="52">
        <v>0</v>
      </c>
      <c r="MD63" s="52">
        <v>0</v>
      </c>
      <c r="ME63" s="52">
        <v>0</v>
      </c>
      <c r="MF63" s="52">
        <v>0</v>
      </c>
      <c r="MG63" s="52">
        <v>0</v>
      </c>
      <c r="MH63" s="52">
        <v>0</v>
      </c>
      <c r="MI63" s="52">
        <v>0</v>
      </c>
      <c r="MJ63" s="52">
        <v>0</v>
      </c>
      <c r="MK63" s="52">
        <v>0</v>
      </c>
      <c r="ML63" s="52">
        <v>0</v>
      </c>
      <c r="MM63" s="52">
        <v>0</v>
      </c>
      <c r="MN63" s="52">
        <v>0</v>
      </c>
      <c r="MO63" s="52">
        <v>0</v>
      </c>
      <c r="MP63" s="52">
        <v>0</v>
      </c>
      <c r="MQ63" s="52">
        <v>0</v>
      </c>
      <c r="MR63" s="52">
        <v>0</v>
      </c>
      <c r="MS63" s="52">
        <v>0</v>
      </c>
      <c r="MT63" s="52">
        <v>0</v>
      </c>
      <c r="MU63" s="52">
        <v>0</v>
      </c>
      <c r="MV63" s="52">
        <v>0</v>
      </c>
      <c r="MW63" s="52">
        <v>0</v>
      </c>
      <c r="MX63" s="52">
        <v>0</v>
      </c>
      <c r="MY63" s="52">
        <v>0</v>
      </c>
      <c r="MZ63" s="52">
        <v>0</v>
      </c>
      <c r="NA63" s="52">
        <v>0</v>
      </c>
      <c r="NB63" s="52">
        <v>0</v>
      </c>
      <c r="NC63" s="52">
        <v>0</v>
      </c>
      <c r="ND63" s="52">
        <v>0</v>
      </c>
      <c r="NE63" s="52">
        <v>0</v>
      </c>
      <c r="NF63" s="52">
        <v>0</v>
      </c>
      <c r="NG63" s="52">
        <v>0</v>
      </c>
      <c r="NH63" s="52">
        <v>0</v>
      </c>
      <c r="NI63" s="52">
        <v>0</v>
      </c>
      <c r="NJ63" s="52">
        <v>0</v>
      </c>
      <c r="NK63" s="52">
        <v>0</v>
      </c>
      <c r="NL63" s="52">
        <v>0</v>
      </c>
      <c r="NM63" s="52">
        <v>0</v>
      </c>
      <c r="NN63" s="52">
        <v>0</v>
      </c>
      <c r="NO63" s="52">
        <v>0</v>
      </c>
      <c r="NP63" s="52">
        <v>0</v>
      </c>
      <c r="NQ63" s="52">
        <v>0</v>
      </c>
      <c r="NR63" s="68">
        <f t="shared" si="3"/>
        <v>76801.509999999995</v>
      </c>
      <c r="NS63" s="68">
        <f t="shared" si="4"/>
        <v>76801.509999999995</v>
      </c>
      <c r="NT63" s="68">
        <f t="shared" si="5"/>
        <v>40659.309999999918</v>
      </c>
    </row>
    <row r="64" spans="1:384" s="40" customFormat="1" ht="15" customHeight="1" outlineLevel="1" x14ac:dyDescent="0.2">
      <c r="A64" s="61"/>
      <c r="B64" s="49" t="s">
        <v>671</v>
      </c>
      <c r="C64" s="49" t="s">
        <v>193</v>
      </c>
      <c r="D64" s="49" t="s">
        <v>194</v>
      </c>
      <c r="E64" s="50" t="s">
        <v>195</v>
      </c>
      <c r="F64" s="64">
        <v>44696</v>
      </c>
      <c r="G64" s="49" t="s">
        <v>37</v>
      </c>
      <c r="H64" s="72">
        <v>0</v>
      </c>
      <c r="I64" s="65">
        <v>92616.07</v>
      </c>
      <c r="J64" s="114" t="str">
        <f>_xlfn.XLOOKUP(E64,'[12]Resumo Unidades'!$B:$B,'[12]Resumo Unidades'!$W:$W)</f>
        <v>Fluxo com Divergência de até 2%</v>
      </c>
      <c r="K64" s="51" t="str">
        <f>IF(L64&gt;Resumo!$E$23,"Sim","Não")</f>
        <v>Sim</v>
      </c>
      <c r="L64" s="66">
        <v>79</v>
      </c>
      <c r="M64" s="67"/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2962.04</v>
      </c>
      <c r="CB64" s="52">
        <v>675.82999999999981</v>
      </c>
      <c r="CC64" s="52">
        <v>618.13999999999987</v>
      </c>
      <c r="CD64" s="52">
        <v>541.24</v>
      </c>
      <c r="CE64" s="52">
        <v>541.24</v>
      </c>
      <c r="CF64" s="52">
        <v>541.24</v>
      </c>
      <c r="CG64" s="52">
        <v>541.24</v>
      </c>
      <c r="CH64" s="52">
        <v>541.24</v>
      </c>
      <c r="CI64" s="52">
        <v>541.24</v>
      </c>
      <c r="CJ64" s="52">
        <v>541.24</v>
      </c>
      <c r="CK64" s="52">
        <v>541.24</v>
      </c>
      <c r="CL64" s="52">
        <v>541.24</v>
      </c>
      <c r="CM64" s="52">
        <v>2934.3799999999997</v>
      </c>
      <c r="CN64" s="52">
        <v>541.24</v>
      </c>
      <c r="CO64" s="52">
        <v>541.24</v>
      </c>
      <c r="CP64" s="52">
        <v>541.24</v>
      </c>
      <c r="CQ64" s="52">
        <v>541.24</v>
      </c>
      <c r="CR64" s="52">
        <v>541.24</v>
      </c>
      <c r="CS64" s="52">
        <v>541.24</v>
      </c>
      <c r="CT64" s="52">
        <v>541.24</v>
      </c>
      <c r="CU64" s="52">
        <v>541.24</v>
      </c>
      <c r="CV64" s="52">
        <v>541.24</v>
      </c>
      <c r="CW64" s="52">
        <v>541.24</v>
      </c>
      <c r="CX64" s="52">
        <v>541.24</v>
      </c>
      <c r="CY64" s="52">
        <v>2934.3799999999997</v>
      </c>
      <c r="CZ64" s="52">
        <v>541.24</v>
      </c>
      <c r="DA64" s="52">
        <v>541.24</v>
      </c>
      <c r="DB64" s="52">
        <v>541.24</v>
      </c>
      <c r="DC64" s="52">
        <v>541.24</v>
      </c>
      <c r="DD64" s="52">
        <v>541.24</v>
      </c>
      <c r="DE64" s="52">
        <v>541.24</v>
      </c>
      <c r="DF64" s="52">
        <v>541.24</v>
      </c>
      <c r="DG64" s="52">
        <v>541.24</v>
      </c>
      <c r="DH64" s="52">
        <v>541.24</v>
      </c>
      <c r="DI64" s="52">
        <v>541.24</v>
      </c>
      <c r="DJ64" s="52">
        <v>541.24</v>
      </c>
      <c r="DK64" s="52">
        <v>2934.3799999999997</v>
      </c>
      <c r="DL64" s="52">
        <v>541.24</v>
      </c>
      <c r="DM64" s="52">
        <v>541.24</v>
      </c>
      <c r="DN64" s="52">
        <v>541.24</v>
      </c>
      <c r="DO64" s="52">
        <v>541.24</v>
      </c>
      <c r="DP64" s="52">
        <v>541.24</v>
      </c>
      <c r="DQ64" s="52">
        <v>541.24</v>
      </c>
      <c r="DR64" s="52">
        <v>541.24</v>
      </c>
      <c r="DS64" s="52">
        <v>541.24</v>
      </c>
      <c r="DT64" s="52">
        <v>541.24</v>
      </c>
      <c r="DU64" s="52">
        <v>541.24</v>
      </c>
      <c r="DV64" s="52">
        <v>541.24</v>
      </c>
      <c r="DW64" s="52">
        <v>2934.3799999999997</v>
      </c>
      <c r="DX64" s="52">
        <v>541.24</v>
      </c>
      <c r="DY64" s="52">
        <v>541.24</v>
      </c>
      <c r="DZ64" s="52">
        <v>541.24</v>
      </c>
      <c r="EA64" s="52">
        <v>541.24</v>
      </c>
      <c r="EB64" s="52">
        <v>541.24</v>
      </c>
      <c r="EC64" s="52">
        <v>541.24</v>
      </c>
      <c r="ED64" s="52">
        <v>541.24</v>
      </c>
      <c r="EE64" s="52">
        <v>541.24</v>
      </c>
      <c r="EF64" s="52">
        <v>541.24</v>
      </c>
      <c r="EG64" s="52">
        <v>541.24</v>
      </c>
      <c r="EH64" s="52">
        <v>541.24</v>
      </c>
      <c r="EI64" s="52">
        <v>2934.3799999999997</v>
      </c>
      <c r="EJ64" s="52">
        <v>541.24</v>
      </c>
      <c r="EK64" s="52">
        <v>541.24</v>
      </c>
      <c r="EL64" s="52">
        <v>541.24</v>
      </c>
      <c r="EM64" s="52">
        <v>541.24</v>
      </c>
      <c r="EN64" s="52">
        <v>541.24</v>
      </c>
      <c r="EO64" s="52">
        <v>541.24</v>
      </c>
      <c r="EP64" s="52">
        <v>541.24</v>
      </c>
      <c r="EQ64" s="52">
        <v>541.24</v>
      </c>
      <c r="ER64" s="52">
        <v>541.24</v>
      </c>
      <c r="ES64" s="52">
        <v>541.24</v>
      </c>
      <c r="ET64" s="52">
        <v>541.24</v>
      </c>
      <c r="EU64" s="52">
        <v>2934.3799999999997</v>
      </c>
      <c r="EV64" s="52">
        <v>541.24</v>
      </c>
      <c r="EW64" s="52">
        <v>541.24</v>
      </c>
      <c r="EX64" s="52">
        <v>541.24</v>
      </c>
      <c r="EY64" s="52">
        <v>541.24</v>
      </c>
      <c r="EZ64" s="52">
        <v>541.24</v>
      </c>
      <c r="FA64" s="52">
        <v>541.24</v>
      </c>
      <c r="FB64" s="52">
        <v>541.24</v>
      </c>
      <c r="FC64" s="52">
        <v>541.24</v>
      </c>
      <c r="FD64" s="52">
        <v>541.24</v>
      </c>
      <c r="FE64" s="52">
        <v>541.24</v>
      </c>
      <c r="FF64" s="52">
        <v>541.24</v>
      </c>
      <c r="FG64" s="52">
        <v>2934.3799999999997</v>
      </c>
      <c r="FH64" s="52">
        <v>541.24</v>
      </c>
      <c r="FI64" s="52">
        <v>541.24</v>
      </c>
      <c r="FJ64" s="52">
        <v>541.24</v>
      </c>
      <c r="FK64" s="52">
        <v>541.24</v>
      </c>
      <c r="FL64" s="52">
        <v>541.24</v>
      </c>
      <c r="FM64" s="52">
        <v>541.24</v>
      </c>
      <c r="FN64" s="52">
        <v>541.24</v>
      </c>
      <c r="FO64" s="52">
        <v>541.24</v>
      </c>
      <c r="FP64" s="52">
        <v>541.24</v>
      </c>
      <c r="FQ64" s="52">
        <v>541.24</v>
      </c>
      <c r="FR64" s="52">
        <v>541.24</v>
      </c>
      <c r="FS64" s="52">
        <v>2934.3799999999997</v>
      </c>
      <c r="FT64" s="52">
        <v>541.24</v>
      </c>
      <c r="FU64" s="52">
        <v>541.24</v>
      </c>
      <c r="FV64" s="52">
        <v>541.24</v>
      </c>
      <c r="FW64" s="52">
        <v>541.24</v>
      </c>
      <c r="FX64" s="52">
        <v>541.24</v>
      </c>
      <c r="FY64" s="52">
        <v>541.24</v>
      </c>
      <c r="FZ64" s="52">
        <v>541.24</v>
      </c>
      <c r="GA64" s="52">
        <v>541.24</v>
      </c>
      <c r="GB64" s="52">
        <v>541.24</v>
      </c>
      <c r="GC64" s="52">
        <v>541.24</v>
      </c>
      <c r="GD64" s="52">
        <v>541.24</v>
      </c>
      <c r="GE64" s="52">
        <v>2934.3799999999997</v>
      </c>
      <c r="GF64" s="52">
        <v>541.24</v>
      </c>
      <c r="GG64" s="52">
        <v>541.24</v>
      </c>
      <c r="GH64" s="52">
        <v>541.24</v>
      </c>
      <c r="GI64" s="52">
        <v>541.24</v>
      </c>
      <c r="GJ64" s="52">
        <v>541.24</v>
      </c>
      <c r="GK64" s="52">
        <v>0</v>
      </c>
      <c r="GL64" s="52">
        <v>0</v>
      </c>
      <c r="GM64" s="52">
        <v>0</v>
      </c>
      <c r="GN64" s="52">
        <v>0</v>
      </c>
      <c r="GO64" s="52">
        <v>0</v>
      </c>
      <c r="GP64" s="52">
        <v>0</v>
      </c>
      <c r="GQ64" s="52">
        <v>2393.14</v>
      </c>
      <c r="GR64" s="52">
        <v>0</v>
      </c>
      <c r="GS64" s="52">
        <v>0</v>
      </c>
      <c r="GT64" s="52">
        <v>0</v>
      </c>
      <c r="GU64" s="52"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v>0</v>
      </c>
      <c r="HB64" s="52">
        <v>0</v>
      </c>
      <c r="HC64" s="52">
        <v>0</v>
      </c>
      <c r="HD64" s="52">
        <v>0</v>
      </c>
      <c r="HE64" s="52">
        <v>0</v>
      </c>
      <c r="HF64" s="52">
        <v>0</v>
      </c>
      <c r="HG64" s="52">
        <v>0</v>
      </c>
      <c r="HH64" s="52">
        <v>0</v>
      </c>
      <c r="HI64" s="52">
        <v>0</v>
      </c>
      <c r="HJ64" s="52">
        <v>0</v>
      </c>
      <c r="HK64" s="52">
        <v>0</v>
      </c>
      <c r="HL64" s="52">
        <v>0</v>
      </c>
      <c r="HM64" s="52">
        <v>0</v>
      </c>
      <c r="HN64" s="52">
        <v>0</v>
      </c>
      <c r="HO64" s="52">
        <v>0</v>
      </c>
      <c r="HP64" s="52">
        <v>0</v>
      </c>
      <c r="HQ64" s="52">
        <v>0</v>
      </c>
      <c r="HR64" s="52">
        <v>0</v>
      </c>
      <c r="HS64" s="52">
        <v>0</v>
      </c>
      <c r="HT64" s="52">
        <v>0</v>
      </c>
      <c r="HU64" s="52">
        <v>0</v>
      </c>
      <c r="HV64" s="52">
        <v>0</v>
      </c>
      <c r="HW64" s="52">
        <v>0</v>
      </c>
      <c r="HX64" s="52">
        <v>0</v>
      </c>
      <c r="HY64" s="52">
        <v>0</v>
      </c>
      <c r="HZ64" s="52">
        <v>0</v>
      </c>
      <c r="IA64" s="52">
        <v>0</v>
      </c>
      <c r="IB64" s="52">
        <v>0</v>
      </c>
      <c r="IC64" s="52">
        <v>0</v>
      </c>
      <c r="ID64" s="52">
        <v>0</v>
      </c>
      <c r="IE64" s="52">
        <v>0</v>
      </c>
      <c r="IF64" s="52">
        <v>0</v>
      </c>
      <c r="IG64" s="52">
        <v>0</v>
      </c>
      <c r="IH64" s="52">
        <v>0</v>
      </c>
      <c r="II64" s="52">
        <v>0</v>
      </c>
      <c r="IJ64" s="52">
        <v>0</v>
      </c>
      <c r="IK64" s="52">
        <v>0</v>
      </c>
      <c r="IL64" s="52">
        <v>0</v>
      </c>
      <c r="IM64" s="52">
        <v>0</v>
      </c>
      <c r="IN64" s="52">
        <v>0</v>
      </c>
      <c r="IO64" s="52">
        <v>0</v>
      </c>
      <c r="IP64" s="52">
        <v>0</v>
      </c>
      <c r="IQ64" s="52">
        <v>0</v>
      </c>
      <c r="IR64" s="52">
        <v>0</v>
      </c>
      <c r="IS64" s="52">
        <v>0</v>
      </c>
      <c r="IT64" s="52">
        <v>0</v>
      </c>
      <c r="IU64" s="52">
        <v>0</v>
      </c>
      <c r="IV64" s="52">
        <v>0</v>
      </c>
      <c r="IW64" s="52">
        <v>0</v>
      </c>
      <c r="IX64" s="52">
        <v>0</v>
      </c>
      <c r="IY64" s="52">
        <v>0</v>
      </c>
      <c r="IZ64" s="52">
        <v>0</v>
      </c>
      <c r="JA64" s="52">
        <v>0</v>
      </c>
      <c r="JB64" s="52">
        <v>0</v>
      </c>
      <c r="JC64" s="52">
        <v>0</v>
      </c>
      <c r="JD64" s="52">
        <v>0</v>
      </c>
      <c r="JE64" s="52">
        <v>0</v>
      </c>
      <c r="JF64" s="52">
        <v>0</v>
      </c>
      <c r="JG64" s="52">
        <v>0</v>
      </c>
      <c r="JH64" s="52">
        <v>0</v>
      </c>
      <c r="JI64" s="52">
        <v>0</v>
      </c>
      <c r="JJ64" s="52">
        <v>0</v>
      </c>
      <c r="JK64" s="52">
        <v>0</v>
      </c>
      <c r="JL64" s="52">
        <v>0</v>
      </c>
      <c r="JM64" s="52">
        <v>0</v>
      </c>
      <c r="JN64" s="52">
        <v>0</v>
      </c>
      <c r="JO64" s="52">
        <v>0</v>
      </c>
      <c r="JP64" s="52">
        <v>0</v>
      </c>
      <c r="JQ64" s="52">
        <v>0</v>
      </c>
      <c r="JR64" s="52">
        <v>0</v>
      </c>
      <c r="JS64" s="52">
        <v>0</v>
      </c>
      <c r="JT64" s="52">
        <v>0</v>
      </c>
      <c r="JU64" s="52">
        <v>0</v>
      </c>
      <c r="JV64" s="52">
        <v>0</v>
      </c>
      <c r="JW64" s="52">
        <v>0</v>
      </c>
      <c r="JX64" s="52">
        <v>0</v>
      </c>
      <c r="JY64" s="52">
        <v>0</v>
      </c>
      <c r="JZ64" s="52">
        <v>0</v>
      </c>
      <c r="KA64" s="52">
        <v>0</v>
      </c>
      <c r="KB64" s="52">
        <v>0</v>
      </c>
      <c r="KC64" s="52">
        <v>0</v>
      </c>
      <c r="KD64" s="52">
        <v>0</v>
      </c>
      <c r="KE64" s="52">
        <v>0</v>
      </c>
      <c r="KF64" s="52">
        <v>0</v>
      </c>
      <c r="KG64" s="52">
        <v>0</v>
      </c>
      <c r="KH64" s="52">
        <v>0</v>
      </c>
      <c r="KI64" s="52">
        <v>0</v>
      </c>
      <c r="KJ64" s="52">
        <v>0</v>
      </c>
      <c r="KK64" s="52">
        <v>0</v>
      </c>
      <c r="KL64" s="52">
        <v>0</v>
      </c>
      <c r="KM64" s="52">
        <v>0</v>
      </c>
      <c r="KN64" s="52">
        <v>0</v>
      </c>
      <c r="KO64" s="52">
        <v>0</v>
      </c>
      <c r="KP64" s="52">
        <v>0</v>
      </c>
      <c r="KQ64" s="52">
        <v>0</v>
      </c>
      <c r="KR64" s="52">
        <v>0</v>
      </c>
      <c r="KS64" s="52">
        <v>0</v>
      </c>
      <c r="KT64" s="52">
        <v>0</v>
      </c>
      <c r="KU64" s="52">
        <v>0</v>
      </c>
      <c r="KV64" s="52">
        <v>0</v>
      </c>
      <c r="KW64" s="52">
        <v>0</v>
      </c>
      <c r="KX64" s="52">
        <v>0</v>
      </c>
      <c r="KY64" s="52">
        <v>0</v>
      </c>
      <c r="KZ64" s="52">
        <v>0</v>
      </c>
      <c r="LA64" s="52">
        <v>0</v>
      </c>
      <c r="LB64" s="52">
        <v>0</v>
      </c>
      <c r="LC64" s="52">
        <v>0</v>
      </c>
      <c r="LD64" s="52">
        <v>0</v>
      </c>
      <c r="LE64" s="52">
        <v>0</v>
      </c>
      <c r="LF64" s="52">
        <v>0</v>
      </c>
      <c r="LG64" s="52">
        <v>0</v>
      </c>
      <c r="LH64" s="52">
        <v>0</v>
      </c>
      <c r="LI64" s="52">
        <v>0</v>
      </c>
      <c r="LJ64" s="52">
        <v>0</v>
      </c>
      <c r="LK64" s="52">
        <v>0</v>
      </c>
      <c r="LL64" s="52">
        <v>0</v>
      </c>
      <c r="LM64" s="52">
        <v>0</v>
      </c>
      <c r="LN64" s="52">
        <v>0</v>
      </c>
      <c r="LO64" s="52">
        <v>0</v>
      </c>
      <c r="LP64" s="52">
        <v>0</v>
      </c>
      <c r="LQ64" s="52">
        <v>0</v>
      </c>
      <c r="LR64" s="52">
        <v>0</v>
      </c>
      <c r="LS64" s="52">
        <v>0</v>
      </c>
      <c r="LT64" s="52">
        <v>0</v>
      </c>
      <c r="LU64" s="52">
        <v>0</v>
      </c>
      <c r="LV64" s="52">
        <v>0</v>
      </c>
      <c r="LW64" s="52">
        <v>0</v>
      </c>
      <c r="LX64" s="52">
        <v>0</v>
      </c>
      <c r="LY64" s="52">
        <v>0</v>
      </c>
      <c r="LZ64" s="52">
        <v>0</v>
      </c>
      <c r="MA64" s="52">
        <v>0</v>
      </c>
      <c r="MB64" s="52">
        <v>0</v>
      </c>
      <c r="MC64" s="52">
        <v>0</v>
      </c>
      <c r="MD64" s="52">
        <v>0</v>
      </c>
      <c r="ME64" s="52">
        <v>0</v>
      </c>
      <c r="MF64" s="52">
        <v>0</v>
      </c>
      <c r="MG64" s="52">
        <v>0</v>
      </c>
      <c r="MH64" s="52">
        <v>0</v>
      </c>
      <c r="MI64" s="52">
        <v>0</v>
      </c>
      <c r="MJ64" s="52">
        <v>0</v>
      </c>
      <c r="MK64" s="52">
        <v>0</v>
      </c>
      <c r="ML64" s="52">
        <v>0</v>
      </c>
      <c r="MM64" s="52">
        <v>0</v>
      </c>
      <c r="MN64" s="52">
        <v>0</v>
      </c>
      <c r="MO64" s="52">
        <v>0</v>
      </c>
      <c r="MP64" s="52">
        <v>0</v>
      </c>
      <c r="MQ64" s="52">
        <v>0</v>
      </c>
      <c r="MR64" s="52">
        <v>0</v>
      </c>
      <c r="MS64" s="52">
        <v>0</v>
      </c>
      <c r="MT64" s="52">
        <v>0</v>
      </c>
      <c r="MU64" s="52">
        <v>0</v>
      </c>
      <c r="MV64" s="52">
        <v>0</v>
      </c>
      <c r="MW64" s="52">
        <v>0</v>
      </c>
      <c r="MX64" s="52">
        <v>0</v>
      </c>
      <c r="MY64" s="52">
        <v>0</v>
      </c>
      <c r="MZ64" s="52">
        <v>0</v>
      </c>
      <c r="NA64" s="52">
        <v>0</v>
      </c>
      <c r="NB64" s="52">
        <v>0</v>
      </c>
      <c r="NC64" s="52">
        <v>0</v>
      </c>
      <c r="ND64" s="52">
        <v>0</v>
      </c>
      <c r="NE64" s="52">
        <v>0</v>
      </c>
      <c r="NF64" s="52">
        <v>0</v>
      </c>
      <c r="NG64" s="52">
        <v>0</v>
      </c>
      <c r="NH64" s="52">
        <v>0</v>
      </c>
      <c r="NI64" s="52">
        <v>0</v>
      </c>
      <c r="NJ64" s="52">
        <v>0</v>
      </c>
      <c r="NK64" s="52">
        <v>0</v>
      </c>
      <c r="NL64" s="52">
        <v>0</v>
      </c>
      <c r="NM64" s="52">
        <v>0</v>
      </c>
      <c r="NN64" s="52">
        <v>0</v>
      </c>
      <c r="NO64" s="52">
        <v>0</v>
      </c>
      <c r="NP64" s="52">
        <v>0</v>
      </c>
      <c r="NQ64" s="52">
        <v>0</v>
      </c>
      <c r="NR64" s="68">
        <f t="shared" si="3"/>
        <v>88265.05000000009</v>
      </c>
      <c r="NS64" s="68">
        <f t="shared" si="4"/>
        <v>88265.05000000009</v>
      </c>
      <c r="NT64" s="68">
        <f t="shared" si="5"/>
        <v>84789.43000000008</v>
      </c>
    </row>
    <row r="65" spans="1:384" s="40" customFormat="1" ht="15" customHeight="1" outlineLevel="1" x14ac:dyDescent="0.2">
      <c r="A65" s="61"/>
      <c r="B65" s="49" t="s">
        <v>671</v>
      </c>
      <c r="C65" s="49" t="s">
        <v>196</v>
      </c>
      <c r="D65" s="49" t="s">
        <v>197</v>
      </c>
      <c r="E65" s="50" t="s">
        <v>198</v>
      </c>
      <c r="F65" s="64">
        <v>44695</v>
      </c>
      <c r="G65" s="49" t="s">
        <v>37</v>
      </c>
      <c r="H65" s="72">
        <v>0</v>
      </c>
      <c r="I65" s="65">
        <v>92000</v>
      </c>
      <c r="J65" s="114" t="str">
        <f>_xlfn.XLOOKUP(E65,'[12]Resumo Unidades'!$B:$B,'[12]Resumo Unidades'!$W:$W)</f>
        <v>Fluxo com Divergência de até 2%</v>
      </c>
      <c r="K65" s="51" t="str">
        <f>IF(L65&gt;Resumo!$E$23,"Sim","Não")</f>
        <v>Não</v>
      </c>
      <c r="L65" s="66">
        <v>17</v>
      </c>
      <c r="M65" s="67"/>
      <c r="N65" s="52">
        <v>0</v>
      </c>
      <c r="O65" s="52">
        <v>0</v>
      </c>
      <c r="P65" s="52">
        <v>0</v>
      </c>
      <c r="Q65" s="52">
        <v>0</v>
      </c>
      <c r="R65" s="52">
        <v>0</v>
      </c>
      <c r="S65" s="52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2">
        <v>0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831.36999999999989</v>
      </c>
      <c r="CD65" s="52">
        <v>728.54</v>
      </c>
      <c r="CE65" s="52">
        <v>728.54</v>
      </c>
      <c r="CF65" s="52">
        <v>728.54</v>
      </c>
      <c r="CG65" s="52">
        <v>728.54</v>
      </c>
      <c r="CH65" s="52">
        <v>728.54</v>
      </c>
      <c r="CI65" s="52">
        <v>728.54</v>
      </c>
      <c r="CJ65" s="52">
        <v>728.54</v>
      </c>
      <c r="CK65" s="52">
        <v>728.54</v>
      </c>
      <c r="CL65" s="52">
        <v>728.54</v>
      </c>
      <c r="CM65" s="52">
        <v>728.54</v>
      </c>
      <c r="CN65" s="52">
        <v>728.54</v>
      </c>
      <c r="CO65" s="52">
        <v>728.54</v>
      </c>
      <c r="CP65" s="52">
        <v>728.54</v>
      </c>
      <c r="CQ65" s="52">
        <v>728.54</v>
      </c>
      <c r="CR65" s="52">
        <v>728.54</v>
      </c>
      <c r="CS65" s="52">
        <v>728.54</v>
      </c>
      <c r="CT65" s="52">
        <v>728.54</v>
      </c>
      <c r="CU65" s="52">
        <v>728.54</v>
      </c>
      <c r="CV65" s="52">
        <v>728.54</v>
      </c>
      <c r="CW65" s="52">
        <v>728.54</v>
      </c>
      <c r="CX65" s="52">
        <v>728.54</v>
      </c>
      <c r="CY65" s="52">
        <v>728.54</v>
      </c>
      <c r="CZ65" s="52">
        <v>728.54</v>
      </c>
      <c r="DA65" s="52">
        <v>728.54</v>
      </c>
      <c r="DB65" s="52">
        <v>728.54</v>
      </c>
      <c r="DC65" s="52">
        <v>728.54</v>
      </c>
      <c r="DD65" s="52">
        <v>728.54</v>
      </c>
      <c r="DE65" s="52">
        <v>728.54</v>
      </c>
      <c r="DF65" s="52">
        <v>728.54</v>
      </c>
      <c r="DG65" s="52">
        <v>728.54</v>
      </c>
      <c r="DH65" s="52">
        <v>728.54</v>
      </c>
      <c r="DI65" s="52">
        <v>728.54</v>
      </c>
      <c r="DJ65" s="52">
        <v>728.54</v>
      </c>
      <c r="DK65" s="52">
        <v>728.54</v>
      </c>
      <c r="DL65" s="52">
        <v>728.54</v>
      </c>
      <c r="DM65" s="52">
        <v>728.54</v>
      </c>
      <c r="DN65" s="52">
        <v>728.54</v>
      </c>
      <c r="DO65" s="52">
        <v>728.54</v>
      </c>
      <c r="DP65" s="52">
        <v>728.54</v>
      </c>
      <c r="DQ65" s="52">
        <v>728.54</v>
      </c>
      <c r="DR65" s="52">
        <v>728.54</v>
      </c>
      <c r="DS65" s="52">
        <v>728.54</v>
      </c>
      <c r="DT65" s="52">
        <v>728.54</v>
      </c>
      <c r="DU65" s="52">
        <v>728.54</v>
      </c>
      <c r="DV65" s="52">
        <v>728.54</v>
      </c>
      <c r="DW65" s="52">
        <v>728.54</v>
      </c>
      <c r="DX65" s="52">
        <v>728.54</v>
      </c>
      <c r="DY65" s="52">
        <v>728.54</v>
      </c>
      <c r="DZ65" s="52">
        <v>728.54</v>
      </c>
      <c r="EA65" s="52">
        <v>728.54</v>
      </c>
      <c r="EB65" s="52">
        <v>728.54</v>
      </c>
      <c r="EC65" s="52">
        <v>728.54</v>
      </c>
      <c r="ED65" s="52">
        <v>728.54</v>
      </c>
      <c r="EE65" s="52">
        <v>728.54</v>
      </c>
      <c r="EF65" s="52">
        <v>728.54</v>
      </c>
      <c r="EG65" s="52">
        <v>728.54</v>
      </c>
      <c r="EH65" s="52">
        <v>728.54</v>
      </c>
      <c r="EI65" s="52">
        <v>728.54</v>
      </c>
      <c r="EJ65" s="52">
        <v>728.54</v>
      </c>
      <c r="EK65" s="52">
        <v>728.54</v>
      </c>
      <c r="EL65" s="52">
        <v>728.54</v>
      </c>
      <c r="EM65" s="52">
        <v>728.54</v>
      </c>
      <c r="EN65" s="52">
        <v>728.54</v>
      </c>
      <c r="EO65" s="52">
        <v>728.54</v>
      </c>
      <c r="EP65" s="52">
        <v>728.54</v>
      </c>
      <c r="EQ65" s="52">
        <v>728.54</v>
      </c>
      <c r="ER65" s="52">
        <v>728.54</v>
      </c>
      <c r="ES65" s="52">
        <v>728.54</v>
      </c>
      <c r="ET65" s="52">
        <v>728.54</v>
      </c>
      <c r="EU65" s="52">
        <v>728.54</v>
      </c>
      <c r="EV65" s="52">
        <v>728.54</v>
      </c>
      <c r="EW65" s="52">
        <v>728.54</v>
      </c>
      <c r="EX65" s="52">
        <v>728.54</v>
      </c>
      <c r="EY65" s="52">
        <v>728.54</v>
      </c>
      <c r="EZ65" s="52">
        <v>728.54</v>
      </c>
      <c r="FA65" s="52">
        <v>728.54</v>
      </c>
      <c r="FB65" s="52">
        <v>728.54</v>
      </c>
      <c r="FC65" s="52">
        <v>728.54</v>
      </c>
      <c r="FD65" s="52">
        <v>728.54</v>
      </c>
      <c r="FE65" s="52">
        <v>728.54</v>
      </c>
      <c r="FF65" s="52">
        <v>728.54</v>
      </c>
      <c r="FG65" s="52">
        <v>728.54</v>
      </c>
      <c r="FH65" s="52">
        <v>728.54</v>
      </c>
      <c r="FI65" s="52">
        <v>728.54</v>
      </c>
      <c r="FJ65" s="52">
        <v>728.54</v>
      </c>
      <c r="FK65" s="52">
        <v>728.54</v>
      </c>
      <c r="FL65" s="52">
        <v>728.54</v>
      </c>
      <c r="FM65" s="52">
        <v>728.54</v>
      </c>
      <c r="FN65" s="52">
        <v>728.54</v>
      </c>
      <c r="FO65" s="52">
        <v>728.54</v>
      </c>
      <c r="FP65" s="52">
        <v>728.54</v>
      </c>
      <c r="FQ65" s="52">
        <v>728.54</v>
      </c>
      <c r="FR65" s="52">
        <v>728.54</v>
      </c>
      <c r="FS65" s="52">
        <v>728.54</v>
      </c>
      <c r="FT65" s="52">
        <v>728.54</v>
      </c>
      <c r="FU65" s="52">
        <v>728.54</v>
      </c>
      <c r="FV65" s="52">
        <v>728.54</v>
      </c>
      <c r="FW65" s="52">
        <v>728.54</v>
      </c>
      <c r="FX65" s="52">
        <v>728.54</v>
      </c>
      <c r="FY65" s="52">
        <v>728.54</v>
      </c>
      <c r="FZ65" s="52">
        <v>728.54</v>
      </c>
      <c r="GA65" s="52">
        <v>728.54</v>
      </c>
      <c r="GB65" s="52">
        <v>728.54</v>
      </c>
      <c r="GC65" s="52">
        <v>728.54</v>
      </c>
      <c r="GD65" s="52">
        <v>728.54</v>
      </c>
      <c r="GE65" s="52">
        <v>728.54</v>
      </c>
      <c r="GF65" s="52">
        <v>728.54</v>
      </c>
      <c r="GG65" s="52">
        <v>728.54</v>
      </c>
      <c r="GH65" s="52">
        <v>728.54</v>
      </c>
      <c r="GI65" s="52">
        <v>728.54</v>
      </c>
      <c r="GJ65" s="52">
        <v>728.54</v>
      </c>
      <c r="GK65" s="52">
        <v>728.54</v>
      </c>
      <c r="GL65" s="52">
        <v>0</v>
      </c>
      <c r="GM65" s="52">
        <v>0</v>
      </c>
      <c r="GN65" s="52">
        <v>0</v>
      </c>
      <c r="GO65" s="52">
        <v>0</v>
      </c>
      <c r="GP65" s="52">
        <v>0</v>
      </c>
      <c r="GQ65" s="52">
        <v>0</v>
      </c>
      <c r="GR65" s="52">
        <v>0</v>
      </c>
      <c r="GS65" s="52">
        <v>0</v>
      </c>
      <c r="GT65" s="52">
        <v>0</v>
      </c>
      <c r="GU65" s="52">
        <v>0</v>
      </c>
      <c r="GV65" s="52">
        <v>0</v>
      </c>
      <c r="GW65" s="52">
        <v>0</v>
      </c>
      <c r="GX65" s="52">
        <v>0</v>
      </c>
      <c r="GY65" s="52">
        <v>0</v>
      </c>
      <c r="GZ65" s="52">
        <v>0</v>
      </c>
      <c r="HA65" s="52">
        <v>0</v>
      </c>
      <c r="HB65" s="52">
        <v>0</v>
      </c>
      <c r="HC65" s="52">
        <v>0</v>
      </c>
      <c r="HD65" s="52">
        <v>0</v>
      </c>
      <c r="HE65" s="52">
        <v>0</v>
      </c>
      <c r="HF65" s="52">
        <v>0</v>
      </c>
      <c r="HG65" s="52">
        <v>0</v>
      </c>
      <c r="HH65" s="52">
        <v>0</v>
      </c>
      <c r="HI65" s="52">
        <v>0</v>
      </c>
      <c r="HJ65" s="52">
        <v>0</v>
      </c>
      <c r="HK65" s="52">
        <v>0</v>
      </c>
      <c r="HL65" s="52">
        <v>0</v>
      </c>
      <c r="HM65" s="52">
        <v>0</v>
      </c>
      <c r="HN65" s="52">
        <v>0</v>
      </c>
      <c r="HO65" s="52">
        <v>0</v>
      </c>
      <c r="HP65" s="52">
        <v>0</v>
      </c>
      <c r="HQ65" s="52">
        <v>0</v>
      </c>
      <c r="HR65" s="52">
        <v>0</v>
      </c>
      <c r="HS65" s="52">
        <v>0</v>
      </c>
      <c r="HT65" s="52">
        <v>0</v>
      </c>
      <c r="HU65" s="52">
        <v>0</v>
      </c>
      <c r="HV65" s="52">
        <v>0</v>
      </c>
      <c r="HW65" s="52">
        <v>0</v>
      </c>
      <c r="HX65" s="52">
        <v>0</v>
      </c>
      <c r="HY65" s="52">
        <v>0</v>
      </c>
      <c r="HZ65" s="52">
        <v>0</v>
      </c>
      <c r="IA65" s="52">
        <v>0</v>
      </c>
      <c r="IB65" s="52">
        <v>0</v>
      </c>
      <c r="IC65" s="52">
        <v>0</v>
      </c>
      <c r="ID65" s="52">
        <v>0</v>
      </c>
      <c r="IE65" s="52">
        <v>0</v>
      </c>
      <c r="IF65" s="52">
        <v>0</v>
      </c>
      <c r="IG65" s="52">
        <v>0</v>
      </c>
      <c r="IH65" s="52">
        <v>0</v>
      </c>
      <c r="II65" s="52">
        <v>0</v>
      </c>
      <c r="IJ65" s="52">
        <v>0</v>
      </c>
      <c r="IK65" s="52">
        <v>0</v>
      </c>
      <c r="IL65" s="52">
        <v>0</v>
      </c>
      <c r="IM65" s="52">
        <v>0</v>
      </c>
      <c r="IN65" s="52">
        <v>0</v>
      </c>
      <c r="IO65" s="52">
        <v>0</v>
      </c>
      <c r="IP65" s="52">
        <v>0</v>
      </c>
      <c r="IQ65" s="52">
        <v>0</v>
      </c>
      <c r="IR65" s="52">
        <v>0</v>
      </c>
      <c r="IS65" s="52">
        <v>0</v>
      </c>
      <c r="IT65" s="52">
        <v>0</v>
      </c>
      <c r="IU65" s="52">
        <v>0</v>
      </c>
      <c r="IV65" s="52">
        <v>0</v>
      </c>
      <c r="IW65" s="52">
        <v>0</v>
      </c>
      <c r="IX65" s="52">
        <v>0</v>
      </c>
      <c r="IY65" s="52">
        <v>0</v>
      </c>
      <c r="IZ65" s="52">
        <v>0</v>
      </c>
      <c r="JA65" s="52">
        <v>0</v>
      </c>
      <c r="JB65" s="52">
        <v>0</v>
      </c>
      <c r="JC65" s="52">
        <v>0</v>
      </c>
      <c r="JD65" s="52">
        <v>0</v>
      </c>
      <c r="JE65" s="52">
        <v>0</v>
      </c>
      <c r="JF65" s="52">
        <v>0</v>
      </c>
      <c r="JG65" s="52">
        <v>0</v>
      </c>
      <c r="JH65" s="52">
        <v>0</v>
      </c>
      <c r="JI65" s="52">
        <v>0</v>
      </c>
      <c r="JJ65" s="52">
        <v>0</v>
      </c>
      <c r="JK65" s="52">
        <v>0</v>
      </c>
      <c r="JL65" s="52">
        <v>0</v>
      </c>
      <c r="JM65" s="52">
        <v>0</v>
      </c>
      <c r="JN65" s="52">
        <v>0</v>
      </c>
      <c r="JO65" s="52">
        <v>0</v>
      </c>
      <c r="JP65" s="52">
        <v>0</v>
      </c>
      <c r="JQ65" s="52">
        <v>0</v>
      </c>
      <c r="JR65" s="52">
        <v>0</v>
      </c>
      <c r="JS65" s="52">
        <v>0</v>
      </c>
      <c r="JT65" s="52">
        <v>0</v>
      </c>
      <c r="JU65" s="52">
        <v>0</v>
      </c>
      <c r="JV65" s="52">
        <v>0</v>
      </c>
      <c r="JW65" s="52">
        <v>0</v>
      </c>
      <c r="JX65" s="52">
        <v>0</v>
      </c>
      <c r="JY65" s="52">
        <v>0</v>
      </c>
      <c r="JZ65" s="52">
        <v>0</v>
      </c>
      <c r="KA65" s="52">
        <v>0</v>
      </c>
      <c r="KB65" s="52">
        <v>0</v>
      </c>
      <c r="KC65" s="52">
        <v>0</v>
      </c>
      <c r="KD65" s="52">
        <v>0</v>
      </c>
      <c r="KE65" s="52">
        <v>0</v>
      </c>
      <c r="KF65" s="52">
        <v>0</v>
      </c>
      <c r="KG65" s="52">
        <v>0</v>
      </c>
      <c r="KH65" s="52">
        <v>0</v>
      </c>
      <c r="KI65" s="52">
        <v>0</v>
      </c>
      <c r="KJ65" s="52">
        <v>0</v>
      </c>
      <c r="KK65" s="52">
        <v>0</v>
      </c>
      <c r="KL65" s="52">
        <v>0</v>
      </c>
      <c r="KM65" s="52">
        <v>0</v>
      </c>
      <c r="KN65" s="52">
        <v>0</v>
      </c>
      <c r="KO65" s="52">
        <v>0</v>
      </c>
      <c r="KP65" s="52">
        <v>0</v>
      </c>
      <c r="KQ65" s="52">
        <v>0</v>
      </c>
      <c r="KR65" s="52">
        <v>0</v>
      </c>
      <c r="KS65" s="52">
        <v>0</v>
      </c>
      <c r="KT65" s="52">
        <v>0</v>
      </c>
      <c r="KU65" s="52">
        <v>0</v>
      </c>
      <c r="KV65" s="52">
        <v>0</v>
      </c>
      <c r="KW65" s="52">
        <v>0</v>
      </c>
      <c r="KX65" s="52">
        <v>0</v>
      </c>
      <c r="KY65" s="52">
        <v>0</v>
      </c>
      <c r="KZ65" s="52">
        <v>0</v>
      </c>
      <c r="LA65" s="52">
        <v>0</v>
      </c>
      <c r="LB65" s="52">
        <v>0</v>
      </c>
      <c r="LC65" s="52">
        <v>0</v>
      </c>
      <c r="LD65" s="52">
        <v>0</v>
      </c>
      <c r="LE65" s="52">
        <v>0</v>
      </c>
      <c r="LF65" s="52">
        <v>0</v>
      </c>
      <c r="LG65" s="52">
        <v>0</v>
      </c>
      <c r="LH65" s="52">
        <v>0</v>
      </c>
      <c r="LI65" s="52">
        <v>0</v>
      </c>
      <c r="LJ65" s="52">
        <v>0</v>
      </c>
      <c r="LK65" s="52">
        <v>0</v>
      </c>
      <c r="LL65" s="52">
        <v>0</v>
      </c>
      <c r="LM65" s="52">
        <v>0</v>
      </c>
      <c r="LN65" s="52">
        <v>0</v>
      </c>
      <c r="LO65" s="52">
        <v>0</v>
      </c>
      <c r="LP65" s="52">
        <v>0</v>
      </c>
      <c r="LQ65" s="52">
        <v>0</v>
      </c>
      <c r="LR65" s="52">
        <v>0</v>
      </c>
      <c r="LS65" s="52">
        <v>0</v>
      </c>
      <c r="LT65" s="52">
        <v>0</v>
      </c>
      <c r="LU65" s="52">
        <v>0</v>
      </c>
      <c r="LV65" s="52">
        <v>0</v>
      </c>
      <c r="LW65" s="52">
        <v>0</v>
      </c>
      <c r="LX65" s="52">
        <v>0</v>
      </c>
      <c r="LY65" s="52">
        <v>0</v>
      </c>
      <c r="LZ65" s="52">
        <v>0</v>
      </c>
      <c r="MA65" s="52">
        <v>0</v>
      </c>
      <c r="MB65" s="52">
        <v>0</v>
      </c>
      <c r="MC65" s="52">
        <v>0</v>
      </c>
      <c r="MD65" s="52">
        <v>0</v>
      </c>
      <c r="ME65" s="52">
        <v>0</v>
      </c>
      <c r="MF65" s="52">
        <v>0</v>
      </c>
      <c r="MG65" s="52">
        <v>0</v>
      </c>
      <c r="MH65" s="52">
        <v>0</v>
      </c>
      <c r="MI65" s="52">
        <v>0</v>
      </c>
      <c r="MJ65" s="52">
        <v>0</v>
      </c>
      <c r="MK65" s="52">
        <v>0</v>
      </c>
      <c r="ML65" s="52">
        <v>0</v>
      </c>
      <c r="MM65" s="52">
        <v>0</v>
      </c>
      <c r="MN65" s="52">
        <v>0</v>
      </c>
      <c r="MO65" s="52">
        <v>0</v>
      </c>
      <c r="MP65" s="52">
        <v>0</v>
      </c>
      <c r="MQ65" s="52">
        <v>0</v>
      </c>
      <c r="MR65" s="52">
        <v>0</v>
      </c>
      <c r="MS65" s="52">
        <v>0</v>
      </c>
      <c r="MT65" s="52">
        <v>0</v>
      </c>
      <c r="MU65" s="52">
        <v>0</v>
      </c>
      <c r="MV65" s="52">
        <v>0</v>
      </c>
      <c r="MW65" s="52">
        <v>0</v>
      </c>
      <c r="MX65" s="52">
        <v>0</v>
      </c>
      <c r="MY65" s="52">
        <v>0</v>
      </c>
      <c r="MZ65" s="52">
        <v>0</v>
      </c>
      <c r="NA65" s="52">
        <v>0</v>
      </c>
      <c r="NB65" s="52">
        <v>0</v>
      </c>
      <c r="NC65" s="52">
        <v>0</v>
      </c>
      <c r="ND65" s="52">
        <v>0</v>
      </c>
      <c r="NE65" s="52">
        <v>0</v>
      </c>
      <c r="NF65" s="52">
        <v>0</v>
      </c>
      <c r="NG65" s="52">
        <v>0</v>
      </c>
      <c r="NH65" s="52">
        <v>0</v>
      </c>
      <c r="NI65" s="52">
        <v>0</v>
      </c>
      <c r="NJ65" s="52">
        <v>0</v>
      </c>
      <c r="NK65" s="52">
        <v>0</v>
      </c>
      <c r="NL65" s="52">
        <v>0</v>
      </c>
      <c r="NM65" s="52">
        <v>0</v>
      </c>
      <c r="NN65" s="52">
        <v>0</v>
      </c>
      <c r="NO65" s="52">
        <v>0</v>
      </c>
      <c r="NP65" s="52">
        <v>0</v>
      </c>
      <c r="NQ65" s="52">
        <v>0</v>
      </c>
      <c r="NR65" s="68">
        <f t="shared" si="3"/>
        <v>82427.849999999919</v>
      </c>
      <c r="NS65" s="68">
        <f t="shared" si="4"/>
        <v>82427.849999999919</v>
      </c>
      <c r="NT65" s="68">
        <f t="shared" si="5"/>
        <v>80242.229999999938</v>
      </c>
    </row>
    <row r="66" spans="1:384" s="40" customFormat="1" ht="15" customHeight="1" outlineLevel="1" x14ac:dyDescent="0.2">
      <c r="A66" s="61"/>
      <c r="B66" s="49" t="s">
        <v>671</v>
      </c>
      <c r="C66" s="49" t="s">
        <v>199</v>
      </c>
      <c r="D66" s="49" t="s">
        <v>200</v>
      </c>
      <c r="E66" s="50" t="s">
        <v>201</v>
      </c>
      <c r="F66" s="64">
        <v>44695</v>
      </c>
      <c r="G66" s="49" t="s">
        <v>37</v>
      </c>
      <c r="H66" s="72">
        <v>0</v>
      </c>
      <c r="I66" s="65">
        <v>89000</v>
      </c>
      <c r="J66" s="114" t="str">
        <f>_xlfn.XLOOKUP(E66,'[12]Resumo Unidades'!$B:$B,'[12]Resumo Unidades'!$W:$W)</f>
        <v>Fluxo com Divergência de até 2%</v>
      </c>
      <c r="K66" s="51" t="str">
        <f>IF(L66&gt;Resumo!$E$23,"Sim","Não")</f>
        <v>Não</v>
      </c>
      <c r="L66" s="66">
        <v>48</v>
      </c>
      <c r="M66" s="67"/>
      <c r="N66" s="52">
        <v>0</v>
      </c>
      <c r="O66" s="52">
        <v>0</v>
      </c>
      <c r="P66" s="52">
        <v>0</v>
      </c>
      <c r="Q66" s="52">
        <v>0</v>
      </c>
      <c r="R66" s="52">
        <v>0</v>
      </c>
      <c r="S66" s="52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2">
        <v>0</v>
      </c>
      <c r="BF66" s="52">
        <v>0</v>
      </c>
      <c r="BG66" s="52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881.87999999999988</v>
      </c>
      <c r="CC66" s="52">
        <v>805.33</v>
      </c>
      <c r="CD66" s="52">
        <v>715.86</v>
      </c>
      <c r="CE66" s="52">
        <v>715.86</v>
      </c>
      <c r="CF66" s="52">
        <v>715.86</v>
      </c>
      <c r="CG66" s="52">
        <v>715.86</v>
      </c>
      <c r="CH66" s="52">
        <v>715.86</v>
      </c>
      <c r="CI66" s="52">
        <v>715.86</v>
      </c>
      <c r="CJ66" s="52">
        <v>715.86</v>
      </c>
      <c r="CK66" s="52">
        <v>715.86</v>
      </c>
      <c r="CL66" s="52">
        <v>715.86</v>
      </c>
      <c r="CM66" s="52">
        <v>715.86</v>
      </c>
      <c r="CN66" s="52">
        <v>715.86</v>
      </c>
      <c r="CO66" s="52">
        <v>715.86</v>
      </c>
      <c r="CP66" s="52">
        <v>715.86</v>
      </c>
      <c r="CQ66" s="52">
        <v>715.86</v>
      </c>
      <c r="CR66" s="52">
        <v>715.86</v>
      </c>
      <c r="CS66" s="52">
        <v>715.86</v>
      </c>
      <c r="CT66" s="52">
        <v>715.86</v>
      </c>
      <c r="CU66" s="52">
        <v>715.86</v>
      </c>
      <c r="CV66" s="52">
        <v>715.86</v>
      </c>
      <c r="CW66" s="52">
        <v>715.86</v>
      </c>
      <c r="CX66" s="52">
        <v>715.86</v>
      </c>
      <c r="CY66" s="52">
        <v>715.86</v>
      </c>
      <c r="CZ66" s="52">
        <v>715.86</v>
      </c>
      <c r="DA66" s="52">
        <v>715.86</v>
      </c>
      <c r="DB66" s="52">
        <v>715.86</v>
      </c>
      <c r="DC66" s="52">
        <v>715.86</v>
      </c>
      <c r="DD66" s="52">
        <v>715.86</v>
      </c>
      <c r="DE66" s="52">
        <v>715.86</v>
      </c>
      <c r="DF66" s="52">
        <v>715.86</v>
      </c>
      <c r="DG66" s="52">
        <v>715.86</v>
      </c>
      <c r="DH66" s="52">
        <v>715.86</v>
      </c>
      <c r="DI66" s="52">
        <v>715.86</v>
      </c>
      <c r="DJ66" s="52">
        <v>715.86</v>
      </c>
      <c r="DK66" s="52">
        <v>715.86</v>
      </c>
      <c r="DL66" s="52">
        <v>715.86</v>
      </c>
      <c r="DM66" s="52">
        <v>715.86</v>
      </c>
      <c r="DN66" s="52">
        <v>715.86</v>
      </c>
      <c r="DO66" s="52">
        <v>715.86</v>
      </c>
      <c r="DP66" s="52">
        <v>715.86</v>
      </c>
      <c r="DQ66" s="52">
        <v>715.86</v>
      </c>
      <c r="DR66" s="52">
        <v>715.86</v>
      </c>
      <c r="DS66" s="52">
        <v>715.86</v>
      </c>
      <c r="DT66" s="52">
        <v>715.86</v>
      </c>
      <c r="DU66" s="52">
        <v>715.86</v>
      </c>
      <c r="DV66" s="52">
        <v>715.86</v>
      </c>
      <c r="DW66" s="52">
        <v>715.86</v>
      </c>
      <c r="DX66" s="52">
        <v>715.86</v>
      </c>
      <c r="DY66" s="52">
        <v>715.86</v>
      </c>
      <c r="DZ66" s="52">
        <v>715.86</v>
      </c>
      <c r="EA66" s="52">
        <v>715.86</v>
      </c>
      <c r="EB66" s="52">
        <v>715.86</v>
      </c>
      <c r="EC66" s="52">
        <v>715.86</v>
      </c>
      <c r="ED66" s="52">
        <v>715.86</v>
      </c>
      <c r="EE66" s="52">
        <v>715.86</v>
      </c>
      <c r="EF66" s="52">
        <v>715.86</v>
      </c>
      <c r="EG66" s="52">
        <v>715.86</v>
      </c>
      <c r="EH66" s="52">
        <v>715.86</v>
      </c>
      <c r="EI66" s="52">
        <v>715.86</v>
      </c>
      <c r="EJ66" s="52">
        <v>715.86</v>
      </c>
      <c r="EK66" s="52">
        <v>715.86</v>
      </c>
      <c r="EL66" s="52">
        <v>715.86</v>
      </c>
      <c r="EM66" s="52">
        <v>715.86</v>
      </c>
      <c r="EN66" s="52">
        <v>715.86</v>
      </c>
      <c r="EO66" s="52">
        <v>715.86</v>
      </c>
      <c r="EP66" s="52">
        <v>715.86</v>
      </c>
      <c r="EQ66" s="52">
        <v>715.86</v>
      </c>
      <c r="ER66" s="52">
        <v>715.86</v>
      </c>
      <c r="ES66" s="52">
        <v>715.86</v>
      </c>
      <c r="ET66" s="52">
        <v>715.86</v>
      </c>
      <c r="EU66" s="52">
        <v>715.86</v>
      </c>
      <c r="EV66" s="52">
        <v>715.86</v>
      </c>
      <c r="EW66" s="52">
        <v>715.86</v>
      </c>
      <c r="EX66" s="52">
        <v>715.86</v>
      </c>
      <c r="EY66" s="52">
        <v>715.86</v>
      </c>
      <c r="EZ66" s="52">
        <v>715.86</v>
      </c>
      <c r="FA66" s="52">
        <v>715.86</v>
      </c>
      <c r="FB66" s="52">
        <v>715.86</v>
      </c>
      <c r="FC66" s="52">
        <v>715.86</v>
      </c>
      <c r="FD66" s="52">
        <v>715.86</v>
      </c>
      <c r="FE66" s="52">
        <v>715.86</v>
      </c>
      <c r="FF66" s="52">
        <v>715.86</v>
      </c>
      <c r="FG66" s="52">
        <v>715.86</v>
      </c>
      <c r="FH66" s="52">
        <v>715.86</v>
      </c>
      <c r="FI66" s="52">
        <v>715.86</v>
      </c>
      <c r="FJ66" s="52">
        <v>715.86</v>
      </c>
      <c r="FK66" s="52">
        <v>715.86</v>
      </c>
      <c r="FL66" s="52">
        <v>715.86</v>
      </c>
      <c r="FM66" s="52">
        <v>715.86</v>
      </c>
      <c r="FN66" s="52">
        <v>715.86</v>
      </c>
      <c r="FO66" s="52">
        <v>715.86</v>
      </c>
      <c r="FP66" s="52">
        <v>715.86</v>
      </c>
      <c r="FQ66" s="52">
        <v>715.86</v>
      </c>
      <c r="FR66" s="52">
        <v>715.86</v>
      </c>
      <c r="FS66" s="52">
        <v>715.86</v>
      </c>
      <c r="FT66" s="52">
        <v>715.86</v>
      </c>
      <c r="FU66" s="52">
        <v>715.86</v>
      </c>
      <c r="FV66" s="52">
        <v>715.86</v>
      </c>
      <c r="FW66" s="52">
        <v>715.86</v>
      </c>
      <c r="FX66" s="52">
        <v>715.86</v>
      </c>
      <c r="FY66" s="52">
        <v>715.86</v>
      </c>
      <c r="FZ66" s="52">
        <v>715.86</v>
      </c>
      <c r="GA66" s="52">
        <v>715.86</v>
      </c>
      <c r="GB66" s="52">
        <v>715.86</v>
      </c>
      <c r="GC66" s="52">
        <v>715.86</v>
      </c>
      <c r="GD66" s="52">
        <v>715.86</v>
      </c>
      <c r="GE66" s="52">
        <v>715.86</v>
      </c>
      <c r="GF66" s="52">
        <v>715.86</v>
      </c>
      <c r="GG66" s="52">
        <v>715.86</v>
      </c>
      <c r="GH66" s="52">
        <v>715.86</v>
      </c>
      <c r="GI66" s="52">
        <v>715.86</v>
      </c>
      <c r="GJ66" s="52">
        <v>715.86</v>
      </c>
      <c r="GK66" s="52">
        <v>715.86</v>
      </c>
      <c r="GL66" s="52">
        <v>0</v>
      </c>
      <c r="GM66" s="52">
        <v>0</v>
      </c>
      <c r="GN66" s="52">
        <v>0</v>
      </c>
      <c r="GO66" s="52">
        <v>0</v>
      </c>
      <c r="GP66" s="52">
        <v>0</v>
      </c>
      <c r="GQ66" s="52">
        <v>0</v>
      </c>
      <c r="GR66" s="52">
        <v>0</v>
      </c>
      <c r="GS66" s="52">
        <v>0</v>
      </c>
      <c r="GT66" s="52">
        <v>0</v>
      </c>
      <c r="GU66" s="52">
        <v>0</v>
      </c>
      <c r="GV66" s="52">
        <v>0</v>
      </c>
      <c r="GW66" s="52">
        <v>0</v>
      </c>
      <c r="GX66" s="52">
        <v>0</v>
      </c>
      <c r="GY66" s="52">
        <v>0</v>
      </c>
      <c r="GZ66" s="52">
        <v>0</v>
      </c>
      <c r="HA66" s="52">
        <v>0</v>
      </c>
      <c r="HB66" s="52">
        <v>0</v>
      </c>
      <c r="HC66" s="52">
        <v>0</v>
      </c>
      <c r="HD66" s="52">
        <v>0</v>
      </c>
      <c r="HE66" s="52">
        <v>0</v>
      </c>
      <c r="HF66" s="52">
        <v>0</v>
      </c>
      <c r="HG66" s="52">
        <v>0</v>
      </c>
      <c r="HH66" s="52">
        <v>0</v>
      </c>
      <c r="HI66" s="52">
        <v>0</v>
      </c>
      <c r="HJ66" s="52">
        <v>0</v>
      </c>
      <c r="HK66" s="52">
        <v>0</v>
      </c>
      <c r="HL66" s="52">
        <v>0</v>
      </c>
      <c r="HM66" s="52">
        <v>0</v>
      </c>
      <c r="HN66" s="52">
        <v>0</v>
      </c>
      <c r="HO66" s="52">
        <v>0</v>
      </c>
      <c r="HP66" s="52">
        <v>0</v>
      </c>
      <c r="HQ66" s="52">
        <v>0</v>
      </c>
      <c r="HR66" s="52">
        <v>0</v>
      </c>
      <c r="HS66" s="52">
        <v>0</v>
      </c>
      <c r="HT66" s="52">
        <v>0</v>
      </c>
      <c r="HU66" s="52">
        <v>0</v>
      </c>
      <c r="HV66" s="52">
        <v>0</v>
      </c>
      <c r="HW66" s="52">
        <v>0</v>
      </c>
      <c r="HX66" s="52">
        <v>0</v>
      </c>
      <c r="HY66" s="52">
        <v>0</v>
      </c>
      <c r="HZ66" s="52">
        <v>0</v>
      </c>
      <c r="IA66" s="52">
        <v>0</v>
      </c>
      <c r="IB66" s="52">
        <v>0</v>
      </c>
      <c r="IC66" s="52">
        <v>0</v>
      </c>
      <c r="ID66" s="52">
        <v>0</v>
      </c>
      <c r="IE66" s="52">
        <v>0</v>
      </c>
      <c r="IF66" s="52">
        <v>0</v>
      </c>
      <c r="IG66" s="52">
        <v>0</v>
      </c>
      <c r="IH66" s="52">
        <v>0</v>
      </c>
      <c r="II66" s="52">
        <v>0</v>
      </c>
      <c r="IJ66" s="52">
        <v>0</v>
      </c>
      <c r="IK66" s="52">
        <v>0</v>
      </c>
      <c r="IL66" s="52">
        <v>0</v>
      </c>
      <c r="IM66" s="52">
        <v>0</v>
      </c>
      <c r="IN66" s="52">
        <v>0</v>
      </c>
      <c r="IO66" s="52">
        <v>0</v>
      </c>
      <c r="IP66" s="52">
        <v>0</v>
      </c>
      <c r="IQ66" s="52">
        <v>0</v>
      </c>
      <c r="IR66" s="52">
        <v>0</v>
      </c>
      <c r="IS66" s="52">
        <v>0</v>
      </c>
      <c r="IT66" s="52">
        <v>0</v>
      </c>
      <c r="IU66" s="52">
        <v>0</v>
      </c>
      <c r="IV66" s="52">
        <v>0</v>
      </c>
      <c r="IW66" s="52">
        <v>0</v>
      </c>
      <c r="IX66" s="52">
        <v>0</v>
      </c>
      <c r="IY66" s="52">
        <v>0</v>
      </c>
      <c r="IZ66" s="52">
        <v>0</v>
      </c>
      <c r="JA66" s="52">
        <v>0</v>
      </c>
      <c r="JB66" s="52">
        <v>0</v>
      </c>
      <c r="JC66" s="52">
        <v>0</v>
      </c>
      <c r="JD66" s="52">
        <v>0</v>
      </c>
      <c r="JE66" s="52">
        <v>0</v>
      </c>
      <c r="JF66" s="52">
        <v>0</v>
      </c>
      <c r="JG66" s="52">
        <v>0</v>
      </c>
      <c r="JH66" s="52">
        <v>0</v>
      </c>
      <c r="JI66" s="52">
        <v>0</v>
      </c>
      <c r="JJ66" s="52">
        <v>0</v>
      </c>
      <c r="JK66" s="52">
        <v>0</v>
      </c>
      <c r="JL66" s="52">
        <v>0</v>
      </c>
      <c r="JM66" s="52">
        <v>0</v>
      </c>
      <c r="JN66" s="52">
        <v>0</v>
      </c>
      <c r="JO66" s="52">
        <v>0</v>
      </c>
      <c r="JP66" s="52">
        <v>0</v>
      </c>
      <c r="JQ66" s="52">
        <v>0</v>
      </c>
      <c r="JR66" s="52">
        <v>0</v>
      </c>
      <c r="JS66" s="52">
        <v>0</v>
      </c>
      <c r="JT66" s="52">
        <v>0</v>
      </c>
      <c r="JU66" s="52">
        <v>0</v>
      </c>
      <c r="JV66" s="52">
        <v>0</v>
      </c>
      <c r="JW66" s="52">
        <v>0</v>
      </c>
      <c r="JX66" s="52">
        <v>0</v>
      </c>
      <c r="JY66" s="52">
        <v>0</v>
      </c>
      <c r="JZ66" s="52">
        <v>0</v>
      </c>
      <c r="KA66" s="52">
        <v>0</v>
      </c>
      <c r="KB66" s="52">
        <v>0</v>
      </c>
      <c r="KC66" s="52">
        <v>0</v>
      </c>
      <c r="KD66" s="52">
        <v>0</v>
      </c>
      <c r="KE66" s="52">
        <v>0</v>
      </c>
      <c r="KF66" s="52">
        <v>0</v>
      </c>
      <c r="KG66" s="52">
        <v>0</v>
      </c>
      <c r="KH66" s="52">
        <v>0</v>
      </c>
      <c r="KI66" s="52">
        <v>0</v>
      </c>
      <c r="KJ66" s="52">
        <v>0</v>
      </c>
      <c r="KK66" s="52">
        <v>0</v>
      </c>
      <c r="KL66" s="52">
        <v>0</v>
      </c>
      <c r="KM66" s="52">
        <v>0</v>
      </c>
      <c r="KN66" s="52">
        <v>0</v>
      </c>
      <c r="KO66" s="52">
        <v>0</v>
      </c>
      <c r="KP66" s="52">
        <v>0</v>
      </c>
      <c r="KQ66" s="52">
        <v>0</v>
      </c>
      <c r="KR66" s="52">
        <v>0</v>
      </c>
      <c r="KS66" s="52">
        <v>0</v>
      </c>
      <c r="KT66" s="52">
        <v>0</v>
      </c>
      <c r="KU66" s="52">
        <v>0</v>
      </c>
      <c r="KV66" s="52">
        <v>0</v>
      </c>
      <c r="KW66" s="52">
        <v>0</v>
      </c>
      <c r="KX66" s="52">
        <v>0</v>
      </c>
      <c r="KY66" s="52">
        <v>0</v>
      </c>
      <c r="KZ66" s="52">
        <v>0</v>
      </c>
      <c r="LA66" s="52">
        <v>0</v>
      </c>
      <c r="LB66" s="52">
        <v>0</v>
      </c>
      <c r="LC66" s="52">
        <v>0</v>
      </c>
      <c r="LD66" s="52">
        <v>0</v>
      </c>
      <c r="LE66" s="52">
        <v>0</v>
      </c>
      <c r="LF66" s="52">
        <v>0</v>
      </c>
      <c r="LG66" s="52">
        <v>0</v>
      </c>
      <c r="LH66" s="52">
        <v>0</v>
      </c>
      <c r="LI66" s="52">
        <v>0</v>
      </c>
      <c r="LJ66" s="52">
        <v>0</v>
      </c>
      <c r="LK66" s="52">
        <v>0</v>
      </c>
      <c r="LL66" s="52">
        <v>0</v>
      </c>
      <c r="LM66" s="52">
        <v>0</v>
      </c>
      <c r="LN66" s="52">
        <v>0</v>
      </c>
      <c r="LO66" s="52">
        <v>0</v>
      </c>
      <c r="LP66" s="52">
        <v>0</v>
      </c>
      <c r="LQ66" s="52">
        <v>0</v>
      </c>
      <c r="LR66" s="52">
        <v>0</v>
      </c>
      <c r="LS66" s="52">
        <v>0</v>
      </c>
      <c r="LT66" s="52">
        <v>0</v>
      </c>
      <c r="LU66" s="52">
        <v>0</v>
      </c>
      <c r="LV66" s="52">
        <v>0</v>
      </c>
      <c r="LW66" s="52">
        <v>0</v>
      </c>
      <c r="LX66" s="52">
        <v>0</v>
      </c>
      <c r="LY66" s="52">
        <v>0</v>
      </c>
      <c r="LZ66" s="52">
        <v>0</v>
      </c>
      <c r="MA66" s="52">
        <v>0</v>
      </c>
      <c r="MB66" s="52">
        <v>0</v>
      </c>
      <c r="MC66" s="52">
        <v>0</v>
      </c>
      <c r="MD66" s="52">
        <v>0</v>
      </c>
      <c r="ME66" s="52">
        <v>0</v>
      </c>
      <c r="MF66" s="52">
        <v>0</v>
      </c>
      <c r="MG66" s="52">
        <v>0</v>
      </c>
      <c r="MH66" s="52">
        <v>0</v>
      </c>
      <c r="MI66" s="52">
        <v>0</v>
      </c>
      <c r="MJ66" s="52">
        <v>0</v>
      </c>
      <c r="MK66" s="52">
        <v>0</v>
      </c>
      <c r="ML66" s="52">
        <v>0</v>
      </c>
      <c r="MM66" s="52">
        <v>0</v>
      </c>
      <c r="MN66" s="52">
        <v>0</v>
      </c>
      <c r="MO66" s="52">
        <v>0</v>
      </c>
      <c r="MP66" s="52">
        <v>0</v>
      </c>
      <c r="MQ66" s="52">
        <v>0</v>
      </c>
      <c r="MR66" s="52">
        <v>0</v>
      </c>
      <c r="MS66" s="52">
        <v>0</v>
      </c>
      <c r="MT66" s="52">
        <v>0</v>
      </c>
      <c r="MU66" s="52">
        <v>0</v>
      </c>
      <c r="MV66" s="52">
        <v>0</v>
      </c>
      <c r="MW66" s="52">
        <v>0</v>
      </c>
      <c r="MX66" s="52">
        <v>0</v>
      </c>
      <c r="MY66" s="52">
        <v>0</v>
      </c>
      <c r="MZ66" s="52">
        <v>0</v>
      </c>
      <c r="NA66" s="52">
        <v>0</v>
      </c>
      <c r="NB66" s="52">
        <v>0</v>
      </c>
      <c r="NC66" s="52">
        <v>0</v>
      </c>
      <c r="ND66" s="52">
        <v>0</v>
      </c>
      <c r="NE66" s="52">
        <v>0</v>
      </c>
      <c r="NF66" s="52">
        <v>0</v>
      </c>
      <c r="NG66" s="52">
        <v>0</v>
      </c>
      <c r="NH66" s="52">
        <v>0</v>
      </c>
      <c r="NI66" s="52">
        <v>0</v>
      </c>
      <c r="NJ66" s="52">
        <v>0</v>
      </c>
      <c r="NK66" s="52">
        <v>0</v>
      </c>
      <c r="NL66" s="52">
        <v>0</v>
      </c>
      <c r="NM66" s="52">
        <v>0</v>
      </c>
      <c r="NN66" s="52">
        <v>0</v>
      </c>
      <c r="NO66" s="52">
        <v>0</v>
      </c>
      <c r="NP66" s="52">
        <v>0</v>
      </c>
      <c r="NQ66" s="52">
        <v>0</v>
      </c>
      <c r="NR66" s="68">
        <f t="shared" si="3"/>
        <v>81863.530000000057</v>
      </c>
      <c r="NS66" s="68">
        <f t="shared" si="4"/>
        <v>81863.530000000057</v>
      </c>
      <c r="NT66" s="68">
        <f t="shared" si="5"/>
        <v>79715.950000000055</v>
      </c>
    </row>
    <row r="67" spans="1:384" s="40" customFormat="1" ht="15" customHeight="1" outlineLevel="1" x14ac:dyDescent="0.2">
      <c r="A67" s="61"/>
      <c r="B67" s="49" t="s">
        <v>671</v>
      </c>
      <c r="C67" s="49" t="s">
        <v>202</v>
      </c>
      <c r="D67" s="49" t="s">
        <v>203</v>
      </c>
      <c r="E67" s="50" t="s">
        <v>204</v>
      </c>
      <c r="F67" s="64">
        <v>44703</v>
      </c>
      <c r="G67" s="49" t="s">
        <v>37</v>
      </c>
      <c r="H67" s="72">
        <v>0</v>
      </c>
      <c r="I67" s="65">
        <v>92000</v>
      </c>
      <c r="J67" s="114" t="str">
        <f>_xlfn.XLOOKUP(E67,'[12]Resumo Unidades'!$B:$B,'[12]Resumo Unidades'!$W:$W)</f>
        <v>Fluxo com Divergência de até 2%</v>
      </c>
      <c r="K67" s="51" t="str">
        <f>IF(L67&gt;Resumo!$E$23,"Sim","Não")</f>
        <v>Não</v>
      </c>
      <c r="L67" s="66">
        <v>0</v>
      </c>
      <c r="M67" s="67"/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2">
        <v>0</v>
      </c>
      <c r="BF67" s="52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739.49</v>
      </c>
      <c r="CE67" s="52">
        <v>739.49</v>
      </c>
      <c r="CF67" s="52">
        <v>739.49</v>
      </c>
      <c r="CG67" s="52">
        <v>739.49</v>
      </c>
      <c r="CH67" s="52">
        <v>739.49</v>
      </c>
      <c r="CI67" s="52">
        <v>739.49</v>
      </c>
      <c r="CJ67" s="52">
        <v>739.49</v>
      </c>
      <c r="CK67" s="52">
        <v>739.49</v>
      </c>
      <c r="CL67" s="52">
        <v>739.49</v>
      </c>
      <c r="CM67" s="52">
        <v>739.49</v>
      </c>
      <c r="CN67" s="52">
        <v>739.49</v>
      </c>
      <c r="CO67" s="52">
        <v>739.49</v>
      </c>
      <c r="CP67" s="52">
        <v>739.49</v>
      </c>
      <c r="CQ67" s="52">
        <v>739.49</v>
      </c>
      <c r="CR67" s="52">
        <v>739.49</v>
      </c>
      <c r="CS67" s="52">
        <v>739.49</v>
      </c>
      <c r="CT67" s="52">
        <v>739.49</v>
      </c>
      <c r="CU67" s="52">
        <v>739.49</v>
      </c>
      <c r="CV67" s="52">
        <v>739.49</v>
      </c>
      <c r="CW67" s="52">
        <v>739.49</v>
      </c>
      <c r="CX67" s="52">
        <v>739.49</v>
      </c>
      <c r="CY67" s="52">
        <v>739.49</v>
      </c>
      <c r="CZ67" s="52">
        <v>739.49</v>
      </c>
      <c r="DA67" s="52">
        <v>739.49</v>
      </c>
      <c r="DB67" s="52">
        <v>739.49</v>
      </c>
      <c r="DC67" s="52">
        <v>739.49</v>
      </c>
      <c r="DD67" s="52">
        <v>739.49</v>
      </c>
      <c r="DE67" s="52">
        <v>739.49</v>
      </c>
      <c r="DF67" s="52">
        <v>739.49</v>
      </c>
      <c r="DG67" s="52">
        <v>739.49</v>
      </c>
      <c r="DH67" s="52">
        <v>739.49</v>
      </c>
      <c r="DI67" s="52">
        <v>739.49</v>
      </c>
      <c r="DJ67" s="52">
        <v>739.49</v>
      </c>
      <c r="DK67" s="52">
        <v>739.49</v>
      </c>
      <c r="DL67" s="52">
        <v>739.49</v>
      </c>
      <c r="DM67" s="52">
        <v>739.49</v>
      </c>
      <c r="DN67" s="52">
        <v>739.49</v>
      </c>
      <c r="DO67" s="52">
        <v>739.49</v>
      </c>
      <c r="DP67" s="52">
        <v>739.49</v>
      </c>
      <c r="DQ67" s="52">
        <v>739.49</v>
      </c>
      <c r="DR67" s="52">
        <v>739.49</v>
      </c>
      <c r="DS67" s="52">
        <v>739.49</v>
      </c>
      <c r="DT67" s="52">
        <v>739.49</v>
      </c>
      <c r="DU67" s="52">
        <v>739.49</v>
      </c>
      <c r="DV67" s="52">
        <v>739.49</v>
      </c>
      <c r="DW67" s="52">
        <v>739.49</v>
      </c>
      <c r="DX67" s="52">
        <v>739.49</v>
      </c>
      <c r="DY67" s="52">
        <v>739.49</v>
      </c>
      <c r="DZ67" s="52">
        <v>739.49</v>
      </c>
      <c r="EA67" s="52">
        <v>739.49</v>
      </c>
      <c r="EB67" s="52">
        <v>739.49</v>
      </c>
      <c r="EC67" s="52">
        <v>739.49</v>
      </c>
      <c r="ED67" s="52">
        <v>739.49</v>
      </c>
      <c r="EE67" s="52">
        <v>739.49</v>
      </c>
      <c r="EF67" s="52">
        <v>739.49</v>
      </c>
      <c r="EG67" s="52">
        <v>739.49</v>
      </c>
      <c r="EH67" s="52">
        <v>739.49</v>
      </c>
      <c r="EI67" s="52">
        <v>739.49</v>
      </c>
      <c r="EJ67" s="52">
        <v>739.49</v>
      </c>
      <c r="EK67" s="52">
        <v>739.49</v>
      </c>
      <c r="EL67" s="52">
        <v>739.49</v>
      </c>
      <c r="EM67" s="52">
        <v>739.49</v>
      </c>
      <c r="EN67" s="52">
        <v>739.49</v>
      </c>
      <c r="EO67" s="52">
        <v>739.49</v>
      </c>
      <c r="EP67" s="52">
        <v>739.49</v>
      </c>
      <c r="EQ67" s="52">
        <v>739.49</v>
      </c>
      <c r="ER67" s="52">
        <v>739.49</v>
      </c>
      <c r="ES67" s="52">
        <v>739.49</v>
      </c>
      <c r="ET67" s="52">
        <v>739.49</v>
      </c>
      <c r="EU67" s="52">
        <v>739.49</v>
      </c>
      <c r="EV67" s="52">
        <v>739.49</v>
      </c>
      <c r="EW67" s="52">
        <v>739.49</v>
      </c>
      <c r="EX67" s="52">
        <v>739.49</v>
      </c>
      <c r="EY67" s="52">
        <v>739.49</v>
      </c>
      <c r="EZ67" s="52">
        <v>739.49</v>
      </c>
      <c r="FA67" s="52">
        <v>739.49</v>
      </c>
      <c r="FB67" s="52">
        <v>739.49</v>
      </c>
      <c r="FC67" s="52">
        <v>739.49</v>
      </c>
      <c r="FD67" s="52">
        <v>739.49</v>
      </c>
      <c r="FE67" s="52">
        <v>739.49</v>
      </c>
      <c r="FF67" s="52">
        <v>739.49</v>
      </c>
      <c r="FG67" s="52">
        <v>739.49</v>
      </c>
      <c r="FH67" s="52">
        <v>739.49</v>
      </c>
      <c r="FI67" s="52">
        <v>739.49</v>
      </c>
      <c r="FJ67" s="52">
        <v>739.49</v>
      </c>
      <c r="FK67" s="52">
        <v>739.49</v>
      </c>
      <c r="FL67" s="52">
        <v>739.49</v>
      </c>
      <c r="FM67" s="52">
        <v>739.49</v>
      </c>
      <c r="FN67" s="52">
        <v>739.49</v>
      </c>
      <c r="FO67" s="52">
        <v>739.49</v>
      </c>
      <c r="FP67" s="52">
        <v>739.49</v>
      </c>
      <c r="FQ67" s="52">
        <v>739.49</v>
      </c>
      <c r="FR67" s="52">
        <v>739.49</v>
      </c>
      <c r="FS67" s="52">
        <v>739.49</v>
      </c>
      <c r="FT67" s="52">
        <v>739.49</v>
      </c>
      <c r="FU67" s="52">
        <v>739.49</v>
      </c>
      <c r="FV67" s="52">
        <v>739.49</v>
      </c>
      <c r="FW67" s="52">
        <v>739.49</v>
      </c>
      <c r="FX67" s="52">
        <v>739.49</v>
      </c>
      <c r="FY67" s="52">
        <v>739.49</v>
      </c>
      <c r="FZ67" s="52">
        <v>739.49</v>
      </c>
      <c r="GA67" s="52">
        <v>739.49</v>
      </c>
      <c r="GB67" s="52">
        <v>739.49</v>
      </c>
      <c r="GC67" s="52">
        <v>739.49</v>
      </c>
      <c r="GD67" s="52">
        <v>739.49</v>
      </c>
      <c r="GE67" s="52">
        <v>739.49</v>
      </c>
      <c r="GF67" s="52">
        <v>739.49</v>
      </c>
      <c r="GG67" s="52">
        <v>739.49</v>
      </c>
      <c r="GH67" s="52">
        <v>739.49</v>
      </c>
      <c r="GI67" s="52">
        <v>739.49</v>
      </c>
      <c r="GJ67" s="52">
        <v>739.49</v>
      </c>
      <c r="GK67" s="52">
        <v>739.49</v>
      </c>
      <c r="GL67" s="52">
        <v>0</v>
      </c>
      <c r="GM67" s="52">
        <v>0</v>
      </c>
      <c r="GN67" s="52">
        <v>0</v>
      </c>
      <c r="GO67" s="52">
        <v>0</v>
      </c>
      <c r="GP67" s="52">
        <v>0</v>
      </c>
      <c r="GQ67" s="52">
        <v>0</v>
      </c>
      <c r="GR67" s="52">
        <v>0</v>
      </c>
      <c r="GS67" s="52">
        <v>0</v>
      </c>
      <c r="GT67" s="52">
        <v>0</v>
      </c>
      <c r="GU67" s="52">
        <v>0</v>
      </c>
      <c r="GV67" s="52">
        <v>0</v>
      </c>
      <c r="GW67" s="52">
        <v>0</v>
      </c>
      <c r="GX67" s="52">
        <v>0</v>
      </c>
      <c r="GY67" s="52">
        <v>0</v>
      </c>
      <c r="GZ67" s="52">
        <v>0</v>
      </c>
      <c r="HA67" s="52">
        <v>0</v>
      </c>
      <c r="HB67" s="52">
        <v>0</v>
      </c>
      <c r="HC67" s="52">
        <v>0</v>
      </c>
      <c r="HD67" s="52">
        <v>0</v>
      </c>
      <c r="HE67" s="52">
        <v>0</v>
      </c>
      <c r="HF67" s="52">
        <v>0</v>
      </c>
      <c r="HG67" s="52">
        <v>0</v>
      </c>
      <c r="HH67" s="52">
        <v>0</v>
      </c>
      <c r="HI67" s="52">
        <v>0</v>
      </c>
      <c r="HJ67" s="52">
        <v>0</v>
      </c>
      <c r="HK67" s="52">
        <v>0</v>
      </c>
      <c r="HL67" s="52">
        <v>0</v>
      </c>
      <c r="HM67" s="52">
        <v>0</v>
      </c>
      <c r="HN67" s="52">
        <v>0</v>
      </c>
      <c r="HO67" s="52">
        <v>0</v>
      </c>
      <c r="HP67" s="52">
        <v>0</v>
      </c>
      <c r="HQ67" s="52">
        <v>0</v>
      </c>
      <c r="HR67" s="52">
        <v>0</v>
      </c>
      <c r="HS67" s="52">
        <v>0</v>
      </c>
      <c r="HT67" s="52">
        <v>0</v>
      </c>
      <c r="HU67" s="52">
        <v>0</v>
      </c>
      <c r="HV67" s="52">
        <v>0</v>
      </c>
      <c r="HW67" s="52">
        <v>0</v>
      </c>
      <c r="HX67" s="52">
        <v>0</v>
      </c>
      <c r="HY67" s="52">
        <v>0</v>
      </c>
      <c r="HZ67" s="52">
        <v>0</v>
      </c>
      <c r="IA67" s="52">
        <v>0</v>
      </c>
      <c r="IB67" s="52">
        <v>0</v>
      </c>
      <c r="IC67" s="52">
        <v>0</v>
      </c>
      <c r="ID67" s="52">
        <v>0</v>
      </c>
      <c r="IE67" s="52">
        <v>0</v>
      </c>
      <c r="IF67" s="52">
        <v>0</v>
      </c>
      <c r="IG67" s="52">
        <v>0</v>
      </c>
      <c r="IH67" s="52">
        <v>0</v>
      </c>
      <c r="II67" s="52">
        <v>0</v>
      </c>
      <c r="IJ67" s="52">
        <v>0</v>
      </c>
      <c r="IK67" s="52">
        <v>0</v>
      </c>
      <c r="IL67" s="52">
        <v>0</v>
      </c>
      <c r="IM67" s="52">
        <v>0</v>
      </c>
      <c r="IN67" s="52">
        <v>0</v>
      </c>
      <c r="IO67" s="52">
        <v>0</v>
      </c>
      <c r="IP67" s="52">
        <v>0</v>
      </c>
      <c r="IQ67" s="52">
        <v>0</v>
      </c>
      <c r="IR67" s="52">
        <v>0</v>
      </c>
      <c r="IS67" s="52">
        <v>0</v>
      </c>
      <c r="IT67" s="52">
        <v>0</v>
      </c>
      <c r="IU67" s="52">
        <v>0</v>
      </c>
      <c r="IV67" s="52">
        <v>0</v>
      </c>
      <c r="IW67" s="52">
        <v>0</v>
      </c>
      <c r="IX67" s="52">
        <v>0</v>
      </c>
      <c r="IY67" s="52">
        <v>0</v>
      </c>
      <c r="IZ67" s="52">
        <v>0</v>
      </c>
      <c r="JA67" s="52">
        <v>0</v>
      </c>
      <c r="JB67" s="52">
        <v>0</v>
      </c>
      <c r="JC67" s="52">
        <v>0</v>
      </c>
      <c r="JD67" s="52">
        <v>0</v>
      </c>
      <c r="JE67" s="52">
        <v>0</v>
      </c>
      <c r="JF67" s="52">
        <v>0</v>
      </c>
      <c r="JG67" s="52">
        <v>0</v>
      </c>
      <c r="JH67" s="52">
        <v>0</v>
      </c>
      <c r="JI67" s="52">
        <v>0</v>
      </c>
      <c r="JJ67" s="52">
        <v>0</v>
      </c>
      <c r="JK67" s="52">
        <v>0</v>
      </c>
      <c r="JL67" s="52">
        <v>0</v>
      </c>
      <c r="JM67" s="52">
        <v>0</v>
      </c>
      <c r="JN67" s="52">
        <v>0</v>
      </c>
      <c r="JO67" s="52">
        <v>0</v>
      </c>
      <c r="JP67" s="52">
        <v>0</v>
      </c>
      <c r="JQ67" s="52">
        <v>0</v>
      </c>
      <c r="JR67" s="52">
        <v>0</v>
      </c>
      <c r="JS67" s="52">
        <v>0</v>
      </c>
      <c r="JT67" s="52">
        <v>0</v>
      </c>
      <c r="JU67" s="52">
        <v>0</v>
      </c>
      <c r="JV67" s="52">
        <v>0</v>
      </c>
      <c r="JW67" s="52">
        <v>0</v>
      </c>
      <c r="JX67" s="52">
        <v>0</v>
      </c>
      <c r="JY67" s="52">
        <v>0</v>
      </c>
      <c r="JZ67" s="52">
        <v>0</v>
      </c>
      <c r="KA67" s="52">
        <v>0</v>
      </c>
      <c r="KB67" s="52">
        <v>0</v>
      </c>
      <c r="KC67" s="52">
        <v>0</v>
      </c>
      <c r="KD67" s="52">
        <v>0</v>
      </c>
      <c r="KE67" s="52">
        <v>0</v>
      </c>
      <c r="KF67" s="52">
        <v>0</v>
      </c>
      <c r="KG67" s="52">
        <v>0</v>
      </c>
      <c r="KH67" s="52">
        <v>0</v>
      </c>
      <c r="KI67" s="52">
        <v>0</v>
      </c>
      <c r="KJ67" s="52">
        <v>0</v>
      </c>
      <c r="KK67" s="52">
        <v>0</v>
      </c>
      <c r="KL67" s="52">
        <v>0</v>
      </c>
      <c r="KM67" s="52">
        <v>0</v>
      </c>
      <c r="KN67" s="52">
        <v>0</v>
      </c>
      <c r="KO67" s="52">
        <v>0</v>
      </c>
      <c r="KP67" s="52">
        <v>0</v>
      </c>
      <c r="KQ67" s="52">
        <v>0</v>
      </c>
      <c r="KR67" s="52">
        <v>0</v>
      </c>
      <c r="KS67" s="52">
        <v>0</v>
      </c>
      <c r="KT67" s="52">
        <v>0</v>
      </c>
      <c r="KU67" s="52">
        <v>0</v>
      </c>
      <c r="KV67" s="52">
        <v>0</v>
      </c>
      <c r="KW67" s="52">
        <v>0</v>
      </c>
      <c r="KX67" s="52">
        <v>0</v>
      </c>
      <c r="KY67" s="52">
        <v>0</v>
      </c>
      <c r="KZ67" s="52">
        <v>0</v>
      </c>
      <c r="LA67" s="52">
        <v>0</v>
      </c>
      <c r="LB67" s="52">
        <v>0</v>
      </c>
      <c r="LC67" s="52">
        <v>0</v>
      </c>
      <c r="LD67" s="52">
        <v>0</v>
      </c>
      <c r="LE67" s="52">
        <v>0</v>
      </c>
      <c r="LF67" s="52">
        <v>0</v>
      </c>
      <c r="LG67" s="52">
        <v>0</v>
      </c>
      <c r="LH67" s="52">
        <v>0</v>
      </c>
      <c r="LI67" s="52">
        <v>0</v>
      </c>
      <c r="LJ67" s="52">
        <v>0</v>
      </c>
      <c r="LK67" s="52">
        <v>0</v>
      </c>
      <c r="LL67" s="52">
        <v>0</v>
      </c>
      <c r="LM67" s="52">
        <v>0</v>
      </c>
      <c r="LN67" s="52">
        <v>0</v>
      </c>
      <c r="LO67" s="52">
        <v>0</v>
      </c>
      <c r="LP67" s="52">
        <v>0</v>
      </c>
      <c r="LQ67" s="52">
        <v>0</v>
      </c>
      <c r="LR67" s="52">
        <v>0</v>
      </c>
      <c r="LS67" s="52">
        <v>0</v>
      </c>
      <c r="LT67" s="52">
        <v>0</v>
      </c>
      <c r="LU67" s="52">
        <v>0</v>
      </c>
      <c r="LV67" s="52">
        <v>0</v>
      </c>
      <c r="LW67" s="52">
        <v>0</v>
      </c>
      <c r="LX67" s="52">
        <v>0</v>
      </c>
      <c r="LY67" s="52">
        <v>0</v>
      </c>
      <c r="LZ67" s="52">
        <v>0</v>
      </c>
      <c r="MA67" s="52">
        <v>0</v>
      </c>
      <c r="MB67" s="52">
        <v>0</v>
      </c>
      <c r="MC67" s="52">
        <v>0</v>
      </c>
      <c r="MD67" s="52">
        <v>0</v>
      </c>
      <c r="ME67" s="52">
        <v>0</v>
      </c>
      <c r="MF67" s="52">
        <v>0</v>
      </c>
      <c r="MG67" s="52">
        <v>0</v>
      </c>
      <c r="MH67" s="52">
        <v>0</v>
      </c>
      <c r="MI67" s="52">
        <v>0</v>
      </c>
      <c r="MJ67" s="52">
        <v>0</v>
      </c>
      <c r="MK67" s="52">
        <v>0</v>
      </c>
      <c r="ML67" s="52">
        <v>0</v>
      </c>
      <c r="MM67" s="52">
        <v>0</v>
      </c>
      <c r="MN67" s="52">
        <v>0</v>
      </c>
      <c r="MO67" s="52">
        <v>0</v>
      </c>
      <c r="MP67" s="52">
        <v>0</v>
      </c>
      <c r="MQ67" s="52">
        <v>0</v>
      </c>
      <c r="MR67" s="52">
        <v>0</v>
      </c>
      <c r="MS67" s="52">
        <v>0</v>
      </c>
      <c r="MT67" s="52">
        <v>0</v>
      </c>
      <c r="MU67" s="52">
        <v>0</v>
      </c>
      <c r="MV67" s="52">
        <v>0</v>
      </c>
      <c r="MW67" s="52">
        <v>0</v>
      </c>
      <c r="MX67" s="52">
        <v>0</v>
      </c>
      <c r="MY67" s="52">
        <v>0</v>
      </c>
      <c r="MZ67" s="52">
        <v>0</v>
      </c>
      <c r="NA67" s="52">
        <v>0</v>
      </c>
      <c r="NB67" s="52">
        <v>0</v>
      </c>
      <c r="NC67" s="52">
        <v>0</v>
      </c>
      <c r="ND67" s="52">
        <v>0</v>
      </c>
      <c r="NE67" s="52">
        <v>0</v>
      </c>
      <c r="NF67" s="52">
        <v>0</v>
      </c>
      <c r="NG67" s="52">
        <v>0</v>
      </c>
      <c r="NH67" s="52">
        <v>0</v>
      </c>
      <c r="NI67" s="52">
        <v>0</v>
      </c>
      <c r="NJ67" s="52">
        <v>0</v>
      </c>
      <c r="NK67" s="52">
        <v>0</v>
      </c>
      <c r="NL67" s="52">
        <v>0</v>
      </c>
      <c r="NM67" s="52">
        <v>0</v>
      </c>
      <c r="NN67" s="52">
        <v>0</v>
      </c>
      <c r="NO67" s="52">
        <v>0</v>
      </c>
      <c r="NP67" s="52">
        <v>0</v>
      </c>
      <c r="NQ67" s="52">
        <v>0</v>
      </c>
      <c r="NR67" s="68">
        <f t="shared" si="3"/>
        <v>82822.880000000063</v>
      </c>
      <c r="NS67" s="68">
        <f t="shared" si="4"/>
        <v>82822.880000000063</v>
      </c>
      <c r="NT67" s="68">
        <f t="shared" si="5"/>
        <v>80604.410000000047</v>
      </c>
    </row>
    <row r="68" spans="1:384" s="40" customFormat="1" ht="15" customHeight="1" outlineLevel="1" x14ac:dyDescent="0.2">
      <c r="A68" s="61"/>
      <c r="B68" s="49" t="s">
        <v>671</v>
      </c>
      <c r="C68" s="49" t="s">
        <v>1084</v>
      </c>
      <c r="D68" s="49" t="s">
        <v>1123</v>
      </c>
      <c r="E68" s="50" t="s">
        <v>1168</v>
      </c>
      <c r="F68" s="64">
        <v>42198</v>
      </c>
      <c r="G68" s="49" t="s">
        <v>16</v>
      </c>
      <c r="H68" s="72">
        <v>0</v>
      </c>
      <c r="I68" s="65">
        <v>66000</v>
      </c>
      <c r="J68" s="114" t="str">
        <f>_xlfn.XLOOKUP(E68,'[12]Resumo Unidades'!$B:$B,'[12]Resumo Unidades'!$W:$W)</f>
        <v>Não Auditado (Pendente contrato)</v>
      </c>
      <c r="K68" s="51" t="str">
        <f>IF(L68&gt;Resumo!$E$23,"Sim","Não")</f>
        <v>Sim</v>
      </c>
      <c r="L68" s="66">
        <v>1810</v>
      </c>
      <c r="M68" s="67"/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7814.16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0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0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  <c r="GJ68" s="52">
        <v>0</v>
      </c>
      <c r="GK68" s="52">
        <v>0</v>
      </c>
      <c r="GL68" s="52">
        <v>0</v>
      </c>
      <c r="GM68" s="52">
        <v>0</v>
      </c>
      <c r="GN68" s="52">
        <v>0</v>
      </c>
      <c r="GO68" s="52">
        <v>0</v>
      </c>
      <c r="GP68" s="52">
        <v>0</v>
      </c>
      <c r="GQ68" s="52">
        <v>0</v>
      </c>
      <c r="GR68" s="52">
        <v>0</v>
      </c>
      <c r="GS68" s="52">
        <v>0</v>
      </c>
      <c r="GT68" s="52">
        <v>0</v>
      </c>
      <c r="GU68" s="52">
        <v>0</v>
      </c>
      <c r="GV68" s="52">
        <v>0</v>
      </c>
      <c r="GW68" s="52">
        <v>0</v>
      </c>
      <c r="GX68" s="52">
        <v>0</v>
      </c>
      <c r="GY68" s="52">
        <v>0</v>
      </c>
      <c r="GZ68" s="52">
        <v>0</v>
      </c>
      <c r="HA68" s="52">
        <v>0</v>
      </c>
      <c r="HB68" s="52">
        <v>0</v>
      </c>
      <c r="HC68" s="52">
        <v>0</v>
      </c>
      <c r="HD68" s="52">
        <v>0</v>
      </c>
      <c r="HE68" s="52">
        <v>0</v>
      </c>
      <c r="HF68" s="52">
        <v>0</v>
      </c>
      <c r="HG68" s="52">
        <v>0</v>
      </c>
      <c r="HH68" s="52">
        <v>0</v>
      </c>
      <c r="HI68" s="52">
        <v>0</v>
      </c>
      <c r="HJ68" s="52">
        <v>0</v>
      </c>
      <c r="HK68" s="52">
        <v>0</v>
      </c>
      <c r="HL68" s="52">
        <v>0</v>
      </c>
      <c r="HM68" s="52">
        <v>0</v>
      </c>
      <c r="HN68" s="52">
        <v>0</v>
      </c>
      <c r="HO68" s="52">
        <v>0</v>
      </c>
      <c r="HP68" s="52">
        <v>0</v>
      </c>
      <c r="HQ68" s="52">
        <v>0</v>
      </c>
      <c r="HR68" s="52">
        <v>0</v>
      </c>
      <c r="HS68" s="52">
        <v>0</v>
      </c>
      <c r="HT68" s="52">
        <v>0</v>
      </c>
      <c r="HU68" s="52">
        <v>0</v>
      </c>
      <c r="HV68" s="52">
        <v>0</v>
      </c>
      <c r="HW68" s="52">
        <v>0</v>
      </c>
      <c r="HX68" s="52">
        <v>0</v>
      </c>
      <c r="HY68" s="52">
        <v>0</v>
      </c>
      <c r="HZ68" s="52">
        <v>0</v>
      </c>
      <c r="IA68" s="52">
        <v>0</v>
      </c>
      <c r="IB68" s="52">
        <v>0</v>
      </c>
      <c r="IC68" s="52">
        <v>0</v>
      </c>
      <c r="ID68" s="52">
        <v>0</v>
      </c>
      <c r="IE68" s="52">
        <v>0</v>
      </c>
      <c r="IF68" s="52">
        <v>0</v>
      </c>
      <c r="IG68" s="52">
        <v>0</v>
      </c>
      <c r="IH68" s="52">
        <v>0</v>
      </c>
      <c r="II68" s="52">
        <v>0</v>
      </c>
      <c r="IJ68" s="52">
        <v>0</v>
      </c>
      <c r="IK68" s="52">
        <v>0</v>
      </c>
      <c r="IL68" s="52">
        <v>0</v>
      </c>
      <c r="IM68" s="52">
        <v>0</v>
      </c>
      <c r="IN68" s="52">
        <v>0</v>
      </c>
      <c r="IO68" s="52">
        <v>0</v>
      </c>
      <c r="IP68" s="52">
        <v>0</v>
      </c>
      <c r="IQ68" s="52">
        <v>0</v>
      </c>
      <c r="IR68" s="52">
        <v>0</v>
      </c>
      <c r="IS68" s="52">
        <v>0</v>
      </c>
      <c r="IT68" s="52">
        <v>0</v>
      </c>
      <c r="IU68" s="52">
        <v>0</v>
      </c>
      <c r="IV68" s="52">
        <v>0</v>
      </c>
      <c r="IW68" s="52">
        <v>0</v>
      </c>
      <c r="IX68" s="52">
        <v>0</v>
      </c>
      <c r="IY68" s="52">
        <v>0</v>
      </c>
      <c r="IZ68" s="52">
        <v>0</v>
      </c>
      <c r="JA68" s="52">
        <v>0</v>
      </c>
      <c r="JB68" s="52">
        <v>0</v>
      </c>
      <c r="JC68" s="52">
        <v>0</v>
      </c>
      <c r="JD68" s="52">
        <v>0</v>
      </c>
      <c r="JE68" s="52">
        <v>0</v>
      </c>
      <c r="JF68" s="52">
        <v>0</v>
      </c>
      <c r="JG68" s="52">
        <v>0</v>
      </c>
      <c r="JH68" s="52">
        <v>0</v>
      </c>
      <c r="JI68" s="52">
        <v>0</v>
      </c>
      <c r="JJ68" s="52">
        <v>0</v>
      </c>
      <c r="JK68" s="52">
        <v>0</v>
      </c>
      <c r="JL68" s="52">
        <v>0</v>
      </c>
      <c r="JM68" s="52">
        <v>0</v>
      </c>
      <c r="JN68" s="52">
        <v>0</v>
      </c>
      <c r="JO68" s="52">
        <v>0</v>
      </c>
      <c r="JP68" s="52">
        <v>0</v>
      </c>
      <c r="JQ68" s="52">
        <v>0</v>
      </c>
      <c r="JR68" s="52">
        <v>0</v>
      </c>
      <c r="JS68" s="52">
        <v>0</v>
      </c>
      <c r="JT68" s="52">
        <v>0</v>
      </c>
      <c r="JU68" s="52">
        <v>0</v>
      </c>
      <c r="JV68" s="52">
        <v>0</v>
      </c>
      <c r="JW68" s="52">
        <v>0</v>
      </c>
      <c r="JX68" s="52">
        <v>0</v>
      </c>
      <c r="JY68" s="52">
        <v>0</v>
      </c>
      <c r="JZ68" s="52">
        <v>0</v>
      </c>
      <c r="KA68" s="52">
        <v>0</v>
      </c>
      <c r="KB68" s="52">
        <v>0</v>
      </c>
      <c r="KC68" s="52">
        <v>0</v>
      </c>
      <c r="KD68" s="52">
        <v>0</v>
      </c>
      <c r="KE68" s="52">
        <v>0</v>
      </c>
      <c r="KF68" s="52">
        <v>0</v>
      </c>
      <c r="KG68" s="52">
        <v>0</v>
      </c>
      <c r="KH68" s="52">
        <v>0</v>
      </c>
      <c r="KI68" s="52">
        <v>0</v>
      </c>
      <c r="KJ68" s="52">
        <v>0</v>
      </c>
      <c r="KK68" s="52">
        <v>0</v>
      </c>
      <c r="KL68" s="52">
        <v>0</v>
      </c>
      <c r="KM68" s="52">
        <v>0</v>
      </c>
      <c r="KN68" s="52">
        <v>0</v>
      </c>
      <c r="KO68" s="52">
        <v>0</v>
      </c>
      <c r="KP68" s="52">
        <v>0</v>
      </c>
      <c r="KQ68" s="52">
        <v>0</v>
      </c>
      <c r="KR68" s="52">
        <v>0</v>
      </c>
      <c r="KS68" s="52">
        <v>0</v>
      </c>
      <c r="KT68" s="52">
        <v>0</v>
      </c>
      <c r="KU68" s="52">
        <v>0</v>
      </c>
      <c r="KV68" s="52">
        <v>0</v>
      </c>
      <c r="KW68" s="52">
        <v>0</v>
      </c>
      <c r="KX68" s="52">
        <v>0</v>
      </c>
      <c r="KY68" s="52">
        <v>0</v>
      </c>
      <c r="KZ68" s="52">
        <v>0</v>
      </c>
      <c r="LA68" s="52">
        <v>0</v>
      </c>
      <c r="LB68" s="52">
        <v>0</v>
      </c>
      <c r="LC68" s="52">
        <v>0</v>
      </c>
      <c r="LD68" s="52">
        <v>0</v>
      </c>
      <c r="LE68" s="52">
        <v>0</v>
      </c>
      <c r="LF68" s="52">
        <v>0</v>
      </c>
      <c r="LG68" s="52">
        <v>0</v>
      </c>
      <c r="LH68" s="52">
        <v>0</v>
      </c>
      <c r="LI68" s="52">
        <v>0</v>
      </c>
      <c r="LJ68" s="52">
        <v>0</v>
      </c>
      <c r="LK68" s="52">
        <v>0</v>
      </c>
      <c r="LL68" s="52">
        <v>0</v>
      </c>
      <c r="LM68" s="52">
        <v>0</v>
      </c>
      <c r="LN68" s="52">
        <v>0</v>
      </c>
      <c r="LO68" s="52">
        <v>0</v>
      </c>
      <c r="LP68" s="52">
        <v>0</v>
      </c>
      <c r="LQ68" s="52">
        <v>0</v>
      </c>
      <c r="LR68" s="52">
        <v>0</v>
      </c>
      <c r="LS68" s="52">
        <v>0</v>
      </c>
      <c r="LT68" s="52">
        <v>0</v>
      </c>
      <c r="LU68" s="52">
        <v>0</v>
      </c>
      <c r="LV68" s="52">
        <v>0</v>
      </c>
      <c r="LW68" s="52">
        <v>0</v>
      </c>
      <c r="LX68" s="52">
        <v>0</v>
      </c>
      <c r="LY68" s="52">
        <v>0</v>
      </c>
      <c r="LZ68" s="52">
        <v>0</v>
      </c>
      <c r="MA68" s="52">
        <v>0</v>
      </c>
      <c r="MB68" s="52">
        <v>0</v>
      </c>
      <c r="MC68" s="52">
        <v>0</v>
      </c>
      <c r="MD68" s="52">
        <v>0</v>
      </c>
      <c r="ME68" s="52">
        <v>0</v>
      </c>
      <c r="MF68" s="52">
        <v>0</v>
      </c>
      <c r="MG68" s="52">
        <v>0</v>
      </c>
      <c r="MH68" s="52">
        <v>0</v>
      </c>
      <c r="MI68" s="52">
        <v>0</v>
      </c>
      <c r="MJ68" s="52">
        <v>0</v>
      </c>
      <c r="MK68" s="52">
        <v>0</v>
      </c>
      <c r="ML68" s="52">
        <v>0</v>
      </c>
      <c r="MM68" s="52">
        <v>0</v>
      </c>
      <c r="MN68" s="52">
        <v>0</v>
      </c>
      <c r="MO68" s="52">
        <v>0</v>
      </c>
      <c r="MP68" s="52">
        <v>0</v>
      </c>
      <c r="MQ68" s="52">
        <v>0</v>
      </c>
      <c r="MR68" s="52">
        <v>0</v>
      </c>
      <c r="MS68" s="52">
        <v>0</v>
      </c>
      <c r="MT68" s="52">
        <v>0</v>
      </c>
      <c r="MU68" s="52">
        <v>0</v>
      </c>
      <c r="MV68" s="52">
        <v>0</v>
      </c>
      <c r="MW68" s="52">
        <v>0</v>
      </c>
      <c r="MX68" s="52">
        <v>0</v>
      </c>
      <c r="MY68" s="52">
        <v>0</v>
      </c>
      <c r="MZ68" s="52">
        <v>0</v>
      </c>
      <c r="NA68" s="52">
        <v>0</v>
      </c>
      <c r="NB68" s="52">
        <v>0</v>
      </c>
      <c r="NC68" s="52">
        <v>0</v>
      </c>
      <c r="ND68" s="52">
        <v>0</v>
      </c>
      <c r="NE68" s="52">
        <v>0</v>
      </c>
      <c r="NF68" s="52">
        <v>0</v>
      </c>
      <c r="NG68" s="52">
        <v>0</v>
      </c>
      <c r="NH68" s="52">
        <v>0</v>
      </c>
      <c r="NI68" s="52">
        <v>0</v>
      </c>
      <c r="NJ68" s="52">
        <v>0</v>
      </c>
      <c r="NK68" s="52">
        <v>0</v>
      </c>
      <c r="NL68" s="52">
        <v>0</v>
      </c>
      <c r="NM68" s="52">
        <v>0</v>
      </c>
      <c r="NN68" s="52">
        <v>0</v>
      </c>
      <c r="NO68" s="52">
        <v>0</v>
      </c>
      <c r="NP68" s="52">
        <v>0</v>
      </c>
      <c r="NQ68" s="52">
        <v>0</v>
      </c>
      <c r="NR68" s="68">
        <f t="shared" si="3"/>
        <v>7814.16</v>
      </c>
      <c r="NS68" s="68">
        <f t="shared" si="4"/>
        <v>0</v>
      </c>
      <c r="NT68" s="68">
        <f t="shared" si="5"/>
        <v>0</v>
      </c>
    </row>
    <row r="69" spans="1:384" s="40" customFormat="1" ht="15" customHeight="1" outlineLevel="1" x14ac:dyDescent="0.2">
      <c r="A69" s="61"/>
      <c r="B69" s="49" t="s">
        <v>671</v>
      </c>
      <c r="C69" s="49" t="s">
        <v>205</v>
      </c>
      <c r="D69" s="49" t="s">
        <v>206</v>
      </c>
      <c r="E69" s="50" t="s">
        <v>207</v>
      </c>
      <c r="F69" s="64">
        <v>44714</v>
      </c>
      <c r="G69" s="49" t="s">
        <v>37</v>
      </c>
      <c r="H69" s="72">
        <v>0</v>
      </c>
      <c r="I69" s="65">
        <v>33188.51</v>
      </c>
      <c r="J69" s="114" t="str">
        <f>_xlfn.XLOOKUP(E69,'[12]Resumo Unidades'!$B:$B,'[12]Resumo Unidades'!$W:$W)</f>
        <v>Fluxo com Divergência de até 2%</v>
      </c>
      <c r="K69" s="51" t="str">
        <f>IF(L69&gt;Resumo!$E$23,"Sim","Não")</f>
        <v>Não</v>
      </c>
      <c r="L69" s="66">
        <v>7</v>
      </c>
      <c r="M69" s="67"/>
      <c r="N69" s="52">
        <v>0</v>
      </c>
      <c r="O69" s="52">
        <v>0</v>
      </c>
      <c r="P69" s="52">
        <v>0</v>
      </c>
      <c r="Q69" s="52">
        <v>0</v>
      </c>
      <c r="R69" s="52">
        <v>0</v>
      </c>
      <c r="S69" s="52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155.66</v>
      </c>
      <c r="CD69" s="52">
        <v>142.95000000000002</v>
      </c>
      <c r="CE69" s="52">
        <v>142.95000000000002</v>
      </c>
      <c r="CF69" s="52">
        <v>142.95000000000002</v>
      </c>
      <c r="CG69" s="52">
        <v>142.95000000000002</v>
      </c>
      <c r="CH69" s="52">
        <v>142.95000000000002</v>
      </c>
      <c r="CI69" s="52">
        <v>142.95000000000002</v>
      </c>
      <c r="CJ69" s="52">
        <v>142.95000000000002</v>
      </c>
      <c r="CK69" s="52">
        <v>142.95000000000002</v>
      </c>
      <c r="CL69" s="52">
        <v>142.95000000000002</v>
      </c>
      <c r="CM69" s="52">
        <v>142.95000000000002</v>
      </c>
      <c r="CN69" s="52">
        <v>142.95000000000002</v>
      </c>
      <c r="CO69" s="52">
        <v>142.95000000000002</v>
      </c>
      <c r="CP69" s="52">
        <v>142.95000000000002</v>
      </c>
      <c r="CQ69" s="52">
        <v>142.95000000000002</v>
      </c>
      <c r="CR69" s="52">
        <v>142.95000000000002</v>
      </c>
      <c r="CS69" s="52">
        <v>142.95000000000002</v>
      </c>
      <c r="CT69" s="52">
        <v>142.95000000000002</v>
      </c>
      <c r="CU69" s="52">
        <v>142.95000000000002</v>
      </c>
      <c r="CV69" s="52">
        <v>142.95000000000002</v>
      </c>
      <c r="CW69" s="52">
        <v>142.95000000000002</v>
      </c>
      <c r="CX69" s="52">
        <v>142.95000000000002</v>
      </c>
      <c r="CY69" s="52">
        <v>142.95000000000002</v>
      </c>
      <c r="CZ69" s="52">
        <v>142.95000000000002</v>
      </c>
      <c r="DA69" s="52">
        <v>142.95000000000002</v>
      </c>
      <c r="DB69" s="52">
        <v>142.95000000000002</v>
      </c>
      <c r="DC69" s="52">
        <v>142.95000000000002</v>
      </c>
      <c r="DD69" s="52">
        <v>142.95000000000002</v>
      </c>
      <c r="DE69" s="52">
        <v>142.95000000000002</v>
      </c>
      <c r="DF69" s="52">
        <v>142.95000000000002</v>
      </c>
      <c r="DG69" s="52">
        <v>142.95000000000002</v>
      </c>
      <c r="DH69" s="52">
        <v>142.95000000000002</v>
      </c>
      <c r="DI69" s="52">
        <v>142.95000000000002</v>
      </c>
      <c r="DJ69" s="52">
        <v>142.95000000000002</v>
      </c>
      <c r="DK69" s="52">
        <v>142.95000000000002</v>
      </c>
      <c r="DL69" s="52">
        <v>142.95000000000002</v>
      </c>
      <c r="DM69" s="52">
        <v>142.95000000000002</v>
      </c>
      <c r="DN69" s="52">
        <v>142.95000000000002</v>
      </c>
      <c r="DO69" s="52">
        <v>142.95000000000002</v>
      </c>
      <c r="DP69" s="52">
        <v>142.95000000000002</v>
      </c>
      <c r="DQ69" s="52">
        <v>142.95000000000002</v>
      </c>
      <c r="DR69" s="52">
        <v>142.95000000000002</v>
      </c>
      <c r="DS69" s="52">
        <v>142.95000000000002</v>
      </c>
      <c r="DT69" s="52">
        <v>142.95000000000002</v>
      </c>
      <c r="DU69" s="52">
        <v>142.95000000000002</v>
      </c>
      <c r="DV69" s="52">
        <v>142.95000000000002</v>
      </c>
      <c r="DW69" s="52">
        <v>142.95000000000002</v>
      </c>
      <c r="DX69" s="52">
        <v>142.95000000000002</v>
      </c>
      <c r="DY69" s="52">
        <v>142.95000000000002</v>
      </c>
      <c r="DZ69" s="52">
        <v>142.95000000000002</v>
      </c>
      <c r="EA69" s="52">
        <v>142.95000000000002</v>
      </c>
      <c r="EB69" s="52">
        <v>142.95000000000002</v>
      </c>
      <c r="EC69" s="52">
        <v>142.95000000000002</v>
      </c>
      <c r="ED69" s="52">
        <v>142.95000000000002</v>
      </c>
      <c r="EE69" s="52">
        <v>142.95000000000002</v>
      </c>
      <c r="EF69" s="52">
        <v>142.95000000000002</v>
      </c>
      <c r="EG69" s="52">
        <v>142.95000000000002</v>
      </c>
      <c r="EH69" s="52">
        <v>142.95000000000002</v>
      </c>
      <c r="EI69" s="52">
        <v>142.95000000000002</v>
      </c>
      <c r="EJ69" s="52">
        <v>142.95000000000002</v>
      </c>
      <c r="EK69" s="52">
        <v>142.95000000000002</v>
      </c>
      <c r="EL69" s="52">
        <v>142.95000000000002</v>
      </c>
      <c r="EM69" s="52">
        <v>142.95000000000002</v>
      </c>
      <c r="EN69" s="52">
        <v>142.95000000000002</v>
      </c>
      <c r="EO69" s="52">
        <v>142.95000000000002</v>
      </c>
      <c r="EP69" s="52">
        <v>142.95000000000002</v>
      </c>
      <c r="EQ69" s="52">
        <v>142.95000000000002</v>
      </c>
      <c r="ER69" s="52">
        <v>142.95000000000002</v>
      </c>
      <c r="ES69" s="52">
        <v>142.95000000000002</v>
      </c>
      <c r="ET69" s="52">
        <v>142.95000000000002</v>
      </c>
      <c r="EU69" s="52">
        <v>142.95000000000002</v>
      </c>
      <c r="EV69" s="52">
        <v>142.95000000000002</v>
      </c>
      <c r="EW69" s="52">
        <v>142.95000000000002</v>
      </c>
      <c r="EX69" s="52">
        <v>142.95000000000002</v>
      </c>
      <c r="EY69" s="52">
        <v>142.95000000000002</v>
      </c>
      <c r="EZ69" s="52">
        <v>142.95000000000002</v>
      </c>
      <c r="FA69" s="52">
        <v>142.95000000000002</v>
      </c>
      <c r="FB69" s="52">
        <v>142.95000000000002</v>
      </c>
      <c r="FC69" s="52">
        <v>142.95000000000002</v>
      </c>
      <c r="FD69" s="52">
        <v>142.95000000000002</v>
      </c>
      <c r="FE69" s="52">
        <v>142.95000000000002</v>
      </c>
      <c r="FF69" s="52">
        <v>142.95000000000002</v>
      </c>
      <c r="FG69" s="52">
        <v>142.95000000000002</v>
      </c>
      <c r="FH69" s="52">
        <v>142.95000000000002</v>
      </c>
      <c r="FI69" s="52">
        <v>142.95000000000002</v>
      </c>
      <c r="FJ69" s="52">
        <v>142.95000000000002</v>
      </c>
      <c r="FK69" s="52">
        <v>142.95000000000002</v>
      </c>
      <c r="FL69" s="52">
        <v>142.95000000000002</v>
      </c>
      <c r="FM69" s="52">
        <v>142.95000000000002</v>
      </c>
      <c r="FN69" s="52">
        <v>142.95000000000002</v>
      </c>
      <c r="FO69" s="52">
        <v>142.95000000000002</v>
      </c>
      <c r="FP69" s="52">
        <v>142.95000000000002</v>
      </c>
      <c r="FQ69" s="52">
        <v>142.95000000000002</v>
      </c>
      <c r="FR69" s="52">
        <v>142.95000000000002</v>
      </c>
      <c r="FS69" s="52">
        <v>142.95000000000002</v>
      </c>
      <c r="FT69" s="52">
        <v>142.95000000000002</v>
      </c>
      <c r="FU69" s="52">
        <v>142.95000000000002</v>
      </c>
      <c r="FV69" s="52">
        <v>142.95000000000002</v>
      </c>
      <c r="FW69" s="52">
        <v>142.95000000000002</v>
      </c>
      <c r="FX69" s="52">
        <v>142.95000000000002</v>
      </c>
      <c r="FY69" s="52">
        <v>142.95000000000002</v>
      </c>
      <c r="FZ69" s="52">
        <v>142.95000000000002</v>
      </c>
      <c r="GA69" s="52">
        <v>142.95000000000002</v>
      </c>
      <c r="GB69" s="52">
        <v>142.95000000000002</v>
      </c>
      <c r="GC69" s="52">
        <v>142.95000000000002</v>
      </c>
      <c r="GD69" s="52">
        <v>142.95000000000002</v>
      </c>
      <c r="GE69" s="52">
        <v>142.95000000000002</v>
      </c>
      <c r="GF69" s="52">
        <v>142.95000000000002</v>
      </c>
      <c r="GG69" s="52">
        <v>142.95000000000002</v>
      </c>
      <c r="GH69" s="52">
        <v>142.95000000000002</v>
      </c>
      <c r="GI69" s="52">
        <v>142.95000000000002</v>
      </c>
      <c r="GJ69" s="52">
        <v>142.95000000000002</v>
      </c>
      <c r="GK69" s="52">
        <v>0</v>
      </c>
      <c r="GL69" s="52">
        <v>0</v>
      </c>
      <c r="GM69" s="52">
        <v>0</v>
      </c>
      <c r="GN69" s="52">
        <v>0</v>
      </c>
      <c r="GO69" s="52">
        <v>0</v>
      </c>
      <c r="GP69" s="52">
        <v>0</v>
      </c>
      <c r="GQ69" s="52">
        <v>0</v>
      </c>
      <c r="GR69" s="52">
        <v>0</v>
      </c>
      <c r="GS69" s="52">
        <v>0</v>
      </c>
      <c r="GT69" s="52">
        <v>0</v>
      </c>
      <c r="GU69" s="52">
        <v>0</v>
      </c>
      <c r="GV69" s="52">
        <v>0</v>
      </c>
      <c r="GW69" s="52">
        <v>0</v>
      </c>
      <c r="GX69" s="52">
        <v>0</v>
      </c>
      <c r="GY69" s="52">
        <v>0</v>
      </c>
      <c r="GZ69" s="52">
        <v>0</v>
      </c>
      <c r="HA69" s="52">
        <v>0</v>
      </c>
      <c r="HB69" s="52">
        <v>0</v>
      </c>
      <c r="HC69" s="52">
        <v>0</v>
      </c>
      <c r="HD69" s="52">
        <v>0</v>
      </c>
      <c r="HE69" s="52">
        <v>0</v>
      </c>
      <c r="HF69" s="52">
        <v>0</v>
      </c>
      <c r="HG69" s="52">
        <v>0</v>
      </c>
      <c r="HH69" s="52">
        <v>0</v>
      </c>
      <c r="HI69" s="52">
        <v>0</v>
      </c>
      <c r="HJ69" s="52">
        <v>0</v>
      </c>
      <c r="HK69" s="52">
        <v>0</v>
      </c>
      <c r="HL69" s="52">
        <v>0</v>
      </c>
      <c r="HM69" s="52">
        <v>0</v>
      </c>
      <c r="HN69" s="52">
        <v>0</v>
      </c>
      <c r="HO69" s="52">
        <v>0</v>
      </c>
      <c r="HP69" s="52">
        <v>0</v>
      </c>
      <c r="HQ69" s="52">
        <v>0</v>
      </c>
      <c r="HR69" s="52">
        <v>0</v>
      </c>
      <c r="HS69" s="52">
        <v>0</v>
      </c>
      <c r="HT69" s="52">
        <v>0</v>
      </c>
      <c r="HU69" s="52">
        <v>0</v>
      </c>
      <c r="HV69" s="52">
        <v>0</v>
      </c>
      <c r="HW69" s="52">
        <v>0</v>
      </c>
      <c r="HX69" s="52">
        <v>0</v>
      </c>
      <c r="HY69" s="52">
        <v>0</v>
      </c>
      <c r="HZ69" s="52">
        <v>0</v>
      </c>
      <c r="IA69" s="52">
        <v>0</v>
      </c>
      <c r="IB69" s="52">
        <v>0</v>
      </c>
      <c r="IC69" s="52">
        <v>0</v>
      </c>
      <c r="ID69" s="52">
        <v>0</v>
      </c>
      <c r="IE69" s="52">
        <v>0</v>
      </c>
      <c r="IF69" s="52">
        <v>0</v>
      </c>
      <c r="IG69" s="52">
        <v>0</v>
      </c>
      <c r="IH69" s="52">
        <v>0</v>
      </c>
      <c r="II69" s="52">
        <v>0</v>
      </c>
      <c r="IJ69" s="52">
        <v>0</v>
      </c>
      <c r="IK69" s="52">
        <v>0</v>
      </c>
      <c r="IL69" s="52">
        <v>0</v>
      </c>
      <c r="IM69" s="52">
        <v>0</v>
      </c>
      <c r="IN69" s="52">
        <v>0</v>
      </c>
      <c r="IO69" s="52">
        <v>0</v>
      </c>
      <c r="IP69" s="52">
        <v>0</v>
      </c>
      <c r="IQ69" s="52">
        <v>0</v>
      </c>
      <c r="IR69" s="52">
        <v>0</v>
      </c>
      <c r="IS69" s="52">
        <v>0</v>
      </c>
      <c r="IT69" s="52">
        <v>0</v>
      </c>
      <c r="IU69" s="52">
        <v>0</v>
      </c>
      <c r="IV69" s="52">
        <v>0</v>
      </c>
      <c r="IW69" s="52">
        <v>0</v>
      </c>
      <c r="IX69" s="52">
        <v>0</v>
      </c>
      <c r="IY69" s="52">
        <v>0</v>
      </c>
      <c r="IZ69" s="52">
        <v>0</v>
      </c>
      <c r="JA69" s="52">
        <v>0</v>
      </c>
      <c r="JB69" s="52">
        <v>0</v>
      </c>
      <c r="JC69" s="52">
        <v>0</v>
      </c>
      <c r="JD69" s="52">
        <v>0</v>
      </c>
      <c r="JE69" s="52">
        <v>0</v>
      </c>
      <c r="JF69" s="52">
        <v>0</v>
      </c>
      <c r="JG69" s="52">
        <v>0</v>
      </c>
      <c r="JH69" s="52">
        <v>0</v>
      </c>
      <c r="JI69" s="52">
        <v>0</v>
      </c>
      <c r="JJ69" s="52">
        <v>0</v>
      </c>
      <c r="JK69" s="52">
        <v>0</v>
      </c>
      <c r="JL69" s="52">
        <v>0</v>
      </c>
      <c r="JM69" s="52">
        <v>0</v>
      </c>
      <c r="JN69" s="52">
        <v>0</v>
      </c>
      <c r="JO69" s="52">
        <v>0</v>
      </c>
      <c r="JP69" s="52">
        <v>0</v>
      </c>
      <c r="JQ69" s="52">
        <v>0</v>
      </c>
      <c r="JR69" s="52">
        <v>0</v>
      </c>
      <c r="JS69" s="52">
        <v>0</v>
      </c>
      <c r="JT69" s="52">
        <v>0</v>
      </c>
      <c r="JU69" s="52">
        <v>0</v>
      </c>
      <c r="JV69" s="52">
        <v>0</v>
      </c>
      <c r="JW69" s="52">
        <v>0</v>
      </c>
      <c r="JX69" s="52">
        <v>0</v>
      </c>
      <c r="JY69" s="52">
        <v>0</v>
      </c>
      <c r="JZ69" s="52">
        <v>0</v>
      </c>
      <c r="KA69" s="52">
        <v>0</v>
      </c>
      <c r="KB69" s="52">
        <v>0</v>
      </c>
      <c r="KC69" s="52">
        <v>0</v>
      </c>
      <c r="KD69" s="52">
        <v>0</v>
      </c>
      <c r="KE69" s="52">
        <v>0</v>
      </c>
      <c r="KF69" s="52">
        <v>0</v>
      </c>
      <c r="KG69" s="52">
        <v>0</v>
      </c>
      <c r="KH69" s="52">
        <v>0</v>
      </c>
      <c r="KI69" s="52">
        <v>0</v>
      </c>
      <c r="KJ69" s="52">
        <v>0</v>
      </c>
      <c r="KK69" s="52">
        <v>0</v>
      </c>
      <c r="KL69" s="52">
        <v>0</v>
      </c>
      <c r="KM69" s="52">
        <v>0</v>
      </c>
      <c r="KN69" s="52">
        <v>0</v>
      </c>
      <c r="KO69" s="52">
        <v>0</v>
      </c>
      <c r="KP69" s="52">
        <v>0</v>
      </c>
      <c r="KQ69" s="52">
        <v>0</v>
      </c>
      <c r="KR69" s="52">
        <v>0</v>
      </c>
      <c r="KS69" s="52">
        <v>0</v>
      </c>
      <c r="KT69" s="52">
        <v>0</v>
      </c>
      <c r="KU69" s="52">
        <v>0</v>
      </c>
      <c r="KV69" s="52">
        <v>0</v>
      </c>
      <c r="KW69" s="52">
        <v>0</v>
      </c>
      <c r="KX69" s="52">
        <v>0</v>
      </c>
      <c r="KY69" s="52">
        <v>0</v>
      </c>
      <c r="KZ69" s="52">
        <v>0</v>
      </c>
      <c r="LA69" s="52">
        <v>0</v>
      </c>
      <c r="LB69" s="52">
        <v>0</v>
      </c>
      <c r="LC69" s="52">
        <v>0</v>
      </c>
      <c r="LD69" s="52">
        <v>0</v>
      </c>
      <c r="LE69" s="52">
        <v>0</v>
      </c>
      <c r="LF69" s="52">
        <v>0</v>
      </c>
      <c r="LG69" s="52">
        <v>0</v>
      </c>
      <c r="LH69" s="52">
        <v>0</v>
      </c>
      <c r="LI69" s="52">
        <v>0</v>
      </c>
      <c r="LJ69" s="52">
        <v>0</v>
      </c>
      <c r="LK69" s="52">
        <v>0</v>
      </c>
      <c r="LL69" s="52">
        <v>0</v>
      </c>
      <c r="LM69" s="52">
        <v>0</v>
      </c>
      <c r="LN69" s="52">
        <v>0</v>
      </c>
      <c r="LO69" s="52">
        <v>0</v>
      </c>
      <c r="LP69" s="52">
        <v>0</v>
      </c>
      <c r="LQ69" s="52">
        <v>0</v>
      </c>
      <c r="LR69" s="52">
        <v>0</v>
      </c>
      <c r="LS69" s="52">
        <v>0</v>
      </c>
      <c r="LT69" s="52">
        <v>0</v>
      </c>
      <c r="LU69" s="52">
        <v>0</v>
      </c>
      <c r="LV69" s="52">
        <v>0</v>
      </c>
      <c r="LW69" s="52">
        <v>0</v>
      </c>
      <c r="LX69" s="52">
        <v>0</v>
      </c>
      <c r="LY69" s="52">
        <v>0</v>
      </c>
      <c r="LZ69" s="52">
        <v>0</v>
      </c>
      <c r="MA69" s="52">
        <v>0</v>
      </c>
      <c r="MB69" s="52">
        <v>0</v>
      </c>
      <c r="MC69" s="52">
        <v>0</v>
      </c>
      <c r="MD69" s="52">
        <v>0</v>
      </c>
      <c r="ME69" s="52">
        <v>0</v>
      </c>
      <c r="MF69" s="52">
        <v>0</v>
      </c>
      <c r="MG69" s="52">
        <v>0</v>
      </c>
      <c r="MH69" s="52">
        <v>0</v>
      </c>
      <c r="MI69" s="52">
        <v>0</v>
      </c>
      <c r="MJ69" s="52">
        <v>0</v>
      </c>
      <c r="MK69" s="52">
        <v>0</v>
      </c>
      <c r="ML69" s="52">
        <v>0</v>
      </c>
      <c r="MM69" s="52">
        <v>0</v>
      </c>
      <c r="MN69" s="52">
        <v>0</v>
      </c>
      <c r="MO69" s="52">
        <v>0</v>
      </c>
      <c r="MP69" s="52">
        <v>0</v>
      </c>
      <c r="MQ69" s="52">
        <v>0</v>
      </c>
      <c r="MR69" s="52">
        <v>0</v>
      </c>
      <c r="MS69" s="52">
        <v>0</v>
      </c>
      <c r="MT69" s="52">
        <v>0</v>
      </c>
      <c r="MU69" s="52">
        <v>0</v>
      </c>
      <c r="MV69" s="52">
        <v>0</v>
      </c>
      <c r="MW69" s="52">
        <v>0</v>
      </c>
      <c r="MX69" s="52">
        <v>0</v>
      </c>
      <c r="MY69" s="52">
        <v>0</v>
      </c>
      <c r="MZ69" s="52">
        <v>0</v>
      </c>
      <c r="NA69" s="52">
        <v>0</v>
      </c>
      <c r="NB69" s="52">
        <v>0</v>
      </c>
      <c r="NC69" s="52">
        <v>0</v>
      </c>
      <c r="ND69" s="52">
        <v>0</v>
      </c>
      <c r="NE69" s="52">
        <v>0</v>
      </c>
      <c r="NF69" s="52">
        <v>0</v>
      </c>
      <c r="NG69" s="52">
        <v>0</v>
      </c>
      <c r="NH69" s="52">
        <v>0</v>
      </c>
      <c r="NI69" s="52">
        <v>0</v>
      </c>
      <c r="NJ69" s="52">
        <v>0</v>
      </c>
      <c r="NK69" s="52">
        <v>0</v>
      </c>
      <c r="NL69" s="52">
        <v>0</v>
      </c>
      <c r="NM69" s="52">
        <v>0</v>
      </c>
      <c r="NN69" s="52">
        <v>0</v>
      </c>
      <c r="NO69" s="52">
        <v>0</v>
      </c>
      <c r="NP69" s="52">
        <v>0</v>
      </c>
      <c r="NQ69" s="52">
        <v>0</v>
      </c>
      <c r="NR69" s="68">
        <f t="shared" si="3"/>
        <v>16023.110000000033</v>
      </c>
      <c r="NS69" s="68">
        <f t="shared" si="4"/>
        <v>16023.110000000033</v>
      </c>
      <c r="NT69" s="68">
        <f t="shared" si="5"/>
        <v>15737.210000000032</v>
      </c>
    </row>
    <row r="70" spans="1:384" s="40" customFormat="1" ht="15" customHeight="1" outlineLevel="1" x14ac:dyDescent="0.2">
      <c r="A70" s="61"/>
      <c r="B70" s="49" t="s">
        <v>671</v>
      </c>
      <c r="C70" s="49" t="s">
        <v>1085</v>
      </c>
      <c r="D70" s="49" t="s">
        <v>1124</v>
      </c>
      <c r="E70" s="50" t="s">
        <v>1169</v>
      </c>
      <c r="F70" s="64">
        <v>42189</v>
      </c>
      <c r="G70" s="49" t="s">
        <v>16</v>
      </c>
      <c r="H70" s="72">
        <v>0</v>
      </c>
      <c r="I70" s="65">
        <v>50846.5</v>
      </c>
      <c r="J70" s="114" t="str">
        <f>_xlfn.XLOOKUP(E70,'[12]Resumo Unidades'!$B:$B,'[12]Resumo Unidades'!$W:$W)</f>
        <v>Fluxo ok</v>
      </c>
      <c r="K70" s="51" t="str">
        <f>IF(L70&gt;Resumo!$E$23,"Sim","Não")</f>
        <v>Sim</v>
      </c>
      <c r="L70" s="66">
        <v>1810</v>
      </c>
      <c r="M70" s="67"/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7814.16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  <c r="JU70" s="52">
        <v>0</v>
      </c>
      <c r="JV70" s="52">
        <v>0</v>
      </c>
      <c r="JW70" s="52">
        <v>0</v>
      </c>
      <c r="JX70" s="52">
        <v>0</v>
      </c>
      <c r="JY70" s="52">
        <v>0</v>
      </c>
      <c r="JZ70" s="52">
        <v>0</v>
      </c>
      <c r="KA70" s="52">
        <v>0</v>
      </c>
      <c r="KB70" s="52">
        <v>0</v>
      </c>
      <c r="KC70" s="52">
        <v>0</v>
      </c>
      <c r="KD70" s="52">
        <v>0</v>
      </c>
      <c r="KE70" s="52">
        <v>0</v>
      </c>
      <c r="KF70" s="52">
        <v>0</v>
      </c>
      <c r="KG70" s="52">
        <v>0</v>
      </c>
      <c r="KH70" s="52">
        <v>0</v>
      </c>
      <c r="KI70" s="52">
        <v>0</v>
      </c>
      <c r="KJ70" s="52">
        <v>0</v>
      </c>
      <c r="KK70" s="52">
        <v>0</v>
      </c>
      <c r="KL70" s="52">
        <v>0</v>
      </c>
      <c r="KM70" s="52">
        <v>0</v>
      </c>
      <c r="KN70" s="52">
        <v>0</v>
      </c>
      <c r="KO70" s="52">
        <v>0</v>
      </c>
      <c r="KP70" s="52">
        <v>0</v>
      </c>
      <c r="KQ70" s="52">
        <v>0</v>
      </c>
      <c r="KR70" s="52">
        <v>0</v>
      </c>
      <c r="KS70" s="52">
        <v>0</v>
      </c>
      <c r="KT70" s="52">
        <v>0</v>
      </c>
      <c r="KU70" s="52">
        <v>0</v>
      </c>
      <c r="KV70" s="52">
        <v>0</v>
      </c>
      <c r="KW70" s="52">
        <v>0</v>
      </c>
      <c r="KX70" s="52">
        <v>0</v>
      </c>
      <c r="KY70" s="52">
        <v>0</v>
      </c>
      <c r="KZ70" s="52">
        <v>0</v>
      </c>
      <c r="LA70" s="52">
        <v>0</v>
      </c>
      <c r="LB70" s="52">
        <v>0</v>
      </c>
      <c r="LC70" s="52">
        <v>0</v>
      </c>
      <c r="LD70" s="52">
        <v>0</v>
      </c>
      <c r="LE70" s="52">
        <v>0</v>
      </c>
      <c r="LF70" s="52">
        <v>0</v>
      </c>
      <c r="LG70" s="52">
        <v>0</v>
      </c>
      <c r="LH70" s="52">
        <v>0</v>
      </c>
      <c r="LI70" s="52">
        <v>0</v>
      </c>
      <c r="LJ70" s="52">
        <v>0</v>
      </c>
      <c r="LK70" s="52">
        <v>0</v>
      </c>
      <c r="LL70" s="52">
        <v>0</v>
      </c>
      <c r="LM70" s="52">
        <v>0</v>
      </c>
      <c r="LN70" s="52">
        <v>0</v>
      </c>
      <c r="LO70" s="52">
        <v>0</v>
      </c>
      <c r="LP70" s="52">
        <v>0</v>
      </c>
      <c r="LQ70" s="52">
        <v>0</v>
      </c>
      <c r="LR70" s="52">
        <v>0</v>
      </c>
      <c r="LS70" s="52">
        <v>0</v>
      </c>
      <c r="LT70" s="52">
        <v>0</v>
      </c>
      <c r="LU70" s="52">
        <v>0</v>
      </c>
      <c r="LV70" s="52">
        <v>0</v>
      </c>
      <c r="LW70" s="52">
        <v>0</v>
      </c>
      <c r="LX70" s="52">
        <v>0</v>
      </c>
      <c r="LY70" s="52">
        <v>0</v>
      </c>
      <c r="LZ70" s="52">
        <v>0</v>
      </c>
      <c r="MA70" s="52">
        <v>0</v>
      </c>
      <c r="MB70" s="52">
        <v>0</v>
      </c>
      <c r="MC70" s="52">
        <v>0</v>
      </c>
      <c r="MD70" s="52">
        <v>0</v>
      </c>
      <c r="ME70" s="52">
        <v>0</v>
      </c>
      <c r="MF70" s="52">
        <v>0</v>
      </c>
      <c r="MG70" s="52">
        <v>0</v>
      </c>
      <c r="MH70" s="52">
        <v>0</v>
      </c>
      <c r="MI70" s="52">
        <v>0</v>
      </c>
      <c r="MJ70" s="52">
        <v>0</v>
      </c>
      <c r="MK70" s="52">
        <v>0</v>
      </c>
      <c r="ML70" s="52">
        <v>0</v>
      </c>
      <c r="MM70" s="52">
        <v>0</v>
      </c>
      <c r="MN70" s="52">
        <v>0</v>
      </c>
      <c r="MO70" s="52">
        <v>0</v>
      </c>
      <c r="MP70" s="52">
        <v>0</v>
      </c>
      <c r="MQ70" s="52">
        <v>0</v>
      </c>
      <c r="MR70" s="52">
        <v>0</v>
      </c>
      <c r="MS70" s="52">
        <v>0</v>
      </c>
      <c r="MT70" s="52">
        <v>0</v>
      </c>
      <c r="MU70" s="52">
        <v>0</v>
      </c>
      <c r="MV70" s="52">
        <v>0</v>
      </c>
      <c r="MW70" s="52">
        <v>0</v>
      </c>
      <c r="MX70" s="52">
        <v>0</v>
      </c>
      <c r="MY70" s="52">
        <v>0</v>
      </c>
      <c r="MZ70" s="52">
        <v>0</v>
      </c>
      <c r="NA70" s="52">
        <v>0</v>
      </c>
      <c r="NB70" s="52">
        <v>0</v>
      </c>
      <c r="NC70" s="52">
        <v>0</v>
      </c>
      <c r="ND70" s="52">
        <v>0</v>
      </c>
      <c r="NE70" s="52">
        <v>0</v>
      </c>
      <c r="NF70" s="52">
        <v>0</v>
      </c>
      <c r="NG70" s="52">
        <v>0</v>
      </c>
      <c r="NH70" s="52">
        <v>0</v>
      </c>
      <c r="NI70" s="52">
        <v>0</v>
      </c>
      <c r="NJ70" s="52">
        <v>0</v>
      </c>
      <c r="NK70" s="52">
        <v>0</v>
      </c>
      <c r="NL70" s="52">
        <v>0</v>
      </c>
      <c r="NM70" s="52">
        <v>0</v>
      </c>
      <c r="NN70" s="52">
        <v>0</v>
      </c>
      <c r="NO70" s="52">
        <v>0</v>
      </c>
      <c r="NP70" s="52">
        <v>0</v>
      </c>
      <c r="NQ70" s="52">
        <v>0</v>
      </c>
      <c r="NR70" s="68">
        <f t="shared" si="3"/>
        <v>7814.16</v>
      </c>
      <c r="NS70" s="68">
        <f t="shared" si="4"/>
        <v>0</v>
      </c>
      <c r="NT70" s="68">
        <f t="shared" si="5"/>
        <v>0</v>
      </c>
    </row>
    <row r="71" spans="1:384" s="40" customFormat="1" ht="15" customHeight="1" outlineLevel="1" x14ac:dyDescent="0.2">
      <c r="A71" s="61"/>
      <c r="B71" s="49" t="s">
        <v>671</v>
      </c>
      <c r="C71" s="49" t="s">
        <v>208</v>
      </c>
      <c r="D71" s="49" t="s">
        <v>209</v>
      </c>
      <c r="E71" s="50" t="s">
        <v>210</v>
      </c>
      <c r="F71" s="64">
        <v>44713</v>
      </c>
      <c r="G71" s="49" t="s">
        <v>37</v>
      </c>
      <c r="H71" s="72">
        <v>0</v>
      </c>
      <c r="I71" s="65">
        <v>87000</v>
      </c>
      <c r="J71" s="114" t="str">
        <f>_xlfn.XLOOKUP(E71,'[12]Resumo Unidades'!$B:$B,'[12]Resumo Unidades'!$W:$W)</f>
        <v>Fluxo com Divergência de até 2%</v>
      </c>
      <c r="K71" s="51" t="str">
        <f>IF(L71&gt;Resumo!$E$23,"Sim","Não")</f>
        <v>Não</v>
      </c>
      <c r="L71" s="66">
        <v>0</v>
      </c>
      <c r="M71" s="67"/>
      <c r="N71" s="52">
        <v>0</v>
      </c>
      <c r="O71" s="52">
        <v>0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0</v>
      </c>
      <c r="AN71" s="52">
        <v>0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692.91</v>
      </c>
      <c r="CE71" s="52">
        <v>692.91</v>
      </c>
      <c r="CF71" s="52">
        <v>692.91</v>
      </c>
      <c r="CG71" s="52">
        <v>692.91</v>
      </c>
      <c r="CH71" s="52">
        <v>692.91</v>
      </c>
      <c r="CI71" s="52">
        <v>692.91</v>
      </c>
      <c r="CJ71" s="52">
        <v>692.91</v>
      </c>
      <c r="CK71" s="52">
        <v>692.91</v>
      </c>
      <c r="CL71" s="52">
        <v>692.91</v>
      </c>
      <c r="CM71" s="52">
        <v>692.91</v>
      </c>
      <c r="CN71" s="52">
        <v>692.91</v>
      </c>
      <c r="CO71" s="52">
        <v>692.91</v>
      </c>
      <c r="CP71" s="52">
        <v>692.91</v>
      </c>
      <c r="CQ71" s="52">
        <v>692.91</v>
      </c>
      <c r="CR71" s="52">
        <v>692.91</v>
      </c>
      <c r="CS71" s="52">
        <v>692.91</v>
      </c>
      <c r="CT71" s="52">
        <v>692.91</v>
      </c>
      <c r="CU71" s="52">
        <v>692.91</v>
      </c>
      <c r="CV71" s="52">
        <v>692.91</v>
      </c>
      <c r="CW71" s="52">
        <v>692.91</v>
      </c>
      <c r="CX71" s="52">
        <v>692.91</v>
      </c>
      <c r="CY71" s="52">
        <v>692.91</v>
      </c>
      <c r="CZ71" s="52">
        <v>692.91</v>
      </c>
      <c r="DA71" s="52">
        <v>692.91</v>
      </c>
      <c r="DB71" s="52">
        <v>692.91</v>
      </c>
      <c r="DC71" s="52">
        <v>692.91</v>
      </c>
      <c r="DD71" s="52">
        <v>692.91</v>
      </c>
      <c r="DE71" s="52">
        <v>692.91</v>
      </c>
      <c r="DF71" s="52">
        <v>692.91</v>
      </c>
      <c r="DG71" s="52">
        <v>692.91</v>
      </c>
      <c r="DH71" s="52">
        <v>692.91</v>
      </c>
      <c r="DI71" s="52">
        <v>692.91</v>
      </c>
      <c r="DJ71" s="52">
        <v>692.91</v>
      </c>
      <c r="DK71" s="52">
        <v>692.91</v>
      </c>
      <c r="DL71" s="52">
        <v>692.91</v>
      </c>
      <c r="DM71" s="52">
        <v>692.91</v>
      </c>
      <c r="DN71" s="52">
        <v>692.91</v>
      </c>
      <c r="DO71" s="52">
        <v>692.91</v>
      </c>
      <c r="DP71" s="52">
        <v>692.91</v>
      </c>
      <c r="DQ71" s="52">
        <v>692.91</v>
      </c>
      <c r="DR71" s="52">
        <v>692.91</v>
      </c>
      <c r="DS71" s="52">
        <v>692.91</v>
      </c>
      <c r="DT71" s="52">
        <v>692.91</v>
      </c>
      <c r="DU71" s="52">
        <v>692.91</v>
      </c>
      <c r="DV71" s="52">
        <v>692.91</v>
      </c>
      <c r="DW71" s="52">
        <v>692.91</v>
      </c>
      <c r="DX71" s="52">
        <v>692.91</v>
      </c>
      <c r="DY71" s="52">
        <v>692.91</v>
      </c>
      <c r="DZ71" s="52">
        <v>692.91</v>
      </c>
      <c r="EA71" s="52">
        <v>692.91</v>
      </c>
      <c r="EB71" s="52">
        <v>692.91</v>
      </c>
      <c r="EC71" s="52">
        <v>692.91</v>
      </c>
      <c r="ED71" s="52">
        <v>692.91</v>
      </c>
      <c r="EE71" s="52">
        <v>692.91</v>
      </c>
      <c r="EF71" s="52">
        <v>692.91</v>
      </c>
      <c r="EG71" s="52">
        <v>692.91</v>
      </c>
      <c r="EH71" s="52">
        <v>692.91</v>
      </c>
      <c r="EI71" s="52">
        <v>692.91</v>
      </c>
      <c r="EJ71" s="52">
        <v>692.91</v>
      </c>
      <c r="EK71" s="52">
        <v>692.91</v>
      </c>
      <c r="EL71" s="52">
        <v>692.91</v>
      </c>
      <c r="EM71" s="52">
        <v>692.91</v>
      </c>
      <c r="EN71" s="52">
        <v>692.91</v>
      </c>
      <c r="EO71" s="52">
        <v>692.91</v>
      </c>
      <c r="EP71" s="52">
        <v>692.91</v>
      </c>
      <c r="EQ71" s="52">
        <v>692.91</v>
      </c>
      <c r="ER71" s="52">
        <v>692.91</v>
      </c>
      <c r="ES71" s="52">
        <v>692.91</v>
      </c>
      <c r="ET71" s="52">
        <v>692.91</v>
      </c>
      <c r="EU71" s="52">
        <v>692.91</v>
      </c>
      <c r="EV71" s="52">
        <v>692.91</v>
      </c>
      <c r="EW71" s="52">
        <v>692.91</v>
      </c>
      <c r="EX71" s="52">
        <v>692.91</v>
      </c>
      <c r="EY71" s="52">
        <v>692.91</v>
      </c>
      <c r="EZ71" s="52">
        <v>692.91</v>
      </c>
      <c r="FA71" s="52">
        <v>692.91</v>
      </c>
      <c r="FB71" s="52">
        <v>692.91</v>
      </c>
      <c r="FC71" s="52">
        <v>692.91</v>
      </c>
      <c r="FD71" s="52">
        <v>692.91</v>
      </c>
      <c r="FE71" s="52">
        <v>692.91</v>
      </c>
      <c r="FF71" s="52">
        <v>692.91</v>
      </c>
      <c r="FG71" s="52">
        <v>692.91</v>
      </c>
      <c r="FH71" s="52">
        <v>692.91</v>
      </c>
      <c r="FI71" s="52">
        <v>692.91</v>
      </c>
      <c r="FJ71" s="52">
        <v>692.91</v>
      </c>
      <c r="FK71" s="52">
        <v>692.91</v>
      </c>
      <c r="FL71" s="52">
        <v>692.91</v>
      </c>
      <c r="FM71" s="52">
        <v>692.91</v>
      </c>
      <c r="FN71" s="52">
        <v>692.91</v>
      </c>
      <c r="FO71" s="52">
        <v>692.91</v>
      </c>
      <c r="FP71" s="52">
        <v>692.91</v>
      </c>
      <c r="FQ71" s="52">
        <v>692.91</v>
      </c>
      <c r="FR71" s="52">
        <v>692.91</v>
      </c>
      <c r="FS71" s="52">
        <v>692.91</v>
      </c>
      <c r="FT71" s="52">
        <v>692.91</v>
      </c>
      <c r="FU71" s="52">
        <v>692.91</v>
      </c>
      <c r="FV71" s="52">
        <v>692.91</v>
      </c>
      <c r="FW71" s="52">
        <v>692.91</v>
      </c>
      <c r="FX71" s="52">
        <v>692.91</v>
      </c>
      <c r="FY71" s="52">
        <v>692.91</v>
      </c>
      <c r="FZ71" s="52">
        <v>692.91</v>
      </c>
      <c r="GA71" s="52">
        <v>692.91</v>
      </c>
      <c r="GB71" s="52">
        <v>692.91</v>
      </c>
      <c r="GC71" s="52">
        <v>692.91</v>
      </c>
      <c r="GD71" s="52">
        <v>692.91</v>
      </c>
      <c r="GE71" s="52">
        <v>692.91</v>
      </c>
      <c r="GF71" s="52">
        <v>692.91</v>
      </c>
      <c r="GG71" s="52">
        <v>692.91</v>
      </c>
      <c r="GH71" s="52">
        <v>692.91</v>
      </c>
      <c r="GI71" s="52">
        <v>692.91</v>
      </c>
      <c r="GJ71" s="52">
        <v>692.91</v>
      </c>
      <c r="GK71" s="52">
        <v>692.91</v>
      </c>
      <c r="GL71" s="52">
        <v>0</v>
      </c>
      <c r="GM71" s="52">
        <v>0</v>
      </c>
      <c r="GN71" s="52">
        <v>0</v>
      </c>
      <c r="GO71" s="52">
        <v>0</v>
      </c>
      <c r="GP71" s="52">
        <v>0</v>
      </c>
      <c r="GQ71" s="52">
        <v>0</v>
      </c>
      <c r="GR71" s="52">
        <v>0</v>
      </c>
      <c r="GS71" s="52">
        <v>0</v>
      </c>
      <c r="GT71" s="52">
        <v>0</v>
      </c>
      <c r="GU71" s="52">
        <v>0</v>
      </c>
      <c r="GV71" s="52">
        <v>0</v>
      </c>
      <c r="GW71" s="52">
        <v>0</v>
      </c>
      <c r="GX71" s="52">
        <v>0</v>
      </c>
      <c r="GY71" s="52">
        <v>0</v>
      </c>
      <c r="GZ71" s="52">
        <v>0</v>
      </c>
      <c r="HA71" s="52">
        <v>0</v>
      </c>
      <c r="HB71" s="52">
        <v>0</v>
      </c>
      <c r="HC71" s="52">
        <v>0</v>
      </c>
      <c r="HD71" s="52">
        <v>0</v>
      </c>
      <c r="HE71" s="52">
        <v>0</v>
      </c>
      <c r="HF71" s="52">
        <v>0</v>
      </c>
      <c r="HG71" s="52">
        <v>0</v>
      </c>
      <c r="HH71" s="52">
        <v>0</v>
      </c>
      <c r="HI71" s="52">
        <v>0</v>
      </c>
      <c r="HJ71" s="52">
        <v>0</v>
      </c>
      <c r="HK71" s="52">
        <v>0</v>
      </c>
      <c r="HL71" s="52">
        <v>0</v>
      </c>
      <c r="HM71" s="52">
        <v>0</v>
      </c>
      <c r="HN71" s="52">
        <v>0</v>
      </c>
      <c r="HO71" s="52">
        <v>0</v>
      </c>
      <c r="HP71" s="52">
        <v>0</v>
      </c>
      <c r="HQ71" s="52">
        <v>0</v>
      </c>
      <c r="HR71" s="52">
        <v>0</v>
      </c>
      <c r="HS71" s="52">
        <v>0</v>
      </c>
      <c r="HT71" s="52">
        <v>0</v>
      </c>
      <c r="HU71" s="52">
        <v>0</v>
      </c>
      <c r="HV71" s="52">
        <v>0</v>
      </c>
      <c r="HW71" s="52">
        <v>0</v>
      </c>
      <c r="HX71" s="52">
        <v>0</v>
      </c>
      <c r="HY71" s="52">
        <v>0</v>
      </c>
      <c r="HZ71" s="52">
        <v>0</v>
      </c>
      <c r="IA71" s="52">
        <v>0</v>
      </c>
      <c r="IB71" s="52">
        <v>0</v>
      </c>
      <c r="IC71" s="52">
        <v>0</v>
      </c>
      <c r="ID71" s="52">
        <v>0</v>
      </c>
      <c r="IE71" s="52">
        <v>0</v>
      </c>
      <c r="IF71" s="52">
        <v>0</v>
      </c>
      <c r="IG71" s="52">
        <v>0</v>
      </c>
      <c r="IH71" s="52">
        <v>0</v>
      </c>
      <c r="II71" s="52">
        <v>0</v>
      </c>
      <c r="IJ71" s="52">
        <v>0</v>
      </c>
      <c r="IK71" s="52">
        <v>0</v>
      </c>
      <c r="IL71" s="52">
        <v>0</v>
      </c>
      <c r="IM71" s="52">
        <v>0</v>
      </c>
      <c r="IN71" s="52">
        <v>0</v>
      </c>
      <c r="IO71" s="52">
        <v>0</v>
      </c>
      <c r="IP71" s="52">
        <v>0</v>
      </c>
      <c r="IQ71" s="52">
        <v>0</v>
      </c>
      <c r="IR71" s="52">
        <v>0</v>
      </c>
      <c r="IS71" s="52">
        <v>0</v>
      </c>
      <c r="IT71" s="52">
        <v>0</v>
      </c>
      <c r="IU71" s="52">
        <v>0</v>
      </c>
      <c r="IV71" s="52">
        <v>0</v>
      </c>
      <c r="IW71" s="52">
        <v>0</v>
      </c>
      <c r="IX71" s="52">
        <v>0</v>
      </c>
      <c r="IY71" s="52">
        <v>0</v>
      </c>
      <c r="IZ71" s="52">
        <v>0</v>
      </c>
      <c r="JA71" s="52">
        <v>0</v>
      </c>
      <c r="JB71" s="52">
        <v>0</v>
      </c>
      <c r="JC71" s="52">
        <v>0</v>
      </c>
      <c r="JD71" s="52">
        <v>0</v>
      </c>
      <c r="JE71" s="52">
        <v>0</v>
      </c>
      <c r="JF71" s="52">
        <v>0</v>
      </c>
      <c r="JG71" s="52">
        <v>0</v>
      </c>
      <c r="JH71" s="52">
        <v>0</v>
      </c>
      <c r="JI71" s="52">
        <v>0</v>
      </c>
      <c r="JJ71" s="52">
        <v>0</v>
      </c>
      <c r="JK71" s="52">
        <v>0</v>
      </c>
      <c r="JL71" s="52">
        <v>0</v>
      </c>
      <c r="JM71" s="52">
        <v>0</v>
      </c>
      <c r="JN71" s="52">
        <v>0</v>
      </c>
      <c r="JO71" s="52">
        <v>0</v>
      </c>
      <c r="JP71" s="52">
        <v>0</v>
      </c>
      <c r="JQ71" s="52">
        <v>0</v>
      </c>
      <c r="JR71" s="52">
        <v>0</v>
      </c>
      <c r="JS71" s="52">
        <v>0</v>
      </c>
      <c r="JT71" s="52">
        <v>0</v>
      </c>
      <c r="JU71" s="52">
        <v>0</v>
      </c>
      <c r="JV71" s="52">
        <v>0</v>
      </c>
      <c r="JW71" s="52">
        <v>0</v>
      </c>
      <c r="JX71" s="52">
        <v>0</v>
      </c>
      <c r="JY71" s="52">
        <v>0</v>
      </c>
      <c r="JZ71" s="52">
        <v>0</v>
      </c>
      <c r="KA71" s="52">
        <v>0</v>
      </c>
      <c r="KB71" s="52">
        <v>0</v>
      </c>
      <c r="KC71" s="52">
        <v>0</v>
      </c>
      <c r="KD71" s="52">
        <v>0</v>
      </c>
      <c r="KE71" s="52">
        <v>0</v>
      </c>
      <c r="KF71" s="52">
        <v>0</v>
      </c>
      <c r="KG71" s="52">
        <v>0</v>
      </c>
      <c r="KH71" s="52">
        <v>0</v>
      </c>
      <c r="KI71" s="52">
        <v>0</v>
      </c>
      <c r="KJ71" s="52">
        <v>0</v>
      </c>
      <c r="KK71" s="52">
        <v>0</v>
      </c>
      <c r="KL71" s="52">
        <v>0</v>
      </c>
      <c r="KM71" s="52">
        <v>0</v>
      </c>
      <c r="KN71" s="52">
        <v>0</v>
      </c>
      <c r="KO71" s="52">
        <v>0</v>
      </c>
      <c r="KP71" s="52">
        <v>0</v>
      </c>
      <c r="KQ71" s="52">
        <v>0</v>
      </c>
      <c r="KR71" s="52">
        <v>0</v>
      </c>
      <c r="KS71" s="52">
        <v>0</v>
      </c>
      <c r="KT71" s="52">
        <v>0</v>
      </c>
      <c r="KU71" s="52">
        <v>0</v>
      </c>
      <c r="KV71" s="52">
        <v>0</v>
      </c>
      <c r="KW71" s="52">
        <v>0</v>
      </c>
      <c r="KX71" s="52">
        <v>0</v>
      </c>
      <c r="KY71" s="52">
        <v>0</v>
      </c>
      <c r="KZ71" s="52">
        <v>0</v>
      </c>
      <c r="LA71" s="52">
        <v>0</v>
      </c>
      <c r="LB71" s="52">
        <v>0</v>
      </c>
      <c r="LC71" s="52">
        <v>0</v>
      </c>
      <c r="LD71" s="52">
        <v>0</v>
      </c>
      <c r="LE71" s="52">
        <v>0</v>
      </c>
      <c r="LF71" s="52">
        <v>0</v>
      </c>
      <c r="LG71" s="52">
        <v>0</v>
      </c>
      <c r="LH71" s="52">
        <v>0</v>
      </c>
      <c r="LI71" s="52">
        <v>0</v>
      </c>
      <c r="LJ71" s="52">
        <v>0</v>
      </c>
      <c r="LK71" s="52">
        <v>0</v>
      </c>
      <c r="LL71" s="52">
        <v>0</v>
      </c>
      <c r="LM71" s="52">
        <v>0</v>
      </c>
      <c r="LN71" s="52">
        <v>0</v>
      </c>
      <c r="LO71" s="52">
        <v>0</v>
      </c>
      <c r="LP71" s="52">
        <v>0</v>
      </c>
      <c r="LQ71" s="52">
        <v>0</v>
      </c>
      <c r="LR71" s="52">
        <v>0</v>
      </c>
      <c r="LS71" s="52">
        <v>0</v>
      </c>
      <c r="LT71" s="52">
        <v>0</v>
      </c>
      <c r="LU71" s="52">
        <v>0</v>
      </c>
      <c r="LV71" s="52">
        <v>0</v>
      </c>
      <c r="LW71" s="52">
        <v>0</v>
      </c>
      <c r="LX71" s="52">
        <v>0</v>
      </c>
      <c r="LY71" s="52">
        <v>0</v>
      </c>
      <c r="LZ71" s="52">
        <v>0</v>
      </c>
      <c r="MA71" s="52">
        <v>0</v>
      </c>
      <c r="MB71" s="52">
        <v>0</v>
      </c>
      <c r="MC71" s="52">
        <v>0</v>
      </c>
      <c r="MD71" s="52">
        <v>0</v>
      </c>
      <c r="ME71" s="52">
        <v>0</v>
      </c>
      <c r="MF71" s="52">
        <v>0</v>
      </c>
      <c r="MG71" s="52">
        <v>0</v>
      </c>
      <c r="MH71" s="52">
        <v>0</v>
      </c>
      <c r="MI71" s="52">
        <v>0</v>
      </c>
      <c r="MJ71" s="52">
        <v>0</v>
      </c>
      <c r="MK71" s="52">
        <v>0</v>
      </c>
      <c r="ML71" s="52">
        <v>0</v>
      </c>
      <c r="MM71" s="52">
        <v>0</v>
      </c>
      <c r="MN71" s="52">
        <v>0</v>
      </c>
      <c r="MO71" s="52">
        <v>0</v>
      </c>
      <c r="MP71" s="52">
        <v>0</v>
      </c>
      <c r="MQ71" s="52">
        <v>0</v>
      </c>
      <c r="MR71" s="52">
        <v>0</v>
      </c>
      <c r="MS71" s="52">
        <v>0</v>
      </c>
      <c r="MT71" s="52">
        <v>0</v>
      </c>
      <c r="MU71" s="52">
        <v>0</v>
      </c>
      <c r="MV71" s="52">
        <v>0</v>
      </c>
      <c r="MW71" s="52">
        <v>0</v>
      </c>
      <c r="MX71" s="52">
        <v>0</v>
      </c>
      <c r="MY71" s="52">
        <v>0</v>
      </c>
      <c r="MZ71" s="52">
        <v>0</v>
      </c>
      <c r="NA71" s="52">
        <v>0</v>
      </c>
      <c r="NB71" s="52">
        <v>0</v>
      </c>
      <c r="NC71" s="52">
        <v>0</v>
      </c>
      <c r="ND71" s="52">
        <v>0</v>
      </c>
      <c r="NE71" s="52">
        <v>0</v>
      </c>
      <c r="NF71" s="52">
        <v>0</v>
      </c>
      <c r="NG71" s="52">
        <v>0</v>
      </c>
      <c r="NH71" s="52">
        <v>0</v>
      </c>
      <c r="NI71" s="52">
        <v>0</v>
      </c>
      <c r="NJ71" s="52">
        <v>0</v>
      </c>
      <c r="NK71" s="52">
        <v>0</v>
      </c>
      <c r="NL71" s="52">
        <v>0</v>
      </c>
      <c r="NM71" s="52">
        <v>0</v>
      </c>
      <c r="NN71" s="52">
        <v>0</v>
      </c>
      <c r="NO71" s="52">
        <v>0</v>
      </c>
      <c r="NP71" s="52">
        <v>0</v>
      </c>
      <c r="NQ71" s="52">
        <v>0</v>
      </c>
      <c r="NR71" s="68">
        <f t="shared" si="3"/>
        <v>77605.920000000217</v>
      </c>
      <c r="NS71" s="68">
        <f t="shared" si="4"/>
        <v>77605.920000000217</v>
      </c>
      <c r="NT71" s="68">
        <f t="shared" si="5"/>
        <v>75527.190000000206</v>
      </c>
    </row>
    <row r="72" spans="1:384" s="40" customFormat="1" ht="15" customHeight="1" outlineLevel="1" x14ac:dyDescent="0.2">
      <c r="A72" s="61"/>
      <c r="B72" s="49" t="s">
        <v>671</v>
      </c>
      <c r="C72" s="49" t="s">
        <v>211</v>
      </c>
      <c r="D72" s="49" t="s">
        <v>212</v>
      </c>
      <c r="E72" s="50" t="s">
        <v>213</v>
      </c>
      <c r="F72" s="64">
        <v>44769</v>
      </c>
      <c r="G72" s="49" t="s">
        <v>37</v>
      </c>
      <c r="H72" s="72">
        <v>0</v>
      </c>
      <c r="I72" s="65">
        <v>38311.71</v>
      </c>
      <c r="J72" s="114" t="str">
        <f>_xlfn.XLOOKUP(E72,'[12]Resumo Unidades'!$B:$B,'[12]Resumo Unidades'!$W:$W)</f>
        <v>Fluxo com Divergência de até 2%</v>
      </c>
      <c r="K72" s="51" t="str">
        <f>IF(L72&gt;Resumo!$E$23,"Sim","Não")</f>
        <v>Não</v>
      </c>
      <c r="L72" s="66">
        <v>0</v>
      </c>
      <c r="M72" s="67"/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609.11</v>
      </c>
      <c r="CE72" s="52">
        <v>609.11</v>
      </c>
      <c r="CF72" s="52">
        <v>609.11</v>
      </c>
      <c r="CG72" s="52">
        <v>609.11</v>
      </c>
      <c r="CH72" s="52">
        <v>609.11</v>
      </c>
      <c r="CI72" s="52">
        <v>609.11</v>
      </c>
      <c r="CJ72" s="52">
        <v>609.11</v>
      </c>
      <c r="CK72" s="52">
        <v>609.11</v>
      </c>
      <c r="CL72" s="52">
        <v>609.11</v>
      </c>
      <c r="CM72" s="52">
        <v>609.11</v>
      </c>
      <c r="CN72" s="52">
        <v>609.11</v>
      </c>
      <c r="CO72" s="52">
        <v>609.11</v>
      </c>
      <c r="CP72" s="52">
        <v>609.11</v>
      </c>
      <c r="CQ72" s="52">
        <v>609.11</v>
      </c>
      <c r="CR72" s="52">
        <v>609.11</v>
      </c>
      <c r="CS72" s="52">
        <v>609.11</v>
      </c>
      <c r="CT72" s="52">
        <v>609.11</v>
      </c>
      <c r="CU72" s="52">
        <v>609.11</v>
      </c>
      <c r="CV72" s="52">
        <v>609.11</v>
      </c>
      <c r="CW72" s="52">
        <v>609.11</v>
      </c>
      <c r="CX72" s="52">
        <v>609.11</v>
      </c>
      <c r="CY72" s="52">
        <v>609.11</v>
      </c>
      <c r="CZ72" s="52">
        <v>609.11</v>
      </c>
      <c r="DA72" s="52">
        <v>609.11</v>
      </c>
      <c r="DB72" s="52">
        <v>609.11</v>
      </c>
      <c r="DC72" s="52">
        <v>609.11</v>
      </c>
      <c r="DD72" s="52">
        <v>609.11</v>
      </c>
      <c r="DE72" s="52">
        <v>609.11</v>
      </c>
      <c r="DF72" s="52">
        <v>609.11</v>
      </c>
      <c r="DG72" s="52">
        <v>609.11</v>
      </c>
      <c r="DH72" s="52">
        <v>609.11</v>
      </c>
      <c r="DI72" s="52">
        <v>609.11</v>
      </c>
      <c r="DJ72" s="52">
        <v>609.11</v>
      </c>
      <c r="DK72" s="52">
        <v>609.11</v>
      </c>
      <c r="DL72" s="52">
        <v>609.11</v>
      </c>
      <c r="DM72" s="52">
        <v>609.11</v>
      </c>
      <c r="DN72" s="52">
        <v>609.11</v>
      </c>
      <c r="DO72" s="52">
        <v>609.11</v>
      </c>
      <c r="DP72" s="52">
        <v>609.11</v>
      </c>
      <c r="DQ72" s="52">
        <v>609.11</v>
      </c>
      <c r="DR72" s="52">
        <v>609.11</v>
      </c>
      <c r="DS72" s="52">
        <v>0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0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0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0</v>
      </c>
      <c r="FM72" s="52">
        <v>0</v>
      </c>
      <c r="FN72" s="52">
        <v>0</v>
      </c>
      <c r="FO72" s="52">
        <v>0</v>
      </c>
      <c r="FP72" s="52">
        <v>0</v>
      </c>
      <c r="FQ72" s="52">
        <v>0</v>
      </c>
      <c r="FR72" s="52">
        <v>0</v>
      </c>
      <c r="FS72" s="52">
        <v>0</v>
      </c>
      <c r="FT72" s="52">
        <v>0</v>
      </c>
      <c r="FU72" s="52">
        <v>0</v>
      </c>
      <c r="FV72" s="52">
        <v>0</v>
      </c>
      <c r="FW72" s="52">
        <v>0</v>
      </c>
      <c r="FX72" s="52">
        <v>0</v>
      </c>
      <c r="FY72" s="52">
        <v>0</v>
      </c>
      <c r="FZ72" s="52">
        <v>0</v>
      </c>
      <c r="GA72" s="52">
        <v>0</v>
      </c>
      <c r="GB72" s="52">
        <v>0</v>
      </c>
      <c r="GC72" s="52">
        <v>0</v>
      </c>
      <c r="GD72" s="52">
        <v>0</v>
      </c>
      <c r="GE72" s="52">
        <v>0</v>
      </c>
      <c r="GF72" s="52">
        <v>0</v>
      </c>
      <c r="GG72" s="52">
        <v>0</v>
      </c>
      <c r="GH72" s="52">
        <v>0</v>
      </c>
      <c r="GI72" s="52">
        <v>0</v>
      </c>
      <c r="GJ72" s="52">
        <v>0</v>
      </c>
      <c r="GK72" s="52">
        <v>0</v>
      </c>
      <c r="GL72" s="52">
        <v>0</v>
      </c>
      <c r="GM72" s="52">
        <v>0</v>
      </c>
      <c r="GN72" s="52">
        <v>0</v>
      </c>
      <c r="GO72" s="52">
        <v>0</v>
      </c>
      <c r="GP72" s="52">
        <v>0</v>
      </c>
      <c r="GQ72" s="52">
        <v>0</v>
      </c>
      <c r="GR72" s="52">
        <v>0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  <c r="HE72" s="52">
        <v>0</v>
      </c>
      <c r="HF72" s="52">
        <v>0</v>
      </c>
      <c r="HG72" s="52">
        <v>0</v>
      </c>
      <c r="HH72" s="52">
        <v>0</v>
      </c>
      <c r="HI72" s="52">
        <v>0</v>
      </c>
      <c r="HJ72" s="52">
        <v>0</v>
      </c>
      <c r="HK72" s="52">
        <v>0</v>
      </c>
      <c r="HL72" s="52">
        <v>0</v>
      </c>
      <c r="HM72" s="52">
        <v>0</v>
      </c>
      <c r="HN72" s="52">
        <v>0</v>
      </c>
      <c r="HO72" s="52">
        <v>0</v>
      </c>
      <c r="HP72" s="52">
        <v>0</v>
      </c>
      <c r="HQ72" s="52">
        <v>0</v>
      </c>
      <c r="HR72" s="52">
        <v>0</v>
      </c>
      <c r="HS72" s="52">
        <v>0</v>
      </c>
      <c r="HT72" s="52">
        <v>0</v>
      </c>
      <c r="HU72" s="52">
        <v>0</v>
      </c>
      <c r="HV72" s="52">
        <v>0</v>
      </c>
      <c r="HW72" s="52">
        <v>0</v>
      </c>
      <c r="HX72" s="52">
        <v>0</v>
      </c>
      <c r="HY72" s="52">
        <v>0</v>
      </c>
      <c r="HZ72" s="52">
        <v>0</v>
      </c>
      <c r="IA72" s="52">
        <v>0</v>
      </c>
      <c r="IB72" s="52">
        <v>0</v>
      </c>
      <c r="IC72" s="52">
        <v>0</v>
      </c>
      <c r="ID72" s="52">
        <v>0</v>
      </c>
      <c r="IE72" s="52">
        <v>0</v>
      </c>
      <c r="IF72" s="52">
        <v>0</v>
      </c>
      <c r="IG72" s="52">
        <v>0</v>
      </c>
      <c r="IH72" s="52">
        <v>0</v>
      </c>
      <c r="II72" s="52">
        <v>0</v>
      </c>
      <c r="IJ72" s="52">
        <v>0</v>
      </c>
      <c r="IK72" s="52">
        <v>0</v>
      </c>
      <c r="IL72" s="52">
        <v>0</v>
      </c>
      <c r="IM72" s="52">
        <v>0</v>
      </c>
      <c r="IN72" s="52">
        <v>0</v>
      </c>
      <c r="IO72" s="52">
        <v>0</v>
      </c>
      <c r="IP72" s="52">
        <v>0</v>
      </c>
      <c r="IQ72" s="52">
        <v>0</v>
      </c>
      <c r="IR72" s="52">
        <v>0</v>
      </c>
      <c r="IS72" s="52">
        <v>0</v>
      </c>
      <c r="IT72" s="52">
        <v>0</v>
      </c>
      <c r="IU72" s="52">
        <v>0</v>
      </c>
      <c r="IV72" s="52">
        <v>0</v>
      </c>
      <c r="IW72" s="52">
        <v>0</v>
      </c>
      <c r="IX72" s="52">
        <v>0</v>
      </c>
      <c r="IY72" s="52">
        <v>0</v>
      </c>
      <c r="IZ72" s="52">
        <v>0</v>
      </c>
      <c r="JA72" s="52">
        <v>0</v>
      </c>
      <c r="JB72" s="52">
        <v>0</v>
      </c>
      <c r="JC72" s="52">
        <v>0</v>
      </c>
      <c r="JD72" s="52">
        <v>0</v>
      </c>
      <c r="JE72" s="52">
        <v>0</v>
      </c>
      <c r="JF72" s="52">
        <v>0</v>
      </c>
      <c r="JG72" s="52">
        <v>0</v>
      </c>
      <c r="JH72" s="52">
        <v>0</v>
      </c>
      <c r="JI72" s="52">
        <v>0</v>
      </c>
      <c r="JJ72" s="52">
        <v>0</v>
      </c>
      <c r="JK72" s="52">
        <v>0</v>
      </c>
      <c r="JL72" s="52">
        <v>0</v>
      </c>
      <c r="JM72" s="52">
        <v>0</v>
      </c>
      <c r="JN72" s="52">
        <v>0</v>
      </c>
      <c r="JO72" s="52">
        <v>0</v>
      </c>
      <c r="JP72" s="52">
        <v>0</v>
      </c>
      <c r="JQ72" s="52">
        <v>0</v>
      </c>
      <c r="JR72" s="52">
        <v>0</v>
      </c>
      <c r="JS72" s="52">
        <v>0</v>
      </c>
      <c r="JT72" s="52">
        <v>0</v>
      </c>
      <c r="JU72" s="52">
        <v>0</v>
      </c>
      <c r="JV72" s="52">
        <v>0</v>
      </c>
      <c r="JW72" s="52">
        <v>0</v>
      </c>
      <c r="JX72" s="52">
        <v>0</v>
      </c>
      <c r="JY72" s="52">
        <v>0</v>
      </c>
      <c r="JZ72" s="52">
        <v>0</v>
      </c>
      <c r="KA72" s="52">
        <v>0</v>
      </c>
      <c r="KB72" s="52">
        <v>0</v>
      </c>
      <c r="KC72" s="52">
        <v>0</v>
      </c>
      <c r="KD72" s="52">
        <v>0</v>
      </c>
      <c r="KE72" s="52">
        <v>0</v>
      </c>
      <c r="KF72" s="52">
        <v>0</v>
      </c>
      <c r="KG72" s="52">
        <v>0</v>
      </c>
      <c r="KH72" s="52">
        <v>0</v>
      </c>
      <c r="KI72" s="52">
        <v>0</v>
      </c>
      <c r="KJ72" s="52">
        <v>0</v>
      </c>
      <c r="KK72" s="52">
        <v>0</v>
      </c>
      <c r="KL72" s="52">
        <v>0</v>
      </c>
      <c r="KM72" s="52">
        <v>0</v>
      </c>
      <c r="KN72" s="52">
        <v>0</v>
      </c>
      <c r="KO72" s="52">
        <v>0</v>
      </c>
      <c r="KP72" s="52">
        <v>0</v>
      </c>
      <c r="KQ72" s="52">
        <v>0</v>
      </c>
      <c r="KR72" s="52">
        <v>0</v>
      </c>
      <c r="KS72" s="52">
        <v>0</v>
      </c>
      <c r="KT72" s="52">
        <v>0</v>
      </c>
      <c r="KU72" s="52">
        <v>0</v>
      </c>
      <c r="KV72" s="52">
        <v>0</v>
      </c>
      <c r="KW72" s="52">
        <v>0</v>
      </c>
      <c r="KX72" s="52">
        <v>0</v>
      </c>
      <c r="KY72" s="52">
        <v>0</v>
      </c>
      <c r="KZ72" s="52">
        <v>0</v>
      </c>
      <c r="LA72" s="52">
        <v>0</v>
      </c>
      <c r="LB72" s="52">
        <v>0</v>
      </c>
      <c r="LC72" s="52">
        <v>0</v>
      </c>
      <c r="LD72" s="52">
        <v>0</v>
      </c>
      <c r="LE72" s="52">
        <v>0</v>
      </c>
      <c r="LF72" s="52">
        <v>0</v>
      </c>
      <c r="LG72" s="52">
        <v>0</v>
      </c>
      <c r="LH72" s="52">
        <v>0</v>
      </c>
      <c r="LI72" s="52">
        <v>0</v>
      </c>
      <c r="LJ72" s="52">
        <v>0</v>
      </c>
      <c r="LK72" s="52">
        <v>0</v>
      </c>
      <c r="LL72" s="52">
        <v>0</v>
      </c>
      <c r="LM72" s="52">
        <v>0</v>
      </c>
      <c r="LN72" s="52">
        <v>0</v>
      </c>
      <c r="LO72" s="52">
        <v>0</v>
      </c>
      <c r="LP72" s="52">
        <v>0</v>
      </c>
      <c r="LQ72" s="52">
        <v>0</v>
      </c>
      <c r="LR72" s="52">
        <v>0</v>
      </c>
      <c r="LS72" s="52">
        <v>0</v>
      </c>
      <c r="LT72" s="52">
        <v>0</v>
      </c>
      <c r="LU72" s="52">
        <v>0</v>
      </c>
      <c r="LV72" s="52">
        <v>0</v>
      </c>
      <c r="LW72" s="52">
        <v>0</v>
      </c>
      <c r="LX72" s="52">
        <v>0</v>
      </c>
      <c r="LY72" s="52">
        <v>0</v>
      </c>
      <c r="LZ72" s="52">
        <v>0</v>
      </c>
      <c r="MA72" s="52">
        <v>0</v>
      </c>
      <c r="MB72" s="52">
        <v>0</v>
      </c>
      <c r="MC72" s="52">
        <v>0</v>
      </c>
      <c r="MD72" s="52">
        <v>0</v>
      </c>
      <c r="ME72" s="52">
        <v>0</v>
      </c>
      <c r="MF72" s="52">
        <v>0</v>
      </c>
      <c r="MG72" s="52">
        <v>0</v>
      </c>
      <c r="MH72" s="52">
        <v>0</v>
      </c>
      <c r="MI72" s="52">
        <v>0</v>
      </c>
      <c r="MJ72" s="52">
        <v>0</v>
      </c>
      <c r="MK72" s="52">
        <v>0</v>
      </c>
      <c r="ML72" s="52">
        <v>0</v>
      </c>
      <c r="MM72" s="52">
        <v>0</v>
      </c>
      <c r="MN72" s="52">
        <v>0</v>
      </c>
      <c r="MO72" s="52">
        <v>0</v>
      </c>
      <c r="MP72" s="52">
        <v>0</v>
      </c>
      <c r="MQ72" s="52">
        <v>0</v>
      </c>
      <c r="MR72" s="52">
        <v>0</v>
      </c>
      <c r="MS72" s="52">
        <v>0</v>
      </c>
      <c r="MT72" s="52">
        <v>0</v>
      </c>
      <c r="MU72" s="52">
        <v>0</v>
      </c>
      <c r="MV72" s="52">
        <v>0</v>
      </c>
      <c r="MW72" s="52">
        <v>0</v>
      </c>
      <c r="MX72" s="52">
        <v>0</v>
      </c>
      <c r="MY72" s="52">
        <v>0</v>
      </c>
      <c r="MZ72" s="52">
        <v>0</v>
      </c>
      <c r="NA72" s="52">
        <v>0</v>
      </c>
      <c r="NB72" s="52">
        <v>0</v>
      </c>
      <c r="NC72" s="52">
        <v>0</v>
      </c>
      <c r="ND72" s="52">
        <v>0</v>
      </c>
      <c r="NE72" s="52">
        <v>0</v>
      </c>
      <c r="NF72" s="52">
        <v>0</v>
      </c>
      <c r="NG72" s="52">
        <v>0</v>
      </c>
      <c r="NH72" s="52">
        <v>0</v>
      </c>
      <c r="NI72" s="52">
        <v>0</v>
      </c>
      <c r="NJ72" s="52">
        <v>0</v>
      </c>
      <c r="NK72" s="52">
        <v>0</v>
      </c>
      <c r="NL72" s="52">
        <v>0</v>
      </c>
      <c r="NM72" s="52">
        <v>0</v>
      </c>
      <c r="NN72" s="52">
        <v>0</v>
      </c>
      <c r="NO72" s="52">
        <v>0</v>
      </c>
      <c r="NP72" s="52">
        <v>0</v>
      </c>
      <c r="NQ72" s="52">
        <v>0</v>
      </c>
      <c r="NR72" s="68">
        <f t="shared" si="3"/>
        <v>24973.510000000013</v>
      </c>
      <c r="NS72" s="68">
        <f t="shared" si="4"/>
        <v>24973.510000000013</v>
      </c>
      <c r="NT72" s="68">
        <f t="shared" si="5"/>
        <v>24973.510000000013</v>
      </c>
    </row>
    <row r="73" spans="1:384" s="40" customFormat="1" ht="15" customHeight="1" outlineLevel="1" x14ac:dyDescent="0.2">
      <c r="A73" s="61"/>
      <c r="B73" s="49" t="s">
        <v>671</v>
      </c>
      <c r="C73" s="49" t="s">
        <v>214</v>
      </c>
      <c r="D73" s="49" t="s">
        <v>215</v>
      </c>
      <c r="E73" s="50" t="s">
        <v>216</v>
      </c>
      <c r="F73" s="64">
        <v>44750</v>
      </c>
      <c r="G73" s="49" t="s">
        <v>16</v>
      </c>
      <c r="H73" s="72">
        <v>0</v>
      </c>
      <c r="I73" s="65">
        <v>42499.8</v>
      </c>
      <c r="J73" s="114" t="str">
        <f>_xlfn.XLOOKUP(E73,'[12]Resumo Unidades'!$B:$B,'[12]Resumo Unidades'!$W:$W)</f>
        <v>Fluxo ok</v>
      </c>
      <c r="K73" s="51" t="str">
        <f>IF(L73&gt;Resumo!$E$23,"Sim","Não")</f>
        <v>Não</v>
      </c>
      <c r="L73" s="66">
        <v>0</v>
      </c>
      <c r="M73" s="67"/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415.43</v>
      </c>
      <c r="CE73" s="52">
        <v>415.43</v>
      </c>
      <c r="CF73" s="52">
        <v>415.43</v>
      </c>
      <c r="CG73" s="52">
        <v>415.43</v>
      </c>
      <c r="CH73" s="52">
        <v>415.43</v>
      </c>
      <c r="CI73" s="52">
        <v>415.43</v>
      </c>
      <c r="CJ73" s="52">
        <v>415.43</v>
      </c>
      <c r="CK73" s="52">
        <v>415.43</v>
      </c>
      <c r="CL73" s="52">
        <v>415.43</v>
      </c>
      <c r="CM73" s="52">
        <v>415.43</v>
      </c>
      <c r="CN73" s="52">
        <v>415.43</v>
      </c>
      <c r="CO73" s="52">
        <v>415.43</v>
      </c>
      <c r="CP73" s="52">
        <v>415.43</v>
      </c>
      <c r="CQ73" s="52">
        <v>415.43</v>
      </c>
      <c r="CR73" s="52">
        <v>415.43</v>
      </c>
      <c r="CS73" s="52">
        <v>415.43</v>
      </c>
      <c r="CT73" s="52">
        <v>415.43</v>
      </c>
      <c r="CU73" s="52">
        <v>415.43</v>
      </c>
      <c r="CV73" s="52">
        <v>415.43</v>
      </c>
      <c r="CW73" s="52">
        <v>415.43</v>
      </c>
      <c r="CX73" s="52">
        <v>415.43</v>
      </c>
      <c r="CY73" s="52">
        <v>415.43</v>
      </c>
      <c r="CZ73" s="52">
        <v>415.43</v>
      </c>
      <c r="DA73" s="52">
        <v>415.43</v>
      </c>
      <c r="DB73" s="52">
        <v>415.43</v>
      </c>
      <c r="DC73" s="52">
        <v>415.43</v>
      </c>
      <c r="DD73" s="52">
        <v>415.43</v>
      </c>
      <c r="DE73" s="52">
        <v>415.43</v>
      </c>
      <c r="DF73" s="52">
        <v>415.43</v>
      </c>
      <c r="DG73" s="52">
        <v>415.43</v>
      </c>
      <c r="DH73" s="52">
        <v>415.43</v>
      </c>
      <c r="DI73" s="52">
        <v>415.43</v>
      </c>
      <c r="DJ73" s="52">
        <v>415.43</v>
      </c>
      <c r="DK73" s="52">
        <v>415.43</v>
      </c>
      <c r="DL73" s="52">
        <v>415.43</v>
      </c>
      <c r="DM73" s="52">
        <v>415.43</v>
      </c>
      <c r="DN73" s="52">
        <v>415.43</v>
      </c>
      <c r="DO73" s="52">
        <v>415.43</v>
      </c>
      <c r="DP73" s="52">
        <v>415.43</v>
      </c>
      <c r="DQ73" s="52">
        <v>415.43</v>
      </c>
      <c r="DR73" s="52">
        <v>415.43</v>
      </c>
      <c r="DS73" s="52">
        <v>415.43</v>
      </c>
      <c r="DT73" s="52">
        <v>415.43</v>
      </c>
      <c r="DU73" s="52">
        <v>415.43</v>
      </c>
      <c r="DV73" s="52">
        <v>415.43</v>
      </c>
      <c r="DW73" s="52">
        <v>415.43</v>
      </c>
      <c r="DX73" s="52">
        <v>415.43</v>
      </c>
      <c r="DY73" s="52">
        <v>415.43</v>
      </c>
      <c r="DZ73" s="52">
        <v>415.43</v>
      </c>
      <c r="EA73" s="52">
        <v>415.43</v>
      </c>
      <c r="EB73" s="52">
        <v>415.43</v>
      </c>
      <c r="EC73" s="52">
        <v>415.43</v>
      </c>
      <c r="ED73" s="52">
        <v>415.43</v>
      </c>
      <c r="EE73" s="52">
        <v>415.43</v>
      </c>
      <c r="EF73" s="52">
        <v>415.43</v>
      </c>
      <c r="EG73" s="52">
        <v>415.43</v>
      </c>
      <c r="EH73" s="52">
        <v>415.43</v>
      </c>
      <c r="EI73" s="52">
        <v>415.43</v>
      </c>
      <c r="EJ73" s="52">
        <v>415.43</v>
      </c>
      <c r="EK73" s="52">
        <v>415.43</v>
      </c>
      <c r="EL73" s="52">
        <v>415.43</v>
      </c>
      <c r="EM73" s="52">
        <v>415.43</v>
      </c>
      <c r="EN73" s="52">
        <v>415.43</v>
      </c>
      <c r="EO73" s="52">
        <v>415.43</v>
      </c>
      <c r="EP73" s="52">
        <v>415.43</v>
      </c>
      <c r="EQ73" s="52">
        <v>415.43</v>
      </c>
      <c r="ER73" s="52">
        <v>415.43</v>
      </c>
      <c r="ES73" s="52">
        <v>415.43</v>
      </c>
      <c r="ET73" s="52">
        <v>415.43</v>
      </c>
      <c r="EU73" s="52">
        <v>415.43</v>
      </c>
      <c r="EV73" s="52">
        <v>415.43</v>
      </c>
      <c r="EW73" s="52">
        <v>415.43</v>
      </c>
      <c r="EX73" s="52">
        <v>415.43</v>
      </c>
      <c r="EY73" s="52">
        <v>415.43</v>
      </c>
      <c r="EZ73" s="52">
        <v>415.43</v>
      </c>
      <c r="FA73" s="52">
        <v>415.43</v>
      </c>
      <c r="FB73" s="52">
        <v>415.43</v>
      </c>
      <c r="FC73" s="52">
        <v>415.43</v>
      </c>
      <c r="FD73" s="52">
        <v>415.43</v>
      </c>
      <c r="FE73" s="52">
        <v>415.43</v>
      </c>
      <c r="FF73" s="52">
        <v>415.43</v>
      </c>
      <c r="FG73" s="52">
        <v>415.43</v>
      </c>
      <c r="FH73" s="52">
        <v>415.43</v>
      </c>
      <c r="FI73" s="52">
        <v>415.43</v>
      </c>
      <c r="FJ73" s="52">
        <v>415.43</v>
      </c>
      <c r="FK73" s="52">
        <v>415.43</v>
      </c>
      <c r="FL73" s="52">
        <v>415.43</v>
      </c>
      <c r="FM73" s="52">
        <v>415.43</v>
      </c>
      <c r="FN73" s="52">
        <v>415.43</v>
      </c>
      <c r="FO73" s="52">
        <v>415.43</v>
      </c>
      <c r="FP73" s="52">
        <v>415.43</v>
      </c>
      <c r="FQ73" s="52">
        <v>415.43</v>
      </c>
      <c r="FR73" s="52">
        <v>415.43</v>
      </c>
      <c r="FS73" s="52">
        <v>415.43</v>
      </c>
      <c r="FT73" s="52">
        <v>415.43</v>
      </c>
      <c r="FU73" s="52">
        <v>415.43</v>
      </c>
      <c r="FV73" s="52">
        <v>415.43</v>
      </c>
      <c r="FW73" s="52">
        <v>415.43</v>
      </c>
      <c r="FX73" s="52">
        <v>415.43</v>
      </c>
      <c r="FY73" s="52">
        <v>415.43</v>
      </c>
      <c r="FZ73" s="52">
        <v>415.43</v>
      </c>
      <c r="GA73" s="52">
        <v>415.43</v>
      </c>
      <c r="GB73" s="52">
        <v>415.43</v>
      </c>
      <c r="GC73" s="52">
        <v>415.43</v>
      </c>
      <c r="GD73" s="52">
        <v>415.43</v>
      </c>
      <c r="GE73" s="52">
        <v>415.43</v>
      </c>
      <c r="GF73" s="52">
        <v>415.43</v>
      </c>
      <c r="GG73" s="52">
        <v>415.43</v>
      </c>
      <c r="GH73" s="52">
        <v>415.43</v>
      </c>
      <c r="GI73" s="52">
        <v>415.43</v>
      </c>
      <c r="GJ73" s="52">
        <v>415.43</v>
      </c>
      <c r="GK73" s="52">
        <v>415.43</v>
      </c>
      <c r="GL73" s="52">
        <v>415.43</v>
      </c>
      <c r="GM73" s="52">
        <v>415.43</v>
      </c>
      <c r="GN73" s="52">
        <v>415.43</v>
      </c>
      <c r="GO73" s="52">
        <v>415.43</v>
      </c>
      <c r="GP73" s="52">
        <v>415.43</v>
      </c>
      <c r="GQ73" s="52">
        <v>415.43</v>
      </c>
      <c r="GR73" s="52">
        <v>415.43</v>
      </c>
      <c r="GS73" s="52">
        <v>415.43</v>
      </c>
      <c r="GT73" s="52">
        <v>415.43</v>
      </c>
      <c r="GU73" s="52">
        <v>415.43</v>
      </c>
      <c r="GV73" s="52">
        <v>415.43</v>
      </c>
      <c r="GW73" s="52">
        <v>415.43</v>
      </c>
      <c r="GX73" s="52">
        <v>415.43</v>
      </c>
      <c r="GY73" s="52">
        <v>415.43</v>
      </c>
      <c r="GZ73" s="52">
        <v>415.43</v>
      </c>
      <c r="HA73" s="52">
        <v>415.43</v>
      </c>
      <c r="HB73" s="52">
        <v>415.43</v>
      </c>
      <c r="HC73" s="52">
        <v>415.43</v>
      </c>
      <c r="HD73" s="52">
        <v>415.43</v>
      </c>
      <c r="HE73" s="52">
        <v>415.43</v>
      </c>
      <c r="HF73" s="52">
        <v>415.43</v>
      </c>
      <c r="HG73" s="52">
        <v>415.43</v>
      </c>
      <c r="HH73" s="52">
        <v>415.43</v>
      </c>
      <c r="HI73" s="52">
        <v>415.43</v>
      </c>
      <c r="HJ73" s="52">
        <v>415.43</v>
      </c>
      <c r="HK73" s="52">
        <v>415.43</v>
      </c>
      <c r="HL73" s="52">
        <v>415.43</v>
      </c>
      <c r="HM73" s="52">
        <v>415.43</v>
      </c>
      <c r="HN73" s="52">
        <v>415.43</v>
      </c>
      <c r="HO73" s="52">
        <v>415.43</v>
      </c>
      <c r="HP73" s="52">
        <v>415.43</v>
      </c>
      <c r="HQ73" s="52">
        <v>415.43</v>
      </c>
      <c r="HR73" s="52">
        <v>415.43</v>
      </c>
      <c r="HS73" s="52">
        <v>415.43</v>
      </c>
      <c r="HT73" s="52">
        <v>415.43</v>
      </c>
      <c r="HU73" s="52">
        <v>415.43</v>
      </c>
      <c r="HV73" s="52">
        <v>415.43</v>
      </c>
      <c r="HW73" s="52">
        <v>415.43</v>
      </c>
      <c r="HX73" s="52">
        <v>0</v>
      </c>
      <c r="HY73" s="52">
        <v>0</v>
      </c>
      <c r="HZ73" s="52">
        <v>0</v>
      </c>
      <c r="IA73" s="52">
        <v>0</v>
      </c>
      <c r="IB73" s="52">
        <v>0</v>
      </c>
      <c r="IC73" s="52">
        <v>0</v>
      </c>
      <c r="ID73" s="52">
        <v>0</v>
      </c>
      <c r="IE73" s="52">
        <v>0</v>
      </c>
      <c r="IF73" s="52">
        <v>0</v>
      </c>
      <c r="IG73" s="52">
        <v>0</v>
      </c>
      <c r="IH73" s="52">
        <v>0</v>
      </c>
      <c r="II73" s="52">
        <v>0</v>
      </c>
      <c r="IJ73" s="52">
        <v>0</v>
      </c>
      <c r="IK73" s="52">
        <v>0</v>
      </c>
      <c r="IL73" s="52">
        <v>0</v>
      </c>
      <c r="IM73" s="52">
        <v>0</v>
      </c>
      <c r="IN73" s="52">
        <v>0</v>
      </c>
      <c r="IO73" s="52">
        <v>0</v>
      </c>
      <c r="IP73" s="52">
        <v>0</v>
      </c>
      <c r="IQ73" s="52">
        <v>0</v>
      </c>
      <c r="IR73" s="52">
        <v>0</v>
      </c>
      <c r="IS73" s="52">
        <v>0</v>
      </c>
      <c r="IT73" s="52">
        <v>0</v>
      </c>
      <c r="IU73" s="52">
        <v>0</v>
      </c>
      <c r="IV73" s="52">
        <v>0</v>
      </c>
      <c r="IW73" s="52">
        <v>0</v>
      </c>
      <c r="IX73" s="52">
        <v>0</v>
      </c>
      <c r="IY73" s="52">
        <v>0</v>
      </c>
      <c r="IZ73" s="52">
        <v>0</v>
      </c>
      <c r="JA73" s="52">
        <v>0</v>
      </c>
      <c r="JB73" s="52">
        <v>0</v>
      </c>
      <c r="JC73" s="52">
        <v>0</v>
      </c>
      <c r="JD73" s="52">
        <v>0</v>
      </c>
      <c r="JE73" s="52">
        <v>0</v>
      </c>
      <c r="JF73" s="52">
        <v>0</v>
      </c>
      <c r="JG73" s="52">
        <v>0</v>
      </c>
      <c r="JH73" s="52">
        <v>0</v>
      </c>
      <c r="JI73" s="52">
        <v>0</v>
      </c>
      <c r="JJ73" s="52">
        <v>0</v>
      </c>
      <c r="JK73" s="52">
        <v>0</v>
      </c>
      <c r="JL73" s="52">
        <v>0</v>
      </c>
      <c r="JM73" s="52">
        <v>0</v>
      </c>
      <c r="JN73" s="52">
        <v>0</v>
      </c>
      <c r="JO73" s="52">
        <v>0</v>
      </c>
      <c r="JP73" s="52">
        <v>0</v>
      </c>
      <c r="JQ73" s="52">
        <v>0</v>
      </c>
      <c r="JR73" s="52">
        <v>0</v>
      </c>
      <c r="JS73" s="52">
        <v>0</v>
      </c>
      <c r="JT73" s="52">
        <v>0</v>
      </c>
      <c r="JU73" s="52">
        <v>0</v>
      </c>
      <c r="JV73" s="52">
        <v>0</v>
      </c>
      <c r="JW73" s="52">
        <v>0</v>
      </c>
      <c r="JX73" s="52">
        <v>0</v>
      </c>
      <c r="JY73" s="52">
        <v>0</v>
      </c>
      <c r="JZ73" s="52">
        <v>0</v>
      </c>
      <c r="KA73" s="52">
        <v>0</v>
      </c>
      <c r="KB73" s="52">
        <v>0</v>
      </c>
      <c r="KC73" s="52">
        <v>0</v>
      </c>
      <c r="KD73" s="52">
        <v>0</v>
      </c>
      <c r="KE73" s="52">
        <v>0</v>
      </c>
      <c r="KF73" s="52">
        <v>0</v>
      </c>
      <c r="KG73" s="52">
        <v>0</v>
      </c>
      <c r="KH73" s="52">
        <v>0</v>
      </c>
      <c r="KI73" s="52">
        <v>0</v>
      </c>
      <c r="KJ73" s="52">
        <v>0</v>
      </c>
      <c r="KK73" s="52">
        <v>0</v>
      </c>
      <c r="KL73" s="52">
        <v>0</v>
      </c>
      <c r="KM73" s="52">
        <v>0</v>
      </c>
      <c r="KN73" s="52">
        <v>0</v>
      </c>
      <c r="KO73" s="52">
        <v>0</v>
      </c>
      <c r="KP73" s="52">
        <v>0</v>
      </c>
      <c r="KQ73" s="52">
        <v>0</v>
      </c>
      <c r="KR73" s="52">
        <v>0</v>
      </c>
      <c r="KS73" s="52">
        <v>0</v>
      </c>
      <c r="KT73" s="52">
        <v>0</v>
      </c>
      <c r="KU73" s="52">
        <v>0</v>
      </c>
      <c r="KV73" s="52">
        <v>0</v>
      </c>
      <c r="KW73" s="52">
        <v>0</v>
      </c>
      <c r="KX73" s="52">
        <v>0</v>
      </c>
      <c r="KY73" s="52">
        <v>0</v>
      </c>
      <c r="KZ73" s="52">
        <v>0</v>
      </c>
      <c r="LA73" s="52">
        <v>0</v>
      </c>
      <c r="LB73" s="52">
        <v>0</v>
      </c>
      <c r="LC73" s="52">
        <v>0</v>
      </c>
      <c r="LD73" s="52">
        <v>0</v>
      </c>
      <c r="LE73" s="52">
        <v>0</v>
      </c>
      <c r="LF73" s="52">
        <v>0</v>
      </c>
      <c r="LG73" s="52">
        <v>0</v>
      </c>
      <c r="LH73" s="52">
        <v>0</v>
      </c>
      <c r="LI73" s="52">
        <v>0</v>
      </c>
      <c r="LJ73" s="52">
        <v>0</v>
      </c>
      <c r="LK73" s="52">
        <v>0</v>
      </c>
      <c r="LL73" s="52">
        <v>0</v>
      </c>
      <c r="LM73" s="52">
        <v>0</v>
      </c>
      <c r="LN73" s="52">
        <v>0</v>
      </c>
      <c r="LO73" s="52">
        <v>0</v>
      </c>
      <c r="LP73" s="52">
        <v>0</v>
      </c>
      <c r="LQ73" s="52">
        <v>0</v>
      </c>
      <c r="LR73" s="52">
        <v>0</v>
      </c>
      <c r="LS73" s="52">
        <v>0</v>
      </c>
      <c r="LT73" s="52">
        <v>0</v>
      </c>
      <c r="LU73" s="52">
        <v>0</v>
      </c>
      <c r="LV73" s="52">
        <v>0</v>
      </c>
      <c r="LW73" s="52">
        <v>0</v>
      </c>
      <c r="LX73" s="52">
        <v>0</v>
      </c>
      <c r="LY73" s="52">
        <v>0</v>
      </c>
      <c r="LZ73" s="52">
        <v>0</v>
      </c>
      <c r="MA73" s="52">
        <v>0</v>
      </c>
      <c r="MB73" s="52">
        <v>0</v>
      </c>
      <c r="MC73" s="52">
        <v>0</v>
      </c>
      <c r="MD73" s="52">
        <v>0</v>
      </c>
      <c r="ME73" s="52">
        <v>0</v>
      </c>
      <c r="MF73" s="52">
        <v>0</v>
      </c>
      <c r="MG73" s="52">
        <v>0</v>
      </c>
      <c r="MH73" s="52">
        <v>0</v>
      </c>
      <c r="MI73" s="52">
        <v>0</v>
      </c>
      <c r="MJ73" s="52">
        <v>0</v>
      </c>
      <c r="MK73" s="52">
        <v>0</v>
      </c>
      <c r="ML73" s="52">
        <v>0</v>
      </c>
      <c r="MM73" s="52">
        <v>0</v>
      </c>
      <c r="MN73" s="52">
        <v>0</v>
      </c>
      <c r="MO73" s="52">
        <v>0</v>
      </c>
      <c r="MP73" s="52">
        <v>0</v>
      </c>
      <c r="MQ73" s="52">
        <v>0</v>
      </c>
      <c r="MR73" s="52">
        <v>0</v>
      </c>
      <c r="MS73" s="52">
        <v>0</v>
      </c>
      <c r="MT73" s="52">
        <v>0</v>
      </c>
      <c r="MU73" s="52">
        <v>0</v>
      </c>
      <c r="MV73" s="52">
        <v>0</v>
      </c>
      <c r="MW73" s="52">
        <v>0</v>
      </c>
      <c r="MX73" s="52">
        <v>0</v>
      </c>
      <c r="MY73" s="52">
        <v>0</v>
      </c>
      <c r="MZ73" s="52">
        <v>0</v>
      </c>
      <c r="NA73" s="52">
        <v>0</v>
      </c>
      <c r="NB73" s="52">
        <v>0</v>
      </c>
      <c r="NC73" s="52">
        <v>0</v>
      </c>
      <c r="ND73" s="52">
        <v>0</v>
      </c>
      <c r="NE73" s="52">
        <v>0</v>
      </c>
      <c r="NF73" s="52">
        <v>0</v>
      </c>
      <c r="NG73" s="52">
        <v>0</v>
      </c>
      <c r="NH73" s="52">
        <v>0</v>
      </c>
      <c r="NI73" s="52">
        <v>0</v>
      </c>
      <c r="NJ73" s="52">
        <v>0</v>
      </c>
      <c r="NK73" s="52">
        <v>0</v>
      </c>
      <c r="NL73" s="52">
        <v>0</v>
      </c>
      <c r="NM73" s="52">
        <v>0</v>
      </c>
      <c r="NN73" s="52">
        <v>0</v>
      </c>
      <c r="NO73" s="52">
        <v>0</v>
      </c>
      <c r="NP73" s="52">
        <v>0</v>
      </c>
      <c r="NQ73" s="52">
        <v>0</v>
      </c>
      <c r="NR73" s="68">
        <f t="shared" si="3"/>
        <v>62314.500000000036</v>
      </c>
      <c r="NS73" s="68">
        <f t="shared" si="4"/>
        <v>62314.500000000036</v>
      </c>
      <c r="NT73" s="68">
        <f t="shared" si="5"/>
        <v>45281.870000000024</v>
      </c>
    </row>
    <row r="74" spans="1:384" s="40" customFormat="1" ht="15" customHeight="1" outlineLevel="1" x14ac:dyDescent="0.2">
      <c r="A74" s="61"/>
      <c r="B74" s="49" t="s">
        <v>671</v>
      </c>
      <c r="C74" s="49" t="s">
        <v>217</v>
      </c>
      <c r="D74" s="49" t="s">
        <v>218</v>
      </c>
      <c r="E74" s="50" t="s">
        <v>219</v>
      </c>
      <c r="F74" s="64">
        <v>44806</v>
      </c>
      <c r="G74" s="49" t="s">
        <v>37</v>
      </c>
      <c r="H74" s="72">
        <v>0</v>
      </c>
      <c r="I74" s="65">
        <v>53500</v>
      </c>
      <c r="J74" s="114" t="str">
        <f>_xlfn.XLOOKUP(E74,'[12]Resumo Unidades'!$B:$B,'[12]Resumo Unidades'!$W:$W)</f>
        <v>Fluxo com Divergência de até 2%</v>
      </c>
      <c r="K74" s="51" t="str">
        <f>IF(L74&gt;Resumo!$E$23,"Sim","Não")</f>
        <v>Não</v>
      </c>
      <c r="L74" s="66">
        <v>0</v>
      </c>
      <c r="M74" s="67"/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371.09000000000003</v>
      </c>
      <c r="CE74" s="52">
        <v>371.09000000000003</v>
      </c>
      <c r="CF74" s="52">
        <v>371.09000000000003</v>
      </c>
      <c r="CG74" s="52">
        <v>371.09000000000003</v>
      </c>
      <c r="CH74" s="52">
        <v>371.09000000000003</v>
      </c>
      <c r="CI74" s="52">
        <v>371.09000000000003</v>
      </c>
      <c r="CJ74" s="52">
        <v>371.09000000000003</v>
      </c>
      <c r="CK74" s="52">
        <v>371.09000000000003</v>
      </c>
      <c r="CL74" s="52">
        <v>371.09000000000003</v>
      </c>
      <c r="CM74" s="52">
        <v>371.09000000000003</v>
      </c>
      <c r="CN74" s="52">
        <v>371.09000000000003</v>
      </c>
      <c r="CO74" s="52">
        <v>371.09000000000003</v>
      </c>
      <c r="CP74" s="52">
        <v>371.09000000000003</v>
      </c>
      <c r="CQ74" s="52">
        <v>371.09000000000003</v>
      </c>
      <c r="CR74" s="52">
        <v>371.09000000000003</v>
      </c>
      <c r="CS74" s="52">
        <v>371.09000000000003</v>
      </c>
      <c r="CT74" s="52">
        <v>371.09000000000003</v>
      </c>
      <c r="CU74" s="52">
        <v>371.09000000000003</v>
      </c>
      <c r="CV74" s="52">
        <v>371.09000000000003</v>
      </c>
      <c r="CW74" s="52">
        <v>371.09000000000003</v>
      </c>
      <c r="CX74" s="52">
        <v>371.09000000000003</v>
      </c>
      <c r="CY74" s="52">
        <v>371.09000000000003</v>
      </c>
      <c r="CZ74" s="52">
        <v>371.09000000000003</v>
      </c>
      <c r="DA74" s="52">
        <v>371.09000000000003</v>
      </c>
      <c r="DB74" s="52">
        <v>371.09000000000003</v>
      </c>
      <c r="DC74" s="52">
        <v>371.09000000000003</v>
      </c>
      <c r="DD74" s="52">
        <v>371.09000000000003</v>
      </c>
      <c r="DE74" s="52">
        <v>371.09000000000003</v>
      </c>
      <c r="DF74" s="52">
        <v>371.09000000000003</v>
      </c>
      <c r="DG74" s="52">
        <v>371.09000000000003</v>
      </c>
      <c r="DH74" s="52">
        <v>371.09000000000003</v>
      </c>
      <c r="DI74" s="52">
        <v>371.09000000000003</v>
      </c>
      <c r="DJ74" s="52">
        <v>371.09000000000003</v>
      </c>
      <c r="DK74" s="52">
        <v>371.09000000000003</v>
      </c>
      <c r="DL74" s="52">
        <v>371.09000000000003</v>
      </c>
      <c r="DM74" s="52">
        <v>371.09000000000003</v>
      </c>
      <c r="DN74" s="52">
        <v>371.09000000000003</v>
      </c>
      <c r="DO74" s="52">
        <v>371.09000000000003</v>
      </c>
      <c r="DP74" s="52">
        <v>371.09000000000003</v>
      </c>
      <c r="DQ74" s="52">
        <v>371.09000000000003</v>
      </c>
      <c r="DR74" s="52">
        <v>371.09000000000003</v>
      </c>
      <c r="DS74" s="52">
        <v>371.09000000000003</v>
      </c>
      <c r="DT74" s="52">
        <v>371.09000000000003</v>
      </c>
      <c r="DU74" s="52">
        <v>0</v>
      </c>
      <c r="DV74" s="52">
        <v>0</v>
      </c>
      <c r="DW74" s="52">
        <v>0</v>
      </c>
      <c r="DX74" s="52">
        <v>0</v>
      </c>
      <c r="DY74" s="52">
        <v>0</v>
      </c>
      <c r="DZ74" s="52">
        <v>0</v>
      </c>
      <c r="EA74" s="52">
        <v>0</v>
      </c>
      <c r="EB74" s="52">
        <v>0</v>
      </c>
      <c r="EC74" s="52">
        <v>0</v>
      </c>
      <c r="ED74" s="52">
        <v>0</v>
      </c>
      <c r="EE74" s="52">
        <v>0</v>
      </c>
      <c r="EF74" s="52">
        <v>0</v>
      </c>
      <c r="EG74" s="52">
        <v>0</v>
      </c>
      <c r="EH74" s="52">
        <v>0</v>
      </c>
      <c r="EI74" s="52">
        <v>0</v>
      </c>
      <c r="EJ74" s="52">
        <v>0</v>
      </c>
      <c r="EK74" s="52">
        <v>0</v>
      </c>
      <c r="EL74" s="52">
        <v>0</v>
      </c>
      <c r="EM74" s="52">
        <v>0</v>
      </c>
      <c r="EN74" s="52">
        <v>0</v>
      </c>
      <c r="EO74" s="52">
        <v>0</v>
      </c>
      <c r="EP74" s="52">
        <v>0</v>
      </c>
      <c r="EQ74" s="52">
        <v>0</v>
      </c>
      <c r="ER74" s="52">
        <v>0</v>
      </c>
      <c r="ES74" s="52">
        <v>0</v>
      </c>
      <c r="ET74" s="52">
        <v>0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52">
        <v>0</v>
      </c>
      <c r="FG74" s="52">
        <v>0</v>
      </c>
      <c r="FH74" s="52">
        <v>0</v>
      </c>
      <c r="FI74" s="52">
        <v>0</v>
      </c>
      <c r="FJ74" s="52">
        <v>0</v>
      </c>
      <c r="FK74" s="52">
        <v>0</v>
      </c>
      <c r="FL74" s="52">
        <v>0</v>
      </c>
      <c r="FM74" s="52">
        <v>0</v>
      </c>
      <c r="FN74" s="52">
        <v>0</v>
      </c>
      <c r="FO74" s="52">
        <v>0</v>
      </c>
      <c r="FP74" s="52">
        <v>0</v>
      </c>
      <c r="FQ74" s="52">
        <v>0</v>
      </c>
      <c r="FR74" s="52">
        <v>0</v>
      </c>
      <c r="FS74" s="52">
        <v>0</v>
      </c>
      <c r="FT74" s="52">
        <v>0</v>
      </c>
      <c r="FU74" s="52">
        <v>0</v>
      </c>
      <c r="FV74" s="52">
        <v>0</v>
      </c>
      <c r="FW74" s="52">
        <v>0</v>
      </c>
      <c r="FX74" s="52">
        <v>0</v>
      </c>
      <c r="FY74" s="52">
        <v>0</v>
      </c>
      <c r="FZ74" s="52">
        <v>0</v>
      </c>
      <c r="GA74" s="52">
        <v>0</v>
      </c>
      <c r="GB74" s="52">
        <v>0</v>
      </c>
      <c r="GC74" s="52">
        <v>0</v>
      </c>
      <c r="GD74" s="52">
        <v>0</v>
      </c>
      <c r="GE74" s="52">
        <v>0</v>
      </c>
      <c r="GF74" s="52">
        <v>0</v>
      </c>
      <c r="GG74" s="52">
        <v>0</v>
      </c>
      <c r="GH74" s="52">
        <v>0</v>
      </c>
      <c r="GI74" s="52">
        <v>0</v>
      </c>
      <c r="GJ74" s="52">
        <v>0</v>
      </c>
      <c r="GK74" s="52">
        <v>0</v>
      </c>
      <c r="GL74" s="52">
        <v>0</v>
      </c>
      <c r="GM74" s="52">
        <v>0</v>
      </c>
      <c r="GN74" s="52">
        <v>0</v>
      </c>
      <c r="GO74" s="52">
        <v>0</v>
      </c>
      <c r="GP74" s="52">
        <v>0</v>
      </c>
      <c r="GQ74" s="52">
        <v>0</v>
      </c>
      <c r="GR74" s="52">
        <v>0</v>
      </c>
      <c r="GS74" s="52">
        <v>0</v>
      </c>
      <c r="GT74" s="52">
        <v>0</v>
      </c>
      <c r="GU74" s="52">
        <v>0</v>
      </c>
      <c r="GV74" s="52">
        <v>0</v>
      </c>
      <c r="GW74" s="52">
        <v>0</v>
      </c>
      <c r="GX74" s="52">
        <v>0</v>
      </c>
      <c r="GY74" s="52">
        <v>0</v>
      </c>
      <c r="GZ74" s="52">
        <v>0</v>
      </c>
      <c r="HA74" s="52">
        <v>0</v>
      </c>
      <c r="HB74" s="52">
        <v>0</v>
      </c>
      <c r="HC74" s="52">
        <v>0</v>
      </c>
      <c r="HD74" s="52">
        <v>0</v>
      </c>
      <c r="HE74" s="52">
        <v>0</v>
      </c>
      <c r="HF74" s="52">
        <v>0</v>
      </c>
      <c r="HG74" s="52">
        <v>0</v>
      </c>
      <c r="HH74" s="52">
        <v>0</v>
      </c>
      <c r="HI74" s="52">
        <v>0</v>
      </c>
      <c r="HJ74" s="52">
        <v>0</v>
      </c>
      <c r="HK74" s="52">
        <v>0</v>
      </c>
      <c r="HL74" s="52">
        <v>0</v>
      </c>
      <c r="HM74" s="52">
        <v>0</v>
      </c>
      <c r="HN74" s="52">
        <v>0</v>
      </c>
      <c r="HO74" s="52">
        <v>0</v>
      </c>
      <c r="HP74" s="52">
        <v>0</v>
      </c>
      <c r="HQ74" s="52">
        <v>0</v>
      </c>
      <c r="HR74" s="52">
        <v>0</v>
      </c>
      <c r="HS74" s="52">
        <v>0</v>
      </c>
      <c r="HT74" s="52">
        <v>0</v>
      </c>
      <c r="HU74" s="52">
        <v>0</v>
      </c>
      <c r="HV74" s="52">
        <v>0</v>
      </c>
      <c r="HW74" s="52">
        <v>0</v>
      </c>
      <c r="HX74" s="52">
        <v>0</v>
      </c>
      <c r="HY74" s="52">
        <v>0</v>
      </c>
      <c r="HZ74" s="52">
        <v>0</v>
      </c>
      <c r="IA74" s="52">
        <v>0</v>
      </c>
      <c r="IB74" s="52">
        <v>0</v>
      </c>
      <c r="IC74" s="52">
        <v>0</v>
      </c>
      <c r="ID74" s="52">
        <v>0</v>
      </c>
      <c r="IE74" s="52">
        <v>0</v>
      </c>
      <c r="IF74" s="52">
        <v>0</v>
      </c>
      <c r="IG74" s="52">
        <v>0</v>
      </c>
      <c r="IH74" s="52">
        <v>0</v>
      </c>
      <c r="II74" s="52">
        <v>0</v>
      </c>
      <c r="IJ74" s="52">
        <v>0</v>
      </c>
      <c r="IK74" s="52">
        <v>0</v>
      </c>
      <c r="IL74" s="52">
        <v>0</v>
      </c>
      <c r="IM74" s="52">
        <v>0</v>
      </c>
      <c r="IN74" s="52">
        <v>0</v>
      </c>
      <c r="IO74" s="52">
        <v>0</v>
      </c>
      <c r="IP74" s="52">
        <v>0</v>
      </c>
      <c r="IQ74" s="52">
        <v>0</v>
      </c>
      <c r="IR74" s="52">
        <v>0</v>
      </c>
      <c r="IS74" s="52">
        <v>0</v>
      </c>
      <c r="IT74" s="52">
        <v>0</v>
      </c>
      <c r="IU74" s="52">
        <v>0</v>
      </c>
      <c r="IV74" s="52">
        <v>0</v>
      </c>
      <c r="IW74" s="52">
        <v>0</v>
      </c>
      <c r="IX74" s="52">
        <v>0</v>
      </c>
      <c r="IY74" s="52">
        <v>0</v>
      </c>
      <c r="IZ74" s="52">
        <v>0</v>
      </c>
      <c r="JA74" s="52">
        <v>0</v>
      </c>
      <c r="JB74" s="52">
        <v>0</v>
      </c>
      <c r="JC74" s="52">
        <v>0</v>
      </c>
      <c r="JD74" s="52">
        <v>0</v>
      </c>
      <c r="JE74" s="52">
        <v>0</v>
      </c>
      <c r="JF74" s="52">
        <v>0</v>
      </c>
      <c r="JG74" s="52">
        <v>0</v>
      </c>
      <c r="JH74" s="52">
        <v>0</v>
      </c>
      <c r="JI74" s="52">
        <v>0</v>
      </c>
      <c r="JJ74" s="52">
        <v>0</v>
      </c>
      <c r="JK74" s="52">
        <v>0</v>
      </c>
      <c r="JL74" s="52">
        <v>0</v>
      </c>
      <c r="JM74" s="52">
        <v>0</v>
      </c>
      <c r="JN74" s="52">
        <v>0</v>
      </c>
      <c r="JO74" s="52">
        <v>0</v>
      </c>
      <c r="JP74" s="52">
        <v>0</v>
      </c>
      <c r="JQ74" s="52">
        <v>0</v>
      </c>
      <c r="JR74" s="52">
        <v>0</v>
      </c>
      <c r="JS74" s="52">
        <v>0</v>
      </c>
      <c r="JT74" s="52">
        <v>0</v>
      </c>
      <c r="JU74" s="52">
        <v>0</v>
      </c>
      <c r="JV74" s="52">
        <v>0</v>
      </c>
      <c r="JW74" s="52">
        <v>0</v>
      </c>
      <c r="JX74" s="52">
        <v>0</v>
      </c>
      <c r="JY74" s="52">
        <v>0</v>
      </c>
      <c r="JZ74" s="52">
        <v>0</v>
      </c>
      <c r="KA74" s="52">
        <v>0</v>
      </c>
      <c r="KB74" s="52">
        <v>0</v>
      </c>
      <c r="KC74" s="52">
        <v>0</v>
      </c>
      <c r="KD74" s="52">
        <v>0</v>
      </c>
      <c r="KE74" s="52">
        <v>0</v>
      </c>
      <c r="KF74" s="52">
        <v>0</v>
      </c>
      <c r="KG74" s="52">
        <v>0</v>
      </c>
      <c r="KH74" s="52">
        <v>0</v>
      </c>
      <c r="KI74" s="52">
        <v>0</v>
      </c>
      <c r="KJ74" s="52">
        <v>0</v>
      </c>
      <c r="KK74" s="52">
        <v>0</v>
      </c>
      <c r="KL74" s="52">
        <v>0</v>
      </c>
      <c r="KM74" s="52">
        <v>0</v>
      </c>
      <c r="KN74" s="52">
        <v>0</v>
      </c>
      <c r="KO74" s="52">
        <v>0</v>
      </c>
      <c r="KP74" s="52">
        <v>0</v>
      </c>
      <c r="KQ74" s="52">
        <v>0</v>
      </c>
      <c r="KR74" s="52">
        <v>0</v>
      </c>
      <c r="KS74" s="52">
        <v>0</v>
      </c>
      <c r="KT74" s="52">
        <v>0</v>
      </c>
      <c r="KU74" s="52">
        <v>0</v>
      </c>
      <c r="KV74" s="52">
        <v>0</v>
      </c>
      <c r="KW74" s="52">
        <v>0</v>
      </c>
      <c r="KX74" s="52">
        <v>0</v>
      </c>
      <c r="KY74" s="52">
        <v>0</v>
      </c>
      <c r="KZ74" s="52">
        <v>0</v>
      </c>
      <c r="LA74" s="52">
        <v>0</v>
      </c>
      <c r="LB74" s="52">
        <v>0</v>
      </c>
      <c r="LC74" s="52">
        <v>0</v>
      </c>
      <c r="LD74" s="52">
        <v>0</v>
      </c>
      <c r="LE74" s="52">
        <v>0</v>
      </c>
      <c r="LF74" s="52">
        <v>0</v>
      </c>
      <c r="LG74" s="52">
        <v>0</v>
      </c>
      <c r="LH74" s="52">
        <v>0</v>
      </c>
      <c r="LI74" s="52">
        <v>0</v>
      </c>
      <c r="LJ74" s="52">
        <v>0</v>
      </c>
      <c r="LK74" s="52">
        <v>0</v>
      </c>
      <c r="LL74" s="52">
        <v>0</v>
      </c>
      <c r="LM74" s="52">
        <v>0</v>
      </c>
      <c r="LN74" s="52">
        <v>0</v>
      </c>
      <c r="LO74" s="52">
        <v>0</v>
      </c>
      <c r="LP74" s="52">
        <v>0</v>
      </c>
      <c r="LQ74" s="52">
        <v>0</v>
      </c>
      <c r="LR74" s="52">
        <v>0</v>
      </c>
      <c r="LS74" s="52">
        <v>0</v>
      </c>
      <c r="LT74" s="52">
        <v>0</v>
      </c>
      <c r="LU74" s="52">
        <v>0</v>
      </c>
      <c r="LV74" s="52">
        <v>0</v>
      </c>
      <c r="LW74" s="52">
        <v>0</v>
      </c>
      <c r="LX74" s="52">
        <v>0</v>
      </c>
      <c r="LY74" s="52">
        <v>0</v>
      </c>
      <c r="LZ74" s="52">
        <v>0</v>
      </c>
      <c r="MA74" s="52">
        <v>0</v>
      </c>
      <c r="MB74" s="52">
        <v>0</v>
      </c>
      <c r="MC74" s="52">
        <v>0</v>
      </c>
      <c r="MD74" s="52">
        <v>0</v>
      </c>
      <c r="ME74" s="52">
        <v>0</v>
      </c>
      <c r="MF74" s="52">
        <v>0</v>
      </c>
      <c r="MG74" s="52">
        <v>0</v>
      </c>
      <c r="MH74" s="52">
        <v>0</v>
      </c>
      <c r="MI74" s="52">
        <v>0</v>
      </c>
      <c r="MJ74" s="52">
        <v>0</v>
      </c>
      <c r="MK74" s="52">
        <v>0</v>
      </c>
      <c r="ML74" s="52">
        <v>0</v>
      </c>
      <c r="MM74" s="52">
        <v>0</v>
      </c>
      <c r="MN74" s="52">
        <v>0</v>
      </c>
      <c r="MO74" s="52">
        <v>0</v>
      </c>
      <c r="MP74" s="52">
        <v>0</v>
      </c>
      <c r="MQ74" s="52">
        <v>0</v>
      </c>
      <c r="MR74" s="52">
        <v>0</v>
      </c>
      <c r="MS74" s="52">
        <v>0</v>
      </c>
      <c r="MT74" s="52">
        <v>0</v>
      </c>
      <c r="MU74" s="52">
        <v>0</v>
      </c>
      <c r="MV74" s="52">
        <v>0</v>
      </c>
      <c r="MW74" s="52">
        <v>0</v>
      </c>
      <c r="MX74" s="52">
        <v>0</v>
      </c>
      <c r="MY74" s="52">
        <v>0</v>
      </c>
      <c r="MZ74" s="52">
        <v>0</v>
      </c>
      <c r="NA74" s="52">
        <v>0</v>
      </c>
      <c r="NB74" s="52">
        <v>0</v>
      </c>
      <c r="NC74" s="52">
        <v>0</v>
      </c>
      <c r="ND74" s="52">
        <v>0</v>
      </c>
      <c r="NE74" s="52">
        <v>0</v>
      </c>
      <c r="NF74" s="52">
        <v>0</v>
      </c>
      <c r="NG74" s="52">
        <v>0</v>
      </c>
      <c r="NH74" s="52">
        <v>0</v>
      </c>
      <c r="NI74" s="52">
        <v>0</v>
      </c>
      <c r="NJ74" s="52">
        <v>0</v>
      </c>
      <c r="NK74" s="52">
        <v>0</v>
      </c>
      <c r="NL74" s="52">
        <v>0</v>
      </c>
      <c r="NM74" s="52">
        <v>0</v>
      </c>
      <c r="NN74" s="52">
        <v>0</v>
      </c>
      <c r="NO74" s="52">
        <v>0</v>
      </c>
      <c r="NP74" s="52">
        <v>0</v>
      </c>
      <c r="NQ74" s="52">
        <v>0</v>
      </c>
      <c r="NR74" s="68">
        <f t="shared" si="3"/>
        <v>15956.870000000004</v>
      </c>
      <c r="NS74" s="68">
        <f t="shared" si="4"/>
        <v>15956.870000000004</v>
      </c>
      <c r="NT74" s="68">
        <f t="shared" si="5"/>
        <v>15956.870000000004</v>
      </c>
    </row>
    <row r="75" spans="1:384" s="40" customFormat="1" ht="15" customHeight="1" outlineLevel="1" x14ac:dyDescent="0.2">
      <c r="A75" s="61"/>
      <c r="B75" s="49" t="s">
        <v>671</v>
      </c>
      <c r="C75" s="49" t="s">
        <v>220</v>
      </c>
      <c r="D75" s="49" t="s">
        <v>221</v>
      </c>
      <c r="E75" s="50" t="s">
        <v>222</v>
      </c>
      <c r="F75" s="64">
        <v>45283</v>
      </c>
      <c r="G75" s="49" t="s">
        <v>68</v>
      </c>
      <c r="H75" s="72">
        <v>0.12682499999999999</v>
      </c>
      <c r="I75" s="65">
        <v>54168.26</v>
      </c>
      <c r="J75" s="114" t="str">
        <f>_xlfn.XLOOKUP(E75,'[12]Resumo Unidades'!$B:$B,'[12]Resumo Unidades'!$W:$W)</f>
        <v>Fluxo ok</v>
      </c>
      <c r="K75" s="51" t="str">
        <f>IF(L75&gt;Resumo!$E$23,"Sim","Não")</f>
        <v>Não</v>
      </c>
      <c r="L75" s="66">
        <v>0</v>
      </c>
      <c r="M75" s="67"/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v>0</v>
      </c>
      <c r="BD75" s="52">
        <v>0</v>
      </c>
      <c r="BE75" s="52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747.86999999999989</v>
      </c>
      <c r="CE75" s="52">
        <v>725.93</v>
      </c>
      <c r="CF75" s="52">
        <v>725.93</v>
      </c>
      <c r="CG75" s="52">
        <v>725.93</v>
      </c>
      <c r="CH75" s="52">
        <v>725.93</v>
      </c>
      <c r="CI75" s="52">
        <v>725.93</v>
      </c>
      <c r="CJ75" s="52">
        <v>725.93</v>
      </c>
      <c r="CK75" s="52">
        <v>725.93</v>
      </c>
      <c r="CL75" s="52">
        <v>725.93</v>
      </c>
      <c r="CM75" s="52">
        <v>725.93</v>
      </c>
      <c r="CN75" s="52">
        <v>725.93</v>
      </c>
      <c r="CO75" s="52">
        <v>725.93</v>
      </c>
      <c r="CP75" s="52">
        <v>725.93</v>
      </c>
      <c r="CQ75" s="52">
        <v>725.93</v>
      </c>
      <c r="CR75" s="52">
        <v>725.93</v>
      </c>
      <c r="CS75" s="52">
        <v>725.93</v>
      </c>
      <c r="CT75" s="52">
        <v>725.93</v>
      </c>
      <c r="CU75" s="52">
        <v>725.93</v>
      </c>
      <c r="CV75" s="52">
        <v>725.93</v>
      </c>
      <c r="CW75" s="52">
        <v>725.93</v>
      </c>
      <c r="CX75" s="52">
        <v>725.93</v>
      </c>
      <c r="CY75" s="52">
        <v>725.93</v>
      </c>
      <c r="CZ75" s="52">
        <v>725.93</v>
      </c>
      <c r="DA75" s="52">
        <v>725.93</v>
      </c>
      <c r="DB75" s="52">
        <v>725.93</v>
      </c>
      <c r="DC75" s="52">
        <v>725.93</v>
      </c>
      <c r="DD75" s="52">
        <v>725.93</v>
      </c>
      <c r="DE75" s="52">
        <v>725.93</v>
      </c>
      <c r="DF75" s="52">
        <v>725.93</v>
      </c>
      <c r="DG75" s="52">
        <v>725.93</v>
      </c>
      <c r="DH75" s="52">
        <v>725.93</v>
      </c>
      <c r="DI75" s="52">
        <v>725.93</v>
      </c>
      <c r="DJ75" s="52">
        <v>725.93</v>
      </c>
      <c r="DK75" s="52">
        <v>725.93</v>
      </c>
      <c r="DL75" s="52">
        <v>725.93</v>
      </c>
      <c r="DM75" s="52">
        <v>725.93</v>
      </c>
      <c r="DN75" s="52">
        <v>725.93</v>
      </c>
      <c r="DO75" s="52">
        <v>725.93</v>
      </c>
      <c r="DP75" s="52">
        <v>725.93</v>
      </c>
      <c r="DQ75" s="52">
        <v>725.93</v>
      </c>
      <c r="DR75" s="52">
        <v>725.93</v>
      </c>
      <c r="DS75" s="52">
        <v>725.93</v>
      </c>
      <c r="DT75" s="52">
        <v>725.93</v>
      </c>
      <c r="DU75" s="52">
        <v>725.93</v>
      </c>
      <c r="DV75" s="52">
        <v>725.93</v>
      </c>
      <c r="DW75" s="52">
        <v>725.93</v>
      </c>
      <c r="DX75" s="52">
        <v>725.93</v>
      </c>
      <c r="DY75" s="52">
        <v>725.93</v>
      </c>
      <c r="DZ75" s="52">
        <v>725.93</v>
      </c>
      <c r="EA75" s="52">
        <v>725.93</v>
      </c>
      <c r="EB75" s="52">
        <v>725.93</v>
      </c>
      <c r="EC75" s="52">
        <v>725.93</v>
      </c>
      <c r="ED75" s="52">
        <v>725.93</v>
      </c>
      <c r="EE75" s="52">
        <v>725.93</v>
      </c>
      <c r="EF75" s="52">
        <v>725.93</v>
      </c>
      <c r="EG75" s="52">
        <v>725.93</v>
      </c>
      <c r="EH75" s="52">
        <v>725.93</v>
      </c>
      <c r="EI75" s="52">
        <v>725.93</v>
      </c>
      <c r="EJ75" s="52">
        <v>725.93</v>
      </c>
      <c r="EK75" s="52">
        <v>725.93</v>
      </c>
      <c r="EL75" s="52">
        <v>725.93</v>
      </c>
      <c r="EM75" s="52">
        <v>725.93</v>
      </c>
      <c r="EN75" s="52">
        <v>725.93</v>
      </c>
      <c r="EO75" s="52">
        <v>725.93</v>
      </c>
      <c r="EP75" s="52">
        <v>725.93</v>
      </c>
      <c r="EQ75" s="52">
        <v>725.93</v>
      </c>
      <c r="ER75" s="52">
        <v>725.93</v>
      </c>
      <c r="ES75" s="52">
        <v>725.93</v>
      </c>
      <c r="ET75" s="52">
        <v>0</v>
      </c>
      <c r="EU75" s="52">
        <v>0</v>
      </c>
      <c r="EV75" s="52">
        <v>0</v>
      </c>
      <c r="EW75" s="52">
        <v>0</v>
      </c>
      <c r="EX75" s="52">
        <v>0</v>
      </c>
      <c r="EY75" s="52">
        <v>0</v>
      </c>
      <c r="EZ75" s="52">
        <v>0</v>
      </c>
      <c r="FA75" s="52">
        <v>0</v>
      </c>
      <c r="FB75" s="52">
        <v>0</v>
      </c>
      <c r="FC75" s="52">
        <v>0</v>
      </c>
      <c r="FD75" s="52">
        <v>0</v>
      </c>
      <c r="FE75" s="52">
        <v>0</v>
      </c>
      <c r="FF75" s="52">
        <v>0</v>
      </c>
      <c r="FG75" s="52">
        <v>0</v>
      </c>
      <c r="FH75" s="52">
        <v>0</v>
      </c>
      <c r="FI75" s="52">
        <v>0</v>
      </c>
      <c r="FJ75" s="52">
        <v>0</v>
      </c>
      <c r="FK75" s="52">
        <v>0</v>
      </c>
      <c r="FL75" s="52">
        <v>0</v>
      </c>
      <c r="FM75" s="52">
        <v>0</v>
      </c>
      <c r="FN75" s="52">
        <v>0</v>
      </c>
      <c r="FO75" s="52">
        <v>0</v>
      </c>
      <c r="FP75" s="52">
        <v>0</v>
      </c>
      <c r="FQ75" s="52">
        <v>0</v>
      </c>
      <c r="FR75" s="52">
        <v>0</v>
      </c>
      <c r="FS75" s="52">
        <v>0</v>
      </c>
      <c r="FT75" s="52">
        <v>0</v>
      </c>
      <c r="FU75" s="52">
        <v>0</v>
      </c>
      <c r="FV75" s="52">
        <v>0</v>
      </c>
      <c r="FW75" s="52">
        <v>0</v>
      </c>
      <c r="FX75" s="52">
        <v>0</v>
      </c>
      <c r="FY75" s="52">
        <v>0</v>
      </c>
      <c r="FZ75" s="52">
        <v>0</v>
      </c>
      <c r="GA75" s="52">
        <v>0</v>
      </c>
      <c r="GB75" s="52">
        <v>0</v>
      </c>
      <c r="GC75" s="52">
        <v>0</v>
      </c>
      <c r="GD75" s="52">
        <v>0</v>
      </c>
      <c r="GE75" s="52">
        <v>0</v>
      </c>
      <c r="GF75" s="52">
        <v>0</v>
      </c>
      <c r="GG75" s="52">
        <v>0</v>
      </c>
      <c r="GH75" s="52">
        <v>0</v>
      </c>
      <c r="GI75" s="52">
        <v>0</v>
      </c>
      <c r="GJ75" s="52">
        <v>0</v>
      </c>
      <c r="GK75" s="52">
        <v>0</v>
      </c>
      <c r="GL75" s="52">
        <v>0</v>
      </c>
      <c r="GM75" s="52">
        <v>0</v>
      </c>
      <c r="GN75" s="52">
        <v>0</v>
      </c>
      <c r="GO75" s="52">
        <v>0</v>
      </c>
      <c r="GP75" s="52">
        <v>0</v>
      </c>
      <c r="GQ75" s="52">
        <v>0</v>
      </c>
      <c r="GR75" s="52">
        <v>0</v>
      </c>
      <c r="GS75" s="52">
        <v>0</v>
      </c>
      <c r="GT75" s="52">
        <v>0</v>
      </c>
      <c r="GU75" s="52">
        <v>0</v>
      </c>
      <c r="GV75" s="52">
        <v>0</v>
      </c>
      <c r="GW75" s="52">
        <v>0</v>
      </c>
      <c r="GX75" s="52">
        <v>0</v>
      </c>
      <c r="GY75" s="52">
        <v>0</v>
      </c>
      <c r="GZ75" s="52">
        <v>0</v>
      </c>
      <c r="HA75" s="52">
        <v>0</v>
      </c>
      <c r="HB75" s="52">
        <v>0</v>
      </c>
      <c r="HC75" s="52">
        <v>0</v>
      </c>
      <c r="HD75" s="52">
        <v>0</v>
      </c>
      <c r="HE75" s="52">
        <v>0</v>
      </c>
      <c r="HF75" s="52">
        <v>0</v>
      </c>
      <c r="HG75" s="52">
        <v>0</v>
      </c>
      <c r="HH75" s="52">
        <v>0</v>
      </c>
      <c r="HI75" s="52">
        <v>0</v>
      </c>
      <c r="HJ75" s="52">
        <v>0</v>
      </c>
      <c r="HK75" s="52">
        <v>0</v>
      </c>
      <c r="HL75" s="52">
        <v>0</v>
      </c>
      <c r="HM75" s="52">
        <v>0</v>
      </c>
      <c r="HN75" s="52">
        <v>0</v>
      </c>
      <c r="HO75" s="52">
        <v>0</v>
      </c>
      <c r="HP75" s="52">
        <v>0</v>
      </c>
      <c r="HQ75" s="52">
        <v>0</v>
      </c>
      <c r="HR75" s="52">
        <v>0</v>
      </c>
      <c r="HS75" s="52">
        <v>0</v>
      </c>
      <c r="HT75" s="52">
        <v>0</v>
      </c>
      <c r="HU75" s="52">
        <v>0</v>
      </c>
      <c r="HV75" s="52">
        <v>0</v>
      </c>
      <c r="HW75" s="52">
        <v>0</v>
      </c>
      <c r="HX75" s="52">
        <v>0</v>
      </c>
      <c r="HY75" s="52">
        <v>0</v>
      </c>
      <c r="HZ75" s="52">
        <v>0</v>
      </c>
      <c r="IA75" s="52">
        <v>0</v>
      </c>
      <c r="IB75" s="52">
        <v>0</v>
      </c>
      <c r="IC75" s="52">
        <v>0</v>
      </c>
      <c r="ID75" s="52">
        <v>0</v>
      </c>
      <c r="IE75" s="52">
        <v>0</v>
      </c>
      <c r="IF75" s="52">
        <v>0</v>
      </c>
      <c r="IG75" s="52">
        <v>0</v>
      </c>
      <c r="IH75" s="52">
        <v>0</v>
      </c>
      <c r="II75" s="52">
        <v>0</v>
      </c>
      <c r="IJ75" s="52">
        <v>0</v>
      </c>
      <c r="IK75" s="52">
        <v>0</v>
      </c>
      <c r="IL75" s="52">
        <v>0</v>
      </c>
      <c r="IM75" s="52">
        <v>0</v>
      </c>
      <c r="IN75" s="52">
        <v>0</v>
      </c>
      <c r="IO75" s="52">
        <v>0</v>
      </c>
      <c r="IP75" s="52">
        <v>0</v>
      </c>
      <c r="IQ75" s="52">
        <v>0</v>
      </c>
      <c r="IR75" s="52">
        <v>0</v>
      </c>
      <c r="IS75" s="52">
        <v>0</v>
      </c>
      <c r="IT75" s="52">
        <v>0</v>
      </c>
      <c r="IU75" s="52">
        <v>0</v>
      </c>
      <c r="IV75" s="52">
        <v>0</v>
      </c>
      <c r="IW75" s="52">
        <v>0</v>
      </c>
      <c r="IX75" s="52">
        <v>0</v>
      </c>
      <c r="IY75" s="52">
        <v>0</v>
      </c>
      <c r="IZ75" s="52">
        <v>0</v>
      </c>
      <c r="JA75" s="52">
        <v>0</v>
      </c>
      <c r="JB75" s="52">
        <v>0</v>
      </c>
      <c r="JC75" s="52">
        <v>0</v>
      </c>
      <c r="JD75" s="52">
        <v>0</v>
      </c>
      <c r="JE75" s="52">
        <v>0</v>
      </c>
      <c r="JF75" s="52">
        <v>0</v>
      </c>
      <c r="JG75" s="52">
        <v>0</v>
      </c>
      <c r="JH75" s="52">
        <v>0</v>
      </c>
      <c r="JI75" s="52">
        <v>0</v>
      </c>
      <c r="JJ75" s="52">
        <v>0</v>
      </c>
      <c r="JK75" s="52">
        <v>0</v>
      </c>
      <c r="JL75" s="52">
        <v>0</v>
      </c>
      <c r="JM75" s="52">
        <v>0</v>
      </c>
      <c r="JN75" s="52">
        <v>0</v>
      </c>
      <c r="JO75" s="52">
        <v>0</v>
      </c>
      <c r="JP75" s="52">
        <v>0</v>
      </c>
      <c r="JQ75" s="52">
        <v>0</v>
      </c>
      <c r="JR75" s="52">
        <v>0</v>
      </c>
      <c r="JS75" s="52">
        <v>0</v>
      </c>
      <c r="JT75" s="52">
        <v>0</v>
      </c>
      <c r="JU75" s="52">
        <v>0</v>
      </c>
      <c r="JV75" s="52">
        <v>0</v>
      </c>
      <c r="JW75" s="52">
        <v>0</v>
      </c>
      <c r="JX75" s="52">
        <v>0</v>
      </c>
      <c r="JY75" s="52">
        <v>0</v>
      </c>
      <c r="JZ75" s="52">
        <v>0</v>
      </c>
      <c r="KA75" s="52">
        <v>0</v>
      </c>
      <c r="KB75" s="52">
        <v>0</v>
      </c>
      <c r="KC75" s="52">
        <v>0</v>
      </c>
      <c r="KD75" s="52">
        <v>0</v>
      </c>
      <c r="KE75" s="52">
        <v>0</v>
      </c>
      <c r="KF75" s="52">
        <v>0</v>
      </c>
      <c r="KG75" s="52">
        <v>0</v>
      </c>
      <c r="KH75" s="52">
        <v>0</v>
      </c>
      <c r="KI75" s="52">
        <v>0</v>
      </c>
      <c r="KJ75" s="52">
        <v>0</v>
      </c>
      <c r="KK75" s="52">
        <v>0</v>
      </c>
      <c r="KL75" s="52">
        <v>0</v>
      </c>
      <c r="KM75" s="52">
        <v>0</v>
      </c>
      <c r="KN75" s="52">
        <v>0</v>
      </c>
      <c r="KO75" s="52">
        <v>0</v>
      </c>
      <c r="KP75" s="52">
        <v>0</v>
      </c>
      <c r="KQ75" s="52">
        <v>0</v>
      </c>
      <c r="KR75" s="52">
        <v>0</v>
      </c>
      <c r="KS75" s="52">
        <v>0</v>
      </c>
      <c r="KT75" s="52">
        <v>0</v>
      </c>
      <c r="KU75" s="52">
        <v>0</v>
      </c>
      <c r="KV75" s="52">
        <v>0</v>
      </c>
      <c r="KW75" s="52">
        <v>0</v>
      </c>
      <c r="KX75" s="52">
        <v>0</v>
      </c>
      <c r="KY75" s="52">
        <v>0</v>
      </c>
      <c r="KZ75" s="52">
        <v>0</v>
      </c>
      <c r="LA75" s="52">
        <v>0</v>
      </c>
      <c r="LB75" s="52">
        <v>0</v>
      </c>
      <c r="LC75" s="52">
        <v>0</v>
      </c>
      <c r="LD75" s="52">
        <v>0</v>
      </c>
      <c r="LE75" s="52">
        <v>0</v>
      </c>
      <c r="LF75" s="52">
        <v>0</v>
      </c>
      <c r="LG75" s="52">
        <v>0</v>
      </c>
      <c r="LH75" s="52">
        <v>0</v>
      </c>
      <c r="LI75" s="52">
        <v>0</v>
      </c>
      <c r="LJ75" s="52">
        <v>0</v>
      </c>
      <c r="LK75" s="52">
        <v>0</v>
      </c>
      <c r="LL75" s="52">
        <v>0</v>
      </c>
      <c r="LM75" s="52">
        <v>0</v>
      </c>
      <c r="LN75" s="52">
        <v>0</v>
      </c>
      <c r="LO75" s="52">
        <v>0</v>
      </c>
      <c r="LP75" s="52">
        <v>0</v>
      </c>
      <c r="LQ75" s="52">
        <v>0</v>
      </c>
      <c r="LR75" s="52">
        <v>0</v>
      </c>
      <c r="LS75" s="52">
        <v>0</v>
      </c>
      <c r="LT75" s="52">
        <v>0</v>
      </c>
      <c r="LU75" s="52">
        <v>0</v>
      </c>
      <c r="LV75" s="52">
        <v>0</v>
      </c>
      <c r="LW75" s="52">
        <v>0</v>
      </c>
      <c r="LX75" s="52">
        <v>0</v>
      </c>
      <c r="LY75" s="52">
        <v>0</v>
      </c>
      <c r="LZ75" s="52">
        <v>0</v>
      </c>
      <c r="MA75" s="52">
        <v>0</v>
      </c>
      <c r="MB75" s="52">
        <v>0</v>
      </c>
      <c r="MC75" s="52">
        <v>0</v>
      </c>
      <c r="MD75" s="52">
        <v>0</v>
      </c>
      <c r="ME75" s="52">
        <v>0</v>
      </c>
      <c r="MF75" s="52">
        <v>0</v>
      </c>
      <c r="MG75" s="52">
        <v>0</v>
      </c>
      <c r="MH75" s="52">
        <v>0</v>
      </c>
      <c r="MI75" s="52">
        <v>0</v>
      </c>
      <c r="MJ75" s="52">
        <v>0</v>
      </c>
      <c r="MK75" s="52">
        <v>0</v>
      </c>
      <c r="ML75" s="52">
        <v>0</v>
      </c>
      <c r="MM75" s="52">
        <v>0</v>
      </c>
      <c r="MN75" s="52">
        <v>0</v>
      </c>
      <c r="MO75" s="52">
        <v>0</v>
      </c>
      <c r="MP75" s="52">
        <v>0</v>
      </c>
      <c r="MQ75" s="52">
        <v>0</v>
      </c>
      <c r="MR75" s="52">
        <v>0</v>
      </c>
      <c r="MS75" s="52">
        <v>0</v>
      </c>
      <c r="MT75" s="52">
        <v>0</v>
      </c>
      <c r="MU75" s="52">
        <v>0</v>
      </c>
      <c r="MV75" s="52">
        <v>0</v>
      </c>
      <c r="MW75" s="52">
        <v>0</v>
      </c>
      <c r="MX75" s="52">
        <v>0</v>
      </c>
      <c r="MY75" s="52">
        <v>0</v>
      </c>
      <c r="MZ75" s="52">
        <v>0</v>
      </c>
      <c r="NA75" s="52">
        <v>0</v>
      </c>
      <c r="NB75" s="52">
        <v>0</v>
      </c>
      <c r="NC75" s="52">
        <v>0</v>
      </c>
      <c r="ND75" s="52">
        <v>0</v>
      </c>
      <c r="NE75" s="52">
        <v>0</v>
      </c>
      <c r="NF75" s="52">
        <v>0</v>
      </c>
      <c r="NG75" s="52">
        <v>0</v>
      </c>
      <c r="NH75" s="52">
        <v>0</v>
      </c>
      <c r="NI75" s="52">
        <v>0</v>
      </c>
      <c r="NJ75" s="52">
        <v>0</v>
      </c>
      <c r="NK75" s="52">
        <v>0</v>
      </c>
      <c r="NL75" s="52">
        <v>0</v>
      </c>
      <c r="NM75" s="52">
        <v>0</v>
      </c>
      <c r="NN75" s="52">
        <v>0</v>
      </c>
      <c r="NO75" s="52">
        <v>0</v>
      </c>
      <c r="NP75" s="52">
        <v>0</v>
      </c>
      <c r="NQ75" s="52">
        <v>0</v>
      </c>
      <c r="NR75" s="68">
        <f t="shared" si="3"/>
        <v>49385.180000000015</v>
      </c>
      <c r="NS75" s="68">
        <f t="shared" si="4"/>
        <v>49385.180000000015</v>
      </c>
      <c r="NT75" s="68">
        <f t="shared" si="5"/>
        <v>49385.180000000015</v>
      </c>
    </row>
    <row r="76" spans="1:384" s="40" customFormat="1" ht="15" customHeight="1" outlineLevel="1" x14ac:dyDescent="0.2">
      <c r="A76" s="61"/>
      <c r="B76" s="49" t="s">
        <v>671</v>
      </c>
      <c r="C76" s="49" t="s">
        <v>223</v>
      </c>
      <c r="D76" s="49" t="s">
        <v>224</v>
      </c>
      <c r="E76" s="50" t="s">
        <v>225</v>
      </c>
      <c r="F76" s="64">
        <v>44827</v>
      </c>
      <c r="G76" s="49" t="s">
        <v>16</v>
      </c>
      <c r="H76" s="72">
        <v>0</v>
      </c>
      <c r="I76" s="65">
        <v>44100</v>
      </c>
      <c r="J76" s="114" t="str">
        <f>_xlfn.XLOOKUP(E76,'[12]Resumo Unidades'!$B:$B,'[12]Resumo Unidades'!$W:$W)</f>
        <v>Fluxo financeiro (Extrato auditado)</v>
      </c>
      <c r="K76" s="51" t="str">
        <f>IF(L76&gt;Resumo!$E$23,"Sim","Não")</f>
        <v>Não</v>
      </c>
      <c r="L76" s="66">
        <v>48</v>
      </c>
      <c r="M76" s="67"/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385.37</v>
      </c>
      <c r="CC76" s="52">
        <v>353.40999999999997</v>
      </c>
      <c r="CD76" s="52">
        <v>334.67999999999995</v>
      </c>
      <c r="CE76" s="52">
        <v>301.54999999999995</v>
      </c>
      <c r="CF76" s="52">
        <v>301.54999999999995</v>
      </c>
      <c r="CG76" s="52">
        <v>301.55</v>
      </c>
      <c r="CH76" s="52">
        <v>301.54999999999995</v>
      </c>
      <c r="CI76" s="52">
        <v>301.55</v>
      </c>
      <c r="CJ76" s="52">
        <v>301.54999999999995</v>
      </c>
      <c r="CK76" s="52">
        <v>301.54999999999995</v>
      </c>
      <c r="CL76" s="52">
        <v>301.54999999999995</v>
      </c>
      <c r="CM76" s="52">
        <v>301.54999999999995</v>
      </c>
      <c r="CN76" s="52">
        <v>301.54999999999995</v>
      </c>
      <c r="CO76" s="52">
        <v>301.55</v>
      </c>
      <c r="CP76" s="52">
        <v>301.54999999999995</v>
      </c>
      <c r="CQ76" s="52">
        <v>301.55</v>
      </c>
      <c r="CR76" s="52">
        <v>301.54999999999995</v>
      </c>
      <c r="CS76" s="52">
        <v>301.54999999999995</v>
      </c>
      <c r="CT76" s="52">
        <v>301.54999999999995</v>
      </c>
      <c r="CU76" s="52">
        <v>301.54999999999995</v>
      </c>
      <c r="CV76" s="52">
        <v>301.54999999999995</v>
      </c>
      <c r="CW76" s="52">
        <v>301.55</v>
      </c>
      <c r="CX76" s="52">
        <v>301.54999999999995</v>
      </c>
      <c r="CY76" s="52">
        <v>301.55</v>
      </c>
      <c r="CZ76" s="52">
        <v>301.54999999999995</v>
      </c>
      <c r="DA76" s="52">
        <v>301.54999999999995</v>
      </c>
      <c r="DB76" s="52">
        <v>301.54999999999995</v>
      </c>
      <c r="DC76" s="52">
        <v>301.54999999999995</v>
      </c>
      <c r="DD76" s="52">
        <v>301.54999999999995</v>
      </c>
      <c r="DE76" s="52">
        <v>301.55</v>
      </c>
      <c r="DF76" s="52">
        <v>301.54999999999995</v>
      </c>
      <c r="DG76" s="52">
        <v>301.55</v>
      </c>
      <c r="DH76" s="52">
        <v>301.54999999999995</v>
      </c>
      <c r="DI76" s="52">
        <v>301.54999999999995</v>
      </c>
      <c r="DJ76" s="52">
        <v>301.54999999999995</v>
      </c>
      <c r="DK76" s="52">
        <v>301.54999999999995</v>
      </c>
      <c r="DL76" s="52">
        <v>301.54999999999995</v>
      </c>
      <c r="DM76" s="52">
        <v>301.55</v>
      </c>
      <c r="DN76" s="52">
        <v>301.54999999999995</v>
      </c>
      <c r="DO76" s="52">
        <v>301.55</v>
      </c>
      <c r="DP76" s="52">
        <v>301.54999999999995</v>
      </c>
      <c r="DQ76" s="52">
        <v>301.54999999999995</v>
      </c>
      <c r="DR76" s="52">
        <v>301.54999999999995</v>
      </c>
      <c r="DS76" s="52">
        <v>301.54999999999995</v>
      </c>
      <c r="DT76" s="52">
        <v>301.54999999999995</v>
      </c>
      <c r="DU76" s="52">
        <v>301.55</v>
      </c>
      <c r="DV76" s="52">
        <v>301.54999999999995</v>
      </c>
      <c r="DW76" s="52">
        <v>301.55</v>
      </c>
      <c r="DX76" s="52">
        <v>301.54999999999995</v>
      </c>
      <c r="DY76" s="52">
        <v>301.54999999999995</v>
      </c>
      <c r="DZ76" s="52">
        <v>301.54999999999995</v>
      </c>
      <c r="EA76" s="52">
        <v>301.54999999999995</v>
      </c>
      <c r="EB76" s="52">
        <v>301.54999999999995</v>
      </c>
      <c r="EC76" s="52">
        <v>301.55</v>
      </c>
      <c r="ED76" s="52">
        <v>301.54999999999995</v>
      </c>
      <c r="EE76" s="52">
        <v>301.55</v>
      </c>
      <c r="EF76" s="52">
        <v>301.54999999999995</v>
      </c>
      <c r="EG76" s="52">
        <v>301.54999999999995</v>
      </c>
      <c r="EH76" s="52">
        <v>301.54999999999995</v>
      </c>
      <c r="EI76" s="52">
        <v>301.54999999999995</v>
      </c>
      <c r="EJ76" s="52">
        <v>301.54999999999995</v>
      </c>
      <c r="EK76" s="52">
        <v>301.55</v>
      </c>
      <c r="EL76" s="52">
        <v>301.54999999999995</v>
      </c>
      <c r="EM76" s="52">
        <v>301.55</v>
      </c>
      <c r="EN76" s="52">
        <v>301.54999999999995</v>
      </c>
      <c r="EO76" s="52">
        <v>301.54999999999995</v>
      </c>
      <c r="EP76" s="52">
        <v>301.54999999999995</v>
      </c>
      <c r="EQ76" s="52">
        <v>301.54999999999995</v>
      </c>
      <c r="ER76" s="52">
        <v>301.54999999999995</v>
      </c>
      <c r="ES76" s="52">
        <v>301.55</v>
      </c>
      <c r="ET76" s="52">
        <v>301.54999999999995</v>
      </c>
      <c r="EU76" s="52">
        <v>301.55</v>
      </c>
      <c r="EV76" s="52">
        <v>301.54999999999995</v>
      </c>
      <c r="EW76" s="52">
        <v>301.54999999999995</v>
      </c>
      <c r="EX76" s="52">
        <v>301.54999999999995</v>
      </c>
      <c r="EY76" s="52">
        <v>301.54999999999995</v>
      </c>
      <c r="EZ76" s="52">
        <v>301.54999999999995</v>
      </c>
      <c r="FA76" s="52">
        <v>301.55</v>
      </c>
      <c r="FB76" s="52">
        <v>301.54999999999995</v>
      </c>
      <c r="FC76" s="52">
        <v>301.55</v>
      </c>
      <c r="FD76" s="52">
        <v>301.54999999999995</v>
      </c>
      <c r="FE76" s="52">
        <v>301.54999999999995</v>
      </c>
      <c r="FF76" s="52">
        <v>301.54999999999995</v>
      </c>
      <c r="FG76" s="52">
        <v>301.54999999999995</v>
      </c>
      <c r="FH76" s="52">
        <v>301.54999999999995</v>
      </c>
      <c r="FI76" s="52">
        <v>301.55</v>
      </c>
      <c r="FJ76" s="52">
        <v>301.54999999999995</v>
      </c>
      <c r="FK76" s="52">
        <v>301.55</v>
      </c>
      <c r="FL76" s="52">
        <v>301.54999999999995</v>
      </c>
      <c r="FM76" s="52">
        <v>301.54999999999995</v>
      </c>
      <c r="FN76" s="52">
        <v>301.54999999999995</v>
      </c>
      <c r="FO76" s="52">
        <v>301.54999999999995</v>
      </c>
      <c r="FP76" s="52">
        <v>301.54999999999995</v>
      </c>
      <c r="FQ76" s="52">
        <v>301.55</v>
      </c>
      <c r="FR76" s="52">
        <v>301.54999999999995</v>
      </c>
      <c r="FS76" s="52">
        <v>301.55</v>
      </c>
      <c r="FT76" s="52">
        <v>301.54999999999995</v>
      </c>
      <c r="FU76" s="52">
        <v>301.54999999999995</v>
      </c>
      <c r="FV76" s="52">
        <v>301.54999999999995</v>
      </c>
      <c r="FW76" s="52">
        <v>301.54999999999995</v>
      </c>
      <c r="FX76" s="52">
        <v>301.54999999999995</v>
      </c>
      <c r="FY76" s="52">
        <v>301.55</v>
      </c>
      <c r="FZ76" s="52">
        <v>301.54999999999995</v>
      </c>
      <c r="GA76" s="52">
        <v>301.55</v>
      </c>
      <c r="GB76" s="52">
        <v>301.54999999999995</v>
      </c>
      <c r="GC76" s="52">
        <v>301.54999999999995</v>
      </c>
      <c r="GD76" s="52">
        <v>301.54999999999995</v>
      </c>
      <c r="GE76" s="52">
        <v>301.54999999999995</v>
      </c>
      <c r="GF76" s="52">
        <v>301.54999999999995</v>
      </c>
      <c r="GG76" s="52">
        <v>301.55</v>
      </c>
      <c r="GH76" s="52">
        <v>301.54999999999995</v>
      </c>
      <c r="GI76" s="52">
        <v>301.55</v>
      </c>
      <c r="GJ76" s="52">
        <v>301.54999999999995</v>
      </c>
      <c r="GK76" s="52">
        <v>301.54999999999995</v>
      </c>
      <c r="GL76" s="52">
        <v>301.54999999999995</v>
      </c>
      <c r="GM76" s="52">
        <v>301.54999999999995</v>
      </c>
      <c r="GN76" s="52">
        <v>301.54999999999995</v>
      </c>
      <c r="GO76" s="52">
        <v>301.55</v>
      </c>
      <c r="GP76" s="52">
        <v>301.54999999999995</v>
      </c>
      <c r="GQ76" s="52">
        <v>301.55</v>
      </c>
      <c r="GR76" s="52">
        <v>301.54999999999995</v>
      </c>
      <c r="GS76" s="52">
        <v>301.54999999999995</v>
      </c>
      <c r="GT76" s="52">
        <v>301.54999999999995</v>
      </c>
      <c r="GU76" s="52">
        <v>301.54999999999995</v>
      </c>
      <c r="GV76" s="52">
        <v>301.54999999999995</v>
      </c>
      <c r="GW76" s="52">
        <v>301.55</v>
      </c>
      <c r="GX76" s="52">
        <v>301.54999999999995</v>
      </c>
      <c r="GY76" s="52">
        <v>301.55</v>
      </c>
      <c r="GZ76" s="52">
        <v>301.54999999999995</v>
      </c>
      <c r="HA76" s="52">
        <v>301.54999999999995</v>
      </c>
      <c r="HB76" s="52">
        <v>301.54999999999995</v>
      </c>
      <c r="HC76" s="52">
        <v>301.54999999999995</v>
      </c>
      <c r="HD76" s="52">
        <v>301.54999999999995</v>
      </c>
      <c r="HE76" s="52">
        <v>301.55</v>
      </c>
      <c r="HF76" s="52">
        <v>301.54999999999995</v>
      </c>
      <c r="HG76" s="52">
        <v>301.55</v>
      </c>
      <c r="HH76" s="52">
        <v>301.54999999999995</v>
      </c>
      <c r="HI76" s="52">
        <v>301.55</v>
      </c>
      <c r="HJ76" s="52">
        <v>301.54999999999995</v>
      </c>
      <c r="HK76" s="52">
        <v>301.54999999999995</v>
      </c>
      <c r="HL76" s="52">
        <v>301.54999999999995</v>
      </c>
      <c r="HM76" s="52">
        <v>301.54999999999995</v>
      </c>
      <c r="HN76" s="52">
        <v>301.54999999999995</v>
      </c>
      <c r="HO76" s="52">
        <v>301.54999999999995</v>
      </c>
      <c r="HP76" s="52">
        <v>301.54999999999995</v>
      </c>
      <c r="HQ76" s="52">
        <v>301.55</v>
      </c>
      <c r="HR76" s="52">
        <v>301.54999999999995</v>
      </c>
      <c r="HS76" s="52">
        <v>301.54999999999995</v>
      </c>
      <c r="HT76" s="52">
        <v>301.54999999999995</v>
      </c>
      <c r="HU76" s="52">
        <v>301.54999999999995</v>
      </c>
      <c r="HV76" s="52">
        <v>301.54999999999995</v>
      </c>
      <c r="HW76" s="52">
        <v>301.54999999999995</v>
      </c>
      <c r="HX76" s="52">
        <v>301.55</v>
      </c>
      <c r="HY76" s="52">
        <v>301.55</v>
      </c>
      <c r="HZ76" s="52">
        <v>301.54999999999995</v>
      </c>
      <c r="IA76" s="52">
        <v>301.54999999999995</v>
      </c>
      <c r="IB76" s="52">
        <v>301.54999999999995</v>
      </c>
      <c r="IC76" s="52">
        <v>301.54999999999995</v>
      </c>
      <c r="ID76" s="52">
        <v>301.54999999999995</v>
      </c>
      <c r="IE76" s="52">
        <v>301.54999999999995</v>
      </c>
      <c r="IF76" s="52">
        <v>301.55</v>
      </c>
      <c r="IG76" s="52">
        <v>301.55</v>
      </c>
      <c r="IH76" s="52">
        <v>301.54999999999995</v>
      </c>
      <c r="II76" s="52">
        <v>301.54999999999995</v>
      </c>
      <c r="IJ76" s="52">
        <v>301.54999999999995</v>
      </c>
      <c r="IK76" s="52">
        <v>301.54999999999995</v>
      </c>
      <c r="IL76" s="52">
        <v>301.54999999999995</v>
      </c>
      <c r="IM76" s="52">
        <v>301.54999999999995</v>
      </c>
      <c r="IN76" s="52">
        <v>301.55</v>
      </c>
      <c r="IO76" s="52">
        <v>301.55</v>
      </c>
      <c r="IP76" s="52">
        <v>301.54999999999995</v>
      </c>
      <c r="IQ76" s="52">
        <v>301.54999999999995</v>
      </c>
      <c r="IR76" s="52">
        <v>301.54999999999995</v>
      </c>
      <c r="IS76" s="52">
        <v>301.54999999999995</v>
      </c>
      <c r="IT76" s="52">
        <v>301.54999999999995</v>
      </c>
      <c r="IU76" s="52">
        <v>301.54999999999995</v>
      </c>
      <c r="IV76" s="52">
        <v>301.55</v>
      </c>
      <c r="IW76" s="52">
        <v>301.55</v>
      </c>
      <c r="IX76" s="52">
        <v>301.54999999999995</v>
      </c>
      <c r="IY76" s="52">
        <v>301.54999999999995</v>
      </c>
      <c r="IZ76" s="52">
        <v>301.55</v>
      </c>
      <c r="JA76" s="52">
        <v>301.54999999999995</v>
      </c>
      <c r="JB76" s="52">
        <v>301.54999999999995</v>
      </c>
      <c r="JC76" s="52">
        <v>301.55</v>
      </c>
      <c r="JD76" s="52">
        <v>301.55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  <c r="JQ76" s="52">
        <v>0</v>
      </c>
      <c r="JR76" s="52">
        <v>0</v>
      </c>
      <c r="JS76" s="52">
        <v>0</v>
      </c>
      <c r="JT76" s="52">
        <v>0</v>
      </c>
      <c r="JU76" s="52">
        <v>0</v>
      </c>
      <c r="JV76" s="52">
        <v>0</v>
      </c>
      <c r="JW76" s="52">
        <v>0</v>
      </c>
      <c r="JX76" s="52">
        <v>0</v>
      </c>
      <c r="JY76" s="52">
        <v>0</v>
      </c>
      <c r="JZ76" s="52">
        <v>0</v>
      </c>
      <c r="KA76" s="52">
        <v>0</v>
      </c>
      <c r="KB76" s="52">
        <v>0</v>
      </c>
      <c r="KC76" s="52">
        <v>0</v>
      </c>
      <c r="KD76" s="52">
        <v>0</v>
      </c>
      <c r="KE76" s="52">
        <v>0</v>
      </c>
      <c r="KF76" s="52">
        <v>0</v>
      </c>
      <c r="KG76" s="52">
        <v>0</v>
      </c>
      <c r="KH76" s="52">
        <v>0</v>
      </c>
      <c r="KI76" s="52">
        <v>0</v>
      </c>
      <c r="KJ76" s="52">
        <v>0</v>
      </c>
      <c r="KK76" s="52">
        <v>0</v>
      </c>
      <c r="KL76" s="52">
        <v>0</v>
      </c>
      <c r="KM76" s="52">
        <v>0</v>
      </c>
      <c r="KN76" s="52">
        <v>0</v>
      </c>
      <c r="KO76" s="52">
        <v>0</v>
      </c>
      <c r="KP76" s="52">
        <v>0</v>
      </c>
      <c r="KQ76" s="52">
        <v>0</v>
      </c>
      <c r="KR76" s="52">
        <v>0</v>
      </c>
      <c r="KS76" s="52">
        <v>0</v>
      </c>
      <c r="KT76" s="52">
        <v>0</v>
      </c>
      <c r="KU76" s="52">
        <v>0</v>
      </c>
      <c r="KV76" s="52">
        <v>0</v>
      </c>
      <c r="KW76" s="52">
        <v>0</v>
      </c>
      <c r="KX76" s="52">
        <v>0</v>
      </c>
      <c r="KY76" s="52">
        <v>0</v>
      </c>
      <c r="KZ76" s="52">
        <v>0</v>
      </c>
      <c r="LA76" s="52">
        <v>0</v>
      </c>
      <c r="LB76" s="52">
        <v>0</v>
      </c>
      <c r="LC76" s="52">
        <v>0</v>
      </c>
      <c r="LD76" s="52">
        <v>0</v>
      </c>
      <c r="LE76" s="52">
        <v>0</v>
      </c>
      <c r="LF76" s="52">
        <v>0</v>
      </c>
      <c r="LG76" s="52">
        <v>0</v>
      </c>
      <c r="LH76" s="52">
        <v>0</v>
      </c>
      <c r="LI76" s="52">
        <v>0</v>
      </c>
      <c r="LJ76" s="52">
        <v>0</v>
      </c>
      <c r="LK76" s="52">
        <v>0</v>
      </c>
      <c r="LL76" s="52">
        <v>0</v>
      </c>
      <c r="LM76" s="52">
        <v>0</v>
      </c>
      <c r="LN76" s="52">
        <v>0</v>
      </c>
      <c r="LO76" s="52">
        <v>0</v>
      </c>
      <c r="LP76" s="52">
        <v>0</v>
      </c>
      <c r="LQ76" s="52">
        <v>0</v>
      </c>
      <c r="LR76" s="52">
        <v>0</v>
      </c>
      <c r="LS76" s="52">
        <v>0</v>
      </c>
      <c r="LT76" s="52">
        <v>0</v>
      </c>
      <c r="LU76" s="52">
        <v>0</v>
      </c>
      <c r="LV76" s="52">
        <v>0</v>
      </c>
      <c r="LW76" s="52">
        <v>0</v>
      </c>
      <c r="LX76" s="52">
        <v>0</v>
      </c>
      <c r="LY76" s="52">
        <v>0</v>
      </c>
      <c r="LZ76" s="52">
        <v>0</v>
      </c>
      <c r="MA76" s="52">
        <v>0</v>
      </c>
      <c r="MB76" s="52">
        <v>0</v>
      </c>
      <c r="MC76" s="52">
        <v>0</v>
      </c>
      <c r="MD76" s="52">
        <v>0</v>
      </c>
      <c r="ME76" s="52">
        <v>0</v>
      </c>
      <c r="MF76" s="52">
        <v>0</v>
      </c>
      <c r="MG76" s="52">
        <v>0</v>
      </c>
      <c r="MH76" s="52">
        <v>0</v>
      </c>
      <c r="MI76" s="52">
        <v>0</v>
      </c>
      <c r="MJ76" s="52">
        <v>0</v>
      </c>
      <c r="MK76" s="52">
        <v>0</v>
      </c>
      <c r="ML76" s="52">
        <v>0</v>
      </c>
      <c r="MM76" s="52">
        <v>0</v>
      </c>
      <c r="MN76" s="52">
        <v>0</v>
      </c>
      <c r="MO76" s="52">
        <v>0</v>
      </c>
      <c r="MP76" s="52">
        <v>0</v>
      </c>
      <c r="MQ76" s="52">
        <v>0</v>
      </c>
      <c r="MR76" s="52">
        <v>0</v>
      </c>
      <c r="MS76" s="52">
        <v>0</v>
      </c>
      <c r="MT76" s="52">
        <v>0</v>
      </c>
      <c r="MU76" s="52">
        <v>0</v>
      </c>
      <c r="MV76" s="52">
        <v>0</v>
      </c>
      <c r="MW76" s="52">
        <v>0</v>
      </c>
      <c r="MX76" s="52">
        <v>0</v>
      </c>
      <c r="MY76" s="52">
        <v>0</v>
      </c>
      <c r="MZ76" s="52">
        <v>0</v>
      </c>
      <c r="NA76" s="52">
        <v>0</v>
      </c>
      <c r="NB76" s="52">
        <v>0</v>
      </c>
      <c r="NC76" s="52">
        <v>0</v>
      </c>
      <c r="ND76" s="52">
        <v>0</v>
      </c>
      <c r="NE76" s="52">
        <v>0</v>
      </c>
      <c r="NF76" s="52">
        <v>0</v>
      </c>
      <c r="NG76" s="52">
        <v>0</v>
      </c>
      <c r="NH76" s="52">
        <v>0</v>
      </c>
      <c r="NI76" s="52">
        <v>0</v>
      </c>
      <c r="NJ76" s="52">
        <v>0</v>
      </c>
      <c r="NK76" s="52">
        <v>0</v>
      </c>
      <c r="NL76" s="52">
        <v>0</v>
      </c>
      <c r="NM76" s="52">
        <v>0</v>
      </c>
      <c r="NN76" s="52">
        <v>0</v>
      </c>
      <c r="NO76" s="52">
        <v>0</v>
      </c>
      <c r="NP76" s="52">
        <v>0</v>
      </c>
      <c r="NQ76" s="52">
        <v>0</v>
      </c>
      <c r="NR76" s="68">
        <f t="shared" si="3"/>
        <v>55955.560000000165</v>
      </c>
      <c r="NS76" s="68">
        <f t="shared" si="4"/>
        <v>55955.560000000165</v>
      </c>
      <c r="NT76" s="68">
        <f t="shared" si="5"/>
        <v>33640.85999999995</v>
      </c>
    </row>
    <row r="77" spans="1:384" s="40" customFormat="1" ht="15" customHeight="1" outlineLevel="1" x14ac:dyDescent="0.2">
      <c r="A77" s="61"/>
      <c r="B77" s="49" t="s">
        <v>671</v>
      </c>
      <c r="C77" s="49" t="s">
        <v>226</v>
      </c>
      <c r="D77" s="49" t="s">
        <v>227</v>
      </c>
      <c r="E77" s="50" t="s">
        <v>228</v>
      </c>
      <c r="F77" s="64">
        <v>44286</v>
      </c>
      <c r="G77" s="49" t="s">
        <v>68</v>
      </c>
      <c r="H77" s="72">
        <v>9.3807000000000001E-2</v>
      </c>
      <c r="I77" s="65">
        <v>72500</v>
      </c>
      <c r="J77" s="114" t="str">
        <f>_xlfn.XLOOKUP(E77,'[12]Resumo Unidades'!$B:$B,'[12]Resumo Unidades'!$W:$W)</f>
        <v>Fluxo com Divergência maior do que 10%</v>
      </c>
      <c r="K77" s="51" t="str">
        <f>IF(L77&gt;Resumo!$E$23,"Sim","Não")</f>
        <v>Sim</v>
      </c>
      <c r="L77" s="66">
        <v>79</v>
      </c>
      <c r="M77" s="67"/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608.75</v>
      </c>
      <c r="CB77" s="52">
        <v>609.5</v>
      </c>
      <c r="CC77" s="52">
        <v>610.35</v>
      </c>
      <c r="CD77" s="52">
        <v>373.82</v>
      </c>
      <c r="CE77" s="52">
        <v>373.82</v>
      </c>
      <c r="CF77" s="52">
        <v>373.82</v>
      </c>
      <c r="CG77" s="52">
        <v>373.82</v>
      </c>
      <c r="CH77" s="52">
        <v>373.82</v>
      </c>
      <c r="CI77" s="52">
        <v>373.82</v>
      </c>
      <c r="CJ77" s="52">
        <v>373.82</v>
      </c>
      <c r="CK77" s="52">
        <v>373.82</v>
      </c>
      <c r="CL77" s="52">
        <v>373.82</v>
      </c>
      <c r="CM77" s="52">
        <v>373.82</v>
      </c>
      <c r="CN77" s="52">
        <v>373.82</v>
      </c>
      <c r="CO77" s="52">
        <v>373.82</v>
      </c>
      <c r="CP77" s="52">
        <v>373.82</v>
      </c>
      <c r="CQ77" s="52">
        <v>373.82</v>
      </c>
      <c r="CR77" s="52">
        <v>373.82</v>
      </c>
      <c r="CS77" s="52">
        <v>373.82</v>
      </c>
      <c r="CT77" s="52">
        <v>373.82</v>
      </c>
      <c r="CU77" s="52">
        <v>373.82</v>
      </c>
      <c r="CV77" s="52">
        <v>373.82</v>
      </c>
      <c r="CW77" s="52">
        <v>373.82</v>
      </c>
      <c r="CX77" s="52">
        <v>373.82</v>
      </c>
      <c r="CY77" s="52">
        <v>373.82</v>
      </c>
      <c r="CZ77" s="52">
        <v>373.82</v>
      </c>
      <c r="DA77" s="52">
        <v>373.82</v>
      </c>
      <c r="DB77" s="52">
        <v>373.82</v>
      </c>
      <c r="DC77" s="52">
        <v>373.82</v>
      </c>
      <c r="DD77" s="52">
        <v>373.82</v>
      </c>
      <c r="DE77" s="52">
        <v>373.82</v>
      </c>
      <c r="DF77" s="52">
        <v>373.82</v>
      </c>
      <c r="DG77" s="52">
        <v>373.82</v>
      </c>
      <c r="DH77" s="52">
        <v>373.82</v>
      </c>
      <c r="DI77" s="52">
        <v>373.82</v>
      </c>
      <c r="DJ77" s="52">
        <v>373.82</v>
      </c>
      <c r="DK77" s="52">
        <v>373.82</v>
      </c>
      <c r="DL77" s="52">
        <v>373.82</v>
      </c>
      <c r="DM77" s="52">
        <v>373.82</v>
      </c>
      <c r="DN77" s="52">
        <v>373.82</v>
      </c>
      <c r="DO77" s="52">
        <v>373.82</v>
      </c>
      <c r="DP77" s="52">
        <v>373.82</v>
      </c>
      <c r="DQ77" s="52">
        <v>373.82</v>
      </c>
      <c r="DR77" s="52">
        <v>373.82</v>
      </c>
      <c r="DS77" s="52">
        <v>373.82</v>
      </c>
      <c r="DT77" s="52">
        <v>373.82</v>
      </c>
      <c r="DU77" s="52">
        <v>373.82</v>
      </c>
      <c r="DV77" s="52">
        <v>373.82</v>
      </c>
      <c r="DW77" s="52">
        <v>373.82</v>
      </c>
      <c r="DX77" s="52">
        <v>373.82</v>
      </c>
      <c r="DY77" s="52">
        <v>373.82</v>
      </c>
      <c r="DZ77" s="52">
        <v>373.82</v>
      </c>
      <c r="EA77" s="52">
        <v>373.82</v>
      </c>
      <c r="EB77" s="52">
        <v>373.82</v>
      </c>
      <c r="EC77" s="52">
        <v>373.82</v>
      </c>
      <c r="ED77" s="52">
        <v>373.82</v>
      </c>
      <c r="EE77" s="52">
        <v>373.82</v>
      </c>
      <c r="EF77" s="52">
        <v>373.82</v>
      </c>
      <c r="EG77" s="52">
        <v>373.82</v>
      </c>
      <c r="EH77" s="52">
        <v>373.82</v>
      </c>
      <c r="EI77" s="52">
        <v>373.82</v>
      </c>
      <c r="EJ77" s="52">
        <v>373.82</v>
      </c>
      <c r="EK77" s="52">
        <v>373.82</v>
      </c>
      <c r="EL77" s="52">
        <v>373.82</v>
      </c>
      <c r="EM77" s="52">
        <v>373.82</v>
      </c>
      <c r="EN77" s="52">
        <v>373.82</v>
      </c>
      <c r="EO77" s="52">
        <v>373.82</v>
      </c>
      <c r="EP77" s="52">
        <v>373.82</v>
      </c>
      <c r="EQ77" s="52">
        <v>373.82</v>
      </c>
      <c r="ER77" s="52">
        <v>373.82</v>
      </c>
      <c r="ES77" s="52">
        <v>373.82</v>
      </c>
      <c r="ET77" s="52">
        <v>373.82</v>
      </c>
      <c r="EU77" s="52">
        <v>373.82</v>
      </c>
      <c r="EV77" s="52">
        <v>373.82</v>
      </c>
      <c r="EW77" s="52">
        <v>373.82</v>
      </c>
      <c r="EX77" s="52">
        <v>373.82</v>
      </c>
      <c r="EY77" s="52">
        <v>373.82</v>
      </c>
      <c r="EZ77" s="52">
        <v>373.82</v>
      </c>
      <c r="FA77" s="52">
        <v>373.82</v>
      </c>
      <c r="FB77" s="52">
        <v>373.82</v>
      </c>
      <c r="FC77" s="52">
        <v>373.82</v>
      </c>
      <c r="FD77" s="52">
        <v>373.82</v>
      </c>
      <c r="FE77" s="52">
        <v>373.82</v>
      </c>
      <c r="FF77" s="52">
        <v>373.82</v>
      </c>
      <c r="FG77" s="52">
        <v>373.82</v>
      </c>
      <c r="FH77" s="52">
        <v>373.82</v>
      </c>
      <c r="FI77" s="52">
        <v>373.82</v>
      </c>
      <c r="FJ77" s="52">
        <v>373.82</v>
      </c>
      <c r="FK77" s="52">
        <v>373.82</v>
      </c>
      <c r="FL77" s="52">
        <v>373.82</v>
      </c>
      <c r="FM77" s="52">
        <v>373.82</v>
      </c>
      <c r="FN77" s="52">
        <v>373.82</v>
      </c>
      <c r="FO77" s="52">
        <v>373.82</v>
      </c>
      <c r="FP77" s="52">
        <v>373.82</v>
      </c>
      <c r="FQ77" s="52">
        <v>373.82</v>
      </c>
      <c r="FR77" s="52">
        <v>373.82</v>
      </c>
      <c r="FS77" s="52">
        <v>373.82</v>
      </c>
      <c r="FT77" s="52">
        <v>373.82</v>
      </c>
      <c r="FU77" s="52">
        <v>373.82</v>
      </c>
      <c r="FV77" s="52">
        <v>373.82</v>
      </c>
      <c r="FW77" s="52">
        <v>373.82</v>
      </c>
      <c r="FX77" s="52">
        <v>373.82</v>
      </c>
      <c r="FY77" s="52">
        <v>373.82</v>
      </c>
      <c r="FZ77" s="52">
        <v>373.82</v>
      </c>
      <c r="GA77" s="52">
        <v>373.82</v>
      </c>
      <c r="GB77" s="52">
        <v>373.82</v>
      </c>
      <c r="GC77" s="52">
        <v>373.82</v>
      </c>
      <c r="GD77" s="52">
        <v>373.82</v>
      </c>
      <c r="GE77" s="52">
        <v>373.82</v>
      </c>
      <c r="GF77" s="52">
        <v>373.82</v>
      </c>
      <c r="GG77" s="52">
        <v>373.82</v>
      </c>
      <c r="GH77" s="52">
        <v>373.82</v>
      </c>
      <c r="GI77" s="52">
        <v>373.82</v>
      </c>
      <c r="GJ77" s="52">
        <v>373.82</v>
      </c>
      <c r="GK77" s="52">
        <v>373.82</v>
      </c>
      <c r="GL77" s="52">
        <v>373.82</v>
      </c>
      <c r="GM77" s="52">
        <v>373.82</v>
      </c>
      <c r="GN77" s="52">
        <v>373.82</v>
      </c>
      <c r="GO77" s="52">
        <v>373.82</v>
      </c>
      <c r="GP77" s="52">
        <v>373.82</v>
      </c>
      <c r="GQ77" s="52">
        <v>373.82</v>
      </c>
      <c r="GR77" s="52">
        <v>373.82</v>
      </c>
      <c r="GS77" s="52">
        <v>373.82</v>
      </c>
      <c r="GT77" s="52">
        <v>373.82</v>
      </c>
      <c r="GU77" s="52">
        <v>373.82</v>
      </c>
      <c r="GV77" s="52">
        <v>373.82</v>
      </c>
      <c r="GW77" s="52">
        <v>373.82</v>
      </c>
      <c r="GX77" s="52">
        <v>373.82</v>
      </c>
      <c r="GY77" s="52">
        <v>373.82</v>
      </c>
      <c r="GZ77" s="52">
        <v>373.82</v>
      </c>
      <c r="HA77" s="52">
        <v>373.82</v>
      </c>
      <c r="HB77" s="52">
        <v>373.82</v>
      </c>
      <c r="HC77" s="52">
        <v>373.82</v>
      </c>
      <c r="HD77" s="52">
        <v>373.82</v>
      </c>
      <c r="HE77" s="52">
        <v>373.82</v>
      </c>
      <c r="HF77" s="52">
        <v>373.82</v>
      </c>
      <c r="HG77" s="52">
        <v>373.82</v>
      </c>
      <c r="HH77" s="52">
        <v>373.82</v>
      </c>
      <c r="HI77" s="52">
        <v>373.82</v>
      </c>
      <c r="HJ77" s="52">
        <v>373.82</v>
      </c>
      <c r="HK77" s="52">
        <v>373.82</v>
      </c>
      <c r="HL77" s="52">
        <v>373.82</v>
      </c>
      <c r="HM77" s="52">
        <v>373.82</v>
      </c>
      <c r="HN77" s="52">
        <v>373.82</v>
      </c>
      <c r="HO77" s="52">
        <v>373.82</v>
      </c>
      <c r="HP77" s="52">
        <v>373.82</v>
      </c>
      <c r="HQ77" s="52">
        <v>373.82</v>
      </c>
      <c r="HR77" s="52">
        <v>373.82</v>
      </c>
      <c r="HS77" s="52">
        <v>373.82</v>
      </c>
      <c r="HT77" s="52">
        <v>373.82</v>
      </c>
      <c r="HU77" s="52">
        <v>373.82</v>
      </c>
      <c r="HV77" s="52">
        <v>373.82</v>
      </c>
      <c r="HW77" s="52">
        <v>373.82</v>
      </c>
      <c r="HX77" s="52">
        <v>373.82</v>
      </c>
      <c r="HY77" s="52">
        <v>373.82</v>
      </c>
      <c r="HZ77" s="52">
        <v>373.82</v>
      </c>
      <c r="IA77" s="52">
        <v>373.82</v>
      </c>
      <c r="IB77" s="52">
        <v>373.82</v>
      </c>
      <c r="IC77" s="52">
        <v>373.82</v>
      </c>
      <c r="ID77" s="52">
        <v>373.82</v>
      </c>
      <c r="IE77" s="52">
        <v>373.82</v>
      </c>
      <c r="IF77" s="52">
        <v>373.82</v>
      </c>
      <c r="IG77" s="52">
        <v>373.82</v>
      </c>
      <c r="IH77" s="52">
        <v>373.82</v>
      </c>
      <c r="II77" s="52">
        <v>373.82</v>
      </c>
      <c r="IJ77" s="52">
        <v>373.82</v>
      </c>
      <c r="IK77" s="52">
        <v>373.82</v>
      </c>
      <c r="IL77" s="52">
        <v>373.82</v>
      </c>
      <c r="IM77" s="52">
        <v>373.82</v>
      </c>
      <c r="IN77" s="52">
        <v>373.82</v>
      </c>
      <c r="IO77" s="52">
        <v>373.82</v>
      </c>
      <c r="IP77" s="52">
        <v>373.82</v>
      </c>
      <c r="IQ77" s="52">
        <v>373.82</v>
      </c>
      <c r="IR77" s="52">
        <v>373.82</v>
      </c>
      <c r="IS77" s="52">
        <v>373.82</v>
      </c>
      <c r="IT77" s="52">
        <v>373.82</v>
      </c>
      <c r="IU77" s="52">
        <v>373.82</v>
      </c>
      <c r="IV77" s="52">
        <v>373.82</v>
      </c>
      <c r="IW77" s="52">
        <v>373.82</v>
      </c>
      <c r="IX77" s="52">
        <v>373.82</v>
      </c>
      <c r="IY77" s="52">
        <v>373.82</v>
      </c>
      <c r="IZ77" s="52">
        <v>373.82</v>
      </c>
      <c r="JA77" s="52">
        <v>373.82</v>
      </c>
      <c r="JB77" s="52">
        <v>373.82</v>
      </c>
      <c r="JC77" s="52">
        <v>373.82</v>
      </c>
      <c r="JD77" s="52">
        <v>373.82</v>
      </c>
      <c r="JE77" s="52">
        <v>373.82</v>
      </c>
      <c r="JF77" s="52">
        <v>373.82</v>
      </c>
      <c r="JG77" s="52">
        <v>373.82</v>
      </c>
      <c r="JH77" s="52">
        <v>373.82</v>
      </c>
      <c r="JI77" s="52">
        <v>373.82</v>
      </c>
      <c r="JJ77" s="52">
        <v>373.82</v>
      </c>
      <c r="JK77" s="52">
        <v>373.82</v>
      </c>
      <c r="JL77" s="52">
        <v>373.82</v>
      </c>
      <c r="JM77" s="52">
        <v>373.82</v>
      </c>
      <c r="JN77" s="52">
        <v>373.82</v>
      </c>
      <c r="JO77" s="52">
        <v>373.82</v>
      </c>
      <c r="JP77" s="52">
        <v>0</v>
      </c>
      <c r="JQ77" s="52">
        <v>0</v>
      </c>
      <c r="JR77" s="52">
        <v>0</v>
      </c>
      <c r="JS77" s="52">
        <v>0</v>
      </c>
      <c r="JT77" s="52">
        <v>0</v>
      </c>
      <c r="JU77" s="52">
        <v>0</v>
      </c>
      <c r="JV77" s="52">
        <v>0</v>
      </c>
      <c r="JW77" s="52">
        <v>0</v>
      </c>
      <c r="JX77" s="52">
        <v>0</v>
      </c>
      <c r="JY77" s="52">
        <v>0</v>
      </c>
      <c r="JZ77" s="52">
        <v>0</v>
      </c>
      <c r="KA77" s="52">
        <v>0</v>
      </c>
      <c r="KB77" s="52">
        <v>0</v>
      </c>
      <c r="KC77" s="52">
        <v>0</v>
      </c>
      <c r="KD77" s="52">
        <v>0</v>
      </c>
      <c r="KE77" s="52">
        <v>0</v>
      </c>
      <c r="KF77" s="52">
        <v>0</v>
      </c>
      <c r="KG77" s="52">
        <v>0</v>
      </c>
      <c r="KH77" s="52">
        <v>0</v>
      </c>
      <c r="KI77" s="52">
        <v>0</v>
      </c>
      <c r="KJ77" s="52">
        <v>0</v>
      </c>
      <c r="KK77" s="52">
        <v>0</v>
      </c>
      <c r="KL77" s="52">
        <v>0</v>
      </c>
      <c r="KM77" s="52">
        <v>0</v>
      </c>
      <c r="KN77" s="52">
        <v>0</v>
      </c>
      <c r="KO77" s="52">
        <v>0</v>
      </c>
      <c r="KP77" s="52">
        <v>0</v>
      </c>
      <c r="KQ77" s="52">
        <v>0</v>
      </c>
      <c r="KR77" s="52">
        <v>0</v>
      </c>
      <c r="KS77" s="52">
        <v>0</v>
      </c>
      <c r="KT77" s="52">
        <v>0</v>
      </c>
      <c r="KU77" s="52">
        <v>0</v>
      </c>
      <c r="KV77" s="52">
        <v>0</v>
      </c>
      <c r="KW77" s="52">
        <v>0</v>
      </c>
      <c r="KX77" s="52">
        <v>0</v>
      </c>
      <c r="KY77" s="52">
        <v>0</v>
      </c>
      <c r="KZ77" s="52">
        <v>0</v>
      </c>
      <c r="LA77" s="52">
        <v>0</v>
      </c>
      <c r="LB77" s="52">
        <v>0</v>
      </c>
      <c r="LC77" s="52">
        <v>0</v>
      </c>
      <c r="LD77" s="52">
        <v>0</v>
      </c>
      <c r="LE77" s="52">
        <v>0</v>
      </c>
      <c r="LF77" s="52">
        <v>0</v>
      </c>
      <c r="LG77" s="52">
        <v>0</v>
      </c>
      <c r="LH77" s="52">
        <v>0</v>
      </c>
      <c r="LI77" s="52">
        <v>0</v>
      </c>
      <c r="LJ77" s="52">
        <v>0</v>
      </c>
      <c r="LK77" s="52">
        <v>0</v>
      </c>
      <c r="LL77" s="52">
        <v>0</v>
      </c>
      <c r="LM77" s="52">
        <v>0</v>
      </c>
      <c r="LN77" s="52">
        <v>0</v>
      </c>
      <c r="LO77" s="52">
        <v>0</v>
      </c>
      <c r="LP77" s="52">
        <v>0</v>
      </c>
      <c r="LQ77" s="52">
        <v>0</v>
      </c>
      <c r="LR77" s="52">
        <v>0</v>
      </c>
      <c r="LS77" s="52">
        <v>0</v>
      </c>
      <c r="LT77" s="52">
        <v>0</v>
      </c>
      <c r="LU77" s="52">
        <v>0</v>
      </c>
      <c r="LV77" s="52">
        <v>0</v>
      </c>
      <c r="LW77" s="52">
        <v>0</v>
      </c>
      <c r="LX77" s="52">
        <v>0</v>
      </c>
      <c r="LY77" s="52">
        <v>0</v>
      </c>
      <c r="LZ77" s="52">
        <v>0</v>
      </c>
      <c r="MA77" s="52">
        <v>0</v>
      </c>
      <c r="MB77" s="52">
        <v>0</v>
      </c>
      <c r="MC77" s="52">
        <v>0</v>
      </c>
      <c r="MD77" s="52">
        <v>0</v>
      </c>
      <c r="ME77" s="52">
        <v>0</v>
      </c>
      <c r="MF77" s="52">
        <v>0</v>
      </c>
      <c r="MG77" s="52">
        <v>0</v>
      </c>
      <c r="MH77" s="52">
        <v>0</v>
      </c>
      <c r="MI77" s="52">
        <v>0</v>
      </c>
      <c r="MJ77" s="52">
        <v>0</v>
      </c>
      <c r="MK77" s="52">
        <v>0</v>
      </c>
      <c r="ML77" s="52">
        <v>0</v>
      </c>
      <c r="MM77" s="52">
        <v>0</v>
      </c>
      <c r="MN77" s="52">
        <v>0</v>
      </c>
      <c r="MO77" s="52">
        <v>0</v>
      </c>
      <c r="MP77" s="52">
        <v>0</v>
      </c>
      <c r="MQ77" s="52">
        <v>0</v>
      </c>
      <c r="MR77" s="52">
        <v>0</v>
      </c>
      <c r="MS77" s="52">
        <v>0</v>
      </c>
      <c r="MT77" s="52">
        <v>0</v>
      </c>
      <c r="MU77" s="52">
        <v>0</v>
      </c>
      <c r="MV77" s="52">
        <v>0</v>
      </c>
      <c r="MW77" s="52">
        <v>0</v>
      </c>
      <c r="MX77" s="52">
        <v>0</v>
      </c>
      <c r="MY77" s="52">
        <v>0</v>
      </c>
      <c r="MZ77" s="52">
        <v>0</v>
      </c>
      <c r="NA77" s="52">
        <v>0</v>
      </c>
      <c r="NB77" s="52">
        <v>0</v>
      </c>
      <c r="NC77" s="52">
        <v>0</v>
      </c>
      <c r="ND77" s="52">
        <v>0</v>
      </c>
      <c r="NE77" s="52">
        <v>0</v>
      </c>
      <c r="NF77" s="52">
        <v>0</v>
      </c>
      <c r="NG77" s="52">
        <v>0</v>
      </c>
      <c r="NH77" s="52">
        <v>0</v>
      </c>
      <c r="NI77" s="52">
        <v>0</v>
      </c>
      <c r="NJ77" s="52">
        <v>0</v>
      </c>
      <c r="NK77" s="52">
        <v>0</v>
      </c>
      <c r="NL77" s="52">
        <v>0</v>
      </c>
      <c r="NM77" s="52">
        <v>0</v>
      </c>
      <c r="NN77" s="52">
        <v>0</v>
      </c>
      <c r="NO77" s="52">
        <v>0</v>
      </c>
      <c r="NP77" s="52">
        <v>0</v>
      </c>
      <c r="NQ77" s="52">
        <v>0</v>
      </c>
      <c r="NR77" s="68">
        <f t="shared" si="3"/>
        <v>74349.680000000124</v>
      </c>
      <c r="NS77" s="68">
        <f t="shared" si="4"/>
        <v>74349.680000000124</v>
      </c>
      <c r="NT77" s="68">
        <f t="shared" si="5"/>
        <v>42574.979999999974</v>
      </c>
    </row>
    <row r="78" spans="1:384" s="40" customFormat="1" ht="15" customHeight="1" outlineLevel="1" x14ac:dyDescent="0.2">
      <c r="A78" s="61"/>
      <c r="B78" s="49" t="s">
        <v>671</v>
      </c>
      <c r="C78" s="49" t="s">
        <v>229</v>
      </c>
      <c r="D78" s="49" t="s">
        <v>230</v>
      </c>
      <c r="E78" s="50" t="s">
        <v>231</v>
      </c>
      <c r="F78" s="64">
        <v>42535</v>
      </c>
      <c r="G78" s="49" t="s">
        <v>68</v>
      </c>
      <c r="H78" s="72">
        <v>0</v>
      </c>
      <c r="I78" s="65">
        <v>59990</v>
      </c>
      <c r="J78" s="114" t="str">
        <f>_xlfn.XLOOKUP(E78,'[12]Resumo Unidades'!$B:$B,'[12]Resumo Unidades'!$W:$W)</f>
        <v>Fluxo ok</v>
      </c>
      <c r="K78" s="51" t="str">
        <f>IF(L78&gt;Resumo!$E$23,"Sim","Não")</f>
        <v>Sim</v>
      </c>
      <c r="L78" s="66">
        <v>1815</v>
      </c>
      <c r="M78" s="67"/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11165.61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  <c r="JQ78" s="52">
        <v>0</v>
      </c>
      <c r="JR78" s="52">
        <v>0</v>
      </c>
      <c r="JS78" s="52">
        <v>0</v>
      </c>
      <c r="JT78" s="52">
        <v>0</v>
      </c>
      <c r="JU78" s="52">
        <v>0</v>
      </c>
      <c r="JV78" s="52">
        <v>0</v>
      </c>
      <c r="JW78" s="52">
        <v>0</v>
      </c>
      <c r="JX78" s="52">
        <v>0</v>
      </c>
      <c r="JY78" s="52">
        <v>0</v>
      </c>
      <c r="JZ78" s="52">
        <v>0</v>
      </c>
      <c r="KA78" s="52">
        <v>0</v>
      </c>
      <c r="KB78" s="52">
        <v>0</v>
      </c>
      <c r="KC78" s="52">
        <v>0</v>
      </c>
      <c r="KD78" s="52">
        <v>0</v>
      </c>
      <c r="KE78" s="52">
        <v>0</v>
      </c>
      <c r="KF78" s="52">
        <v>0</v>
      </c>
      <c r="KG78" s="52">
        <v>0</v>
      </c>
      <c r="KH78" s="52">
        <v>0</v>
      </c>
      <c r="KI78" s="52">
        <v>0</v>
      </c>
      <c r="KJ78" s="52">
        <v>0</v>
      </c>
      <c r="KK78" s="52">
        <v>0</v>
      </c>
      <c r="KL78" s="52">
        <v>0</v>
      </c>
      <c r="KM78" s="52">
        <v>0</v>
      </c>
      <c r="KN78" s="52">
        <v>0</v>
      </c>
      <c r="KO78" s="52">
        <v>0</v>
      </c>
      <c r="KP78" s="52">
        <v>0</v>
      </c>
      <c r="KQ78" s="52">
        <v>0</v>
      </c>
      <c r="KR78" s="52">
        <v>0</v>
      </c>
      <c r="KS78" s="52">
        <v>0</v>
      </c>
      <c r="KT78" s="52">
        <v>0</v>
      </c>
      <c r="KU78" s="52">
        <v>0</v>
      </c>
      <c r="KV78" s="52">
        <v>0</v>
      </c>
      <c r="KW78" s="52">
        <v>0</v>
      </c>
      <c r="KX78" s="52">
        <v>0</v>
      </c>
      <c r="KY78" s="52">
        <v>0</v>
      </c>
      <c r="KZ78" s="52">
        <v>0</v>
      </c>
      <c r="LA78" s="52">
        <v>0</v>
      </c>
      <c r="LB78" s="52">
        <v>0</v>
      </c>
      <c r="LC78" s="52">
        <v>0</v>
      </c>
      <c r="LD78" s="52">
        <v>0</v>
      </c>
      <c r="LE78" s="52">
        <v>0</v>
      </c>
      <c r="LF78" s="52">
        <v>0</v>
      </c>
      <c r="LG78" s="52">
        <v>0</v>
      </c>
      <c r="LH78" s="52">
        <v>0</v>
      </c>
      <c r="LI78" s="52">
        <v>0</v>
      </c>
      <c r="LJ78" s="52">
        <v>0</v>
      </c>
      <c r="LK78" s="52">
        <v>0</v>
      </c>
      <c r="LL78" s="52">
        <v>0</v>
      </c>
      <c r="LM78" s="52">
        <v>0</v>
      </c>
      <c r="LN78" s="52">
        <v>0</v>
      </c>
      <c r="LO78" s="52">
        <v>0</v>
      </c>
      <c r="LP78" s="52">
        <v>0</v>
      </c>
      <c r="LQ78" s="52">
        <v>0</v>
      </c>
      <c r="LR78" s="52">
        <v>0</v>
      </c>
      <c r="LS78" s="52">
        <v>0</v>
      </c>
      <c r="LT78" s="52">
        <v>0</v>
      </c>
      <c r="LU78" s="52">
        <v>0</v>
      </c>
      <c r="LV78" s="52">
        <v>0</v>
      </c>
      <c r="LW78" s="52">
        <v>0</v>
      </c>
      <c r="LX78" s="52">
        <v>0</v>
      </c>
      <c r="LY78" s="52">
        <v>0</v>
      </c>
      <c r="LZ78" s="52">
        <v>0</v>
      </c>
      <c r="MA78" s="52">
        <v>0</v>
      </c>
      <c r="MB78" s="52">
        <v>0</v>
      </c>
      <c r="MC78" s="52">
        <v>0</v>
      </c>
      <c r="MD78" s="52">
        <v>0</v>
      </c>
      <c r="ME78" s="52">
        <v>0</v>
      </c>
      <c r="MF78" s="52">
        <v>0</v>
      </c>
      <c r="MG78" s="52">
        <v>0</v>
      </c>
      <c r="MH78" s="52">
        <v>0</v>
      </c>
      <c r="MI78" s="52">
        <v>0</v>
      </c>
      <c r="MJ78" s="52">
        <v>0</v>
      </c>
      <c r="MK78" s="52">
        <v>0</v>
      </c>
      <c r="ML78" s="52">
        <v>0</v>
      </c>
      <c r="MM78" s="52">
        <v>0</v>
      </c>
      <c r="MN78" s="52">
        <v>0</v>
      </c>
      <c r="MO78" s="52">
        <v>0</v>
      </c>
      <c r="MP78" s="52">
        <v>0</v>
      </c>
      <c r="MQ78" s="52">
        <v>0</v>
      </c>
      <c r="MR78" s="52">
        <v>0</v>
      </c>
      <c r="MS78" s="52">
        <v>0</v>
      </c>
      <c r="MT78" s="52">
        <v>0</v>
      </c>
      <c r="MU78" s="52">
        <v>0</v>
      </c>
      <c r="MV78" s="52">
        <v>0</v>
      </c>
      <c r="MW78" s="52">
        <v>0</v>
      </c>
      <c r="MX78" s="52">
        <v>0</v>
      </c>
      <c r="MY78" s="52">
        <v>0</v>
      </c>
      <c r="MZ78" s="52">
        <v>0</v>
      </c>
      <c r="NA78" s="52">
        <v>0</v>
      </c>
      <c r="NB78" s="52">
        <v>0</v>
      </c>
      <c r="NC78" s="52">
        <v>0</v>
      </c>
      <c r="ND78" s="52">
        <v>0</v>
      </c>
      <c r="NE78" s="52">
        <v>0</v>
      </c>
      <c r="NF78" s="52">
        <v>0</v>
      </c>
      <c r="NG78" s="52">
        <v>0</v>
      </c>
      <c r="NH78" s="52">
        <v>0</v>
      </c>
      <c r="NI78" s="52">
        <v>0</v>
      </c>
      <c r="NJ78" s="52">
        <v>0</v>
      </c>
      <c r="NK78" s="52">
        <v>0</v>
      </c>
      <c r="NL78" s="52">
        <v>0</v>
      </c>
      <c r="NM78" s="52">
        <v>0</v>
      </c>
      <c r="NN78" s="52">
        <v>0</v>
      </c>
      <c r="NO78" s="52">
        <v>0</v>
      </c>
      <c r="NP78" s="52">
        <v>0</v>
      </c>
      <c r="NQ78" s="52">
        <v>0</v>
      </c>
      <c r="NR78" s="68">
        <f t="shared" si="3"/>
        <v>11165.61</v>
      </c>
      <c r="NS78" s="68">
        <f t="shared" si="4"/>
        <v>0</v>
      </c>
      <c r="NT78" s="68">
        <f t="shared" si="5"/>
        <v>0</v>
      </c>
    </row>
    <row r="79" spans="1:384" s="40" customFormat="1" ht="15" customHeight="1" outlineLevel="1" x14ac:dyDescent="0.2">
      <c r="A79" s="61"/>
      <c r="B79" s="49" t="s">
        <v>671</v>
      </c>
      <c r="C79" s="49" t="s">
        <v>1086</v>
      </c>
      <c r="D79" s="49" t="s">
        <v>1125</v>
      </c>
      <c r="E79" s="50" t="s">
        <v>1170</v>
      </c>
      <c r="F79" s="64">
        <v>42776</v>
      </c>
      <c r="G79" s="49" t="s">
        <v>16</v>
      </c>
      <c r="H79" s="72">
        <v>0</v>
      </c>
      <c r="I79" s="65">
        <v>45238.33</v>
      </c>
      <c r="J79" s="114" t="str">
        <f>_xlfn.XLOOKUP(E79,'[12]Resumo Unidades'!$B:$B,'[12]Resumo Unidades'!$W:$W)</f>
        <v>Não Auditado (Pendente contrato)</v>
      </c>
      <c r="K79" s="51" t="str">
        <f>IF(L79&gt;Resumo!$E$23,"Sim","Não")</f>
        <v>Sim</v>
      </c>
      <c r="L79" s="66">
        <v>2546</v>
      </c>
      <c r="M79" s="67"/>
      <c r="N79" s="52">
        <v>4343.5600000000004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7825.23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  <c r="JQ79" s="52">
        <v>0</v>
      </c>
      <c r="JR79" s="52">
        <v>0</v>
      </c>
      <c r="JS79" s="52">
        <v>0</v>
      </c>
      <c r="JT79" s="52">
        <v>0</v>
      </c>
      <c r="JU79" s="52">
        <v>0</v>
      </c>
      <c r="JV79" s="52">
        <v>0</v>
      </c>
      <c r="JW79" s="52">
        <v>0</v>
      </c>
      <c r="JX79" s="52">
        <v>0</v>
      </c>
      <c r="JY79" s="52">
        <v>0</v>
      </c>
      <c r="JZ79" s="52">
        <v>0</v>
      </c>
      <c r="KA79" s="52">
        <v>0</v>
      </c>
      <c r="KB79" s="52">
        <v>0</v>
      </c>
      <c r="KC79" s="52">
        <v>0</v>
      </c>
      <c r="KD79" s="52">
        <v>0</v>
      </c>
      <c r="KE79" s="52">
        <v>0</v>
      </c>
      <c r="KF79" s="52">
        <v>0</v>
      </c>
      <c r="KG79" s="52">
        <v>0</v>
      </c>
      <c r="KH79" s="52">
        <v>0</v>
      </c>
      <c r="KI79" s="52">
        <v>0</v>
      </c>
      <c r="KJ79" s="52">
        <v>0</v>
      </c>
      <c r="KK79" s="52">
        <v>0</v>
      </c>
      <c r="KL79" s="52">
        <v>0</v>
      </c>
      <c r="KM79" s="52">
        <v>0</v>
      </c>
      <c r="KN79" s="52">
        <v>0</v>
      </c>
      <c r="KO79" s="52">
        <v>0</v>
      </c>
      <c r="KP79" s="52">
        <v>0</v>
      </c>
      <c r="KQ79" s="52">
        <v>0</v>
      </c>
      <c r="KR79" s="52">
        <v>0</v>
      </c>
      <c r="KS79" s="52">
        <v>0</v>
      </c>
      <c r="KT79" s="52">
        <v>0</v>
      </c>
      <c r="KU79" s="52">
        <v>0</v>
      </c>
      <c r="KV79" s="52">
        <v>0</v>
      </c>
      <c r="KW79" s="52">
        <v>0</v>
      </c>
      <c r="KX79" s="52">
        <v>0</v>
      </c>
      <c r="KY79" s="52">
        <v>0</v>
      </c>
      <c r="KZ79" s="52">
        <v>0</v>
      </c>
      <c r="LA79" s="52">
        <v>0</v>
      </c>
      <c r="LB79" s="52">
        <v>0</v>
      </c>
      <c r="LC79" s="52">
        <v>0</v>
      </c>
      <c r="LD79" s="52">
        <v>0</v>
      </c>
      <c r="LE79" s="52">
        <v>0</v>
      </c>
      <c r="LF79" s="52">
        <v>0</v>
      </c>
      <c r="LG79" s="52">
        <v>0</v>
      </c>
      <c r="LH79" s="52">
        <v>0</v>
      </c>
      <c r="LI79" s="52">
        <v>0</v>
      </c>
      <c r="LJ79" s="52">
        <v>0</v>
      </c>
      <c r="LK79" s="52">
        <v>0</v>
      </c>
      <c r="LL79" s="52">
        <v>0</v>
      </c>
      <c r="LM79" s="52">
        <v>0</v>
      </c>
      <c r="LN79" s="52">
        <v>0</v>
      </c>
      <c r="LO79" s="52">
        <v>0</v>
      </c>
      <c r="LP79" s="52">
        <v>0</v>
      </c>
      <c r="LQ79" s="52">
        <v>0</v>
      </c>
      <c r="LR79" s="52">
        <v>0</v>
      </c>
      <c r="LS79" s="52">
        <v>0</v>
      </c>
      <c r="LT79" s="52">
        <v>0</v>
      </c>
      <c r="LU79" s="52">
        <v>0</v>
      </c>
      <c r="LV79" s="52">
        <v>0</v>
      </c>
      <c r="LW79" s="52">
        <v>0</v>
      </c>
      <c r="LX79" s="52">
        <v>0</v>
      </c>
      <c r="LY79" s="52">
        <v>0</v>
      </c>
      <c r="LZ79" s="52">
        <v>0</v>
      </c>
      <c r="MA79" s="52">
        <v>0</v>
      </c>
      <c r="MB79" s="52">
        <v>0</v>
      </c>
      <c r="MC79" s="52">
        <v>0</v>
      </c>
      <c r="MD79" s="52">
        <v>0</v>
      </c>
      <c r="ME79" s="52">
        <v>0</v>
      </c>
      <c r="MF79" s="52">
        <v>0</v>
      </c>
      <c r="MG79" s="52">
        <v>0</v>
      </c>
      <c r="MH79" s="52">
        <v>0</v>
      </c>
      <c r="MI79" s="52">
        <v>0</v>
      </c>
      <c r="MJ79" s="52">
        <v>0</v>
      </c>
      <c r="MK79" s="52">
        <v>0</v>
      </c>
      <c r="ML79" s="52">
        <v>0</v>
      </c>
      <c r="MM79" s="52">
        <v>0</v>
      </c>
      <c r="MN79" s="52">
        <v>0</v>
      </c>
      <c r="MO79" s="52">
        <v>0</v>
      </c>
      <c r="MP79" s="52">
        <v>0</v>
      </c>
      <c r="MQ79" s="52">
        <v>0</v>
      </c>
      <c r="MR79" s="52">
        <v>0</v>
      </c>
      <c r="MS79" s="52">
        <v>0</v>
      </c>
      <c r="MT79" s="52">
        <v>0</v>
      </c>
      <c r="MU79" s="52">
        <v>0</v>
      </c>
      <c r="MV79" s="52">
        <v>0</v>
      </c>
      <c r="MW79" s="52">
        <v>0</v>
      </c>
      <c r="MX79" s="52">
        <v>0</v>
      </c>
      <c r="MY79" s="52">
        <v>0</v>
      </c>
      <c r="MZ79" s="52">
        <v>0</v>
      </c>
      <c r="NA79" s="52">
        <v>0</v>
      </c>
      <c r="NB79" s="52">
        <v>0</v>
      </c>
      <c r="NC79" s="52">
        <v>0</v>
      </c>
      <c r="ND79" s="52">
        <v>0</v>
      </c>
      <c r="NE79" s="52">
        <v>0</v>
      </c>
      <c r="NF79" s="52">
        <v>0</v>
      </c>
      <c r="NG79" s="52">
        <v>0</v>
      </c>
      <c r="NH79" s="52">
        <v>0</v>
      </c>
      <c r="NI79" s="52">
        <v>0</v>
      </c>
      <c r="NJ79" s="52">
        <v>0</v>
      </c>
      <c r="NK79" s="52">
        <v>0</v>
      </c>
      <c r="NL79" s="52">
        <v>0</v>
      </c>
      <c r="NM79" s="52">
        <v>0</v>
      </c>
      <c r="NN79" s="52">
        <v>0</v>
      </c>
      <c r="NO79" s="52">
        <v>0</v>
      </c>
      <c r="NP79" s="52">
        <v>0</v>
      </c>
      <c r="NQ79" s="52">
        <v>0</v>
      </c>
      <c r="NR79" s="68">
        <f t="shared" si="3"/>
        <v>12168.79</v>
      </c>
      <c r="NS79" s="68">
        <f t="shared" si="4"/>
        <v>0</v>
      </c>
      <c r="NT79" s="68">
        <f t="shared" si="5"/>
        <v>0</v>
      </c>
    </row>
    <row r="80" spans="1:384" s="40" customFormat="1" ht="15" customHeight="1" outlineLevel="1" x14ac:dyDescent="0.2">
      <c r="A80" s="61"/>
      <c r="B80" s="49" t="s">
        <v>671</v>
      </c>
      <c r="C80" s="49" t="s">
        <v>1087</v>
      </c>
      <c r="D80" s="49" t="s">
        <v>1125</v>
      </c>
      <c r="E80" s="50" t="s">
        <v>1171</v>
      </c>
      <c r="F80" s="64">
        <v>42776</v>
      </c>
      <c r="G80" s="49" t="s">
        <v>16</v>
      </c>
      <c r="H80" s="72">
        <v>0</v>
      </c>
      <c r="I80" s="65">
        <v>46751.1</v>
      </c>
      <c r="J80" s="114" t="str">
        <f>_xlfn.XLOOKUP(E80,'[12]Resumo Unidades'!$B:$B,'[12]Resumo Unidades'!$W:$W)</f>
        <v>Fluxo ok</v>
      </c>
      <c r="K80" s="51" t="str">
        <f>IF(L80&gt;Resumo!$E$23,"Sim","Não")</f>
        <v>Sim</v>
      </c>
      <c r="L80" s="66">
        <v>2546</v>
      </c>
      <c r="M80" s="67"/>
      <c r="N80" s="52">
        <v>4343.5600000000004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8005.28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  <c r="JU80" s="52">
        <v>0</v>
      </c>
      <c r="JV80" s="52">
        <v>0</v>
      </c>
      <c r="JW80" s="52">
        <v>0</v>
      </c>
      <c r="JX80" s="52">
        <v>0</v>
      </c>
      <c r="JY80" s="52">
        <v>0</v>
      </c>
      <c r="JZ80" s="52">
        <v>0</v>
      </c>
      <c r="KA80" s="52">
        <v>0</v>
      </c>
      <c r="KB80" s="52">
        <v>0</v>
      </c>
      <c r="KC80" s="52">
        <v>0</v>
      </c>
      <c r="KD80" s="52">
        <v>0</v>
      </c>
      <c r="KE80" s="52">
        <v>0</v>
      </c>
      <c r="KF80" s="52">
        <v>0</v>
      </c>
      <c r="KG80" s="52">
        <v>0</v>
      </c>
      <c r="KH80" s="52">
        <v>0</v>
      </c>
      <c r="KI80" s="52">
        <v>0</v>
      </c>
      <c r="KJ80" s="52">
        <v>0</v>
      </c>
      <c r="KK80" s="52">
        <v>0</v>
      </c>
      <c r="KL80" s="52">
        <v>0</v>
      </c>
      <c r="KM80" s="52">
        <v>0</v>
      </c>
      <c r="KN80" s="52">
        <v>0</v>
      </c>
      <c r="KO80" s="52">
        <v>0</v>
      </c>
      <c r="KP80" s="52">
        <v>0</v>
      </c>
      <c r="KQ80" s="52">
        <v>0</v>
      </c>
      <c r="KR80" s="52">
        <v>0</v>
      </c>
      <c r="KS80" s="52">
        <v>0</v>
      </c>
      <c r="KT80" s="52">
        <v>0</v>
      </c>
      <c r="KU80" s="52">
        <v>0</v>
      </c>
      <c r="KV80" s="52">
        <v>0</v>
      </c>
      <c r="KW80" s="52">
        <v>0</v>
      </c>
      <c r="KX80" s="52">
        <v>0</v>
      </c>
      <c r="KY80" s="52">
        <v>0</v>
      </c>
      <c r="KZ80" s="52">
        <v>0</v>
      </c>
      <c r="LA80" s="52">
        <v>0</v>
      </c>
      <c r="LB80" s="52">
        <v>0</v>
      </c>
      <c r="LC80" s="52">
        <v>0</v>
      </c>
      <c r="LD80" s="52">
        <v>0</v>
      </c>
      <c r="LE80" s="52">
        <v>0</v>
      </c>
      <c r="LF80" s="52">
        <v>0</v>
      </c>
      <c r="LG80" s="52">
        <v>0</v>
      </c>
      <c r="LH80" s="52">
        <v>0</v>
      </c>
      <c r="LI80" s="52">
        <v>0</v>
      </c>
      <c r="LJ80" s="52">
        <v>0</v>
      </c>
      <c r="LK80" s="52">
        <v>0</v>
      </c>
      <c r="LL80" s="52">
        <v>0</v>
      </c>
      <c r="LM80" s="52">
        <v>0</v>
      </c>
      <c r="LN80" s="52">
        <v>0</v>
      </c>
      <c r="LO80" s="52">
        <v>0</v>
      </c>
      <c r="LP80" s="52">
        <v>0</v>
      </c>
      <c r="LQ80" s="52">
        <v>0</v>
      </c>
      <c r="LR80" s="52">
        <v>0</v>
      </c>
      <c r="LS80" s="52">
        <v>0</v>
      </c>
      <c r="LT80" s="52">
        <v>0</v>
      </c>
      <c r="LU80" s="52">
        <v>0</v>
      </c>
      <c r="LV80" s="52">
        <v>0</v>
      </c>
      <c r="LW80" s="52">
        <v>0</v>
      </c>
      <c r="LX80" s="52">
        <v>0</v>
      </c>
      <c r="LY80" s="52">
        <v>0</v>
      </c>
      <c r="LZ80" s="52">
        <v>0</v>
      </c>
      <c r="MA80" s="52">
        <v>0</v>
      </c>
      <c r="MB80" s="52">
        <v>0</v>
      </c>
      <c r="MC80" s="52">
        <v>0</v>
      </c>
      <c r="MD80" s="52">
        <v>0</v>
      </c>
      <c r="ME80" s="52">
        <v>0</v>
      </c>
      <c r="MF80" s="52">
        <v>0</v>
      </c>
      <c r="MG80" s="52">
        <v>0</v>
      </c>
      <c r="MH80" s="52">
        <v>0</v>
      </c>
      <c r="MI80" s="52">
        <v>0</v>
      </c>
      <c r="MJ80" s="52">
        <v>0</v>
      </c>
      <c r="MK80" s="52">
        <v>0</v>
      </c>
      <c r="ML80" s="52">
        <v>0</v>
      </c>
      <c r="MM80" s="52">
        <v>0</v>
      </c>
      <c r="MN80" s="52">
        <v>0</v>
      </c>
      <c r="MO80" s="52">
        <v>0</v>
      </c>
      <c r="MP80" s="52">
        <v>0</v>
      </c>
      <c r="MQ80" s="52">
        <v>0</v>
      </c>
      <c r="MR80" s="52">
        <v>0</v>
      </c>
      <c r="MS80" s="52">
        <v>0</v>
      </c>
      <c r="MT80" s="52">
        <v>0</v>
      </c>
      <c r="MU80" s="52">
        <v>0</v>
      </c>
      <c r="MV80" s="52">
        <v>0</v>
      </c>
      <c r="MW80" s="52">
        <v>0</v>
      </c>
      <c r="MX80" s="52">
        <v>0</v>
      </c>
      <c r="MY80" s="52">
        <v>0</v>
      </c>
      <c r="MZ80" s="52">
        <v>0</v>
      </c>
      <c r="NA80" s="52">
        <v>0</v>
      </c>
      <c r="NB80" s="52">
        <v>0</v>
      </c>
      <c r="NC80" s="52">
        <v>0</v>
      </c>
      <c r="ND80" s="52">
        <v>0</v>
      </c>
      <c r="NE80" s="52">
        <v>0</v>
      </c>
      <c r="NF80" s="52">
        <v>0</v>
      </c>
      <c r="NG80" s="52">
        <v>0</v>
      </c>
      <c r="NH80" s="52">
        <v>0</v>
      </c>
      <c r="NI80" s="52">
        <v>0</v>
      </c>
      <c r="NJ80" s="52">
        <v>0</v>
      </c>
      <c r="NK80" s="52">
        <v>0</v>
      </c>
      <c r="NL80" s="52">
        <v>0</v>
      </c>
      <c r="NM80" s="52">
        <v>0</v>
      </c>
      <c r="NN80" s="52">
        <v>0</v>
      </c>
      <c r="NO80" s="52">
        <v>0</v>
      </c>
      <c r="NP80" s="52">
        <v>0</v>
      </c>
      <c r="NQ80" s="52">
        <v>0</v>
      </c>
      <c r="NR80" s="68">
        <f t="shared" si="3"/>
        <v>12348.84</v>
      </c>
      <c r="NS80" s="68">
        <f t="shared" si="4"/>
        <v>0</v>
      </c>
      <c r="NT80" s="68">
        <f t="shared" si="5"/>
        <v>0</v>
      </c>
    </row>
    <row r="81" spans="1:384" s="40" customFormat="1" ht="15" customHeight="1" outlineLevel="1" x14ac:dyDescent="0.2">
      <c r="A81" s="61"/>
      <c r="B81" s="49" t="s">
        <v>671</v>
      </c>
      <c r="C81" s="49" t="s">
        <v>232</v>
      </c>
      <c r="D81" s="49" t="s">
        <v>233</v>
      </c>
      <c r="E81" s="50" t="s">
        <v>234</v>
      </c>
      <c r="F81" s="64">
        <v>43090</v>
      </c>
      <c r="G81" s="49" t="s">
        <v>68</v>
      </c>
      <c r="H81" s="72">
        <v>0.12682499999999999</v>
      </c>
      <c r="I81" s="65">
        <v>45480</v>
      </c>
      <c r="J81" s="114" t="str">
        <f>_xlfn.XLOOKUP(E81,'[12]Resumo Unidades'!$B:$B,'[12]Resumo Unidades'!$W:$W)</f>
        <v>Fluxo com Divergência maior do que 10%</v>
      </c>
      <c r="K81" s="51" t="str">
        <f>IF(L81&gt;Resumo!$E$23,"Sim","Não")</f>
        <v>Não</v>
      </c>
      <c r="L81" s="66">
        <v>0</v>
      </c>
      <c r="M81" s="67"/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341.58</v>
      </c>
      <c r="CE81" s="52">
        <v>341.58</v>
      </c>
      <c r="CF81" s="52">
        <v>341.58</v>
      </c>
      <c r="CG81" s="52">
        <v>341.58</v>
      </c>
      <c r="CH81" s="52">
        <v>341.58</v>
      </c>
      <c r="CI81" s="52">
        <v>341.58</v>
      </c>
      <c r="CJ81" s="52">
        <v>341.58</v>
      </c>
      <c r="CK81" s="52">
        <v>341.58</v>
      </c>
      <c r="CL81" s="52">
        <v>341.58</v>
      </c>
      <c r="CM81" s="52">
        <v>341.58</v>
      </c>
      <c r="CN81" s="52">
        <v>341.58</v>
      </c>
      <c r="CO81" s="52">
        <v>341.58</v>
      </c>
      <c r="CP81" s="52">
        <v>341.58</v>
      </c>
      <c r="CQ81" s="52">
        <v>341.58</v>
      </c>
      <c r="CR81" s="52">
        <v>341.58</v>
      </c>
      <c r="CS81" s="52">
        <v>341.58</v>
      </c>
      <c r="CT81" s="52">
        <v>341.58</v>
      </c>
      <c r="CU81" s="52">
        <v>341.58</v>
      </c>
      <c r="CV81" s="52">
        <v>341.58</v>
      </c>
      <c r="CW81" s="52">
        <v>341.58</v>
      </c>
      <c r="CX81" s="52">
        <v>341.58</v>
      </c>
      <c r="CY81" s="52">
        <v>341.58</v>
      </c>
      <c r="CZ81" s="52">
        <v>341.58</v>
      </c>
      <c r="DA81" s="52">
        <v>341.58</v>
      </c>
      <c r="DB81" s="52">
        <v>341.58</v>
      </c>
      <c r="DC81" s="52">
        <v>341.58</v>
      </c>
      <c r="DD81" s="52">
        <v>341.58</v>
      </c>
      <c r="DE81" s="52">
        <v>341.58</v>
      </c>
      <c r="DF81" s="52">
        <v>341.58</v>
      </c>
      <c r="DG81" s="52">
        <v>341.58</v>
      </c>
      <c r="DH81" s="52">
        <v>341.58</v>
      </c>
      <c r="DI81" s="52">
        <v>341.58</v>
      </c>
      <c r="DJ81" s="52">
        <v>341.58</v>
      </c>
      <c r="DK81" s="52">
        <v>341.58</v>
      </c>
      <c r="DL81" s="52">
        <v>341.58</v>
      </c>
      <c r="DM81" s="52">
        <v>341.58</v>
      </c>
      <c r="DN81" s="52">
        <v>341.58</v>
      </c>
      <c r="DO81" s="52">
        <v>341.58</v>
      </c>
      <c r="DP81" s="52">
        <v>341.58</v>
      </c>
      <c r="DQ81" s="52">
        <v>341.58</v>
      </c>
      <c r="DR81" s="52">
        <v>341.58</v>
      </c>
      <c r="DS81" s="52">
        <v>341.58</v>
      </c>
      <c r="DT81" s="52">
        <v>341.58</v>
      </c>
      <c r="DU81" s="52">
        <v>341.58</v>
      </c>
      <c r="DV81" s="52">
        <v>341.58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  <c r="JZ81" s="52">
        <v>0</v>
      </c>
      <c r="KA81" s="52">
        <v>0</v>
      </c>
      <c r="KB81" s="52">
        <v>0</v>
      </c>
      <c r="KC81" s="52">
        <v>0</v>
      </c>
      <c r="KD81" s="52">
        <v>0</v>
      </c>
      <c r="KE81" s="52">
        <v>0</v>
      </c>
      <c r="KF81" s="52">
        <v>0</v>
      </c>
      <c r="KG81" s="52">
        <v>0</v>
      </c>
      <c r="KH81" s="52">
        <v>0</v>
      </c>
      <c r="KI81" s="52">
        <v>0</v>
      </c>
      <c r="KJ81" s="52">
        <v>0</v>
      </c>
      <c r="KK81" s="52">
        <v>0</v>
      </c>
      <c r="KL81" s="52">
        <v>0</v>
      </c>
      <c r="KM81" s="52">
        <v>0</v>
      </c>
      <c r="KN81" s="52">
        <v>0</v>
      </c>
      <c r="KO81" s="52">
        <v>0</v>
      </c>
      <c r="KP81" s="52">
        <v>0</v>
      </c>
      <c r="KQ81" s="52">
        <v>0</v>
      </c>
      <c r="KR81" s="52">
        <v>0</v>
      </c>
      <c r="KS81" s="52">
        <v>0</v>
      </c>
      <c r="KT81" s="52">
        <v>0</v>
      </c>
      <c r="KU81" s="52">
        <v>0</v>
      </c>
      <c r="KV81" s="52">
        <v>0</v>
      </c>
      <c r="KW81" s="52">
        <v>0</v>
      </c>
      <c r="KX81" s="52">
        <v>0</v>
      </c>
      <c r="KY81" s="52">
        <v>0</v>
      </c>
      <c r="KZ81" s="52">
        <v>0</v>
      </c>
      <c r="LA81" s="52">
        <v>0</v>
      </c>
      <c r="LB81" s="52">
        <v>0</v>
      </c>
      <c r="LC81" s="52">
        <v>0</v>
      </c>
      <c r="LD81" s="52">
        <v>0</v>
      </c>
      <c r="LE81" s="52">
        <v>0</v>
      </c>
      <c r="LF81" s="52">
        <v>0</v>
      </c>
      <c r="LG81" s="52">
        <v>0</v>
      </c>
      <c r="LH81" s="52">
        <v>0</v>
      </c>
      <c r="LI81" s="52">
        <v>0</v>
      </c>
      <c r="LJ81" s="52">
        <v>0</v>
      </c>
      <c r="LK81" s="52">
        <v>0</v>
      </c>
      <c r="LL81" s="52">
        <v>0</v>
      </c>
      <c r="LM81" s="52">
        <v>0</v>
      </c>
      <c r="LN81" s="52">
        <v>0</v>
      </c>
      <c r="LO81" s="52">
        <v>0</v>
      </c>
      <c r="LP81" s="52">
        <v>0</v>
      </c>
      <c r="LQ81" s="52">
        <v>0</v>
      </c>
      <c r="LR81" s="52">
        <v>0</v>
      </c>
      <c r="LS81" s="52">
        <v>0</v>
      </c>
      <c r="LT81" s="52">
        <v>0</v>
      </c>
      <c r="LU81" s="52">
        <v>0</v>
      </c>
      <c r="LV81" s="52">
        <v>0</v>
      </c>
      <c r="LW81" s="52">
        <v>0</v>
      </c>
      <c r="LX81" s="52">
        <v>0</v>
      </c>
      <c r="LY81" s="52">
        <v>0</v>
      </c>
      <c r="LZ81" s="52">
        <v>0</v>
      </c>
      <c r="MA81" s="52">
        <v>0</v>
      </c>
      <c r="MB81" s="52">
        <v>0</v>
      </c>
      <c r="MC81" s="52">
        <v>0</v>
      </c>
      <c r="MD81" s="52">
        <v>0</v>
      </c>
      <c r="ME81" s="52">
        <v>0</v>
      </c>
      <c r="MF81" s="52">
        <v>0</v>
      </c>
      <c r="MG81" s="52">
        <v>0</v>
      </c>
      <c r="MH81" s="52">
        <v>0</v>
      </c>
      <c r="MI81" s="52">
        <v>0</v>
      </c>
      <c r="MJ81" s="52">
        <v>0</v>
      </c>
      <c r="MK81" s="52">
        <v>0</v>
      </c>
      <c r="ML81" s="52">
        <v>0</v>
      </c>
      <c r="MM81" s="52">
        <v>0</v>
      </c>
      <c r="MN81" s="52">
        <v>0</v>
      </c>
      <c r="MO81" s="52">
        <v>0</v>
      </c>
      <c r="MP81" s="52">
        <v>0</v>
      </c>
      <c r="MQ81" s="52">
        <v>0</v>
      </c>
      <c r="MR81" s="52">
        <v>0</v>
      </c>
      <c r="MS81" s="52">
        <v>0</v>
      </c>
      <c r="MT81" s="52">
        <v>0</v>
      </c>
      <c r="MU81" s="52">
        <v>0</v>
      </c>
      <c r="MV81" s="52">
        <v>0</v>
      </c>
      <c r="MW81" s="52">
        <v>0</v>
      </c>
      <c r="MX81" s="52">
        <v>0</v>
      </c>
      <c r="MY81" s="52">
        <v>0</v>
      </c>
      <c r="MZ81" s="52">
        <v>0</v>
      </c>
      <c r="NA81" s="52">
        <v>0</v>
      </c>
      <c r="NB81" s="52">
        <v>0</v>
      </c>
      <c r="NC81" s="52">
        <v>0</v>
      </c>
      <c r="ND81" s="52">
        <v>0</v>
      </c>
      <c r="NE81" s="52">
        <v>0</v>
      </c>
      <c r="NF81" s="52">
        <v>0</v>
      </c>
      <c r="NG81" s="52">
        <v>0</v>
      </c>
      <c r="NH81" s="52">
        <v>0</v>
      </c>
      <c r="NI81" s="52">
        <v>0</v>
      </c>
      <c r="NJ81" s="52">
        <v>0</v>
      </c>
      <c r="NK81" s="52">
        <v>0</v>
      </c>
      <c r="NL81" s="52">
        <v>0</v>
      </c>
      <c r="NM81" s="52">
        <v>0</v>
      </c>
      <c r="NN81" s="52">
        <v>0</v>
      </c>
      <c r="NO81" s="52">
        <v>0</v>
      </c>
      <c r="NP81" s="52">
        <v>0</v>
      </c>
      <c r="NQ81" s="52">
        <v>0</v>
      </c>
      <c r="NR81" s="68">
        <f t="shared" si="3"/>
        <v>15371.099999999999</v>
      </c>
      <c r="NS81" s="68">
        <f t="shared" si="4"/>
        <v>15371.099999999999</v>
      </c>
      <c r="NT81" s="68">
        <f t="shared" si="5"/>
        <v>15371.099999999999</v>
      </c>
    </row>
    <row r="82" spans="1:384" s="40" customFormat="1" ht="15" customHeight="1" outlineLevel="1" x14ac:dyDescent="0.2">
      <c r="A82" s="61"/>
      <c r="B82" s="49" t="s">
        <v>671</v>
      </c>
      <c r="C82" s="49" t="s">
        <v>235</v>
      </c>
      <c r="D82" s="49" t="s">
        <v>236</v>
      </c>
      <c r="E82" s="50" t="s">
        <v>237</v>
      </c>
      <c r="F82" s="64">
        <v>43160</v>
      </c>
      <c r="G82" s="49" t="s">
        <v>68</v>
      </c>
      <c r="H82" s="72">
        <v>0.12682499999999999</v>
      </c>
      <c r="I82" s="65">
        <v>62000</v>
      </c>
      <c r="J82" s="114" t="str">
        <f>_xlfn.XLOOKUP(E82,'[12]Resumo Unidades'!$B:$B,'[12]Resumo Unidades'!$W:$W)</f>
        <v>Fluxo com Divergência de 2% a 5%</v>
      </c>
      <c r="K82" s="51" t="str">
        <f>IF(L82&gt;Resumo!$E$23,"Sim","Não")</f>
        <v>Não</v>
      </c>
      <c r="L82" s="66">
        <v>0</v>
      </c>
      <c r="M82" s="67"/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568.4</v>
      </c>
      <c r="CE82" s="52">
        <v>568.4</v>
      </c>
      <c r="CF82" s="52">
        <v>568.4</v>
      </c>
      <c r="CG82" s="52">
        <v>568.4</v>
      </c>
      <c r="CH82" s="52">
        <v>568.4</v>
      </c>
      <c r="CI82" s="52">
        <v>568.4</v>
      </c>
      <c r="CJ82" s="52">
        <v>568.4</v>
      </c>
      <c r="CK82" s="52">
        <v>568.4</v>
      </c>
      <c r="CL82" s="52">
        <v>568.4</v>
      </c>
      <c r="CM82" s="52">
        <v>568.4</v>
      </c>
      <c r="CN82" s="52">
        <v>568.4</v>
      </c>
      <c r="CO82" s="52">
        <v>568.4</v>
      </c>
      <c r="CP82" s="52">
        <v>568.4</v>
      </c>
      <c r="CQ82" s="52">
        <v>568.4</v>
      </c>
      <c r="CR82" s="52">
        <v>568.4</v>
      </c>
      <c r="CS82" s="52">
        <v>568.4</v>
      </c>
      <c r="CT82" s="52">
        <v>568.4</v>
      </c>
      <c r="CU82" s="52">
        <v>568.4</v>
      </c>
      <c r="CV82" s="52">
        <v>568.4</v>
      </c>
      <c r="CW82" s="52">
        <v>568.4</v>
      </c>
      <c r="CX82" s="52">
        <v>568.4</v>
      </c>
      <c r="CY82" s="52">
        <v>568.4</v>
      </c>
      <c r="CZ82" s="52">
        <v>568.4</v>
      </c>
      <c r="DA82" s="52">
        <v>568.4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  <c r="JZ82" s="52">
        <v>0</v>
      </c>
      <c r="KA82" s="52">
        <v>0</v>
      </c>
      <c r="KB82" s="52">
        <v>0</v>
      </c>
      <c r="KC82" s="52">
        <v>0</v>
      </c>
      <c r="KD82" s="52">
        <v>0</v>
      </c>
      <c r="KE82" s="52">
        <v>0</v>
      </c>
      <c r="KF82" s="52">
        <v>0</v>
      </c>
      <c r="KG82" s="52">
        <v>0</v>
      </c>
      <c r="KH82" s="52">
        <v>0</v>
      </c>
      <c r="KI82" s="52">
        <v>0</v>
      </c>
      <c r="KJ82" s="52">
        <v>0</v>
      </c>
      <c r="KK82" s="52">
        <v>0</v>
      </c>
      <c r="KL82" s="52">
        <v>0</v>
      </c>
      <c r="KM82" s="52">
        <v>0</v>
      </c>
      <c r="KN82" s="52">
        <v>0</v>
      </c>
      <c r="KO82" s="52">
        <v>0</v>
      </c>
      <c r="KP82" s="52">
        <v>0</v>
      </c>
      <c r="KQ82" s="52">
        <v>0</v>
      </c>
      <c r="KR82" s="52">
        <v>0</v>
      </c>
      <c r="KS82" s="52">
        <v>0</v>
      </c>
      <c r="KT82" s="52">
        <v>0</v>
      </c>
      <c r="KU82" s="52">
        <v>0</v>
      </c>
      <c r="KV82" s="52">
        <v>0</v>
      </c>
      <c r="KW82" s="52">
        <v>0</v>
      </c>
      <c r="KX82" s="52">
        <v>0</v>
      </c>
      <c r="KY82" s="52">
        <v>0</v>
      </c>
      <c r="KZ82" s="52">
        <v>0</v>
      </c>
      <c r="LA82" s="52">
        <v>0</v>
      </c>
      <c r="LB82" s="52">
        <v>0</v>
      </c>
      <c r="LC82" s="52">
        <v>0</v>
      </c>
      <c r="LD82" s="52">
        <v>0</v>
      </c>
      <c r="LE82" s="52">
        <v>0</v>
      </c>
      <c r="LF82" s="52">
        <v>0</v>
      </c>
      <c r="LG82" s="52">
        <v>0</v>
      </c>
      <c r="LH82" s="52">
        <v>0</v>
      </c>
      <c r="LI82" s="52">
        <v>0</v>
      </c>
      <c r="LJ82" s="52">
        <v>0</v>
      </c>
      <c r="LK82" s="52">
        <v>0</v>
      </c>
      <c r="LL82" s="52">
        <v>0</v>
      </c>
      <c r="LM82" s="52">
        <v>0</v>
      </c>
      <c r="LN82" s="52">
        <v>0</v>
      </c>
      <c r="LO82" s="52">
        <v>0</v>
      </c>
      <c r="LP82" s="52">
        <v>0</v>
      </c>
      <c r="LQ82" s="52">
        <v>0</v>
      </c>
      <c r="LR82" s="52">
        <v>0</v>
      </c>
      <c r="LS82" s="52">
        <v>0</v>
      </c>
      <c r="LT82" s="52">
        <v>0</v>
      </c>
      <c r="LU82" s="52">
        <v>0</v>
      </c>
      <c r="LV82" s="52">
        <v>0</v>
      </c>
      <c r="LW82" s="52">
        <v>0</v>
      </c>
      <c r="LX82" s="52">
        <v>0</v>
      </c>
      <c r="LY82" s="52">
        <v>0</v>
      </c>
      <c r="LZ82" s="52">
        <v>0</v>
      </c>
      <c r="MA82" s="52">
        <v>0</v>
      </c>
      <c r="MB82" s="52">
        <v>0</v>
      </c>
      <c r="MC82" s="52">
        <v>0</v>
      </c>
      <c r="MD82" s="52">
        <v>0</v>
      </c>
      <c r="ME82" s="52">
        <v>0</v>
      </c>
      <c r="MF82" s="52">
        <v>0</v>
      </c>
      <c r="MG82" s="52">
        <v>0</v>
      </c>
      <c r="MH82" s="52">
        <v>0</v>
      </c>
      <c r="MI82" s="52">
        <v>0</v>
      </c>
      <c r="MJ82" s="52">
        <v>0</v>
      </c>
      <c r="MK82" s="52">
        <v>0</v>
      </c>
      <c r="ML82" s="52">
        <v>0</v>
      </c>
      <c r="MM82" s="52">
        <v>0</v>
      </c>
      <c r="MN82" s="52">
        <v>0</v>
      </c>
      <c r="MO82" s="52">
        <v>0</v>
      </c>
      <c r="MP82" s="52">
        <v>0</v>
      </c>
      <c r="MQ82" s="52">
        <v>0</v>
      </c>
      <c r="MR82" s="52">
        <v>0</v>
      </c>
      <c r="MS82" s="52">
        <v>0</v>
      </c>
      <c r="MT82" s="52">
        <v>0</v>
      </c>
      <c r="MU82" s="52">
        <v>0</v>
      </c>
      <c r="MV82" s="52">
        <v>0</v>
      </c>
      <c r="MW82" s="52">
        <v>0</v>
      </c>
      <c r="MX82" s="52">
        <v>0</v>
      </c>
      <c r="MY82" s="52">
        <v>0</v>
      </c>
      <c r="MZ82" s="52">
        <v>0</v>
      </c>
      <c r="NA82" s="52">
        <v>0</v>
      </c>
      <c r="NB82" s="52">
        <v>0</v>
      </c>
      <c r="NC82" s="52">
        <v>0</v>
      </c>
      <c r="ND82" s="52">
        <v>0</v>
      </c>
      <c r="NE82" s="52">
        <v>0</v>
      </c>
      <c r="NF82" s="52">
        <v>0</v>
      </c>
      <c r="NG82" s="52">
        <v>0</v>
      </c>
      <c r="NH82" s="52">
        <v>0</v>
      </c>
      <c r="NI82" s="52">
        <v>0</v>
      </c>
      <c r="NJ82" s="52">
        <v>0</v>
      </c>
      <c r="NK82" s="52">
        <v>0</v>
      </c>
      <c r="NL82" s="52">
        <v>0</v>
      </c>
      <c r="NM82" s="52">
        <v>0</v>
      </c>
      <c r="NN82" s="52">
        <v>0</v>
      </c>
      <c r="NO82" s="52">
        <v>0</v>
      </c>
      <c r="NP82" s="52">
        <v>0</v>
      </c>
      <c r="NQ82" s="52">
        <v>0</v>
      </c>
      <c r="NR82" s="68">
        <f t="shared" si="3"/>
        <v>13641.599999999995</v>
      </c>
      <c r="NS82" s="68">
        <f t="shared" si="4"/>
        <v>13641.599999999995</v>
      </c>
      <c r="NT82" s="68">
        <f t="shared" si="5"/>
        <v>13641.599999999995</v>
      </c>
    </row>
    <row r="83" spans="1:384" s="40" customFormat="1" ht="15" customHeight="1" outlineLevel="1" x14ac:dyDescent="0.2">
      <c r="A83" s="61"/>
      <c r="B83" s="49" t="s">
        <v>671</v>
      </c>
      <c r="C83" s="49" t="s">
        <v>1088</v>
      </c>
      <c r="D83" s="49" t="s">
        <v>1126</v>
      </c>
      <c r="E83" s="50" t="s">
        <v>1172</v>
      </c>
      <c r="F83" s="64">
        <v>43175</v>
      </c>
      <c r="G83" s="49" t="s">
        <v>16</v>
      </c>
      <c r="H83" s="72">
        <v>0</v>
      </c>
      <c r="I83" s="65">
        <v>46918.21</v>
      </c>
      <c r="J83" s="114" t="str">
        <f>_xlfn.XLOOKUP(E83,'[12]Resumo Unidades'!$B:$B,'[12]Resumo Unidades'!$W:$W)</f>
        <v>Fluxo ok</v>
      </c>
      <c r="K83" s="51" t="str">
        <f>IF(L83&gt;Resumo!$E$23,"Sim","Não")</f>
        <v>Sim</v>
      </c>
      <c r="L83" s="66">
        <v>2084</v>
      </c>
      <c r="M83" s="67"/>
      <c r="N83" s="52">
        <v>0</v>
      </c>
      <c r="O83" s="52">
        <v>0</v>
      </c>
      <c r="P83" s="52">
        <v>539.62</v>
      </c>
      <c r="Q83" s="52">
        <v>576.59</v>
      </c>
      <c r="R83" s="52">
        <v>128.01</v>
      </c>
      <c r="S83" s="52">
        <v>569.61</v>
      </c>
      <c r="T83" s="52">
        <v>566.23</v>
      </c>
      <c r="U83" s="52">
        <v>562.73</v>
      </c>
      <c r="V83" s="52">
        <v>559.34</v>
      </c>
      <c r="W83" s="52">
        <v>0</v>
      </c>
      <c r="X83" s="52">
        <v>0</v>
      </c>
      <c r="Y83" s="52">
        <v>0</v>
      </c>
      <c r="Z83" s="52">
        <v>0</v>
      </c>
      <c r="AA83" s="52">
        <v>0</v>
      </c>
      <c r="AB83" s="52">
        <v>0</v>
      </c>
      <c r="AC83" s="52">
        <v>0</v>
      </c>
      <c r="AD83" s="52">
        <v>0</v>
      </c>
      <c r="AE83" s="52">
        <v>0</v>
      </c>
      <c r="AF83" s="52">
        <v>0</v>
      </c>
      <c r="AG83" s="52">
        <v>0</v>
      </c>
      <c r="AH83" s="52">
        <v>0</v>
      </c>
      <c r="AI83" s="52">
        <v>0</v>
      </c>
      <c r="AJ83" s="52">
        <v>0</v>
      </c>
      <c r="AK83" s="52">
        <v>0</v>
      </c>
      <c r="AL83" s="52">
        <v>0</v>
      </c>
      <c r="AM83" s="52">
        <v>0</v>
      </c>
      <c r="AN83" s="52">
        <v>0</v>
      </c>
      <c r="AO83" s="52">
        <v>0</v>
      </c>
      <c r="AP83" s="52">
        <v>0</v>
      </c>
      <c r="AQ83" s="52">
        <v>0</v>
      </c>
      <c r="AR83" s="52">
        <v>0</v>
      </c>
      <c r="AS83" s="52">
        <v>0</v>
      </c>
      <c r="AT83" s="52">
        <v>0</v>
      </c>
      <c r="AU83" s="52">
        <v>0</v>
      </c>
      <c r="AV83" s="52">
        <v>0</v>
      </c>
      <c r="AW83" s="52">
        <v>0</v>
      </c>
      <c r="AX83" s="52">
        <v>0</v>
      </c>
      <c r="AY83" s="52">
        <v>0</v>
      </c>
      <c r="AZ83" s="52">
        <v>0</v>
      </c>
      <c r="BA83" s="52">
        <v>0</v>
      </c>
      <c r="BB83" s="52">
        <v>0</v>
      </c>
      <c r="BC83" s="52">
        <v>0</v>
      </c>
      <c r="BD83" s="52">
        <v>0</v>
      </c>
      <c r="BE83" s="52">
        <v>0</v>
      </c>
      <c r="BF83" s="52">
        <v>0</v>
      </c>
      <c r="BG83" s="52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52">
        <v>0</v>
      </c>
      <c r="BW83" s="52">
        <v>0</v>
      </c>
      <c r="BX83" s="52">
        <v>0</v>
      </c>
      <c r="BY83" s="52">
        <v>0</v>
      </c>
      <c r="BZ83" s="52">
        <v>0</v>
      </c>
      <c r="CA83" s="52">
        <v>0</v>
      </c>
      <c r="CB83" s="52">
        <v>0</v>
      </c>
      <c r="CC83" s="52">
        <v>0</v>
      </c>
      <c r="CD83" s="52">
        <v>0</v>
      </c>
      <c r="CE83" s="52">
        <v>0</v>
      </c>
      <c r="CF83" s="52">
        <v>0</v>
      </c>
      <c r="CG83" s="52">
        <v>0</v>
      </c>
      <c r="CH83" s="52">
        <v>0</v>
      </c>
      <c r="CI83" s="52">
        <v>0</v>
      </c>
      <c r="CJ83" s="52">
        <v>0</v>
      </c>
      <c r="CK83" s="52">
        <v>0</v>
      </c>
      <c r="CL83" s="52">
        <v>0</v>
      </c>
      <c r="CM83" s="52">
        <v>0</v>
      </c>
      <c r="CN83" s="52">
        <v>0</v>
      </c>
      <c r="CO83" s="52">
        <v>0</v>
      </c>
      <c r="CP83" s="52">
        <v>0</v>
      </c>
      <c r="CQ83" s="52">
        <v>0</v>
      </c>
      <c r="CR83" s="52">
        <v>0</v>
      </c>
      <c r="CS83" s="52">
        <v>0</v>
      </c>
      <c r="CT83" s="52">
        <v>0</v>
      </c>
      <c r="CU83" s="52">
        <v>0</v>
      </c>
      <c r="CV83" s="52">
        <v>0</v>
      </c>
      <c r="CW83" s="52">
        <v>0</v>
      </c>
      <c r="CX83" s="52">
        <v>0</v>
      </c>
      <c r="CY83" s="52">
        <v>0</v>
      </c>
      <c r="CZ83" s="52">
        <v>0</v>
      </c>
      <c r="DA83" s="52">
        <v>0</v>
      </c>
      <c r="DB83" s="52">
        <v>0</v>
      </c>
      <c r="DC83" s="52">
        <v>0</v>
      </c>
      <c r="DD83" s="52">
        <v>0</v>
      </c>
      <c r="DE83" s="52">
        <v>0</v>
      </c>
      <c r="DF83" s="52">
        <v>0</v>
      </c>
      <c r="DG83" s="52">
        <v>0</v>
      </c>
      <c r="DH83" s="52">
        <v>0</v>
      </c>
      <c r="DI83" s="52">
        <v>0</v>
      </c>
      <c r="DJ83" s="52">
        <v>0</v>
      </c>
      <c r="DK83" s="52">
        <v>0</v>
      </c>
      <c r="DL83" s="52">
        <v>0</v>
      </c>
      <c r="DM83" s="52">
        <v>0</v>
      </c>
      <c r="DN83" s="52">
        <v>0</v>
      </c>
      <c r="DO83" s="52">
        <v>0</v>
      </c>
      <c r="DP83" s="52">
        <v>0</v>
      </c>
      <c r="DQ83" s="52">
        <v>0</v>
      </c>
      <c r="DR83" s="52">
        <v>0</v>
      </c>
      <c r="DS83" s="52">
        <v>0</v>
      </c>
      <c r="DT83" s="52">
        <v>0</v>
      </c>
      <c r="DU83" s="52">
        <v>0</v>
      </c>
      <c r="DV83" s="52">
        <v>0</v>
      </c>
      <c r="DW83" s="52">
        <v>0</v>
      </c>
      <c r="DX83" s="52">
        <v>0</v>
      </c>
      <c r="DY83" s="52">
        <v>0</v>
      </c>
      <c r="DZ83" s="52">
        <v>0</v>
      </c>
      <c r="EA83" s="52">
        <v>0</v>
      </c>
      <c r="EB83" s="52">
        <v>0</v>
      </c>
      <c r="EC83" s="52">
        <v>0</v>
      </c>
      <c r="ED83" s="52">
        <v>0</v>
      </c>
      <c r="EE83" s="52">
        <v>0</v>
      </c>
      <c r="EF83" s="52">
        <v>0</v>
      </c>
      <c r="EG83" s="52">
        <v>0</v>
      </c>
      <c r="EH83" s="52">
        <v>0</v>
      </c>
      <c r="EI83" s="52">
        <v>0</v>
      </c>
      <c r="EJ83" s="52">
        <v>0</v>
      </c>
      <c r="EK83" s="52">
        <v>0</v>
      </c>
      <c r="EL83" s="52">
        <v>0</v>
      </c>
      <c r="EM83" s="52">
        <v>0</v>
      </c>
      <c r="EN83" s="52">
        <v>0</v>
      </c>
      <c r="EO83" s="52">
        <v>0</v>
      </c>
      <c r="EP83" s="52">
        <v>0</v>
      </c>
      <c r="EQ83" s="52">
        <v>0</v>
      </c>
      <c r="ER83" s="52">
        <v>0</v>
      </c>
      <c r="ES83" s="52">
        <v>0</v>
      </c>
      <c r="ET83" s="52">
        <v>0</v>
      </c>
      <c r="EU83" s="52">
        <v>0</v>
      </c>
      <c r="EV83" s="52">
        <v>0</v>
      </c>
      <c r="EW83" s="52">
        <v>0</v>
      </c>
      <c r="EX83" s="52">
        <v>0</v>
      </c>
      <c r="EY83" s="52">
        <v>0</v>
      </c>
      <c r="EZ83" s="52">
        <v>0</v>
      </c>
      <c r="FA83" s="52">
        <v>0</v>
      </c>
      <c r="FB83" s="52">
        <v>0</v>
      </c>
      <c r="FC83" s="52">
        <v>0</v>
      </c>
      <c r="FD83" s="52">
        <v>0</v>
      </c>
      <c r="FE83" s="52">
        <v>0</v>
      </c>
      <c r="FF83" s="52">
        <v>0</v>
      </c>
      <c r="FG83" s="52">
        <v>0</v>
      </c>
      <c r="FH83" s="52">
        <v>0</v>
      </c>
      <c r="FI83" s="52">
        <v>0</v>
      </c>
      <c r="FJ83" s="52">
        <v>0</v>
      </c>
      <c r="FK83" s="52">
        <v>0</v>
      </c>
      <c r="FL83" s="52">
        <v>0</v>
      </c>
      <c r="FM83" s="52">
        <v>0</v>
      </c>
      <c r="FN83" s="52">
        <v>0</v>
      </c>
      <c r="FO83" s="52">
        <v>0</v>
      </c>
      <c r="FP83" s="52">
        <v>0</v>
      </c>
      <c r="FQ83" s="52">
        <v>0</v>
      </c>
      <c r="FR83" s="52">
        <v>0</v>
      </c>
      <c r="FS83" s="52">
        <v>0</v>
      </c>
      <c r="FT83" s="52">
        <v>0</v>
      </c>
      <c r="FU83" s="52">
        <v>0</v>
      </c>
      <c r="FV83" s="52">
        <v>0</v>
      </c>
      <c r="FW83" s="52">
        <v>0</v>
      </c>
      <c r="FX83" s="52">
        <v>0</v>
      </c>
      <c r="FY83" s="52">
        <v>0</v>
      </c>
      <c r="FZ83" s="52">
        <v>0</v>
      </c>
      <c r="GA83" s="52">
        <v>0</v>
      </c>
      <c r="GB83" s="52">
        <v>0</v>
      </c>
      <c r="GC83" s="52">
        <v>0</v>
      </c>
      <c r="GD83" s="52">
        <v>0</v>
      </c>
      <c r="GE83" s="52">
        <v>0</v>
      </c>
      <c r="GF83" s="52">
        <v>0</v>
      </c>
      <c r="GG83" s="52">
        <v>0</v>
      </c>
      <c r="GH83" s="52">
        <v>0</v>
      </c>
      <c r="GI83" s="52">
        <v>0</v>
      </c>
      <c r="GJ83" s="52">
        <v>0</v>
      </c>
      <c r="GK83" s="52">
        <v>0</v>
      </c>
      <c r="GL83" s="52">
        <v>0</v>
      </c>
      <c r="GM83" s="52">
        <v>0</v>
      </c>
      <c r="GN83" s="52">
        <v>0</v>
      </c>
      <c r="GO83" s="52">
        <v>0</v>
      </c>
      <c r="GP83" s="52">
        <v>0</v>
      </c>
      <c r="GQ83" s="52">
        <v>0</v>
      </c>
      <c r="GR83" s="52">
        <v>0</v>
      </c>
      <c r="GS83" s="52">
        <v>0</v>
      </c>
      <c r="GT83" s="52">
        <v>0</v>
      </c>
      <c r="GU83" s="52">
        <v>0</v>
      </c>
      <c r="GV83" s="52">
        <v>0</v>
      </c>
      <c r="GW83" s="52">
        <v>0</v>
      </c>
      <c r="GX83" s="52">
        <v>0</v>
      </c>
      <c r="GY83" s="52">
        <v>0</v>
      </c>
      <c r="GZ83" s="52">
        <v>0</v>
      </c>
      <c r="HA83" s="52">
        <v>0</v>
      </c>
      <c r="HB83" s="52">
        <v>0</v>
      </c>
      <c r="HC83" s="52">
        <v>0</v>
      </c>
      <c r="HD83" s="52">
        <v>0</v>
      </c>
      <c r="HE83" s="52">
        <v>0</v>
      </c>
      <c r="HF83" s="52">
        <v>0</v>
      </c>
      <c r="HG83" s="52">
        <v>0</v>
      </c>
      <c r="HH83" s="52">
        <v>0</v>
      </c>
      <c r="HI83" s="52">
        <v>0</v>
      </c>
      <c r="HJ83" s="52">
        <v>0</v>
      </c>
      <c r="HK83" s="52">
        <v>0</v>
      </c>
      <c r="HL83" s="52">
        <v>0</v>
      </c>
      <c r="HM83" s="52">
        <v>0</v>
      </c>
      <c r="HN83" s="52">
        <v>0</v>
      </c>
      <c r="HO83" s="52">
        <v>0</v>
      </c>
      <c r="HP83" s="52">
        <v>0</v>
      </c>
      <c r="HQ83" s="52">
        <v>0</v>
      </c>
      <c r="HR83" s="52">
        <v>0</v>
      </c>
      <c r="HS83" s="52">
        <v>0</v>
      </c>
      <c r="HT83" s="52">
        <v>0</v>
      </c>
      <c r="HU83" s="52">
        <v>0</v>
      </c>
      <c r="HV83" s="52">
        <v>0</v>
      </c>
      <c r="HW83" s="52">
        <v>0</v>
      </c>
      <c r="HX83" s="52">
        <v>0</v>
      </c>
      <c r="HY83" s="52">
        <v>0</v>
      </c>
      <c r="HZ83" s="52">
        <v>0</v>
      </c>
      <c r="IA83" s="52">
        <v>0</v>
      </c>
      <c r="IB83" s="52">
        <v>0</v>
      </c>
      <c r="IC83" s="52">
        <v>0</v>
      </c>
      <c r="ID83" s="52">
        <v>0</v>
      </c>
      <c r="IE83" s="52">
        <v>0</v>
      </c>
      <c r="IF83" s="52">
        <v>0</v>
      </c>
      <c r="IG83" s="52">
        <v>0</v>
      </c>
      <c r="IH83" s="52">
        <v>0</v>
      </c>
      <c r="II83" s="52">
        <v>0</v>
      </c>
      <c r="IJ83" s="52">
        <v>0</v>
      </c>
      <c r="IK83" s="52">
        <v>0</v>
      </c>
      <c r="IL83" s="52">
        <v>0</v>
      </c>
      <c r="IM83" s="52">
        <v>0</v>
      </c>
      <c r="IN83" s="52">
        <v>0</v>
      </c>
      <c r="IO83" s="52">
        <v>0</v>
      </c>
      <c r="IP83" s="52">
        <v>0</v>
      </c>
      <c r="IQ83" s="52">
        <v>0</v>
      </c>
      <c r="IR83" s="52">
        <v>0</v>
      </c>
      <c r="IS83" s="52">
        <v>0</v>
      </c>
      <c r="IT83" s="52">
        <v>0</v>
      </c>
      <c r="IU83" s="52">
        <v>0</v>
      </c>
      <c r="IV83" s="52">
        <v>0</v>
      </c>
      <c r="IW83" s="52">
        <v>0</v>
      </c>
      <c r="IX83" s="52">
        <v>0</v>
      </c>
      <c r="IY83" s="52">
        <v>0</v>
      </c>
      <c r="IZ83" s="52">
        <v>0</v>
      </c>
      <c r="JA83" s="52">
        <v>0</v>
      </c>
      <c r="JB83" s="52">
        <v>0</v>
      </c>
      <c r="JC83" s="52">
        <v>0</v>
      </c>
      <c r="JD83" s="52">
        <v>0</v>
      </c>
      <c r="JE83" s="52">
        <v>0</v>
      </c>
      <c r="JF83" s="52">
        <v>0</v>
      </c>
      <c r="JG83" s="52">
        <v>0</v>
      </c>
      <c r="JH83" s="52">
        <v>0</v>
      </c>
      <c r="JI83" s="52">
        <v>0</v>
      </c>
      <c r="JJ83" s="52">
        <v>0</v>
      </c>
      <c r="JK83" s="52">
        <v>0</v>
      </c>
      <c r="JL83" s="52">
        <v>0</v>
      </c>
      <c r="JM83" s="52">
        <v>0</v>
      </c>
      <c r="JN83" s="52">
        <v>0</v>
      </c>
      <c r="JO83" s="52">
        <v>0</v>
      </c>
      <c r="JP83" s="52">
        <v>0</v>
      </c>
      <c r="JQ83" s="52">
        <v>0</v>
      </c>
      <c r="JR83" s="52">
        <v>0</v>
      </c>
      <c r="JS83" s="52">
        <v>0</v>
      </c>
      <c r="JT83" s="52">
        <v>0</v>
      </c>
      <c r="JU83" s="52">
        <v>0</v>
      </c>
      <c r="JV83" s="52">
        <v>0</v>
      </c>
      <c r="JW83" s="52">
        <v>0</v>
      </c>
      <c r="JX83" s="52">
        <v>0</v>
      </c>
      <c r="JY83" s="52">
        <v>0</v>
      </c>
      <c r="JZ83" s="52">
        <v>0</v>
      </c>
      <c r="KA83" s="52">
        <v>0</v>
      </c>
      <c r="KB83" s="52">
        <v>0</v>
      </c>
      <c r="KC83" s="52">
        <v>0</v>
      </c>
      <c r="KD83" s="52">
        <v>0</v>
      </c>
      <c r="KE83" s="52">
        <v>0</v>
      </c>
      <c r="KF83" s="52">
        <v>0</v>
      </c>
      <c r="KG83" s="52">
        <v>0</v>
      </c>
      <c r="KH83" s="52">
        <v>0</v>
      </c>
      <c r="KI83" s="52">
        <v>0</v>
      </c>
      <c r="KJ83" s="52">
        <v>0</v>
      </c>
      <c r="KK83" s="52">
        <v>0</v>
      </c>
      <c r="KL83" s="52">
        <v>0</v>
      </c>
      <c r="KM83" s="52">
        <v>0</v>
      </c>
      <c r="KN83" s="52">
        <v>0</v>
      </c>
      <c r="KO83" s="52">
        <v>0</v>
      </c>
      <c r="KP83" s="52">
        <v>0</v>
      </c>
      <c r="KQ83" s="52">
        <v>0</v>
      </c>
      <c r="KR83" s="52">
        <v>0</v>
      </c>
      <c r="KS83" s="52">
        <v>0</v>
      </c>
      <c r="KT83" s="52">
        <v>0</v>
      </c>
      <c r="KU83" s="52">
        <v>0</v>
      </c>
      <c r="KV83" s="52">
        <v>0</v>
      </c>
      <c r="KW83" s="52">
        <v>0</v>
      </c>
      <c r="KX83" s="52">
        <v>0</v>
      </c>
      <c r="KY83" s="52">
        <v>0</v>
      </c>
      <c r="KZ83" s="52">
        <v>0</v>
      </c>
      <c r="LA83" s="52">
        <v>0</v>
      </c>
      <c r="LB83" s="52">
        <v>0</v>
      </c>
      <c r="LC83" s="52">
        <v>0</v>
      </c>
      <c r="LD83" s="52">
        <v>0</v>
      </c>
      <c r="LE83" s="52">
        <v>0</v>
      </c>
      <c r="LF83" s="52">
        <v>0</v>
      </c>
      <c r="LG83" s="52">
        <v>0</v>
      </c>
      <c r="LH83" s="52">
        <v>0</v>
      </c>
      <c r="LI83" s="52">
        <v>0</v>
      </c>
      <c r="LJ83" s="52">
        <v>0</v>
      </c>
      <c r="LK83" s="52">
        <v>0</v>
      </c>
      <c r="LL83" s="52">
        <v>0</v>
      </c>
      <c r="LM83" s="52">
        <v>0</v>
      </c>
      <c r="LN83" s="52">
        <v>0</v>
      </c>
      <c r="LO83" s="52">
        <v>0</v>
      </c>
      <c r="LP83" s="52">
        <v>0</v>
      </c>
      <c r="LQ83" s="52">
        <v>0</v>
      </c>
      <c r="LR83" s="52">
        <v>0</v>
      </c>
      <c r="LS83" s="52">
        <v>0</v>
      </c>
      <c r="LT83" s="52">
        <v>0</v>
      </c>
      <c r="LU83" s="52">
        <v>0</v>
      </c>
      <c r="LV83" s="52">
        <v>0</v>
      </c>
      <c r="LW83" s="52">
        <v>0</v>
      </c>
      <c r="LX83" s="52">
        <v>0</v>
      </c>
      <c r="LY83" s="52">
        <v>0</v>
      </c>
      <c r="LZ83" s="52">
        <v>0</v>
      </c>
      <c r="MA83" s="52">
        <v>0</v>
      </c>
      <c r="MB83" s="52">
        <v>0</v>
      </c>
      <c r="MC83" s="52">
        <v>0</v>
      </c>
      <c r="MD83" s="52">
        <v>0</v>
      </c>
      <c r="ME83" s="52">
        <v>0</v>
      </c>
      <c r="MF83" s="52">
        <v>0</v>
      </c>
      <c r="MG83" s="52">
        <v>0</v>
      </c>
      <c r="MH83" s="52">
        <v>0</v>
      </c>
      <c r="MI83" s="52">
        <v>0</v>
      </c>
      <c r="MJ83" s="52">
        <v>0</v>
      </c>
      <c r="MK83" s="52">
        <v>0</v>
      </c>
      <c r="ML83" s="52">
        <v>0</v>
      </c>
      <c r="MM83" s="52">
        <v>0</v>
      </c>
      <c r="MN83" s="52">
        <v>0</v>
      </c>
      <c r="MO83" s="52">
        <v>0</v>
      </c>
      <c r="MP83" s="52">
        <v>0</v>
      </c>
      <c r="MQ83" s="52">
        <v>0</v>
      </c>
      <c r="MR83" s="52">
        <v>0</v>
      </c>
      <c r="MS83" s="52">
        <v>0</v>
      </c>
      <c r="MT83" s="52">
        <v>0</v>
      </c>
      <c r="MU83" s="52">
        <v>0</v>
      </c>
      <c r="MV83" s="52">
        <v>0</v>
      </c>
      <c r="MW83" s="52">
        <v>0</v>
      </c>
      <c r="MX83" s="52">
        <v>0</v>
      </c>
      <c r="MY83" s="52">
        <v>0</v>
      </c>
      <c r="MZ83" s="52">
        <v>0</v>
      </c>
      <c r="NA83" s="52">
        <v>0</v>
      </c>
      <c r="NB83" s="52">
        <v>0</v>
      </c>
      <c r="NC83" s="52">
        <v>0</v>
      </c>
      <c r="ND83" s="52">
        <v>0</v>
      </c>
      <c r="NE83" s="52">
        <v>0</v>
      </c>
      <c r="NF83" s="52">
        <v>0</v>
      </c>
      <c r="NG83" s="52">
        <v>0</v>
      </c>
      <c r="NH83" s="52">
        <v>0</v>
      </c>
      <c r="NI83" s="52">
        <v>0</v>
      </c>
      <c r="NJ83" s="52">
        <v>0</v>
      </c>
      <c r="NK83" s="52">
        <v>0</v>
      </c>
      <c r="NL83" s="52">
        <v>0</v>
      </c>
      <c r="NM83" s="52">
        <v>0</v>
      </c>
      <c r="NN83" s="52">
        <v>0</v>
      </c>
      <c r="NO83" s="52">
        <v>0</v>
      </c>
      <c r="NP83" s="52">
        <v>0</v>
      </c>
      <c r="NQ83" s="52">
        <v>0</v>
      </c>
      <c r="NR83" s="68">
        <f t="shared" si="3"/>
        <v>3502.13</v>
      </c>
      <c r="NS83" s="68">
        <f t="shared" si="4"/>
        <v>0</v>
      </c>
      <c r="NT83" s="68">
        <f t="shared" si="5"/>
        <v>0</v>
      </c>
    </row>
    <row r="84" spans="1:384" s="40" customFormat="1" ht="15" customHeight="1" outlineLevel="1" x14ac:dyDescent="0.2">
      <c r="A84" s="61"/>
      <c r="B84" s="49" t="s">
        <v>671</v>
      </c>
      <c r="C84" s="49" t="s">
        <v>238</v>
      </c>
      <c r="D84" s="49" t="s">
        <v>239</v>
      </c>
      <c r="E84" s="50" t="s">
        <v>240</v>
      </c>
      <c r="F84" s="64">
        <v>43280</v>
      </c>
      <c r="G84" s="49" t="s">
        <v>68</v>
      </c>
      <c r="H84" s="72">
        <v>0.12682499999999999</v>
      </c>
      <c r="I84" s="65">
        <v>45866</v>
      </c>
      <c r="J84" s="114" t="str">
        <f>_xlfn.XLOOKUP(E84,'[12]Resumo Unidades'!$B:$B,'[12]Resumo Unidades'!$W:$W)</f>
        <v>Fluxo com Divergência de 2% a 5%</v>
      </c>
      <c r="K84" s="51" t="str">
        <f>IF(L84&gt;Resumo!$E$23,"Sim","Não")</f>
        <v>Não</v>
      </c>
      <c r="L84" s="66">
        <v>17</v>
      </c>
      <c r="M84" s="67"/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52">
        <v>0</v>
      </c>
      <c r="W84" s="52">
        <v>0</v>
      </c>
      <c r="X84" s="52">
        <v>0</v>
      </c>
      <c r="Y84" s="52">
        <v>0</v>
      </c>
      <c r="Z84" s="52">
        <v>0</v>
      </c>
      <c r="AA84" s="52">
        <v>0</v>
      </c>
      <c r="AB84" s="52">
        <v>0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v>0</v>
      </c>
      <c r="AN84" s="52">
        <v>0</v>
      </c>
      <c r="AO84" s="52">
        <v>0</v>
      </c>
      <c r="AP84" s="52">
        <v>0</v>
      </c>
      <c r="AQ84" s="52"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v>0</v>
      </c>
      <c r="AX84" s="52">
        <v>0</v>
      </c>
      <c r="AY84" s="52">
        <v>0</v>
      </c>
      <c r="AZ84" s="52">
        <v>0</v>
      </c>
      <c r="BA84" s="52">
        <v>0</v>
      </c>
      <c r="BB84" s="52">
        <v>0</v>
      </c>
      <c r="BC84" s="52">
        <v>0</v>
      </c>
      <c r="BD84" s="52">
        <v>0</v>
      </c>
      <c r="BE84" s="52">
        <v>0</v>
      </c>
      <c r="BF84" s="52">
        <v>0</v>
      </c>
      <c r="BG84" s="52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v>0</v>
      </c>
      <c r="CB84" s="52">
        <v>0</v>
      </c>
      <c r="CC84" s="52">
        <v>380.73</v>
      </c>
      <c r="CD84" s="52">
        <v>358.08</v>
      </c>
      <c r="CE84" s="52">
        <v>358.08</v>
      </c>
      <c r="CF84" s="52">
        <v>358.08</v>
      </c>
      <c r="CG84" s="52">
        <v>358.08</v>
      </c>
      <c r="CH84" s="52">
        <v>358.08</v>
      </c>
      <c r="CI84" s="52">
        <v>358.08</v>
      </c>
      <c r="CJ84" s="52">
        <v>358.08</v>
      </c>
      <c r="CK84" s="52">
        <v>358.08</v>
      </c>
      <c r="CL84" s="52">
        <v>358.08</v>
      </c>
      <c r="CM84" s="52">
        <v>358.08</v>
      </c>
      <c r="CN84" s="52">
        <v>358.08</v>
      </c>
      <c r="CO84" s="52">
        <v>358.08</v>
      </c>
      <c r="CP84" s="52">
        <v>358.08</v>
      </c>
      <c r="CQ84" s="52">
        <v>358.08</v>
      </c>
      <c r="CR84" s="52">
        <v>358.08</v>
      </c>
      <c r="CS84" s="52">
        <v>358.08</v>
      </c>
      <c r="CT84" s="52">
        <v>358.08</v>
      </c>
      <c r="CU84" s="52">
        <v>358.08</v>
      </c>
      <c r="CV84" s="52">
        <v>358.08</v>
      </c>
      <c r="CW84" s="52">
        <v>358.08</v>
      </c>
      <c r="CX84" s="52">
        <v>358.08</v>
      </c>
      <c r="CY84" s="52">
        <v>0</v>
      </c>
      <c r="CZ84" s="52">
        <v>0</v>
      </c>
      <c r="DA84" s="52">
        <v>0</v>
      </c>
      <c r="DB84" s="52">
        <v>0</v>
      </c>
      <c r="DC84" s="52">
        <v>0</v>
      </c>
      <c r="DD84" s="52">
        <v>0</v>
      </c>
      <c r="DE84" s="52">
        <v>0</v>
      </c>
      <c r="DF84" s="52">
        <v>0</v>
      </c>
      <c r="DG84" s="52">
        <v>0</v>
      </c>
      <c r="DH84" s="52">
        <v>0</v>
      </c>
      <c r="DI84" s="52">
        <v>0</v>
      </c>
      <c r="DJ84" s="52">
        <v>0</v>
      </c>
      <c r="DK84" s="52">
        <v>0</v>
      </c>
      <c r="DL84" s="52">
        <v>0</v>
      </c>
      <c r="DM84" s="52">
        <v>0</v>
      </c>
      <c r="DN84" s="52">
        <v>0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v>0</v>
      </c>
      <c r="DU84" s="52">
        <v>0</v>
      </c>
      <c r="DV84" s="52">
        <v>0</v>
      </c>
      <c r="DW84" s="52">
        <v>0</v>
      </c>
      <c r="DX84" s="52">
        <v>0</v>
      </c>
      <c r="DY84" s="52">
        <v>0</v>
      </c>
      <c r="DZ84" s="52">
        <v>0</v>
      </c>
      <c r="EA84" s="52">
        <v>0</v>
      </c>
      <c r="EB84" s="52">
        <v>0</v>
      </c>
      <c r="EC84" s="52">
        <v>0</v>
      </c>
      <c r="ED84" s="52">
        <v>0</v>
      </c>
      <c r="EE84" s="52">
        <v>0</v>
      </c>
      <c r="EF84" s="52">
        <v>0</v>
      </c>
      <c r="EG84" s="52">
        <v>0</v>
      </c>
      <c r="EH84" s="52">
        <v>0</v>
      </c>
      <c r="EI84" s="52">
        <v>0</v>
      </c>
      <c r="EJ84" s="52">
        <v>0</v>
      </c>
      <c r="EK84" s="52">
        <v>0</v>
      </c>
      <c r="EL84" s="52">
        <v>0</v>
      </c>
      <c r="EM84" s="52">
        <v>0</v>
      </c>
      <c r="EN84" s="52">
        <v>0</v>
      </c>
      <c r="EO84" s="52">
        <v>0</v>
      </c>
      <c r="EP84" s="52">
        <v>0</v>
      </c>
      <c r="EQ84" s="52">
        <v>0</v>
      </c>
      <c r="ER84" s="52">
        <v>0</v>
      </c>
      <c r="ES84" s="52">
        <v>0</v>
      </c>
      <c r="ET84" s="52">
        <v>0</v>
      </c>
      <c r="EU84" s="52">
        <v>0</v>
      </c>
      <c r="EV84" s="52">
        <v>0</v>
      </c>
      <c r="EW84" s="52">
        <v>0</v>
      </c>
      <c r="EX84" s="52">
        <v>0</v>
      </c>
      <c r="EY84" s="52">
        <v>0</v>
      </c>
      <c r="EZ84" s="52">
        <v>0</v>
      </c>
      <c r="FA84" s="52">
        <v>0</v>
      </c>
      <c r="FB84" s="52">
        <v>0</v>
      </c>
      <c r="FC84" s="52">
        <v>0</v>
      </c>
      <c r="FD84" s="52">
        <v>0</v>
      </c>
      <c r="FE84" s="52">
        <v>0</v>
      </c>
      <c r="FF84" s="52">
        <v>0</v>
      </c>
      <c r="FG84" s="52">
        <v>0</v>
      </c>
      <c r="FH84" s="52">
        <v>0</v>
      </c>
      <c r="FI84" s="52">
        <v>0</v>
      </c>
      <c r="FJ84" s="52">
        <v>0</v>
      </c>
      <c r="FK84" s="52">
        <v>0</v>
      </c>
      <c r="FL84" s="52">
        <v>0</v>
      </c>
      <c r="FM84" s="52">
        <v>0</v>
      </c>
      <c r="FN84" s="52">
        <v>0</v>
      </c>
      <c r="FO84" s="52">
        <v>0</v>
      </c>
      <c r="FP84" s="52">
        <v>0</v>
      </c>
      <c r="FQ84" s="52">
        <v>0</v>
      </c>
      <c r="FR84" s="52">
        <v>0</v>
      </c>
      <c r="FS84" s="52">
        <v>0</v>
      </c>
      <c r="FT84" s="52">
        <v>0</v>
      </c>
      <c r="FU84" s="52">
        <v>0</v>
      </c>
      <c r="FV84" s="52">
        <v>0</v>
      </c>
      <c r="FW84" s="52">
        <v>0</v>
      </c>
      <c r="FX84" s="52">
        <v>0</v>
      </c>
      <c r="FY84" s="52">
        <v>0</v>
      </c>
      <c r="FZ84" s="52">
        <v>0</v>
      </c>
      <c r="GA84" s="52">
        <v>0</v>
      </c>
      <c r="GB84" s="52">
        <v>0</v>
      </c>
      <c r="GC84" s="52">
        <v>0</v>
      </c>
      <c r="GD84" s="52">
        <v>0</v>
      </c>
      <c r="GE84" s="52">
        <v>0</v>
      </c>
      <c r="GF84" s="52">
        <v>0</v>
      </c>
      <c r="GG84" s="52">
        <v>0</v>
      </c>
      <c r="GH84" s="52">
        <v>0</v>
      </c>
      <c r="GI84" s="52">
        <v>0</v>
      </c>
      <c r="GJ84" s="52">
        <v>0</v>
      </c>
      <c r="GK84" s="52">
        <v>0</v>
      </c>
      <c r="GL84" s="52">
        <v>0</v>
      </c>
      <c r="GM84" s="52">
        <v>0</v>
      </c>
      <c r="GN84" s="52">
        <v>0</v>
      </c>
      <c r="GO84" s="52">
        <v>0</v>
      </c>
      <c r="GP84" s="52">
        <v>0</v>
      </c>
      <c r="GQ84" s="52">
        <v>0</v>
      </c>
      <c r="GR84" s="52">
        <v>0</v>
      </c>
      <c r="GS84" s="52">
        <v>0</v>
      </c>
      <c r="GT84" s="52">
        <v>0</v>
      </c>
      <c r="GU84" s="52">
        <v>0</v>
      </c>
      <c r="GV84" s="52">
        <v>0</v>
      </c>
      <c r="GW84" s="52">
        <v>0</v>
      </c>
      <c r="GX84" s="52">
        <v>0</v>
      </c>
      <c r="GY84" s="52">
        <v>0</v>
      </c>
      <c r="GZ84" s="52">
        <v>0</v>
      </c>
      <c r="HA84" s="52">
        <v>0</v>
      </c>
      <c r="HB84" s="52">
        <v>0</v>
      </c>
      <c r="HC84" s="52">
        <v>0</v>
      </c>
      <c r="HD84" s="52">
        <v>0</v>
      </c>
      <c r="HE84" s="52">
        <v>0</v>
      </c>
      <c r="HF84" s="52">
        <v>0</v>
      </c>
      <c r="HG84" s="52">
        <v>0</v>
      </c>
      <c r="HH84" s="52">
        <v>0</v>
      </c>
      <c r="HI84" s="52">
        <v>0</v>
      </c>
      <c r="HJ84" s="52">
        <v>0</v>
      </c>
      <c r="HK84" s="52">
        <v>0</v>
      </c>
      <c r="HL84" s="52">
        <v>0</v>
      </c>
      <c r="HM84" s="52">
        <v>0</v>
      </c>
      <c r="HN84" s="52">
        <v>0</v>
      </c>
      <c r="HO84" s="52">
        <v>0</v>
      </c>
      <c r="HP84" s="52">
        <v>0</v>
      </c>
      <c r="HQ84" s="52">
        <v>0</v>
      </c>
      <c r="HR84" s="52">
        <v>0</v>
      </c>
      <c r="HS84" s="52">
        <v>0</v>
      </c>
      <c r="HT84" s="52">
        <v>0</v>
      </c>
      <c r="HU84" s="52">
        <v>0</v>
      </c>
      <c r="HV84" s="52">
        <v>0</v>
      </c>
      <c r="HW84" s="52">
        <v>0</v>
      </c>
      <c r="HX84" s="52">
        <v>0</v>
      </c>
      <c r="HY84" s="52">
        <v>0</v>
      </c>
      <c r="HZ84" s="52">
        <v>0</v>
      </c>
      <c r="IA84" s="52">
        <v>0</v>
      </c>
      <c r="IB84" s="52">
        <v>0</v>
      </c>
      <c r="IC84" s="52">
        <v>0</v>
      </c>
      <c r="ID84" s="52">
        <v>0</v>
      </c>
      <c r="IE84" s="52">
        <v>0</v>
      </c>
      <c r="IF84" s="52">
        <v>0</v>
      </c>
      <c r="IG84" s="52">
        <v>0</v>
      </c>
      <c r="IH84" s="52">
        <v>0</v>
      </c>
      <c r="II84" s="52">
        <v>0</v>
      </c>
      <c r="IJ84" s="52">
        <v>0</v>
      </c>
      <c r="IK84" s="52">
        <v>0</v>
      </c>
      <c r="IL84" s="52">
        <v>0</v>
      </c>
      <c r="IM84" s="52">
        <v>0</v>
      </c>
      <c r="IN84" s="52">
        <v>0</v>
      </c>
      <c r="IO84" s="52">
        <v>0</v>
      </c>
      <c r="IP84" s="52">
        <v>0</v>
      </c>
      <c r="IQ84" s="52">
        <v>0</v>
      </c>
      <c r="IR84" s="52">
        <v>0</v>
      </c>
      <c r="IS84" s="52">
        <v>0</v>
      </c>
      <c r="IT84" s="52">
        <v>0</v>
      </c>
      <c r="IU84" s="52">
        <v>0</v>
      </c>
      <c r="IV84" s="52">
        <v>0</v>
      </c>
      <c r="IW84" s="52">
        <v>0</v>
      </c>
      <c r="IX84" s="52">
        <v>0</v>
      </c>
      <c r="IY84" s="52">
        <v>0</v>
      </c>
      <c r="IZ84" s="52">
        <v>0</v>
      </c>
      <c r="JA84" s="52">
        <v>0</v>
      </c>
      <c r="JB84" s="52">
        <v>0</v>
      </c>
      <c r="JC84" s="52">
        <v>0</v>
      </c>
      <c r="JD84" s="52">
        <v>0</v>
      </c>
      <c r="JE84" s="52">
        <v>0</v>
      </c>
      <c r="JF84" s="52">
        <v>0</v>
      </c>
      <c r="JG84" s="52">
        <v>0</v>
      </c>
      <c r="JH84" s="52">
        <v>0</v>
      </c>
      <c r="JI84" s="52">
        <v>0</v>
      </c>
      <c r="JJ84" s="52">
        <v>0</v>
      </c>
      <c r="JK84" s="52">
        <v>0</v>
      </c>
      <c r="JL84" s="52">
        <v>0</v>
      </c>
      <c r="JM84" s="52">
        <v>0</v>
      </c>
      <c r="JN84" s="52">
        <v>0</v>
      </c>
      <c r="JO84" s="52">
        <v>0</v>
      </c>
      <c r="JP84" s="52">
        <v>0</v>
      </c>
      <c r="JQ84" s="52">
        <v>0</v>
      </c>
      <c r="JR84" s="52">
        <v>0</v>
      </c>
      <c r="JS84" s="52">
        <v>0</v>
      </c>
      <c r="JT84" s="52">
        <v>0</v>
      </c>
      <c r="JU84" s="52">
        <v>0</v>
      </c>
      <c r="JV84" s="52">
        <v>0</v>
      </c>
      <c r="JW84" s="52">
        <v>0</v>
      </c>
      <c r="JX84" s="52">
        <v>0</v>
      </c>
      <c r="JY84" s="52">
        <v>0</v>
      </c>
      <c r="JZ84" s="52">
        <v>0</v>
      </c>
      <c r="KA84" s="52">
        <v>0</v>
      </c>
      <c r="KB84" s="52">
        <v>0</v>
      </c>
      <c r="KC84" s="52">
        <v>0</v>
      </c>
      <c r="KD84" s="52">
        <v>0</v>
      </c>
      <c r="KE84" s="52">
        <v>0</v>
      </c>
      <c r="KF84" s="52">
        <v>0</v>
      </c>
      <c r="KG84" s="52">
        <v>0</v>
      </c>
      <c r="KH84" s="52">
        <v>0</v>
      </c>
      <c r="KI84" s="52">
        <v>0</v>
      </c>
      <c r="KJ84" s="52">
        <v>0</v>
      </c>
      <c r="KK84" s="52">
        <v>0</v>
      </c>
      <c r="KL84" s="52">
        <v>0</v>
      </c>
      <c r="KM84" s="52">
        <v>0</v>
      </c>
      <c r="KN84" s="52">
        <v>0</v>
      </c>
      <c r="KO84" s="52">
        <v>0</v>
      </c>
      <c r="KP84" s="52">
        <v>0</v>
      </c>
      <c r="KQ84" s="52">
        <v>0</v>
      </c>
      <c r="KR84" s="52">
        <v>0</v>
      </c>
      <c r="KS84" s="52">
        <v>0</v>
      </c>
      <c r="KT84" s="52">
        <v>0</v>
      </c>
      <c r="KU84" s="52">
        <v>0</v>
      </c>
      <c r="KV84" s="52">
        <v>0</v>
      </c>
      <c r="KW84" s="52">
        <v>0</v>
      </c>
      <c r="KX84" s="52">
        <v>0</v>
      </c>
      <c r="KY84" s="52">
        <v>0</v>
      </c>
      <c r="KZ84" s="52">
        <v>0</v>
      </c>
      <c r="LA84" s="52">
        <v>0</v>
      </c>
      <c r="LB84" s="52">
        <v>0</v>
      </c>
      <c r="LC84" s="52">
        <v>0</v>
      </c>
      <c r="LD84" s="52">
        <v>0</v>
      </c>
      <c r="LE84" s="52">
        <v>0</v>
      </c>
      <c r="LF84" s="52">
        <v>0</v>
      </c>
      <c r="LG84" s="52">
        <v>0</v>
      </c>
      <c r="LH84" s="52">
        <v>0</v>
      </c>
      <c r="LI84" s="52">
        <v>0</v>
      </c>
      <c r="LJ84" s="52">
        <v>0</v>
      </c>
      <c r="LK84" s="52">
        <v>0</v>
      </c>
      <c r="LL84" s="52">
        <v>0</v>
      </c>
      <c r="LM84" s="52">
        <v>0</v>
      </c>
      <c r="LN84" s="52">
        <v>0</v>
      </c>
      <c r="LO84" s="52">
        <v>0</v>
      </c>
      <c r="LP84" s="52">
        <v>0</v>
      </c>
      <c r="LQ84" s="52">
        <v>0</v>
      </c>
      <c r="LR84" s="52">
        <v>0</v>
      </c>
      <c r="LS84" s="52">
        <v>0</v>
      </c>
      <c r="LT84" s="52">
        <v>0</v>
      </c>
      <c r="LU84" s="52">
        <v>0</v>
      </c>
      <c r="LV84" s="52">
        <v>0</v>
      </c>
      <c r="LW84" s="52">
        <v>0</v>
      </c>
      <c r="LX84" s="52">
        <v>0</v>
      </c>
      <c r="LY84" s="52">
        <v>0</v>
      </c>
      <c r="LZ84" s="52">
        <v>0</v>
      </c>
      <c r="MA84" s="52">
        <v>0</v>
      </c>
      <c r="MB84" s="52">
        <v>0</v>
      </c>
      <c r="MC84" s="52">
        <v>0</v>
      </c>
      <c r="MD84" s="52">
        <v>0</v>
      </c>
      <c r="ME84" s="52">
        <v>0</v>
      </c>
      <c r="MF84" s="52">
        <v>0</v>
      </c>
      <c r="MG84" s="52">
        <v>0</v>
      </c>
      <c r="MH84" s="52">
        <v>0</v>
      </c>
      <c r="MI84" s="52">
        <v>0</v>
      </c>
      <c r="MJ84" s="52">
        <v>0</v>
      </c>
      <c r="MK84" s="52">
        <v>0</v>
      </c>
      <c r="ML84" s="52">
        <v>0</v>
      </c>
      <c r="MM84" s="52">
        <v>0</v>
      </c>
      <c r="MN84" s="52">
        <v>0</v>
      </c>
      <c r="MO84" s="52">
        <v>0</v>
      </c>
      <c r="MP84" s="52">
        <v>0</v>
      </c>
      <c r="MQ84" s="52">
        <v>0</v>
      </c>
      <c r="MR84" s="52">
        <v>0</v>
      </c>
      <c r="MS84" s="52">
        <v>0</v>
      </c>
      <c r="MT84" s="52">
        <v>0</v>
      </c>
      <c r="MU84" s="52">
        <v>0</v>
      </c>
      <c r="MV84" s="52">
        <v>0</v>
      </c>
      <c r="MW84" s="52">
        <v>0</v>
      </c>
      <c r="MX84" s="52">
        <v>0</v>
      </c>
      <c r="MY84" s="52">
        <v>0</v>
      </c>
      <c r="MZ84" s="52">
        <v>0</v>
      </c>
      <c r="NA84" s="52">
        <v>0</v>
      </c>
      <c r="NB84" s="52">
        <v>0</v>
      </c>
      <c r="NC84" s="52">
        <v>0</v>
      </c>
      <c r="ND84" s="52">
        <v>0</v>
      </c>
      <c r="NE84" s="52">
        <v>0</v>
      </c>
      <c r="NF84" s="52">
        <v>0</v>
      </c>
      <c r="NG84" s="52">
        <v>0</v>
      </c>
      <c r="NH84" s="52">
        <v>0</v>
      </c>
      <c r="NI84" s="52">
        <v>0</v>
      </c>
      <c r="NJ84" s="52">
        <v>0</v>
      </c>
      <c r="NK84" s="52">
        <v>0</v>
      </c>
      <c r="NL84" s="52">
        <v>0</v>
      </c>
      <c r="NM84" s="52">
        <v>0</v>
      </c>
      <c r="NN84" s="52">
        <v>0</v>
      </c>
      <c r="NO84" s="52">
        <v>0</v>
      </c>
      <c r="NP84" s="52">
        <v>0</v>
      </c>
      <c r="NQ84" s="52">
        <v>0</v>
      </c>
      <c r="NR84" s="68">
        <f t="shared" si="3"/>
        <v>7900.4099999999989</v>
      </c>
      <c r="NS84" s="68">
        <f t="shared" si="4"/>
        <v>7900.4099999999989</v>
      </c>
      <c r="NT84" s="68">
        <f t="shared" si="5"/>
        <v>7900.4099999999989</v>
      </c>
    </row>
    <row r="85" spans="1:384" s="40" customFormat="1" ht="15" customHeight="1" outlineLevel="1" x14ac:dyDescent="0.2">
      <c r="A85" s="61"/>
      <c r="B85" s="49" t="s">
        <v>671</v>
      </c>
      <c r="C85" s="49" t="s">
        <v>1089</v>
      </c>
      <c r="D85" s="49" t="s">
        <v>1127</v>
      </c>
      <c r="E85" s="50" t="s">
        <v>1173</v>
      </c>
      <c r="F85" s="64">
        <v>43311</v>
      </c>
      <c r="G85" s="49" t="s">
        <v>16</v>
      </c>
      <c r="H85" s="72">
        <v>0</v>
      </c>
      <c r="I85" s="65">
        <v>48640</v>
      </c>
      <c r="J85" s="114" t="str">
        <f>_xlfn.XLOOKUP(E85,'[12]Resumo Unidades'!$B:$B,'[12]Resumo Unidades'!$W:$W)</f>
        <v>Fluxo ok</v>
      </c>
      <c r="K85" s="51" t="str">
        <f>IF(L85&gt;Resumo!$E$23,"Sim","Não")</f>
        <v>Sim</v>
      </c>
      <c r="L85" s="66">
        <v>1810</v>
      </c>
      <c r="M85" s="67"/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7814.16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2">
        <v>0</v>
      </c>
      <c r="AU85" s="52">
        <v>0</v>
      </c>
      <c r="AV85" s="52">
        <v>0</v>
      </c>
      <c r="AW85" s="52">
        <v>0</v>
      </c>
      <c r="AX85" s="52">
        <v>0</v>
      </c>
      <c r="AY85" s="52">
        <v>0</v>
      </c>
      <c r="AZ85" s="52">
        <v>0</v>
      </c>
      <c r="BA85" s="52">
        <v>0</v>
      </c>
      <c r="BB85" s="52">
        <v>0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>
        <v>0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0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0</v>
      </c>
      <c r="CI85" s="52">
        <v>0</v>
      </c>
      <c r="CJ85" s="52">
        <v>0</v>
      </c>
      <c r="CK85" s="52">
        <v>0</v>
      </c>
      <c r="CL85" s="52">
        <v>0</v>
      </c>
      <c r="CM85" s="52">
        <v>0</v>
      </c>
      <c r="CN85" s="52">
        <v>0</v>
      </c>
      <c r="CO85" s="52">
        <v>0</v>
      </c>
      <c r="CP85" s="52">
        <v>0</v>
      </c>
      <c r="CQ85" s="52">
        <v>0</v>
      </c>
      <c r="CR85" s="52">
        <v>0</v>
      </c>
      <c r="CS85" s="52">
        <v>0</v>
      </c>
      <c r="CT85" s="52">
        <v>0</v>
      </c>
      <c r="CU85" s="52">
        <v>0</v>
      </c>
      <c r="CV85" s="52">
        <v>0</v>
      </c>
      <c r="CW85" s="52">
        <v>0</v>
      </c>
      <c r="CX85" s="52">
        <v>0</v>
      </c>
      <c r="CY85" s="52">
        <v>0</v>
      </c>
      <c r="CZ85" s="52">
        <v>0</v>
      </c>
      <c r="DA85" s="52">
        <v>0</v>
      </c>
      <c r="DB85" s="52">
        <v>0</v>
      </c>
      <c r="DC85" s="52">
        <v>0</v>
      </c>
      <c r="DD85" s="52">
        <v>0</v>
      </c>
      <c r="DE85" s="52">
        <v>0</v>
      </c>
      <c r="DF85" s="52">
        <v>0</v>
      </c>
      <c r="DG85" s="52">
        <v>0</v>
      </c>
      <c r="DH85" s="52">
        <v>0</v>
      </c>
      <c r="DI85" s="52">
        <v>0</v>
      </c>
      <c r="DJ85" s="52">
        <v>0</v>
      </c>
      <c r="DK85" s="52">
        <v>0</v>
      </c>
      <c r="DL85" s="52">
        <v>0</v>
      </c>
      <c r="DM85" s="52">
        <v>0</v>
      </c>
      <c r="DN85" s="52">
        <v>0</v>
      </c>
      <c r="DO85" s="52">
        <v>0</v>
      </c>
      <c r="DP85" s="52">
        <v>0</v>
      </c>
      <c r="DQ85" s="52">
        <v>0</v>
      </c>
      <c r="DR85" s="52">
        <v>0</v>
      </c>
      <c r="DS85" s="52">
        <v>0</v>
      </c>
      <c r="DT85" s="52">
        <v>0</v>
      </c>
      <c r="DU85" s="52">
        <v>0</v>
      </c>
      <c r="DV85" s="52">
        <v>0</v>
      </c>
      <c r="DW85" s="52">
        <v>0</v>
      </c>
      <c r="DX85" s="52">
        <v>0</v>
      </c>
      <c r="DY85" s="52">
        <v>0</v>
      </c>
      <c r="DZ85" s="52">
        <v>0</v>
      </c>
      <c r="EA85" s="52">
        <v>0</v>
      </c>
      <c r="EB85" s="52">
        <v>0</v>
      </c>
      <c r="EC85" s="52">
        <v>0</v>
      </c>
      <c r="ED85" s="52">
        <v>0</v>
      </c>
      <c r="EE85" s="52">
        <v>0</v>
      </c>
      <c r="EF85" s="52">
        <v>0</v>
      </c>
      <c r="EG85" s="52">
        <v>0</v>
      </c>
      <c r="EH85" s="52">
        <v>0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0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0</v>
      </c>
      <c r="FF85" s="52">
        <v>0</v>
      </c>
      <c r="FG85" s="52">
        <v>0</v>
      </c>
      <c r="FH85" s="52">
        <v>0</v>
      </c>
      <c r="FI85" s="52">
        <v>0</v>
      </c>
      <c r="FJ85" s="52">
        <v>0</v>
      </c>
      <c r="FK85" s="52">
        <v>0</v>
      </c>
      <c r="FL85" s="52">
        <v>0</v>
      </c>
      <c r="FM85" s="52">
        <v>0</v>
      </c>
      <c r="FN85" s="52">
        <v>0</v>
      </c>
      <c r="FO85" s="52">
        <v>0</v>
      </c>
      <c r="FP85" s="52">
        <v>0</v>
      </c>
      <c r="FQ85" s="52">
        <v>0</v>
      </c>
      <c r="FR85" s="52">
        <v>0</v>
      </c>
      <c r="FS85" s="52">
        <v>0</v>
      </c>
      <c r="FT85" s="52">
        <v>0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0</v>
      </c>
      <c r="GC85" s="52">
        <v>0</v>
      </c>
      <c r="GD85" s="52">
        <v>0</v>
      </c>
      <c r="GE85" s="52">
        <v>0</v>
      </c>
      <c r="GF85" s="52">
        <v>0</v>
      </c>
      <c r="GG85" s="52">
        <v>0</v>
      </c>
      <c r="GH85" s="52">
        <v>0</v>
      </c>
      <c r="GI85" s="52">
        <v>0</v>
      </c>
      <c r="GJ85" s="52">
        <v>0</v>
      </c>
      <c r="GK85" s="52">
        <v>0</v>
      </c>
      <c r="GL85" s="52">
        <v>0</v>
      </c>
      <c r="GM85" s="52">
        <v>0</v>
      </c>
      <c r="GN85" s="52">
        <v>0</v>
      </c>
      <c r="GO85" s="52">
        <v>0</v>
      </c>
      <c r="GP85" s="52">
        <v>0</v>
      </c>
      <c r="GQ85" s="52">
        <v>0</v>
      </c>
      <c r="GR85" s="52">
        <v>0</v>
      </c>
      <c r="GS85" s="52">
        <v>0</v>
      </c>
      <c r="GT85" s="52">
        <v>0</v>
      </c>
      <c r="GU85" s="52">
        <v>0</v>
      </c>
      <c r="GV85" s="52">
        <v>0</v>
      </c>
      <c r="GW85" s="52">
        <v>0</v>
      </c>
      <c r="GX85" s="52">
        <v>0</v>
      </c>
      <c r="GY85" s="52">
        <v>0</v>
      </c>
      <c r="GZ85" s="52">
        <v>0</v>
      </c>
      <c r="HA85" s="52">
        <v>0</v>
      </c>
      <c r="HB85" s="52">
        <v>0</v>
      </c>
      <c r="HC85" s="52">
        <v>0</v>
      </c>
      <c r="HD85" s="52">
        <v>0</v>
      </c>
      <c r="HE85" s="52">
        <v>0</v>
      </c>
      <c r="HF85" s="52">
        <v>0</v>
      </c>
      <c r="HG85" s="52">
        <v>0</v>
      </c>
      <c r="HH85" s="52">
        <v>0</v>
      </c>
      <c r="HI85" s="52">
        <v>0</v>
      </c>
      <c r="HJ85" s="52">
        <v>0</v>
      </c>
      <c r="HK85" s="52">
        <v>0</v>
      </c>
      <c r="HL85" s="52">
        <v>0</v>
      </c>
      <c r="HM85" s="52">
        <v>0</v>
      </c>
      <c r="HN85" s="52">
        <v>0</v>
      </c>
      <c r="HO85" s="52">
        <v>0</v>
      </c>
      <c r="HP85" s="52">
        <v>0</v>
      </c>
      <c r="HQ85" s="52">
        <v>0</v>
      </c>
      <c r="HR85" s="52">
        <v>0</v>
      </c>
      <c r="HS85" s="52">
        <v>0</v>
      </c>
      <c r="HT85" s="52">
        <v>0</v>
      </c>
      <c r="HU85" s="52">
        <v>0</v>
      </c>
      <c r="HV85" s="52">
        <v>0</v>
      </c>
      <c r="HW85" s="52">
        <v>0</v>
      </c>
      <c r="HX85" s="52">
        <v>0</v>
      </c>
      <c r="HY85" s="52">
        <v>0</v>
      </c>
      <c r="HZ85" s="52">
        <v>0</v>
      </c>
      <c r="IA85" s="52">
        <v>0</v>
      </c>
      <c r="IB85" s="52">
        <v>0</v>
      </c>
      <c r="IC85" s="52">
        <v>0</v>
      </c>
      <c r="ID85" s="52">
        <v>0</v>
      </c>
      <c r="IE85" s="52">
        <v>0</v>
      </c>
      <c r="IF85" s="52">
        <v>0</v>
      </c>
      <c r="IG85" s="52">
        <v>0</v>
      </c>
      <c r="IH85" s="52">
        <v>0</v>
      </c>
      <c r="II85" s="52">
        <v>0</v>
      </c>
      <c r="IJ85" s="52">
        <v>0</v>
      </c>
      <c r="IK85" s="52">
        <v>0</v>
      </c>
      <c r="IL85" s="52">
        <v>0</v>
      </c>
      <c r="IM85" s="52">
        <v>0</v>
      </c>
      <c r="IN85" s="52">
        <v>0</v>
      </c>
      <c r="IO85" s="52">
        <v>0</v>
      </c>
      <c r="IP85" s="52">
        <v>0</v>
      </c>
      <c r="IQ85" s="52">
        <v>0</v>
      </c>
      <c r="IR85" s="52">
        <v>0</v>
      </c>
      <c r="IS85" s="52">
        <v>0</v>
      </c>
      <c r="IT85" s="52">
        <v>0</v>
      </c>
      <c r="IU85" s="52">
        <v>0</v>
      </c>
      <c r="IV85" s="52">
        <v>0</v>
      </c>
      <c r="IW85" s="52">
        <v>0</v>
      </c>
      <c r="IX85" s="52">
        <v>0</v>
      </c>
      <c r="IY85" s="52">
        <v>0</v>
      </c>
      <c r="IZ85" s="52">
        <v>0</v>
      </c>
      <c r="JA85" s="52">
        <v>0</v>
      </c>
      <c r="JB85" s="52">
        <v>0</v>
      </c>
      <c r="JC85" s="52">
        <v>0</v>
      </c>
      <c r="JD85" s="52">
        <v>0</v>
      </c>
      <c r="JE85" s="52">
        <v>0</v>
      </c>
      <c r="JF85" s="52">
        <v>0</v>
      </c>
      <c r="JG85" s="52">
        <v>0</v>
      </c>
      <c r="JH85" s="52">
        <v>0</v>
      </c>
      <c r="JI85" s="52">
        <v>0</v>
      </c>
      <c r="JJ85" s="52">
        <v>0</v>
      </c>
      <c r="JK85" s="52">
        <v>0</v>
      </c>
      <c r="JL85" s="52">
        <v>0</v>
      </c>
      <c r="JM85" s="52">
        <v>0</v>
      </c>
      <c r="JN85" s="52">
        <v>0</v>
      </c>
      <c r="JO85" s="52">
        <v>0</v>
      </c>
      <c r="JP85" s="52">
        <v>0</v>
      </c>
      <c r="JQ85" s="52">
        <v>0</v>
      </c>
      <c r="JR85" s="52">
        <v>0</v>
      </c>
      <c r="JS85" s="52">
        <v>0</v>
      </c>
      <c r="JT85" s="52">
        <v>0</v>
      </c>
      <c r="JU85" s="52">
        <v>0</v>
      </c>
      <c r="JV85" s="52">
        <v>0</v>
      </c>
      <c r="JW85" s="52">
        <v>0</v>
      </c>
      <c r="JX85" s="52">
        <v>0</v>
      </c>
      <c r="JY85" s="52">
        <v>0</v>
      </c>
      <c r="JZ85" s="52">
        <v>0</v>
      </c>
      <c r="KA85" s="52">
        <v>0</v>
      </c>
      <c r="KB85" s="52">
        <v>0</v>
      </c>
      <c r="KC85" s="52">
        <v>0</v>
      </c>
      <c r="KD85" s="52">
        <v>0</v>
      </c>
      <c r="KE85" s="52">
        <v>0</v>
      </c>
      <c r="KF85" s="52">
        <v>0</v>
      </c>
      <c r="KG85" s="52">
        <v>0</v>
      </c>
      <c r="KH85" s="52">
        <v>0</v>
      </c>
      <c r="KI85" s="52">
        <v>0</v>
      </c>
      <c r="KJ85" s="52">
        <v>0</v>
      </c>
      <c r="KK85" s="52">
        <v>0</v>
      </c>
      <c r="KL85" s="52">
        <v>0</v>
      </c>
      <c r="KM85" s="52">
        <v>0</v>
      </c>
      <c r="KN85" s="52">
        <v>0</v>
      </c>
      <c r="KO85" s="52">
        <v>0</v>
      </c>
      <c r="KP85" s="52">
        <v>0</v>
      </c>
      <c r="KQ85" s="52">
        <v>0</v>
      </c>
      <c r="KR85" s="52">
        <v>0</v>
      </c>
      <c r="KS85" s="52">
        <v>0</v>
      </c>
      <c r="KT85" s="52">
        <v>0</v>
      </c>
      <c r="KU85" s="52">
        <v>0</v>
      </c>
      <c r="KV85" s="52">
        <v>0</v>
      </c>
      <c r="KW85" s="52">
        <v>0</v>
      </c>
      <c r="KX85" s="52">
        <v>0</v>
      </c>
      <c r="KY85" s="52">
        <v>0</v>
      </c>
      <c r="KZ85" s="52">
        <v>0</v>
      </c>
      <c r="LA85" s="52">
        <v>0</v>
      </c>
      <c r="LB85" s="52">
        <v>0</v>
      </c>
      <c r="LC85" s="52">
        <v>0</v>
      </c>
      <c r="LD85" s="52">
        <v>0</v>
      </c>
      <c r="LE85" s="52">
        <v>0</v>
      </c>
      <c r="LF85" s="52">
        <v>0</v>
      </c>
      <c r="LG85" s="52">
        <v>0</v>
      </c>
      <c r="LH85" s="52">
        <v>0</v>
      </c>
      <c r="LI85" s="52">
        <v>0</v>
      </c>
      <c r="LJ85" s="52">
        <v>0</v>
      </c>
      <c r="LK85" s="52">
        <v>0</v>
      </c>
      <c r="LL85" s="52">
        <v>0</v>
      </c>
      <c r="LM85" s="52">
        <v>0</v>
      </c>
      <c r="LN85" s="52">
        <v>0</v>
      </c>
      <c r="LO85" s="52">
        <v>0</v>
      </c>
      <c r="LP85" s="52">
        <v>0</v>
      </c>
      <c r="LQ85" s="52">
        <v>0</v>
      </c>
      <c r="LR85" s="52">
        <v>0</v>
      </c>
      <c r="LS85" s="52">
        <v>0</v>
      </c>
      <c r="LT85" s="52">
        <v>0</v>
      </c>
      <c r="LU85" s="52">
        <v>0</v>
      </c>
      <c r="LV85" s="52">
        <v>0</v>
      </c>
      <c r="LW85" s="52">
        <v>0</v>
      </c>
      <c r="LX85" s="52">
        <v>0</v>
      </c>
      <c r="LY85" s="52">
        <v>0</v>
      </c>
      <c r="LZ85" s="52">
        <v>0</v>
      </c>
      <c r="MA85" s="52">
        <v>0</v>
      </c>
      <c r="MB85" s="52">
        <v>0</v>
      </c>
      <c r="MC85" s="52">
        <v>0</v>
      </c>
      <c r="MD85" s="52">
        <v>0</v>
      </c>
      <c r="ME85" s="52">
        <v>0</v>
      </c>
      <c r="MF85" s="52">
        <v>0</v>
      </c>
      <c r="MG85" s="52">
        <v>0</v>
      </c>
      <c r="MH85" s="52">
        <v>0</v>
      </c>
      <c r="MI85" s="52">
        <v>0</v>
      </c>
      <c r="MJ85" s="52">
        <v>0</v>
      </c>
      <c r="MK85" s="52">
        <v>0</v>
      </c>
      <c r="ML85" s="52">
        <v>0</v>
      </c>
      <c r="MM85" s="52">
        <v>0</v>
      </c>
      <c r="MN85" s="52">
        <v>0</v>
      </c>
      <c r="MO85" s="52">
        <v>0</v>
      </c>
      <c r="MP85" s="52">
        <v>0</v>
      </c>
      <c r="MQ85" s="52">
        <v>0</v>
      </c>
      <c r="MR85" s="52">
        <v>0</v>
      </c>
      <c r="MS85" s="52">
        <v>0</v>
      </c>
      <c r="MT85" s="52">
        <v>0</v>
      </c>
      <c r="MU85" s="52">
        <v>0</v>
      </c>
      <c r="MV85" s="52">
        <v>0</v>
      </c>
      <c r="MW85" s="52">
        <v>0</v>
      </c>
      <c r="MX85" s="52">
        <v>0</v>
      </c>
      <c r="MY85" s="52">
        <v>0</v>
      </c>
      <c r="MZ85" s="52">
        <v>0</v>
      </c>
      <c r="NA85" s="52">
        <v>0</v>
      </c>
      <c r="NB85" s="52">
        <v>0</v>
      </c>
      <c r="NC85" s="52">
        <v>0</v>
      </c>
      <c r="ND85" s="52">
        <v>0</v>
      </c>
      <c r="NE85" s="52">
        <v>0</v>
      </c>
      <c r="NF85" s="52">
        <v>0</v>
      </c>
      <c r="NG85" s="52">
        <v>0</v>
      </c>
      <c r="NH85" s="52">
        <v>0</v>
      </c>
      <c r="NI85" s="52">
        <v>0</v>
      </c>
      <c r="NJ85" s="52">
        <v>0</v>
      </c>
      <c r="NK85" s="52">
        <v>0</v>
      </c>
      <c r="NL85" s="52">
        <v>0</v>
      </c>
      <c r="NM85" s="52">
        <v>0</v>
      </c>
      <c r="NN85" s="52">
        <v>0</v>
      </c>
      <c r="NO85" s="52">
        <v>0</v>
      </c>
      <c r="NP85" s="52">
        <v>0</v>
      </c>
      <c r="NQ85" s="52">
        <v>0</v>
      </c>
      <c r="NR85" s="68">
        <f t="shared" si="3"/>
        <v>7814.16</v>
      </c>
      <c r="NS85" s="68">
        <f t="shared" si="4"/>
        <v>0</v>
      </c>
      <c r="NT85" s="68">
        <f t="shared" si="5"/>
        <v>0</v>
      </c>
    </row>
    <row r="86" spans="1:384" s="40" customFormat="1" ht="15" customHeight="1" outlineLevel="1" x14ac:dyDescent="0.2">
      <c r="A86" s="61"/>
      <c r="B86" s="49" t="s">
        <v>671</v>
      </c>
      <c r="C86" s="49" t="s">
        <v>1090</v>
      </c>
      <c r="D86" s="49" t="s">
        <v>1128</v>
      </c>
      <c r="E86" s="50" t="s">
        <v>1174</v>
      </c>
      <c r="F86" s="64">
        <v>43346</v>
      </c>
      <c r="G86" s="49" t="s">
        <v>16</v>
      </c>
      <c r="H86" s="72">
        <v>0</v>
      </c>
      <c r="I86" s="65">
        <v>45866</v>
      </c>
      <c r="J86" s="114" t="str">
        <f>_xlfn.XLOOKUP(E86,'[12]Resumo Unidades'!$B:$B,'[12]Resumo Unidades'!$W:$W)</f>
        <v>Não Auditado (Pendente contrato)</v>
      </c>
      <c r="K86" s="51" t="str">
        <f>IF(L86&gt;Resumo!$E$23,"Sim","Não")</f>
        <v>Sim</v>
      </c>
      <c r="L86" s="66">
        <v>1703</v>
      </c>
      <c r="M86" s="67"/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855.18</v>
      </c>
      <c r="Z86" s="52">
        <v>849.76</v>
      </c>
      <c r="AA86" s="52">
        <v>844.2</v>
      </c>
      <c r="AB86" s="52">
        <v>838.67</v>
      </c>
      <c r="AC86" s="52">
        <v>833.26</v>
      </c>
      <c r="AD86" s="52">
        <v>827.7</v>
      </c>
      <c r="AE86" s="52">
        <v>822.32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0</v>
      </c>
      <c r="AP86" s="52">
        <v>0</v>
      </c>
      <c r="AQ86" s="52">
        <v>0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v>0</v>
      </c>
      <c r="AX86" s="52">
        <v>0</v>
      </c>
      <c r="AY86" s="52">
        <v>0</v>
      </c>
      <c r="AZ86" s="52">
        <v>0</v>
      </c>
      <c r="BA86" s="52"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52">
        <v>0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0</v>
      </c>
      <c r="CC86" s="52">
        <v>0</v>
      </c>
      <c r="CD86" s="52">
        <v>0</v>
      </c>
      <c r="CE86" s="52">
        <v>0</v>
      </c>
      <c r="CF86" s="52">
        <v>0</v>
      </c>
      <c r="CG86" s="52">
        <v>0</v>
      </c>
      <c r="CH86" s="52">
        <v>0</v>
      </c>
      <c r="CI86" s="52">
        <v>0</v>
      </c>
      <c r="CJ86" s="52">
        <v>0</v>
      </c>
      <c r="CK86" s="52">
        <v>0</v>
      </c>
      <c r="CL86" s="52">
        <v>0</v>
      </c>
      <c r="CM86" s="52">
        <v>0</v>
      </c>
      <c r="CN86" s="52">
        <v>0</v>
      </c>
      <c r="CO86" s="52">
        <v>0</v>
      </c>
      <c r="CP86" s="52">
        <v>0</v>
      </c>
      <c r="CQ86" s="52">
        <v>0</v>
      </c>
      <c r="CR86" s="52">
        <v>0</v>
      </c>
      <c r="CS86" s="52">
        <v>0</v>
      </c>
      <c r="CT86" s="52">
        <v>0</v>
      </c>
      <c r="CU86" s="52">
        <v>0</v>
      </c>
      <c r="CV86" s="52">
        <v>0</v>
      </c>
      <c r="CW86" s="52">
        <v>0</v>
      </c>
      <c r="CX86" s="52">
        <v>0</v>
      </c>
      <c r="CY86" s="52">
        <v>0</v>
      </c>
      <c r="CZ86" s="52">
        <v>0</v>
      </c>
      <c r="DA86" s="52">
        <v>0</v>
      </c>
      <c r="DB86" s="52">
        <v>0</v>
      </c>
      <c r="DC86" s="52">
        <v>0</v>
      </c>
      <c r="DD86" s="52">
        <v>0</v>
      </c>
      <c r="DE86" s="52">
        <v>0</v>
      </c>
      <c r="DF86" s="52">
        <v>0</v>
      </c>
      <c r="DG86" s="52">
        <v>0</v>
      </c>
      <c r="DH86" s="52">
        <v>0</v>
      </c>
      <c r="DI86" s="52">
        <v>0</v>
      </c>
      <c r="DJ86" s="52">
        <v>0</v>
      </c>
      <c r="DK86" s="52">
        <v>0</v>
      </c>
      <c r="DL86" s="52">
        <v>0</v>
      </c>
      <c r="DM86" s="52">
        <v>0</v>
      </c>
      <c r="DN86" s="52">
        <v>0</v>
      </c>
      <c r="DO86" s="52">
        <v>0</v>
      </c>
      <c r="DP86" s="52">
        <v>0</v>
      </c>
      <c r="DQ86" s="52">
        <v>0</v>
      </c>
      <c r="DR86" s="52">
        <v>0</v>
      </c>
      <c r="DS86" s="52">
        <v>0</v>
      </c>
      <c r="DT86" s="52">
        <v>0</v>
      </c>
      <c r="DU86" s="52">
        <v>0</v>
      </c>
      <c r="DV86" s="52">
        <v>0</v>
      </c>
      <c r="DW86" s="52">
        <v>0</v>
      </c>
      <c r="DX86" s="52">
        <v>0</v>
      </c>
      <c r="DY86" s="52">
        <v>0</v>
      </c>
      <c r="DZ86" s="52">
        <v>0</v>
      </c>
      <c r="EA86" s="52">
        <v>0</v>
      </c>
      <c r="EB86" s="52">
        <v>0</v>
      </c>
      <c r="EC86" s="52">
        <v>0</v>
      </c>
      <c r="ED86" s="52">
        <v>0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0</v>
      </c>
      <c r="EM86" s="52">
        <v>0</v>
      </c>
      <c r="EN86" s="52">
        <v>0</v>
      </c>
      <c r="EO86" s="52">
        <v>0</v>
      </c>
      <c r="EP86" s="52">
        <v>0</v>
      </c>
      <c r="EQ86" s="52">
        <v>0</v>
      </c>
      <c r="ER86" s="52">
        <v>0</v>
      </c>
      <c r="ES86" s="52">
        <v>0</v>
      </c>
      <c r="ET86" s="52">
        <v>0</v>
      </c>
      <c r="EU86" s="52">
        <v>0</v>
      </c>
      <c r="EV86" s="52">
        <v>0</v>
      </c>
      <c r="EW86" s="52">
        <v>0</v>
      </c>
      <c r="EX86" s="52">
        <v>0</v>
      </c>
      <c r="EY86" s="52">
        <v>0</v>
      </c>
      <c r="EZ86" s="52">
        <v>0</v>
      </c>
      <c r="FA86" s="52">
        <v>0</v>
      </c>
      <c r="FB86" s="52">
        <v>0</v>
      </c>
      <c r="FC86" s="52">
        <v>0</v>
      </c>
      <c r="FD86" s="52">
        <v>0</v>
      </c>
      <c r="FE86" s="52">
        <v>0</v>
      </c>
      <c r="FF86" s="52">
        <v>0</v>
      </c>
      <c r="FG86" s="52">
        <v>0</v>
      </c>
      <c r="FH86" s="52">
        <v>0</v>
      </c>
      <c r="FI86" s="52">
        <v>0</v>
      </c>
      <c r="FJ86" s="52">
        <v>0</v>
      </c>
      <c r="FK86" s="52">
        <v>0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0</v>
      </c>
      <c r="FX86" s="52">
        <v>0</v>
      </c>
      <c r="FY86" s="52">
        <v>0</v>
      </c>
      <c r="FZ86" s="52">
        <v>0</v>
      </c>
      <c r="GA86" s="52">
        <v>0</v>
      </c>
      <c r="GB86" s="52">
        <v>0</v>
      </c>
      <c r="GC86" s="52">
        <v>0</v>
      </c>
      <c r="GD86" s="52">
        <v>0</v>
      </c>
      <c r="GE86" s="52">
        <v>0</v>
      </c>
      <c r="GF86" s="52">
        <v>0</v>
      </c>
      <c r="GG86" s="52">
        <v>0</v>
      </c>
      <c r="GH86" s="52">
        <v>0</v>
      </c>
      <c r="GI86" s="52">
        <v>0</v>
      </c>
      <c r="GJ86" s="52">
        <v>0</v>
      </c>
      <c r="GK86" s="52">
        <v>0</v>
      </c>
      <c r="GL86" s="52">
        <v>0</v>
      </c>
      <c r="GM86" s="52">
        <v>0</v>
      </c>
      <c r="GN86" s="52">
        <v>0</v>
      </c>
      <c r="GO86" s="52">
        <v>0</v>
      </c>
      <c r="GP86" s="52">
        <v>0</v>
      </c>
      <c r="GQ86" s="52">
        <v>0</v>
      </c>
      <c r="GR86" s="52">
        <v>0</v>
      </c>
      <c r="GS86" s="52">
        <v>0</v>
      </c>
      <c r="GT86" s="52">
        <v>0</v>
      </c>
      <c r="GU86" s="52">
        <v>0</v>
      </c>
      <c r="GV86" s="52">
        <v>0</v>
      </c>
      <c r="GW86" s="52">
        <v>0</v>
      </c>
      <c r="GX86" s="52">
        <v>0</v>
      </c>
      <c r="GY86" s="52">
        <v>0</v>
      </c>
      <c r="GZ86" s="52">
        <v>0</v>
      </c>
      <c r="HA86" s="52">
        <v>0</v>
      </c>
      <c r="HB86" s="52">
        <v>0</v>
      </c>
      <c r="HC86" s="52">
        <v>0</v>
      </c>
      <c r="HD86" s="52">
        <v>0</v>
      </c>
      <c r="HE86" s="52">
        <v>0</v>
      </c>
      <c r="HF86" s="52">
        <v>0</v>
      </c>
      <c r="HG86" s="52">
        <v>0</v>
      </c>
      <c r="HH86" s="52">
        <v>0</v>
      </c>
      <c r="HI86" s="52">
        <v>0</v>
      </c>
      <c r="HJ86" s="52">
        <v>0</v>
      </c>
      <c r="HK86" s="52">
        <v>0</v>
      </c>
      <c r="HL86" s="52">
        <v>0</v>
      </c>
      <c r="HM86" s="52">
        <v>0</v>
      </c>
      <c r="HN86" s="52">
        <v>0</v>
      </c>
      <c r="HO86" s="52">
        <v>0</v>
      </c>
      <c r="HP86" s="52">
        <v>0</v>
      </c>
      <c r="HQ86" s="52">
        <v>0</v>
      </c>
      <c r="HR86" s="52">
        <v>0</v>
      </c>
      <c r="HS86" s="52">
        <v>0</v>
      </c>
      <c r="HT86" s="52">
        <v>0</v>
      </c>
      <c r="HU86" s="52">
        <v>0</v>
      </c>
      <c r="HV86" s="52">
        <v>0</v>
      </c>
      <c r="HW86" s="52">
        <v>0</v>
      </c>
      <c r="HX86" s="52">
        <v>0</v>
      </c>
      <c r="HY86" s="52">
        <v>0</v>
      </c>
      <c r="HZ86" s="52">
        <v>0</v>
      </c>
      <c r="IA86" s="52">
        <v>0</v>
      </c>
      <c r="IB86" s="52">
        <v>0</v>
      </c>
      <c r="IC86" s="52">
        <v>0</v>
      </c>
      <c r="ID86" s="52">
        <v>0</v>
      </c>
      <c r="IE86" s="52">
        <v>0</v>
      </c>
      <c r="IF86" s="52">
        <v>0</v>
      </c>
      <c r="IG86" s="52">
        <v>0</v>
      </c>
      <c r="IH86" s="52">
        <v>0</v>
      </c>
      <c r="II86" s="52">
        <v>0</v>
      </c>
      <c r="IJ86" s="52">
        <v>0</v>
      </c>
      <c r="IK86" s="52">
        <v>0</v>
      </c>
      <c r="IL86" s="52">
        <v>0</v>
      </c>
      <c r="IM86" s="52">
        <v>0</v>
      </c>
      <c r="IN86" s="52">
        <v>0</v>
      </c>
      <c r="IO86" s="52">
        <v>0</v>
      </c>
      <c r="IP86" s="52">
        <v>0</v>
      </c>
      <c r="IQ86" s="52">
        <v>0</v>
      </c>
      <c r="IR86" s="52">
        <v>0</v>
      </c>
      <c r="IS86" s="52">
        <v>0</v>
      </c>
      <c r="IT86" s="52">
        <v>0</v>
      </c>
      <c r="IU86" s="52">
        <v>0</v>
      </c>
      <c r="IV86" s="52">
        <v>0</v>
      </c>
      <c r="IW86" s="52">
        <v>0</v>
      </c>
      <c r="IX86" s="52">
        <v>0</v>
      </c>
      <c r="IY86" s="52">
        <v>0</v>
      </c>
      <c r="IZ86" s="52">
        <v>0</v>
      </c>
      <c r="JA86" s="52">
        <v>0</v>
      </c>
      <c r="JB86" s="52">
        <v>0</v>
      </c>
      <c r="JC86" s="52">
        <v>0</v>
      </c>
      <c r="JD86" s="52">
        <v>0</v>
      </c>
      <c r="JE86" s="52">
        <v>0</v>
      </c>
      <c r="JF86" s="52">
        <v>0</v>
      </c>
      <c r="JG86" s="52">
        <v>0</v>
      </c>
      <c r="JH86" s="52">
        <v>0</v>
      </c>
      <c r="JI86" s="52">
        <v>0</v>
      </c>
      <c r="JJ86" s="52">
        <v>0</v>
      </c>
      <c r="JK86" s="52">
        <v>0</v>
      </c>
      <c r="JL86" s="52">
        <v>0</v>
      </c>
      <c r="JM86" s="52">
        <v>0</v>
      </c>
      <c r="JN86" s="52">
        <v>0</v>
      </c>
      <c r="JO86" s="52">
        <v>0</v>
      </c>
      <c r="JP86" s="52">
        <v>0</v>
      </c>
      <c r="JQ86" s="52">
        <v>0</v>
      </c>
      <c r="JR86" s="52">
        <v>0</v>
      </c>
      <c r="JS86" s="52">
        <v>0</v>
      </c>
      <c r="JT86" s="52">
        <v>0</v>
      </c>
      <c r="JU86" s="52">
        <v>0</v>
      </c>
      <c r="JV86" s="52">
        <v>0</v>
      </c>
      <c r="JW86" s="52">
        <v>0</v>
      </c>
      <c r="JX86" s="52">
        <v>0</v>
      </c>
      <c r="JY86" s="52">
        <v>0</v>
      </c>
      <c r="JZ86" s="52">
        <v>0</v>
      </c>
      <c r="KA86" s="52">
        <v>0</v>
      </c>
      <c r="KB86" s="52">
        <v>0</v>
      </c>
      <c r="KC86" s="52">
        <v>0</v>
      </c>
      <c r="KD86" s="52">
        <v>0</v>
      </c>
      <c r="KE86" s="52">
        <v>0</v>
      </c>
      <c r="KF86" s="52">
        <v>0</v>
      </c>
      <c r="KG86" s="52">
        <v>0</v>
      </c>
      <c r="KH86" s="52">
        <v>0</v>
      </c>
      <c r="KI86" s="52">
        <v>0</v>
      </c>
      <c r="KJ86" s="52">
        <v>0</v>
      </c>
      <c r="KK86" s="52">
        <v>0</v>
      </c>
      <c r="KL86" s="52">
        <v>0</v>
      </c>
      <c r="KM86" s="52">
        <v>0</v>
      </c>
      <c r="KN86" s="52">
        <v>0</v>
      </c>
      <c r="KO86" s="52">
        <v>0</v>
      </c>
      <c r="KP86" s="52">
        <v>0</v>
      </c>
      <c r="KQ86" s="52">
        <v>0</v>
      </c>
      <c r="KR86" s="52">
        <v>0</v>
      </c>
      <c r="KS86" s="52">
        <v>0</v>
      </c>
      <c r="KT86" s="52">
        <v>0</v>
      </c>
      <c r="KU86" s="52">
        <v>0</v>
      </c>
      <c r="KV86" s="52">
        <v>0</v>
      </c>
      <c r="KW86" s="52">
        <v>0</v>
      </c>
      <c r="KX86" s="52">
        <v>0</v>
      </c>
      <c r="KY86" s="52">
        <v>0</v>
      </c>
      <c r="KZ86" s="52">
        <v>0</v>
      </c>
      <c r="LA86" s="52">
        <v>0</v>
      </c>
      <c r="LB86" s="52">
        <v>0</v>
      </c>
      <c r="LC86" s="52">
        <v>0</v>
      </c>
      <c r="LD86" s="52">
        <v>0</v>
      </c>
      <c r="LE86" s="52">
        <v>0</v>
      </c>
      <c r="LF86" s="52">
        <v>0</v>
      </c>
      <c r="LG86" s="52">
        <v>0</v>
      </c>
      <c r="LH86" s="52">
        <v>0</v>
      </c>
      <c r="LI86" s="52">
        <v>0</v>
      </c>
      <c r="LJ86" s="52">
        <v>0</v>
      </c>
      <c r="LK86" s="52">
        <v>0</v>
      </c>
      <c r="LL86" s="52">
        <v>0</v>
      </c>
      <c r="LM86" s="52">
        <v>0</v>
      </c>
      <c r="LN86" s="52">
        <v>0</v>
      </c>
      <c r="LO86" s="52">
        <v>0</v>
      </c>
      <c r="LP86" s="52">
        <v>0</v>
      </c>
      <c r="LQ86" s="52">
        <v>0</v>
      </c>
      <c r="LR86" s="52">
        <v>0</v>
      </c>
      <c r="LS86" s="52">
        <v>0</v>
      </c>
      <c r="LT86" s="52">
        <v>0</v>
      </c>
      <c r="LU86" s="52">
        <v>0</v>
      </c>
      <c r="LV86" s="52">
        <v>0</v>
      </c>
      <c r="LW86" s="52">
        <v>0</v>
      </c>
      <c r="LX86" s="52">
        <v>0</v>
      </c>
      <c r="LY86" s="52">
        <v>0</v>
      </c>
      <c r="LZ86" s="52">
        <v>0</v>
      </c>
      <c r="MA86" s="52">
        <v>0</v>
      </c>
      <c r="MB86" s="52">
        <v>0</v>
      </c>
      <c r="MC86" s="52">
        <v>0</v>
      </c>
      <c r="MD86" s="52">
        <v>0</v>
      </c>
      <c r="ME86" s="52">
        <v>0</v>
      </c>
      <c r="MF86" s="52">
        <v>0</v>
      </c>
      <c r="MG86" s="52">
        <v>0</v>
      </c>
      <c r="MH86" s="52">
        <v>0</v>
      </c>
      <c r="MI86" s="52">
        <v>0</v>
      </c>
      <c r="MJ86" s="52">
        <v>0</v>
      </c>
      <c r="MK86" s="52">
        <v>0</v>
      </c>
      <c r="ML86" s="52">
        <v>0</v>
      </c>
      <c r="MM86" s="52">
        <v>0</v>
      </c>
      <c r="MN86" s="52">
        <v>0</v>
      </c>
      <c r="MO86" s="52">
        <v>0</v>
      </c>
      <c r="MP86" s="52">
        <v>0</v>
      </c>
      <c r="MQ86" s="52">
        <v>0</v>
      </c>
      <c r="MR86" s="52">
        <v>0</v>
      </c>
      <c r="MS86" s="52">
        <v>0</v>
      </c>
      <c r="MT86" s="52">
        <v>0</v>
      </c>
      <c r="MU86" s="52">
        <v>0</v>
      </c>
      <c r="MV86" s="52">
        <v>0</v>
      </c>
      <c r="MW86" s="52">
        <v>0</v>
      </c>
      <c r="MX86" s="52">
        <v>0</v>
      </c>
      <c r="MY86" s="52">
        <v>0</v>
      </c>
      <c r="MZ86" s="52">
        <v>0</v>
      </c>
      <c r="NA86" s="52">
        <v>0</v>
      </c>
      <c r="NB86" s="52">
        <v>0</v>
      </c>
      <c r="NC86" s="52">
        <v>0</v>
      </c>
      <c r="ND86" s="52">
        <v>0</v>
      </c>
      <c r="NE86" s="52">
        <v>0</v>
      </c>
      <c r="NF86" s="52">
        <v>0</v>
      </c>
      <c r="NG86" s="52">
        <v>0</v>
      </c>
      <c r="NH86" s="52">
        <v>0</v>
      </c>
      <c r="NI86" s="52">
        <v>0</v>
      </c>
      <c r="NJ86" s="52">
        <v>0</v>
      </c>
      <c r="NK86" s="52">
        <v>0</v>
      </c>
      <c r="NL86" s="52">
        <v>0</v>
      </c>
      <c r="NM86" s="52">
        <v>0</v>
      </c>
      <c r="NN86" s="52">
        <v>0</v>
      </c>
      <c r="NO86" s="52">
        <v>0</v>
      </c>
      <c r="NP86" s="52">
        <v>0</v>
      </c>
      <c r="NQ86" s="52">
        <v>0</v>
      </c>
      <c r="NR86" s="68">
        <f t="shared" si="3"/>
        <v>5871.09</v>
      </c>
      <c r="NS86" s="68">
        <f t="shared" si="4"/>
        <v>0</v>
      </c>
      <c r="NT86" s="68">
        <f t="shared" si="5"/>
        <v>0</v>
      </c>
    </row>
    <row r="87" spans="1:384" s="40" customFormat="1" ht="15" customHeight="1" outlineLevel="1" x14ac:dyDescent="0.2">
      <c r="A87" s="61"/>
      <c r="B87" s="49" t="s">
        <v>671</v>
      </c>
      <c r="C87" s="49" t="s">
        <v>241</v>
      </c>
      <c r="D87" s="49" t="s">
        <v>242</v>
      </c>
      <c r="E87" s="50" t="s">
        <v>243</v>
      </c>
      <c r="F87" s="64">
        <v>43346</v>
      </c>
      <c r="G87" s="49" t="s">
        <v>68</v>
      </c>
      <c r="H87" s="72">
        <v>0.12682499999999999</v>
      </c>
      <c r="I87" s="65">
        <v>45900</v>
      </c>
      <c r="J87" s="114" t="str">
        <f>_xlfn.XLOOKUP(E87,'[12]Resumo Unidades'!$B:$B,'[12]Resumo Unidades'!$W:$W)</f>
        <v>Fluxo com Divergência maior do que 10%</v>
      </c>
      <c r="K87" s="51" t="str">
        <f>IF(L87&gt;Resumo!$E$23,"Sim","Não")</f>
        <v>Não</v>
      </c>
      <c r="L87" s="66">
        <v>0</v>
      </c>
      <c r="M87" s="67"/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0</v>
      </c>
      <c r="CC87" s="52">
        <v>0</v>
      </c>
      <c r="CD87" s="52">
        <v>790.45</v>
      </c>
      <c r="CE87" s="52">
        <v>790.45</v>
      </c>
      <c r="CF87" s="52">
        <v>790.45</v>
      </c>
      <c r="CG87" s="52">
        <v>790.45</v>
      </c>
      <c r="CH87" s="52">
        <v>790.45</v>
      </c>
      <c r="CI87" s="52">
        <v>790.45</v>
      </c>
      <c r="CJ87" s="52">
        <v>790.45</v>
      </c>
      <c r="CK87" s="52">
        <v>790.45</v>
      </c>
      <c r="CL87" s="52">
        <v>790.45</v>
      </c>
      <c r="CM87" s="52">
        <v>790.45</v>
      </c>
      <c r="CN87" s="52">
        <v>790.45</v>
      </c>
      <c r="CO87" s="52">
        <v>790.45</v>
      </c>
      <c r="CP87" s="52">
        <v>790.45</v>
      </c>
      <c r="CQ87" s="52">
        <v>790.45</v>
      </c>
      <c r="CR87" s="52">
        <v>790.45</v>
      </c>
      <c r="CS87" s="52">
        <v>790.45</v>
      </c>
      <c r="CT87" s="52">
        <v>790.45</v>
      </c>
      <c r="CU87" s="52">
        <v>790.45</v>
      </c>
      <c r="CV87" s="52">
        <v>790.45</v>
      </c>
      <c r="CW87" s="52">
        <v>790.45</v>
      </c>
      <c r="CX87" s="52">
        <v>790.45</v>
      </c>
      <c r="CY87" s="52">
        <v>790.45</v>
      </c>
      <c r="CZ87" s="52">
        <v>790.45</v>
      </c>
      <c r="DA87" s="52">
        <v>790.45</v>
      </c>
      <c r="DB87" s="52">
        <v>790.45</v>
      </c>
      <c r="DC87" s="52">
        <v>790.45</v>
      </c>
      <c r="DD87" s="52">
        <v>790.45</v>
      </c>
      <c r="DE87" s="52">
        <v>790.45</v>
      </c>
      <c r="DF87" s="52">
        <v>790.45</v>
      </c>
      <c r="DG87" s="52">
        <v>790.45</v>
      </c>
      <c r="DH87" s="52">
        <v>790.45</v>
      </c>
      <c r="DI87" s="52">
        <v>790.45</v>
      </c>
      <c r="DJ87" s="52">
        <v>790.45</v>
      </c>
      <c r="DK87" s="52">
        <v>790.45</v>
      </c>
      <c r="DL87" s="52">
        <v>790.45</v>
      </c>
      <c r="DM87" s="52">
        <v>790.45</v>
      </c>
      <c r="DN87" s="52">
        <v>790.45</v>
      </c>
      <c r="DO87" s="52">
        <v>790.45</v>
      </c>
      <c r="DP87" s="52">
        <v>790.45</v>
      </c>
      <c r="DQ87" s="52">
        <v>773.45</v>
      </c>
      <c r="DR87" s="52">
        <v>773.45</v>
      </c>
      <c r="DS87" s="52">
        <v>773.45</v>
      </c>
      <c r="DT87" s="52">
        <v>773.45</v>
      </c>
      <c r="DU87" s="52">
        <v>773.45</v>
      </c>
      <c r="DV87" s="52">
        <v>773.45</v>
      </c>
      <c r="DW87" s="52">
        <v>0</v>
      </c>
      <c r="DX87" s="52">
        <v>0</v>
      </c>
      <c r="DY87" s="52">
        <v>0</v>
      </c>
      <c r="DZ87" s="52">
        <v>0</v>
      </c>
      <c r="EA87" s="52">
        <v>0</v>
      </c>
      <c r="EB87" s="52">
        <v>0</v>
      </c>
      <c r="EC87" s="52">
        <v>0</v>
      </c>
      <c r="ED87" s="52">
        <v>0</v>
      </c>
      <c r="EE87" s="52">
        <v>0</v>
      </c>
      <c r="EF87" s="52">
        <v>0</v>
      </c>
      <c r="EG87" s="52">
        <v>0</v>
      </c>
      <c r="EH87" s="52">
        <v>0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0</v>
      </c>
      <c r="FF87" s="52">
        <v>0</v>
      </c>
      <c r="FG87" s="52">
        <v>0</v>
      </c>
      <c r="FH87" s="52">
        <v>0</v>
      </c>
      <c r="FI87" s="52">
        <v>0</v>
      </c>
      <c r="FJ87" s="52">
        <v>0</v>
      </c>
      <c r="FK87" s="52">
        <v>0</v>
      </c>
      <c r="FL87" s="52">
        <v>0</v>
      </c>
      <c r="FM87" s="52">
        <v>0</v>
      </c>
      <c r="FN87" s="52">
        <v>0</v>
      </c>
      <c r="FO87" s="52">
        <v>0</v>
      </c>
      <c r="FP87" s="52">
        <v>0</v>
      </c>
      <c r="FQ87" s="52">
        <v>0</v>
      </c>
      <c r="FR87" s="52">
        <v>0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0</v>
      </c>
      <c r="GC87" s="52">
        <v>0</v>
      </c>
      <c r="GD87" s="52">
        <v>0</v>
      </c>
      <c r="GE87" s="52">
        <v>0</v>
      </c>
      <c r="GF87" s="52">
        <v>0</v>
      </c>
      <c r="GG87" s="52">
        <v>0</v>
      </c>
      <c r="GH87" s="52">
        <v>0</v>
      </c>
      <c r="GI87" s="52">
        <v>0</v>
      </c>
      <c r="GJ87" s="52">
        <v>0</v>
      </c>
      <c r="GK87" s="52">
        <v>0</v>
      </c>
      <c r="GL87" s="52">
        <v>0</v>
      </c>
      <c r="GM87" s="52">
        <v>0</v>
      </c>
      <c r="GN87" s="52">
        <v>0</v>
      </c>
      <c r="GO87" s="52">
        <v>0</v>
      </c>
      <c r="GP87" s="52">
        <v>0</v>
      </c>
      <c r="GQ87" s="52">
        <v>0</v>
      </c>
      <c r="GR87" s="52">
        <v>0</v>
      </c>
      <c r="GS87" s="52">
        <v>0</v>
      </c>
      <c r="GT87" s="52">
        <v>0</v>
      </c>
      <c r="GU87" s="52">
        <v>0</v>
      </c>
      <c r="GV87" s="52">
        <v>0</v>
      </c>
      <c r="GW87" s="52">
        <v>0</v>
      </c>
      <c r="GX87" s="52">
        <v>0</v>
      </c>
      <c r="GY87" s="52">
        <v>0</v>
      </c>
      <c r="GZ87" s="52">
        <v>0</v>
      </c>
      <c r="HA87" s="52">
        <v>0</v>
      </c>
      <c r="HB87" s="52">
        <v>0</v>
      </c>
      <c r="HC87" s="52">
        <v>0</v>
      </c>
      <c r="HD87" s="52">
        <v>0</v>
      </c>
      <c r="HE87" s="52">
        <v>0</v>
      </c>
      <c r="HF87" s="52">
        <v>0</v>
      </c>
      <c r="HG87" s="52">
        <v>0</v>
      </c>
      <c r="HH87" s="52">
        <v>0</v>
      </c>
      <c r="HI87" s="52">
        <v>0</v>
      </c>
      <c r="HJ87" s="52">
        <v>0</v>
      </c>
      <c r="HK87" s="52">
        <v>0</v>
      </c>
      <c r="HL87" s="52">
        <v>0</v>
      </c>
      <c r="HM87" s="52">
        <v>0</v>
      </c>
      <c r="HN87" s="52">
        <v>0</v>
      </c>
      <c r="HO87" s="52">
        <v>0</v>
      </c>
      <c r="HP87" s="52">
        <v>0</v>
      </c>
      <c r="HQ87" s="52">
        <v>0</v>
      </c>
      <c r="HR87" s="52">
        <v>0</v>
      </c>
      <c r="HS87" s="52">
        <v>0</v>
      </c>
      <c r="HT87" s="52">
        <v>0</v>
      </c>
      <c r="HU87" s="52">
        <v>0</v>
      </c>
      <c r="HV87" s="52">
        <v>0</v>
      </c>
      <c r="HW87" s="52">
        <v>0</v>
      </c>
      <c r="HX87" s="52">
        <v>0</v>
      </c>
      <c r="HY87" s="52">
        <v>0</v>
      </c>
      <c r="HZ87" s="52">
        <v>0</v>
      </c>
      <c r="IA87" s="52">
        <v>0</v>
      </c>
      <c r="IB87" s="52">
        <v>0</v>
      </c>
      <c r="IC87" s="52">
        <v>0</v>
      </c>
      <c r="ID87" s="52">
        <v>0</v>
      </c>
      <c r="IE87" s="52">
        <v>0</v>
      </c>
      <c r="IF87" s="52">
        <v>0</v>
      </c>
      <c r="IG87" s="52">
        <v>0</v>
      </c>
      <c r="IH87" s="52">
        <v>0</v>
      </c>
      <c r="II87" s="52">
        <v>0</v>
      </c>
      <c r="IJ87" s="52">
        <v>0</v>
      </c>
      <c r="IK87" s="52">
        <v>0</v>
      </c>
      <c r="IL87" s="52">
        <v>0</v>
      </c>
      <c r="IM87" s="52">
        <v>0</v>
      </c>
      <c r="IN87" s="52">
        <v>0</v>
      </c>
      <c r="IO87" s="52">
        <v>0</v>
      </c>
      <c r="IP87" s="52">
        <v>0</v>
      </c>
      <c r="IQ87" s="52">
        <v>0</v>
      </c>
      <c r="IR87" s="52">
        <v>0</v>
      </c>
      <c r="IS87" s="52">
        <v>0</v>
      </c>
      <c r="IT87" s="52">
        <v>0</v>
      </c>
      <c r="IU87" s="52">
        <v>0</v>
      </c>
      <c r="IV87" s="52">
        <v>0</v>
      </c>
      <c r="IW87" s="52">
        <v>0</v>
      </c>
      <c r="IX87" s="52">
        <v>0</v>
      </c>
      <c r="IY87" s="52">
        <v>0</v>
      </c>
      <c r="IZ87" s="52">
        <v>0</v>
      </c>
      <c r="JA87" s="52">
        <v>0</v>
      </c>
      <c r="JB87" s="52">
        <v>0</v>
      </c>
      <c r="JC87" s="52">
        <v>0</v>
      </c>
      <c r="JD87" s="52">
        <v>0</v>
      </c>
      <c r="JE87" s="52">
        <v>0</v>
      </c>
      <c r="JF87" s="52">
        <v>0</v>
      </c>
      <c r="JG87" s="52">
        <v>0</v>
      </c>
      <c r="JH87" s="52">
        <v>0</v>
      </c>
      <c r="JI87" s="52">
        <v>0</v>
      </c>
      <c r="JJ87" s="52">
        <v>0</v>
      </c>
      <c r="JK87" s="52">
        <v>0</v>
      </c>
      <c r="JL87" s="52">
        <v>0</v>
      </c>
      <c r="JM87" s="52">
        <v>0</v>
      </c>
      <c r="JN87" s="52">
        <v>0</v>
      </c>
      <c r="JO87" s="52">
        <v>0</v>
      </c>
      <c r="JP87" s="52">
        <v>0</v>
      </c>
      <c r="JQ87" s="52">
        <v>0</v>
      </c>
      <c r="JR87" s="52">
        <v>0</v>
      </c>
      <c r="JS87" s="52">
        <v>0</v>
      </c>
      <c r="JT87" s="52">
        <v>0</v>
      </c>
      <c r="JU87" s="52">
        <v>0</v>
      </c>
      <c r="JV87" s="52">
        <v>0</v>
      </c>
      <c r="JW87" s="52">
        <v>0</v>
      </c>
      <c r="JX87" s="52">
        <v>0</v>
      </c>
      <c r="JY87" s="52">
        <v>0</v>
      </c>
      <c r="JZ87" s="52">
        <v>0</v>
      </c>
      <c r="KA87" s="52">
        <v>0</v>
      </c>
      <c r="KB87" s="52">
        <v>0</v>
      </c>
      <c r="KC87" s="52">
        <v>0</v>
      </c>
      <c r="KD87" s="52">
        <v>0</v>
      </c>
      <c r="KE87" s="52">
        <v>0</v>
      </c>
      <c r="KF87" s="52">
        <v>0</v>
      </c>
      <c r="KG87" s="52">
        <v>0</v>
      </c>
      <c r="KH87" s="52">
        <v>0</v>
      </c>
      <c r="KI87" s="52">
        <v>0</v>
      </c>
      <c r="KJ87" s="52">
        <v>0</v>
      </c>
      <c r="KK87" s="52">
        <v>0</v>
      </c>
      <c r="KL87" s="52">
        <v>0</v>
      </c>
      <c r="KM87" s="52">
        <v>0</v>
      </c>
      <c r="KN87" s="52">
        <v>0</v>
      </c>
      <c r="KO87" s="52">
        <v>0</v>
      </c>
      <c r="KP87" s="52">
        <v>0</v>
      </c>
      <c r="KQ87" s="52">
        <v>0</v>
      </c>
      <c r="KR87" s="52">
        <v>0</v>
      </c>
      <c r="KS87" s="52">
        <v>0</v>
      </c>
      <c r="KT87" s="52">
        <v>0</v>
      </c>
      <c r="KU87" s="52">
        <v>0</v>
      </c>
      <c r="KV87" s="52">
        <v>0</v>
      </c>
      <c r="KW87" s="52">
        <v>0</v>
      </c>
      <c r="KX87" s="52">
        <v>0</v>
      </c>
      <c r="KY87" s="52">
        <v>0</v>
      </c>
      <c r="KZ87" s="52">
        <v>0</v>
      </c>
      <c r="LA87" s="52">
        <v>0</v>
      </c>
      <c r="LB87" s="52">
        <v>0</v>
      </c>
      <c r="LC87" s="52">
        <v>0</v>
      </c>
      <c r="LD87" s="52">
        <v>0</v>
      </c>
      <c r="LE87" s="52">
        <v>0</v>
      </c>
      <c r="LF87" s="52">
        <v>0</v>
      </c>
      <c r="LG87" s="52">
        <v>0</v>
      </c>
      <c r="LH87" s="52">
        <v>0</v>
      </c>
      <c r="LI87" s="52">
        <v>0</v>
      </c>
      <c r="LJ87" s="52">
        <v>0</v>
      </c>
      <c r="LK87" s="52">
        <v>0</v>
      </c>
      <c r="LL87" s="52">
        <v>0</v>
      </c>
      <c r="LM87" s="52">
        <v>0</v>
      </c>
      <c r="LN87" s="52">
        <v>0</v>
      </c>
      <c r="LO87" s="52">
        <v>0</v>
      </c>
      <c r="LP87" s="52">
        <v>0</v>
      </c>
      <c r="LQ87" s="52">
        <v>0</v>
      </c>
      <c r="LR87" s="52">
        <v>0</v>
      </c>
      <c r="LS87" s="52">
        <v>0</v>
      </c>
      <c r="LT87" s="52">
        <v>0</v>
      </c>
      <c r="LU87" s="52">
        <v>0</v>
      </c>
      <c r="LV87" s="52">
        <v>0</v>
      </c>
      <c r="LW87" s="52">
        <v>0</v>
      </c>
      <c r="LX87" s="52">
        <v>0</v>
      </c>
      <c r="LY87" s="52">
        <v>0</v>
      </c>
      <c r="LZ87" s="52">
        <v>0</v>
      </c>
      <c r="MA87" s="52">
        <v>0</v>
      </c>
      <c r="MB87" s="52">
        <v>0</v>
      </c>
      <c r="MC87" s="52">
        <v>0</v>
      </c>
      <c r="MD87" s="52">
        <v>0</v>
      </c>
      <c r="ME87" s="52">
        <v>0</v>
      </c>
      <c r="MF87" s="52">
        <v>0</v>
      </c>
      <c r="MG87" s="52">
        <v>0</v>
      </c>
      <c r="MH87" s="52">
        <v>0</v>
      </c>
      <c r="MI87" s="52">
        <v>0</v>
      </c>
      <c r="MJ87" s="52">
        <v>0</v>
      </c>
      <c r="MK87" s="52">
        <v>0</v>
      </c>
      <c r="ML87" s="52">
        <v>0</v>
      </c>
      <c r="MM87" s="52">
        <v>0</v>
      </c>
      <c r="MN87" s="52">
        <v>0</v>
      </c>
      <c r="MO87" s="52">
        <v>0</v>
      </c>
      <c r="MP87" s="52">
        <v>0</v>
      </c>
      <c r="MQ87" s="52">
        <v>0</v>
      </c>
      <c r="MR87" s="52">
        <v>0</v>
      </c>
      <c r="MS87" s="52">
        <v>0</v>
      </c>
      <c r="MT87" s="52">
        <v>0</v>
      </c>
      <c r="MU87" s="52">
        <v>0</v>
      </c>
      <c r="MV87" s="52">
        <v>0</v>
      </c>
      <c r="MW87" s="52">
        <v>0</v>
      </c>
      <c r="MX87" s="52">
        <v>0</v>
      </c>
      <c r="MY87" s="52">
        <v>0</v>
      </c>
      <c r="MZ87" s="52">
        <v>0</v>
      </c>
      <c r="NA87" s="52">
        <v>0</v>
      </c>
      <c r="NB87" s="52">
        <v>0</v>
      </c>
      <c r="NC87" s="52">
        <v>0</v>
      </c>
      <c r="ND87" s="52">
        <v>0</v>
      </c>
      <c r="NE87" s="52">
        <v>0</v>
      </c>
      <c r="NF87" s="52">
        <v>0</v>
      </c>
      <c r="NG87" s="52">
        <v>0</v>
      </c>
      <c r="NH87" s="52">
        <v>0</v>
      </c>
      <c r="NI87" s="52">
        <v>0</v>
      </c>
      <c r="NJ87" s="52">
        <v>0</v>
      </c>
      <c r="NK87" s="52">
        <v>0</v>
      </c>
      <c r="NL87" s="52">
        <v>0</v>
      </c>
      <c r="NM87" s="52">
        <v>0</v>
      </c>
      <c r="NN87" s="52">
        <v>0</v>
      </c>
      <c r="NO87" s="52">
        <v>0</v>
      </c>
      <c r="NP87" s="52">
        <v>0</v>
      </c>
      <c r="NQ87" s="52">
        <v>0</v>
      </c>
      <c r="NR87" s="68">
        <f t="shared" si="3"/>
        <v>35468.250000000007</v>
      </c>
      <c r="NS87" s="68">
        <f t="shared" si="4"/>
        <v>35468.250000000007</v>
      </c>
      <c r="NT87" s="68">
        <f t="shared" si="5"/>
        <v>35468.250000000007</v>
      </c>
    </row>
    <row r="88" spans="1:384" s="40" customFormat="1" ht="15" customHeight="1" outlineLevel="1" x14ac:dyDescent="0.2">
      <c r="A88" s="61"/>
      <c r="B88" s="49" t="s">
        <v>671</v>
      </c>
      <c r="C88" s="49" t="s">
        <v>1091</v>
      </c>
      <c r="D88" s="49" t="s">
        <v>1129</v>
      </c>
      <c r="E88" s="50" t="s">
        <v>1175</v>
      </c>
      <c r="F88" s="64">
        <v>43378</v>
      </c>
      <c r="G88" s="49" t="s">
        <v>16</v>
      </c>
      <c r="H88" s="72">
        <v>0</v>
      </c>
      <c r="I88" s="65">
        <v>55168.84</v>
      </c>
      <c r="J88" s="114" t="str">
        <f>_xlfn.XLOOKUP(E88,'[12]Resumo Unidades'!$B:$B,'[12]Resumo Unidades'!$W:$W)</f>
        <v>Não Auditado (Pendente contrato)</v>
      </c>
      <c r="K88" s="51" t="str">
        <f>IF(L88&gt;Resumo!$E$23,"Sim","Não")</f>
        <v>Sim</v>
      </c>
      <c r="L88" s="66">
        <v>1810</v>
      </c>
      <c r="M88" s="67"/>
      <c r="N88" s="52">
        <v>0</v>
      </c>
      <c r="O88" s="52">
        <v>0</v>
      </c>
      <c r="P88" s="52">
        <v>0</v>
      </c>
      <c r="Q88" s="52">
        <v>0</v>
      </c>
      <c r="R88" s="52">
        <v>0</v>
      </c>
      <c r="S88" s="52">
        <v>0</v>
      </c>
      <c r="T88" s="52">
        <v>0</v>
      </c>
      <c r="U88" s="52">
        <v>0</v>
      </c>
      <c r="V88" s="52">
        <v>0</v>
      </c>
      <c r="W88" s="52">
        <v>7814.16</v>
      </c>
      <c r="X88" s="52">
        <v>0</v>
      </c>
      <c r="Y88" s="52">
        <v>0</v>
      </c>
      <c r="Z88" s="52">
        <v>0</v>
      </c>
      <c r="AA88" s="52">
        <v>0</v>
      </c>
      <c r="AB88" s="52">
        <v>0</v>
      </c>
      <c r="AC88" s="52">
        <v>0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v>0</v>
      </c>
      <c r="AN88" s="52">
        <v>0</v>
      </c>
      <c r="AO88" s="52">
        <v>0</v>
      </c>
      <c r="AP88" s="52">
        <v>0</v>
      </c>
      <c r="AQ88" s="52"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v>0</v>
      </c>
      <c r="AX88" s="52">
        <v>0</v>
      </c>
      <c r="AY88" s="52">
        <v>0</v>
      </c>
      <c r="AZ88" s="52">
        <v>0</v>
      </c>
      <c r="BA88" s="52">
        <v>0</v>
      </c>
      <c r="BB88" s="52">
        <v>0</v>
      </c>
      <c r="BC88" s="52">
        <v>0</v>
      </c>
      <c r="BD88" s="52">
        <v>0</v>
      </c>
      <c r="BE88" s="52">
        <v>0</v>
      </c>
      <c r="BF88" s="52">
        <v>0</v>
      </c>
      <c r="BG88" s="52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v>0</v>
      </c>
      <c r="CB88" s="52">
        <v>0</v>
      </c>
      <c r="CC88" s="52">
        <v>0</v>
      </c>
      <c r="CD88" s="52">
        <v>0</v>
      </c>
      <c r="CE88" s="52">
        <v>0</v>
      </c>
      <c r="CF88" s="52">
        <v>0</v>
      </c>
      <c r="CG88" s="52">
        <v>0</v>
      </c>
      <c r="CH88" s="52">
        <v>0</v>
      </c>
      <c r="CI88" s="52">
        <v>0</v>
      </c>
      <c r="CJ88" s="52">
        <v>0</v>
      </c>
      <c r="CK88" s="52">
        <v>0</v>
      </c>
      <c r="CL88" s="52">
        <v>0</v>
      </c>
      <c r="CM88" s="52">
        <v>0</v>
      </c>
      <c r="CN88" s="52">
        <v>0</v>
      </c>
      <c r="CO88" s="52">
        <v>0</v>
      </c>
      <c r="CP88" s="52">
        <v>0</v>
      </c>
      <c r="CQ88" s="52">
        <v>0</v>
      </c>
      <c r="CR88" s="52">
        <v>0</v>
      </c>
      <c r="CS88" s="52">
        <v>0</v>
      </c>
      <c r="CT88" s="52">
        <v>0</v>
      </c>
      <c r="CU88" s="52">
        <v>0</v>
      </c>
      <c r="CV88" s="52">
        <v>0</v>
      </c>
      <c r="CW88" s="52">
        <v>0</v>
      </c>
      <c r="CX88" s="52">
        <v>0</v>
      </c>
      <c r="CY88" s="52">
        <v>0</v>
      </c>
      <c r="CZ88" s="52">
        <v>0</v>
      </c>
      <c r="DA88" s="52">
        <v>0</v>
      </c>
      <c r="DB88" s="52">
        <v>0</v>
      </c>
      <c r="DC88" s="52">
        <v>0</v>
      </c>
      <c r="DD88" s="52">
        <v>0</v>
      </c>
      <c r="DE88" s="52">
        <v>0</v>
      </c>
      <c r="DF88" s="52">
        <v>0</v>
      </c>
      <c r="DG88" s="52">
        <v>0</v>
      </c>
      <c r="DH88" s="52">
        <v>0</v>
      </c>
      <c r="DI88" s="52">
        <v>0</v>
      </c>
      <c r="DJ88" s="52">
        <v>0</v>
      </c>
      <c r="DK88" s="52">
        <v>0</v>
      </c>
      <c r="DL88" s="52">
        <v>0</v>
      </c>
      <c r="DM88" s="52">
        <v>0</v>
      </c>
      <c r="DN88" s="52">
        <v>0</v>
      </c>
      <c r="DO88" s="52">
        <v>0</v>
      </c>
      <c r="DP88" s="52">
        <v>0</v>
      </c>
      <c r="DQ88" s="52">
        <v>0</v>
      </c>
      <c r="DR88" s="52">
        <v>0</v>
      </c>
      <c r="DS88" s="52">
        <v>0</v>
      </c>
      <c r="DT88" s="52">
        <v>0</v>
      </c>
      <c r="DU88" s="52">
        <v>0</v>
      </c>
      <c r="DV88" s="52">
        <v>0</v>
      </c>
      <c r="DW88" s="52">
        <v>0</v>
      </c>
      <c r="DX88" s="52">
        <v>0</v>
      </c>
      <c r="DY88" s="52">
        <v>0</v>
      </c>
      <c r="DZ88" s="52">
        <v>0</v>
      </c>
      <c r="EA88" s="52">
        <v>0</v>
      </c>
      <c r="EB88" s="52">
        <v>0</v>
      </c>
      <c r="EC88" s="52">
        <v>0</v>
      </c>
      <c r="ED88" s="52">
        <v>0</v>
      </c>
      <c r="EE88" s="52">
        <v>0</v>
      </c>
      <c r="EF88" s="52">
        <v>0</v>
      </c>
      <c r="EG88" s="52">
        <v>0</v>
      </c>
      <c r="EH88" s="52">
        <v>0</v>
      </c>
      <c r="EI88" s="52">
        <v>0</v>
      </c>
      <c r="EJ88" s="52">
        <v>0</v>
      </c>
      <c r="EK88" s="52">
        <v>0</v>
      </c>
      <c r="EL88" s="52">
        <v>0</v>
      </c>
      <c r="EM88" s="52">
        <v>0</v>
      </c>
      <c r="EN88" s="52">
        <v>0</v>
      </c>
      <c r="EO88" s="52">
        <v>0</v>
      </c>
      <c r="EP88" s="52">
        <v>0</v>
      </c>
      <c r="EQ88" s="52">
        <v>0</v>
      </c>
      <c r="ER88" s="52">
        <v>0</v>
      </c>
      <c r="ES88" s="52">
        <v>0</v>
      </c>
      <c r="ET88" s="52">
        <v>0</v>
      </c>
      <c r="EU88" s="52">
        <v>0</v>
      </c>
      <c r="EV88" s="52">
        <v>0</v>
      </c>
      <c r="EW88" s="52">
        <v>0</v>
      </c>
      <c r="EX88" s="52">
        <v>0</v>
      </c>
      <c r="EY88" s="52">
        <v>0</v>
      </c>
      <c r="EZ88" s="52">
        <v>0</v>
      </c>
      <c r="FA88" s="52">
        <v>0</v>
      </c>
      <c r="FB88" s="52">
        <v>0</v>
      </c>
      <c r="FC88" s="52">
        <v>0</v>
      </c>
      <c r="FD88" s="52">
        <v>0</v>
      </c>
      <c r="FE88" s="52">
        <v>0</v>
      </c>
      <c r="FF88" s="52">
        <v>0</v>
      </c>
      <c r="FG88" s="52">
        <v>0</v>
      </c>
      <c r="FH88" s="52">
        <v>0</v>
      </c>
      <c r="FI88" s="52">
        <v>0</v>
      </c>
      <c r="FJ88" s="52">
        <v>0</v>
      </c>
      <c r="FK88" s="52">
        <v>0</v>
      </c>
      <c r="FL88" s="52">
        <v>0</v>
      </c>
      <c r="FM88" s="52">
        <v>0</v>
      </c>
      <c r="FN88" s="52">
        <v>0</v>
      </c>
      <c r="FO88" s="52">
        <v>0</v>
      </c>
      <c r="FP88" s="52">
        <v>0</v>
      </c>
      <c r="FQ88" s="52">
        <v>0</v>
      </c>
      <c r="FR88" s="52">
        <v>0</v>
      </c>
      <c r="FS88" s="52">
        <v>0</v>
      </c>
      <c r="FT88" s="52">
        <v>0</v>
      </c>
      <c r="FU88" s="52">
        <v>0</v>
      </c>
      <c r="FV88" s="52">
        <v>0</v>
      </c>
      <c r="FW88" s="52">
        <v>0</v>
      </c>
      <c r="FX88" s="52">
        <v>0</v>
      </c>
      <c r="FY88" s="52">
        <v>0</v>
      </c>
      <c r="FZ88" s="52">
        <v>0</v>
      </c>
      <c r="GA88" s="52">
        <v>0</v>
      </c>
      <c r="GB88" s="52">
        <v>0</v>
      </c>
      <c r="GC88" s="52">
        <v>0</v>
      </c>
      <c r="GD88" s="52">
        <v>0</v>
      </c>
      <c r="GE88" s="52">
        <v>0</v>
      </c>
      <c r="GF88" s="52">
        <v>0</v>
      </c>
      <c r="GG88" s="52">
        <v>0</v>
      </c>
      <c r="GH88" s="52">
        <v>0</v>
      </c>
      <c r="GI88" s="52">
        <v>0</v>
      </c>
      <c r="GJ88" s="52">
        <v>0</v>
      </c>
      <c r="GK88" s="52">
        <v>0</v>
      </c>
      <c r="GL88" s="52">
        <v>0</v>
      </c>
      <c r="GM88" s="52">
        <v>0</v>
      </c>
      <c r="GN88" s="52">
        <v>0</v>
      </c>
      <c r="GO88" s="52">
        <v>0</v>
      </c>
      <c r="GP88" s="52">
        <v>0</v>
      </c>
      <c r="GQ88" s="52">
        <v>0</v>
      </c>
      <c r="GR88" s="52">
        <v>0</v>
      </c>
      <c r="GS88" s="52">
        <v>0</v>
      </c>
      <c r="GT88" s="52">
        <v>0</v>
      </c>
      <c r="GU88" s="52">
        <v>0</v>
      </c>
      <c r="GV88" s="52">
        <v>0</v>
      </c>
      <c r="GW88" s="52">
        <v>0</v>
      </c>
      <c r="GX88" s="52">
        <v>0</v>
      </c>
      <c r="GY88" s="52">
        <v>0</v>
      </c>
      <c r="GZ88" s="52">
        <v>0</v>
      </c>
      <c r="HA88" s="52">
        <v>0</v>
      </c>
      <c r="HB88" s="52">
        <v>0</v>
      </c>
      <c r="HC88" s="52">
        <v>0</v>
      </c>
      <c r="HD88" s="52">
        <v>0</v>
      </c>
      <c r="HE88" s="52">
        <v>0</v>
      </c>
      <c r="HF88" s="52">
        <v>0</v>
      </c>
      <c r="HG88" s="52">
        <v>0</v>
      </c>
      <c r="HH88" s="52">
        <v>0</v>
      </c>
      <c r="HI88" s="52">
        <v>0</v>
      </c>
      <c r="HJ88" s="52">
        <v>0</v>
      </c>
      <c r="HK88" s="52">
        <v>0</v>
      </c>
      <c r="HL88" s="52">
        <v>0</v>
      </c>
      <c r="HM88" s="52">
        <v>0</v>
      </c>
      <c r="HN88" s="52">
        <v>0</v>
      </c>
      <c r="HO88" s="52">
        <v>0</v>
      </c>
      <c r="HP88" s="52">
        <v>0</v>
      </c>
      <c r="HQ88" s="52">
        <v>0</v>
      </c>
      <c r="HR88" s="52">
        <v>0</v>
      </c>
      <c r="HS88" s="52">
        <v>0</v>
      </c>
      <c r="HT88" s="52">
        <v>0</v>
      </c>
      <c r="HU88" s="52">
        <v>0</v>
      </c>
      <c r="HV88" s="52">
        <v>0</v>
      </c>
      <c r="HW88" s="52">
        <v>0</v>
      </c>
      <c r="HX88" s="52">
        <v>0</v>
      </c>
      <c r="HY88" s="52">
        <v>0</v>
      </c>
      <c r="HZ88" s="52">
        <v>0</v>
      </c>
      <c r="IA88" s="52">
        <v>0</v>
      </c>
      <c r="IB88" s="52">
        <v>0</v>
      </c>
      <c r="IC88" s="52">
        <v>0</v>
      </c>
      <c r="ID88" s="52">
        <v>0</v>
      </c>
      <c r="IE88" s="52">
        <v>0</v>
      </c>
      <c r="IF88" s="52">
        <v>0</v>
      </c>
      <c r="IG88" s="52">
        <v>0</v>
      </c>
      <c r="IH88" s="52">
        <v>0</v>
      </c>
      <c r="II88" s="52">
        <v>0</v>
      </c>
      <c r="IJ88" s="52">
        <v>0</v>
      </c>
      <c r="IK88" s="52">
        <v>0</v>
      </c>
      <c r="IL88" s="52">
        <v>0</v>
      </c>
      <c r="IM88" s="52">
        <v>0</v>
      </c>
      <c r="IN88" s="52">
        <v>0</v>
      </c>
      <c r="IO88" s="52">
        <v>0</v>
      </c>
      <c r="IP88" s="52">
        <v>0</v>
      </c>
      <c r="IQ88" s="52">
        <v>0</v>
      </c>
      <c r="IR88" s="52">
        <v>0</v>
      </c>
      <c r="IS88" s="52">
        <v>0</v>
      </c>
      <c r="IT88" s="52">
        <v>0</v>
      </c>
      <c r="IU88" s="52">
        <v>0</v>
      </c>
      <c r="IV88" s="52">
        <v>0</v>
      </c>
      <c r="IW88" s="52">
        <v>0</v>
      </c>
      <c r="IX88" s="52">
        <v>0</v>
      </c>
      <c r="IY88" s="52">
        <v>0</v>
      </c>
      <c r="IZ88" s="52">
        <v>0</v>
      </c>
      <c r="JA88" s="52">
        <v>0</v>
      </c>
      <c r="JB88" s="52">
        <v>0</v>
      </c>
      <c r="JC88" s="52">
        <v>0</v>
      </c>
      <c r="JD88" s="52">
        <v>0</v>
      </c>
      <c r="JE88" s="52">
        <v>0</v>
      </c>
      <c r="JF88" s="52">
        <v>0</v>
      </c>
      <c r="JG88" s="52">
        <v>0</v>
      </c>
      <c r="JH88" s="52">
        <v>0</v>
      </c>
      <c r="JI88" s="52">
        <v>0</v>
      </c>
      <c r="JJ88" s="52">
        <v>0</v>
      </c>
      <c r="JK88" s="52">
        <v>0</v>
      </c>
      <c r="JL88" s="52">
        <v>0</v>
      </c>
      <c r="JM88" s="52">
        <v>0</v>
      </c>
      <c r="JN88" s="52">
        <v>0</v>
      </c>
      <c r="JO88" s="52">
        <v>0</v>
      </c>
      <c r="JP88" s="52">
        <v>0</v>
      </c>
      <c r="JQ88" s="52">
        <v>0</v>
      </c>
      <c r="JR88" s="52">
        <v>0</v>
      </c>
      <c r="JS88" s="52">
        <v>0</v>
      </c>
      <c r="JT88" s="52">
        <v>0</v>
      </c>
      <c r="JU88" s="52">
        <v>0</v>
      </c>
      <c r="JV88" s="52">
        <v>0</v>
      </c>
      <c r="JW88" s="52">
        <v>0</v>
      </c>
      <c r="JX88" s="52">
        <v>0</v>
      </c>
      <c r="JY88" s="52">
        <v>0</v>
      </c>
      <c r="JZ88" s="52">
        <v>0</v>
      </c>
      <c r="KA88" s="52">
        <v>0</v>
      </c>
      <c r="KB88" s="52">
        <v>0</v>
      </c>
      <c r="KC88" s="52">
        <v>0</v>
      </c>
      <c r="KD88" s="52">
        <v>0</v>
      </c>
      <c r="KE88" s="52">
        <v>0</v>
      </c>
      <c r="KF88" s="52">
        <v>0</v>
      </c>
      <c r="KG88" s="52">
        <v>0</v>
      </c>
      <c r="KH88" s="52">
        <v>0</v>
      </c>
      <c r="KI88" s="52">
        <v>0</v>
      </c>
      <c r="KJ88" s="52">
        <v>0</v>
      </c>
      <c r="KK88" s="52">
        <v>0</v>
      </c>
      <c r="KL88" s="52">
        <v>0</v>
      </c>
      <c r="KM88" s="52">
        <v>0</v>
      </c>
      <c r="KN88" s="52">
        <v>0</v>
      </c>
      <c r="KO88" s="52">
        <v>0</v>
      </c>
      <c r="KP88" s="52">
        <v>0</v>
      </c>
      <c r="KQ88" s="52">
        <v>0</v>
      </c>
      <c r="KR88" s="52">
        <v>0</v>
      </c>
      <c r="KS88" s="52">
        <v>0</v>
      </c>
      <c r="KT88" s="52">
        <v>0</v>
      </c>
      <c r="KU88" s="52">
        <v>0</v>
      </c>
      <c r="KV88" s="52">
        <v>0</v>
      </c>
      <c r="KW88" s="52">
        <v>0</v>
      </c>
      <c r="KX88" s="52">
        <v>0</v>
      </c>
      <c r="KY88" s="52">
        <v>0</v>
      </c>
      <c r="KZ88" s="52">
        <v>0</v>
      </c>
      <c r="LA88" s="52">
        <v>0</v>
      </c>
      <c r="LB88" s="52">
        <v>0</v>
      </c>
      <c r="LC88" s="52">
        <v>0</v>
      </c>
      <c r="LD88" s="52">
        <v>0</v>
      </c>
      <c r="LE88" s="52">
        <v>0</v>
      </c>
      <c r="LF88" s="52">
        <v>0</v>
      </c>
      <c r="LG88" s="52">
        <v>0</v>
      </c>
      <c r="LH88" s="52">
        <v>0</v>
      </c>
      <c r="LI88" s="52">
        <v>0</v>
      </c>
      <c r="LJ88" s="52">
        <v>0</v>
      </c>
      <c r="LK88" s="52">
        <v>0</v>
      </c>
      <c r="LL88" s="52">
        <v>0</v>
      </c>
      <c r="LM88" s="52">
        <v>0</v>
      </c>
      <c r="LN88" s="52">
        <v>0</v>
      </c>
      <c r="LO88" s="52">
        <v>0</v>
      </c>
      <c r="LP88" s="52">
        <v>0</v>
      </c>
      <c r="LQ88" s="52">
        <v>0</v>
      </c>
      <c r="LR88" s="52">
        <v>0</v>
      </c>
      <c r="LS88" s="52">
        <v>0</v>
      </c>
      <c r="LT88" s="52">
        <v>0</v>
      </c>
      <c r="LU88" s="52">
        <v>0</v>
      </c>
      <c r="LV88" s="52">
        <v>0</v>
      </c>
      <c r="LW88" s="52">
        <v>0</v>
      </c>
      <c r="LX88" s="52">
        <v>0</v>
      </c>
      <c r="LY88" s="52">
        <v>0</v>
      </c>
      <c r="LZ88" s="52">
        <v>0</v>
      </c>
      <c r="MA88" s="52">
        <v>0</v>
      </c>
      <c r="MB88" s="52">
        <v>0</v>
      </c>
      <c r="MC88" s="52">
        <v>0</v>
      </c>
      <c r="MD88" s="52">
        <v>0</v>
      </c>
      <c r="ME88" s="52">
        <v>0</v>
      </c>
      <c r="MF88" s="52">
        <v>0</v>
      </c>
      <c r="MG88" s="52">
        <v>0</v>
      </c>
      <c r="MH88" s="52">
        <v>0</v>
      </c>
      <c r="MI88" s="52">
        <v>0</v>
      </c>
      <c r="MJ88" s="52">
        <v>0</v>
      </c>
      <c r="MK88" s="52">
        <v>0</v>
      </c>
      <c r="ML88" s="52">
        <v>0</v>
      </c>
      <c r="MM88" s="52">
        <v>0</v>
      </c>
      <c r="MN88" s="52">
        <v>0</v>
      </c>
      <c r="MO88" s="52">
        <v>0</v>
      </c>
      <c r="MP88" s="52">
        <v>0</v>
      </c>
      <c r="MQ88" s="52">
        <v>0</v>
      </c>
      <c r="MR88" s="52">
        <v>0</v>
      </c>
      <c r="MS88" s="52">
        <v>0</v>
      </c>
      <c r="MT88" s="52">
        <v>0</v>
      </c>
      <c r="MU88" s="52">
        <v>0</v>
      </c>
      <c r="MV88" s="52">
        <v>0</v>
      </c>
      <c r="MW88" s="52">
        <v>0</v>
      </c>
      <c r="MX88" s="52">
        <v>0</v>
      </c>
      <c r="MY88" s="52">
        <v>0</v>
      </c>
      <c r="MZ88" s="52">
        <v>0</v>
      </c>
      <c r="NA88" s="52">
        <v>0</v>
      </c>
      <c r="NB88" s="52">
        <v>0</v>
      </c>
      <c r="NC88" s="52">
        <v>0</v>
      </c>
      <c r="ND88" s="52">
        <v>0</v>
      </c>
      <c r="NE88" s="52">
        <v>0</v>
      </c>
      <c r="NF88" s="52">
        <v>0</v>
      </c>
      <c r="NG88" s="52">
        <v>0</v>
      </c>
      <c r="NH88" s="52">
        <v>0</v>
      </c>
      <c r="NI88" s="52">
        <v>0</v>
      </c>
      <c r="NJ88" s="52">
        <v>0</v>
      </c>
      <c r="NK88" s="52">
        <v>0</v>
      </c>
      <c r="NL88" s="52">
        <v>0</v>
      </c>
      <c r="NM88" s="52">
        <v>0</v>
      </c>
      <c r="NN88" s="52">
        <v>0</v>
      </c>
      <c r="NO88" s="52">
        <v>0</v>
      </c>
      <c r="NP88" s="52">
        <v>0</v>
      </c>
      <c r="NQ88" s="52">
        <v>0</v>
      </c>
      <c r="NR88" s="68">
        <f t="shared" si="3"/>
        <v>7814.16</v>
      </c>
      <c r="NS88" s="68">
        <f t="shared" si="4"/>
        <v>0</v>
      </c>
      <c r="NT88" s="68">
        <f t="shared" si="5"/>
        <v>0</v>
      </c>
    </row>
    <row r="89" spans="1:384" s="40" customFormat="1" ht="15" customHeight="1" outlineLevel="1" x14ac:dyDescent="0.2">
      <c r="A89" s="61"/>
      <c r="B89" s="49" t="s">
        <v>671</v>
      </c>
      <c r="C89" s="49" t="s">
        <v>1092</v>
      </c>
      <c r="D89" s="49" t="s">
        <v>1129</v>
      </c>
      <c r="E89" s="50" t="s">
        <v>1176</v>
      </c>
      <c r="F89" s="64">
        <v>43378</v>
      </c>
      <c r="G89" s="49" t="s">
        <v>16</v>
      </c>
      <c r="H89" s="72">
        <v>0</v>
      </c>
      <c r="I89" s="65">
        <v>55168.84</v>
      </c>
      <c r="J89" s="114" t="str">
        <f>_xlfn.XLOOKUP(E89,'[12]Resumo Unidades'!$B:$B,'[12]Resumo Unidades'!$W:$W)</f>
        <v>Não Auditado (Pendente contrato)</v>
      </c>
      <c r="K89" s="51" t="str">
        <f>IF(L89&gt;Resumo!$E$23,"Sim","Não")</f>
        <v>Sim</v>
      </c>
      <c r="L89" s="66">
        <v>1810</v>
      </c>
      <c r="M89" s="67"/>
      <c r="N89" s="52">
        <v>0</v>
      </c>
      <c r="O89" s="52">
        <v>0</v>
      </c>
      <c r="P89" s="52">
        <v>0</v>
      </c>
      <c r="Q89" s="52">
        <v>0</v>
      </c>
      <c r="R89" s="52">
        <v>0</v>
      </c>
      <c r="S89" s="52">
        <v>0</v>
      </c>
      <c r="T89" s="52">
        <v>0</v>
      </c>
      <c r="U89" s="52">
        <v>0</v>
      </c>
      <c r="V89" s="52">
        <v>0</v>
      </c>
      <c r="W89" s="52">
        <v>7814.16</v>
      </c>
      <c r="X89" s="52">
        <v>0</v>
      </c>
      <c r="Y89" s="52">
        <v>0</v>
      </c>
      <c r="Z89" s="52">
        <v>0</v>
      </c>
      <c r="AA89" s="52">
        <v>0</v>
      </c>
      <c r="AB89" s="52">
        <v>0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v>0</v>
      </c>
      <c r="AN89" s="52">
        <v>0</v>
      </c>
      <c r="AO89" s="52">
        <v>0</v>
      </c>
      <c r="AP89" s="52">
        <v>0</v>
      </c>
      <c r="AQ89" s="52"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v>0</v>
      </c>
      <c r="AX89" s="52">
        <v>0</v>
      </c>
      <c r="AY89" s="52">
        <v>0</v>
      </c>
      <c r="AZ89" s="52">
        <v>0</v>
      </c>
      <c r="BA89" s="52">
        <v>0</v>
      </c>
      <c r="BB89" s="52">
        <v>0</v>
      </c>
      <c r="BC89" s="52">
        <v>0</v>
      </c>
      <c r="BD89" s="52">
        <v>0</v>
      </c>
      <c r="BE89" s="52">
        <v>0</v>
      </c>
      <c r="BF89" s="52">
        <v>0</v>
      </c>
      <c r="BG89" s="52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  <c r="CD89" s="52">
        <v>0</v>
      </c>
      <c r="CE89" s="52">
        <v>0</v>
      </c>
      <c r="CF89" s="52">
        <v>0</v>
      </c>
      <c r="CG89" s="52">
        <v>0</v>
      </c>
      <c r="CH89" s="52">
        <v>0</v>
      </c>
      <c r="CI89" s="52">
        <v>0</v>
      </c>
      <c r="CJ89" s="52">
        <v>0</v>
      </c>
      <c r="CK89" s="52">
        <v>0</v>
      </c>
      <c r="CL89" s="52">
        <v>0</v>
      </c>
      <c r="CM89" s="52">
        <v>0</v>
      </c>
      <c r="CN89" s="52">
        <v>0</v>
      </c>
      <c r="CO89" s="52">
        <v>0</v>
      </c>
      <c r="CP89" s="52">
        <v>0</v>
      </c>
      <c r="CQ89" s="52">
        <v>0</v>
      </c>
      <c r="CR89" s="52">
        <v>0</v>
      </c>
      <c r="CS89" s="52">
        <v>0</v>
      </c>
      <c r="CT89" s="52">
        <v>0</v>
      </c>
      <c r="CU89" s="52">
        <v>0</v>
      </c>
      <c r="CV89" s="52">
        <v>0</v>
      </c>
      <c r="CW89" s="52">
        <v>0</v>
      </c>
      <c r="CX89" s="52">
        <v>0</v>
      </c>
      <c r="CY89" s="52">
        <v>0</v>
      </c>
      <c r="CZ89" s="52">
        <v>0</v>
      </c>
      <c r="DA89" s="52">
        <v>0</v>
      </c>
      <c r="DB89" s="52">
        <v>0</v>
      </c>
      <c r="DC89" s="52">
        <v>0</v>
      </c>
      <c r="DD89" s="52">
        <v>0</v>
      </c>
      <c r="DE89" s="52">
        <v>0</v>
      </c>
      <c r="DF89" s="52">
        <v>0</v>
      </c>
      <c r="DG89" s="52">
        <v>0</v>
      </c>
      <c r="DH89" s="52">
        <v>0</v>
      </c>
      <c r="DI89" s="52">
        <v>0</v>
      </c>
      <c r="DJ89" s="52">
        <v>0</v>
      </c>
      <c r="DK89" s="52">
        <v>0</v>
      </c>
      <c r="DL89" s="52">
        <v>0</v>
      </c>
      <c r="DM89" s="52">
        <v>0</v>
      </c>
      <c r="DN89" s="52">
        <v>0</v>
      </c>
      <c r="DO89" s="52">
        <v>0</v>
      </c>
      <c r="DP89" s="52">
        <v>0</v>
      </c>
      <c r="DQ89" s="52">
        <v>0</v>
      </c>
      <c r="DR89" s="52">
        <v>0</v>
      </c>
      <c r="DS89" s="52">
        <v>0</v>
      </c>
      <c r="DT89" s="52">
        <v>0</v>
      </c>
      <c r="DU89" s="52">
        <v>0</v>
      </c>
      <c r="DV89" s="52">
        <v>0</v>
      </c>
      <c r="DW89" s="52">
        <v>0</v>
      </c>
      <c r="DX89" s="52">
        <v>0</v>
      </c>
      <c r="DY89" s="52">
        <v>0</v>
      </c>
      <c r="DZ89" s="52">
        <v>0</v>
      </c>
      <c r="EA89" s="52">
        <v>0</v>
      </c>
      <c r="EB89" s="52">
        <v>0</v>
      </c>
      <c r="EC89" s="52">
        <v>0</v>
      </c>
      <c r="ED89" s="52">
        <v>0</v>
      </c>
      <c r="EE89" s="52">
        <v>0</v>
      </c>
      <c r="EF89" s="52">
        <v>0</v>
      </c>
      <c r="EG89" s="52">
        <v>0</v>
      </c>
      <c r="EH89" s="52">
        <v>0</v>
      </c>
      <c r="EI89" s="52">
        <v>0</v>
      </c>
      <c r="EJ89" s="52">
        <v>0</v>
      </c>
      <c r="EK89" s="52">
        <v>0</v>
      </c>
      <c r="EL89" s="52">
        <v>0</v>
      </c>
      <c r="EM89" s="52">
        <v>0</v>
      </c>
      <c r="EN89" s="52">
        <v>0</v>
      </c>
      <c r="EO89" s="52">
        <v>0</v>
      </c>
      <c r="EP89" s="52">
        <v>0</v>
      </c>
      <c r="EQ89" s="52">
        <v>0</v>
      </c>
      <c r="ER89" s="52">
        <v>0</v>
      </c>
      <c r="ES89" s="52">
        <v>0</v>
      </c>
      <c r="ET89" s="52">
        <v>0</v>
      </c>
      <c r="EU89" s="52">
        <v>0</v>
      </c>
      <c r="EV89" s="52">
        <v>0</v>
      </c>
      <c r="EW89" s="52">
        <v>0</v>
      </c>
      <c r="EX89" s="52">
        <v>0</v>
      </c>
      <c r="EY89" s="52">
        <v>0</v>
      </c>
      <c r="EZ89" s="52">
        <v>0</v>
      </c>
      <c r="FA89" s="52">
        <v>0</v>
      </c>
      <c r="FB89" s="52">
        <v>0</v>
      </c>
      <c r="FC89" s="52">
        <v>0</v>
      </c>
      <c r="FD89" s="52">
        <v>0</v>
      </c>
      <c r="FE89" s="52">
        <v>0</v>
      </c>
      <c r="FF89" s="52">
        <v>0</v>
      </c>
      <c r="FG89" s="52">
        <v>0</v>
      </c>
      <c r="FH89" s="52">
        <v>0</v>
      </c>
      <c r="FI89" s="52">
        <v>0</v>
      </c>
      <c r="FJ89" s="52">
        <v>0</v>
      </c>
      <c r="FK89" s="52">
        <v>0</v>
      </c>
      <c r="FL89" s="52">
        <v>0</v>
      </c>
      <c r="FM89" s="52">
        <v>0</v>
      </c>
      <c r="FN89" s="52">
        <v>0</v>
      </c>
      <c r="FO89" s="52">
        <v>0</v>
      </c>
      <c r="FP89" s="52">
        <v>0</v>
      </c>
      <c r="FQ89" s="52">
        <v>0</v>
      </c>
      <c r="FR89" s="52">
        <v>0</v>
      </c>
      <c r="FS89" s="52">
        <v>0</v>
      </c>
      <c r="FT89" s="52">
        <v>0</v>
      </c>
      <c r="FU89" s="52">
        <v>0</v>
      </c>
      <c r="FV89" s="52">
        <v>0</v>
      </c>
      <c r="FW89" s="52">
        <v>0</v>
      </c>
      <c r="FX89" s="52">
        <v>0</v>
      </c>
      <c r="FY89" s="52">
        <v>0</v>
      </c>
      <c r="FZ89" s="52">
        <v>0</v>
      </c>
      <c r="GA89" s="52">
        <v>0</v>
      </c>
      <c r="GB89" s="52">
        <v>0</v>
      </c>
      <c r="GC89" s="52">
        <v>0</v>
      </c>
      <c r="GD89" s="52">
        <v>0</v>
      </c>
      <c r="GE89" s="52">
        <v>0</v>
      </c>
      <c r="GF89" s="52">
        <v>0</v>
      </c>
      <c r="GG89" s="52">
        <v>0</v>
      </c>
      <c r="GH89" s="52">
        <v>0</v>
      </c>
      <c r="GI89" s="52">
        <v>0</v>
      </c>
      <c r="GJ89" s="52">
        <v>0</v>
      </c>
      <c r="GK89" s="52">
        <v>0</v>
      </c>
      <c r="GL89" s="52">
        <v>0</v>
      </c>
      <c r="GM89" s="52">
        <v>0</v>
      </c>
      <c r="GN89" s="52">
        <v>0</v>
      </c>
      <c r="GO89" s="52">
        <v>0</v>
      </c>
      <c r="GP89" s="52">
        <v>0</v>
      </c>
      <c r="GQ89" s="52">
        <v>0</v>
      </c>
      <c r="GR89" s="52">
        <v>0</v>
      </c>
      <c r="GS89" s="52">
        <v>0</v>
      </c>
      <c r="GT89" s="52">
        <v>0</v>
      </c>
      <c r="GU89" s="52">
        <v>0</v>
      </c>
      <c r="GV89" s="52">
        <v>0</v>
      </c>
      <c r="GW89" s="52">
        <v>0</v>
      </c>
      <c r="GX89" s="52">
        <v>0</v>
      </c>
      <c r="GY89" s="52">
        <v>0</v>
      </c>
      <c r="GZ89" s="52">
        <v>0</v>
      </c>
      <c r="HA89" s="52">
        <v>0</v>
      </c>
      <c r="HB89" s="52">
        <v>0</v>
      </c>
      <c r="HC89" s="52">
        <v>0</v>
      </c>
      <c r="HD89" s="52">
        <v>0</v>
      </c>
      <c r="HE89" s="52">
        <v>0</v>
      </c>
      <c r="HF89" s="52">
        <v>0</v>
      </c>
      <c r="HG89" s="52">
        <v>0</v>
      </c>
      <c r="HH89" s="52">
        <v>0</v>
      </c>
      <c r="HI89" s="52">
        <v>0</v>
      </c>
      <c r="HJ89" s="52">
        <v>0</v>
      </c>
      <c r="HK89" s="52">
        <v>0</v>
      </c>
      <c r="HL89" s="52">
        <v>0</v>
      </c>
      <c r="HM89" s="52">
        <v>0</v>
      </c>
      <c r="HN89" s="52">
        <v>0</v>
      </c>
      <c r="HO89" s="52">
        <v>0</v>
      </c>
      <c r="HP89" s="52">
        <v>0</v>
      </c>
      <c r="HQ89" s="52">
        <v>0</v>
      </c>
      <c r="HR89" s="52">
        <v>0</v>
      </c>
      <c r="HS89" s="52">
        <v>0</v>
      </c>
      <c r="HT89" s="52">
        <v>0</v>
      </c>
      <c r="HU89" s="52">
        <v>0</v>
      </c>
      <c r="HV89" s="52">
        <v>0</v>
      </c>
      <c r="HW89" s="52">
        <v>0</v>
      </c>
      <c r="HX89" s="52">
        <v>0</v>
      </c>
      <c r="HY89" s="52">
        <v>0</v>
      </c>
      <c r="HZ89" s="52">
        <v>0</v>
      </c>
      <c r="IA89" s="52">
        <v>0</v>
      </c>
      <c r="IB89" s="52">
        <v>0</v>
      </c>
      <c r="IC89" s="52">
        <v>0</v>
      </c>
      <c r="ID89" s="52">
        <v>0</v>
      </c>
      <c r="IE89" s="52">
        <v>0</v>
      </c>
      <c r="IF89" s="52">
        <v>0</v>
      </c>
      <c r="IG89" s="52">
        <v>0</v>
      </c>
      <c r="IH89" s="52">
        <v>0</v>
      </c>
      <c r="II89" s="52">
        <v>0</v>
      </c>
      <c r="IJ89" s="52">
        <v>0</v>
      </c>
      <c r="IK89" s="52">
        <v>0</v>
      </c>
      <c r="IL89" s="52">
        <v>0</v>
      </c>
      <c r="IM89" s="52">
        <v>0</v>
      </c>
      <c r="IN89" s="52">
        <v>0</v>
      </c>
      <c r="IO89" s="52">
        <v>0</v>
      </c>
      <c r="IP89" s="52">
        <v>0</v>
      </c>
      <c r="IQ89" s="52">
        <v>0</v>
      </c>
      <c r="IR89" s="52">
        <v>0</v>
      </c>
      <c r="IS89" s="52">
        <v>0</v>
      </c>
      <c r="IT89" s="52">
        <v>0</v>
      </c>
      <c r="IU89" s="52">
        <v>0</v>
      </c>
      <c r="IV89" s="52">
        <v>0</v>
      </c>
      <c r="IW89" s="52">
        <v>0</v>
      </c>
      <c r="IX89" s="52">
        <v>0</v>
      </c>
      <c r="IY89" s="52">
        <v>0</v>
      </c>
      <c r="IZ89" s="52">
        <v>0</v>
      </c>
      <c r="JA89" s="52">
        <v>0</v>
      </c>
      <c r="JB89" s="52">
        <v>0</v>
      </c>
      <c r="JC89" s="52">
        <v>0</v>
      </c>
      <c r="JD89" s="52">
        <v>0</v>
      </c>
      <c r="JE89" s="52">
        <v>0</v>
      </c>
      <c r="JF89" s="52">
        <v>0</v>
      </c>
      <c r="JG89" s="52">
        <v>0</v>
      </c>
      <c r="JH89" s="52">
        <v>0</v>
      </c>
      <c r="JI89" s="52">
        <v>0</v>
      </c>
      <c r="JJ89" s="52">
        <v>0</v>
      </c>
      <c r="JK89" s="52">
        <v>0</v>
      </c>
      <c r="JL89" s="52">
        <v>0</v>
      </c>
      <c r="JM89" s="52">
        <v>0</v>
      </c>
      <c r="JN89" s="52">
        <v>0</v>
      </c>
      <c r="JO89" s="52">
        <v>0</v>
      </c>
      <c r="JP89" s="52">
        <v>0</v>
      </c>
      <c r="JQ89" s="52">
        <v>0</v>
      </c>
      <c r="JR89" s="52">
        <v>0</v>
      </c>
      <c r="JS89" s="52">
        <v>0</v>
      </c>
      <c r="JT89" s="52">
        <v>0</v>
      </c>
      <c r="JU89" s="52">
        <v>0</v>
      </c>
      <c r="JV89" s="52">
        <v>0</v>
      </c>
      <c r="JW89" s="52">
        <v>0</v>
      </c>
      <c r="JX89" s="52">
        <v>0</v>
      </c>
      <c r="JY89" s="52">
        <v>0</v>
      </c>
      <c r="JZ89" s="52">
        <v>0</v>
      </c>
      <c r="KA89" s="52">
        <v>0</v>
      </c>
      <c r="KB89" s="52">
        <v>0</v>
      </c>
      <c r="KC89" s="52">
        <v>0</v>
      </c>
      <c r="KD89" s="52">
        <v>0</v>
      </c>
      <c r="KE89" s="52">
        <v>0</v>
      </c>
      <c r="KF89" s="52">
        <v>0</v>
      </c>
      <c r="KG89" s="52">
        <v>0</v>
      </c>
      <c r="KH89" s="52">
        <v>0</v>
      </c>
      <c r="KI89" s="52">
        <v>0</v>
      </c>
      <c r="KJ89" s="52">
        <v>0</v>
      </c>
      <c r="KK89" s="52">
        <v>0</v>
      </c>
      <c r="KL89" s="52">
        <v>0</v>
      </c>
      <c r="KM89" s="52">
        <v>0</v>
      </c>
      <c r="KN89" s="52">
        <v>0</v>
      </c>
      <c r="KO89" s="52">
        <v>0</v>
      </c>
      <c r="KP89" s="52">
        <v>0</v>
      </c>
      <c r="KQ89" s="52">
        <v>0</v>
      </c>
      <c r="KR89" s="52">
        <v>0</v>
      </c>
      <c r="KS89" s="52">
        <v>0</v>
      </c>
      <c r="KT89" s="52">
        <v>0</v>
      </c>
      <c r="KU89" s="52">
        <v>0</v>
      </c>
      <c r="KV89" s="52">
        <v>0</v>
      </c>
      <c r="KW89" s="52">
        <v>0</v>
      </c>
      <c r="KX89" s="52">
        <v>0</v>
      </c>
      <c r="KY89" s="52">
        <v>0</v>
      </c>
      <c r="KZ89" s="52">
        <v>0</v>
      </c>
      <c r="LA89" s="52">
        <v>0</v>
      </c>
      <c r="LB89" s="52">
        <v>0</v>
      </c>
      <c r="LC89" s="52">
        <v>0</v>
      </c>
      <c r="LD89" s="52">
        <v>0</v>
      </c>
      <c r="LE89" s="52">
        <v>0</v>
      </c>
      <c r="LF89" s="52">
        <v>0</v>
      </c>
      <c r="LG89" s="52">
        <v>0</v>
      </c>
      <c r="LH89" s="52">
        <v>0</v>
      </c>
      <c r="LI89" s="52">
        <v>0</v>
      </c>
      <c r="LJ89" s="52">
        <v>0</v>
      </c>
      <c r="LK89" s="52">
        <v>0</v>
      </c>
      <c r="LL89" s="52">
        <v>0</v>
      </c>
      <c r="LM89" s="52">
        <v>0</v>
      </c>
      <c r="LN89" s="52">
        <v>0</v>
      </c>
      <c r="LO89" s="52">
        <v>0</v>
      </c>
      <c r="LP89" s="52">
        <v>0</v>
      </c>
      <c r="LQ89" s="52">
        <v>0</v>
      </c>
      <c r="LR89" s="52">
        <v>0</v>
      </c>
      <c r="LS89" s="52">
        <v>0</v>
      </c>
      <c r="LT89" s="52">
        <v>0</v>
      </c>
      <c r="LU89" s="52">
        <v>0</v>
      </c>
      <c r="LV89" s="52">
        <v>0</v>
      </c>
      <c r="LW89" s="52">
        <v>0</v>
      </c>
      <c r="LX89" s="52">
        <v>0</v>
      </c>
      <c r="LY89" s="52">
        <v>0</v>
      </c>
      <c r="LZ89" s="52">
        <v>0</v>
      </c>
      <c r="MA89" s="52">
        <v>0</v>
      </c>
      <c r="MB89" s="52">
        <v>0</v>
      </c>
      <c r="MC89" s="52">
        <v>0</v>
      </c>
      <c r="MD89" s="52">
        <v>0</v>
      </c>
      <c r="ME89" s="52">
        <v>0</v>
      </c>
      <c r="MF89" s="52">
        <v>0</v>
      </c>
      <c r="MG89" s="52">
        <v>0</v>
      </c>
      <c r="MH89" s="52">
        <v>0</v>
      </c>
      <c r="MI89" s="52">
        <v>0</v>
      </c>
      <c r="MJ89" s="52">
        <v>0</v>
      </c>
      <c r="MK89" s="52">
        <v>0</v>
      </c>
      <c r="ML89" s="52">
        <v>0</v>
      </c>
      <c r="MM89" s="52">
        <v>0</v>
      </c>
      <c r="MN89" s="52">
        <v>0</v>
      </c>
      <c r="MO89" s="52">
        <v>0</v>
      </c>
      <c r="MP89" s="52">
        <v>0</v>
      </c>
      <c r="MQ89" s="52">
        <v>0</v>
      </c>
      <c r="MR89" s="52">
        <v>0</v>
      </c>
      <c r="MS89" s="52">
        <v>0</v>
      </c>
      <c r="MT89" s="52">
        <v>0</v>
      </c>
      <c r="MU89" s="52">
        <v>0</v>
      </c>
      <c r="MV89" s="52">
        <v>0</v>
      </c>
      <c r="MW89" s="52">
        <v>0</v>
      </c>
      <c r="MX89" s="52">
        <v>0</v>
      </c>
      <c r="MY89" s="52">
        <v>0</v>
      </c>
      <c r="MZ89" s="52">
        <v>0</v>
      </c>
      <c r="NA89" s="52">
        <v>0</v>
      </c>
      <c r="NB89" s="52">
        <v>0</v>
      </c>
      <c r="NC89" s="52">
        <v>0</v>
      </c>
      <c r="ND89" s="52">
        <v>0</v>
      </c>
      <c r="NE89" s="52">
        <v>0</v>
      </c>
      <c r="NF89" s="52">
        <v>0</v>
      </c>
      <c r="NG89" s="52">
        <v>0</v>
      </c>
      <c r="NH89" s="52">
        <v>0</v>
      </c>
      <c r="NI89" s="52">
        <v>0</v>
      </c>
      <c r="NJ89" s="52">
        <v>0</v>
      </c>
      <c r="NK89" s="52">
        <v>0</v>
      </c>
      <c r="NL89" s="52">
        <v>0</v>
      </c>
      <c r="NM89" s="52">
        <v>0</v>
      </c>
      <c r="NN89" s="52">
        <v>0</v>
      </c>
      <c r="NO89" s="52">
        <v>0</v>
      </c>
      <c r="NP89" s="52">
        <v>0</v>
      </c>
      <c r="NQ89" s="52">
        <v>0</v>
      </c>
      <c r="NR89" s="68">
        <f t="shared" si="3"/>
        <v>7814.16</v>
      </c>
      <c r="NS89" s="68">
        <f t="shared" si="4"/>
        <v>0</v>
      </c>
      <c r="NT89" s="68">
        <f t="shared" si="5"/>
        <v>0</v>
      </c>
    </row>
    <row r="90" spans="1:384" s="40" customFormat="1" ht="15" customHeight="1" outlineLevel="1" x14ac:dyDescent="0.2">
      <c r="A90" s="61"/>
      <c r="B90" s="49" t="s">
        <v>671</v>
      </c>
      <c r="C90" s="49" t="s">
        <v>1093</v>
      </c>
      <c r="D90" s="49" t="s">
        <v>1129</v>
      </c>
      <c r="E90" s="50" t="s">
        <v>1177</v>
      </c>
      <c r="F90" s="64">
        <v>43378</v>
      </c>
      <c r="G90" s="49" t="s">
        <v>16</v>
      </c>
      <c r="H90" s="72">
        <v>0</v>
      </c>
      <c r="I90" s="65">
        <v>55168.84</v>
      </c>
      <c r="J90" s="114" t="str">
        <f>_xlfn.XLOOKUP(E90,'[12]Resumo Unidades'!$B:$B,'[12]Resumo Unidades'!$W:$W)</f>
        <v>Não Auditado (Pendente contrato)</v>
      </c>
      <c r="K90" s="51" t="str">
        <f>IF(L90&gt;Resumo!$E$23,"Sim","Não")</f>
        <v>Sim</v>
      </c>
      <c r="L90" s="66">
        <v>1810</v>
      </c>
      <c r="M90" s="67"/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7814.16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v>0</v>
      </c>
      <c r="AX90" s="52">
        <v>0</v>
      </c>
      <c r="AY90" s="52">
        <v>0</v>
      </c>
      <c r="AZ90" s="52">
        <v>0</v>
      </c>
      <c r="BA90" s="52">
        <v>0</v>
      </c>
      <c r="BB90" s="52">
        <v>0</v>
      </c>
      <c r="BC90" s="52">
        <v>0</v>
      </c>
      <c r="BD90" s="52">
        <v>0</v>
      </c>
      <c r="BE90" s="52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>
        <v>0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0</v>
      </c>
      <c r="CC90" s="52">
        <v>0</v>
      </c>
      <c r="CD90" s="52">
        <v>0</v>
      </c>
      <c r="CE90" s="52">
        <v>0</v>
      </c>
      <c r="CF90" s="52">
        <v>0</v>
      </c>
      <c r="CG90" s="52">
        <v>0</v>
      </c>
      <c r="CH90" s="52">
        <v>0</v>
      </c>
      <c r="CI90" s="52">
        <v>0</v>
      </c>
      <c r="CJ90" s="52">
        <v>0</v>
      </c>
      <c r="CK90" s="52">
        <v>0</v>
      </c>
      <c r="CL90" s="52">
        <v>0</v>
      </c>
      <c r="CM90" s="52">
        <v>0</v>
      </c>
      <c r="CN90" s="52">
        <v>0</v>
      </c>
      <c r="CO90" s="52">
        <v>0</v>
      </c>
      <c r="CP90" s="52">
        <v>0</v>
      </c>
      <c r="CQ90" s="52">
        <v>0</v>
      </c>
      <c r="CR90" s="52">
        <v>0</v>
      </c>
      <c r="CS90" s="52">
        <v>0</v>
      </c>
      <c r="CT90" s="52">
        <v>0</v>
      </c>
      <c r="CU90" s="52">
        <v>0</v>
      </c>
      <c r="CV90" s="52">
        <v>0</v>
      </c>
      <c r="CW90" s="52">
        <v>0</v>
      </c>
      <c r="CX90" s="52">
        <v>0</v>
      </c>
      <c r="CY90" s="52">
        <v>0</v>
      </c>
      <c r="CZ90" s="52">
        <v>0</v>
      </c>
      <c r="DA90" s="52">
        <v>0</v>
      </c>
      <c r="DB90" s="52">
        <v>0</v>
      </c>
      <c r="DC90" s="52">
        <v>0</v>
      </c>
      <c r="DD90" s="52">
        <v>0</v>
      </c>
      <c r="DE90" s="52">
        <v>0</v>
      </c>
      <c r="DF90" s="52">
        <v>0</v>
      </c>
      <c r="DG90" s="52">
        <v>0</v>
      </c>
      <c r="DH90" s="52">
        <v>0</v>
      </c>
      <c r="DI90" s="52">
        <v>0</v>
      </c>
      <c r="DJ90" s="52">
        <v>0</v>
      </c>
      <c r="DK90" s="52">
        <v>0</v>
      </c>
      <c r="DL90" s="52">
        <v>0</v>
      </c>
      <c r="DM90" s="52">
        <v>0</v>
      </c>
      <c r="DN90" s="52"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v>0</v>
      </c>
      <c r="DU90" s="52">
        <v>0</v>
      </c>
      <c r="DV90" s="52">
        <v>0</v>
      </c>
      <c r="DW90" s="52">
        <v>0</v>
      </c>
      <c r="DX90" s="52">
        <v>0</v>
      </c>
      <c r="DY90" s="52">
        <v>0</v>
      </c>
      <c r="DZ90" s="52">
        <v>0</v>
      </c>
      <c r="EA90" s="52">
        <v>0</v>
      </c>
      <c r="EB90" s="52">
        <v>0</v>
      </c>
      <c r="EC90" s="52">
        <v>0</v>
      </c>
      <c r="ED90" s="52">
        <v>0</v>
      </c>
      <c r="EE90" s="52">
        <v>0</v>
      </c>
      <c r="EF90" s="52">
        <v>0</v>
      </c>
      <c r="EG90" s="52">
        <v>0</v>
      </c>
      <c r="EH90" s="52">
        <v>0</v>
      </c>
      <c r="EI90" s="52">
        <v>0</v>
      </c>
      <c r="EJ90" s="52">
        <v>0</v>
      </c>
      <c r="EK90" s="52">
        <v>0</v>
      </c>
      <c r="EL90" s="52">
        <v>0</v>
      </c>
      <c r="EM90" s="52">
        <v>0</v>
      </c>
      <c r="EN90" s="52">
        <v>0</v>
      </c>
      <c r="EO90" s="52">
        <v>0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0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0</v>
      </c>
      <c r="FK90" s="52">
        <v>0</v>
      </c>
      <c r="FL90" s="52">
        <v>0</v>
      </c>
      <c r="FM90" s="52">
        <v>0</v>
      </c>
      <c r="FN90" s="52">
        <v>0</v>
      </c>
      <c r="FO90" s="52">
        <v>0</v>
      </c>
      <c r="FP90" s="52">
        <v>0</v>
      </c>
      <c r="FQ90" s="52">
        <v>0</v>
      </c>
      <c r="FR90" s="52">
        <v>0</v>
      </c>
      <c r="FS90" s="52">
        <v>0</v>
      </c>
      <c r="FT90" s="52">
        <v>0</v>
      </c>
      <c r="FU90" s="52">
        <v>0</v>
      </c>
      <c r="FV90" s="52">
        <v>0</v>
      </c>
      <c r="FW90" s="52">
        <v>0</v>
      </c>
      <c r="FX90" s="52">
        <v>0</v>
      </c>
      <c r="FY90" s="52">
        <v>0</v>
      </c>
      <c r="FZ90" s="52">
        <v>0</v>
      </c>
      <c r="GA90" s="52">
        <v>0</v>
      </c>
      <c r="GB90" s="52">
        <v>0</v>
      </c>
      <c r="GC90" s="52">
        <v>0</v>
      </c>
      <c r="GD90" s="52">
        <v>0</v>
      </c>
      <c r="GE90" s="52">
        <v>0</v>
      </c>
      <c r="GF90" s="52">
        <v>0</v>
      </c>
      <c r="GG90" s="52">
        <v>0</v>
      </c>
      <c r="GH90" s="52">
        <v>0</v>
      </c>
      <c r="GI90" s="52">
        <v>0</v>
      </c>
      <c r="GJ90" s="52">
        <v>0</v>
      </c>
      <c r="GK90" s="52">
        <v>0</v>
      </c>
      <c r="GL90" s="52">
        <v>0</v>
      </c>
      <c r="GM90" s="52">
        <v>0</v>
      </c>
      <c r="GN90" s="52">
        <v>0</v>
      </c>
      <c r="GO90" s="52">
        <v>0</v>
      </c>
      <c r="GP90" s="52">
        <v>0</v>
      </c>
      <c r="GQ90" s="52">
        <v>0</v>
      </c>
      <c r="GR90" s="52">
        <v>0</v>
      </c>
      <c r="GS90" s="52">
        <v>0</v>
      </c>
      <c r="GT90" s="52">
        <v>0</v>
      </c>
      <c r="GU90" s="52">
        <v>0</v>
      </c>
      <c r="GV90" s="52">
        <v>0</v>
      </c>
      <c r="GW90" s="52">
        <v>0</v>
      </c>
      <c r="GX90" s="52">
        <v>0</v>
      </c>
      <c r="GY90" s="52">
        <v>0</v>
      </c>
      <c r="GZ90" s="52">
        <v>0</v>
      </c>
      <c r="HA90" s="52">
        <v>0</v>
      </c>
      <c r="HB90" s="52">
        <v>0</v>
      </c>
      <c r="HC90" s="52">
        <v>0</v>
      </c>
      <c r="HD90" s="52">
        <v>0</v>
      </c>
      <c r="HE90" s="52">
        <v>0</v>
      </c>
      <c r="HF90" s="52">
        <v>0</v>
      </c>
      <c r="HG90" s="52">
        <v>0</v>
      </c>
      <c r="HH90" s="52">
        <v>0</v>
      </c>
      <c r="HI90" s="52">
        <v>0</v>
      </c>
      <c r="HJ90" s="52">
        <v>0</v>
      </c>
      <c r="HK90" s="52">
        <v>0</v>
      </c>
      <c r="HL90" s="52">
        <v>0</v>
      </c>
      <c r="HM90" s="52">
        <v>0</v>
      </c>
      <c r="HN90" s="52">
        <v>0</v>
      </c>
      <c r="HO90" s="52">
        <v>0</v>
      </c>
      <c r="HP90" s="52">
        <v>0</v>
      </c>
      <c r="HQ90" s="52">
        <v>0</v>
      </c>
      <c r="HR90" s="52">
        <v>0</v>
      </c>
      <c r="HS90" s="52">
        <v>0</v>
      </c>
      <c r="HT90" s="52">
        <v>0</v>
      </c>
      <c r="HU90" s="52">
        <v>0</v>
      </c>
      <c r="HV90" s="52">
        <v>0</v>
      </c>
      <c r="HW90" s="52">
        <v>0</v>
      </c>
      <c r="HX90" s="52">
        <v>0</v>
      </c>
      <c r="HY90" s="52">
        <v>0</v>
      </c>
      <c r="HZ90" s="52">
        <v>0</v>
      </c>
      <c r="IA90" s="52">
        <v>0</v>
      </c>
      <c r="IB90" s="52">
        <v>0</v>
      </c>
      <c r="IC90" s="52">
        <v>0</v>
      </c>
      <c r="ID90" s="52">
        <v>0</v>
      </c>
      <c r="IE90" s="52">
        <v>0</v>
      </c>
      <c r="IF90" s="52">
        <v>0</v>
      </c>
      <c r="IG90" s="52">
        <v>0</v>
      </c>
      <c r="IH90" s="52">
        <v>0</v>
      </c>
      <c r="II90" s="52">
        <v>0</v>
      </c>
      <c r="IJ90" s="52">
        <v>0</v>
      </c>
      <c r="IK90" s="52">
        <v>0</v>
      </c>
      <c r="IL90" s="52">
        <v>0</v>
      </c>
      <c r="IM90" s="52">
        <v>0</v>
      </c>
      <c r="IN90" s="52">
        <v>0</v>
      </c>
      <c r="IO90" s="52">
        <v>0</v>
      </c>
      <c r="IP90" s="52">
        <v>0</v>
      </c>
      <c r="IQ90" s="52">
        <v>0</v>
      </c>
      <c r="IR90" s="52">
        <v>0</v>
      </c>
      <c r="IS90" s="52">
        <v>0</v>
      </c>
      <c r="IT90" s="52">
        <v>0</v>
      </c>
      <c r="IU90" s="52">
        <v>0</v>
      </c>
      <c r="IV90" s="52">
        <v>0</v>
      </c>
      <c r="IW90" s="52">
        <v>0</v>
      </c>
      <c r="IX90" s="52">
        <v>0</v>
      </c>
      <c r="IY90" s="52">
        <v>0</v>
      </c>
      <c r="IZ90" s="52">
        <v>0</v>
      </c>
      <c r="JA90" s="52">
        <v>0</v>
      </c>
      <c r="JB90" s="52">
        <v>0</v>
      </c>
      <c r="JC90" s="52">
        <v>0</v>
      </c>
      <c r="JD90" s="52">
        <v>0</v>
      </c>
      <c r="JE90" s="52">
        <v>0</v>
      </c>
      <c r="JF90" s="52">
        <v>0</v>
      </c>
      <c r="JG90" s="52">
        <v>0</v>
      </c>
      <c r="JH90" s="52">
        <v>0</v>
      </c>
      <c r="JI90" s="52">
        <v>0</v>
      </c>
      <c r="JJ90" s="52">
        <v>0</v>
      </c>
      <c r="JK90" s="52">
        <v>0</v>
      </c>
      <c r="JL90" s="52">
        <v>0</v>
      </c>
      <c r="JM90" s="52">
        <v>0</v>
      </c>
      <c r="JN90" s="52">
        <v>0</v>
      </c>
      <c r="JO90" s="52">
        <v>0</v>
      </c>
      <c r="JP90" s="52">
        <v>0</v>
      </c>
      <c r="JQ90" s="52">
        <v>0</v>
      </c>
      <c r="JR90" s="52">
        <v>0</v>
      </c>
      <c r="JS90" s="52">
        <v>0</v>
      </c>
      <c r="JT90" s="52">
        <v>0</v>
      </c>
      <c r="JU90" s="52">
        <v>0</v>
      </c>
      <c r="JV90" s="52">
        <v>0</v>
      </c>
      <c r="JW90" s="52">
        <v>0</v>
      </c>
      <c r="JX90" s="52">
        <v>0</v>
      </c>
      <c r="JY90" s="52">
        <v>0</v>
      </c>
      <c r="JZ90" s="52">
        <v>0</v>
      </c>
      <c r="KA90" s="52">
        <v>0</v>
      </c>
      <c r="KB90" s="52">
        <v>0</v>
      </c>
      <c r="KC90" s="52">
        <v>0</v>
      </c>
      <c r="KD90" s="52">
        <v>0</v>
      </c>
      <c r="KE90" s="52">
        <v>0</v>
      </c>
      <c r="KF90" s="52">
        <v>0</v>
      </c>
      <c r="KG90" s="52">
        <v>0</v>
      </c>
      <c r="KH90" s="52">
        <v>0</v>
      </c>
      <c r="KI90" s="52">
        <v>0</v>
      </c>
      <c r="KJ90" s="52">
        <v>0</v>
      </c>
      <c r="KK90" s="52">
        <v>0</v>
      </c>
      <c r="KL90" s="52">
        <v>0</v>
      </c>
      <c r="KM90" s="52">
        <v>0</v>
      </c>
      <c r="KN90" s="52">
        <v>0</v>
      </c>
      <c r="KO90" s="52">
        <v>0</v>
      </c>
      <c r="KP90" s="52">
        <v>0</v>
      </c>
      <c r="KQ90" s="52">
        <v>0</v>
      </c>
      <c r="KR90" s="52">
        <v>0</v>
      </c>
      <c r="KS90" s="52">
        <v>0</v>
      </c>
      <c r="KT90" s="52">
        <v>0</v>
      </c>
      <c r="KU90" s="52">
        <v>0</v>
      </c>
      <c r="KV90" s="52">
        <v>0</v>
      </c>
      <c r="KW90" s="52">
        <v>0</v>
      </c>
      <c r="KX90" s="52">
        <v>0</v>
      </c>
      <c r="KY90" s="52">
        <v>0</v>
      </c>
      <c r="KZ90" s="52">
        <v>0</v>
      </c>
      <c r="LA90" s="52">
        <v>0</v>
      </c>
      <c r="LB90" s="52">
        <v>0</v>
      </c>
      <c r="LC90" s="52">
        <v>0</v>
      </c>
      <c r="LD90" s="52">
        <v>0</v>
      </c>
      <c r="LE90" s="52">
        <v>0</v>
      </c>
      <c r="LF90" s="52">
        <v>0</v>
      </c>
      <c r="LG90" s="52">
        <v>0</v>
      </c>
      <c r="LH90" s="52">
        <v>0</v>
      </c>
      <c r="LI90" s="52">
        <v>0</v>
      </c>
      <c r="LJ90" s="52">
        <v>0</v>
      </c>
      <c r="LK90" s="52">
        <v>0</v>
      </c>
      <c r="LL90" s="52">
        <v>0</v>
      </c>
      <c r="LM90" s="52">
        <v>0</v>
      </c>
      <c r="LN90" s="52">
        <v>0</v>
      </c>
      <c r="LO90" s="52">
        <v>0</v>
      </c>
      <c r="LP90" s="52">
        <v>0</v>
      </c>
      <c r="LQ90" s="52">
        <v>0</v>
      </c>
      <c r="LR90" s="52">
        <v>0</v>
      </c>
      <c r="LS90" s="52">
        <v>0</v>
      </c>
      <c r="LT90" s="52">
        <v>0</v>
      </c>
      <c r="LU90" s="52">
        <v>0</v>
      </c>
      <c r="LV90" s="52">
        <v>0</v>
      </c>
      <c r="LW90" s="52">
        <v>0</v>
      </c>
      <c r="LX90" s="52">
        <v>0</v>
      </c>
      <c r="LY90" s="52">
        <v>0</v>
      </c>
      <c r="LZ90" s="52">
        <v>0</v>
      </c>
      <c r="MA90" s="52">
        <v>0</v>
      </c>
      <c r="MB90" s="52">
        <v>0</v>
      </c>
      <c r="MC90" s="52">
        <v>0</v>
      </c>
      <c r="MD90" s="52">
        <v>0</v>
      </c>
      <c r="ME90" s="52">
        <v>0</v>
      </c>
      <c r="MF90" s="52">
        <v>0</v>
      </c>
      <c r="MG90" s="52">
        <v>0</v>
      </c>
      <c r="MH90" s="52">
        <v>0</v>
      </c>
      <c r="MI90" s="52">
        <v>0</v>
      </c>
      <c r="MJ90" s="52">
        <v>0</v>
      </c>
      <c r="MK90" s="52">
        <v>0</v>
      </c>
      <c r="ML90" s="52">
        <v>0</v>
      </c>
      <c r="MM90" s="52">
        <v>0</v>
      </c>
      <c r="MN90" s="52">
        <v>0</v>
      </c>
      <c r="MO90" s="52">
        <v>0</v>
      </c>
      <c r="MP90" s="52">
        <v>0</v>
      </c>
      <c r="MQ90" s="52">
        <v>0</v>
      </c>
      <c r="MR90" s="52">
        <v>0</v>
      </c>
      <c r="MS90" s="52">
        <v>0</v>
      </c>
      <c r="MT90" s="52">
        <v>0</v>
      </c>
      <c r="MU90" s="52">
        <v>0</v>
      </c>
      <c r="MV90" s="52">
        <v>0</v>
      </c>
      <c r="MW90" s="52">
        <v>0</v>
      </c>
      <c r="MX90" s="52">
        <v>0</v>
      </c>
      <c r="MY90" s="52">
        <v>0</v>
      </c>
      <c r="MZ90" s="52">
        <v>0</v>
      </c>
      <c r="NA90" s="52">
        <v>0</v>
      </c>
      <c r="NB90" s="52">
        <v>0</v>
      </c>
      <c r="NC90" s="52">
        <v>0</v>
      </c>
      <c r="ND90" s="52">
        <v>0</v>
      </c>
      <c r="NE90" s="52">
        <v>0</v>
      </c>
      <c r="NF90" s="52">
        <v>0</v>
      </c>
      <c r="NG90" s="52">
        <v>0</v>
      </c>
      <c r="NH90" s="52">
        <v>0</v>
      </c>
      <c r="NI90" s="52">
        <v>0</v>
      </c>
      <c r="NJ90" s="52">
        <v>0</v>
      </c>
      <c r="NK90" s="52">
        <v>0</v>
      </c>
      <c r="NL90" s="52">
        <v>0</v>
      </c>
      <c r="NM90" s="52">
        <v>0</v>
      </c>
      <c r="NN90" s="52">
        <v>0</v>
      </c>
      <c r="NO90" s="52">
        <v>0</v>
      </c>
      <c r="NP90" s="52">
        <v>0</v>
      </c>
      <c r="NQ90" s="52">
        <v>0</v>
      </c>
      <c r="NR90" s="68">
        <f t="shared" si="3"/>
        <v>7814.16</v>
      </c>
      <c r="NS90" s="68">
        <f t="shared" si="4"/>
        <v>0</v>
      </c>
      <c r="NT90" s="68">
        <f t="shared" si="5"/>
        <v>0</v>
      </c>
    </row>
    <row r="91" spans="1:384" s="40" customFormat="1" ht="15" customHeight="1" outlineLevel="1" x14ac:dyDescent="0.2">
      <c r="A91" s="61"/>
      <c r="B91" s="49" t="s">
        <v>671</v>
      </c>
      <c r="C91" s="49" t="s">
        <v>1094</v>
      </c>
      <c r="D91" s="49" t="s">
        <v>1130</v>
      </c>
      <c r="E91" s="50" t="s">
        <v>1178</v>
      </c>
      <c r="F91" s="64">
        <v>43389</v>
      </c>
      <c r="G91" s="49" t="s">
        <v>16</v>
      </c>
      <c r="H91" s="72">
        <v>0</v>
      </c>
      <c r="I91" s="65">
        <v>54000</v>
      </c>
      <c r="J91" s="114" t="str">
        <f>_xlfn.XLOOKUP(E91,'[12]Resumo Unidades'!$B:$B,'[12]Resumo Unidades'!$W:$W)</f>
        <v>Não Auditado (Pendente contrato)</v>
      </c>
      <c r="K91" s="51" t="str">
        <f>IF(L91&gt;Resumo!$E$23,"Sim","Não")</f>
        <v>Sim</v>
      </c>
      <c r="L91" s="66">
        <v>2250</v>
      </c>
      <c r="M91" s="67"/>
      <c r="N91" s="52">
        <v>0</v>
      </c>
      <c r="O91" s="52">
        <v>2015.26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7814.16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0</v>
      </c>
      <c r="AP91" s="52">
        <v>0</v>
      </c>
      <c r="AQ91" s="52">
        <v>0</v>
      </c>
      <c r="AR91" s="52">
        <v>0</v>
      </c>
      <c r="AS91" s="52">
        <v>0</v>
      </c>
      <c r="AT91" s="52">
        <v>0</v>
      </c>
      <c r="AU91" s="52">
        <v>0</v>
      </c>
      <c r="AV91" s="52">
        <v>0</v>
      </c>
      <c r="AW91" s="52">
        <v>0</v>
      </c>
      <c r="AX91" s="52">
        <v>0</v>
      </c>
      <c r="AY91" s="52">
        <v>0</v>
      </c>
      <c r="AZ91" s="52">
        <v>0</v>
      </c>
      <c r="BA91" s="52">
        <v>0</v>
      </c>
      <c r="BB91" s="52">
        <v>0</v>
      </c>
      <c r="BC91" s="52">
        <v>0</v>
      </c>
      <c r="BD91" s="52">
        <v>0</v>
      </c>
      <c r="BE91" s="52">
        <v>0</v>
      </c>
      <c r="BF91" s="52">
        <v>0</v>
      </c>
      <c r="BG91" s="52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0</v>
      </c>
      <c r="CG91" s="52">
        <v>0</v>
      </c>
      <c r="CH91" s="52">
        <v>0</v>
      </c>
      <c r="CI91" s="52">
        <v>0</v>
      </c>
      <c r="CJ91" s="52">
        <v>0</v>
      </c>
      <c r="CK91" s="52">
        <v>0</v>
      </c>
      <c r="CL91" s="52">
        <v>0</v>
      </c>
      <c r="CM91" s="52">
        <v>0</v>
      </c>
      <c r="CN91" s="52">
        <v>0</v>
      </c>
      <c r="CO91" s="52">
        <v>0</v>
      </c>
      <c r="CP91" s="52">
        <v>0</v>
      </c>
      <c r="CQ91" s="52">
        <v>0</v>
      </c>
      <c r="CR91" s="52">
        <v>0</v>
      </c>
      <c r="CS91" s="52">
        <v>0</v>
      </c>
      <c r="CT91" s="52">
        <v>0</v>
      </c>
      <c r="CU91" s="52">
        <v>0</v>
      </c>
      <c r="CV91" s="52">
        <v>0</v>
      </c>
      <c r="CW91" s="52">
        <v>0</v>
      </c>
      <c r="CX91" s="52">
        <v>0</v>
      </c>
      <c r="CY91" s="52">
        <v>0</v>
      </c>
      <c r="CZ91" s="52">
        <v>0</v>
      </c>
      <c r="DA91" s="52">
        <v>0</v>
      </c>
      <c r="DB91" s="52">
        <v>0</v>
      </c>
      <c r="DC91" s="52">
        <v>0</v>
      </c>
      <c r="DD91" s="52">
        <v>0</v>
      </c>
      <c r="DE91" s="52">
        <v>0</v>
      </c>
      <c r="DF91" s="52">
        <v>0</v>
      </c>
      <c r="DG91" s="52">
        <v>0</v>
      </c>
      <c r="DH91" s="52">
        <v>0</v>
      </c>
      <c r="DI91" s="52">
        <v>0</v>
      </c>
      <c r="DJ91" s="52">
        <v>0</v>
      </c>
      <c r="DK91" s="52">
        <v>0</v>
      </c>
      <c r="DL91" s="52">
        <v>0</v>
      </c>
      <c r="DM91" s="52">
        <v>0</v>
      </c>
      <c r="DN91" s="52">
        <v>0</v>
      </c>
      <c r="DO91" s="52">
        <v>0</v>
      </c>
      <c r="DP91" s="52">
        <v>0</v>
      </c>
      <c r="DQ91" s="52">
        <v>0</v>
      </c>
      <c r="DR91" s="52">
        <v>0</v>
      </c>
      <c r="DS91" s="52">
        <v>0</v>
      </c>
      <c r="DT91" s="52">
        <v>0</v>
      </c>
      <c r="DU91" s="52">
        <v>0</v>
      </c>
      <c r="DV91" s="52">
        <v>0</v>
      </c>
      <c r="DW91" s="52">
        <v>0</v>
      </c>
      <c r="DX91" s="52">
        <v>0</v>
      </c>
      <c r="DY91" s="52">
        <v>0</v>
      </c>
      <c r="DZ91" s="52">
        <v>0</v>
      </c>
      <c r="EA91" s="52">
        <v>0</v>
      </c>
      <c r="EB91" s="52">
        <v>0</v>
      </c>
      <c r="EC91" s="52">
        <v>0</v>
      </c>
      <c r="ED91" s="52">
        <v>0</v>
      </c>
      <c r="EE91" s="52">
        <v>0</v>
      </c>
      <c r="EF91" s="52">
        <v>0</v>
      </c>
      <c r="EG91" s="52">
        <v>0</v>
      </c>
      <c r="EH91" s="52">
        <v>0</v>
      </c>
      <c r="EI91" s="52">
        <v>0</v>
      </c>
      <c r="EJ91" s="52">
        <v>0</v>
      </c>
      <c r="EK91" s="52">
        <v>0</v>
      </c>
      <c r="EL91" s="52">
        <v>0</v>
      </c>
      <c r="EM91" s="52">
        <v>0</v>
      </c>
      <c r="EN91" s="52">
        <v>0</v>
      </c>
      <c r="EO91" s="52">
        <v>0</v>
      </c>
      <c r="EP91" s="52">
        <v>0</v>
      </c>
      <c r="EQ91" s="52">
        <v>0</v>
      </c>
      <c r="ER91" s="52">
        <v>0</v>
      </c>
      <c r="ES91" s="52">
        <v>0</v>
      </c>
      <c r="ET91" s="52">
        <v>0</v>
      </c>
      <c r="EU91" s="52">
        <v>0</v>
      </c>
      <c r="EV91" s="52">
        <v>0</v>
      </c>
      <c r="EW91" s="52">
        <v>0</v>
      </c>
      <c r="EX91" s="52">
        <v>0</v>
      </c>
      <c r="EY91" s="52">
        <v>0</v>
      </c>
      <c r="EZ91" s="52">
        <v>0</v>
      </c>
      <c r="FA91" s="52">
        <v>0</v>
      </c>
      <c r="FB91" s="52">
        <v>0</v>
      </c>
      <c r="FC91" s="52">
        <v>0</v>
      </c>
      <c r="FD91" s="52">
        <v>0</v>
      </c>
      <c r="FE91" s="52">
        <v>0</v>
      </c>
      <c r="FF91" s="52">
        <v>0</v>
      </c>
      <c r="FG91" s="52">
        <v>0</v>
      </c>
      <c r="FH91" s="52">
        <v>0</v>
      </c>
      <c r="FI91" s="52">
        <v>0</v>
      </c>
      <c r="FJ91" s="52">
        <v>0</v>
      </c>
      <c r="FK91" s="52">
        <v>0</v>
      </c>
      <c r="FL91" s="52">
        <v>0</v>
      </c>
      <c r="FM91" s="52">
        <v>0</v>
      </c>
      <c r="FN91" s="52">
        <v>0</v>
      </c>
      <c r="FO91" s="52">
        <v>0</v>
      </c>
      <c r="FP91" s="52">
        <v>0</v>
      </c>
      <c r="FQ91" s="52">
        <v>0</v>
      </c>
      <c r="FR91" s="52">
        <v>0</v>
      </c>
      <c r="FS91" s="52">
        <v>0</v>
      </c>
      <c r="FT91" s="52">
        <v>0</v>
      </c>
      <c r="FU91" s="52">
        <v>0</v>
      </c>
      <c r="FV91" s="52">
        <v>0</v>
      </c>
      <c r="FW91" s="52">
        <v>0</v>
      </c>
      <c r="FX91" s="52">
        <v>0</v>
      </c>
      <c r="FY91" s="52">
        <v>0</v>
      </c>
      <c r="FZ91" s="52">
        <v>0</v>
      </c>
      <c r="GA91" s="52">
        <v>0</v>
      </c>
      <c r="GB91" s="52">
        <v>0</v>
      </c>
      <c r="GC91" s="52">
        <v>0</v>
      </c>
      <c r="GD91" s="52">
        <v>0</v>
      </c>
      <c r="GE91" s="52">
        <v>0</v>
      </c>
      <c r="GF91" s="52">
        <v>0</v>
      </c>
      <c r="GG91" s="52">
        <v>0</v>
      </c>
      <c r="GH91" s="52">
        <v>0</v>
      </c>
      <c r="GI91" s="52">
        <v>0</v>
      </c>
      <c r="GJ91" s="52">
        <v>0</v>
      </c>
      <c r="GK91" s="52">
        <v>0</v>
      </c>
      <c r="GL91" s="52">
        <v>0</v>
      </c>
      <c r="GM91" s="52">
        <v>0</v>
      </c>
      <c r="GN91" s="52">
        <v>0</v>
      </c>
      <c r="GO91" s="52">
        <v>0</v>
      </c>
      <c r="GP91" s="52">
        <v>0</v>
      </c>
      <c r="GQ91" s="52">
        <v>0</v>
      </c>
      <c r="GR91" s="52">
        <v>0</v>
      </c>
      <c r="GS91" s="52">
        <v>0</v>
      </c>
      <c r="GT91" s="52">
        <v>0</v>
      </c>
      <c r="GU91" s="52">
        <v>0</v>
      </c>
      <c r="GV91" s="52">
        <v>0</v>
      </c>
      <c r="GW91" s="52">
        <v>0</v>
      </c>
      <c r="GX91" s="52">
        <v>0</v>
      </c>
      <c r="GY91" s="52">
        <v>0</v>
      </c>
      <c r="GZ91" s="52">
        <v>0</v>
      </c>
      <c r="HA91" s="52">
        <v>0</v>
      </c>
      <c r="HB91" s="52">
        <v>0</v>
      </c>
      <c r="HC91" s="52">
        <v>0</v>
      </c>
      <c r="HD91" s="52">
        <v>0</v>
      </c>
      <c r="HE91" s="52">
        <v>0</v>
      </c>
      <c r="HF91" s="52">
        <v>0</v>
      </c>
      <c r="HG91" s="52">
        <v>0</v>
      </c>
      <c r="HH91" s="52">
        <v>0</v>
      </c>
      <c r="HI91" s="52">
        <v>0</v>
      </c>
      <c r="HJ91" s="52">
        <v>0</v>
      </c>
      <c r="HK91" s="52">
        <v>0</v>
      </c>
      <c r="HL91" s="52">
        <v>0</v>
      </c>
      <c r="HM91" s="52">
        <v>0</v>
      </c>
      <c r="HN91" s="52">
        <v>0</v>
      </c>
      <c r="HO91" s="52">
        <v>0</v>
      </c>
      <c r="HP91" s="52">
        <v>0</v>
      </c>
      <c r="HQ91" s="52">
        <v>0</v>
      </c>
      <c r="HR91" s="52">
        <v>0</v>
      </c>
      <c r="HS91" s="52">
        <v>0</v>
      </c>
      <c r="HT91" s="52">
        <v>0</v>
      </c>
      <c r="HU91" s="52">
        <v>0</v>
      </c>
      <c r="HV91" s="52">
        <v>0</v>
      </c>
      <c r="HW91" s="52">
        <v>0</v>
      </c>
      <c r="HX91" s="52">
        <v>0</v>
      </c>
      <c r="HY91" s="52">
        <v>0</v>
      </c>
      <c r="HZ91" s="52">
        <v>0</v>
      </c>
      <c r="IA91" s="52">
        <v>0</v>
      </c>
      <c r="IB91" s="52">
        <v>0</v>
      </c>
      <c r="IC91" s="52">
        <v>0</v>
      </c>
      <c r="ID91" s="52">
        <v>0</v>
      </c>
      <c r="IE91" s="52">
        <v>0</v>
      </c>
      <c r="IF91" s="52">
        <v>0</v>
      </c>
      <c r="IG91" s="52">
        <v>0</v>
      </c>
      <c r="IH91" s="52">
        <v>0</v>
      </c>
      <c r="II91" s="52">
        <v>0</v>
      </c>
      <c r="IJ91" s="52">
        <v>0</v>
      </c>
      <c r="IK91" s="52">
        <v>0</v>
      </c>
      <c r="IL91" s="52">
        <v>0</v>
      </c>
      <c r="IM91" s="52">
        <v>0</v>
      </c>
      <c r="IN91" s="52">
        <v>0</v>
      </c>
      <c r="IO91" s="52">
        <v>0</v>
      </c>
      <c r="IP91" s="52">
        <v>0</v>
      </c>
      <c r="IQ91" s="52">
        <v>0</v>
      </c>
      <c r="IR91" s="52">
        <v>0</v>
      </c>
      <c r="IS91" s="52">
        <v>0</v>
      </c>
      <c r="IT91" s="52">
        <v>0</v>
      </c>
      <c r="IU91" s="52">
        <v>0</v>
      </c>
      <c r="IV91" s="52">
        <v>0</v>
      </c>
      <c r="IW91" s="52">
        <v>0</v>
      </c>
      <c r="IX91" s="52">
        <v>0</v>
      </c>
      <c r="IY91" s="52">
        <v>0</v>
      </c>
      <c r="IZ91" s="52">
        <v>0</v>
      </c>
      <c r="JA91" s="52">
        <v>0</v>
      </c>
      <c r="JB91" s="52">
        <v>0</v>
      </c>
      <c r="JC91" s="52">
        <v>0</v>
      </c>
      <c r="JD91" s="52">
        <v>0</v>
      </c>
      <c r="JE91" s="52">
        <v>0</v>
      </c>
      <c r="JF91" s="52">
        <v>0</v>
      </c>
      <c r="JG91" s="52">
        <v>0</v>
      </c>
      <c r="JH91" s="52">
        <v>0</v>
      </c>
      <c r="JI91" s="52">
        <v>0</v>
      </c>
      <c r="JJ91" s="52">
        <v>0</v>
      </c>
      <c r="JK91" s="52">
        <v>0</v>
      </c>
      <c r="JL91" s="52">
        <v>0</v>
      </c>
      <c r="JM91" s="52">
        <v>0</v>
      </c>
      <c r="JN91" s="52">
        <v>0</v>
      </c>
      <c r="JO91" s="52">
        <v>0</v>
      </c>
      <c r="JP91" s="52">
        <v>0</v>
      </c>
      <c r="JQ91" s="52">
        <v>0</v>
      </c>
      <c r="JR91" s="52">
        <v>0</v>
      </c>
      <c r="JS91" s="52">
        <v>0</v>
      </c>
      <c r="JT91" s="52">
        <v>0</v>
      </c>
      <c r="JU91" s="52">
        <v>0</v>
      </c>
      <c r="JV91" s="52">
        <v>0</v>
      </c>
      <c r="JW91" s="52">
        <v>0</v>
      </c>
      <c r="JX91" s="52">
        <v>0</v>
      </c>
      <c r="JY91" s="52">
        <v>0</v>
      </c>
      <c r="JZ91" s="52">
        <v>0</v>
      </c>
      <c r="KA91" s="52">
        <v>0</v>
      </c>
      <c r="KB91" s="52">
        <v>0</v>
      </c>
      <c r="KC91" s="52">
        <v>0</v>
      </c>
      <c r="KD91" s="52">
        <v>0</v>
      </c>
      <c r="KE91" s="52">
        <v>0</v>
      </c>
      <c r="KF91" s="52">
        <v>0</v>
      </c>
      <c r="KG91" s="52">
        <v>0</v>
      </c>
      <c r="KH91" s="52">
        <v>0</v>
      </c>
      <c r="KI91" s="52">
        <v>0</v>
      </c>
      <c r="KJ91" s="52">
        <v>0</v>
      </c>
      <c r="KK91" s="52">
        <v>0</v>
      </c>
      <c r="KL91" s="52">
        <v>0</v>
      </c>
      <c r="KM91" s="52">
        <v>0</v>
      </c>
      <c r="KN91" s="52">
        <v>0</v>
      </c>
      <c r="KO91" s="52">
        <v>0</v>
      </c>
      <c r="KP91" s="52">
        <v>0</v>
      </c>
      <c r="KQ91" s="52">
        <v>0</v>
      </c>
      <c r="KR91" s="52">
        <v>0</v>
      </c>
      <c r="KS91" s="52">
        <v>0</v>
      </c>
      <c r="KT91" s="52">
        <v>0</v>
      </c>
      <c r="KU91" s="52">
        <v>0</v>
      </c>
      <c r="KV91" s="52">
        <v>0</v>
      </c>
      <c r="KW91" s="52">
        <v>0</v>
      </c>
      <c r="KX91" s="52">
        <v>0</v>
      </c>
      <c r="KY91" s="52">
        <v>0</v>
      </c>
      <c r="KZ91" s="52">
        <v>0</v>
      </c>
      <c r="LA91" s="52">
        <v>0</v>
      </c>
      <c r="LB91" s="52">
        <v>0</v>
      </c>
      <c r="LC91" s="52">
        <v>0</v>
      </c>
      <c r="LD91" s="52">
        <v>0</v>
      </c>
      <c r="LE91" s="52">
        <v>0</v>
      </c>
      <c r="LF91" s="52">
        <v>0</v>
      </c>
      <c r="LG91" s="52">
        <v>0</v>
      </c>
      <c r="LH91" s="52">
        <v>0</v>
      </c>
      <c r="LI91" s="52">
        <v>0</v>
      </c>
      <c r="LJ91" s="52">
        <v>0</v>
      </c>
      <c r="LK91" s="52">
        <v>0</v>
      </c>
      <c r="LL91" s="52">
        <v>0</v>
      </c>
      <c r="LM91" s="52">
        <v>0</v>
      </c>
      <c r="LN91" s="52">
        <v>0</v>
      </c>
      <c r="LO91" s="52">
        <v>0</v>
      </c>
      <c r="LP91" s="52">
        <v>0</v>
      </c>
      <c r="LQ91" s="52">
        <v>0</v>
      </c>
      <c r="LR91" s="52">
        <v>0</v>
      </c>
      <c r="LS91" s="52">
        <v>0</v>
      </c>
      <c r="LT91" s="52">
        <v>0</v>
      </c>
      <c r="LU91" s="52">
        <v>0</v>
      </c>
      <c r="LV91" s="52">
        <v>0</v>
      </c>
      <c r="LW91" s="52">
        <v>0</v>
      </c>
      <c r="LX91" s="52">
        <v>0</v>
      </c>
      <c r="LY91" s="52">
        <v>0</v>
      </c>
      <c r="LZ91" s="52">
        <v>0</v>
      </c>
      <c r="MA91" s="52">
        <v>0</v>
      </c>
      <c r="MB91" s="52">
        <v>0</v>
      </c>
      <c r="MC91" s="52">
        <v>0</v>
      </c>
      <c r="MD91" s="52">
        <v>0</v>
      </c>
      <c r="ME91" s="52">
        <v>0</v>
      </c>
      <c r="MF91" s="52">
        <v>0</v>
      </c>
      <c r="MG91" s="52">
        <v>0</v>
      </c>
      <c r="MH91" s="52">
        <v>0</v>
      </c>
      <c r="MI91" s="52">
        <v>0</v>
      </c>
      <c r="MJ91" s="52">
        <v>0</v>
      </c>
      <c r="MK91" s="52">
        <v>0</v>
      </c>
      <c r="ML91" s="52">
        <v>0</v>
      </c>
      <c r="MM91" s="52">
        <v>0</v>
      </c>
      <c r="MN91" s="52">
        <v>0</v>
      </c>
      <c r="MO91" s="52">
        <v>0</v>
      </c>
      <c r="MP91" s="52">
        <v>0</v>
      </c>
      <c r="MQ91" s="52">
        <v>0</v>
      </c>
      <c r="MR91" s="52">
        <v>0</v>
      </c>
      <c r="MS91" s="52">
        <v>0</v>
      </c>
      <c r="MT91" s="52">
        <v>0</v>
      </c>
      <c r="MU91" s="52">
        <v>0</v>
      </c>
      <c r="MV91" s="52">
        <v>0</v>
      </c>
      <c r="MW91" s="52">
        <v>0</v>
      </c>
      <c r="MX91" s="52">
        <v>0</v>
      </c>
      <c r="MY91" s="52">
        <v>0</v>
      </c>
      <c r="MZ91" s="52">
        <v>0</v>
      </c>
      <c r="NA91" s="52">
        <v>0</v>
      </c>
      <c r="NB91" s="52">
        <v>0</v>
      </c>
      <c r="NC91" s="52">
        <v>0</v>
      </c>
      <c r="ND91" s="52">
        <v>0</v>
      </c>
      <c r="NE91" s="52">
        <v>0</v>
      </c>
      <c r="NF91" s="52">
        <v>0</v>
      </c>
      <c r="NG91" s="52">
        <v>0</v>
      </c>
      <c r="NH91" s="52">
        <v>0</v>
      </c>
      <c r="NI91" s="52">
        <v>0</v>
      </c>
      <c r="NJ91" s="52">
        <v>0</v>
      </c>
      <c r="NK91" s="52">
        <v>0</v>
      </c>
      <c r="NL91" s="52">
        <v>0</v>
      </c>
      <c r="NM91" s="52">
        <v>0</v>
      </c>
      <c r="NN91" s="52">
        <v>0</v>
      </c>
      <c r="NO91" s="52">
        <v>0</v>
      </c>
      <c r="NP91" s="52">
        <v>0</v>
      </c>
      <c r="NQ91" s="52">
        <v>0</v>
      </c>
      <c r="NR91" s="68">
        <f t="shared" si="3"/>
        <v>9829.42</v>
      </c>
      <c r="NS91" s="68">
        <f t="shared" si="4"/>
        <v>0</v>
      </c>
      <c r="NT91" s="68">
        <f t="shared" si="5"/>
        <v>0</v>
      </c>
    </row>
    <row r="92" spans="1:384" s="40" customFormat="1" ht="15" customHeight="1" outlineLevel="1" x14ac:dyDescent="0.2">
      <c r="A92" s="61"/>
      <c r="B92" s="49" t="s">
        <v>671</v>
      </c>
      <c r="C92" s="49" t="s">
        <v>244</v>
      </c>
      <c r="D92" s="49" t="s">
        <v>245</v>
      </c>
      <c r="E92" s="50" t="s">
        <v>246</v>
      </c>
      <c r="F92" s="64">
        <v>43402</v>
      </c>
      <c r="G92" s="49" t="s">
        <v>68</v>
      </c>
      <c r="H92" s="72">
        <v>0.12682499999999999</v>
      </c>
      <c r="I92" s="65">
        <v>50806.05</v>
      </c>
      <c r="J92" s="114" t="str">
        <f>_xlfn.XLOOKUP(E92,'[12]Resumo Unidades'!$B:$B,'[12]Resumo Unidades'!$W:$W)</f>
        <v>Fluxo ok</v>
      </c>
      <c r="K92" s="51" t="str">
        <f>IF(L92&gt;Resumo!$E$23,"Sim","Não")</f>
        <v>Não</v>
      </c>
      <c r="L92" s="66">
        <v>0</v>
      </c>
      <c r="M92" s="67"/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0</v>
      </c>
      <c r="CC92" s="52">
        <v>0</v>
      </c>
      <c r="CD92" s="52">
        <v>870.87</v>
      </c>
      <c r="CE92" s="52">
        <v>829.36</v>
      </c>
      <c r="CF92" s="52">
        <v>829.36</v>
      </c>
      <c r="CG92" s="52">
        <v>829.36</v>
      </c>
      <c r="CH92" s="52">
        <v>829.36</v>
      </c>
      <c r="CI92" s="52">
        <v>829.36</v>
      </c>
      <c r="CJ92" s="52">
        <v>829.36</v>
      </c>
      <c r="CK92" s="52">
        <v>829.36</v>
      </c>
      <c r="CL92" s="52">
        <v>829.36</v>
      </c>
      <c r="CM92" s="52">
        <v>829.36</v>
      </c>
      <c r="CN92" s="52">
        <v>829.36</v>
      </c>
      <c r="CO92" s="52">
        <v>829.36</v>
      </c>
      <c r="CP92" s="52">
        <v>829.36</v>
      </c>
      <c r="CQ92" s="52">
        <v>829.36</v>
      </c>
      <c r="CR92" s="52">
        <v>829.36</v>
      </c>
      <c r="CS92" s="52">
        <v>829.36</v>
      </c>
      <c r="CT92" s="52">
        <v>829.36</v>
      </c>
      <c r="CU92" s="52">
        <v>829.36</v>
      </c>
      <c r="CV92" s="52">
        <v>829.36</v>
      </c>
      <c r="CW92" s="52">
        <v>829.36</v>
      </c>
      <c r="CX92" s="52">
        <v>829.36</v>
      </c>
      <c r="CY92" s="52">
        <v>829.36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0</v>
      </c>
      <c r="DG92" s="52">
        <v>0</v>
      </c>
      <c r="DH92" s="52">
        <v>0</v>
      </c>
      <c r="DI92" s="52">
        <v>0</v>
      </c>
      <c r="DJ92" s="52">
        <v>0</v>
      </c>
      <c r="DK92" s="52">
        <v>0</v>
      </c>
      <c r="DL92" s="52">
        <v>0</v>
      </c>
      <c r="DM92" s="52">
        <v>0</v>
      </c>
      <c r="DN92" s="52">
        <v>0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v>0</v>
      </c>
      <c r="DU92" s="52">
        <v>0</v>
      </c>
      <c r="DV92" s="52">
        <v>0</v>
      </c>
      <c r="DW92" s="52">
        <v>0</v>
      </c>
      <c r="DX92" s="52">
        <v>0</v>
      </c>
      <c r="DY92" s="52">
        <v>0</v>
      </c>
      <c r="DZ92" s="52">
        <v>0</v>
      </c>
      <c r="EA92" s="52">
        <v>0</v>
      </c>
      <c r="EB92" s="52">
        <v>0</v>
      </c>
      <c r="EC92" s="52">
        <v>0</v>
      </c>
      <c r="ED92" s="52">
        <v>0</v>
      </c>
      <c r="EE92" s="52">
        <v>0</v>
      </c>
      <c r="EF92" s="52">
        <v>0</v>
      </c>
      <c r="EG92" s="52">
        <v>0</v>
      </c>
      <c r="EH92" s="52">
        <v>0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0</v>
      </c>
      <c r="EP92" s="52">
        <v>0</v>
      </c>
      <c r="EQ92" s="52">
        <v>0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0</v>
      </c>
      <c r="FL92" s="52">
        <v>0</v>
      </c>
      <c r="FM92" s="52">
        <v>0</v>
      </c>
      <c r="FN92" s="52">
        <v>0</v>
      </c>
      <c r="FO92" s="52">
        <v>0</v>
      </c>
      <c r="FP92" s="52">
        <v>0</v>
      </c>
      <c r="FQ92" s="52">
        <v>0</v>
      </c>
      <c r="FR92" s="52">
        <v>0</v>
      </c>
      <c r="FS92" s="52">
        <v>0</v>
      </c>
      <c r="FT92" s="52">
        <v>0</v>
      </c>
      <c r="FU92" s="52">
        <v>0</v>
      </c>
      <c r="FV92" s="52">
        <v>0</v>
      </c>
      <c r="FW92" s="52">
        <v>0</v>
      </c>
      <c r="FX92" s="52">
        <v>0</v>
      </c>
      <c r="FY92" s="52">
        <v>0</v>
      </c>
      <c r="FZ92" s="52">
        <v>0</v>
      </c>
      <c r="GA92" s="52">
        <v>0</v>
      </c>
      <c r="GB92" s="52">
        <v>0</v>
      </c>
      <c r="GC92" s="52">
        <v>0</v>
      </c>
      <c r="GD92" s="52">
        <v>0</v>
      </c>
      <c r="GE92" s="52">
        <v>0</v>
      </c>
      <c r="GF92" s="52">
        <v>0</v>
      </c>
      <c r="GG92" s="52">
        <v>0</v>
      </c>
      <c r="GH92" s="52">
        <v>0</v>
      </c>
      <c r="GI92" s="52">
        <v>0</v>
      </c>
      <c r="GJ92" s="52">
        <v>0</v>
      </c>
      <c r="GK92" s="52">
        <v>0</v>
      </c>
      <c r="GL92" s="52">
        <v>0</v>
      </c>
      <c r="GM92" s="52">
        <v>0</v>
      </c>
      <c r="GN92" s="52">
        <v>0</v>
      </c>
      <c r="GO92" s="52">
        <v>0</v>
      </c>
      <c r="GP92" s="52">
        <v>0</v>
      </c>
      <c r="GQ92" s="52">
        <v>0</v>
      </c>
      <c r="GR92" s="52">
        <v>0</v>
      </c>
      <c r="GS92" s="52">
        <v>0</v>
      </c>
      <c r="GT92" s="52">
        <v>0</v>
      </c>
      <c r="GU92" s="52">
        <v>0</v>
      </c>
      <c r="GV92" s="52">
        <v>0</v>
      </c>
      <c r="GW92" s="52">
        <v>0</v>
      </c>
      <c r="GX92" s="52">
        <v>0</v>
      </c>
      <c r="GY92" s="52">
        <v>0</v>
      </c>
      <c r="GZ92" s="52">
        <v>0</v>
      </c>
      <c r="HA92" s="52">
        <v>0</v>
      </c>
      <c r="HB92" s="52">
        <v>0</v>
      </c>
      <c r="HC92" s="52">
        <v>0</v>
      </c>
      <c r="HD92" s="52">
        <v>0</v>
      </c>
      <c r="HE92" s="52">
        <v>0</v>
      </c>
      <c r="HF92" s="52">
        <v>0</v>
      </c>
      <c r="HG92" s="52">
        <v>0</v>
      </c>
      <c r="HH92" s="52">
        <v>0</v>
      </c>
      <c r="HI92" s="52">
        <v>0</v>
      </c>
      <c r="HJ92" s="52">
        <v>0</v>
      </c>
      <c r="HK92" s="52">
        <v>0</v>
      </c>
      <c r="HL92" s="52">
        <v>0</v>
      </c>
      <c r="HM92" s="52">
        <v>0</v>
      </c>
      <c r="HN92" s="52">
        <v>0</v>
      </c>
      <c r="HO92" s="52">
        <v>0</v>
      </c>
      <c r="HP92" s="52">
        <v>0</v>
      </c>
      <c r="HQ92" s="52">
        <v>0</v>
      </c>
      <c r="HR92" s="52">
        <v>0</v>
      </c>
      <c r="HS92" s="52">
        <v>0</v>
      </c>
      <c r="HT92" s="52">
        <v>0</v>
      </c>
      <c r="HU92" s="52">
        <v>0</v>
      </c>
      <c r="HV92" s="52">
        <v>0</v>
      </c>
      <c r="HW92" s="52">
        <v>0</v>
      </c>
      <c r="HX92" s="52">
        <v>0</v>
      </c>
      <c r="HY92" s="52">
        <v>0</v>
      </c>
      <c r="HZ92" s="52">
        <v>0</v>
      </c>
      <c r="IA92" s="52">
        <v>0</v>
      </c>
      <c r="IB92" s="52">
        <v>0</v>
      </c>
      <c r="IC92" s="52">
        <v>0</v>
      </c>
      <c r="ID92" s="52">
        <v>0</v>
      </c>
      <c r="IE92" s="52">
        <v>0</v>
      </c>
      <c r="IF92" s="52">
        <v>0</v>
      </c>
      <c r="IG92" s="52">
        <v>0</v>
      </c>
      <c r="IH92" s="52">
        <v>0</v>
      </c>
      <c r="II92" s="52">
        <v>0</v>
      </c>
      <c r="IJ92" s="52">
        <v>0</v>
      </c>
      <c r="IK92" s="52">
        <v>0</v>
      </c>
      <c r="IL92" s="52">
        <v>0</v>
      </c>
      <c r="IM92" s="52">
        <v>0</v>
      </c>
      <c r="IN92" s="52">
        <v>0</v>
      </c>
      <c r="IO92" s="52">
        <v>0</v>
      </c>
      <c r="IP92" s="52">
        <v>0</v>
      </c>
      <c r="IQ92" s="52">
        <v>0</v>
      </c>
      <c r="IR92" s="52">
        <v>0</v>
      </c>
      <c r="IS92" s="52">
        <v>0</v>
      </c>
      <c r="IT92" s="52">
        <v>0</v>
      </c>
      <c r="IU92" s="52">
        <v>0</v>
      </c>
      <c r="IV92" s="52">
        <v>0</v>
      </c>
      <c r="IW92" s="52">
        <v>0</v>
      </c>
      <c r="IX92" s="52">
        <v>0</v>
      </c>
      <c r="IY92" s="52">
        <v>0</v>
      </c>
      <c r="IZ92" s="52">
        <v>0</v>
      </c>
      <c r="JA92" s="52">
        <v>0</v>
      </c>
      <c r="JB92" s="52">
        <v>0</v>
      </c>
      <c r="JC92" s="52">
        <v>0</v>
      </c>
      <c r="JD92" s="52">
        <v>0</v>
      </c>
      <c r="JE92" s="52">
        <v>0</v>
      </c>
      <c r="JF92" s="52">
        <v>0</v>
      </c>
      <c r="JG92" s="52">
        <v>0</v>
      </c>
      <c r="JH92" s="52">
        <v>0</v>
      </c>
      <c r="JI92" s="52">
        <v>0</v>
      </c>
      <c r="JJ92" s="52">
        <v>0</v>
      </c>
      <c r="JK92" s="52">
        <v>0</v>
      </c>
      <c r="JL92" s="52">
        <v>0</v>
      </c>
      <c r="JM92" s="52">
        <v>0</v>
      </c>
      <c r="JN92" s="52">
        <v>0</v>
      </c>
      <c r="JO92" s="52">
        <v>0</v>
      </c>
      <c r="JP92" s="52">
        <v>0</v>
      </c>
      <c r="JQ92" s="52">
        <v>0</v>
      </c>
      <c r="JR92" s="52">
        <v>0</v>
      </c>
      <c r="JS92" s="52">
        <v>0</v>
      </c>
      <c r="JT92" s="52">
        <v>0</v>
      </c>
      <c r="JU92" s="52">
        <v>0</v>
      </c>
      <c r="JV92" s="52">
        <v>0</v>
      </c>
      <c r="JW92" s="52">
        <v>0</v>
      </c>
      <c r="JX92" s="52">
        <v>0</v>
      </c>
      <c r="JY92" s="52">
        <v>0</v>
      </c>
      <c r="JZ92" s="52">
        <v>0</v>
      </c>
      <c r="KA92" s="52">
        <v>0</v>
      </c>
      <c r="KB92" s="52">
        <v>0</v>
      </c>
      <c r="KC92" s="52">
        <v>0</v>
      </c>
      <c r="KD92" s="52">
        <v>0</v>
      </c>
      <c r="KE92" s="52">
        <v>0</v>
      </c>
      <c r="KF92" s="52">
        <v>0</v>
      </c>
      <c r="KG92" s="52">
        <v>0</v>
      </c>
      <c r="KH92" s="52">
        <v>0</v>
      </c>
      <c r="KI92" s="52">
        <v>0</v>
      </c>
      <c r="KJ92" s="52">
        <v>0</v>
      </c>
      <c r="KK92" s="52">
        <v>0</v>
      </c>
      <c r="KL92" s="52">
        <v>0</v>
      </c>
      <c r="KM92" s="52">
        <v>0</v>
      </c>
      <c r="KN92" s="52">
        <v>0</v>
      </c>
      <c r="KO92" s="52">
        <v>0</v>
      </c>
      <c r="KP92" s="52">
        <v>0</v>
      </c>
      <c r="KQ92" s="52">
        <v>0</v>
      </c>
      <c r="KR92" s="52">
        <v>0</v>
      </c>
      <c r="KS92" s="52">
        <v>0</v>
      </c>
      <c r="KT92" s="52">
        <v>0</v>
      </c>
      <c r="KU92" s="52">
        <v>0</v>
      </c>
      <c r="KV92" s="52">
        <v>0</v>
      </c>
      <c r="KW92" s="52">
        <v>0</v>
      </c>
      <c r="KX92" s="52">
        <v>0</v>
      </c>
      <c r="KY92" s="52">
        <v>0</v>
      </c>
      <c r="KZ92" s="52">
        <v>0</v>
      </c>
      <c r="LA92" s="52">
        <v>0</v>
      </c>
      <c r="LB92" s="52">
        <v>0</v>
      </c>
      <c r="LC92" s="52">
        <v>0</v>
      </c>
      <c r="LD92" s="52">
        <v>0</v>
      </c>
      <c r="LE92" s="52">
        <v>0</v>
      </c>
      <c r="LF92" s="52">
        <v>0</v>
      </c>
      <c r="LG92" s="52">
        <v>0</v>
      </c>
      <c r="LH92" s="52">
        <v>0</v>
      </c>
      <c r="LI92" s="52">
        <v>0</v>
      </c>
      <c r="LJ92" s="52">
        <v>0</v>
      </c>
      <c r="LK92" s="52">
        <v>0</v>
      </c>
      <c r="LL92" s="52">
        <v>0</v>
      </c>
      <c r="LM92" s="52">
        <v>0</v>
      </c>
      <c r="LN92" s="52">
        <v>0</v>
      </c>
      <c r="LO92" s="52">
        <v>0</v>
      </c>
      <c r="LP92" s="52">
        <v>0</v>
      </c>
      <c r="LQ92" s="52">
        <v>0</v>
      </c>
      <c r="LR92" s="52">
        <v>0</v>
      </c>
      <c r="LS92" s="52">
        <v>0</v>
      </c>
      <c r="LT92" s="52">
        <v>0</v>
      </c>
      <c r="LU92" s="52">
        <v>0</v>
      </c>
      <c r="LV92" s="52">
        <v>0</v>
      </c>
      <c r="LW92" s="52">
        <v>0</v>
      </c>
      <c r="LX92" s="52">
        <v>0</v>
      </c>
      <c r="LY92" s="52">
        <v>0</v>
      </c>
      <c r="LZ92" s="52">
        <v>0</v>
      </c>
      <c r="MA92" s="52">
        <v>0</v>
      </c>
      <c r="MB92" s="52">
        <v>0</v>
      </c>
      <c r="MC92" s="52">
        <v>0</v>
      </c>
      <c r="MD92" s="52">
        <v>0</v>
      </c>
      <c r="ME92" s="52">
        <v>0</v>
      </c>
      <c r="MF92" s="52">
        <v>0</v>
      </c>
      <c r="MG92" s="52">
        <v>0</v>
      </c>
      <c r="MH92" s="52">
        <v>0</v>
      </c>
      <c r="MI92" s="52">
        <v>0</v>
      </c>
      <c r="MJ92" s="52">
        <v>0</v>
      </c>
      <c r="MK92" s="52">
        <v>0</v>
      </c>
      <c r="ML92" s="52">
        <v>0</v>
      </c>
      <c r="MM92" s="52">
        <v>0</v>
      </c>
      <c r="MN92" s="52">
        <v>0</v>
      </c>
      <c r="MO92" s="52">
        <v>0</v>
      </c>
      <c r="MP92" s="52">
        <v>0</v>
      </c>
      <c r="MQ92" s="52">
        <v>0</v>
      </c>
      <c r="MR92" s="52">
        <v>0</v>
      </c>
      <c r="MS92" s="52">
        <v>0</v>
      </c>
      <c r="MT92" s="52">
        <v>0</v>
      </c>
      <c r="MU92" s="52">
        <v>0</v>
      </c>
      <c r="MV92" s="52">
        <v>0</v>
      </c>
      <c r="MW92" s="52">
        <v>0</v>
      </c>
      <c r="MX92" s="52">
        <v>0</v>
      </c>
      <c r="MY92" s="52">
        <v>0</v>
      </c>
      <c r="MZ92" s="52">
        <v>0</v>
      </c>
      <c r="NA92" s="52">
        <v>0</v>
      </c>
      <c r="NB92" s="52">
        <v>0</v>
      </c>
      <c r="NC92" s="52">
        <v>0</v>
      </c>
      <c r="ND92" s="52">
        <v>0</v>
      </c>
      <c r="NE92" s="52">
        <v>0</v>
      </c>
      <c r="NF92" s="52">
        <v>0</v>
      </c>
      <c r="NG92" s="52">
        <v>0</v>
      </c>
      <c r="NH92" s="52">
        <v>0</v>
      </c>
      <c r="NI92" s="52">
        <v>0</v>
      </c>
      <c r="NJ92" s="52">
        <v>0</v>
      </c>
      <c r="NK92" s="52">
        <v>0</v>
      </c>
      <c r="NL92" s="52">
        <v>0</v>
      </c>
      <c r="NM92" s="52">
        <v>0</v>
      </c>
      <c r="NN92" s="52">
        <v>0</v>
      </c>
      <c r="NO92" s="52">
        <v>0</v>
      </c>
      <c r="NP92" s="52">
        <v>0</v>
      </c>
      <c r="NQ92" s="52">
        <v>0</v>
      </c>
      <c r="NR92" s="68">
        <f t="shared" si="3"/>
        <v>18287.430000000004</v>
      </c>
      <c r="NS92" s="68">
        <f t="shared" si="4"/>
        <v>18287.430000000004</v>
      </c>
      <c r="NT92" s="68">
        <f t="shared" si="5"/>
        <v>18287.430000000004</v>
      </c>
    </row>
    <row r="93" spans="1:384" s="40" customFormat="1" ht="15" customHeight="1" outlineLevel="1" x14ac:dyDescent="0.2">
      <c r="A93" s="61"/>
      <c r="B93" s="49" t="s">
        <v>671</v>
      </c>
      <c r="C93" s="49" t="s">
        <v>247</v>
      </c>
      <c r="D93" s="49" t="s">
        <v>248</v>
      </c>
      <c r="E93" s="50" t="s">
        <v>249</v>
      </c>
      <c r="F93" s="64">
        <v>43427</v>
      </c>
      <c r="G93" s="49" t="s">
        <v>68</v>
      </c>
      <c r="H93" s="72">
        <v>0.12682499999999999</v>
      </c>
      <c r="I93" s="65">
        <v>44930.06</v>
      </c>
      <c r="J93" s="114" t="str">
        <f>_xlfn.XLOOKUP(E93,'[12]Resumo Unidades'!$B:$B,'[12]Resumo Unidades'!$W:$W)</f>
        <v>Não Auditado (Pendente contrato)</v>
      </c>
      <c r="K93" s="51" t="str">
        <f>IF(L93&gt;Resumo!$E$23,"Sim","Não")</f>
        <v>Sim</v>
      </c>
      <c r="L93" s="66">
        <v>1810</v>
      </c>
      <c r="M93" s="67"/>
      <c r="N93" s="52">
        <v>0</v>
      </c>
      <c r="O93" s="52">
        <v>0</v>
      </c>
      <c r="P93" s="52">
        <v>0</v>
      </c>
      <c r="Q93" s="52">
        <v>0</v>
      </c>
      <c r="R93" s="52">
        <v>0</v>
      </c>
      <c r="S93" s="52">
        <v>0</v>
      </c>
      <c r="T93" s="52">
        <v>0</v>
      </c>
      <c r="U93" s="52">
        <v>0</v>
      </c>
      <c r="V93" s="52">
        <v>0</v>
      </c>
      <c r="W93" s="52">
        <v>8005.28</v>
      </c>
      <c r="X93" s="52">
        <v>0</v>
      </c>
      <c r="Y93" s="52">
        <v>0</v>
      </c>
      <c r="Z93" s="52">
        <v>0</v>
      </c>
      <c r="AA93" s="52">
        <v>0</v>
      </c>
      <c r="AB93" s="52">
        <v>0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v>0</v>
      </c>
      <c r="AN93" s="52">
        <v>0</v>
      </c>
      <c r="AO93" s="52">
        <v>0</v>
      </c>
      <c r="AP93" s="52">
        <v>0</v>
      </c>
      <c r="AQ93" s="52"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0</v>
      </c>
      <c r="BF93" s="52">
        <v>0</v>
      </c>
      <c r="BG93" s="52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328.14</v>
      </c>
      <c r="CE93" s="52">
        <v>320.36</v>
      </c>
      <c r="CF93" s="52">
        <v>320.36</v>
      </c>
      <c r="CG93" s="52">
        <v>320.36</v>
      </c>
      <c r="CH93" s="52">
        <v>320.36</v>
      </c>
      <c r="CI93" s="52">
        <v>320.36</v>
      </c>
      <c r="CJ93" s="52">
        <v>320.36</v>
      </c>
      <c r="CK93" s="52">
        <v>320.36</v>
      </c>
      <c r="CL93" s="52">
        <v>320.36</v>
      </c>
      <c r="CM93" s="52">
        <v>320.36</v>
      </c>
      <c r="CN93" s="52">
        <v>320.36</v>
      </c>
      <c r="CO93" s="52">
        <v>320.36</v>
      </c>
      <c r="CP93" s="52">
        <v>320.36</v>
      </c>
      <c r="CQ93" s="52">
        <v>320.36</v>
      </c>
      <c r="CR93" s="52">
        <v>320.36</v>
      </c>
      <c r="CS93" s="52">
        <v>320.36</v>
      </c>
      <c r="CT93" s="52">
        <v>320.36</v>
      </c>
      <c r="CU93" s="52">
        <v>320.36</v>
      </c>
      <c r="CV93" s="52">
        <v>320.36</v>
      </c>
      <c r="CW93" s="52">
        <v>320.36</v>
      </c>
      <c r="CX93" s="52">
        <v>320.36</v>
      </c>
      <c r="CY93" s="52">
        <v>320.36</v>
      </c>
      <c r="CZ93" s="52">
        <v>320.36</v>
      </c>
      <c r="DA93" s="52">
        <v>320.36</v>
      </c>
      <c r="DB93" s="52">
        <v>320.36</v>
      </c>
      <c r="DC93" s="52">
        <v>320.36</v>
      </c>
      <c r="DD93" s="52">
        <v>320.36</v>
      </c>
      <c r="DE93" s="52">
        <v>320.36</v>
      </c>
      <c r="DF93" s="52">
        <v>320.36</v>
      </c>
      <c r="DG93" s="52">
        <v>320.36</v>
      </c>
      <c r="DH93" s="52">
        <v>320.36</v>
      </c>
      <c r="DI93" s="52">
        <v>320.36</v>
      </c>
      <c r="DJ93" s="52">
        <v>320.36</v>
      </c>
      <c r="DK93" s="52">
        <v>320.36</v>
      </c>
      <c r="DL93" s="52">
        <v>320.36</v>
      </c>
      <c r="DM93" s="52">
        <v>320.36</v>
      </c>
      <c r="DN93" s="52">
        <v>320.36</v>
      </c>
      <c r="DO93" s="52">
        <v>320.36</v>
      </c>
      <c r="DP93" s="52">
        <v>320.36</v>
      </c>
      <c r="DQ93" s="52">
        <v>320.36</v>
      </c>
      <c r="DR93" s="52">
        <v>320.36</v>
      </c>
      <c r="DS93" s="52">
        <v>320.36</v>
      </c>
      <c r="DT93" s="52">
        <v>320.36</v>
      </c>
      <c r="DU93" s="52">
        <v>320.36</v>
      </c>
      <c r="DV93" s="52">
        <v>320.36</v>
      </c>
      <c r="DW93" s="52">
        <v>320.36</v>
      </c>
      <c r="DX93" s="52">
        <v>320.36</v>
      </c>
      <c r="DY93" s="52">
        <v>320.36</v>
      </c>
      <c r="DZ93" s="52">
        <v>320.36</v>
      </c>
      <c r="EA93" s="52">
        <v>320.36</v>
      </c>
      <c r="EB93" s="52">
        <v>320.36</v>
      </c>
      <c r="EC93" s="52">
        <v>320.36</v>
      </c>
      <c r="ED93" s="52">
        <v>320.36</v>
      </c>
      <c r="EE93" s="52">
        <v>0</v>
      </c>
      <c r="EF93" s="52">
        <v>0</v>
      </c>
      <c r="EG93" s="52">
        <v>0</v>
      </c>
      <c r="EH93" s="52">
        <v>0</v>
      </c>
      <c r="EI93" s="52">
        <v>0</v>
      </c>
      <c r="EJ93" s="52">
        <v>0</v>
      </c>
      <c r="EK93" s="52">
        <v>0</v>
      </c>
      <c r="EL93" s="52">
        <v>0</v>
      </c>
      <c r="EM93" s="52">
        <v>0</v>
      </c>
      <c r="EN93" s="52">
        <v>0</v>
      </c>
      <c r="EO93" s="52">
        <v>0</v>
      </c>
      <c r="EP93" s="52">
        <v>0</v>
      </c>
      <c r="EQ93" s="52">
        <v>0</v>
      </c>
      <c r="ER93" s="52">
        <v>0</v>
      </c>
      <c r="ES93" s="52">
        <v>0</v>
      </c>
      <c r="ET93" s="52">
        <v>0</v>
      </c>
      <c r="EU93" s="52">
        <v>0</v>
      </c>
      <c r="EV93" s="52">
        <v>0</v>
      </c>
      <c r="EW93" s="52">
        <v>0</v>
      </c>
      <c r="EX93" s="52">
        <v>0</v>
      </c>
      <c r="EY93" s="52">
        <v>0</v>
      </c>
      <c r="EZ93" s="52">
        <v>0</v>
      </c>
      <c r="FA93" s="52">
        <v>0</v>
      </c>
      <c r="FB93" s="52">
        <v>0</v>
      </c>
      <c r="FC93" s="52">
        <v>0</v>
      </c>
      <c r="FD93" s="52">
        <v>0</v>
      </c>
      <c r="FE93" s="52">
        <v>0</v>
      </c>
      <c r="FF93" s="52">
        <v>0</v>
      </c>
      <c r="FG93" s="52">
        <v>0</v>
      </c>
      <c r="FH93" s="52">
        <v>0</v>
      </c>
      <c r="FI93" s="52">
        <v>0</v>
      </c>
      <c r="FJ93" s="52">
        <v>0</v>
      </c>
      <c r="FK93" s="52">
        <v>0</v>
      </c>
      <c r="FL93" s="52">
        <v>0</v>
      </c>
      <c r="FM93" s="52">
        <v>0</v>
      </c>
      <c r="FN93" s="52">
        <v>0</v>
      </c>
      <c r="FO93" s="52">
        <v>0</v>
      </c>
      <c r="FP93" s="52">
        <v>0</v>
      </c>
      <c r="FQ93" s="52">
        <v>0</v>
      </c>
      <c r="FR93" s="52">
        <v>0</v>
      </c>
      <c r="FS93" s="52">
        <v>0</v>
      </c>
      <c r="FT93" s="52">
        <v>0</v>
      </c>
      <c r="FU93" s="52">
        <v>0</v>
      </c>
      <c r="FV93" s="52">
        <v>0</v>
      </c>
      <c r="FW93" s="52">
        <v>0</v>
      </c>
      <c r="FX93" s="52">
        <v>0</v>
      </c>
      <c r="FY93" s="52">
        <v>0</v>
      </c>
      <c r="FZ93" s="52">
        <v>0</v>
      </c>
      <c r="GA93" s="52">
        <v>0</v>
      </c>
      <c r="GB93" s="52">
        <v>0</v>
      </c>
      <c r="GC93" s="52">
        <v>0</v>
      </c>
      <c r="GD93" s="52">
        <v>0</v>
      </c>
      <c r="GE93" s="52">
        <v>0</v>
      </c>
      <c r="GF93" s="52">
        <v>0</v>
      </c>
      <c r="GG93" s="52">
        <v>0</v>
      </c>
      <c r="GH93" s="52">
        <v>0</v>
      </c>
      <c r="GI93" s="52">
        <v>0</v>
      </c>
      <c r="GJ93" s="52">
        <v>0</v>
      </c>
      <c r="GK93" s="52">
        <v>0</v>
      </c>
      <c r="GL93" s="52">
        <v>0</v>
      </c>
      <c r="GM93" s="52">
        <v>0</v>
      </c>
      <c r="GN93" s="52">
        <v>0</v>
      </c>
      <c r="GO93" s="52">
        <v>0</v>
      </c>
      <c r="GP93" s="52">
        <v>0</v>
      </c>
      <c r="GQ93" s="52">
        <v>0</v>
      </c>
      <c r="GR93" s="52">
        <v>0</v>
      </c>
      <c r="GS93" s="52">
        <v>0</v>
      </c>
      <c r="GT93" s="52">
        <v>0</v>
      </c>
      <c r="GU93" s="52">
        <v>0</v>
      </c>
      <c r="GV93" s="52">
        <v>0</v>
      </c>
      <c r="GW93" s="52">
        <v>0</v>
      </c>
      <c r="GX93" s="52">
        <v>0</v>
      </c>
      <c r="GY93" s="52">
        <v>0</v>
      </c>
      <c r="GZ93" s="52">
        <v>0</v>
      </c>
      <c r="HA93" s="52">
        <v>0</v>
      </c>
      <c r="HB93" s="52">
        <v>0</v>
      </c>
      <c r="HC93" s="52">
        <v>0</v>
      </c>
      <c r="HD93" s="52">
        <v>0</v>
      </c>
      <c r="HE93" s="52">
        <v>0</v>
      </c>
      <c r="HF93" s="52">
        <v>0</v>
      </c>
      <c r="HG93" s="52">
        <v>0</v>
      </c>
      <c r="HH93" s="52">
        <v>0</v>
      </c>
      <c r="HI93" s="52">
        <v>0</v>
      </c>
      <c r="HJ93" s="52">
        <v>0</v>
      </c>
      <c r="HK93" s="52">
        <v>0</v>
      </c>
      <c r="HL93" s="52">
        <v>0</v>
      </c>
      <c r="HM93" s="52">
        <v>0</v>
      </c>
      <c r="HN93" s="52">
        <v>0</v>
      </c>
      <c r="HO93" s="52">
        <v>0</v>
      </c>
      <c r="HP93" s="52">
        <v>0</v>
      </c>
      <c r="HQ93" s="52">
        <v>0</v>
      </c>
      <c r="HR93" s="52">
        <v>0</v>
      </c>
      <c r="HS93" s="52">
        <v>0</v>
      </c>
      <c r="HT93" s="52">
        <v>0</v>
      </c>
      <c r="HU93" s="52">
        <v>0</v>
      </c>
      <c r="HV93" s="52">
        <v>0</v>
      </c>
      <c r="HW93" s="52">
        <v>0</v>
      </c>
      <c r="HX93" s="52">
        <v>0</v>
      </c>
      <c r="HY93" s="52">
        <v>0</v>
      </c>
      <c r="HZ93" s="52">
        <v>0</v>
      </c>
      <c r="IA93" s="52">
        <v>0</v>
      </c>
      <c r="IB93" s="52">
        <v>0</v>
      </c>
      <c r="IC93" s="52">
        <v>0</v>
      </c>
      <c r="ID93" s="52">
        <v>0</v>
      </c>
      <c r="IE93" s="52">
        <v>0</v>
      </c>
      <c r="IF93" s="52">
        <v>0</v>
      </c>
      <c r="IG93" s="52">
        <v>0</v>
      </c>
      <c r="IH93" s="52">
        <v>0</v>
      </c>
      <c r="II93" s="52">
        <v>0</v>
      </c>
      <c r="IJ93" s="52">
        <v>0</v>
      </c>
      <c r="IK93" s="52">
        <v>0</v>
      </c>
      <c r="IL93" s="52">
        <v>0</v>
      </c>
      <c r="IM93" s="52">
        <v>0</v>
      </c>
      <c r="IN93" s="52">
        <v>0</v>
      </c>
      <c r="IO93" s="52">
        <v>0</v>
      </c>
      <c r="IP93" s="52">
        <v>0</v>
      </c>
      <c r="IQ93" s="52">
        <v>0</v>
      </c>
      <c r="IR93" s="52">
        <v>0</v>
      </c>
      <c r="IS93" s="52">
        <v>0</v>
      </c>
      <c r="IT93" s="52">
        <v>0</v>
      </c>
      <c r="IU93" s="52">
        <v>0</v>
      </c>
      <c r="IV93" s="52">
        <v>0</v>
      </c>
      <c r="IW93" s="52">
        <v>0</v>
      </c>
      <c r="IX93" s="52">
        <v>0</v>
      </c>
      <c r="IY93" s="52">
        <v>0</v>
      </c>
      <c r="IZ93" s="52">
        <v>0</v>
      </c>
      <c r="JA93" s="52">
        <v>0</v>
      </c>
      <c r="JB93" s="52">
        <v>0</v>
      </c>
      <c r="JC93" s="52">
        <v>0</v>
      </c>
      <c r="JD93" s="52">
        <v>0</v>
      </c>
      <c r="JE93" s="52">
        <v>0</v>
      </c>
      <c r="JF93" s="52">
        <v>0</v>
      </c>
      <c r="JG93" s="52">
        <v>0</v>
      </c>
      <c r="JH93" s="52">
        <v>0</v>
      </c>
      <c r="JI93" s="52">
        <v>0</v>
      </c>
      <c r="JJ93" s="52">
        <v>0</v>
      </c>
      <c r="JK93" s="52">
        <v>0</v>
      </c>
      <c r="JL93" s="52">
        <v>0</v>
      </c>
      <c r="JM93" s="52">
        <v>0</v>
      </c>
      <c r="JN93" s="52">
        <v>0</v>
      </c>
      <c r="JO93" s="52">
        <v>0</v>
      </c>
      <c r="JP93" s="52">
        <v>0</v>
      </c>
      <c r="JQ93" s="52">
        <v>0</v>
      </c>
      <c r="JR93" s="52">
        <v>0</v>
      </c>
      <c r="JS93" s="52">
        <v>0</v>
      </c>
      <c r="JT93" s="52">
        <v>0</v>
      </c>
      <c r="JU93" s="52">
        <v>0</v>
      </c>
      <c r="JV93" s="52">
        <v>0</v>
      </c>
      <c r="JW93" s="52">
        <v>0</v>
      </c>
      <c r="JX93" s="52">
        <v>0</v>
      </c>
      <c r="JY93" s="52">
        <v>0</v>
      </c>
      <c r="JZ93" s="52">
        <v>0</v>
      </c>
      <c r="KA93" s="52">
        <v>0</v>
      </c>
      <c r="KB93" s="52">
        <v>0</v>
      </c>
      <c r="KC93" s="52">
        <v>0</v>
      </c>
      <c r="KD93" s="52">
        <v>0</v>
      </c>
      <c r="KE93" s="52">
        <v>0</v>
      </c>
      <c r="KF93" s="52">
        <v>0</v>
      </c>
      <c r="KG93" s="52">
        <v>0</v>
      </c>
      <c r="KH93" s="52">
        <v>0</v>
      </c>
      <c r="KI93" s="52">
        <v>0</v>
      </c>
      <c r="KJ93" s="52">
        <v>0</v>
      </c>
      <c r="KK93" s="52">
        <v>0</v>
      </c>
      <c r="KL93" s="52">
        <v>0</v>
      </c>
      <c r="KM93" s="52">
        <v>0</v>
      </c>
      <c r="KN93" s="52">
        <v>0</v>
      </c>
      <c r="KO93" s="52">
        <v>0</v>
      </c>
      <c r="KP93" s="52">
        <v>0</v>
      </c>
      <c r="KQ93" s="52">
        <v>0</v>
      </c>
      <c r="KR93" s="52">
        <v>0</v>
      </c>
      <c r="KS93" s="52">
        <v>0</v>
      </c>
      <c r="KT93" s="52">
        <v>0</v>
      </c>
      <c r="KU93" s="52">
        <v>0</v>
      </c>
      <c r="KV93" s="52">
        <v>0</v>
      </c>
      <c r="KW93" s="52">
        <v>0</v>
      </c>
      <c r="KX93" s="52">
        <v>0</v>
      </c>
      <c r="KY93" s="52">
        <v>0</v>
      </c>
      <c r="KZ93" s="52">
        <v>0</v>
      </c>
      <c r="LA93" s="52">
        <v>0</v>
      </c>
      <c r="LB93" s="52">
        <v>0</v>
      </c>
      <c r="LC93" s="52">
        <v>0</v>
      </c>
      <c r="LD93" s="52">
        <v>0</v>
      </c>
      <c r="LE93" s="52">
        <v>0</v>
      </c>
      <c r="LF93" s="52">
        <v>0</v>
      </c>
      <c r="LG93" s="52">
        <v>0</v>
      </c>
      <c r="LH93" s="52">
        <v>0</v>
      </c>
      <c r="LI93" s="52">
        <v>0</v>
      </c>
      <c r="LJ93" s="52">
        <v>0</v>
      </c>
      <c r="LK93" s="52">
        <v>0</v>
      </c>
      <c r="LL93" s="52">
        <v>0</v>
      </c>
      <c r="LM93" s="52">
        <v>0</v>
      </c>
      <c r="LN93" s="52">
        <v>0</v>
      </c>
      <c r="LO93" s="52">
        <v>0</v>
      </c>
      <c r="LP93" s="52">
        <v>0</v>
      </c>
      <c r="LQ93" s="52">
        <v>0</v>
      </c>
      <c r="LR93" s="52">
        <v>0</v>
      </c>
      <c r="LS93" s="52">
        <v>0</v>
      </c>
      <c r="LT93" s="52">
        <v>0</v>
      </c>
      <c r="LU93" s="52">
        <v>0</v>
      </c>
      <c r="LV93" s="52">
        <v>0</v>
      </c>
      <c r="LW93" s="52">
        <v>0</v>
      </c>
      <c r="LX93" s="52">
        <v>0</v>
      </c>
      <c r="LY93" s="52">
        <v>0</v>
      </c>
      <c r="LZ93" s="52">
        <v>0</v>
      </c>
      <c r="MA93" s="52">
        <v>0</v>
      </c>
      <c r="MB93" s="52">
        <v>0</v>
      </c>
      <c r="MC93" s="52">
        <v>0</v>
      </c>
      <c r="MD93" s="52">
        <v>0</v>
      </c>
      <c r="ME93" s="52">
        <v>0</v>
      </c>
      <c r="MF93" s="52">
        <v>0</v>
      </c>
      <c r="MG93" s="52">
        <v>0</v>
      </c>
      <c r="MH93" s="52">
        <v>0</v>
      </c>
      <c r="MI93" s="52">
        <v>0</v>
      </c>
      <c r="MJ93" s="52">
        <v>0</v>
      </c>
      <c r="MK93" s="52">
        <v>0</v>
      </c>
      <c r="ML93" s="52">
        <v>0</v>
      </c>
      <c r="MM93" s="52">
        <v>0</v>
      </c>
      <c r="MN93" s="52">
        <v>0</v>
      </c>
      <c r="MO93" s="52">
        <v>0</v>
      </c>
      <c r="MP93" s="52">
        <v>0</v>
      </c>
      <c r="MQ93" s="52">
        <v>0</v>
      </c>
      <c r="MR93" s="52">
        <v>0</v>
      </c>
      <c r="MS93" s="52">
        <v>0</v>
      </c>
      <c r="MT93" s="52">
        <v>0</v>
      </c>
      <c r="MU93" s="52">
        <v>0</v>
      </c>
      <c r="MV93" s="52">
        <v>0</v>
      </c>
      <c r="MW93" s="52">
        <v>0</v>
      </c>
      <c r="MX93" s="52">
        <v>0</v>
      </c>
      <c r="MY93" s="52">
        <v>0</v>
      </c>
      <c r="MZ93" s="52">
        <v>0</v>
      </c>
      <c r="NA93" s="52">
        <v>0</v>
      </c>
      <c r="NB93" s="52">
        <v>0</v>
      </c>
      <c r="NC93" s="52">
        <v>0</v>
      </c>
      <c r="ND93" s="52">
        <v>0</v>
      </c>
      <c r="NE93" s="52">
        <v>0</v>
      </c>
      <c r="NF93" s="52">
        <v>0</v>
      </c>
      <c r="NG93" s="52">
        <v>0</v>
      </c>
      <c r="NH93" s="52">
        <v>0</v>
      </c>
      <c r="NI93" s="52">
        <v>0</v>
      </c>
      <c r="NJ93" s="52">
        <v>0</v>
      </c>
      <c r="NK93" s="52">
        <v>0</v>
      </c>
      <c r="NL93" s="52">
        <v>0</v>
      </c>
      <c r="NM93" s="52">
        <v>0</v>
      </c>
      <c r="NN93" s="52">
        <v>0</v>
      </c>
      <c r="NO93" s="52">
        <v>0</v>
      </c>
      <c r="NP93" s="52">
        <v>0</v>
      </c>
      <c r="NQ93" s="52">
        <v>0</v>
      </c>
      <c r="NR93" s="68">
        <f t="shared" si="3"/>
        <v>24992.140000000029</v>
      </c>
      <c r="NS93" s="68">
        <f t="shared" si="4"/>
        <v>16986.860000000011</v>
      </c>
      <c r="NT93" s="68">
        <f t="shared" si="5"/>
        <v>16986.860000000011</v>
      </c>
    </row>
    <row r="94" spans="1:384" s="40" customFormat="1" ht="15" customHeight="1" outlineLevel="1" x14ac:dyDescent="0.2">
      <c r="A94" s="61"/>
      <c r="B94" s="49" t="s">
        <v>671</v>
      </c>
      <c r="C94" s="49" t="s">
        <v>250</v>
      </c>
      <c r="D94" s="49" t="s">
        <v>251</v>
      </c>
      <c r="E94" s="50" t="s">
        <v>252</v>
      </c>
      <c r="F94" s="64">
        <v>43466</v>
      </c>
      <c r="G94" s="49" t="s">
        <v>68</v>
      </c>
      <c r="H94" s="72">
        <v>0</v>
      </c>
      <c r="I94" s="65">
        <v>36027</v>
      </c>
      <c r="J94" s="114" t="str">
        <f>_xlfn.XLOOKUP(E94,'[12]Resumo Unidades'!$B:$B,'[12]Resumo Unidades'!$W:$W)</f>
        <v>Fluxo com Divergência maior do que 10%</v>
      </c>
      <c r="K94" s="51" t="str">
        <f>IF(L94&gt;Resumo!$E$23,"Sim","Não")</f>
        <v>Não</v>
      </c>
      <c r="L94" s="66">
        <v>0</v>
      </c>
      <c r="M94" s="67"/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0</v>
      </c>
      <c r="AB94" s="52">
        <v>0</v>
      </c>
      <c r="AC94" s="52">
        <v>0</v>
      </c>
      <c r="AD94" s="52">
        <v>0</v>
      </c>
      <c r="AE94" s="52">
        <v>0</v>
      </c>
      <c r="AF94" s="52">
        <v>0</v>
      </c>
      <c r="AG94" s="52">
        <v>0</v>
      </c>
      <c r="AH94" s="52">
        <v>0</v>
      </c>
      <c r="AI94" s="52">
        <v>0</v>
      </c>
      <c r="AJ94" s="52">
        <v>0</v>
      </c>
      <c r="AK94" s="52">
        <v>0</v>
      </c>
      <c r="AL94" s="52">
        <v>0</v>
      </c>
      <c r="AM94" s="52">
        <v>0</v>
      </c>
      <c r="AN94" s="52">
        <v>0</v>
      </c>
      <c r="AO94" s="52">
        <v>0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2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52">
        <v>0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0</v>
      </c>
      <c r="CC94" s="52">
        <v>0</v>
      </c>
      <c r="CD94" s="52">
        <v>540.16</v>
      </c>
      <c r="CE94" s="52">
        <v>540.16</v>
      </c>
      <c r="CF94" s="52">
        <v>540.16</v>
      </c>
      <c r="CG94" s="52">
        <v>540.16</v>
      </c>
      <c r="CH94" s="52">
        <v>540.16</v>
      </c>
      <c r="CI94" s="52">
        <v>540.16</v>
      </c>
      <c r="CJ94" s="52">
        <v>540.16</v>
      </c>
      <c r="CK94" s="52">
        <v>540.16</v>
      </c>
      <c r="CL94" s="52">
        <v>540.16</v>
      </c>
      <c r="CM94" s="52">
        <v>540.16</v>
      </c>
      <c r="CN94" s="52">
        <v>540.16</v>
      </c>
      <c r="CO94" s="52">
        <v>540.16</v>
      </c>
      <c r="CP94" s="52">
        <v>540.16</v>
      </c>
      <c r="CQ94" s="52">
        <v>540.16</v>
      </c>
      <c r="CR94" s="52">
        <v>540.16</v>
      </c>
      <c r="CS94" s="52">
        <v>540.16</v>
      </c>
      <c r="CT94" s="52">
        <v>540.16</v>
      </c>
      <c r="CU94" s="52">
        <v>540.16</v>
      </c>
      <c r="CV94" s="52">
        <v>540.16</v>
      </c>
      <c r="CW94" s="52">
        <v>540.16</v>
      </c>
      <c r="CX94" s="52">
        <v>540.16</v>
      </c>
      <c r="CY94" s="52">
        <v>540.16</v>
      </c>
      <c r="CZ94" s="52">
        <v>540.16</v>
      </c>
      <c r="DA94" s="52">
        <v>540.16</v>
      </c>
      <c r="DB94" s="52">
        <v>540.16</v>
      </c>
      <c r="DC94" s="52">
        <v>540.16</v>
      </c>
      <c r="DD94" s="52">
        <v>540.16</v>
      </c>
      <c r="DE94" s="52">
        <v>540.16</v>
      </c>
      <c r="DF94" s="52">
        <v>540.16</v>
      </c>
      <c r="DG94" s="52">
        <v>540.16</v>
      </c>
      <c r="DH94" s="52">
        <v>540.16</v>
      </c>
      <c r="DI94" s="52">
        <v>540.16</v>
      </c>
      <c r="DJ94" s="52">
        <v>540.16</v>
      </c>
      <c r="DK94" s="52">
        <v>540.16</v>
      </c>
      <c r="DL94" s="52">
        <v>540.16</v>
      </c>
      <c r="DM94" s="52">
        <v>540.16</v>
      </c>
      <c r="DN94" s="52">
        <v>540.16</v>
      </c>
      <c r="DO94" s="52">
        <v>540.16</v>
      </c>
      <c r="DP94" s="52">
        <v>540.16</v>
      </c>
      <c r="DQ94" s="52">
        <v>540.16</v>
      </c>
      <c r="DR94" s="52">
        <v>540.16</v>
      </c>
      <c r="DS94" s="52">
        <v>540.16</v>
      </c>
      <c r="DT94" s="52">
        <v>540.16</v>
      </c>
      <c r="DU94" s="52">
        <v>540.16</v>
      </c>
      <c r="DV94" s="52">
        <v>540.16</v>
      </c>
      <c r="DW94" s="52">
        <v>540.16</v>
      </c>
      <c r="DX94" s="52">
        <v>540.16</v>
      </c>
      <c r="DY94" s="52">
        <v>540.16</v>
      </c>
      <c r="DZ94" s="52">
        <v>540.16</v>
      </c>
      <c r="EA94" s="52">
        <v>540.16</v>
      </c>
      <c r="EB94" s="52">
        <v>540.16</v>
      </c>
      <c r="EC94" s="52">
        <v>540.16</v>
      </c>
      <c r="ED94" s="52">
        <v>540.16</v>
      </c>
      <c r="EE94" s="52">
        <v>540.16</v>
      </c>
      <c r="EF94" s="52">
        <v>540.16</v>
      </c>
      <c r="EG94" s="52">
        <v>540.16</v>
      </c>
      <c r="EH94" s="52">
        <v>540.16</v>
      </c>
      <c r="EI94" s="52">
        <v>540.16</v>
      </c>
      <c r="EJ94" s="52">
        <v>540.16</v>
      </c>
      <c r="EK94" s="52">
        <v>540.16</v>
      </c>
      <c r="EL94" s="52">
        <v>540.16</v>
      </c>
      <c r="EM94" s="52">
        <v>540.16</v>
      </c>
      <c r="EN94" s="52">
        <v>540.16</v>
      </c>
      <c r="EO94" s="52">
        <v>540.16</v>
      </c>
      <c r="EP94" s="52">
        <v>540.16</v>
      </c>
      <c r="EQ94" s="52">
        <v>540.16</v>
      </c>
      <c r="ER94" s="52">
        <v>540.16</v>
      </c>
      <c r="ES94" s="52">
        <v>540.16</v>
      </c>
      <c r="ET94" s="52">
        <v>540.16</v>
      </c>
      <c r="EU94" s="52">
        <v>540.16</v>
      </c>
      <c r="EV94" s="52">
        <v>540.16</v>
      </c>
      <c r="EW94" s="52">
        <v>540.16</v>
      </c>
      <c r="EX94" s="52">
        <v>0</v>
      </c>
      <c r="EY94" s="52">
        <v>0</v>
      </c>
      <c r="EZ94" s="52">
        <v>0</v>
      </c>
      <c r="FA94" s="52">
        <v>0</v>
      </c>
      <c r="FB94" s="52">
        <v>0</v>
      </c>
      <c r="FC94" s="52">
        <v>0</v>
      </c>
      <c r="FD94" s="52">
        <v>0</v>
      </c>
      <c r="FE94" s="52">
        <v>0</v>
      </c>
      <c r="FF94" s="52">
        <v>0</v>
      </c>
      <c r="FG94" s="52">
        <v>0</v>
      </c>
      <c r="FH94" s="52">
        <v>0</v>
      </c>
      <c r="FI94" s="52">
        <v>0</v>
      </c>
      <c r="FJ94" s="52">
        <v>0</v>
      </c>
      <c r="FK94" s="52">
        <v>0</v>
      </c>
      <c r="FL94" s="52">
        <v>0</v>
      </c>
      <c r="FM94" s="52">
        <v>0</v>
      </c>
      <c r="FN94" s="52">
        <v>0</v>
      </c>
      <c r="FO94" s="52">
        <v>0</v>
      </c>
      <c r="FP94" s="52">
        <v>0</v>
      </c>
      <c r="FQ94" s="52">
        <v>0</v>
      </c>
      <c r="FR94" s="52">
        <v>0</v>
      </c>
      <c r="FS94" s="52">
        <v>0</v>
      </c>
      <c r="FT94" s="52">
        <v>0</v>
      </c>
      <c r="FU94" s="52">
        <v>0</v>
      </c>
      <c r="FV94" s="52">
        <v>0</v>
      </c>
      <c r="FW94" s="52">
        <v>0</v>
      </c>
      <c r="FX94" s="52">
        <v>0</v>
      </c>
      <c r="FY94" s="52">
        <v>0</v>
      </c>
      <c r="FZ94" s="52">
        <v>0</v>
      </c>
      <c r="GA94" s="52">
        <v>0</v>
      </c>
      <c r="GB94" s="52">
        <v>0</v>
      </c>
      <c r="GC94" s="52">
        <v>0</v>
      </c>
      <c r="GD94" s="52">
        <v>0</v>
      </c>
      <c r="GE94" s="52">
        <v>0</v>
      </c>
      <c r="GF94" s="52">
        <v>0</v>
      </c>
      <c r="GG94" s="52">
        <v>0</v>
      </c>
      <c r="GH94" s="52">
        <v>0</v>
      </c>
      <c r="GI94" s="52">
        <v>0</v>
      </c>
      <c r="GJ94" s="52">
        <v>0</v>
      </c>
      <c r="GK94" s="52">
        <v>0</v>
      </c>
      <c r="GL94" s="52">
        <v>0</v>
      </c>
      <c r="GM94" s="52">
        <v>0</v>
      </c>
      <c r="GN94" s="52">
        <v>0</v>
      </c>
      <c r="GO94" s="52">
        <v>0</v>
      </c>
      <c r="GP94" s="52">
        <v>0</v>
      </c>
      <c r="GQ94" s="52">
        <v>0</v>
      </c>
      <c r="GR94" s="52">
        <v>0</v>
      </c>
      <c r="GS94" s="52">
        <v>0</v>
      </c>
      <c r="GT94" s="52">
        <v>0</v>
      </c>
      <c r="GU94" s="52">
        <v>0</v>
      </c>
      <c r="GV94" s="52">
        <v>0</v>
      </c>
      <c r="GW94" s="52">
        <v>0</v>
      </c>
      <c r="GX94" s="52">
        <v>0</v>
      </c>
      <c r="GY94" s="52">
        <v>0</v>
      </c>
      <c r="GZ94" s="52">
        <v>0</v>
      </c>
      <c r="HA94" s="52">
        <v>0</v>
      </c>
      <c r="HB94" s="52">
        <v>0</v>
      </c>
      <c r="HC94" s="52">
        <v>0</v>
      </c>
      <c r="HD94" s="52">
        <v>0</v>
      </c>
      <c r="HE94" s="52">
        <v>0</v>
      </c>
      <c r="HF94" s="52">
        <v>0</v>
      </c>
      <c r="HG94" s="52">
        <v>0</v>
      </c>
      <c r="HH94" s="52">
        <v>0</v>
      </c>
      <c r="HI94" s="52">
        <v>0</v>
      </c>
      <c r="HJ94" s="52">
        <v>0</v>
      </c>
      <c r="HK94" s="52">
        <v>0</v>
      </c>
      <c r="HL94" s="52">
        <v>0</v>
      </c>
      <c r="HM94" s="52">
        <v>0</v>
      </c>
      <c r="HN94" s="52">
        <v>0</v>
      </c>
      <c r="HO94" s="52">
        <v>0</v>
      </c>
      <c r="HP94" s="52">
        <v>0</v>
      </c>
      <c r="HQ94" s="52">
        <v>0</v>
      </c>
      <c r="HR94" s="52">
        <v>0</v>
      </c>
      <c r="HS94" s="52">
        <v>0</v>
      </c>
      <c r="HT94" s="52">
        <v>0</v>
      </c>
      <c r="HU94" s="52">
        <v>0</v>
      </c>
      <c r="HV94" s="52">
        <v>0</v>
      </c>
      <c r="HW94" s="52">
        <v>0</v>
      </c>
      <c r="HX94" s="52">
        <v>0</v>
      </c>
      <c r="HY94" s="52">
        <v>0</v>
      </c>
      <c r="HZ94" s="52">
        <v>0</v>
      </c>
      <c r="IA94" s="52">
        <v>0</v>
      </c>
      <c r="IB94" s="52">
        <v>0</v>
      </c>
      <c r="IC94" s="52">
        <v>0</v>
      </c>
      <c r="ID94" s="52">
        <v>0</v>
      </c>
      <c r="IE94" s="52">
        <v>0</v>
      </c>
      <c r="IF94" s="52">
        <v>0</v>
      </c>
      <c r="IG94" s="52">
        <v>0</v>
      </c>
      <c r="IH94" s="52">
        <v>0</v>
      </c>
      <c r="II94" s="52">
        <v>0</v>
      </c>
      <c r="IJ94" s="52">
        <v>0</v>
      </c>
      <c r="IK94" s="52">
        <v>0</v>
      </c>
      <c r="IL94" s="52">
        <v>0</v>
      </c>
      <c r="IM94" s="52">
        <v>0</v>
      </c>
      <c r="IN94" s="52">
        <v>0</v>
      </c>
      <c r="IO94" s="52">
        <v>0</v>
      </c>
      <c r="IP94" s="52">
        <v>0</v>
      </c>
      <c r="IQ94" s="52">
        <v>0</v>
      </c>
      <c r="IR94" s="52">
        <v>0</v>
      </c>
      <c r="IS94" s="52">
        <v>0</v>
      </c>
      <c r="IT94" s="52">
        <v>0</v>
      </c>
      <c r="IU94" s="52">
        <v>0</v>
      </c>
      <c r="IV94" s="52">
        <v>0</v>
      </c>
      <c r="IW94" s="52">
        <v>0</v>
      </c>
      <c r="IX94" s="52">
        <v>0</v>
      </c>
      <c r="IY94" s="52">
        <v>0</v>
      </c>
      <c r="IZ94" s="52">
        <v>0</v>
      </c>
      <c r="JA94" s="52">
        <v>0</v>
      </c>
      <c r="JB94" s="52">
        <v>0</v>
      </c>
      <c r="JC94" s="52">
        <v>0</v>
      </c>
      <c r="JD94" s="52">
        <v>0</v>
      </c>
      <c r="JE94" s="52">
        <v>0</v>
      </c>
      <c r="JF94" s="52">
        <v>0</v>
      </c>
      <c r="JG94" s="52">
        <v>0</v>
      </c>
      <c r="JH94" s="52">
        <v>0</v>
      </c>
      <c r="JI94" s="52">
        <v>0</v>
      </c>
      <c r="JJ94" s="52">
        <v>0</v>
      </c>
      <c r="JK94" s="52">
        <v>0</v>
      </c>
      <c r="JL94" s="52">
        <v>0</v>
      </c>
      <c r="JM94" s="52">
        <v>0</v>
      </c>
      <c r="JN94" s="52">
        <v>0</v>
      </c>
      <c r="JO94" s="52">
        <v>0</v>
      </c>
      <c r="JP94" s="52">
        <v>0</v>
      </c>
      <c r="JQ94" s="52">
        <v>0</v>
      </c>
      <c r="JR94" s="52">
        <v>0</v>
      </c>
      <c r="JS94" s="52">
        <v>0</v>
      </c>
      <c r="JT94" s="52">
        <v>0</v>
      </c>
      <c r="JU94" s="52">
        <v>0</v>
      </c>
      <c r="JV94" s="52">
        <v>0</v>
      </c>
      <c r="JW94" s="52">
        <v>0</v>
      </c>
      <c r="JX94" s="52">
        <v>0</v>
      </c>
      <c r="JY94" s="52">
        <v>0</v>
      </c>
      <c r="JZ94" s="52">
        <v>0</v>
      </c>
      <c r="KA94" s="52">
        <v>0</v>
      </c>
      <c r="KB94" s="52">
        <v>0</v>
      </c>
      <c r="KC94" s="52">
        <v>0</v>
      </c>
      <c r="KD94" s="52">
        <v>0</v>
      </c>
      <c r="KE94" s="52">
        <v>0</v>
      </c>
      <c r="KF94" s="52">
        <v>0</v>
      </c>
      <c r="KG94" s="52">
        <v>0</v>
      </c>
      <c r="KH94" s="52">
        <v>0</v>
      </c>
      <c r="KI94" s="52">
        <v>0</v>
      </c>
      <c r="KJ94" s="52">
        <v>0</v>
      </c>
      <c r="KK94" s="52">
        <v>0</v>
      </c>
      <c r="KL94" s="52">
        <v>0</v>
      </c>
      <c r="KM94" s="52">
        <v>0</v>
      </c>
      <c r="KN94" s="52">
        <v>0</v>
      </c>
      <c r="KO94" s="52">
        <v>0</v>
      </c>
      <c r="KP94" s="52">
        <v>0</v>
      </c>
      <c r="KQ94" s="52">
        <v>0</v>
      </c>
      <c r="KR94" s="52">
        <v>0</v>
      </c>
      <c r="KS94" s="52">
        <v>0</v>
      </c>
      <c r="KT94" s="52">
        <v>0</v>
      </c>
      <c r="KU94" s="52">
        <v>0</v>
      </c>
      <c r="KV94" s="52">
        <v>0</v>
      </c>
      <c r="KW94" s="52">
        <v>0</v>
      </c>
      <c r="KX94" s="52">
        <v>0</v>
      </c>
      <c r="KY94" s="52">
        <v>0</v>
      </c>
      <c r="KZ94" s="52">
        <v>0</v>
      </c>
      <c r="LA94" s="52">
        <v>0</v>
      </c>
      <c r="LB94" s="52">
        <v>0</v>
      </c>
      <c r="LC94" s="52">
        <v>0</v>
      </c>
      <c r="LD94" s="52">
        <v>0</v>
      </c>
      <c r="LE94" s="52">
        <v>0</v>
      </c>
      <c r="LF94" s="52">
        <v>0</v>
      </c>
      <c r="LG94" s="52">
        <v>0</v>
      </c>
      <c r="LH94" s="52">
        <v>0</v>
      </c>
      <c r="LI94" s="52">
        <v>0</v>
      </c>
      <c r="LJ94" s="52">
        <v>0</v>
      </c>
      <c r="LK94" s="52">
        <v>0</v>
      </c>
      <c r="LL94" s="52">
        <v>0</v>
      </c>
      <c r="LM94" s="52">
        <v>0</v>
      </c>
      <c r="LN94" s="52">
        <v>0</v>
      </c>
      <c r="LO94" s="52">
        <v>0</v>
      </c>
      <c r="LP94" s="52">
        <v>0</v>
      </c>
      <c r="LQ94" s="52">
        <v>0</v>
      </c>
      <c r="LR94" s="52">
        <v>0</v>
      </c>
      <c r="LS94" s="52">
        <v>0</v>
      </c>
      <c r="LT94" s="52">
        <v>0</v>
      </c>
      <c r="LU94" s="52">
        <v>0</v>
      </c>
      <c r="LV94" s="52">
        <v>0</v>
      </c>
      <c r="LW94" s="52">
        <v>0</v>
      </c>
      <c r="LX94" s="52">
        <v>0</v>
      </c>
      <c r="LY94" s="52">
        <v>0</v>
      </c>
      <c r="LZ94" s="52">
        <v>0</v>
      </c>
      <c r="MA94" s="52">
        <v>0</v>
      </c>
      <c r="MB94" s="52">
        <v>0</v>
      </c>
      <c r="MC94" s="52">
        <v>0</v>
      </c>
      <c r="MD94" s="52">
        <v>0</v>
      </c>
      <c r="ME94" s="52">
        <v>0</v>
      </c>
      <c r="MF94" s="52">
        <v>0</v>
      </c>
      <c r="MG94" s="52">
        <v>0</v>
      </c>
      <c r="MH94" s="52">
        <v>0</v>
      </c>
      <c r="MI94" s="52">
        <v>0</v>
      </c>
      <c r="MJ94" s="52">
        <v>0</v>
      </c>
      <c r="MK94" s="52">
        <v>0</v>
      </c>
      <c r="ML94" s="52">
        <v>0</v>
      </c>
      <c r="MM94" s="52">
        <v>0</v>
      </c>
      <c r="MN94" s="52">
        <v>0</v>
      </c>
      <c r="MO94" s="52">
        <v>0</v>
      </c>
      <c r="MP94" s="52">
        <v>0</v>
      </c>
      <c r="MQ94" s="52">
        <v>0</v>
      </c>
      <c r="MR94" s="52">
        <v>0</v>
      </c>
      <c r="MS94" s="52">
        <v>0</v>
      </c>
      <c r="MT94" s="52">
        <v>0</v>
      </c>
      <c r="MU94" s="52">
        <v>0</v>
      </c>
      <c r="MV94" s="52">
        <v>0</v>
      </c>
      <c r="MW94" s="52">
        <v>0</v>
      </c>
      <c r="MX94" s="52">
        <v>0</v>
      </c>
      <c r="MY94" s="52">
        <v>0</v>
      </c>
      <c r="MZ94" s="52">
        <v>0</v>
      </c>
      <c r="NA94" s="52">
        <v>0</v>
      </c>
      <c r="NB94" s="52">
        <v>0</v>
      </c>
      <c r="NC94" s="52">
        <v>0</v>
      </c>
      <c r="ND94" s="52">
        <v>0</v>
      </c>
      <c r="NE94" s="52">
        <v>0</v>
      </c>
      <c r="NF94" s="52">
        <v>0</v>
      </c>
      <c r="NG94" s="52">
        <v>0</v>
      </c>
      <c r="NH94" s="52">
        <v>0</v>
      </c>
      <c r="NI94" s="52">
        <v>0</v>
      </c>
      <c r="NJ94" s="52">
        <v>0</v>
      </c>
      <c r="NK94" s="52">
        <v>0</v>
      </c>
      <c r="NL94" s="52">
        <v>0</v>
      </c>
      <c r="NM94" s="52">
        <v>0</v>
      </c>
      <c r="NN94" s="52">
        <v>0</v>
      </c>
      <c r="NO94" s="52">
        <v>0</v>
      </c>
      <c r="NP94" s="52">
        <v>0</v>
      </c>
      <c r="NQ94" s="52">
        <v>0</v>
      </c>
      <c r="NR94" s="68">
        <f t="shared" si="3"/>
        <v>38891.520000000033</v>
      </c>
      <c r="NS94" s="68">
        <f t="shared" si="4"/>
        <v>38891.520000000033</v>
      </c>
      <c r="NT94" s="68">
        <f t="shared" si="5"/>
        <v>38891.520000000033</v>
      </c>
    </row>
    <row r="95" spans="1:384" s="40" customFormat="1" ht="15" customHeight="1" outlineLevel="1" x14ac:dyDescent="0.2">
      <c r="A95" s="61"/>
      <c r="B95" s="49" t="s">
        <v>671</v>
      </c>
      <c r="C95" s="49" t="s">
        <v>253</v>
      </c>
      <c r="D95" s="49" t="s">
        <v>254</v>
      </c>
      <c r="E95" s="50" t="s">
        <v>255</v>
      </c>
      <c r="F95" s="64">
        <v>44306</v>
      </c>
      <c r="G95" s="49" t="s">
        <v>37</v>
      </c>
      <c r="H95" s="72">
        <v>6.1677999999999997E-2</v>
      </c>
      <c r="I95" s="65">
        <v>52452.28</v>
      </c>
      <c r="J95" s="114" t="str">
        <f>_xlfn.XLOOKUP(E95,'[12]Resumo Unidades'!$B:$B,'[12]Resumo Unidades'!$W:$W)</f>
        <v>Fluxo com Divergência maior do que 10%</v>
      </c>
      <c r="K95" s="51" t="str">
        <f>IF(L95&gt;Resumo!$E$23,"Sim","Não")</f>
        <v>Não</v>
      </c>
      <c r="L95" s="66">
        <v>0</v>
      </c>
      <c r="M95" s="67"/>
      <c r="N95" s="52">
        <v>0</v>
      </c>
      <c r="O95" s="52">
        <v>0</v>
      </c>
      <c r="P95" s="52">
        <v>0</v>
      </c>
      <c r="Q95" s="52">
        <v>0</v>
      </c>
      <c r="R95" s="52">
        <v>0</v>
      </c>
      <c r="S95" s="52">
        <v>0</v>
      </c>
      <c r="T95" s="52">
        <v>0</v>
      </c>
      <c r="U95" s="52">
        <v>0</v>
      </c>
      <c r="V95" s="52">
        <v>0</v>
      </c>
      <c r="W95" s="52">
        <v>0</v>
      </c>
      <c r="X95" s="52">
        <v>0</v>
      </c>
      <c r="Y95" s="52">
        <v>0</v>
      </c>
      <c r="Z95" s="52">
        <v>0</v>
      </c>
      <c r="AA95" s="52">
        <v>0</v>
      </c>
      <c r="AB95" s="52">
        <v>0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v>0</v>
      </c>
      <c r="AX95" s="52">
        <v>0</v>
      </c>
      <c r="AY95" s="52">
        <v>0</v>
      </c>
      <c r="AZ95" s="52">
        <v>0</v>
      </c>
      <c r="BA95" s="52">
        <v>0</v>
      </c>
      <c r="BB95" s="52">
        <v>0</v>
      </c>
      <c r="BC95" s="52">
        <v>0</v>
      </c>
      <c r="BD95" s="52">
        <v>0</v>
      </c>
      <c r="BE95" s="52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386.9</v>
      </c>
      <c r="CE95" s="52">
        <v>386.9</v>
      </c>
      <c r="CF95" s="52">
        <v>386.9</v>
      </c>
      <c r="CG95" s="52">
        <v>386.9</v>
      </c>
      <c r="CH95" s="52">
        <v>386.9</v>
      </c>
      <c r="CI95" s="52">
        <v>386.9</v>
      </c>
      <c r="CJ95" s="52">
        <v>386.9</v>
      </c>
      <c r="CK95" s="52">
        <v>386.9</v>
      </c>
      <c r="CL95" s="52">
        <v>386.9</v>
      </c>
      <c r="CM95" s="52">
        <v>386.9</v>
      </c>
      <c r="CN95" s="52">
        <v>386.9</v>
      </c>
      <c r="CO95" s="52">
        <v>386.9</v>
      </c>
      <c r="CP95" s="52">
        <v>386.9</v>
      </c>
      <c r="CQ95" s="52">
        <v>386.9</v>
      </c>
      <c r="CR95" s="52">
        <v>386.9</v>
      </c>
      <c r="CS95" s="52">
        <v>386.9</v>
      </c>
      <c r="CT95" s="52">
        <v>386.9</v>
      </c>
      <c r="CU95" s="52">
        <v>386.9</v>
      </c>
      <c r="CV95" s="52">
        <v>386.9</v>
      </c>
      <c r="CW95" s="52">
        <v>386.9</v>
      </c>
      <c r="CX95" s="52">
        <v>386.9</v>
      </c>
      <c r="CY95" s="52">
        <v>386.9</v>
      </c>
      <c r="CZ95" s="52">
        <v>386.9</v>
      </c>
      <c r="DA95" s="52">
        <v>386.9</v>
      </c>
      <c r="DB95" s="52">
        <v>386.9</v>
      </c>
      <c r="DC95" s="52">
        <v>386.9</v>
      </c>
      <c r="DD95" s="52">
        <v>386.9</v>
      </c>
      <c r="DE95" s="52">
        <v>386.9</v>
      </c>
      <c r="DF95" s="52">
        <v>386.9</v>
      </c>
      <c r="DG95" s="52">
        <v>386.9</v>
      </c>
      <c r="DH95" s="52">
        <v>386.9</v>
      </c>
      <c r="DI95" s="52">
        <v>386.9</v>
      </c>
      <c r="DJ95" s="52">
        <v>386.9</v>
      </c>
      <c r="DK95" s="52">
        <v>386.9</v>
      </c>
      <c r="DL95" s="52">
        <v>386.9</v>
      </c>
      <c r="DM95" s="52">
        <v>386.9</v>
      </c>
      <c r="DN95" s="52">
        <v>386.9</v>
      </c>
      <c r="DO95" s="52">
        <v>386.9</v>
      </c>
      <c r="DP95" s="52">
        <v>386.9</v>
      </c>
      <c r="DQ95" s="52">
        <v>386.9</v>
      </c>
      <c r="DR95" s="52">
        <v>386.9</v>
      </c>
      <c r="DS95" s="52">
        <v>386.9</v>
      </c>
      <c r="DT95" s="52">
        <v>386.9</v>
      </c>
      <c r="DU95" s="52">
        <v>386.9</v>
      </c>
      <c r="DV95" s="52">
        <v>386.9</v>
      </c>
      <c r="DW95" s="52">
        <v>386.9</v>
      </c>
      <c r="DX95" s="52">
        <v>386.9</v>
      </c>
      <c r="DY95" s="52">
        <v>386.9</v>
      </c>
      <c r="DZ95" s="52">
        <v>386.9</v>
      </c>
      <c r="EA95" s="52">
        <v>386.9</v>
      </c>
      <c r="EB95" s="52">
        <v>386.9</v>
      </c>
      <c r="EC95" s="52">
        <v>386.9</v>
      </c>
      <c r="ED95" s="52">
        <v>386.9</v>
      </c>
      <c r="EE95" s="52">
        <v>386.9</v>
      </c>
      <c r="EF95" s="52">
        <v>386.9</v>
      </c>
      <c r="EG95" s="52">
        <v>386.9</v>
      </c>
      <c r="EH95" s="52">
        <v>386.9</v>
      </c>
      <c r="EI95" s="52">
        <v>386.9</v>
      </c>
      <c r="EJ95" s="52">
        <v>386.9</v>
      </c>
      <c r="EK95" s="52">
        <v>386.9</v>
      </c>
      <c r="EL95" s="52">
        <v>386.9</v>
      </c>
      <c r="EM95" s="52">
        <v>386.9</v>
      </c>
      <c r="EN95" s="52">
        <v>386.9</v>
      </c>
      <c r="EO95" s="52">
        <v>386.9</v>
      </c>
      <c r="EP95" s="52">
        <v>386.9</v>
      </c>
      <c r="EQ95" s="52">
        <v>386.9</v>
      </c>
      <c r="ER95" s="52">
        <v>386.9</v>
      </c>
      <c r="ES95" s="52">
        <v>386.9</v>
      </c>
      <c r="ET95" s="52">
        <v>386.9</v>
      </c>
      <c r="EU95" s="52">
        <v>386.9</v>
      </c>
      <c r="EV95" s="52">
        <v>386.9</v>
      </c>
      <c r="EW95" s="52">
        <v>386.9</v>
      </c>
      <c r="EX95" s="52">
        <v>386.9</v>
      </c>
      <c r="EY95" s="52">
        <v>0</v>
      </c>
      <c r="EZ95" s="52">
        <v>0</v>
      </c>
      <c r="FA95" s="52">
        <v>0</v>
      </c>
      <c r="FB95" s="52">
        <v>0</v>
      </c>
      <c r="FC95" s="52">
        <v>0</v>
      </c>
      <c r="FD95" s="52">
        <v>0</v>
      </c>
      <c r="FE95" s="52">
        <v>0</v>
      </c>
      <c r="FF95" s="52">
        <v>0</v>
      </c>
      <c r="FG95" s="52">
        <v>0</v>
      </c>
      <c r="FH95" s="52">
        <v>0</v>
      </c>
      <c r="FI95" s="52">
        <v>0</v>
      </c>
      <c r="FJ95" s="52">
        <v>0</v>
      </c>
      <c r="FK95" s="52">
        <v>0</v>
      </c>
      <c r="FL95" s="52">
        <v>0</v>
      </c>
      <c r="FM95" s="52">
        <v>0</v>
      </c>
      <c r="FN95" s="52">
        <v>0</v>
      </c>
      <c r="FO95" s="52">
        <v>0</v>
      </c>
      <c r="FP95" s="52">
        <v>0</v>
      </c>
      <c r="FQ95" s="52">
        <v>0</v>
      </c>
      <c r="FR95" s="52">
        <v>0</v>
      </c>
      <c r="FS95" s="52">
        <v>0</v>
      </c>
      <c r="FT95" s="52">
        <v>0</v>
      </c>
      <c r="FU95" s="52">
        <v>0</v>
      </c>
      <c r="FV95" s="52">
        <v>0</v>
      </c>
      <c r="FW95" s="52">
        <v>0</v>
      </c>
      <c r="FX95" s="52">
        <v>0</v>
      </c>
      <c r="FY95" s="52">
        <v>0</v>
      </c>
      <c r="FZ95" s="52">
        <v>0</v>
      </c>
      <c r="GA95" s="52">
        <v>0</v>
      </c>
      <c r="GB95" s="52">
        <v>0</v>
      </c>
      <c r="GC95" s="52">
        <v>0</v>
      </c>
      <c r="GD95" s="52">
        <v>0</v>
      </c>
      <c r="GE95" s="52">
        <v>0</v>
      </c>
      <c r="GF95" s="52">
        <v>0</v>
      </c>
      <c r="GG95" s="52">
        <v>0</v>
      </c>
      <c r="GH95" s="52">
        <v>0</v>
      </c>
      <c r="GI95" s="52">
        <v>0</v>
      </c>
      <c r="GJ95" s="52">
        <v>0</v>
      </c>
      <c r="GK95" s="52">
        <v>0</v>
      </c>
      <c r="GL95" s="52">
        <v>0</v>
      </c>
      <c r="GM95" s="52">
        <v>0</v>
      </c>
      <c r="GN95" s="52">
        <v>0</v>
      </c>
      <c r="GO95" s="52">
        <v>0</v>
      </c>
      <c r="GP95" s="52">
        <v>0</v>
      </c>
      <c r="GQ95" s="52">
        <v>0</v>
      </c>
      <c r="GR95" s="52">
        <v>0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  <c r="HE95" s="52">
        <v>0</v>
      </c>
      <c r="HF95" s="52">
        <v>0</v>
      </c>
      <c r="HG95" s="52">
        <v>0</v>
      </c>
      <c r="HH95" s="52">
        <v>0</v>
      </c>
      <c r="HI95" s="52">
        <v>0</v>
      </c>
      <c r="HJ95" s="52">
        <v>0</v>
      </c>
      <c r="HK95" s="52">
        <v>0</v>
      </c>
      <c r="HL95" s="52">
        <v>0</v>
      </c>
      <c r="HM95" s="52">
        <v>0</v>
      </c>
      <c r="HN95" s="52">
        <v>0</v>
      </c>
      <c r="HO95" s="52">
        <v>0</v>
      </c>
      <c r="HP95" s="52">
        <v>0</v>
      </c>
      <c r="HQ95" s="52">
        <v>0</v>
      </c>
      <c r="HR95" s="52">
        <v>0</v>
      </c>
      <c r="HS95" s="52">
        <v>0</v>
      </c>
      <c r="HT95" s="52">
        <v>0</v>
      </c>
      <c r="HU95" s="52">
        <v>0</v>
      </c>
      <c r="HV95" s="52">
        <v>0</v>
      </c>
      <c r="HW95" s="52">
        <v>0</v>
      </c>
      <c r="HX95" s="52">
        <v>0</v>
      </c>
      <c r="HY95" s="52">
        <v>0</v>
      </c>
      <c r="HZ95" s="52">
        <v>0</v>
      </c>
      <c r="IA95" s="52">
        <v>0</v>
      </c>
      <c r="IB95" s="52">
        <v>0</v>
      </c>
      <c r="IC95" s="52">
        <v>0</v>
      </c>
      <c r="ID95" s="52">
        <v>0</v>
      </c>
      <c r="IE95" s="52">
        <v>0</v>
      </c>
      <c r="IF95" s="52">
        <v>0</v>
      </c>
      <c r="IG95" s="52">
        <v>0</v>
      </c>
      <c r="IH95" s="52">
        <v>0</v>
      </c>
      <c r="II95" s="52">
        <v>0</v>
      </c>
      <c r="IJ95" s="52">
        <v>0</v>
      </c>
      <c r="IK95" s="52">
        <v>0</v>
      </c>
      <c r="IL95" s="52">
        <v>0</v>
      </c>
      <c r="IM95" s="52">
        <v>0</v>
      </c>
      <c r="IN95" s="52">
        <v>0</v>
      </c>
      <c r="IO95" s="52">
        <v>0</v>
      </c>
      <c r="IP95" s="52">
        <v>0</v>
      </c>
      <c r="IQ95" s="52">
        <v>0</v>
      </c>
      <c r="IR95" s="52">
        <v>0</v>
      </c>
      <c r="IS95" s="52">
        <v>0</v>
      </c>
      <c r="IT95" s="52">
        <v>0</v>
      </c>
      <c r="IU95" s="52">
        <v>0</v>
      </c>
      <c r="IV95" s="52">
        <v>0</v>
      </c>
      <c r="IW95" s="52">
        <v>0</v>
      </c>
      <c r="IX95" s="52">
        <v>0</v>
      </c>
      <c r="IY95" s="52">
        <v>0</v>
      </c>
      <c r="IZ95" s="52">
        <v>0</v>
      </c>
      <c r="JA95" s="52">
        <v>0</v>
      </c>
      <c r="JB95" s="52">
        <v>0</v>
      </c>
      <c r="JC95" s="52">
        <v>0</v>
      </c>
      <c r="JD95" s="52">
        <v>0</v>
      </c>
      <c r="JE95" s="52">
        <v>0</v>
      </c>
      <c r="JF95" s="52">
        <v>0</v>
      </c>
      <c r="JG95" s="52">
        <v>0</v>
      </c>
      <c r="JH95" s="52">
        <v>0</v>
      </c>
      <c r="JI95" s="52">
        <v>0</v>
      </c>
      <c r="JJ95" s="52">
        <v>0</v>
      </c>
      <c r="JK95" s="52">
        <v>0</v>
      </c>
      <c r="JL95" s="52">
        <v>0</v>
      </c>
      <c r="JM95" s="52">
        <v>0</v>
      </c>
      <c r="JN95" s="52">
        <v>0</v>
      </c>
      <c r="JO95" s="52">
        <v>0</v>
      </c>
      <c r="JP95" s="52">
        <v>0</v>
      </c>
      <c r="JQ95" s="52">
        <v>0</v>
      </c>
      <c r="JR95" s="52">
        <v>0</v>
      </c>
      <c r="JS95" s="52">
        <v>0</v>
      </c>
      <c r="JT95" s="52">
        <v>0</v>
      </c>
      <c r="JU95" s="52">
        <v>0</v>
      </c>
      <c r="JV95" s="52">
        <v>0</v>
      </c>
      <c r="JW95" s="52">
        <v>0</v>
      </c>
      <c r="JX95" s="52">
        <v>0</v>
      </c>
      <c r="JY95" s="52">
        <v>0</v>
      </c>
      <c r="JZ95" s="52">
        <v>0</v>
      </c>
      <c r="KA95" s="52">
        <v>0</v>
      </c>
      <c r="KB95" s="52">
        <v>0</v>
      </c>
      <c r="KC95" s="52">
        <v>0</v>
      </c>
      <c r="KD95" s="52">
        <v>0</v>
      </c>
      <c r="KE95" s="52">
        <v>0</v>
      </c>
      <c r="KF95" s="52">
        <v>0</v>
      </c>
      <c r="KG95" s="52">
        <v>0</v>
      </c>
      <c r="KH95" s="52">
        <v>0</v>
      </c>
      <c r="KI95" s="52">
        <v>0</v>
      </c>
      <c r="KJ95" s="52">
        <v>0</v>
      </c>
      <c r="KK95" s="52">
        <v>0</v>
      </c>
      <c r="KL95" s="52">
        <v>0</v>
      </c>
      <c r="KM95" s="52">
        <v>0</v>
      </c>
      <c r="KN95" s="52">
        <v>0</v>
      </c>
      <c r="KO95" s="52">
        <v>0</v>
      </c>
      <c r="KP95" s="52">
        <v>0</v>
      </c>
      <c r="KQ95" s="52">
        <v>0</v>
      </c>
      <c r="KR95" s="52">
        <v>0</v>
      </c>
      <c r="KS95" s="52">
        <v>0</v>
      </c>
      <c r="KT95" s="52">
        <v>0</v>
      </c>
      <c r="KU95" s="52">
        <v>0</v>
      </c>
      <c r="KV95" s="52">
        <v>0</v>
      </c>
      <c r="KW95" s="52">
        <v>0</v>
      </c>
      <c r="KX95" s="52">
        <v>0</v>
      </c>
      <c r="KY95" s="52">
        <v>0</v>
      </c>
      <c r="KZ95" s="52">
        <v>0</v>
      </c>
      <c r="LA95" s="52">
        <v>0</v>
      </c>
      <c r="LB95" s="52">
        <v>0</v>
      </c>
      <c r="LC95" s="52">
        <v>0</v>
      </c>
      <c r="LD95" s="52">
        <v>0</v>
      </c>
      <c r="LE95" s="52">
        <v>0</v>
      </c>
      <c r="LF95" s="52">
        <v>0</v>
      </c>
      <c r="LG95" s="52">
        <v>0</v>
      </c>
      <c r="LH95" s="52">
        <v>0</v>
      </c>
      <c r="LI95" s="52">
        <v>0</v>
      </c>
      <c r="LJ95" s="52">
        <v>0</v>
      </c>
      <c r="LK95" s="52">
        <v>0</v>
      </c>
      <c r="LL95" s="52">
        <v>0</v>
      </c>
      <c r="LM95" s="52">
        <v>0</v>
      </c>
      <c r="LN95" s="52">
        <v>0</v>
      </c>
      <c r="LO95" s="52">
        <v>0</v>
      </c>
      <c r="LP95" s="52">
        <v>0</v>
      </c>
      <c r="LQ95" s="52">
        <v>0</v>
      </c>
      <c r="LR95" s="52">
        <v>0</v>
      </c>
      <c r="LS95" s="52">
        <v>0</v>
      </c>
      <c r="LT95" s="52">
        <v>0</v>
      </c>
      <c r="LU95" s="52">
        <v>0</v>
      </c>
      <c r="LV95" s="52">
        <v>0</v>
      </c>
      <c r="LW95" s="52">
        <v>0</v>
      </c>
      <c r="LX95" s="52">
        <v>0</v>
      </c>
      <c r="LY95" s="52">
        <v>0</v>
      </c>
      <c r="LZ95" s="52">
        <v>0</v>
      </c>
      <c r="MA95" s="52">
        <v>0</v>
      </c>
      <c r="MB95" s="52">
        <v>0</v>
      </c>
      <c r="MC95" s="52">
        <v>0</v>
      </c>
      <c r="MD95" s="52">
        <v>0</v>
      </c>
      <c r="ME95" s="52">
        <v>0</v>
      </c>
      <c r="MF95" s="52">
        <v>0</v>
      </c>
      <c r="MG95" s="52">
        <v>0</v>
      </c>
      <c r="MH95" s="52">
        <v>0</v>
      </c>
      <c r="MI95" s="52">
        <v>0</v>
      </c>
      <c r="MJ95" s="52">
        <v>0</v>
      </c>
      <c r="MK95" s="52">
        <v>0</v>
      </c>
      <c r="ML95" s="52">
        <v>0</v>
      </c>
      <c r="MM95" s="52">
        <v>0</v>
      </c>
      <c r="MN95" s="52">
        <v>0</v>
      </c>
      <c r="MO95" s="52">
        <v>0</v>
      </c>
      <c r="MP95" s="52">
        <v>0</v>
      </c>
      <c r="MQ95" s="52">
        <v>0</v>
      </c>
      <c r="MR95" s="52">
        <v>0</v>
      </c>
      <c r="MS95" s="52">
        <v>0</v>
      </c>
      <c r="MT95" s="52">
        <v>0</v>
      </c>
      <c r="MU95" s="52">
        <v>0</v>
      </c>
      <c r="MV95" s="52">
        <v>0</v>
      </c>
      <c r="MW95" s="52">
        <v>0</v>
      </c>
      <c r="MX95" s="52">
        <v>0</v>
      </c>
      <c r="MY95" s="52">
        <v>0</v>
      </c>
      <c r="MZ95" s="52">
        <v>0</v>
      </c>
      <c r="NA95" s="52">
        <v>0</v>
      </c>
      <c r="NB95" s="52">
        <v>0</v>
      </c>
      <c r="NC95" s="52">
        <v>0</v>
      </c>
      <c r="ND95" s="52">
        <v>0</v>
      </c>
      <c r="NE95" s="52">
        <v>0</v>
      </c>
      <c r="NF95" s="52">
        <v>0</v>
      </c>
      <c r="NG95" s="52">
        <v>0</v>
      </c>
      <c r="NH95" s="52">
        <v>0</v>
      </c>
      <c r="NI95" s="52">
        <v>0</v>
      </c>
      <c r="NJ95" s="52">
        <v>0</v>
      </c>
      <c r="NK95" s="52">
        <v>0</v>
      </c>
      <c r="NL95" s="52">
        <v>0</v>
      </c>
      <c r="NM95" s="52">
        <v>0</v>
      </c>
      <c r="NN95" s="52">
        <v>0</v>
      </c>
      <c r="NO95" s="52">
        <v>0</v>
      </c>
      <c r="NP95" s="52">
        <v>0</v>
      </c>
      <c r="NQ95" s="52">
        <v>0</v>
      </c>
      <c r="NR95" s="68">
        <f t="shared" si="3"/>
        <v>28243.700000000033</v>
      </c>
      <c r="NS95" s="68">
        <f t="shared" si="4"/>
        <v>28243.700000000033</v>
      </c>
      <c r="NT95" s="68">
        <f t="shared" si="5"/>
        <v>28243.700000000033</v>
      </c>
    </row>
    <row r="96" spans="1:384" s="40" customFormat="1" ht="15" customHeight="1" outlineLevel="1" x14ac:dyDescent="0.2">
      <c r="A96" s="61"/>
      <c r="B96" s="49" t="s">
        <v>671</v>
      </c>
      <c r="C96" s="49" t="s">
        <v>256</v>
      </c>
      <c r="D96" s="49" t="s">
        <v>257</v>
      </c>
      <c r="E96" s="50" t="s">
        <v>258</v>
      </c>
      <c r="F96" s="64">
        <v>44413</v>
      </c>
      <c r="G96" s="49" t="s">
        <v>68</v>
      </c>
      <c r="H96" s="72">
        <v>9.3807000000000001E-2</v>
      </c>
      <c r="I96" s="65">
        <v>56238.31</v>
      </c>
      <c r="J96" s="114" t="str">
        <f>_xlfn.XLOOKUP(E96,'[12]Resumo Unidades'!$B:$B,'[12]Resumo Unidades'!$W:$W)</f>
        <v>Fluxo com Divergência de até 2%</v>
      </c>
      <c r="K96" s="51" t="str">
        <f>IF(L96&gt;Resumo!$E$23,"Sim","Não")</f>
        <v>Não</v>
      </c>
      <c r="L96" s="66">
        <v>0</v>
      </c>
      <c r="M96" s="67"/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52">
        <v>0</v>
      </c>
      <c r="U96" s="52">
        <v>0</v>
      </c>
      <c r="V96" s="52">
        <v>0</v>
      </c>
      <c r="W96" s="52">
        <v>0</v>
      </c>
      <c r="X96" s="52">
        <v>0</v>
      </c>
      <c r="Y96" s="52">
        <v>0</v>
      </c>
      <c r="Z96" s="52">
        <v>0</v>
      </c>
      <c r="AA96" s="52">
        <v>0</v>
      </c>
      <c r="AB96" s="52">
        <v>0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0</v>
      </c>
      <c r="AI96" s="52">
        <v>0</v>
      </c>
      <c r="AJ96" s="52">
        <v>0</v>
      </c>
      <c r="AK96" s="52">
        <v>0</v>
      </c>
      <c r="AL96" s="52">
        <v>0</v>
      </c>
      <c r="AM96" s="52">
        <v>0</v>
      </c>
      <c r="AN96" s="52">
        <v>0</v>
      </c>
      <c r="AO96" s="52">
        <v>0</v>
      </c>
      <c r="AP96" s="52">
        <v>0</v>
      </c>
      <c r="AQ96" s="52">
        <v>0</v>
      </c>
      <c r="AR96" s="52">
        <v>0</v>
      </c>
      <c r="AS96" s="52">
        <v>0</v>
      </c>
      <c r="AT96" s="52">
        <v>0</v>
      </c>
      <c r="AU96" s="52">
        <v>0</v>
      </c>
      <c r="AV96" s="52">
        <v>0</v>
      </c>
      <c r="AW96" s="52">
        <v>0</v>
      </c>
      <c r="AX96" s="52">
        <v>0</v>
      </c>
      <c r="AY96" s="52">
        <v>0</v>
      </c>
      <c r="AZ96" s="52">
        <v>0</v>
      </c>
      <c r="BA96" s="52">
        <v>0</v>
      </c>
      <c r="BB96" s="52">
        <v>0</v>
      </c>
      <c r="BC96" s="52">
        <v>0</v>
      </c>
      <c r="BD96" s="52">
        <v>0</v>
      </c>
      <c r="BE96" s="52">
        <v>0</v>
      </c>
      <c r="BF96" s="52">
        <v>0</v>
      </c>
      <c r="BG96" s="52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v>0</v>
      </c>
      <c r="CB96" s="52">
        <v>0</v>
      </c>
      <c r="CC96" s="52">
        <v>0</v>
      </c>
      <c r="CD96" s="52">
        <v>485.01</v>
      </c>
      <c r="CE96" s="52">
        <v>485.01</v>
      </c>
      <c r="CF96" s="52">
        <v>485.01</v>
      </c>
      <c r="CG96" s="52">
        <v>485.01</v>
      </c>
      <c r="CH96" s="52">
        <v>485.01</v>
      </c>
      <c r="CI96" s="52">
        <v>485.01</v>
      </c>
      <c r="CJ96" s="52">
        <v>485.01</v>
      </c>
      <c r="CK96" s="52">
        <v>485.01</v>
      </c>
      <c r="CL96" s="52">
        <v>485.01</v>
      </c>
      <c r="CM96" s="52">
        <v>485.01</v>
      </c>
      <c r="CN96" s="52">
        <v>485.01</v>
      </c>
      <c r="CO96" s="52">
        <v>485.01</v>
      </c>
      <c r="CP96" s="52">
        <v>485.01</v>
      </c>
      <c r="CQ96" s="52">
        <v>485.01</v>
      </c>
      <c r="CR96" s="52">
        <v>485.01</v>
      </c>
      <c r="CS96" s="52">
        <v>485.01</v>
      </c>
      <c r="CT96" s="52">
        <v>485.01</v>
      </c>
      <c r="CU96" s="52">
        <v>485.01</v>
      </c>
      <c r="CV96" s="52">
        <v>485.01</v>
      </c>
      <c r="CW96" s="52">
        <v>485.01</v>
      </c>
      <c r="CX96" s="52">
        <v>485.01</v>
      </c>
      <c r="CY96" s="52">
        <v>485.01</v>
      </c>
      <c r="CZ96" s="52">
        <v>485.01</v>
      </c>
      <c r="DA96" s="52">
        <v>485.01</v>
      </c>
      <c r="DB96" s="52">
        <v>485.01</v>
      </c>
      <c r="DC96" s="52">
        <v>485.01</v>
      </c>
      <c r="DD96" s="52">
        <v>485.01</v>
      </c>
      <c r="DE96" s="52">
        <v>485.01</v>
      </c>
      <c r="DF96" s="52">
        <v>485.01</v>
      </c>
      <c r="DG96" s="52">
        <v>485.01</v>
      </c>
      <c r="DH96" s="52">
        <v>485.01</v>
      </c>
      <c r="DI96" s="52">
        <v>485.01</v>
      </c>
      <c r="DJ96" s="52">
        <v>485.01</v>
      </c>
      <c r="DK96" s="52">
        <v>485.01</v>
      </c>
      <c r="DL96" s="52">
        <v>485.01</v>
      </c>
      <c r="DM96" s="52">
        <v>485.01</v>
      </c>
      <c r="DN96" s="52">
        <v>485.01</v>
      </c>
      <c r="DO96" s="52">
        <v>485.01</v>
      </c>
      <c r="DP96" s="52">
        <v>485.01</v>
      </c>
      <c r="DQ96" s="52">
        <v>485.01</v>
      </c>
      <c r="DR96" s="52">
        <v>485.01</v>
      </c>
      <c r="DS96" s="52">
        <v>485.01</v>
      </c>
      <c r="DT96" s="52">
        <v>485.01</v>
      </c>
      <c r="DU96" s="52">
        <v>485.01</v>
      </c>
      <c r="DV96" s="52">
        <v>485.01</v>
      </c>
      <c r="DW96" s="52">
        <v>485.01</v>
      </c>
      <c r="DX96" s="52">
        <v>485.01</v>
      </c>
      <c r="DY96" s="52">
        <v>485.01</v>
      </c>
      <c r="DZ96" s="52">
        <v>485.01</v>
      </c>
      <c r="EA96" s="52">
        <v>485.01</v>
      </c>
      <c r="EB96" s="52">
        <v>485.01</v>
      </c>
      <c r="EC96" s="52">
        <v>485.01</v>
      </c>
      <c r="ED96" s="52">
        <v>485.01</v>
      </c>
      <c r="EE96" s="52">
        <v>485.01</v>
      </c>
      <c r="EF96" s="52">
        <v>485.01</v>
      </c>
      <c r="EG96" s="52">
        <v>485.01</v>
      </c>
      <c r="EH96" s="52">
        <v>485.01</v>
      </c>
      <c r="EI96" s="52">
        <v>485.01</v>
      </c>
      <c r="EJ96" s="52">
        <v>485.01</v>
      </c>
      <c r="EK96" s="52">
        <v>485.01</v>
      </c>
      <c r="EL96" s="52">
        <v>485.01</v>
      </c>
      <c r="EM96" s="52">
        <v>485.01</v>
      </c>
      <c r="EN96" s="52">
        <v>485.01</v>
      </c>
      <c r="EO96" s="52">
        <v>485.01</v>
      </c>
      <c r="EP96" s="52">
        <v>485.01</v>
      </c>
      <c r="EQ96" s="52">
        <v>485.01</v>
      </c>
      <c r="ER96" s="52">
        <v>485.01</v>
      </c>
      <c r="ES96" s="52">
        <v>485.01</v>
      </c>
      <c r="ET96" s="52">
        <v>485.01</v>
      </c>
      <c r="EU96" s="52">
        <v>485.01</v>
      </c>
      <c r="EV96" s="52">
        <v>485.01</v>
      </c>
      <c r="EW96" s="52">
        <v>485.01</v>
      </c>
      <c r="EX96" s="52">
        <v>485.01</v>
      </c>
      <c r="EY96" s="52">
        <v>485.01</v>
      </c>
      <c r="EZ96" s="52">
        <v>485.01</v>
      </c>
      <c r="FA96" s="52">
        <v>485.01</v>
      </c>
      <c r="FB96" s="52">
        <v>485.01</v>
      </c>
      <c r="FC96" s="52">
        <v>485.01</v>
      </c>
      <c r="FD96" s="52">
        <v>485.01</v>
      </c>
      <c r="FE96" s="52">
        <v>485.01</v>
      </c>
      <c r="FF96" s="52">
        <v>485.01</v>
      </c>
      <c r="FG96" s="52">
        <v>485.01</v>
      </c>
      <c r="FH96" s="52">
        <v>485.01</v>
      </c>
      <c r="FI96" s="52">
        <v>485.01</v>
      </c>
      <c r="FJ96" s="52">
        <v>485.01</v>
      </c>
      <c r="FK96" s="52">
        <v>485.01</v>
      </c>
      <c r="FL96" s="52">
        <v>485.01</v>
      </c>
      <c r="FM96" s="52">
        <v>485.01</v>
      </c>
      <c r="FN96" s="52">
        <v>485.01</v>
      </c>
      <c r="FO96" s="52">
        <v>485.01</v>
      </c>
      <c r="FP96" s="52">
        <v>485.01</v>
      </c>
      <c r="FQ96" s="52">
        <v>485.01</v>
      </c>
      <c r="FR96" s="52">
        <v>485.01</v>
      </c>
      <c r="FS96" s="52">
        <v>485.01</v>
      </c>
      <c r="FT96" s="52">
        <v>485.01</v>
      </c>
      <c r="FU96" s="52">
        <v>485.01</v>
      </c>
      <c r="FV96" s="52">
        <v>485.01</v>
      </c>
      <c r="FW96" s="52">
        <v>485.01</v>
      </c>
      <c r="FX96" s="52">
        <v>485.01</v>
      </c>
      <c r="FY96" s="52">
        <v>485.01</v>
      </c>
      <c r="FZ96" s="52">
        <v>485.01</v>
      </c>
      <c r="GA96" s="52">
        <v>0</v>
      </c>
      <c r="GB96" s="52">
        <v>0</v>
      </c>
      <c r="GC96" s="52">
        <v>0</v>
      </c>
      <c r="GD96" s="52">
        <v>0</v>
      </c>
      <c r="GE96" s="52">
        <v>0</v>
      </c>
      <c r="GF96" s="52">
        <v>0</v>
      </c>
      <c r="GG96" s="52">
        <v>0</v>
      </c>
      <c r="GH96" s="52">
        <v>0</v>
      </c>
      <c r="GI96" s="52">
        <v>0</v>
      </c>
      <c r="GJ96" s="52">
        <v>0</v>
      </c>
      <c r="GK96" s="52">
        <v>0</v>
      </c>
      <c r="GL96" s="52">
        <v>0</v>
      </c>
      <c r="GM96" s="52">
        <v>0</v>
      </c>
      <c r="GN96" s="52">
        <v>0</v>
      </c>
      <c r="GO96" s="52">
        <v>0</v>
      </c>
      <c r="GP96" s="52">
        <v>0</v>
      </c>
      <c r="GQ96" s="52">
        <v>0</v>
      </c>
      <c r="GR96" s="52">
        <v>0</v>
      </c>
      <c r="GS96" s="52">
        <v>0</v>
      </c>
      <c r="GT96" s="52">
        <v>0</v>
      </c>
      <c r="GU96" s="52">
        <v>0</v>
      </c>
      <c r="GV96" s="52">
        <v>0</v>
      </c>
      <c r="GW96" s="52">
        <v>0</v>
      </c>
      <c r="GX96" s="52">
        <v>0</v>
      </c>
      <c r="GY96" s="52">
        <v>0</v>
      </c>
      <c r="GZ96" s="52">
        <v>0</v>
      </c>
      <c r="HA96" s="52">
        <v>0</v>
      </c>
      <c r="HB96" s="52">
        <v>0</v>
      </c>
      <c r="HC96" s="52">
        <v>0</v>
      </c>
      <c r="HD96" s="52">
        <v>0</v>
      </c>
      <c r="HE96" s="52">
        <v>0</v>
      </c>
      <c r="HF96" s="52">
        <v>0</v>
      </c>
      <c r="HG96" s="52">
        <v>0</v>
      </c>
      <c r="HH96" s="52">
        <v>0</v>
      </c>
      <c r="HI96" s="52">
        <v>0</v>
      </c>
      <c r="HJ96" s="52">
        <v>0</v>
      </c>
      <c r="HK96" s="52">
        <v>0</v>
      </c>
      <c r="HL96" s="52">
        <v>0</v>
      </c>
      <c r="HM96" s="52">
        <v>0</v>
      </c>
      <c r="HN96" s="52">
        <v>0</v>
      </c>
      <c r="HO96" s="52">
        <v>0</v>
      </c>
      <c r="HP96" s="52">
        <v>0</v>
      </c>
      <c r="HQ96" s="52">
        <v>0</v>
      </c>
      <c r="HR96" s="52">
        <v>0</v>
      </c>
      <c r="HS96" s="52">
        <v>0</v>
      </c>
      <c r="HT96" s="52">
        <v>0</v>
      </c>
      <c r="HU96" s="52">
        <v>0</v>
      </c>
      <c r="HV96" s="52">
        <v>0</v>
      </c>
      <c r="HW96" s="52">
        <v>0</v>
      </c>
      <c r="HX96" s="52">
        <v>0</v>
      </c>
      <c r="HY96" s="52">
        <v>0</v>
      </c>
      <c r="HZ96" s="52">
        <v>0</v>
      </c>
      <c r="IA96" s="52">
        <v>0</v>
      </c>
      <c r="IB96" s="52">
        <v>0</v>
      </c>
      <c r="IC96" s="52">
        <v>0</v>
      </c>
      <c r="ID96" s="52">
        <v>0</v>
      </c>
      <c r="IE96" s="52">
        <v>0</v>
      </c>
      <c r="IF96" s="52">
        <v>0</v>
      </c>
      <c r="IG96" s="52">
        <v>0</v>
      </c>
      <c r="IH96" s="52">
        <v>0</v>
      </c>
      <c r="II96" s="52">
        <v>0</v>
      </c>
      <c r="IJ96" s="52">
        <v>0</v>
      </c>
      <c r="IK96" s="52">
        <v>0</v>
      </c>
      <c r="IL96" s="52">
        <v>0</v>
      </c>
      <c r="IM96" s="52">
        <v>0</v>
      </c>
      <c r="IN96" s="52">
        <v>0</v>
      </c>
      <c r="IO96" s="52">
        <v>0</v>
      </c>
      <c r="IP96" s="52">
        <v>0</v>
      </c>
      <c r="IQ96" s="52">
        <v>0</v>
      </c>
      <c r="IR96" s="52">
        <v>0</v>
      </c>
      <c r="IS96" s="52">
        <v>0</v>
      </c>
      <c r="IT96" s="52">
        <v>0</v>
      </c>
      <c r="IU96" s="52">
        <v>0</v>
      </c>
      <c r="IV96" s="52">
        <v>0</v>
      </c>
      <c r="IW96" s="52">
        <v>0</v>
      </c>
      <c r="IX96" s="52">
        <v>0</v>
      </c>
      <c r="IY96" s="52">
        <v>0</v>
      </c>
      <c r="IZ96" s="52">
        <v>0</v>
      </c>
      <c r="JA96" s="52">
        <v>0</v>
      </c>
      <c r="JB96" s="52">
        <v>0</v>
      </c>
      <c r="JC96" s="52">
        <v>0</v>
      </c>
      <c r="JD96" s="52">
        <v>0</v>
      </c>
      <c r="JE96" s="52">
        <v>0</v>
      </c>
      <c r="JF96" s="52">
        <v>0</v>
      </c>
      <c r="JG96" s="52">
        <v>0</v>
      </c>
      <c r="JH96" s="52">
        <v>0</v>
      </c>
      <c r="JI96" s="52">
        <v>0</v>
      </c>
      <c r="JJ96" s="52">
        <v>0</v>
      </c>
      <c r="JK96" s="52">
        <v>0</v>
      </c>
      <c r="JL96" s="52">
        <v>0</v>
      </c>
      <c r="JM96" s="52">
        <v>0</v>
      </c>
      <c r="JN96" s="52">
        <v>0</v>
      </c>
      <c r="JO96" s="52">
        <v>0</v>
      </c>
      <c r="JP96" s="52">
        <v>0</v>
      </c>
      <c r="JQ96" s="52">
        <v>0</v>
      </c>
      <c r="JR96" s="52">
        <v>0</v>
      </c>
      <c r="JS96" s="52">
        <v>0</v>
      </c>
      <c r="JT96" s="52">
        <v>0</v>
      </c>
      <c r="JU96" s="52">
        <v>0</v>
      </c>
      <c r="JV96" s="52">
        <v>0</v>
      </c>
      <c r="JW96" s="52">
        <v>0</v>
      </c>
      <c r="JX96" s="52">
        <v>0</v>
      </c>
      <c r="JY96" s="52">
        <v>0</v>
      </c>
      <c r="JZ96" s="52">
        <v>0</v>
      </c>
      <c r="KA96" s="52">
        <v>0</v>
      </c>
      <c r="KB96" s="52">
        <v>0</v>
      </c>
      <c r="KC96" s="52">
        <v>0</v>
      </c>
      <c r="KD96" s="52">
        <v>0</v>
      </c>
      <c r="KE96" s="52">
        <v>0</v>
      </c>
      <c r="KF96" s="52">
        <v>0</v>
      </c>
      <c r="KG96" s="52">
        <v>0</v>
      </c>
      <c r="KH96" s="52">
        <v>0</v>
      </c>
      <c r="KI96" s="52">
        <v>0</v>
      </c>
      <c r="KJ96" s="52">
        <v>0</v>
      </c>
      <c r="KK96" s="52">
        <v>0</v>
      </c>
      <c r="KL96" s="52">
        <v>0</v>
      </c>
      <c r="KM96" s="52">
        <v>0</v>
      </c>
      <c r="KN96" s="52">
        <v>0</v>
      </c>
      <c r="KO96" s="52">
        <v>0</v>
      </c>
      <c r="KP96" s="52">
        <v>0</v>
      </c>
      <c r="KQ96" s="52">
        <v>0</v>
      </c>
      <c r="KR96" s="52">
        <v>0</v>
      </c>
      <c r="KS96" s="52">
        <v>0</v>
      </c>
      <c r="KT96" s="52">
        <v>0</v>
      </c>
      <c r="KU96" s="52">
        <v>0</v>
      </c>
      <c r="KV96" s="52">
        <v>0</v>
      </c>
      <c r="KW96" s="52">
        <v>0</v>
      </c>
      <c r="KX96" s="52">
        <v>0</v>
      </c>
      <c r="KY96" s="52">
        <v>0</v>
      </c>
      <c r="KZ96" s="52">
        <v>0</v>
      </c>
      <c r="LA96" s="52">
        <v>0</v>
      </c>
      <c r="LB96" s="52">
        <v>0</v>
      </c>
      <c r="LC96" s="52">
        <v>0</v>
      </c>
      <c r="LD96" s="52">
        <v>0</v>
      </c>
      <c r="LE96" s="52">
        <v>0</v>
      </c>
      <c r="LF96" s="52">
        <v>0</v>
      </c>
      <c r="LG96" s="52">
        <v>0</v>
      </c>
      <c r="LH96" s="52">
        <v>0</v>
      </c>
      <c r="LI96" s="52">
        <v>0</v>
      </c>
      <c r="LJ96" s="52">
        <v>0</v>
      </c>
      <c r="LK96" s="52">
        <v>0</v>
      </c>
      <c r="LL96" s="52">
        <v>0</v>
      </c>
      <c r="LM96" s="52">
        <v>0</v>
      </c>
      <c r="LN96" s="52">
        <v>0</v>
      </c>
      <c r="LO96" s="52">
        <v>0</v>
      </c>
      <c r="LP96" s="52">
        <v>0</v>
      </c>
      <c r="LQ96" s="52">
        <v>0</v>
      </c>
      <c r="LR96" s="52">
        <v>0</v>
      </c>
      <c r="LS96" s="52">
        <v>0</v>
      </c>
      <c r="LT96" s="52">
        <v>0</v>
      </c>
      <c r="LU96" s="52">
        <v>0</v>
      </c>
      <c r="LV96" s="52">
        <v>0</v>
      </c>
      <c r="LW96" s="52">
        <v>0</v>
      </c>
      <c r="LX96" s="52">
        <v>0</v>
      </c>
      <c r="LY96" s="52">
        <v>0</v>
      </c>
      <c r="LZ96" s="52">
        <v>0</v>
      </c>
      <c r="MA96" s="52">
        <v>0</v>
      </c>
      <c r="MB96" s="52">
        <v>0</v>
      </c>
      <c r="MC96" s="52">
        <v>0</v>
      </c>
      <c r="MD96" s="52">
        <v>0</v>
      </c>
      <c r="ME96" s="52">
        <v>0</v>
      </c>
      <c r="MF96" s="52">
        <v>0</v>
      </c>
      <c r="MG96" s="52">
        <v>0</v>
      </c>
      <c r="MH96" s="52">
        <v>0</v>
      </c>
      <c r="MI96" s="52">
        <v>0</v>
      </c>
      <c r="MJ96" s="52">
        <v>0</v>
      </c>
      <c r="MK96" s="52">
        <v>0</v>
      </c>
      <c r="ML96" s="52">
        <v>0</v>
      </c>
      <c r="MM96" s="52">
        <v>0</v>
      </c>
      <c r="MN96" s="52">
        <v>0</v>
      </c>
      <c r="MO96" s="52">
        <v>0</v>
      </c>
      <c r="MP96" s="52">
        <v>0</v>
      </c>
      <c r="MQ96" s="52">
        <v>0</v>
      </c>
      <c r="MR96" s="52">
        <v>0</v>
      </c>
      <c r="MS96" s="52">
        <v>0</v>
      </c>
      <c r="MT96" s="52">
        <v>0</v>
      </c>
      <c r="MU96" s="52">
        <v>0</v>
      </c>
      <c r="MV96" s="52">
        <v>0</v>
      </c>
      <c r="MW96" s="52">
        <v>0</v>
      </c>
      <c r="MX96" s="52">
        <v>0</v>
      </c>
      <c r="MY96" s="52">
        <v>0</v>
      </c>
      <c r="MZ96" s="52">
        <v>0</v>
      </c>
      <c r="NA96" s="52">
        <v>0</v>
      </c>
      <c r="NB96" s="52">
        <v>0</v>
      </c>
      <c r="NC96" s="52">
        <v>0</v>
      </c>
      <c r="ND96" s="52">
        <v>0</v>
      </c>
      <c r="NE96" s="52">
        <v>0</v>
      </c>
      <c r="NF96" s="52">
        <v>0</v>
      </c>
      <c r="NG96" s="52">
        <v>0</v>
      </c>
      <c r="NH96" s="52">
        <v>0</v>
      </c>
      <c r="NI96" s="52">
        <v>0</v>
      </c>
      <c r="NJ96" s="52">
        <v>0</v>
      </c>
      <c r="NK96" s="52">
        <v>0</v>
      </c>
      <c r="NL96" s="52">
        <v>0</v>
      </c>
      <c r="NM96" s="52">
        <v>0</v>
      </c>
      <c r="NN96" s="52">
        <v>0</v>
      </c>
      <c r="NO96" s="52">
        <v>0</v>
      </c>
      <c r="NP96" s="52">
        <v>0</v>
      </c>
      <c r="NQ96" s="52">
        <v>0</v>
      </c>
      <c r="NR96" s="68">
        <f t="shared" si="3"/>
        <v>48986.010000000017</v>
      </c>
      <c r="NS96" s="68">
        <f t="shared" si="4"/>
        <v>48986.010000000017</v>
      </c>
      <c r="NT96" s="68">
        <f t="shared" si="5"/>
        <v>48986.010000000017</v>
      </c>
    </row>
    <row r="97" spans="1:384" s="40" customFormat="1" ht="15" customHeight="1" outlineLevel="1" x14ac:dyDescent="0.2">
      <c r="A97" s="61"/>
      <c r="B97" s="49" t="s">
        <v>671</v>
      </c>
      <c r="C97" s="49" t="s">
        <v>259</v>
      </c>
      <c r="D97" s="49" t="s">
        <v>260</v>
      </c>
      <c r="E97" s="50" t="s">
        <v>261</v>
      </c>
      <c r="F97" s="64">
        <v>43996</v>
      </c>
      <c r="G97" s="49" t="s">
        <v>68</v>
      </c>
      <c r="H97" s="72">
        <v>9.3807000000000001E-2</v>
      </c>
      <c r="I97" s="65">
        <v>70000</v>
      </c>
      <c r="J97" s="114" t="str">
        <f>_xlfn.XLOOKUP(E97,'[12]Resumo Unidades'!$B:$B,'[12]Resumo Unidades'!$W:$W)</f>
        <v>Fluxo com Divergência maior do que 10%</v>
      </c>
      <c r="K97" s="51" t="str">
        <f>IF(L97&gt;Resumo!$E$23,"Sim","Não")</f>
        <v>Não</v>
      </c>
      <c r="L97" s="66">
        <v>0</v>
      </c>
      <c r="M97" s="67"/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52">
        <v>0</v>
      </c>
      <c r="W97" s="52">
        <v>0</v>
      </c>
      <c r="X97" s="52">
        <v>0</v>
      </c>
      <c r="Y97" s="52">
        <v>0</v>
      </c>
      <c r="Z97" s="52">
        <v>0</v>
      </c>
      <c r="AA97" s="52">
        <v>0</v>
      </c>
      <c r="AB97" s="52">
        <v>0</v>
      </c>
      <c r="AC97" s="52">
        <v>0</v>
      </c>
      <c r="AD97" s="52">
        <v>0</v>
      </c>
      <c r="AE97" s="52">
        <v>0</v>
      </c>
      <c r="AF97" s="52">
        <v>0</v>
      </c>
      <c r="AG97" s="52">
        <v>0</v>
      </c>
      <c r="AH97" s="52">
        <v>0</v>
      </c>
      <c r="AI97" s="52">
        <v>0</v>
      </c>
      <c r="AJ97" s="52">
        <v>0</v>
      </c>
      <c r="AK97" s="52">
        <v>0</v>
      </c>
      <c r="AL97" s="52">
        <v>0</v>
      </c>
      <c r="AM97" s="52">
        <v>0</v>
      </c>
      <c r="AN97" s="52">
        <v>0</v>
      </c>
      <c r="AO97" s="52">
        <v>0</v>
      </c>
      <c r="AP97" s="52">
        <v>0</v>
      </c>
      <c r="AQ97" s="52"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v>0</v>
      </c>
      <c r="AX97" s="52">
        <v>0</v>
      </c>
      <c r="AY97" s="52">
        <v>0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0</v>
      </c>
      <c r="BF97" s="52">
        <v>0</v>
      </c>
      <c r="BG97" s="52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52">
        <v>0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0</v>
      </c>
      <c r="CC97" s="52">
        <v>0</v>
      </c>
      <c r="CD97" s="52">
        <v>447.14</v>
      </c>
      <c r="CE97" s="52">
        <v>447.14</v>
      </c>
      <c r="CF97" s="52">
        <v>447.14</v>
      </c>
      <c r="CG97" s="52">
        <v>447.14</v>
      </c>
      <c r="CH97" s="52">
        <v>447.14</v>
      </c>
      <c r="CI97" s="52">
        <v>447.14</v>
      </c>
      <c r="CJ97" s="52">
        <v>447.14</v>
      </c>
      <c r="CK97" s="52">
        <v>447.14</v>
      </c>
      <c r="CL97" s="52">
        <v>447.14</v>
      </c>
      <c r="CM97" s="52">
        <v>447.14</v>
      </c>
      <c r="CN97" s="52">
        <v>447.14</v>
      </c>
      <c r="CO97" s="52">
        <v>447.14</v>
      </c>
      <c r="CP97" s="52">
        <v>447.14</v>
      </c>
      <c r="CQ97" s="52">
        <v>447.14</v>
      </c>
      <c r="CR97" s="52">
        <v>447.14</v>
      </c>
      <c r="CS97" s="52">
        <v>447.14</v>
      </c>
      <c r="CT97" s="52">
        <v>447.14</v>
      </c>
      <c r="CU97" s="52">
        <v>447.14</v>
      </c>
      <c r="CV97" s="52">
        <v>447.14</v>
      </c>
      <c r="CW97" s="52">
        <v>447.14</v>
      </c>
      <c r="CX97" s="52">
        <v>447.14</v>
      </c>
      <c r="CY97" s="52">
        <v>447.14</v>
      </c>
      <c r="CZ97" s="52">
        <v>447.14</v>
      </c>
      <c r="DA97" s="52">
        <v>447.14</v>
      </c>
      <c r="DB97" s="52">
        <v>447.14</v>
      </c>
      <c r="DC97" s="52">
        <v>447.14</v>
      </c>
      <c r="DD97" s="52">
        <v>447.14</v>
      </c>
      <c r="DE97" s="52">
        <v>447.14</v>
      </c>
      <c r="DF97" s="52">
        <v>447.14</v>
      </c>
      <c r="DG97" s="52">
        <v>447.14</v>
      </c>
      <c r="DH97" s="52">
        <v>447.14</v>
      </c>
      <c r="DI97" s="52">
        <v>447.14</v>
      </c>
      <c r="DJ97" s="52">
        <v>447.14</v>
      </c>
      <c r="DK97" s="52">
        <v>447.14</v>
      </c>
      <c r="DL97" s="52">
        <v>447.14</v>
      </c>
      <c r="DM97" s="52">
        <v>447.14</v>
      </c>
      <c r="DN97" s="52">
        <v>447.14</v>
      </c>
      <c r="DO97" s="52">
        <v>447.14</v>
      </c>
      <c r="DP97" s="52">
        <v>447.14</v>
      </c>
      <c r="DQ97" s="52">
        <v>447.14</v>
      </c>
      <c r="DR97" s="52">
        <v>447.14</v>
      </c>
      <c r="DS97" s="52">
        <v>447.14</v>
      </c>
      <c r="DT97" s="52">
        <v>447.14</v>
      </c>
      <c r="DU97" s="52">
        <v>447.14</v>
      </c>
      <c r="DV97" s="52">
        <v>447.14</v>
      </c>
      <c r="DW97" s="52">
        <v>447.14</v>
      </c>
      <c r="DX97" s="52">
        <v>447.14</v>
      </c>
      <c r="DY97" s="52">
        <v>447.14</v>
      </c>
      <c r="DZ97" s="52">
        <v>447.14</v>
      </c>
      <c r="EA97" s="52">
        <v>447.14</v>
      </c>
      <c r="EB97" s="52">
        <v>447.14</v>
      </c>
      <c r="EC97" s="52">
        <v>447.14</v>
      </c>
      <c r="ED97" s="52">
        <v>447.14</v>
      </c>
      <c r="EE97" s="52">
        <v>447.14</v>
      </c>
      <c r="EF97" s="52">
        <v>447.14</v>
      </c>
      <c r="EG97" s="52">
        <v>447.14</v>
      </c>
      <c r="EH97" s="52">
        <v>447.14</v>
      </c>
      <c r="EI97" s="52">
        <v>447.14</v>
      </c>
      <c r="EJ97" s="52">
        <v>447.14</v>
      </c>
      <c r="EK97" s="52">
        <v>447.14</v>
      </c>
      <c r="EL97" s="52">
        <v>447.14</v>
      </c>
      <c r="EM97" s="52">
        <v>447.14</v>
      </c>
      <c r="EN97" s="52">
        <v>447.14</v>
      </c>
      <c r="EO97" s="52">
        <v>447.14</v>
      </c>
      <c r="EP97" s="52">
        <v>447.14</v>
      </c>
      <c r="EQ97" s="52">
        <v>447.14</v>
      </c>
      <c r="ER97" s="52">
        <v>447.14</v>
      </c>
      <c r="ES97" s="52">
        <v>447.14</v>
      </c>
      <c r="ET97" s="52">
        <v>447.14</v>
      </c>
      <c r="EU97" s="52">
        <v>447.14</v>
      </c>
      <c r="EV97" s="52">
        <v>447.14</v>
      </c>
      <c r="EW97" s="52">
        <v>447.14</v>
      </c>
      <c r="EX97" s="52">
        <v>447.14</v>
      </c>
      <c r="EY97" s="52">
        <v>447.14</v>
      </c>
      <c r="EZ97" s="52">
        <v>447.14</v>
      </c>
      <c r="FA97" s="52">
        <v>447.14</v>
      </c>
      <c r="FB97" s="52">
        <v>447.14</v>
      </c>
      <c r="FC97" s="52">
        <v>447.14</v>
      </c>
      <c r="FD97" s="52">
        <v>447.14</v>
      </c>
      <c r="FE97" s="52">
        <v>447.14</v>
      </c>
      <c r="FF97" s="52">
        <v>447.14</v>
      </c>
      <c r="FG97" s="52">
        <v>447.14</v>
      </c>
      <c r="FH97" s="52">
        <v>447.14</v>
      </c>
      <c r="FI97" s="52">
        <v>447.14</v>
      </c>
      <c r="FJ97" s="52">
        <v>447.14</v>
      </c>
      <c r="FK97" s="52">
        <v>447.14</v>
      </c>
      <c r="FL97" s="52">
        <v>447.14</v>
      </c>
      <c r="FM97" s="52">
        <v>447.14</v>
      </c>
      <c r="FN97" s="52">
        <v>447.14</v>
      </c>
      <c r="FO97" s="52">
        <v>447.14</v>
      </c>
      <c r="FP97" s="52">
        <v>447.14</v>
      </c>
      <c r="FQ97" s="52">
        <v>447.14</v>
      </c>
      <c r="FR97" s="52">
        <v>447.14</v>
      </c>
      <c r="FS97" s="52">
        <v>447.14</v>
      </c>
      <c r="FT97" s="52">
        <v>447.14</v>
      </c>
      <c r="FU97" s="52">
        <v>447.14</v>
      </c>
      <c r="FV97" s="52">
        <v>447.14</v>
      </c>
      <c r="FW97" s="52">
        <v>447.14</v>
      </c>
      <c r="FX97" s="52">
        <v>447.14</v>
      </c>
      <c r="FY97" s="52">
        <v>447.14</v>
      </c>
      <c r="FZ97" s="52">
        <v>447.14</v>
      </c>
      <c r="GA97" s="52">
        <v>447.14</v>
      </c>
      <c r="GB97" s="52">
        <v>447.14</v>
      </c>
      <c r="GC97" s="52">
        <v>447.14</v>
      </c>
      <c r="GD97" s="52">
        <v>447.14</v>
      </c>
      <c r="GE97" s="52">
        <v>447.14</v>
      </c>
      <c r="GF97" s="52">
        <v>447.14</v>
      </c>
      <c r="GG97" s="52">
        <v>447.14</v>
      </c>
      <c r="GH97" s="52">
        <v>447.14</v>
      </c>
      <c r="GI97" s="52">
        <v>447.14</v>
      </c>
      <c r="GJ97" s="52">
        <v>447.14</v>
      </c>
      <c r="GK97" s="52">
        <v>447.14</v>
      </c>
      <c r="GL97" s="52">
        <v>447.14</v>
      </c>
      <c r="GM97" s="52">
        <v>447.14</v>
      </c>
      <c r="GN97" s="52">
        <v>447.14</v>
      </c>
      <c r="GO97" s="52">
        <v>447.14</v>
      </c>
      <c r="GP97" s="52">
        <v>447.14</v>
      </c>
      <c r="GQ97" s="52">
        <v>447.14</v>
      </c>
      <c r="GR97" s="52">
        <v>447.14</v>
      </c>
      <c r="GS97" s="52">
        <v>447.14</v>
      </c>
      <c r="GT97" s="52">
        <v>447.14</v>
      </c>
      <c r="GU97" s="52">
        <v>447.14</v>
      </c>
      <c r="GV97" s="52">
        <v>447.14</v>
      </c>
      <c r="GW97" s="52">
        <v>447.14</v>
      </c>
      <c r="GX97" s="52">
        <v>447.14</v>
      </c>
      <c r="GY97" s="52">
        <v>447.14</v>
      </c>
      <c r="GZ97" s="52">
        <v>447.14</v>
      </c>
      <c r="HA97" s="52">
        <v>447.14</v>
      </c>
      <c r="HB97" s="52">
        <v>447.14</v>
      </c>
      <c r="HC97" s="52">
        <v>447.14</v>
      </c>
      <c r="HD97" s="52">
        <v>447.14</v>
      </c>
      <c r="HE97" s="52">
        <v>447.14</v>
      </c>
      <c r="HF97" s="52">
        <v>447.14</v>
      </c>
      <c r="HG97" s="52">
        <v>447.14</v>
      </c>
      <c r="HH97" s="52">
        <v>447.14</v>
      </c>
      <c r="HI97" s="52">
        <v>447.14</v>
      </c>
      <c r="HJ97" s="52">
        <v>447.14</v>
      </c>
      <c r="HK97" s="52">
        <v>447.14</v>
      </c>
      <c r="HL97" s="52">
        <v>447.14</v>
      </c>
      <c r="HM97" s="52">
        <v>447.14</v>
      </c>
      <c r="HN97" s="52">
        <v>447.14</v>
      </c>
      <c r="HO97" s="52">
        <v>447.14</v>
      </c>
      <c r="HP97" s="52">
        <v>447.14</v>
      </c>
      <c r="HQ97" s="52">
        <v>447.14</v>
      </c>
      <c r="HR97" s="52">
        <v>447.14</v>
      </c>
      <c r="HS97" s="52">
        <v>447.14</v>
      </c>
      <c r="HT97" s="52">
        <v>447.14</v>
      </c>
      <c r="HU97" s="52">
        <v>447.14</v>
      </c>
      <c r="HV97" s="52">
        <v>447.14</v>
      </c>
      <c r="HW97" s="52">
        <v>447.14</v>
      </c>
      <c r="HX97" s="52">
        <v>447.14</v>
      </c>
      <c r="HY97" s="52">
        <v>447.14</v>
      </c>
      <c r="HZ97" s="52">
        <v>447.14</v>
      </c>
      <c r="IA97" s="52">
        <v>447.14</v>
      </c>
      <c r="IB97" s="52">
        <v>447.14</v>
      </c>
      <c r="IC97" s="52">
        <v>447.14</v>
      </c>
      <c r="ID97" s="52">
        <v>447.14</v>
      </c>
      <c r="IE97" s="52">
        <v>447.14</v>
      </c>
      <c r="IF97" s="52">
        <v>447.14</v>
      </c>
      <c r="IG97" s="52">
        <v>447.14</v>
      </c>
      <c r="IH97" s="52">
        <v>447.14</v>
      </c>
      <c r="II97" s="52">
        <v>447.14</v>
      </c>
      <c r="IJ97" s="52">
        <v>447.14</v>
      </c>
      <c r="IK97" s="52">
        <v>447.14</v>
      </c>
      <c r="IL97" s="52">
        <v>447.14</v>
      </c>
      <c r="IM97" s="52">
        <v>447.14</v>
      </c>
      <c r="IN97" s="52">
        <v>447.14</v>
      </c>
      <c r="IO97" s="52">
        <v>447.14</v>
      </c>
      <c r="IP97" s="52">
        <v>447.14</v>
      </c>
      <c r="IQ97" s="52">
        <v>447.14</v>
      </c>
      <c r="IR97" s="52">
        <v>447.14</v>
      </c>
      <c r="IS97" s="52">
        <v>447.14</v>
      </c>
      <c r="IT97" s="52">
        <v>447.14</v>
      </c>
      <c r="IU97" s="52">
        <v>447.14</v>
      </c>
      <c r="IV97" s="52">
        <v>447.14</v>
      </c>
      <c r="IW97" s="52">
        <v>447.14</v>
      </c>
      <c r="IX97" s="52">
        <v>447.14</v>
      </c>
      <c r="IY97" s="52">
        <v>447.14</v>
      </c>
      <c r="IZ97" s="52">
        <v>447.14</v>
      </c>
      <c r="JA97" s="52">
        <v>447.14</v>
      </c>
      <c r="JB97" s="52">
        <v>447.14</v>
      </c>
      <c r="JC97" s="52">
        <v>447.14</v>
      </c>
      <c r="JD97" s="52">
        <v>447.14</v>
      </c>
      <c r="JE97" s="52">
        <v>447.14</v>
      </c>
      <c r="JF97" s="52">
        <v>0</v>
      </c>
      <c r="JG97" s="52">
        <v>0</v>
      </c>
      <c r="JH97" s="52">
        <v>0</v>
      </c>
      <c r="JI97" s="52">
        <v>0</v>
      </c>
      <c r="JJ97" s="52">
        <v>0</v>
      </c>
      <c r="JK97" s="52">
        <v>0</v>
      </c>
      <c r="JL97" s="52">
        <v>0</v>
      </c>
      <c r="JM97" s="52">
        <v>0</v>
      </c>
      <c r="JN97" s="52">
        <v>0</v>
      </c>
      <c r="JO97" s="52">
        <v>0</v>
      </c>
      <c r="JP97" s="52">
        <v>0</v>
      </c>
      <c r="JQ97" s="52">
        <v>0</v>
      </c>
      <c r="JR97" s="52">
        <v>0</v>
      </c>
      <c r="JS97" s="52">
        <v>0</v>
      </c>
      <c r="JT97" s="52">
        <v>0</v>
      </c>
      <c r="JU97" s="52">
        <v>0</v>
      </c>
      <c r="JV97" s="52">
        <v>0</v>
      </c>
      <c r="JW97" s="52">
        <v>0</v>
      </c>
      <c r="JX97" s="52">
        <v>0</v>
      </c>
      <c r="JY97" s="52">
        <v>0</v>
      </c>
      <c r="JZ97" s="52">
        <v>0</v>
      </c>
      <c r="KA97" s="52">
        <v>0</v>
      </c>
      <c r="KB97" s="52">
        <v>0</v>
      </c>
      <c r="KC97" s="52">
        <v>0</v>
      </c>
      <c r="KD97" s="52">
        <v>0</v>
      </c>
      <c r="KE97" s="52">
        <v>0</v>
      </c>
      <c r="KF97" s="52">
        <v>0</v>
      </c>
      <c r="KG97" s="52">
        <v>0</v>
      </c>
      <c r="KH97" s="52">
        <v>0</v>
      </c>
      <c r="KI97" s="52">
        <v>0</v>
      </c>
      <c r="KJ97" s="52">
        <v>0</v>
      </c>
      <c r="KK97" s="52">
        <v>0</v>
      </c>
      <c r="KL97" s="52">
        <v>0</v>
      </c>
      <c r="KM97" s="52">
        <v>0</v>
      </c>
      <c r="KN97" s="52">
        <v>0</v>
      </c>
      <c r="KO97" s="52">
        <v>0</v>
      </c>
      <c r="KP97" s="52">
        <v>0</v>
      </c>
      <c r="KQ97" s="52">
        <v>0</v>
      </c>
      <c r="KR97" s="52">
        <v>0</v>
      </c>
      <c r="KS97" s="52">
        <v>0</v>
      </c>
      <c r="KT97" s="52">
        <v>0</v>
      </c>
      <c r="KU97" s="52">
        <v>0</v>
      </c>
      <c r="KV97" s="52">
        <v>0</v>
      </c>
      <c r="KW97" s="52">
        <v>0</v>
      </c>
      <c r="KX97" s="52">
        <v>0</v>
      </c>
      <c r="KY97" s="52">
        <v>0</v>
      </c>
      <c r="KZ97" s="52">
        <v>0</v>
      </c>
      <c r="LA97" s="52">
        <v>0</v>
      </c>
      <c r="LB97" s="52">
        <v>0</v>
      </c>
      <c r="LC97" s="52">
        <v>0</v>
      </c>
      <c r="LD97" s="52">
        <v>0</v>
      </c>
      <c r="LE97" s="52">
        <v>0</v>
      </c>
      <c r="LF97" s="52">
        <v>0</v>
      </c>
      <c r="LG97" s="52">
        <v>0</v>
      </c>
      <c r="LH97" s="52">
        <v>0</v>
      </c>
      <c r="LI97" s="52">
        <v>0</v>
      </c>
      <c r="LJ97" s="52">
        <v>0</v>
      </c>
      <c r="LK97" s="52">
        <v>0</v>
      </c>
      <c r="LL97" s="52">
        <v>0</v>
      </c>
      <c r="LM97" s="52">
        <v>0</v>
      </c>
      <c r="LN97" s="52">
        <v>0</v>
      </c>
      <c r="LO97" s="52">
        <v>0</v>
      </c>
      <c r="LP97" s="52">
        <v>0</v>
      </c>
      <c r="LQ97" s="52">
        <v>0</v>
      </c>
      <c r="LR97" s="52">
        <v>0</v>
      </c>
      <c r="LS97" s="52">
        <v>0</v>
      </c>
      <c r="LT97" s="52">
        <v>0</v>
      </c>
      <c r="LU97" s="52">
        <v>0</v>
      </c>
      <c r="LV97" s="52">
        <v>0</v>
      </c>
      <c r="LW97" s="52">
        <v>0</v>
      </c>
      <c r="LX97" s="52">
        <v>0</v>
      </c>
      <c r="LY97" s="52">
        <v>0</v>
      </c>
      <c r="LZ97" s="52">
        <v>0</v>
      </c>
      <c r="MA97" s="52">
        <v>0</v>
      </c>
      <c r="MB97" s="52">
        <v>0</v>
      </c>
      <c r="MC97" s="52">
        <v>0</v>
      </c>
      <c r="MD97" s="52">
        <v>0</v>
      </c>
      <c r="ME97" s="52">
        <v>0</v>
      </c>
      <c r="MF97" s="52">
        <v>0</v>
      </c>
      <c r="MG97" s="52">
        <v>0</v>
      </c>
      <c r="MH97" s="52">
        <v>0</v>
      </c>
      <c r="MI97" s="52">
        <v>0</v>
      </c>
      <c r="MJ97" s="52">
        <v>0</v>
      </c>
      <c r="MK97" s="52">
        <v>0</v>
      </c>
      <c r="ML97" s="52">
        <v>0</v>
      </c>
      <c r="MM97" s="52">
        <v>0</v>
      </c>
      <c r="MN97" s="52">
        <v>0</v>
      </c>
      <c r="MO97" s="52">
        <v>0</v>
      </c>
      <c r="MP97" s="52">
        <v>0</v>
      </c>
      <c r="MQ97" s="52">
        <v>0</v>
      </c>
      <c r="MR97" s="52">
        <v>0</v>
      </c>
      <c r="MS97" s="52">
        <v>0</v>
      </c>
      <c r="MT97" s="52">
        <v>0</v>
      </c>
      <c r="MU97" s="52">
        <v>0</v>
      </c>
      <c r="MV97" s="52">
        <v>0</v>
      </c>
      <c r="MW97" s="52">
        <v>0</v>
      </c>
      <c r="MX97" s="52">
        <v>0</v>
      </c>
      <c r="MY97" s="52">
        <v>0</v>
      </c>
      <c r="MZ97" s="52">
        <v>0</v>
      </c>
      <c r="NA97" s="52">
        <v>0</v>
      </c>
      <c r="NB97" s="52">
        <v>0</v>
      </c>
      <c r="NC97" s="52">
        <v>0</v>
      </c>
      <c r="ND97" s="52">
        <v>0</v>
      </c>
      <c r="NE97" s="52">
        <v>0</v>
      </c>
      <c r="NF97" s="52">
        <v>0</v>
      </c>
      <c r="NG97" s="52">
        <v>0</v>
      </c>
      <c r="NH97" s="52">
        <v>0</v>
      </c>
      <c r="NI97" s="52">
        <v>0</v>
      </c>
      <c r="NJ97" s="52">
        <v>0</v>
      </c>
      <c r="NK97" s="52">
        <v>0</v>
      </c>
      <c r="NL97" s="52">
        <v>0</v>
      </c>
      <c r="NM97" s="52">
        <v>0</v>
      </c>
      <c r="NN97" s="52">
        <v>0</v>
      </c>
      <c r="NO97" s="52">
        <v>0</v>
      </c>
      <c r="NP97" s="52">
        <v>0</v>
      </c>
      <c r="NQ97" s="52">
        <v>0</v>
      </c>
      <c r="NR97" s="68">
        <f t="shared" si="3"/>
        <v>82273.759999999907</v>
      </c>
      <c r="NS97" s="68">
        <f t="shared" si="4"/>
        <v>82273.759999999907</v>
      </c>
      <c r="NT97" s="68">
        <f t="shared" si="5"/>
        <v>48738.259999999951</v>
      </c>
    </row>
    <row r="98" spans="1:384" s="40" customFormat="1" ht="15" customHeight="1" outlineLevel="1" x14ac:dyDescent="0.2">
      <c r="A98" s="61"/>
      <c r="B98" s="49" t="s">
        <v>671</v>
      </c>
      <c r="C98" s="49" t="s">
        <v>262</v>
      </c>
      <c r="D98" s="49" t="s">
        <v>263</v>
      </c>
      <c r="E98" s="50" t="s">
        <v>264</v>
      </c>
      <c r="F98" s="64">
        <v>43988</v>
      </c>
      <c r="G98" s="49" t="s">
        <v>68</v>
      </c>
      <c r="H98" s="72">
        <v>9.3807000000000001E-2</v>
      </c>
      <c r="I98" s="65">
        <v>51050</v>
      </c>
      <c r="J98" s="114" t="str">
        <f>_xlfn.XLOOKUP(E98,'[12]Resumo Unidades'!$B:$B,'[12]Resumo Unidades'!$W:$W)</f>
        <v>Fluxo com Divergência maior do que 10%</v>
      </c>
      <c r="K98" s="51" t="str">
        <f>IF(L98&gt;Resumo!$E$23,"Sim","Não")</f>
        <v>Não</v>
      </c>
      <c r="L98" s="66">
        <v>48</v>
      </c>
      <c r="M98" s="67"/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52">
        <v>0</v>
      </c>
      <c r="X98" s="52">
        <v>0</v>
      </c>
      <c r="Y98" s="52">
        <v>0</v>
      </c>
      <c r="Z98" s="52">
        <v>0</v>
      </c>
      <c r="AA98" s="52">
        <v>0</v>
      </c>
      <c r="AB98" s="52">
        <v>0</v>
      </c>
      <c r="AC98" s="52">
        <v>0</v>
      </c>
      <c r="AD98" s="52">
        <v>0</v>
      </c>
      <c r="AE98" s="52">
        <v>0</v>
      </c>
      <c r="AF98" s="52">
        <v>0</v>
      </c>
      <c r="AG98" s="52">
        <v>0</v>
      </c>
      <c r="AH98" s="52">
        <v>0</v>
      </c>
      <c r="AI98" s="52">
        <v>0</v>
      </c>
      <c r="AJ98" s="52">
        <v>0</v>
      </c>
      <c r="AK98" s="52">
        <v>0</v>
      </c>
      <c r="AL98" s="52">
        <v>0</v>
      </c>
      <c r="AM98" s="52">
        <v>0</v>
      </c>
      <c r="AN98" s="52">
        <v>0</v>
      </c>
      <c r="AO98" s="52">
        <v>0</v>
      </c>
      <c r="AP98" s="52">
        <v>0</v>
      </c>
      <c r="AQ98" s="52"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v>0</v>
      </c>
      <c r="AX98" s="52">
        <v>0</v>
      </c>
      <c r="AY98" s="52">
        <v>0</v>
      </c>
      <c r="AZ98" s="52">
        <v>0</v>
      </c>
      <c r="BA98" s="52">
        <v>0</v>
      </c>
      <c r="BB98" s="52">
        <v>0</v>
      </c>
      <c r="BC98" s="52">
        <v>0</v>
      </c>
      <c r="BD98" s="52">
        <v>0</v>
      </c>
      <c r="BE98" s="52">
        <v>0</v>
      </c>
      <c r="BF98" s="52">
        <v>0</v>
      </c>
      <c r="BG98" s="52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52">
        <v>0</v>
      </c>
      <c r="BW98" s="52">
        <v>0</v>
      </c>
      <c r="BX98" s="52">
        <v>0</v>
      </c>
      <c r="BY98" s="52">
        <v>0</v>
      </c>
      <c r="BZ98" s="52">
        <v>0</v>
      </c>
      <c r="CA98" s="52">
        <v>0</v>
      </c>
      <c r="CB98" s="52">
        <v>795.04</v>
      </c>
      <c r="CC98" s="52">
        <v>786.93</v>
      </c>
      <c r="CD98" s="52">
        <v>432.52</v>
      </c>
      <c r="CE98" s="52">
        <v>432.52</v>
      </c>
      <c r="CF98" s="52">
        <v>432.52</v>
      </c>
      <c r="CG98" s="52">
        <v>432.52</v>
      </c>
      <c r="CH98" s="52">
        <v>432.52</v>
      </c>
      <c r="CI98" s="52">
        <v>432.52</v>
      </c>
      <c r="CJ98" s="52">
        <v>432.52</v>
      </c>
      <c r="CK98" s="52">
        <v>432.52</v>
      </c>
      <c r="CL98" s="52">
        <v>432.52</v>
      </c>
      <c r="CM98" s="52">
        <v>432.52</v>
      </c>
      <c r="CN98" s="52">
        <v>432.52</v>
      </c>
      <c r="CO98" s="52">
        <v>432.52</v>
      </c>
      <c r="CP98" s="52">
        <v>432.52</v>
      </c>
      <c r="CQ98" s="52">
        <v>432.52</v>
      </c>
      <c r="CR98" s="52">
        <v>432.52</v>
      </c>
      <c r="CS98" s="52">
        <v>432.52</v>
      </c>
      <c r="CT98" s="52">
        <v>432.52</v>
      </c>
      <c r="CU98" s="52">
        <v>432.52</v>
      </c>
      <c r="CV98" s="52">
        <v>432.52</v>
      </c>
      <c r="CW98" s="52">
        <v>432.52</v>
      </c>
      <c r="CX98" s="52">
        <v>432.52</v>
      </c>
      <c r="CY98" s="52">
        <v>432.52</v>
      </c>
      <c r="CZ98" s="52">
        <v>432.52</v>
      </c>
      <c r="DA98" s="52">
        <v>432.52</v>
      </c>
      <c r="DB98" s="52">
        <v>432.52</v>
      </c>
      <c r="DC98" s="52">
        <v>432.52</v>
      </c>
      <c r="DD98" s="52">
        <v>432.52</v>
      </c>
      <c r="DE98" s="52">
        <v>432.52</v>
      </c>
      <c r="DF98" s="52">
        <v>432.52</v>
      </c>
      <c r="DG98" s="52">
        <v>432.52</v>
      </c>
      <c r="DH98" s="52">
        <v>432.52</v>
      </c>
      <c r="DI98" s="52">
        <v>432.52</v>
      </c>
      <c r="DJ98" s="52">
        <v>432.52</v>
      </c>
      <c r="DK98" s="52">
        <v>432.52</v>
      </c>
      <c r="DL98" s="52">
        <v>432.52</v>
      </c>
      <c r="DM98" s="52">
        <v>432.52</v>
      </c>
      <c r="DN98" s="52">
        <v>432.52</v>
      </c>
      <c r="DO98" s="52">
        <v>432.52</v>
      </c>
      <c r="DP98" s="52">
        <v>432.52</v>
      </c>
      <c r="DQ98" s="52">
        <v>432.52</v>
      </c>
      <c r="DR98" s="52">
        <v>432.52</v>
      </c>
      <c r="DS98" s="52">
        <v>432.52</v>
      </c>
      <c r="DT98" s="52">
        <v>432.52</v>
      </c>
      <c r="DU98" s="52">
        <v>432.52</v>
      </c>
      <c r="DV98" s="52">
        <v>432.52</v>
      </c>
      <c r="DW98" s="52">
        <v>432.52</v>
      </c>
      <c r="DX98" s="52">
        <v>432.52</v>
      </c>
      <c r="DY98" s="52">
        <v>432.52</v>
      </c>
      <c r="DZ98" s="52">
        <v>432.52</v>
      </c>
      <c r="EA98" s="52">
        <v>432.52</v>
      </c>
      <c r="EB98" s="52">
        <v>432.52</v>
      </c>
      <c r="EC98" s="52">
        <v>432.52</v>
      </c>
      <c r="ED98" s="52">
        <v>432.52</v>
      </c>
      <c r="EE98" s="52">
        <v>432.52</v>
      </c>
      <c r="EF98" s="52">
        <v>432.52</v>
      </c>
      <c r="EG98" s="52">
        <v>432.52</v>
      </c>
      <c r="EH98" s="52">
        <v>432.52</v>
      </c>
      <c r="EI98" s="52">
        <v>432.52</v>
      </c>
      <c r="EJ98" s="52">
        <v>432.52</v>
      </c>
      <c r="EK98" s="52">
        <v>432.52</v>
      </c>
      <c r="EL98" s="52">
        <v>432.52</v>
      </c>
      <c r="EM98" s="52">
        <v>432.52</v>
      </c>
      <c r="EN98" s="52">
        <v>432.52</v>
      </c>
      <c r="EO98" s="52">
        <v>432.52</v>
      </c>
      <c r="EP98" s="52">
        <v>432.52</v>
      </c>
      <c r="EQ98" s="52">
        <v>432.52</v>
      </c>
      <c r="ER98" s="52">
        <v>432.52</v>
      </c>
      <c r="ES98" s="52">
        <v>432.52</v>
      </c>
      <c r="ET98" s="52">
        <v>432.52</v>
      </c>
      <c r="EU98" s="52">
        <v>432.52</v>
      </c>
      <c r="EV98" s="52">
        <v>432.52</v>
      </c>
      <c r="EW98" s="52">
        <v>432.52</v>
      </c>
      <c r="EX98" s="52">
        <v>432.52</v>
      </c>
      <c r="EY98" s="52">
        <v>432.52</v>
      </c>
      <c r="EZ98" s="52">
        <v>432.52</v>
      </c>
      <c r="FA98" s="52">
        <v>432.52</v>
      </c>
      <c r="FB98" s="52">
        <v>432.52</v>
      </c>
      <c r="FC98" s="52">
        <v>432.52</v>
      </c>
      <c r="FD98" s="52">
        <v>432.52</v>
      </c>
      <c r="FE98" s="52">
        <v>432.52</v>
      </c>
      <c r="FF98" s="52">
        <v>432.52</v>
      </c>
      <c r="FG98" s="52">
        <v>432.52</v>
      </c>
      <c r="FH98" s="52">
        <v>432.52</v>
      </c>
      <c r="FI98" s="52">
        <v>432.52</v>
      </c>
      <c r="FJ98" s="52">
        <v>432.52</v>
      </c>
      <c r="FK98" s="52">
        <v>432.52</v>
      </c>
      <c r="FL98" s="52">
        <v>432.52</v>
      </c>
      <c r="FM98" s="52">
        <v>432.52</v>
      </c>
      <c r="FN98" s="52">
        <v>432.52</v>
      </c>
      <c r="FO98" s="52">
        <v>432.52</v>
      </c>
      <c r="FP98" s="52">
        <v>432.52</v>
      </c>
      <c r="FQ98" s="52">
        <v>432.52</v>
      </c>
      <c r="FR98" s="52">
        <v>432.52</v>
      </c>
      <c r="FS98" s="52">
        <v>432.52</v>
      </c>
      <c r="FT98" s="52">
        <v>432.52</v>
      </c>
      <c r="FU98" s="52">
        <v>432.52</v>
      </c>
      <c r="FV98" s="52">
        <v>432.52</v>
      </c>
      <c r="FW98" s="52">
        <v>432.52</v>
      </c>
      <c r="FX98" s="52">
        <v>432.52</v>
      </c>
      <c r="FY98" s="52">
        <v>432.52</v>
      </c>
      <c r="FZ98" s="52">
        <v>432.52</v>
      </c>
      <c r="GA98" s="52">
        <v>432.52</v>
      </c>
      <c r="GB98" s="52">
        <v>432.52</v>
      </c>
      <c r="GC98" s="52">
        <v>432.52</v>
      </c>
      <c r="GD98" s="52">
        <v>432.52</v>
      </c>
      <c r="GE98" s="52">
        <v>432.52</v>
      </c>
      <c r="GF98" s="52">
        <v>432.52</v>
      </c>
      <c r="GG98" s="52">
        <v>432.52</v>
      </c>
      <c r="GH98" s="52">
        <v>432.52</v>
      </c>
      <c r="GI98" s="52">
        <v>432.52</v>
      </c>
      <c r="GJ98" s="52">
        <v>432.52</v>
      </c>
      <c r="GK98" s="52">
        <v>432.52</v>
      </c>
      <c r="GL98" s="52">
        <v>432.52</v>
      </c>
      <c r="GM98" s="52">
        <v>432.52</v>
      </c>
      <c r="GN98" s="52">
        <v>432.52</v>
      </c>
      <c r="GO98" s="52">
        <v>432.52</v>
      </c>
      <c r="GP98" s="52">
        <v>432.52</v>
      </c>
      <c r="GQ98" s="52">
        <v>432.52</v>
      </c>
      <c r="GR98" s="52">
        <v>432.52</v>
      </c>
      <c r="GS98" s="52">
        <v>432.52</v>
      </c>
      <c r="GT98" s="52">
        <v>432.52</v>
      </c>
      <c r="GU98" s="52">
        <v>432.52</v>
      </c>
      <c r="GV98" s="52">
        <v>432.52</v>
      </c>
      <c r="GW98" s="52">
        <v>432.52</v>
      </c>
      <c r="GX98" s="52">
        <v>0</v>
      </c>
      <c r="GY98" s="52">
        <v>0</v>
      </c>
      <c r="GZ98" s="52">
        <v>0</v>
      </c>
      <c r="HA98" s="52">
        <v>0</v>
      </c>
      <c r="HB98" s="52">
        <v>0</v>
      </c>
      <c r="HC98" s="52">
        <v>0</v>
      </c>
      <c r="HD98" s="52">
        <v>0</v>
      </c>
      <c r="HE98" s="52">
        <v>0</v>
      </c>
      <c r="HF98" s="52">
        <v>0</v>
      </c>
      <c r="HG98" s="52">
        <v>0</v>
      </c>
      <c r="HH98" s="52">
        <v>0</v>
      </c>
      <c r="HI98" s="52">
        <v>0</v>
      </c>
      <c r="HJ98" s="52">
        <v>0</v>
      </c>
      <c r="HK98" s="52">
        <v>0</v>
      </c>
      <c r="HL98" s="52">
        <v>0</v>
      </c>
      <c r="HM98" s="52">
        <v>0</v>
      </c>
      <c r="HN98" s="52">
        <v>0</v>
      </c>
      <c r="HO98" s="52">
        <v>0</v>
      </c>
      <c r="HP98" s="52">
        <v>0</v>
      </c>
      <c r="HQ98" s="52">
        <v>0</v>
      </c>
      <c r="HR98" s="52">
        <v>0</v>
      </c>
      <c r="HS98" s="52">
        <v>0</v>
      </c>
      <c r="HT98" s="52">
        <v>0</v>
      </c>
      <c r="HU98" s="52">
        <v>0</v>
      </c>
      <c r="HV98" s="52">
        <v>0</v>
      </c>
      <c r="HW98" s="52">
        <v>0</v>
      </c>
      <c r="HX98" s="52">
        <v>0</v>
      </c>
      <c r="HY98" s="52">
        <v>0</v>
      </c>
      <c r="HZ98" s="52">
        <v>0</v>
      </c>
      <c r="IA98" s="52">
        <v>0</v>
      </c>
      <c r="IB98" s="52">
        <v>0</v>
      </c>
      <c r="IC98" s="52">
        <v>0</v>
      </c>
      <c r="ID98" s="52">
        <v>0</v>
      </c>
      <c r="IE98" s="52">
        <v>0</v>
      </c>
      <c r="IF98" s="52">
        <v>0</v>
      </c>
      <c r="IG98" s="52">
        <v>0</v>
      </c>
      <c r="IH98" s="52">
        <v>0</v>
      </c>
      <c r="II98" s="52">
        <v>0</v>
      </c>
      <c r="IJ98" s="52">
        <v>0</v>
      </c>
      <c r="IK98" s="52">
        <v>0</v>
      </c>
      <c r="IL98" s="52">
        <v>0</v>
      </c>
      <c r="IM98" s="52">
        <v>0</v>
      </c>
      <c r="IN98" s="52">
        <v>0</v>
      </c>
      <c r="IO98" s="52">
        <v>0</v>
      </c>
      <c r="IP98" s="52">
        <v>0</v>
      </c>
      <c r="IQ98" s="52">
        <v>0</v>
      </c>
      <c r="IR98" s="52">
        <v>0</v>
      </c>
      <c r="IS98" s="52">
        <v>0</v>
      </c>
      <c r="IT98" s="52">
        <v>0</v>
      </c>
      <c r="IU98" s="52">
        <v>0</v>
      </c>
      <c r="IV98" s="52">
        <v>0</v>
      </c>
      <c r="IW98" s="52">
        <v>0</v>
      </c>
      <c r="IX98" s="52">
        <v>0</v>
      </c>
      <c r="IY98" s="52">
        <v>0</v>
      </c>
      <c r="IZ98" s="52">
        <v>0</v>
      </c>
      <c r="JA98" s="52">
        <v>0</v>
      </c>
      <c r="JB98" s="52">
        <v>0</v>
      </c>
      <c r="JC98" s="52">
        <v>0</v>
      </c>
      <c r="JD98" s="52">
        <v>0</v>
      </c>
      <c r="JE98" s="52">
        <v>0</v>
      </c>
      <c r="JF98" s="52">
        <v>0</v>
      </c>
      <c r="JG98" s="52">
        <v>0</v>
      </c>
      <c r="JH98" s="52">
        <v>0</v>
      </c>
      <c r="JI98" s="52">
        <v>0</v>
      </c>
      <c r="JJ98" s="52">
        <v>0</v>
      </c>
      <c r="JK98" s="52">
        <v>0</v>
      </c>
      <c r="JL98" s="52">
        <v>0</v>
      </c>
      <c r="JM98" s="52">
        <v>0</v>
      </c>
      <c r="JN98" s="52">
        <v>0</v>
      </c>
      <c r="JO98" s="52">
        <v>0</v>
      </c>
      <c r="JP98" s="52">
        <v>0</v>
      </c>
      <c r="JQ98" s="52">
        <v>0</v>
      </c>
      <c r="JR98" s="52">
        <v>0</v>
      </c>
      <c r="JS98" s="52">
        <v>0</v>
      </c>
      <c r="JT98" s="52">
        <v>0</v>
      </c>
      <c r="JU98" s="52">
        <v>0</v>
      </c>
      <c r="JV98" s="52">
        <v>0</v>
      </c>
      <c r="JW98" s="52">
        <v>0</v>
      </c>
      <c r="JX98" s="52">
        <v>0</v>
      </c>
      <c r="JY98" s="52">
        <v>0</v>
      </c>
      <c r="JZ98" s="52">
        <v>0</v>
      </c>
      <c r="KA98" s="52">
        <v>0</v>
      </c>
      <c r="KB98" s="52">
        <v>0</v>
      </c>
      <c r="KC98" s="52">
        <v>0</v>
      </c>
      <c r="KD98" s="52">
        <v>0</v>
      </c>
      <c r="KE98" s="52">
        <v>0</v>
      </c>
      <c r="KF98" s="52">
        <v>0</v>
      </c>
      <c r="KG98" s="52">
        <v>0</v>
      </c>
      <c r="KH98" s="52">
        <v>0</v>
      </c>
      <c r="KI98" s="52">
        <v>0</v>
      </c>
      <c r="KJ98" s="52">
        <v>0</v>
      </c>
      <c r="KK98" s="52">
        <v>0</v>
      </c>
      <c r="KL98" s="52">
        <v>0</v>
      </c>
      <c r="KM98" s="52">
        <v>0</v>
      </c>
      <c r="KN98" s="52">
        <v>0</v>
      </c>
      <c r="KO98" s="52">
        <v>0</v>
      </c>
      <c r="KP98" s="52">
        <v>0</v>
      </c>
      <c r="KQ98" s="52">
        <v>0</v>
      </c>
      <c r="KR98" s="52">
        <v>0</v>
      </c>
      <c r="KS98" s="52">
        <v>0</v>
      </c>
      <c r="KT98" s="52">
        <v>0</v>
      </c>
      <c r="KU98" s="52">
        <v>0</v>
      </c>
      <c r="KV98" s="52">
        <v>0</v>
      </c>
      <c r="KW98" s="52">
        <v>0</v>
      </c>
      <c r="KX98" s="52">
        <v>0</v>
      </c>
      <c r="KY98" s="52">
        <v>0</v>
      </c>
      <c r="KZ98" s="52">
        <v>0</v>
      </c>
      <c r="LA98" s="52">
        <v>0</v>
      </c>
      <c r="LB98" s="52">
        <v>0</v>
      </c>
      <c r="LC98" s="52">
        <v>0</v>
      </c>
      <c r="LD98" s="52">
        <v>0</v>
      </c>
      <c r="LE98" s="52">
        <v>0</v>
      </c>
      <c r="LF98" s="52">
        <v>0</v>
      </c>
      <c r="LG98" s="52">
        <v>0</v>
      </c>
      <c r="LH98" s="52">
        <v>0</v>
      </c>
      <c r="LI98" s="52">
        <v>0</v>
      </c>
      <c r="LJ98" s="52">
        <v>0</v>
      </c>
      <c r="LK98" s="52">
        <v>0</v>
      </c>
      <c r="LL98" s="52">
        <v>0</v>
      </c>
      <c r="LM98" s="52">
        <v>0</v>
      </c>
      <c r="LN98" s="52">
        <v>0</v>
      </c>
      <c r="LO98" s="52">
        <v>0</v>
      </c>
      <c r="LP98" s="52">
        <v>0</v>
      </c>
      <c r="LQ98" s="52">
        <v>0</v>
      </c>
      <c r="LR98" s="52">
        <v>0</v>
      </c>
      <c r="LS98" s="52">
        <v>0</v>
      </c>
      <c r="LT98" s="52">
        <v>0</v>
      </c>
      <c r="LU98" s="52">
        <v>0</v>
      </c>
      <c r="LV98" s="52">
        <v>0</v>
      </c>
      <c r="LW98" s="52">
        <v>0</v>
      </c>
      <c r="LX98" s="52">
        <v>0</v>
      </c>
      <c r="LY98" s="52">
        <v>0</v>
      </c>
      <c r="LZ98" s="52">
        <v>0</v>
      </c>
      <c r="MA98" s="52">
        <v>0</v>
      </c>
      <c r="MB98" s="52">
        <v>0</v>
      </c>
      <c r="MC98" s="52">
        <v>0</v>
      </c>
      <c r="MD98" s="52">
        <v>0</v>
      </c>
      <c r="ME98" s="52">
        <v>0</v>
      </c>
      <c r="MF98" s="52">
        <v>0</v>
      </c>
      <c r="MG98" s="52">
        <v>0</v>
      </c>
      <c r="MH98" s="52">
        <v>0</v>
      </c>
      <c r="MI98" s="52">
        <v>0</v>
      </c>
      <c r="MJ98" s="52">
        <v>0</v>
      </c>
      <c r="MK98" s="52">
        <v>0</v>
      </c>
      <c r="ML98" s="52">
        <v>0</v>
      </c>
      <c r="MM98" s="52">
        <v>0</v>
      </c>
      <c r="MN98" s="52">
        <v>0</v>
      </c>
      <c r="MO98" s="52">
        <v>0</v>
      </c>
      <c r="MP98" s="52">
        <v>0</v>
      </c>
      <c r="MQ98" s="52">
        <v>0</v>
      </c>
      <c r="MR98" s="52">
        <v>0</v>
      </c>
      <c r="MS98" s="52">
        <v>0</v>
      </c>
      <c r="MT98" s="52">
        <v>0</v>
      </c>
      <c r="MU98" s="52">
        <v>0</v>
      </c>
      <c r="MV98" s="52">
        <v>0</v>
      </c>
      <c r="MW98" s="52">
        <v>0</v>
      </c>
      <c r="MX98" s="52">
        <v>0</v>
      </c>
      <c r="MY98" s="52">
        <v>0</v>
      </c>
      <c r="MZ98" s="52">
        <v>0</v>
      </c>
      <c r="NA98" s="52">
        <v>0</v>
      </c>
      <c r="NB98" s="52">
        <v>0</v>
      </c>
      <c r="NC98" s="52">
        <v>0</v>
      </c>
      <c r="ND98" s="52">
        <v>0</v>
      </c>
      <c r="NE98" s="52">
        <v>0</v>
      </c>
      <c r="NF98" s="52">
        <v>0</v>
      </c>
      <c r="NG98" s="52">
        <v>0</v>
      </c>
      <c r="NH98" s="52">
        <v>0</v>
      </c>
      <c r="NI98" s="52">
        <v>0</v>
      </c>
      <c r="NJ98" s="52">
        <v>0</v>
      </c>
      <c r="NK98" s="52">
        <v>0</v>
      </c>
      <c r="NL98" s="52">
        <v>0</v>
      </c>
      <c r="NM98" s="52">
        <v>0</v>
      </c>
      <c r="NN98" s="52">
        <v>0</v>
      </c>
      <c r="NO98" s="52">
        <v>0</v>
      </c>
      <c r="NP98" s="52">
        <v>0</v>
      </c>
      <c r="NQ98" s="52">
        <v>0</v>
      </c>
      <c r="NR98" s="68">
        <f t="shared" si="3"/>
        <v>55214.449999999866</v>
      </c>
      <c r="NS98" s="68">
        <f t="shared" si="4"/>
        <v>55214.449999999866</v>
      </c>
      <c r="NT98" s="68">
        <f t="shared" si="5"/>
        <v>48726.649999999914</v>
      </c>
    </row>
    <row r="99" spans="1:384" s="40" customFormat="1" ht="15" customHeight="1" outlineLevel="1" x14ac:dyDescent="0.2">
      <c r="A99" s="61"/>
      <c r="B99" s="49" t="s">
        <v>671</v>
      </c>
      <c r="C99" s="49" t="s">
        <v>265</v>
      </c>
      <c r="D99" s="49" t="s">
        <v>266</v>
      </c>
      <c r="E99" s="50" t="s">
        <v>267</v>
      </c>
      <c r="F99" s="64">
        <v>44027</v>
      </c>
      <c r="G99" s="49" t="s">
        <v>68</v>
      </c>
      <c r="H99" s="72">
        <v>9.3807000000000001E-2</v>
      </c>
      <c r="I99" s="65">
        <v>63000</v>
      </c>
      <c r="J99" s="114" t="str">
        <f>_xlfn.XLOOKUP(E99,'[12]Resumo Unidades'!$B:$B,'[12]Resumo Unidades'!$W:$W)</f>
        <v>Fluxo com Divergência maior do que 10%</v>
      </c>
      <c r="K99" s="51" t="str">
        <f>IF(L99&gt;Resumo!$E$23,"Sim","Não")</f>
        <v>Não</v>
      </c>
      <c r="L99" s="66">
        <v>48</v>
      </c>
      <c r="M99" s="67"/>
      <c r="N99" s="52">
        <v>0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52">
        <v>0</v>
      </c>
      <c r="W99" s="52">
        <v>0</v>
      </c>
      <c r="X99" s="52">
        <v>0</v>
      </c>
      <c r="Y99" s="52">
        <v>0</v>
      </c>
      <c r="Z99" s="52">
        <v>0</v>
      </c>
      <c r="AA99" s="52">
        <v>0</v>
      </c>
      <c r="AB99" s="52">
        <v>0</v>
      </c>
      <c r="AC99" s="52">
        <v>0</v>
      </c>
      <c r="AD99" s="52">
        <v>0</v>
      </c>
      <c r="AE99" s="52">
        <v>0</v>
      </c>
      <c r="AF99" s="52">
        <v>0</v>
      </c>
      <c r="AG99" s="52">
        <v>0</v>
      </c>
      <c r="AH99" s="52">
        <v>0</v>
      </c>
      <c r="AI99" s="52">
        <v>0</v>
      </c>
      <c r="AJ99" s="52">
        <v>0</v>
      </c>
      <c r="AK99" s="52">
        <v>0</v>
      </c>
      <c r="AL99" s="52">
        <v>0</v>
      </c>
      <c r="AM99" s="52">
        <v>0</v>
      </c>
      <c r="AN99" s="52">
        <v>0</v>
      </c>
      <c r="AO99" s="52">
        <v>0</v>
      </c>
      <c r="AP99" s="52">
        <v>0</v>
      </c>
      <c r="AQ99" s="52">
        <v>0</v>
      </c>
      <c r="AR99" s="52">
        <v>0</v>
      </c>
      <c r="AS99" s="52">
        <v>0</v>
      </c>
      <c r="AT99" s="52">
        <v>0</v>
      </c>
      <c r="AU99" s="52">
        <v>0</v>
      </c>
      <c r="AV99" s="52">
        <v>0</v>
      </c>
      <c r="AW99" s="52">
        <v>0</v>
      </c>
      <c r="AX99" s="52">
        <v>0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0</v>
      </c>
      <c r="BF99" s="52">
        <v>0</v>
      </c>
      <c r="BG99" s="52">
        <v>0</v>
      </c>
      <c r="BH99" s="52">
        <v>0</v>
      </c>
      <c r="BI99" s="52">
        <v>0</v>
      </c>
      <c r="BJ99" s="52">
        <v>0</v>
      </c>
      <c r="BK99" s="52">
        <v>0</v>
      </c>
      <c r="BL99" s="52">
        <v>0</v>
      </c>
      <c r="BM99" s="52">
        <v>0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0</v>
      </c>
      <c r="BV99" s="52">
        <v>0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744.79</v>
      </c>
      <c r="CC99" s="52">
        <v>737.93000000000006</v>
      </c>
      <c r="CD99" s="52">
        <v>399.21</v>
      </c>
      <c r="CE99" s="52">
        <v>399.21</v>
      </c>
      <c r="CF99" s="52">
        <v>399.21</v>
      </c>
      <c r="CG99" s="52">
        <v>399.21</v>
      </c>
      <c r="CH99" s="52">
        <v>399.21</v>
      </c>
      <c r="CI99" s="52">
        <v>399.21</v>
      </c>
      <c r="CJ99" s="52">
        <v>399.21</v>
      </c>
      <c r="CK99" s="52">
        <v>399.21</v>
      </c>
      <c r="CL99" s="52">
        <v>399.21</v>
      </c>
      <c r="CM99" s="52">
        <v>399.21</v>
      </c>
      <c r="CN99" s="52">
        <v>399.21</v>
      </c>
      <c r="CO99" s="52">
        <v>399.21</v>
      </c>
      <c r="CP99" s="52">
        <v>399.21</v>
      </c>
      <c r="CQ99" s="52">
        <v>399.21</v>
      </c>
      <c r="CR99" s="52">
        <v>399.21</v>
      </c>
      <c r="CS99" s="52">
        <v>399.21</v>
      </c>
      <c r="CT99" s="52">
        <v>399.21</v>
      </c>
      <c r="CU99" s="52">
        <v>399.21</v>
      </c>
      <c r="CV99" s="52">
        <v>399.21</v>
      </c>
      <c r="CW99" s="52">
        <v>399.21</v>
      </c>
      <c r="CX99" s="52">
        <v>399.21</v>
      </c>
      <c r="CY99" s="52">
        <v>399.21</v>
      </c>
      <c r="CZ99" s="52">
        <v>399.21</v>
      </c>
      <c r="DA99" s="52">
        <v>399.21</v>
      </c>
      <c r="DB99" s="52">
        <v>399.21</v>
      </c>
      <c r="DC99" s="52">
        <v>399.21</v>
      </c>
      <c r="DD99" s="52">
        <v>399.21</v>
      </c>
      <c r="DE99" s="52">
        <v>399.21</v>
      </c>
      <c r="DF99" s="52">
        <v>399.21</v>
      </c>
      <c r="DG99" s="52">
        <v>399.21</v>
      </c>
      <c r="DH99" s="52">
        <v>399.21</v>
      </c>
      <c r="DI99" s="52">
        <v>399.21</v>
      </c>
      <c r="DJ99" s="52">
        <v>399.21</v>
      </c>
      <c r="DK99" s="52">
        <v>399.21</v>
      </c>
      <c r="DL99" s="52">
        <v>399.21</v>
      </c>
      <c r="DM99" s="52">
        <v>399.21</v>
      </c>
      <c r="DN99" s="52">
        <v>399.21</v>
      </c>
      <c r="DO99" s="52">
        <v>399.21</v>
      </c>
      <c r="DP99" s="52">
        <v>399.21</v>
      </c>
      <c r="DQ99" s="52">
        <v>399.21</v>
      </c>
      <c r="DR99" s="52">
        <v>399.21</v>
      </c>
      <c r="DS99" s="52">
        <v>399.21</v>
      </c>
      <c r="DT99" s="52">
        <v>399.21</v>
      </c>
      <c r="DU99" s="52">
        <v>399.21</v>
      </c>
      <c r="DV99" s="52">
        <v>399.21</v>
      </c>
      <c r="DW99" s="52">
        <v>399.21</v>
      </c>
      <c r="DX99" s="52">
        <v>399.21</v>
      </c>
      <c r="DY99" s="52">
        <v>399.21</v>
      </c>
      <c r="DZ99" s="52">
        <v>399.21</v>
      </c>
      <c r="EA99" s="52">
        <v>399.21</v>
      </c>
      <c r="EB99" s="52">
        <v>399.21</v>
      </c>
      <c r="EC99" s="52">
        <v>399.21</v>
      </c>
      <c r="ED99" s="52">
        <v>399.21</v>
      </c>
      <c r="EE99" s="52">
        <v>399.21</v>
      </c>
      <c r="EF99" s="52">
        <v>399.21</v>
      </c>
      <c r="EG99" s="52">
        <v>399.21</v>
      </c>
      <c r="EH99" s="52">
        <v>399.21</v>
      </c>
      <c r="EI99" s="52">
        <v>399.21</v>
      </c>
      <c r="EJ99" s="52">
        <v>399.21</v>
      </c>
      <c r="EK99" s="52">
        <v>399.21</v>
      </c>
      <c r="EL99" s="52">
        <v>399.21</v>
      </c>
      <c r="EM99" s="52">
        <v>399.21</v>
      </c>
      <c r="EN99" s="52">
        <v>399.21</v>
      </c>
      <c r="EO99" s="52">
        <v>399.21</v>
      </c>
      <c r="EP99" s="52">
        <v>399.21</v>
      </c>
      <c r="EQ99" s="52">
        <v>399.21</v>
      </c>
      <c r="ER99" s="52">
        <v>399.21</v>
      </c>
      <c r="ES99" s="52">
        <v>399.21</v>
      </c>
      <c r="ET99" s="52">
        <v>399.21</v>
      </c>
      <c r="EU99" s="52">
        <v>399.21</v>
      </c>
      <c r="EV99" s="52">
        <v>399.21</v>
      </c>
      <c r="EW99" s="52">
        <v>399.21</v>
      </c>
      <c r="EX99" s="52">
        <v>399.21</v>
      </c>
      <c r="EY99" s="52">
        <v>399.21</v>
      </c>
      <c r="EZ99" s="52">
        <v>399.21</v>
      </c>
      <c r="FA99" s="52">
        <v>399.21</v>
      </c>
      <c r="FB99" s="52">
        <v>399.21</v>
      </c>
      <c r="FC99" s="52">
        <v>399.21</v>
      </c>
      <c r="FD99" s="52">
        <v>399.21</v>
      </c>
      <c r="FE99" s="52">
        <v>399.21</v>
      </c>
      <c r="FF99" s="52">
        <v>399.21</v>
      </c>
      <c r="FG99" s="52">
        <v>399.21</v>
      </c>
      <c r="FH99" s="52">
        <v>399.21</v>
      </c>
      <c r="FI99" s="52">
        <v>399.21</v>
      </c>
      <c r="FJ99" s="52">
        <v>399.21</v>
      </c>
      <c r="FK99" s="52">
        <v>399.21</v>
      </c>
      <c r="FL99" s="52">
        <v>399.21</v>
      </c>
      <c r="FM99" s="52">
        <v>399.21</v>
      </c>
      <c r="FN99" s="52">
        <v>399.21</v>
      </c>
      <c r="FO99" s="52">
        <v>399.21</v>
      </c>
      <c r="FP99" s="52">
        <v>399.21</v>
      </c>
      <c r="FQ99" s="52">
        <v>399.21</v>
      </c>
      <c r="FR99" s="52">
        <v>399.21</v>
      </c>
      <c r="FS99" s="52">
        <v>399.21</v>
      </c>
      <c r="FT99" s="52">
        <v>399.21</v>
      </c>
      <c r="FU99" s="52">
        <v>399.21</v>
      </c>
      <c r="FV99" s="52">
        <v>399.21</v>
      </c>
      <c r="FW99" s="52">
        <v>399.21</v>
      </c>
      <c r="FX99" s="52">
        <v>399.21</v>
      </c>
      <c r="FY99" s="52">
        <v>399.21</v>
      </c>
      <c r="FZ99" s="52">
        <v>399.21</v>
      </c>
      <c r="GA99" s="52">
        <v>399.21</v>
      </c>
      <c r="GB99" s="52">
        <v>399.21</v>
      </c>
      <c r="GC99" s="52">
        <v>399.21</v>
      </c>
      <c r="GD99" s="52">
        <v>399.21</v>
      </c>
      <c r="GE99" s="52">
        <v>399.21</v>
      </c>
      <c r="GF99" s="52">
        <v>399.21</v>
      </c>
      <c r="GG99" s="52">
        <v>399.21</v>
      </c>
      <c r="GH99" s="52">
        <v>399.21</v>
      </c>
      <c r="GI99" s="52">
        <v>399.21</v>
      </c>
      <c r="GJ99" s="52">
        <v>399.21</v>
      </c>
      <c r="GK99" s="52">
        <v>399.21</v>
      </c>
      <c r="GL99" s="52">
        <v>399.21</v>
      </c>
      <c r="GM99" s="52">
        <v>399.21</v>
      </c>
      <c r="GN99" s="52">
        <v>399.21</v>
      </c>
      <c r="GO99" s="52">
        <v>399.21</v>
      </c>
      <c r="GP99" s="52">
        <v>399.21</v>
      </c>
      <c r="GQ99" s="52">
        <v>399.21</v>
      </c>
      <c r="GR99" s="52">
        <v>399.21</v>
      </c>
      <c r="GS99" s="52">
        <v>399.21</v>
      </c>
      <c r="GT99" s="52">
        <v>399.21</v>
      </c>
      <c r="GU99" s="52">
        <v>399.21</v>
      </c>
      <c r="GV99" s="52">
        <v>399.21</v>
      </c>
      <c r="GW99" s="52">
        <v>399.21</v>
      </c>
      <c r="GX99" s="52">
        <v>399.21</v>
      </c>
      <c r="GY99" s="52">
        <v>399.21</v>
      </c>
      <c r="GZ99" s="52">
        <v>399.21</v>
      </c>
      <c r="HA99" s="52">
        <v>399.21</v>
      </c>
      <c r="HB99" s="52">
        <v>399.21</v>
      </c>
      <c r="HC99" s="52">
        <v>399.21</v>
      </c>
      <c r="HD99" s="52">
        <v>399.21</v>
      </c>
      <c r="HE99" s="52">
        <v>399.21</v>
      </c>
      <c r="HF99" s="52">
        <v>399.21</v>
      </c>
      <c r="HG99" s="52">
        <v>399.21</v>
      </c>
      <c r="HH99" s="52">
        <v>399.21</v>
      </c>
      <c r="HI99" s="52">
        <v>399.21</v>
      </c>
      <c r="HJ99" s="52">
        <v>399.21</v>
      </c>
      <c r="HK99" s="52">
        <v>399.21</v>
      </c>
      <c r="HL99" s="52">
        <v>399.21</v>
      </c>
      <c r="HM99" s="52">
        <v>399.21</v>
      </c>
      <c r="HN99" s="52">
        <v>399.21</v>
      </c>
      <c r="HO99" s="52">
        <v>399.21</v>
      </c>
      <c r="HP99" s="52">
        <v>399.21</v>
      </c>
      <c r="HQ99" s="52">
        <v>399.21</v>
      </c>
      <c r="HR99" s="52">
        <v>399.21</v>
      </c>
      <c r="HS99" s="52">
        <v>399.21</v>
      </c>
      <c r="HT99" s="52">
        <v>399.21</v>
      </c>
      <c r="HU99" s="52">
        <v>399.21</v>
      </c>
      <c r="HV99" s="52">
        <v>399.21</v>
      </c>
      <c r="HW99" s="52">
        <v>399.21</v>
      </c>
      <c r="HX99" s="52">
        <v>399.21</v>
      </c>
      <c r="HY99" s="52">
        <v>399.21</v>
      </c>
      <c r="HZ99" s="52">
        <v>399.21</v>
      </c>
      <c r="IA99" s="52">
        <v>399.21</v>
      </c>
      <c r="IB99" s="52">
        <v>399.21</v>
      </c>
      <c r="IC99" s="52">
        <v>399.21</v>
      </c>
      <c r="ID99" s="52">
        <v>399.21</v>
      </c>
      <c r="IE99" s="52">
        <v>399.21</v>
      </c>
      <c r="IF99" s="52">
        <v>399.21</v>
      </c>
      <c r="IG99" s="52">
        <v>399.21</v>
      </c>
      <c r="IH99" s="52">
        <v>399.21</v>
      </c>
      <c r="II99" s="52">
        <v>399.21</v>
      </c>
      <c r="IJ99" s="52">
        <v>399.21</v>
      </c>
      <c r="IK99" s="52">
        <v>399.21</v>
      </c>
      <c r="IL99" s="52">
        <v>399.21</v>
      </c>
      <c r="IM99" s="52">
        <v>399.21</v>
      </c>
      <c r="IN99" s="52">
        <v>399.21</v>
      </c>
      <c r="IO99" s="52">
        <v>399.21</v>
      </c>
      <c r="IP99" s="52">
        <v>399.21</v>
      </c>
      <c r="IQ99" s="52">
        <v>399.21</v>
      </c>
      <c r="IR99" s="52">
        <v>399.21</v>
      </c>
      <c r="IS99" s="52">
        <v>399.21</v>
      </c>
      <c r="IT99" s="52">
        <v>399.21</v>
      </c>
      <c r="IU99" s="52">
        <v>399.21</v>
      </c>
      <c r="IV99" s="52">
        <v>399.21</v>
      </c>
      <c r="IW99" s="52">
        <v>399.21</v>
      </c>
      <c r="IX99" s="52">
        <v>399.21</v>
      </c>
      <c r="IY99" s="52">
        <v>399.21</v>
      </c>
      <c r="IZ99" s="52">
        <v>399.21</v>
      </c>
      <c r="JA99" s="52">
        <v>399.21</v>
      </c>
      <c r="JB99" s="52">
        <v>399.21</v>
      </c>
      <c r="JC99" s="52">
        <v>399.21</v>
      </c>
      <c r="JD99" s="52">
        <v>399.21</v>
      </c>
      <c r="JE99" s="52">
        <v>399.21</v>
      </c>
      <c r="JF99" s="52">
        <v>399.21</v>
      </c>
      <c r="JG99" s="52">
        <v>0</v>
      </c>
      <c r="JH99" s="52">
        <v>0</v>
      </c>
      <c r="JI99" s="52">
        <v>0</v>
      </c>
      <c r="JJ99" s="52">
        <v>0</v>
      </c>
      <c r="JK99" s="52">
        <v>0</v>
      </c>
      <c r="JL99" s="52">
        <v>0</v>
      </c>
      <c r="JM99" s="52">
        <v>0</v>
      </c>
      <c r="JN99" s="52">
        <v>0</v>
      </c>
      <c r="JO99" s="52">
        <v>0</v>
      </c>
      <c r="JP99" s="52">
        <v>0</v>
      </c>
      <c r="JQ99" s="52">
        <v>0</v>
      </c>
      <c r="JR99" s="52">
        <v>0</v>
      </c>
      <c r="JS99" s="52">
        <v>0</v>
      </c>
      <c r="JT99" s="52">
        <v>0</v>
      </c>
      <c r="JU99" s="52">
        <v>0</v>
      </c>
      <c r="JV99" s="52">
        <v>0</v>
      </c>
      <c r="JW99" s="52">
        <v>0</v>
      </c>
      <c r="JX99" s="52">
        <v>0</v>
      </c>
      <c r="JY99" s="52">
        <v>0</v>
      </c>
      <c r="JZ99" s="52">
        <v>0</v>
      </c>
      <c r="KA99" s="52">
        <v>0</v>
      </c>
      <c r="KB99" s="52">
        <v>0</v>
      </c>
      <c r="KC99" s="52">
        <v>0</v>
      </c>
      <c r="KD99" s="52">
        <v>0</v>
      </c>
      <c r="KE99" s="52">
        <v>0</v>
      </c>
      <c r="KF99" s="52">
        <v>0</v>
      </c>
      <c r="KG99" s="52">
        <v>0</v>
      </c>
      <c r="KH99" s="52">
        <v>0</v>
      </c>
      <c r="KI99" s="52">
        <v>0</v>
      </c>
      <c r="KJ99" s="52">
        <v>0</v>
      </c>
      <c r="KK99" s="52">
        <v>0</v>
      </c>
      <c r="KL99" s="52">
        <v>0</v>
      </c>
      <c r="KM99" s="52">
        <v>0</v>
      </c>
      <c r="KN99" s="52">
        <v>0</v>
      </c>
      <c r="KO99" s="52">
        <v>0</v>
      </c>
      <c r="KP99" s="52">
        <v>0</v>
      </c>
      <c r="KQ99" s="52">
        <v>0</v>
      </c>
      <c r="KR99" s="52">
        <v>0</v>
      </c>
      <c r="KS99" s="52">
        <v>0</v>
      </c>
      <c r="KT99" s="52">
        <v>0</v>
      </c>
      <c r="KU99" s="52">
        <v>0</v>
      </c>
      <c r="KV99" s="52">
        <v>0</v>
      </c>
      <c r="KW99" s="52">
        <v>0</v>
      </c>
      <c r="KX99" s="52">
        <v>0</v>
      </c>
      <c r="KY99" s="52">
        <v>0</v>
      </c>
      <c r="KZ99" s="52">
        <v>0</v>
      </c>
      <c r="LA99" s="52">
        <v>0</v>
      </c>
      <c r="LB99" s="52">
        <v>0</v>
      </c>
      <c r="LC99" s="52">
        <v>0</v>
      </c>
      <c r="LD99" s="52">
        <v>0</v>
      </c>
      <c r="LE99" s="52">
        <v>0</v>
      </c>
      <c r="LF99" s="52">
        <v>0</v>
      </c>
      <c r="LG99" s="52">
        <v>0</v>
      </c>
      <c r="LH99" s="52">
        <v>0</v>
      </c>
      <c r="LI99" s="52">
        <v>0</v>
      </c>
      <c r="LJ99" s="52">
        <v>0</v>
      </c>
      <c r="LK99" s="52">
        <v>0</v>
      </c>
      <c r="LL99" s="52">
        <v>0</v>
      </c>
      <c r="LM99" s="52">
        <v>0</v>
      </c>
      <c r="LN99" s="52">
        <v>0</v>
      </c>
      <c r="LO99" s="52">
        <v>0</v>
      </c>
      <c r="LP99" s="52">
        <v>0</v>
      </c>
      <c r="LQ99" s="52">
        <v>0</v>
      </c>
      <c r="LR99" s="52">
        <v>0</v>
      </c>
      <c r="LS99" s="52">
        <v>0</v>
      </c>
      <c r="LT99" s="52">
        <v>0</v>
      </c>
      <c r="LU99" s="52">
        <v>0</v>
      </c>
      <c r="LV99" s="52">
        <v>0</v>
      </c>
      <c r="LW99" s="52">
        <v>0</v>
      </c>
      <c r="LX99" s="52">
        <v>0</v>
      </c>
      <c r="LY99" s="52">
        <v>0</v>
      </c>
      <c r="LZ99" s="52">
        <v>0</v>
      </c>
      <c r="MA99" s="52">
        <v>0</v>
      </c>
      <c r="MB99" s="52">
        <v>0</v>
      </c>
      <c r="MC99" s="52">
        <v>0</v>
      </c>
      <c r="MD99" s="52">
        <v>0</v>
      </c>
      <c r="ME99" s="52">
        <v>0</v>
      </c>
      <c r="MF99" s="52">
        <v>0</v>
      </c>
      <c r="MG99" s="52">
        <v>0</v>
      </c>
      <c r="MH99" s="52">
        <v>0</v>
      </c>
      <c r="MI99" s="52">
        <v>0</v>
      </c>
      <c r="MJ99" s="52">
        <v>0</v>
      </c>
      <c r="MK99" s="52">
        <v>0</v>
      </c>
      <c r="ML99" s="52">
        <v>0</v>
      </c>
      <c r="MM99" s="52">
        <v>0</v>
      </c>
      <c r="MN99" s="52">
        <v>0</v>
      </c>
      <c r="MO99" s="52">
        <v>0</v>
      </c>
      <c r="MP99" s="52">
        <v>0</v>
      </c>
      <c r="MQ99" s="52">
        <v>0</v>
      </c>
      <c r="MR99" s="52">
        <v>0</v>
      </c>
      <c r="MS99" s="52">
        <v>0</v>
      </c>
      <c r="MT99" s="52">
        <v>0</v>
      </c>
      <c r="MU99" s="52">
        <v>0</v>
      </c>
      <c r="MV99" s="52">
        <v>0</v>
      </c>
      <c r="MW99" s="52">
        <v>0</v>
      </c>
      <c r="MX99" s="52">
        <v>0</v>
      </c>
      <c r="MY99" s="52">
        <v>0</v>
      </c>
      <c r="MZ99" s="52">
        <v>0</v>
      </c>
      <c r="NA99" s="52">
        <v>0</v>
      </c>
      <c r="NB99" s="52">
        <v>0</v>
      </c>
      <c r="NC99" s="52">
        <v>0</v>
      </c>
      <c r="ND99" s="52">
        <v>0</v>
      </c>
      <c r="NE99" s="52">
        <v>0</v>
      </c>
      <c r="NF99" s="52">
        <v>0</v>
      </c>
      <c r="NG99" s="52">
        <v>0</v>
      </c>
      <c r="NH99" s="52">
        <v>0</v>
      </c>
      <c r="NI99" s="52">
        <v>0</v>
      </c>
      <c r="NJ99" s="52">
        <v>0</v>
      </c>
      <c r="NK99" s="52">
        <v>0</v>
      </c>
      <c r="NL99" s="52">
        <v>0</v>
      </c>
      <c r="NM99" s="52">
        <v>0</v>
      </c>
      <c r="NN99" s="52">
        <v>0</v>
      </c>
      <c r="NO99" s="52">
        <v>0</v>
      </c>
      <c r="NP99" s="52">
        <v>0</v>
      </c>
      <c r="NQ99" s="52">
        <v>0</v>
      </c>
      <c r="NR99" s="68">
        <f t="shared" ref="NR99:NR162" si="6">SUM(N99:NQ99)</f>
        <v>75336.570000000036</v>
      </c>
      <c r="NS99" s="68">
        <f t="shared" ref="NS99:NS162" si="7">SUM(BS99:NQ99)</f>
        <v>75336.570000000036</v>
      </c>
      <c r="NT99" s="68">
        <f t="shared" ref="NT99:NT162" si="8">SUM(BS99:GH99)</f>
        <v>44996.609999999921</v>
      </c>
    </row>
    <row r="100" spans="1:384" s="40" customFormat="1" ht="15" customHeight="1" outlineLevel="1" x14ac:dyDescent="0.2">
      <c r="A100" s="61"/>
      <c r="B100" s="49" t="s">
        <v>671</v>
      </c>
      <c r="C100" s="49" t="s">
        <v>268</v>
      </c>
      <c r="D100" s="49" t="s">
        <v>269</v>
      </c>
      <c r="E100" s="50" t="s">
        <v>270</v>
      </c>
      <c r="F100" s="64">
        <v>44032</v>
      </c>
      <c r="G100" s="49" t="s">
        <v>68</v>
      </c>
      <c r="H100" s="72">
        <v>9.3807000000000001E-2</v>
      </c>
      <c r="I100" s="65">
        <v>57675</v>
      </c>
      <c r="J100" s="114" t="str">
        <f>_xlfn.XLOOKUP(E100,'[12]Resumo Unidades'!$B:$B,'[12]Resumo Unidades'!$W:$W)</f>
        <v>Fluxo com Divergência de 5% a 10%</v>
      </c>
      <c r="K100" s="51" t="str">
        <f>IF(L100&gt;Resumo!$E$23,"Sim","Não")</f>
        <v>Não</v>
      </c>
      <c r="L100" s="66">
        <v>0</v>
      </c>
      <c r="M100" s="67"/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0</v>
      </c>
      <c r="AB100" s="52">
        <v>0</v>
      </c>
      <c r="AC100" s="52">
        <v>0</v>
      </c>
      <c r="AD100" s="52">
        <v>0</v>
      </c>
      <c r="AE100" s="52">
        <v>0</v>
      </c>
      <c r="AF100" s="52">
        <v>0</v>
      </c>
      <c r="AG100" s="52">
        <v>0</v>
      </c>
      <c r="AH100" s="52">
        <v>0</v>
      </c>
      <c r="AI100" s="52">
        <v>0</v>
      </c>
      <c r="AJ100" s="52">
        <v>0</v>
      </c>
      <c r="AK100" s="52">
        <v>0</v>
      </c>
      <c r="AL100" s="52">
        <v>0</v>
      </c>
      <c r="AM100" s="52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2">
        <v>0</v>
      </c>
      <c r="AU100" s="52">
        <v>0</v>
      </c>
      <c r="AV100" s="52">
        <v>0</v>
      </c>
      <c r="AW100" s="52">
        <v>0</v>
      </c>
      <c r="AX100" s="52">
        <v>0</v>
      </c>
      <c r="AY100" s="52">
        <v>0</v>
      </c>
      <c r="AZ100" s="52">
        <v>0</v>
      </c>
      <c r="BA100" s="52">
        <v>0</v>
      </c>
      <c r="BB100" s="52">
        <v>0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1461.86</v>
      </c>
      <c r="CE100" s="52">
        <v>1461.86</v>
      </c>
      <c r="CF100" s="52">
        <v>1461.86</v>
      </c>
      <c r="CG100" s="52">
        <v>1461.86</v>
      </c>
      <c r="CH100" s="52">
        <v>1461.86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0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0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  <c r="GJ100" s="52">
        <v>0</v>
      </c>
      <c r="GK100" s="52">
        <v>0</v>
      </c>
      <c r="GL100" s="52">
        <v>0</v>
      </c>
      <c r="GM100" s="52">
        <v>0</v>
      </c>
      <c r="GN100" s="52">
        <v>0</v>
      </c>
      <c r="GO100" s="52">
        <v>0</v>
      </c>
      <c r="GP100" s="52">
        <v>0</v>
      </c>
      <c r="GQ100" s="52">
        <v>0</v>
      </c>
      <c r="GR100" s="52">
        <v>0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  <c r="HE100" s="52">
        <v>0</v>
      </c>
      <c r="HF100" s="52">
        <v>0</v>
      </c>
      <c r="HG100" s="52">
        <v>0</v>
      </c>
      <c r="HH100" s="52">
        <v>0</v>
      </c>
      <c r="HI100" s="52">
        <v>0</v>
      </c>
      <c r="HJ100" s="52">
        <v>0</v>
      </c>
      <c r="HK100" s="52">
        <v>0</v>
      </c>
      <c r="HL100" s="52">
        <v>0</v>
      </c>
      <c r="HM100" s="52">
        <v>0</v>
      </c>
      <c r="HN100" s="52">
        <v>0</v>
      </c>
      <c r="HO100" s="52">
        <v>0</v>
      </c>
      <c r="HP100" s="52">
        <v>0</v>
      </c>
      <c r="HQ100" s="52">
        <v>0</v>
      </c>
      <c r="HR100" s="52">
        <v>0</v>
      </c>
      <c r="HS100" s="52">
        <v>0</v>
      </c>
      <c r="HT100" s="52">
        <v>0</v>
      </c>
      <c r="HU100" s="52">
        <v>0</v>
      </c>
      <c r="HV100" s="52">
        <v>0</v>
      </c>
      <c r="HW100" s="52">
        <v>0</v>
      </c>
      <c r="HX100" s="52">
        <v>0</v>
      </c>
      <c r="HY100" s="52">
        <v>0</v>
      </c>
      <c r="HZ100" s="52">
        <v>0</v>
      </c>
      <c r="IA100" s="52">
        <v>0</v>
      </c>
      <c r="IB100" s="52">
        <v>0</v>
      </c>
      <c r="IC100" s="52">
        <v>0</v>
      </c>
      <c r="ID100" s="52">
        <v>0</v>
      </c>
      <c r="IE100" s="52">
        <v>0</v>
      </c>
      <c r="IF100" s="52">
        <v>0</v>
      </c>
      <c r="IG100" s="52">
        <v>0</v>
      </c>
      <c r="IH100" s="52">
        <v>0</v>
      </c>
      <c r="II100" s="52">
        <v>0</v>
      </c>
      <c r="IJ100" s="52">
        <v>0</v>
      </c>
      <c r="IK100" s="52">
        <v>0</v>
      </c>
      <c r="IL100" s="52">
        <v>0</v>
      </c>
      <c r="IM100" s="52">
        <v>0</v>
      </c>
      <c r="IN100" s="52">
        <v>0</v>
      </c>
      <c r="IO100" s="52">
        <v>0</v>
      </c>
      <c r="IP100" s="52">
        <v>0</v>
      </c>
      <c r="IQ100" s="52">
        <v>0</v>
      </c>
      <c r="IR100" s="52">
        <v>0</v>
      </c>
      <c r="IS100" s="52">
        <v>0</v>
      </c>
      <c r="IT100" s="52">
        <v>0</v>
      </c>
      <c r="IU100" s="52">
        <v>0</v>
      </c>
      <c r="IV100" s="52">
        <v>0</v>
      </c>
      <c r="IW100" s="52">
        <v>0</v>
      </c>
      <c r="IX100" s="52">
        <v>0</v>
      </c>
      <c r="IY100" s="52">
        <v>0</v>
      </c>
      <c r="IZ100" s="52">
        <v>0</v>
      </c>
      <c r="JA100" s="52">
        <v>0</v>
      </c>
      <c r="JB100" s="52">
        <v>0</v>
      </c>
      <c r="JC100" s="52">
        <v>0</v>
      </c>
      <c r="JD100" s="52">
        <v>0</v>
      </c>
      <c r="JE100" s="52">
        <v>0</v>
      </c>
      <c r="JF100" s="52">
        <v>0</v>
      </c>
      <c r="JG100" s="52">
        <v>0</v>
      </c>
      <c r="JH100" s="52">
        <v>0</v>
      </c>
      <c r="JI100" s="52">
        <v>0</v>
      </c>
      <c r="JJ100" s="52">
        <v>0</v>
      </c>
      <c r="JK100" s="52">
        <v>0</v>
      </c>
      <c r="JL100" s="52">
        <v>0</v>
      </c>
      <c r="JM100" s="52">
        <v>0</v>
      </c>
      <c r="JN100" s="52">
        <v>0</v>
      </c>
      <c r="JO100" s="52">
        <v>0</v>
      </c>
      <c r="JP100" s="52">
        <v>0</v>
      </c>
      <c r="JQ100" s="52">
        <v>0</v>
      </c>
      <c r="JR100" s="52">
        <v>0</v>
      </c>
      <c r="JS100" s="52">
        <v>0</v>
      </c>
      <c r="JT100" s="52">
        <v>0</v>
      </c>
      <c r="JU100" s="52">
        <v>0</v>
      </c>
      <c r="JV100" s="52">
        <v>0</v>
      </c>
      <c r="JW100" s="52">
        <v>0</v>
      </c>
      <c r="JX100" s="52">
        <v>0</v>
      </c>
      <c r="JY100" s="52">
        <v>0</v>
      </c>
      <c r="JZ100" s="52">
        <v>0</v>
      </c>
      <c r="KA100" s="52">
        <v>0</v>
      </c>
      <c r="KB100" s="52">
        <v>0</v>
      </c>
      <c r="KC100" s="52">
        <v>0</v>
      </c>
      <c r="KD100" s="52">
        <v>0</v>
      </c>
      <c r="KE100" s="52">
        <v>0</v>
      </c>
      <c r="KF100" s="52">
        <v>0</v>
      </c>
      <c r="KG100" s="52">
        <v>0</v>
      </c>
      <c r="KH100" s="52">
        <v>0</v>
      </c>
      <c r="KI100" s="52">
        <v>0</v>
      </c>
      <c r="KJ100" s="52">
        <v>0</v>
      </c>
      <c r="KK100" s="52">
        <v>0</v>
      </c>
      <c r="KL100" s="52">
        <v>0</v>
      </c>
      <c r="KM100" s="52">
        <v>0</v>
      </c>
      <c r="KN100" s="52">
        <v>0</v>
      </c>
      <c r="KO100" s="52">
        <v>0</v>
      </c>
      <c r="KP100" s="52">
        <v>0</v>
      </c>
      <c r="KQ100" s="52">
        <v>0</v>
      </c>
      <c r="KR100" s="52">
        <v>0</v>
      </c>
      <c r="KS100" s="52">
        <v>0</v>
      </c>
      <c r="KT100" s="52">
        <v>0</v>
      </c>
      <c r="KU100" s="52">
        <v>0</v>
      </c>
      <c r="KV100" s="52">
        <v>0</v>
      </c>
      <c r="KW100" s="52">
        <v>0</v>
      </c>
      <c r="KX100" s="52">
        <v>0</v>
      </c>
      <c r="KY100" s="52">
        <v>0</v>
      </c>
      <c r="KZ100" s="52">
        <v>0</v>
      </c>
      <c r="LA100" s="52">
        <v>0</v>
      </c>
      <c r="LB100" s="52">
        <v>0</v>
      </c>
      <c r="LC100" s="52">
        <v>0</v>
      </c>
      <c r="LD100" s="52">
        <v>0</v>
      </c>
      <c r="LE100" s="52">
        <v>0</v>
      </c>
      <c r="LF100" s="52">
        <v>0</v>
      </c>
      <c r="LG100" s="52">
        <v>0</v>
      </c>
      <c r="LH100" s="52">
        <v>0</v>
      </c>
      <c r="LI100" s="52">
        <v>0</v>
      </c>
      <c r="LJ100" s="52">
        <v>0</v>
      </c>
      <c r="LK100" s="52">
        <v>0</v>
      </c>
      <c r="LL100" s="52">
        <v>0</v>
      </c>
      <c r="LM100" s="52">
        <v>0</v>
      </c>
      <c r="LN100" s="52">
        <v>0</v>
      </c>
      <c r="LO100" s="52">
        <v>0</v>
      </c>
      <c r="LP100" s="52">
        <v>0</v>
      </c>
      <c r="LQ100" s="52">
        <v>0</v>
      </c>
      <c r="LR100" s="52">
        <v>0</v>
      </c>
      <c r="LS100" s="52">
        <v>0</v>
      </c>
      <c r="LT100" s="52">
        <v>0</v>
      </c>
      <c r="LU100" s="52">
        <v>0</v>
      </c>
      <c r="LV100" s="52">
        <v>0</v>
      </c>
      <c r="LW100" s="52">
        <v>0</v>
      </c>
      <c r="LX100" s="52">
        <v>0</v>
      </c>
      <c r="LY100" s="52">
        <v>0</v>
      </c>
      <c r="LZ100" s="52">
        <v>0</v>
      </c>
      <c r="MA100" s="52">
        <v>0</v>
      </c>
      <c r="MB100" s="52">
        <v>0</v>
      </c>
      <c r="MC100" s="52">
        <v>0</v>
      </c>
      <c r="MD100" s="52">
        <v>0</v>
      </c>
      <c r="ME100" s="52">
        <v>0</v>
      </c>
      <c r="MF100" s="52">
        <v>0</v>
      </c>
      <c r="MG100" s="52">
        <v>0</v>
      </c>
      <c r="MH100" s="52">
        <v>0</v>
      </c>
      <c r="MI100" s="52">
        <v>0</v>
      </c>
      <c r="MJ100" s="52">
        <v>0</v>
      </c>
      <c r="MK100" s="52">
        <v>0</v>
      </c>
      <c r="ML100" s="52">
        <v>0</v>
      </c>
      <c r="MM100" s="52">
        <v>0</v>
      </c>
      <c r="MN100" s="52">
        <v>0</v>
      </c>
      <c r="MO100" s="52">
        <v>0</v>
      </c>
      <c r="MP100" s="52">
        <v>0</v>
      </c>
      <c r="MQ100" s="52">
        <v>0</v>
      </c>
      <c r="MR100" s="52">
        <v>0</v>
      </c>
      <c r="MS100" s="52">
        <v>0</v>
      </c>
      <c r="MT100" s="52">
        <v>0</v>
      </c>
      <c r="MU100" s="52">
        <v>0</v>
      </c>
      <c r="MV100" s="52">
        <v>0</v>
      </c>
      <c r="MW100" s="52">
        <v>0</v>
      </c>
      <c r="MX100" s="52">
        <v>0</v>
      </c>
      <c r="MY100" s="52">
        <v>0</v>
      </c>
      <c r="MZ100" s="52">
        <v>0</v>
      </c>
      <c r="NA100" s="52">
        <v>0</v>
      </c>
      <c r="NB100" s="52">
        <v>0</v>
      </c>
      <c r="NC100" s="52">
        <v>0</v>
      </c>
      <c r="ND100" s="52">
        <v>0</v>
      </c>
      <c r="NE100" s="52">
        <v>0</v>
      </c>
      <c r="NF100" s="52">
        <v>0</v>
      </c>
      <c r="NG100" s="52">
        <v>0</v>
      </c>
      <c r="NH100" s="52">
        <v>0</v>
      </c>
      <c r="NI100" s="52">
        <v>0</v>
      </c>
      <c r="NJ100" s="52">
        <v>0</v>
      </c>
      <c r="NK100" s="52">
        <v>0</v>
      </c>
      <c r="NL100" s="52">
        <v>0</v>
      </c>
      <c r="NM100" s="52">
        <v>0</v>
      </c>
      <c r="NN100" s="52">
        <v>0</v>
      </c>
      <c r="NO100" s="52">
        <v>0</v>
      </c>
      <c r="NP100" s="52">
        <v>0</v>
      </c>
      <c r="NQ100" s="52">
        <v>0</v>
      </c>
      <c r="NR100" s="68">
        <f t="shared" si="6"/>
        <v>7309.2999999999993</v>
      </c>
      <c r="NS100" s="68">
        <f t="shared" si="7"/>
        <v>7309.2999999999993</v>
      </c>
      <c r="NT100" s="68">
        <f t="shared" si="8"/>
        <v>7309.2999999999993</v>
      </c>
    </row>
    <row r="101" spans="1:384" s="40" customFormat="1" ht="15" customHeight="1" outlineLevel="1" x14ac:dyDescent="0.2">
      <c r="A101" s="61"/>
      <c r="B101" s="49" t="s">
        <v>671</v>
      </c>
      <c r="C101" s="49" t="s">
        <v>271</v>
      </c>
      <c r="D101" s="49" t="s">
        <v>272</v>
      </c>
      <c r="E101" s="50" t="s">
        <v>273</v>
      </c>
      <c r="F101" s="64">
        <v>44035</v>
      </c>
      <c r="G101" s="49" t="s">
        <v>68</v>
      </c>
      <c r="H101" s="72">
        <v>9.3807000000000001E-2</v>
      </c>
      <c r="I101" s="65">
        <v>57000</v>
      </c>
      <c r="J101" s="114" t="str">
        <f>_xlfn.XLOOKUP(E101,'[12]Resumo Unidades'!$B:$B,'[12]Resumo Unidades'!$W:$W)</f>
        <v>Fluxo com Divergência maior do que 10%</v>
      </c>
      <c r="K101" s="51" t="str">
        <f>IF(L101&gt;Resumo!$E$23,"Sim","Não")</f>
        <v>Não</v>
      </c>
      <c r="L101" s="66">
        <v>0</v>
      </c>
      <c r="M101" s="67"/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361.19</v>
      </c>
      <c r="CE101" s="52">
        <v>361.19</v>
      </c>
      <c r="CF101" s="52">
        <v>361.19</v>
      </c>
      <c r="CG101" s="52">
        <v>361.19</v>
      </c>
      <c r="CH101" s="52">
        <v>361.19</v>
      </c>
      <c r="CI101" s="52">
        <v>361.19</v>
      </c>
      <c r="CJ101" s="52">
        <v>361.19</v>
      </c>
      <c r="CK101" s="52">
        <v>361.19</v>
      </c>
      <c r="CL101" s="52">
        <v>361.19</v>
      </c>
      <c r="CM101" s="52">
        <v>361.19</v>
      </c>
      <c r="CN101" s="52">
        <v>361.19</v>
      </c>
      <c r="CO101" s="52">
        <v>361.19</v>
      </c>
      <c r="CP101" s="52">
        <v>361.19</v>
      </c>
      <c r="CQ101" s="52">
        <v>361.19</v>
      </c>
      <c r="CR101" s="52">
        <v>361.19</v>
      </c>
      <c r="CS101" s="52">
        <v>361.19</v>
      </c>
      <c r="CT101" s="52">
        <v>361.19</v>
      </c>
      <c r="CU101" s="52">
        <v>361.19</v>
      </c>
      <c r="CV101" s="52">
        <v>361.19</v>
      </c>
      <c r="CW101" s="52">
        <v>361.19</v>
      </c>
      <c r="CX101" s="52">
        <v>361.19</v>
      </c>
      <c r="CY101" s="52">
        <v>361.19</v>
      </c>
      <c r="CZ101" s="52">
        <v>361.19</v>
      </c>
      <c r="DA101" s="52">
        <v>361.19</v>
      </c>
      <c r="DB101" s="52">
        <v>361.19</v>
      </c>
      <c r="DC101" s="52">
        <v>361.19</v>
      </c>
      <c r="DD101" s="52">
        <v>361.19</v>
      </c>
      <c r="DE101" s="52">
        <v>361.19</v>
      </c>
      <c r="DF101" s="52">
        <v>361.19</v>
      </c>
      <c r="DG101" s="52">
        <v>361.19</v>
      </c>
      <c r="DH101" s="52">
        <v>361.19</v>
      </c>
      <c r="DI101" s="52">
        <v>361.19</v>
      </c>
      <c r="DJ101" s="52">
        <v>361.19</v>
      </c>
      <c r="DK101" s="52">
        <v>361.19</v>
      </c>
      <c r="DL101" s="52">
        <v>361.19</v>
      </c>
      <c r="DM101" s="52">
        <v>361.19</v>
      </c>
      <c r="DN101" s="52">
        <v>361.19</v>
      </c>
      <c r="DO101" s="52">
        <v>361.19</v>
      </c>
      <c r="DP101" s="52">
        <v>361.19</v>
      </c>
      <c r="DQ101" s="52">
        <v>361.19</v>
      </c>
      <c r="DR101" s="52">
        <v>361.19</v>
      </c>
      <c r="DS101" s="52">
        <v>361.19</v>
      </c>
      <c r="DT101" s="52">
        <v>361.19</v>
      </c>
      <c r="DU101" s="52">
        <v>361.19</v>
      </c>
      <c r="DV101" s="52">
        <v>361.19</v>
      </c>
      <c r="DW101" s="52">
        <v>361.19</v>
      </c>
      <c r="DX101" s="52">
        <v>361.19</v>
      </c>
      <c r="DY101" s="52">
        <v>361.19</v>
      </c>
      <c r="DZ101" s="52">
        <v>361.19</v>
      </c>
      <c r="EA101" s="52">
        <v>361.19</v>
      </c>
      <c r="EB101" s="52">
        <v>361.19</v>
      </c>
      <c r="EC101" s="52">
        <v>361.19</v>
      </c>
      <c r="ED101" s="52">
        <v>361.19</v>
      </c>
      <c r="EE101" s="52">
        <v>361.19</v>
      </c>
      <c r="EF101" s="52">
        <v>361.19</v>
      </c>
      <c r="EG101" s="52">
        <v>361.19</v>
      </c>
      <c r="EH101" s="52">
        <v>361.19</v>
      </c>
      <c r="EI101" s="52">
        <v>361.19</v>
      </c>
      <c r="EJ101" s="52">
        <v>361.19</v>
      </c>
      <c r="EK101" s="52">
        <v>361.19</v>
      </c>
      <c r="EL101" s="52">
        <v>361.19</v>
      </c>
      <c r="EM101" s="52">
        <v>361.19</v>
      </c>
      <c r="EN101" s="52">
        <v>361.19</v>
      </c>
      <c r="EO101" s="52">
        <v>361.19</v>
      </c>
      <c r="EP101" s="52">
        <v>361.19</v>
      </c>
      <c r="EQ101" s="52">
        <v>361.19</v>
      </c>
      <c r="ER101" s="52">
        <v>361.19</v>
      </c>
      <c r="ES101" s="52">
        <v>361.19</v>
      </c>
      <c r="ET101" s="52">
        <v>361.19</v>
      </c>
      <c r="EU101" s="52">
        <v>361.19</v>
      </c>
      <c r="EV101" s="52">
        <v>361.19</v>
      </c>
      <c r="EW101" s="52">
        <v>361.19</v>
      </c>
      <c r="EX101" s="52">
        <v>361.19</v>
      </c>
      <c r="EY101" s="52">
        <v>361.19</v>
      </c>
      <c r="EZ101" s="52">
        <v>361.19</v>
      </c>
      <c r="FA101" s="52">
        <v>361.19</v>
      </c>
      <c r="FB101" s="52">
        <v>361.19</v>
      </c>
      <c r="FC101" s="52">
        <v>361.19</v>
      </c>
      <c r="FD101" s="52">
        <v>361.19</v>
      </c>
      <c r="FE101" s="52">
        <v>361.19</v>
      </c>
      <c r="FF101" s="52">
        <v>361.19</v>
      </c>
      <c r="FG101" s="52">
        <v>361.19</v>
      </c>
      <c r="FH101" s="52">
        <v>361.19</v>
      </c>
      <c r="FI101" s="52">
        <v>361.19</v>
      </c>
      <c r="FJ101" s="52">
        <v>361.19</v>
      </c>
      <c r="FK101" s="52">
        <v>361.19</v>
      </c>
      <c r="FL101" s="52">
        <v>361.19</v>
      </c>
      <c r="FM101" s="52">
        <v>361.19</v>
      </c>
      <c r="FN101" s="52">
        <v>361.19</v>
      </c>
      <c r="FO101" s="52">
        <v>361.19</v>
      </c>
      <c r="FP101" s="52">
        <v>361.19</v>
      </c>
      <c r="FQ101" s="52">
        <v>361.19</v>
      </c>
      <c r="FR101" s="52">
        <v>361.19</v>
      </c>
      <c r="FS101" s="52">
        <v>361.19</v>
      </c>
      <c r="FT101" s="52">
        <v>361.19</v>
      </c>
      <c r="FU101" s="52">
        <v>361.19</v>
      </c>
      <c r="FV101" s="52">
        <v>361.19</v>
      </c>
      <c r="FW101" s="52">
        <v>361.19</v>
      </c>
      <c r="FX101" s="52">
        <v>361.19</v>
      </c>
      <c r="FY101" s="52">
        <v>361.19</v>
      </c>
      <c r="FZ101" s="52">
        <v>361.19</v>
      </c>
      <c r="GA101" s="52">
        <v>361.19</v>
      </c>
      <c r="GB101" s="52">
        <v>361.19</v>
      </c>
      <c r="GC101" s="52">
        <v>361.19</v>
      </c>
      <c r="GD101" s="52">
        <v>361.19</v>
      </c>
      <c r="GE101" s="52">
        <v>361.19</v>
      </c>
      <c r="GF101" s="52">
        <v>361.19</v>
      </c>
      <c r="GG101" s="52">
        <v>361.19</v>
      </c>
      <c r="GH101" s="52">
        <v>361.19</v>
      </c>
      <c r="GI101" s="52">
        <v>361.19</v>
      </c>
      <c r="GJ101" s="52">
        <v>361.19</v>
      </c>
      <c r="GK101" s="52">
        <v>361.19</v>
      </c>
      <c r="GL101" s="52">
        <v>361.19</v>
      </c>
      <c r="GM101" s="52">
        <v>361.19</v>
      </c>
      <c r="GN101" s="52">
        <v>361.19</v>
      </c>
      <c r="GO101" s="52">
        <v>361.19</v>
      </c>
      <c r="GP101" s="52">
        <v>361.19</v>
      </c>
      <c r="GQ101" s="52">
        <v>361.19</v>
      </c>
      <c r="GR101" s="52">
        <v>361.19</v>
      </c>
      <c r="GS101" s="52">
        <v>361.19</v>
      </c>
      <c r="GT101" s="52">
        <v>361.19</v>
      </c>
      <c r="GU101" s="52">
        <v>361.19</v>
      </c>
      <c r="GV101" s="52">
        <v>361.19</v>
      </c>
      <c r="GW101" s="52">
        <v>361.19</v>
      </c>
      <c r="GX101" s="52">
        <v>361.19</v>
      </c>
      <c r="GY101" s="52">
        <v>361.19</v>
      </c>
      <c r="GZ101" s="52">
        <v>361.19</v>
      </c>
      <c r="HA101" s="52">
        <v>361.19</v>
      </c>
      <c r="HB101" s="52">
        <v>361.19</v>
      </c>
      <c r="HC101" s="52">
        <v>361.19</v>
      </c>
      <c r="HD101" s="52">
        <v>361.19</v>
      </c>
      <c r="HE101" s="52">
        <v>361.19</v>
      </c>
      <c r="HF101" s="52">
        <v>361.19</v>
      </c>
      <c r="HG101" s="52">
        <v>361.19</v>
      </c>
      <c r="HH101" s="52">
        <v>361.19</v>
      </c>
      <c r="HI101" s="52">
        <v>361.19</v>
      </c>
      <c r="HJ101" s="52">
        <v>361.19</v>
      </c>
      <c r="HK101" s="52">
        <v>361.19</v>
      </c>
      <c r="HL101" s="52">
        <v>361.19</v>
      </c>
      <c r="HM101" s="52">
        <v>361.19</v>
      </c>
      <c r="HN101" s="52">
        <v>361.19</v>
      </c>
      <c r="HO101" s="52">
        <v>361.19</v>
      </c>
      <c r="HP101" s="52">
        <v>361.19</v>
      </c>
      <c r="HQ101" s="52">
        <v>361.19</v>
      </c>
      <c r="HR101" s="52">
        <v>361.19</v>
      </c>
      <c r="HS101" s="52">
        <v>361.19</v>
      </c>
      <c r="HT101" s="52">
        <v>361.19</v>
      </c>
      <c r="HU101" s="52">
        <v>361.19</v>
      </c>
      <c r="HV101" s="52">
        <v>361.19</v>
      </c>
      <c r="HW101" s="52">
        <v>361.19</v>
      </c>
      <c r="HX101" s="52">
        <v>361.19</v>
      </c>
      <c r="HY101" s="52">
        <v>361.19</v>
      </c>
      <c r="HZ101" s="52">
        <v>361.19</v>
      </c>
      <c r="IA101" s="52">
        <v>361.19</v>
      </c>
      <c r="IB101" s="52">
        <v>361.19</v>
      </c>
      <c r="IC101" s="52">
        <v>361.19</v>
      </c>
      <c r="ID101" s="52">
        <v>361.19</v>
      </c>
      <c r="IE101" s="52">
        <v>361.19</v>
      </c>
      <c r="IF101" s="52">
        <v>361.19</v>
      </c>
      <c r="IG101" s="52">
        <v>361.19</v>
      </c>
      <c r="IH101" s="52">
        <v>361.19</v>
      </c>
      <c r="II101" s="52">
        <v>361.19</v>
      </c>
      <c r="IJ101" s="52">
        <v>361.19</v>
      </c>
      <c r="IK101" s="52">
        <v>361.19</v>
      </c>
      <c r="IL101" s="52">
        <v>361.19</v>
      </c>
      <c r="IM101" s="52">
        <v>361.19</v>
      </c>
      <c r="IN101" s="52">
        <v>361.19</v>
      </c>
      <c r="IO101" s="52">
        <v>361.19</v>
      </c>
      <c r="IP101" s="52">
        <v>361.19</v>
      </c>
      <c r="IQ101" s="52">
        <v>361.19</v>
      </c>
      <c r="IR101" s="52">
        <v>361.19</v>
      </c>
      <c r="IS101" s="52">
        <v>361.19</v>
      </c>
      <c r="IT101" s="52">
        <v>361.19</v>
      </c>
      <c r="IU101" s="52">
        <v>361.19</v>
      </c>
      <c r="IV101" s="52">
        <v>361.19</v>
      </c>
      <c r="IW101" s="52">
        <v>361.19</v>
      </c>
      <c r="IX101" s="52">
        <v>361.19</v>
      </c>
      <c r="IY101" s="52">
        <v>361.19</v>
      </c>
      <c r="IZ101" s="52">
        <v>361.19</v>
      </c>
      <c r="JA101" s="52">
        <v>361.19</v>
      </c>
      <c r="JB101" s="52">
        <v>361.19</v>
      </c>
      <c r="JC101" s="52">
        <v>361.19</v>
      </c>
      <c r="JD101" s="52">
        <v>361.19</v>
      </c>
      <c r="JE101" s="52">
        <v>361.19</v>
      </c>
      <c r="JF101" s="52">
        <v>361.19</v>
      </c>
      <c r="JG101" s="52">
        <v>0</v>
      </c>
      <c r="JH101" s="52">
        <v>0</v>
      </c>
      <c r="JI101" s="52">
        <v>0</v>
      </c>
      <c r="JJ101" s="52">
        <v>0</v>
      </c>
      <c r="JK101" s="52">
        <v>0</v>
      </c>
      <c r="JL101" s="52">
        <v>0</v>
      </c>
      <c r="JM101" s="52">
        <v>0</v>
      </c>
      <c r="JN101" s="52">
        <v>0</v>
      </c>
      <c r="JO101" s="52">
        <v>0</v>
      </c>
      <c r="JP101" s="52">
        <v>0</v>
      </c>
      <c r="JQ101" s="52">
        <v>0</v>
      </c>
      <c r="JR101" s="52">
        <v>0</v>
      </c>
      <c r="JS101" s="52">
        <v>0</v>
      </c>
      <c r="JT101" s="52">
        <v>0</v>
      </c>
      <c r="JU101" s="52">
        <v>0</v>
      </c>
      <c r="JV101" s="52">
        <v>0</v>
      </c>
      <c r="JW101" s="52">
        <v>0</v>
      </c>
      <c r="JX101" s="52">
        <v>0</v>
      </c>
      <c r="JY101" s="52">
        <v>0</v>
      </c>
      <c r="JZ101" s="52">
        <v>0</v>
      </c>
      <c r="KA101" s="52">
        <v>0</v>
      </c>
      <c r="KB101" s="52">
        <v>0</v>
      </c>
      <c r="KC101" s="52">
        <v>0</v>
      </c>
      <c r="KD101" s="52">
        <v>0</v>
      </c>
      <c r="KE101" s="52">
        <v>0</v>
      </c>
      <c r="KF101" s="52">
        <v>0</v>
      </c>
      <c r="KG101" s="52">
        <v>0</v>
      </c>
      <c r="KH101" s="52">
        <v>0</v>
      </c>
      <c r="KI101" s="52">
        <v>0</v>
      </c>
      <c r="KJ101" s="52">
        <v>0</v>
      </c>
      <c r="KK101" s="52">
        <v>0</v>
      </c>
      <c r="KL101" s="52">
        <v>0</v>
      </c>
      <c r="KM101" s="52">
        <v>0</v>
      </c>
      <c r="KN101" s="52">
        <v>0</v>
      </c>
      <c r="KO101" s="52">
        <v>0</v>
      </c>
      <c r="KP101" s="52">
        <v>0</v>
      </c>
      <c r="KQ101" s="52">
        <v>0</v>
      </c>
      <c r="KR101" s="52">
        <v>0</v>
      </c>
      <c r="KS101" s="52">
        <v>0</v>
      </c>
      <c r="KT101" s="52">
        <v>0</v>
      </c>
      <c r="KU101" s="52">
        <v>0</v>
      </c>
      <c r="KV101" s="52">
        <v>0</v>
      </c>
      <c r="KW101" s="52">
        <v>0</v>
      </c>
      <c r="KX101" s="52">
        <v>0</v>
      </c>
      <c r="KY101" s="52">
        <v>0</v>
      </c>
      <c r="KZ101" s="52">
        <v>0</v>
      </c>
      <c r="LA101" s="52">
        <v>0</v>
      </c>
      <c r="LB101" s="52">
        <v>0</v>
      </c>
      <c r="LC101" s="52">
        <v>0</v>
      </c>
      <c r="LD101" s="52">
        <v>0</v>
      </c>
      <c r="LE101" s="52">
        <v>0</v>
      </c>
      <c r="LF101" s="52">
        <v>0</v>
      </c>
      <c r="LG101" s="52">
        <v>0</v>
      </c>
      <c r="LH101" s="52">
        <v>0</v>
      </c>
      <c r="LI101" s="52">
        <v>0</v>
      </c>
      <c r="LJ101" s="52">
        <v>0</v>
      </c>
      <c r="LK101" s="52">
        <v>0</v>
      </c>
      <c r="LL101" s="52">
        <v>0</v>
      </c>
      <c r="LM101" s="52">
        <v>0</v>
      </c>
      <c r="LN101" s="52">
        <v>0</v>
      </c>
      <c r="LO101" s="52">
        <v>0</v>
      </c>
      <c r="LP101" s="52">
        <v>0</v>
      </c>
      <c r="LQ101" s="52">
        <v>0</v>
      </c>
      <c r="LR101" s="52">
        <v>0</v>
      </c>
      <c r="LS101" s="52">
        <v>0</v>
      </c>
      <c r="LT101" s="52">
        <v>0</v>
      </c>
      <c r="LU101" s="52">
        <v>0</v>
      </c>
      <c r="LV101" s="52">
        <v>0</v>
      </c>
      <c r="LW101" s="52">
        <v>0</v>
      </c>
      <c r="LX101" s="52">
        <v>0</v>
      </c>
      <c r="LY101" s="52">
        <v>0</v>
      </c>
      <c r="LZ101" s="52">
        <v>0</v>
      </c>
      <c r="MA101" s="52">
        <v>0</v>
      </c>
      <c r="MB101" s="52">
        <v>0</v>
      </c>
      <c r="MC101" s="52">
        <v>0</v>
      </c>
      <c r="MD101" s="52">
        <v>0</v>
      </c>
      <c r="ME101" s="52">
        <v>0</v>
      </c>
      <c r="MF101" s="52">
        <v>0</v>
      </c>
      <c r="MG101" s="52">
        <v>0</v>
      </c>
      <c r="MH101" s="52">
        <v>0</v>
      </c>
      <c r="MI101" s="52">
        <v>0</v>
      </c>
      <c r="MJ101" s="52">
        <v>0</v>
      </c>
      <c r="MK101" s="52">
        <v>0</v>
      </c>
      <c r="ML101" s="52">
        <v>0</v>
      </c>
      <c r="MM101" s="52">
        <v>0</v>
      </c>
      <c r="MN101" s="52">
        <v>0</v>
      </c>
      <c r="MO101" s="52">
        <v>0</v>
      </c>
      <c r="MP101" s="52">
        <v>0</v>
      </c>
      <c r="MQ101" s="52">
        <v>0</v>
      </c>
      <c r="MR101" s="52">
        <v>0</v>
      </c>
      <c r="MS101" s="52">
        <v>0</v>
      </c>
      <c r="MT101" s="52">
        <v>0</v>
      </c>
      <c r="MU101" s="52">
        <v>0</v>
      </c>
      <c r="MV101" s="52">
        <v>0</v>
      </c>
      <c r="MW101" s="52">
        <v>0</v>
      </c>
      <c r="MX101" s="52">
        <v>0</v>
      </c>
      <c r="MY101" s="52">
        <v>0</v>
      </c>
      <c r="MZ101" s="52">
        <v>0</v>
      </c>
      <c r="NA101" s="52">
        <v>0</v>
      </c>
      <c r="NB101" s="52">
        <v>0</v>
      </c>
      <c r="NC101" s="52">
        <v>0</v>
      </c>
      <c r="ND101" s="52">
        <v>0</v>
      </c>
      <c r="NE101" s="52">
        <v>0</v>
      </c>
      <c r="NF101" s="52">
        <v>0</v>
      </c>
      <c r="NG101" s="52">
        <v>0</v>
      </c>
      <c r="NH101" s="52">
        <v>0</v>
      </c>
      <c r="NI101" s="52">
        <v>0</v>
      </c>
      <c r="NJ101" s="52">
        <v>0</v>
      </c>
      <c r="NK101" s="52">
        <v>0</v>
      </c>
      <c r="NL101" s="52">
        <v>0</v>
      </c>
      <c r="NM101" s="52">
        <v>0</v>
      </c>
      <c r="NN101" s="52">
        <v>0</v>
      </c>
      <c r="NO101" s="52">
        <v>0</v>
      </c>
      <c r="NP101" s="52">
        <v>0</v>
      </c>
      <c r="NQ101" s="52">
        <v>0</v>
      </c>
      <c r="NR101" s="68">
        <f t="shared" si="6"/>
        <v>66820.150000000169</v>
      </c>
      <c r="NS101" s="68">
        <f t="shared" si="7"/>
        <v>66820.150000000169</v>
      </c>
      <c r="NT101" s="68">
        <f t="shared" si="8"/>
        <v>39369.709999999992</v>
      </c>
    </row>
    <row r="102" spans="1:384" s="40" customFormat="1" ht="15" customHeight="1" outlineLevel="1" x14ac:dyDescent="0.2">
      <c r="A102" s="61"/>
      <c r="B102" s="49" t="s">
        <v>671</v>
      </c>
      <c r="C102" s="49" t="s">
        <v>274</v>
      </c>
      <c r="D102" s="49" t="s">
        <v>275</v>
      </c>
      <c r="E102" s="50" t="s">
        <v>276</v>
      </c>
      <c r="F102" s="64">
        <v>44036</v>
      </c>
      <c r="G102" s="49" t="s">
        <v>68</v>
      </c>
      <c r="H102" s="72">
        <v>9.3807000000000001E-2</v>
      </c>
      <c r="I102" s="65">
        <v>63000</v>
      </c>
      <c r="J102" s="114" t="str">
        <f>_xlfn.XLOOKUP(E102,'[12]Resumo Unidades'!$B:$B,'[12]Resumo Unidades'!$W:$W)</f>
        <v>Fluxo com Divergência maior do que 10%</v>
      </c>
      <c r="K102" s="51" t="str">
        <f>IF(L102&gt;Resumo!$E$23,"Sim","Não")</f>
        <v>Não</v>
      </c>
      <c r="L102" s="66">
        <v>0</v>
      </c>
      <c r="M102" s="67"/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399.21</v>
      </c>
      <c r="CE102" s="52">
        <v>399.21</v>
      </c>
      <c r="CF102" s="52">
        <v>399.21</v>
      </c>
      <c r="CG102" s="52">
        <v>399.21</v>
      </c>
      <c r="CH102" s="52">
        <v>399.21</v>
      </c>
      <c r="CI102" s="52">
        <v>399.21</v>
      </c>
      <c r="CJ102" s="52">
        <v>399.21</v>
      </c>
      <c r="CK102" s="52">
        <v>399.21</v>
      </c>
      <c r="CL102" s="52">
        <v>399.21</v>
      </c>
      <c r="CM102" s="52">
        <v>399.21</v>
      </c>
      <c r="CN102" s="52">
        <v>399.21</v>
      </c>
      <c r="CO102" s="52">
        <v>399.21</v>
      </c>
      <c r="CP102" s="52">
        <v>399.21</v>
      </c>
      <c r="CQ102" s="52">
        <v>399.21</v>
      </c>
      <c r="CR102" s="52">
        <v>399.21</v>
      </c>
      <c r="CS102" s="52">
        <v>399.21</v>
      </c>
      <c r="CT102" s="52">
        <v>399.21</v>
      </c>
      <c r="CU102" s="52">
        <v>399.21</v>
      </c>
      <c r="CV102" s="52">
        <v>399.21</v>
      </c>
      <c r="CW102" s="52">
        <v>399.21</v>
      </c>
      <c r="CX102" s="52">
        <v>399.21</v>
      </c>
      <c r="CY102" s="52">
        <v>399.21</v>
      </c>
      <c r="CZ102" s="52">
        <v>399.21</v>
      </c>
      <c r="DA102" s="52">
        <v>399.21</v>
      </c>
      <c r="DB102" s="52">
        <v>399.21</v>
      </c>
      <c r="DC102" s="52">
        <v>399.21</v>
      </c>
      <c r="DD102" s="52">
        <v>399.21</v>
      </c>
      <c r="DE102" s="52">
        <v>399.21</v>
      </c>
      <c r="DF102" s="52">
        <v>399.21</v>
      </c>
      <c r="DG102" s="52">
        <v>399.21</v>
      </c>
      <c r="DH102" s="52">
        <v>399.21</v>
      </c>
      <c r="DI102" s="52">
        <v>399.21</v>
      </c>
      <c r="DJ102" s="52">
        <v>399.21</v>
      </c>
      <c r="DK102" s="52">
        <v>399.21</v>
      </c>
      <c r="DL102" s="52">
        <v>399.21</v>
      </c>
      <c r="DM102" s="52">
        <v>399.21</v>
      </c>
      <c r="DN102" s="52">
        <v>399.21</v>
      </c>
      <c r="DO102" s="52">
        <v>399.21</v>
      </c>
      <c r="DP102" s="52">
        <v>399.21</v>
      </c>
      <c r="DQ102" s="52">
        <v>399.21</v>
      </c>
      <c r="DR102" s="52">
        <v>399.21</v>
      </c>
      <c r="DS102" s="52">
        <v>399.21</v>
      </c>
      <c r="DT102" s="52">
        <v>399.21</v>
      </c>
      <c r="DU102" s="52">
        <v>399.21</v>
      </c>
      <c r="DV102" s="52">
        <v>399.21</v>
      </c>
      <c r="DW102" s="52">
        <v>399.21</v>
      </c>
      <c r="DX102" s="52">
        <v>399.21</v>
      </c>
      <c r="DY102" s="52">
        <v>399.21</v>
      </c>
      <c r="DZ102" s="52">
        <v>399.21</v>
      </c>
      <c r="EA102" s="52">
        <v>399.21</v>
      </c>
      <c r="EB102" s="52">
        <v>399.21</v>
      </c>
      <c r="EC102" s="52">
        <v>399.21</v>
      </c>
      <c r="ED102" s="52">
        <v>399.21</v>
      </c>
      <c r="EE102" s="52">
        <v>399.21</v>
      </c>
      <c r="EF102" s="52">
        <v>399.21</v>
      </c>
      <c r="EG102" s="52">
        <v>399.21</v>
      </c>
      <c r="EH102" s="52">
        <v>399.21</v>
      </c>
      <c r="EI102" s="52">
        <v>399.21</v>
      </c>
      <c r="EJ102" s="52">
        <v>399.21</v>
      </c>
      <c r="EK102" s="52">
        <v>399.21</v>
      </c>
      <c r="EL102" s="52">
        <v>399.21</v>
      </c>
      <c r="EM102" s="52">
        <v>399.21</v>
      </c>
      <c r="EN102" s="52">
        <v>399.21</v>
      </c>
      <c r="EO102" s="52">
        <v>399.21</v>
      </c>
      <c r="EP102" s="52">
        <v>399.21</v>
      </c>
      <c r="EQ102" s="52">
        <v>399.21</v>
      </c>
      <c r="ER102" s="52">
        <v>399.21</v>
      </c>
      <c r="ES102" s="52">
        <v>399.21</v>
      </c>
      <c r="ET102" s="52">
        <v>399.21</v>
      </c>
      <c r="EU102" s="52">
        <v>399.21</v>
      </c>
      <c r="EV102" s="52">
        <v>399.21</v>
      </c>
      <c r="EW102" s="52">
        <v>399.21</v>
      </c>
      <c r="EX102" s="52">
        <v>399.21</v>
      </c>
      <c r="EY102" s="52">
        <v>399.21</v>
      </c>
      <c r="EZ102" s="52">
        <v>399.21</v>
      </c>
      <c r="FA102" s="52">
        <v>399.21</v>
      </c>
      <c r="FB102" s="52">
        <v>399.21</v>
      </c>
      <c r="FC102" s="52">
        <v>399.21</v>
      </c>
      <c r="FD102" s="52">
        <v>399.21</v>
      </c>
      <c r="FE102" s="52">
        <v>399.21</v>
      </c>
      <c r="FF102" s="52">
        <v>399.21</v>
      </c>
      <c r="FG102" s="52">
        <v>399.21</v>
      </c>
      <c r="FH102" s="52">
        <v>399.21</v>
      </c>
      <c r="FI102" s="52">
        <v>399.21</v>
      </c>
      <c r="FJ102" s="52">
        <v>399.21</v>
      </c>
      <c r="FK102" s="52">
        <v>399.21</v>
      </c>
      <c r="FL102" s="52">
        <v>399.21</v>
      </c>
      <c r="FM102" s="52">
        <v>399.21</v>
      </c>
      <c r="FN102" s="52">
        <v>399.21</v>
      </c>
      <c r="FO102" s="52">
        <v>399.21</v>
      </c>
      <c r="FP102" s="52">
        <v>399.21</v>
      </c>
      <c r="FQ102" s="52">
        <v>399.21</v>
      </c>
      <c r="FR102" s="52">
        <v>399.21</v>
      </c>
      <c r="FS102" s="52">
        <v>399.21</v>
      </c>
      <c r="FT102" s="52">
        <v>399.21</v>
      </c>
      <c r="FU102" s="52">
        <v>399.21</v>
      </c>
      <c r="FV102" s="52">
        <v>399.21</v>
      </c>
      <c r="FW102" s="52">
        <v>399.21</v>
      </c>
      <c r="FX102" s="52">
        <v>399.21</v>
      </c>
      <c r="FY102" s="52">
        <v>399.21</v>
      </c>
      <c r="FZ102" s="52">
        <v>399.21</v>
      </c>
      <c r="GA102" s="52">
        <v>399.21</v>
      </c>
      <c r="GB102" s="52">
        <v>399.21</v>
      </c>
      <c r="GC102" s="52">
        <v>399.21</v>
      </c>
      <c r="GD102" s="52">
        <v>399.21</v>
      </c>
      <c r="GE102" s="52">
        <v>399.21</v>
      </c>
      <c r="GF102" s="52">
        <v>399.21</v>
      </c>
      <c r="GG102" s="52">
        <v>399.21</v>
      </c>
      <c r="GH102" s="52">
        <v>399.21</v>
      </c>
      <c r="GI102" s="52">
        <v>399.21</v>
      </c>
      <c r="GJ102" s="52">
        <v>399.21</v>
      </c>
      <c r="GK102" s="52">
        <v>399.21</v>
      </c>
      <c r="GL102" s="52">
        <v>399.21</v>
      </c>
      <c r="GM102" s="52">
        <v>399.21</v>
      </c>
      <c r="GN102" s="52">
        <v>399.21</v>
      </c>
      <c r="GO102" s="52">
        <v>399.21</v>
      </c>
      <c r="GP102" s="52">
        <v>399.21</v>
      </c>
      <c r="GQ102" s="52">
        <v>399.21</v>
      </c>
      <c r="GR102" s="52">
        <v>399.21</v>
      </c>
      <c r="GS102" s="52">
        <v>399.21</v>
      </c>
      <c r="GT102" s="52">
        <v>399.21</v>
      </c>
      <c r="GU102" s="52">
        <v>399.21</v>
      </c>
      <c r="GV102" s="52">
        <v>399.21</v>
      </c>
      <c r="GW102" s="52">
        <v>399.21</v>
      </c>
      <c r="GX102" s="52">
        <v>399.21</v>
      </c>
      <c r="GY102" s="52">
        <v>399.21</v>
      </c>
      <c r="GZ102" s="52">
        <v>399.21</v>
      </c>
      <c r="HA102" s="52">
        <v>399.21</v>
      </c>
      <c r="HB102" s="52">
        <v>399.21</v>
      </c>
      <c r="HC102" s="52">
        <v>399.21</v>
      </c>
      <c r="HD102" s="52">
        <v>399.21</v>
      </c>
      <c r="HE102" s="52">
        <v>399.21</v>
      </c>
      <c r="HF102" s="52">
        <v>399.21</v>
      </c>
      <c r="HG102" s="52">
        <v>399.21</v>
      </c>
      <c r="HH102" s="52">
        <v>399.21</v>
      </c>
      <c r="HI102" s="52">
        <v>399.21</v>
      </c>
      <c r="HJ102" s="52">
        <v>399.21</v>
      </c>
      <c r="HK102" s="52">
        <v>399.21</v>
      </c>
      <c r="HL102" s="52">
        <v>399.21</v>
      </c>
      <c r="HM102" s="52">
        <v>399.21</v>
      </c>
      <c r="HN102" s="52">
        <v>399.21</v>
      </c>
      <c r="HO102" s="52">
        <v>399.21</v>
      </c>
      <c r="HP102" s="52">
        <v>399.21</v>
      </c>
      <c r="HQ102" s="52">
        <v>399.21</v>
      </c>
      <c r="HR102" s="52">
        <v>399.21</v>
      </c>
      <c r="HS102" s="52">
        <v>399.21</v>
      </c>
      <c r="HT102" s="52">
        <v>399.21</v>
      </c>
      <c r="HU102" s="52">
        <v>399.21</v>
      </c>
      <c r="HV102" s="52">
        <v>399.21</v>
      </c>
      <c r="HW102" s="52">
        <v>399.21</v>
      </c>
      <c r="HX102" s="52">
        <v>399.21</v>
      </c>
      <c r="HY102" s="52">
        <v>399.21</v>
      </c>
      <c r="HZ102" s="52">
        <v>399.21</v>
      </c>
      <c r="IA102" s="52">
        <v>399.21</v>
      </c>
      <c r="IB102" s="52">
        <v>399.21</v>
      </c>
      <c r="IC102" s="52">
        <v>399.21</v>
      </c>
      <c r="ID102" s="52">
        <v>399.21</v>
      </c>
      <c r="IE102" s="52">
        <v>399.21</v>
      </c>
      <c r="IF102" s="52">
        <v>399.21</v>
      </c>
      <c r="IG102" s="52">
        <v>399.21</v>
      </c>
      <c r="IH102" s="52">
        <v>399.21</v>
      </c>
      <c r="II102" s="52">
        <v>399.21</v>
      </c>
      <c r="IJ102" s="52">
        <v>399.21</v>
      </c>
      <c r="IK102" s="52">
        <v>399.21</v>
      </c>
      <c r="IL102" s="52">
        <v>399.21</v>
      </c>
      <c r="IM102" s="52">
        <v>399.21</v>
      </c>
      <c r="IN102" s="52">
        <v>399.21</v>
      </c>
      <c r="IO102" s="52">
        <v>399.21</v>
      </c>
      <c r="IP102" s="52">
        <v>399.21</v>
      </c>
      <c r="IQ102" s="52">
        <v>399.21</v>
      </c>
      <c r="IR102" s="52">
        <v>399.21</v>
      </c>
      <c r="IS102" s="52">
        <v>399.21</v>
      </c>
      <c r="IT102" s="52">
        <v>399.21</v>
      </c>
      <c r="IU102" s="52">
        <v>399.21</v>
      </c>
      <c r="IV102" s="52">
        <v>399.21</v>
      </c>
      <c r="IW102" s="52">
        <v>399.21</v>
      </c>
      <c r="IX102" s="52">
        <v>399.21</v>
      </c>
      <c r="IY102" s="52">
        <v>399.21</v>
      </c>
      <c r="IZ102" s="52">
        <v>399.21</v>
      </c>
      <c r="JA102" s="52">
        <v>399.21</v>
      </c>
      <c r="JB102" s="52">
        <v>399.21</v>
      </c>
      <c r="JC102" s="52">
        <v>399.21</v>
      </c>
      <c r="JD102" s="52">
        <v>399.21</v>
      </c>
      <c r="JE102" s="52">
        <v>399.21</v>
      </c>
      <c r="JF102" s="52">
        <v>399.21</v>
      </c>
      <c r="JG102" s="52">
        <v>0</v>
      </c>
      <c r="JH102" s="52">
        <v>0</v>
      </c>
      <c r="JI102" s="52">
        <v>0</v>
      </c>
      <c r="JJ102" s="52">
        <v>0</v>
      </c>
      <c r="JK102" s="52">
        <v>0</v>
      </c>
      <c r="JL102" s="52">
        <v>0</v>
      </c>
      <c r="JM102" s="52">
        <v>0</v>
      </c>
      <c r="JN102" s="52">
        <v>0</v>
      </c>
      <c r="JO102" s="52">
        <v>0</v>
      </c>
      <c r="JP102" s="52">
        <v>0</v>
      </c>
      <c r="JQ102" s="52">
        <v>0</v>
      </c>
      <c r="JR102" s="52">
        <v>0</v>
      </c>
      <c r="JS102" s="52">
        <v>0</v>
      </c>
      <c r="JT102" s="52">
        <v>0</v>
      </c>
      <c r="JU102" s="52">
        <v>0</v>
      </c>
      <c r="JV102" s="52">
        <v>0</v>
      </c>
      <c r="JW102" s="52">
        <v>0</v>
      </c>
      <c r="JX102" s="52">
        <v>0</v>
      </c>
      <c r="JY102" s="52">
        <v>0</v>
      </c>
      <c r="JZ102" s="52">
        <v>0</v>
      </c>
      <c r="KA102" s="52">
        <v>0</v>
      </c>
      <c r="KB102" s="52">
        <v>0</v>
      </c>
      <c r="KC102" s="52">
        <v>0</v>
      </c>
      <c r="KD102" s="52">
        <v>0</v>
      </c>
      <c r="KE102" s="52">
        <v>0</v>
      </c>
      <c r="KF102" s="52">
        <v>0</v>
      </c>
      <c r="KG102" s="52">
        <v>0</v>
      </c>
      <c r="KH102" s="52">
        <v>0</v>
      </c>
      <c r="KI102" s="52">
        <v>0</v>
      </c>
      <c r="KJ102" s="52">
        <v>0</v>
      </c>
      <c r="KK102" s="52">
        <v>0</v>
      </c>
      <c r="KL102" s="52">
        <v>0</v>
      </c>
      <c r="KM102" s="52">
        <v>0</v>
      </c>
      <c r="KN102" s="52">
        <v>0</v>
      </c>
      <c r="KO102" s="52">
        <v>0</v>
      </c>
      <c r="KP102" s="52">
        <v>0</v>
      </c>
      <c r="KQ102" s="52">
        <v>0</v>
      </c>
      <c r="KR102" s="52">
        <v>0</v>
      </c>
      <c r="KS102" s="52">
        <v>0</v>
      </c>
      <c r="KT102" s="52">
        <v>0</v>
      </c>
      <c r="KU102" s="52">
        <v>0</v>
      </c>
      <c r="KV102" s="52">
        <v>0</v>
      </c>
      <c r="KW102" s="52">
        <v>0</v>
      </c>
      <c r="KX102" s="52">
        <v>0</v>
      </c>
      <c r="KY102" s="52">
        <v>0</v>
      </c>
      <c r="KZ102" s="52">
        <v>0</v>
      </c>
      <c r="LA102" s="52">
        <v>0</v>
      </c>
      <c r="LB102" s="52">
        <v>0</v>
      </c>
      <c r="LC102" s="52">
        <v>0</v>
      </c>
      <c r="LD102" s="52">
        <v>0</v>
      </c>
      <c r="LE102" s="52">
        <v>0</v>
      </c>
      <c r="LF102" s="52">
        <v>0</v>
      </c>
      <c r="LG102" s="52">
        <v>0</v>
      </c>
      <c r="LH102" s="52">
        <v>0</v>
      </c>
      <c r="LI102" s="52">
        <v>0</v>
      </c>
      <c r="LJ102" s="52">
        <v>0</v>
      </c>
      <c r="LK102" s="52">
        <v>0</v>
      </c>
      <c r="LL102" s="52">
        <v>0</v>
      </c>
      <c r="LM102" s="52">
        <v>0</v>
      </c>
      <c r="LN102" s="52">
        <v>0</v>
      </c>
      <c r="LO102" s="52">
        <v>0</v>
      </c>
      <c r="LP102" s="52">
        <v>0</v>
      </c>
      <c r="LQ102" s="52">
        <v>0</v>
      </c>
      <c r="LR102" s="52">
        <v>0</v>
      </c>
      <c r="LS102" s="52">
        <v>0</v>
      </c>
      <c r="LT102" s="52">
        <v>0</v>
      </c>
      <c r="LU102" s="52">
        <v>0</v>
      </c>
      <c r="LV102" s="52">
        <v>0</v>
      </c>
      <c r="LW102" s="52">
        <v>0</v>
      </c>
      <c r="LX102" s="52">
        <v>0</v>
      </c>
      <c r="LY102" s="52">
        <v>0</v>
      </c>
      <c r="LZ102" s="52">
        <v>0</v>
      </c>
      <c r="MA102" s="52">
        <v>0</v>
      </c>
      <c r="MB102" s="52">
        <v>0</v>
      </c>
      <c r="MC102" s="52">
        <v>0</v>
      </c>
      <c r="MD102" s="52">
        <v>0</v>
      </c>
      <c r="ME102" s="52">
        <v>0</v>
      </c>
      <c r="MF102" s="52">
        <v>0</v>
      </c>
      <c r="MG102" s="52">
        <v>0</v>
      </c>
      <c r="MH102" s="52">
        <v>0</v>
      </c>
      <c r="MI102" s="52">
        <v>0</v>
      </c>
      <c r="MJ102" s="52">
        <v>0</v>
      </c>
      <c r="MK102" s="52">
        <v>0</v>
      </c>
      <c r="ML102" s="52">
        <v>0</v>
      </c>
      <c r="MM102" s="52">
        <v>0</v>
      </c>
      <c r="MN102" s="52">
        <v>0</v>
      </c>
      <c r="MO102" s="52">
        <v>0</v>
      </c>
      <c r="MP102" s="52">
        <v>0</v>
      </c>
      <c r="MQ102" s="52">
        <v>0</v>
      </c>
      <c r="MR102" s="52">
        <v>0</v>
      </c>
      <c r="MS102" s="52">
        <v>0</v>
      </c>
      <c r="MT102" s="52">
        <v>0</v>
      </c>
      <c r="MU102" s="52">
        <v>0</v>
      </c>
      <c r="MV102" s="52">
        <v>0</v>
      </c>
      <c r="MW102" s="52">
        <v>0</v>
      </c>
      <c r="MX102" s="52">
        <v>0</v>
      </c>
      <c r="MY102" s="52">
        <v>0</v>
      </c>
      <c r="MZ102" s="52">
        <v>0</v>
      </c>
      <c r="NA102" s="52">
        <v>0</v>
      </c>
      <c r="NB102" s="52">
        <v>0</v>
      </c>
      <c r="NC102" s="52">
        <v>0</v>
      </c>
      <c r="ND102" s="52">
        <v>0</v>
      </c>
      <c r="NE102" s="52">
        <v>0</v>
      </c>
      <c r="NF102" s="52">
        <v>0</v>
      </c>
      <c r="NG102" s="52">
        <v>0</v>
      </c>
      <c r="NH102" s="52">
        <v>0</v>
      </c>
      <c r="NI102" s="52">
        <v>0</v>
      </c>
      <c r="NJ102" s="52">
        <v>0</v>
      </c>
      <c r="NK102" s="52">
        <v>0</v>
      </c>
      <c r="NL102" s="52">
        <v>0</v>
      </c>
      <c r="NM102" s="52">
        <v>0</v>
      </c>
      <c r="NN102" s="52">
        <v>0</v>
      </c>
      <c r="NO102" s="52">
        <v>0</v>
      </c>
      <c r="NP102" s="52">
        <v>0</v>
      </c>
      <c r="NQ102" s="52">
        <v>0</v>
      </c>
      <c r="NR102" s="68">
        <f t="shared" si="6"/>
        <v>73853.850000000006</v>
      </c>
      <c r="NS102" s="68">
        <f t="shared" si="7"/>
        <v>73853.850000000006</v>
      </c>
      <c r="NT102" s="68">
        <f t="shared" si="8"/>
        <v>43513.889999999927</v>
      </c>
    </row>
    <row r="103" spans="1:384" s="40" customFormat="1" ht="15" customHeight="1" outlineLevel="1" x14ac:dyDescent="0.2">
      <c r="A103" s="61"/>
      <c r="B103" s="49" t="s">
        <v>671</v>
      </c>
      <c r="C103" s="49" t="s">
        <v>277</v>
      </c>
      <c r="D103" s="49" t="s">
        <v>278</v>
      </c>
      <c r="E103" s="50" t="s">
        <v>279</v>
      </c>
      <c r="F103" s="64">
        <v>44054</v>
      </c>
      <c r="G103" s="49" t="s">
        <v>68</v>
      </c>
      <c r="H103" s="72">
        <v>9.3807000000000001E-2</v>
      </c>
      <c r="I103" s="65">
        <v>63000</v>
      </c>
      <c r="J103" s="114" t="str">
        <f>_xlfn.XLOOKUP(E103,'[12]Resumo Unidades'!$B:$B,'[12]Resumo Unidades'!$W:$W)</f>
        <v>Fluxo com Divergência de 5% a 10%</v>
      </c>
      <c r="K103" s="51" t="str">
        <f>IF(L103&gt;Resumo!$E$23,"Sim","Não")</f>
        <v>Não</v>
      </c>
      <c r="L103" s="66">
        <v>0</v>
      </c>
      <c r="M103" s="67"/>
      <c r="N103" s="52">
        <v>0</v>
      </c>
      <c r="O103" s="52">
        <v>0</v>
      </c>
      <c r="P103" s="52">
        <v>0</v>
      </c>
      <c r="Q103" s="52">
        <v>0</v>
      </c>
      <c r="R103" s="52">
        <v>0</v>
      </c>
      <c r="S103" s="52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2">
        <v>0</v>
      </c>
      <c r="BS103" s="52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568.26</v>
      </c>
      <c r="CE103" s="52">
        <v>568.26</v>
      </c>
      <c r="CF103" s="52">
        <v>568.26</v>
      </c>
      <c r="CG103" s="52">
        <v>568.26</v>
      </c>
      <c r="CH103" s="52">
        <v>568.26</v>
      </c>
      <c r="CI103" s="52">
        <v>568.26</v>
      </c>
      <c r="CJ103" s="52">
        <v>568.26</v>
      </c>
      <c r="CK103" s="52">
        <v>568.26</v>
      </c>
      <c r="CL103" s="52">
        <v>568.26</v>
      </c>
      <c r="CM103" s="52">
        <v>568.26</v>
      </c>
      <c r="CN103" s="52">
        <v>568.26</v>
      </c>
      <c r="CO103" s="52">
        <v>568.26</v>
      </c>
      <c r="CP103" s="52">
        <v>568.26</v>
      </c>
      <c r="CQ103" s="52">
        <v>568.26</v>
      </c>
      <c r="CR103" s="52">
        <v>568.26</v>
      </c>
      <c r="CS103" s="52">
        <v>568.26</v>
      </c>
      <c r="CT103" s="52">
        <v>568.26</v>
      </c>
      <c r="CU103" s="52">
        <v>568.26</v>
      </c>
      <c r="CV103" s="52">
        <v>568.26</v>
      </c>
      <c r="CW103" s="52">
        <v>568.26</v>
      </c>
      <c r="CX103" s="52">
        <v>568.26</v>
      </c>
      <c r="CY103" s="52">
        <v>568.26</v>
      </c>
      <c r="CZ103" s="52">
        <v>568.26</v>
      </c>
      <c r="DA103" s="52">
        <v>568.26</v>
      </c>
      <c r="DB103" s="52">
        <v>568.26</v>
      </c>
      <c r="DC103" s="52">
        <v>568.26</v>
      </c>
      <c r="DD103" s="52">
        <v>568.26</v>
      </c>
      <c r="DE103" s="52">
        <v>568.26</v>
      </c>
      <c r="DF103" s="52">
        <v>568.26</v>
      </c>
      <c r="DG103" s="52">
        <v>568.26</v>
      </c>
      <c r="DH103" s="52">
        <v>568.26</v>
      </c>
      <c r="DI103" s="52">
        <v>568.26</v>
      </c>
      <c r="DJ103" s="52">
        <v>568.26</v>
      </c>
      <c r="DK103" s="52">
        <v>568.26</v>
      </c>
      <c r="DL103" s="52">
        <v>568.26</v>
      </c>
      <c r="DM103" s="52">
        <v>568.26</v>
      </c>
      <c r="DN103" s="52">
        <v>568.26</v>
      </c>
      <c r="DO103" s="52">
        <v>568.26</v>
      </c>
      <c r="DP103" s="52">
        <v>568.26</v>
      </c>
      <c r="DQ103" s="52">
        <v>568.26</v>
      </c>
      <c r="DR103" s="52">
        <v>568.26</v>
      </c>
      <c r="DS103" s="52">
        <v>568.26</v>
      </c>
      <c r="DT103" s="52">
        <v>568.26</v>
      </c>
      <c r="DU103" s="52">
        <v>568.26</v>
      </c>
      <c r="DV103" s="52">
        <v>568.26</v>
      </c>
      <c r="DW103" s="52">
        <v>568.26</v>
      </c>
      <c r="DX103" s="52">
        <v>568.26</v>
      </c>
      <c r="DY103" s="52">
        <v>568.26</v>
      </c>
      <c r="DZ103" s="52">
        <v>568.26</v>
      </c>
      <c r="EA103" s="52">
        <v>568.26</v>
      </c>
      <c r="EB103" s="52">
        <v>568.26</v>
      </c>
      <c r="EC103" s="52">
        <v>568.26</v>
      </c>
      <c r="ED103" s="52">
        <v>568.26</v>
      </c>
      <c r="EE103" s="52">
        <v>568.26</v>
      </c>
      <c r="EF103" s="52">
        <v>568.26</v>
      </c>
      <c r="EG103" s="52">
        <v>568.26</v>
      </c>
      <c r="EH103" s="52">
        <v>568.26</v>
      </c>
      <c r="EI103" s="52">
        <v>568.26</v>
      </c>
      <c r="EJ103" s="52">
        <v>568.26</v>
      </c>
      <c r="EK103" s="52">
        <v>568.26</v>
      </c>
      <c r="EL103" s="52">
        <v>568.26</v>
      </c>
      <c r="EM103" s="52">
        <v>568.26</v>
      </c>
      <c r="EN103" s="52">
        <v>568.26</v>
      </c>
      <c r="EO103" s="52">
        <v>568.26</v>
      </c>
      <c r="EP103" s="52">
        <v>568.26</v>
      </c>
      <c r="EQ103" s="52">
        <v>568.26</v>
      </c>
      <c r="ER103" s="52">
        <v>568.26</v>
      </c>
      <c r="ES103" s="52">
        <v>568.26</v>
      </c>
      <c r="ET103" s="52">
        <v>568.26</v>
      </c>
      <c r="EU103" s="52">
        <v>568.26</v>
      </c>
      <c r="EV103" s="52">
        <v>568.26</v>
      </c>
      <c r="EW103" s="52">
        <v>568.26</v>
      </c>
      <c r="EX103" s="52">
        <v>568.26</v>
      </c>
      <c r="EY103" s="52">
        <v>568.26</v>
      </c>
      <c r="EZ103" s="52">
        <v>568.26</v>
      </c>
      <c r="FA103" s="52">
        <v>568.26</v>
      </c>
      <c r="FB103" s="52">
        <v>568.26</v>
      </c>
      <c r="FC103" s="52">
        <v>568.26</v>
      </c>
      <c r="FD103" s="52">
        <v>568.26</v>
      </c>
      <c r="FE103" s="52">
        <v>568.26</v>
      </c>
      <c r="FF103" s="52">
        <v>568.26</v>
      </c>
      <c r="FG103" s="52">
        <v>568.26</v>
      </c>
      <c r="FH103" s="52">
        <v>568.26</v>
      </c>
      <c r="FI103" s="52">
        <v>568.26</v>
      </c>
      <c r="FJ103" s="52">
        <v>568.26</v>
      </c>
      <c r="FK103" s="52">
        <v>568.26</v>
      </c>
      <c r="FL103" s="52">
        <v>568.26</v>
      </c>
      <c r="FM103" s="52">
        <v>568.26</v>
      </c>
      <c r="FN103" s="52">
        <v>568.26</v>
      </c>
      <c r="FO103" s="52">
        <v>568.26</v>
      </c>
      <c r="FP103" s="52">
        <v>568.26</v>
      </c>
      <c r="FQ103" s="52">
        <v>568.26</v>
      </c>
      <c r="FR103" s="52">
        <v>568.26</v>
      </c>
      <c r="FS103" s="52">
        <v>568.26</v>
      </c>
      <c r="FT103" s="52">
        <v>568.26</v>
      </c>
      <c r="FU103" s="52">
        <v>568.26</v>
      </c>
      <c r="FV103" s="52">
        <v>568.26</v>
      </c>
      <c r="FW103" s="52">
        <v>568.26</v>
      </c>
      <c r="FX103" s="52">
        <v>568.26</v>
      </c>
      <c r="FY103" s="52">
        <v>568.26</v>
      </c>
      <c r="FZ103" s="52">
        <v>568.26</v>
      </c>
      <c r="GA103" s="52">
        <v>568.26</v>
      </c>
      <c r="GB103" s="52">
        <v>568.26</v>
      </c>
      <c r="GC103" s="52">
        <v>568.26</v>
      </c>
      <c r="GD103" s="52">
        <v>568.26</v>
      </c>
      <c r="GE103" s="52">
        <v>568.26</v>
      </c>
      <c r="GF103" s="52">
        <v>568.26</v>
      </c>
      <c r="GG103" s="52">
        <v>568.26</v>
      </c>
      <c r="GH103" s="52">
        <v>568.26</v>
      </c>
      <c r="GI103" s="52">
        <v>568.26</v>
      </c>
      <c r="GJ103" s="52">
        <v>568.26</v>
      </c>
      <c r="GK103" s="52">
        <v>568.26</v>
      </c>
      <c r="GL103" s="52">
        <v>568.26</v>
      </c>
      <c r="GM103" s="52">
        <v>568.26</v>
      </c>
      <c r="GN103" s="52">
        <v>568.26</v>
      </c>
      <c r="GO103" s="52">
        <v>568.26</v>
      </c>
      <c r="GP103" s="52">
        <v>568.26</v>
      </c>
      <c r="GQ103" s="52">
        <v>568.26</v>
      </c>
      <c r="GR103" s="52">
        <v>568.26</v>
      </c>
      <c r="GS103" s="52">
        <v>568.26</v>
      </c>
      <c r="GT103" s="52">
        <v>568.26</v>
      </c>
      <c r="GU103" s="52">
        <v>568.26</v>
      </c>
      <c r="GV103" s="52">
        <v>568.26</v>
      </c>
      <c r="GW103" s="52">
        <v>568.26</v>
      </c>
      <c r="GX103" s="52">
        <v>568.26</v>
      </c>
      <c r="GY103" s="52">
        <v>568.26</v>
      </c>
      <c r="GZ103" s="52">
        <v>568.26</v>
      </c>
      <c r="HA103" s="52">
        <v>568.26</v>
      </c>
      <c r="HB103" s="52">
        <v>568.26</v>
      </c>
      <c r="HC103" s="52">
        <v>568.26</v>
      </c>
      <c r="HD103" s="52">
        <v>568.26</v>
      </c>
      <c r="HE103" s="52">
        <v>568.26</v>
      </c>
      <c r="HF103" s="52">
        <v>568.26</v>
      </c>
      <c r="HG103" s="52">
        <v>568.26</v>
      </c>
      <c r="HH103" s="52">
        <v>568.26</v>
      </c>
      <c r="HI103" s="52">
        <v>568.26</v>
      </c>
      <c r="HJ103" s="52">
        <v>568.26</v>
      </c>
      <c r="HK103" s="52">
        <v>568.26</v>
      </c>
      <c r="HL103" s="52">
        <v>568.26</v>
      </c>
      <c r="HM103" s="52">
        <v>568.26</v>
      </c>
      <c r="HN103" s="52">
        <v>568.26</v>
      </c>
      <c r="HO103" s="52">
        <v>568.26</v>
      </c>
      <c r="HP103" s="52">
        <v>568.26</v>
      </c>
      <c r="HQ103" s="52">
        <v>568.26</v>
      </c>
      <c r="HR103" s="52">
        <v>568.26</v>
      </c>
      <c r="HS103" s="52">
        <v>568.26</v>
      </c>
      <c r="HT103" s="52">
        <v>568.26</v>
      </c>
      <c r="HU103" s="52">
        <v>568.26</v>
      </c>
      <c r="HV103" s="52">
        <v>568.26</v>
      </c>
      <c r="HW103" s="52">
        <v>568.26</v>
      </c>
      <c r="HX103" s="52">
        <v>568.26</v>
      </c>
      <c r="HY103" s="52">
        <v>568.26</v>
      </c>
      <c r="HZ103" s="52">
        <v>568.26</v>
      </c>
      <c r="IA103" s="52">
        <v>568.26</v>
      </c>
      <c r="IB103" s="52">
        <v>568.26</v>
      </c>
      <c r="IC103" s="52">
        <v>568.26</v>
      </c>
      <c r="ID103" s="52">
        <v>568.26</v>
      </c>
      <c r="IE103" s="52">
        <v>568.26</v>
      </c>
      <c r="IF103" s="52">
        <v>568.26</v>
      </c>
      <c r="IG103" s="52">
        <v>568.26</v>
      </c>
      <c r="IH103" s="52">
        <v>568.26</v>
      </c>
      <c r="II103" s="52">
        <v>568.26</v>
      </c>
      <c r="IJ103" s="52">
        <v>568.26</v>
      </c>
      <c r="IK103" s="52">
        <v>568.26</v>
      </c>
      <c r="IL103" s="52">
        <v>568.26</v>
      </c>
      <c r="IM103" s="52">
        <v>568.26</v>
      </c>
      <c r="IN103" s="52">
        <v>568.26</v>
      </c>
      <c r="IO103" s="52">
        <v>568.26</v>
      </c>
      <c r="IP103" s="52">
        <v>568.26</v>
      </c>
      <c r="IQ103" s="52">
        <v>568.26</v>
      </c>
      <c r="IR103" s="52">
        <v>568.26</v>
      </c>
      <c r="IS103" s="52">
        <v>568.26</v>
      </c>
      <c r="IT103" s="52">
        <v>568.26</v>
      </c>
      <c r="IU103" s="52">
        <v>568.26</v>
      </c>
      <c r="IV103" s="52">
        <v>568.26</v>
      </c>
      <c r="IW103" s="52">
        <v>568.26</v>
      </c>
      <c r="IX103" s="52">
        <v>568.26</v>
      </c>
      <c r="IY103" s="52">
        <v>568.26</v>
      </c>
      <c r="IZ103" s="52">
        <v>568.26</v>
      </c>
      <c r="JA103" s="52">
        <v>568.26</v>
      </c>
      <c r="JB103" s="52">
        <v>568.26</v>
      </c>
      <c r="JC103" s="52">
        <v>568.26</v>
      </c>
      <c r="JD103" s="52">
        <v>568.26</v>
      </c>
      <c r="JE103" s="52">
        <v>568.26</v>
      </c>
      <c r="JF103" s="52">
        <v>568.26</v>
      </c>
      <c r="JG103" s="52">
        <v>568.26</v>
      </c>
      <c r="JH103" s="52">
        <v>0</v>
      </c>
      <c r="JI103" s="52">
        <v>0</v>
      </c>
      <c r="JJ103" s="52">
        <v>0</v>
      </c>
      <c r="JK103" s="52">
        <v>0</v>
      </c>
      <c r="JL103" s="52">
        <v>0</v>
      </c>
      <c r="JM103" s="52">
        <v>0</v>
      </c>
      <c r="JN103" s="52">
        <v>0</v>
      </c>
      <c r="JO103" s="52">
        <v>0</v>
      </c>
      <c r="JP103" s="52">
        <v>0</v>
      </c>
      <c r="JQ103" s="52">
        <v>0</v>
      </c>
      <c r="JR103" s="52">
        <v>0</v>
      </c>
      <c r="JS103" s="52">
        <v>0</v>
      </c>
      <c r="JT103" s="52">
        <v>0</v>
      </c>
      <c r="JU103" s="52">
        <v>0</v>
      </c>
      <c r="JV103" s="52">
        <v>0</v>
      </c>
      <c r="JW103" s="52">
        <v>0</v>
      </c>
      <c r="JX103" s="52">
        <v>0</v>
      </c>
      <c r="JY103" s="52">
        <v>0</v>
      </c>
      <c r="JZ103" s="52">
        <v>0</v>
      </c>
      <c r="KA103" s="52">
        <v>0</v>
      </c>
      <c r="KB103" s="52">
        <v>0</v>
      </c>
      <c r="KC103" s="52">
        <v>0</v>
      </c>
      <c r="KD103" s="52">
        <v>0</v>
      </c>
      <c r="KE103" s="52">
        <v>0</v>
      </c>
      <c r="KF103" s="52">
        <v>0</v>
      </c>
      <c r="KG103" s="52">
        <v>0</v>
      </c>
      <c r="KH103" s="52">
        <v>0</v>
      </c>
      <c r="KI103" s="52">
        <v>0</v>
      </c>
      <c r="KJ103" s="52">
        <v>0</v>
      </c>
      <c r="KK103" s="52">
        <v>0</v>
      </c>
      <c r="KL103" s="52">
        <v>0</v>
      </c>
      <c r="KM103" s="52">
        <v>0</v>
      </c>
      <c r="KN103" s="52">
        <v>0</v>
      </c>
      <c r="KO103" s="52">
        <v>0</v>
      </c>
      <c r="KP103" s="52">
        <v>0</v>
      </c>
      <c r="KQ103" s="52">
        <v>0</v>
      </c>
      <c r="KR103" s="52">
        <v>0</v>
      </c>
      <c r="KS103" s="52">
        <v>0</v>
      </c>
      <c r="KT103" s="52">
        <v>0</v>
      </c>
      <c r="KU103" s="52">
        <v>0</v>
      </c>
      <c r="KV103" s="52">
        <v>0</v>
      </c>
      <c r="KW103" s="52">
        <v>0</v>
      </c>
      <c r="KX103" s="52">
        <v>0</v>
      </c>
      <c r="KY103" s="52">
        <v>0</v>
      </c>
      <c r="KZ103" s="52">
        <v>0</v>
      </c>
      <c r="LA103" s="52">
        <v>0</v>
      </c>
      <c r="LB103" s="52">
        <v>0</v>
      </c>
      <c r="LC103" s="52">
        <v>0</v>
      </c>
      <c r="LD103" s="52">
        <v>0</v>
      </c>
      <c r="LE103" s="52">
        <v>0</v>
      </c>
      <c r="LF103" s="52">
        <v>0</v>
      </c>
      <c r="LG103" s="52">
        <v>0</v>
      </c>
      <c r="LH103" s="52">
        <v>0</v>
      </c>
      <c r="LI103" s="52">
        <v>0</v>
      </c>
      <c r="LJ103" s="52">
        <v>0</v>
      </c>
      <c r="LK103" s="52">
        <v>0</v>
      </c>
      <c r="LL103" s="52">
        <v>0</v>
      </c>
      <c r="LM103" s="52">
        <v>0</v>
      </c>
      <c r="LN103" s="52">
        <v>0</v>
      </c>
      <c r="LO103" s="52">
        <v>0</v>
      </c>
      <c r="LP103" s="52">
        <v>0</v>
      </c>
      <c r="LQ103" s="52">
        <v>0</v>
      </c>
      <c r="LR103" s="52">
        <v>0</v>
      </c>
      <c r="LS103" s="52">
        <v>0</v>
      </c>
      <c r="LT103" s="52">
        <v>0</v>
      </c>
      <c r="LU103" s="52">
        <v>0</v>
      </c>
      <c r="LV103" s="52">
        <v>0</v>
      </c>
      <c r="LW103" s="52">
        <v>0</v>
      </c>
      <c r="LX103" s="52">
        <v>0</v>
      </c>
      <c r="LY103" s="52">
        <v>0</v>
      </c>
      <c r="LZ103" s="52">
        <v>0</v>
      </c>
      <c r="MA103" s="52">
        <v>0</v>
      </c>
      <c r="MB103" s="52">
        <v>0</v>
      </c>
      <c r="MC103" s="52">
        <v>0</v>
      </c>
      <c r="MD103" s="52">
        <v>0</v>
      </c>
      <c r="ME103" s="52">
        <v>0</v>
      </c>
      <c r="MF103" s="52">
        <v>0</v>
      </c>
      <c r="MG103" s="52">
        <v>0</v>
      </c>
      <c r="MH103" s="52">
        <v>0</v>
      </c>
      <c r="MI103" s="52">
        <v>0</v>
      </c>
      <c r="MJ103" s="52">
        <v>0</v>
      </c>
      <c r="MK103" s="52">
        <v>0</v>
      </c>
      <c r="ML103" s="52">
        <v>0</v>
      </c>
      <c r="MM103" s="52">
        <v>0</v>
      </c>
      <c r="MN103" s="52">
        <v>0</v>
      </c>
      <c r="MO103" s="52">
        <v>0</v>
      </c>
      <c r="MP103" s="52">
        <v>0</v>
      </c>
      <c r="MQ103" s="52">
        <v>0</v>
      </c>
      <c r="MR103" s="52">
        <v>0</v>
      </c>
      <c r="MS103" s="52">
        <v>0</v>
      </c>
      <c r="MT103" s="52">
        <v>0</v>
      </c>
      <c r="MU103" s="52">
        <v>0</v>
      </c>
      <c r="MV103" s="52">
        <v>0</v>
      </c>
      <c r="MW103" s="52">
        <v>0</v>
      </c>
      <c r="MX103" s="52">
        <v>0</v>
      </c>
      <c r="MY103" s="52">
        <v>0</v>
      </c>
      <c r="MZ103" s="52">
        <v>0</v>
      </c>
      <c r="NA103" s="52">
        <v>0</v>
      </c>
      <c r="NB103" s="52">
        <v>0</v>
      </c>
      <c r="NC103" s="52">
        <v>0</v>
      </c>
      <c r="ND103" s="52">
        <v>0</v>
      </c>
      <c r="NE103" s="52">
        <v>0</v>
      </c>
      <c r="NF103" s="52">
        <v>0</v>
      </c>
      <c r="NG103" s="52">
        <v>0</v>
      </c>
      <c r="NH103" s="52">
        <v>0</v>
      </c>
      <c r="NI103" s="52">
        <v>0</v>
      </c>
      <c r="NJ103" s="52">
        <v>0</v>
      </c>
      <c r="NK103" s="52">
        <v>0</v>
      </c>
      <c r="NL103" s="52">
        <v>0</v>
      </c>
      <c r="NM103" s="52">
        <v>0</v>
      </c>
      <c r="NN103" s="52">
        <v>0</v>
      </c>
      <c r="NO103" s="52">
        <v>0</v>
      </c>
      <c r="NP103" s="52">
        <v>0</v>
      </c>
      <c r="NQ103" s="52">
        <v>0</v>
      </c>
      <c r="NR103" s="68">
        <f t="shared" si="6"/>
        <v>105696.35999999971</v>
      </c>
      <c r="NS103" s="68">
        <f t="shared" si="7"/>
        <v>105696.35999999971</v>
      </c>
      <c r="NT103" s="68">
        <f t="shared" si="8"/>
        <v>61940.340000000062</v>
      </c>
    </row>
    <row r="104" spans="1:384" s="40" customFormat="1" ht="15" customHeight="1" outlineLevel="1" x14ac:dyDescent="0.2">
      <c r="A104" s="61"/>
      <c r="B104" s="49" t="s">
        <v>671</v>
      </c>
      <c r="C104" s="49" t="s">
        <v>280</v>
      </c>
      <c r="D104" s="49" t="s">
        <v>281</v>
      </c>
      <c r="E104" s="50" t="s">
        <v>282</v>
      </c>
      <c r="F104" s="64">
        <v>44046</v>
      </c>
      <c r="G104" s="49" t="s">
        <v>68</v>
      </c>
      <c r="H104" s="72">
        <v>9.3807000000000001E-2</v>
      </c>
      <c r="I104" s="65">
        <v>70000.800000000003</v>
      </c>
      <c r="J104" s="114" t="str">
        <f>_xlfn.XLOOKUP(E104,'[12]Resumo Unidades'!$B:$B,'[12]Resumo Unidades'!$W:$W)</f>
        <v>Fluxo com Divergência maior do que 10%</v>
      </c>
      <c r="K104" s="51" t="str">
        <f>IF(L104&gt;Resumo!$E$23,"Sim","Não")</f>
        <v>Não</v>
      </c>
      <c r="L104" s="66">
        <v>48</v>
      </c>
      <c r="M104" s="67"/>
      <c r="N104" s="52">
        <v>0</v>
      </c>
      <c r="O104" s="52">
        <v>0</v>
      </c>
      <c r="P104" s="52">
        <v>0</v>
      </c>
      <c r="Q104" s="52">
        <v>0</v>
      </c>
      <c r="R104" s="52">
        <v>0</v>
      </c>
      <c r="S104" s="52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2">
        <v>0</v>
      </c>
      <c r="AF104" s="52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2">
        <v>0</v>
      </c>
      <c r="AS104" s="52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2">
        <v>0</v>
      </c>
      <c r="BF104" s="52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2">
        <v>0</v>
      </c>
      <c r="BS104" s="52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858.14</v>
      </c>
      <c r="CC104" s="52">
        <v>850.59</v>
      </c>
      <c r="CD104" s="52">
        <v>436.75</v>
      </c>
      <c r="CE104" s="52">
        <v>436.75</v>
      </c>
      <c r="CF104" s="52">
        <v>436.75</v>
      </c>
      <c r="CG104" s="52">
        <v>436.75</v>
      </c>
      <c r="CH104" s="52">
        <v>436.75</v>
      </c>
      <c r="CI104" s="52">
        <v>436.75</v>
      </c>
      <c r="CJ104" s="52">
        <v>436.75</v>
      </c>
      <c r="CK104" s="52">
        <v>436.75</v>
      </c>
      <c r="CL104" s="52">
        <v>436.75</v>
      </c>
      <c r="CM104" s="52">
        <v>436.75</v>
      </c>
      <c r="CN104" s="52">
        <v>436.75</v>
      </c>
      <c r="CO104" s="52">
        <v>436.75</v>
      </c>
      <c r="CP104" s="52">
        <v>436.75</v>
      </c>
      <c r="CQ104" s="52">
        <v>436.75</v>
      </c>
      <c r="CR104" s="52">
        <v>436.75</v>
      </c>
      <c r="CS104" s="52">
        <v>436.75</v>
      </c>
      <c r="CT104" s="52">
        <v>436.75</v>
      </c>
      <c r="CU104" s="52">
        <v>436.75</v>
      </c>
      <c r="CV104" s="52">
        <v>436.75</v>
      </c>
      <c r="CW104" s="52">
        <v>436.75</v>
      </c>
      <c r="CX104" s="52">
        <v>436.75</v>
      </c>
      <c r="CY104" s="52">
        <v>436.75</v>
      </c>
      <c r="CZ104" s="52">
        <v>436.75</v>
      </c>
      <c r="DA104" s="52">
        <v>436.75</v>
      </c>
      <c r="DB104" s="52">
        <v>436.75</v>
      </c>
      <c r="DC104" s="52">
        <v>436.75</v>
      </c>
      <c r="DD104" s="52">
        <v>436.75</v>
      </c>
      <c r="DE104" s="52">
        <v>436.75</v>
      </c>
      <c r="DF104" s="52">
        <v>436.75</v>
      </c>
      <c r="DG104" s="52">
        <v>436.75</v>
      </c>
      <c r="DH104" s="52">
        <v>436.75</v>
      </c>
      <c r="DI104" s="52">
        <v>436.75</v>
      </c>
      <c r="DJ104" s="52">
        <v>436.75</v>
      </c>
      <c r="DK104" s="52">
        <v>436.75</v>
      </c>
      <c r="DL104" s="52">
        <v>436.75</v>
      </c>
      <c r="DM104" s="52">
        <v>436.75</v>
      </c>
      <c r="DN104" s="52">
        <v>436.75</v>
      </c>
      <c r="DO104" s="52">
        <v>436.75</v>
      </c>
      <c r="DP104" s="52">
        <v>436.75</v>
      </c>
      <c r="DQ104" s="52">
        <v>436.75</v>
      </c>
      <c r="DR104" s="52">
        <v>436.75</v>
      </c>
      <c r="DS104" s="52">
        <v>436.75</v>
      </c>
      <c r="DT104" s="52">
        <v>436.75</v>
      </c>
      <c r="DU104" s="52">
        <v>436.75</v>
      </c>
      <c r="DV104" s="52">
        <v>436.75</v>
      </c>
      <c r="DW104" s="52">
        <v>436.75</v>
      </c>
      <c r="DX104" s="52">
        <v>436.75</v>
      </c>
      <c r="DY104" s="52">
        <v>436.75</v>
      </c>
      <c r="DZ104" s="52">
        <v>436.75</v>
      </c>
      <c r="EA104" s="52">
        <v>436.75</v>
      </c>
      <c r="EB104" s="52">
        <v>436.75</v>
      </c>
      <c r="EC104" s="52">
        <v>436.75</v>
      </c>
      <c r="ED104" s="52">
        <v>436.75</v>
      </c>
      <c r="EE104" s="52">
        <v>436.75</v>
      </c>
      <c r="EF104" s="52">
        <v>436.75</v>
      </c>
      <c r="EG104" s="52">
        <v>436.75</v>
      </c>
      <c r="EH104" s="52">
        <v>436.75</v>
      </c>
      <c r="EI104" s="52">
        <v>436.75</v>
      </c>
      <c r="EJ104" s="52">
        <v>436.75</v>
      </c>
      <c r="EK104" s="52">
        <v>436.75</v>
      </c>
      <c r="EL104" s="52">
        <v>436.75</v>
      </c>
      <c r="EM104" s="52">
        <v>436.75</v>
      </c>
      <c r="EN104" s="52">
        <v>436.75</v>
      </c>
      <c r="EO104" s="52">
        <v>436.75</v>
      </c>
      <c r="EP104" s="52">
        <v>436.75</v>
      </c>
      <c r="EQ104" s="52">
        <v>436.75</v>
      </c>
      <c r="ER104" s="52">
        <v>436.75</v>
      </c>
      <c r="ES104" s="52">
        <v>436.75</v>
      </c>
      <c r="ET104" s="52">
        <v>436.75</v>
      </c>
      <c r="EU104" s="52">
        <v>436.75</v>
      </c>
      <c r="EV104" s="52">
        <v>436.75</v>
      </c>
      <c r="EW104" s="52">
        <v>436.75</v>
      </c>
      <c r="EX104" s="52">
        <v>436.75</v>
      </c>
      <c r="EY104" s="52">
        <v>436.75</v>
      </c>
      <c r="EZ104" s="52">
        <v>436.75</v>
      </c>
      <c r="FA104" s="52">
        <v>436.75</v>
      </c>
      <c r="FB104" s="52">
        <v>436.75</v>
      </c>
      <c r="FC104" s="52">
        <v>436.75</v>
      </c>
      <c r="FD104" s="52">
        <v>436.75</v>
      </c>
      <c r="FE104" s="52">
        <v>436.75</v>
      </c>
      <c r="FF104" s="52">
        <v>436.75</v>
      </c>
      <c r="FG104" s="52">
        <v>436.75</v>
      </c>
      <c r="FH104" s="52">
        <v>436.75</v>
      </c>
      <c r="FI104" s="52">
        <v>436.75</v>
      </c>
      <c r="FJ104" s="52">
        <v>436.75</v>
      </c>
      <c r="FK104" s="52">
        <v>436.75</v>
      </c>
      <c r="FL104" s="52">
        <v>436.75</v>
      </c>
      <c r="FM104" s="52">
        <v>436.75</v>
      </c>
      <c r="FN104" s="52">
        <v>436.75</v>
      </c>
      <c r="FO104" s="52">
        <v>436.75</v>
      </c>
      <c r="FP104" s="52">
        <v>436.75</v>
      </c>
      <c r="FQ104" s="52">
        <v>436.75</v>
      </c>
      <c r="FR104" s="52">
        <v>436.75</v>
      </c>
      <c r="FS104" s="52">
        <v>436.75</v>
      </c>
      <c r="FT104" s="52">
        <v>436.75</v>
      </c>
      <c r="FU104" s="52">
        <v>436.75</v>
      </c>
      <c r="FV104" s="52">
        <v>436.75</v>
      </c>
      <c r="FW104" s="52">
        <v>436.75</v>
      </c>
      <c r="FX104" s="52">
        <v>436.75</v>
      </c>
      <c r="FY104" s="52">
        <v>436.75</v>
      </c>
      <c r="FZ104" s="52">
        <v>436.75</v>
      </c>
      <c r="GA104" s="52">
        <v>436.75</v>
      </c>
      <c r="GB104" s="52">
        <v>436.75</v>
      </c>
      <c r="GC104" s="52">
        <v>436.75</v>
      </c>
      <c r="GD104" s="52">
        <v>436.75</v>
      </c>
      <c r="GE104" s="52">
        <v>436.75</v>
      </c>
      <c r="GF104" s="52">
        <v>436.75</v>
      </c>
      <c r="GG104" s="52">
        <v>436.75</v>
      </c>
      <c r="GH104" s="52">
        <v>436.75</v>
      </c>
      <c r="GI104" s="52">
        <v>436.75</v>
      </c>
      <c r="GJ104" s="52">
        <v>436.75</v>
      </c>
      <c r="GK104" s="52">
        <v>436.75</v>
      </c>
      <c r="GL104" s="52">
        <v>436.75</v>
      </c>
      <c r="GM104" s="52">
        <v>436.75</v>
      </c>
      <c r="GN104" s="52">
        <v>436.75</v>
      </c>
      <c r="GO104" s="52">
        <v>436.75</v>
      </c>
      <c r="GP104" s="52">
        <v>436.75</v>
      </c>
      <c r="GQ104" s="52">
        <v>436.75</v>
      </c>
      <c r="GR104" s="52">
        <v>436.75</v>
      </c>
      <c r="GS104" s="52">
        <v>436.75</v>
      </c>
      <c r="GT104" s="52">
        <v>436.75</v>
      </c>
      <c r="GU104" s="52">
        <v>436.75</v>
      </c>
      <c r="GV104" s="52">
        <v>436.75</v>
      </c>
      <c r="GW104" s="52">
        <v>436.75</v>
      </c>
      <c r="GX104" s="52">
        <v>436.75</v>
      </c>
      <c r="GY104" s="52">
        <v>436.75</v>
      </c>
      <c r="GZ104" s="52">
        <v>436.75</v>
      </c>
      <c r="HA104" s="52">
        <v>436.75</v>
      </c>
      <c r="HB104" s="52">
        <v>436.75</v>
      </c>
      <c r="HC104" s="52">
        <v>436.75</v>
      </c>
      <c r="HD104" s="52">
        <v>436.75</v>
      </c>
      <c r="HE104" s="52">
        <v>436.75</v>
      </c>
      <c r="HF104" s="52">
        <v>436.75</v>
      </c>
      <c r="HG104" s="52">
        <v>436.75</v>
      </c>
      <c r="HH104" s="52">
        <v>436.75</v>
      </c>
      <c r="HI104" s="52">
        <v>436.75</v>
      </c>
      <c r="HJ104" s="52">
        <v>436.75</v>
      </c>
      <c r="HK104" s="52">
        <v>436.75</v>
      </c>
      <c r="HL104" s="52">
        <v>436.75</v>
      </c>
      <c r="HM104" s="52">
        <v>436.75</v>
      </c>
      <c r="HN104" s="52">
        <v>436.75</v>
      </c>
      <c r="HO104" s="52">
        <v>436.75</v>
      </c>
      <c r="HP104" s="52">
        <v>436.75</v>
      </c>
      <c r="HQ104" s="52">
        <v>436.75</v>
      </c>
      <c r="HR104" s="52">
        <v>436.75</v>
      </c>
      <c r="HS104" s="52">
        <v>436.75</v>
      </c>
      <c r="HT104" s="52">
        <v>436.75</v>
      </c>
      <c r="HU104" s="52">
        <v>436.75</v>
      </c>
      <c r="HV104" s="52">
        <v>436.75</v>
      </c>
      <c r="HW104" s="52">
        <v>436.75</v>
      </c>
      <c r="HX104" s="52">
        <v>436.75</v>
      </c>
      <c r="HY104" s="52">
        <v>436.75</v>
      </c>
      <c r="HZ104" s="52">
        <v>436.75</v>
      </c>
      <c r="IA104" s="52">
        <v>436.75</v>
      </c>
      <c r="IB104" s="52">
        <v>436.75</v>
      </c>
      <c r="IC104" s="52">
        <v>436.75</v>
      </c>
      <c r="ID104" s="52">
        <v>436.75</v>
      </c>
      <c r="IE104" s="52">
        <v>436.75</v>
      </c>
      <c r="IF104" s="52">
        <v>436.75</v>
      </c>
      <c r="IG104" s="52">
        <v>436.75</v>
      </c>
      <c r="IH104" s="52">
        <v>436.75</v>
      </c>
      <c r="II104" s="52">
        <v>436.75</v>
      </c>
      <c r="IJ104" s="52">
        <v>436.75</v>
      </c>
      <c r="IK104" s="52">
        <v>436.75</v>
      </c>
      <c r="IL104" s="52">
        <v>436.75</v>
      </c>
      <c r="IM104" s="52">
        <v>436.75</v>
      </c>
      <c r="IN104" s="52">
        <v>436.75</v>
      </c>
      <c r="IO104" s="52">
        <v>436.75</v>
      </c>
      <c r="IP104" s="52">
        <v>436.75</v>
      </c>
      <c r="IQ104" s="52">
        <v>436.75</v>
      </c>
      <c r="IR104" s="52">
        <v>436.75</v>
      </c>
      <c r="IS104" s="52">
        <v>436.75</v>
      </c>
      <c r="IT104" s="52">
        <v>436.75</v>
      </c>
      <c r="IU104" s="52">
        <v>436.75</v>
      </c>
      <c r="IV104" s="52">
        <v>436.75</v>
      </c>
      <c r="IW104" s="52">
        <v>436.75</v>
      </c>
      <c r="IX104" s="52">
        <v>436.75</v>
      </c>
      <c r="IY104" s="52">
        <v>436.75</v>
      </c>
      <c r="IZ104" s="52">
        <v>436.75</v>
      </c>
      <c r="JA104" s="52">
        <v>436.75</v>
      </c>
      <c r="JB104" s="52">
        <v>436.75</v>
      </c>
      <c r="JC104" s="52">
        <v>436.75</v>
      </c>
      <c r="JD104" s="52">
        <v>436.75</v>
      </c>
      <c r="JE104" s="52">
        <v>436.75</v>
      </c>
      <c r="JF104" s="52">
        <v>436.75</v>
      </c>
      <c r="JG104" s="52">
        <v>436.75</v>
      </c>
      <c r="JH104" s="52">
        <v>0</v>
      </c>
      <c r="JI104" s="52">
        <v>0</v>
      </c>
      <c r="JJ104" s="52">
        <v>0</v>
      </c>
      <c r="JK104" s="52">
        <v>0</v>
      </c>
      <c r="JL104" s="52">
        <v>0</v>
      </c>
      <c r="JM104" s="52">
        <v>0</v>
      </c>
      <c r="JN104" s="52">
        <v>0</v>
      </c>
      <c r="JO104" s="52">
        <v>0</v>
      </c>
      <c r="JP104" s="52">
        <v>0</v>
      </c>
      <c r="JQ104" s="52">
        <v>0</v>
      </c>
      <c r="JR104" s="52">
        <v>0</v>
      </c>
      <c r="JS104" s="52">
        <v>0</v>
      </c>
      <c r="JT104" s="52">
        <v>0</v>
      </c>
      <c r="JU104" s="52">
        <v>0</v>
      </c>
      <c r="JV104" s="52">
        <v>0</v>
      </c>
      <c r="JW104" s="52">
        <v>0</v>
      </c>
      <c r="JX104" s="52">
        <v>0</v>
      </c>
      <c r="JY104" s="52">
        <v>0</v>
      </c>
      <c r="JZ104" s="52">
        <v>0</v>
      </c>
      <c r="KA104" s="52">
        <v>0</v>
      </c>
      <c r="KB104" s="52">
        <v>0</v>
      </c>
      <c r="KC104" s="52">
        <v>0</v>
      </c>
      <c r="KD104" s="52">
        <v>0</v>
      </c>
      <c r="KE104" s="52">
        <v>0</v>
      </c>
      <c r="KF104" s="52">
        <v>0</v>
      </c>
      <c r="KG104" s="52">
        <v>0</v>
      </c>
      <c r="KH104" s="52">
        <v>0</v>
      </c>
      <c r="KI104" s="52">
        <v>0</v>
      </c>
      <c r="KJ104" s="52">
        <v>0</v>
      </c>
      <c r="KK104" s="52">
        <v>0</v>
      </c>
      <c r="KL104" s="52">
        <v>0</v>
      </c>
      <c r="KM104" s="52">
        <v>0</v>
      </c>
      <c r="KN104" s="52">
        <v>0</v>
      </c>
      <c r="KO104" s="52">
        <v>0</v>
      </c>
      <c r="KP104" s="52">
        <v>0</v>
      </c>
      <c r="KQ104" s="52">
        <v>0</v>
      </c>
      <c r="KR104" s="52">
        <v>0</v>
      </c>
      <c r="KS104" s="52">
        <v>0</v>
      </c>
      <c r="KT104" s="52">
        <v>0</v>
      </c>
      <c r="KU104" s="52">
        <v>0</v>
      </c>
      <c r="KV104" s="52">
        <v>0</v>
      </c>
      <c r="KW104" s="52">
        <v>0</v>
      </c>
      <c r="KX104" s="52">
        <v>0</v>
      </c>
      <c r="KY104" s="52">
        <v>0</v>
      </c>
      <c r="KZ104" s="52">
        <v>0</v>
      </c>
      <c r="LA104" s="52">
        <v>0</v>
      </c>
      <c r="LB104" s="52">
        <v>0</v>
      </c>
      <c r="LC104" s="52">
        <v>0</v>
      </c>
      <c r="LD104" s="52">
        <v>0</v>
      </c>
      <c r="LE104" s="52">
        <v>0</v>
      </c>
      <c r="LF104" s="52">
        <v>0</v>
      </c>
      <c r="LG104" s="52">
        <v>0</v>
      </c>
      <c r="LH104" s="52">
        <v>0</v>
      </c>
      <c r="LI104" s="52">
        <v>0</v>
      </c>
      <c r="LJ104" s="52">
        <v>0</v>
      </c>
      <c r="LK104" s="52">
        <v>0</v>
      </c>
      <c r="LL104" s="52">
        <v>0</v>
      </c>
      <c r="LM104" s="52">
        <v>0</v>
      </c>
      <c r="LN104" s="52">
        <v>0</v>
      </c>
      <c r="LO104" s="52">
        <v>0</v>
      </c>
      <c r="LP104" s="52">
        <v>0</v>
      </c>
      <c r="LQ104" s="52">
        <v>0</v>
      </c>
      <c r="LR104" s="52">
        <v>0</v>
      </c>
      <c r="LS104" s="52">
        <v>0</v>
      </c>
      <c r="LT104" s="52">
        <v>0</v>
      </c>
      <c r="LU104" s="52">
        <v>0</v>
      </c>
      <c r="LV104" s="52">
        <v>0</v>
      </c>
      <c r="LW104" s="52">
        <v>0</v>
      </c>
      <c r="LX104" s="52">
        <v>0</v>
      </c>
      <c r="LY104" s="52">
        <v>0</v>
      </c>
      <c r="LZ104" s="52">
        <v>0</v>
      </c>
      <c r="MA104" s="52">
        <v>0</v>
      </c>
      <c r="MB104" s="52">
        <v>0</v>
      </c>
      <c r="MC104" s="52">
        <v>0</v>
      </c>
      <c r="MD104" s="52">
        <v>0</v>
      </c>
      <c r="ME104" s="52">
        <v>0</v>
      </c>
      <c r="MF104" s="52">
        <v>0</v>
      </c>
      <c r="MG104" s="52">
        <v>0</v>
      </c>
      <c r="MH104" s="52">
        <v>0</v>
      </c>
      <c r="MI104" s="52">
        <v>0</v>
      </c>
      <c r="MJ104" s="52">
        <v>0</v>
      </c>
      <c r="MK104" s="52">
        <v>0</v>
      </c>
      <c r="ML104" s="52">
        <v>0</v>
      </c>
      <c r="MM104" s="52">
        <v>0</v>
      </c>
      <c r="MN104" s="52">
        <v>0</v>
      </c>
      <c r="MO104" s="52">
        <v>0</v>
      </c>
      <c r="MP104" s="52">
        <v>0</v>
      </c>
      <c r="MQ104" s="52">
        <v>0</v>
      </c>
      <c r="MR104" s="52">
        <v>0</v>
      </c>
      <c r="MS104" s="52">
        <v>0</v>
      </c>
      <c r="MT104" s="52">
        <v>0</v>
      </c>
      <c r="MU104" s="52">
        <v>0</v>
      </c>
      <c r="MV104" s="52">
        <v>0</v>
      </c>
      <c r="MW104" s="52">
        <v>0</v>
      </c>
      <c r="MX104" s="52">
        <v>0</v>
      </c>
      <c r="MY104" s="52">
        <v>0</v>
      </c>
      <c r="MZ104" s="52">
        <v>0</v>
      </c>
      <c r="NA104" s="52">
        <v>0</v>
      </c>
      <c r="NB104" s="52">
        <v>0</v>
      </c>
      <c r="NC104" s="52">
        <v>0</v>
      </c>
      <c r="ND104" s="52">
        <v>0</v>
      </c>
      <c r="NE104" s="52">
        <v>0</v>
      </c>
      <c r="NF104" s="52">
        <v>0</v>
      </c>
      <c r="NG104" s="52">
        <v>0</v>
      </c>
      <c r="NH104" s="52">
        <v>0</v>
      </c>
      <c r="NI104" s="52">
        <v>0</v>
      </c>
      <c r="NJ104" s="52">
        <v>0</v>
      </c>
      <c r="NK104" s="52">
        <v>0</v>
      </c>
      <c r="NL104" s="52">
        <v>0</v>
      </c>
      <c r="NM104" s="52">
        <v>0</v>
      </c>
      <c r="NN104" s="52">
        <v>0</v>
      </c>
      <c r="NO104" s="52">
        <v>0</v>
      </c>
      <c r="NP104" s="52">
        <v>0</v>
      </c>
      <c r="NQ104" s="52">
        <v>0</v>
      </c>
      <c r="NR104" s="68">
        <f t="shared" si="6"/>
        <v>82944.23</v>
      </c>
      <c r="NS104" s="68">
        <f t="shared" si="7"/>
        <v>82944.23</v>
      </c>
      <c r="NT104" s="68">
        <f t="shared" si="8"/>
        <v>49314.479999999996</v>
      </c>
    </row>
    <row r="105" spans="1:384" s="40" customFormat="1" ht="15" customHeight="1" outlineLevel="1" x14ac:dyDescent="0.2">
      <c r="A105" s="61"/>
      <c r="B105" s="49" t="s">
        <v>671</v>
      </c>
      <c r="C105" s="49" t="s">
        <v>283</v>
      </c>
      <c r="D105" s="49" t="s">
        <v>284</v>
      </c>
      <c r="E105" s="50" t="s">
        <v>285</v>
      </c>
      <c r="F105" s="64">
        <v>44042</v>
      </c>
      <c r="G105" s="49" t="s">
        <v>68</v>
      </c>
      <c r="H105" s="72">
        <v>9.3807000000000001E-2</v>
      </c>
      <c r="I105" s="65">
        <v>70000.800000000003</v>
      </c>
      <c r="J105" s="114" t="str">
        <f>_xlfn.XLOOKUP(E105,'[12]Resumo Unidades'!$B:$B,'[12]Resumo Unidades'!$W:$W)</f>
        <v>Fluxo com Divergência maior do que 10%</v>
      </c>
      <c r="K105" s="51" t="str">
        <f>IF(L105&gt;Resumo!$E$23,"Sim","Não")</f>
        <v>Não</v>
      </c>
      <c r="L105" s="66">
        <v>0</v>
      </c>
      <c r="M105" s="67"/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448.37</v>
      </c>
      <c r="CE105" s="52">
        <v>448.37</v>
      </c>
      <c r="CF105" s="52">
        <v>448.37</v>
      </c>
      <c r="CG105" s="52">
        <v>448.37</v>
      </c>
      <c r="CH105" s="52">
        <v>448.37</v>
      </c>
      <c r="CI105" s="52">
        <v>448.37</v>
      </c>
      <c r="CJ105" s="52">
        <v>448.37</v>
      </c>
      <c r="CK105" s="52">
        <v>448.37</v>
      </c>
      <c r="CL105" s="52">
        <v>448.37</v>
      </c>
      <c r="CM105" s="52">
        <v>448.37</v>
      </c>
      <c r="CN105" s="52">
        <v>448.37</v>
      </c>
      <c r="CO105" s="52">
        <v>448.37</v>
      </c>
      <c r="CP105" s="52">
        <v>448.37</v>
      </c>
      <c r="CQ105" s="52">
        <v>448.37</v>
      </c>
      <c r="CR105" s="52">
        <v>448.37</v>
      </c>
      <c r="CS105" s="52">
        <v>448.37</v>
      </c>
      <c r="CT105" s="52">
        <v>448.37</v>
      </c>
      <c r="CU105" s="52">
        <v>448.37</v>
      </c>
      <c r="CV105" s="52">
        <v>448.37</v>
      </c>
      <c r="CW105" s="52">
        <v>448.37</v>
      </c>
      <c r="CX105" s="52">
        <v>448.37</v>
      </c>
      <c r="CY105" s="52">
        <v>448.37</v>
      </c>
      <c r="CZ105" s="52">
        <v>448.37</v>
      </c>
      <c r="DA105" s="52">
        <v>448.37</v>
      </c>
      <c r="DB105" s="52">
        <v>448.37</v>
      </c>
      <c r="DC105" s="52">
        <v>448.37</v>
      </c>
      <c r="DD105" s="52">
        <v>448.37</v>
      </c>
      <c r="DE105" s="52">
        <v>448.37</v>
      </c>
      <c r="DF105" s="52">
        <v>448.37</v>
      </c>
      <c r="DG105" s="52">
        <v>448.37</v>
      </c>
      <c r="DH105" s="52">
        <v>448.37</v>
      </c>
      <c r="DI105" s="52">
        <v>448.37</v>
      </c>
      <c r="DJ105" s="52">
        <v>448.37</v>
      </c>
      <c r="DK105" s="52">
        <v>448.37</v>
      </c>
      <c r="DL105" s="52">
        <v>448.37</v>
      </c>
      <c r="DM105" s="52">
        <v>448.37</v>
      </c>
      <c r="DN105" s="52">
        <v>448.37</v>
      </c>
      <c r="DO105" s="52">
        <v>448.37</v>
      </c>
      <c r="DP105" s="52">
        <v>448.37</v>
      </c>
      <c r="DQ105" s="52">
        <v>448.37</v>
      </c>
      <c r="DR105" s="52">
        <v>448.37</v>
      </c>
      <c r="DS105" s="52">
        <v>448.37</v>
      </c>
      <c r="DT105" s="52">
        <v>448.37</v>
      </c>
      <c r="DU105" s="52">
        <v>448.37</v>
      </c>
      <c r="DV105" s="52">
        <v>448.37</v>
      </c>
      <c r="DW105" s="52">
        <v>448.37</v>
      </c>
      <c r="DX105" s="52">
        <v>448.37</v>
      </c>
      <c r="DY105" s="52">
        <v>448.37</v>
      </c>
      <c r="DZ105" s="52">
        <v>448.37</v>
      </c>
      <c r="EA105" s="52">
        <v>448.37</v>
      </c>
      <c r="EB105" s="52">
        <v>448.37</v>
      </c>
      <c r="EC105" s="52">
        <v>448.37</v>
      </c>
      <c r="ED105" s="52">
        <v>448.37</v>
      </c>
      <c r="EE105" s="52">
        <v>448.37</v>
      </c>
      <c r="EF105" s="52">
        <v>448.37</v>
      </c>
      <c r="EG105" s="52">
        <v>448.37</v>
      </c>
      <c r="EH105" s="52">
        <v>448.37</v>
      </c>
      <c r="EI105" s="52">
        <v>448.37</v>
      </c>
      <c r="EJ105" s="52">
        <v>448.37</v>
      </c>
      <c r="EK105" s="52">
        <v>448.37</v>
      </c>
      <c r="EL105" s="52">
        <v>448.37</v>
      </c>
      <c r="EM105" s="52">
        <v>448.37</v>
      </c>
      <c r="EN105" s="52">
        <v>448.37</v>
      </c>
      <c r="EO105" s="52">
        <v>448.37</v>
      </c>
      <c r="EP105" s="52">
        <v>448.37</v>
      </c>
      <c r="EQ105" s="52">
        <v>448.37</v>
      </c>
      <c r="ER105" s="52">
        <v>448.37</v>
      </c>
      <c r="ES105" s="52">
        <v>448.37</v>
      </c>
      <c r="ET105" s="52">
        <v>448.37</v>
      </c>
      <c r="EU105" s="52">
        <v>448.37</v>
      </c>
      <c r="EV105" s="52">
        <v>448.37</v>
      </c>
      <c r="EW105" s="52">
        <v>448.37</v>
      </c>
      <c r="EX105" s="52">
        <v>448.37</v>
      </c>
      <c r="EY105" s="52">
        <v>448.37</v>
      </c>
      <c r="EZ105" s="52">
        <v>448.37</v>
      </c>
      <c r="FA105" s="52">
        <v>448.37</v>
      </c>
      <c r="FB105" s="52">
        <v>448.37</v>
      </c>
      <c r="FC105" s="52">
        <v>448.37</v>
      </c>
      <c r="FD105" s="52">
        <v>448.37</v>
      </c>
      <c r="FE105" s="52">
        <v>448.37</v>
      </c>
      <c r="FF105" s="52">
        <v>448.37</v>
      </c>
      <c r="FG105" s="52">
        <v>448.37</v>
      </c>
      <c r="FH105" s="52">
        <v>448.37</v>
      </c>
      <c r="FI105" s="52">
        <v>448.37</v>
      </c>
      <c r="FJ105" s="52">
        <v>448.37</v>
      </c>
      <c r="FK105" s="52">
        <v>448.37</v>
      </c>
      <c r="FL105" s="52">
        <v>448.37</v>
      </c>
      <c r="FM105" s="52">
        <v>448.37</v>
      </c>
      <c r="FN105" s="52">
        <v>448.37</v>
      </c>
      <c r="FO105" s="52">
        <v>448.37</v>
      </c>
      <c r="FP105" s="52">
        <v>448.37</v>
      </c>
      <c r="FQ105" s="52">
        <v>448.37</v>
      </c>
      <c r="FR105" s="52">
        <v>448.37</v>
      </c>
      <c r="FS105" s="52">
        <v>448.37</v>
      </c>
      <c r="FT105" s="52">
        <v>448.37</v>
      </c>
      <c r="FU105" s="52">
        <v>448.37</v>
      </c>
      <c r="FV105" s="52">
        <v>448.37</v>
      </c>
      <c r="FW105" s="52">
        <v>448.37</v>
      </c>
      <c r="FX105" s="52">
        <v>448.37</v>
      </c>
      <c r="FY105" s="52">
        <v>448.37</v>
      </c>
      <c r="FZ105" s="52">
        <v>448.37</v>
      </c>
      <c r="GA105" s="52">
        <v>448.37</v>
      </c>
      <c r="GB105" s="52">
        <v>448.37</v>
      </c>
      <c r="GC105" s="52">
        <v>448.37</v>
      </c>
      <c r="GD105" s="52">
        <v>448.37</v>
      </c>
      <c r="GE105" s="52">
        <v>448.37</v>
      </c>
      <c r="GF105" s="52">
        <v>448.37</v>
      </c>
      <c r="GG105" s="52">
        <v>448.37</v>
      </c>
      <c r="GH105" s="52">
        <v>448.37</v>
      </c>
      <c r="GI105" s="52">
        <v>448.37</v>
      </c>
      <c r="GJ105" s="52">
        <v>448.37</v>
      </c>
      <c r="GK105" s="52">
        <v>448.37</v>
      </c>
      <c r="GL105" s="52">
        <v>448.37</v>
      </c>
      <c r="GM105" s="52">
        <v>448.37</v>
      </c>
      <c r="GN105" s="52">
        <v>448.37</v>
      </c>
      <c r="GO105" s="52">
        <v>448.37</v>
      </c>
      <c r="GP105" s="52">
        <v>448.37</v>
      </c>
      <c r="GQ105" s="52">
        <v>448.37</v>
      </c>
      <c r="GR105" s="52">
        <v>448.37</v>
      </c>
      <c r="GS105" s="52">
        <v>448.37</v>
      </c>
      <c r="GT105" s="52">
        <v>448.37</v>
      </c>
      <c r="GU105" s="52">
        <v>448.37</v>
      </c>
      <c r="GV105" s="52">
        <v>448.37</v>
      </c>
      <c r="GW105" s="52">
        <v>448.37</v>
      </c>
      <c r="GX105" s="52">
        <v>448.37</v>
      </c>
      <c r="GY105" s="52">
        <v>448.37</v>
      </c>
      <c r="GZ105" s="52">
        <v>448.37</v>
      </c>
      <c r="HA105" s="52">
        <v>448.37</v>
      </c>
      <c r="HB105" s="52">
        <v>448.37</v>
      </c>
      <c r="HC105" s="52">
        <v>448.37</v>
      </c>
      <c r="HD105" s="52">
        <v>448.37</v>
      </c>
      <c r="HE105" s="52">
        <v>448.37</v>
      </c>
      <c r="HF105" s="52">
        <v>448.37</v>
      </c>
      <c r="HG105" s="52">
        <v>448.37</v>
      </c>
      <c r="HH105" s="52">
        <v>448.37</v>
      </c>
      <c r="HI105" s="52">
        <v>448.37</v>
      </c>
      <c r="HJ105" s="52">
        <v>448.37</v>
      </c>
      <c r="HK105" s="52">
        <v>448.37</v>
      </c>
      <c r="HL105" s="52">
        <v>448.37</v>
      </c>
      <c r="HM105" s="52">
        <v>448.37</v>
      </c>
      <c r="HN105" s="52">
        <v>448.37</v>
      </c>
      <c r="HO105" s="52">
        <v>448.37</v>
      </c>
      <c r="HP105" s="52">
        <v>448.37</v>
      </c>
      <c r="HQ105" s="52">
        <v>448.37</v>
      </c>
      <c r="HR105" s="52">
        <v>448.37</v>
      </c>
      <c r="HS105" s="52">
        <v>448.37</v>
      </c>
      <c r="HT105" s="52">
        <v>448.37</v>
      </c>
      <c r="HU105" s="52">
        <v>448.37</v>
      </c>
      <c r="HV105" s="52">
        <v>448.37</v>
      </c>
      <c r="HW105" s="52">
        <v>448.37</v>
      </c>
      <c r="HX105" s="52">
        <v>448.37</v>
      </c>
      <c r="HY105" s="52">
        <v>448.37</v>
      </c>
      <c r="HZ105" s="52">
        <v>448.37</v>
      </c>
      <c r="IA105" s="52">
        <v>448.37</v>
      </c>
      <c r="IB105" s="52">
        <v>448.37</v>
      </c>
      <c r="IC105" s="52">
        <v>448.37</v>
      </c>
      <c r="ID105" s="52">
        <v>448.37</v>
      </c>
      <c r="IE105" s="52">
        <v>448.37</v>
      </c>
      <c r="IF105" s="52">
        <v>448.37</v>
      </c>
      <c r="IG105" s="52">
        <v>448.37</v>
      </c>
      <c r="IH105" s="52">
        <v>448.37</v>
      </c>
      <c r="II105" s="52">
        <v>448.37</v>
      </c>
      <c r="IJ105" s="52">
        <v>448.37</v>
      </c>
      <c r="IK105" s="52">
        <v>448.37</v>
      </c>
      <c r="IL105" s="52">
        <v>448.37</v>
      </c>
      <c r="IM105" s="52">
        <v>448.37</v>
      </c>
      <c r="IN105" s="52">
        <v>448.37</v>
      </c>
      <c r="IO105" s="52">
        <v>448.37</v>
      </c>
      <c r="IP105" s="52">
        <v>448.37</v>
      </c>
      <c r="IQ105" s="52">
        <v>448.37</v>
      </c>
      <c r="IR105" s="52">
        <v>448.37</v>
      </c>
      <c r="IS105" s="52">
        <v>448.37</v>
      </c>
      <c r="IT105" s="52">
        <v>448.37</v>
      </c>
      <c r="IU105" s="52">
        <v>448.37</v>
      </c>
      <c r="IV105" s="52">
        <v>448.37</v>
      </c>
      <c r="IW105" s="52">
        <v>448.37</v>
      </c>
      <c r="IX105" s="52">
        <v>448.37</v>
      </c>
      <c r="IY105" s="52">
        <v>448.37</v>
      </c>
      <c r="IZ105" s="52">
        <v>448.37</v>
      </c>
      <c r="JA105" s="52">
        <v>448.37</v>
      </c>
      <c r="JB105" s="52">
        <v>448.37</v>
      </c>
      <c r="JC105" s="52">
        <v>448.37</v>
      </c>
      <c r="JD105" s="52">
        <v>448.37</v>
      </c>
      <c r="JE105" s="52">
        <v>448.37</v>
      </c>
      <c r="JF105" s="52">
        <v>448.37</v>
      </c>
      <c r="JG105" s="52">
        <v>0</v>
      </c>
      <c r="JH105" s="52">
        <v>0</v>
      </c>
      <c r="JI105" s="52">
        <v>0</v>
      </c>
      <c r="JJ105" s="52">
        <v>0</v>
      </c>
      <c r="JK105" s="52">
        <v>0</v>
      </c>
      <c r="JL105" s="52">
        <v>0</v>
      </c>
      <c r="JM105" s="52">
        <v>0</v>
      </c>
      <c r="JN105" s="52">
        <v>0</v>
      </c>
      <c r="JO105" s="52">
        <v>0</v>
      </c>
      <c r="JP105" s="52">
        <v>0</v>
      </c>
      <c r="JQ105" s="52">
        <v>0</v>
      </c>
      <c r="JR105" s="52">
        <v>0</v>
      </c>
      <c r="JS105" s="52">
        <v>0</v>
      </c>
      <c r="JT105" s="52">
        <v>0</v>
      </c>
      <c r="JU105" s="52">
        <v>0</v>
      </c>
      <c r="JV105" s="52">
        <v>0</v>
      </c>
      <c r="JW105" s="52">
        <v>0</v>
      </c>
      <c r="JX105" s="52">
        <v>0</v>
      </c>
      <c r="JY105" s="52">
        <v>0</v>
      </c>
      <c r="JZ105" s="52">
        <v>0</v>
      </c>
      <c r="KA105" s="52">
        <v>0</v>
      </c>
      <c r="KB105" s="52">
        <v>0</v>
      </c>
      <c r="KC105" s="52">
        <v>0</v>
      </c>
      <c r="KD105" s="52">
        <v>0</v>
      </c>
      <c r="KE105" s="52">
        <v>0</v>
      </c>
      <c r="KF105" s="52">
        <v>0</v>
      </c>
      <c r="KG105" s="52">
        <v>0</v>
      </c>
      <c r="KH105" s="52">
        <v>0</v>
      </c>
      <c r="KI105" s="52">
        <v>0</v>
      </c>
      <c r="KJ105" s="52">
        <v>0</v>
      </c>
      <c r="KK105" s="52">
        <v>0</v>
      </c>
      <c r="KL105" s="52">
        <v>0</v>
      </c>
      <c r="KM105" s="52">
        <v>0</v>
      </c>
      <c r="KN105" s="52">
        <v>0</v>
      </c>
      <c r="KO105" s="52">
        <v>0</v>
      </c>
      <c r="KP105" s="52">
        <v>0</v>
      </c>
      <c r="KQ105" s="52">
        <v>0</v>
      </c>
      <c r="KR105" s="52">
        <v>0</v>
      </c>
      <c r="KS105" s="52">
        <v>0</v>
      </c>
      <c r="KT105" s="52">
        <v>0</v>
      </c>
      <c r="KU105" s="52">
        <v>0</v>
      </c>
      <c r="KV105" s="52">
        <v>0</v>
      </c>
      <c r="KW105" s="52">
        <v>0</v>
      </c>
      <c r="KX105" s="52">
        <v>0</v>
      </c>
      <c r="KY105" s="52">
        <v>0</v>
      </c>
      <c r="KZ105" s="52">
        <v>0</v>
      </c>
      <c r="LA105" s="52">
        <v>0</v>
      </c>
      <c r="LB105" s="52">
        <v>0</v>
      </c>
      <c r="LC105" s="52">
        <v>0</v>
      </c>
      <c r="LD105" s="52">
        <v>0</v>
      </c>
      <c r="LE105" s="52">
        <v>0</v>
      </c>
      <c r="LF105" s="52">
        <v>0</v>
      </c>
      <c r="LG105" s="52">
        <v>0</v>
      </c>
      <c r="LH105" s="52">
        <v>0</v>
      </c>
      <c r="LI105" s="52">
        <v>0</v>
      </c>
      <c r="LJ105" s="52">
        <v>0</v>
      </c>
      <c r="LK105" s="52">
        <v>0</v>
      </c>
      <c r="LL105" s="52">
        <v>0</v>
      </c>
      <c r="LM105" s="52">
        <v>0</v>
      </c>
      <c r="LN105" s="52">
        <v>0</v>
      </c>
      <c r="LO105" s="52">
        <v>0</v>
      </c>
      <c r="LP105" s="52">
        <v>0</v>
      </c>
      <c r="LQ105" s="52">
        <v>0</v>
      </c>
      <c r="LR105" s="52">
        <v>0</v>
      </c>
      <c r="LS105" s="52">
        <v>0</v>
      </c>
      <c r="LT105" s="52">
        <v>0</v>
      </c>
      <c r="LU105" s="52">
        <v>0</v>
      </c>
      <c r="LV105" s="52">
        <v>0</v>
      </c>
      <c r="LW105" s="52">
        <v>0</v>
      </c>
      <c r="LX105" s="52">
        <v>0</v>
      </c>
      <c r="LY105" s="52">
        <v>0</v>
      </c>
      <c r="LZ105" s="52">
        <v>0</v>
      </c>
      <c r="MA105" s="52">
        <v>0</v>
      </c>
      <c r="MB105" s="52">
        <v>0</v>
      </c>
      <c r="MC105" s="52">
        <v>0</v>
      </c>
      <c r="MD105" s="52">
        <v>0</v>
      </c>
      <c r="ME105" s="52">
        <v>0</v>
      </c>
      <c r="MF105" s="52">
        <v>0</v>
      </c>
      <c r="MG105" s="52">
        <v>0</v>
      </c>
      <c r="MH105" s="52">
        <v>0</v>
      </c>
      <c r="MI105" s="52">
        <v>0</v>
      </c>
      <c r="MJ105" s="52">
        <v>0</v>
      </c>
      <c r="MK105" s="52">
        <v>0</v>
      </c>
      <c r="ML105" s="52">
        <v>0</v>
      </c>
      <c r="MM105" s="52">
        <v>0</v>
      </c>
      <c r="MN105" s="52">
        <v>0</v>
      </c>
      <c r="MO105" s="52">
        <v>0</v>
      </c>
      <c r="MP105" s="52">
        <v>0</v>
      </c>
      <c r="MQ105" s="52">
        <v>0</v>
      </c>
      <c r="MR105" s="52">
        <v>0</v>
      </c>
      <c r="MS105" s="52">
        <v>0</v>
      </c>
      <c r="MT105" s="52">
        <v>0</v>
      </c>
      <c r="MU105" s="52">
        <v>0</v>
      </c>
      <c r="MV105" s="52">
        <v>0</v>
      </c>
      <c r="MW105" s="52">
        <v>0</v>
      </c>
      <c r="MX105" s="52">
        <v>0</v>
      </c>
      <c r="MY105" s="52">
        <v>0</v>
      </c>
      <c r="MZ105" s="52">
        <v>0</v>
      </c>
      <c r="NA105" s="52">
        <v>0</v>
      </c>
      <c r="NB105" s="52">
        <v>0</v>
      </c>
      <c r="NC105" s="52">
        <v>0</v>
      </c>
      <c r="ND105" s="52">
        <v>0</v>
      </c>
      <c r="NE105" s="52">
        <v>0</v>
      </c>
      <c r="NF105" s="52">
        <v>0</v>
      </c>
      <c r="NG105" s="52">
        <v>0</v>
      </c>
      <c r="NH105" s="52">
        <v>0</v>
      </c>
      <c r="NI105" s="52">
        <v>0</v>
      </c>
      <c r="NJ105" s="52">
        <v>0</v>
      </c>
      <c r="NK105" s="52">
        <v>0</v>
      </c>
      <c r="NL105" s="52">
        <v>0</v>
      </c>
      <c r="NM105" s="52">
        <v>0</v>
      </c>
      <c r="NN105" s="52">
        <v>0</v>
      </c>
      <c r="NO105" s="52">
        <v>0</v>
      </c>
      <c r="NP105" s="52">
        <v>0</v>
      </c>
      <c r="NQ105" s="52">
        <v>0</v>
      </c>
      <c r="NR105" s="68">
        <f t="shared" si="6"/>
        <v>82948.449999999983</v>
      </c>
      <c r="NS105" s="68">
        <f t="shared" si="7"/>
        <v>82948.449999999983</v>
      </c>
      <c r="NT105" s="68">
        <f t="shared" si="8"/>
        <v>48872.330000000067</v>
      </c>
    </row>
    <row r="106" spans="1:384" s="40" customFormat="1" ht="15" customHeight="1" outlineLevel="1" x14ac:dyDescent="0.2">
      <c r="A106" s="61"/>
      <c r="B106" s="49" t="s">
        <v>671</v>
      </c>
      <c r="C106" s="49" t="s">
        <v>286</v>
      </c>
      <c r="D106" s="49" t="s">
        <v>287</v>
      </c>
      <c r="E106" s="50" t="s">
        <v>288</v>
      </c>
      <c r="F106" s="64">
        <v>44306</v>
      </c>
      <c r="G106" s="49" t="s">
        <v>16</v>
      </c>
      <c r="H106" s="72">
        <v>0</v>
      </c>
      <c r="I106" s="65">
        <v>72500</v>
      </c>
      <c r="J106" s="114" t="str">
        <f>_xlfn.XLOOKUP(E106,'[12]Resumo Unidades'!$B:$B,'[12]Resumo Unidades'!$W:$W)</f>
        <v>Fluxo ok</v>
      </c>
      <c r="K106" s="51" t="str">
        <f>IF(L106&gt;Resumo!$E$23,"Sim","Não")</f>
        <v>Não</v>
      </c>
      <c r="L106" s="66">
        <v>0</v>
      </c>
      <c r="M106" s="67"/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741.59</v>
      </c>
      <c r="CE106" s="52">
        <v>699.11</v>
      </c>
      <c r="CF106" s="52">
        <v>699.11</v>
      </c>
      <c r="CG106" s="52">
        <v>699.11</v>
      </c>
      <c r="CH106" s="52">
        <v>699.11</v>
      </c>
      <c r="CI106" s="52">
        <v>699.11</v>
      </c>
      <c r="CJ106" s="52">
        <v>699.11</v>
      </c>
      <c r="CK106" s="52">
        <v>699.11</v>
      </c>
      <c r="CL106" s="52">
        <v>699.11</v>
      </c>
      <c r="CM106" s="52">
        <v>699.11</v>
      </c>
      <c r="CN106" s="52">
        <v>699.11</v>
      </c>
      <c r="CO106" s="52">
        <v>699.11</v>
      </c>
      <c r="CP106" s="52">
        <v>699.11</v>
      </c>
      <c r="CQ106" s="52">
        <v>699.11</v>
      </c>
      <c r="CR106" s="52">
        <v>699.11</v>
      </c>
      <c r="CS106" s="52">
        <v>699.11</v>
      </c>
      <c r="CT106" s="52">
        <v>699.11</v>
      </c>
      <c r="CU106" s="52">
        <v>699.11</v>
      </c>
      <c r="CV106" s="52">
        <v>699.11</v>
      </c>
      <c r="CW106" s="52">
        <v>699.11</v>
      </c>
      <c r="CX106" s="52">
        <v>699.11</v>
      </c>
      <c r="CY106" s="52">
        <v>699.11</v>
      </c>
      <c r="CZ106" s="52">
        <v>699.11</v>
      </c>
      <c r="DA106" s="52">
        <v>699.11</v>
      </c>
      <c r="DB106" s="52">
        <v>699.11</v>
      </c>
      <c r="DC106" s="52">
        <v>699.11</v>
      </c>
      <c r="DD106" s="52">
        <v>699.11</v>
      </c>
      <c r="DE106" s="52">
        <v>699.11</v>
      </c>
      <c r="DF106" s="52">
        <v>699.11</v>
      </c>
      <c r="DG106" s="52">
        <v>699.11</v>
      </c>
      <c r="DH106" s="52">
        <v>699.11</v>
      </c>
      <c r="DI106" s="52">
        <v>699.11</v>
      </c>
      <c r="DJ106" s="52">
        <v>699.11</v>
      </c>
      <c r="DK106" s="52">
        <v>699.11</v>
      </c>
      <c r="DL106" s="52">
        <v>699.11</v>
      </c>
      <c r="DM106" s="52">
        <v>699.11</v>
      </c>
      <c r="DN106" s="52">
        <v>699.11</v>
      </c>
      <c r="DO106" s="52">
        <v>699.11</v>
      </c>
      <c r="DP106" s="52">
        <v>699.11</v>
      </c>
      <c r="DQ106" s="52">
        <v>699.11</v>
      </c>
      <c r="DR106" s="52">
        <v>699.11</v>
      </c>
      <c r="DS106" s="52">
        <v>699.11</v>
      </c>
      <c r="DT106" s="52">
        <v>699.11</v>
      </c>
      <c r="DU106" s="52">
        <v>699.11</v>
      </c>
      <c r="DV106" s="52">
        <v>699.11</v>
      </c>
      <c r="DW106" s="52">
        <v>699.11</v>
      </c>
      <c r="DX106" s="52">
        <v>699.11</v>
      </c>
      <c r="DY106" s="52">
        <v>699.11</v>
      </c>
      <c r="DZ106" s="52">
        <v>699.11</v>
      </c>
      <c r="EA106" s="52">
        <v>699.11</v>
      </c>
      <c r="EB106" s="52">
        <v>699.11</v>
      </c>
      <c r="EC106" s="52">
        <v>699.11</v>
      </c>
      <c r="ED106" s="52">
        <v>699.11</v>
      </c>
      <c r="EE106" s="52">
        <v>699.11</v>
      </c>
      <c r="EF106" s="52">
        <v>699.11</v>
      </c>
      <c r="EG106" s="52">
        <v>699.11</v>
      </c>
      <c r="EH106" s="52">
        <v>699.11</v>
      </c>
      <c r="EI106" s="52">
        <v>699.11</v>
      </c>
      <c r="EJ106" s="52">
        <v>699.11</v>
      </c>
      <c r="EK106" s="52">
        <v>699.11</v>
      </c>
      <c r="EL106" s="52">
        <v>699.11</v>
      </c>
      <c r="EM106" s="52">
        <v>699.11</v>
      </c>
      <c r="EN106" s="52">
        <v>699.11</v>
      </c>
      <c r="EO106" s="52">
        <v>699.11</v>
      </c>
      <c r="EP106" s="52">
        <v>699.11</v>
      </c>
      <c r="EQ106" s="52">
        <v>699.11</v>
      </c>
      <c r="ER106" s="52">
        <v>699.11</v>
      </c>
      <c r="ES106" s="52">
        <v>699.11</v>
      </c>
      <c r="ET106" s="52">
        <v>699.11</v>
      </c>
      <c r="EU106" s="52">
        <v>699.11</v>
      </c>
      <c r="EV106" s="52">
        <v>699.11</v>
      </c>
      <c r="EW106" s="52">
        <v>699.11</v>
      </c>
      <c r="EX106" s="52">
        <v>699.11</v>
      </c>
      <c r="EY106" s="52">
        <v>699.11</v>
      </c>
      <c r="EZ106" s="52">
        <v>699.11</v>
      </c>
      <c r="FA106" s="52">
        <v>699.11</v>
      </c>
      <c r="FB106" s="52">
        <v>699.11</v>
      </c>
      <c r="FC106" s="52">
        <v>699.11</v>
      </c>
      <c r="FD106" s="52">
        <v>699.11</v>
      </c>
      <c r="FE106" s="52">
        <v>699.11</v>
      </c>
      <c r="FF106" s="52">
        <v>699.11</v>
      </c>
      <c r="FG106" s="52">
        <v>699.11</v>
      </c>
      <c r="FH106" s="52">
        <v>699.11</v>
      </c>
      <c r="FI106" s="52">
        <v>699.11</v>
      </c>
      <c r="FJ106" s="52">
        <v>747.18000000000006</v>
      </c>
      <c r="FK106" s="52">
        <v>699.11</v>
      </c>
      <c r="FL106" s="52">
        <v>699.11</v>
      </c>
      <c r="FM106" s="52">
        <v>699.11</v>
      </c>
      <c r="FN106" s="52">
        <v>699.11</v>
      </c>
      <c r="FO106" s="52">
        <v>699.11</v>
      </c>
      <c r="FP106" s="52">
        <v>699.11</v>
      </c>
      <c r="FQ106" s="52">
        <v>699.11</v>
      </c>
      <c r="FR106" s="52">
        <v>699.11</v>
      </c>
      <c r="FS106" s="52">
        <v>699.11</v>
      </c>
      <c r="FT106" s="52">
        <v>699.11</v>
      </c>
      <c r="FU106" s="52">
        <v>699.11</v>
      </c>
      <c r="FV106" s="52">
        <v>699.11</v>
      </c>
      <c r="FW106" s="52">
        <v>699.11</v>
      </c>
      <c r="FX106" s="52">
        <v>699.11</v>
      </c>
      <c r="FY106" s="52">
        <v>0</v>
      </c>
      <c r="FZ106" s="52">
        <v>0</v>
      </c>
      <c r="GA106" s="52">
        <v>0</v>
      </c>
      <c r="GB106" s="52">
        <v>0</v>
      </c>
      <c r="GC106" s="52">
        <v>0</v>
      </c>
      <c r="GD106" s="52">
        <v>0</v>
      </c>
      <c r="GE106" s="52">
        <v>0</v>
      </c>
      <c r="GF106" s="52">
        <v>0</v>
      </c>
      <c r="GG106" s="52">
        <v>0</v>
      </c>
      <c r="GH106" s="52">
        <v>0</v>
      </c>
      <c r="GI106" s="52">
        <v>0</v>
      </c>
      <c r="GJ106" s="52">
        <v>0</v>
      </c>
      <c r="GK106" s="52">
        <v>0</v>
      </c>
      <c r="GL106" s="52">
        <v>0</v>
      </c>
      <c r="GM106" s="52">
        <v>0</v>
      </c>
      <c r="GN106" s="52">
        <v>0</v>
      </c>
      <c r="GO106" s="52">
        <v>0</v>
      </c>
      <c r="GP106" s="52">
        <v>0</v>
      </c>
      <c r="GQ106" s="52">
        <v>0</v>
      </c>
      <c r="GR106" s="52">
        <v>0</v>
      </c>
      <c r="GS106" s="52">
        <v>0</v>
      </c>
      <c r="GT106" s="52">
        <v>0</v>
      </c>
      <c r="GU106" s="52">
        <v>0</v>
      </c>
      <c r="GV106" s="52">
        <v>0</v>
      </c>
      <c r="GW106" s="52">
        <v>0</v>
      </c>
      <c r="GX106" s="52">
        <v>0</v>
      </c>
      <c r="GY106" s="52">
        <v>0</v>
      </c>
      <c r="GZ106" s="52">
        <v>0</v>
      </c>
      <c r="HA106" s="52">
        <v>0</v>
      </c>
      <c r="HB106" s="52">
        <v>0</v>
      </c>
      <c r="HC106" s="52">
        <v>0</v>
      </c>
      <c r="HD106" s="52">
        <v>0</v>
      </c>
      <c r="HE106" s="52">
        <v>0</v>
      </c>
      <c r="HF106" s="52">
        <v>0</v>
      </c>
      <c r="HG106" s="52">
        <v>0</v>
      </c>
      <c r="HH106" s="52">
        <v>0</v>
      </c>
      <c r="HI106" s="52">
        <v>0</v>
      </c>
      <c r="HJ106" s="52">
        <v>0</v>
      </c>
      <c r="HK106" s="52">
        <v>0</v>
      </c>
      <c r="HL106" s="52">
        <v>0</v>
      </c>
      <c r="HM106" s="52">
        <v>0</v>
      </c>
      <c r="HN106" s="52">
        <v>0</v>
      </c>
      <c r="HO106" s="52">
        <v>0</v>
      </c>
      <c r="HP106" s="52">
        <v>0</v>
      </c>
      <c r="HQ106" s="52">
        <v>0</v>
      </c>
      <c r="HR106" s="52">
        <v>0</v>
      </c>
      <c r="HS106" s="52">
        <v>0</v>
      </c>
      <c r="HT106" s="52">
        <v>0</v>
      </c>
      <c r="HU106" s="52">
        <v>0</v>
      </c>
      <c r="HV106" s="52">
        <v>0</v>
      </c>
      <c r="HW106" s="52">
        <v>0</v>
      </c>
      <c r="HX106" s="52">
        <v>0</v>
      </c>
      <c r="HY106" s="52">
        <v>0</v>
      </c>
      <c r="HZ106" s="52">
        <v>0</v>
      </c>
      <c r="IA106" s="52">
        <v>0</v>
      </c>
      <c r="IB106" s="52">
        <v>0</v>
      </c>
      <c r="IC106" s="52">
        <v>0</v>
      </c>
      <c r="ID106" s="52">
        <v>0</v>
      </c>
      <c r="IE106" s="52">
        <v>0</v>
      </c>
      <c r="IF106" s="52">
        <v>0</v>
      </c>
      <c r="IG106" s="52">
        <v>0</v>
      </c>
      <c r="IH106" s="52">
        <v>0</v>
      </c>
      <c r="II106" s="52">
        <v>0</v>
      </c>
      <c r="IJ106" s="52">
        <v>0</v>
      </c>
      <c r="IK106" s="52">
        <v>0</v>
      </c>
      <c r="IL106" s="52">
        <v>0</v>
      </c>
      <c r="IM106" s="52">
        <v>0</v>
      </c>
      <c r="IN106" s="52">
        <v>0</v>
      </c>
      <c r="IO106" s="52">
        <v>0</v>
      </c>
      <c r="IP106" s="52">
        <v>0</v>
      </c>
      <c r="IQ106" s="52">
        <v>0</v>
      </c>
      <c r="IR106" s="52">
        <v>0</v>
      </c>
      <c r="IS106" s="52">
        <v>0</v>
      </c>
      <c r="IT106" s="52">
        <v>0</v>
      </c>
      <c r="IU106" s="52">
        <v>0</v>
      </c>
      <c r="IV106" s="52">
        <v>0</v>
      </c>
      <c r="IW106" s="52">
        <v>0</v>
      </c>
      <c r="IX106" s="52">
        <v>0</v>
      </c>
      <c r="IY106" s="52">
        <v>0</v>
      </c>
      <c r="IZ106" s="52">
        <v>0</v>
      </c>
      <c r="JA106" s="52">
        <v>0</v>
      </c>
      <c r="JB106" s="52">
        <v>0</v>
      </c>
      <c r="JC106" s="52">
        <v>0</v>
      </c>
      <c r="JD106" s="52">
        <v>0</v>
      </c>
      <c r="JE106" s="52">
        <v>0</v>
      </c>
      <c r="JF106" s="52">
        <v>0</v>
      </c>
      <c r="JG106" s="52">
        <v>0</v>
      </c>
      <c r="JH106" s="52">
        <v>0</v>
      </c>
      <c r="JI106" s="52">
        <v>0</v>
      </c>
      <c r="JJ106" s="52">
        <v>0</v>
      </c>
      <c r="JK106" s="52">
        <v>0</v>
      </c>
      <c r="JL106" s="52">
        <v>0</v>
      </c>
      <c r="JM106" s="52">
        <v>0</v>
      </c>
      <c r="JN106" s="52">
        <v>0</v>
      </c>
      <c r="JO106" s="52">
        <v>0</v>
      </c>
      <c r="JP106" s="52">
        <v>0</v>
      </c>
      <c r="JQ106" s="52">
        <v>0</v>
      </c>
      <c r="JR106" s="52">
        <v>0</v>
      </c>
      <c r="JS106" s="52">
        <v>0</v>
      </c>
      <c r="JT106" s="52">
        <v>0</v>
      </c>
      <c r="JU106" s="52">
        <v>0</v>
      </c>
      <c r="JV106" s="52">
        <v>0</v>
      </c>
      <c r="JW106" s="52">
        <v>0</v>
      </c>
      <c r="JX106" s="52">
        <v>0</v>
      </c>
      <c r="JY106" s="52">
        <v>0</v>
      </c>
      <c r="JZ106" s="52">
        <v>0</v>
      </c>
      <c r="KA106" s="52">
        <v>0</v>
      </c>
      <c r="KB106" s="52">
        <v>0</v>
      </c>
      <c r="KC106" s="52">
        <v>0</v>
      </c>
      <c r="KD106" s="52">
        <v>0</v>
      </c>
      <c r="KE106" s="52">
        <v>0</v>
      </c>
      <c r="KF106" s="52">
        <v>0</v>
      </c>
      <c r="KG106" s="52">
        <v>0</v>
      </c>
      <c r="KH106" s="52">
        <v>0</v>
      </c>
      <c r="KI106" s="52">
        <v>0</v>
      </c>
      <c r="KJ106" s="52">
        <v>0</v>
      </c>
      <c r="KK106" s="52">
        <v>0</v>
      </c>
      <c r="KL106" s="52">
        <v>0</v>
      </c>
      <c r="KM106" s="52">
        <v>0</v>
      </c>
      <c r="KN106" s="52">
        <v>0</v>
      </c>
      <c r="KO106" s="52">
        <v>0</v>
      </c>
      <c r="KP106" s="52">
        <v>0</v>
      </c>
      <c r="KQ106" s="52">
        <v>0</v>
      </c>
      <c r="KR106" s="52">
        <v>0</v>
      </c>
      <c r="KS106" s="52">
        <v>0</v>
      </c>
      <c r="KT106" s="52">
        <v>0</v>
      </c>
      <c r="KU106" s="52">
        <v>0</v>
      </c>
      <c r="KV106" s="52">
        <v>0</v>
      </c>
      <c r="KW106" s="52">
        <v>0</v>
      </c>
      <c r="KX106" s="52">
        <v>0</v>
      </c>
      <c r="KY106" s="52">
        <v>0</v>
      </c>
      <c r="KZ106" s="52">
        <v>0</v>
      </c>
      <c r="LA106" s="52">
        <v>0</v>
      </c>
      <c r="LB106" s="52">
        <v>0</v>
      </c>
      <c r="LC106" s="52">
        <v>0</v>
      </c>
      <c r="LD106" s="52">
        <v>0</v>
      </c>
      <c r="LE106" s="52">
        <v>0</v>
      </c>
      <c r="LF106" s="52">
        <v>0</v>
      </c>
      <c r="LG106" s="52">
        <v>0</v>
      </c>
      <c r="LH106" s="52">
        <v>0</v>
      </c>
      <c r="LI106" s="52">
        <v>0</v>
      </c>
      <c r="LJ106" s="52">
        <v>0</v>
      </c>
      <c r="LK106" s="52">
        <v>0</v>
      </c>
      <c r="LL106" s="52">
        <v>0</v>
      </c>
      <c r="LM106" s="52">
        <v>0</v>
      </c>
      <c r="LN106" s="52">
        <v>0</v>
      </c>
      <c r="LO106" s="52">
        <v>0</v>
      </c>
      <c r="LP106" s="52">
        <v>0</v>
      </c>
      <c r="LQ106" s="52">
        <v>0</v>
      </c>
      <c r="LR106" s="52">
        <v>0</v>
      </c>
      <c r="LS106" s="52">
        <v>0</v>
      </c>
      <c r="LT106" s="52">
        <v>0</v>
      </c>
      <c r="LU106" s="52">
        <v>0</v>
      </c>
      <c r="LV106" s="52">
        <v>0</v>
      </c>
      <c r="LW106" s="52">
        <v>0</v>
      </c>
      <c r="LX106" s="52">
        <v>0</v>
      </c>
      <c r="LY106" s="52">
        <v>0</v>
      </c>
      <c r="LZ106" s="52">
        <v>0</v>
      </c>
      <c r="MA106" s="52">
        <v>0</v>
      </c>
      <c r="MB106" s="52">
        <v>0</v>
      </c>
      <c r="MC106" s="52">
        <v>0</v>
      </c>
      <c r="MD106" s="52">
        <v>0</v>
      </c>
      <c r="ME106" s="52">
        <v>0</v>
      </c>
      <c r="MF106" s="52">
        <v>0</v>
      </c>
      <c r="MG106" s="52">
        <v>0</v>
      </c>
      <c r="MH106" s="52">
        <v>0</v>
      </c>
      <c r="MI106" s="52">
        <v>0</v>
      </c>
      <c r="MJ106" s="52">
        <v>0</v>
      </c>
      <c r="MK106" s="52">
        <v>0</v>
      </c>
      <c r="ML106" s="52">
        <v>0</v>
      </c>
      <c r="MM106" s="52">
        <v>0</v>
      </c>
      <c r="MN106" s="52">
        <v>0</v>
      </c>
      <c r="MO106" s="52">
        <v>0</v>
      </c>
      <c r="MP106" s="52">
        <v>0</v>
      </c>
      <c r="MQ106" s="52">
        <v>0</v>
      </c>
      <c r="MR106" s="52">
        <v>0</v>
      </c>
      <c r="MS106" s="52">
        <v>0</v>
      </c>
      <c r="MT106" s="52">
        <v>0</v>
      </c>
      <c r="MU106" s="52">
        <v>0</v>
      </c>
      <c r="MV106" s="52">
        <v>0</v>
      </c>
      <c r="MW106" s="52">
        <v>0</v>
      </c>
      <c r="MX106" s="52">
        <v>0</v>
      </c>
      <c r="MY106" s="52">
        <v>0</v>
      </c>
      <c r="MZ106" s="52">
        <v>0</v>
      </c>
      <c r="NA106" s="52">
        <v>0</v>
      </c>
      <c r="NB106" s="52">
        <v>0</v>
      </c>
      <c r="NC106" s="52">
        <v>0</v>
      </c>
      <c r="ND106" s="52">
        <v>0</v>
      </c>
      <c r="NE106" s="52">
        <v>0</v>
      </c>
      <c r="NF106" s="52">
        <v>0</v>
      </c>
      <c r="NG106" s="52">
        <v>0</v>
      </c>
      <c r="NH106" s="52">
        <v>0</v>
      </c>
      <c r="NI106" s="52">
        <v>0</v>
      </c>
      <c r="NJ106" s="52">
        <v>0</v>
      </c>
      <c r="NK106" s="52">
        <v>0</v>
      </c>
      <c r="NL106" s="52">
        <v>0</v>
      </c>
      <c r="NM106" s="52">
        <v>0</v>
      </c>
      <c r="NN106" s="52">
        <v>0</v>
      </c>
      <c r="NO106" s="52">
        <v>0</v>
      </c>
      <c r="NP106" s="52">
        <v>0</v>
      </c>
      <c r="NQ106" s="52">
        <v>0</v>
      </c>
      <c r="NR106" s="68">
        <f t="shared" si="6"/>
        <v>69302.440000000046</v>
      </c>
      <c r="NS106" s="68">
        <f t="shared" si="7"/>
        <v>69302.440000000046</v>
      </c>
      <c r="NT106" s="68">
        <f t="shared" si="8"/>
        <v>69302.440000000046</v>
      </c>
    </row>
    <row r="107" spans="1:384" s="40" customFormat="1" ht="15" customHeight="1" outlineLevel="1" x14ac:dyDescent="0.2">
      <c r="A107" s="61"/>
      <c r="B107" s="49" t="s">
        <v>671</v>
      </c>
      <c r="C107" s="49" t="s">
        <v>289</v>
      </c>
      <c r="D107" s="49" t="s">
        <v>290</v>
      </c>
      <c r="E107" s="50" t="s">
        <v>291</v>
      </c>
      <c r="F107" s="64">
        <v>44040</v>
      </c>
      <c r="G107" s="49" t="s">
        <v>68</v>
      </c>
      <c r="H107" s="72">
        <v>9.3807000000000001E-2</v>
      </c>
      <c r="I107" s="65">
        <v>50868</v>
      </c>
      <c r="J107" s="114" t="str">
        <f>_xlfn.XLOOKUP(E107,'[12]Resumo Unidades'!$B:$B,'[12]Resumo Unidades'!$W:$W)</f>
        <v>Fluxo com Divergência maior do que 10%</v>
      </c>
      <c r="K107" s="51" t="str">
        <f>IF(L107&gt;Resumo!$E$23,"Sim","Não")</f>
        <v>Não</v>
      </c>
      <c r="L107" s="66">
        <v>22</v>
      </c>
      <c r="M107" s="67"/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0</v>
      </c>
      <c r="BF107" s="52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743.48</v>
      </c>
      <c r="CD107" s="52">
        <v>434.43</v>
      </c>
      <c r="CE107" s="52">
        <v>434.43</v>
      </c>
      <c r="CF107" s="52">
        <v>434.43</v>
      </c>
      <c r="CG107" s="52">
        <v>434.43</v>
      </c>
      <c r="CH107" s="52">
        <v>434.43</v>
      </c>
      <c r="CI107" s="52">
        <v>434.43</v>
      </c>
      <c r="CJ107" s="52">
        <v>434.43</v>
      </c>
      <c r="CK107" s="52">
        <v>434.43</v>
      </c>
      <c r="CL107" s="52">
        <v>434.43</v>
      </c>
      <c r="CM107" s="52">
        <v>434.43</v>
      </c>
      <c r="CN107" s="52">
        <v>434.43</v>
      </c>
      <c r="CO107" s="52">
        <v>434.43</v>
      </c>
      <c r="CP107" s="52">
        <v>434.43</v>
      </c>
      <c r="CQ107" s="52">
        <v>434.43</v>
      </c>
      <c r="CR107" s="52">
        <v>434.43</v>
      </c>
      <c r="CS107" s="52">
        <v>434.43</v>
      </c>
      <c r="CT107" s="52">
        <v>434.43</v>
      </c>
      <c r="CU107" s="52">
        <v>434.43</v>
      </c>
      <c r="CV107" s="52">
        <v>434.43</v>
      </c>
      <c r="CW107" s="52">
        <v>434.43</v>
      </c>
      <c r="CX107" s="52">
        <v>434.43</v>
      </c>
      <c r="CY107" s="52">
        <v>434.43</v>
      </c>
      <c r="CZ107" s="52">
        <v>434.43</v>
      </c>
      <c r="DA107" s="52">
        <v>434.43</v>
      </c>
      <c r="DB107" s="52">
        <v>434.43</v>
      </c>
      <c r="DC107" s="52">
        <v>434.43</v>
      </c>
      <c r="DD107" s="52">
        <v>434.43</v>
      </c>
      <c r="DE107" s="52">
        <v>434.43</v>
      </c>
      <c r="DF107" s="52">
        <v>434.43</v>
      </c>
      <c r="DG107" s="52">
        <v>434.43</v>
      </c>
      <c r="DH107" s="52">
        <v>434.43</v>
      </c>
      <c r="DI107" s="52">
        <v>434.43</v>
      </c>
      <c r="DJ107" s="52">
        <v>434.43</v>
      </c>
      <c r="DK107" s="52">
        <v>434.43</v>
      </c>
      <c r="DL107" s="52">
        <v>434.43</v>
      </c>
      <c r="DM107" s="52">
        <v>434.43</v>
      </c>
      <c r="DN107" s="52">
        <v>434.43</v>
      </c>
      <c r="DO107" s="52">
        <v>434.43</v>
      </c>
      <c r="DP107" s="52">
        <v>434.43</v>
      </c>
      <c r="DQ107" s="52">
        <v>434.43</v>
      </c>
      <c r="DR107" s="52">
        <v>434.43</v>
      </c>
      <c r="DS107" s="52">
        <v>434.43</v>
      </c>
      <c r="DT107" s="52">
        <v>434.43</v>
      </c>
      <c r="DU107" s="52">
        <v>434.43</v>
      </c>
      <c r="DV107" s="52">
        <v>434.43</v>
      </c>
      <c r="DW107" s="52">
        <v>434.43</v>
      </c>
      <c r="DX107" s="52">
        <v>434.43</v>
      </c>
      <c r="DY107" s="52">
        <v>434.43</v>
      </c>
      <c r="DZ107" s="52">
        <v>434.43</v>
      </c>
      <c r="EA107" s="52">
        <v>434.43</v>
      </c>
      <c r="EB107" s="52">
        <v>434.43</v>
      </c>
      <c r="EC107" s="52">
        <v>434.43</v>
      </c>
      <c r="ED107" s="52">
        <v>434.43</v>
      </c>
      <c r="EE107" s="52">
        <v>434.43</v>
      </c>
      <c r="EF107" s="52">
        <v>434.43</v>
      </c>
      <c r="EG107" s="52">
        <v>434.43</v>
      </c>
      <c r="EH107" s="52">
        <v>434.43</v>
      </c>
      <c r="EI107" s="52">
        <v>434.43</v>
      </c>
      <c r="EJ107" s="52">
        <v>434.43</v>
      </c>
      <c r="EK107" s="52">
        <v>434.43</v>
      </c>
      <c r="EL107" s="52">
        <v>434.43</v>
      </c>
      <c r="EM107" s="52">
        <v>434.43</v>
      </c>
      <c r="EN107" s="52">
        <v>434.43</v>
      </c>
      <c r="EO107" s="52">
        <v>434.43</v>
      </c>
      <c r="EP107" s="52">
        <v>434.43</v>
      </c>
      <c r="EQ107" s="52">
        <v>434.43</v>
      </c>
      <c r="ER107" s="52">
        <v>434.43</v>
      </c>
      <c r="ES107" s="52">
        <v>434.43</v>
      </c>
      <c r="ET107" s="52">
        <v>434.43</v>
      </c>
      <c r="EU107" s="52">
        <v>434.43</v>
      </c>
      <c r="EV107" s="52">
        <v>434.43</v>
      </c>
      <c r="EW107" s="52">
        <v>434.43</v>
      </c>
      <c r="EX107" s="52">
        <v>434.43</v>
      </c>
      <c r="EY107" s="52">
        <v>434.43</v>
      </c>
      <c r="EZ107" s="52">
        <v>434.43</v>
      </c>
      <c r="FA107" s="52">
        <v>434.43</v>
      </c>
      <c r="FB107" s="52">
        <v>434.43</v>
      </c>
      <c r="FC107" s="52">
        <v>434.43</v>
      </c>
      <c r="FD107" s="52">
        <v>434.43</v>
      </c>
      <c r="FE107" s="52">
        <v>434.43</v>
      </c>
      <c r="FF107" s="52">
        <v>434.43</v>
      </c>
      <c r="FG107" s="52">
        <v>434.43</v>
      </c>
      <c r="FH107" s="52">
        <v>434.43</v>
      </c>
      <c r="FI107" s="52">
        <v>434.43</v>
      </c>
      <c r="FJ107" s="52">
        <v>434.43</v>
      </c>
      <c r="FK107" s="52">
        <v>434.43</v>
      </c>
      <c r="FL107" s="52">
        <v>434.43</v>
      </c>
      <c r="FM107" s="52">
        <v>434.43</v>
      </c>
      <c r="FN107" s="52">
        <v>434.43</v>
      </c>
      <c r="FO107" s="52">
        <v>434.43</v>
      </c>
      <c r="FP107" s="52">
        <v>434.43</v>
      </c>
      <c r="FQ107" s="52">
        <v>434.43</v>
      </c>
      <c r="FR107" s="52">
        <v>434.43</v>
      </c>
      <c r="FS107" s="52">
        <v>434.43</v>
      </c>
      <c r="FT107" s="52">
        <v>434.43</v>
      </c>
      <c r="FU107" s="52">
        <v>434.43</v>
      </c>
      <c r="FV107" s="52">
        <v>434.43</v>
      </c>
      <c r="FW107" s="52">
        <v>434.43</v>
      </c>
      <c r="FX107" s="52">
        <v>434.43</v>
      </c>
      <c r="FY107" s="52">
        <v>434.43</v>
      </c>
      <c r="FZ107" s="52">
        <v>434.43</v>
      </c>
      <c r="GA107" s="52">
        <v>434.43</v>
      </c>
      <c r="GB107" s="52">
        <v>434.43</v>
      </c>
      <c r="GC107" s="52">
        <v>434.43</v>
      </c>
      <c r="GD107" s="52">
        <v>434.43</v>
      </c>
      <c r="GE107" s="52">
        <v>434.43</v>
      </c>
      <c r="GF107" s="52">
        <v>434.43</v>
      </c>
      <c r="GG107" s="52">
        <v>434.43</v>
      </c>
      <c r="GH107" s="52">
        <v>434.43</v>
      </c>
      <c r="GI107" s="52">
        <v>434.43</v>
      </c>
      <c r="GJ107" s="52">
        <v>434.43</v>
      </c>
      <c r="GK107" s="52">
        <v>434.43</v>
      </c>
      <c r="GL107" s="52">
        <v>434.43</v>
      </c>
      <c r="GM107" s="52">
        <v>434.43</v>
      </c>
      <c r="GN107" s="52">
        <v>434.43</v>
      </c>
      <c r="GO107" s="52">
        <v>434.43</v>
      </c>
      <c r="GP107" s="52">
        <v>434.43</v>
      </c>
      <c r="GQ107" s="52">
        <v>434.43</v>
      </c>
      <c r="GR107" s="52">
        <v>434.43</v>
      </c>
      <c r="GS107" s="52">
        <v>434.43</v>
      </c>
      <c r="GT107" s="52">
        <v>434.43</v>
      </c>
      <c r="GU107" s="52">
        <v>434.43</v>
      </c>
      <c r="GV107" s="52">
        <v>434.43</v>
      </c>
      <c r="GW107" s="52">
        <v>434.43</v>
      </c>
      <c r="GX107" s="52">
        <v>434.43</v>
      </c>
      <c r="GY107" s="52">
        <v>434.43</v>
      </c>
      <c r="GZ107" s="52">
        <v>0</v>
      </c>
      <c r="HA107" s="52">
        <v>0</v>
      </c>
      <c r="HB107" s="52">
        <v>0</v>
      </c>
      <c r="HC107" s="52">
        <v>0</v>
      </c>
      <c r="HD107" s="52">
        <v>0</v>
      </c>
      <c r="HE107" s="52">
        <v>0</v>
      </c>
      <c r="HF107" s="52">
        <v>0</v>
      </c>
      <c r="HG107" s="52">
        <v>0</v>
      </c>
      <c r="HH107" s="52">
        <v>0</v>
      </c>
      <c r="HI107" s="52">
        <v>0</v>
      </c>
      <c r="HJ107" s="52">
        <v>0</v>
      </c>
      <c r="HK107" s="52">
        <v>0</v>
      </c>
      <c r="HL107" s="52">
        <v>0</v>
      </c>
      <c r="HM107" s="52">
        <v>0</v>
      </c>
      <c r="HN107" s="52">
        <v>0</v>
      </c>
      <c r="HO107" s="52">
        <v>0</v>
      </c>
      <c r="HP107" s="52">
        <v>0</v>
      </c>
      <c r="HQ107" s="52">
        <v>0</v>
      </c>
      <c r="HR107" s="52">
        <v>0</v>
      </c>
      <c r="HS107" s="52">
        <v>0</v>
      </c>
      <c r="HT107" s="52">
        <v>0</v>
      </c>
      <c r="HU107" s="52">
        <v>0</v>
      </c>
      <c r="HV107" s="52">
        <v>0</v>
      </c>
      <c r="HW107" s="52">
        <v>0</v>
      </c>
      <c r="HX107" s="52">
        <v>0</v>
      </c>
      <c r="HY107" s="52">
        <v>0</v>
      </c>
      <c r="HZ107" s="52">
        <v>0</v>
      </c>
      <c r="IA107" s="52">
        <v>0</v>
      </c>
      <c r="IB107" s="52">
        <v>0</v>
      </c>
      <c r="IC107" s="52">
        <v>0</v>
      </c>
      <c r="ID107" s="52">
        <v>0</v>
      </c>
      <c r="IE107" s="52">
        <v>0</v>
      </c>
      <c r="IF107" s="52">
        <v>0</v>
      </c>
      <c r="IG107" s="52">
        <v>0</v>
      </c>
      <c r="IH107" s="52">
        <v>0</v>
      </c>
      <c r="II107" s="52">
        <v>0</v>
      </c>
      <c r="IJ107" s="52">
        <v>0</v>
      </c>
      <c r="IK107" s="52">
        <v>0</v>
      </c>
      <c r="IL107" s="52">
        <v>0</v>
      </c>
      <c r="IM107" s="52">
        <v>0</v>
      </c>
      <c r="IN107" s="52">
        <v>0</v>
      </c>
      <c r="IO107" s="52">
        <v>0</v>
      </c>
      <c r="IP107" s="52">
        <v>0</v>
      </c>
      <c r="IQ107" s="52">
        <v>0</v>
      </c>
      <c r="IR107" s="52">
        <v>0</v>
      </c>
      <c r="IS107" s="52">
        <v>0</v>
      </c>
      <c r="IT107" s="52">
        <v>0</v>
      </c>
      <c r="IU107" s="52">
        <v>0</v>
      </c>
      <c r="IV107" s="52">
        <v>0</v>
      </c>
      <c r="IW107" s="52">
        <v>0</v>
      </c>
      <c r="IX107" s="52">
        <v>0</v>
      </c>
      <c r="IY107" s="52">
        <v>0</v>
      </c>
      <c r="IZ107" s="52">
        <v>0</v>
      </c>
      <c r="JA107" s="52">
        <v>0</v>
      </c>
      <c r="JB107" s="52">
        <v>0</v>
      </c>
      <c r="JC107" s="52">
        <v>0</v>
      </c>
      <c r="JD107" s="52">
        <v>0</v>
      </c>
      <c r="JE107" s="52">
        <v>0</v>
      </c>
      <c r="JF107" s="52">
        <v>0</v>
      </c>
      <c r="JG107" s="52">
        <v>0</v>
      </c>
      <c r="JH107" s="52">
        <v>0</v>
      </c>
      <c r="JI107" s="52">
        <v>0</v>
      </c>
      <c r="JJ107" s="52">
        <v>0</v>
      </c>
      <c r="JK107" s="52">
        <v>0</v>
      </c>
      <c r="JL107" s="52">
        <v>0</v>
      </c>
      <c r="JM107" s="52">
        <v>0</v>
      </c>
      <c r="JN107" s="52">
        <v>0</v>
      </c>
      <c r="JO107" s="52">
        <v>0</v>
      </c>
      <c r="JP107" s="52">
        <v>0</v>
      </c>
      <c r="JQ107" s="52">
        <v>0</v>
      </c>
      <c r="JR107" s="52">
        <v>0</v>
      </c>
      <c r="JS107" s="52">
        <v>0</v>
      </c>
      <c r="JT107" s="52">
        <v>0</v>
      </c>
      <c r="JU107" s="52">
        <v>0</v>
      </c>
      <c r="JV107" s="52">
        <v>0</v>
      </c>
      <c r="JW107" s="52">
        <v>0</v>
      </c>
      <c r="JX107" s="52">
        <v>0</v>
      </c>
      <c r="JY107" s="52">
        <v>0</v>
      </c>
      <c r="JZ107" s="52">
        <v>0</v>
      </c>
      <c r="KA107" s="52">
        <v>0</v>
      </c>
      <c r="KB107" s="52">
        <v>0</v>
      </c>
      <c r="KC107" s="52">
        <v>0</v>
      </c>
      <c r="KD107" s="52">
        <v>0</v>
      </c>
      <c r="KE107" s="52">
        <v>0</v>
      </c>
      <c r="KF107" s="52">
        <v>0</v>
      </c>
      <c r="KG107" s="52">
        <v>0</v>
      </c>
      <c r="KH107" s="52">
        <v>0</v>
      </c>
      <c r="KI107" s="52">
        <v>0</v>
      </c>
      <c r="KJ107" s="52">
        <v>0</v>
      </c>
      <c r="KK107" s="52">
        <v>0</v>
      </c>
      <c r="KL107" s="52">
        <v>0</v>
      </c>
      <c r="KM107" s="52">
        <v>0</v>
      </c>
      <c r="KN107" s="52">
        <v>0</v>
      </c>
      <c r="KO107" s="52">
        <v>0</v>
      </c>
      <c r="KP107" s="52">
        <v>0</v>
      </c>
      <c r="KQ107" s="52">
        <v>0</v>
      </c>
      <c r="KR107" s="52">
        <v>0</v>
      </c>
      <c r="KS107" s="52">
        <v>0</v>
      </c>
      <c r="KT107" s="52">
        <v>0</v>
      </c>
      <c r="KU107" s="52">
        <v>0</v>
      </c>
      <c r="KV107" s="52">
        <v>0</v>
      </c>
      <c r="KW107" s="52">
        <v>0</v>
      </c>
      <c r="KX107" s="52">
        <v>0</v>
      </c>
      <c r="KY107" s="52">
        <v>0</v>
      </c>
      <c r="KZ107" s="52">
        <v>0</v>
      </c>
      <c r="LA107" s="52">
        <v>0</v>
      </c>
      <c r="LB107" s="52">
        <v>0</v>
      </c>
      <c r="LC107" s="52">
        <v>0</v>
      </c>
      <c r="LD107" s="52">
        <v>0</v>
      </c>
      <c r="LE107" s="52">
        <v>0</v>
      </c>
      <c r="LF107" s="52">
        <v>0</v>
      </c>
      <c r="LG107" s="52">
        <v>0</v>
      </c>
      <c r="LH107" s="52">
        <v>0</v>
      </c>
      <c r="LI107" s="52">
        <v>0</v>
      </c>
      <c r="LJ107" s="52">
        <v>0</v>
      </c>
      <c r="LK107" s="52">
        <v>0</v>
      </c>
      <c r="LL107" s="52">
        <v>0</v>
      </c>
      <c r="LM107" s="52">
        <v>0</v>
      </c>
      <c r="LN107" s="52">
        <v>0</v>
      </c>
      <c r="LO107" s="52">
        <v>0</v>
      </c>
      <c r="LP107" s="52">
        <v>0</v>
      </c>
      <c r="LQ107" s="52">
        <v>0</v>
      </c>
      <c r="LR107" s="52">
        <v>0</v>
      </c>
      <c r="LS107" s="52">
        <v>0</v>
      </c>
      <c r="LT107" s="52">
        <v>0</v>
      </c>
      <c r="LU107" s="52">
        <v>0</v>
      </c>
      <c r="LV107" s="52">
        <v>0</v>
      </c>
      <c r="LW107" s="52">
        <v>0</v>
      </c>
      <c r="LX107" s="52">
        <v>0</v>
      </c>
      <c r="LY107" s="52">
        <v>0</v>
      </c>
      <c r="LZ107" s="52">
        <v>0</v>
      </c>
      <c r="MA107" s="52">
        <v>0</v>
      </c>
      <c r="MB107" s="52">
        <v>0</v>
      </c>
      <c r="MC107" s="52">
        <v>0</v>
      </c>
      <c r="MD107" s="52">
        <v>0</v>
      </c>
      <c r="ME107" s="52">
        <v>0</v>
      </c>
      <c r="MF107" s="52">
        <v>0</v>
      </c>
      <c r="MG107" s="52">
        <v>0</v>
      </c>
      <c r="MH107" s="52">
        <v>0</v>
      </c>
      <c r="MI107" s="52">
        <v>0</v>
      </c>
      <c r="MJ107" s="52">
        <v>0</v>
      </c>
      <c r="MK107" s="52">
        <v>0</v>
      </c>
      <c r="ML107" s="52">
        <v>0</v>
      </c>
      <c r="MM107" s="52">
        <v>0</v>
      </c>
      <c r="MN107" s="52">
        <v>0</v>
      </c>
      <c r="MO107" s="52">
        <v>0</v>
      </c>
      <c r="MP107" s="52">
        <v>0</v>
      </c>
      <c r="MQ107" s="52">
        <v>0</v>
      </c>
      <c r="MR107" s="52">
        <v>0</v>
      </c>
      <c r="MS107" s="52">
        <v>0</v>
      </c>
      <c r="MT107" s="52">
        <v>0</v>
      </c>
      <c r="MU107" s="52">
        <v>0</v>
      </c>
      <c r="MV107" s="52">
        <v>0</v>
      </c>
      <c r="MW107" s="52">
        <v>0</v>
      </c>
      <c r="MX107" s="52">
        <v>0</v>
      </c>
      <c r="MY107" s="52">
        <v>0</v>
      </c>
      <c r="MZ107" s="52">
        <v>0</v>
      </c>
      <c r="NA107" s="52">
        <v>0</v>
      </c>
      <c r="NB107" s="52">
        <v>0</v>
      </c>
      <c r="NC107" s="52">
        <v>0</v>
      </c>
      <c r="ND107" s="52">
        <v>0</v>
      </c>
      <c r="NE107" s="52">
        <v>0</v>
      </c>
      <c r="NF107" s="52">
        <v>0</v>
      </c>
      <c r="NG107" s="52">
        <v>0</v>
      </c>
      <c r="NH107" s="52">
        <v>0</v>
      </c>
      <c r="NI107" s="52">
        <v>0</v>
      </c>
      <c r="NJ107" s="52">
        <v>0</v>
      </c>
      <c r="NK107" s="52">
        <v>0</v>
      </c>
      <c r="NL107" s="52">
        <v>0</v>
      </c>
      <c r="NM107" s="52">
        <v>0</v>
      </c>
      <c r="NN107" s="52">
        <v>0</v>
      </c>
      <c r="NO107" s="52">
        <v>0</v>
      </c>
      <c r="NP107" s="52">
        <v>0</v>
      </c>
      <c r="NQ107" s="52">
        <v>0</v>
      </c>
      <c r="NR107" s="68">
        <f t="shared" si="6"/>
        <v>55481.660000000033</v>
      </c>
      <c r="NS107" s="68">
        <f t="shared" si="7"/>
        <v>55481.660000000033</v>
      </c>
      <c r="NT107" s="68">
        <f t="shared" si="8"/>
        <v>48096.350000000028</v>
      </c>
    </row>
    <row r="108" spans="1:384" s="40" customFormat="1" ht="15" customHeight="1" outlineLevel="1" x14ac:dyDescent="0.2">
      <c r="A108" s="61"/>
      <c r="B108" s="49" t="s">
        <v>671</v>
      </c>
      <c r="C108" s="49" t="s">
        <v>292</v>
      </c>
      <c r="D108" s="49" t="s">
        <v>293</v>
      </c>
      <c r="E108" s="50" t="s">
        <v>294</v>
      </c>
      <c r="F108" s="64">
        <v>44048</v>
      </c>
      <c r="G108" s="49" t="s">
        <v>68</v>
      </c>
      <c r="H108" s="72">
        <v>9.3807000000000001E-2</v>
      </c>
      <c r="I108" s="65">
        <v>63000</v>
      </c>
      <c r="J108" s="114" t="str">
        <f>_xlfn.XLOOKUP(E108,'[12]Resumo Unidades'!$B:$B,'[12]Resumo Unidades'!$W:$W)</f>
        <v>Fluxo com Divergência maior do que 10%</v>
      </c>
      <c r="K108" s="51" t="str">
        <f>IF(L108&gt;Resumo!$E$23,"Sim","Não")</f>
        <v>Não</v>
      </c>
      <c r="L108" s="66">
        <v>0</v>
      </c>
      <c r="M108" s="67"/>
      <c r="N108" s="52">
        <v>0</v>
      </c>
      <c r="O108" s="52">
        <v>0</v>
      </c>
      <c r="P108" s="52">
        <v>0</v>
      </c>
      <c r="Q108" s="52">
        <v>0</v>
      </c>
      <c r="R108" s="52">
        <v>0</v>
      </c>
      <c r="S108" s="52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2">
        <v>0</v>
      </c>
      <c r="AS108" s="52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2">
        <v>0</v>
      </c>
      <c r="BF108" s="52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393.07</v>
      </c>
      <c r="CE108" s="52">
        <v>393.07</v>
      </c>
      <c r="CF108" s="52">
        <v>393.07</v>
      </c>
      <c r="CG108" s="52">
        <v>393.07</v>
      </c>
      <c r="CH108" s="52">
        <v>393.07</v>
      </c>
      <c r="CI108" s="52">
        <v>393.07</v>
      </c>
      <c r="CJ108" s="52">
        <v>393.07</v>
      </c>
      <c r="CK108" s="52">
        <v>393.07</v>
      </c>
      <c r="CL108" s="52">
        <v>393.07</v>
      </c>
      <c r="CM108" s="52">
        <v>393.07</v>
      </c>
      <c r="CN108" s="52">
        <v>393.07</v>
      </c>
      <c r="CO108" s="52">
        <v>393.07</v>
      </c>
      <c r="CP108" s="52">
        <v>393.07</v>
      </c>
      <c r="CQ108" s="52">
        <v>393.07</v>
      </c>
      <c r="CR108" s="52">
        <v>393.07</v>
      </c>
      <c r="CS108" s="52">
        <v>393.07</v>
      </c>
      <c r="CT108" s="52">
        <v>393.07</v>
      </c>
      <c r="CU108" s="52">
        <v>393.07</v>
      </c>
      <c r="CV108" s="52">
        <v>393.07</v>
      </c>
      <c r="CW108" s="52">
        <v>393.07</v>
      </c>
      <c r="CX108" s="52">
        <v>393.07</v>
      </c>
      <c r="CY108" s="52">
        <v>393.07</v>
      </c>
      <c r="CZ108" s="52">
        <v>393.07</v>
      </c>
      <c r="DA108" s="52">
        <v>393.07</v>
      </c>
      <c r="DB108" s="52">
        <v>393.07</v>
      </c>
      <c r="DC108" s="52">
        <v>393.07</v>
      </c>
      <c r="DD108" s="52">
        <v>393.07</v>
      </c>
      <c r="DE108" s="52">
        <v>393.07</v>
      </c>
      <c r="DF108" s="52">
        <v>393.07</v>
      </c>
      <c r="DG108" s="52">
        <v>393.07</v>
      </c>
      <c r="DH108" s="52">
        <v>393.07</v>
      </c>
      <c r="DI108" s="52">
        <v>393.07</v>
      </c>
      <c r="DJ108" s="52">
        <v>393.07</v>
      </c>
      <c r="DK108" s="52">
        <v>393.07</v>
      </c>
      <c r="DL108" s="52">
        <v>393.07</v>
      </c>
      <c r="DM108" s="52">
        <v>393.07</v>
      </c>
      <c r="DN108" s="52">
        <v>393.07</v>
      </c>
      <c r="DO108" s="52">
        <v>393.07</v>
      </c>
      <c r="DP108" s="52">
        <v>393.07</v>
      </c>
      <c r="DQ108" s="52">
        <v>393.07</v>
      </c>
      <c r="DR108" s="52">
        <v>393.07</v>
      </c>
      <c r="DS108" s="52">
        <v>393.07</v>
      </c>
      <c r="DT108" s="52">
        <v>393.07</v>
      </c>
      <c r="DU108" s="52">
        <v>393.07</v>
      </c>
      <c r="DV108" s="52">
        <v>393.07</v>
      </c>
      <c r="DW108" s="52">
        <v>393.07</v>
      </c>
      <c r="DX108" s="52">
        <v>393.07</v>
      </c>
      <c r="DY108" s="52">
        <v>393.07</v>
      </c>
      <c r="DZ108" s="52">
        <v>393.07</v>
      </c>
      <c r="EA108" s="52">
        <v>393.07</v>
      </c>
      <c r="EB108" s="52">
        <v>393.07</v>
      </c>
      <c r="EC108" s="52">
        <v>393.07</v>
      </c>
      <c r="ED108" s="52">
        <v>393.07</v>
      </c>
      <c r="EE108" s="52">
        <v>393.07</v>
      </c>
      <c r="EF108" s="52">
        <v>393.07</v>
      </c>
      <c r="EG108" s="52">
        <v>393.07</v>
      </c>
      <c r="EH108" s="52">
        <v>393.07</v>
      </c>
      <c r="EI108" s="52">
        <v>393.07</v>
      </c>
      <c r="EJ108" s="52">
        <v>393.07</v>
      </c>
      <c r="EK108" s="52">
        <v>393.07</v>
      </c>
      <c r="EL108" s="52">
        <v>393.07</v>
      </c>
      <c r="EM108" s="52">
        <v>393.07</v>
      </c>
      <c r="EN108" s="52">
        <v>393.07</v>
      </c>
      <c r="EO108" s="52">
        <v>393.07</v>
      </c>
      <c r="EP108" s="52">
        <v>393.07</v>
      </c>
      <c r="EQ108" s="52">
        <v>393.07</v>
      </c>
      <c r="ER108" s="52">
        <v>393.07</v>
      </c>
      <c r="ES108" s="52">
        <v>393.07</v>
      </c>
      <c r="ET108" s="52">
        <v>393.07</v>
      </c>
      <c r="EU108" s="52">
        <v>393.07</v>
      </c>
      <c r="EV108" s="52">
        <v>393.07</v>
      </c>
      <c r="EW108" s="52">
        <v>393.07</v>
      </c>
      <c r="EX108" s="52">
        <v>393.07</v>
      </c>
      <c r="EY108" s="52">
        <v>393.07</v>
      </c>
      <c r="EZ108" s="52">
        <v>393.07</v>
      </c>
      <c r="FA108" s="52">
        <v>393.07</v>
      </c>
      <c r="FB108" s="52">
        <v>393.07</v>
      </c>
      <c r="FC108" s="52">
        <v>393.07</v>
      </c>
      <c r="FD108" s="52">
        <v>393.07</v>
      </c>
      <c r="FE108" s="52">
        <v>393.07</v>
      </c>
      <c r="FF108" s="52">
        <v>393.07</v>
      </c>
      <c r="FG108" s="52">
        <v>393.07</v>
      </c>
      <c r="FH108" s="52">
        <v>393.07</v>
      </c>
      <c r="FI108" s="52">
        <v>393.07</v>
      </c>
      <c r="FJ108" s="52">
        <v>393.07</v>
      </c>
      <c r="FK108" s="52">
        <v>393.07</v>
      </c>
      <c r="FL108" s="52">
        <v>393.07</v>
      </c>
      <c r="FM108" s="52">
        <v>393.07</v>
      </c>
      <c r="FN108" s="52">
        <v>393.07</v>
      </c>
      <c r="FO108" s="52">
        <v>393.07</v>
      </c>
      <c r="FP108" s="52">
        <v>393.07</v>
      </c>
      <c r="FQ108" s="52">
        <v>393.07</v>
      </c>
      <c r="FR108" s="52">
        <v>393.07</v>
      </c>
      <c r="FS108" s="52">
        <v>393.07</v>
      </c>
      <c r="FT108" s="52">
        <v>393.07</v>
      </c>
      <c r="FU108" s="52">
        <v>393.07</v>
      </c>
      <c r="FV108" s="52">
        <v>393.07</v>
      </c>
      <c r="FW108" s="52">
        <v>393.07</v>
      </c>
      <c r="FX108" s="52">
        <v>393.07</v>
      </c>
      <c r="FY108" s="52">
        <v>393.07</v>
      </c>
      <c r="FZ108" s="52">
        <v>393.07</v>
      </c>
      <c r="GA108" s="52">
        <v>393.07</v>
      </c>
      <c r="GB108" s="52">
        <v>393.07</v>
      </c>
      <c r="GC108" s="52">
        <v>393.07</v>
      </c>
      <c r="GD108" s="52">
        <v>393.07</v>
      </c>
      <c r="GE108" s="52">
        <v>393.07</v>
      </c>
      <c r="GF108" s="52">
        <v>393.07</v>
      </c>
      <c r="GG108" s="52">
        <v>393.07</v>
      </c>
      <c r="GH108" s="52">
        <v>393.07</v>
      </c>
      <c r="GI108" s="52">
        <v>393.07</v>
      </c>
      <c r="GJ108" s="52">
        <v>393.07</v>
      </c>
      <c r="GK108" s="52">
        <v>393.07</v>
      </c>
      <c r="GL108" s="52">
        <v>393.07</v>
      </c>
      <c r="GM108" s="52">
        <v>393.07</v>
      </c>
      <c r="GN108" s="52">
        <v>393.07</v>
      </c>
      <c r="GO108" s="52">
        <v>393.07</v>
      </c>
      <c r="GP108" s="52">
        <v>393.07</v>
      </c>
      <c r="GQ108" s="52">
        <v>393.07</v>
      </c>
      <c r="GR108" s="52">
        <v>393.07</v>
      </c>
      <c r="GS108" s="52">
        <v>393.07</v>
      </c>
      <c r="GT108" s="52">
        <v>393.07</v>
      </c>
      <c r="GU108" s="52">
        <v>393.07</v>
      </c>
      <c r="GV108" s="52">
        <v>393.07</v>
      </c>
      <c r="GW108" s="52">
        <v>393.07</v>
      </c>
      <c r="GX108" s="52">
        <v>393.07</v>
      </c>
      <c r="GY108" s="52">
        <v>393.07</v>
      </c>
      <c r="GZ108" s="52">
        <v>393.07</v>
      </c>
      <c r="HA108" s="52">
        <v>393.07</v>
      </c>
      <c r="HB108" s="52">
        <v>393.07</v>
      </c>
      <c r="HC108" s="52">
        <v>393.07</v>
      </c>
      <c r="HD108" s="52">
        <v>393.07</v>
      </c>
      <c r="HE108" s="52">
        <v>393.07</v>
      </c>
      <c r="HF108" s="52">
        <v>393.07</v>
      </c>
      <c r="HG108" s="52">
        <v>393.07</v>
      </c>
      <c r="HH108" s="52">
        <v>393.07</v>
      </c>
      <c r="HI108" s="52">
        <v>393.07</v>
      </c>
      <c r="HJ108" s="52">
        <v>393.07</v>
      </c>
      <c r="HK108" s="52">
        <v>393.07</v>
      </c>
      <c r="HL108" s="52">
        <v>393.07</v>
      </c>
      <c r="HM108" s="52">
        <v>393.07</v>
      </c>
      <c r="HN108" s="52">
        <v>393.07</v>
      </c>
      <c r="HO108" s="52">
        <v>393.07</v>
      </c>
      <c r="HP108" s="52">
        <v>393.07</v>
      </c>
      <c r="HQ108" s="52">
        <v>393.07</v>
      </c>
      <c r="HR108" s="52">
        <v>393.07</v>
      </c>
      <c r="HS108" s="52">
        <v>393.07</v>
      </c>
      <c r="HT108" s="52">
        <v>393.07</v>
      </c>
      <c r="HU108" s="52">
        <v>393.07</v>
      </c>
      <c r="HV108" s="52">
        <v>393.07</v>
      </c>
      <c r="HW108" s="52">
        <v>393.07</v>
      </c>
      <c r="HX108" s="52">
        <v>393.07</v>
      </c>
      <c r="HY108" s="52">
        <v>393.07</v>
      </c>
      <c r="HZ108" s="52">
        <v>393.07</v>
      </c>
      <c r="IA108" s="52">
        <v>393.07</v>
      </c>
      <c r="IB108" s="52">
        <v>393.07</v>
      </c>
      <c r="IC108" s="52">
        <v>393.07</v>
      </c>
      <c r="ID108" s="52">
        <v>393.07</v>
      </c>
      <c r="IE108" s="52">
        <v>393.07</v>
      </c>
      <c r="IF108" s="52">
        <v>393.07</v>
      </c>
      <c r="IG108" s="52">
        <v>393.07</v>
      </c>
      <c r="IH108" s="52">
        <v>393.07</v>
      </c>
      <c r="II108" s="52">
        <v>393.07</v>
      </c>
      <c r="IJ108" s="52">
        <v>393.07</v>
      </c>
      <c r="IK108" s="52">
        <v>393.07</v>
      </c>
      <c r="IL108" s="52">
        <v>393.07</v>
      </c>
      <c r="IM108" s="52">
        <v>393.07</v>
      </c>
      <c r="IN108" s="52">
        <v>393.07</v>
      </c>
      <c r="IO108" s="52">
        <v>393.07</v>
      </c>
      <c r="IP108" s="52">
        <v>393.07</v>
      </c>
      <c r="IQ108" s="52">
        <v>393.07</v>
      </c>
      <c r="IR108" s="52">
        <v>393.07</v>
      </c>
      <c r="IS108" s="52">
        <v>393.07</v>
      </c>
      <c r="IT108" s="52">
        <v>393.07</v>
      </c>
      <c r="IU108" s="52">
        <v>393.07</v>
      </c>
      <c r="IV108" s="52">
        <v>393.07</v>
      </c>
      <c r="IW108" s="52">
        <v>393.07</v>
      </c>
      <c r="IX108" s="52">
        <v>393.07</v>
      </c>
      <c r="IY108" s="52">
        <v>393.07</v>
      </c>
      <c r="IZ108" s="52">
        <v>393.07</v>
      </c>
      <c r="JA108" s="52">
        <v>393.07</v>
      </c>
      <c r="JB108" s="52">
        <v>393.07</v>
      </c>
      <c r="JC108" s="52">
        <v>393.07</v>
      </c>
      <c r="JD108" s="52">
        <v>393.07</v>
      </c>
      <c r="JE108" s="52">
        <v>393.07</v>
      </c>
      <c r="JF108" s="52">
        <v>393.07</v>
      </c>
      <c r="JG108" s="52">
        <v>393.07</v>
      </c>
      <c r="JH108" s="52">
        <v>0</v>
      </c>
      <c r="JI108" s="52">
        <v>0</v>
      </c>
      <c r="JJ108" s="52">
        <v>0</v>
      </c>
      <c r="JK108" s="52">
        <v>0</v>
      </c>
      <c r="JL108" s="52">
        <v>0</v>
      </c>
      <c r="JM108" s="52">
        <v>0</v>
      </c>
      <c r="JN108" s="52">
        <v>0</v>
      </c>
      <c r="JO108" s="52">
        <v>0</v>
      </c>
      <c r="JP108" s="52">
        <v>0</v>
      </c>
      <c r="JQ108" s="52">
        <v>0</v>
      </c>
      <c r="JR108" s="52">
        <v>0</v>
      </c>
      <c r="JS108" s="52">
        <v>0</v>
      </c>
      <c r="JT108" s="52">
        <v>0</v>
      </c>
      <c r="JU108" s="52">
        <v>0</v>
      </c>
      <c r="JV108" s="52">
        <v>0</v>
      </c>
      <c r="JW108" s="52">
        <v>0</v>
      </c>
      <c r="JX108" s="52">
        <v>0</v>
      </c>
      <c r="JY108" s="52">
        <v>0</v>
      </c>
      <c r="JZ108" s="52">
        <v>0</v>
      </c>
      <c r="KA108" s="52">
        <v>0</v>
      </c>
      <c r="KB108" s="52">
        <v>0</v>
      </c>
      <c r="KC108" s="52">
        <v>0</v>
      </c>
      <c r="KD108" s="52">
        <v>0</v>
      </c>
      <c r="KE108" s="52">
        <v>0</v>
      </c>
      <c r="KF108" s="52">
        <v>0</v>
      </c>
      <c r="KG108" s="52">
        <v>0</v>
      </c>
      <c r="KH108" s="52">
        <v>0</v>
      </c>
      <c r="KI108" s="52">
        <v>0</v>
      </c>
      <c r="KJ108" s="52">
        <v>0</v>
      </c>
      <c r="KK108" s="52">
        <v>0</v>
      </c>
      <c r="KL108" s="52">
        <v>0</v>
      </c>
      <c r="KM108" s="52">
        <v>0</v>
      </c>
      <c r="KN108" s="52">
        <v>0</v>
      </c>
      <c r="KO108" s="52">
        <v>0</v>
      </c>
      <c r="KP108" s="52">
        <v>0</v>
      </c>
      <c r="KQ108" s="52">
        <v>0</v>
      </c>
      <c r="KR108" s="52">
        <v>0</v>
      </c>
      <c r="KS108" s="52">
        <v>0</v>
      </c>
      <c r="KT108" s="52">
        <v>0</v>
      </c>
      <c r="KU108" s="52">
        <v>0</v>
      </c>
      <c r="KV108" s="52">
        <v>0</v>
      </c>
      <c r="KW108" s="52">
        <v>0</v>
      </c>
      <c r="KX108" s="52">
        <v>0</v>
      </c>
      <c r="KY108" s="52">
        <v>0</v>
      </c>
      <c r="KZ108" s="52">
        <v>0</v>
      </c>
      <c r="LA108" s="52">
        <v>0</v>
      </c>
      <c r="LB108" s="52">
        <v>0</v>
      </c>
      <c r="LC108" s="52">
        <v>0</v>
      </c>
      <c r="LD108" s="52">
        <v>0</v>
      </c>
      <c r="LE108" s="52">
        <v>0</v>
      </c>
      <c r="LF108" s="52">
        <v>0</v>
      </c>
      <c r="LG108" s="52">
        <v>0</v>
      </c>
      <c r="LH108" s="52">
        <v>0</v>
      </c>
      <c r="LI108" s="52">
        <v>0</v>
      </c>
      <c r="LJ108" s="52">
        <v>0</v>
      </c>
      <c r="LK108" s="52">
        <v>0</v>
      </c>
      <c r="LL108" s="52">
        <v>0</v>
      </c>
      <c r="LM108" s="52">
        <v>0</v>
      </c>
      <c r="LN108" s="52">
        <v>0</v>
      </c>
      <c r="LO108" s="52">
        <v>0</v>
      </c>
      <c r="LP108" s="52">
        <v>0</v>
      </c>
      <c r="LQ108" s="52">
        <v>0</v>
      </c>
      <c r="LR108" s="52">
        <v>0</v>
      </c>
      <c r="LS108" s="52">
        <v>0</v>
      </c>
      <c r="LT108" s="52">
        <v>0</v>
      </c>
      <c r="LU108" s="52">
        <v>0</v>
      </c>
      <c r="LV108" s="52">
        <v>0</v>
      </c>
      <c r="LW108" s="52">
        <v>0</v>
      </c>
      <c r="LX108" s="52">
        <v>0</v>
      </c>
      <c r="LY108" s="52">
        <v>0</v>
      </c>
      <c r="LZ108" s="52">
        <v>0</v>
      </c>
      <c r="MA108" s="52">
        <v>0</v>
      </c>
      <c r="MB108" s="52">
        <v>0</v>
      </c>
      <c r="MC108" s="52">
        <v>0</v>
      </c>
      <c r="MD108" s="52">
        <v>0</v>
      </c>
      <c r="ME108" s="52">
        <v>0</v>
      </c>
      <c r="MF108" s="52">
        <v>0</v>
      </c>
      <c r="MG108" s="52">
        <v>0</v>
      </c>
      <c r="MH108" s="52">
        <v>0</v>
      </c>
      <c r="MI108" s="52">
        <v>0</v>
      </c>
      <c r="MJ108" s="52">
        <v>0</v>
      </c>
      <c r="MK108" s="52">
        <v>0</v>
      </c>
      <c r="ML108" s="52">
        <v>0</v>
      </c>
      <c r="MM108" s="52">
        <v>0</v>
      </c>
      <c r="MN108" s="52">
        <v>0</v>
      </c>
      <c r="MO108" s="52">
        <v>0</v>
      </c>
      <c r="MP108" s="52">
        <v>0</v>
      </c>
      <c r="MQ108" s="52">
        <v>0</v>
      </c>
      <c r="MR108" s="52">
        <v>0</v>
      </c>
      <c r="MS108" s="52">
        <v>0</v>
      </c>
      <c r="MT108" s="52">
        <v>0</v>
      </c>
      <c r="MU108" s="52">
        <v>0</v>
      </c>
      <c r="MV108" s="52">
        <v>0</v>
      </c>
      <c r="MW108" s="52">
        <v>0</v>
      </c>
      <c r="MX108" s="52">
        <v>0</v>
      </c>
      <c r="MY108" s="52">
        <v>0</v>
      </c>
      <c r="MZ108" s="52">
        <v>0</v>
      </c>
      <c r="NA108" s="52">
        <v>0</v>
      </c>
      <c r="NB108" s="52">
        <v>0</v>
      </c>
      <c r="NC108" s="52">
        <v>0</v>
      </c>
      <c r="ND108" s="52">
        <v>0</v>
      </c>
      <c r="NE108" s="52">
        <v>0</v>
      </c>
      <c r="NF108" s="52">
        <v>0</v>
      </c>
      <c r="NG108" s="52">
        <v>0</v>
      </c>
      <c r="NH108" s="52">
        <v>0</v>
      </c>
      <c r="NI108" s="52">
        <v>0</v>
      </c>
      <c r="NJ108" s="52">
        <v>0</v>
      </c>
      <c r="NK108" s="52">
        <v>0</v>
      </c>
      <c r="NL108" s="52">
        <v>0</v>
      </c>
      <c r="NM108" s="52">
        <v>0</v>
      </c>
      <c r="NN108" s="52">
        <v>0</v>
      </c>
      <c r="NO108" s="52">
        <v>0</v>
      </c>
      <c r="NP108" s="52">
        <v>0</v>
      </c>
      <c r="NQ108" s="52">
        <v>0</v>
      </c>
      <c r="NR108" s="68">
        <f t="shared" si="6"/>
        <v>73111.020000000091</v>
      </c>
      <c r="NS108" s="68">
        <f t="shared" si="7"/>
        <v>73111.020000000091</v>
      </c>
      <c r="NT108" s="68">
        <f t="shared" si="8"/>
        <v>42844.629999999976</v>
      </c>
    </row>
    <row r="109" spans="1:384" s="40" customFormat="1" ht="15" customHeight="1" outlineLevel="1" x14ac:dyDescent="0.2">
      <c r="A109" s="61"/>
      <c r="B109" s="49" t="s">
        <v>671</v>
      </c>
      <c r="C109" s="49" t="s">
        <v>295</v>
      </c>
      <c r="D109" s="49" t="s">
        <v>296</v>
      </c>
      <c r="E109" s="50" t="s">
        <v>297</v>
      </c>
      <c r="F109" s="64">
        <v>44069</v>
      </c>
      <c r="G109" s="49" t="s">
        <v>16</v>
      </c>
      <c r="H109" s="72">
        <v>0</v>
      </c>
      <c r="I109" s="65">
        <v>69087.63</v>
      </c>
      <c r="J109" s="114" t="str">
        <f>_xlfn.XLOOKUP(E109,'[12]Resumo Unidades'!$B:$B,'[12]Resumo Unidades'!$W:$W)</f>
        <v>Fluxo financeiro (Extrato auditado)</v>
      </c>
      <c r="K109" s="51" t="str">
        <f>IF(L109&gt;Resumo!$E$23,"Sim","Não")</f>
        <v>Não</v>
      </c>
      <c r="L109" s="66">
        <v>0</v>
      </c>
      <c r="M109" s="67"/>
      <c r="N109" s="52">
        <v>0</v>
      </c>
      <c r="O109" s="52">
        <v>0</v>
      </c>
      <c r="P109" s="52">
        <v>0</v>
      </c>
      <c r="Q109" s="52">
        <v>0</v>
      </c>
      <c r="R109" s="52">
        <v>0</v>
      </c>
      <c r="S109" s="52">
        <v>0</v>
      </c>
      <c r="T109" s="52">
        <v>0</v>
      </c>
      <c r="U109" s="52">
        <v>0</v>
      </c>
      <c r="V109" s="52">
        <v>0</v>
      </c>
      <c r="W109" s="52">
        <v>0</v>
      </c>
      <c r="X109" s="52">
        <v>0</v>
      </c>
      <c r="Y109" s="52">
        <v>0</v>
      </c>
      <c r="Z109" s="52">
        <v>0</v>
      </c>
      <c r="AA109" s="52">
        <v>0</v>
      </c>
      <c r="AB109" s="52">
        <v>0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v>0</v>
      </c>
      <c r="AN109" s="52">
        <v>0</v>
      </c>
      <c r="AO109" s="52">
        <v>0</v>
      </c>
      <c r="AP109" s="52">
        <v>0</v>
      </c>
      <c r="AQ109" s="52">
        <v>0</v>
      </c>
      <c r="AR109" s="52">
        <v>0</v>
      </c>
      <c r="AS109" s="52">
        <v>0</v>
      </c>
      <c r="AT109" s="52">
        <v>0</v>
      </c>
      <c r="AU109" s="52">
        <v>0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0</v>
      </c>
      <c r="BF109" s="52">
        <v>0</v>
      </c>
      <c r="BG109" s="52">
        <v>0</v>
      </c>
      <c r="BH109" s="52">
        <v>0</v>
      </c>
      <c r="BI109" s="52">
        <v>0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740.92</v>
      </c>
      <c r="CD109" s="52">
        <v>740.38</v>
      </c>
      <c r="CE109" s="52">
        <v>654.13</v>
      </c>
      <c r="CF109" s="52">
        <v>654.13</v>
      </c>
      <c r="CG109" s="52">
        <v>654.13</v>
      </c>
      <c r="CH109" s="52">
        <v>654.13</v>
      </c>
      <c r="CI109" s="52">
        <v>654.13</v>
      </c>
      <c r="CJ109" s="52">
        <v>654.13</v>
      </c>
      <c r="CK109" s="52">
        <v>654.13</v>
      </c>
      <c r="CL109" s="52">
        <v>654.13</v>
      </c>
      <c r="CM109" s="52">
        <v>654.13</v>
      </c>
      <c r="CN109" s="52">
        <v>654.13</v>
      </c>
      <c r="CO109" s="52">
        <v>654.13</v>
      </c>
      <c r="CP109" s="52">
        <v>654.13</v>
      </c>
      <c r="CQ109" s="52">
        <v>654.13</v>
      </c>
      <c r="CR109" s="52">
        <v>654.13</v>
      </c>
      <c r="CS109" s="52">
        <v>654.13</v>
      </c>
      <c r="CT109" s="52">
        <v>654.13</v>
      </c>
      <c r="CU109" s="52">
        <v>654.13</v>
      </c>
      <c r="CV109" s="52">
        <v>654.13</v>
      </c>
      <c r="CW109" s="52">
        <v>654.13</v>
      </c>
      <c r="CX109" s="52">
        <v>654.13</v>
      </c>
      <c r="CY109" s="52">
        <v>654.13</v>
      </c>
      <c r="CZ109" s="52">
        <v>654.13</v>
      </c>
      <c r="DA109" s="52">
        <v>654.13</v>
      </c>
      <c r="DB109" s="52">
        <v>654.13</v>
      </c>
      <c r="DC109" s="52">
        <v>654.13</v>
      </c>
      <c r="DD109" s="52">
        <v>654.13</v>
      </c>
      <c r="DE109" s="52">
        <v>654.13</v>
      </c>
      <c r="DF109" s="52">
        <v>654.13</v>
      </c>
      <c r="DG109" s="52">
        <v>654.13</v>
      </c>
      <c r="DH109" s="52">
        <v>654.13</v>
      </c>
      <c r="DI109" s="52">
        <v>654.13</v>
      </c>
      <c r="DJ109" s="52">
        <v>654.13</v>
      </c>
      <c r="DK109" s="52">
        <v>654.13</v>
      </c>
      <c r="DL109" s="52">
        <v>654.13</v>
      </c>
      <c r="DM109" s="52">
        <v>654.13</v>
      </c>
      <c r="DN109" s="52">
        <v>654.13</v>
      </c>
      <c r="DO109" s="52">
        <v>654.13</v>
      </c>
      <c r="DP109" s="52">
        <v>654.13</v>
      </c>
      <c r="DQ109" s="52">
        <v>654.13</v>
      </c>
      <c r="DR109" s="52">
        <v>654.13</v>
      </c>
      <c r="DS109" s="52">
        <v>654.13</v>
      </c>
      <c r="DT109" s="52">
        <v>654.13</v>
      </c>
      <c r="DU109" s="52">
        <v>654.13</v>
      </c>
      <c r="DV109" s="52">
        <v>654.13</v>
      </c>
      <c r="DW109" s="52">
        <v>654.13</v>
      </c>
      <c r="DX109" s="52">
        <v>654.13</v>
      </c>
      <c r="DY109" s="52">
        <v>654.13</v>
      </c>
      <c r="DZ109" s="52">
        <v>654.13</v>
      </c>
      <c r="EA109" s="52">
        <v>654.13</v>
      </c>
      <c r="EB109" s="52">
        <v>654.13</v>
      </c>
      <c r="EC109" s="52">
        <v>654.13</v>
      </c>
      <c r="ED109" s="52">
        <v>654.13</v>
      </c>
      <c r="EE109" s="52">
        <v>654.13</v>
      </c>
      <c r="EF109" s="52">
        <v>654.13</v>
      </c>
      <c r="EG109" s="52">
        <v>654.13</v>
      </c>
      <c r="EH109" s="52">
        <v>654.13</v>
      </c>
      <c r="EI109" s="52">
        <v>654.13</v>
      </c>
      <c r="EJ109" s="52">
        <v>654.13</v>
      </c>
      <c r="EK109" s="52">
        <v>654.13</v>
      </c>
      <c r="EL109" s="52">
        <v>654.13</v>
      </c>
      <c r="EM109" s="52">
        <v>654.13</v>
      </c>
      <c r="EN109" s="52">
        <v>654.13</v>
      </c>
      <c r="EO109" s="52">
        <v>654.13</v>
      </c>
      <c r="EP109" s="52">
        <v>654.13</v>
      </c>
      <c r="EQ109" s="52">
        <v>654.13</v>
      </c>
      <c r="ER109" s="52">
        <v>654.13</v>
      </c>
      <c r="ES109" s="52">
        <v>654.13</v>
      </c>
      <c r="ET109" s="52">
        <v>654.13</v>
      </c>
      <c r="EU109" s="52">
        <v>654.13</v>
      </c>
      <c r="EV109" s="52">
        <v>654.13</v>
      </c>
      <c r="EW109" s="52">
        <v>654.13</v>
      </c>
      <c r="EX109" s="52">
        <v>654.13</v>
      </c>
      <c r="EY109" s="52">
        <v>654.13</v>
      </c>
      <c r="EZ109" s="52">
        <v>654.13</v>
      </c>
      <c r="FA109" s="52">
        <v>654.13</v>
      </c>
      <c r="FB109" s="52">
        <v>654.13</v>
      </c>
      <c r="FC109" s="52">
        <v>654.13</v>
      </c>
      <c r="FD109" s="52">
        <v>654.13</v>
      </c>
      <c r="FE109" s="52">
        <v>654.13</v>
      </c>
      <c r="FF109" s="52">
        <v>654.13</v>
      </c>
      <c r="FG109" s="52">
        <v>654.13</v>
      </c>
      <c r="FH109" s="52">
        <v>654.13</v>
      </c>
      <c r="FI109" s="52">
        <v>654.13</v>
      </c>
      <c r="FJ109" s="52">
        <v>654.13</v>
      </c>
      <c r="FK109" s="52">
        <v>654.13</v>
      </c>
      <c r="FL109" s="52">
        <v>654.13</v>
      </c>
      <c r="FM109" s="52">
        <v>654.13</v>
      </c>
      <c r="FN109" s="52">
        <v>654.13</v>
      </c>
      <c r="FO109" s="52">
        <v>654.13</v>
      </c>
      <c r="FP109" s="52">
        <v>654.13</v>
      </c>
      <c r="FQ109" s="52">
        <v>654.13</v>
      </c>
      <c r="FR109" s="52">
        <v>654.13</v>
      </c>
      <c r="FS109" s="52">
        <v>654.13</v>
      </c>
      <c r="FT109" s="52">
        <v>654.13</v>
      </c>
      <c r="FU109" s="52">
        <v>654.13</v>
      </c>
      <c r="FV109" s="52">
        <v>654.13</v>
      </c>
      <c r="FW109" s="52">
        <v>654.13</v>
      </c>
      <c r="FX109" s="52">
        <v>654.13</v>
      </c>
      <c r="FY109" s="52">
        <v>654.13</v>
      </c>
      <c r="FZ109" s="52">
        <v>654.13</v>
      </c>
      <c r="GA109" s="52">
        <v>654.13</v>
      </c>
      <c r="GB109" s="52">
        <v>654.13</v>
      </c>
      <c r="GC109" s="52">
        <v>654.13</v>
      </c>
      <c r="GD109" s="52">
        <v>654.13</v>
      </c>
      <c r="GE109" s="52">
        <v>654.13</v>
      </c>
      <c r="GF109" s="52">
        <v>654.13</v>
      </c>
      <c r="GG109" s="52">
        <v>654.13</v>
      </c>
      <c r="GH109" s="52">
        <v>654.13</v>
      </c>
      <c r="GI109" s="52">
        <v>654.13</v>
      </c>
      <c r="GJ109" s="52">
        <v>654.13</v>
      </c>
      <c r="GK109" s="52">
        <v>654.13</v>
      </c>
      <c r="GL109" s="52">
        <v>654.13</v>
      </c>
      <c r="GM109" s="52">
        <v>654.13</v>
      </c>
      <c r="GN109" s="52">
        <v>654.13</v>
      </c>
      <c r="GO109" s="52">
        <v>654.13</v>
      </c>
      <c r="GP109" s="52">
        <v>654.13</v>
      </c>
      <c r="GQ109" s="52">
        <v>654.13</v>
      </c>
      <c r="GR109" s="52">
        <v>654.13</v>
      </c>
      <c r="GS109" s="52">
        <v>654.13</v>
      </c>
      <c r="GT109" s="52">
        <v>654.13</v>
      </c>
      <c r="GU109" s="52">
        <v>654.13</v>
      </c>
      <c r="GV109" s="52">
        <v>654.13</v>
      </c>
      <c r="GW109" s="52">
        <v>654.13</v>
      </c>
      <c r="GX109" s="52">
        <v>654.13</v>
      </c>
      <c r="GY109" s="52">
        <v>0</v>
      </c>
      <c r="GZ109" s="52">
        <v>0</v>
      </c>
      <c r="HA109" s="52">
        <v>0</v>
      </c>
      <c r="HB109" s="52">
        <v>0</v>
      </c>
      <c r="HC109" s="52">
        <v>0</v>
      </c>
      <c r="HD109" s="52">
        <v>0</v>
      </c>
      <c r="HE109" s="52">
        <v>0</v>
      </c>
      <c r="HF109" s="52">
        <v>0</v>
      </c>
      <c r="HG109" s="52">
        <v>0</v>
      </c>
      <c r="HH109" s="52">
        <v>0</v>
      </c>
      <c r="HI109" s="52">
        <v>0</v>
      </c>
      <c r="HJ109" s="52">
        <v>0</v>
      </c>
      <c r="HK109" s="52">
        <v>0</v>
      </c>
      <c r="HL109" s="52">
        <v>0</v>
      </c>
      <c r="HM109" s="52">
        <v>0</v>
      </c>
      <c r="HN109" s="52">
        <v>0</v>
      </c>
      <c r="HO109" s="52">
        <v>0</v>
      </c>
      <c r="HP109" s="52">
        <v>0</v>
      </c>
      <c r="HQ109" s="52">
        <v>0</v>
      </c>
      <c r="HR109" s="52">
        <v>0</v>
      </c>
      <c r="HS109" s="52">
        <v>0</v>
      </c>
      <c r="HT109" s="52">
        <v>0</v>
      </c>
      <c r="HU109" s="52">
        <v>0</v>
      </c>
      <c r="HV109" s="52">
        <v>0</v>
      </c>
      <c r="HW109" s="52">
        <v>0</v>
      </c>
      <c r="HX109" s="52">
        <v>0</v>
      </c>
      <c r="HY109" s="52">
        <v>0</v>
      </c>
      <c r="HZ109" s="52">
        <v>0</v>
      </c>
      <c r="IA109" s="52">
        <v>0</v>
      </c>
      <c r="IB109" s="52">
        <v>0</v>
      </c>
      <c r="IC109" s="52">
        <v>0</v>
      </c>
      <c r="ID109" s="52">
        <v>0</v>
      </c>
      <c r="IE109" s="52">
        <v>0</v>
      </c>
      <c r="IF109" s="52">
        <v>0</v>
      </c>
      <c r="IG109" s="52">
        <v>0</v>
      </c>
      <c r="IH109" s="52">
        <v>0</v>
      </c>
      <c r="II109" s="52">
        <v>0</v>
      </c>
      <c r="IJ109" s="52">
        <v>0</v>
      </c>
      <c r="IK109" s="52">
        <v>0</v>
      </c>
      <c r="IL109" s="52">
        <v>0</v>
      </c>
      <c r="IM109" s="52">
        <v>0</v>
      </c>
      <c r="IN109" s="52">
        <v>0</v>
      </c>
      <c r="IO109" s="52">
        <v>0</v>
      </c>
      <c r="IP109" s="52">
        <v>0</v>
      </c>
      <c r="IQ109" s="52">
        <v>0</v>
      </c>
      <c r="IR109" s="52">
        <v>0</v>
      </c>
      <c r="IS109" s="52">
        <v>0</v>
      </c>
      <c r="IT109" s="52">
        <v>0</v>
      </c>
      <c r="IU109" s="52">
        <v>0</v>
      </c>
      <c r="IV109" s="52">
        <v>0</v>
      </c>
      <c r="IW109" s="52">
        <v>0</v>
      </c>
      <c r="IX109" s="52">
        <v>0</v>
      </c>
      <c r="IY109" s="52">
        <v>0</v>
      </c>
      <c r="IZ109" s="52">
        <v>0</v>
      </c>
      <c r="JA109" s="52">
        <v>0</v>
      </c>
      <c r="JB109" s="52">
        <v>0</v>
      </c>
      <c r="JC109" s="52">
        <v>0</v>
      </c>
      <c r="JD109" s="52">
        <v>0</v>
      </c>
      <c r="JE109" s="52">
        <v>0</v>
      </c>
      <c r="JF109" s="52">
        <v>0</v>
      </c>
      <c r="JG109" s="52">
        <v>0</v>
      </c>
      <c r="JH109" s="52">
        <v>0</v>
      </c>
      <c r="JI109" s="52">
        <v>0</v>
      </c>
      <c r="JJ109" s="52">
        <v>0</v>
      </c>
      <c r="JK109" s="52">
        <v>0</v>
      </c>
      <c r="JL109" s="52">
        <v>0</v>
      </c>
      <c r="JM109" s="52">
        <v>0</v>
      </c>
      <c r="JN109" s="52">
        <v>0</v>
      </c>
      <c r="JO109" s="52">
        <v>0</v>
      </c>
      <c r="JP109" s="52">
        <v>0</v>
      </c>
      <c r="JQ109" s="52">
        <v>0</v>
      </c>
      <c r="JR109" s="52">
        <v>0</v>
      </c>
      <c r="JS109" s="52">
        <v>0</v>
      </c>
      <c r="JT109" s="52">
        <v>0</v>
      </c>
      <c r="JU109" s="52">
        <v>0</v>
      </c>
      <c r="JV109" s="52">
        <v>0</v>
      </c>
      <c r="JW109" s="52">
        <v>0</v>
      </c>
      <c r="JX109" s="52">
        <v>0</v>
      </c>
      <c r="JY109" s="52">
        <v>0</v>
      </c>
      <c r="JZ109" s="52">
        <v>0</v>
      </c>
      <c r="KA109" s="52">
        <v>0</v>
      </c>
      <c r="KB109" s="52">
        <v>0</v>
      </c>
      <c r="KC109" s="52">
        <v>0</v>
      </c>
      <c r="KD109" s="52">
        <v>0</v>
      </c>
      <c r="KE109" s="52">
        <v>0</v>
      </c>
      <c r="KF109" s="52">
        <v>0</v>
      </c>
      <c r="KG109" s="52">
        <v>0</v>
      </c>
      <c r="KH109" s="52">
        <v>0</v>
      </c>
      <c r="KI109" s="52">
        <v>0</v>
      </c>
      <c r="KJ109" s="52">
        <v>0</v>
      </c>
      <c r="KK109" s="52">
        <v>0</v>
      </c>
      <c r="KL109" s="52">
        <v>0</v>
      </c>
      <c r="KM109" s="52">
        <v>0</v>
      </c>
      <c r="KN109" s="52">
        <v>0</v>
      </c>
      <c r="KO109" s="52">
        <v>0</v>
      </c>
      <c r="KP109" s="52">
        <v>0</v>
      </c>
      <c r="KQ109" s="52">
        <v>0</v>
      </c>
      <c r="KR109" s="52">
        <v>0</v>
      </c>
      <c r="KS109" s="52">
        <v>0</v>
      </c>
      <c r="KT109" s="52">
        <v>0</v>
      </c>
      <c r="KU109" s="52">
        <v>0</v>
      </c>
      <c r="KV109" s="52">
        <v>0</v>
      </c>
      <c r="KW109" s="52">
        <v>0</v>
      </c>
      <c r="KX109" s="52">
        <v>0</v>
      </c>
      <c r="KY109" s="52">
        <v>0</v>
      </c>
      <c r="KZ109" s="52">
        <v>0</v>
      </c>
      <c r="LA109" s="52">
        <v>0</v>
      </c>
      <c r="LB109" s="52">
        <v>0</v>
      </c>
      <c r="LC109" s="52">
        <v>0</v>
      </c>
      <c r="LD109" s="52">
        <v>0</v>
      </c>
      <c r="LE109" s="52">
        <v>0</v>
      </c>
      <c r="LF109" s="52">
        <v>0</v>
      </c>
      <c r="LG109" s="52">
        <v>0</v>
      </c>
      <c r="LH109" s="52">
        <v>0</v>
      </c>
      <c r="LI109" s="52">
        <v>0</v>
      </c>
      <c r="LJ109" s="52">
        <v>0</v>
      </c>
      <c r="LK109" s="52">
        <v>0</v>
      </c>
      <c r="LL109" s="52">
        <v>0</v>
      </c>
      <c r="LM109" s="52">
        <v>0</v>
      </c>
      <c r="LN109" s="52">
        <v>0</v>
      </c>
      <c r="LO109" s="52">
        <v>0</v>
      </c>
      <c r="LP109" s="52">
        <v>0</v>
      </c>
      <c r="LQ109" s="52">
        <v>0</v>
      </c>
      <c r="LR109" s="52">
        <v>0</v>
      </c>
      <c r="LS109" s="52">
        <v>0</v>
      </c>
      <c r="LT109" s="52">
        <v>0</v>
      </c>
      <c r="LU109" s="52">
        <v>0</v>
      </c>
      <c r="LV109" s="52">
        <v>0</v>
      </c>
      <c r="LW109" s="52">
        <v>0</v>
      </c>
      <c r="LX109" s="52">
        <v>0</v>
      </c>
      <c r="LY109" s="52">
        <v>0</v>
      </c>
      <c r="LZ109" s="52">
        <v>0</v>
      </c>
      <c r="MA109" s="52">
        <v>0</v>
      </c>
      <c r="MB109" s="52">
        <v>0</v>
      </c>
      <c r="MC109" s="52">
        <v>0</v>
      </c>
      <c r="MD109" s="52">
        <v>0</v>
      </c>
      <c r="ME109" s="52">
        <v>0</v>
      </c>
      <c r="MF109" s="52">
        <v>0</v>
      </c>
      <c r="MG109" s="52">
        <v>0</v>
      </c>
      <c r="MH109" s="52">
        <v>0</v>
      </c>
      <c r="MI109" s="52">
        <v>0</v>
      </c>
      <c r="MJ109" s="52">
        <v>0</v>
      </c>
      <c r="MK109" s="52">
        <v>0</v>
      </c>
      <c r="ML109" s="52">
        <v>0</v>
      </c>
      <c r="MM109" s="52">
        <v>0</v>
      </c>
      <c r="MN109" s="52">
        <v>0</v>
      </c>
      <c r="MO109" s="52">
        <v>0</v>
      </c>
      <c r="MP109" s="52">
        <v>0</v>
      </c>
      <c r="MQ109" s="52">
        <v>0</v>
      </c>
      <c r="MR109" s="52">
        <v>0</v>
      </c>
      <c r="MS109" s="52">
        <v>0</v>
      </c>
      <c r="MT109" s="52">
        <v>0</v>
      </c>
      <c r="MU109" s="52">
        <v>0</v>
      </c>
      <c r="MV109" s="52">
        <v>0</v>
      </c>
      <c r="MW109" s="52">
        <v>0</v>
      </c>
      <c r="MX109" s="52">
        <v>0</v>
      </c>
      <c r="MY109" s="52">
        <v>0</v>
      </c>
      <c r="MZ109" s="52">
        <v>0</v>
      </c>
      <c r="NA109" s="52">
        <v>0</v>
      </c>
      <c r="NB109" s="52">
        <v>0</v>
      </c>
      <c r="NC109" s="52">
        <v>0</v>
      </c>
      <c r="ND109" s="52">
        <v>0</v>
      </c>
      <c r="NE109" s="52">
        <v>0</v>
      </c>
      <c r="NF109" s="52">
        <v>0</v>
      </c>
      <c r="NG109" s="52">
        <v>0</v>
      </c>
      <c r="NH109" s="52">
        <v>0</v>
      </c>
      <c r="NI109" s="52">
        <v>0</v>
      </c>
      <c r="NJ109" s="52">
        <v>0</v>
      </c>
      <c r="NK109" s="52">
        <v>0</v>
      </c>
      <c r="NL109" s="52">
        <v>0</v>
      </c>
      <c r="NM109" s="52">
        <v>0</v>
      </c>
      <c r="NN109" s="52">
        <v>0</v>
      </c>
      <c r="NO109" s="52">
        <v>0</v>
      </c>
      <c r="NP109" s="52">
        <v>0</v>
      </c>
      <c r="NQ109" s="52">
        <v>0</v>
      </c>
      <c r="NR109" s="68">
        <f t="shared" si="6"/>
        <v>82593.420000000013</v>
      </c>
      <c r="NS109" s="68">
        <f t="shared" si="7"/>
        <v>82593.420000000013</v>
      </c>
      <c r="NT109" s="68">
        <f t="shared" si="8"/>
        <v>72127.339999999938</v>
      </c>
    </row>
    <row r="110" spans="1:384" s="40" customFormat="1" ht="15" customHeight="1" outlineLevel="1" x14ac:dyDescent="0.2">
      <c r="A110" s="61"/>
      <c r="B110" s="49" t="s">
        <v>671</v>
      </c>
      <c r="C110" s="49" t="s">
        <v>298</v>
      </c>
      <c r="D110" s="49" t="s">
        <v>299</v>
      </c>
      <c r="E110" s="50" t="s">
        <v>300</v>
      </c>
      <c r="F110" s="64">
        <v>44077</v>
      </c>
      <c r="G110" s="49" t="s">
        <v>68</v>
      </c>
      <c r="H110" s="72">
        <v>0</v>
      </c>
      <c r="I110" s="65">
        <v>57675</v>
      </c>
      <c r="J110" s="114" t="str">
        <f>_xlfn.XLOOKUP(E110,'[12]Resumo Unidades'!$B:$B,'[12]Resumo Unidades'!$W:$W)</f>
        <v>Fluxo com Divergência de até 2%</v>
      </c>
      <c r="K110" s="51" t="str">
        <f>IF(L110&gt;Resumo!$E$23,"Sim","Não")</f>
        <v>Não</v>
      </c>
      <c r="L110" s="66">
        <v>0</v>
      </c>
      <c r="M110" s="67"/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v>0</v>
      </c>
      <c r="AX110" s="52">
        <v>0</v>
      </c>
      <c r="AY110" s="52">
        <v>0</v>
      </c>
      <c r="AZ110" s="52">
        <v>0</v>
      </c>
      <c r="BA110" s="52">
        <v>0</v>
      </c>
      <c r="BB110" s="52">
        <v>0</v>
      </c>
      <c r="BC110" s="52">
        <v>0</v>
      </c>
      <c r="BD110" s="52">
        <v>0</v>
      </c>
      <c r="BE110" s="52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1439.4</v>
      </c>
      <c r="CE110" s="52">
        <v>1439.4</v>
      </c>
      <c r="CF110" s="52">
        <v>1439.4</v>
      </c>
      <c r="CG110" s="52">
        <v>1439.4</v>
      </c>
      <c r="CH110" s="52">
        <v>1439.4</v>
      </c>
      <c r="CI110" s="52">
        <v>1439.4</v>
      </c>
      <c r="CJ110" s="52">
        <v>1439.4</v>
      </c>
      <c r="CK110" s="52">
        <v>0</v>
      </c>
      <c r="CL110" s="52">
        <v>0</v>
      </c>
      <c r="CM110" s="52">
        <v>0</v>
      </c>
      <c r="CN110" s="52">
        <v>0</v>
      </c>
      <c r="CO110" s="52">
        <v>0</v>
      </c>
      <c r="CP110" s="52">
        <v>0</v>
      </c>
      <c r="CQ110" s="52">
        <v>0</v>
      </c>
      <c r="CR110" s="52">
        <v>0</v>
      </c>
      <c r="CS110" s="52">
        <v>0</v>
      </c>
      <c r="CT110" s="52">
        <v>0</v>
      </c>
      <c r="CU110" s="52">
        <v>0</v>
      </c>
      <c r="CV110" s="52">
        <v>0</v>
      </c>
      <c r="CW110" s="52">
        <v>0</v>
      </c>
      <c r="CX110" s="52">
        <v>0</v>
      </c>
      <c r="CY110" s="52">
        <v>0</v>
      </c>
      <c r="CZ110" s="52">
        <v>0</v>
      </c>
      <c r="DA110" s="52">
        <v>0</v>
      </c>
      <c r="DB110" s="52">
        <v>0</v>
      </c>
      <c r="DC110" s="52">
        <v>0</v>
      </c>
      <c r="DD110" s="52">
        <v>0</v>
      </c>
      <c r="DE110" s="52">
        <v>0</v>
      </c>
      <c r="DF110" s="52">
        <v>0</v>
      </c>
      <c r="DG110" s="52">
        <v>0</v>
      </c>
      <c r="DH110" s="52">
        <v>0</v>
      </c>
      <c r="DI110" s="52">
        <v>0</v>
      </c>
      <c r="DJ110" s="52">
        <v>0</v>
      </c>
      <c r="DK110" s="52">
        <v>0</v>
      </c>
      <c r="DL110" s="52">
        <v>0</v>
      </c>
      <c r="DM110" s="52">
        <v>0</v>
      </c>
      <c r="DN110" s="52">
        <v>0</v>
      </c>
      <c r="DO110" s="52">
        <v>0</v>
      </c>
      <c r="DP110" s="52">
        <v>0</v>
      </c>
      <c r="DQ110" s="52">
        <v>0</v>
      </c>
      <c r="DR110" s="52">
        <v>0</v>
      </c>
      <c r="DS110" s="52">
        <v>0</v>
      </c>
      <c r="DT110" s="52">
        <v>0</v>
      </c>
      <c r="DU110" s="52">
        <v>0</v>
      </c>
      <c r="DV110" s="52">
        <v>0</v>
      </c>
      <c r="DW110" s="52">
        <v>0</v>
      </c>
      <c r="DX110" s="52">
        <v>0</v>
      </c>
      <c r="DY110" s="52">
        <v>0</v>
      </c>
      <c r="DZ110" s="52">
        <v>0</v>
      </c>
      <c r="EA110" s="52">
        <v>0</v>
      </c>
      <c r="EB110" s="52">
        <v>0</v>
      </c>
      <c r="EC110" s="52">
        <v>0</v>
      </c>
      <c r="ED110" s="52">
        <v>0</v>
      </c>
      <c r="EE110" s="52">
        <v>0</v>
      </c>
      <c r="EF110" s="52">
        <v>0</v>
      </c>
      <c r="EG110" s="52">
        <v>0</v>
      </c>
      <c r="EH110" s="52">
        <v>0</v>
      </c>
      <c r="EI110" s="52">
        <v>0</v>
      </c>
      <c r="EJ110" s="52">
        <v>0</v>
      </c>
      <c r="EK110" s="52">
        <v>0</v>
      </c>
      <c r="EL110" s="52">
        <v>0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0</v>
      </c>
      <c r="FB110" s="52">
        <v>0</v>
      </c>
      <c r="FC110" s="52">
        <v>0</v>
      </c>
      <c r="FD110" s="52">
        <v>0</v>
      </c>
      <c r="FE110" s="52">
        <v>0</v>
      </c>
      <c r="FF110" s="52">
        <v>0</v>
      </c>
      <c r="FG110" s="52">
        <v>0</v>
      </c>
      <c r="FH110" s="52">
        <v>0</v>
      </c>
      <c r="FI110" s="52">
        <v>0</v>
      </c>
      <c r="FJ110" s="52">
        <v>0</v>
      </c>
      <c r="FK110" s="52">
        <v>0</v>
      </c>
      <c r="FL110" s="52">
        <v>0</v>
      </c>
      <c r="FM110" s="52">
        <v>0</v>
      </c>
      <c r="FN110" s="52">
        <v>0</v>
      </c>
      <c r="FO110" s="52">
        <v>0</v>
      </c>
      <c r="FP110" s="52">
        <v>0</v>
      </c>
      <c r="FQ110" s="52">
        <v>0</v>
      </c>
      <c r="FR110" s="52">
        <v>0</v>
      </c>
      <c r="FS110" s="52">
        <v>0</v>
      </c>
      <c r="FT110" s="52">
        <v>0</v>
      </c>
      <c r="FU110" s="52">
        <v>0</v>
      </c>
      <c r="FV110" s="52">
        <v>0</v>
      </c>
      <c r="FW110" s="52">
        <v>0</v>
      </c>
      <c r="FX110" s="52">
        <v>0</v>
      </c>
      <c r="FY110" s="52">
        <v>0</v>
      </c>
      <c r="FZ110" s="52">
        <v>0</v>
      </c>
      <c r="GA110" s="52">
        <v>0</v>
      </c>
      <c r="GB110" s="52">
        <v>0</v>
      </c>
      <c r="GC110" s="52">
        <v>0</v>
      </c>
      <c r="GD110" s="52">
        <v>0</v>
      </c>
      <c r="GE110" s="52">
        <v>0</v>
      </c>
      <c r="GF110" s="52">
        <v>0</v>
      </c>
      <c r="GG110" s="52">
        <v>0</v>
      </c>
      <c r="GH110" s="52">
        <v>0</v>
      </c>
      <c r="GI110" s="52">
        <v>0</v>
      </c>
      <c r="GJ110" s="52">
        <v>0</v>
      </c>
      <c r="GK110" s="52">
        <v>0</v>
      </c>
      <c r="GL110" s="52">
        <v>0</v>
      </c>
      <c r="GM110" s="52">
        <v>0</v>
      </c>
      <c r="GN110" s="52">
        <v>0</v>
      </c>
      <c r="GO110" s="52">
        <v>0</v>
      </c>
      <c r="GP110" s="52">
        <v>0</v>
      </c>
      <c r="GQ110" s="52">
        <v>0</v>
      </c>
      <c r="GR110" s="52">
        <v>0</v>
      </c>
      <c r="GS110" s="52">
        <v>0</v>
      </c>
      <c r="GT110" s="52">
        <v>0</v>
      </c>
      <c r="GU110" s="52">
        <v>0</v>
      </c>
      <c r="GV110" s="52">
        <v>0</v>
      </c>
      <c r="GW110" s="52">
        <v>0</v>
      </c>
      <c r="GX110" s="52">
        <v>0</v>
      </c>
      <c r="GY110" s="52">
        <v>0</v>
      </c>
      <c r="GZ110" s="52">
        <v>0</v>
      </c>
      <c r="HA110" s="52">
        <v>0</v>
      </c>
      <c r="HB110" s="52">
        <v>0</v>
      </c>
      <c r="HC110" s="52">
        <v>0</v>
      </c>
      <c r="HD110" s="52">
        <v>0</v>
      </c>
      <c r="HE110" s="52">
        <v>0</v>
      </c>
      <c r="HF110" s="52">
        <v>0</v>
      </c>
      <c r="HG110" s="52">
        <v>0</v>
      </c>
      <c r="HH110" s="52">
        <v>0</v>
      </c>
      <c r="HI110" s="52">
        <v>0</v>
      </c>
      <c r="HJ110" s="52">
        <v>0</v>
      </c>
      <c r="HK110" s="52">
        <v>0</v>
      </c>
      <c r="HL110" s="52">
        <v>0</v>
      </c>
      <c r="HM110" s="52">
        <v>0</v>
      </c>
      <c r="HN110" s="52">
        <v>0</v>
      </c>
      <c r="HO110" s="52">
        <v>0</v>
      </c>
      <c r="HP110" s="52">
        <v>0</v>
      </c>
      <c r="HQ110" s="52">
        <v>0</v>
      </c>
      <c r="HR110" s="52">
        <v>0</v>
      </c>
      <c r="HS110" s="52">
        <v>0</v>
      </c>
      <c r="HT110" s="52">
        <v>0</v>
      </c>
      <c r="HU110" s="52">
        <v>0</v>
      </c>
      <c r="HV110" s="52">
        <v>0</v>
      </c>
      <c r="HW110" s="52">
        <v>0</v>
      </c>
      <c r="HX110" s="52">
        <v>0</v>
      </c>
      <c r="HY110" s="52">
        <v>0</v>
      </c>
      <c r="HZ110" s="52">
        <v>0</v>
      </c>
      <c r="IA110" s="52">
        <v>0</v>
      </c>
      <c r="IB110" s="52">
        <v>0</v>
      </c>
      <c r="IC110" s="52">
        <v>0</v>
      </c>
      <c r="ID110" s="52">
        <v>0</v>
      </c>
      <c r="IE110" s="52">
        <v>0</v>
      </c>
      <c r="IF110" s="52">
        <v>0</v>
      </c>
      <c r="IG110" s="52">
        <v>0</v>
      </c>
      <c r="IH110" s="52">
        <v>0</v>
      </c>
      <c r="II110" s="52">
        <v>0</v>
      </c>
      <c r="IJ110" s="52">
        <v>0</v>
      </c>
      <c r="IK110" s="52">
        <v>0</v>
      </c>
      <c r="IL110" s="52">
        <v>0</v>
      </c>
      <c r="IM110" s="52">
        <v>0</v>
      </c>
      <c r="IN110" s="52">
        <v>0</v>
      </c>
      <c r="IO110" s="52">
        <v>0</v>
      </c>
      <c r="IP110" s="52">
        <v>0</v>
      </c>
      <c r="IQ110" s="52">
        <v>0</v>
      </c>
      <c r="IR110" s="52">
        <v>0</v>
      </c>
      <c r="IS110" s="52">
        <v>0</v>
      </c>
      <c r="IT110" s="52">
        <v>0</v>
      </c>
      <c r="IU110" s="52">
        <v>0</v>
      </c>
      <c r="IV110" s="52">
        <v>0</v>
      </c>
      <c r="IW110" s="52">
        <v>0</v>
      </c>
      <c r="IX110" s="52">
        <v>0</v>
      </c>
      <c r="IY110" s="52">
        <v>0</v>
      </c>
      <c r="IZ110" s="52">
        <v>0</v>
      </c>
      <c r="JA110" s="52">
        <v>0</v>
      </c>
      <c r="JB110" s="52">
        <v>0</v>
      </c>
      <c r="JC110" s="52">
        <v>0</v>
      </c>
      <c r="JD110" s="52">
        <v>0</v>
      </c>
      <c r="JE110" s="52">
        <v>0</v>
      </c>
      <c r="JF110" s="52">
        <v>0</v>
      </c>
      <c r="JG110" s="52">
        <v>0</v>
      </c>
      <c r="JH110" s="52">
        <v>0</v>
      </c>
      <c r="JI110" s="52">
        <v>0</v>
      </c>
      <c r="JJ110" s="52">
        <v>0</v>
      </c>
      <c r="JK110" s="52">
        <v>0</v>
      </c>
      <c r="JL110" s="52">
        <v>0</v>
      </c>
      <c r="JM110" s="52">
        <v>0</v>
      </c>
      <c r="JN110" s="52">
        <v>0</v>
      </c>
      <c r="JO110" s="52">
        <v>0</v>
      </c>
      <c r="JP110" s="52">
        <v>0</v>
      </c>
      <c r="JQ110" s="52">
        <v>0</v>
      </c>
      <c r="JR110" s="52">
        <v>0</v>
      </c>
      <c r="JS110" s="52">
        <v>0</v>
      </c>
      <c r="JT110" s="52">
        <v>0</v>
      </c>
      <c r="JU110" s="52">
        <v>0</v>
      </c>
      <c r="JV110" s="52">
        <v>0</v>
      </c>
      <c r="JW110" s="52">
        <v>0</v>
      </c>
      <c r="JX110" s="52">
        <v>0</v>
      </c>
      <c r="JY110" s="52">
        <v>0</v>
      </c>
      <c r="JZ110" s="52">
        <v>0</v>
      </c>
      <c r="KA110" s="52">
        <v>0</v>
      </c>
      <c r="KB110" s="52">
        <v>0</v>
      </c>
      <c r="KC110" s="52">
        <v>0</v>
      </c>
      <c r="KD110" s="52">
        <v>0</v>
      </c>
      <c r="KE110" s="52">
        <v>0</v>
      </c>
      <c r="KF110" s="52">
        <v>0</v>
      </c>
      <c r="KG110" s="52">
        <v>0</v>
      </c>
      <c r="KH110" s="52">
        <v>0</v>
      </c>
      <c r="KI110" s="52">
        <v>0</v>
      </c>
      <c r="KJ110" s="52">
        <v>0</v>
      </c>
      <c r="KK110" s="52">
        <v>0</v>
      </c>
      <c r="KL110" s="52">
        <v>0</v>
      </c>
      <c r="KM110" s="52">
        <v>0</v>
      </c>
      <c r="KN110" s="52">
        <v>0</v>
      </c>
      <c r="KO110" s="52">
        <v>0</v>
      </c>
      <c r="KP110" s="52">
        <v>0</v>
      </c>
      <c r="KQ110" s="52">
        <v>0</v>
      </c>
      <c r="KR110" s="52">
        <v>0</v>
      </c>
      <c r="KS110" s="52">
        <v>0</v>
      </c>
      <c r="KT110" s="52">
        <v>0</v>
      </c>
      <c r="KU110" s="52">
        <v>0</v>
      </c>
      <c r="KV110" s="52">
        <v>0</v>
      </c>
      <c r="KW110" s="52">
        <v>0</v>
      </c>
      <c r="KX110" s="52">
        <v>0</v>
      </c>
      <c r="KY110" s="52">
        <v>0</v>
      </c>
      <c r="KZ110" s="52">
        <v>0</v>
      </c>
      <c r="LA110" s="52">
        <v>0</v>
      </c>
      <c r="LB110" s="52">
        <v>0</v>
      </c>
      <c r="LC110" s="52">
        <v>0</v>
      </c>
      <c r="LD110" s="52">
        <v>0</v>
      </c>
      <c r="LE110" s="52">
        <v>0</v>
      </c>
      <c r="LF110" s="52">
        <v>0</v>
      </c>
      <c r="LG110" s="52">
        <v>0</v>
      </c>
      <c r="LH110" s="52">
        <v>0</v>
      </c>
      <c r="LI110" s="52">
        <v>0</v>
      </c>
      <c r="LJ110" s="52">
        <v>0</v>
      </c>
      <c r="LK110" s="52">
        <v>0</v>
      </c>
      <c r="LL110" s="52">
        <v>0</v>
      </c>
      <c r="LM110" s="52">
        <v>0</v>
      </c>
      <c r="LN110" s="52">
        <v>0</v>
      </c>
      <c r="LO110" s="52">
        <v>0</v>
      </c>
      <c r="LP110" s="52">
        <v>0</v>
      </c>
      <c r="LQ110" s="52">
        <v>0</v>
      </c>
      <c r="LR110" s="52">
        <v>0</v>
      </c>
      <c r="LS110" s="52">
        <v>0</v>
      </c>
      <c r="LT110" s="52">
        <v>0</v>
      </c>
      <c r="LU110" s="52">
        <v>0</v>
      </c>
      <c r="LV110" s="52">
        <v>0</v>
      </c>
      <c r="LW110" s="52">
        <v>0</v>
      </c>
      <c r="LX110" s="52">
        <v>0</v>
      </c>
      <c r="LY110" s="52">
        <v>0</v>
      </c>
      <c r="LZ110" s="52">
        <v>0</v>
      </c>
      <c r="MA110" s="52">
        <v>0</v>
      </c>
      <c r="MB110" s="52">
        <v>0</v>
      </c>
      <c r="MC110" s="52">
        <v>0</v>
      </c>
      <c r="MD110" s="52">
        <v>0</v>
      </c>
      <c r="ME110" s="52">
        <v>0</v>
      </c>
      <c r="MF110" s="52">
        <v>0</v>
      </c>
      <c r="MG110" s="52">
        <v>0</v>
      </c>
      <c r="MH110" s="52">
        <v>0</v>
      </c>
      <c r="MI110" s="52">
        <v>0</v>
      </c>
      <c r="MJ110" s="52">
        <v>0</v>
      </c>
      <c r="MK110" s="52">
        <v>0</v>
      </c>
      <c r="ML110" s="52">
        <v>0</v>
      </c>
      <c r="MM110" s="52">
        <v>0</v>
      </c>
      <c r="MN110" s="52">
        <v>0</v>
      </c>
      <c r="MO110" s="52">
        <v>0</v>
      </c>
      <c r="MP110" s="52">
        <v>0</v>
      </c>
      <c r="MQ110" s="52">
        <v>0</v>
      </c>
      <c r="MR110" s="52">
        <v>0</v>
      </c>
      <c r="MS110" s="52">
        <v>0</v>
      </c>
      <c r="MT110" s="52">
        <v>0</v>
      </c>
      <c r="MU110" s="52">
        <v>0</v>
      </c>
      <c r="MV110" s="52">
        <v>0</v>
      </c>
      <c r="MW110" s="52">
        <v>0</v>
      </c>
      <c r="MX110" s="52">
        <v>0</v>
      </c>
      <c r="MY110" s="52">
        <v>0</v>
      </c>
      <c r="MZ110" s="52">
        <v>0</v>
      </c>
      <c r="NA110" s="52">
        <v>0</v>
      </c>
      <c r="NB110" s="52">
        <v>0</v>
      </c>
      <c r="NC110" s="52">
        <v>0</v>
      </c>
      <c r="ND110" s="52">
        <v>0</v>
      </c>
      <c r="NE110" s="52">
        <v>0</v>
      </c>
      <c r="NF110" s="52">
        <v>0</v>
      </c>
      <c r="NG110" s="52">
        <v>0</v>
      </c>
      <c r="NH110" s="52">
        <v>0</v>
      </c>
      <c r="NI110" s="52">
        <v>0</v>
      </c>
      <c r="NJ110" s="52">
        <v>0</v>
      </c>
      <c r="NK110" s="52">
        <v>0</v>
      </c>
      <c r="NL110" s="52">
        <v>0</v>
      </c>
      <c r="NM110" s="52">
        <v>0</v>
      </c>
      <c r="NN110" s="52">
        <v>0</v>
      </c>
      <c r="NO110" s="52">
        <v>0</v>
      </c>
      <c r="NP110" s="52">
        <v>0</v>
      </c>
      <c r="NQ110" s="52">
        <v>0</v>
      </c>
      <c r="NR110" s="68">
        <f t="shared" si="6"/>
        <v>10075.799999999999</v>
      </c>
      <c r="NS110" s="68">
        <f t="shared" si="7"/>
        <v>10075.799999999999</v>
      </c>
      <c r="NT110" s="68">
        <f t="shared" si="8"/>
        <v>10075.799999999999</v>
      </c>
    </row>
    <row r="111" spans="1:384" s="40" customFormat="1" ht="15" customHeight="1" outlineLevel="1" x14ac:dyDescent="0.2">
      <c r="A111" s="61"/>
      <c r="B111" s="49" t="s">
        <v>671</v>
      </c>
      <c r="C111" s="49" t="s">
        <v>301</v>
      </c>
      <c r="D111" s="49" t="s">
        <v>302</v>
      </c>
      <c r="E111" s="50" t="s">
        <v>303</v>
      </c>
      <c r="F111" s="64">
        <v>44062</v>
      </c>
      <c r="G111" s="49" t="s">
        <v>68</v>
      </c>
      <c r="H111" s="72">
        <v>9.3807000000000001E-2</v>
      </c>
      <c r="I111" s="65">
        <v>48075.6</v>
      </c>
      <c r="J111" s="114" t="str">
        <f>_xlfn.XLOOKUP(E111,'[12]Resumo Unidades'!$B:$B,'[12]Resumo Unidades'!$W:$W)</f>
        <v>Fluxo com Divergência maior do que 10%</v>
      </c>
      <c r="K111" s="51" t="str">
        <f>IF(L111&gt;Resumo!$E$23,"Sim","Não")</f>
        <v>Não</v>
      </c>
      <c r="L111" s="66">
        <v>48</v>
      </c>
      <c r="M111" s="67"/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704.22</v>
      </c>
      <c r="CC111" s="52">
        <v>696.96</v>
      </c>
      <c r="CD111" s="52">
        <v>599.91</v>
      </c>
      <c r="CE111" s="52">
        <v>599.91</v>
      </c>
      <c r="CF111" s="52">
        <v>599.91</v>
      </c>
      <c r="CG111" s="52">
        <v>599.91</v>
      </c>
      <c r="CH111" s="52">
        <v>599.91</v>
      </c>
      <c r="CI111" s="52">
        <v>599.91</v>
      </c>
      <c r="CJ111" s="52">
        <v>599.91</v>
      </c>
      <c r="CK111" s="52">
        <v>599.91</v>
      </c>
      <c r="CL111" s="52">
        <v>599.91</v>
      </c>
      <c r="CM111" s="52">
        <v>599.91</v>
      </c>
      <c r="CN111" s="52">
        <v>599.91</v>
      </c>
      <c r="CO111" s="52">
        <v>599.91</v>
      </c>
      <c r="CP111" s="52">
        <v>599.91</v>
      </c>
      <c r="CQ111" s="52">
        <v>599.91</v>
      </c>
      <c r="CR111" s="52">
        <v>599.91</v>
      </c>
      <c r="CS111" s="52">
        <v>599.91</v>
      </c>
      <c r="CT111" s="52">
        <v>599.91</v>
      </c>
      <c r="CU111" s="52">
        <v>599.91</v>
      </c>
      <c r="CV111" s="52">
        <v>599.91</v>
      </c>
      <c r="CW111" s="52">
        <v>599.91</v>
      </c>
      <c r="CX111" s="52">
        <v>599.91</v>
      </c>
      <c r="CY111" s="52">
        <v>599.91</v>
      </c>
      <c r="CZ111" s="52">
        <v>599.91</v>
      </c>
      <c r="DA111" s="52">
        <v>599.91</v>
      </c>
      <c r="DB111" s="52">
        <v>599.91</v>
      </c>
      <c r="DC111" s="52">
        <v>599.91</v>
      </c>
      <c r="DD111" s="52">
        <v>599.91</v>
      </c>
      <c r="DE111" s="52">
        <v>599.91</v>
      </c>
      <c r="DF111" s="52">
        <v>599.91</v>
      </c>
      <c r="DG111" s="52">
        <v>599.91</v>
      </c>
      <c r="DH111" s="52">
        <v>599.91</v>
      </c>
      <c r="DI111" s="52">
        <v>599.91</v>
      </c>
      <c r="DJ111" s="52">
        <v>599.91</v>
      </c>
      <c r="DK111" s="52">
        <v>599.91</v>
      </c>
      <c r="DL111" s="52">
        <v>599.91</v>
      </c>
      <c r="DM111" s="52">
        <v>599.91</v>
      </c>
      <c r="DN111" s="52">
        <v>599.91</v>
      </c>
      <c r="DO111" s="52">
        <v>599.91</v>
      </c>
      <c r="DP111" s="52">
        <v>599.91</v>
      </c>
      <c r="DQ111" s="52">
        <v>599.91</v>
      </c>
      <c r="DR111" s="52">
        <v>599.91</v>
      </c>
      <c r="DS111" s="52">
        <v>599.91</v>
      </c>
      <c r="DT111" s="52">
        <v>599.91</v>
      </c>
      <c r="DU111" s="52">
        <v>599.91</v>
      </c>
      <c r="DV111" s="52">
        <v>599.91</v>
      </c>
      <c r="DW111" s="52">
        <v>599.91</v>
      </c>
      <c r="DX111" s="52">
        <v>599.91</v>
      </c>
      <c r="DY111" s="52">
        <v>599.91</v>
      </c>
      <c r="DZ111" s="52">
        <v>599.91</v>
      </c>
      <c r="EA111" s="52">
        <v>599.91</v>
      </c>
      <c r="EB111" s="52">
        <v>599.91</v>
      </c>
      <c r="EC111" s="52">
        <v>599.91</v>
      </c>
      <c r="ED111" s="52">
        <v>599.91</v>
      </c>
      <c r="EE111" s="52">
        <v>599.91</v>
      </c>
      <c r="EF111" s="52">
        <v>599.91</v>
      </c>
      <c r="EG111" s="52">
        <v>599.91</v>
      </c>
      <c r="EH111" s="52">
        <v>599.91</v>
      </c>
      <c r="EI111" s="52">
        <v>599.91</v>
      </c>
      <c r="EJ111" s="52">
        <v>599.91</v>
      </c>
      <c r="EK111" s="52">
        <v>599.91</v>
      </c>
      <c r="EL111" s="52">
        <v>599.91</v>
      </c>
      <c r="EM111" s="52">
        <v>599.91</v>
      </c>
      <c r="EN111" s="52">
        <v>599.91</v>
      </c>
      <c r="EO111" s="52">
        <v>599.91</v>
      </c>
      <c r="EP111" s="52">
        <v>599.91</v>
      </c>
      <c r="EQ111" s="52">
        <v>599.91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0</v>
      </c>
      <c r="FL111" s="52">
        <v>0</v>
      </c>
      <c r="FM111" s="52">
        <v>0</v>
      </c>
      <c r="FN111" s="52">
        <v>0</v>
      </c>
      <c r="FO111" s="52">
        <v>0</v>
      </c>
      <c r="FP111" s="52">
        <v>0</v>
      </c>
      <c r="FQ111" s="52">
        <v>0</v>
      </c>
      <c r="FR111" s="52">
        <v>0</v>
      </c>
      <c r="FS111" s="52">
        <v>0</v>
      </c>
      <c r="FT111" s="52">
        <v>0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0</v>
      </c>
      <c r="GA111" s="52">
        <v>0</v>
      </c>
      <c r="GB111" s="52">
        <v>0</v>
      </c>
      <c r="GC111" s="52">
        <v>0</v>
      </c>
      <c r="GD111" s="52">
        <v>0</v>
      </c>
      <c r="GE111" s="52">
        <v>0</v>
      </c>
      <c r="GF111" s="52">
        <v>0</v>
      </c>
      <c r="GG111" s="52">
        <v>0</v>
      </c>
      <c r="GH111" s="52">
        <v>0</v>
      </c>
      <c r="GI111" s="52">
        <v>0</v>
      </c>
      <c r="GJ111" s="52">
        <v>0</v>
      </c>
      <c r="GK111" s="52">
        <v>0</v>
      </c>
      <c r="GL111" s="52">
        <v>0</v>
      </c>
      <c r="GM111" s="52">
        <v>0</v>
      </c>
      <c r="GN111" s="52">
        <v>0</v>
      </c>
      <c r="GO111" s="52">
        <v>0</v>
      </c>
      <c r="GP111" s="52">
        <v>0</v>
      </c>
      <c r="GQ111" s="52">
        <v>0</v>
      </c>
      <c r="GR111" s="52">
        <v>0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  <c r="HE111" s="52">
        <v>0</v>
      </c>
      <c r="HF111" s="52">
        <v>0</v>
      </c>
      <c r="HG111" s="52">
        <v>0</v>
      </c>
      <c r="HH111" s="52">
        <v>0</v>
      </c>
      <c r="HI111" s="52">
        <v>0</v>
      </c>
      <c r="HJ111" s="52">
        <v>0</v>
      </c>
      <c r="HK111" s="52">
        <v>0</v>
      </c>
      <c r="HL111" s="52">
        <v>0</v>
      </c>
      <c r="HM111" s="52">
        <v>0</v>
      </c>
      <c r="HN111" s="52">
        <v>0</v>
      </c>
      <c r="HO111" s="52">
        <v>0</v>
      </c>
      <c r="HP111" s="52">
        <v>0</v>
      </c>
      <c r="HQ111" s="52">
        <v>0</v>
      </c>
      <c r="HR111" s="52">
        <v>0</v>
      </c>
      <c r="HS111" s="52">
        <v>0</v>
      </c>
      <c r="HT111" s="52">
        <v>0</v>
      </c>
      <c r="HU111" s="52">
        <v>0</v>
      </c>
      <c r="HV111" s="52">
        <v>0</v>
      </c>
      <c r="HW111" s="52">
        <v>0</v>
      </c>
      <c r="HX111" s="52">
        <v>0</v>
      </c>
      <c r="HY111" s="52">
        <v>0</v>
      </c>
      <c r="HZ111" s="52">
        <v>0</v>
      </c>
      <c r="IA111" s="52">
        <v>0</v>
      </c>
      <c r="IB111" s="52">
        <v>0</v>
      </c>
      <c r="IC111" s="52">
        <v>0</v>
      </c>
      <c r="ID111" s="52">
        <v>0</v>
      </c>
      <c r="IE111" s="52">
        <v>0</v>
      </c>
      <c r="IF111" s="52">
        <v>0</v>
      </c>
      <c r="IG111" s="52">
        <v>0</v>
      </c>
      <c r="IH111" s="52">
        <v>0</v>
      </c>
      <c r="II111" s="52">
        <v>0</v>
      </c>
      <c r="IJ111" s="52">
        <v>0</v>
      </c>
      <c r="IK111" s="52">
        <v>0</v>
      </c>
      <c r="IL111" s="52">
        <v>0</v>
      </c>
      <c r="IM111" s="52">
        <v>0</v>
      </c>
      <c r="IN111" s="52">
        <v>0</v>
      </c>
      <c r="IO111" s="52">
        <v>0</v>
      </c>
      <c r="IP111" s="52">
        <v>0</v>
      </c>
      <c r="IQ111" s="52">
        <v>0</v>
      </c>
      <c r="IR111" s="52">
        <v>0</v>
      </c>
      <c r="IS111" s="52">
        <v>0</v>
      </c>
      <c r="IT111" s="52">
        <v>0</v>
      </c>
      <c r="IU111" s="52">
        <v>0</v>
      </c>
      <c r="IV111" s="52">
        <v>0</v>
      </c>
      <c r="IW111" s="52">
        <v>0</v>
      </c>
      <c r="IX111" s="52">
        <v>0</v>
      </c>
      <c r="IY111" s="52">
        <v>0</v>
      </c>
      <c r="IZ111" s="52">
        <v>0</v>
      </c>
      <c r="JA111" s="52">
        <v>0</v>
      </c>
      <c r="JB111" s="52">
        <v>0</v>
      </c>
      <c r="JC111" s="52">
        <v>0</v>
      </c>
      <c r="JD111" s="52">
        <v>0</v>
      </c>
      <c r="JE111" s="52">
        <v>0</v>
      </c>
      <c r="JF111" s="52">
        <v>0</v>
      </c>
      <c r="JG111" s="52">
        <v>0</v>
      </c>
      <c r="JH111" s="52">
        <v>0</v>
      </c>
      <c r="JI111" s="52">
        <v>0</v>
      </c>
      <c r="JJ111" s="52">
        <v>0</v>
      </c>
      <c r="JK111" s="52">
        <v>0</v>
      </c>
      <c r="JL111" s="52">
        <v>0</v>
      </c>
      <c r="JM111" s="52">
        <v>0</v>
      </c>
      <c r="JN111" s="52">
        <v>0</v>
      </c>
      <c r="JO111" s="52">
        <v>0</v>
      </c>
      <c r="JP111" s="52">
        <v>0</v>
      </c>
      <c r="JQ111" s="52">
        <v>0</v>
      </c>
      <c r="JR111" s="52">
        <v>0</v>
      </c>
      <c r="JS111" s="52">
        <v>0</v>
      </c>
      <c r="JT111" s="52">
        <v>0</v>
      </c>
      <c r="JU111" s="52">
        <v>0</v>
      </c>
      <c r="JV111" s="52">
        <v>0</v>
      </c>
      <c r="JW111" s="52">
        <v>0</v>
      </c>
      <c r="JX111" s="52">
        <v>0</v>
      </c>
      <c r="JY111" s="52">
        <v>0</v>
      </c>
      <c r="JZ111" s="52">
        <v>0</v>
      </c>
      <c r="KA111" s="52">
        <v>0</v>
      </c>
      <c r="KB111" s="52">
        <v>0</v>
      </c>
      <c r="KC111" s="52">
        <v>0</v>
      </c>
      <c r="KD111" s="52">
        <v>0</v>
      </c>
      <c r="KE111" s="52">
        <v>0</v>
      </c>
      <c r="KF111" s="52">
        <v>0</v>
      </c>
      <c r="KG111" s="52">
        <v>0</v>
      </c>
      <c r="KH111" s="52">
        <v>0</v>
      </c>
      <c r="KI111" s="52">
        <v>0</v>
      </c>
      <c r="KJ111" s="52">
        <v>0</v>
      </c>
      <c r="KK111" s="52">
        <v>0</v>
      </c>
      <c r="KL111" s="52">
        <v>0</v>
      </c>
      <c r="KM111" s="52">
        <v>0</v>
      </c>
      <c r="KN111" s="52">
        <v>0</v>
      </c>
      <c r="KO111" s="52">
        <v>0</v>
      </c>
      <c r="KP111" s="52">
        <v>0</v>
      </c>
      <c r="KQ111" s="52">
        <v>0</v>
      </c>
      <c r="KR111" s="52">
        <v>0</v>
      </c>
      <c r="KS111" s="52">
        <v>0</v>
      </c>
      <c r="KT111" s="52">
        <v>0</v>
      </c>
      <c r="KU111" s="52">
        <v>0</v>
      </c>
      <c r="KV111" s="52">
        <v>0</v>
      </c>
      <c r="KW111" s="52">
        <v>0</v>
      </c>
      <c r="KX111" s="52">
        <v>0</v>
      </c>
      <c r="KY111" s="52">
        <v>0</v>
      </c>
      <c r="KZ111" s="52">
        <v>0</v>
      </c>
      <c r="LA111" s="52">
        <v>0</v>
      </c>
      <c r="LB111" s="52">
        <v>0</v>
      </c>
      <c r="LC111" s="52">
        <v>0</v>
      </c>
      <c r="LD111" s="52">
        <v>0</v>
      </c>
      <c r="LE111" s="52">
        <v>0</v>
      </c>
      <c r="LF111" s="52">
        <v>0</v>
      </c>
      <c r="LG111" s="52">
        <v>0</v>
      </c>
      <c r="LH111" s="52">
        <v>0</v>
      </c>
      <c r="LI111" s="52">
        <v>0</v>
      </c>
      <c r="LJ111" s="52">
        <v>0</v>
      </c>
      <c r="LK111" s="52">
        <v>0</v>
      </c>
      <c r="LL111" s="52">
        <v>0</v>
      </c>
      <c r="LM111" s="52">
        <v>0</v>
      </c>
      <c r="LN111" s="52">
        <v>0</v>
      </c>
      <c r="LO111" s="52">
        <v>0</v>
      </c>
      <c r="LP111" s="52">
        <v>0</v>
      </c>
      <c r="LQ111" s="52">
        <v>0</v>
      </c>
      <c r="LR111" s="52">
        <v>0</v>
      </c>
      <c r="LS111" s="52">
        <v>0</v>
      </c>
      <c r="LT111" s="52">
        <v>0</v>
      </c>
      <c r="LU111" s="52">
        <v>0</v>
      </c>
      <c r="LV111" s="52">
        <v>0</v>
      </c>
      <c r="LW111" s="52">
        <v>0</v>
      </c>
      <c r="LX111" s="52">
        <v>0</v>
      </c>
      <c r="LY111" s="52">
        <v>0</v>
      </c>
      <c r="LZ111" s="52">
        <v>0</v>
      </c>
      <c r="MA111" s="52">
        <v>0</v>
      </c>
      <c r="MB111" s="52">
        <v>0</v>
      </c>
      <c r="MC111" s="52">
        <v>0</v>
      </c>
      <c r="MD111" s="52">
        <v>0</v>
      </c>
      <c r="ME111" s="52">
        <v>0</v>
      </c>
      <c r="MF111" s="52">
        <v>0</v>
      </c>
      <c r="MG111" s="52">
        <v>0</v>
      </c>
      <c r="MH111" s="52">
        <v>0</v>
      </c>
      <c r="MI111" s="52">
        <v>0</v>
      </c>
      <c r="MJ111" s="52">
        <v>0</v>
      </c>
      <c r="MK111" s="52">
        <v>0</v>
      </c>
      <c r="ML111" s="52">
        <v>0</v>
      </c>
      <c r="MM111" s="52">
        <v>0</v>
      </c>
      <c r="MN111" s="52">
        <v>0</v>
      </c>
      <c r="MO111" s="52">
        <v>0</v>
      </c>
      <c r="MP111" s="52">
        <v>0</v>
      </c>
      <c r="MQ111" s="52">
        <v>0</v>
      </c>
      <c r="MR111" s="52">
        <v>0</v>
      </c>
      <c r="MS111" s="52">
        <v>0</v>
      </c>
      <c r="MT111" s="52">
        <v>0</v>
      </c>
      <c r="MU111" s="52">
        <v>0</v>
      </c>
      <c r="MV111" s="52">
        <v>0</v>
      </c>
      <c r="MW111" s="52">
        <v>0</v>
      </c>
      <c r="MX111" s="52">
        <v>0</v>
      </c>
      <c r="MY111" s="52">
        <v>0</v>
      </c>
      <c r="MZ111" s="52">
        <v>0</v>
      </c>
      <c r="NA111" s="52">
        <v>0</v>
      </c>
      <c r="NB111" s="52">
        <v>0</v>
      </c>
      <c r="NC111" s="52">
        <v>0</v>
      </c>
      <c r="ND111" s="52">
        <v>0</v>
      </c>
      <c r="NE111" s="52">
        <v>0</v>
      </c>
      <c r="NF111" s="52">
        <v>0</v>
      </c>
      <c r="NG111" s="52">
        <v>0</v>
      </c>
      <c r="NH111" s="52">
        <v>0</v>
      </c>
      <c r="NI111" s="52">
        <v>0</v>
      </c>
      <c r="NJ111" s="52">
        <v>0</v>
      </c>
      <c r="NK111" s="52">
        <v>0</v>
      </c>
      <c r="NL111" s="52">
        <v>0</v>
      </c>
      <c r="NM111" s="52">
        <v>0</v>
      </c>
      <c r="NN111" s="52">
        <v>0</v>
      </c>
      <c r="NO111" s="52">
        <v>0</v>
      </c>
      <c r="NP111" s="52">
        <v>0</v>
      </c>
      <c r="NQ111" s="52">
        <v>0</v>
      </c>
      <c r="NR111" s="68">
        <f t="shared" si="6"/>
        <v>40995.240000000042</v>
      </c>
      <c r="NS111" s="68">
        <f t="shared" si="7"/>
        <v>40995.240000000042</v>
      </c>
      <c r="NT111" s="68">
        <f t="shared" si="8"/>
        <v>40995.240000000042</v>
      </c>
    </row>
    <row r="112" spans="1:384" s="40" customFormat="1" ht="15" customHeight="1" outlineLevel="1" x14ac:dyDescent="0.2">
      <c r="A112" s="61"/>
      <c r="B112" s="49" t="s">
        <v>671</v>
      </c>
      <c r="C112" s="49" t="s">
        <v>304</v>
      </c>
      <c r="D112" s="49" t="s">
        <v>42</v>
      </c>
      <c r="E112" s="50" t="s">
        <v>305</v>
      </c>
      <c r="F112" s="64">
        <v>44069</v>
      </c>
      <c r="G112" s="49" t="s">
        <v>68</v>
      </c>
      <c r="H112" s="72">
        <v>9.3807000000000001E-2</v>
      </c>
      <c r="I112" s="65">
        <v>57000</v>
      </c>
      <c r="J112" s="114" t="str">
        <f>_xlfn.XLOOKUP(E112,'[12]Resumo Unidades'!$B:$B,'[12]Resumo Unidades'!$W:$W)</f>
        <v>Fluxo ok</v>
      </c>
      <c r="K112" s="51" t="str">
        <f>IF(L112&gt;Resumo!$E$23,"Sim","Não")</f>
        <v>Não</v>
      </c>
      <c r="L112" s="66">
        <v>0</v>
      </c>
      <c r="M112" s="67"/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2">
        <v>0</v>
      </c>
      <c r="AS112" s="52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2">
        <v>0</v>
      </c>
      <c r="BF112" s="52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629.45000000000005</v>
      </c>
      <c r="CE112" s="52">
        <v>563.71</v>
      </c>
      <c r="CF112" s="52">
        <v>563.71</v>
      </c>
      <c r="CG112" s="52">
        <v>563.71</v>
      </c>
      <c r="CH112" s="52">
        <v>563.71</v>
      </c>
      <c r="CI112" s="52">
        <v>563.71</v>
      </c>
      <c r="CJ112" s="52">
        <v>563.71</v>
      </c>
      <c r="CK112" s="52">
        <v>563.71</v>
      </c>
      <c r="CL112" s="52">
        <v>563.71</v>
      </c>
      <c r="CM112" s="52">
        <v>563.71</v>
      </c>
      <c r="CN112" s="52">
        <v>563.71</v>
      </c>
      <c r="CO112" s="52">
        <v>563.71</v>
      </c>
      <c r="CP112" s="52">
        <v>563.71</v>
      </c>
      <c r="CQ112" s="52">
        <v>563.71</v>
      </c>
      <c r="CR112" s="52">
        <v>563.71</v>
      </c>
      <c r="CS112" s="52">
        <v>563.71</v>
      </c>
      <c r="CT112" s="52">
        <v>563.71</v>
      </c>
      <c r="CU112" s="52">
        <v>563.71</v>
      </c>
      <c r="CV112" s="52">
        <v>563.71</v>
      </c>
      <c r="CW112" s="52">
        <v>563.71</v>
      </c>
      <c r="CX112" s="52">
        <v>563.71</v>
      </c>
      <c r="CY112" s="52">
        <v>563.71</v>
      </c>
      <c r="CZ112" s="52">
        <v>563.71</v>
      </c>
      <c r="DA112" s="52">
        <v>563.71</v>
      </c>
      <c r="DB112" s="52">
        <v>563.71</v>
      </c>
      <c r="DC112" s="52">
        <v>563.71</v>
      </c>
      <c r="DD112" s="52">
        <v>563.71</v>
      </c>
      <c r="DE112" s="52">
        <v>563.71</v>
      </c>
      <c r="DF112" s="52">
        <v>563.71</v>
      </c>
      <c r="DG112" s="52">
        <v>563.71</v>
      </c>
      <c r="DH112" s="52">
        <v>563.71</v>
      </c>
      <c r="DI112" s="52">
        <v>563.71</v>
      </c>
      <c r="DJ112" s="52">
        <v>563.71</v>
      </c>
      <c r="DK112" s="52">
        <v>563.71</v>
      </c>
      <c r="DL112" s="52">
        <v>563.71</v>
      </c>
      <c r="DM112" s="52">
        <v>563.71</v>
      </c>
      <c r="DN112" s="52">
        <v>563.71</v>
      </c>
      <c r="DO112" s="52">
        <v>563.71</v>
      </c>
      <c r="DP112" s="52">
        <v>563.71</v>
      </c>
      <c r="DQ112" s="52">
        <v>563.71</v>
      </c>
      <c r="DR112" s="52">
        <v>563.71</v>
      </c>
      <c r="DS112" s="52">
        <v>563.71</v>
      </c>
      <c r="DT112" s="52">
        <v>563.71</v>
      </c>
      <c r="DU112" s="52">
        <v>563.71</v>
      </c>
      <c r="DV112" s="52">
        <v>563.71</v>
      </c>
      <c r="DW112" s="52">
        <v>563.71</v>
      </c>
      <c r="DX112" s="52">
        <v>563.71</v>
      </c>
      <c r="DY112" s="52">
        <v>563.71</v>
      </c>
      <c r="DZ112" s="52">
        <v>563.71</v>
      </c>
      <c r="EA112" s="52">
        <v>563.71</v>
      </c>
      <c r="EB112" s="52">
        <v>563.71</v>
      </c>
      <c r="EC112" s="52">
        <v>563.71</v>
      </c>
      <c r="ED112" s="52">
        <v>563.71</v>
      </c>
      <c r="EE112" s="52">
        <v>563.71</v>
      </c>
      <c r="EF112" s="52">
        <v>563.71</v>
      </c>
      <c r="EG112" s="52">
        <v>563.71</v>
      </c>
      <c r="EH112" s="52">
        <v>563.71</v>
      </c>
      <c r="EI112" s="52">
        <v>563.71</v>
      </c>
      <c r="EJ112" s="52">
        <v>563.71</v>
      </c>
      <c r="EK112" s="52">
        <v>563.71</v>
      </c>
      <c r="EL112" s="52">
        <v>563.71</v>
      </c>
      <c r="EM112" s="52">
        <v>563.71</v>
      </c>
      <c r="EN112" s="52">
        <v>563.71</v>
      </c>
      <c r="EO112" s="52">
        <v>563.71</v>
      </c>
      <c r="EP112" s="52">
        <v>563.71</v>
      </c>
      <c r="EQ112" s="52">
        <v>563.71</v>
      </c>
      <c r="ER112" s="52">
        <v>563.71</v>
      </c>
      <c r="ES112" s="52">
        <v>563.71</v>
      </c>
      <c r="ET112" s="52">
        <v>563.71</v>
      </c>
      <c r="EU112" s="52">
        <v>563.71</v>
      </c>
      <c r="EV112" s="52">
        <v>563.71</v>
      </c>
      <c r="EW112" s="52">
        <v>563.71</v>
      </c>
      <c r="EX112" s="52">
        <v>563.71</v>
      </c>
      <c r="EY112" s="52">
        <v>563.71</v>
      </c>
      <c r="EZ112" s="52">
        <v>563.71</v>
      </c>
      <c r="FA112" s="52">
        <v>563.71</v>
      </c>
      <c r="FB112" s="52">
        <v>563.71</v>
      </c>
      <c r="FC112" s="52">
        <v>563.71</v>
      </c>
      <c r="FD112" s="52">
        <v>563.71</v>
      </c>
      <c r="FE112" s="52">
        <v>563.71</v>
      </c>
      <c r="FF112" s="52">
        <v>563.71</v>
      </c>
      <c r="FG112" s="52">
        <v>563.71</v>
      </c>
      <c r="FH112" s="52">
        <v>563.71</v>
      </c>
      <c r="FI112" s="52">
        <v>563.71</v>
      </c>
      <c r="FJ112" s="52">
        <v>563.71</v>
      </c>
      <c r="FK112" s="52">
        <v>563.71</v>
      </c>
      <c r="FL112" s="52">
        <v>563.71</v>
      </c>
      <c r="FM112" s="52">
        <v>563.71</v>
      </c>
      <c r="FN112" s="52">
        <v>563.71</v>
      </c>
      <c r="FO112" s="52">
        <v>563.71</v>
      </c>
      <c r="FP112" s="52">
        <v>563.71</v>
      </c>
      <c r="FQ112" s="52">
        <v>563.71</v>
      </c>
      <c r="FR112" s="52">
        <v>563.71</v>
      </c>
      <c r="FS112" s="52">
        <v>563.71</v>
      </c>
      <c r="FT112" s="52">
        <v>563.71</v>
      </c>
      <c r="FU112" s="52">
        <v>563.71</v>
      </c>
      <c r="FV112" s="52">
        <v>563.71</v>
      </c>
      <c r="FW112" s="52">
        <v>563.71</v>
      </c>
      <c r="FX112" s="52">
        <v>563.71</v>
      </c>
      <c r="FY112" s="52">
        <v>563.71</v>
      </c>
      <c r="FZ112" s="52">
        <v>563.71</v>
      </c>
      <c r="GA112" s="52">
        <v>563.71</v>
      </c>
      <c r="GB112" s="52">
        <v>563.71</v>
      </c>
      <c r="GC112" s="52">
        <v>563.71</v>
      </c>
      <c r="GD112" s="52">
        <v>563.71</v>
      </c>
      <c r="GE112" s="52">
        <v>563.71</v>
      </c>
      <c r="GF112" s="52">
        <v>563.71</v>
      </c>
      <c r="GG112" s="52">
        <v>563.71</v>
      </c>
      <c r="GH112" s="52">
        <v>563.71</v>
      </c>
      <c r="GI112" s="52">
        <v>563.71</v>
      </c>
      <c r="GJ112" s="52">
        <v>563.71</v>
      </c>
      <c r="GK112" s="52">
        <v>563.71</v>
      </c>
      <c r="GL112" s="52">
        <v>563.71</v>
      </c>
      <c r="GM112" s="52">
        <v>563.71</v>
      </c>
      <c r="GN112" s="52">
        <v>563.71</v>
      </c>
      <c r="GO112" s="52">
        <v>563.71</v>
      </c>
      <c r="GP112" s="52">
        <v>563.71</v>
      </c>
      <c r="GQ112" s="52">
        <v>563.71</v>
      </c>
      <c r="GR112" s="52">
        <v>563.71</v>
      </c>
      <c r="GS112" s="52">
        <v>563.71</v>
      </c>
      <c r="GT112" s="52">
        <v>563.71</v>
      </c>
      <c r="GU112" s="52">
        <v>563.71</v>
      </c>
      <c r="GV112" s="52">
        <v>563.71</v>
      </c>
      <c r="GW112" s="52">
        <v>563.71</v>
      </c>
      <c r="GX112" s="52">
        <v>563.71</v>
      </c>
      <c r="GY112" s="52">
        <v>563.71</v>
      </c>
      <c r="GZ112" s="52">
        <v>563.71</v>
      </c>
      <c r="HA112" s="52">
        <v>563.71</v>
      </c>
      <c r="HB112" s="52">
        <v>563.71</v>
      </c>
      <c r="HC112" s="52">
        <v>563.71</v>
      </c>
      <c r="HD112" s="52">
        <v>563.71</v>
      </c>
      <c r="HE112" s="52">
        <v>563.71</v>
      </c>
      <c r="HF112" s="52">
        <v>563.71</v>
      </c>
      <c r="HG112" s="52">
        <v>563.71</v>
      </c>
      <c r="HH112" s="52">
        <v>563.71</v>
      </c>
      <c r="HI112" s="52">
        <v>563.71</v>
      </c>
      <c r="HJ112" s="52">
        <v>563.71</v>
      </c>
      <c r="HK112" s="52">
        <v>563.71</v>
      </c>
      <c r="HL112" s="52">
        <v>563.71</v>
      </c>
      <c r="HM112" s="52">
        <v>563.71</v>
      </c>
      <c r="HN112" s="52">
        <v>563.71</v>
      </c>
      <c r="HO112" s="52">
        <v>563.71</v>
      </c>
      <c r="HP112" s="52">
        <v>563.71</v>
      </c>
      <c r="HQ112" s="52">
        <v>563.71</v>
      </c>
      <c r="HR112" s="52">
        <v>563.71</v>
      </c>
      <c r="HS112" s="52">
        <v>563.71</v>
      </c>
      <c r="HT112" s="52">
        <v>563.71</v>
      </c>
      <c r="HU112" s="52">
        <v>563.71</v>
      </c>
      <c r="HV112" s="52">
        <v>563.71</v>
      </c>
      <c r="HW112" s="52">
        <v>563.71</v>
      </c>
      <c r="HX112" s="52">
        <v>563.71</v>
      </c>
      <c r="HY112" s="52">
        <v>563.71</v>
      </c>
      <c r="HZ112" s="52">
        <v>563.71</v>
      </c>
      <c r="IA112" s="52">
        <v>563.71</v>
      </c>
      <c r="IB112" s="52">
        <v>563.71</v>
      </c>
      <c r="IC112" s="52">
        <v>563.71</v>
      </c>
      <c r="ID112" s="52">
        <v>563.71</v>
      </c>
      <c r="IE112" s="52">
        <v>563.71</v>
      </c>
      <c r="IF112" s="52">
        <v>563.71</v>
      </c>
      <c r="IG112" s="52">
        <v>563.71</v>
      </c>
      <c r="IH112" s="52">
        <v>563.71</v>
      </c>
      <c r="II112" s="52">
        <v>563.71</v>
      </c>
      <c r="IJ112" s="52">
        <v>563.71</v>
      </c>
      <c r="IK112" s="52">
        <v>563.71</v>
      </c>
      <c r="IL112" s="52">
        <v>563.71</v>
      </c>
      <c r="IM112" s="52">
        <v>563.71</v>
      </c>
      <c r="IN112" s="52">
        <v>563.71</v>
      </c>
      <c r="IO112" s="52">
        <v>563.71</v>
      </c>
      <c r="IP112" s="52">
        <v>563.71</v>
      </c>
      <c r="IQ112" s="52">
        <v>563.71</v>
      </c>
      <c r="IR112" s="52">
        <v>563.71</v>
      </c>
      <c r="IS112" s="52">
        <v>563.71</v>
      </c>
      <c r="IT112" s="52">
        <v>563.71</v>
      </c>
      <c r="IU112" s="52">
        <v>563.71</v>
      </c>
      <c r="IV112" s="52">
        <v>563.71</v>
      </c>
      <c r="IW112" s="52">
        <v>563.71</v>
      </c>
      <c r="IX112" s="52">
        <v>563.71</v>
      </c>
      <c r="IY112" s="52">
        <v>563.71</v>
      </c>
      <c r="IZ112" s="52">
        <v>563.71</v>
      </c>
      <c r="JA112" s="52">
        <v>563.71</v>
      </c>
      <c r="JB112" s="52">
        <v>563.71</v>
      </c>
      <c r="JC112" s="52">
        <v>563.71</v>
      </c>
      <c r="JD112" s="52">
        <v>563.71</v>
      </c>
      <c r="JE112" s="52">
        <v>563.71</v>
      </c>
      <c r="JF112" s="52">
        <v>563.71</v>
      </c>
      <c r="JG112" s="52">
        <v>563.71</v>
      </c>
      <c r="JH112" s="52">
        <v>563.71</v>
      </c>
      <c r="JI112" s="52">
        <v>0</v>
      </c>
      <c r="JJ112" s="52">
        <v>0</v>
      </c>
      <c r="JK112" s="52">
        <v>0</v>
      </c>
      <c r="JL112" s="52">
        <v>0</v>
      </c>
      <c r="JM112" s="52">
        <v>0</v>
      </c>
      <c r="JN112" s="52">
        <v>0</v>
      </c>
      <c r="JO112" s="52">
        <v>0</v>
      </c>
      <c r="JP112" s="52">
        <v>0</v>
      </c>
      <c r="JQ112" s="52">
        <v>0</v>
      </c>
      <c r="JR112" s="52">
        <v>0</v>
      </c>
      <c r="JS112" s="52">
        <v>0</v>
      </c>
      <c r="JT112" s="52">
        <v>0</v>
      </c>
      <c r="JU112" s="52">
        <v>0</v>
      </c>
      <c r="JV112" s="52">
        <v>0</v>
      </c>
      <c r="JW112" s="52">
        <v>0</v>
      </c>
      <c r="JX112" s="52">
        <v>0</v>
      </c>
      <c r="JY112" s="52">
        <v>0</v>
      </c>
      <c r="JZ112" s="52">
        <v>0</v>
      </c>
      <c r="KA112" s="52">
        <v>0</v>
      </c>
      <c r="KB112" s="52">
        <v>0</v>
      </c>
      <c r="KC112" s="52">
        <v>0</v>
      </c>
      <c r="KD112" s="52">
        <v>0</v>
      </c>
      <c r="KE112" s="52">
        <v>0</v>
      </c>
      <c r="KF112" s="52">
        <v>0</v>
      </c>
      <c r="KG112" s="52">
        <v>0</v>
      </c>
      <c r="KH112" s="52">
        <v>0</v>
      </c>
      <c r="KI112" s="52">
        <v>0</v>
      </c>
      <c r="KJ112" s="52">
        <v>0</v>
      </c>
      <c r="KK112" s="52">
        <v>0</v>
      </c>
      <c r="KL112" s="52">
        <v>0</v>
      </c>
      <c r="KM112" s="52">
        <v>0</v>
      </c>
      <c r="KN112" s="52">
        <v>0</v>
      </c>
      <c r="KO112" s="52">
        <v>0</v>
      </c>
      <c r="KP112" s="52">
        <v>0</v>
      </c>
      <c r="KQ112" s="52">
        <v>0</v>
      </c>
      <c r="KR112" s="52">
        <v>0</v>
      </c>
      <c r="KS112" s="52">
        <v>0</v>
      </c>
      <c r="KT112" s="52">
        <v>0</v>
      </c>
      <c r="KU112" s="52">
        <v>0</v>
      </c>
      <c r="KV112" s="52">
        <v>0</v>
      </c>
      <c r="KW112" s="52">
        <v>0</v>
      </c>
      <c r="KX112" s="52">
        <v>0</v>
      </c>
      <c r="KY112" s="52">
        <v>0</v>
      </c>
      <c r="KZ112" s="52">
        <v>0</v>
      </c>
      <c r="LA112" s="52">
        <v>0</v>
      </c>
      <c r="LB112" s="52">
        <v>0</v>
      </c>
      <c r="LC112" s="52">
        <v>0</v>
      </c>
      <c r="LD112" s="52">
        <v>0</v>
      </c>
      <c r="LE112" s="52">
        <v>0</v>
      </c>
      <c r="LF112" s="52">
        <v>0</v>
      </c>
      <c r="LG112" s="52">
        <v>0</v>
      </c>
      <c r="LH112" s="52">
        <v>0</v>
      </c>
      <c r="LI112" s="52">
        <v>0</v>
      </c>
      <c r="LJ112" s="52">
        <v>0</v>
      </c>
      <c r="LK112" s="52">
        <v>0</v>
      </c>
      <c r="LL112" s="52">
        <v>0</v>
      </c>
      <c r="LM112" s="52">
        <v>0</v>
      </c>
      <c r="LN112" s="52">
        <v>0</v>
      </c>
      <c r="LO112" s="52">
        <v>0</v>
      </c>
      <c r="LP112" s="52">
        <v>0</v>
      </c>
      <c r="LQ112" s="52">
        <v>0</v>
      </c>
      <c r="LR112" s="52">
        <v>0</v>
      </c>
      <c r="LS112" s="52">
        <v>0</v>
      </c>
      <c r="LT112" s="52">
        <v>0</v>
      </c>
      <c r="LU112" s="52">
        <v>0</v>
      </c>
      <c r="LV112" s="52">
        <v>0</v>
      </c>
      <c r="LW112" s="52">
        <v>0</v>
      </c>
      <c r="LX112" s="52">
        <v>0</v>
      </c>
      <c r="LY112" s="52">
        <v>0</v>
      </c>
      <c r="LZ112" s="52">
        <v>0</v>
      </c>
      <c r="MA112" s="52">
        <v>0</v>
      </c>
      <c r="MB112" s="52">
        <v>0</v>
      </c>
      <c r="MC112" s="52">
        <v>0</v>
      </c>
      <c r="MD112" s="52">
        <v>0</v>
      </c>
      <c r="ME112" s="52">
        <v>0</v>
      </c>
      <c r="MF112" s="52">
        <v>0</v>
      </c>
      <c r="MG112" s="52">
        <v>0</v>
      </c>
      <c r="MH112" s="52">
        <v>0</v>
      </c>
      <c r="MI112" s="52">
        <v>0</v>
      </c>
      <c r="MJ112" s="52">
        <v>0</v>
      </c>
      <c r="MK112" s="52">
        <v>0</v>
      </c>
      <c r="ML112" s="52">
        <v>0</v>
      </c>
      <c r="MM112" s="52">
        <v>0</v>
      </c>
      <c r="MN112" s="52">
        <v>0</v>
      </c>
      <c r="MO112" s="52">
        <v>0</v>
      </c>
      <c r="MP112" s="52">
        <v>0</v>
      </c>
      <c r="MQ112" s="52">
        <v>0</v>
      </c>
      <c r="MR112" s="52">
        <v>0</v>
      </c>
      <c r="MS112" s="52">
        <v>0</v>
      </c>
      <c r="MT112" s="52">
        <v>0</v>
      </c>
      <c r="MU112" s="52">
        <v>0</v>
      </c>
      <c r="MV112" s="52">
        <v>0</v>
      </c>
      <c r="MW112" s="52">
        <v>0</v>
      </c>
      <c r="MX112" s="52">
        <v>0</v>
      </c>
      <c r="MY112" s="52">
        <v>0</v>
      </c>
      <c r="MZ112" s="52">
        <v>0</v>
      </c>
      <c r="NA112" s="52">
        <v>0</v>
      </c>
      <c r="NB112" s="52">
        <v>0</v>
      </c>
      <c r="NC112" s="52">
        <v>0</v>
      </c>
      <c r="ND112" s="52">
        <v>0</v>
      </c>
      <c r="NE112" s="52">
        <v>0</v>
      </c>
      <c r="NF112" s="52">
        <v>0</v>
      </c>
      <c r="NG112" s="52">
        <v>0</v>
      </c>
      <c r="NH112" s="52">
        <v>0</v>
      </c>
      <c r="NI112" s="52">
        <v>0</v>
      </c>
      <c r="NJ112" s="52">
        <v>0</v>
      </c>
      <c r="NK112" s="52">
        <v>0</v>
      </c>
      <c r="NL112" s="52">
        <v>0</v>
      </c>
      <c r="NM112" s="52">
        <v>0</v>
      </c>
      <c r="NN112" s="52">
        <v>0</v>
      </c>
      <c r="NO112" s="52">
        <v>0</v>
      </c>
      <c r="NP112" s="52">
        <v>0</v>
      </c>
      <c r="NQ112" s="52">
        <v>0</v>
      </c>
      <c r="NR112" s="68">
        <f t="shared" si="6"/>
        <v>105479.51000000036</v>
      </c>
      <c r="NS112" s="68">
        <f t="shared" si="7"/>
        <v>105479.51000000036</v>
      </c>
      <c r="NT112" s="68">
        <f t="shared" si="8"/>
        <v>61510.129999999917</v>
      </c>
    </row>
    <row r="113" spans="1:384" s="40" customFormat="1" ht="15" customHeight="1" outlineLevel="1" x14ac:dyDescent="0.2">
      <c r="A113" s="61"/>
      <c r="B113" s="49" t="s">
        <v>671</v>
      </c>
      <c r="C113" s="49" t="s">
        <v>306</v>
      </c>
      <c r="D113" s="49" t="s">
        <v>307</v>
      </c>
      <c r="E113" s="50" t="s">
        <v>308</v>
      </c>
      <c r="F113" s="64">
        <v>44093</v>
      </c>
      <c r="G113" s="49" t="s">
        <v>16</v>
      </c>
      <c r="H113" s="72">
        <v>0</v>
      </c>
      <c r="I113" s="65">
        <v>70000.800000000003</v>
      </c>
      <c r="J113" s="114" t="str">
        <f>_xlfn.XLOOKUP(E113,'[12]Resumo Unidades'!$B:$B,'[12]Resumo Unidades'!$W:$W)</f>
        <v>Fluxo financeiro (Extrato auditado)</v>
      </c>
      <c r="K113" s="51" t="str">
        <f>IF(L113&gt;Resumo!$E$23,"Sim","Não")</f>
        <v>Não</v>
      </c>
      <c r="L113" s="66">
        <v>0</v>
      </c>
      <c r="M113" s="67"/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712.68</v>
      </c>
      <c r="CE113" s="52">
        <v>638.16999999999996</v>
      </c>
      <c r="CF113" s="52">
        <v>638.16999999999996</v>
      </c>
      <c r="CG113" s="52">
        <v>638.16999999999996</v>
      </c>
      <c r="CH113" s="52">
        <v>638.16999999999996</v>
      </c>
      <c r="CI113" s="52">
        <v>638.16999999999996</v>
      </c>
      <c r="CJ113" s="52">
        <v>638.16999999999996</v>
      </c>
      <c r="CK113" s="52">
        <v>638.16999999999996</v>
      </c>
      <c r="CL113" s="52">
        <v>638.16999999999996</v>
      </c>
      <c r="CM113" s="52">
        <v>638.16999999999996</v>
      </c>
      <c r="CN113" s="52">
        <v>638.16999999999996</v>
      </c>
      <c r="CO113" s="52">
        <v>638.16999999999996</v>
      </c>
      <c r="CP113" s="52">
        <v>638.16999999999996</v>
      </c>
      <c r="CQ113" s="52">
        <v>638.16999999999996</v>
      </c>
      <c r="CR113" s="52">
        <v>638.16999999999996</v>
      </c>
      <c r="CS113" s="52">
        <v>638.16999999999996</v>
      </c>
      <c r="CT113" s="52">
        <v>638.16999999999996</v>
      </c>
      <c r="CU113" s="52">
        <v>638.16999999999996</v>
      </c>
      <c r="CV113" s="52">
        <v>638.16999999999996</v>
      </c>
      <c r="CW113" s="52">
        <v>638.16999999999996</v>
      </c>
      <c r="CX113" s="52">
        <v>638.16999999999996</v>
      </c>
      <c r="CY113" s="52">
        <v>638.16999999999996</v>
      </c>
      <c r="CZ113" s="52">
        <v>638.16999999999996</v>
      </c>
      <c r="DA113" s="52">
        <v>638.16999999999996</v>
      </c>
      <c r="DB113" s="52">
        <v>638.16999999999996</v>
      </c>
      <c r="DC113" s="52">
        <v>638.16999999999996</v>
      </c>
      <c r="DD113" s="52">
        <v>638.16999999999996</v>
      </c>
      <c r="DE113" s="52">
        <v>638.16999999999996</v>
      </c>
      <c r="DF113" s="52">
        <v>638.16999999999996</v>
      </c>
      <c r="DG113" s="52">
        <v>638.16999999999996</v>
      </c>
      <c r="DH113" s="52">
        <v>638.16999999999996</v>
      </c>
      <c r="DI113" s="52">
        <v>638.16999999999996</v>
      </c>
      <c r="DJ113" s="52">
        <v>638.16999999999996</v>
      </c>
      <c r="DK113" s="52">
        <v>638.16999999999996</v>
      </c>
      <c r="DL113" s="52">
        <v>638.16999999999996</v>
      </c>
      <c r="DM113" s="52">
        <v>638.16999999999996</v>
      </c>
      <c r="DN113" s="52">
        <v>638.16999999999996</v>
      </c>
      <c r="DO113" s="52">
        <v>638.16999999999996</v>
      </c>
      <c r="DP113" s="52">
        <v>638.16999999999996</v>
      </c>
      <c r="DQ113" s="52">
        <v>638.16999999999996</v>
      </c>
      <c r="DR113" s="52">
        <v>638.16999999999996</v>
      </c>
      <c r="DS113" s="52">
        <v>638.16999999999996</v>
      </c>
      <c r="DT113" s="52">
        <v>638.16999999999996</v>
      </c>
      <c r="DU113" s="52">
        <v>638.16999999999996</v>
      </c>
      <c r="DV113" s="52">
        <v>638.16999999999996</v>
      </c>
      <c r="DW113" s="52">
        <v>638.16999999999996</v>
      </c>
      <c r="DX113" s="52">
        <v>638.16999999999996</v>
      </c>
      <c r="DY113" s="52">
        <v>638.16999999999996</v>
      </c>
      <c r="DZ113" s="52">
        <v>638.16999999999996</v>
      </c>
      <c r="EA113" s="52">
        <v>638.16999999999996</v>
      </c>
      <c r="EB113" s="52">
        <v>638.16999999999996</v>
      </c>
      <c r="EC113" s="52">
        <v>638.16999999999996</v>
      </c>
      <c r="ED113" s="52">
        <v>638.16999999999996</v>
      </c>
      <c r="EE113" s="52">
        <v>638.16999999999996</v>
      </c>
      <c r="EF113" s="52">
        <v>638.16999999999996</v>
      </c>
      <c r="EG113" s="52">
        <v>638.16999999999996</v>
      </c>
      <c r="EH113" s="52">
        <v>638.16999999999996</v>
      </c>
      <c r="EI113" s="52">
        <v>638.16999999999996</v>
      </c>
      <c r="EJ113" s="52">
        <v>638.16999999999996</v>
      </c>
      <c r="EK113" s="52">
        <v>638.16999999999996</v>
      </c>
      <c r="EL113" s="52">
        <v>638.16999999999996</v>
      </c>
      <c r="EM113" s="52">
        <v>638.16999999999996</v>
      </c>
      <c r="EN113" s="52">
        <v>638.16999999999996</v>
      </c>
      <c r="EO113" s="52">
        <v>638.16999999999996</v>
      </c>
      <c r="EP113" s="52">
        <v>638.16999999999996</v>
      </c>
      <c r="EQ113" s="52">
        <v>638.16999999999996</v>
      </c>
      <c r="ER113" s="52">
        <v>638.16999999999996</v>
      </c>
      <c r="ES113" s="52">
        <v>638.16999999999996</v>
      </c>
      <c r="ET113" s="52">
        <v>638.16999999999996</v>
      </c>
      <c r="EU113" s="52">
        <v>638.16999999999996</v>
      </c>
      <c r="EV113" s="52">
        <v>638.16999999999996</v>
      </c>
      <c r="EW113" s="52">
        <v>638.16999999999996</v>
      </c>
      <c r="EX113" s="52">
        <v>638.16999999999996</v>
      </c>
      <c r="EY113" s="52">
        <v>638.16999999999996</v>
      </c>
      <c r="EZ113" s="52">
        <v>638.16999999999996</v>
      </c>
      <c r="FA113" s="52">
        <v>638.16999999999996</v>
      </c>
      <c r="FB113" s="52">
        <v>638.16999999999996</v>
      </c>
      <c r="FC113" s="52">
        <v>638.16999999999996</v>
      </c>
      <c r="FD113" s="52">
        <v>638.16999999999996</v>
      </c>
      <c r="FE113" s="52">
        <v>638.16999999999996</v>
      </c>
      <c r="FF113" s="52">
        <v>638.16999999999996</v>
      </c>
      <c r="FG113" s="52">
        <v>638.16999999999996</v>
      </c>
      <c r="FH113" s="52">
        <v>638.16999999999996</v>
      </c>
      <c r="FI113" s="52">
        <v>638.16999999999996</v>
      </c>
      <c r="FJ113" s="52">
        <v>638.16999999999996</v>
      </c>
      <c r="FK113" s="52">
        <v>638.16999999999996</v>
      </c>
      <c r="FL113" s="52">
        <v>638.16999999999996</v>
      </c>
      <c r="FM113" s="52">
        <v>638.16999999999996</v>
      </c>
      <c r="FN113" s="52">
        <v>638.16999999999996</v>
      </c>
      <c r="FO113" s="52">
        <v>638.16999999999996</v>
      </c>
      <c r="FP113" s="52">
        <v>638.16999999999996</v>
      </c>
      <c r="FQ113" s="52">
        <v>638.16999999999996</v>
      </c>
      <c r="FR113" s="52">
        <v>638.16999999999996</v>
      </c>
      <c r="FS113" s="52">
        <v>638.16999999999996</v>
      </c>
      <c r="FT113" s="52">
        <v>638.16999999999996</v>
      </c>
      <c r="FU113" s="52">
        <v>638.16999999999996</v>
      </c>
      <c r="FV113" s="52">
        <v>638.16999999999996</v>
      </c>
      <c r="FW113" s="52">
        <v>638.16999999999996</v>
      </c>
      <c r="FX113" s="52">
        <v>638.16999999999996</v>
      </c>
      <c r="FY113" s="52">
        <v>638.16999999999996</v>
      </c>
      <c r="FZ113" s="52">
        <v>638.16999999999996</v>
      </c>
      <c r="GA113" s="52">
        <v>638.16999999999996</v>
      </c>
      <c r="GB113" s="52">
        <v>638.16999999999996</v>
      </c>
      <c r="GC113" s="52">
        <v>638.16999999999996</v>
      </c>
      <c r="GD113" s="52">
        <v>638.16999999999996</v>
      </c>
      <c r="GE113" s="52">
        <v>638.16999999999996</v>
      </c>
      <c r="GF113" s="52">
        <v>638.16999999999996</v>
      </c>
      <c r="GG113" s="52">
        <v>638.16999999999996</v>
      </c>
      <c r="GH113" s="52">
        <v>638.16999999999996</v>
      </c>
      <c r="GI113" s="52">
        <v>638.16999999999996</v>
      </c>
      <c r="GJ113" s="52">
        <v>638.16999999999996</v>
      </c>
      <c r="GK113" s="52">
        <v>638.16999999999996</v>
      </c>
      <c r="GL113" s="52">
        <v>638.16999999999996</v>
      </c>
      <c r="GM113" s="52">
        <v>638.16999999999996</v>
      </c>
      <c r="GN113" s="52">
        <v>638.16999999999996</v>
      </c>
      <c r="GO113" s="52">
        <v>638.16999999999996</v>
      </c>
      <c r="GP113" s="52">
        <v>638.16999999999996</v>
      </c>
      <c r="GQ113" s="52">
        <v>638.16999999999996</v>
      </c>
      <c r="GR113" s="52">
        <v>638.16999999999996</v>
      </c>
      <c r="GS113" s="52">
        <v>638.16999999999996</v>
      </c>
      <c r="GT113" s="52">
        <v>638.16999999999996</v>
      </c>
      <c r="GU113" s="52">
        <v>638.16999999999996</v>
      </c>
      <c r="GV113" s="52">
        <v>638.16999999999996</v>
      </c>
      <c r="GW113" s="52">
        <v>638.16999999999996</v>
      </c>
      <c r="GX113" s="52">
        <v>638.16999999999996</v>
      </c>
      <c r="GY113" s="52">
        <v>638.16999999999996</v>
      </c>
      <c r="GZ113" s="52">
        <v>638.16999999999996</v>
      </c>
      <c r="HA113" s="52">
        <v>638.16999999999996</v>
      </c>
      <c r="HB113" s="52">
        <v>638.16999999999996</v>
      </c>
      <c r="HC113" s="52">
        <v>638.16999999999996</v>
      </c>
      <c r="HD113" s="52">
        <v>638.16999999999996</v>
      </c>
      <c r="HE113" s="52">
        <v>638.16999999999996</v>
      </c>
      <c r="HF113" s="52">
        <v>638.16999999999996</v>
      </c>
      <c r="HG113" s="52">
        <v>638.16999999999996</v>
      </c>
      <c r="HH113" s="52">
        <v>638.16999999999996</v>
      </c>
      <c r="HI113" s="52">
        <v>638.16999999999996</v>
      </c>
      <c r="HJ113" s="52">
        <v>638.16999999999996</v>
      </c>
      <c r="HK113" s="52">
        <v>638.16999999999996</v>
      </c>
      <c r="HL113" s="52">
        <v>638.16999999999996</v>
      </c>
      <c r="HM113" s="52">
        <v>638.16999999999996</v>
      </c>
      <c r="HN113" s="52">
        <v>638.16999999999996</v>
      </c>
      <c r="HO113" s="52">
        <v>638.16999999999996</v>
      </c>
      <c r="HP113" s="52">
        <v>638.16999999999996</v>
      </c>
      <c r="HQ113" s="52">
        <v>638.16999999999996</v>
      </c>
      <c r="HR113" s="52">
        <v>638.16999999999996</v>
      </c>
      <c r="HS113" s="52">
        <v>638.16999999999996</v>
      </c>
      <c r="HT113" s="52">
        <v>638.16999999999996</v>
      </c>
      <c r="HU113" s="52">
        <v>638.16999999999996</v>
      </c>
      <c r="HV113" s="52">
        <v>638.16999999999996</v>
      </c>
      <c r="HW113" s="52">
        <v>638.16999999999996</v>
      </c>
      <c r="HX113" s="52">
        <v>638.16999999999996</v>
      </c>
      <c r="HY113" s="52">
        <v>638.16999999999996</v>
      </c>
      <c r="HZ113" s="52">
        <v>638.16999999999996</v>
      </c>
      <c r="IA113" s="52">
        <v>638.16999999999996</v>
      </c>
      <c r="IB113" s="52">
        <v>638.16999999999996</v>
      </c>
      <c r="IC113" s="52">
        <v>638.16999999999996</v>
      </c>
      <c r="ID113" s="52">
        <v>638.16999999999996</v>
      </c>
      <c r="IE113" s="52">
        <v>638.16999999999996</v>
      </c>
      <c r="IF113" s="52">
        <v>638.16999999999996</v>
      </c>
      <c r="IG113" s="52">
        <v>638.16999999999996</v>
      </c>
      <c r="IH113" s="52">
        <v>638.16999999999996</v>
      </c>
      <c r="II113" s="52">
        <v>638.16999999999996</v>
      </c>
      <c r="IJ113" s="52">
        <v>638.16999999999996</v>
      </c>
      <c r="IK113" s="52">
        <v>638.16999999999996</v>
      </c>
      <c r="IL113" s="52">
        <v>638.16999999999996</v>
      </c>
      <c r="IM113" s="52">
        <v>638.16999999999996</v>
      </c>
      <c r="IN113" s="52">
        <v>638.16999999999996</v>
      </c>
      <c r="IO113" s="52">
        <v>638.16999999999996</v>
      </c>
      <c r="IP113" s="52">
        <v>638.16999999999996</v>
      </c>
      <c r="IQ113" s="52">
        <v>638.16999999999996</v>
      </c>
      <c r="IR113" s="52">
        <v>638.16999999999996</v>
      </c>
      <c r="IS113" s="52">
        <v>638.16999999999996</v>
      </c>
      <c r="IT113" s="52">
        <v>638.16999999999996</v>
      </c>
      <c r="IU113" s="52">
        <v>638.16999999999996</v>
      </c>
      <c r="IV113" s="52">
        <v>638.16999999999996</v>
      </c>
      <c r="IW113" s="52">
        <v>638.16999999999996</v>
      </c>
      <c r="IX113" s="52">
        <v>638.16999999999996</v>
      </c>
      <c r="IY113" s="52">
        <v>638.16999999999996</v>
      </c>
      <c r="IZ113" s="52">
        <v>638.16999999999996</v>
      </c>
      <c r="JA113" s="52">
        <v>638.16999999999996</v>
      </c>
      <c r="JB113" s="52">
        <v>638.16999999999996</v>
      </c>
      <c r="JC113" s="52">
        <v>638.16999999999996</v>
      </c>
      <c r="JD113" s="52">
        <v>638.16999999999996</v>
      </c>
      <c r="JE113" s="52">
        <v>638.16999999999996</v>
      </c>
      <c r="JF113" s="52">
        <v>638.16999999999996</v>
      </c>
      <c r="JG113" s="52">
        <v>638.16999999999996</v>
      </c>
      <c r="JH113" s="52">
        <v>638.16999999999996</v>
      </c>
      <c r="JI113" s="52">
        <v>0</v>
      </c>
      <c r="JJ113" s="52">
        <v>0</v>
      </c>
      <c r="JK113" s="52">
        <v>0</v>
      </c>
      <c r="JL113" s="52">
        <v>0</v>
      </c>
      <c r="JM113" s="52">
        <v>0</v>
      </c>
      <c r="JN113" s="52">
        <v>0</v>
      </c>
      <c r="JO113" s="52">
        <v>0</v>
      </c>
      <c r="JP113" s="52">
        <v>0</v>
      </c>
      <c r="JQ113" s="52">
        <v>0</v>
      </c>
      <c r="JR113" s="52">
        <v>0</v>
      </c>
      <c r="JS113" s="52">
        <v>0</v>
      </c>
      <c r="JT113" s="52">
        <v>0</v>
      </c>
      <c r="JU113" s="52">
        <v>0</v>
      </c>
      <c r="JV113" s="52">
        <v>0</v>
      </c>
      <c r="JW113" s="52">
        <v>0</v>
      </c>
      <c r="JX113" s="52">
        <v>0</v>
      </c>
      <c r="JY113" s="52">
        <v>0</v>
      </c>
      <c r="JZ113" s="52">
        <v>0</v>
      </c>
      <c r="KA113" s="52">
        <v>0</v>
      </c>
      <c r="KB113" s="52">
        <v>0</v>
      </c>
      <c r="KC113" s="52">
        <v>0</v>
      </c>
      <c r="KD113" s="52">
        <v>0</v>
      </c>
      <c r="KE113" s="52">
        <v>0</v>
      </c>
      <c r="KF113" s="52">
        <v>0</v>
      </c>
      <c r="KG113" s="52">
        <v>0</v>
      </c>
      <c r="KH113" s="52">
        <v>0</v>
      </c>
      <c r="KI113" s="52">
        <v>0</v>
      </c>
      <c r="KJ113" s="52">
        <v>0</v>
      </c>
      <c r="KK113" s="52">
        <v>0</v>
      </c>
      <c r="KL113" s="52">
        <v>0</v>
      </c>
      <c r="KM113" s="52">
        <v>0</v>
      </c>
      <c r="KN113" s="52">
        <v>0</v>
      </c>
      <c r="KO113" s="52">
        <v>0</v>
      </c>
      <c r="KP113" s="52">
        <v>0</v>
      </c>
      <c r="KQ113" s="52">
        <v>0</v>
      </c>
      <c r="KR113" s="52">
        <v>0</v>
      </c>
      <c r="KS113" s="52">
        <v>0</v>
      </c>
      <c r="KT113" s="52">
        <v>0</v>
      </c>
      <c r="KU113" s="52">
        <v>0</v>
      </c>
      <c r="KV113" s="52">
        <v>0</v>
      </c>
      <c r="KW113" s="52">
        <v>0</v>
      </c>
      <c r="KX113" s="52">
        <v>0</v>
      </c>
      <c r="KY113" s="52">
        <v>0</v>
      </c>
      <c r="KZ113" s="52">
        <v>0</v>
      </c>
      <c r="LA113" s="52">
        <v>0</v>
      </c>
      <c r="LB113" s="52">
        <v>0</v>
      </c>
      <c r="LC113" s="52">
        <v>0</v>
      </c>
      <c r="LD113" s="52">
        <v>0</v>
      </c>
      <c r="LE113" s="52">
        <v>0</v>
      </c>
      <c r="LF113" s="52">
        <v>0</v>
      </c>
      <c r="LG113" s="52">
        <v>0</v>
      </c>
      <c r="LH113" s="52">
        <v>0</v>
      </c>
      <c r="LI113" s="52">
        <v>0</v>
      </c>
      <c r="LJ113" s="52">
        <v>0</v>
      </c>
      <c r="LK113" s="52">
        <v>0</v>
      </c>
      <c r="LL113" s="52">
        <v>0</v>
      </c>
      <c r="LM113" s="52">
        <v>0</v>
      </c>
      <c r="LN113" s="52">
        <v>0</v>
      </c>
      <c r="LO113" s="52">
        <v>0</v>
      </c>
      <c r="LP113" s="52">
        <v>0</v>
      </c>
      <c r="LQ113" s="52">
        <v>0</v>
      </c>
      <c r="LR113" s="52">
        <v>0</v>
      </c>
      <c r="LS113" s="52">
        <v>0</v>
      </c>
      <c r="LT113" s="52">
        <v>0</v>
      </c>
      <c r="LU113" s="52">
        <v>0</v>
      </c>
      <c r="LV113" s="52">
        <v>0</v>
      </c>
      <c r="LW113" s="52">
        <v>0</v>
      </c>
      <c r="LX113" s="52">
        <v>0</v>
      </c>
      <c r="LY113" s="52">
        <v>0</v>
      </c>
      <c r="LZ113" s="52">
        <v>0</v>
      </c>
      <c r="MA113" s="52">
        <v>0</v>
      </c>
      <c r="MB113" s="52">
        <v>0</v>
      </c>
      <c r="MC113" s="52">
        <v>0</v>
      </c>
      <c r="MD113" s="52">
        <v>0</v>
      </c>
      <c r="ME113" s="52">
        <v>0</v>
      </c>
      <c r="MF113" s="52">
        <v>0</v>
      </c>
      <c r="MG113" s="52">
        <v>0</v>
      </c>
      <c r="MH113" s="52">
        <v>0</v>
      </c>
      <c r="MI113" s="52">
        <v>0</v>
      </c>
      <c r="MJ113" s="52">
        <v>0</v>
      </c>
      <c r="MK113" s="52">
        <v>0</v>
      </c>
      <c r="ML113" s="52">
        <v>0</v>
      </c>
      <c r="MM113" s="52">
        <v>0</v>
      </c>
      <c r="MN113" s="52">
        <v>0</v>
      </c>
      <c r="MO113" s="52">
        <v>0</v>
      </c>
      <c r="MP113" s="52">
        <v>0</v>
      </c>
      <c r="MQ113" s="52">
        <v>0</v>
      </c>
      <c r="MR113" s="52">
        <v>0</v>
      </c>
      <c r="MS113" s="52">
        <v>0</v>
      </c>
      <c r="MT113" s="52">
        <v>0</v>
      </c>
      <c r="MU113" s="52">
        <v>0</v>
      </c>
      <c r="MV113" s="52">
        <v>0</v>
      </c>
      <c r="MW113" s="52">
        <v>0</v>
      </c>
      <c r="MX113" s="52">
        <v>0</v>
      </c>
      <c r="MY113" s="52">
        <v>0</v>
      </c>
      <c r="MZ113" s="52">
        <v>0</v>
      </c>
      <c r="NA113" s="52">
        <v>0</v>
      </c>
      <c r="NB113" s="52">
        <v>0</v>
      </c>
      <c r="NC113" s="52">
        <v>0</v>
      </c>
      <c r="ND113" s="52">
        <v>0</v>
      </c>
      <c r="NE113" s="52">
        <v>0</v>
      </c>
      <c r="NF113" s="52">
        <v>0</v>
      </c>
      <c r="NG113" s="52">
        <v>0</v>
      </c>
      <c r="NH113" s="52">
        <v>0</v>
      </c>
      <c r="NI113" s="52">
        <v>0</v>
      </c>
      <c r="NJ113" s="52">
        <v>0</v>
      </c>
      <c r="NK113" s="52">
        <v>0</v>
      </c>
      <c r="NL113" s="52">
        <v>0</v>
      </c>
      <c r="NM113" s="52">
        <v>0</v>
      </c>
      <c r="NN113" s="52">
        <v>0</v>
      </c>
      <c r="NO113" s="52">
        <v>0</v>
      </c>
      <c r="NP113" s="52">
        <v>0</v>
      </c>
      <c r="NQ113" s="52">
        <v>0</v>
      </c>
      <c r="NR113" s="68">
        <f t="shared" si="6"/>
        <v>119412.29999999973</v>
      </c>
      <c r="NS113" s="68">
        <f t="shared" si="7"/>
        <v>119412.29999999973</v>
      </c>
      <c r="NT113" s="68">
        <f t="shared" si="8"/>
        <v>69635.039999999863</v>
      </c>
    </row>
    <row r="114" spans="1:384" s="40" customFormat="1" ht="15" customHeight="1" outlineLevel="1" x14ac:dyDescent="0.2">
      <c r="A114" s="61"/>
      <c r="B114" s="49" t="s">
        <v>671</v>
      </c>
      <c r="C114" s="49" t="s">
        <v>309</v>
      </c>
      <c r="D114" s="49" t="s">
        <v>307</v>
      </c>
      <c r="E114" s="50" t="s">
        <v>310</v>
      </c>
      <c r="F114" s="64">
        <v>44093</v>
      </c>
      <c r="G114" s="49" t="s">
        <v>16</v>
      </c>
      <c r="H114" s="72">
        <v>0</v>
      </c>
      <c r="I114" s="65">
        <v>70000.800000000003</v>
      </c>
      <c r="J114" s="114" t="str">
        <f>_xlfn.XLOOKUP(E114,'[12]Resumo Unidades'!$B:$B,'[12]Resumo Unidades'!$W:$W)</f>
        <v>Fluxo financeiro (Extrato auditado)</v>
      </c>
      <c r="K114" s="51" t="str">
        <f>IF(L114&gt;Resumo!$E$23,"Sim","Não")</f>
        <v>Não</v>
      </c>
      <c r="L114" s="66">
        <v>0</v>
      </c>
      <c r="M114" s="67"/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712.68</v>
      </c>
      <c r="CE114" s="52">
        <v>638.16999999999996</v>
      </c>
      <c r="CF114" s="52">
        <v>638.16999999999996</v>
      </c>
      <c r="CG114" s="52">
        <v>638.16999999999996</v>
      </c>
      <c r="CH114" s="52">
        <v>638.16999999999996</v>
      </c>
      <c r="CI114" s="52">
        <v>638.16999999999996</v>
      </c>
      <c r="CJ114" s="52">
        <v>638.16999999999996</v>
      </c>
      <c r="CK114" s="52">
        <v>638.16999999999996</v>
      </c>
      <c r="CL114" s="52">
        <v>638.16999999999996</v>
      </c>
      <c r="CM114" s="52">
        <v>638.16999999999996</v>
      </c>
      <c r="CN114" s="52">
        <v>638.16999999999996</v>
      </c>
      <c r="CO114" s="52">
        <v>638.16999999999996</v>
      </c>
      <c r="CP114" s="52">
        <v>638.16999999999996</v>
      </c>
      <c r="CQ114" s="52">
        <v>638.16999999999996</v>
      </c>
      <c r="CR114" s="52">
        <v>638.16999999999996</v>
      </c>
      <c r="CS114" s="52">
        <v>638.16999999999996</v>
      </c>
      <c r="CT114" s="52">
        <v>638.16999999999996</v>
      </c>
      <c r="CU114" s="52">
        <v>638.16999999999996</v>
      </c>
      <c r="CV114" s="52">
        <v>638.16999999999996</v>
      </c>
      <c r="CW114" s="52">
        <v>638.16999999999996</v>
      </c>
      <c r="CX114" s="52">
        <v>638.16999999999996</v>
      </c>
      <c r="CY114" s="52">
        <v>638.16999999999996</v>
      </c>
      <c r="CZ114" s="52">
        <v>638.16999999999996</v>
      </c>
      <c r="DA114" s="52">
        <v>638.16999999999996</v>
      </c>
      <c r="DB114" s="52">
        <v>638.16999999999996</v>
      </c>
      <c r="DC114" s="52">
        <v>638.16999999999996</v>
      </c>
      <c r="DD114" s="52">
        <v>638.16999999999996</v>
      </c>
      <c r="DE114" s="52">
        <v>638.16999999999996</v>
      </c>
      <c r="DF114" s="52">
        <v>638.16999999999996</v>
      </c>
      <c r="DG114" s="52">
        <v>638.16999999999996</v>
      </c>
      <c r="DH114" s="52">
        <v>638.16999999999996</v>
      </c>
      <c r="DI114" s="52">
        <v>638.16999999999996</v>
      </c>
      <c r="DJ114" s="52">
        <v>638.16999999999996</v>
      </c>
      <c r="DK114" s="52">
        <v>638.16999999999996</v>
      </c>
      <c r="DL114" s="52">
        <v>638.16999999999996</v>
      </c>
      <c r="DM114" s="52">
        <v>638.16999999999996</v>
      </c>
      <c r="DN114" s="52">
        <v>638.16999999999996</v>
      </c>
      <c r="DO114" s="52">
        <v>638.16999999999996</v>
      </c>
      <c r="DP114" s="52">
        <v>638.16999999999996</v>
      </c>
      <c r="DQ114" s="52">
        <v>638.16999999999996</v>
      </c>
      <c r="DR114" s="52">
        <v>638.16999999999996</v>
      </c>
      <c r="DS114" s="52">
        <v>638.16999999999996</v>
      </c>
      <c r="DT114" s="52">
        <v>638.16999999999996</v>
      </c>
      <c r="DU114" s="52">
        <v>638.16999999999996</v>
      </c>
      <c r="DV114" s="52">
        <v>638.16999999999996</v>
      </c>
      <c r="DW114" s="52">
        <v>638.16999999999996</v>
      </c>
      <c r="DX114" s="52">
        <v>638.16999999999996</v>
      </c>
      <c r="DY114" s="52">
        <v>638.16999999999996</v>
      </c>
      <c r="DZ114" s="52">
        <v>638.16999999999996</v>
      </c>
      <c r="EA114" s="52">
        <v>638.16999999999996</v>
      </c>
      <c r="EB114" s="52">
        <v>638.16999999999996</v>
      </c>
      <c r="EC114" s="52">
        <v>638.16999999999996</v>
      </c>
      <c r="ED114" s="52">
        <v>638.16999999999996</v>
      </c>
      <c r="EE114" s="52">
        <v>638.16999999999996</v>
      </c>
      <c r="EF114" s="52">
        <v>638.16999999999996</v>
      </c>
      <c r="EG114" s="52">
        <v>638.16999999999996</v>
      </c>
      <c r="EH114" s="52">
        <v>638.16999999999996</v>
      </c>
      <c r="EI114" s="52">
        <v>638.16999999999996</v>
      </c>
      <c r="EJ114" s="52">
        <v>638.16999999999996</v>
      </c>
      <c r="EK114" s="52">
        <v>638.16999999999996</v>
      </c>
      <c r="EL114" s="52">
        <v>638.16999999999996</v>
      </c>
      <c r="EM114" s="52">
        <v>638.16999999999996</v>
      </c>
      <c r="EN114" s="52">
        <v>638.16999999999996</v>
      </c>
      <c r="EO114" s="52">
        <v>638.16999999999996</v>
      </c>
      <c r="EP114" s="52">
        <v>638.16999999999996</v>
      </c>
      <c r="EQ114" s="52">
        <v>638.16999999999996</v>
      </c>
      <c r="ER114" s="52">
        <v>638.16999999999996</v>
      </c>
      <c r="ES114" s="52">
        <v>638.16999999999996</v>
      </c>
      <c r="ET114" s="52">
        <v>638.16999999999996</v>
      </c>
      <c r="EU114" s="52">
        <v>638.16999999999996</v>
      </c>
      <c r="EV114" s="52">
        <v>638.16999999999996</v>
      </c>
      <c r="EW114" s="52">
        <v>638.16999999999996</v>
      </c>
      <c r="EX114" s="52">
        <v>638.16999999999996</v>
      </c>
      <c r="EY114" s="52">
        <v>638.16999999999996</v>
      </c>
      <c r="EZ114" s="52">
        <v>638.16999999999996</v>
      </c>
      <c r="FA114" s="52">
        <v>638.16999999999996</v>
      </c>
      <c r="FB114" s="52">
        <v>638.16999999999996</v>
      </c>
      <c r="FC114" s="52">
        <v>638.16999999999996</v>
      </c>
      <c r="FD114" s="52">
        <v>638.16999999999996</v>
      </c>
      <c r="FE114" s="52">
        <v>638.16999999999996</v>
      </c>
      <c r="FF114" s="52">
        <v>638.16999999999996</v>
      </c>
      <c r="FG114" s="52">
        <v>638.16999999999996</v>
      </c>
      <c r="FH114" s="52">
        <v>638.16999999999996</v>
      </c>
      <c r="FI114" s="52">
        <v>638.16999999999996</v>
      </c>
      <c r="FJ114" s="52">
        <v>638.16999999999996</v>
      </c>
      <c r="FK114" s="52">
        <v>638.16999999999996</v>
      </c>
      <c r="FL114" s="52">
        <v>638.16999999999996</v>
      </c>
      <c r="FM114" s="52">
        <v>638.16999999999996</v>
      </c>
      <c r="FN114" s="52">
        <v>638.16999999999996</v>
      </c>
      <c r="FO114" s="52">
        <v>638.16999999999996</v>
      </c>
      <c r="FP114" s="52">
        <v>638.16999999999996</v>
      </c>
      <c r="FQ114" s="52">
        <v>638.16999999999996</v>
      </c>
      <c r="FR114" s="52">
        <v>638.16999999999996</v>
      </c>
      <c r="FS114" s="52">
        <v>638.16999999999996</v>
      </c>
      <c r="FT114" s="52">
        <v>638.16999999999996</v>
      </c>
      <c r="FU114" s="52">
        <v>638.16999999999996</v>
      </c>
      <c r="FV114" s="52">
        <v>638.16999999999996</v>
      </c>
      <c r="FW114" s="52">
        <v>638.16999999999996</v>
      </c>
      <c r="FX114" s="52">
        <v>638.16999999999996</v>
      </c>
      <c r="FY114" s="52">
        <v>638.16999999999996</v>
      </c>
      <c r="FZ114" s="52">
        <v>638.16999999999996</v>
      </c>
      <c r="GA114" s="52">
        <v>638.16999999999996</v>
      </c>
      <c r="GB114" s="52">
        <v>638.16999999999996</v>
      </c>
      <c r="GC114" s="52">
        <v>638.16999999999996</v>
      </c>
      <c r="GD114" s="52">
        <v>638.16999999999996</v>
      </c>
      <c r="GE114" s="52">
        <v>638.16999999999996</v>
      </c>
      <c r="GF114" s="52">
        <v>638.16999999999996</v>
      </c>
      <c r="GG114" s="52">
        <v>638.16999999999996</v>
      </c>
      <c r="GH114" s="52">
        <v>638.16999999999996</v>
      </c>
      <c r="GI114" s="52">
        <v>638.16999999999996</v>
      </c>
      <c r="GJ114" s="52">
        <v>638.16999999999996</v>
      </c>
      <c r="GK114" s="52">
        <v>638.16999999999996</v>
      </c>
      <c r="GL114" s="52">
        <v>638.16999999999996</v>
      </c>
      <c r="GM114" s="52">
        <v>638.16999999999996</v>
      </c>
      <c r="GN114" s="52">
        <v>638.16999999999996</v>
      </c>
      <c r="GO114" s="52">
        <v>638.16999999999996</v>
      </c>
      <c r="GP114" s="52">
        <v>638.16999999999996</v>
      </c>
      <c r="GQ114" s="52">
        <v>638.16999999999996</v>
      </c>
      <c r="GR114" s="52">
        <v>638.16999999999996</v>
      </c>
      <c r="GS114" s="52">
        <v>638.16999999999996</v>
      </c>
      <c r="GT114" s="52">
        <v>638.16999999999996</v>
      </c>
      <c r="GU114" s="52">
        <v>638.16999999999996</v>
      </c>
      <c r="GV114" s="52">
        <v>638.16999999999996</v>
      </c>
      <c r="GW114" s="52">
        <v>638.16999999999996</v>
      </c>
      <c r="GX114" s="52">
        <v>638.16999999999996</v>
      </c>
      <c r="GY114" s="52">
        <v>638.16999999999996</v>
      </c>
      <c r="GZ114" s="52">
        <v>638.16999999999996</v>
      </c>
      <c r="HA114" s="52">
        <v>638.16999999999996</v>
      </c>
      <c r="HB114" s="52">
        <v>638.16999999999996</v>
      </c>
      <c r="HC114" s="52">
        <v>638.16999999999996</v>
      </c>
      <c r="HD114" s="52">
        <v>638.16999999999996</v>
      </c>
      <c r="HE114" s="52">
        <v>638.16999999999996</v>
      </c>
      <c r="HF114" s="52">
        <v>638.16999999999996</v>
      </c>
      <c r="HG114" s="52">
        <v>638.16999999999996</v>
      </c>
      <c r="HH114" s="52">
        <v>638.16999999999996</v>
      </c>
      <c r="HI114" s="52">
        <v>638.16999999999996</v>
      </c>
      <c r="HJ114" s="52">
        <v>638.16999999999996</v>
      </c>
      <c r="HK114" s="52">
        <v>638.16999999999996</v>
      </c>
      <c r="HL114" s="52">
        <v>638.16999999999996</v>
      </c>
      <c r="HM114" s="52">
        <v>638.16999999999996</v>
      </c>
      <c r="HN114" s="52">
        <v>638.16999999999996</v>
      </c>
      <c r="HO114" s="52">
        <v>638.16999999999996</v>
      </c>
      <c r="HP114" s="52">
        <v>638.16999999999996</v>
      </c>
      <c r="HQ114" s="52">
        <v>638.16999999999996</v>
      </c>
      <c r="HR114" s="52">
        <v>638.16999999999996</v>
      </c>
      <c r="HS114" s="52">
        <v>638.16999999999996</v>
      </c>
      <c r="HT114" s="52">
        <v>638.16999999999996</v>
      </c>
      <c r="HU114" s="52">
        <v>638.16999999999996</v>
      </c>
      <c r="HV114" s="52">
        <v>638.16999999999996</v>
      </c>
      <c r="HW114" s="52">
        <v>638.16999999999996</v>
      </c>
      <c r="HX114" s="52">
        <v>638.16999999999996</v>
      </c>
      <c r="HY114" s="52">
        <v>638.16999999999996</v>
      </c>
      <c r="HZ114" s="52">
        <v>638.16999999999996</v>
      </c>
      <c r="IA114" s="52">
        <v>638.16999999999996</v>
      </c>
      <c r="IB114" s="52">
        <v>638.16999999999996</v>
      </c>
      <c r="IC114" s="52">
        <v>638.16999999999996</v>
      </c>
      <c r="ID114" s="52">
        <v>638.16999999999996</v>
      </c>
      <c r="IE114" s="52">
        <v>638.16999999999996</v>
      </c>
      <c r="IF114" s="52">
        <v>638.16999999999996</v>
      </c>
      <c r="IG114" s="52">
        <v>638.16999999999996</v>
      </c>
      <c r="IH114" s="52">
        <v>638.16999999999996</v>
      </c>
      <c r="II114" s="52">
        <v>638.16999999999996</v>
      </c>
      <c r="IJ114" s="52">
        <v>638.16999999999996</v>
      </c>
      <c r="IK114" s="52">
        <v>638.16999999999996</v>
      </c>
      <c r="IL114" s="52">
        <v>638.16999999999996</v>
      </c>
      <c r="IM114" s="52">
        <v>638.16999999999996</v>
      </c>
      <c r="IN114" s="52">
        <v>638.16999999999996</v>
      </c>
      <c r="IO114" s="52">
        <v>638.16999999999996</v>
      </c>
      <c r="IP114" s="52">
        <v>638.16999999999996</v>
      </c>
      <c r="IQ114" s="52">
        <v>638.16999999999996</v>
      </c>
      <c r="IR114" s="52">
        <v>638.16999999999996</v>
      </c>
      <c r="IS114" s="52">
        <v>638.16999999999996</v>
      </c>
      <c r="IT114" s="52">
        <v>638.16999999999996</v>
      </c>
      <c r="IU114" s="52">
        <v>638.16999999999996</v>
      </c>
      <c r="IV114" s="52">
        <v>638.16999999999996</v>
      </c>
      <c r="IW114" s="52">
        <v>638.16999999999996</v>
      </c>
      <c r="IX114" s="52">
        <v>638.16999999999996</v>
      </c>
      <c r="IY114" s="52">
        <v>638.16999999999996</v>
      </c>
      <c r="IZ114" s="52">
        <v>638.16999999999996</v>
      </c>
      <c r="JA114" s="52">
        <v>638.16999999999996</v>
      </c>
      <c r="JB114" s="52">
        <v>638.16999999999996</v>
      </c>
      <c r="JC114" s="52">
        <v>638.16999999999996</v>
      </c>
      <c r="JD114" s="52">
        <v>638.16999999999996</v>
      </c>
      <c r="JE114" s="52">
        <v>638.16999999999996</v>
      </c>
      <c r="JF114" s="52">
        <v>638.16999999999996</v>
      </c>
      <c r="JG114" s="52">
        <v>638.16999999999996</v>
      </c>
      <c r="JH114" s="52">
        <v>638.16999999999996</v>
      </c>
      <c r="JI114" s="52">
        <v>0</v>
      </c>
      <c r="JJ114" s="52">
        <v>0</v>
      </c>
      <c r="JK114" s="52">
        <v>0</v>
      </c>
      <c r="JL114" s="52">
        <v>0</v>
      </c>
      <c r="JM114" s="52">
        <v>0</v>
      </c>
      <c r="JN114" s="52">
        <v>0</v>
      </c>
      <c r="JO114" s="52">
        <v>0</v>
      </c>
      <c r="JP114" s="52">
        <v>0</v>
      </c>
      <c r="JQ114" s="52">
        <v>0</v>
      </c>
      <c r="JR114" s="52">
        <v>0</v>
      </c>
      <c r="JS114" s="52">
        <v>0</v>
      </c>
      <c r="JT114" s="52">
        <v>0</v>
      </c>
      <c r="JU114" s="52">
        <v>0</v>
      </c>
      <c r="JV114" s="52">
        <v>0</v>
      </c>
      <c r="JW114" s="52">
        <v>0</v>
      </c>
      <c r="JX114" s="52">
        <v>0</v>
      </c>
      <c r="JY114" s="52">
        <v>0</v>
      </c>
      <c r="JZ114" s="52">
        <v>0</v>
      </c>
      <c r="KA114" s="52">
        <v>0</v>
      </c>
      <c r="KB114" s="52">
        <v>0</v>
      </c>
      <c r="KC114" s="52">
        <v>0</v>
      </c>
      <c r="KD114" s="52">
        <v>0</v>
      </c>
      <c r="KE114" s="52">
        <v>0</v>
      </c>
      <c r="KF114" s="52">
        <v>0</v>
      </c>
      <c r="KG114" s="52">
        <v>0</v>
      </c>
      <c r="KH114" s="52">
        <v>0</v>
      </c>
      <c r="KI114" s="52">
        <v>0</v>
      </c>
      <c r="KJ114" s="52">
        <v>0</v>
      </c>
      <c r="KK114" s="52">
        <v>0</v>
      </c>
      <c r="KL114" s="52">
        <v>0</v>
      </c>
      <c r="KM114" s="52">
        <v>0</v>
      </c>
      <c r="KN114" s="52">
        <v>0</v>
      </c>
      <c r="KO114" s="52">
        <v>0</v>
      </c>
      <c r="KP114" s="52">
        <v>0</v>
      </c>
      <c r="KQ114" s="52">
        <v>0</v>
      </c>
      <c r="KR114" s="52">
        <v>0</v>
      </c>
      <c r="KS114" s="52">
        <v>0</v>
      </c>
      <c r="KT114" s="52">
        <v>0</v>
      </c>
      <c r="KU114" s="52">
        <v>0</v>
      </c>
      <c r="KV114" s="52">
        <v>0</v>
      </c>
      <c r="KW114" s="52">
        <v>0</v>
      </c>
      <c r="KX114" s="52">
        <v>0</v>
      </c>
      <c r="KY114" s="52">
        <v>0</v>
      </c>
      <c r="KZ114" s="52">
        <v>0</v>
      </c>
      <c r="LA114" s="52">
        <v>0</v>
      </c>
      <c r="LB114" s="52">
        <v>0</v>
      </c>
      <c r="LC114" s="52">
        <v>0</v>
      </c>
      <c r="LD114" s="52">
        <v>0</v>
      </c>
      <c r="LE114" s="52">
        <v>0</v>
      </c>
      <c r="LF114" s="52">
        <v>0</v>
      </c>
      <c r="LG114" s="52">
        <v>0</v>
      </c>
      <c r="LH114" s="52">
        <v>0</v>
      </c>
      <c r="LI114" s="52">
        <v>0</v>
      </c>
      <c r="LJ114" s="52">
        <v>0</v>
      </c>
      <c r="LK114" s="52">
        <v>0</v>
      </c>
      <c r="LL114" s="52">
        <v>0</v>
      </c>
      <c r="LM114" s="52">
        <v>0</v>
      </c>
      <c r="LN114" s="52">
        <v>0</v>
      </c>
      <c r="LO114" s="52">
        <v>0</v>
      </c>
      <c r="LP114" s="52">
        <v>0</v>
      </c>
      <c r="LQ114" s="52">
        <v>0</v>
      </c>
      <c r="LR114" s="52">
        <v>0</v>
      </c>
      <c r="LS114" s="52">
        <v>0</v>
      </c>
      <c r="LT114" s="52">
        <v>0</v>
      </c>
      <c r="LU114" s="52">
        <v>0</v>
      </c>
      <c r="LV114" s="52">
        <v>0</v>
      </c>
      <c r="LW114" s="52">
        <v>0</v>
      </c>
      <c r="LX114" s="52">
        <v>0</v>
      </c>
      <c r="LY114" s="52">
        <v>0</v>
      </c>
      <c r="LZ114" s="52">
        <v>0</v>
      </c>
      <c r="MA114" s="52">
        <v>0</v>
      </c>
      <c r="MB114" s="52">
        <v>0</v>
      </c>
      <c r="MC114" s="52">
        <v>0</v>
      </c>
      <c r="MD114" s="52">
        <v>0</v>
      </c>
      <c r="ME114" s="52">
        <v>0</v>
      </c>
      <c r="MF114" s="52">
        <v>0</v>
      </c>
      <c r="MG114" s="52">
        <v>0</v>
      </c>
      <c r="MH114" s="52">
        <v>0</v>
      </c>
      <c r="MI114" s="52">
        <v>0</v>
      </c>
      <c r="MJ114" s="52">
        <v>0</v>
      </c>
      <c r="MK114" s="52">
        <v>0</v>
      </c>
      <c r="ML114" s="52">
        <v>0</v>
      </c>
      <c r="MM114" s="52">
        <v>0</v>
      </c>
      <c r="MN114" s="52">
        <v>0</v>
      </c>
      <c r="MO114" s="52">
        <v>0</v>
      </c>
      <c r="MP114" s="52">
        <v>0</v>
      </c>
      <c r="MQ114" s="52">
        <v>0</v>
      </c>
      <c r="MR114" s="52">
        <v>0</v>
      </c>
      <c r="MS114" s="52">
        <v>0</v>
      </c>
      <c r="MT114" s="52">
        <v>0</v>
      </c>
      <c r="MU114" s="52">
        <v>0</v>
      </c>
      <c r="MV114" s="52">
        <v>0</v>
      </c>
      <c r="MW114" s="52">
        <v>0</v>
      </c>
      <c r="MX114" s="52">
        <v>0</v>
      </c>
      <c r="MY114" s="52">
        <v>0</v>
      </c>
      <c r="MZ114" s="52">
        <v>0</v>
      </c>
      <c r="NA114" s="52">
        <v>0</v>
      </c>
      <c r="NB114" s="52">
        <v>0</v>
      </c>
      <c r="NC114" s="52">
        <v>0</v>
      </c>
      <c r="ND114" s="52">
        <v>0</v>
      </c>
      <c r="NE114" s="52">
        <v>0</v>
      </c>
      <c r="NF114" s="52">
        <v>0</v>
      </c>
      <c r="NG114" s="52">
        <v>0</v>
      </c>
      <c r="NH114" s="52">
        <v>0</v>
      </c>
      <c r="NI114" s="52">
        <v>0</v>
      </c>
      <c r="NJ114" s="52">
        <v>0</v>
      </c>
      <c r="NK114" s="52">
        <v>0</v>
      </c>
      <c r="NL114" s="52">
        <v>0</v>
      </c>
      <c r="NM114" s="52">
        <v>0</v>
      </c>
      <c r="NN114" s="52">
        <v>0</v>
      </c>
      <c r="NO114" s="52">
        <v>0</v>
      </c>
      <c r="NP114" s="52">
        <v>0</v>
      </c>
      <c r="NQ114" s="52">
        <v>0</v>
      </c>
      <c r="NR114" s="68">
        <f t="shared" si="6"/>
        <v>119412.29999999973</v>
      </c>
      <c r="NS114" s="68">
        <f t="shared" si="7"/>
        <v>119412.29999999973</v>
      </c>
      <c r="NT114" s="68">
        <f t="shared" si="8"/>
        <v>69635.039999999863</v>
      </c>
    </row>
    <row r="115" spans="1:384" s="40" customFormat="1" ht="15" customHeight="1" outlineLevel="1" x14ac:dyDescent="0.2">
      <c r="A115" s="61"/>
      <c r="B115" s="49" t="s">
        <v>671</v>
      </c>
      <c r="C115" s="49" t="s">
        <v>311</v>
      </c>
      <c r="D115" s="49" t="s">
        <v>312</v>
      </c>
      <c r="E115" s="50" t="s">
        <v>313</v>
      </c>
      <c r="F115" s="64">
        <v>44083</v>
      </c>
      <c r="G115" s="49" t="s">
        <v>68</v>
      </c>
      <c r="H115" s="72">
        <v>9.3807000000000001E-2</v>
      </c>
      <c r="I115" s="65">
        <v>70000.800000000003</v>
      </c>
      <c r="J115" s="114" t="str">
        <f>_xlfn.XLOOKUP(E115,'[12]Resumo Unidades'!$B:$B,'[12]Resumo Unidades'!$W:$W)</f>
        <v>Fluxo com Divergência maior do que 10%</v>
      </c>
      <c r="K115" s="51" t="str">
        <f>IF(L115&gt;Resumo!$E$23,"Sim","Não")</f>
        <v>Não</v>
      </c>
      <c r="L115" s="66">
        <v>48</v>
      </c>
      <c r="M115" s="67"/>
      <c r="N115" s="52">
        <v>0</v>
      </c>
      <c r="O115" s="52">
        <v>0</v>
      </c>
      <c r="P115" s="52">
        <v>0</v>
      </c>
      <c r="Q115" s="52">
        <v>0</v>
      </c>
      <c r="R115" s="52">
        <v>0</v>
      </c>
      <c r="S115" s="52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2">
        <v>0</v>
      </c>
      <c r="AF115" s="52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776.42</v>
      </c>
      <c r="CC115" s="52">
        <v>769.73</v>
      </c>
      <c r="CD115" s="52">
        <v>404.92</v>
      </c>
      <c r="CE115" s="52">
        <v>404.92</v>
      </c>
      <c r="CF115" s="52">
        <v>404.92</v>
      </c>
      <c r="CG115" s="52">
        <v>404.92</v>
      </c>
      <c r="CH115" s="52">
        <v>404.92</v>
      </c>
      <c r="CI115" s="52">
        <v>404.92</v>
      </c>
      <c r="CJ115" s="52">
        <v>404.92</v>
      </c>
      <c r="CK115" s="52">
        <v>404.92</v>
      </c>
      <c r="CL115" s="52">
        <v>404.92</v>
      </c>
      <c r="CM115" s="52">
        <v>404.92</v>
      </c>
      <c r="CN115" s="52">
        <v>404.92</v>
      </c>
      <c r="CO115" s="52">
        <v>404.92</v>
      </c>
      <c r="CP115" s="52">
        <v>404.92</v>
      </c>
      <c r="CQ115" s="52">
        <v>404.92</v>
      </c>
      <c r="CR115" s="52">
        <v>404.92</v>
      </c>
      <c r="CS115" s="52">
        <v>404.92</v>
      </c>
      <c r="CT115" s="52">
        <v>404.92</v>
      </c>
      <c r="CU115" s="52">
        <v>404.92</v>
      </c>
      <c r="CV115" s="52">
        <v>404.92</v>
      </c>
      <c r="CW115" s="52">
        <v>404.92</v>
      </c>
      <c r="CX115" s="52">
        <v>404.92</v>
      </c>
      <c r="CY115" s="52">
        <v>404.92</v>
      </c>
      <c r="CZ115" s="52">
        <v>404.92</v>
      </c>
      <c r="DA115" s="52">
        <v>404.92</v>
      </c>
      <c r="DB115" s="52">
        <v>404.92</v>
      </c>
      <c r="DC115" s="52">
        <v>404.92</v>
      </c>
      <c r="DD115" s="52">
        <v>404.92</v>
      </c>
      <c r="DE115" s="52">
        <v>404.92</v>
      </c>
      <c r="DF115" s="52">
        <v>404.92</v>
      </c>
      <c r="DG115" s="52">
        <v>404.92</v>
      </c>
      <c r="DH115" s="52">
        <v>404.92</v>
      </c>
      <c r="DI115" s="52">
        <v>404.92</v>
      </c>
      <c r="DJ115" s="52">
        <v>404.92</v>
      </c>
      <c r="DK115" s="52">
        <v>404.92</v>
      </c>
      <c r="DL115" s="52">
        <v>404.92</v>
      </c>
      <c r="DM115" s="52">
        <v>404.92</v>
      </c>
      <c r="DN115" s="52">
        <v>404.92</v>
      </c>
      <c r="DO115" s="52">
        <v>404.92</v>
      </c>
      <c r="DP115" s="52">
        <v>404.92</v>
      </c>
      <c r="DQ115" s="52">
        <v>404.92</v>
      </c>
      <c r="DR115" s="52">
        <v>404.92</v>
      </c>
      <c r="DS115" s="52">
        <v>404.92</v>
      </c>
      <c r="DT115" s="52">
        <v>404.92</v>
      </c>
      <c r="DU115" s="52">
        <v>404.92</v>
      </c>
      <c r="DV115" s="52">
        <v>404.92</v>
      </c>
      <c r="DW115" s="52">
        <v>404.92</v>
      </c>
      <c r="DX115" s="52">
        <v>404.92</v>
      </c>
      <c r="DY115" s="52">
        <v>404.92</v>
      </c>
      <c r="DZ115" s="52">
        <v>404.92</v>
      </c>
      <c r="EA115" s="52">
        <v>404.92</v>
      </c>
      <c r="EB115" s="52">
        <v>404.92</v>
      </c>
      <c r="EC115" s="52">
        <v>404.92</v>
      </c>
      <c r="ED115" s="52">
        <v>404.92</v>
      </c>
      <c r="EE115" s="52">
        <v>404.92</v>
      </c>
      <c r="EF115" s="52">
        <v>404.92</v>
      </c>
      <c r="EG115" s="52">
        <v>404.92</v>
      </c>
      <c r="EH115" s="52">
        <v>404.92</v>
      </c>
      <c r="EI115" s="52">
        <v>404.92</v>
      </c>
      <c r="EJ115" s="52">
        <v>404.92</v>
      </c>
      <c r="EK115" s="52">
        <v>404.92</v>
      </c>
      <c r="EL115" s="52">
        <v>404.92</v>
      </c>
      <c r="EM115" s="52">
        <v>404.92</v>
      </c>
      <c r="EN115" s="52">
        <v>404.92</v>
      </c>
      <c r="EO115" s="52">
        <v>404.92</v>
      </c>
      <c r="EP115" s="52">
        <v>404.92</v>
      </c>
      <c r="EQ115" s="52">
        <v>404.92</v>
      </c>
      <c r="ER115" s="52">
        <v>404.92</v>
      </c>
      <c r="ES115" s="52">
        <v>404.92</v>
      </c>
      <c r="ET115" s="52">
        <v>404.92</v>
      </c>
      <c r="EU115" s="52">
        <v>404.92</v>
      </c>
      <c r="EV115" s="52">
        <v>404.92</v>
      </c>
      <c r="EW115" s="52">
        <v>404.92</v>
      </c>
      <c r="EX115" s="52">
        <v>404.92</v>
      </c>
      <c r="EY115" s="52">
        <v>404.92</v>
      </c>
      <c r="EZ115" s="52">
        <v>404.92</v>
      </c>
      <c r="FA115" s="52">
        <v>404.92</v>
      </c>
      <c r="FB115" s="52">
        <v>404.92</v>
      </c>
      <c r="FC115" s="52">
        <v>404.92</v>
      </c>
      <c r="FD115" s="52">
        <v>404.92</v>
      </c>
      <c r="FE115" s="52">
        <v>404.92</v>
      </c>
      <c r="FF115" s="52">
        <v>404.92</v>
      </c>
      <c r="FG115" s="52">
        <v>404.92</v>
      </c>
      <c r="FH115" s="52">
        <v>404.92</v>
      </c>
      <c r="FI115" s="52">
        <v>404.92</v>
      </c>
      <c r="FJ115" s="52">
        <v>404.92</v>
      </c>
      <c r="FK115" s="52">
        <v>404.92</v>
      </c>
      <c r="FL115" s="52">
        <v>404.92</v>
      </c>
      <c r="FM115" s="52">
        <v>404.92</v>
      </c>
      <c r="FN115" s="52">
        <v>404.92</v>
      </c>
      <c r="FO115" s="52">
        <v>404.92</v>
      </c>
      <c r="FP115" s="52">
        <v>404.92</v>
      </c>
      <c r="FQ115" s="52">
        <v>404.92</v>
      </c>
      <c r="FR115" s="52">
        <v>404.92</v>
      </c>
      <c r="FS115" s="52">
        <v>404.92</v>
      </c>
      <c r="FT115" s="52">
        <v>404.92</v>
      </c>
      <c r="FU115" s="52">
        <v>404.92</v>
      </c>
      <c r="FV115" s="52">
        <v>404.92</v>
      </c>
      <c r="FW115" s="52">
        <v>404.92</v>
      </c>
      <c r="FX115" s="52">
        <v>0</v>
      </c>
      <c r="FY115" s="52">
        <v>0</v>
      </c>
      <c r="FZ115" s="52">
        <v>0</v>
      </c>
      <c r="GA115" s="52">
        <v>0</v>
      </c>
      <c r="GB115" s="52">
        <v>0</v>
      </c>
      <c r="GC115" s="52">
        <v>0</v>
      </c>
      <c r="GD115" s="52">
        <v>0</v>
      </c>
      <c r="GE115" s="52">
        <v>0</v>
      </c>
      <c r="GF115" s="52">
        <v>0</v>
      </c>
      <c r="GG115" s="52">
        <v>0</v>
      </c>
      <c r="GH115" s="52">
        <v>0</v>
      </c>
      <c r="GI115" s="52">
        <v>0</v>
      </c>
      <c r="GJ115" s="52">
        <v>0</v>
      </c>
      <c r="GK115" s="52">
        <v>0</v>
      </c>
      <c r="GL115" s="52">
        <v>0</v>
      </c>
      <c r="GM115" s="52">
        <v>0</v>
      </c>
      <c r="GN115" s="52">
        <v>0</v>
      </c>
      <c r="GO115" s="52">
        <v>0</v>
      </c>
      <c r="GP115" s="52">
        <v>0</v>
      </c>
      <c r="GQ115" s="52">
        <v>0</v>
      </c>
      <c r="GR115" s="52">
        <v>0</v>
      </c>
      <c r="GS115" s="52">
        <v>0</v>
      </c>
      <c r="GT115" s="52">
        <v>0</v>
      </c>
      <c r="GU115" s="52">
        <v>0</v>
      </c>
      <c r="GV115" s="52">
        <v>0</v>
      </c>
      <c r="GW115" s="52">
        <v>0</v>
      </c>
      <c r="GX115" s="52">
        <v>0</v>
      </c>
      <c r="GY115" s="52">
        <v>0</v>
      </c>
      <c r="GZ115" s="52">
        <v>0</v>
      </c>
      <c r="HA115" s="52">
        <v>0</v>
      </c>
      <c r="HB115" s="52">
        <v>0</v>
      </c>
      <c r="HC115" s="52">
        <v>0</v>
      </c>
      <c r="HD115" s="52">
        <v>0</v>
      </c>
      <c r="HE115" s="52">
        <v>0</v>
      </c>
      <c r="HF115" s="52">
        <v>0</v>
      </c>
      <c r="HG115" s="52">
        <v>0</v>
      </c>
      <c r="HH115" s="52">
        <v>0</v>
      </c>
      <c r="HI115" s="52">
        <v>0</v>
      </c>
      <c r="HJ115" s="52">
        <v>0</v>
      </c>
      <c r="HK115" s="52">
        <v>0</v>
      </c>
      <c r="HL115" s="52">
        <v>0</v>
      </c>
      <c r="HM115" s="52">
        <v>0</v>
      </c>
      <c r="HN115" s="52">
        <v>0</v>
      </c>
      <c r="HO115" s="52">
        <v>0</v>
      </c>
      <c r="HP115" s="52">
        <v>0</v>
      </c>
      <c r="HQ115" s="52">
        <v>0</v>
      </c>
      <c r="HR115" s="52">
        <v>0</v>
      </c>
      <c r="HS115" s="52">
        <v>0</v>
      </c>
      <c r="HT115" s="52">
        <v>0</v>
      </c>
      <c r="HU115" s="52">
        <v>0</v>
      </c>
      <c r="HV115" s="52">
        <v>0</v>
      </c>
      <c r="HW115" s="52">
        <v>0</v>
      </c>
      <c r="HX115" s="52">
        <v>0</v>
      </c>
      <c r="HY115" s="52">
        <v>0</v>
      </c>
      <c r="HZ115" s="52">
        <v>0</v>
      </c>
      <c r="IA115" s="52">
        <v>0</v>
      </c>
      <c r="IB115" s="52">
        <v>0</v>
      </c>
      <c r="IC115" s="52">
        <v>0</v>
      </c>
      <c r="ID115" s="52">
        <v>0</v>
      </c>
      <c r="IE115" s="52">
        <v>0</v>
      </c>
      <c r="IF115" s="52">
        <v>0</v>
      </c>
      <c r="IG115" s="52">
        <v>0</v>
      </c>
      <c r="IH115" s="52">
        <v>0</v>
      </c>
      <c r="II115" s="52">
        <v>0</v>
      </c>
      <c r="IJ115" s="52">
        <v>0</v>
      </c>
      <c r="IK115" s="52">
        <v>0</v>
      </c>
      <c r="IL115" s="52">
        <v>0</v>
      </c>
      <c r="IM115" s="52">
        <v>0</v>
      </c>
      <c r="IN115" s="52">
        <v>0</v>
      </c>
      <c r="IO115" s="52">
        <v>0</v>
      </c>
      <c r="IP115" s="52">
        <v>0</v>
      </c>
      <c r="IQ115" s="52">
        <v>0</v>
      </c>
      <c r="IR115" s="52">
        <v>0</v>
      </c>
      <c r="IS115" s="52">
        <v>0</v>
      </c>
      <c r="IT115" s="52">
        <v>0</v>
      </c>
      <c r="IU115" s="52">
        <v>0</v>
      </c>
      <c r="IV115" s="52">
        <v>0</v>
      </c>
      <c r="IW115" s="52">
        <v>0</v>
      </c>
      <c r="IX115" s="52">
        <v>0</v>
      </c>
      <c r="IY115" s="52">
        <v>0</v>
      </c>
      <c r="IZ115" s="52">
        <v>0</v>
      </c>
      <c r="JA115" s="52">
        <v>0</v>
      </c>
      <c r="JB115" s="52">
        <v>0</v>
      </c>
      <c r="JC115" s="52">
        <v>0</v>
      </c>
      <c r="JD115" s="52">
        <v>0</v>
      </c>
      <c r="JE115" s="52">
        <v>0</v>
      </c>
      <c r="JF115" s="52">
        <v>0</v>
      </c>
      <c r="JG115" s="52">
        <v>0</v>
      </c>
      <c r="JH115" s="52">
        <v>0</v>
      </c>
      <c r="JI115" s="52">
        <v>0</v>
      </c>
      <c r="JJ115" s="52">
        <v>0</v>
      </c>
      <c r="JK115" s="52">
        <v>0</v>
      </c>
      <c r="JL115" s="52">
        <v>0</v>
      </c>
      <c r="JM115" s="52">
        <v>0</v>
      </c>
      <c r="JN115" s="52">
        <v>0</v>
      </c>
      <c r="JO115" s="52">
        <v>0</v>
      </c>
      <c r="JP115" s="52">
        <v>0</v>
      </c>
      <c r="JQ115" s="52">
        <v>0</v>
      </c>
      <c r="JR115" s="52">
        <v>0</v>
      </c>
      <c r="JS115" s="52">
        <v>0</v>
      </c>
      <c r="JT115" s="52">
        <v>0</v>
      </c>
      <c r="JU115" s="52">
        <v>0</v>
      </c>
      <c r="JV115" s="52">
        <v>0</v>
      </c>
      <c r="JW115" s="52">
        <v>0</v>
      </c>
      <c r="JX115" s="52">
        <v>0</v>
      </c>
      <c r="JY115" s="52">
        <v>0</v>
      </c>
      <c r="JZ115" s="52">
        <v>0</v>
      </c>
      <c r="KA115" s="52">
        <v>0</v>
      </c>
      <c r="KB115" s="52">
        <v>0</v>
      </c>
      <c r="KC115" s="52">
        <v>0</v>
      </c>
      <c r="KD115" s="52">
        <v>0</v>
      </c>
      <c r="KE115" s="52">
        <v>0</v>
      </c>
      <c r="KF115" s="52">
        <v>0</v>
      </c>
      <c r="KG115" s="52">
        <v>0</v>
      </c>
      <c r="KH115" s="52">
        <v>0</v>
      </c>
      <c r="KI115" s="52">
        <v>0</v>
      </c>
      <c r="KJ115" s="52">
        <v>0</v>
      </c>
      <c r="KK115" s="52">
        <v>0</v>
      </c>
      <c r="KL115" s="52">
        <v>0</v>
      </c>
      <c r="KM115" s="52">
        <v>0</v>
      </c>
      <c r="KN115" s="52">
        <v>0</v>
      </c>
      <c r="KO115" s="52">
        <v>0</v>
      </c>
      <c r="KP115" s="52">
        <v>0</v>
      </c>
      <c r="KQ115" s="52">
        <v>0</v>
      </c>
      <c r="KR115" s="52">
        <v>0</v>
      </c>
      <c r="KS115" s="52">
        <v>0</v>
      </c>
      <c r="KT115" s="52">
        <v>0</v>
      </c>
      <c r="KU115" s="52">
        <v>0</v>
      </c>
      <c r="KV115" s="52">
        <v>0</v>
      </c>
      <c r="KW115" s="52">
        <v>0</v>
      </c>
      <c r="KX115" s="52">
        <v>0</v>
      </c>
      <c r="KY115" s="52">
        <v>0</v>
      </c>
      <c r="KZ115" s="52">
        <v>0</v>
      </c>
      <c r="LA115" s="52">
        <v>0</v>
      </c>
      <c r="LB115" s="52">
        <v>0</v>
      </c>
      <c r="LC115" s="52">
        <v>0</v>
      </c>
      <c r="LD115" s="52">
        <v>0</v>
      </c>
      <c r="LE115" s="52">
        <v>0</v>
      </c>
      <c r="LF115" s="52">
        <v>0</v>
      </c>
      <c r="LG115" s="52">
        <v>0</v>
      </c>
      <c r="LH115" s="52">
        <v>0</v>
      </c>
      <c r="LI115" s="52">
        <v>0</v>
      </c>
      <c r="LJ115" s="52">
        <v>0</v>
      </c>
      <c r="LK115" s="52">
        <v>0</v>
      </c>
      <c r="LL115" s="52">
        <v>0</v>
      </c>
      <c r="LM115" s="52">
        <v>0</v>
      </c>
      <c r="LN115" s="52">
        <v>0</v>
      </c>
      <c r="LO115" s="52">
        <v>0</v>
      </c>
      <c r="LP115" s="52">
        <v>0</v>
      </c>
      <c r="LQ115" s="52">
        <v>0</v>
      </c>
      <c r="LR115" s="52">
        <v>0</v>
      </c>
      <c r="LS115" s="52">
        <v>0</v>
      </c>
      <c r="LT115" s="52">
        <v>0</v>
      </c>
      <c r="LU115" s="52">
        <v>0</v>
      </c>
      <c r="LV115" s="52">
        <v>0</v>
      </c>
      <c r="LW115" s="52">
        <v>0</v>
      </c>
      <c r="LX115" s="52">
        <v>0</v>
      </c>
      <c r="LY115" s="52">
        <v>0</v>
      </c>
      <c r="LZ115" s="52">
        <v>0</v>
      </c>
      <c r="MA115" s="52">
        <v>0</v>
      </c>
      <c r="MB115" s="52">
        <v>0</v>
      </c>
      <c r="MC115" s="52">
        <v>0</v>
      </c>
      <c r="MD115" s="52">
        <v>0</v>
      </c>
      <c r="ME115" s="52">
        <v>0</v>
      </c>
      <c r="MF115" s="52">
        <v>0</v>
      </c>
      <c r="MG115" s="52">
        <v>0</v>
      </c>
      <c r="MH115" s="52">
        <v>0</v>
      </c>
      <c r="MI115" s="52">
        <v>0</v>
      </c>
      <c r="MJ115" s="52">
        <v>0</v>
      </c>
      <c r="MK115" s="52">
        <v>0</v>
      </c>
      <c r="ML115" s="52">
        <v>0</v>
      </c>
      <c r="MM115" s="52">
        <v>0</v>
      </c>
      <c r="MN115" s="52">
        <v>0</v>
      </c>
      <c r="MO115" s="52">
        <v>0</v>
      </c>
      <c r="MP115" s="52">
        <v>0</v>
      </c>
      <c r="MQ115" s="52">
        <v>0</v>
      </c>
      <c r="MR115" s="52">
        <v>0</v>
      </c>
      <c r="MS115" s="52">
        <v>0</v>
      </c>
      <c r="MT115" s="52">
        <v>0</v>
      </c>
      <c r="MU115" s="52">
        <v>0</v>
      </c>
      <c r="MV115" s="52">
        <v>0</v>
      </c>
      <c r="MW115" s="52">
        <v>0</v>
      </c>
      <c r="MX115" s="52">
        <v>0</v>
      </c>
      <c r="MY115" s="52">
        <v>0</v>
      </c>
      <c r="MZ115" s="52">
        <v>0</v>
      </c>
      <c r="NA115" s="52">
        <v>0</v>
      </c>
      <c r="NB115" s="52">
        <v>0</v>
      </c>
      <c r="NC115" s="52">
        <v>0</v>
      </c>
      <c r="ND115" s="52">
        <v>0</v>
      </c>
      <c r="NE115" s="52">
        <v>0</v>
      </c>
      <c r="NF115" s="52">
        <v>0</v>
      </c>
      <c r="NG115" s="52">
        <v>0</v>
      </c>
      <c r="NH115" s="52">
        <v>0</v>
      </c>
      <c r="NI115" s="52">
        <v>0</v>
      </c>
      <c r="NJ115" s="52">
        <v>0</v>
      </c>
      <c r="NK115" s="52">
        <v>0</v>
      </c>
      <c r="NL115" s="52">
        <v>0</v>
      </c>
      <c r="NM115" s="52">
        <v>0</v>
      </c>
      <c r="NN115" s="52">
        <v>0</v>
      </c>
      <c r="NO115" s="52">
        <v>0</v>
      </c>
      <c r="NP115" s="52">
        <v>0</v>
      </c>
      <c r="NQ115" s="52">
        <v>0</v>
      </c>
      <c r="NR115" s="68">
        <f t="shared" si="6"/>
        <v>41228.309999999896</v>
      </c>
      <c r="NS115" s="68">
        <f t="shared" si="7"/>
        <v>41228.309999999896</v>
      </c>
      <c r="NT115" s="68">
        <f t="shared" si="8"/>
        <v>41228.309999999896</v>
      </c>
    </row>
    <row r="116" spans="1:384" s="40" customFormat="1" ht="15" customHeight="1" outlineLevel="1" x14ac:dyDescent="0.2">
      <c r="A116" s="61"/>
      <c r="B116" s="49" t="s">
        <v>671</v>
      </c>
      <c r="C116" s="49" t="s">
        <v>314</v>
      </c>
      <c r="D116" s="49" t="s">
        <v>315</v>
      </c>
      <c r="E116" s="50" t="s">
        <v>316</v>
      </c>
      <c r="F116" s="64">
        <v>44104</v>
      </c>
      <c r="G116" s="49" t="s">
        <v>68</v>
      </c>
      <c r="H116" s="72">
        <v>9.3807000000000001E-2</v>
      </c>
      <c r="I116" s="65">
        <v>57000</v>
      </c>
      <c r="J116" s="114" t="str">
        <f>_xlfn.XLOOKUP(E116,'[12]Resumo Unidades'!$B:$B,'[12]Resumo Unidades'!$W:$W)</f>
        <v>Fluxo com Divergência maior do que 10%</v>
      </c>
      <c r="K116" s="51" t="str">
        <f>IF(L116&gt;Resumo!$E$23,"Sim","Não")</f>
        <v>Não</v>
      </c>
      <c r="L116" s="66">
        <v>0</v>
      </c>
      <c r="M116" s="67"/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52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2">
        <v>0</v>
      </c>
      <c r="BF116" s="52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347.88</v>
      </c>
      <c r="CE116" s="52">
        <v>347.88</v>
      </c>
      <c r="CF116" s="52">
        <v>347.88</v>
      </c>
      <c r="CG116" s="52">
        <v>347.88</v>
      </c>
      <c r="CH116" s="52">
        <v>347.88</v>
      </c>
      <c r="CI116" s="52">
        <v>347.88</v>
      </c>
      <c r="CJ116" s="52">
        <v>347.88</v>
      </c>
      <c r="CK116" s="52">
        <v>347.88</v>
      </c>
      <c r="CL116" s="52">
        <v>347.88</v>
      </c>
      <c r="CM116" s="52">
        <v>347.88</v>
      </c>
      <c r="CN116" s="52">
        <v>347.88</v>
      </c>
      <c r="CO116" s="52">
        <v>347.88</v>
      </c>
      <c r="CP116" s="52">
        <v>347.88</v>
      </c>
      <c r="CQ116" s="52">
        <v>347.88</v>
      </c>
      <c r="CR116" s="52">
        <v>347.88</v>
      </c>
      <c r="CS116" s="52">
        <v>347.88</v>
      </c>
      <c r="CT116" s="52">
        <v>347.88</v>
      </c>
      <c r="CU116" s="52">
        <v>347.88</v>
      </c>
      <c r="CV116" s="52">
        <v>347.88</v>
      </c>
      <c r="CW116" s="52">
        <v>347.88</v>
      </c>
      <c r="CX116" s="52">
        <v>347.88</v>
      </c>
      <c r="CY116" s="52">
        <v>347.88</v>
      </c>
      <c r="CZ116" s="52">
        <v>347.88</v>
      </c>
      <c r="DA116" s="52">
        <v>347.88</v>
      </c>
      <c r="DB116" s="52">
        <v>347.88</v>
      </c>
      <c r="DC116" s="52">
        <v>347.88</v>
      </c>
      <c r="DD116" s="52">
        <v>347.88</v>
      </c>
      <c r="DE116" s="52">
        <v>347.88</v>
      </c>
      <c r="DF116" s="52">
        <v>347.88</v>
      </c>
      <c r="DG116" s="52">
        <v>347.88</v>
      </c>
      <c r="DH116" s="52">
        <v>347.88</v>
      </c>
      <c r="DI116" s="52">
        <v>347.88</v>
      </c>
      <c r="DJ116" s="52">
        <v>347.88</v>
      </c>
      <c r="DK116" s="52">
        <v>347.88</v>
      </c>
      <c r="DL116" s="52">
        <v>347.88</v>
      </c>
      <c r="DM116" s="52">
        <v>347.88</v>
      </c>
      <c r="DN116" s="52">
        <v>347.88</v>
      </c>
      <c r="DO116" s="52">
        <v>347.88</v>
      </c>
      <c r="DP116" s="52">
        <v>347.88</v>
      </c>
      <c r="DQ116" s="52">
        <v>347.88</v>
      </c>
      <c r="DR116" s="52">
        <v>347.88</v>
      </c>
      <c r="DS116" s="52">
        <v>347.88</v>
      </c>
      <c r="DT116" s="52">
        <v>347.88</v>
      </c>
      <c r="DU116" s="52">
        <v>347.88</v>
      </c>
      <c r="DV116" s="52">
        <v>347.88</v>
      </c>
      <c r="DW116" s="52">
        <v>347.88</v>
      </c>
      <c r="DX116" s="52">
        <v>347.88</v>
      </c>
      <c r="DY116" s="52">
        <v>347.88</v>
      </c>
      <c r="DZ116" s="52">
        <v>347.88</v>
      </c>
      <c r="EA116" s="52">
        <v>347.88</v>
      </c>
      <c r="EB116" s="52">
        <v>347.88</v>
      </c>
      <c r="EC116" s="52">
        <v>347.88</v>
      </c>
      <c r="ED116" s="52">
        <v>347.88</v>
      </c>
      <c r="EE116" s="52">
        <v>347.88</v>
      </c>
      <c r="EF116" s="52">
        <v>347.88</v>
      </c>
      <c r="EG116" s="52">
        <v>347.88</v>
      </c>
      <c r="EH116" s="52">
        <v>347.88</v>
      </c>
      <c r="EI116" s="52">
        <v>347.88</v>
      </c>
      <c r="EJ116" s="52">
        <v>347.88</v>
      </c>
      <c r="EK116" s="52">
        <v>347.88</v>
      </c>
      <c r="EL116" s="52">
        <v>347.88</v>
      </c>
      <c r="EM116" s="52">
        <v>347.88</v>
      </c>
      <c r="EN116" s="52">
        <v>347.88</v>
      </c>
      <c r="EO116" s="52">
        <v>347.88</v>
      </c>
      <c r="EP116" s="52">
        <v>347.88</v>
      </c>
      <c r="EQ116" s="52">
        <v>347.88</v>
      </c>
      <c r="ER116" s="52">
        <v>347.88</v>
      </c>
      <c r="ES116" s="52">
        <v>347.88</v>
      </c>
      <c r="ET116" s="52">
        <v>347.88</v>
      </c>
      <c r="EU116" s="52">
        <v>347.88</v>
      </c>
      <c r="EV116" s="52">
        <v>347.88</v>
      </c>
      <c r="EW116" s="52">
        <v>347.88</v>
      </c>
      <c r="EX116" s="52">
        <v>347.88</v>
      </c>
      <c r="EY116" s="52">
        <v>347.88</v>
      </c>
      <c r="EZ116" s="52">
        <v>347.88</v>
      </c>
      <c r="FA116" s="52">
        <v>347.88</v>
      </c>
      <c r="FB116" s="52">
        <v>347.88</v>
      </c>
      <c r="FC116" s="52">
        <v>347.88</v>
      </c>
      <c r="FD116" s="52">
        <v>347.88</v>
      </c>
      <c r="FE116" s="52">
        <v>347.88</v>
      </c>
      <c r="FF116" s="52">
        <v>347.88</v>
      </c>
      <c r="FG116" s="52">
        <v>347.88</v>
      </c>
      <c r="FH116" s="52">
        <v>347.88</v>
      </c>
      <c r="FI116" s="52">
        <v>347.88</v>
      </c>
      <c r="FJ116" s="52">
        <v>347.88</v>
      </c>
      <c r="FK116" s="52">
        <v>347.88</v>
      </c>
      <c r="FL116" s="52">
        <v>347.88</v>
      </c>
      <c r="FM116" s="52">
        <v>347.88</v>
      </c>
      <c r="FN116" s="52">
        <v>347.88</v>
      </c>
      <c r="FO116" s="52">
        <v>347.88</v>
      </c>
      <c r="FP116" s="52">
        <v>347.88</v>
      </c>
      <c r="FQ116" s="52">
        <v>347.88</v>
      </c>
      <c r="FR116" s="52">
        <v>347.88</v>
      </c>
      <c r="FS116" s="52">
        <v>347.88</v>
      </c>
      <c r="FT116" s="52">
        <v>347.88</v>
      </c>
      <c r="FU116" s="52">
        <v>347.88</v>
      </c>
      <c r="FV116" s="52">
        <v>347.88</v>
      </c>
      <c r="FW116" s="52">
        <v>347.88</v>
      </c>
      <c r="FX116" s="52">
        <v>347.88</v>
      </c>
      <c r="FY116" s="52">
        <v>347.88</v>
      </c>
      <c r="FZ116" s="52">
        <v>347.88</v>
      </c>
      <c r="GA116" s="52">
        <v>347.88</v>
      </c>
      <c r="GB116" s="52">
        <v>347.88</v>
      </c>
      <c r="GC116" s="52">
        <v>347.88</v>
      </c>
      <c r="GD116" s="52">
        <v>347.88</v>
      </c>
      <c r="GE116" s="52">
        <v>347.88</v>
      </c>
      <c r="GF116" s="52">
        <v>347.88</v>
      </c>
      <c r="GG116" s="52">
        <v>347.88</v>
      </c>
      <c r="GH116" s="52">
        <v>347.88</v>
      </c>
      <c r="GI116" s="52">
        <v>347.88</v>
      </c>
      <c r="GJ116" s="52">
        <v>347.88</v>
      </c>
      <c r="GK116" s="52">
        <v>347.88</v>
      </c>
      <c r="GL116" s="52">
        <v>347.88</v>
      </c>
      <c r="GM116" s="52">
        <v>347.88</v>
      </c>
      <c r="GN116" s="52">
        <v>347.88</v>
      </c>
      <c r="GO116" s="52">
        <v>347.88</v>
      </c>
      <c r="GP116" s="52">
        <v>347.88</v>
      </c>
      <c r="GQ116" s="52">
        <v>347.88</v>
      </c>
      <c r="GR116" s="52">
        <v>347.88</v>
      </c>
      <c r="GS116" s="52">
        <v>347.88</v>
      </c>
      <c r="GT116" s="52">
        <v>347.88</v>
      </c>
      <c r="GU116" s="52">
        <v>347.88</v>
      </c>
      <c r="GV116" s="52">
        <v>347.88</v>
      </c>
      <c r="GW116" s="52">
        <v>347.88</v>
      </c>
      <c r="GX116" s="52">
        <v>347.88</v>
      </c>
      <c r="GY116" s="52">
        <v>347.88</v>
      </c>
      <c r="GZ116" s="52">
        <v>347.88</v>
      </c>
      <c r="HA116" s="52">
        <v>347.88</v>
      </c>
      <c r="HB116" s="52">
        <v>347.88</v>
      </c>
      <c r="HC116" s="52">
        <v>347.88</v>
      </c>
      <c r="HD116" s="52">
        <v>347.88</v>
      </c>
      <c r="HE116" s="52">
        <v>347.88</v>
      </c>
      <c r="HF116" s="52">
        <v>347.88</v>
      </c>
      <c r="HG116" s="52">
        <v>347.88</v>
      </c>
      <c r="HH116" s="52">
        <v>347.88</v>
      </c>
      <c r="HI116" s="52">
        <v>347.88</v>
      </c>
      <c r="HJ116" s="52">
        <v>347.88</v>
      </c>
      <c r="HK116" s="52">
        <v>347.88</v>
      </c>
      <c r="HL116" s="52">
        <v>347.88</v>
      </c>
      <c r="HM116" s="52">
        <v>347.88</v>
      </c>
      <c r="HN116" s="52">
        <v>347.88</v>
      </c>
      <c r="HO116" s="52">
        <v>347.88</v>
      </c>
      <c r="HP116" s="52">
        <v>347.88</v>
      </c>
      <c r="HQ116" s="52">
        <v>347.88</v>
      </c>
      <c r="HR116" s="52">
        <v>347.88</v>
      </c>
      <c r="HS116" s="52">
        <v>347.88</v>
      </c>
      <c r="HT116" s="52">
        <v>347.88</v>
      </c>
      <c r="HU116" s="52">
        <v>347.88</v>
      </c>
      <c r="HV116" s="52">
        <v>347.88</v>
      </c>
      <c r="HW116" s="52">
        <v>347.88</v>
      </c>
      <c r="HX116" s="52">
        <v>347.88</v>
      </c>
      <c r="HY116" s="52">
        <v>347.88</v>
      </c>
      <c r="HZ116" s="52">
        <v>347.88</v>
      </c>
      <c r="IA116" s="52">
        <v>347.88</v>
      </c>
      <c r="IB116" s="52">
        <v>347.88</v>
      </c>
      <c r="IC116" s="52">
        <v>347.88</v>
      </c>
      <c r="ID116" s="52">
        <v>347.88</v>
      </c>
      <c r="IE116" s="52">
        <v>347.88</v>
      </c>
      <c r="IF116" s="52">
        <v>347.88</v>
      </c>
      <c r="IG116" s="52">
        <v>347.88</v>
      </c>
      <c r="IH116" s="52">
        <v>347.88</v>
      </c>
      <c r="II116" s="52">
        <v>347.88</v>
      </c>
      <c r="IJ116" s="52">
        <v>347.88</v>
      </c>
      <c r="IK116" s="52">
        <v>347.88</v>
      </c>
      <c r="IL116" s="52">
        <v>347.88</v>
      </c>
      <c r="IM116" s="52">
        <v>347.88</v>
      </c>
      <c r="IN116" s="52">
        <v>347.88</v>
      </c>
      <c r="IO116" s="52">
        <v>347.88</v>
      </c>
      <c r="IP116" s="52">
        <v>347.88</v>
      </c>
      <c r="IQ116" s="52">
        <v>347.88</v>
      </c>
      <c r="IR116" s="52">
        <v>347.88</v>
      </c>
      <c r="IS116" s="52">
        <v>347.88</v>
      </c>
      <c r="IT116" s="52">
        <v>347.88</v>
      </c>
      <c r="IU116" s="52">
        <v>347.88</v>
      </c>
      <c r="IV116" s="52">
        <v>347.88</v>
      </c>
      <c r="IW116" s="52">
        <v>347.88</v>
      </c>
      <c r="IX116" s="52">
        <v>347.88</v>
      </c>
      <c r="IY116" s="52">
        <v>347.88</v>
      </c>
      <c r="IZ116" s="52">
        <v>347.88</v>
      </c>
      <c r="JA116" s="52">
        <v>347.88</v>
      </c>
      <c r="JB116" s="52">
        <v>347.88</v>
      </c>
      <c r="JC116" s="52">
        <v>347.88</v>
      </c>
      <c r="JD116" s="52">
        <v>347.88</v>
      </c>
      <c r="JE116" s="52">
        <v>347.88</v>
      </c>
      <c r="JF116" s="52">
        <v>347.88</v>
      </c>
      <c r="JG116" s="52">
        <v>347.88</v>
      </c>
      <c r="JH116" s="52">
        <v>347.88</v>
      </c>
      <c r="JI116" s="52">
        <v>347.88</v>
      </c>
      <c r="JJ116" s="52">
        <v>347.88</v>
      </c>
      <c r="JK116" s="52">
        <v>0</v>
      </c>
      <c r="JL116" s="52">
        <v>0</v>
      </c>
      <c r="JM116" s="52">
        <v>0</v>
      </c>
      <c r="JN116" s="52">
        <v>0</v>
      </c>
      <c r="JO116" s="52">
        <v>0</v>
      </c>
      <c r="JP116" s="52">
        <v>0</v>
      </c>
      <c r="JQ116" s="52">
        <v>0</v>
      </c>
      <c r="JR116" s="52">
        <v>0</v>
      </c>
      <c r="JS116" s="52">
        <v>0</v>
      </c>
      <c r="JT116" s="52">
        <v>0</v>
      </c>
      <c r="JU116" s="52">
        <v>0</v>
      </c>
      <c r="JV116" s="52">
        <v>0</v>
      </c>
      <c r="JW116" s="52">
        <v>0</v>
      </c>
      <c r="JX116" s="52">
        <v>0</v>
      </c>
      <c r="JY116" s="52">
        <v>0</v>
      </c>
      <c r="JZ116" s="52">
        <v>0</v>
      </c>
      <c r="KA116" s="52">
        <v>0</v>
      </c>
      <c r="KB116" s="52">
        <v>0</v>
      </c>
      <c r="KC116" s="52">
        <v>0</v>
      </c>
      <c r="KD116" s="52">
        <v>0</v>
      </c>
      <c r="KE116" s="52">
        <v>0</v>
      </c>
      <c r="KF116" s="52">
        <v>0</v>
      </c>
      <c r="KG116" s="52">
        <v>0</v>
      </c>
      <c r="KH116" s="52">
        <v>0</v>
      </c>
      <c r="KI116" s="52">
        <v>0</v>
      </c>
      <c r="KJ116" s="52">
        <v>0</v>
      </c>
      <c r="KK116" s="52">
        <v>0</v>
      </c>
      <c r="KL116" s="52">
        <v>0</v>
      </c>
      <c r="KM116" s="52">
        <v>0</v>
      </c>
      <c r="KN116" s="52">
        <v>0</v>
      </c>
      <c r="KO116" s="52">
        <v>0</v>
      </c>
      <c r="KP116" s="52">
        <v>0</v>
      </c>
      <c r="KQ116" s="52">
        <v>0</v>
      </c>
      <c r="KR116" s="52">
        <v>0</v>
      </c>
      <c r="KS116" s="52">
        <v>0</v>
      </c>
      <c r="KT116" s="52">
        <v>0</v>
      </c>
      <c r="KU116" s="52">
        <v>0</v>
      </c>
      <c r="KV116" s="52">
        <v>0</v>
      </c>
      <c r="KW116" s="52">
        <v>0</v>
      </c>
      <c r="KX116" s="52">
        <v>0</v>
      </c>
      <c r="KY116" s="52">
        <v>0</v>
      </c>
      <c r="KZ116" s="52">
        <v>0</v>
      </c>
      <c r="LA116" s="52">
        <v>0</v>
      </c>
      <c r="LB116" s="52">
        <v>0</v>
      </c>
      <c r="LC116" s="52">
        <v>0</v>
      </c>
      <c r="LD116" s="52">
        <v>0</v>
      </c>
      <c r="LE116" s="52">
        <v>0</v>
      </c>
      <c r="LF116" s="52">
        <v>0</v>
      </c>
      <c r="LG116" s="52">
        <v>0</v>
      </c>
      <c r="LH116" s="52">
        <v>0</v>
      </c>
      <c r="LI116" s="52">
        <v>0</v>
      </c>
      <c r="LJ116" s="52">
        <v>0</v>
      </c>
      <c r="LK116" s="52">
        <v>0</v>
      </c>
      <c r="LL116" s="52">
        <v>0</v>
      </c>
      <c r="LM116" s="52">
        <v>0</v>
      </c>
      <c r="LN116" s="52">
        <v>0</v>
      </c>
      <c r="LO116" s="52">
        <v>0</v>
      </c>
      <c r="LP116" s="52">
        <v>0</v>
      </c>
      <c r="LQ116" s="52">
        <v>0</v>
      </c>
      <c r="LR116" s="52">
        <v>0</v>
      </c>
      <c r="LS116" s="52">
        <v>0</v>
      </c>
      <c r="LT116" s="52">
        <v>0</v>
      </c>
      <c r="LU116" s="52">
        <v>0</v>
      </c>
      <c r="LV116" s="52">
        <v>0</v>
      </c>
      <c r="LW116" s="52">
        <v>0</v>
      </c>
      <c r="LX116" s="52">
        <v>0</v>
      </c>
      <c r="LY116" s="52">
        <v>0</v>
      </c>
      <c r="LZ116" s="52">
        <v>0</v>
      </c>
      <c r="MA116" s="52">
        <v>0</v>
      </c>
      <c r="MB116" s="52">
        <v>0</v>
      </c>
      <c r="MC116" s="52">
        <v>0</v>
      </c>
      <c r="MD116" s="52">
        <v>0</v>
      </c>
      <c r="ME116" s="52">
        <v>0</v>
      </c>
      <c r="MF116" s="52">
        <v>0</v>
      </c>
      <c r="MG116" s="52">
        <v>0</v>
      </c>
      <c r="MH116" s="52">
        <v>0</v>
      </c>
      <c r="MI116" s="52">
        <v>0</v>
      </c>
      <c r="MJ116" s="52">
        <v>0</v>
      </c>
      <c r="MK116" s="52">
        <v>0</v>
      </c>
      <c r="ML116" s="52">
        <v>0</v>
      </c>
      <c r="MM116" s="52">
        <v>0</v>
      </c>
      <c r="MN116" s="52">
        <v>0</v>
      </c>
      <c r="MO116" s="52">
        <v>0</v>
      </c>
      <c r="MP116" s="52">
        <v>0</v>
      </c>
      <c r="MQ116" s="52">
        <v>0</v>
      </c>
      <c r="MR116" s="52">
        <v>0</v>
      </c>
      <c r="MS116" s="52">
        <v>0</v>
      </c>
      <c r="MT116" s="52">
        <v>0</v>
      </c>
      <c r="MU116" s="52">
        <v>0</v>
      </c>
      <c r="MV116" s="52">
        <v>0</v>
      </c>
      <c r="MW116" s="52">
        <v>0</v>
      </c>
      <c r="MX116" s="52">
        <v>0</v>
      </c>
      <c r="MY116" s="52">
        <v>0</v>
      </c>
      <c r="MZ116" s="52">
        <v>0</v>
      </c>
      <c r="NA116" s="52">
        <v>0</v>
      </c>
      <c r="NB116" s="52">
        <v>0</v>
      </c>
      <c r="NC116" s="52">
        <v>0</v>
      </c>
      <c r="ND116" s="52">
        <v>0</v>
      </c>
      <c r="NE116" s="52">
        <v>0</v>
      </c>
      <c r="NF116" s="52">
        <v>0</v>
      </c>
      <c r="NG116" s="52">
        <v>0</v>
      </c>
      <c r="NH116" s="52">
        <v>0</v>
      </c>
      <c r="NI116" s="52">
        <v>0</v>
      </c>
      <c r="NJ116" s="52">
        <v>0</v>
      </c>
      <c r="NK116" s="52">
        <v>0</v>
      </c>
      <c r="NL116" s="52">
        <v>0</v>
      </c>
      <c r="NM116" s="52">
        <v>0</v>
      </c>
      <c r="NN116" s="52">
        <v>0</v>
      </c>
      <c r="NO116" s="52">
        <v>0</v>
      </c>
      <c r="NP116" s="52">
        <v>0</v>
      </c>
      <c r="NQ116" s="52">
        <v>0</v>
      </c>
      <c r="NR116" s="68">
        <f t="shared" si="6"/>
        <v>65749.319999999789</v>
      </c>
      <c r="NS116" s="68">
        <f t="shared" si="7"/>
        <v>65749.319999999789</v>
      </c>
      <c r="NT116" s="68">
        <f t="shared" si="8"/>
        <v>37918.919999999991</v>
      </c>
    </row>
    <row r="117" spans="1:384" s="40" customFormat="1" ht="15" customHeight="1" outlineLevel="1" x14ac:dyDescent="0.2">
      <c r="A117" s="61"/>
      <c r="B117" s="49" t="s">
        <v>671</v>
      </c>
      <c r="C117" s="49" t="s">
        <v>317</v>
      </c>
      <c r="D117" s="49" t="s">
        <v>318</v>
      </c>
      <c r="E117" s="50" t="s">
        <v>319</v>
      </c>
      <c r="F117" s="64">
        <v>44104</v>
      </c>
      <c r="G117" s="49" t="s">
        <v>68</v>
      </c>
      <c r="H117" s="72">
        <v>9.3807000000000001E-2</v>
      </c>
      <c r="I117" s="65">
        <v>53175.6</v>
      </c>
      <c r="J117" s="114" t="str">
        <f>_xlfn.XLOOKUP(E117,'[12]Resumo Unidades'!$B:$B,'[12]Resumo Unidades'!$W:$W)</f>
        <v>Fluxo com Divergência maior do que 10%</v>
      </c>
      <c r="K117" s="51" t="str">
        <f>IF(L117&gt;Resumo!$E$23,"Sim","Não")</f>
        <v>Não</v>
      </c>
      <c r="L117" s="66">
        <v>0</v>
      </c>
      <c r="M117" s="67"/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2">
        <v>0</v>
      </c>
      <c r="BF117" s="52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649.08000000000004</v>
      </c>
      <c r="CE117" s="52">
        <v>649.08000000000004</v>
      </c>
      <c r="CF117" s="52">
        <v>649.08000000000004</v>
      </c>
      <c r="CG117" s="52">
        <v>649.08000000000004</v>
      </c>
      <c r="CH117" s="52">
        <v>649.08000000000004</v>
      </c>
      <c r="CI117" s="52">
        <v>649.08000000000004</v>
      </c>
      <c r="CJ117" s="52">
        <v>649.08000000000004</v>
      </c>
      <c r="CK117" s="52">
        <v>649.08000000000004</v>
      </c>
      <c r="CL117" s="52">
        <v>649.08000000000004</v>
      </c>
      <c r="CM117" s="52">
        <v>649.08000000000004</v>
      </c>
      <c r="CN117" s="52">
        <v>649.08000000000004</v>
      </c>
      <c r="CO117" s="52">
        <v>649.08000000000004</v>
      </c>
      <c r="CP117" s="52">
        <v>649.08000000000004</v>
      </c>
      <c r="CQ117" s="52">
        <v>649.08000000000004</v>
      </c>
      <c r="CR117" s="52">
        <v>649.08000000000004</v>
      </c>
      <c r="CS117" s="52">
        <v>649.08000000000004</v>
      </c>
      <c r="CT117" s="52">
        <v>649.08000000000004</v>
      </c>
      <c r="CU117" s="52">
        <v>649.08000000000004</v>
      </c>
      <c r="CV117" s="52">
        <v>649.08000000000004</v>
      </c>
      <c r="CW117" s="52">
        <v>649.08000000000004</v>
      </c>
      <c r="CX117" s="52">
        <v>649.08000000000004</v>
      </c>
      <c r="CY117" s="52">
        <v>649.08000000000004</v>
      </c>
      <c r="CZ117" s="52">
        <v>649.08000000000004</v>
      </c>
      <c r="DA117" s="52">
        <v>649.08000000000004</v>
      </c>
      <c r="DB117" s="52">
        <v>649.08000000000004</v>
      </c>
      <c r="DC117" s="52">
        <v>649.08000000000004</v>
      </c>
      <c r="DD117" s="52">
        <v>649.08000000000004</v>
      </c>
      <c r="DE117" s="52">
        <v>649.08000000000004</v>
      </c>
      <c r="DF117" s="52">
        <v>649.08000000000004</v>
      </c>
      <c r="DG117" s="52">
        <v>649.08000000000004</v>
      </c>
      <c r="DH117" s="52">
        <v>649.08000000000004</v>
      </c>
      <c r="DI117" s="52">
        <v>649.08000000000004</v>
      </c>
      <c r="DJ117" s="52">
        <v>649.08000000000004</v>
      </c>
      <c r="DK117" s="52">
        <v>649.08000000000004</v>
      </c>
      <c r="DL117" s="52">
        <v>649.08000000000004</v>
      </c>
      <c r="DM117" s="52">
        <v>649.08000000000004</v>
      </c>
      <c r="DN117" s="52">
        <v>649.08000000000004</v>
      </c>
      <c r="DO117" s="52">
        <v>649.08000000000004</v>
      </c>
      <c r="DP117" s="52">
        <v>649.08000000000004</v>
      </c>
      <c r="DQ117" s="52">
        <v>649.08000000000004</v>
      </c>
      <c r="DR117" s="52">
        <v>649.08000000000004</v>
      </c>
      <c r="DS117" s="52">
        <v>649.08000000000004</v>
      </c>
      <c r="DT117" s="52">
        <v>649.08000000000004</v>
      </c>
      <c r="DU117" s="52">
        <v>649.08000000000004</v>
      </c>
      <c r="DV117" s="52">
        <v>649.08000000000004</v>
      </c>
      <c r="DW117" s="52">
        <v>649.08000000000004</v>
      </c>
      <c r="DX117" s="52">
        <v>649.08000000000004</v>
      </c>
      <c r="DY117" s="52">
        <v>649.08000000000004</v>
      </c>
      <c r="DZ117" s="52">
        <v>649.08000000000004</v>
      </c>
      <c r="EA117" s="52">
        <v>649.08000000000004</v>
      </c>
      <c r="EB117" s="52">
        <v>649.08000000000004</v>
      </c>
      <c r="EC117" s="52">
        <v>649.08000000000004</v>
      </c>
      <c r="ED117" s="52">
        <v>649.08000000000004</v>
      </c>
      <c r="EE117" s="52">
        <v>649.08000000000004</v>
      </c>
      <c r="EF117" s="52">
        <v>649.08000000000004</v>
      </c>
      <c r="EG117" s="52">
        <v>649.08000000000004</v>
      </c>
      <c r="EH117" s="52">
        <v>649.08000000000004</v>
      </c>
      <c r="EI117" s="52">
        <v>649.08000000000004</v>
      </c>
      <c r="EJ117" s="52">
        <v>649.08000000000004</v>
      </c>
      <c r="EK117" s="52">
        <v>649.08000000000004</v>
      </c>
      <c r="EL117" s="52">
        <v>649.08000000000004</v>
      </c>
      <c r="EM117" s="52">
        <v>649.08000000000004</v>
      </c>
      <c r="EN117" s="52">
        <v>649.08000000000004</v>
      </c>
      <c r="EO117" s="52">
        <v>649.08000000000004</v>
      </c>
      <c r="EP117" s="52">
        <v>649.08000000000004</v>
      </c>
      <c r="EQ117" s="52">
        <v>649.08000000000004</v>
      </c>
      <c r="ER117" s="52">
        <v>649.08000000000004</v>
      </c>
      <c r="ES117" s="52">
        <v>649.08000000000004</v>
      </c>
      <c r="ET117" s="52">
        <v>649.08000000000004</v>
      </c>
      <c r="EU117" s="52">
        <v>0</v>
      </c>
      <c r="EV117" s="52">
        <v>0</v>
      </c>
      <c r="EW117" s="52">
        <v>0</v>
      </c>
      <c r="EX117" s="52">
        <v>0</v>
      </c>
      <c r="EY117" s="52">
        <v>0</v>
      </c>
      <c r="EZ117" s="52">
        <v>0</v>
      </c>
      <c r="FA117" s="52">
        <v>0</v>
      </c>
      <c r="FB117" s="52">
        <v>0</v>
      </c>
      <c r="FC117" s="52">
        <v>0</v>
      </c>
      <c r="FD117" s="52">
        <v>0</v>
      </c>
      <c r="FE117" s="52">
        <v>0</v>
      </c>
      <c r="FF117" s="52">
        <v>0</v>
      </c>
      <c r="FG117" s="52">
        <v>0</v>
      </c>
      <c r="FH117" s="52">
        <v>0</v>
      </c>
      <c r="FI117" s="52">
        <v>0</v>
      </c>
      <c r="FJ117" s="52">
        <v>0</v>
      </c>
      <c r="FK117" s="52">
        <v>0</v>
      </c>
      <c r="FL117" s="52">
        <v>0</v>
      </c>
      <c r="FM117" s="52">
        <v>0</v>
      </c>
      <c r="FN117" s="52">
        <v>0</v>
      </c>
      <c r="FO117" s="52">
        <v>0</v>
      </c>
      <c r="FP117" s="52">
        <v>0</v>
      </c>
      <c r="FQ117" s="52">
        <v>0</v>
      </c>
      <c r="FR117" s="52">
        <v>0</v>
      </c>
      <c r="FS117" s="52">
        <v>0</v>
      </c>
      <c r="FT117" s="52">
        <v>0</v>
      </c>
      <c r="FU117" s="52">
        <v>0</v>
      </c>
      <c r="FV117" s="52">
        <v>0</v>
      </c>
      <c r="FW117" s="52">
        <v>0</v>
      </c>
      <c r="FX117" s="52">
        <v>0</v>
      </c>
      <c r="FY117" s="52">
        <v>0</v>
      </c>
      <c r="FZ117" s="52">
        <v>0</v>
      </c>
      <c r="GA117" s="52">
        <v>0</v>
      </c>
      <c r="GB117" s="52">
        <v>0</v>
      </c>
      <c r="GC117" s="52">
        <v>0</v>
      </c>
      <c r="GD117" s="52">
        <v>0</v>
      </c>
      <c r="GE117" s="52">
        <v>0</v>
      </c>
      <c r="GF117" s="52">
        <v>0</v>
      </c>
      <c r="GG117" s="52">
        <v>0</v>
      </c>
      <c r="GH117" s="52">
        <v>0</v>
      </c>
      <c r="GI117" s="52">
        <v>0</v>
      </c>
      <c r="GJ117" s="52">
        <v>0</v>
      </c>
      <c r="GK117" s="52">
        <v>0</v>
      </c>
      <c r="GL117" s="52">
        <v>0</v>
      </c>
      <c r="GM117" s="52">
        <v>0</v>
      </c>
      <c r="GN117" s="52">
        <v>0</v>
      </c>
      <c r="GO117" s="52">
        <v>0</v>
      </c>
      <c r="GP117" s="52">
        <v>0</v>
      </c>
      <c r="GQ117" s="52">
        <v>0</v>
      </c>
      <c r="GR117" s="52">
        <v>0</v>
      </c>
      <c r="GS117" s="52">
        <v>0</v>
      </c>
      <c r="GT117" s="52">
        <v>0</v>
      </c>
      <c r="GU117" s="52">
        <v>0</v>
      </c>
      <c r="GV117" s="52">
        <v>0</v>
      </c>
      <c r="GW117" s="52">
        <v>0</v>
      </c>
      <c r="GX117" s="52">
        <v>0</v>
      </c>
      <c r="GY117" s="52">
        <v>0</v>
      </c>
      <c r="GZ117" s="52">
        <v>0</v>
      </c>
      <c r="HA117" s="52">
        <v>0</v>
      </c>
      <c r="HB117" s="52">
        <v>0</v>
      </c>
      <c r="HC117" s="52">
        <v>0</v>
      </c>
      <c r="HD117" s="52">
        <v>0</v>
      </c>
      <c r="HE117" s="52">
        <v>0</v>
      </c>
      <c r="HF117" s="52">
        <v>0</v>
      </c>
      <c r="HG117" s="52">
        <v>0</v>
      </c>
      <c r="HH117" s="52">
        <v>0</v>
      </c>
      <c r="HI117" s="52">
        <v>0</v>
      </c>
      <c r="HJ117" s="52">
        <v>0</v>
      </c>
      <c r="HK117" s="52">
        <v>0</v>
      </c>
      <c r="HL117" s="52">
        <v>0</v>
      </c>
      <c r="HM117" s="52">
        <v>0</v>
      </c>
      <c r="HN117" s="52">
        <v>0</v>
      </c>
      <c r="HO117" s="52">
        <v>0</v>
      </c>
      <c r="HP117" s="52">
        <v>0</v>
      </c>
      <c r="HQ117" s="52">
        <v>0</v>
      </c>
      <c r="HR117" s="52">
        <v>0</v>
      </c>
      <c r="HS117" s="52">
        <v>0</v>
      </c>
      <c r="HT117" s="52">
        <v>0</v>
      </c>
      <c r="HU117" s="52">
        <v>0</v>
      </c>
      <c r="HV117" s="52">
        <v>0</v>
      </c>
      <c r="HW117" s="52">
        <v>0</v>
      </c>
      <c r="HX117" s="52">
        <v>0</v>
      </c>
      <c r="HY117" s="52">
        <v>0</v>
      </c>
      <c r="HZ117" s="52">
        <v>0</v>
      </c>
      <c r="IA117" s="52">
        <v>0</v>
      </c>
      <c r="IB117" s="52">
        <v>0</v>
      </c>
      <c r="IC117" s="52">
        <v>0</v>
      </c>
      <c r="ID117" s="52">
        <v>0</v>
      </c>
      <c r="IE117" s="52">
        <v>0</v>
      </c>
      <c r="IF117" s="52">
        <v>0</v>
      </c>
      <c r="IG117" s="52">
        <v>0</v>
      </c>
      <c r="IH117" s="52">
        <v>0</v>
      </c>
      <c r="II117" s="52">
        <v>0</v>
      </c>
      <c r="IJ117" s="52">
        <v>0</v>
      </c>
      <c r="IK117" s="52">
        <v>0</v>
      </c>
      <c r="IL117" s="52">
        <v>0</v>
      </c>
      <c r="IM117" s="52">
        <v>0</v>
      </c>
      <c r="IN117" s="52">
        <v>0</v>
      </c>
      <c r="IO117" s="52">
        <v>0</v>
      </c>
      <c r="IP117" s="52">
        <v>0</v>
      </c>
      <c r="IQ117" s="52">
        <v>0</v>
      </c>
      <c r="IR117" s="52">
        <v>0</v>
      </c>
      <c r="IS117" s="52">
        <v>0</v>
      </c>
      <c r="IT117" s="52">
        <v>0</v>
      </c>
      <c r="IU117" s="52">
        <v>0</v>
      </c>
      <c r="IV117" s="52">
        <v>0</v>
      </c>
      <c r="IW117" s="52">
        <v>0</v>
      </c>
      <c r="IX117" s="52">
        <v>0</v>
      </c>
      <c r="IY117" s="52">
        <v>0</v>
      </c>
      <c r="IZ117" s="52">
        <v>0</v>
      </c>
      <c r="JA117" s="52">
        <v>0</v>
      </c>
      <c r="JB117" s="52">
        <v>0</v>
      </c>
      <c r="JC117" s="52">
        <v>0</v>
      </c>
      <c r="JD117" s="52">
        <v>0</v>
      </c>
      <c r="JE117" s="52">
        <v>0</v>
      </c>
      <c r="JF117" s="52">
        <v>0</v>
      </c>
      <c r="JG117" s="52">
        <v>0</v>
      </c>
      <c r="JH117" s="52">
        <v>0</v>
      </c>
      <c r="JI117" s="52">
        <v>0</v>
      </c>
      <c r="JJ117" s="52">
        <v>0</v>
      </c>
      <c r="JK117" s="52">
        <v>0</v>
      </c>
      <c r="JL117" s="52">
        <v>0</v>
      </c>
      <c r="JM117" s="52">
        <v>0</v>
      </c>
      <c r="JN117" s="52">
        <v>0</v>
      </c>
      <c r="JO117" s="52">
        <v>0</v>
      </c>
      <c r="JP117" s="52">
        <v>0</v>
      </c>
      <c r="JQ117" s="52">
        <v>0</v>
      </c>
      <c r="JR117" s="52">
        <v>0</v>
      </c>
      <c r="JS117" s="52">
        <v>0</v>
      </c>
      <c r="JT117" s="52">
        <v>0</v>
      </c>
      <c r="JU117" s="52">
        <v>0</v>
      </c>
      <c r="JV117" s="52">
        <v>0</v>
      </c>
      <c r="JW117" s="52">
        <v>0</v>
      </c>
      <c r="JX117" s="52">
        <v>0</v>
      </c>
      <c r="JY117" s="52">
        <v>0</v>
      </c>
      <c r="JZ117" s="52">
        <v>0</v>
      </c>
      <c r="KA117" s="52">
        <v>0</v>
      </c>
      <c r="KB117" s="52">
        <v>0</v>
      </c>
      <c r="KC117" s="52">
        <v>0</v>
      </c>
      <c r="KD117" s="52">
        <v>0</v>
      </c>
      <c r="KE117" s="52">
        <v>0</v>
      </c>
      <c r="KF117" s="52">
        <v>0</v>
      </c>
      <c r="KG117" s="52">
        <v>0</v>
      </c>
      <c r="KH117" s="52">
        <v>0</v>
      </c>
      <c r="KI117" s="52">
        <v>0</v>
      </c>
      <c r="KJ117" s="52">
        <v>0</v>
      </c>
      <c r="KK117" s="52">
        <v>0</v>
      </c>
      <c r="KL117" s="52">
        <v>0</v>
      </c>
      <c r="KM117" s="52">
        <v>0</v>
      </c>
      <c r="KN117" s="52">
        <v>0</v>
      </c>
      <c r="KO117" s="52">
        <v>0</v>
      </c>
      <c r="KP117" s="52">
        <v>0</v>
      </c>
      <c r="KQ117" s="52">
        <v>0</v>
      </c>
      <c r="KR117" s="52">
        <v>0</v>
      </c>
      <c r="KS117" s="52">
        <v>0</v>
      </c>
      <c r="KT117" s="52">
        <v>0</v>
      </c>
      <c r="KU117" s="52">
        <v>0</v>
      </c>
      <c r="KV117" s="52">
        <v>0</v>
      </c>
      <c r="KW117" s="52">
        <v>0</v>
      </c>
      <c r="KX117" s="52">
        <v>0</v>
      </c>
      <c r="KY117" s="52">
        <v>0</v>
      </c>
      <c r="KZ117" s="52">
        <v>0</v>
      </c>
      <c r="LA117" s="52">
        <v>0</v>
      </c>
      <c r="LB117" s="52">
        <v>0</v>
      </c>
      <c r="LC117" s="52">
        <v>0</v>
      </c>
      <c r="LD117" s="52">
        <v>0</v>
      </c>
      <c r="LE117" s="52">
        <v>0</v>
      </c>
      <c r="LF117" s="52">
        <v>0</v>
      </c>
      <c r="LG117" s="52">
        <v>0</v>
      </c>
      <c r="LH117" s="52">
        <v>0</v>
      </c>
      <c r="LI117" s="52">
        <v>0</v>
      </c>
      <c r="LJ117" s="52">
        <v>0</v>
      </c>
      <c r="LK117" s="52">
        <v>0</v>
      </c>
      <c r="LL117" s="52">
        <v>0</v>
      </c>
      <c r="LM117" s="52">
        <v>0</v>
      </c>
      <c r="LN117" s="52">
        <v>0</v>
      </c>
      <c r="LO117" s="52">
        <v>0</v>
      </c>
      <c r="LP117" s="52">
        <v>0</v>
      </c>
      <c r="LQ117" s="52">
        <v>0</v>
      </c>
      <c r="LR117" s="52">
        <v>0</v>
      </c>
      <c r="LS117" s="52">
        <v>0</v>
      </c>
      <c r="LT117" s="52">
        <v>0</v>
      </c>
      <c r="LU117" s="52">
        <v>0</v>
      </c>
      <c r="LV117" s="52">
        <v>0</v>
      </c>
      <c r="LW117" s="52">
        <v>0</v>
      </c>
      <c r="LX117" s="52">
        <v>0</v>
      </c>
      <c r="LY117" s="52">
        <v>0</v>
      </c>
      <c r="LZ117" s="52">
        <v>0</v>
      </c>
      <c r="MA117" s="52">
        <v>0</v>
      </c>
      <c r="MB117" s="52">
        <v>0</v>
      </c>
      <c r="MC117" s="52">
        <v>0</v>
      </c>
      <c r="MD117" s="52">
        <v>0</v>
      </c>
      <c r="ME117" s="52">
        <v>0</v>
      </c>
      <c r="MF117" s="52">
        <v>0</v>
      </c>
      <c r="MG117" s="52">
        <v>0</v>
      </c>
      <c r="MH117" s="52">
        <v>0</v>
      </c>
      <c r="MI117" s="52">
        <v>0</v>
      </c>
      <c r="MJ117" s="52">
        <v>0</v>
      </c>
      <c r="MK117" s="52">
        <v>0</v>
      </c>
      <c r="ML117" s="52">
        <v>0</v>
      </c>
      <c r="MM117" s="52">
        <v>0</v>
      </c>
      <c r="MN117" s="52">
        <v>0</v>
      </c>
      <c r="MO117" s="52">
        <v>0</v>
      </c>
      <c r="MP117" s="52">
        <v>0</v>
      </c>
      <c r="MQ117" s="52">
        <v>0</v>
      </c>
      <c r="MR117" s="52">
        <v>0</v>
      </c>
      <c r="MS117" s="52">
        <v>0</v>
      </c>
      <c r="MT117" s="52">
        <v>0</v>
      </c>
      <c r="MU117" s="52">
        <v>0</v>
      </c>
      <c r="MV117" s="52">
        <v>0</v>
      </c>
      <c r="MW117" s="52">
        <v>0</v>
      </c>
      <c r="MX117" s="52">
        <v>0</v>
      </c>
      <c r="MY117" s="52">
        <v>0</v>
      </c>
      <c r="MZ117" s="52">
        <v>0</v>
      </c>
      <c r="NA117" s="52">
        <v>0</v>
      </c>
      <c r="NB117" s="52">
        <v>0</v>
      </c>
      <c r="NC117" s="52">
        <v>0</v>
      </c>
      <c r="ND117" s="52">
        <v>0</v>
      </c>
      <c r="NE117" s="52">
        <v>0</v>
      </c>
      <c r="NF117" s="52">
        <v>0</v>
      </c>
      <c r="NG117" s="52">
        <v>0</v>
      </c>
      <c r="NH117" s="52">
        <v>0</v>
      </c>
      <c r="NI117" s="52">
        <v>0</v>
      </c>
      <c r="NJ117" s="52">
        <v>0</v>
      </c>
      <c r="NK117" s="52">
        <v>0</v>
      </c>
      <c r="NL117" s="52">
        <v>0</v>
      </c>
      <c r="NM117" s="52">
        <v>0</v>
      </c>
      <c r="NN117" s="52">
        <v>0</v>
      </c>
      <c r="NO117" s="52">
        <v>0</v>
      </c>
      <c r="NP117" s="52">
        <v>0</v>
      </c>
      <c r="NQ117" s="52">
        <v>0</v>
      </c>
      <c r="NR117" s="68">
        <f t="shared" si="6"/>
        <v>44786.520000000077</v>
      </c>
      <c r="NS117" s="68">
        <f t="shared" si="7"/>
        <v>44786.520000000077</v>
      </c>
      <c r="NT117" s="68">
        <f t="shared" si="8"/>
        <v>44786.520000000077</v>
      </c>
    </row>
    <row r="118" spans="1:384" s="40" customFormat="1" ht="15" customHeight="1" outlineLevel="1" x14ac:dyDescent="0.2">
      <c r="A118" s="61"/>
      <c r="B118" s="49" t="s">
        <v>671</v>
      </c>
      <c r="C118" s="49" t="s">
        <v>320</v>
      </c>
      <c r="D118" s="49" t="s">
        <v>321</v>
      </c>
      <c r="E118" s="50" t="s">
        <v>322</v>
      </c>
      <c r="F118" s="64">
        <v>44103</v>
      </c>
      <c r="G118" s="49" t="s">
        <v>68</v>
      </c>
      <c r="H118" s="72">
        <v>0</v>
      </c>
      <c r="I118" s="65">
        <v>70000.800000000003</v>
      </c>
      <c r="J118" s="114" t="str">
        <f>_xlfn.XLOOKUP(E118,'[12]Resumo Unidades'!$B:$B,'[12]Resumo Unidades'!$W:$W)</f>
        <v>Fluxo com Divergência maior do que 10%</v>
      </c>
      <c r="K118" s="51" t="str">
        <f>IF(L118&gt;Resumo!$E$23,"Sim","Não")</f>
        <v>Não</v>
      </c>
      <c r="L118" s="66">
        <v>48</v>
      </c>
      <c r="M118" s="67"/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2">
        <v>0</v>
      </c>
      <c r="BF118" s="52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739.65</v>
      </c>
      <c r="CC118" s="52">
        <v>733.29</v>
      </c>
      <c r="CD118" s="52">
        <v>436.75</v>
      </c>
      <c r="CE118" s="52">
        <v>436.75</v>
      </c>
      <c r="CF118" s="52">
        <v>436.75</v>
      </c>
      <c r="CG118" s="52">
        <v>436.75</v>
      </c>
      <c r="CH118" s="52">
        <v>436.75</v>
      </c>
      <c r="CI118" s="52">
        <v>436.75</v>
      </c>
      <c r="CJ118" s="52">
        <v>436.75</v>
      </c>
      <c r="CK118" s="52">
        <v>436.75</v>
      </c>
      <c r="CL118" s="52">
        <v>436.75</v>
      </c>
      <c r="CM118" s="52">
        <v>436.75</v>
      </c>
      <c r="CN118" s="52">
        <v>436.75</v>
      </c>
      <c r="CO118" s="52">
        <v>436.75</v>
      </c>
      <c r="CP118" s="52">
        <v>436.75</v>
      </c>
      <c r="CQ118" s="52">
        <v>436.75</v>
      </c>
      <c r="CR118" s="52">
        <v>436.75</v>
      </c>
      <c r="CS118" s="52">
        <v>436.75</v>
      </c>
      <c r="CT118" s="52">
        <v>436.75</v>
      </c>
      <c r="CU118" s="52">
        <v>436.75</v>
      </c>
      <c r="CV118" s="52">
        <v>436.75</v>
      </c>
      <c r="CW118" s="52">
        <v>436.75</v>
      </c>
      <c r="CX118" s="52">
        <v>436.75</v>
      </c>
      <c r="CY118" s="52">
        <v>436.75</v>
      </c>
      <c r="CZ118" s="52">
        <v>436.75</v>
      </c>
      <c r="DA118" s="52">
        <v>436.75</v>
      </c>
      <c r="DB118" s="52">
        <v>436.75</v>
      </c>
      <c r="DC118" s="52">
        <v>436.75</v>
      </c>
      <c r="DD118" s="52">
        <v>436.75</v>
      </c>
      <c r="DE118" s="52">
        <v>436.75</v>
      </c>
      <c r="DF118" s="52">
        <v>436.75</v>
      </c>
      <c r="DG118" s="52">
        <v>436.75</v>
      </c>
      <c r="DH118" s="52">
        <v>436.75</v>
      </c>
      <c r="DI118" s="52">
        <v>436.75</v>
      </c>
      <c r="DJ118" s="52">
        <v>436.75</v>
      </c>
      <c r="DK118" s="52">
        <v>436.75</v>
      </c>
      <c r="DL118" s="52">
        <v>436.75</v>
      </c>
      <c r="DM118" s="52">
        <v>436.75</v>
      </c>
      <c r="DN118" s="52">
        <v>436.75</v>
      </c>
      <c r="DO118" s="52">
        <v>436.75</v>
      </c>
      <c r="DP118" s="52">
        <v>436.75</v>
      </c>
      <c r="DQ118" s="52">
        <v>436.75</v>
      </c>
      <c r="DR118" s="52">
        <v>436.75</v>
      </c>
      <c r="DS118" s="52">
        <v>436.75</v>
      </c>
      <c r="DT118" s="52">
        <v>436.75</v>
      </c>
      <c r="DU118" s="52">
        <v>436.75</v>
      </c>
      <c r="DV118" s="52">
        <v>436.75</v>
      </c>
      <c r="DW118" s="52">
        <v>436.75</v>
      </c>
      <c r="DX118" s="52">
        <v>436.75</v>
      </c>
      <c r="DY118" s="52">
        <v>436.75</v>
      </c>
      <c r="DZ118" s="52">
        <v>436.75</v>
      </c>
      <c r="EA118" s="52">
        <v>436.75</v>
      </c>
      <c r="EB118" s="52">
        <v>436.75</v>
      </c>
      <c r="EC118" s="52">
        <v>436.75</v>
      </c>
      <c r="ED118" s="52">
        <v>436.75</v>
      </c>
      <c r="EE118" s="52">
        <v>436.75</v>
      </c>
      <c r="EF118" s="52">
        <v>436.75</v>
      </c>
      <c r="EG118" s="52">
        <v>436.75</v>
      </c>
      <c r="EH118" s="52">
        <v>436.75</v>
      </c>
      <c r="EI118" s="52">
        <v>436.75</v>
      </c>
      <c r="EJ118" s="52">
        <v>436.75</v>
      </c>
      <c r="EK118" s="52">
        <v>436.75</v>
      </c>
      <c r="EL118" s="52">
        <v>436.75</v>
      </c>
      <c r="EM118" s="52">
        <v>436.75</v>
      </c>
      <c r="EN118" s="52">
        <v>436.75</v>
      </c>
      <c r="EO118" s="52">
        <v>436.75</v>
      </c>
      <c r="EP118" s="52">
        <v>436.75</v>
      </c>
      <c r="EQ118" s="52">
        <v>436.75</v>
      </c>
      <c r="ER118" s="52">
        <v>436.75</v>
      </c>
      <c r="ES118" s="52">
        <v>436.75</v>
      </c>
      <c r="ET118" s="52">
        <v>436.75</v>
      </c>
      <c r="EU118" s="52">
        <v>436.75</v>
      </c>
      <c r="EV118" s="52">
        <v>436.75</v>
      </c>
      <c r="EW118" s="52">
        <v>436.75</v>
      </c>
      <c r="EX118" s="52">
        <v>436.75</v>
      </c>
      <c r="EY118" s="52">
        <v>436.75</v>
      </c>
      <c r="EZ118" s="52">
        <v>436.75</v>
      </c>
      <c r="FA118" s="52">
        <v>436.75</v>
      </c>
      <c r="FB118" s="52">
        <v>436.75</v>
      </c>
      <c r="FC118" s="52">
        <v>436.75</v>
      </c>
      <c r="FD118" s="52">
        <v>436.75</v>
      </c>
      <c r="FE118" s="52">
        <v>436.75</v>
      </c>
      <c r="FF118" s="52">
        <v>436.75</v>
      </c>
      <c r="FG118" s="52">
        <v>436.75</v>
      </c>
      <c r="FH118" s="52">
        <v>436.75</v>
      </c>
      <c r="FI118" s="52">
        <v>436.75</v>
      </c>
      <c r="FJ118" s="52">
        <v>436.75</v>
      </c>
      <c r="FK118" s="52">
        <v>436.75</v>
      </c>
      <c r="FL118" s="52">
        <v>436.75</v>
      </c>
      <c r="FM118" s="52">
        <v>436.75</v>
      </c>
      <c r="FN118" s="52">
        <v>436.75</v>
      </c>
      <c r="FO118" s="52">
        <v>436.75</v>
      </c>
      <c r="FP118" s="52">
        <v>436.75</v>
      </c>
      <c r="FQ118" s="52">
        <v>436.75</v>
      </c>
      <c r="FR118" s="52">
        <v>436.75</v>
      </c>
      <c r="FS118" s="52">
        <v>436.75</v>
      </c>
      <c r="FT118" s="52">
        <v>436.75</v>
      </c>
      <c r="FU118" s="52">
        <v>436.75</v>
      </c>
      <c r="FV118" s="52">
        <v>436.75</v>
      </c>
      <c r="FW118" s="52">
        <v>436.75</v>
      </c>
      <c r="FX118" s="52">
        <v>436.75</v>
      </c>
      <c r="FY118" s="52">
        <v>436.75</v>
      </c>
      <c r="FZ118" s="52">
        <v>436.75</v>
      </c>
      <c r="GA118" s="52">
        <v>436.75</v>
      </c>
      <c r="GB118" s="52">
        <v>436.75</v>
      </c>
      <c r="GC118" s="52">
        <v>436.75</v>
      </c>
      <c r="GD118" s="52">
        <v>436.75</v>
      </c>
      <c r="GE118" s="52">
        <v>436.75</v>
      </c>
      <c r="GF118" s="52">
        <v>436.75</v>
      </c>
      <c r="GG118" s="52">
        <v>436.75</v>
      </c>
      <c r="GH118" s="52">
        <v>436.75</v>
      </c>
      <c r="GI118" s="52">
        <v>436.75</v>
      </c>
      <c r="GJ118" s="52">
        <v>436.75</v>
      </c>
      <c r="GK118" s="52">
        <v>436.75</v>
      </c>
      <c r="GL118" s="52">
        <v>436.75</v>
      </c>
      <c r="GM118" s="52">
        <v>436.75</v>
      </c>
      <c r="GN118" s="52">
        <v>436.75</v>
      </c>
      <c r="GO118" s="52">
        <v>436.75</v>
      </c>
      <c r="GP118" s="52">
        <v>436.75</v>
      </c>
      <c r="GQ118" s="52">
        <v>436.75</v>
      </c>
      <c r="GR118" s="52">
        <v>436.75</v>
      </c>
      <c r="GS118" s="52">
        <v>436.75</v>
      </c>
      <c r="GT118" s="52">
        <v>436.75</v>
      </c>
      <c r="GU118" s="52">
        <v>436.75</v>
      </c>
      <c r="GV118" s="52">
        <v>436.75</v>
      </c>
      <c r="GW118" s="52">
        <v>436.75</v>
      </c>
      <c r="GX118" s="52">
        <v>436.75</v>
      </c>
      <c r="GY118" s="52">
        <v>436.75</v>
      </c>
      <c r="GZ118" s="52">
        <v>436.75</v>
      </c>
      <c r="HA118" s="52">
        <v>436.75</v>
      </c>
      <c r="HB118" s="52">
        <v>436.75</v>
      </c>
      <c r="HC118" s="52">
        <v>436.75</v>
      </c>
      <c r="HD118" s="52">
        <v>436.75</v>
      </c>
      <c r="HE118" s="52">
        <v>436.75</v>
      </c>
      <c r="HF118" s="52">
        <v>436.75</v>
      </c>
      <c r="HG118" s="52">
        <v>436.75</v>
      </c>
      <c r="HH118" s="52">
        <v>436.75</v>
      </c>
      <c r="HI118" s="52">
        <v>436.75</v>
      </c>
      <c r="HJ118" s="52">
        <v>436.75</v>
      </c>
      <c r="HK118" s="52">
        <v>436.75</v>
      </c>
      <c r="HL118" s="52">
        <v>436.75</v>
      </c>
      <c r="HM118" s="52">
        <v>436.75</v>
      </c>
      <c r="HN118" s="52">
        <v>436.75</v>
      </c>
      <c r="HO118" s="52">
        <v>436.75</v>
      </c>
      <c r="HP118" s="52">
        <v>436.75</v>
      </c>
      <c r="HQ118" s="52">
        <v>436.75</v>
      </c>
      <c r="HR118" s="52">
        <v>436.75</v>
      </c>
      <c r="HS118" s="52">
        <v>436.75</v>
      </c>
      <c r="HT118" s="52">
        <v>436.75</v>
      </c>
      <c r="HU118" s="52">
        <v>436.75</v>
      </c>
      <c r="HV118" s="52">
        <v>436.75</v>
      </c>
      <c r="HW118" s="52">
        <v>436.75</v>
      </c>
      <c r="HX118" s="52">
        <v>436.75</v>
      </c>
      <c r="HY118" s="52">
        <v>436.75</v>
      </c>
      <c r="HZ118" s="52">
        <v>436.75</v>
      </c>
      <c r="IA118" s="52">
        <v>436.75</v>
      </c>
      <c r="IB118" s="52">
        <v>436.75</v>
      </c>
      <c r="IC118" s="52">
        <v>436.75</v>
      </c>
      <c r="ID118" s="52">
        <v>436.75</v>
      </c>
      <c r="IE118" s="52">
        <v>436.75</v>
      </c>
      <c r="IF118" s="52">
        <v>436.75</v>
      </c>
      <c r="IG118" s="52">
        <v>436.75</v>
      </c>
      <c r="IH118" s="52">
        <v>436.75</v>
      </c>
      <c r="II118" s="52">
        <v>436.75</v>
      </c>
      <c r="IJ118" s="52">
        <v>436.75</v>
      </c>
      <c r="IK118" s="52">
        <v>436.75</v>
      </c>
      <c r="IL118" s="52">
        <v>436.75</v>
      </c>
      <c r="IM118" s="52">
        <v>436.75</v>
      </c>
      <c r="IN118" s="52">
        <v>436.75</v>
      </c>
      <c r="IO118" s="52">
        <v>436.75</v>
      </c>
      <c r="IP118" s="52">
        <v>436.75</v>
      </c>
      <c r="IQ118" s="52">
        <v>436.75</v>
      </c>
      <c r="IR118" s="52">
        <v>436.75</v>
      </c>
      <c r="IS118" s="52">
        <v>436.75</v>
      </c>
      <c r="IT118" s="52">
        <v>436.75</v>
      </c>
      <c r="IU118" s="52">
        <v>436.75</v>
      </c>
      <c r="IV118" s="52">
        <v>436.75</v>
      </c>
      <c r="IW118" s="52">
        <v>436.75</v>
      </c>
      <c r="IX118" s="52">
        <v>436.75</v>
      </c>
      <c r="IY118" s="52">
        <v>436.75</v>
      </c>
      <c r="IZ118" s="52">
        <v>436.75</v>
      </c>
      <c r="JA118" s="52">
        <v>436.75</v>
      </c>
      <c r="JB118" s="52">
        <v>436.75</v>
      </c>
      <c r="JC118" s="52">
        <v>436.75</v>
      </c>
      <c r="JD118" s="52">
        <v>436.75</v>
      </c>
      <c r="JE118" s="52">
        <v>436.75</v>
      </c>
      <c r="JF118" s="52">
        <v>436.75</v>
      </c>
      <c r="JG118" s="52">
        <v>436.75</v>
      </c>
      <c r="JH118" s="52">
        <v>436.75</v>
      </c>
      <c r="JI118" s="52">
        <v>436.75</v>
      </c>
      <c r="JJ118" s="52">
        <v>0</v>
      </c>
      <c r="JK118" s="52">
        <v>0</v>
      </c>
      <c r="JL118" s="52">
        <v>0</v>
      </c>
      <c r="JM118" s="52">
        <v>0</v>
      </c>
      <c r="JN118" s="52">
        <v>0</v>
      </c>
      <c r="JO118" s="52">
        <v>0</v>
      </c>
      <c r="JP118" s="52">
        <v>0</v>
      </c>
      <c r="JQ118" s="52">
        <v>0</v>
      </c>
      <c r="JR118" s="52">
        <v>0</v>
      </c>
      <c r="JS118" s="52">
        <v>0</v>
      </c>
      <c r="JT118" s="52">
        <v>0</v>
      </c>
      <c r="JU118" s="52">
        <v>0</v>
      </c>
      <c r="JV118" s="52">
        <v>0</v>
      </c>
      <c r="JW118" s="52">
        <v>0</v>
      </c>
      <c r="JX118" s="52">
        <v>0</v>
      </c>
      <c r="JY118" s="52">
        <v>0</v>
      </c>
      <c r="JZ118" s="52">
        <v>0</v>
      </c>
      <c r="KA118" s="52">
        <v>0</v>
      </c>
      <c r="KB118" s="52">
        <v>0</v>
      </c>
      <c r="KC118" s="52">
        <v>0</v>
      </c>
      <c r="KD118" s="52">
        <v>0</v>
      </c>
      <c r="KE118" s="52">
        <v>0</v>
      </c>
      <c r="KF118" s="52">
        <v>0</v>
      </c>
      <c r="KG118" s="52">
        <v>0</v>
      </c>
      <c r="KH118" s="52">
        <v>0</v>
      </c>
      <c r="KI118" s="52">
        <v>0</v>
      </c>
      <c r="KJ118" s="52">
        <v>0</v>
      </c>
      <c r="KK118" s="52">
        <v>0</v>
      </c>
      <c r="KL118" s="52">
        <v>0</v>
      </c>
      <c r="KM118" s="52">
        <v>0</v>
      </c>
      <c r="KN118" s="52">
        <v>0</v>
      </c>
      <c r="KO118" s="52">
        <v>0</v>
      </c>
      <c r="KP118" s="52">
        <v>0</v>
      </c>
      <c r="KQ118" s="52">
        <v>0</v>
      </c>
      <c r="KR118" s="52">
        <v>0</v>
      </c>
      <c r="KS118" s="52">
        <v>0</v>
      </c>
      <c r="KT118" s="52">
        <v>0</v>
      </c>
      <c r="KU118" s="52">
        <v>0</v>
      </c>
      <c r="KV118" s="52">
        <v>0</v>
      </c>
      <c r="KW118" s="52">
        <v>0</v>
      </c>
      <c r="KX118" s="52">
        <v>0</v>
      </c>
      <c r="KY118" s="52">
        <v>0</v>
      </c>
      <c r="KZ118" s="52">
        <v>0</v>
      </c>
      <c r="LA118" s="52">
        <v>0</v>
      </c>
      <c r="LB118" s="52">
        <v>0</v>
      </c>
      <c r="LC118" s="52">
        <v>0</v>
      </c>
      <c r="LD118" s="52">
        <v>0</v>
      </c>
      <c r="LE118" s="52">
        <v>0</v>
      </c>
      <c r="LF118" s="52">
        <v>0</v>
      </c>
      <c r="LG118" s="52">
        <v>0</v>
      </c>
      <c r="LH118" s="52">
        <v>0</v>
      </c>
      <c r="LI118" s="52">
        <v>0</v>
      </c>
      <c r="LJ118" s="52">
        <v>0</v>
      </c>
      <c r="LK118" s="52">
        <v>0</v>
      </c>
      <c r="LL118" s="52">
        <v>0</v>
      </c>
      <c r="LM118" s="52">
        <v>0</v>
      </c>
      <c r="LN118" s="52">
        <v>0</v>
      </c>
      <c r="LO118" s="52">
        <v>0</v>
      </c>
      <c r="LP118" s="52">
        <v>0</v>
      </c>
      <c r="LQ118" s="52">
        <v>0</v>
      </c>
      <c r="LR118" s="52">
        <v>0</v>
      </c>
      <c r="LS118" s="52">
        <v>0</v>
      </c>
      <c r="LT118" s="52">
        <v>0</v>
      </c>
      <c r="LU118" s="52">
        <v>0</v>
      </c>
      <c r="LV118" s="52">
        <v>0</v>
      </c>
      <c r="LW118" s="52">
        <v>0</v>
      </c>
      <c r="LX118" s="52">
        <v>0</v>
      </c>
      <c r="LY118" s="52">
        <v>0</v>
      </c>
      <c r="LZ118" s="52">
        <v>0</v>
      </c>
      <c r="MA118" s="52">
        <v>0</v>
      </c>
      <c r="MB118" s="52">
        <v>0</v>
      </c>
      <c r="MC118" s="52">
        <v>0</v>
      </c>
      <c r="MD118" s="52">
        <v>0</v>
      </c>
      <c r="ME118" s="52">
        <v>0</v>
      </c>
      <c r="MF118" s="52">
        <v>0</v>
      </c>
      <c r="MG118" s="52">
        <v>0</v>
      </c>
      <c r="MH118" s="52">
        <v>0</v>
      </c>
      <c r="MI118" s="52">
        <v>0</v>
      </c>
      <c r="MJ118" s="52">
        <v>0</v>
      </c>
      <c r="MK118" s="52">
        <v>0</v>
      </c>
      <c r="ML118" s="52">
        <v>0</v>
      </c>
      <c r="MM118" s="52">
        <v>0</v>
      </c>
      <c r="MN118" s="52">
        <v>0</v>
      </c>
      <c r="MO118" s="52">
        <v>0</v>
      </c>
      <c r="MP118" s="52">
        <v>0</v>
      </c>
      <c r="MQ118" s="52">
        <v>0</v>
      </c>
      <c r="MR118" s="52">
        <v>0</v>
      </c>
      <c r="MS118" s="52">
        <v>0</v>
      </c>
      <c r="MT118" s="52">
        <v>0</v>
      </c>
      <c r="MU118" s="52">
        <v>0</v>
      </c>
      <c r="MV118" s="52">
        <v>0</v>
      </c>
      <c r="MW118" s="52">
        <v>0</v>
      </c>
      <c r="MX118" s="52">
        <v>0</v>
      </c>
      <c r="MY118" s="52">
        <v>0</v>
      </c>
      <c r="MZ118" s="52">
        <v>0</v>
      </c>
      <c r="NA118" s="52">
        <v>0</v>
      </c>
      <c r="NB118" s="52">
        <v>0</v>
      </c>
      <c r="NC118" s="52">
        <v>0</v>
      </c>
      <c r="ND118" s="52">
        <v>0</v>
      </c>
      <c r="NE118" s="52">
        <v>0</v>
      </c>
      <c r="NF118" s="52">
        <v>0</v>
      </c>
      <c r="NG118" s="52">
        <v>0</v>
      </c>
      <c r="NH118" s="52">
        <v>0</v>
      </c>
      <c r="NI118" s="52">
        <v>0</v>
      </c>
      <c r="NJ118" s="52">
        <v>0</v>
      </c>
      <c r="NK118" s="52">
        <v>0</v>
      </c>
      <c r="NL118" s="52">
        <v>0</v>
      </c>
      <c r="NM118" s="52">
        <v>0</v>
      </c>
      <c r="NN118" s="52">
        <v>0</v>
      </c>
      <c r="NO118" s="52">
        <v>0</v>
      </c>
      <c r="NP118" s="52">
        <v>0</v>
      </c>
      <c r="NQ118" s="52">
        <v>0</v>
      </c>
      <c r="NR118" s="68">
        <f t="shared" si="6"/>
        <v>83581.94</v>
      </c>
      <c r="NS118" s="68">
        <f t="shared" si="7"/>
        <v>83581.94</v>
      </c>
      <c r="NT118" s="68">
        <f t="shared" si="8"/>
        <v>49078.69</v>
      </c>
    </row>
    <row r="119" spans="1:384" s="40" customFormat="1" ht="15" customHeight="1" outlineLevel="1" x14ac:dyDescent="0.2">
      <c r="A119" s="61"/>
      <c r="B119" s="49" t="s">
        <v>671</v>
      </c>
      <c r="C119" s="49" t="s">
        <v>323</v>
      </c>
      <c r="D119" s="49" t="s">
        <v>321</v>
      </c>
      <c r="E119" s="50" t="s">
        <v>324</v>
      </c>
      <c r="F119" s="64">
        <v>44093</v>
      </c>
      <c r="G119" s="49" t="s">
        <v>68</v>
      </c>
      <c r="H119" s="72">
        <v>9.3807000000000001E-2</v>
      </c>
      <c r="I119" s="65">
        <v>70000.800000000003</v>
      </c>
      <c r="J119" s="114" t="str">
        <f>_xlfn.XLOOKUP(E119,'[12]Resumo Unidades'!$B:$B,'[12]Resumo Unidades'!$W:$W)</f>
        <v>Fluxo com Divergência maior do que 10%</v>
      </c>
      <c r="K119" s="51" t="str">
        <f>IF(L119&gt;Resumo!$E$23,"Sim","Não")</f>
        <v>Não</v>
      </c>
      <c r="L119" s="66">
        <v>48</v>
      </c>
      <c r="M119" s="67"/>
      <c r="N119" s="52">
        <v>0</v>
      </c>
      <c r="O119" s="52">
        <v>0</v>
      </c>
      <c r="P119" s="52">
        <v>0</v>
      </c>
      <c r="Q119" s="52">
        <v>0</v>
      </c>
      <c r="R119" s="52">
        <v>0</v>
      </c>
      <c r="S119" s="52">
        <v>0</v>
      </c>
      <c r="T119" s="52">
        <v>0</v>
      </c>
      <c r="U119" s="52">
        <v>0</v>
      </c>
      <c r="V119" s="52">
        <v>0</v>
      </c>
      <c r="W119" s="52">
        <v>0</v>
      </c>
      <c r="X119" s="52">
        <v>0</v>
      </c>
      <c r="Y119" s="52">
        <v>0</v>
      </c>
      <c r="Z119" s="52">
        <v>0</v>
      </c>
      <c r="AA119" s="52">
        <v>0</v>
      </c>
      <c r="AB119" s="52">
        <v>0</v>
      </c>
      <c r="AC119" s="52">
        <v>0</v>
      </c>
      <c r="AD119" s="52">
        <v>0</v>
      </c>
      <c r="AE119" s="52">
        <v>0</v>
      </c>
      <c r="AF119" s="52">
        <v>0</v>
      </c>
      <c r="AG119" s="52">
        <v>0</v>
      </c>
      <c r="AH119" s="52">
        <v>0</v>
      </c>
      <c r="AI119" s="52">
        <v>0</v>
      </c>
      <c r="AJ119" s="52">
        <v>0</v>
      </c>
      <c r="AK119" s="52">
        <v>0</v>
      </c>
      <c r="AL119" s="52">
        <v>0</v>
      </c>
      <c r="AM119" s="52">
        <v>0</v>
      </c>
      <c r="AN119" s="52">
        <v>0</v>
      </c>
      <c r="AO119" s="52">
        <v>0</v>
      </c>
      <c r="AP119" s="52">
        <v>0</v>
      </c>
      <c r="AQ119" s="52">
        <v>0</v>
      </c>
      <c r="AR119" s="52">
        <v>0</v>
      </c>
      <c r="AS119" s="52">
        <v>0</v>
      </c>
      <c r="AT119" s="52">
        <v>0</v>
      </c>
      <c r="AU119" s="52">
        <v>0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0</v>
      </c>
      <c r="BC119" s="52">
        <v>0</v>
      </c>
      <c r="BD119" s="52">
        <v>0</v>
      </c>
      <c r="BE119" s="52">
        <v>0</v>
      </c>
      <c r="BF119" s="52">
        <v>0</v>
      </c>
      <c r="BG119" s="52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0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739.65</v>
      </c>
      <c r="CC119" s="52">
        <v>733.29</v>
      </c>
      <c r="CD119" s="52">
        <v>436.75</v>
      </c>
      <c r="CE119" s="52">
        <v>436.75</v>
      </c>
      <c r="CF119" s="52">
        <v>436.75</v>
      </c>
      <c r="CG119" s="52">
        <v>436.75</v>
      </c>
      <c r="CH119" s="52">
        <v>436.75</v>
      </c>
      <c r="CI119" s="52">
        <v>436.75</v>
      </c>
      <c r="CJ119" s="52">
        <v>436.75</v>
      </c>
      <c r="CK119" s="52">
        <v>436.75</v>
      </c>
      <c r="CL119" s="52">
        <v>436.75</v>
      </c>
      <c r="CM119" s="52">
        <v>436.75</v>
      </c>
      <c r="CN119" s="52">
        <v>436.75</v>
      </c>
      <c r="CO119" s="52">
        <v>436.75</v>
      </c>
      <c r="CP119" s="52">
        <v>436.75</v>
      </c>
      <c r="CQ119" s="52">
        <v>436.75</v>
      </c>
      <c r="CR119" s="52">
        <v>436.75</v>
      </c>
      <c r="CS119" s="52">
        <v>436.75</v>
      </c>
      <c r="CT119" s="52">
        <v>436.75</v>
      </c>
      <c r="CU119" s="52">
        <v>436.75</v>
      </c>
      <c r="CV119" s="52">
        <v>436.75</v>
      </c>
      <c r="CW119" s="52">
        <v>436.75</v>
      </c>
      <c r="CX119" s="52">
        <v>436.75</v>
      </c>
      <c r="CY119" s="52">
        <v>436.75</v>
      </c>
      <c r="CZ119" s="52">
        <v>436.75</v>
      </c>
      <c r="DA119" s="52">
        <v>436.75</v>
      </c>
      <c r="DB119" s="52">
        <v>436.75</v>
      </c>
      <c r="DC119" s="52">
        <v>436.75</v>
      </c>
      <c r="DD119" s="52">
        <v>436.75</v>
      </c>
      <c r="DE119" s="52">
        <v>436.75</v>
      </c>
      <c r="DF119" s="52">
        <v>436.75</v>
      </c>
      <c r="DG119" s="52">
        <v>436.75</v>
      </c>
      <c r="DH119" s="52">
        <v>436.75</v>
      </c>
      <c r="DI119" s="52">
        <v>436.75</v>
      </c>
      <c r="DJ119" s="52">
        <v>436.75</v>
      </c>
      <c r="DK119" s="52">
        <v>436.75</v>
      </c>
      <c r="DL119" s="52">
        <v>436.75</v>
      </c>
      <c r="DM119" s="52">
        <v>436.75</v>
      </c>
      <c r="DN119" s="52">
        <v>436.75</v>
      </c>
      <c r="DO119" s="52">
        <v>436.75</v>
      </c>
      <c r="DP119" s="52">
        <v>436.75</v>
      </c>
      <c r="DQ119" s="52">
        <v>436.75</v>
      </c>
      <c r="DR119" s="52">
        <v>436.75</v>
      </c>
      <c r="DS119" s="52">
        <v>436.75</v>
      </c>
      <c r="DT119" s="52">
        <v>436.75</v>
      </c>
      <c r="DU119" s="52">
        <v>436.75</v>
      </c>
      <c r="DV119" s="52">
        <v>436.75</v>
      </c>
      <c r="DW119" s="52">
        <v>436.75</v>
      </c>
      <c r="DX119" s="52">
        <v>436.75</v>
      </c>
      <c r="DY119" s="52">
        <v>436.75</v>
      </c>
      <c r="DZ119" s="52">
        <v>436.75</v>
      </c>
      <c r="EA119" s="52">
        <v>436.75</v>
      </c>
      <c r="EB119" s="52">
        <v>436.75</v>
      </c>
      <c r="EC119" s="52">
        <v>436.75</v>
      </c>
      <c r="ED119" s="52">
        <v>436.75</v>
      </c>
      <c r="EE119" s="52">
        <v>436.75</v>
      </c>
      <c r="EF119" s="52">
        <v>436.75</v>
      </c>
      <c r="EG119" s="52">
        <v>436.75</v>
      </c>
      <c r="EH119" s="52">
        <v>436.75</v>
      </c>
      <c r="EI119" s="52">
        <v>436.75</v>
      </c>
      <c r="EJ119" s="52">
        <v>436.75</v>
      </c>
      <c r="EK119" s="52">
        <v>436.75</v>
      </c>
      <c r="EL119" s="52">
        <v>436.75</v>
      </c>
      <c r="EM119" s="52">
        <v>436.75</v>
      </c>
      <c r="EN119" s="52">
        <v>436.75</v>
      </c>
      <c r="EO119" s="52">
        <v>436.75</v>
      </c>
      <c r="EP119" s="52">
        <v>436.75</v>
      </c>
      <c r="EQ119" s="52">
        <v>436.75</v>
      </c>
      <c r="ER119" s="52">
        <v>436.75</v>
      </c>
      <c r="ES119" s="52">
        <v>436.75</v>
      </c>
      <c r="ET119" s="52">
        <v>436.75</v>
      </c>
      <c r="EU119" s="52">
        <v>436.75</v>
      </c>
      <c r="EV119" s="52">
        <v>436.75</v>
      </c>
      <c r="EW119" s="52">
        <v>436.75</v>
      </c>
      <c r="EX119" s="52">
        <v>436.75</v>
      </c>
      <c r="EY119" s="52">
        <v>436.75</v>
      </c>
      <c r="EZ119" s="52">
        <v>436.75</v>
      </c>
      <c r="FA119" s="52">
        <v>436.75</v>
      </c>
      <c r="FB119" s="52">
        <v>436.75</v>
      </c>
      <c r="FC119" s="52">
        <v>436.75</v>
      </c>
      <c r="FD119" s="52">
        <v>436.75</v>
      </c>
      <c r="FE119" s="52">
        <v>436.75</v>
      </c>
      <c r="FF119" s="52">
        <v>436.75</v>
      </c>
      <c r="FG119" s="52">
        <v>436.75</v>
      </c>
      <c r="FH119" s="52">
        <v>436.75</v>
      </c>
      <c r="FI119" s="52">
        <v>436.75</v>
      </c>
      <c r="FJ119" s="52">
        <v>436.75</v>
      </c>
      <c r="FK119" s="52">
        <v>436.75</v>
      </c>
      <c r="FL119" s="52">
        <v>436.75</v>
      </c>
      <c r="FM119" s="52">
        <v>436.75</v>
      </c>
      <c r="FN119" s="52">
        <v>436.75</v>
      </c>
      <c r="FO119" s="52">
        <v>436.75</v>
      </c>
      <c r="FP119" s="52">
        <v>436.75</v>
      </c>
      <c r="FQ119" s="52">
        <v>436.75</v>
      </c>
      <c r="FR119" s="52">
        <v>436.75</v>
      </c>
      <c r="FS119" s="52">
        <v>436.75</v>
      </c>
      <c r="FT119" s="52">
        <v>436.75</v>
      </c>
      <c r="FU119" s="52">
        <v>436.75</v>
      </c>
      <c r="FV119" s="52">
        <v>436.75</v>
      </c>
      <c r="FW119" s="52">
        <v>436.75</v>
      </c>
      <c r="FX119" s="52">
        <v>436.75</v>
      </c>
      <c r="FY119" s="52">
        <v>436.75</v>
      </c>
      <c r="FZ119" s="52">
        <v>436.75</v>
      </c>
      <c r="GA119" s="52">
        <v>436.75</v>
      </c>
      <c r="GB119" s="52">
        <v>436.75</v>
      </c>
      <c r="GC119" s="52">
        <v>436.75</v>
      </c>
      <c r="GD119" s="52">
        <v>436.75</v>
      </c>
      <c r="GE119" s="52">
        <v>436.75</v>
      </c>
      <c r="GF119" s="52">
        <v>436.75</v>
      </c>
      <c r="GG119" s="52">
        <v>436.75</v>
      </c>
      <c r="GH119" s="52">
        <v>436.75</v>
      </c>
      <c r="GI119" s="52">
        <v>436.75</v>
      </c>
      <c r="GJ119" s="52">
        <v>436.75</v>
      </c>
      <c r="GK119" s="52">
        <v>436.75</v>
      </c>
      <c r="GL119" s="52">
        <v>436.75</v>
      </c>
      <c r="GM119" s="52">
        <v>436.75</v>
      </c>
      <c r="GN119" s="52">
        <v>436.75</v>
      </c>
      <c r="GO119" s="52">
        <v>436.75</v>
      </c>
      <c r="GP119" s="52">
        <v>436.75</v>
      </c>
      <c r="GQ119" s="52">
        <v>436.75</v>
      </c>
      <c r="GR119" s="52">
        <v>436.75</v>
      </c>
      <c r="GS119" s="52">
        <v>436.75</v>
      </c>
      <c r="GT119" s="52">
        <v>436.75</v>
      </c>
      <c r="GU119" s="52">
        <v>436.75</v>
      </c>
      <c r="GV119" s="52">
        <v>436.75</v>
      </c>
      <c r="GW119" s="52">
        <v>436.75</v>
      </c>
      <c r="GX119" s="52">
        <v>436.75</v>
      </c>
      <c r="GY119" s="52">
        <v>436.75</v>
      </c>
      <c r="GZ119" s="52">
        <v>436.75</v>
      </c>
      <c r="HA119" s="52">
        <v>436.75</v>
      </c>
      <c r="HB119" s="52">
        <v>436.75</v>
      </c>
      <c r="HC119" s="52">
        <v>436.75</v>
      </c>
      <c r="HD119" s="52">
        <v>436.75</v>
      </c>
      <c r="HE119" s="52">
        <v>436.75</v>
      </c>
      <c r="HF119" s="52">
        <v>436.75</v>
      </c>
      <c r="HG119" s="52">
        <v>436.75</v>
      </c>
      <c r="HH119" s="52">
        <v>436.75</v>
      </c>
      <c r="HI119" s="52">
        <v>436.75</v>
      </c>
      <c r="HJ119" s="52">
        <v>436.75</v>
      </c>
      <c r="HK119" s="52">
        <v>436.75</v>
      </c>
      <c r="HL119" s="52">
        <v>436.75</v>
      </c>
      <c r="HM119" s="52">
        <v>436.75</v>
      </c>
      <c r="HN119" s="52">
        <v>436.75</v>
      </c>
      <c r="HO119" s="52">
        <v>436.75</v>
      </c>
      <c r="HP119" s="52">
        <v>436.75</v>
      </c>
      <c r="HQ119" s="52">
        <v>436.75</v>
      </c>
      <c r="HR119" s="52">
        <v>436.75</v>
      </c>
      <c r="HS119" s="52">
        <v>436.75</v>
      </c>
      <c r="HT119" s="52">
        <v>436.75</v>
      </c>
      <c r="HU119" s="52">
        <v>436.75</v>
      </c>
      <c r="HV119" s="52">
        <v>436.75</v>
      </c>
      <c r="HW119" s="52">
        <v>436.75</v>
      </c>
      <c r="HX119" s="52">
        <v>436.75</v>
      </c>
      <c r="HY119" s="52">
        <v>436.75</v>
      </c>
      <c r="HZ119" s="52">
        <v>436.75</v>
      </c>
      <c r="IA119" s="52">
        <v>436.75</v>
      </c>
      <c r="IB119" s="52">
        <v>436.75</v>
      </c>
      <c r="IC119" s="52">
        <v>436.75</v>
      </c>
      <c r="ID119" s="52">
        <v>436.75</v>
      </c>
      <c r="IE119" s="52">
        <v>436.75</v>
      </c>
      <c r="IF119" s="52">
        <v>436.75</v>
      </c>
      <c r="IG119" s="52">
        <v>436.75</v>
      </c>
      <c r="IH119" s="52">
        <v>436.75</v>
      </c>
      <c r="II119" s="52">
        <v>436.75</v>
      </c>
      <c r="IJ119" s="52">
        <v>436.75</v>
      </c>
      <c r="IK119" s="52">
        <v>436.75</v>
      </c>
      <c r="IL119" s="52">
        <v>436.75</v>
      </c>
      <c r="IM119" s="52">
        <v>436.75</v>
      </c>
      <c r="IN119" s="52">
        <v>436.75</v>
      </c>
      <c r="IO119" s="52">
        <v>436.75</v>
      </c>
      <c r="IP119" s="52">
        <v>436.75</v>
      </c>
      <c r="IQ119" s="52">
        <v>436.75</v>
      </c>
      <c r="IR119" s="52">
        <v>436.75</v>
      </c>
      <c r="IS119" s="52">
        <v>436.75</v>
      </c>
      <c r="IT119" s="52">
        <v>436.75</v>
      </c>
      <c r="IU119" s="52">
        <v>436.75</v>
      </c>
      <c r="IV119" s="52">
        <v>436.75</v>
      </c>
      <c r="IW119" s="52">
        <v>436.75</v>
      </c>
      <c r="IX119" s="52">
        <v>436.75</v>
      </c>
      <c r="IY119" s="52">
        <v>436.75</v>
      </c>
      <c r="IZ119" s="52">
        <v>436.75</v>
      </c>
      <c r="JA119" s="52">
        <v>436.75</v>
      </c>
      <c r="JB119" s="52">
        <v>436.75</v>
      </c>
      <c r="JC119" s="52">
        <v>436.75</v>
      </c>
      <c r="JD119" s="52">
        <v>436.75</v>
      </c>
      <c r="JE119" s="52">
        <v>436.75</v>
      </c>
      <c r="JF119" s="52">
        <v>436.75</v>
      </c>
      <c r="JG119" s="52">
        <v>436.75</v>
      </c>
      <c r="JH119" s="52">
        <v>436.75</v>
      </c>
      <c r="JI119" s="52">
        <v>436.75</v>
      </c>
      <c r="JJ119" s="52">
        <v>0</v>
      </c>
      <c r="JK119" s="52">
        <v>0</v>
      </c>
      <c r="JL119" s="52">
        <v>0</v>
      </c>
      <c r="JM119" s="52">
        <v>0</v>
      </c>
      <c r="JN119" s="52">
        <v>0</v>
      </c>
      <c r="JO119" s="52">
        <v>0</v>
      </c>
      <c r="JP119" s="52">
        <v>0</v>
      </c>
      <c r="JQ119" s="52">
        <v>0</v>
      </c>
      <c r="JR119" s="52">
        <v>0</v>
      </c>
      <c r="JS119" s="52">
        <v>0</v>
      </c>
      <c r="JT119" s="52">
        <v>0</v>
      </c>
      <c r="JU119" s="52">
        <v>0</v>
      </c>
      <c r="JV119" s="52">
        <v>0</v>
      </c>
      <c r="JW119" s="52">
        <v>0</v>
      </c>
      <c r="JX119" s="52">
        <v>0</v>
      </c>
      <c r="JY119" s="52">
        <v>0</v>
      </c>
      <c r="JZ119" s="52">
        <v>0</v>
      </c>
      <c r="KA119" s="52">
        <v>0</v>
      </c>
      <c r="KB119" s="52">
        <v>0</v>
      </c>
      <c r="KC119" s="52">
        <v>0</v>
      </c>
      <c r="KD119" s="52">
        <v>0</v>
      </c>
      <c r="KE119" s="52">
        <v>0</v>
      </c>
      <c r="KF119" s="52">
        <v>0</v>
      </c>
      <c r="KG119" s="52">
        <v>0</v>
      </c>
      <c r="KH119" s="52">
        <v>0</v>
      </c>
      <c r="KI119" s="52">
        <v>0</v>
      </c>
      <c r="KJ119" s="52">
        <v>0</v>
      </c>
      <c r="KK119" s="52">
        <v>0</v>
      </c>
      <c r="KL119" s="52">
        <v>0</v>
      </c>
      <c r="KM119" s="52">
        <v>0</v>
      </c>
      <c r="KN119" s="52">
        <v>0</v>
      </c>
      <c r="KO119" s="52">
        <v>0</v>
      </c>
      <c r="KP119" s="52">
        <v>0</v>
      </c>
      <c r="KQ119" s="52">
        <v>0</v>
      </c>
      <c r="KR119" s="52">
        <v>0</v>
      </c>
      <c r="KS119" s="52">
        <v>0</v>
      </c>
      <c r="KT119" s="52">
        <v>0</v>
      </c>
      <c r="KU119" s="52">
        <v>0</v>
      </c>
      <c r="KV119" s="52">
        <v>0</v>
      </c>
      <c r="KW119" s="52">
        <v>0</v>
      </c>
      <c r="KX119" s="52">
        <v>0</v>
      </c>
      <c r="KY119" s="52">
        <v>0</v>
      </c>
      <c r="KZ119" s="52">
        <v>0</v>
      </c>
      <c r="LA119" s="52">
        <v>0</v>
      </c>
      <c r="LB119" s="52">
        <v>0</v>
      </c>
      <c r="LC119" s="52">
        <v>0</v>
      </c>
      <c r="LD119" s="52">
        <v>0</v>
      </c>
      <c r="LE119" s="52">
        <v>0</v>
      </c>
      <c r="LF119" s="52">
        <v>0</v>
      </c>
      <c r="LG119" s="52">
        <v>0</v>
      </c>
      <c r="LH119" s="52">
        <v>0</v>
      </c>
      <c r="LI119" s="52">
        <v>0</v>
      </c>
      <c r="LJ119" s="52">
        <v>0</v>
      </c>
      <c r="LK119" s="52">
        <v>0</v>
      </c>
      <c r="LL119" s="52">
        <v>0</v>
      </c>
      <c r="LM119" s="52">
        <v>0</v>
      </c>
      <c r="LN119" s="52">
        <v>0</v>
      </c>
      <c r="LO119" s="52">
        <v>0</v>
      </c>
      <c r="LP119" s="52">
        <v>0</v>
      </c>
      <c r="LQ119" s="52">
        <v>0</v>
      </c>
      <c r="LR119" s="52">
        <v>0</v>
      </c>
      <c r="LS119" s="52">
        <v>0</v>
      </c>
      <c r="LT119" s="52">
        <v>0</v>
      </c>
      <c r="LU119" s="52">
        <v>0</v>
      </c>
      <c r="LV119" s="52">
        <v>0</v>
      </c>
      <c r="LW119" s="52">
        <v>0</v>
      </c>
      <c r="LX119" s="52">
        <v>0</v>
      </c>
      <c r="LY119" s="52">
        <v>0</v>
      </c>
      <c r="LZ119" s="52">
        <v>0</v>
      </c>
      <c r="MA119" s="52">
        <v>0</v>
      </c>
      <c r="MB119" s="52">
        <v>0</v>
      </c>
      <c r="MC119" s="52">
        <v>0</v>
      </c>
      <c r="MD119" s="52">
        <v>0</v>
      </c>
      <c r="ME119" s="52">
        <v>0</v>
      </c>
      <c r="MF119" s="52">
        <v>0</v>
      </c>
      <c r="MG119" s="52">
        <v>0</v>
      </c>
      <c r="MH119" s="52">
        <v>0</v>
      </c>
      <c r="MI119" s="52">
        <v>0</v>
      </c>
      <c r="MJ119" s="52">
        <v>0</v>
      </c>
      <c r="MK119" s="52">
        <v>0</v>
      </c>
      <c r="ML119" s="52">
        <v>0</v>
      </c>
      <c r="MM119" s="52">
        <v>0</v>
      </c>
      <c r="MN119" s="52">
        <v>0</v>
      </c>
      <c r="MO119" s="52">
        <v>0</v>
      </c>
      <c r="MP119" s="52">
        <v>0</v>
      </c>
      <c r="MQ119" s="52">
        <v>0</v>
      </c>
      <c r="MR119" s="52">
        <v>0</v>
      </c>
      <c r="MS119" s="52">
        <v>0</v>
      </c>
      <c r="MT119" s="52">
        <v>0</v>
      </c>
      <c r="MU119" s="52">
        <v>0</v>
      </c>
      <c r="MV119" s="52">
        <v>0</v>
      </c>
      <c r="MW119" s="52">
        <v>0</v>
      </c>
      <c r="MX119" s="52">
        <v>0</v>
      </c>
      <c r="MY119" s="52">
        <v>0</v>
      </c>
      <c r="MZ119" s="52">
        <v>0</v>
      </c>
      <c r="NA119" s="52">
        <v>0</v>
      </c>
      <c r="NB119" s="52">
        <v>0</v>
      </c>
      <c r="NC119" s="52">
        <v>0</v>
      </c>
      <c r="ND119" s="52">
        <v>0</v>
      </c>
      <c r="NE119" s="52">
        <v>0</v>
      </c>
      <c r="NF119" s="52">
        <v>0</v>
      </c>
      <c r="NG119" s="52">
        <v>0</v>
      </c>
      <c r="NH119" s="52">
        <v>0</v>
      </c>
      <c r="NI119" s="52">
        <v>0</v>
      </c>
      <c r="NJ119" s="52">
        <v>0</v>
      </c>
      <c r="NK119" s="52">
        <v>0</v>
      </c>
      <c r="NL119" s="52">
        <v>0</v>
      </c>
      <c r="NM119" s="52">
        <v>0</v>
      </c>
      <c r="NN119" s="52">
        <v>0</v>
      </c>
      <c r="NO119" s="52">
        <v>0</v>
      </c>
      <c r="NP119" s="52">
        <v>0</v>
      </c>
      <c r="NQ119" s="52">
        <v>0</v>
      </c>
      <c r="NR119" s="68">
        <f t="shared" si="6"/>
        <v>83581.94</v>
      </c>
      <c r="NS119" s="68">
        <f t="shared" si="7"/>
        <v>83581.94</v>
      </c>
      <c r="NT119" s="68">
        <f t="shared" si="8"/>
        <v>49078.69</v>
      </c>
    </row>
    <row r="120" spans="1:384" s="40" customFormat="1" ht="15" customHeight="1" outlineLevel="1" x14ac:dyDescent="0.2">
      <c r="A120" s="61"/>
      <c r="B120" s="49" t="s">
        <v>671</v>
      </c>
      <c r="C120" s="49" t="s">
        <v>325</v>
      </c>
      <c r="D120" s="49" t="s">
        <v>321</v>
      </c>
      <c r="E120" s="50" t="s">
        <v>326</v>
      </c>
      <c r="F120" s="64">
        <v>44093</v>
      </c>
      <c r="G120" s="49" t="s">
        <v>68</v>
      </c>
      <c r="H120" s="72">
        <v>9.3807000000000001E-2</v>
      </c>
      <c r="I120" s="65">
        <v>70000.800000000003</v>
      </c>
      <c r="J120" s="114" t="str">
        <f>_xlfn.XLOOKUP(E120,'[12]Resumo Unidades'!$B:$B,'[12]Resumo Unidades'!$W:$W)</f>
        <v>Fluxo com Divergência maior do que 10%</v>
      </c>
      <c r="K120" s="51" t="str">
        <f>IF(L120&gt;Resumo!$E$23,"Sim","Não")</f>
        <v>Não</v>
      </c>
      <c r="L120" s="66">
        <v>48</v>
      </c>
      <c r="M120" s="67"/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2">
        <v>0</v>
      </c>
      <c r="AC120" s="52">
        <v>0</v>
      </c>
      <c r="AD120" s="52">
        <v>0</v>
      </c>
      <c r="AE120" s="52">
        <v>0</v>
      </c>
      <c r="AF120" s="52">
        <v>0</v>
      </c>
      <c r="AG120" s="52">
        <v>0</v>
      </c>
      <c r="AH120" s="52">
        <v>0</v>
      </c>
      <c r="AI120" s="52">
        <v>0</v>
      </c>
      <c r="AJ120" s="52">
        <v>0</v>
      </c>
      <c r="AK120" s="52">
        <v>0</v>
      </c>
      <c r="AL120" s="52">
        <v>0</v>
      </c>
      <c r="AM120" s="52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v>0</v>
      </c>
      <c r="AX120" s="52">
        <v>0</v>
      </c>
      <c r="AY120" s="52">
        <v>0</v>
      </c>
      <c r="AZ120" s="52">
        <v>0</v>
      </c>
      <c r="BA120" s="52">
        <v>0</v>
      </c>
      <c r="BB120" s="52">
        <v>0</v>
      </c>
      <c r="BC120" s="52">
        <v>0</v>
      </c>
      <c r="BD120" s="52">
        <v>0</v>
      </c>
      <c r="BE120" s="52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52">
        <v>0</v>
      </c>
      <c r="BW120" s="52">
        <v>0</v>
      </c>
      <c r="BX120" s="52">
        <v>0</v>
      </c>
      <c r="BY120" s="52">
        <v>0</v>
      </c>
      <c r="BZ120" s="52">
        <v>0</v>
      </c>
      <c r="CA120" s="52">
        <v>0</v>
      </c>
      <c r="CB120" s="52">
        <v>739.65</v>
      </c>
      <c r="CC120" s="52">
        <v>733.29</v>
      </c>
      <c r="CD120" s="52">
        <v>436.75</v>
      </c>
      <c r="CE120" s="52">
        <v>436.75</v>
      </c>
      <c r="CF120" s="52">
        <v>436.75</v>
      </c>
      <c r="CG120" s="52">
        <v>436.75</v>
      </c>
      <c r="CH120" s="52">
        <v>436.75</v>
      </c>
      <c r="CI120" s="52">
        <v>436.75</v>
      </c>
      <c r="CJ120" s="52">
        <v>436.75</v>
      </c>
      <c r="CK120" s="52">
        <v>436.75</v>
      </c>
      <c r="CL120" s="52">
        <v>436.75</v>
      </c>
      <c r="CM120" s="52">
        <v>436.75</v>
      </c>
      <c r="CN120" s="52">
        <v>436.75</v>
      </c>
      <c r="CO120" s="52">
        <v>436.75</v>
      </c>
      <c r="CP120" s="52">
        <v>436.75</v>
      </c>
      <c r="CQ120" s="52">
        <v>436.75</v>
      </c>
      <c r="CR120" s="52">
        <v>436.75</v>
      </c>
      <c r="CS120" s="52">
        <v>436.75</v>
      </c>
      <c r="CT120" s="52">
        <v>436.75</v>
      </c>
      <c r="CU120" s="52">
        <v>436.75</v>
      </c>
      <c r="CV120" s="52">
        <v>436.75</v>
      </c>
      <c r="CW120" s="52">
        <v>436.75</v>
      </c>
      <c r="CX120" s="52">
        <v>436.75</v>
      </c>
      <c r="CY120" s="52">
        <v>436.75</v>
      </c>
      <c r="CZ120" s="52">
        <v>436.75</v>
      </c>
      <c r="DA120" s="52">
        <v>436.75</v>
      </c>
      <c r="DB120" s="52">
        <v>436.75</v>
      </c>
      <c r="DC120" s="52">
        <v>436.75</v>
      </c>
      <c r="DD120" s="52">
        <v>436.75</v>
      </c>
      <c r="DE120" s="52">
        <v>436.75</v>
      </c>
      <c r="DF120" s="52">
        <v>436.75</v>
      </c>
      <c r="DG120" s="52">
        <v>436.75</v>
      </c>
      <c r="DH120" s="52">
        <v>436.75</v>
      </c>
      <c r="DI120" s="52">
        <v>436.75</v>
      </c>
      <c r="DJ120" s="52">
        <v>436.75</v>
      </c>
      <c r="DK120" s="52">
        <v>436.75</v>
      </c>
      <c r="DL120" s="52">
        <v>436.75</v>
      </c>
      <c r="DM120" s="52">
        <v>436.75</v>
      </c>
      <c r="DN120" s="52">
        <v>436.75</v>
      </c>
      <c r="DO120" s="52">
        <v>436.75</v>
      </c>
      <c r="DP120" s="52">
        <v>436.75</v>
      </c>
      <c r="DQ120" s="52">
        <v>436.75</v>
      </c>
      <c r="DR120" s="52">
        <v>436.75</v>
      </c>
      <c r="DS120" s="52">
        <v>436.75</v>
      </c>
      <c r="DT120" s="52">
        <v>436.75</v>
      </c>
      <c r="DU120" s="52">
        <v>436.75</v>
      </c>
      <c r="DV120" s="52">
        <v>436.75</v>
      </c>
      <c r="DW120" s="52">
        <v>436.75</v>
      </c>
      <c r="DX120" s="52">
        <v>436.75</v>
      </c>
      <c r="DY120" s="52">
        <v>436.75</v>
      </c>
      <c r="DZ120" s="52">
        <v>436.75</v>
      </c>
      <c r="EA120" s="52">
        <v>436.75</v>
      </c>
      <c r="EB120" s="52">
        <v>436.75</v>
      </c>
      <c r="EC120" s="52">
        <v>436.75</v>
      </c>
      <c r="ED120" s="52">
        <v>436.75</v>
      </c>
      <c r="EE120" s="52">
        <v>436.75</v>
      </c>
      <c r="EF120" s="52">
        <v>436.75</v>
      </c>
      <c r="EG120" s="52">
        <v>436.75</v>
      </c>
      <c r="EH120" s="52">
        <v>436.75</v>
      </c>
      <c r="EI120" s="52">
        <v>436.75</v>
      </c>
      <c r="EJ120" s="52">
        <v>436.75</v>
      </c>
      <c r="EK120" s="52">
        <v>436.75</v>
      </c>
      <c r="EL120" s="52">
        <v>436.75</v>
      </c>
      <c r="EM120" s="52">
        <v>436.75</v>
      </c>
      <c r="EN120" s="52">
        <v>436.75</v>
      </c>
      <c r="EO120" s="52">
        <v>436.75</v>
      </c>
      <c r="EP120" s="52">
        <v>436.75</v>
      </c>
      <c r="EQ120" s="52">
        <v>436.75</v>
      </c>
      <c r="ER120" s="52">
        <v>436.75</v>
      </c>
      <c r="ES120" s="52">
        <v>436.75</v>
      </c>
      <c r="ET120" s="52">
        <v>436.75</v>
      </c>
      <c r="EU120" s="52">
        <v>436.75</v>
      </c>
      <c r="EV120" s="52">
        <v>436.75</v>
      </c>
      <c r="EW120" s="52">
        <v>436.75</v>
      </c>
      <c r="EX120" s="52">
        <v>436.75</v>
      </c>
      <c r="EY120" s="52">
        <v>436.75</v>
      </c>
      <c r="EZ120" s="52">
        <v>436.75</v>
      </c>
      <c r="FA120" s="52">
        <v>436.75</v>
      </c>
      <c r="FB120" s="52">
        <v>436.75</v>
      </c>
      <c r="FC120" s="52">
        <v>436.75</v>
      </c>
      <c r="FD120" s="52">
        <v>436.75</v>
      </c>
      <c r="FE120" s="52">
        <v>436.75</v>
      </c>
      <c r="FF120" s="52">
        <v>436.75</v>
      </c>
      <c r="FG120" s="52">
        <v>436.75</v>
      </c>
      <c r="FH120" s="52">
        <v>436.75</v>
      </c>
      <c r="FI120" s="52">
        <v>436.75</v>
      </c>
      <c r="FJ120" s="52">
        <v>436.75</v>
      </c>
      <c r="FK120" s="52">
        <v>436.75</v>
      </c>
      <c r="FL120" s="52">
        <v>436.75</v>
      </c>
      <c r="FM120" s="52">
        <v>436.75</v>
      </c>
      <c r="FN120" s="52">
        <v>436.75</v>
      </c>
      <c r="FO120" s="52">
        <v>436.75</v>
      </c>
      <c r="FP120" s="52">
        <v>436.75</v>
      </c>
      <c r="FQ120" s="52">
        <v>436.75</v>
      </c>
      <c r="FR120" s="52">
        <v>436.75</v>
      </c>
      <c r="FS120" s="52">
        <v>436.75</v>
      </c>
      <c r="FT120" s="52">
        <v>436.75</v>
      </c>
      <c r="FU120" s="52">
        <v>436.75</v>
      </c>
      <c r="FV120" s="52">
        <v>436.75</v>
      </c>
      <c r="FW120" s="52">
        <v>436.75</v>
      </c>
      <c r="FX120" s="52">
        <v>436.75</v>
      </c>
      <c r="FY120" s="52">
        <v>436.75</v>
      </c>
      <c r="FZ120" s="52">
        <v>436.75</v>
      </c>
      <c r="GA120" s="52">
        <v>436.75</v>
      </c>
      <c r="GB120" s="52">
        <v>436.75</v>
      </c>
      <c r="GC120" s="52">
        <v>436.75</v>
      </c>
      <c r="GD120" s="52">
        <v>436.75</v>
      </c>
      <c r="GE120" s="52">
        <v>436.75</v>
      </c>
      <c r="GF120" s="52">
        <v>436.75</v>
      </c>
      <c r="GG120" s="52">
        <v>436.75</v>
      </c>
      <c r="GH120" s="52">
        <v>436.75</v>
      </c>
      <c r="GI120" s="52">
        <v>436.75</v>
      </c>
      <c r="GJ120" s="52">
        <v>436.75</v>
      </c>
      <c r="GK120" s="52">
        <v>436.75</v>
      </c>
      <c r="GL120" s="52">
        <v>436.75</v>
      </c>
      <c r="GM120" s="52">
        <v>436.75</v>
      </c>
      <c r="GN120" s="52">
        <v>436.75</v>
      </c>
      <c r="GO120" s="52">
        <v>436.75</v>
      </c>
      <c r="GP120" s="52">
        <v>436.75</v>
      </c>
      <c r="GQ120" s="52">
        <v>436.75</v>
      </c>
      <c r="GR120" s="52">
        <v>436.75</v>
      </c>
      <c r="GS120" s="52">
        <v>436.75</v>
      </c>
      <c r="GT120" s="52">
        <v>436.75</v>
      </c>
      <c r="GU120" s="52">
        <v>436.75</v>
      </c>
      <c r="GV120" s="52">
        <v>436.75</v>
      </c>
      <c r="GW120" s="52">
        <v>436.75</v>
      </c>
      <c r="GX120" s="52">
        <v>436.75</v>
      </c>
      <c r="GY120" s="52">
        <v>436.75</v>
      </c>
      <c r="GZ120" s="52">
        <v>436.75</v>
      </c>
      <c r="HA120" s="52">
        <v>436.75</v>
      </c>
      <c r="HB120" s="52">
        <v>436.75</v>
      </c>
      <c r="HC120" s="52">
        <v>436.75</v>
      </c>
      <c r="HD120" s="52">
        <v>436.75</v>
      </c>
      <c r="HE120" s="52">
        <v>436.75</v>
      </c>
      <c r="HF120" s="52">
        <v>436.75</v>
      </c>
      <c r="HG120" s="52">
        <v>436.75</v>
      </c>
      <c r="HH120" s="52">
        <v>436.75</v>
      </c>
      <c r="HI120" s="52">
        <v>436.75</v>
      </c>
      <c r="HJ120" s="52">
        <v>436.75</v>
      </c>
      <c r="HK120" s="52">
        <v>436.75</v>
      </c>
      <c r="HL120" s="52">
        <v>436.75</v>
      </c>
      <c r="HM120" s="52">
        <v>436.75</v>
      </c>
      <c r="HN120" s="52">
        <v>436.75</v>
      </c>
      <c r="HO120" s="52">
        <v>436.75</v>
      </c>
      <c r="HP120" s="52">
        <v>436.75</v>
      </c>
      <c r="HQ120" s="52">
        <v>436.75</v>
      </c>
      <c r="HR120" s="52">
        <v>436.75</v>
      </c>
      <c r="HS120" s="52">
        <v>436.75</v>
      </c>
      <c r="HT120" s="52">
        <v>436.75</v>
      </c>
      <c r="HU120" s="52">
        <v>436.75</v>
      </c>
      <c r="HV120" s="52">
        <v>436.75</v>
      </c>
      <c r="HW120" s="52">
        <v>436.75</v>
      </c>
      <c r="HX120" s="52">
        <v>436.75</v>
      </c>
      <c r="HY120" s="52">
        <v>436.75</v>
      </c>
      <c r="HZ120" s="52">
        <v>436.75</v>
      </c>
      <c r="IA120" s="52">
        <v>436.75</v>
      </c>
      <c r="IB120" s="52">
        <v>436.75</v>
      </c>
      <c r="IC120" s="52">
        <v>436.75</v>
      </c>
      <c r="ID120" s="52">
        <v>436.75</v>
      </c>
      <c r="IE120" s="52">
        <v>436.75</v>
      </c>
      <c r="IF120" s="52">
        <v>436.75</v>
      </c>
      <c r="IG120" s="52">
        <v>436.75</v>
      </c>
      <c r="IH120" s="52">
        <v>436.75</v>
      </c>
      <c r="II120" s="52">
        <v>436.75</v>
      </c>
      <c r="IJ120" s="52">
        <v>436.75</v>
      </c>
      <c r="IK120" s="52">
        <v>436.75</v>
      </c>
      <c r="IL120" s="52">
        <v>436.75</v>
      </c>
      <c r="IM120" s="52">
        <v>436.75</v>
      </c>
      <c r="IN120" s="52">
        <v>436.75</v>
      </c>
      <c r="IO120" s="52">
        <v>436.75</v>
      </c>
      <c r="IP120" s="52">
        <v>436.75</v>
      </c>
      <c r="IQ120" s="52">
        <v>436.75</v>
      </c>
      <c r="IR120" s="52">
        <v>436.75</v>
      </c>
      <c r="IS120" s="52">
        <v>436.75</v>
      </c>
      <c r="IT120" s="52">
        <v>436.75</v>
      </c>
      <c r="IU120" s="52">
        <v>436.75</v>
      </c>
      <c r="IV120" s="52">
        <v>436.75</v>
      </c>
      <c r="IW120" s="52">
        <v>436.75</v>
      </c>
      <c r="IX120" s="52">
        <v>436.75</v>
      </c>
      <c r="IY120" s="52">
        <v>436.75</v>
      </c>
      <c r="IZ120" s="52">
        <v>436.75</v>
      </c>
      <c r="JA120" s="52">
        <v>436.75</v>
      </c>
      <c r="JB120" s="52">
        <v>436.75</v>
      </c>
      <c r="JC120" s="52">
        <v>436.75</v>
      </c>
      <c r="JD120" s="52">
        <v>436.75</v>
      </c>
      <c r="JE120" s="52">
        <v>436.75</v>
      </c>
      <c r="JF120" s="52">
        <v>436.75</v>
      </c>
      <c r="JG120" s="52">
        <v>436.75</v>
      </c>
      <c r="JH120" s="52">
        <v>436.75</v>
      </c>
      <c r="JI120" s="52">
        <v>436.75</v>
      </c>
      <c r="JJ120" s="52">
        <v>0</v>
      </c>
      <c r="JK120" s="52">
        <v>0</v>
      </c>
      <c r="JL120" s="52">
        <v>0</v>
      </c>
      <c r="JM120" s="52">
        <v>0</v>
      </c>
      <c r="JN120" s="52">
        <v>0</v>
      </c>
      <c r="JO120" s="52">
        <v>0</v>
      </c>
      <c r="JP120" s="52">
        <v>0</v>
      </c>
      <c r="JQ120" s="52">
        <v>0</v>
      </c>
      <c r="JR120" s="52">
        <v>0</v>
      </c>
      <c r="JS120" s="52">
        <v>0</v>
      </c>
      <c r="JT120" s="52">
        <v>0</v>
      </c>
      <c r="JU120" s="52">
        <v>0</v>
      </c>
      <c r="JV120" s="52">
        <v>0</v>
      </c>
      <c r="JW120" s="52">
        <v>0</v>
      </c>
      <c r="JX120" s="52">
        <v>0</v>
      </c>
      <c r="JY120" s="52">
        <v>0</v>
      </c>
      <c r="JZ120" s="52">
        <v>0</v>
      </c>
      <c r="KA120" s="52">
        <v>0</v>
      </c>
      <c r="KB120" s="52">
        <v>0</v>
      </c>
      <c r="KC120" s="52">
        <v>0</v>
      </c>
      <c r="KD120" s="52">
        <v>0</v>
      </c>
      <c r="KE120" s="52">
        <v>0</v>
      </c>
      <c r="KF120" s="52">
        <v>0</v>
      </c>
      <c r="KG120" s="52">
        <v>0</v>
      </c>
      <c r="KH120" s="52">
        <v>0</v>
      </c>
      <c r="KI120" s="52">
        <v>0</v>
      </c>
      <c r="KJ120" s="52">
        <v>0</v>
      </c>
      <c r="KK120" s="52">
        <v>0</v>
      </c>
      <c r="KL120" s="52">
        <v>0</v>
      </c>
      <c r="KM120" s="52">
        <v>0</v>
      </c>
      <c r="KN120" s="52">
        <v>0</v>
      </c>
      <c r="KO120" s="52">
        <v>0</v>
      </c>
      <c r="KP120" s="52">
        <v>0</v>
      </c>
      <c r="KQ120" s="52">
        <v>0</v>
      </c>
      <c r="KR120" s="52">
        <v>0</v>
      </c>
      <c r="KS120" s="52">
        <v>0</v>
      </c>
      <c r="KT120" s="52">
        <v>0</v>
      </c>
      <c r="KU120" s="52">
        <v>0</v>
      </c>
      <c r="KV120" s="52">
        <v>0</v>
      </c>
      <c r="KW120" s="52">
        <v>0</v>
      </c>
      <c r="KX120" s="52">
        <v>0</v>
      </c>
      <c r="KY120" s="52">
        <v>0</v>
      </c>
      <c r="KZ120" s="52">
        <v>0</v>
      </c>
      <c r="LA120" s="52">
        <v>0</v>
      </c>
      <c r="LB120" s="52">
        <v>0</v>
      </c>
      <c r="LC120" s="52">
        <v>0</v>
      </c>
      <c r="LD120" s="52">
        <v>0</v>
      </c>
      <c r="LE120" s="52">
        <v>0</v>
      </c>
      <c r="LF120" s="52">
        <v>0</v>
      </c>
      <c r="LG120" s="52">
        <v>0</v>
      </c>
      <c r="LH120" s="52">
        <v>0</v>
      </c>
      <c r="LI120" s="52">
        <v>0</v>
      </c>
      <c r="LJ120" s="52">
        <v>0</v>
      </c>
      <c r="LK120" s="52">
        <v>0</v>
      </c>
      <c r="LL120" s="52">
        <v>0</v>
      </c>
      <c r="LM120" s="52">
        <v>0</v>
      </c>
      <c r="LN120" s="52">
        <v>0</v>
      </c>
      <c r="LO120" s="52">
        <v>0</v>
      </c>
      <c r="LP120" s="52">
        <v>0</v>
      </c>
      <c r="LQ120" s="52">
        <v>0</v>
      </c>
      <c r="LR120" s="52">
        <v>0</v>
      </c>
      <c r="LS120" s="52">
        <v>0</v>
      </c>
      <c r="LT120" s="52">
        <v>0</v>
      </c>
      <c r="LU120" s="52">
        <v>0</v>
      </c>
      <c r="LV120" s="52">
        <v>0</v>
      </c>
      <c r="LW120" s="52">
        <v>0</v>
      </c>
      <c r="LX120" s="52">
        <v>0</v>
      </c>
      <c r="LY120" s="52">
        <v>0</v>
      </c>
      <c r="LZ120" s="52">
        <v>0</v>
      </c>
      <c r="MA120" s="52">
        <v>0</v>
      </c>
      <c r="MB120" s="52">
        <v>0</v>
      </c>
      <c r="MC120" s="52">
        <v>0</v>
      </c>
      <c r="MD120" s="52">
        <v>0</v>
      </c>
      <c r="ME120" s="52">
        <v>0</v>
      </c>
      <c r="MF120" s="52">
        <v>0</v>
      </c>
      <c r="MG120" s="52">
        <v>0</v>
      </c>
      <c r="MH120" s="52">
        <v>0</v>
      </c>
      <c r="MI120" s="52">
        <v>0</v>
      </c>
      <c r="MJ120" s="52">
        <v>0</v>
      </c>
      <c r="MK120" s="52">
        <v>0</v>
      </c>
      <c r="ML120" s="52">
        <v>0</v>
      </c>
      <c r="MM120" s="52">
        <v>0</v>
      </c>
      <c r="MN120" s="52">
        <v>0</v>
      </c>
      <c r="MO120" s="52">
        <v>0</v>
      </c>
      <c r="MP120" s="52">
        <v>0</v>
      </c>
      <c r="MQ120" s="52">
        <v>0</v>
      </c>
      <c r="MR120" s="52">
        <v>0</v>
      </c>
      <c r="MS120" s="52">
        <v>0</v>
      </c>
      <c r="MT120" s="52">
        <v>0</v>
      </c>
      <c r="MU120" s="52">
        <v>0</v>
      </c>
      <c r="MV120" s="52">
        <v>0</v>
      </c>
      <c r="MW120" s="52">
        <v>0</v>
      </c>
      <c r="MX120" s="52">
        <v>0</v>
      </c>
      <c r="MY120" s="52">
        <v>0</v>
      </c>
      <c r="MZ120" s="52">
        <v>0</v>
      </c>
      <c r="NA120" s="52">
        <v>0</v>
      </c>
      <c r="NB120" s="52">
        <v>0</v>
      </c>
      <c r="NC120" s="52">
        <v>0</v>
      </c>
      <c r="ND120" s="52">
        <v>0</v>
      </c>
      <c r="NE120" s="52">
        <v>0</v>
      </c>
      <c r="NF120" s="52">
        <v>0</v>
      </c>
      <c r="NG120" s="52">
        <v>0</v>
      </c>
      <c r="NH120" s="52">
        <v>0</v>
      </c>
      <c r="NI120" s="52">
        <v>0</v>
      </c>
      <c r="NJ120" s="52">
        <v>0</v>
      </c>
      <c r="NK120" s="52">
        <v>0</v>
      </c>
      <c r="NL120" s="52">
        <v>0</v>
      </c>
      <c r="NM120" s="52">
        <v>0</v>
      </c>
      <c r="NN120" s="52">
        <v>0</v>
      </c>
      <c r="NO120" s="52">
        <v>0</v>
      </c>
      <c r="NP120" s="52">
        <v>0</v>
      </c>
      <c r="NQ120" s="52">
        <v>0</v>
      </c>
      <c r="NR120" s="68">
        <f t="shared" si="6"/>
        <v>83581.94</v>
      </c>
      <c r="NS120" s="68">
        <f t="shared" si="7"/>
        <v>83581.94</v>
      </c>
      <c r="NT120" s="68">
        <f t="shared" si="8"/>
        <v>49078.69</v>
      </c>
    </row>
    <row r="121" spans="1:384" s="40" customFormat="1" ht="15" customHeight="1" outlineLevel="1" x14ac:dyDescent="0.2">
      <c r="A121" s="61"/>
      <c r="B121" s="49" t="s">
        <v>671</v>
      </c>
      <c r="C121" s="49" t="s">
        <v>327</v>
      </c>
      <c r="D121" s="49" t="s">
        <v>328</v>
      </c>
      <c r="E121" s="50" t="s">
        <v>329</v>
      </c>
      <c r="F121" s="64">
        <v>44125</v>
      </c>
      <c r="G121" s="49" t="s">
        <v>68</v>
      </c>
      <c r="H121" s="72">
        <v>9.3807000000000001E-2</v>
      </c>
      <c r="I121" s="65">
        <v>70000.800000000003</v>
      </c>
      <c r="J121" s="114" t="str">
        <f>_xlfn.XLOOKUP(E121,'[12]Resumo Unidades'!$B:$B,'[12]Resumo Unidades'!$W:$W)</f>
        <v>Fluxo com Divergência maior do que 10%</v>
      </c>
      <c r="K121" s="51" t="str">
        <f>IF(L121&gt;Resumo!$E$23,"Sim","Não")</f>
        <v>Não</v>
      </c>
      <c r="L121" s="66">
        <v>0</v>
      </c>
      <c r="M121" s="67"/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52">
        <v>0</v>
      </c>
      <c r="W121" s="52">
        <v>0</v>
      </c>
      <c r="X121" s="52">
        <v>0</v>
      </c>
      <c r="Y121" s="52">
        <v>0</v>
      </c>
      <c r="Z121" s="52">
        <v>0</v>
      </c>
      <c r="AA121" s="52">
        <v>0</v>
      </c>
      <c r="AB121" s="52">
        <v>0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v>0</v>
      </c>
      <c r="AN121" s="52">
        <v>0</v>
      </c>
      <c r="AO121" s="52">
        <v>0</v>
      </c>
      <c r="AP121" s="52">
        <v>0</v>
      </c>
      <c r="AQ121" s="52"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v>0</v>
      </c>
      <c r="AX121" s="52">
        <v>0</v>
      </c>
      <c r="AY121" s="52">
        <v>0</v>
      </c>
      <c r="AZ121" s="52">
        <v>0</v>
      </c>
      <c r="BA121" s="52">
        <v>0</v>
      </c>
      <c r="BB121" s="52">
        <v>0</v>
      </c>
      <c r="BC121" s="52">
        <v>0</v>
      </c>
      <c r="BD121" s="52">
        <v>0</v>
      </c>
      <c r="BE121" s="52">
        <v>0</v>
      </c>
      <c r="BF121" s="52">
        <v>0</v>
      </c>
      <c r="BG121" s="52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415.83</v>
      </c>
      <c r="CE121" s="52">
        <v>415.83</v>
      </c>
      <c r="CF121" s="52">
        <v>415.83</v>
      </c>
      <c r="CG121" s="52">
        <v>415.83</v>
      </c>
      <c r="CH121" s="52">
        <v>415.83</v>
      </c>
      <c r="CI121" s="52">
        <v>415.83</v>
      </c>
      <c r="CJ121" s="52">
        <v>415.83</v>
      </c>
      <c r="CK121" s="52">
        <v>415.83</v>
      </c>
      <c r="CL121" s="52">
        <v>415.83</v>
      </c>
      <c r="CM121" s="52">
        <v>415.83</v>
      </c>
      <c r="CN121" s="52">
        <v>415.83</v>
      </c>
      <c r="CO121" s="52">
        <v>415.83</v>
      </c>
      <c r="CP121" s="52">
        <v>415.83</v>
      </c>
      <c r="CQ121" s="52">
        <v>415.83</v>
      </c>
      <c r="CR121" s="52">
        <v>415.83</v>
      </c>
      <c r="CS121" s="52">
        <v>415.83</v>
      </c>
      <c r="CT121" s="52">
        <v>415.83</v>
      </c>
      <c r="CU121" s="52">
        <v>415.83</v>
      </c>
      <c r="CV121" s="52">
        <v>415.83</v>
      </c>
      <c r="CW121" s="52">
        <v>415.83</v>
      </c>
      <c r="CX121" s="52">
        <v>415.83</v>
      </c>
      <c r="CY121" s="52">
        <v>415.83</v>
      </c>
      <c r="CZ121" s="52">
        <v>415.83</v>
      </c>
      <c r="DA121" s="52">
        <v>415.83</v>
      </c>
      <c r="DB121" s="52">
        <v>415.83</v>
      </c>
      <c r="DC121" s="52">
        <v>415.83</v>
      </c>
      <c r="DD121" s="52">
        <v>415.83</v>
      </c>
      <c r="DE121" s="52">
        <v>415.83</v>
      </c>
      <c r="DF121" s="52">
        <v>415.83</v>
      </c>
      <c r="DG121" s="52">
        <v>415.83</v>
      </c>
      <c r="DH121" s="52">
        <v>415.83</v>
      </c>
      <c r="DI121" s="52">
        <v>415.83</v>
      </c>
      <c r="DJ121" s="52">
        <v>415.83</v>
      </c>
      <c r="DK121" s="52">
        <v>415.83</v>
      </c>
      <c r="DL121" s="52">
        <v>415.83</v>
      </c>
      <c r="DM121" s="52">
        <v>415.83</v>
      </c>
      <c r="DN121" s="52">
        <v>415.83</v>
      </c>
      <c r="DO121" s="52">
        <v>415.83</v>
      </c>
      <c r="DP121" s="52">
        <v>415.83</v>
      </c>
      <c r="DQ121" s="52">
        <v>415.83</v>
      </c>
      <c r="DR121" s="52">
        <v>415.83</v>
      </c>
      <c r="DS121" s="52">
        <v>415.83</v>
      </c>
      <c r="DT121" s="52">
        <v>415.83</v>
      </c>
      <c r="DU121" s="52">
        <v>415.83</v>
      </c>
      <c r="DV121" s="52">
        <v>415.83</v>
      </c>
      <c r="DW121" s="52">
        <v>415.83</v>
      </c>
      <c r="DX121" s="52">
        <v>415.83</v>
      </c>
      <c r="DY121" s="52">
        <v>415.83</v>
      </c>
      <c r="DZ121" s="52">
        <v>415.83</v>
      </c>
      <c r="EA121" s="52">
        <v>415.83</v>
      </c>
      <c r="EB121" s="52">
        <v>415.83</v>
      </c>
      <c r="EC121" s="52">
        <v>415.83</v>
      </c>
      <c r="ED121" s="52">
        <v>415.83</v>
      </c>
      <c r="EE121" s="52">
        <v>415.83</v>
      </c>
      <c r="EF121" s="52">
        <v>415.83</v>
      </c>
      <c r="EG121" s="52">
        <v>415.83</v>
      </c>
      <c r="EH121" s="52">
        <v>415.83</v>
      </c>
      <c r="EI121" s="52">
        <v>415.83</v>
      </c>
      <c r="EJ121" s="52">
        <v>415.83</v>
      </c>
      <c r="EK121" s="52">
        <v>415.83</v>
      </c>
      <c r="EL121" s="52">
        <v>415.83</v>
      </c>
      <c r="EM121" s="52">
        <v>415.83</v>
      </c>
      <c r="EN121" s="52">
        <v>415.83</v>
      </c>
      <c r="EO121" s="52">
        <v>415.83</v>
      </c>
      <c r="EP121" s="52">
        <v>415.83</v>
      </c>
      <c r="EQ121" s="52">
        <v>415.83</v>
      </c>
      <c r="ER121" s="52">
        <v>415.83</v>
      </c>
      <c r="ES121" s="52">
        <v>415.83</v>
      </c>
      <c r="ET121" s="52">
        <v>415.83</v>
      </c>
      <c r="EU121" s="52">
        <v>415.83</v>
      </c>
      <c r="EV121" s="52">
        <v>415.83</v>
      </c>
      <c r="EW121" s="52">
        <v>415.83</v>
      </c>
      <c r="EX121" s="52">
        <v>415.83</v>
      </c>
      <c r="EY121" s="52">
        <v>415.83</v>
      </c>
      <c r="EZ121" s="52">
        <v>415.83</v>
      </c>
      <c r="FA121" s="52">
        <v>415.83</v>
      </c>
      <c r="FB121" s="52">
        <v>415.83</v>
      </c>
      <c r="FC121" s="52">
        <v>415.83</v>
      </c>
      <c r="FD121" s="52">
        <v>415.83</v>
      </c>
      <c r="FE121" s="52">
        <v>415.83</v>
      </c>
      <c r="FF121" s="52">
        <v>415.83</v>
      </c>
      <c r="FG121" s="52">
        <v>415.83</v>
      </c>
      <c r="FH121" s="52">
        <v>415.83</v>
      </c>
      <c r="FI121" s="52">
        <v>415.83</v>
      </c>
      <c r="FJ121" s="52">
        <v>415.83</v>
      </c>
      <c r="FK121" s="52">
        <v>415.83</v>
      </c>
      <c r="FL121" s="52">
        <v>415.83</v>
      </c>
      <c r="FM121" s="52">
        <v>415.83</v>
      </c>
      <c r="FN121" s="52">
        <v>415.83</v>
      </c>
      <c r="FO121" s="52">
        <v>415.83</v>
      </c>
      <c r="FP121" s="52">
        <v>415.83</v>
      </c>
      <c r="FQ121" s="52">
        <v>415.83</v>
      </c>
      <c r="FR121" s="52">
        <v>415.83</v>
      </c>
      <c r="FS121" s="52">
        <v>415.83</v>
      </c>
      <c r="FT121" s="52">
        <v>415.83</v>
      </c>
      <c r="FU121" s="52">
        <v>415.83</v>
      </c>
      <c r="FV121" s="52">
        <v>415.83</v>
      </c>
      <c r="FW121" s="52">
        <v>415.83</v>
      </c>
      <c r="FX121" s="52">
        <v>415.83</v>
      </c>
      <c r="FY121" s="52">
        <v>415.83</v>
      </c>
      <c r="FZ121" s="52">
        <v>415.83</v>
      </c>
      <c r="GA121" s="52">
        <v>415.83</v>
      </c>
      <c r="GB121" s="52">
        <v>415.83</v>
      </c>
      <c r="GC121" s="52">
        <v>415.83</v>
      </c>
      <c r="GD121" s="52">
        <v>415.83</v>
      </c>
      <c r="GE121" s="52">
        <v>415.83</v>
      </c>
      <c r="GF121" s="52">
        <v>415.83</v>
      </c>
      <c r="GG121" s="52">
        <v>415.83</v>
      </c>
      <c r="GH121" s="52">
        <v>415.83</v>
      </c>
      <c r="GI121" s="52">
        <v>415.83</v>
      </c>
      <c r="GJ121" s="52">
        <v>415.83</v>
      </c>
      <c r="GK121" s="52">
        <v>415.83</v>
      </c>
      <c r="GL121" s="52">
        <v>415.83</v>
      </c>
      <c r="GM121" s="52">
        <v>415.83</v>
      </c>
      <c r="GN121" s="52">
        <v>415.83</v>
      </c>
      <c r="GO121" s="52">
        <v>415.83</v>
      </c>
      <c r="GP121" s="52">
        <v>415.83</v>
      </c>
      <c r="GQ121" s="52">
        <v>415.83</v>
      </c>
      <c r="GR121" s="52">
        <v>415.83</v>
      </c>
      <c r="GS121" s="52">
        <v>415.83</v>
      </c>
      <c r="GT121" s="52">
        <v>415.83</v>
      </c>
      <c r="GU121" s="52">
        <v>415.83</v>
      </c>
      <c r="GV121" s="52">
        <v>415.83</v>
      </c>
      <c r="GW121" s="52">
        <v>415.83</v>
      </c>
      <c r="GX121" s="52">
        <v>415.83</v>
      </c>
      <c r="GY121" s="52">
        <v>415.83</v>
      </c>
      <c r="GZ121" s="52">
        <v>415.83</v>
      </c>
      <c r="HA121" s="52">
        <v>415.83</v>
      </c>
      <c r="HB121" s="52">
        <v>415.83</v>
      </c>
      <c r="HC121" s="52">
        <v>415.83</v>
      </c>
      <c r="HD121" s="52">
        <v>415.83</v>
      </c>
      <c r="HE121" s="52">
        <v>415.83</v>
      </c>
      <c r="HF121" s="52">
        <v>415.83</v>
      </c>
      <c r="HG121" s="52">
        <v>415.83</v>
      </c>
      <c r="HH121" s="52">
        <v>415.83</v>
      </c>
      <c r="HI121" s="52">
        <v>415.83</v>
      </c>
      <c r="HJ121" s="52">
        <v>415.83</v>
      </c>
      <c r="HK121" s="52">
        <v>415.83</v>
      </c>
      <c r="HL121" s="52">
        <v>415.83</v>
      </c>
      <c r="HM121" s="52">
        <v>415.83</v>
      </c>
      <c r="HN121" s="52">
        <v>415.83</v>
      </c>
      <c r="HO121" s="52">
        <v>415.83</v>
      </c>
      <c r="HP121" s="52">
        <v>415.83</v>
      </c>
      <c r="HQ121" s="52">
        <v>415.83</v>
      </c>
      <c r="HR121" s="52">
        <v>415.83</v>
      </c>
      <c r="HS121" s="52">
        <v>415.83</v>
      </c>
      <c r="HT121" s="52">
        <v>415.83</v>
      </c>
      <c r="HU121" s="52">
        <v>415.83</v>
      </c>
      <c r="HV121" s="52">
        <v>415.83</v>
      </c>
      <c r="HW121" s="52">
        <v>415.83</v>
      </c>
      <c r="HX121" s="52">
        <v>415.83</v>
      </c>
      <c r="HY121" s="52">
        <v>415.83</v>
      </c>
      <c r="HZ121" s="52">
        <v>415.83</v>
      </c>
      <c r="IA121" s="52">
        <v>415.83</v>
      </c>
      <c r="IB121" s="52">
        <v>415.83</v>
      </c>
      <c r="IC121" s="52">
        <v>415.83</v>
      </c>
      <c r="ID121" s="52">
        <v>415.83</v>
      </c>
      <c r="IE121" s="52">
        <v>415.83</v>
      </c>
      <c r="IF121" s="52">
        <v>415.83</v>
      </c>
      <c r="IG121" s="52">
        <v>415.83</v>
      </c>
      <c r="IH121" s="52">
        <v>415.83</v>
      </c>
      <c r="II121" s="52">
        <v>415.83</v>
      </c>
      <c r="IJ121" s="52">
        <v>415.83</v>
      </c>
      <c r="IK121" s="52">
        <v>415.83</v>
      </c>
      <c r="IL121" s="52">
        <v>415.83</v>
      </c>
      <c r="IM121" s="52">
        <v>415.83</v>
      </c>
      <c r="IN121" s="52">
        <v>415.83</v>
      </c>
      <c r="IO121" s="52">
        <v>415.83</v>
      </c>
      <c r="IP121" s="52">
        <v>415.83</v>
      </c>
      <c r="IQ121" s="52">
        <v>415.83</v>
      </c>
      <c r="IR121" s="52">
        <v>415.83</v>
      </c>
      <c r="IS121" s="52">
        <v>415.83</v>
      </c>
      <c r="IT121" s="52">
        <v>415.83</v>
      </c>
      <c r="IU121" s="52">
        <v>415.83</v>
      </c>
      <c r="IV121" s="52">
        <v>415.83</v>
      </c>
      <c r="IW121" s="52">
        <v>415.83</v>
      </c>
      <c r="IX121" s="52">
        <v>415.83</v>
      </c>
      <c r="IY121" s="52">
        <v>415.83</v>
      </c>
      <c r="IZ121" s="52">
        <v>415.83</v>
      </c>
      <c r="JA121" s="52">
        <v>415.83</v>
      </c>
      <c r="JB121" s="52">
        <v>415.83</v>
      </c>
      <c r="JC121" s="52">
        <v>415.83</v>
      </c>
      <c r="JD121" s="52">
        <v>415.83</v>
      </c>
      <c r="JE121" s="52">
        <v>415.83</v>
      </c>
      <c r="JF121" s="52">
        <v>415.83</v>
      </c>
      <c r="JG121" s="52">
        <v>415.83</v>
      </c>
      <c r="JH121" s="52">
        <v>415.83</v>
      </c>
      <c r="JI121" s="52">
        <v>415.83</v>
      </c>
      <c r="JJ121" s="52">
        <v>415.83</v>
      </c>
      <c r="JK121" s="52">
        <v>0</v>
      </c>
      <c r="JL121" s="52">
        <v>0</v>
      </c>
      <c r="JM121" s="52">
        <v>0</v>
      </c>
      <c r="JN121" s="52">
        <v>0</v>
      </c>
      <c r="JO121" s="52">
        <v>0</v>
      </c>
      <c r="JP121" s="52">
        <v>0</v>
      </c>
      <c r="JQ121" s="52">
        <v>0</v>
      </c>
      <c r="JR121" s="52">
        <v>0</v>
      </c>
      <c r="JS121" s="52">
        <v>0</v>
      </c>
      <c r="JT121" s="52">
        <v>0</v>
      </c>
      <c r="JU121" s="52">
        <v>0</v>
      </c>
      <c r="JV121" s="52">
        <v>0</v>
      </c>
      <c r="JW121" s="52">
        <v>0</v>
      </c>
      <c r="JX121" s="52">
        <v>0</v>
      </c>
      <c r="JY121" s="52">
        <v>0</v>
      </c>
      <c r="JZ121" s="52">
        <v>0</v>
      </c>
      <c r="KA121" s="52">
        <v>0</v>
      </c>
      <c r="KB121" s="52">
        <v>0</v>
      </c>
      <c r="KC121" s="52">
        <v>0</v>
      </c>
      <c r="KD121" s="52">
        <v>0</v>
      </c>
      <c r="KE121" s="52">
        <v>0</v>
      </c>
      <c r="KF121" s="52">
        <v>0</v>
      </c>
      <c r="KG121" s="52">
        <v>0</v>
      </c>
      <c r="KH121" s="52">
        <v>0</v>
      </c>
      <c r="KI121" s="52">
        <v>0</v>
      </c>
      <c r="KJ121" s="52">
        <v>0</v>
      </c>
      <c r="KK121" s="52">
        <v>0</v>
      </c>
      <c r="KL121" s="52">
        <v>0</v>
      </c>
      <c r="KM121" s="52">
        <v>0</v>
      </c>
      <c r="KN121" s="52">
        <v>0</v>
      </c>
      <c r="KO121" s="52">
        <v>0</v>
      </c>
      <c r="KP121" s="52">
        <v>0</v>
      </c>
      <c r="KQ121" s="52">
        <v>0</v>
      </c>
      <c r="KR121" s="52">
        <v>0</v>
      </c>
      <c r="KS121" s="52">
        <v>0</v>
      </c>
      <c r="KT121" s="52">
        <v>0</v>
      </c>
      <c r="KU121" s="52">
        <v>0</v>
      </c>
      <c r="KV121" s="52">
        <v>0</v>
      </c>
      <c r="KW121" s="52">
        <v>0</v>
      </c>
      <c r="KX121" s="52">
        <v>0</v>
      </c>
      <c r="KY121" s="52">
        <v>0</v>
      </c>
      <c r="KZ121" s="52">
        <v>0</v>
      </c>
      <c r="LA121" s="52">
        <v>0</v>
      </c>
      <c r="LB121" s="52">
        <v>0</v>
      </c>
      <c r="LC121" s="52">
        <v>0</v>
      </c>
      <c r="LD121" s="52">
        <v>0</v>
      </c>
      <c r="LE121" s="52">
        <v>0</v>
      </c>
      <c r="LF121" s="52">
        <v>0</v>
      </c>
      <c r="LG121" s="52">
        <v>0</v>
      </c>
      <c r="LH121" s="52">
        <v>0</v>
      </c>
      <c r="LI121" s="52">
        <v>0</v>
      </c>
      <c r="LJ121" s="52">
        <v>0</v>
      </c>
      <c r="LK121" s="52">
        <v>0</v>
      </c>
      <c r="LL121" s="52">
        <v>0</v>
      </c>
      <c r="LM121" s="52">
        <v>0</v>
      </c>
      <c r="LN121" s="52">
        <v>0</v>
      </c>
      <c r="LO121" s="52">
        <v>0</v>
      </c>
      <c r="LP121" s="52">
        <v>0</v>
      </c>
      <c r="LQ121" s="52">
        <v>0</v>
      </c>
      <c r="LR121" s="52">
        <v>0</v>
      </c>
      <c r="LS121" s="52">
        <v>0</v>
      </c>
      <c r="LT121" s="52">
        <v>0</v>
      </c>
      <c r="LU121" s="52">
        <v>0</v>
      </c>
      <c r="LV121" s="52">
        <v>0</v>
      </c>
      <c r="LW121" s="52">
        <v>0</v>
      </c>
      <c r="LX121" s="52">
        <v>0</v>
      </c>
      <c r="LY121" s="52">
        <v>0</v>
      </c>
      <c r="LZ121" s="52">
        <v>0</v>
      </c>
      <c r="MA121" s="52">
        <v>0</v>
      </c>
      <c r="MB121" s="52">
        <v>0</v>
      </c>
      <c r="MC121" s="52">
        <v>0</v>
      </c>
      <c r="MD121" s="52">
        <v>0</v>
      </c>
      <c r="ME121" s="52">
        <v>0</v>
      </c>
      <c r="MF121" s="52">
        <v>0</v>
      </c>
      <c r="MG121" s="52">
        <v>0</v>
      </c>
      <c r="MH121" s="52">
        <v>0</v>
      </c>
      <c r="MI121" s="52">
        <v>0</v>
      </c>
      <c r="MJ121" s="52">
        <v>0</v>
      </c>
      <c r="MK121" s="52">
        <v>0</v>
      </c>
      <c r="ML121" s="52">
        <v>0</v>
      </c>
      <c r="MM121" s="52">
        <v>0</v>
      </c>
      <c r="MN121" s="52">
        <v>0</v>
      </c>
      <c r="MO121" s="52">
        <v>0</v>
      </c>
      <c r="MP121" s="52">
        <v>0</v>
      </c>
      <c r="MQ121" s="52">
        <v>0</v>
      </c>
      <c r="MR121" s="52">
        <v>0</v>
      </c>
      <c r="MS121" s="52">
        <v>0</v>
      </c>
      <c r="MT121" s="52">
        <v>0</v>
      </c>
      <c r="MU121" s="52">
        <v>0</v>
      </c>
      <c r="MV121" s="52">
        <v>0</v>
      </c>
      <c r="MW121" s="52">
        <v>0</v>
      </c>
      <c r="MX121" s="52">
        <v>0</v>
      </c>
      <c r="MY121" s="52">
        <v>0</v>
      </c>
      <c r="MZ121" s="52">
        <v>0</v>
      </c>
      <c r="NA121" s="52">
        <v>0</v>
      </c>
      <c r="NB121" s="52">
        <v>0</v>
      </c>
      <c r="NC121" s="52">
        <v>0</v>
      </c>
      <c r="ND121" s="52">
        <v>0</v>
      </c>
      <c r="NE121" s="52">
        <v>0</v>
      </c>
      <c r="NF121" s="52">
        <v>0</v>
      </c>
      <c r="NG121" s="52">
        <v>0</v>
      </c>
      <c r="NH121" s="52">
        <v>0</v>
      </c>
      <c r="NI121" s="52">
        <v>0</v>
      </c>
      <c r="NJ121" s="52">
        <v>0</v>
      </c>
      <c r="NK121" s="52">
        <v>0</v>
      </c>
      <c r="NL121" s="52">
        <v>0</v>
      </c>
      <c r="NM121" s="52">
        <v>0</v>
      </c>
      <c r="NN121" s="52">
        <v>0</v>
      </c>
      <c r="NO121" s="52">
        <v>0</v>
      </c>
      <c r="NP121" s="52">
        <v>0</v>
      </c>
      <c r="NQ121" s="52">
        <v>0</v>
      </c>
      <c r="NR121" s="68">
        <f t="shared" si="6"/>
        <v>78591.870000000257</v>
      </c>
      <c r="NS121" s="68">
        <f t="shared" si="7"/>
        <v>78591.870000000257</v>
      </c>
      <c r="NT121" s="68">
        <f t="shared" si="8"/>
        <v>45325.470000000118</v>
      </c>
    </row>
    <row r="122" spans="1:384" s="40" customFormat="1" ht="15" customHeight="1" outlineLevel="1" x14ac:dyDescent="0.2">
      <c r="A122" s="61"/>
      <c r="B122" s="49" t="s">
        <v>671</v>
      </c>
      <c r="C122" s="49" t="s">
        <v>330</v>
      </c>
      <c r="D122" s="49" t="s">
        <v>331</v>
      </c>
      <c r="E122" s="50" t="s">
        <v>332</v>
      </c>
      <c r="F122" s="64">
        <v>44134</v>
      </c>
      <c r="G122" s="49" t="s">
        <v>68</v>
      </c>
      <c r="H122" s="72">
        <v>9.3807000000000001E-2</v>
      </c>
      <c r="I122" s="65">
        <v>63000</v>
      </c>
      <c r="J122" s="114" t="str">
        <f>_xlfn.XLOOKUP(E122,'[12]Resumo Unidades'!$B:$B,'[12]Resumo Unidades'!$W:$W)</f>
        <v>Fluxo com Divergência maior do que 10%</v>
      </c>
      <c r="K122" s="51" t="str">
        <f>IF(L122&gt;Resumo!$E$23,"Sim","Não")</f>
        <v>Não</v>
      </c>
      <c r="L122" s="66">
        <v>48</v>
      </c>
      <c r="M122" s="67"/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52">
        <v>0</v>
      </c>
      <c r="W122" s="52">
        <v>0</v>
      </c>
      <c r="X122" s="52">
        <v>0</v>
      </c>
      <c r="Y122" s="52">
        <v>0</v>
      </c>
      <c r="Z122" s="52">
        <v>0</v>
      </c>
      <c r="AA122" s="52">
        <v>0</v>
      </c>
      <c r="AB122" s="52">
        <v>0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0</v>
      </c>
      <c r="AM122" s="52">
        <v>0</v>
      </c>
      <c r="AN122" s="52">
        <v>0</v>
      </c>
      <c r="AO122" s="52">
        <v>0</v>
      </c>
      <c r="AP122" s="52">
        <v>0</v>
      </c>
      <c r="AQ122" s="52"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v>0</v>
      </c>
      <c r="AX122" s="52">
        <v>0</v>
      </c>
      <c r="AY122" s="52">
        <v>0</v>
      </c>
      <c r="AZ122" s="52">
        <v>0</v>
      </c>
      <c r="BA122" s="52">
        <v>0</v>
      </c>
      <c r="BB122" s="52">
        <v>0</v>
      </c>
      <c r="BC122" s="52">
        <v>0</v>
      </c>
      <c r="BD122" s="52">
        <v>0</v>
      </c>
      <c r="BE122" s="52">
        <v>0</v>
      </c>
      <c r="BF122" s="52">
        <v>0</v>
      </c>
      <c r="BG122" s="52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v>0</v>
      </c>
      <c r="CB122" s="52">
        <v>640.53</v>
      </c>
      <c r="CC122" s="52">
        <v>635.04</v>
      </c>
      <c r="CD122" s="52">
        <v>374.25</v>
      </c>
      <c r="CE122" s="52">
        <v>374.25</v>
      </c>
      <c r="CF122" s="52">
        <v>374.25</v>
      </c>
      <c r="CG122" s="52">
        <v>374.25</v>
      </c>
      <c r="CH122" s="52">
        <v>374.25</v>
      </c>
      <c r="CI122" s="52">
        <v>374.25</v>
      </c>
      <c r="CJ122" s="52">
        <v>374.25</v>
      </c>
      <c r="CK122" s="52">
        <v>374.25</v>
      </c>
      <c r="CL122" s="52">
        <v>374.25</v>
      </c>
      <c r="CM122" s="52">
        <v>374.25</v>
      </c>
      <c r="CN122" s="52">
        <v>374.25</v>
      </c>
      <c r="CO122" s="52">
        <v>374.25</v>
      </c>
      <c r="CP122" s="52">
        <v>374.25</v>
      </c>
      <c r="CQ122" s="52">
        <v>374.25</v>
      </c>
      <c r="CR122" s="52">
        <v>374.25</v>
      </c>
      <c r="CS122" s="52">
        <v>374.25</v>
      </c>
      <c r="CT122" s="52">
        <v>374.25</v>
      </c>
      <c r="CU122" s="52">
        <v>374.25</v>
      </c>
      <c r="CV122" s="52">
        <v>374.25</v>
      </c>
      <c r="CW122" s="52">
        <v>374.25</v>
      </c>
      <c r="CX122" s="52">
        <v>374.25</v>
      </c>
      <c r="CY122" s="52">
        <v>374.25</v>
      </c>
      <c r="CZ122" s="52">
        <v>374.25</v>
      </c>
      <c r="DA122" s="52">
        <v>374.25</v>
      </c>
      <c r="DB122" s="52">
        <v>374.25</v>
      </c>
      <c r="DC122" s="52">
        <v>374.25</v>
      </c>
      <c r="DD122" s="52">
        <v>374.25</v>
      </c>
      <c r="DE122" s="52">
        <v>374.25</v>
      </c>
      <c r="DF122" s="52">
        <v>374.25</v>
      </c>
      <c r="DG122" s="52">
        <v>374.25</v>
      </c>
      <c r="DH122" s="52">
        <v>374.25</v>
      </c>
      <c r="DI122" s="52">
        <v>374.25</v>
      </c>
      <c r="DJ122" s="52">
        <v>374.25</v>
      </c>
      <c r="DK122" s="52">
        <v>374.25</v>
      </c>
      <c r="DL122" s="52">
        <v>374.25</v>
      </c>
      <c r="DM122" s="52">
        <v>374.25</v>
      </c>
      <c r="DN122" s="52">
        <v>374.25</v>
      </c>
      <c r="DO122" s="52">
        <v>374.25</v>
      </c>
      <c r="DP122" s="52">
        <v>374.25</v>
      </c>
      <c r="DQ122" s="52">
        <v>374.25</v>
      </c>
      <c r="DR122" s="52">
        <v>374.25</v>
      </c>
      <c r="DS122" s="52">
        <v>374.25</v>
      </c>
      <c r="DT122" s="52">
        <v>374.25</v>
      </c>
      <c r="DU122" s="52">
        <v>374.25</v>
      </c>
      <c r="DV122" s="52">
        <v>374.25</v>
      </c>
      <c r="DW122" s="52">
        <v>374.25</v>
      </c>
      <c r="DX122" s="52">
        <v>374.25</v>
      </c>
      <c r="DY122" s="52">
        <v>374.25</v>
      </c>
      <c r="DZ122" s="52">
        <v>374.25</v>
      </c>
      <c r="EA122" s="52">
        <v>374.25</v>
      </c>
      <c r="EB122" s="52">
        <v>374.25</v>
      </c>
      <c r="EC122" s="52">
        <v>374.25</v>
      </c>
      <c r="ED122" s="52">
        <v>374.25</v>
      </c>
      <c r="EE122" s="52">
        <v>374.25</v>
      </c>
      <c r="EF122" s="52">
        <v>374.25</v>
      </c>
      <c r="EG122" s="52">
        <v>374.25</v>
      </c>
      <c r="EH122" s="52">
        <v>374.25</v>
      </c>
      <c r="EI122" s="52">
        <v>374.25</v>
      </c>
      <c r="EJ122" s="52">
        <v>374.25</v>
      </c>
      <c r="EK122" s="52">
        <v>374.25</v>
      </c>
      <c r="EL122" s="52">
        <v>374.25</v>
      </c>
      <c r="EM122" s="52">
        <v>374.25</v>
      </c>
      <c r="EN122" s="52">
        <v>374.25</v>
      </c>
      <c r="EO122" s="52">
        <v>374.25</v>
      </c>
      <c r="EP122" s="52">
        <v>374.25</v>
      </c>
      <c r="EQ122" s="52">
        <v>374.25</v>
      </c>
      <c r="ER122" s="52">
        <v>374.25</v>
      </c>
      <c r="ES122" s="52">
        <v>374.25</v>
      </c>
      <c r="ET122" s="52">
        <v>374.25</v>
      </c>
      <c r="EU122" s="52">
        <v>374.25</v>
      </c>
      <c r="EV122" s="52">
        <v>374.25</v>
      </c>
      <c r="EW122" s="52">
        <v>374.25</v>
      </c>
      <c r="EX122" s="52">
        <v>374.25</v>
      </c>
      <c r="EY122" s="52">
        <v>374.25</v>
      </c>
      <c r="EZ122" s="52">
        <v>374.25</v>
      </c>
      <c r="FA122" s="52">
        <v>374.25</v>
      </c>
      <c r="FB122" s="52">
        <v>374.25</v>
      </c>
      <c r="FC122" s="52">
        <v>374.25</v>
      </c>
      <c r="FD122" s="52">
        <v>374.25</v>
      </c>
      <c r="FE122" s="52">
        <v>374.25</v>
      </c>
      <c r="FF122" s="52">
        <v>374.25</v>
      </c>
      <c r="FG122" s="52">
        <v>374.25</v>
      </c>
      <c r="FH122" s="52">
        <v>374.25</v>
      </c>
      <c r="FI122" s="52">
        <v>374.25</v>
      </c>
      <c r="FJ122" s="52">
        <v>374.25</v>
      </c>
      <c r="FK122" s="52">
        <v>374.25</v>
      </c>
      <c r="FL122" s="52">
        <v>374.25</v>
      </c>
      <c r="FM122" s="52">
        <v>374.25</v>
      </c>
      <c r="FN122" s="52">
        <v>374.25</v>
      </c>
      <c r="FO122" s="52">
        <v>374.25</v>
      </c>
      <c r="FP122" s="52">
        <v>374.25</v>
      </c>
      <c r="FQ122" s="52">
        <v>374.25</v>
      </c>
      <c r="FR122" s="52">
        <v>374.25</v>
      </c>
      <c r="FS122" s="52">
        <v>374.25</v>
      </c>
      <c r="FT122" s="52">
        <v>374.25</v>
      </c>
      <c r="FU122" s="52">
        <v>374.25</v>
      </c>
      <c r="FV122" s="52">
        <v>374.25</v>
      </c>
      <c r="FW122" s="52">
        <v>374.25</v>
      </c>
      <c r="FX122" s="52">
        <v>374.25</v>
      </c>
      <c r="FY122" s="52">
        <v>374.25</v>
      </c>
      <c r="FZ122" s="52">
        <v>374.25</v>
      </c>
      <c r="GA122" s="52">
        <v>374.25</v>
      </c>
      <c r="GB122" s="52">
        <v>374.25</v>
      </c>
      <c r="GC122" s="52">
        <v>374.25</v>
      </c>
      <c r="GD122" s="52">
        <v>374.25</v>
      </c>
      <c r="GE122" s="52">
        <v>374.25</v>
      </c>
      <c r="GF122" s="52">
        <v>374.25</v>
      </c>
      <c r="GG122" s="52">
        <v>374.25</v>
      </c>
      <c r="GH122" s="52">
        <v>374.25</v>
      </c>
      <c r="GI122" s="52">
        <v>374.25</v>
      </c>
      <c r="GJ122" s="52">
        <v>374.25</v>
      </c>
      <c r="GK122" s="52">
        <v>374.25</v>
      </c>
      <c r="GL122" s="52">
        <v>374.25</v>
      </c>
      <c r="GM122" s="52">
        <v>374.25</v>
      </c>
      <c r="GN122" s="52">
        <v>374.25</v>
      </c>
      <c r="GO122" s="52">
        <v>374.25</v>
      </c>
      <c r="GP122" s="52">
        <v>374.25</v>
      </c>
      <c r="GQ122" s="52">
        <v>374.25</v>
      </c>
      <c r="GR122" s="52">
        <v>374.25</v>
      </c>
      <c r="GS122" s="52">
        <v>374.25</v>
      </c>
      <c r="GT122" s="52">
        <v>374.25</v>
      </c>
      <c r="GU122" s="52">
        <v>374.25</v>
      </c>
      <c r="GV122" s="52">
        <v>374.25</v>
      </c>
      <c r="GW122" s="52">
        <v>374.25</v>
      </c>
      <c r="GX122" s="52">
        <v>374.25</v>
      </c>
      <c r="GY122" s="52">
        <v>374.25</v>
      </c>
      <c r="GZ122" s="52">
        <v>374.25</v>
      </c>
      <c r="HA122" s="52">
        <v>374.25</v>
      </c>
      <c r="HB122" s="52">
        <v>374.25</v>
      </c>
      <c r="HC122" s="52">
        <v>374.25</v>
      </c>
      <c r="HD122" s="52">
        <v>374.25</v>
      </c>
      <c r="HE122" s="52">
        <v>374.25</v>
      </c>
      <c r="HF122" s="52">
        <v>374.25</v>
      </c>
      <c r="HG122" s="52">
        <v>374.25</v>
      </c>
      <c r="HH122" s="52">
        <v>374.25</v>
      </c>
      <c r="HI122" s="52">
        <v>374.25</v>
      </c>
      <c r="HJ122" s="52">
        <v>374.25</v>
      </c>
      <c r="HK122" s="52">
        <v>374.25</v>
      </c>
      <c r="HL122" s="52">
        <v>374.25</v>
      </c>
      <c r="HM122" s="52">
        <v>374.25</v>
      </c>
      <c r="HN122" s="52">
        <v>374.25</v>
      </c>
      <c r="HO122" s="52">
        <v>374.25</v>
      </c>
      <c r="HP122" s="52">
        <v>374.25</v>
      </c>
      <c r="HQ122" s="52">
        <v>374.25</v>
      </c>
      <c r="HR122" s="52">
        <v>374.25</v>
      </c>
      <c r="HS122" s="52">
        <v>374.25</v>
      </c>
      <c r="HT122" s="52">
        <v>374.25</v>
      </c>
      <c r="HU122" s="52">
        <v>374.25</v>
      </c>
      <c r="HV122" s="52">
        <v>374.25</v>
      </c>
      <c r="HW122" s="52">
        <v>374.25</v>
      </c>
      <c r="HX122" s="52">
        <v>374.25</v>
      </c>
      <c r="HY122" s="52">
        <v>374.25</v>
      </c>
      <c r="HZ122" s="52">
        <v>374.25</v>
      </c>
      <c r="IA122" s="52">
        <v>374.25</v>
      </c>
      <c r="IB122" s="52">
        <v>374.25</v>
      </c>
      <c r="IC122" s="52">
        <v>374.25</v>
      </c>
      <c r="ID122" s="52">
        <v>374.25</v>
      </c>
      <c r="IE122" s="52">
        <v>374.25</v>
      </c>
      <c r="IF122" s="52">
        <v>374.25</v>
      </c>
      <c r="IG122" s="52">
        <v>374.25</v>
      </c>
      <c r="IH122" s="52">
        <v>374.25</v>
      </c>
      <c r="II122" s="52">
        <v>374.25</v>
      </c>
      <c r="IJ122" s="52">
        <v>374.25</v>
      </c>
      <c r="IK122" s="52">
        <v>374.25</v>
      </c>
      <c r="IL122" s="52">
        <v>374.25</v>
      </c>
      <c r="IM122" s="52">
        <v>374.25</v>
      </c>
      <c r="IN122" s="52">
        <v>374.25</v>
      </c>
      <c r="IO122" s="52">
        <v>374.25</v>
      </c>
      <c r="IP122" s="52">
        <v>374.25</v>
      </c>
      <c r="IQ122" s="52">
        <v>374.25</v>
      </c>
      <c r="IR122" s="52">
        <v>374.25</v>
      </c>
      <c r="IS122" s="52">
        <v>374.25</v>
      </c>
      <c r="IT122" s="52">
        <v>374.25</v>
      </c>
      <c r="IU122" s="52">
        <v>374.25</v>
      </c>
      <c r="IV122" s="52">
        <v>374.25</v>
      </c>
      <c r="IW122" s="52">
        <v>374.25</v>
      </c>
      <c r="IX122" s="52">
        <v>374.25</v>
      </c>
      <c r="IY122" s="52">
        <v>374.25</v>
      </c>
      <c r="IZ122" s="52">
        <v>374.25</v>
      </c>
      <c r="JA122" s="52">
        <v>374.25</v>
      </c>
      <c r="JB122" s="52">
        <v>374.25</v>
      </c>
      <c r="JC122" s="52">
        <v>374.25</v>
      </c>
      <c r="JD122" s="52">
        <v>374.25</v>
      </c>
      <c r="JE122" s="52">
        <v>374.25</v>
      </c>
      <c r="JF122" s="52">
        <v>374.25</v>
      </c>
      <c r="JG122" s="52">
        <v>374.25</v>
      </c>
      <c r="JH122" s="52">
        <v>374.25</v>
      </c>
      <c r="JI122" s="52">
        <v>374.25</v>
      </c>
      <c r="JJ122" s="52">
        <v>374.25</v>
      </c>
      <c r="JK122" s="52">
        <v>0</v>
      </c>
      <c r="JL122" s="52">
        <v>0</v>
      </c>
      <c r="JM122" s="52">
        <v>0</v>
      </c>
      <c r="JN122" s="52">
        <v>0</v>
      </c>
      <c r="JO122" s="52">
        <v>0</v>
      </c>
      <c r="JP122" s="52">
        <v>0</v>
      </c>
      <c r="JQ122" s="52">
        <v>0</v>
      </c>
      <c r="JR122" s="52">
        <v>0</v>
      </c>
      <c r="JS122" s="52">
        <v>0</v>
      </c>
      <c r="JT122" s="52">
        <v>0</v>
      </c>
      <c r="JU122" s="52">
        <v>0</v>
      </c>
      <c r="JV122" s="52">
        <v>0</v>
      </c>
      <c r="JW122" s="52">
        <v>0</v>
      </c>
      <c r="JX122" s="52">
        <v>0</v>
      </c>
      <c r="JY122" s="52">
        <v>0</v>
      </c>
      <c r="JZ122" s="52">
        <v>0</v>
      </c>
      <c r="KA122" s="52">
        <v>0</v>
      </c>
      <c r="KB122" s="52">
        <v>0</v>
      </c>
      <c r="KC122" s="52">
        <v>0</v>
      </c>
      <c r="KD122" s="52">
        <v>0</v>
      </c>
      <c r="KE122" s="52">
        <v>0</v>
      </c>
      <c r="KF122" s="52">
        <v>0</v>
      </c>
      <c r="KG122" s="52">
        <v>0</v>
      </c>
      <c r="KH122" s="52">
        <v>0</v>
      </c>
      <c r="KI122" s="52">
        <v>0</v>
      </c>
      <c r="KJ122" s="52">
        <v>0</v>
      </c>
      <c r="KK122" s="52">
        <v>0</v>
      </c>
      <c r="KL122" s="52">
        <v>0</v>
      </c>
      <c r="KM122" s="52">
        <v>0</v>
      </c>
      <c r="KN122" s="52">
        <v>0</v>
      </c>
      <c r="KO122" s="52">
        <v>0</v>
      </c>
      <c r="KP122" s="52">
        <v>0</v>
      </c>
      <c r="KQ122" s="52">
        <v>0</v>
      </c>
      <c r="KR122" s="52">
        <v>0</v>
      </c>
      <c r="KS122" s="52">
        <v>0</v>
      </c>
      <c r="KT122" s="52">
        <v>0</v>
      </c>
      <c r="KU122" s="52">
        <v>0</v>
      </c>
      <c r="KV122" s="52">
        <v>0</v>
      </c>
      <c r="KW122" s="52">
        <v>0</v>
      </c>
      <c r="KX122" s="52">
        <v>0</v>
      </c>
      <c r="KY122" s="52">
        <v>0</v>
      </c>
      <c r="KZ122" s="52">
        <v>0</v>
      </c>
      <c r="LA122" s="52">
        <v>0</v>
      </c>
      <c r="LB122" s="52">
        <v>0</v>
      </c>
      <c r="LC122" s="52">
        <v>0</v>
      </c>
      <c r="LD122" s="52">
        <v>0</v>
      </c>
      <c r="LE122" s="52">
        <v>0</v>
      </c>
      <c r="LF122" s="52">
        <v>0</v>
      </c>
      <c r="LG122" s="52">
        <v>0</v>
      </c>
      <c r="LH122" s="52">
        <v>0</v>
      </c>
      <c r="LI122" s="52">
        <v>0</v>
      </c>
      <c r="LJ122" s="52">
        <v>0</v>
      </c>
      <c r="LK122" s="52">
        <v>0</v>
      </c>
      <c r="LL122" s="52">
        <v>0</v>
      </c>
      <c r="LM122" s="52">
        <v>0</v>
      </c>
      <c r="LN122" s="52">
        <v>0</v>
      </c>
      <c r="LO122" s="52">
        <v>0</v>
      </c>
      <c r="LP122" s="52">
        <v>0</v>
      </c>
      <c r="LQ122" s="52">
        <v>0</v>
      </c>
      <c r="LR122" s="52">
        <v>0</v>
      </c>
      <c r="LS122" s="52">
        <v>0</v>
      </c>
      <c r="LT122" s="52">
        <v>0</v>
      </c>
      <c r="LU122" s="52">
        <v>0</v>
      </c>
      <c r="LV122" s="52">
        <v>0</v>
      </c>
      <c r="LW122" s="52">
        <v>0</v>
      </c>
      <c r="LX122" s="52">
        <v>0</v>
      </c>
      <c r="LY122" s="52">
        <v>0</v>
      </c>
      <c r="LZ122" s="52">
        <v>0</v>
      </c>
      <c r="MA122" s="52">
        <v>0</v>
      </c>
      <c r="MB122" s="52">
        <v>0</v>
      </c>
      <c r="MC122" s="52">
        <v>0</v>
      </c>
      <c r="MD122" s="52">
        <v>0</v>
      </c>
      <c r="ME122" s="52">
        <v>0</v>
      </c>
      <c r="MF122" s="52">
        <v>0</v>
      </c>
      <c r="MG122" s="52">
        <v>0</v>
      </c>
      <c r="MH122" s="52">
        <v>0</v>
      </c>
      <c r="MI122" s="52">
        <v>0</v>
      </c>
      <c r="MJ122" s="52">
        <v>0</v>
      </c>
      <c r="MK122" s="52">
        <v>0</v>
      </c>
      <c r="ML122" s="52">
        <v>0</v>
      </c>
      <c r="MM122" s="52">
        <v>0</v>
      </c>
      <c r="MN122" s="52">
        <v>0</v>
      </c>
      <c r="MO122" s="52">
        <v>0</v>
      </c>
      <c r="MP122" s="52">
        <v>0</v>
      </c>
      <c r="MQ122" s="52">
        <v>0</v>
      </c>
      <c r="MR122" s="52">
        <v>0</v>
      </c>
      <c r="MS122" s="52">
        <v>0</v>
      </c>
      <c r="MT122" s="52">
        <v>0</v>
      </c>
      <c r="MU122" s="52">
        <v>0</v>
      </c>
      <c r="MV122" s="52">
        <v>0</v>
      </c>
      <c r="MW122" s="52">
        <v>0</v>
      </c>
      <c r="MX122" s="52">
        <v>0</v>
      </c>
      <c r="MY122" s="52">
        <v>0</v>
      </c>
      <c r="MZ122" s="52">
        <v>0</v>
      </c>
      <c r="NA122" s="52">
        <v>0</v>
      </c>
      <c r="NB122" s="52">
        <v>0</v>
      </c>
      <c r="NC122" s="52">
        <v>0</v>
      </c>
      <c r="ND122" s="52">
        <v>0</v>
      </c>
      <c r="NE122" s="52">
        <v>0</v>
      </c>
      <c r="NF122" s="52">
        <v>0</v>
      </c>
      <c r="NG122" s="52">
        <v>0</v>
      </c>
      <c r="NH122" s="52">
        <v>0</v>
      </c>
      <c r="NI122" s="52">
        <v>0</v>
      </c>
      <c r="NJ122" s="52">
        <v>0</v>
      </c>
      <c r="NK122" s="52">
        <v>0</v>
      </c>
      <c r="NL122" s="52">
        <v>0</v>
      </c>
      <c r="NM122" s="52">
        <v>0</v>
      </c>
      <c r="NN122" s="52">
        <v>0</v>
      </c>
      <c r="NO122" s="52">
        <v>0</v>
      </c>
      <c r="NP122" s="52">
        <v>0</v>
      </c>
      <c r="NQ122" s="52">
        <v>0</v>
      </c>
      <c r="NR122" s="68">
        <f t="shared" si="6"/>
        <v>72008.820000000007</v>
      </c>
      <c r="NS122" s="68">
        <f t="shared" si="7"/>
        <v>72008.820000000007</v>
      </c>
      <c r="NT122" s="68">
        <f t="shared" si="8"/>
        <v>42068.82</v>
      </c>
    </row>
    <row r="123" spans="1:384" s="40" customFormat="1" ht="15" customHeight="1" outlineLevel="1" x14ac:dyDescent="0.2">
      <c r="A123" s="61"/>
      <c r="B123" s="49" t="s">
        <v>671</v>
      </c>
      <c r="C123" s="49" t="s">
        <v>333</v>
      </c>
      <c r="D123" s="49" t="s">
        <v>334</v>
      </c>
      <c r="E123" s="50" t="s">
        <v>335</v>
      </c>
      <c r="F123" s="64">
        <v>44128</v>
      </c>
      <c r="G123" s="49" t="s">
        <v>68</v>
      </c>
      <c r="H123" s="72">
        <v>9.3807000000000001E-2</v>
      </c>
      <c r="I123" s="65">
        <v>63000</v>
      </c>
      <c r="J123" s="114" t="str">
        <f>_xlfn.XLOOKUP(E123,'[12]Resumo Unidades'!$B:$B,'[12]Resumo Unidades'!$W:$W)</f>
        <v>Fluxo com Divergência maior do que 10%</v>
      </c>
      <c r="K123" s="51" t="str">
        <f>IF(L123&gt;Resumo!$E$23,"Sim","Não")</f>
        <v>Não</v>
      </c>
      <c r="L123" s="66">
        <v>0</v>
      </c>
      <c r="M123" s="67"/>
      <c r="N123" s="52">
        <v>0</v>
      </c>
      <c r="O123" s="52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52">
        <v>0</v>
      </c>
      <c r="V123" s="52">
        <v>0</v>
      </c>
      <c r="W123" s="52">
        <v>0</v>
      </c>
      <c r="X123" s="52">
        <v>0</v>
      </c>
      <c r="Y123" s="52">
        <v>0</v>
      </c>
      <c r="Z123" s="52">
        <v>0</v>
      </c>
      <c r="AA123" s="52">
        <v>0</v>
      </c>
      <c r="AB123" s="52">
        <v>0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v>0</v>
      </c>
      <c r="AN123" s="52">
        <v>0</v>
      </c>
      <c r="AO123" s="52">
        <v>0</v>
      </c>
      <c r="AP123" s="52">
        <v>0</v>
      </c>
      <c r="AQ123" s="52"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v>0</v>
      </c>
      <c r="AX123" s="52">
        <v>0</v>
      </c>
      <c r="AY123" s="52">
        <v>0</v>
      </c>
      <c r="AZ123" s="52">
        <v>0</v>
      </c>
      <c r="BA123" s="52">
        <v>0</v>
      </c>
      <c r="BB123" s="52">
        <v>0</v>
      </c>
      <c r="BC123" s="52">
        <v>0</v>
      </c>
      <c r="BD123" s="52">
        <v>0</v>
      </c>
      <c r="BE123" s="52">
        <v>0</v>
      </c>
      <c r="BF123" s="52">
        <v>0</v>
      </c>
      <c r="BG123" s="52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v>0</v>
      </c>
      <c r="CB123" s="52">
        <v>0</v>
      </c>
      <c r="CC123" s="52">
        <v>0</v>
      </c>
      <c r="CD123" s="52">
        <v>374.25</v>
      </c>
      <c r="CE123" s="52">
        <v>374.25</v>
      </c>
      <c r="CF123" s="52">
        <v>374.25</v>
      </c>
      <c r="CG123" s="52">
        <v>374.25</v>
      </c>
      <c r="CH123" s="52">
        <v>374.25</v>
      </c>
      <c r="CI123" s="52">
        <v>374.25</v>
      </c>
      <c r="CJ123" s="52">
        <v>374.25</v>
      </c>
      <c r="CK123" s="52">
        <v>374.25</v>
      </c>
      <c r="CL123" s="52">
        <v>374.25</v>
      </c>
      <c r="CM123" s="52">
        <v>374.25</v>
      </c>
      <c r="CN123" s="52">
        <v>374.25</v>
      </c>
      <c r="CO123" s="52">
        <v>374.25</v>
      </c>
      <c r="CP123" s="52">
        <v>374.25</v>
      </c>
      <c r="CQ123" s="52">
        <v>374.25</v>
      </c>
      <c r="CR123" s="52">
        <v>374.25</v>
      </c>
      <c r="CS123" s="52">
        <v>374.25</v>
      </c>
      <c r="CT123" s="52">
        <v>374.25</v>
      </c>
      <c r="CU123" s="52">
        <v>374.25</v>
      </c>
      <c r="CV123" s="52">
        <v>374.25</v>
      </c>
      <c r="CW123" s="52">
        <v>374.25</v>
      </c>
      <c r="CX123" s="52">
        <v>374.25</v>
      </c>
      <c r="CY123" s="52">
        <v>374.25</v>
      </c>
      <c r="CZ123" s="52">
        <v>374.25</v>
      </c>
      <c r="DA123" s="52">
        <v>374.25</v>
      </c>
      <c r="DB123" s="52">
        <v>374.25</v>
      </c>
      <c r="DC123" s="52">
        <v>374.25</v>
      </c>
      <c r="DD123" s="52">
        <v>374.25</v>
      </c>
      <c r="DE123" s="52">
        <v>374.25</v>
      </c>
      <c r="DF123" s="52">
        <v>374.25</v>
      </c>
      <c r="DG123" s="52">
        <v>374.25</v>
      </c>
      <c r="DH123" s="52">
        <v>374.25</v>
      </c>
      <c r="DI123" s="52">
        <v>374.25</v>
      </c>
      <c r="DJ123" s="52">
        <v>374.25</v>
      </c>
      <c r="DK123" s="52">
        <v>374.25</v>
      </c>
      <c r="DL123" s="52">
        <v>374.25</v>
      </c>
      <c r="DM123" s="52">
        <v>374.25</v>
      </c>
      <c r="DN123" s="52">
        <v>374.25</v>
      </c>
      <c r="DO123" s="52">
        <v>374.25</v>
      </c>
      <c r="DP123" s="52">
        <v>374.25</v>
      </c>
      <c r="DQ123" s="52">
        <v>374.25</v>
      </c>
      <c r="DR123" s="52">
        <v>374.25</v>
      </c>
      <c r="DS123" s="52">
        <v>374.25</v>
      </c>
      <c r="DT123" s="52">
        <v>374.25</v>
      </c>
      <c r="DU123" s="52">
        <v>374.25</v>
      </c>
      <c r="DV123" s="52">
        <v>374.25</v>
      </c>
      <c r="DW123" s="52">
        <v>374.25</v>
      </c>
      <c r="DX123" s="52">
        <v>374.25</v>
      </c>
      <c r="DY123" s="52">
        <v>374.25</v>
      </c>
      <c r="DZ123" s="52">
        <v>374.25</v>
      </c>
      <c r="EA123" s="52">
        <v>374.25</v>
      </c>
      <c r="EB123" s="52">
        <v>374.25</v>
      </c>
      <c r="EC123" s="52">
        <v>374.25</v>
      </c>
      <c r="ED123" s="52">
        <v>374.25</v>
      </c>
      <c r="EE123" s="52">
        <v>374.25</v>
      </c>
      <c r="EF123" s="52">
        <v>374.25</v>
      </c>
      <c r="EG123" s="52">
        <v>374.25</v>
      </c>
      <c r="EH123" s="52">
        <v>374.25</v>
      </c>
      <c r="EI123" s="52">
        <v>374.25</v>
      </c>
      <c r="EJ123" s="52">
        <v>374.25</v>
      </c>
      <c r="EK123" s="52">
        <v>374.25</v>
      </c>
      <c r="EL123" s="52">
        <v>374.25</v>
      </c>
      <c r="EM123" s="52">
        <v>374.25</v>
      </c>
      <c r="EN123" s="52">
        <v>374.25</v>
      </c>
      <c r="EO123" s="52">
        <v>374.25</v>
      </c>
      <c r="EP123" s="52">
        <v>374.25</v>
      </c>
      <c r="EQ123" s="52">
        <v>374.25</v>
      </c>
      <c r="ER123" s="52">
        <v>374.25</v>
      </c>
      <c r="ES123" s="52">
        <v>374.25</v>
      </c>
      <c r="ET123" s="52">
        <v>374.25</v>
      </c>
      <c r="EU123" s="52">
        <v>374.25</v>
      </c>
      <c r="EV123" s="52">
        <v>374.25</v>
      </c>
      <c r="EW123" s="52">
        <v>374.25</v>
      </c>
      <c r="EX123" s="52">
        <v>374.25</v>
      </c>
      <c r="EY123" s="52">
        <v>374.25</v>
      </c>
      <c r="EZ123" s="52">
        <v>374.25</v>
      </c>
      <c r="FA123" s="52">
        <v>374.25</v>
      </c>
      <c r="FB123" s="52">
        <v>374.25</v>
      </c>
      <c r="FC123" s="52">
        <v>374.25</v>
      </c>
      <c r="FD123" s="52">
        <v>374.25</v>
      </c>
      <c r="FE123" s="52">
        <v>374.25</v>
      </c>
      <c r="FF123" s="52">
        <v>374.25</v>
      </c>
      <c r="FG123" s="52">
        <v>374.25</v>
      </c>
      <c r="FH123" s="52">
        <v>374.25</v>
      </c>
      <c r="FI123" s="52">
        <v>374.25</v>
      </c>
      <c r="FJ123" s="52">
        <v>374.25</v>
      </c>
      <c r="FK123" s="52">
        <v>374.25</v>
      </c>
      <c r="FL123" s="52">
        <v>374.25</v>
      </c>
      <c r="FM123" s="52">
        <v>374.25</v>
      </c>
      <c r="FN123" s="52">
        <v>374.25</v>
      </c>
      <c r="FO123" s="52">
        <v>374.25</v>
      </c>
      <c r="FP123" s="52">
        <v>374.25</v>
      </c>
      <c r="FQ123" s="52">
        <v>374.25</v>
      </c>
      <c r="FR123" s="52">
        <v>374.25</v>
      </c>
      <c r="FS123" s="52">
        <v>374.25</v>
      </c>
      <c r="FT123" s="52">
        <v>374.25</v>
      </c>
      <c r="FU123" s="52">
        <v>374.25</v>
      </c>
      <c r="FV123" s="52">
        <v>374.25</v>
      </c>
      <c r="FW123" s="52">
        <v>374.25</v>
      </c>
      <c r="FX123" s="52">
        <v>374.25</v>
      </c>
      <c r="FY123" s="52">
        <v>374.25</v>
      </c>
      <c r="FZ123" s="52">
        <v>374.25</v>
      </c>
      <c r="GA123" s="52">
        <v>374.25</v>
      </c>
      <c r="GB123" s="52">
        <v>374.25</v>
      </c>
      <c r="GC123" s="52">
        <v>374.25</v>
      </c>
      <c r="GD123" s="52">
        <v>374.25</v>
      </c>
      <c r="GE123" s="52">
        <v>374.25</v>
      </c>
      <c r="GF123" s="52">
        <v>374.25</v>
      </c>
      <c r="GG123" s="52">
        <v>374.25</v>
      </c>
      <c r="GH123" s="52">
        <v>374.25</v>
      </c>
      <c r="GI123" s="52">
        <v>374.25</v>
      </c>
      <c r="GJ123" s="52">
        <v>374.25</v>
      </c>
      <c r="GK123" s="52">
        <v>374.25</v>
      </c>
      <c r="GL123" s="52">
        <v>374.25</v>
      </c>
      <c r="GM123" s="52">
        <v>374.25</v>
      </c>
      <c r="GN123" s="52">
        <v>374.25</v>
      </c>
      <c r="GO123" s="52">
        <v>374.25</v>
      </c>
      <c r="GP123" s="52">
        <v>374.25</v>
      </c>
      <c r="GQ123" s="52">
        <v>374.25</v>
      </c>
      <c r="GR123" s="52">
        <v>374.25</v>
      </c>
      <c r="GS123" s="52">
        <v>374.25</v>
      </c>
      <c r="GT123" s="52">
        <v>374.25</v>
      </c>
      <c r="GU123" s="52">
        <v>374.25</v>
      </c>
      <c r="GV123" s="52">
        <v>374.25</v>
      </c>
      <c r="GW123" s="52">
        <v>374.25</v>
      </c>
      <c r="GX123" s="52">
        <v>374.25</v>
      </c>
      <c r="GY123" s="52">
        <v>374.25</v>
      </c>
      <c r="GZ123" s="52">
        <v>374.25</v>
      </c>
      <c r="HA123" s="52">
        <v>374.25</v>
      </c>
      <c r="HB123" s="52">
        <v>374.25</v>
      </c>
      <c r="HC123" s="52">
        <v>374.25</v>
      </c>
      <c r="HD123" s="52">
        <v>374.25</v>
      </c>
      <c r="HE123" s="52">
        <v>374.25</v>
      </c>
      <c r="HF123" s="52">
        <v>374.25</v>
      </c>
      <c r="HG123" s="52">
        <v>374.25</v>
      </c>
      <c r="HH123" s="52">
        <v>374.25</v>
      </c>
      <c r="HI123" s="52">
        <v>374.25</v>
      </c>
      <c r="HJ123" s="52">
        <v>374.25</v>
      </c>
      <c r="HK123" s="52">
        <v>374.25</v>
      </c>
      <c r="HL123" s="52">
        <v>374.25</v>
      </c>
      <c r="HM123" s="52">
        <v>374.25</v>
      </c>
      <c r="HN123" s="52">
        <v>374.25</v>
      </c>
      <c r="HO123" s="52">
        <v>374.25</v>
      </c>
      <c r="HP123" s="52">
        <v>374.25</v>
      </c>
      <c r="HQ123" s="52">
        <v>374.25</v>
      </c>
      <c r="HR123" s="52">
        <v>374.25</v>
      </c>
      <c r="HS123" s="52">
        <v>374.25</v>
      </c>
      <c r="HT123" s="52">
        <v>374.25</v>
      </c>
      <c r="HU123" s="52">
        <v>374.25</v>
      </c>
      <c r="HV123" s="52">
        <v>374.25</v>
      </c>
      <c r="HW123" s="52">
        <v>374.25</v>
      </c>
      <c r="HX123" s="52">
        <v>374.25</v>
      </c>
      <c r="HY123" s="52">
        <v>374.25</v>
      </c>
      <c r="HZ123" s="52">
        <v>374.25</v>
      </c>
      <c r="IA123" s="52">
        <v>374.25</v>
      </c>
      <c r="IB123" s="52">
        <v>374.25</v>
      </c>
      <c r="IC123" s="52">
        <v>374.25</v>
      </c>
      <c r="ID123" s="52">
        <v>374.25</v>
      </c>
      <c r="IE123" s="52">
        <v>374.25</v>
      </c>
      <c r="IF123" s="52">
        <v>374.25</v>
      </c>
      <c r="IG123" s="52">
        <v>374.25</v>
      </c>
      <c r="IH123" s="52">
        <v>374.25</v>
      </c>
      <c r="II123" s="52">
        <v>374.25</v>
      </c>
      <c r="IJ123" s="52">
        <v>374.25</v>
      </c>
      <c r="IK123" s="52">
        <v>374.25</v>
      </c>
      <c r="IL123" s="52">
        <v>374.25</v>
      </c>
      <c r="IM123" s="52">
        <v>374.25</v>
      </c>
      <c r="IN123" s="52">
        <v>374.25</v>
      </c>
      <c r="IO123" s="52">
        <v>374.25</v>
      </c>
      <c r="IP123" s="52">
        <v>374.25</v>
      </c>
      <c r="IQ123" s="52">
        <v>374.25</v>
      </c>
      <c r="IR123" s="52">
        <v>374.25</v>
      </c>
      <c r="IS123" s="52">
        <v>374.25</v>
      </c>
      <c r="IT123" s="52">
        <v>374.25</v>
      </c>
      <c r="IU123" s="52">
        <v>374.25</v>
      </c>
      <c r="IV123" s="52">
        <v>374.25</v>
      </c>
      <c r="IW123" s="52">
        <v>374.25</v>
      </c>
      <c r="IX123" s="52">
        <v>374.25</v>
      </c>
      <c r="IY123" s="52">
        <v>374.25</v>
      </c>
      <c r="IZ123" s="52">
        <v>374.25</v>
      </c>
      <c r="JA123" s="52">
        <v>374.25</v>
      </c>
      <c r="JB123" s="52">
        <v>374.25</v>
      </c>
      <c r="JC123" s="52">
        <v>374.25</v>
      </c>
      <c r="JD123" s="52">
        <v>374.25</v>
      </c>
      <c r="JE123" s="52">
        <v>374.25</v>
      </c>
      <c r="JF123" s="52">
        <v>374.25</v>
      </c>
      <c r="JG123" s="52">
        <v>374.25</v>
      </c>
      <c r="JH123" s="52">
        <v>374.25</v>
      </c>
      <c r="JI123" s="52">
        <v>374.25</v>
      </c>
      <c r="JJ123" s="52">
        <v>374.25</v>
      </c>
      <c r="JK123" s="52">
        <v>0</v>
      </c>
      <c r="JL123" s="52">
        <v>0</v>
      </c>
      <c r="JM123" s="52">
        <v>0</v>
      </c>
      <c r="JN123" s="52">
        <v>0</v>
      </c>
      <c r="JO123" s="52">
        <v>0</v>
      </c>
      <c r="JP123" s="52">
        <v>0</v>
      </c>
      <c r="JQ123" s="52">
        <v>0</v>
      </c>
      <c r="JR123" s="52">
        <v>0</v>
      </c>
      <c r="JS123" s="52">
        <v>0</v>
      </c>
      <c r="JT123" s="52">
        <v>0</v>
      </c>
      <c r="JU123" s="52">
        <v>0</v>
      </c>
      <c r="JV123" s="52">
        <v>0</v>
      </c>
      <c r="JW123" s="52">
        <v>0</v>
      </c>
      <c r="JX123" s="52">
        <v>0</v>
      </c>
      <c r="JY123" s="52">
        <v>0</v>
      </c>
      <c r="JZ123" s="52">
        <v>0</v>
      </c>
      <c r="KA123" s="52">
        <v>0</v>
      </c>
      <c r="KB123" s="52">
        <v>0</v>
      </c>
      <c r="KC123" s="52">
        <v>0</v>
      </c>
      <c r="KD123" s="52">
        <v>0</v>
      </c>
      <c r="KE123" s="52">
        <v>0</v>
      </c>
      <c r="KF123" s="52">
        <v>0</v>
      </c>
      <c r="KG123" s="52">
        <v>0</v>
      </c>
      <c r="KH123" s="52">
        <v>0</v>
      </c>
      <c r="KI123" s="52">
        <v>0</v>
      </c>
      <c r="KJ123" s="52">
        <v>0</v>
      </c>
      <c r="KK123" s="52">
        <v>0</v>
      </c>
      <c r="KL123" s="52">
        <v>0</v>
      </c>
      <c r="KM123" s="52">
        <v>0</v>
      </c>
      <c r="KN123" s="52">
        <v>0</v>
      </c>
      <c r="KO123" s="52">
        <v>0</v>
      </c>
      <c r="KP123" s="52">
        <v>0</v>
      </c>
      <c r="KQ123" s="52">
        <v>0</v>
      </c>
      <c r="KR123" s="52">
        <v>0</v>
      </c>
      <c r="KS123" s="52">
        <v>0</v>
      </c>
      <c r="KT123" s="52">
        <v>0</v>
      </c>
      <c r="KU123" s="52">
        <v>0</v>
      </c>
      <c r="KV123" s="52">
        <v>0</v>
      </c>
      <c r="KW123" s="52">
        <v>0</v>
      </c>
      <c r="KX123" s="52">
        <v>0</v>
      </c>
      <c r="KY123" s="52">
        <v>0</v>
      </c>
      <c r="KZ123" s="52">
        <v>0</v>
      </c>
      <c r="LA123" s="52">
        <v>0</v>
      </c>
      <c r="LB123" s="52">
        <v>0</v>
      </c>
      <c r="LC123" s="52">
        <v>0</v>
      </c>
      <c r="LD123" s="52">
        <v>0</v>
      </c>
      <c r="LE123" s="52">
        <v>0</v>
      </c>
      <c r="LF123" s="52">
        <v>0</v>
      </c>
      <c r="LG123" s="52">
        <v>0</v>
      </c>
      <c r="LH123" s="52">
        <v>0</v>
      </c>
      <c r="LI123" s="52">
        <v>0</v>
      </c>
      <c r="LJ123" s="52">
        <v>0</v>
      </c>
      <c r="LK123" s="52">
        <v>0</v>
      </c>
      <c r="LL123" s="52">
        <v>0</v>
      </c>
      <c r="LM123" s="52">
        <v>0</v>
      </c>
      <c r="LN123" s="52">
        <v>0</v>
      </c>
      <c r="LO123" s="52">
        <v>0</v>
      </c>
      <c r="LP123" s="52">
        <v>0</v>
      </c>
      <c r="LQ123" s="52">
        <v>0</v>
      </c>
      <c r="LR123" s="52">
        <v>0</v>
      </c>
      <c r="LS123" s="52">
        <v>0</v>
      </c>
      <c r="LT123" s="52">
        <v>0</v>
      </c>
      <c r="LU123" s="52">
        <v>0</v>
      </c>
      <c r="LV123" s="52">
        <v>0</v>
      </c>
      <c r="LW123" s="52">
        <v>0</v>
      </c>
      <c r="LX123" s="52">
        <v>0</v>
      </c>
      <c r="LY123" s="52">
        <v>0</v>
      </c>
      <c r="LZ123" s="52">
        <v>0</v>
      </c>
      <c r="MA123" s="52">
        <v>0</v>
      </c>
      <c r="MB123" s="52">
        <v>0</v>
      </c>
      <c r="MC123" s="52">
        <v>0</v>
      </c>
      <c r="MD123" s="52">
        <v>0</v>
      </c>
      <c r="ME123" s="52">
        <v>0</v>
      </c>
      <c r="MF123" s="52">
        <v>0</v>
      </c>
      <c r="MG123" s="52">
        <v>0</v>
      </c>
      <c r="MH123" s="52">
        <v>0</v>
      </c>
      <c r="MI123" s="52">
        <v>0</v>
      </c>
      <c r="MJ123" s="52">
        <v>0</v>
      </c>
      <c r="MK123" s="52">
        <v>0</v>
      </c>
      <c r="ML123" s="52">
        <v>0</v>
      </c>
      <c r="MM123" s="52">
        <v>0</v>
      </c>
      <c r="MN123" s="52">
        <v>0</v>
      </c>
      <c r="MO123" s="52">
        <v>0</v>
      </c>
      <c r="MP123" s="52">
        <v>0</v>
      </c>
      <c r="MQ123" s="52">
        <v>0</v>
      </c>
      <c r="MR123" s="52">
        <v>0</v>
      </c>
      <c r="MS123" s="52">
        <v>0</v>
      </c>
      <c r="MT123" s="52">
        <v>0</v>
      </c>
      <c r="MU123" s="52">
        <v>0</v>
      </c>
      <c r="MV123" s="52">
        <v>0</v>
      </c>
      <c r="MW123" s="52">
        <v>0</v>
      </c>
      <c r="MX123" s="52">
        <v>0</v>
      </c>
      <c r="MY123" s="52">
        <v>0</v>
      </c>
      <c r="MZ123" s="52">
        <v>0</v>
      </c>
      <c r="NA123" s="52">
        <v>0</v>
      </c>
      <c r="NB123" s="52">
        <v>0</v>
      </c>
      <c r="NC123" s="52">
        <v>0</v>
      </c>
      <c r="ND123" s="52">
        <v>0</v>
      </c>
      <c r="NE123" s="52">
        <v>0</v>
      </c>
      <c r="NF123" s="52">
        <v>0</v>
      </c>
      <c r="NG123" s="52">
        <v>0</v>
      </c>
      <c r="NH123" s="52">
        <v>0</v>
      </c>
      <c r="NI123" s="52">
        <v>0</v>
      </c>
      <c r="NJ123" s="52">
        <v>0</v>
      </c>
      <c r="NK123" s="52">
        <v>0</v>
      </c>
      <c r="NL123" s="52">
        <v>0</v>
      </c>
      <c r="NM123" s="52">
        <v>0</v>
      </c>
      <c r="NN123" s="52">
        <v>0</v>
      </c>
      <c r="NO123" s="52">
        <v>0</v>
      </c>
      <c r="NP123" s="52">
        <v>0</v>
      </c>
      <c r="NQ123" s="52">
        <v>0</v>
      </c>
      <c r="NR123" s="68">
        <f t="shared" si="6"/>
        <v>70733.25</v>
      </c>
      <c r="NS123" s="68">
        <f t="shared" si="7"/>
        <v>70733.25</v>
      </c>
      <c r="NT123" s="68">
        <f t="shared" si="8"/>
        <v>40793.25</v>
      </c>
    </row>
    <row r="124" spans="1:384" s="40" customFormat="1" ht="15" customHeight="1" outlineLevel="1" x14ac:dyDescent="0.2">
      <c r="A124" s="61"/>
      <c r="B124" s="49" t="s">
        <v>671</v>
      </c>
      <c r="C124" s="49" t="s">
        <v>336</v>
      </c>
      <c r="D124" s="49" t="s">
        <v>337</v>
      </c>
      <c r="E124" s="50" t="s">
        <v>338</v>
      </c>
      <c r="F124" s="64">
        <v>44134</v>
      </c>
      <c r="G124" s="49" t="s">
        <v>68</v>
      </c>
      <c r="H124" s="72">
        <v>9.3807000000000001E-2</v>
      </c>
      <c r="I124" s="65">
        <v>70000.800000000003</v>
      </c>
      <c r="J124" s="114" t="str">
        <f>_xlfn.XLOOKUP(E124,'[12]Resumo Unidades'!$B:$B,'[12]Resumo Unidades'!$W:$W)</f>
        <v>Fluxo com Divergência maior do que 10%</v>
      </c>
      <c r="K124" s="51" t="str">
        <f>IF(L124&gt;Resumo!$E$23,"Sim","Não")</f>
        <v>Não</v>
      </c>
      <c r="L124" s="66">
        <v>0</v>
      </c>
      <c r="M124" s="67"/>
      <c r="N124" s="52">
        <v>0</v>
      </c>
      <c r="O124" s="52">
        <v>0</v>
      </c>
      <c r="P124" s="52">
        <v>0</v>
      </c>
      <c r="Q124" s="52">
        <v>0</v>
      </c>
      <c r="R124" s="52">
        <v>0</v>
      </c>
      <c r="S124" s="52">
        <v>0</v>
      </c>
      <c r="T124" s="52">
        <v>0</v>
      </c>
      <c r="U124" s="52">
        <v>0</v>
      </c>
      <c r="V124" s="52">
        <v>0</v>
      </c>
      <c r="W124" s="52">
        <v>0</v>
      </c>
      <c r="X124" s="52">
        <v>0</v>
      </c>
      <c r="Y124" s="52">
        <v>0</v>
      </c>
      <c r="Z124" s="52">
        <v>0</v>
      </c>
      <c r="AA124" s="52">
        <v>0</v>
      </c>
      <c r="AB124" s="52">
        <v>0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0</v>
      </c>
      <c r="AI124" s="52">
        <v>0</v>
      </c>
      <c r="AJ124" s="52">
        <v>0</v>
      </c>
      <c r="AK124" s="52">
        <v>0</v>
      </c>
      <c r="AL124" s="52">
        <v>0</v>
      </c>
      <c r="AM124" s="52">
        <v>0</v>
      </c>
      <c r="AN124" s="52">
        <v>0</v>
      </c>
      <c r="AO124" s="52">
        <v>0</v>
      </c>
      <c r="AP124" s="52">
        <v>0</v>
      </c>
      <c r="AQ124" s="52">
        <v>0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v>0</v>
      </c>
      <c r="AX124" s="52">
        <v>0</v>
      </c>
      <c r="AY124" s="52">
        <v>0</v>
      </c>
      <c r="AZ124" s="52">
        <v>0</v>
      </c>
      <c r="BA124" s="52">
        <v>0</v>
      </c>
      <c r="BB124" s="52">
        <v>0</v>
      </c>
      <c r="BC124" s="52">
        <v>0</v>
      </c>
      <c r="BD124" s="52">
        <v>0</v>
      </c>
      <c r="BE124" s="52">
        <v>0</v>
      </c>
      <c r="BF124" s="52">
        <v>0</v>
      </c>
      <c r="BG124" s="52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v>0</v>
      </c>
      <c r="CB124" s="52">
        <v>0</v>
      </c>
      <c r="CC124" s="52">
        <v>0</v>
      </c>
      <c r="CD124" s="52">
        <v>415.83</v>
      </c>
      <c r="CE124" s="52">
        <v>415.83</v>
      </c>
      <c r="CF124" s="52">
        <v>415.83</v>
      </c>
      <c r="CG124" s="52">
        <v>415.83</v>
      </c>
      <c r="CH124" s="52">
        <v>415.83</v>
      </c>
      <c r="CI124" s="52">
        <v>415.83</v>
      </c>
      <c r="CJ124" s="52">
        <v>415.83</v>
      </c>
      <c r="CK124" s="52">
        <v>415.83</v>
      </c>
      <c r="CL124" s="52">
        <v>415.83</v>
      </c>
      <c r="CM124" s="52">
        <v>415.83</v>
      </c>
      <c r="CN124" s="52">
        <v>415.83</v>
      </c>
      <c r="CO124" s="52">
        <v>415.83</v>
      </c>
      <c r="CP124" s="52">
        <v>415.83</v>
      </c>
      <c r="CQ124" s="52">
        <v>415.83</v>
      </c>
      <c r="CR124" s="52">
        <v>415.83</v>
      </c>
      <c r="CS124" s="52">
        <v>415.83</v>
      </c>
      <c r="CT124" s="52">
        <v>415.83</v>
      </c>
      <c r="CU124" s="52">
        <v>415.83</v>
      </c>
      <c r="CV124" s="52">
        <v>415.83</v>
      </c>
      <c r="CW124" s="52">
        <v>415.83</v>
      </c>
      <c r="CX124" s="52">
        <v>415.83</v>
      </c>
      <c r="CY124" s="52">
        <v>415.83</v>
      </c>
      <c r="CZ124" s="52">
        <v>415.83</v>
      </c>
      <c r="DA124" s="52">
        <v>415.83</v>
      </c>
      <c r="DB124" s="52">
        <v>415.83</v>
      </c>
      <c r="DC124" s="52">
        <v>415.83</v>
      </c>
      <c r="DD124" s="52">
        <v>415.83</v>
      </c>
      <c r="DE124" s="52">
        <v>415.83</v>
      </c>
      <c r="DF124" s="52">
        <v>415.83</v>
      </c>
      <c r="DG124" s="52">
        <v>415.83</v>
      </c>
      <c r="DH124" s="52">
        <v>415.83</v>
      </c>
      <c r="DI124" s="52">
        <v>415.83</v>
      </c>
      <c r="DJ124" s="52">
        <v>415.83</v>
      </c>
      <c r="DK124" s="52">
        <v>415.83</v>
      </c>
      <c r="DL124" s="52">
        <v>415.83</v>
      </c>
      <c r="DM124" s="52">
        <v>415.83</v>
      </c>
      <c r="DN124" s="52">
        <v>415.83</v>
      </c>
      <c r="DO124" s="52">
        <v>415.83</v>
      </c>
      <c r="DP124" s="52">
        <v>415.83</v>
      </c>
      <c r="DQ124" s="52">
        <v>415.83</v>
      </c>
      <c r="DR124" s="52">
        <v>415.83</v>
      </c>
      <c r="DS124" s="52">
        <v>415.83</v>
      </c>
      <c r="DT124" s="52">
        <v>415.83</v>
      </c>
      <c r="DU124" s="52">
        <v>415.83</v>
      </c>
      <c r="DV124" s="52">
        <v>415.83</v>
      </c>
      <c r="DW124" s="52">
        <v>415.83</v>
      </c>
      <c r="DX124" s="52">
        <v>415.83</v>
      </c>
      <c r="DY124" s="52">
        <v>415.83</v>
      </c>
      <c r="DZ124" s="52">
        <v>415.83</v>
      </c>
      <c r="EA124" s="52">
        <v>415.83</v>
      </c>
      <c r="EB124" s="52">
        <v>415.83</v>
      </c>
      <c r="EC124" s="52">
        <v>415.83</v>
      </c>
      <c r="ED124" s="52">
        <v>415.83</v>
      </c>
      <c r="EE124" s="52">
        <v>415.83</v>
      </c>
      <c r="EF124" s="52">
        <v>415.83</v>
      </c>
      <c r="EG124" s="52">
        <v>415.83</v>
      </c>
      <c r="EH124" s="52">
        <v>415.83</v>
      </c>
      <c r="EI124" s="52">
        <v>415.83</v>
      </c>
      <c r="EJ124" s="52">
        <v>415.83</v>
      </c>
      <c r="EK124" s="52">
        <v>415.83</v>
      </c>
      <c r="EL124" s="52">
        <v>415.83</v>
      </c>
      <c r="EM124" s="52">
        <v>415.83</v>
      </c>
      <c r="EN124" s="52">
        <v>415.83</v>
      </c>
      <c r="EO124" s="52">
        <v>415.83</v>
      </c>
      <c r="EP124" s="52">
        <v>415.83</v>
      </c>
      <c r="EQ124" s="52">
        <v>415.83</v>
      </c>
      <c r="ER124" s="52">
        <v>415.83</v>
      </c>
      <c r="ES124" s="52">
        <v>415.83</v>
      </c>
      <c r="ET124" s="52">
        <v>415.83</v>
      </c>
      <c r="EU124" s="52">
        <v>415.83</v>
      </c>
      <c r="EV124" s="52">
        <v>415.83</v>
      </c>
      <c r="EW124" s="52">
        <v>415.83</v>
      </c>
      <c r="EX124" s="52">
        <v>415.83</v>
      </c>
      <c r="EY124" s="52">
        <v>415.83</v>
      </c>
      <c r="EZ124" s="52">
        <v>415.83</v>
      </c>
      <c r="FA124" s="52">
        <v>415.83</v>
      </c>
      <c r="FB124" s="52">
        <v>415.83</v>
      </c>
      <c r="FC124" s="52">
        <v>415.83</v>
      </c>
      <c r="FD124" s="52">
        <v>415.83</v>
      </c>
      <c r="FE124" s="52">
        <v>415.83</v>
      </c>
      <c r="FF124" s="52">
        <v>415.83</v>
      </c>
      <c r="FG124" s="52">
        <v>415.83</v>
      </c>
      <c r="FH124" s="52">
        <v>415.83</v>
      </c>
      <c r="FI124" s="52">
        <v>415.83</v>
      </c>
      <c r="FJ124" s="52">
        <v>415.83</v>
      </c>
      <c r="FK124" s="52">
        <v>415.83</v>
      </c>
      <c r="FL124" s="52">
        <v>415.83</v>
      </c>
      <c r="FM124" s="52">
        <v>415.83</v>
      </c>
      <c r="FN124" s="52">
        <v>415.83</v>
      </c>
      <c r="FO124" s="52">
        <v>415.83</v>
      </c>
      <c r="FP124" s="52">
        <v>415.83</v>
      </c>
      <c r="FQ124" s="52">
        <v>415.83</v>
      </c>
      <c r="FR124" s="52">
        <v>415.83</v>
      </c>
      <c r="FS124" s="52">
        <v>415.83</v>
      </c>
      <c r="FT124" s="52">
        <v>415.83</v>
      </c>
      <c r="FU124" s="52">
        <v>415.83</v>
      </c>
      <c r="FV124" s="52">
        <v>415.83</v>
      </c>
      <c r="FW124" s="52">
        <v>415.83</v>
      </c>
      <c r="FX124" s="52">
        <v>415.83</v>
      </c>
      <c r="FY124" s="52">
        <v>415.83</v>
      </c>
      <c r="FZ124" s="52">
        <v>415.83</v>
      </c>
      <c r="GA124" s="52">
        <v>415.83</v>
      </c>
      <c r="GB124" s="52">
        <v>415.83</v>
      </c>
      <c r="GC124" s="52">
        <v>415.83</v>
      </c>
      <c r="GD124" s="52">
        <v>415.83</v>
      </c>
      <c r="GE124" s="52">
        <v>415.83</v>
      </c>
      <c r="GF124" s="52">
        <v>415.83</v>
      </c>
      <c r="GG124" s="52">
        <v>415.83</v>
      </c>
      <c r="GH124" s="52">
        <v>415.83</v>
      </c>
      <c r="GI124" s="52">
        <v>415.83</v>
      </c>
      <c r="GJ124" s="52">
        <v>415.83</v>
      </c>
      <c r="GK124" s="52">
        <v>415.83</v>
      </c>
      <c r="GL124" s="52">
        <v>415.83</v>
      </c>
      <c r="GM124" s="52">
        <v>415.83</v>
      </c>
      <c r="GN124" s="52">
        <v>415.83</v>
      </c>
      <c r="GO124" s="52">
        <v>415.83</v>
      </c>
      <c r="GP124" s="52">
        <v>415.83</v>
      </c>
      <c r="GQ124" s="52">
        <v>415.83</v>
      </c>
      <c r="GR124" s="52">
        <v>415.83</v>
      </c>
      <c r="GS124" s="52">
        <v>415.83</v>
      </c>
      <c r="GT124" s="52">
        <v>415.83</v>
      </c>
      <c r="GU124" s="52">
        <v>415.83</v>
      </c>
      <c r="GV124" s="52">
        <v>415.83</v>
      </c>
      <c r="GW124" s="52">
        <v>415.83</v>
      </c>
      <c r="GX124" s="52">
        <v>415.83</v>
      </c>
      <c r="GY124" s="52">
        <v>415.83</v>
      </c>
      <c r="GZ124" s="52">
        <v>415.83</v>
      </c>
      <c r="HA124" s="52">
        <v>415.83</v>
      </c>
      <c r="HB124" s="52">
        <v>415.83</v>
      </c>
      <c r="HC124" s="52">
        <v>415.83</v>
      </c>
      <c r="HD124" s="52">
        <v>415.83</v>
      </c>
      <c r="HE124" s="52">
        <v>415.83</v>
      </c>
      <c r="HF124" s="52">
        <v>415.83</v>
      </c>
      <c r="HG124" s="52">
        <v>415.83</v>
      </c>
      <c r="HH124" s="52">
        <v>415.83</v>
      </c>
      <c r="HI124" s="52">
        <v>415.83</v>
      </c>
      <c r="HJ124" s="52">
        <v>415.83</v>
      </c>
      <c r="HK124" s="52">
        <v>415.83</v>
      </c>
      <c r="HL124" s="52">
        <v>415.83</v>
      </c>
      <c r="HM124" s="52">
        <v>415.83</v>
      </c>
      <c r="HN124" s="52">
        <v>415.83</v>
      </c>
      <c r="HO124" s="52">
        <v>415.83</v>
      </c>
      <c r="HP124" s="52">
        <v>415.83</v>
      </c>
      <c r="HQ124" s="52">
        <v>415.83</v>
      </c>
      <c r="HR124" s="52">
        <v>415.83</v>
      </c>
      <c r="HS124" s="52">
        <v>415.83</v>
      </c>
      <c r="HT124" s="52">
        <v>415.83</v>
      </c>
      <c r="HU124" s="52">
        <v>415.83</v>
      </c>
      <c r="HV124" s="52">
        <v>415.83</v>
      </c>
      <c r="HW124" s="52">
        <v>415.83</v>
      </c>
      <c r="HX124" s="52">
        <v>415.83</v>
      </c>
      <c r="HY124" s="52">
        <v>415.83</v>
      </c>
      <c r="HZ124" s="52">
        <v>415.83</v>
      </c>
      <c r="IA124" s="52">
        <v>415.83</v>
      </c>
      <c r="IB124" s="52">
        <v>415.83</v>
      </c>
      <c r="IC124" s="52">
        <v>415.83</v>
      </c>
      <c r="ID124" s="52">
        <v>415.83</v>
      </c>
      <c r="IE124" s="52">
        <v>415.83</v>
      </c>
      <c r="IF124" s="52">
        <v>415.83</v>
      </c>
      <c r="IG124" s="52">
        <v>415.83</v>
      </c>
      <c r="IH124" s="52">
        <v>415.83</v>
      </c>
      <c r="II124" s="52">
        <v>415.83</v>
      </c>
      <c r="IJ124" s="52">
        <v>415.83</v>
      </c>
      <c r="IK124" s="52">
        <v>415.83</v>
      </c>
      <c r="IL124" s="52">
        <v>415.83</v>
      </c>
      <c r="IM124" s="52">
        <v>415.83</v>
      </c>
      <c r="IN124" s="52">
        <v>415.83</v>
      </c>
      <c r="IO124" s="52">
        <v>415.83</v>
      </c>
      <c r="IP124" s="52">
        <v>415.83</v>
      </c>
      <c r="IQ124" s="52">
        <v>415.83</v>
      </c>
      <c r="IR124" s="52">
        <v>415.83</v>
      </c>
      <c r="IS124" s="52">
        <v>415.83</v>
      </c>
      <c r="IT124" s="52">
        <v>415.83</v>
      </c>
      <c r="IU124" s="52">
        <v>415.83</v>
      </c>
      <c r="IV124" s="52">
        <v>415.83</v>
      </c>
      <c r="IW124" s="52">
        <v>415.83</v>
      </c>
      <c r="IX124" s="52">
        <v>415.83</v>
      </c>
      <c r="IY124" s="52">
        <v>415.83</v>
      </c>
      <c r="IZ124" s="52">
        <v>415.83</v>
      </c>
      <c r="JA124" s="52">
        <v>415.83</v>
      </c>
      <c r="JB124" s="52">
        <v>415.83</v>
      </c>
      <c r="JC124" s="52">
        <v>415.83</v>
      </c>
      <c r="JD124" s="52">
        <v>415.83</v>
      </c>
      <c r="JE124" s="52">
        <v>415.83</v>
      </c>
      <c r="JF124" s="52">
        <v>415.83</v>
      </c>
      <c r="JG124" s="52">
        <v>415.83</v>
      </c>
      <c r="JH124" s="52">
        <v>415.83</v>
      </c>
      <c r="JI124" s="52">
        <v>415.83</v>
      </c>
      <c r="JJ124" s="52">
        <v>415.83</v>
      </c>
      <c r="JK124" s="52">
        <v>0</v>
      </c>
      <c r="JL124" s="52">
        <v>0</v>
      </c>
      <c r="JM124" s="52">
        <v>0</v>
      </c>
      <c r="JN124" s="52">
        <v>0</v>
      </c>
      <c r="JO124" s="52">
        <v>0</v>
      </c>
      <c r="JP124" s="52">
        <v>0</v>
      </c>
      <c r="JQ124" s="52">
        <v>0</v>
      </c>
      <c r="JR124" s="52">
        <v>0</v>
      </c>
      <c r="JS124" s="52">
        <v>0</v>
      </c>
      <c r="JT124" s="52">
        <v>0</v>
      </c>
      <c r="JU124" s="52">
        <v>0</v>
      </c>
      <c r="JV124" s="52">
        <v>0</v>
      </c>
      <c r="JW124" s="52">
        <v>0</v>
      </c>
      <c r="JX124" s="52">
        <v>0</v>
      </c>
      <c r="JY124" s="52">
        <v>0</v>
      </c>
      <c r="JZ124" s="52">
        <v>0</v>
      </c>
      <c r="KA124" s="52">
        <v>0</v>
      </c>
      <c r="KB124" s="52">
        <v>0</v>
      </c>
      <c r="KC124" s="52">
        <v>0</v>
      </c>
      <c r="KD124" s="52">
        <v>0</v>
      </c>
      <c r="KE124" s="52">
        <v>0</v>
      </c>
      <c r="KF124" s="52">
        <v>0</v>
      </c>
      <c r="KG124" s="52">
        <v>0</v>
      </c>
      <c r="KH124" s="52">
        <v>0</v>
      </c>
      <c r="KI124" s="52">
        <v>0</v>
      </c>
      <c r="KJ124" s="52">
        <v>0</v>
      </c>
      <c r="KK124" s="52">
        <v>0</v>
      </c>
      <c r="KL124" s="52">
        <v>0</v>
      </c>
      <c r="KM124" s="52">
        <v>0</v>
      </c>
      <c r="KN124" s="52">
        <v>0</v>
      </c>
      <c r="KO124" s="52">
        <v>0</v>
      </c>
      <c r="KP124" s="52">
        <v>0</v>
      </c>
      <c r="KQ124" s="52">
        <v>0</v>
      </c>
      <c r="KR124" s="52">
        <v>0</v>
      </c>
      <c r="KS124" s="52">
        <v>0</v>
      </c>
      <c r="KT124" s="52">
        <v>0</v>
      </c>
      <c r="KU124" s="52">
        <v>0</v>
      </c>
      <c r="KV124" s="52">
        <v>0</v>
      </c>
      <c r="KW124" s="52">
        <v>0</v>
      </c>
      <c r="KX124" s="52">
        <v>0</v>
      </c>
      <c r="KY124" s="52">
        <v>0</v>
      </c>
      <c r="KZ124" s="52">
        <v>0</v>
      </c>
      <c r="LA124" s="52">
        <v>0</v>
      </c>
      <c r="LB124" s="52">
        <v>0</v>
      </c>
      <c r="LC124" s="52">
        <v>0</v>
      </c>
      <c r="LD124" s="52">
        <v>0</v>
      </c>
      <c r="LE124" s="52">
        <v>0</v>
      </c>
      <c r="LF124" s="52">
        <v>0</v>
      </c>
      <c r="LG124" s="52">
        <v>0</v>
      </c>
      <c r="LH124" s="52">
        <v>0</v>
      </c>
      <c r="LI124" s="52">
        <v>0</v>
      </c>
      <c r="LJ124" s="52">
        <v>0</v>
      </c>
      <c r="LK124" s="52">
        <v>0</v>
      </c>
      <c r="LL124" s="52">
        <v>0</v>
      </c>
      <c r="LM124" s="52">
        <v>0</v>
      </c>
      <c r="LN124" s="52">
        <v>0</v>
      </c>
      <c r="LO124" s="52">
        <v>0</v>
      </c>
      <c r="LP124" s="52">
        <v>0</v>
      </c>
      <c r="LQ124" s="52">
        <v>0</v>
      </c>
      <c r="LR124" s="52">
        <v>0</v>
      </c>
      <c r="LS124" s="52">
        <v>0</v>
      </c>
      <c r="LT124" s="52">
        <v>0</v>
      </c>
      <c r="LU124" s="52">
        <v>0</v>
      </c>
      <c r="LV124" s="52">
        <v>0</v>
      </c>
      <c r="LW124" s="52">
        <v>0</v>
      </c>
      <c r="LX124" s="52">
        <v>0</v>
      </c>
      <c r="LY124" s="52">
        <v>0</v>
      </c>
      <c r="LZ124" s="52">
        <v>0</v>
      </c>
      <c r="MA124" s="52">
        <v>0</v>
      </c>
      <c r="MB124" s="52">
        <v>0</v>
      </c>
      <c r="MC124" s="52">
        <v>0</v>
      </c>
      <c r="MD124" s="52">
        <v>0</v>
      </c>
      <c r="ME124" s="52">
        <v>0</v>
      </c>
      <c r="MF124" s="52">
        <v>0</v>
      </c>
      <c r="MG124" s="52">
        <v>0</v>
      </c>
      <c r="MH124" s="52">
        <v>0</v>
      </c>
      <c r="MI124" s="52">
        <v>0</v>
      </c>
      <c r="MJ124" s="52">
        <v>0</v>
      </c>
      <c r="MK124" s="52">
        <v>0</v>
      </c>
      <c r="ML124" s="52">
        <v>0</v>
      </c>
      <c r="MM124" s="52">
        <v>0</v>
      </c>
      <c r="MN124" s="52">
        <v>0</v>
      </c>
      <c r="MO124" s="52">
        <v>0</v>
      </c>
      <c r="MP124" s="52">
        <v>0</v>
      </c>
      <c r="MQ124" s="52">
        <v>0</v>
      </c>
      <c r="MR124" s="52">
        <v>0</v>
      </c>
      <c r="MS124" s="52">
        <v>0</v>
      </c>
      <c r="MT124" s="52">
        <v>0</v>
      </c>
      <c r="MU124" s="52">
        <v>0</v>
      </c>
      <c r="MV124" s="52">
        <v>0</v>
      </c>
      <c r="MW124" s="52">
        <v>0</v>
      </c>
      <c r="MX124" s="52">
        <v>0</v>
      </c>
      <c r="MY124" s="52">
        <v>0</v>
      </c>
      <c r="MZ124" s="52">
        <v>0</v>
      </c>
      <c r="NA124" s="52">
        <v>0</v>
      </c>
      <c r="NB124" s="52">
        <v>0</v>
      </c>
      <c r="NC124" s="52">
        <v>0</v>
      </c>
      <c r="ND124" s="52">
        <v>0</v>
      </c>
      <c r="NE124" s="52">
        <v>0</v>
      </c>
      <c r="NF124" s="52">
        <v>0</v>
      </c>
      <c r="NG124" s="52">
        <v>0</v>
      </c>
      <c r="NH124" s="52">
        <v>0</v>
      </c>
      <c r="NI124" s="52">
        <v>0</v>
      </c>
      <c r="NJ124" s="52">
        <v>0</v>
      </c>
      <c r="NK124" s="52">
        <v>0</v>
      </c>
      <c r="NL124" s="52">
        <v>0</v>
      </c>
      <c r="NM124" s="52">
        <v>0</v>
      </c>
      <c r="NN124" s="52">
        <v>0</v>
      </c>
      <c r="NO124" s="52">
        <v>0</v>
      </c>
      <c r="NP124" s="52">
        <v>0</v>
      </c>
      <c r="NQ124" s="52">
        <v>0</v>
      </c>
      <c r="NR124" s="68">
        <f t="shared" si="6"/>
        <v>78591.870000000257</v>
      </c>
      <c r="NS124" s="68">
        <f t="shared" si="7"/>
        <v>78591.870000000257</v>
      </c>
      <c r="NT124" s="68">
        <f t="shared" si="8"/>
        <v>45325.470000000118</v>
      </c>
    </row>
    <row r="125" spans="1:384" s="40" customFormat="1" ht="15" customHeight="1" outlineLevel="1" x14ac:dyDescent="0.2">
      <c r="A125" s="61"/>
      <c r="B125" s="49" t="s">
        <v>671</v>
      </c>
      <c r="C125" s="49" t="s">
        <v>339</v>
      </c>
      <c r="D125" s="49" t="s">
        <v>340</v>
      </c>
      <c r="E125" s="50" t="s">
        <v>341</v>
      </c>
      <c r="F125" s="64">
        <v>44145</v>
      </c>
      <c r="G125" s="49" t="s">
        <v>68</v>
      </c>
      <c r="H125" s="72">
        <v>9.3807000000000001E-2</v>
      </c>
      <c r="I125" s="65">
        <v>70000.800000000003</v>
      </c>
      <c r="J125" s="114" t="str">
        <f>_xlfn.XLOOKUP(E125,'[12]Resumo Unidades'!$B:$B,'[12]Resumo Unidades'!$W:$W)</f>
        <v>Fluxo com Divergência maior do que 10%</v>
      </c>
      <c r="K125" s="51" t="str">
        <f>IF(L125&gt;Resumo!$E$23,"Sim","Não")</f>
        <v>Não</v>
      </c>
      <c r="L125" s="66">
        <v>0</v>
      </c>
      <c r="M125" s="67"/>
      <c r="N125" s="52">
        <v>0</v>
      </c>
      <c r="O125" s="52">
        <v>0</v>
      </c>
      <c r="P125" s="52">
        <v>0</v>
      </c>
      <c r="Q125" s="52">
        <v>0</v>
      </c>
      <c r="R125" s="52">
        <v>0</v>
      </c>
      <c r="S125" s="52">
        <v>0</v>
      </c>
      <c r="T125" s="52">
        <v>0</v>
      </c>
      <c r="U125" s="52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2">
        <v>0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v>0</v>
      </c>
      <c r="AX125" s="52">
        <v>0</v>
      </c>
      <c r="AY125" s="52">
        <v>0</v>
      </c>
      <c r="AZ125" s="52">
        <v>0</v>
      </c>
      <c r="BA125" s="52">
        <v>0</v>
      </c>
      <c r="BB125" s="52">
        <v>0</v>
      </c>
      <c r="BC125" s="52">
        <v>0</v>
      </c>
      <c r="BD125" s="52">
        <v>0</v>
      </c>
      <c r="BE125" s="52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52">
        <v>0</v>
      </c>
      <c r="BW125" s="52">
        <v>0</v>
      </c>
      <c r="BX125" s="52">
        <v>0</v>
      </c>
      <c r="BY125" s="52">
        <v>0</v>
      </c>
      <c r="BZ125" s="52">
        <v>0</v>
      </c>
      <c r="CA125" s="52">
        <v>0</v>
      </c>
      <c r="CB125" s="52">
        <v>0</v>
      </c>
      <c r="CC125" s="52">
        <v>0</v>
      </c>
      <c r="CD125" s="52">
        <v>398.54</v>
      </c>
      <c r="CE125" s="52">
        <v>398.54</v>
      </c>
      <c r="CF125" s="52">
        <v>398.54</v>
      </c>
      <c r="CG125" s="52">
        <v>398.54</v>
      </c>
      <c r="CH125" s="52">
        <v>398.54</v>
      </c>
      <c r="CI125" s="52">
        <v>398.54</v>
      </c>
      <c r="CJ125" s="52">
        <v>398.54</v>
      </c>
      <c r="CK125" s="52">
        <v>398.54</v>
      </c>
      <c r="CL125" s="52">
        <v>398.54</v>
      </c>
      <c r="CM125" s="52">
        <v>398.54</v>
      </c>
      <c r="CN125" s="52">
        <v>398.54</v>
      </c>
      <c r="CO125" s="52">
        <v>398.54</v>
      </c>
      <c r="CP125" s="52">
        <v>398.54</v>
      </c>
      <c r="CQ125" s="52">
        <v>398.54</v>
      </c>
      <c r="CR125" s="52">
        <v>398.54</v>
      </c>
      <c r="CS125" s="52">
        <v>398.54</v>
      </c>
      <c r="CT125" s="52">
        <v>398.54</v>
      </c>
      <c r="CU125" s="52">
        <v>398.54</v>
      </c>
      <c r="CV125" s="52">
        <v>398.54</v>
      </c>
      <c r="CW125" s="52">
        <v>398.54</v>
      </c>
      <c r="CX125" s="52">
        <v>398.54</v>
      </c>
      <c r="CY125" s="52">
        <v>398.54</v>
      </c>
      <c r="CZ125" s="52">
        <v>398.54</v>
      </c>
      <c r="DA125" s="52">
        <v>398.54</v>
      </c>
      <c r="DB125" s="52">
        <v>398.54</v>
      </c>
      <c r="DC125" s="52">
        <v>398.54</v>
      </c>
      <c r="DD125" s="52">
        <v>398.54</v>
      </c>
      <c r="DE125" s="52">
        <v>398.54</v>
      </c>
      <c r="DF125" s="52">
        <v>398.54</v>
      </c>
      <c r="DG125" s="52">
        <v>398.54</v>
      </c>
      <c r="DH125" s="52">
        <v>398.54</v>
      </c>
      <c r="DI125" s="52">
        <v>398.54</v>
      </c>
      <c r="DJ125" s="52">
        <v>398.54</v>
      </c>
      <c r="DK125" s="52">
        <v>398.54</v>
      </c>
      <c r="DL125" s="52">
        <v>398.54</v>
      </c>
      <c r="DM125" s="52">
        <v>398.54</v>
      </c>
      <c r="DN125" s="52">
        <v>398.54</v>
      </c>
      <c r="DO125" s="52">
        <v>398.54</v>
      </c>
      <c r="DP125" s="52">
        <v>398.54</v>
      </c>
      <c r="DQ125" s="52">
        <v>398.54</v>
      </c>
      <c r="DR125" s="52">
        <v>398.54</v>
      </c>
      <c r="DS125" s="52">
        <v>398.54</v>
      </c>
      <c r="DT125" s="52">
        <v>398.54</v>
      </c>
      <c r="DU125" s="52">
        <v>398.54</v>
      </c>
      <c r="DV125" s="52">
        <v>398.54</v>
      </c>
      <c r="DW125" s="52">
        <v>398.54</v>
      </c>
      <c r="DX125" s="52">
        <v>398.54</v>
      </c>
      <c r="DY125" s="52">
        <v>398.54</v>
      </c>
      <c r="DZ125" s="52">
        <v>398.54</v>
      </c>
      <c r="EA125" s="52">
        <v>398.54</v>
      </c>
      <c r="EB125" s="52">
        <v>398.54</v>
      </c>
      <c r="EC125" s="52">
        <v>398.54</v>
      </c>
      <c r="ED125" s="52">
        <v>398.54</v>
      </c>
      <c r="EE125" s="52">
        <v>398.54</v>
      </c>
      <c r="EF125" s="52">
        <v>398.54</v>
      </c>
      <c r="EG125" s="52">
        <v>398.54</v>
      </c>
      <c r="EH125" s="52">
        <v>398.54</v>
      </c>
      <c r="EI125" s="52">
        <v>398.54</v>
      </c>
      <c r="EJ125" s="52">
        <v>398.54</v>
      </c>
      <c r="EK125" s="52">
        <v>398.54</v>
      </c>
      <c r="EL125" s="52">
        <v>398.54</v>
      </c>
      <c r="EM125" s="52">
        <v>398.54</v>
      </c>
      <c r="EN125" s="52">
        <v>398.54</v>
      </c>
      <c r="EO125" s="52">
        <v>398.54</v>
      </c>
      <c r="EP125" s="52">
        <v>398.54</v>
      </c>
      <c r="EQ125" s="52">
        <v>398.54</v>
      </c>
      <c r="ER125" s="52">
        <v>398.54</v>
      </c>
      <c r="ES125" s="52">
        <v>398.54</v>
      </c>
      <c r="ET125" s="52">
        <v>398.54</v>
      </c>
      <c r="EU125" s="52">
        <v>398.54</v>
      </c>
      <c r="EV125" s="52">
        <v>398.54</v>
      </c>
      <c r="EW125" s="52">
        <v>398.54</v>
      </c>
      <c r="EX125" s="52">
        <v>398.54</v>
      </c>
      <c r="EY125" s="52">
        <v>398.54</v>
      </c>
      <c r="EZ125" s="52">
        <v>398.54</v>
      </c>
      <c r="FA125" s="52">
        <v>398.54</v>
      </c>
      <c r="FB125" s="52">
        <v>398.54</v>
      </c>
      <c r="FC125" s="52">
        <v>398.54</v>
      </c>
      <c r="FD125" s="52">
        <v>398.54</v>
      </c>
      <c r="FE125" s="52">
        <v>398.54</v>
      </c>
      <c r="FF125" s="52">
        <v>398.54</v>
      </c>
      <c r="FG125" s="52">
        <v>398.54</v>
      </c>
      <c r="FH125" s="52">
        <v>398.54</v>
      </c>
      <c r="FI125" s="52">
        <v>398.54</v>
      </c>
      <c r="FJ125" s="52">
        <v>398.54</v>
      </c>
      <c r="FK125" s="52">
        <v>398.54</v>
      </c>
      <c r="FL125" s="52">
        <v>398.54</v>
      </c>
      <c r="FM125" s="52">
        <v>398.54</v>
      </c>
      <c r="FN125" s="52">
        <v>398.54</v>
      </c>
      <c r="FO125" s="52">
        <v>398.54</v>
      </c>
      <c r="FP125" s="52">
        <v>398.54</v>
      </c>
      <c r="FQ125" s="52">
        <v>398.54</v>
      </c>
      <c r="FR125" s="52">
        <v>398.54</v>
      </c>
      <c r="FS125" s="52">
        <v>398.54</v>
      </c>
      <c r="FT125" s="52">
        <v>398.54</v>
      </c>
      <c r="FU125" s="52">
        <v>398.54</v>
      </c>
      <c r="FV125" s="52">
        <v>398.54</v>
      </c>
      <c r="FW125" s="52">
        <v>398.54</v>
      </c>
      <c r="FX125" s="52">
        <v>398.54</v>
      </c>
      <c r="FY125" s="52">
        <v>398.54</v>
      </c>
      <c r="FZ125" s="52">
        <v>398.54</v>
      </c>
      <c r="GA125" s="52">
        <v>398.54</v>
      </c>
      <c r="GB125" s="52">
        <v>398.54</v>
      </c>
      <c r="GC125" s="52">
        <v>398.54</v>
      </c>
      <c r="GD125" s="52">
        <v>398.54</v>
      </c>
      <c r="GE125" s="52">
        <v>398.54</v>
      </c>
      <c r="GF125" s="52">
        <v>398.54</v>
      </c>
      <c r="GG125" s="52">
        <v>398.54</v>
      </c>
      <c r="GH125" s="52">
        <v>398.54</v>
      </c>
      <c r="GI125" s="52">
        <v>398.54</v>
      </c>
      <c r="GJ125" s="52">
        <v>398.54</v>
      </c>
      <c r="GK125" s="52">
        <v>398.54</v>
      </c>
      <c r="GL125" s="52">
        <v>398.54</v>
      </c>
      <c r="GM125" s="52">
        <v>398.54</v>
      </c>
      <c r="GN125" s="52">
        <v>398.54</v>
      </c>
      <c r="GO125" s="52">
        <v>398.54</v>
      </c>
      <c r="GP125" s="52">
        <v>398.54</v>
      </c>
      <c r="GQ125" s="52">
        <v>398.54</v>
      </c>
      <c r="GR125" s="52">
        <v>398.54</v>
      </c>
      <c r="GS125" s="52">
        <v>398.54</v>
      </c>
      <c r="GT125" s="52">
        <v>398.54</v>
      </c>
      <c r="GU125" s="52">
        <v>398.54</v>
      </c>
      <c r="GV125" s="52">
        <v>398.54</v>
      </c>
      <c r="GW125" s="52">
        <v>398.54</v>
      </c>
      <c r="GX125" s="52">
        <v>398.54</v>
      </c>
      <c r="GY125" s="52">
        <v>398.54</v>
      </c>
      <c r="GZ125" s="52">
        <v>398.54</v>
      </c>
      <c r="HA125" s="52">
        <v>398.54</v>
      </c>
      <c r="HB125" s="52">
        <v>398.54</v>
      </c>
      <c r="HC125" s="52">
        <v>398.54</v>
      </c>
      <c r="HD125" s="52">
        <v>398.54</v>
      </c>
      <c r="HE125" s="52">
        <v>398.54</v>
      </c>
      <c r="HF125" s="52">
        <v>398.54</v>
      </c>
      <c r="HG125" s="52">
        <v>398.54</v>
      </c>
      <c r="HH125" s="52">
        <v>398.54</v>
      </c>
      <c r="HI125" s="52">
        <v>398.54</v>
      </c>
      <c r="HJ125" s="52">
        <v>398.54</v>
      </c>
      <c r="HK125" s="52">
        <v>398.54</v>
      </c>
      <c r="HL125" s="52">
        <v>398.54</v>
      </c>
      <c r="HM125" s="52">
        <v>398.54</v>
      </c>
      <c r="HN125" s="52">
        <v>398.54</v>
      </c>
      <c r="HO125" s="52">
        <v>398.54</v>
      </c>
      <c r="HP125" s="52">
        <v>398.54</v>
      </c>
      <c r="HQ125" s="52">
        <v>398.54</v>
      </c>
      <c r="HR125" s="52">
        <v>398.54</v>
      </c>
      <c r="HS125" s="52">
        <v>398.54</v>
      </c>
      <c r="HT125" s="52">
        <v>398.54</v>
      </c>
      <c r="HU125" s="52">
        <v>398.54</v>
      </c>
      <c r="HV125" s="52">
        <v>398.54</v>
      </c>
      <c r="HW125" s="52">
        <v>398.54</v>
      </c>
      <c r="HX125" s="52">
        <v>398.54</v>
      </c>
      <c r="HY125" s="52">
        <v>398.54</v>
      </c>
      <c r="HZ125" s="52">
        <v>398.54</v>
      </c>
      <c r="IA125" s="52">
        <v>398.54</v>
      </c>
      <c r="IB125" s="52">
        <v>398.54</v>
      </c>
      <c r="IC125" s="52">
        <v>398.54</v>
      </c>
      <c r="ID125" s="52">
        <v>398.54</v>
      </c>
      <c r="IE125" s="52">
        <v>398.54</v>
      </c>
      <c r="IF125" s="52">
        <v>398.54</v>
      </c>
      <c r="IG125" s="52">
        <v>398.54</v>
      </c>
      <c r="IH125" s="52">
        <v>398.54</v>
      </c>
      <c r="II125" s="52">
        <v>398.54</v>
      </c>
      <c r="IJ125" s="52">
        <v>398.54</v>
      </c>
      <c r="IK125" s="52">
        <v>398.54</v>
      </c>
      <c r="IL125" s="52">
        <v>398.54</v>
      </c>
      <c r="IM125" s="52">
        <v>398.54</v>
      </c>
      <c r="IN125" s="52">
        <v>398.54</v>
      </c>
      <c r="IO125" s="52">
        <v>398.54</v>
      </c>
      <c r="IP125" s="52">
        <v>398.54</v>
      </c>
      <c r="IQ125" s="52">
        <v>398.54</v>
      </c>
      <c r="IR125" s="52">
        <v>398.54</v>
      </c>
      <c r="IS125" s="52">
        <v>398.54</v>
      </c>
      <c r="IT125" s="52">
        <v>398.54</v>
      </c>
      <c r="IU125" s="52">
        <v>398.54</v>
      </c>
      <c r="IV125" s="52">
        <v>398.54</v>
      </c>
      <c r="IW125" s="52">
        <v>398.54</v>
      </c>
      <c r="IX125" s="52">
        <v>398.54</v>
      </c>
      <c r="IY125" s="52">
        <v>398.54</v>
      </c>
      <c r="IZ125" s="52">
        <v>398.54</v>
      </c>
      <c r="JA125" s="52">
        <v>398.54</v>
      </c>
      <c r="JB125" s="52">
        <v>398.54</v>
      </c>
      <c r="JC125" s="52">
        <v>398.54</v>
      </c>
      <c r="JD125" s="52">
        <v>398.54</v>
      </c>
      <c r="JE125" s="52">
        <v>398.54</v>
      </c>
      <c r="JF125" s="52">
        <v>398.54</v>
      </c>
      <c r="JG125" s="52">
        <v>398.54</v>
      </c>
      <c r="JH125" s="52">
        <v>398.54</v>
      </c>
      <c r="JI125" s="52">
        <v>398.54</v>
      </c>
      <c r="JJ125" s="52">
        <v>398.54</v>
      </c>
      <c r="JK125" s="52">
        <v>0</v>
      </c>
      <c r="JL125" s="52">
        <v>0</v>
      </c>
      <c r="JM125" s="52">
        <v>0</v>
      </c>
      <c r="JN125" s="52">
        <v>0</v>
      </c>
      <c r="JO125" s="52">
        <v>0</v>
      </c>
      <c r="JP125" s="52">
        <v>0</v>
      </c>
      <c r="JQ125" s="52">
        <v>0</v>
      </c>
      <c r="JR125" s="52">
        <v>0</v>
      </c>
      <c r="JS125" s="52">
        <v>0</v>
      </c>
      <c r="JT125" s="52">
        <v>0</v>
      </c>
      <c r="JU125" s="52">
        <v>0</v>
      </c>
      <c r="JV125" s="52">
        <v>0</v>
      </c>
      <c r="JW125" s="52">
        <v>0</v>
      </c>
      <c r="JX125" s="52">
        <v>0</v>
      </c>
      <c r="JY125" s="52">
        <v>0</v>
      </c>
      <c r="JZ125" s="52">
        <v>0</v>
      </c>
      <c r="KA125" s="52">
        <v>0</v>
      </c>
      <c r="KB125" s="52">
        <v>0</v>
      </c>
      <c r="KC125" s="52">
        <v>0</v>
      </c>
      <c r="KD125" s="52">
        <v>0</v>
      </c>
      <c r="KE125" s="52">
        <v>0</v>
      </c>
      <c r="KF125" s="52">
        <v>0</v>
      </c>
      <c r="KG125" s="52">
        <v>0</v>
      </c>
      <c r="KH125" s="52">
        <v>0</v>
      </c>
      <c r="KI125" s="52">
        <v>0</v>
      </c>
      <c r="KJ125" s="52">
        <v>0</v>
      </c>
      <c r="KK125" s="52">
        <v>0</v>
      </c>
      <c r="KL125" s="52">
        <v>0</v>
      </c>
      <c r="KM125" s="52">
        <v>0</v>
      </c>
      <c r="KN125" s="52">
        <v>0</v>
      </c>
      <c r="KO125" s="52">
        <v>0</v>
      </c>
      <c r="KP125" s="52">
        <v>0</v>
      </c>
      <c r="KQ125" s="52">
        <v>0</v>
      </c>
      <c r="KR125" s="52">
        <v>0</v>
      </c>
      <c r="KS125" s="52">
        <v>0</v>
      </c>
      <c r="KT125" s="52">
        <v>0</v>
      </c>
      <c r="KU125" s="52">
        <v>0</v>
      </c>
      <c r="KV125" s="52">
        <v>0</v>
      </c>
      <c r="KW125" s="52">
        <v>0</v>
      </c>
      <c r="KX125" s="52">
        <v>0</v>
      </c>
      <c r="KY125" s="52">
        <v>0</v>
      </c>
      <c r="KZ125" s="52">
        <v>0</v>
      </c>
      <c r="LA125" s="52">
        <v>0</v>
      </c>
      <c r="LB125" s="52">
        <v>0</v>
      </c>
      <c r="LC125" s="52">
        <v>0</v>
      </c>
      <c r="LD125" s="52">
        <v>0</v>
      </c>
      <c r="LE125" s="52">
        <v>0</v>
      </c>
      <c r="LF125" s="52">
        <v>0</v>
      </c>
      <c r="LG125" s="52">
        <v>0</v>
      </c>
      <c r="LH125" s="52">
        <v>0</v>
      </c>
      <c r="LI125" s="52">
        <v>0</v>
      </c>
      <c r="LJ125" s="52">
        <v>0</v>
      </c>
      <c r="LK125" s="52">
        <v>0</v>
      </c>
      <c r="LL125" s="52">
        <v>0</v>
      </c>
      <c r="LM125" s="52">
        <v>0</v>
      </c>
      <c r="LN125" s="52">
        <v>0</v>
      </c>
      <c r="LO125" s="52">
        <v>0</v>
      </c>
      <c r="LP125" s="52">
        <v>0</v>
      </c>
      <c r="LQ125" s="52">
        <v>0</v>
      </c>
      <c r="LR125" s="52">
        <v>0</v>
      </c>
      <c r="LS125" s="52">
        <v>0</v>
      </c>
      <c r="LT125" s="52">
        <v>0</v>
      </c>
      <c r="LU125" s="52">
        <v>0</v>
      </c>
      <c r="LV125" s="52">
        <v>0</v>
      </c>
      <c r="LW125" s="52">
        <v>0</v>
      </c>
      <c r="LX125" s="52">
        <v>0</v>
      </c>
      <c r="LY125" s="52">
        <v>0</v>
      </c>
      <c r="LZ125" s="52">
        <v>0</v>
      </c>
      <c r="MA125" s="52">
        <v>0</v>
      </c>
      <c r="MB125" s="52">
        <v>0</v>
      </c>
      <c r="MC125" s="52">
        <v>0</v>
      </c>
      <c r="MD125" s="52">
        <v>0</v>
      </c>
      <c r="ME125" s="52">
        <v>0</v>
      </c>
      <c r="MF125" s="52">
        <v>0</v>
      </c>
      <c r="MG125" s="52">
        <v>0</v>
      </c>
      <c r="MH125" s="52">
        <v>0</v>
      </c>
      <c r="MI125" s="52">
        <v>0</v>
      </c>
      <c r="MJ125" s="52">
        <v>0</v>
      </c>
      <c r="MK125" s="52">
        <v>0</v>
      </c>
      <c r="ML125" s="52">
        <v>0</v>
      </c>
      <c r="MM125" s="52">
        <v>0</v>
      </c>
      <c r="MN125" s="52">
        <v>0</v>
      </c>
      <c r="MO125" s="52">
        <v>0</v>
      </c>
      <c r="MP125" s="52">
        <v>0</v>
      </c>
      <c r="MQ125" s="52">
        <v>0</v>
      </c>
      <c r="MR125" s="52">
        <v>0</v>
      </c>
      <c r="MS125" s="52">
        <v>0</v>
      </c>
      <c r="MT125" s="52">
        <v>0</v>
      </c>
      <c r="MU125" s="52">
        <v>0</v>
      </c>
      <c r="MV125" s="52">
        <v>0</v>
      </c>
      <c r="MW125" s="52">
        <v>0</v>
      </c>
      <c r="MX125" s="52">
        <v>0</v>
      </c>
      <c r="MY125" s="52">
        <v>0</v>
      </c>
      <c r="MZ125" s="52">
        <v>0</v>
      </c>
      <c r="NA125" s="52">
        <v>0</v>
      </c>
      <c r="NB125" s="52">
        <v>0</v>
      </c>
      <c r="NC125" s="52">
        <v>0</v>
      </c>
      <c r="ND125" s="52">
        <v>0</v>
      </c>
      <c r="NE125" s="52">
        <v>0</v>
      </c>
      <c r="NF125" s="52">
        <v>0</v>
      </c>
      <c r="NG125" s="52">
        <v>0</v>
      </c>
      <c r="NH125" s="52">
        <v>0</v>
      </c>
      <c r="NI125" s="52">
        <v>0</v>
      </c>
      <c r="NJ125" s="52">
        <v>0</v>
      </c>
      <c r="NK125" s="52">
        <v>0</v>
      </c>
      <c r="NL125" s="52">
        <v>0</v>
      </c>
      <c r="NM125" s="52">
        <v>0</v>
      </c>
      <c r="NN125" s="52">
        <v>0</v>
      </c>
      <c r="NO125" s="52">
        <v>0</v>
      </c>
      <c r="NP125" s="52">
        <v>0</v>
      </c>
      <c r="NQ125" s="52">
        <v>0</v>
      </c>
      <c r="NR125" s="68">
        <f t="shared" si="6"/>
        <v>75324.059999999969</v>
      </c>
      <c r="NS125" s="68">
        <f t="shared" si="7"/>
        <v>75324.059999999969</v>
      </c>
      <c r="NT125" s="68">
        <f t="shared" si="8"/>
        <v>43440.860000000073</v>
      </c>
    </row>
    <row r="126" spans="1:384" s="40" customFormat="1" ht="15" customHeight="1" outlineLevel="1" x14ac:dyDescent="0.2">
      <c r="A126" s="61"/>
      <c r="B126" s="49" t="s">
        <v>671</v>
      </c>
      <c r="C126" s="49" t="s">
        <v>342</v>
      </c>
      <c r="D126" s="49" t="s">
        <v>343</v>
      </c>
      <c r="E126" s="50" t="s">
        <v>344</v>
      </c>
      <c r="F126" s="64">
        <v>44105</v>
      </c>
      <c r="G126" s="49" t="s">
        <v>68</v>
      </c>
      <c r="H126" s="72">
        <v>9.3807000000000001E-2</v>
      </c>
      <c r="I126" s="65">
        <v>70000.800000000003</v>
      </c>
      <c r="J126" s="114" t="str">
        <f>_xlfn.XLOOKUP(E126,'[12]Resumo Unidades'!$B:$B,'[12]Resumo Unidades'!$W:$W)</f>
        <v>Fluxo com Divergência maior do que 10%</v>
      </c>
      <c r="K126" s="51" t="str">
        <f>IF(L126&gt;Resumo!$E$23,"Sim","Não")</f>
        <v>Não</v>
      </c>
      <c r="L126" s="66">
        <v>48</v>
      </c>
      <c r="M126" s="67"/>
      <c r="N126" s="52">
        <v>0</v>
      </c>
      <c r="O126" s="52">
        <v>0</v>
      </c>
      <c r="P126" s="52">
        <v>0</v>
      </c>
      <c r="Q126" s="52">
        <v>0</v>
      </c>
      <c r="R126" s="52">
        <v>0</v>
      </c>
      <c r="S126" s="52">
        <v>0</v>
      </c>
      <c r="T126" s="52">
        <v>0</v>
      </c>
      <c r="U126" s="52">
        <v>0</v>
      </c>
      <c r="V126" s="52">
        <v>0</v>
      </c>
      <c r="W126" s="52">
        <v>0</v>
      </c>
      <c r="X126" s="52">
        <v>0</v>
      </c>
      <c r="Y126" s="52">
        <v>0</v>
      </c>
      <c r="Z126" s="52">
        <v>0</v>
      </c>
      <c r="AA126" s="52">
        <v>0</v>
      </c>
      <c r="AB126" s="52">
        <v>0</v>
      </c>
      <c r="AC126" s="52">
        <v>0</v>
      </c>
      <c r="AD126" s="52">
        <v>0</v>
      </c>
      <c r="AE126" s="52">
        <v>0</v>
      </c>
      <c r="AF126" s="52">
        <v>0</v>
      </c>
      <c r="AG126" s="52">
        <v>0</v>
      </c>
      <c r="AH126" s="52">
        <v>0</v>
      </c>
      <c r="AI126" s="52">
        <v>0</v>
      </c>
      <c r="AJ126" s="52">
        <v>0</v>
      </c>
      <c r="AK126" s="52">
        <v>0</v>
      </c>
      <c r="AL126" s="52">
        <v>0</v>
      </c>
      <c r="AM126" s="52">
        <v>0</v>
      </c>
      <c r="AN126" s="52">
        <v>0</v>
      </c>
      <c r="AO126" s="52">
        <v>0</v>
      </c>
      <c r="AP126" s="52">
        <v>0</v>
      </c>
      <c r="AQ126" s="52">
        <v>0</v>
      </c>
      <c r="AR126" s="52">
        <v>0</v>
      </c>
      <c r="AS126" s="52">
        <v>0</v>
      </c>
      <c r="AT126" s="52">
        <v>0</v>
      </c>
      <c r="AU126" s="52">
        <v>0</v>
      </c>
      <c r="AV126" s="52">
        <v>0</v>
      </c>
      <c r="AW126" s="52">
        <v>0</v>
      </c>
      <c r="AX126" s="52">
        <v>0</v>
      </c>
      <c r="AY126" s="52">
        <v>0</v>
      </c>
      <c r="AZ126" s="52">
        <v>0</v>
      </c>
      <c r="BA126" s="52">
        <v>0</v>
      </c>
      <c r="BB126" s="52">
        <v>0</v>
      </c>
      <c r="BC126" s="52">
        <v>0</v>
      </c>
      <c r="BD126" s="52">
        <v>0</v>
      </c>
      <c r="BE126" s="52">
        <v>0</v>
      </c>
      <c r="BF126" s="52">
        <v>0</v>
      </c>
      <c r="BG126" s="52">
        <v>0</v>
      </c>
      <c r="BH126" s="52">
        <v>0</v>
      </c>
      <c r="BI126" s="52">
        <v>0</v>
      </c>
      <c r="BJ126" s="52">
        <v>0</v>
      </c>
      <c r="BK126" s="52">
        <v>0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v>0</v>
      </c>
      <c r="CB126" s="52">
        <v>809.98</v>
      </c>
      <c r="CC126" s="52">
        <v>805.16000000000008</v>
      </c>
      <c r="CD126" s="52">
        <v>427.23</v>
      </c>
      <c r="CE126" s="52">
        <v>427.23</v>
      </c>
      <c r="CF126" s="52">
        <v>427.23</v>
      </c>
      <c r="CG126" s="52">
        <v>427.23</v>
      </c>
      <c r="CH126" s="52">
        <v>427.23</v>
      </c>
      <c r="CI126" s="52">
        <v>427.23</v>
      </c>
      <c r="CJ126" s="52">
        <v>427.23</v>
      </c>
      <c r="CK126" s="52">
        <v>427.23</v>
      </c>
      <c r="CL126" s="52">
        <v>427.23</v>
      </c>
      <c r="CM126" s="52">
        <v>427.23</v>
      </c>
      <c r="CN126" s="52">
        <v>427.23</v>
      </c>
      <c r="CO126" s="52">
        <v>427.23</v>
      </c>
      <c r="CP126" s="52">
        <v>427.23</v>
      </c>
      <c r="CQ126" s="52">
        <v>427.23</v>
      </c>
      <c r="CR126" s="52">
        <v>427.23</v>
      </c>
      <c r="CS126" s="52">
        <v>427.23</v>
      </c>
      <c r="CT126" s="52">
        <v>427.23</v>
      </c>
      <c r="CU126" s="52">
        <v>427.23</v>
      </c>
      <c r="CV126" s="52">
        <v>427.23</v>
      </c>
      <c r="CW126" s="52">
        <v>427.23</v>
      </c>
      <c r="CX126" s="52">
        <v>427.23</v>
      </c>
      <c r="CY126" s="52">
        <v>427.23</v>
      </c>
      <c r="CZ126" s="52">
        <v>427.23</v>
      </c>
      <c r="DA126" s="52">
        <v>427.23</v>
      </c>
      <c r="DB126" s="52">
        <v>427.23</v>
      </c>
      <c r="DC126" s="52">
        <v>427.23</v>
      </c>
      <c r="DD126" s="52">
        <v>427.23</v>
      </c>
      <c r="DE126" s="52">
        <v>427.23</v>
      </c>
      <c r="DF126" s="52">
        <v>427.23</v>
      </c>
      <c r="DG126" s="52">
        <v>427.23</v>
      </c>
      <c r="DH126" s="52">
        <v>427.23</v>
      </c>
      <c r="DI126" s="52">
        <v>427.23</v>
      </c>
      <c r="DJ126" s="52">
        <v>427.23</v>
      </c>
      <c r="DK126" s="52">
        <v>427.23</v>
      </c>
      <c r="DL126" s="52">
        <v>427.23</v>
      </c>
      <c r="DM126" s="52">
        <v>427.23</v>
      </c>
      <c r="DN126" s="52">
        <v>427.23</v>
      </c>
      <c r="DO126" s="52">
        <v>427.23</v>
      </c>
      <c r="DP126" s="52">
        <v>427.23</v>
      </c>
      <c r="DQ126" s="52">
        <v>427.23</v>
      </c>
      <c r="DR126" s="52">
        <v>427.23</v>
      </c>
      <c r="DS126" s="52">
        <v>427.23</v>
      </c>
      <c r="DT126" s="52">
        <v>427.23</v>
      </c>
      <c r="DU126" s="52">
        <v>427.23</v>
      </c>
      <c r="DV126" s="52">
        <v>427.23</v>
      </c>
      <c r="DW126" s="52">
        <v>427.23</v>
      </c>
      <c r="DX126" s="52">
        <v>427.23</v>
      </c>
      <c r="DY126" s="52">
        <v>427.23</v>
      </c>
      <c r="DZ126" s="52">
        <v>427.23</v>
      </c>
      <c r="EA126" s="52">
        <v>427.23</v>
      </c>
      <c r="EB126" s="52">
        <v>427.23</v>
      </c>
      <c r="EC126" s="52">
        <v>427.23</v>
      </c>
      <c r="ED126" s="52">
        <v>427.23</v>
      </c>
      <c r="EE126" s="52">
        <v>427.23</v>
      </c>
      <c r="EF126" s="52">
        <v>427.23</v>
      </c>
      <c r="EG126" s="52">
        <v>427.23</v>
      </c>
      <c r="EH126" s="52">
        <v>427.23</v>
      </c>
      <c r="EI126" s="52">
        <v>427.23</v>
      </c>
      <c r="EJ126" s="52">
        <v>427.23</v>
      </c>
      <c r="EK126" s="52">
        <v>427.23</v>
      </c>
      <c r="EL126" s="52">
        <v>427.23</v>
      </c>
      <c r="EM126" s="52">
        <v>427.23</v>
      </c>
      <c r="EN126" s="52">
        <v>427.23</v>
      </c>
      <c r="EO126" s="52">
        <v>427.23</v>
      </c>
      <c r="EP126" s="52">
        <v>427.23</v>
      </c>
      <c r="EQ126" s="52">
        <v>427.23</v>
      </c>
      <c r="ER126" s="52">
        <v>427.23</v>
      </c>
      <c r="ES126" s="52">
        <v>427.23</v>
      </c>
      <c r="ET126" s="52">
        <v>427.23</v>
      </c>
      <c r="EU126" s="52">
        <v>427.23</v>
      </c>
      <c r="EV126" s="52">
        <v>427.23</v>
      </c>
      <c r="EW126" s="52">
        <v>427.23</v>
      </c>
      <c r="EX126" s="52">
        <v>427.23</v>
      </c>
      <c r="EY126" s="52">
        <v>427.23</v>
      </c>
      <c r="EZ126" s="52">
        <v>427.23</v>
      </c>
      <c r="FA126" s="52">
        <v>427.23</v>
      </c>
      <c r="FB126" s="52">
        <v>427.23</v>
      </c>
      <c r="FC126" s="52">
        <v>427.23</v>
      </c>
      <c r="FD126" s="52">
        <v>427.23</v>
      </c>
      <c r="FE126" s="52">
        <v>427.23</v>
      </c>
      <c r="FF126" s="52">
        <v>427.23</v>
      </c>
      <c r="FG126" s="52">
        <v>427.23</v>
      </c>
      <c r="FH126" s="52">
        <v>427.23</v>
      </c>
      <c r="FI126" s="52">
        <v>427.23</v>
      </c>
      <c r="FJ126" s="52">
        <v>427.23</v>
      </c>
      <c r="FK126" s="52">
        <v>427.23</v>
      </c>
      <c r="FL126" s="52">
        <v>427.23</v>
      </c>
      <c r="FM126" s="52">
        <v>427.23</v>
      </c>
      <c r="FN126" s="52">
        <v>427.23</v>
      </c>
      <c r="FO126" s="52">
        <v>427.23</v>
      </c>
      <c r="FP126" s="52">
        <v>427.23</v>
      </c>
      <c r="FQ126" s="52">
        <v>427.23</v>
      </c>
      <c r="FR126" s="52">
        <v>427.23</v>
      </c>
      <c r="FS126" s="52">
        <v>427.23</v>
      </c>
      <c r="FT126" s="52">
        <v>427.23</v>
      </c>
      <c r="FU126" s="52">
        <v>427.23</v>
      </c>
      <c r="FV126" s="52">
        <v>427.23</v>
      </c>
      <c r="FW126" s="52">
        <v>427.23</v>
      </c>
      <c r="FX126" s="52">
        <v>427.23</v>
      </c>
      <c r="FY126" s="52">
        <v>427.23</v>
      </c>
      <c r="FZ126" s="52">
        <v>427.23</v>
      </c>
      <c r="GA126" s="52">
        <v>427.23</v>
      </c>
      <c r="GB126" s="52">
        <v>427.23</v>
      </c>
      <c r="GC126" s="52">
        <v>427.23</v>
      </c>
      <c r="GD126" s="52">
        <v>427.23</v>
      </c>
      <c r="GE126" s="52">
        <v>427.23</v>
      </c>
      <c r="GF126" s="52">
        <v>427.23</v>
      </c>
      <c r="GG126" s="52">
        <v>427.23</v>
      </c>
      <c r="GH126" s="52">
        <v>427.23</v>
      </c>
      <c r="GI126" s="52">
        <v>427.23</v>
      </c>
      <c r="GJ126" s="52">
        <v>427.23</v>
      </c>
      <c r="GK126" s="52">
        <v>427.23</v>
      </c>
      <c r="GL126" s="52">
        <v>427.23</v>
      </c>
      <c r="GM126" s="52">
        <v>427.23</v>
      </c>
      <c r="GN126" s="52">
        <v>427.23</v>
      </c>
      <c r="GO126" s="52">
        <v>427.23</v>
      </c>
      <c r="GP126" s="52">
        <v>427.23</v>
      </c>
      <c r="GQ126" s="52">
        <v>427.23</v>
      </c>
      <c r="GR126" s="52">
        <v>427.23</v>
      </c>
      <c r="GS126" s="52">
        <v>427.23</v>
      </c>
      <c r="GT126" s="52">
        <v>427.23</v>
      </c>
      <c r="GU126" s="52">
        <v>427.23</v>
      </c>
      <c r="GV126" s="52">
        <v>427.23</v>
      </c>
      <c r="GW126" s="52">
        <v>427.23</v>
      </c>
      <c r="GX126" s="52">
        <v>427.23</v>
      </c>
      <c r="GY126" s="52">
        <v>427.23</v>
      </c>
      <c r="GZ126" s="52">
        <v>427.23</v>
      </c>
      <c r="HA126" s="52">
        <v>427.23</v>
      </c>
      <c r="HB126" s="52">
        <v>427.23</v>
      </c>
      <c r="HC126" s="52">
        <v>427.23</v>
      </c>
      <c r="HD126" s="52">
        <v>427.23</v>
      </c>
      <c r="HE126" s="52">
        <v>427.23</v>
      </c>
      <c r="HF126" s="52">
        <v>427.23</v>
      </c>
      <c r="HG126" s="52">
        <v>427.23</v>
      </c>
      <c r="HH126" s="52">
        <v>427.23</v>
      </c>
      <c r="HI126" s="52">
        <v>427.23</v>
      </c>
      <c r="HJ126" s="52">
        <v>427.23</v>
      </c>
      <c r="HK126" s="52">
        <v>427.23</v>
      </c>
      <c r="HL126" s="52">
        <v>427.23</v>
      </c>
      <c r="HM126" s="52">
        <v>427.23</v>
      </c>
      <c r="HN126" s="52">
        <v>427.23</v>
      </c>
      <c r="HO126" s="52">
        <v>427.23</v>
      </c>
      <c r="HP126" s="52">
        <v>427.23</v>
      </c>
      <c r="HQ126" s="52">
        <v>427.23</v>
      </c>
      <c r="HR126" s="52">
        <v>427.23</v>
      </c>
      <c r="HS126" s="52">
        <v>427.23</v>
      </c>
      <c r="HT126" s="52">
        <v>427.23</v>
      </c>
      <c r="HU126" s="52">
        <v>427.23</v>
      </c>
      <c r="HV126" s="52">
        <v>427.23</v>
      </c>
      <c r="HW126" s="52">
        <v>427.23</v>
      </c>
      <c r="HX126" s="52">
        <v>427.23</v>
      </c>
      <c r="HY126" s="52">
        <v>427.23</v>
      </c>
      <c r="HZ126" s="52">
        <v>427.23</v>
      </c>
      <c r="IA126" s="52">
        <v>427.23</v>
      </c>
      <c r="IB126" s="52">
        <v>427.23</v>
      </c>
      <c r="IC126" s="52">
        <v>427.23</v>
      </c>
      <c r="ID126" s="52">
        <v>427.23</v>
      </c>
      <c r="IE126" s="52">
        <v>427.23</v>
      </c>
      <c r="IF126" s="52">
        <v>427.23</v>
      </c>
      <c r="IG126" s="52">
        <v>427.23</v>
      </c>
      <c r="IH126" s="52">
        <v>427.23</v>
      </c>
      <c r="II126" s="52">
        <v>427.23</v>
      </c>
      <c r="IJ126" s="52">
        <v>427.23</v>
      </c>
      <c r="IK126" s="52">
        <v>427.23</v>
      </c>
      <c r="IL126" s="52">
        <v>427.23</v>
      </c>
      <c r="IM126" s="52">
        <v>427.23</v>
      </c>
      <c r="IN126" s="52">
        <v>427.23</v>
      </c>
      <c r="IO126" s="52">
        <v>427.23</v>
      </c>
      <c r="IP126" s="52">
        <v>427.23</v>
      </c>
      <c r="IQ126" s="52">
        <v>427.23</v>
      </c>
      <c r="IR126" s="52">
        <v>427.23</v>
      </c>
      <c r="IS126" s="52">
        <v>427.23</v>
      </c>
      <c r="IT126" s="52">
        <v>427.23</v>
      </c>
      <c r="IU126" s="52">
        <v>427.23</v>
      </c>
      <c r="IV126" s="52">
        <v>427.23</v>
      </c>
      <c r="IW126" s="52">
        <v>427.23</v>
      </c>
      <c r="IX126" s="52">
        <v>427.23</v>
      </c>
      <c r="IY126" s="52">
        <v>427.23</v>
      </c>
      <c r="IZ126" s="52">
        <v>0</v>
      </c>
      <c r="JA126" s="52">
        <v>0</v>
      </c>
      <c r="JB126" s="52">
        <v>0</v>
      </c>
      <c r="JC126" s="52">
        <v>0</v>
      </c>
      <c r="JD126" s="52">
        <v>0</v>
      </c>
      <c r="JE126" s="52">
        <v>0</v>
      </c>
      <c r="JF126" s="52">
        <v>0</v>
      </c>
      <c r="JG126" s="52">
        <v>0</v>
      </c>
      <c r="JH126" s="52">
        <v>0</v>
      </c>
      <c r="JI126" s="52">
        <v>0</v>
      </c>
      <c r="JJ126" s="52">
        <v>0</v>
      </c>
      <c r="JK126" s="52">
        <v>0</v>
      </c>
      <c r="JL126" s="52">
        <v>0</v>
      </c>
      <c r="JM126" s="52">
        <v>0</v>
      </c>
      <c r="JN126" s="52">
        <v>0</v>
      </c>
      <c r="JO126" s="52">
        <v>0</v>
      </c>
      <c r="JP126" s="52">
        <v>0</v>
      </c>
      <c r="JQ126" s="52">
        <v>0</v>
      </c>
      <c r="JR126" s="52">
        <v>0</v>
      </c>
      <c r="JS126" s="52">
        <v>0</v>
      </c>
      <c r="JT126" s="52">
        <v>0</v>
      </c>
      <c r="JU126" s="52">
        <v>0</v>
      </c>
      <c r="JV126" s="52">
        <v>0</v>
      </c>
      <c r="JW126" s="52">
        <v>0</v>
      </c>
      <c r="JX126" s="52">
        <v>0</v>
      </c>
      <c r="JY126" s="52">
        <v>0</v>
      </c>
      <c r="JZ126" s="52">
        <v>0</v>
      </c>
      <c r="KA126" s="52">
        <v>0</v>
      </c>
      <c r="KB126" s="52">
        <v>0</v>
      </c>
      <c r="KC126" s="52">
        <v>0</v>
      </c>
      <c r="KD126" s="52">
        <v>0</v>
      </c>
      <c r="KE126" s="52">
        <v>0</v>
      </c>
      <c r="KF126" s="52">
        <v>0</v>
      </c>
      <c r="KG126" s="52">
        <v>0</v>
      </c>
      <c r="KH126" s="52">
        <v>0</v>
      </c>
      <c r="KI126" s="52">
        <v>0</v>
      </c>
      <c r="KJ126" s="52">
        <v>0</v>
      </c>
      <c r="KK126" s="52">
        <v>0</v>
      </c>
      <c r="KL126" s="52">
        <v>0</v>
      </c>
      <c r="KM126" s="52">
        <v>0</v>
      </c>
      <c r="KN126" s="52">
        <v>0</v>
      </c>
      <c r="KO126" s="52">
        <v>0</v>
      </c>
      <c r="KP126" s="52">
        <v>0</v>
      </c>
      <c r="KQ126" s="52">
        <v>0</v>
      </c>
      <c r="KR126" s="52">
        <v>0</v>
      </c>
      <c r="KS126" s="52">
        <v>0</v>
      </c>
      <c r="KT126" s="52">
        <v>0</v>
      </c>
      <c r="KU126" s="52">
        <v>0</v>
      </c>
      <c r="KV126" s="52">
        <v>0</v>
      </c>
      <c r="KW126" s="52">
        <v>0</v>
      </c>
      <c r="KX126" s="52">
        <v>0</v>
      </c>
      <c r="KY126" s="52">
        <v>0</v>
      </c>
      <c r="KZ126" s="52">
        <v>0</v>
      </c>
      <c r="LA126" s="52">
        <v>0</v>
      </c>
      <c r="LB126" s="52">
        <v>0</v>
      </c>
      <c r="LC126" s="52">
        <v>0</v>
      </c>
      <c r="LD126" s="52">
        <v>0</v>
      </c>
      <c r="LE126" s="52">
        <v>0</v>
      </c>
      <c r="LF126" s="52">
        <v>0</v>
      </c>
      <c r="LG126" s="52">
        <v>0</v>
      </c>
      <c r="LH126" s="52">
        <v>0</v>
      </c>
      <c r="LI126" s="52">
        <v>0</v>
      </c>
      <c r="LJ126" s="52">
        <v>0</v>
      </c>
      <c r="LK126" s="52">
        <v>0</v>
      </c>
      <c r="LL126" s="52">
        <v>0</v>
      </c>
      <c r="LM126" s="52">
        <v>0</v>
      </c>
      <c r="LN126" s="52">
        <v>0</v>
      </c>
      <c r="LO126" s="52">
        <v>0</v>
      </c>
      <c r="LP126" s="52">
        <v>0</v>
      </c>
      <c r="LQ126" s="52">
        <v>0</v>
      </c>
      <c r="LR126" s="52">
        <v>0</v>
      </c>
      <c r="LS126" s="52">
        <v>0</v>
      </c>
      <c r="LT126" s="52">
        <v>0</v>
      </c>
      <c r="LU126" s="52">
        <v>0</v>
      </c>
      <c r="LV126" s="52">
        <v>0</v>
      </c>
      <c r="LW126" s="52">
        <v>0</v>
      </c>
      <c r="LX126" s="52">
        <v>0</v>
      </c>
      <c r="LY126" s="52">
        <v>0</v>
      </c>
      <c r="LZ126" s="52">
        <v>0</v>
      </c>
      <c r="MA126" s="52">
        <v>0</v>
      </c>
      <c r="MB126" s="52">
        <v>0</v>
      </c>
      <c r="MC126" s="52">
        <v>0</v>
      </c>
      <c r="MD126" s="52">
        <v>0</v>
      </c>
      <c r="ME126" s="52">
        <v>0</v>
      </c>
      <c r="MF126" s="52">
        <v>0</v>
      </c>
      <c r="MG126" s="52">
        <v>0</v>
      </c>
      <c r="MH126" s="52">
        <v>0</v>
      </c>
      <c r="MI126" s="52">
        <v>0</v>
      </c>
      <c r="MJ126" s="52">
        <v>0</v>
      </c>
      <c r="MK126" s="52">
        <v>0</v>
      </c>
      <c r="ML126" s="52">
        <v>0</v>
      </c>
      <c r="MM126" s="52">
        <v>0</v>
      </c>
      <c r="MN126" s="52">
        <v>0</v>
      </c>
      <c r="MO126" s="52">
        <v>0</v>
      </c>
      <c r="MP126" s="52">
        <v>0</v>
      </c>
      <c r="MQ126" s="52">
        <v>0</v>
      </c>
      <c r="MR126" s="52">
        <v>0</v>
      </c>
      <c r="MS126" s="52">
        <v>0</v>
      </c>
      <c r="MT126" s="52">
        <v>0</v>
      </c>
      <c r="MU126" s="52">
        <v>0</v>
      </c>
      <c r="MV126" s="52">
        <v>0</v>
      </c>
      <c r="MW126" s="52">
        <v>0</v>
      </c>
      <c r="MX126" s="52">
        <v>0</v>
      </c>
      <c r="MY126" s="52">
        <v>0</v>
      </c>
      <c r="MZ126" s="52">
        <v>0</v>
      </c>
      <c r="NA126" s="52">
        <v>0</v>
      </c>
      <c r="NB126" s="52">
        <v>0</v>
      </c>
      <c r="NC126" s="52">
        <v>0</v>
      </c>
      <c r="ND126" s="52">
        <v>0</v>
      </c>
      <c r="NE126" s="52">
        <v>0</v>
      </c>
      <c r="NF126" s="52">
        <v>0</v>
      </c>
      <c r="NG126" s="52">
        <v>0</v>
      </c>
      <c r="NH126" s="52">
        <v>0</v>
      </c>
      <c r="NI126" s="52">
        <v>0</v>
      </c>
      <c r="NJ126" s="52">
        <v>0</v>
      </c>
      <c r="NK126" s="52">
        <v>0</v>
      </c>
      <c r="NL126" s="52">
        <v>0</v>
      </c>
      <c r="NM126" s="52">
        <v>0</v>
      </c>
      <c r="NN126" s="52">
        <v>0</v>
      </c>
      <c r="NO126" s="52">
        <v>0</v>
      </c>
      <c r="NP126" s="52">
        <v>0</v>
      </c>
      <c r="NQ126" s="52">
        <v>0</v>
      </c>
      <c r="NR126" s="68">
        <f t="shared" si="6"/>
        <v>77662.080000000104</v>
      </c>
      <c r="NS126" s="68">
        <f t="shared" si="7"/>
        <v>77662.080000000104</v>
      </c>
      <c r="NT126" s="68">
        <f t="shared" si="8"/>
        <v>48183.210000000086</v>
      </c>
    </row>
    <row r="127" spans="1:384" s="40" customFormat="1" ht="15" customHeight="1" outlineLevel="1" x14ac:dyDescent="0.2">
      <c r="A127" s="61"/>
      <c r="B127" s="49" t="s">
        <v>671</v>
      </c>
      <c r="C127" s="49" t="s">
        <v>345</v>
      </c>
      <c r="D127" s="49" t="s">
        <v>346</v>
      </c>
      <c r="E127" s="50" t="s">
        <v>347</v>
      </c>
      <c r="F127" s="64">
        <v>44142</v>
      </c>
      <c r="G127" s="49" t="s">
        <v>68</v>
      </c>
      <c r="H127" s="72">
        <v>9.3807000000000001E-2</v>
      </c>
      <c r="I127" s="65">
        <v>57900</v>
      </c>
      <c r="J127" s="114" t="str">
        <f>_xlfn.XLOOKUP(E127,'[12]Resumo Unidades'!$B:$B,'[12]Resumo Unidades'!$W:$W)</f>
        <v>Fluxo com Divergência maior do que 10%</v>
      </c>
      <c r="K127" s="51" t="str">
        <f>IF(L127&gt;Resumo!$E$23,"Sim","Não")</f>
        <v>Não</v>
      </c>
      <c r="L127" s="66">
        <v>17</v>
      </c>
      <c r="M127" s="67"/>
      <c r="N127" s="52">
        <v>0</v>
      </c>
      <c r="O127" s="52">
        <v>0</v>
      </c>
      <c r="P127" s="52">
        <v>0</v>
      </c>
      <c r="Q127" s="52">
        <v>0</v>
      </c>
      <c r="R127" s="52">
        <v>0</v>
      </c>
      <c r="S127" s="52">
        <v>0</v>
      </c>
      <c r="T127" s="52">
        <v>0</v>
      </c>
      <c r="U127" s="52">
        <v>0</v>
      </c>
      <c r="V127" s="52">
        <v>0</v>
      </c>
      <c r="W127" s="52">
        <v>0</v>
      </c>
      <c r="X127" s="52">
        <v>0</v>
      </c>
      <c r="Y127" s="52">
        <v>0</v>
      </c>
      <c r="Z127" s="52">
        <v>0</v>
      </c>
      <c r="AA127" s="52">
        <v>0</v>
      </c>
      <c r="AB127" s="52">
        <v>0</v>
      </c>
      <c r="AC127" s="52">
        <v>0</v>
      </c>
      <c r="AD127" s="52">
        <v>0</v>
      </c>
      <c r="AE127" s="52">
        <v>0</v>
      </c>
      <c r="AF127" s="52">
        <v>0</v>
      </c>
      <c r="AG127" s="52">
        <v>0</v>
      </c>
      <c r="AH127" s="52">
        <v>0</v>
      </c>
      <c r="AI127" s="52">
        <v>0</v>
      </c>
      <c r="AJ127" s="52">
        <v>0</v>
      </c>
      <c r="AK127" s="52">
        <v>0</v>
      </c>
      <c r="AL127" s="52">
        <v>0</v>
      </c>
      <c r="AM127" s="52">
        <v>0</v>
      </c>
      <c r="AN127" s="52">
        <v>0</v>
      </c>
      <c r="AO127" s="52">
        <v>0</v>
      </c>
      <c r="AP127" s="52">
        <v>0</v>
      </c>
      <c r="AQ127" s="52"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v>0</v>
      </c>
      <c r="AX127" s="52">
        <v>0</v>
      </c>
      <c r="AY127" s="52">
        <v>0</v>
      </c>
      <c r="AZ127" s="52">
        <v>0</v>
      </c>
      <c r="BA127" s="52">
        <v>0</v>
      </c>
      <c r="BB127" s="52">
        <v>0</v>
      </c>
      <c r="BC127" s="52">
        <v>0</v>
      </c>
      <c r="BD127" s="52">
        <v>0</v>
      </c>
      <c r="BE127" s="52">
        <v>0</v>
      </c>
      <c r="BF127" s="52">
        <v>0</v>
      </c>
      <c r="BG127" s="52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52">
        <v>0</v>
      </c>
      <c r="BW127" s="52">
        <v>0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544.02</v>
      </c>
      <c r="CD127" s="52">
        <v>320.77999999999997</v>
      </c>
      <c r="CE127" s="52">
        <v>320.77999999999997</v>
      </c>
      <c r="CF127" s="52">
        <v>320.77999999999997</v>
      </c>
      <c r="CG127" s="52">
        <v>320.77999999999997</v>
      </c>
      <c r="CH127" s="52">
        <v>320.77999999999997</v>
      </c>
      <c r="CI127" s="52">
        <v>320.77999999999997</v>
      </c>
      <c r="CJ127" s="52">
        <v>320.77999999999997</v>
      </c>
      <c r="CK127" s="52">
        <v>320.77999999999997</v>
      </c>
      <c r="CL127" s="52">
        <v>320.77999999999997</v>
      </c>
      <c r="CM127" s="52">
        <v>320.77999999999997</v>
      </c>
      <c r="CN127" s="52">
        <v>320.77999999999997</v>
      </c>
      <c r="CO127" s="52">
        <v>320.77999999999997</v>
      </c>
      <c r="CP127" s="52">
        <v>320.77999999999997</v>
      </c>
      <c r="CQ127" s="52">
        <v>320.77999999999997</v>
      </c>
      <c r="CR127" s="52">
        <v>320.77999999999997</v>
      </c>
      <c r="CS127" s="52">
        <v>320.77999999999997</v>
      </c>
      <c r="CT127" s="52">
        <v>320.77999999999997</v>
      </c>
      <c r="CU127" s="52">
        <v>320.77999999999997</v>
      </c>
      <c r="CV127" s="52">
        <v>320.77999999999997</v>
      </c>
      <c r="CW127" s="52">
        <v>320.77999999999997</v>
      </c>
      <c r="CX127" s="52">
        <v>320.77999999999997</v>
      </c>
      <c r="CY127" s="52">
        <v>320.77999999999997</v>
      </c>
      <c r="CZ127" s="52">
        <v>320.77999999999997</v>
      </c>
      <c r="DA127" s="52">
        <v>320.77999999999997</v>
      </c>
      <c r="DB127" s="52">
        <v>320.77999999999997</v>
      </c>
      <c r="DC127" s="52">
        <v>320.77999999999997</v>
      </c>
      <c r="DD127" s="52">
        <v>320.77999999999997</v>
      </c>
      <c r="DE127" s="52">
        <v>320.77999999999997</v>
      </c>
      <c r="DF127" s="52">
        <v>320.77999999999997</v>
      </c>
      <c r="DG127" s="52">
        <v>320.77999999999997</v>
      </c>
      <c r="DH127" s="52">
        <v>320.77999999999997</v>
      </c>
      <c r="DI127" s="52">
        <v>320.77999999999997</v>
      </c>
      <c r="DJ127" s="52">
        <v>320.77999999999997</v>
      </c>
      <c r="DK127" s="52">
        <v>320.77999999999997</v>
      </c>
      <c r="DL127" s="52">
        <v>320.77999999999997</v>
      </c>
      <c r="DM127" s="52">
        <v>320.77999999999997</v>
      </c>
      <c r="DN127" s="52">
        <v>320.77999999999997</v>
      </c>
      <c r="DO127" s="52">
        <v>320.77999999999997</v>
      </c>
      <c r="DP127" s="52">
        <v>320.77999999999997</v>
      </c>
      <c r="DQ127" s="52">
        <v>320.77999999999997</v>
      </c>
      <c r="DR127" s="52">
        <v>320.77999999999997</v>
      </c>
      <c r="DS127" s="52">
        <v>320.77999999999997</v>
      </c>
      <c r="DT127" s="52">
        <v>320.77999999999997</v>
      </c>
      <c r="DU127" s="52">
        <v>320.77999999999997</v>
      </c>
      <c r="DV127" s="52">
        <v>320.77999999999997</v>
      </c>
      <c r="DW127" s="52">
        <v>320.77999999999997</v>
      </c>
      <c r="DX127" s="52">
        <v>320.77999999999997</v>
      </c>
      <c r="DY127" s="52">
        <v>320.77999999999997</v>
      </c>
      <c r="DZ127" s="52">
        <v>320.77999999999997</v>
      </c>
      <c r="EA127" s="52">
        <v>320.77999999999997</v>
      </c>
      <c r="EB127" s="52">
        <v>320.77999999999997</v>
      </c>
      <c r="EC127" s="52">
        <v>320.77999999999997</v>
      </c>
      <c r="ED127" s="52">
        <v>320.77999999999997</v>
      </c>
      <c r="EE127" s="52">
        <v>320.77999999999997</v>
      </c>
      <c r="EF127" s="52">
        <v>320.77999999999997</v>
      </c>
      <c r="EG127" s="52">
        <v>320.77999999999997</v>
      </c>
      <c r="EH127" s="52">
        <v>320.77999999999997</v>
      </c>
      <c r="EI127" s="52">
        <v>320.77999999999997</v>
      </c>
      <c r="EJ127" s="52">
        <v>320.77999999999997</v>
      </c>
      <c r="EK127" s="52">
        <v>320.77999999999997</v>
      </c>
      <c r="EL127" s="52">
        <v>320.77999999999997</v>
      </c>
      <c r="EM127" s="52">
        <v>320.77999999999997</v>
      </c>
      <c r="EN127" s="52">
        <v>320.77999999999997</v>
      </c>
      <c r="EO127" s="52">
        <v>320.77999999999997</v>
      </c>
      <c r="EP127" s="52">
        <v>320.77999999999997</v>
      </c>
      <c r="EQ127" s="52">
        <v>320.77999999999997</v>
      </c>
      <c r="ER127" s="52">
        <v>320.77999999999997</v>
      </c>
      <c r="ES127" s="52">
        <v>320.77999999999997</v>
      </c>
      <c r="ET127" s="52">
        <v>320.77999999999997</v>
      </c>
      <c r="EU127" s="52">
        <v>320.77999999999997</v>
      </c>
      <c r="EV127" s="52">
        <v>320.77999999999997</v>
      </c>
      <c r="EW127" s="52">
        <v>320.77999999999997</v>
      </c>
      <c r="EX127" s="52">
        <v>320.77999999999997</v>
      </c>
      <c r="EY127" s="52">
        <v>320.77999999999997</v>
      </c>
      <c r="EZ127" s="52">
        <v>320.77999999999997</v>
      </c>
      <c r="FA127" s="52">
        <v>320.77999999999997</v>
      </c>
      <c r="FB127" s="52">
        <v>320.77999999999997</v>
      </c>
      <c r="FC127" s="52">
        <v>320.77999999999997</v>
      </c>
      <c r="FD127" s="52">
        <v>320.77999999999997</v>
      </c>
      <c r="FE127" s="52">
        <v>320.77999999999997</v>
      </c>
      <c r="FF127" s="52">
        <v>320.77999999999997</v>
      </c>
      <c r="FG127" s="52">
        <v>320.77999999999997</v>
      </c>
      <c r="FH127" s="52">
        <v>320.77999999999997</v>
      </c>
      <c r="FI127" s="52">
        <v>320.77999999999997</v>
      </c>
      <c r="FJ127" s="52">
        <v>320.77999999999997</v>
      </c>
      <c r="FK127" s="52">
        <v>320.77999999999997</v>
      </c>
      <c r="FL127" s="52">
        <v>320.77999999999997</v>
      </c>
      <c r="FM127" s="52">
        <v>320.77999999999997</v>
      </c>
      <c r="FN127" s="52">
        <v>320.77999999999997</v>
      </c>
      <c r="FO127" s="52">
        <v>320.77999999999997</v>
      </c>
      <c r="FP127" s="52">
        <v>320.77999999999997</v>
      </c>
      <c r="FQ127" s="52">
        <v>320.77999999999997</v>
      </c>
      <c r="FR127" s="52">
        <v>320.77999999999997</v>
      </c>
      <c r="FS127" s="52">
        <v>320.77999999999997</v>
      </c>
      <c r="FT127" s="52">
        <v>320.77999999999997</v>
      </c>
      <c r="FU127" s="52">
        <v>320.77999999999997</v>
      </c>
      <c r="FV127" s="52">
        <v>320.77999999999997</v>
      </c>
      <c r="FW127" s="52">
        <v>320.77999999999997</v>
      </c>
      <c r="FX127" s="52">
        <v>320.77999999999997</v>
      </c>
      <c r="FY127" s="52">
        <v>320.77999999999997</v>
      </c>
      <c r="FZ127" s="52">
        <v>320.77999999999997</v>
      </c>
      <c r="GA127" s="52">
        <v>320.77999999999997</v>
      </c>
      <c r="GB127" s="52">
        <v>320.77999999999997</v>
      </c>
      <c r="GC127" s="52">
        <v>320.77999999999997</v>
      </c>
      <c r="GD127" s="52">
        <v>320.77999999999997</v>
      </c>
      <c r="GE127" s="52">
        <v>320.77999999999997</v>
      </c>
      <c r="GF127" s="52">
        <v>320.77999999999997</v>
      </c>
      <c r="GG127" s="52">
        <v>320.77999999999997</v>
      </c>
      <c r="GH127" s="52">
        <v>320.77999999999997</v>
      </c>
      <c r="GI127" s="52">
        <v>320.77999999999997</v>
      </c>
      <c r="GJ127" s="52">
        <v>320.77999999999997</v>
      </c>
      <c r="GK127" s="52">
        <v>320.77999999999997</v>
      </c>
      <c r="GL127" s="52">
        <v>320.77999999999997</v>
      </c>
      <c r="GM127" s="52">
        <v>320.77999999999997</v>
      </c>
      <c r="GN127" s="52">
        <v>320.77999999999997</v>
      </c>
      <c r="GO127" s="52">
        <v>320.77999999999997</v>
      </c>
      <c r="GP127" s="52">
        <v>320.77999999999997</v>
      </c>
      <c r="GQ127" s="52">
        <v>320.77999999999997</v>
      </c>
      <c r="GR127" s="52">
        <v>320.77999999999997</v>
      </c>
      <c r="GS127" s="52">
        <v>320.77999999999997</v>
      </c>
      <c r="GT127" s="52">
        <v>320.77999999999997</v>
      </c>
      <c r="GU127" s="52">
        <v>320.77999999999997</v>
      </c>
      <c r="GV127" s="52">
        <v>320.77999999999997</v>
      </c>
      <c r="GW127" s="52">
        <v>320.77999999999997</v>
      </c>
      <c r="GX127" s="52">
        <v>320.77999999999997</v>
      </c>
      <c r="GY127" s="52">
        <v>320.77999999999997</v>
      </c>
      <c r="GZ127" s="52">
        <v>320.77999999999997</v>
      </c>
      <c r="HA127" s="52">
        <v>320.77999999999997</v>
      </c>
      <c r="HB127" s="52">
        <v>320.77999999999997</v>
      </c>
      <c r="HC127" s="52">
        <v>320.77999999999997</v>
      </c>
      <c r="HD127" s="52">
        <v>320.77999999999997</v>
      </c>
      <c r="HE127" s="52">
        <v>320.77999999999997</v>
      </c>
      <c r="HF127" s="52">
        <v>320.77999999999997</v>
      </c>
      <c r="HG127" s="52">
        <v>320.77999999999997</v>
      </c>
      <c r="HH127" s="52">
        <v>320.77999999999997</v>
      </c>
      <c r="HI127" s="52">
        <v>320.77999999999997</v>
      </c>
      <c r="HJ127" s="52">
        <v>320.77999999999997</v>
      </c>
      <c r="HK127" s="52">
        <v>320.77999999999997</v>
      </c>
      <c r="HL127" s="52">
        <v>320.77999999999997</v>
      </c>
      <c r="HM127" s="52">
        <v>320.77999999999997</v>
      </c>
      <c r="HN127" s="52">
        <v>320.77999999999997</v>
      </c>
      <c r="HO127" s="52">
        <v>320.77999999999997</v>
      </c>
      <c r="HP127" s="52">
        <v>320.77999999999997</v>
      </c>
      <c r="HQ127" s="52">
        <v>320.77999999999997</v>
      </c>
      <c r="HR127" s="52">
        <v>320.77999999999997</v>
      </c>
      <c r="HS127" s="52">
        <v>320.77999999999997</v>
      </c>
      <c r="HT127" s="52">
        <v>320.77999999999997</v>
      </c>
      <c r="HU127" s="52">
        <v>320.77999999999997</v>
      </c>
      <c r="HV127" s="52">
        <v>320.77999999999997</v>
      </c>
      <c r="HW127" s="52">
        <v>320.77999999999997</v>
      </c>
      <c r="HX127" s="52">
        <v>320.77999999999997</v>
      </c>
      <c r="HY127" s="52">
        <v>320.77999999999997</v>
      </c>
      <c r="HZ127" s="52">
        <v>320.77999999999997</v>
      </c>
      <c r="IA127" s="52">
        <v>320.77999999999997</v>
      </c>
      <c r="IB127" s="52">
        <v>320.77999999999997</v>
      </c>
      <c r="IC127" s="52">
        <v>320.77999999999997</v>
      </c>
      <c r="ID127" s="52">
        <v>320.77999999999997</v>
      </c>
      <c r="IE127" s="52">
        <v>320.77999999999997</v>
      </c>
      <c r="IF127" s="52">
        <v>320.77999999999997</v>
      </c>
      <c r="IG127" s="52">
        <v>320.77999999999997</v>
      </c>
      <c r="IH127" s="52">
        <v>320.77999999999997</v>
      </c>
      <c r="II127" s="52">
        <v>320.77999999999997</v>
      </c>
      <c r="IJ127" s="52">
        <v>320.77999999999997</v>
      </c>
      <c r="IK127" s="52">
        <v>320.77999999999997</v>
      </c>
      <c r="IL127" s="52">
        <v>320.77999999999997</v>
      </c>
      <c r="IM127" s="52">
        <v>320.77999999999997</v>
      </c>
      <c r="IN127" s="52">
        <v>320.77999999999997</v>
      </c>
      <c r="IO127" s="52">
        <v>320.77999999999997</v>
      </c>
      <c r="IP127" s="52">
        <v>320.77999999999997</v>
      </c>
      <c r="IQ127" s="52">
        <v>320.77999999999997</v>
      </c>
      <c r="IR127" s="52">
        <v>320.77999999999997</v>
      </c>
      <c r="IS127" s="52">
        <v>320.77999999999997</v>
      </c>
      <c r="IT127" s="52">
        <v>320.77999999999997</v>
      </c>
      <c r="IU127" s="52">
        <v>320.77999999999997</v>
      </c>
      <c r="IV127" s="52">
        <v>320.77999999999997</v>
      </c>
      <c r="IW127" s="52">
        <v>320.77999999999997</v>
      </c>
      <c r="IX127" s="52">
        <v>320.77999999999997</v>
      </c>
      <c r="IY127" s="52">
        <v>320.77999999999997</v>
      </c>
      <c r="IZ127" s="52">
        <v>320.77999999999997</v>
      </c>
      <c r="JA127" s="52">
        <v>320.77999999999997</v>
      </c>
      <c r="JB127" s="52">
        <v>320.77999999999997</v>
      </c>
      <c r="JC127" s="52">
        <v>320.77999999999997</v>
      </c>
      <c r="JD127" s="52">
        <v>320.77999999999997</v>
      </c>
      <c r="JE127" s="52">
        <v>320.77999999999997</v>
      </c>
      <c r="JF127" s="52">
        <v>320.77999999999997</v>
      </c>
      <c r="JG127" s="52">
        <v>320.77999999999997</v>
      </c>
      <c r="JH127" s="52">
        <v>320.77999999999997</v>
      </c>
      <c r="JI127" s="52">
        <v>320.77999999999997</v>
      </c>
      <c r="JJ127" s="52">
        <v>320.77999999999997</v>
      </c>
      <c r="JK127" s="52">
        <v>0</v>
      </c>
      <c r="JL127" s="52">
        <v>0</v>
      </c>
      <c r="JM127" s="52">
        <v>0</v>
      </c>
      <c r="JN127" s="52">
        <v>0</v>
      </c>
      <c r="JO127" s="52">
        <v>0</v>
      </c>
      <c r="JP127" s="52">
        <v>0</v>
      </c>
      <c r="JQ127" s="52">
        <v>0</v>
      </c>
      <c r="JR127" s="52">
        <v>0</v>
      </c>
      <c r="JS127" s="52">
        <v>0</v>
      </c>
      <c r="JT127" s="52">
        <v>0</v>
      </c>
      <c r="JU127" s="52">
        <v>0</v>
      </c>
      <c r="JV127" s="52">
        <v>0</v>
      </c>
      <c r="JW127" s="52">
        <v>0</v>
      </c>
      <c r="JX127" s="52">
        <v>0</v>
      </c>
      <c r="JY127" s="52">
        <v>0</v>
      </c>
      <c r="JZ127" s="52">
        <v>0</v>
      </c>
      <c r="KA127" s="52">
        <v>0</v>
      </c>
      <c r="KB127" s="52">
        <v>0</v>
      </c>
      <c r="KC127" s="52">
        <v>0</v>
      </c>
      <c r="KD127" s="52">
        <v>0</v>
      </c>
      <c r="KE127" s="52">
        <v>0</v>
      </c>
      <c r="KF127" s="52">
        <v>0</v>
      </c>
      <c r="KG127" s="52">
        <v>0</v>
      </c>
      <c r="KH127" s="52">
        <v>0</v>
      </c>
      <c r="KI127" s="52">
        <v>0</v>
      </c>
      <c r="KJ127" s="52">
        <v>0</v>
      </c>
      <c r="KK127" s="52">
        <v>0</v>
      </c>
      <c r="KL127" s="52">
        <v>0</v>
      </c>
      <c r="KM127" s="52">
        <v>0</v>
      </c>
      <c r="KN127" s="52">
        <v>0</v>
      </c>
      <c r="KO127" s="52">
        <v>0</v>
      </c>
      <c r="KP127" s="52">
        <v>0</v>
      </c>
      <c r="KQ127" s="52">
        <v>0</v>
      </c>
      <c r="KR127" s="52">
        <v>0</v>
      </c>
      <c r="KS127" s="52">
        <v>0</v>
      </c>
      <c r="KT127" s="52">
        <v>0</v>
      </c>
      <c r="KU127" s="52">
        <v>0</v>
      </c>
      <c r="KV127" s="52">
        <v>0</v>
      </c>
      <c r="KW127" s="52">
        <v>0</v>
      </c>
      <c r="KX127" s="52">
        <v>0</v>
      </c>
      <c r="KY127" s="52">
        <v>0</v>
      </c>
      <c r="KZ127" s="52">
        <v>0</v>
      </c>
      <c r="LA127" s="52">
        <v>0</v>
      </c>
      <c r="LB127" s="52">
        <v>0</v>
      </c>
      <c r="LC127" s="52">
        <v>0</v>
      </c>
      <c r="LD127" s="52">
        <v>0</v>
      </c>
      <c r="LE127" s="52">
        <v>0</v>
      </c>
      <c r="LF127" s="52">
        <v>0</v>
      </c>
      <c r="LG127" s="52">
        <v>0</v>
      </c>
      <c r="LH127" s="52">
        <v>0</v>
      </c>
      <c r="LI127" s="52">
        <v>0</v>
      </c>
      <c r="LJ127" s="52">
        <v>0</v>
      </c>
      <c r="LK127" s="52">
        <v>0</v>
      </c>
      <c r="LL127" s="52">
        <v>0</v>
      </c>
      <c r="LM127" s="52">
        <v>0</v>
      </c>
      <c r="LN127" s="52">
        <v>0</v>
      </c>
      <c r="LO127" s="52">
        <v>0</v>
      </c>
      <c r="LP127" s="52">
        <v>0</v>
      </c>
      <c r="LQ127" s="52">
        <v>0</v>
      </c>
      <c r="LR127" s="52">
        <v>0</v>
      </c>
      <c r="LS127" s="52">
        <v>0</v>
      </c>
      <c r="LT127" s="52">
        <v>0</v>
      </c>
      <c r="LU127" s="52">
        <v>0</v>
      </c>
      <c r="LV127" s="52">
        <v>0</v>
      </c>
      <c r="LW127" s="52">
        <v>0</v>
      </c>
      <c r="LX127" s="52">
        <v>0</v>
      </c>
      <c r="LY127" s="52">
        <v>0</v>
      </c>
      <c r="LZ127" s="52">
        <v>0</v>
      </c>
      <c r="MA127" s="52">
        <v>0</v>
      </c>
      <c r="MB127" s="52">
        <v>0</v>
      </c>
      <c r="MC127" s="52">
        <v>0</v>
      </c>
      <c r="MD127" s="52">
        <v>0</v>
      </c>
      <c r="ME127" s="52">
        <v>0</v>
      </c>
      <c r="MF127" s="52">
        <v>0</v>
      </c>
      <c r="MG127" s="52">
        <v>0</v>
      </c>
      <c r="MH127" s="52">
        <v>0</v>
      </c>
      <c r="MI127" s="52">
        <v>0</v>
      </c>
      <c r="MJ127" s="52">
        <v>0</v>
      </c>
      <c r="MK127" s="52">
        <v>0</v>
      </c>
      <c r="ML127" s="52">
        <v>0</v>
      </c>
      <c r="MM127" s="52">
        <v>0</v>
      </c>
      <c r="MN127" s="52">
        <v>0</v>
      </c>
      <c r="MO127" s="52">
        <v>0</v>
      </c>
      <c r="MP127" s="52">
        <v>0</v>
      </c>
      <c r="MQ127" s="52">
        <v>0</v>
      </c>
      <c r="MR127" s="52">
        <v>0</v>
      </c>
      <c r="MS127" s="52">
        <v>0</v>
      </c>
      <c r="MT127" s="52">
        <v>0</v>
      </c>
      <c r="MU127" s="52">
        <v>0</v>
      </c>
      <c r="MV127" s="52">
        <v>0</v>
      </c>
      <c r="MW127" s="52">
        <v>0</v>
      </c>
      <c r="MX127" s="52">
        <v>0</v>
      </c>
      <c r="MY127" s="52">
        <v>0</v>
      </c>
      <c r="MZ127" s="52">
        <v>0</v>
      </c>
      <c r="NA127" s="52">
        <v>0</v>
      </c>
      <c r="NB127" s="52">
        <v>0</v>
      </c>
      <c r="NC127" s="52">
        <v>0</v>
      </c>
      <c r="ND127" s="52">
        <v>0</v>
      </c>
      <c r="NE127" s="52">
        <v>0</v>
      </c>
      <c r="NF127" s="52">
        <v>0</v>
      </c>
      <c r="NG127" s="52">
        <v>0</v>
      </c>
      <c r="NH127" s="52">
        <v>0</v>
      </c>
      <c r="NI127" s="52">
        <v>0</v>
      </c>
      <c r="NJ127" s="52">
        <v>0</v>
      </c>
      <c r="NK127" s="52">
        <v>0</v>
      </c>
      <c r="NL127" s="52">
        <v>0</v>
      </c>
      <c r="NM127" s="52">
        <v>0</v>
      </c>
      <c r="NN127" s="52">
        <v>0</v>
      </c>
      <c r="NO127" s="52">
        <v>0</v>
      </c>
      <c r="NP127" s="52">
        <v>0</v>
      </c>
      <c r="NQ127" s="52">
        <v>0</v>
      </c>
      <c r="NR127" s="68">
        <f t="shared" si="6"/>
        <v>61171.43999999985</v>
      </c>
      <c r="NS127" s="68">
        <f t="shared" si="7"/>
        <v>61171.43999999985</v>
      </c>
      <c r="NT127" s="68">
        <f t="shared" si="8"/>
        <v>35509.039999999943</v>
      </c>
    </row>
    <row r="128" spans="1:384" s="40" customFormat="1" ht="15" customHeight="1" outlineLevel="1" x14ac:dyDescent="0.2">
      <c r="A128" s="61"/>
      <c r="B128" s="49" t="s">
        <v>671</v>
      </c>
      <c r="C128" s="49" t="s">
        <v>348</v>
      </c>
      <c r="D128" s="49" t="s">
        <v>349</v>
      </c>
      <c r="E128" s="50" t="s">
        <v>350</v>
      </c>
      <c r="F128" s="64">
        <v>44160</v>
      </c>
      <c r="G128" s="49" t="s">
        <v>68</v>
      </c>
      <c r="H128" s="72">
        <v>9.3807000000000001E-2</v>
      </c>
      <c r="I128" s="65">
        <v>57000</v>
      </c>
      <c r="J128" s="114" t="str">
        <f>_xlfn.XLOOKUP(E128,'[12]Resumo Unidades'!$B:$B,'[12]Resumo Unidades'!$W:$W)</f>
        <v>Fluxo ok</v>
      </c>
      <c r="K128" s="51" t="str">
        <f>IF(L128&gt;Resumo!$E$23,"Sim","Não")</f>
        <v>Não</v>
      </c>
      <c r="L128" s="66">
        <v>0</v>
      </c>
      <c r="M128" s="67"/>
      <c r="N128" s="52">
        <v>0</v>
      </c>
      <c r="O128" s="52">
        <v>0</v>
      </c>
      <c r="P128" s="52">
        <v>0</v>
      </c>
      <c r="Q128" s="52">
        <v>0</v>
      </c>
      <c r="R128" s="52">
        <v>0</v>
      </c>
      <c r="S128" s="52">
        <v>0</v>
      </c>
      <c r="T128" s="52">
        <v>0</v>
      </c>
      <c r="U128" s="52">
        <v>0</v>
      </c>
      <c r="V128" s="52">
        <v>0</v>
      </c>
      <c r="W128" s="52">
        <v>0</v>
      </c>
      <c r="X128" s="52">
        <v>0</v>
      </c>
      <c r="Y128" s="52">
        <v>0</v>
      </c>
      <c r="Z128" s="52">
        <v>0</v>
      </c>
      <c r="AA128" s="52">
        <v>0</v>
      </c>
      <c r="AB128" s="52">
        <v>0</v>
      </c>
      <c r="AC128" s="52">
        <v>0</v>
      </c>
      <c r="AD128" s="52">
        <v>0</v>
      </c>
      <c r="AE128" s="52">
        <v>0</v>
      </c>
      <c r="AF128" s="52">
        <v>0</v>
      </c>
      <c r="AG128" s="52">
        <v>0</v>
      </c>
      <c r="AH128" s="52">
        <v>0</v>
      </c>
      <c r="AI128" s="52">
        <v>0</v>
      </c>
      <c r="AJ128" s="52">
        <v>0</v>
      </c>
      <c r="AK128" s="52">
        <v>0</v>
      </c>
      <c r="AL128" s="52">
        <v>0</v>
      </c>
      <c r="AM128" s="52">
        <v>0</v>
      </c>
      <c r="AN128" s="52">
        <v>0</v>
      </c>
      <c r="AO128" s="52">
        <v>0</v>
      </c>
      <c r="AP128" s="52">
        <v>0</v>
      </c>
      <c r="AQ128" s="52">
        <v>0</v>
      </c>
      <c r="AR128" s="52">
        <v>0</v>
      </c>
      <c r="AS128" s="52">
        <v>0</v>
      </c>
      <c r="AT128" s="52">
        <v>0</v>
      </c>
      <c r="AU128" s="52">
        <v>0</v>
      </c>
      <c r="AV128" s="52">
        <v>0</v>
      </c>
      <c r="AW128" s="52">
        <v>0</v>
      </c>
      <c r="AX128" s="52">
        <v>0</v>
      </c>
      <c r="AY128" s="52">
        <v>0</v>
      </c>
      <c r="AZ128" s="52">
        <v>0</v>
      </c>
      <c r="BA128" s="52">
        <v>0</v>
      </c>
      <c r="BB128" s="52">
        <v>0</v>
      </c>
      <c r="BC128" s="52">
        <v>0</v>
      </c>
      <c r="BD128" s="52">
        <v>0</v>
      </c>
      <c r="BE128" s="52">
        <v>0</v>
      </c>
      <c r="BF128" s="52">
        <v>0</v>
      </c>
      <c r="BG128" s="52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v>0</v>
      </c>
      <c r="CB128" s="52">
        <v>0</v>
      </c>
      <c r="CC128" s="52">
        <v>0</v>
      </c>
      <c r="CD128" s="52">
        <v>559.57000000000005</v>
      </c>
      <c r="CE128" s="52">
        <v>499.75</v>
      </c>
      <c r="CF128" s="52">
        <v>499.75</v>
      </c>
      <c r="CG128" s="52">
        <v>499.75</v>
      </c>
      <c r="CH128" s="52">
        <v>499.75</v>
      </c>
      <c r="CI128" s="52">
        <v>499.75</v>
      </c>
      <c r="CJ128" s="52">
        <v>499.75</v>
      </c>
      <c r="CK128" s="52">
        <v>499.75</v>
      </c>
      <c r="CL128" s="52">
        <v>499.75</v>
      </c>
      <c r="CM128" s="52">
        <v>499.75</v>
      </c>
      <c r="CN128" s="52">
        <v>499.75</v>
      </c>
      <c r="CO128" s="52">
        <v>499.75</v>
      </c>
      <c r="CP128" s="52">
        <v>499.75</v>
      </c>
      <c r="CQ128" s="52">
        <v>499.75</v>
      </c>
      <c r="CR128" s="52">
        <v>499.75</v>
      </c>
      <c r="CS128" s="52">
        <v>499.75</v>
      </c>
      <c r="CT128" s="52">
        <v>499.75</v>
      </c>
      <c r="CU128" s="52">
        <v>499.75</v>
      </c>
      <c r="CV128" s="52">
        <v>499.75</v>
      </c>
      <c r="CW128" s="52">
        <v>499.75</v>
      </c>
      <c r="CX128" s="52">
        <v>499.75</v>
      </c>
      <c r="CY128" s="52">
        <v>499.75</v>
      </c>
      <c r="CZ128" s="52">
        <v>499.75</v>
      </c>
      <c r="DA128" s="52">
        <v>499.75</v>
      </c>
      <c r="DB128" s="52">
        <v>499.75</v>
      </c>
      <c r="DC128" s="52">
        <v>499.75</v>
      </c>
      <c r="DD128" s="52">
        <v>499.75</v>
      </c>
      <c r="DE128" s="52">
        <v>499.75</v>
      </c>
      <c r="DF128" s="52">
        <v>499.75</v>
      </c>
      <c r="DG128" s="52">
        <v>499.75</v>
      </c>
      <c r="DH128" s="52">
        <v>499.75</v>
      </c>
      <c r="DI128" s="52">
        <v>499.75</v>
      </c>
      <c r="DJ128" s="52">
        <v>499.75</v>
      </c>
      <c r="DK128" s="52">
        <v>499.75</v>
      </c>
      <c r="DL128" s="52">
        <v>499.75</v>
      </c>
      <c r="DM128" s="52">
        <v>499.75</v>
      </c>
      <c r="DN128" s="52">
        <v>499.75</v>
      </c>
      <c r="DO128" s="52">
        <v>499.75</v>
      </c>
      <c r="DP128" s="52">
        <v>499.75</v>
      </c>
      <c r="DQ128" s="52">
        <v>499.75</v>
      </c>
      <c r="DR128" s="52">
        <v>499.75</v>
      </c>
      <c r="DS128" s="52">
        <v>499.75</v>
      </c>
      <c r="DT128" s="52">
        <v>499.75</v>
      </c>
      <c r="DU128" s="52">
        <v>499.75</v>
      </c>
      <c r="DV128" s="52">
        <v>499.75</v>
      </c>
      <c r="DW128" s="52">
        <v>499.75</v>
      </c>
      <c r="DX128" s="52">
        <v>499.75</v>
      </c>
      <c r="DY128" s="52">
        <v>499.75</v>
      </c>
      <c r="DZ128" s="52">
        <v>499.75</v>
      </c>
      <c r="EA128" s="52">
        <v>499.75</v>
      </c>
      <c r="EB128" s="52">
        <v>499.75</v>
      </c>
      <c r="EC128" s="52">
        <v>499.75</v>
      </c>
      <c r="ED128" s="52">
        <v>499.75</v>
      </c>
      <c r="EE128" s="52">
        <v>499.75</v>
      </c>
      <c r="EF128" s="52">
        <v>499.75</v>
      </c>
      <c r="EG128" s="52">
        <v>499.75</v>
      </c>
      <c r="EH128" s="52">
        <v>499.75</v>
      </c>
      <c r="EI128" s="52">
        <v>499.75</v>
      </c>
      <c r="EJ128" s="52">
        <v>499.75</v>
      </c>
      <c r="EK128" s="52">
        <v>499.75</v>
      </c>
      <c r="EL128" s="52">
        <v>499.75</v>
      </c>
      <c r="EM128" s="52">
        <v>499.75</v>
      </c>
      <c r="EN128" s="52">
        <v>499.75</v>
      </c>
      <c r="EO128" s="52">
        <v>499.75</v>
      </c>
      <c r="EP128" s="52">
        <v>499.75</v>
      </c>
      <c r="EQ128" s="52">
        <v>499.75</v>
      </c>
      <c r="ER128" s="52">
        <v>499.75</v>
      </c>
      <c r="ES128" s="52">
        <v>499.75</v>
      </c>
      <c r="ET128" s="52">
        <v>499.75</v>
      </c>
      <c r="EU128" s="52">
        <v>499.75</v>
      </c>
      <c r="EV128" s="52">
        <v>499.75</v>
      </c>
      <c r="EW128" s="52">
        <v>499.75</v>
      </c>
      <c r="EX128" s="52">
        <v>499.75</v>
      </c>
      <c r="EY128" s="52">
        <v>499.75</v>
      </c>
      <c r="EZ128" s="52">
        <v>499.75</v>
      </c>
      <c r="FA128" s="52">
        <v>499.75</v>
      </c>
      <c r="FB128" s="52">
        <v>499.75</v>
      </c>
      <c r="FC128" s="52">
        <v>499.75</v>
      </c>
      <c r="FD128" s="52">
        <v>499.75</v>
      </c>
      <c r="FE128" s="52">
        <v>499.75</v>
      </c>
      <c r="FF128" s="52">
        <v>499.75</v>
      </c>
      <c r="FG128" s="52">
        <v>499.75</v>
      </c>
      <c r="FH128" s="52">
        <v>499.75</v>
      </c>
      <c r="FI128" s="52">
        <v>499.75</v>
      </c>
      <c r="FJ128" s="52">
        <v>499.75</v>
      </c>
      <c r="FK128" s="52">
        <v>499.75</v>
      </c>
      <c r="FL128" s="52">
        <v>499.75</v>
      </c>
      <c r="FM128" s="52">
        <v>499.75</v>
      </c>
      <c r="FN128" s="52">
        <v>499.75</v>
      </c>
      <c r="FO128" s="52">
        <v>499.75</v>
      </c>
      <c r="FP128" s="52">
        <v>499.75</v>
      </c>
      <c r="FQ128" s="52">
        <v>499.75</v>
      </c>
      <c r="FR128" s="52">
        <v>499.75</v>
      </c>
      <c r="FS128" s="52">
        <v>499.75</v>
      </c>
      <c r="FT128" s="52">
        <v>499.75</v>
      </c>
      <c r="FU128" s="52">
        <v>499.75</v>
      </c>
      <c r="FV128" s="52">
        <v>499.75</v>
      </c>
      <c r="FW128" s="52">
        <v>499.75</v>
      </c>
      <c r="FX128" s="52">
        <v>499.75</v>
      </c>
      <c r="FY128" s="52">
        <v>499.75</v>
      </c>
      <c r="FZ128" s="52">
        <v>499.75</v>
      </c>
      <c r="GA128" s="52">
        <v>499.75</v>
      </c>
      <c r="GB128" s="52">
        <v>499.75</v>
      </c>
      <c r="GC128" s="52">
        <v>499.75</v>
      </c>
      <c r="GD128" s="52">
        <v>499.75</v>
      </c>
      <c r="GE128" s="52">
        <v>499.75</v>
      </c>
      <c r="GF128" s="52">
        <v>499.75</v>
      </c>
      <c r="GG128" s="52">
        <v>499.75</v>
      </c>
      <c r="GH128" s="52">
        <v>499.75</v>
      </c>
      <c r="GI128" s="52">
        <v>499.75</v>
      </c>
      <c r="GJ128" s="52">
        <v>499.75</v>
      </c>
      <c r="GK128" s="52">
        <v>499.75</v>
      </c>
      <c r="GL128" s="52">
        <v>499.75</v>
      </c>
      <c r="GM128" s="52">
        <v>499.75</v>
      </c>
      <c r="GN128" s="52">
        <v>499.75</v>
      </c>
      <c r="GO128" s="52">
        <v>499.75</v>
      </c>
      <c r="GP128" s="52">
        <v>499.75</v>
      </c>
      <c r="GQ128" s="52">
        <v>499.75</v>
      </c>
      <c r="GR128" s="52">
        <v>499.75</v>
      </c>
      <c r="GS128" s="52">
        <v>499.75</v>
      </c>
      <c r="GT128" s="52">
        <v>499.75</v>
      </c>
      <c r="GU128" s="52">
        <v>499.75</v>
      </c>
      <c r="GV128" s="52">
        <v>499.75</v>
      </c>
      <c r="GW128" s="52">
        <v>499.75</v>
      </c>
      <c r="GX128" s="52">
        <v>499.75</v>
      </c>
      <c r="GY128" s="52">
        <v>499.75</v>
      </c>
      <c r="GZ128" s="52">
        <v>499.75</v>
      </c>
      <c r="HA128" s="52">
        <v>499.75</v>
      </c>
      <c r="HB128" s="52">
        <v>499.75</v>
      </c>
      <c r="HC128" s="52">
        <v>499.75</v>
      </c>
      <c r="HD128" s="52">
        <v>499.75</v>
      </c>
      <c r="HE128" s="52">
        <v>499.75</v>
      </c>
      <c r="HF128" s="52">
        <v>499.75</v>
      </c>
      <c r="HG128" s="52">
        <v>499.75</v>
      </c>
      <c r="HH128" s="52">
        <v>499.75</v>
      </c>
      <c r="HI128" s="52">
        <v>499.75</v>
      </c>
      <c r="HJ128" s="52">
        <v>499.75</v>
      </c>
      <c r="HK128" s="52">
        <v>499.75</v>
      </c>
      <c r="HL128" s="52">
        <v>499.75</v>
      </c>
      <c r="HM128" s="52">
        <v>499.75</v>
      </c>
      <c r="HN128" s="52">
        <v>499.75</v>
      </c>
      <c r="HO128" s="52">
        <v>499.75</v>
      </c>
      <c r="HP128" s="52">
        <v>499.75</v>
      </c>
      <c r="HQ128" s="52">
        <v>499.75</v>
      </c>
      <c r="HR128" s="52">
        <v>499.75</v>
      </c>
      <c r="HS128" s="52">
        <v>499.75</v>
      </c>
      <c r="HT128" s="52">
        <v>499.75</v>
      </c>
      <c r="HU128" s="52">
        <v>499.75</v>
      </c>
      <c r="HV128" s="52">
        <v>499.75</v>
      </c>
      <c r="HW128" s="52">
        <v>499.75</v>
      </c>
      <c r="HX128" s="52">
        <v>499.75</v>
      </c>
      <c r="HY128" s="52">
        <v>499.75</v>
      </c>
      <c r="HZ128" s="52">
        <v>499.75</v>
      </c>
      <c r="IA128" s="52">
        <v>499.75</v>
      </c>
      <c r="IB128" s="52">
        <v>499.75</v>
      </c>
      <c r="IC128" s="52">
        <v>499.75</v>
      </c>
      <c r="ID128" s="52">
        <v>499.75</v>
      </c>
      <c r="IE128" s="52">
        <v>499.75</v>
      </c>
      <c r="IF128" s="52">
        <v>499.75</v>
      </c>
      <c r="IG128" s="52">
        <v>499.75</v>
      </c>
      <c r="IH128" s="52">
        <v>499.75</v>
      </c>
      <c r="II128" s="52">
        <v>499.75</v>
      </c>
      <c r="IJ128" s="52">
        <v>499.75</v>
      </c>
      <c r="IK128" s="52">
        <v>499.75</v>
      </c>
      <c r="IL128" s="52">
        <v>499.75</v>
      </c>
      <c r="IM128" s="52">
        <v>499.75</v>
      </c>
      <c r="IN128" s="52">
        <v>499.75</v>
      </c>
      <c r="IO128" s="52">
        <v>499.75</v>
      </c>
      <c r="IP128" s="52">
        <v>499.75</v>
      </c>
      <c r="IQ128" s="52">
        <v>499.75</v>
      </c>
      <c r="IR128" s="52">
        <v>499.75</v>
      </c>
      <c r="IS128" s="52">
        <v>499.75</v>
      </c>
      <c r="IT128" s="52">
        <v>499.75</v>
      </c>
      <c r="IU128" s="52">
        <v>499.75</v>
      </c>
      <c r="IV128" s="52">
        <v>499.75</v>
      </c>
      <c r="IW128" s="52">
        <v>499.75</v>
      </c>
      <c r="IX128" s="52">
        <v>499.75</v>
      </c>
      <c r="IY128" s="52">
        <v>499.75</v>
      </c>
      <c r="IZ128" s="52">
        <v>499.75</v>
      </c>
      <c r="JA128" s="52">
        <v>499.75</v>
      </c>
      <c r="JB128" s="52">
        <v>499.75</v>
      </c>
      <c r="JC128" s="52">
        <v>499.75</v>
      </c>
      <c r="JD128" s="52">
        <v>499.75</v>
      </c>
      <c r="JE128" s="52">
        <v>499.75</v>
      </c>
      <c r="JF128" s="52">
        <v>499.75</v>
      </c>
      <c r="JG128" s="52">
        <v>499.75</v>
      </c>
      <c r="JH128" s="52">
        <v>499.75</v>
      </c>
      <c r="JI128" s="52">
        <v>499.75</v>
      </c>
      <c r="JJ128" s="52">
        <v>499.75</v>
      </c>
      <c r="JK128" s="52">
        <v>499.75</v>
      </c>
      <c r="JL128" s="52">
        <v>0</v>
      </c>
      <c r="JM128" s="52">
        <v>0</v>
      </c>
      <c r="JN128" s="52">
        <v>0</v>
      </c>
      <c r="JO128" s="52">
        <v>0</v>
      </c>
      <c r="JP128" s="52">
        <v>0</v>
      </c>
      <c r="JQ128" s="52">
        <v>0</v>
      </c>
      <c r="JR128" s="52">
        <v>0</v>
      </c>
      <c r="JS128" s="52">
        <v>0</v>
      </c>
      <c r="JT128" s="52">
        <v>0</v>
      </c>
      <c r="JU128" s="52">
        <v>0</v>
      </c>
      <c r="JV128" s="52">
        <v>0</v>
      </c>
      <c r="JW128" s="52">
        <v>0</v>
      </c>
      <c r="JX128" s="52">
        <v>0</v>
      </c>
      <c r="JY128" s="52">
        <v>0</v>
      </c>
      <c r="JZ128" s="52">
        <v>0</v>
      </c>
      <c r="KA128" s="52">
        <v>0</v>
      </c>
      <c r="KB128" s="52">
        <v>0</v>
      </c>
      <c r="KC128" s="52">
        <v>0</v>
      </c>
      <c r="KD128" s="52">
        <v>0</v>
      </c>
      <c r="KE128" s="52">
        <v>0</v>
      </c>
      <c r="KF128" s="52">
        <v>0</v>
      </c>
      <c r="KG128" s="52">
        <v>0</v>
      </c>
      <c r="KH128" s="52">
        <v>0</v>
      </c>
      <c r="KI128" s="52">
        <v>0</v>
      </c>
      <c r="KJ128" s="52">
        <v>0</v>
      </c>
      <c r="KK128" s="52">
        <v>0</v>
      </c>
      <c r="KL128" s="52">
        <v>0</v>
      </c>
      <c r="KM128" s="52">
        <v>0</v>
      </c>
      <c r="KN128" s="52">
        <v>0</v>
      </c>
      <c r="KO128" s="52">
        <v>0</v>
      </c>
      <c r="KP128" s="52">
        <v>0</v>
      </c>
      <c r="KQ128" s="52">
        <v>0</v>
      </c>
      <c r="KR128" s="52">
        <v>0</v>
      </c>
      <c r="KS128" s="52">
        <v>0</v>
      </c>
      <c r="KT128" s="52">
        <v>0</v>
      </c>
      <c r="KU128" s="52">
        <v>0</v>
      </c>
      <c r="KV128" s="52">
        <v>0</v>
      </c>
      <c r="KW128" s="52">
        <v>0</v>
      </c>
      <c r="KX128" s="52">
        <v>0</v>
      </c>
      <c r="KY128" s="52">
        <v>0</v>
      </c>
      <c r="KZ128" s="52">
        <v>0</v>
      </c>
      <c r="LA128" s="52">
        <v>0</v>
      </c>
      <c r="LB128" s="52">
        <v>0</v>
      </c>
      <c r="LC128" s="52">
        <v>0</v>
      </c>
      <c r="LD128" s="52">
        <v>0</v>
      </c>
      <c r="LE128" s="52">
        <v>0</v>
      </c>
      <c r="LF128" s="52">
        <v>0</v>
      </c>
      <c r="LG128" s="52">
        <v>0</v>
      </c>
      <c r="LH128" s="52">
        <v>0</v>
      </c>
      <c r="LI128" s="52">
        <v>0</v>
      </c>
      <c r="LJ128" s="52">
        <v>0</v>
      </c>
      <c r="LK128" s="52">
        <v>0</v>
      </c>
      <c r="LL128" s="52">
        <v>0</v>
      </c>
      <c r="LM128" s="52">
        <v>0</v>
      </c>
      <c r="LN128" s="52">
        <v>0</v>
      </c>
      <c r="LO128" s="52">
        <v>0</v>
      </c>
      <c r="LP128" s="52">
        <v>0</v>
      </c>
      <c r="LQ128" s="52">
        <v>0</v>
      </c>
      <c r="LR128" s="52">
        <v>0</v>
      </c>
      <c r="LS128" s="52">
        <v>0</v>
      </c>
      <c r="LT128" s="52">
        <v>0</v>
      </c>
      <c r="LU128" s="52">
        <v>0</v>
      </c>
      <c r="LV128" s="52">
        <v>0</v>
      </c>
      <c r="LW128" s="52">
        <v>0</v>
      </c>
      <c r="LX128" s="52">
        <v>0</v>
      </c>
      <c r="LY128" s="52">
        <v>0</v>
      </c>
      <c r="LZ128" s="52">
        <v>0</v>
      </c>
      <c r="MA128" s="52">
        <v>0</v>
      </c>
      <c r="MB128" s="52">
        <v>0</v>
      </c>
      <c r="MC128" s="52">
        <v>0</v>
      </c>
      <c r="MD128" s="52">
        <v>0</v>
      </c>
      <c r="ME128" s="52">
        <v>0</v>
      </c>
      <c r="MF128" s="52">
        <v>0</v>
      </c>
      <c r="MG128" s="52">
        <v>0</v>
      </c>
      <c r="MH128" s="52">
        <v>0</v>
      </c>
      <c r="MI128" s="52">
        <v>0</v>
      </c>
      <c r="MJ128" s="52">
        <v>0</v>
      </c>
      <c r="MK128" s="52">
        <v>0</v>
      </c>
      <c r="ML128" s="52">
        <v>0</v>
      </c>
      <c r="MM128" s="52">
        <v>0</v>
      </c>
      <c r="MN128" s="52">
        <v>0</v>
      </c>
      <c r="MO128" s="52">
        <v>0</v>
      </c>
      <c r="MP128" s="52">
        <v>0</v>
      </c>
      <c r="MQ128" s="52">
        <v>0</v>
      </c>
      <c r="MR128" s="52">
        <v>0</v>
      </c>
      <c r="MS128" s="52">
        <v>0</v>
      </c>
      <c r="MT128" s="52">
        <v>0</v>
      </c>
      <c r="MU128" s="52">
        <v>0</v>
      </c>
      <c r="MV128" s="52">
        <v>0</v>
      </c>
      <c r="MW128" s="52">
        <v>0</v>
      </c>
      <c r="MX128" s="52">
        <v>0</v>
      </c>
      <c r="MY128" s="52">
        <v>0</v>
      </c>
      <c r="MZ128" s="52">
        <v>0</v>
      </c>
      <c r="NA128" s="52">
        <v>0</v>
      </c>
      <c r="NB128" s="52">
        <v>0</v>
      </c>
      <c r="NC128" s="52">
        <v>0</v>
      </c>
      <c r="ND128" s="52">
        <v>0</v>
      </c>
      <c r="NE128" s="52">
        <v>0</v>
      </c>
      <c r="NF128" s="52">
        <v>0</v>
      </c>
      <c r="NG128" s="52">
        <v>0</v>
      </c>
      <c r="NH128" s="52">
        <v>0</v>
      </c>
      <c r="NI128" s="52">
        <v>0</v>
      </c>
      <c r="NJ128" s="52">
        <v>0</v>
      </c>
      <c r="NK128" s="52">
        <v>0</v>
      </c>
      <c r="NL128" s="52">
        <v>0</v>
      </c>
      <c r="NM128" s="52">
        <v>0</v>
      </c>
      <c r="NN128" s="52">
        <v>0</v>
      </c>
      <c r="NO128" s="52">
        <v>0</v>
      </c>
      <c r="NP128" s="52">
        <v>0</v>
      </c>
      <c r="NQ128" s="52">
        <v>0</v>
      </c>
      <c r="NR128" s="68">
        <f t="shared" si="6"/>
        <v>95012.32</v>
      </c>
      <c r="NS128" s="68">
        <f t="shared" si="7"/>
        <v>95012.32</v>
      </c>
      <c r="NT128" s="68">
        <f t="shared" si="8"/>
        <v>54532.57</v>
      </c>
    </row>
    <row r="129" spans="1:384" s="40" customFormat="1" ht="15" customHeight="1" outlineLevel="1" x14ac:dyDescent="0.2">
      <c r="A129" s="61"/>
      <c r="B129" s="49" t="s">
        <v>671</v>
      </c>
      <c r="C129" s="49" t="s">
        <v>351</v>
      </c>
      <c r="D129" s="49" t="s">
        <v>352</v>
      </c>
      <c r="E129" s="50" t="s">
        <v>353</v>
      </c>
      <c r="F129" s="64">
        <v>44133</v>
      </c>
      <c r="G129" s="49" t="s">
        <v>68</v>
      </c>
      <c r="H129" s="72">
        <v>9.3807000000000001E-2</v>
      </c>
      <c r="I129" s="65">
        <v>70000.800000000003</v>
      </c>
      <c r="J129" s="114" t="str">
        <f>_xlfn.XLOOKUP(E129,'[12]Resumo Unidades'!$B:$B,'[12]Resumo Unidades'!$W:$W)</f>
        <v>Fluxo com Divergência maior do que 10%</v>
      </c>
      <c r="K129" s="51" t="str">
        <f>IF(L129&gt;Resumo!$E$23,"Sim","Não")</f>
        <v>Não</v>
      </c>
      <c r="L129" s="66">
        <v>48</v>
      </c>
      <c r="M129" s="67"/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52">
        <v>0</v>
      </c>
      <c r="W129" s="52">
        <v>0</v>
      </c>
      <c r="X129" s="52">
        <v>0</v>
      </c>
      <c r="Y129" s="52">
        <v>0</v>
      </c>
      <c r="Z129" s="52">
        <v>0</v>
      </c>
      <c r="AA129" s="52">
        <v>0</v>
      </c>
      <c r="AB129" s="52">
        <v>0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  <c r="AK129" s="52">
        <v>0</v>
      </c>
      <c r="AL129" s="52">
        <v>0</v>
      </c>
      <c r="AM129" s="52">
        <v>0</v>
      </c>
      <c r="AN129" s="52">
        <v>0</v>
      </c>
      <c r="AO129" s="52">
        <v>0</v>
      </c>
      <c r="AP129" s="52">
        <v>0</v>
      </c>
      <c r="AQ129" s="52">
        <v>0</v>
      </c>
      <c r="AR129" s="52">
        <v>0</v>
      </c>
      <c r="AS129" s="52">
        <v>0</v>
      </c>
      <c r="AT129" s="52">
        <v>0</v>
      </c>
      <c r="AU129" s="52">
        <v>0</v>
      </c>
      <c r="AV129" s="52">
        <v>0</v>
      </c>
      <c r="AW129" s="52">
        <v>0</v>
      </c>
      <c r="AX129" s="52">
        <v>0</v>
      </c>
      <c r="AY129" s="52">
        <v>0</v>
      </c>
      <c r="AZ129" s="52">
        <v>0</v>
      </c>
      <c r="BA129" s="52">
        <v>0</v>
      </c>
      <c r="BB129" s="52">
        <v>0</v>
      </c>
      <c r="BC129" s="52">
        <v>0</v>
      </c>
      <c r="BD129" s="52">
        <v>0</v>
      </c>
      <c r="BE129" s="52">
        <v>0</v>
      </c>
      <c r="BF129" s="52">
        <v>0</v>
      </c>
      <c r="BG129" s="52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52">
        <v>0</v>
      </c>
      <c r="BW129" s="52">
        <v>0</v>
      </c>
      <c r="BX129" s="52">
        <v>0</v>
      </c>
      <c r="BY129" s="52">
        <v>0</v>
      </c>
      <c r="BZ129" s="52">
        <v>0</v>
      </c>
      <c r="CA129" s="52">
        <v>0</v>
      </c>
      <c r="CB129" s="52">
        <v>711.7</v>
      </c>
      <c r="CC129" s="52">
        <v>705.59</v>
      </c>
      <c r="CD129" s="52">
        <v>443.57</v>
      </c>
      <c r="CE129" s="52">
        <v>443.57</v>
      </c>
      <c r="CF129" s="52">
        <v>443.57</v>
      </c>
      <c r="CG129" s="52">
        <v>443.57</v>
      </c>
      <c r="CH129" s="52">
        <v>443.57</v>
      </c>
      <c r="CI129" s="52">
        <v>443.57</v>
      </c>
      <c r="CJ129" s="52">
        <v>443.57</v>
      </c>
      <c r="CK129" s="52">
        <v>443.57</v>
      </c>
      <c r="CL129" s="52">
        <v>443.57</v>
      </c>
      <c r="CM129" s="52">
        <v>443.57</v>
      </c>
      <c r="CN129" s="52">
        <v>443.57</v>
      </c>
      <c r="CO129" s="52">
        <v>443.57</v>
      </c>
      <c r="CP129" s="52">
        <v>443.57</v>
      </c>
      <c r="CQ129" s="52">
        <v>443.57</v>
      </c>
      <c r="CR129" s="52">
        <v>443.57</v>
      </c>
      <c r="CS129" s="52">
        <v>443.57</v>
      </c>
      <c r="CT129" s="52">
        <v>443.57</v>
      </c>
      <c r="CU129" s="52">
        <v>443.57</v>
      </c>
      <c r="CV129" s="52">
        <v>443.57</v>
      </c>
      <c r="CW129" s="52">
        <v>443.57</v>
      </c>
      <c r="CX129" s="52">
        <v>443.57</v>
      </c>
      <c r="CY129" s="52">
        <v>443.57</v>
      </c>
      <c r="CZ129" s="52">
        <v>443.57</v>
      </c>
      <c r="DA129" s="52">
        <v>443.57</v>
      </c>
      <c r="DB129" s="52">
        <v>443.57</v>
      </c>
      <c r="DC129" s="52">
        <v>443.57</v>
      </c>
      <c r="DD129" s="52">
        <v>443.57</v>
      </c>
      <c r="DE129" s="52">
        <v>443.57</v>
      </c>
      <c r="DF129" s="52">
        <v>443.57</v>
      </c>
      <c r="DG129" s="52">
        <v>443.57</v>
      </c>
      <c r="DH129" s="52">
        <v>443.57</v>
      </c>
      <c r="DI129" s="52">
        <v>443.57</v>
      </c>
      <c r="DJ129" s="52">
        <v>443.57</v>
      </c>
      <c r="DK129" s="52">
        <v>443.57</v>
      </c>
      <c r="DL129" s="52">
        <v>443.57</v>
      </c>
      <c r="DM129" s="52">
        <v>443.57</v>
      </c>
      <c r="DN129" s="52">
        <v>443.57</v>
      </c>
      <c r="DO129" s="52">
        <v>443.57</v>
      </c>
      <c r="DP129" s="52">
        <v>443.57</v>
      </c>
      <c r="DQ129" s="52">
        <v>443.57</v>
      </c>
      <c r="DR129" s="52">
        <v>443.57</v>
      </c>
      <c r="DS129" s="52">
        <v>443.57</v>
      </c>
      <c r="DT129" s="52">
        <v>443.57</v>
      </c>
      <c r="DU129" s="52">
        <v>443.57</v>
      </c>
      <c r="DV129" s="52">
        <v>443.57</v>
      </c>
      <c r="DW129" s="52">
        <v>443.57</v>
      </c>
      <c r="DX129" s="52">
        <v>443.57</v>
      </c>
      <c r="DY129" s="52">
        <v>443.57</v>
      </c>
      <c r="DZ129" s="52">
        <v>443.57</v>
      </c>
      <c r="EA129" s="52">
        <v>443.57</v>
      </c>
      <c r="EB129" s="52">
        <v>443.57</v>
      </c>
      <c r="EC129" s="52">
        <v>443.57</v>
      </c>
      <c r="ED129" s="52">
        <v>443.57</v>
      </c>
      <c r="EE129" s="52">
        <v>443.57</v>
      </c>
      <c r="EF129" s="52">
        <v>443.57</v>
      </c>
      <c r="EG129" s="52">
        <v>443.57</v>
      </c>
      <c r="EH129" s="52">
        <v>443.57</v>
      </c>
      <c r="EI129" s="52">
        <v>443.57</v>
      </c>
      <c r="EJ129" s="52">
        <v>443.57</v>
      </c>
      <c r="EK129" s="52">
        <v>443.57</v>
      </c>
      <c r="EL129" s="52">
        <v>443.57</v>
      </c>
      <c r="EM129" s="52">
        <v>443.57</v>
      </c>
      <c r="EN129" s="52">
        <v>443.57</v>
      </c>
      <c r="EO129" s="52">
        <v>443.57</v>
      </c>
      <c r="EP129" s="52">
        <v>443.57</v>
      </c>
      <c r="EQ129" s="52">
        <v>443.57</v>
      </c>
      <c r="ER129" s="52">
        <v>443.57</v>
      </c>
      <c r="ES129" s="52">
        <v>443.57</v>
      </c>
      <c r="ET129" s="52">
        <v>443.57</v>
      </c>
      <c r="EU129" s="52">
        <v>443.57</v>
      </c>
      <c r="EV129" s="52">
        <v>443.57</v>
      </c>
      <c r="EW129" s="52">
        <v>443.57</v>
      </c>
      <c r="EX129" s="52">
        <v>443.57</v>
      </c>
      <c r="EY129" s="52">
        <v>443.57</v>
      </c>
      <c r="EZ129" s="52">
        <v>443.57</v>
      </c>
      <c r="FA129" s="52">
        <v>443.57</v>
      </c>
      <c r="FB129" s="52">
        <v>443.57</v>
      </c>
      <c r="FC129" s="52">
        <v>443.57</v>
      </c>
      <c r="FD129" s="52">
        <v>443.57</v>
      </c>
      <c r="FE129" s="52">
        <v>443.57</v>
      </c>
      <c r="FF129" s="52">
        <v>443.57</v>
      </c>
      <c r="FG129" s="52">
        <v>443.57</v>
      </c>
      <c r="FH129" s="52">
        <v>443.57</v>
      </c>
      <c r="FI129" s="52">
        <v>443.57</v>
      </c>
      <c r="FJ129" s="52">
        <v>443.57</v>
      </c>
      <c r="FK129" s="52">
        <v>443.57</v>
      </c>
      <c r="FL129" s="52">
        <v>443.57</v>
      </c>
      <c r="FM129" s="52">
        <v>443.57</v>
      </c>
      <c r="FN129" s="52">
        <v>443.57</v>
      </c>
      <c r="FO129" s="52">
        <v>443.57</v>
      </c>
      <c r="FP129" s="52">
        <v>443.57</v>
      </c>
      <c r="FQ129" s="52">
        <v>443.57</v>
      </c>
      <c r="FR129" s="52">
        <v>443.57</v>
      </c>
      <c r="FS129" s="52">
        <v>443.57</v>
      </c>
      <c r="FT129" s="52">
        <v>443.57</v>
      </c>
      <c r="FU129" s="52">
        <v>443.57</v>
      </c>
      <c r="FV129" s="52">
        <v>443.57</v>
      </c>
      <c r="FW129" s="52">
        <v>443.57</v>
      </c>
      <c r="FX129" s="52">
        <v>443.57</v>
      </c>
      <c r="FY129" s="52">
        <v>443.57</v>
      </c>
      <c r="FZ129" s="52">
        <v>443.57</v>
      </c>
      <c r="GA129" s="52">
        <v>443.57</v>
      </c>
      <c r="GB129" s="52">
        <v>443.57</v>
      </c>
      <c r="GC129" s="52">
        <v>443.57</v>
      </c>
      <c r="GD129" s="52">
        <v>443.57</v>
      </c>
      <c r="GE129" s="52">
        <v>443.57</v>
      </c>
      <c r="GF129" s="52">
        <v>443.57</v>
      </c>
      <c r="GG129" s="52">
        <v>443.57</v>
      </c>
      <c r="GH129" s="52">
        <v>443.57</v>
      </c>
      <c r="GI129" s="52">
        <v>443.57</v>
      </c>
      <c r="GJ129" s="52">
        <v>443.57</v>
      </c>
      <c r="GK129" s="52">
        <v>443.57</v>
      </c>
      <c r="GL129" s="52">
        <v>443.57</v>
      </c>
      <c r="GM129" s="52">
        <v>443.57</v>
      </c>
      <c r="GN129" s="52">
        <v>443.57</v>
      </c>
      <c r="GO129" s="52">
        <v>443.57</v>
      </c>
      <c r="GP129" s="52">
        <v>443.57</v>
      </c>
      <c r="GQ129" s="52">
        <v>443.57</v>
      </c>
      <c r="GR129" s="52">
        <v>443.57</v>
      </c>
      <c r="GS129" s="52">
        <v>443.57</v>
      </c>
      <c r="GT129" s="52">
        <v>443.57</v>
      </c>
      <c r="GU129" s="52">
        <v>443.57</v>
      </c>
      <c r="GV129" s="52">
        <v>443.57</v>
      </c>
      <c r="GW129" s="52">
        <v>443.57</v>
      </c>
      <c r="GX129" s="52">
        <v>443.57</v>
      </c>
      <c r="GY129" s="52">
        <v>443.57</v>
      </c>
      <c r="GZ129" s="52">
        <v>443.57</v>
      </c>
      <c r="HA129" s="52">
        <v>443.57</v>
      </c>
      <c r="HB129" s="52">
        <v>443.57</v>
      </c>
      <c r="HC129" s="52">
        <v>443.57</v>
      </c>
      <c r="HD129" s="52">
        <v>443.57</v>
      </c>
      <c r="HE129" s="52">
        <v>443.57</v>
      </c>
      <c r="HF129" s="52">
        <v>443.57</v>
      </c>
      <c r="HG129" s="52">
        <v>443.57</v>
      </c>
      <c r="HH129" s="52">
        <v>443.57</v>
      </c>
      <c r="HI129" s="52">
        <v>443.57</v>
      </c>
      <c r="HJ129" s="52">
        <v>443.57</v>
      </c>
      <c r="HK129" s="52">
        <v>443.57</v>
      </c>
      <c r="HL129" s="52">
        <v>443.57</v>
      </c>
      <c r="HM129" s="52">
        <v>443.57</v>
      </c>
      <c r="HN129" s="52">
        <v>443.57</v>
      </c>
      <c r="HO129" s="52">
        <v>443.57</v>
      </c>
      <c r="HP129" s="52">
        <v>443.57</v>
      </c>
      <c r="HQ129" s="52">
        <v>443.57</v>
      </c>
      <c r="HR129" s="52">
        <v>443.57</v>
      </c>
      <c r="HS129" s="52">
        <v>443.57</v>
      </c>
      <c r="HT129" s="52">
        <v>443.57</v>
      </c>
      <c r="HU129" s="52">
        <v>443.57</v>
      </c>
      <c r="HV129" s="52">
        <v>443.57</v>
      </c>
      <c r="HW129" s="52">
        <v>443.57</v>
      </c>
      <c r="HX129" s="52">
        <v>443.57</v>
      </c>
      <c r="HY129" s="52">
        <v>443.57</v>
      </c>
      <c r="HZ129" s="52">
        <v>443.57</v>
      </c>
      <c r="IA129" s="52">
        <v>443.57</v>
      </c>
      <c r="IB129" s="52">
        <v>443.57</v>
      </c>
      <c r="IC129" s="52">
        <v>443.57</v>
      </c>
      <c r="ID129" s="52">
        <v>443.57</v>
      </c>
      <c r="IE129" s="52">
        <v>443.57</v>
      </c>
      <c r="IF129" s="52">
        <v>443.57</v>
      </c>
      <c r="IG129" s="52">
        <v>443.57</v>
      </c>
      <c r="IH129" s="52">
        <v>443.57</v>
      </c>
      <c r="II129" s="52">
        <v>443.57</v>
      </c>
      <c r="IJ129" s="52">
        <v>443.57</v>
      </c>
      <c r="IK129" s="52">
        <v>443.57</v>
      </c>
      <c r="IL129" s="52">
        <v>443.57</v>
      </c>
      <c r="IM129" s="52">
        <v>443.57</v>
      </c>
      <c r="IN129" s="52">
        <v>443.57</v>
      </c>
      <c r="IO129" s="52">
        <v>443.57</v>
      </c>
      <c r="IP129" s="52">
        <v>443.57</v>
      </c>
      <c r="IQ129" s="52">
        <v>443.57</v>
      </c>
      <c r="IR129" s="52">
        <v>443.57</v>
      </c>
      <c r="IS129" s="52">
        <v>443.57</v>
      </c>
      <c r="IT129" s="52">
        <v>443.57</v>
      </c>
      <c r="IU129" s="52">
        <v>443.57</v>
      </c>
      <c r="IV129" s="52">
        <v>443.57</v>
      </c>
      <c r="IW129" s="52">
        <v>443.57</v>
      </c>
      <c r="IX129" s="52">
        <v>443.57</v>
      </c>
      <c r="IY129" s="52">
        <v>443.57</v>
      </c>
      <c r="IZ129" s="52">
        <v>443.57</v>
      </c>
      <c r="JA129" s="52">
        <v>443.57</v>
      </c>
      <c r="JB129" s="52">
        <v>443.57</v>
      </c>
      <c r="JC129" s="52">
        <v>443.57</v>
      </c>
      <c r="JD129" s="52">
        <v>443.57</v>
      </c>
      <c r="JE129" s="52">
        <v>443.57</v>
      </c>
      <c r="JF129" s="52">
        <v>443.57</v>
      </c>
      <c r="JG129" s="52">
        <v>443.57</v>
      </c>
      <c r="JH129" s="52">
        <v>443.57</v>
      </c>
      <c r="JI129" s="52">
        <v>443.57</v>
      </c>
      <c r="JJ129" s="52">
        <v>443.57</v>
      </c>
      <c r="JK129" s="52">
        <v>0</v>
      </c>
      <c r="JL129" s="52">
        <v>0</v>
      </c>
      <c r="JM129" s="52">
        <v>0</v>
      </c>
      <c r="JN129" s="52">
        <v>0</v>
      </c>
      <c r="JO129" s="52">
        <v>0</v>
      </c>
      <c r="JP129" s="52">
        <v>0</v>
      </c>
      <c r="JQ129" s="52">
        <v>0</v>
      </c>
      <c r="JR129" s="52">
        <v>0</v>
      </c>
      <c r="JS129" s="52">
        <v>0</v>
      </c>
      <c r="JT129" s="52">
        <v>0</v>
      </c>
      <c r="JU129" s="52">
        <v>0</v>
      </c>
      <c r="JV129" s="52">
        <v>0</v>
      </c>
      <c r="JW129" s="52">
        <v>0</v>
      </c>
      <c r="JX129" s="52">
        <v>0</v>
      </c>
      <c r="JY129" s="52">
        <v>0</v>
      </c>
      <c r="JZ129" s="52">
        <v>0</v>
      </c>
      <c r="KA129" s="52">
        <v>0</v>
      </c>
      <c r="KB129" s="52">
        <v>0</v>
      </c>
      <c r="KC129" s="52">
        <v>0</v>
      </c>
      <c r="KD129" s="52">
        <v>0</v>
      </c>
      <c r="KE129" s="52">
        <v>0</v>
      </c>
      <c r="KF129" s="52">
        <v>0</v>
      </c>
      <c r="KG129" s="52">
        <v>0</v>
      </c>
      <c r="KH129" s="52">
        <v>0</v>
      </c>
      <c r="KI129" s="52">
        <v>0</v>
      </c>
      <c r="KJ129" s="52">
        <v>0</v>
      </c>
      <c r="KK129" s="52">
        <v>0</v>
      </c>
      <c r="KL129" s="52">
        <v>0</v>
      </c>
      <c r="KM129" s="52">
        <v>0</v>
      </c>
      <c r="KN129" s="52">
        <v>0</v>
      </c>
      <c r="KO129" s="52">
        <v>0</v>
      </c>
      <c r="KP129" s="52">
        <v>0</v>
      </c>
      <c r="KQ129" s="52">
        <v>0</v>
      </c>
      <c r="KR129" s="52">
        <v>0</v>
      </c>
      <c r="KS129" s="52">
        <v>0</v>
      </c>
      <c r="KT129" s="52">
        <v>0</v>
      </c>
      <c r="KU129" s="52">
        <v>0</v>
      </c>
      <c r="KV129" s="52">
        <v>0</v>
      </c>
      <c r="KW129" s="52">
        <v>0</v>
      </c>
      <c r="KX129" s="52">
        <v>0</v>
      </c>
      <c r="KY129" s="52">
        <v>0</v>
      </c>
      <c r="KZ129" s="52">
        <v>0</v>
      </c>
      <c r="LA129" s="52">
        <v>0</v>
      </c>
      <c r="LB129" s="52">
        <v>0</v>
      </c>
      <c r="LC129" s="52">
        <v>0</v>
      </c>
      <c r="LD129" s="52">
        <v>0</v>
      </c>
      <c r="LE129" s="52">
        <v>0</v>
      </c>
      <c r="LF129" s="52">
        <v>0</v>
      </c>
      <c r="LG129" s="52">
        <v>0</v>
      </c>
      <c r="LH129" s="52">
        <v>0</v>
      </c>
      <c r="LI129" s="52">
        <v>0</v>
      </c>
      <c r="LJ129" s="52">
        <v>0</v>
      </c>
      <c r="LK129" s="52">
        <v>0</v>
      </c>
      <c r="LL129" s="52">
        <v>0</v>
      </c>
      <c r="LM129" s="52">
        <v>0</v>
      </c>
      <c r="LN129" s="52">
        <v>0</v>
      </c>
      <c r="LO129" s="52">
        <v>0</v>
      </c>
      <c r="LP129" s="52">
        <v>0</v>
      </c>
      <c r="LQ129" s="52">
        <v>0</v>
      </c>
      <c r="LR129" s="52">
        <v>0</v>
      </c>
      <c r="LS129" s="52">
        <v>0</v>
      </c>
      <c r="LT129" s="52">
        <v>0</v>
      </c>
      <c r="LU129" s="52">
        <v>0</v>
      </c>
      <c r="LV129" s="52">
        <v>0</v>
      </c>
      <c r="LW129" s="52">
        <v>0</v>
      </c>
      <c r="LX129" s="52">
        <v>0</v>
      </c>
      <c r="LY129" s="52">
        <v>0</v>
      </c>
      <c r="LZ129" s="52">
        <v>0</v>
      </c>
      <c r="MA129" s="52">
        <v>0</v>
      </c>
      <c r="MB129" s="52">
        <v>0</v>
      </c>
      <c r="MC129" s="52">
        <v>0</v>
      </c>
      <c r="MD129" s="52">
        <v>0</v>
      </c>
      <c r="ME129" s="52">
        <v>0</v>
      </c>
      <c r="MF129" s="52">
        <v>0</v>
      </c>
      <c r="MG129" s="52">
        <v>0</v>
      </c>
      <c r="MH129" s="52">
        <v>0</v>
      </c>
      <c r="MI129" s="52">
        <v>0</v>
      </c>
      <c r="MJ129" s="52">
        <v>0</v>
      </c>
      <c r="MK129" s="52">
        <v>0</v>
      </c>
      <c r="ML129" s="52">
        <v>0</v>
      </c>
      <c r="MM129" s="52">
        <v>0</v>
      </c>
      <c r="MN129" s="52">
        <v>0</v>
      </c>
      <c r="MO129" s="52">
        <v>0</v>
      </c>
      <c r="MP129" s="52">
        <v>0</v>
      </c>
      <c r="MQ129" s="52">
        <v>0</v>
      </c>
      <c r="MR129" s="52">
        <v>0</v>
      </c>
      <c r="MS129" s="52">
        <v>0</v>
      </c>
      <c r="MT129" s="52">
        <v>0</v>
      </c>
      <c r="MU129" s="52">
        <v>0</v>
      </c>
      <c r="MV129" s="52">
        <v>0</v>
      </c>
      <c r="MW129" s="52">
        <v>0</v>
      </c>
      <c r="MX129" s="52">
        <v>0</v>
      </c>
      <c r="MY129" s="52">
        <v>0</v>
      </c>
      <c r="MZ129" s="52">
        <v>0</v>
      </c>
      <c r="NA129" s="52">
        <v>0</v>
      </c>
      <c r="NB129" s="52">
        <v>0</v>
      </c>
      <c r="NC129" s="52">
        <v>0</v>
      </c>
      <c r="ND129" s="52">
        <v>0</v>
      </c>
      <c r="NE129" s="52">
        <v>0</v>
      </c>
      <c r="NF129" s="52">
        <v>0</v>
      </c>
      <c r="NG129" s="52">
        <v>0</v>
      </c>
      <c r="NH129" s="52">
        <v>0</v>
      </c>
      <c r="NI129" s="52">
        <v>0</v>
      </c>
      <c r="NJ129" s="52">
        <v>0</v>
      </c>
      <c r="NK129" s="52">
        <v>0</v>
      </c>
      <c r="NL129" s="52">
        <v>0</v>
      </c>
      <c r="NM129" s="52">
        <v>0</v>
      </c>
      <c r="NN129" s="52">
        <v>0</v>
      </c>
      <c r="NO129" s="52">
        <v>0</v>
      </c>
      <c r="NP129" s="52">
        <v>0</v>
      </c>
      <c r="NQ129" s="52">
        <v>0</v>
      </c>
      <c r="NR129" s="68">
        <f t="shared" si="6"/>
        <v>85252.020000000281</v>
      </c>
      <c r="NS129" s="68">
        <f t="shared" si="7"/>
        <v>85252.020000000281</v>
      </c>
      <c r="NT129" s="68">
        <f t="shared" si="8"/>
        <v>49766.419999999976</v>
      </c>
    </row>
    <row r="130" spans="1:384" s="40" customFormat="1" ht="15" customHeight="1" outlineLevel="1" x14ac:dyDescent="0.2">
      <c r="A130" s="61"/>
      <c r="B130" s="49" t="s">
        <v>671</v>
      </c>
      <c r="C130" s="49" t="s">
        <v>354</v>
      </c>
      <c r="D130" s="49" t="s">
        <v>352</v>
      </c>
      <c r="E130" s="50" t="s">
        <v>355</v>
      </c>
      <c r="F130" s="64">
        <v>44133</v>
      </c>
      <c r="G130" s="49" t="s">
        <v>68</v>
      </c>
      <c r="H130" s="72">
        <v>9.3807000000000001E-2</v>
      </c>
      <c r="I130" s="65">
        <v>70000.800000000003</v>
      </c>
      <c r="J130" s="114" t="str">
        <f>_xlfn.XLOOKUP(E130,'[12]Resumo Unidades'!$B:$B,'[12]Resumo Unidades'!$W:$W)</f>
        <v>Fluxo com Divergência maior do que 10%</v>
      </c>
      <c r="K130" s="51" t="str">
        <f>IF(L130&gt;Resumo!$E$23,"Sim","Não")</f>
        <v>Não</v>
      </c>
      <c r="L130" s="66">
        <v>48</v>
      </c>
      <c r="M130" s="67"/>
      <c r="N130" s="52">
        <v>0</v>
      </c>
      <c r="O130" s="52">
        <v>0</v>
      </c>
      <c r="P130" s="52">
        <v>0</v>
      </c>
      <c r="Q130" s="52">
        <v>0</v>
      </c>
      <c r="R130" s="52">
        <v>0</v>
      </c>
      <c r="S130" s="52">
        <v>0</v>
      </c>
      <c r="T130" s="52">
        <v>0</v>
      </c>
      <c r="U130" s="52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2">
        <v>0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0</v>
      </c>
      <c r="AK130" s="52">
        <v>0</v>
      </c>
      <c r="AL130" s="52">
        <v>0</v>
      </c>
      <c r="AM130" s="52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v>0</v>
      </c>
      <c r="AX130" s="52">
        <v>0</v>
      </c>
      <c r="AY130" s="52">
        <v>0</v>
      </c>
      <c r="AZ130" s="52">
        <v>0</v>
      </c>
      <c r="BA130" s="52">
        <v>0</v>
      </c>
      <c r="BB130" s="52">
        <v>0</v>
      </c>
      <c r="BC130" s="52">
        <v>0</v>
      </c>
      <c r="BD130" s="52">
        <v>0</v>
      </c>
      <c r="BE130" s="52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v>0</v>
      </c>
      <c r="CB130" s="52">
        <v>711.7</v>
      </c>
      <c r="CC130" s="52">
        <v>705.59</v>
      </c>
      <c r="CD130" s="52">
        <v>443.57</v>
      </c>
      <c r="CE130" s="52">
        <v>443.57</v>
      </c>
      <c r="CF130" s="52">
        <v>443.57</v>
      </c>
      <c r="CG130" s="52">
        <v>443.57</v>
      </c>
      <c r="CH130" s="52">
        <v>443.57</v>
      </c>
      <c r="CI130" s="52">
        <v>443.57</v>
      </c>
      <c r="CJ130" s="52">
        <v>443.57</v>
      </c>
      <c r="CK130" s="52">
        <v>443.57</v>
      </c>
      <c r="CL130" s="52">
        <v>443.57</v>
      </c>
      <c r="CM130" s="52">
        <v>443.57</v>
      </c>
      <c r="CN130" s="52">
        <v>443.57</v>
      </c>
      <c r="CO130" s="52">
        <v>443.57</v>
      </c>
      <c r="CP130" s="52">
        <v>443.57</v>
      </c>
      <c r="CQ130" s="52">
        <v>443.57</v>
      </c>
      <c r="CR130" s="52">
        <v>443.57</v>
      </c>
      <c r="CS130" s="52">
        <v>443.57</v>
      </c>
      <c r="CT130" s="52">
        <v>443.57</v>
      </c>
      <c r="CU130" s="52">
        <v>443.57</v>
      </c>
      <c r="CV130" s="52">
        <v>443.57</v>
      </c>
      <c r="CW130" s="52">
        <v>443.57</v>
      </c>
      <c r="CX130" s="52">
        <v>443.57</v>
      </c>
      <c r="CY130" s="52">
        <v>443.57</v>
      </c>
      <c r="CZ130" s="52">
        <v>443.57</v>
      </c>
      <c r="DA130" s="52">
        <v>443.57</v>
      </c>
      <c r="DB130" s="52">
        <v>443.57</v>
      </c>
      <c r="DC130" s="52">
        <v>443.57</v>
      </c>
      <c r="DD130" s="52">
        <v>443.57</v>
      </c>
      <c r="DE130" s="52">
        <v>443.57</v>
      </c>
      <c r="DF130" s="52">
        <v>443.57</v>
      </c>
      <c r="DG130" s="52">
        <v>443.57</v>
      </c>
      <c r="DH130" s="52">
        <v>443.57</v>
      </c>
      <c r="DI130" s="52">
        <v>443.57</v>
      </c>
      <c r="DJ130" s="52">
        <v>443.57</v>
      </c>
      <c r="DK130" s="52">
        <v>443.57</v>
      </c>
      <c r="DL130" s="52">
        <v>443.57</v>
      </c>
      <c r="DM130" s="52">
        <v>443.57</v>
      </c>
      <c r="DN130" s="52">
        <v>443.57</v>
      </c>
      <c r="DO130" s="52">
        <v>443.57</v>
      </c>
      <c r="DP130" s="52">
        <v>443.57</v>
      </c>
      <c r="DQ130" s="52">
        <v>443.57</v>
      </c>
      <c r="DR130" s="52">
        <v>443.57</v>
      </c>
      <c r="DS130" s="52">
        <v>443.57</v>
      </c>
      <c r="DT130" s="52">
        <v>443.57</v>
      </c>
      <c r="DU130" s="52">
        <v>443.57</v>
      </c>
      <c r="DV130" s="52">
        <v>443.57</v>
      </c>
      <c r="DW130" s="52">
        <v>443.57</v>
      </c>
      <c r="DX130" s="52">
        <v>443.57</v>
      </c>
      <c r="DY130" s="52">
        <v>443.57</v>
      </c>
      <c r="DZ130" s="52">
        <v>443.57</v>
      </c>
      <c r="EA130" s="52">
        <v>443.57</v>
      </c>
      <c r="EB130" s="52">
        <v>443.57</v>
      </c>
      <c r="EC130" s="52">
        <v>443.57</v>
      </c>
      <c r="ED130" s="52">
        <v>443.57</v>
      </c>
      <c r="EE130" s="52">
        <v>443.57</v>
      </c>
      <c r="EF130" s="52">
        <v>443.57</v>
      </c>
      <c r="EG130" s="52">
        <v>443.57</v>
      </c>
      <c r="EH130" s="52">
        <v>443.57</v>
      </c>
      <c r="EI130" s="52">
        <v>443.57</v>
      </c>
      <c r="EJ130" s="52">
        <v>443.57</v>
      </c>
      <c r="EK130" s="52">
        <v>443.57</v>
      </c>
      <c r="EL130" s="52">
        <v>443.57</v>
      </c>
      <c r="EM130" s="52">
        <v>443.57</v>
      </c>
      <c r="EN130" s="52">
        <v>443.57</v>
      </c>
      <c r="EO130" s="52">
        <v>443.57</v>
      </c>
      <c r="EP130" s="52">
        <v>443.57</v>
      </c>
      <c r="EQ130" s="52">
        <v>443.57</v>
      </c>
      <c r="ER130" s="52">
        <v>443.57</v>
      </c>
      <c r="ES130" s="52">
        <v>443.57</v>
      </c>
      <c r="ET130" s="52">
        <v>443.57</v>
      </c>
      <c r="EU130" s="52">
        <v>443.57</v>
      </c>
      <c r="EV130" s="52">
        <v>443.57</v>
      </c>
      <c r="EW130" s="52">
        <v>443.57</v>
      </c>
      <c r="EX130" s="52">
        <v>443.57</v>
      </c>
      <c r="EY130" s="52">
        <v>443.57</v>
      </c>
      <c r="EZ130" s="52">
        <v>443.57</v>
      </c>
      <c r="FA130" s="52">
        <v>443.57</v>
      </c>
      <c r="FB130" s="52">
        <v>443.57</v>
      </c>
      <c r="FC130" s="52">
        <v>443.57</v>
      </c>
      <c r="FD130" s="52">
        <v>443.57</v>
      </c>
      <c r="FE130" s="52">
        <v>443.57</v>
      </c>
      <c r="FF130" s="52">
        <v>443.57</v>
      </c>
      <c r="FG130" s="52">
        <v>443.57</v>
      </c>
      <c r="FH130" s="52">
        <v>443.57</v>
      </c>
      <c r="FI130" s="52">
        <v>443.57</v>
      </c>
      <c r="FJ130" s="52">
        <v>443.57</v>
      </c>
      <c r="FK130" s="52">
        <v>443.57</v>
      </c>
      <c r="FL130" s="52">
        <v>443.57</v>
      </c>
      <c r="FM130" s="52">
        <v>443.57</v>
      </c>
      <c r="FN130" s="52">
        <v>443.57</v>
      </c>
      <c r="FO130" s="52">
        <v>443.57</v>
      </c>
      <c r="FP130" s="52">
        <v>443.57</v>
      </c>
      <c r="FQ130" s="52">
        <v>443.57</v>
      </c>
      <c r="FR130" s="52">
        <v>443.57</v>
      </c>
      <c r="FS130" s="52">
        <v>443.57</v>
      </c>
      <c r="FT130" s="52">
        <v>443.57</v>
      </c>
      <c r="FU130" s="52">
        <v>443.57</v>
      </c>
      <c r="FV130" s="52">
        <v>443.57</v>
      </c>
      <c r="FW130" s="52">
        <v>443.57</v>
      </c>
      <c r="FX130" s="52">
        <v>443.57</v>
      </c>
      <c r="FY130" s="52">
        <v>443.57</v>
      </c>
      <c r="FZ130" s="52">
        <v>443.57</v>
      </c>
      <c r="GA130" s="52">
        <v>443.57</v>
      </c>
      <c r="GB130" s="52">
        <v>443.57</v>
      </c>
      <c r="GC130" s="52">
        <v>443.57</v>
      </c>
      <c r="GD130" s="52">
        <v>443.57</v>
      </c>
      <c r="GE130" s="52">
        <v>443.57</v>
      </c>
      <c r="GF130" s="52">
        <v>443.57</v>
      </c>
      <c r="GG130" s="52">
        <v>443.57</v>
      </c>
      <c r="GH130" s="52">
        <v>443.57</v>
      </c>
      <c r="GI130" s="52">
        <v>443.57</v>
      </c>
      <c r="GJ130" s="52">
        <v>443.57</v>
      </c>
      <c r="GK130" s="52">
        <v>443.57</v>
      </c>
      <c r="GL130" s="52">
        <v>443.57</v>
      </c>
      <c r="GM130" s="52">
        <v>443.57</v>
      </c>
      <c r="GN130" s="52">
        <v>443.57</v>
      </c>
      <c r="GO130" s="52">
        <v>443.57</v>
      </c>
      <c r="GP130" s="52">
        <v>443.57</v>
      </c>
      <c r="GQ130" s="52">
        <v>443.57</v>
      </c>
      <c r="GR130" s="52">
        <v>443.57</v>
      </c>
      <c r="GS130" s="52">
        <v>443.57</v>
      </c>
      <c r="GT130" s="52">
        <v>443.57</v>
      </c>
      <c r="GU130" s="52">
        <v>443.57</v>
      </c>
      <c r="GV130" s="52">
        <v>443.57</v>
      </c>
      <c r="GW130" s="52">
        <v>443.57</v>
      </c>
      <c r="GX130" s="52">
        <v>443.57</v>
      </c>
      <c r="GY130" s="52">
        <v>443.57</v>
      </c>
      <c r="GZ130" s="52">
        <v>443.57</v>
      </c>
      <c r="HA130" s="52">
        <v>443.57</v>
      </c>
      <c r="HB130" s="52">
        <v>443.57</v>
      </c>
      <c r="HC130" s="52">
        <v>443.57</v>
      </c>
      <c r="HD130" s="52">
        <v>443.57</v>
      </c>
      <c r="HE130" s="52">
        <v>443.57</v>
      </c>
      <c r="HF130" s="52">
        <v>443.57</v>
      </c>
      <c r="HG130" s="52">
        <v>443.57</v>
      </c>
      <c r="HH130" s="52">
        <v>443.57</v>
      </c>
      <c r="HI130" s="52">
        <v>443.57</v>
      </c>
      <c r="HJ130" s="52">
        <v>443.57</v>
      </c>
      <c r="HK130" s="52">
        <v>443.57</v>
      </c>
      <c r="HL130" s="52">
        <v>443.57</v>
      </c>
      <c r="HM130" s="52">
        <v>443.57</v>
      </c>
      <c r="HN130" s="52">
        <v>443.57</v>
      </c>
      <c r="HO130" s="52">
        <v>443.57</v>
      </c>
      <c r="HP130" s="52">
        <v>443.57</v>
      </c>
      <c r="HQ130" s="52">
        <v>443.57</v>
      </c>
      <c r="HR130" s="52">
        <v>443.57</v>
      </c>
      <c r="HS130" s="52">
        <v>443.57</v>
      </c>
      <c r="HT130" s="52">
        <v>443.57</v>
      </c>
      <c r="HU130" s="52">
        <v>443.57</v>
      </c>
      <c r="HV130" s="52">
        <v>443.57</v>
      </c>
      <c r="HW130" s="52">
        <v>443.57</v>
      </c>
      <c r="HX130" s="52">
        <v>443.57</v>
      </c>
      <c r="HY130" s="52">
        <v>443.57</v>
      </c>
      <c r="HZ130" s="52">
        <v>443.57</v>
      </c>
      <c r="IA130" s="52">
        <v>443.57</v>
      </c>
      <c r="IB130" s="52">
        <v>443.57</v>
      </c>
      <c r="IC130" s="52">
        <v>443.57</v>
      </c>
      <c r="ID130" s="52">
        <v>443.57</v>
      </c>
      <c r="IE130" s="52">
        <v>443.57</v>
      </c>
      <c r="IF130" s="52">
        <v>443.57</v>
      </c>
      <c r="IG130" s="52">
        <v>443.57</v>
      </c>
      <c r="IH130" s="52">
        <v>443.57</v>
      </c>
      <c r="II130" s="52">
        <v>443.57</v>
      </c>
      <c r="IJ130" s="52">
        <v>443.57</v>
      </c>
      <c r="IK130" s="52">
        <v>443.57</v>
      </c>
      <c r="IL130" s="52">
        <v>443.57</v>
      </c>
      <c r="IM130" s="52">
        <v>443.57</v>
      </c>
      <c r="IN130" s="52">
        <v>443.57</v>
      </c>
      <c r="IO130" s="52">
        <v>443.57</v>
      </c>
      <c r="IP130" s="52">
        <v>443.57</v>
      </c>
      <c r="IQ130" s="52">
        <v>443.57</v>
      </c>
      <c r="IR130" s="52">
        <v>443.57</v>
      </c>
      <c r="IS130" s="52">
        <v>443.57</v>
      </c>
      <c r="IT130" s="52">
        <v>443.57</v>
      </c>
      <c r="IU130" s="52">
        <v>443.57</v>
      </c>
      <c r="IV130" s="52">
        <v>443.57</v>
      </c>
      <c r="IW130" s="52">
        <v>443.57</v>
      </c>
      <c r="IX130" s="52">
        <v>443.57</v>
      </c>
      <c r="IY130" s="52">
        <v>443.57</v>
      </c>
      <c r="IZ130" s="52">
        <v>443.57</v>
      </c>
      <c r="JA130" s="52">
        <v>443.57</v>
      </c>
      <c r="JB130" s="52">
        <v>443.57</v>
      </c>
      <c r="JC130" s="52">
        <v>443.57</v>
      </c>
      <c r="JD130" s="52">
        <v>443.57</v>
      </c>
      <c r="JE130" s="52">
        <v>443.57</v>
      </c>
      <c r="JF130" s="52">
        <v>443.57</v>
      </c>
      <c r="JG130" s="52">
        <v>443.57</v>
      </c>
      <c r="JH130" s="52">
        <v>443.57</v>
      </c>
      <c r="JI130" s="52">
        <v>443.57</v>
      </c>
      <c r="JJ130" s="52">
        <v>443.57</v>
      </c>
      <c r="JK130" s="52">
        <v>0</v>
      </c>
      <c r="JL130" s="52">
        <v>0</v>
      </c>
      <c r="JM130" s="52">
        <v>0</v>
      </c>
      <c r="JN130" s="52">
        <v>0</v>
      </c>
      <c r="JO130" s="52">
        <v>0</v>
      </c>
      <c r="JP130" s="52">
        <v>0</v>
      </c>
      <c r="JQ130" s="52">
        <v>0</v>
      </c>
      <c r="JR130" s="52">
        <v>0</v>
      </c>
      <c r="JS130" s="52">
        <v>0</v>
      </c>
      <c r="JT130" s="52">
        <v>0</v>
      </c>
      <c r="JU130" s="52">
        <v>0</v>
      </c>
      <c r="JV130" s="52">
        <v>0</v>
      </c>
      <c r="JW130" s="52">
        <v>0</v>
      </c>
      <c r="JX130" s="52">
        <v>0</v>
      </c>
      <c r="JY130" s="52">
        <v>0</v>
      </c>
      <c r="JZ130" s="52">
        <v>0</v>
      </c>
      <c r="KA130" s="52">
        <v>0</v>
      </c>
      <c r="KB130" s="52">
        <v>0</v>
      </c>
      <c r="KC130" s="52">
        <v>0</v>
      </c>
      <c r="KD130" s="52">
        <v>0</v>
      </c>
      <c r="KE130" s="52">
        <v>0</v>
      </c>
      <c r="KF130" s="52">
        <v>0</v>
      </c>
      <c r="KG130" s="52">
        <v>0</v>
      </c>
      <c r="KH130" s="52">
        <v>0</v>
      </c>
      <c r="KI130" s="52">
        <v>0</v>
      </c>
      <c r="KJ130" s="52">
        <v>0</v>
      </c>
      <c r="KK130" s="52">
        <v>0</v>
      </c>
      <c r="KL130" s="52">
        <v>0</v>
      </c>
      <c r="KM130" s="52">
        <v>0</v>
      </c>
      <c r="KN130" s="52">
        <v>0</v>
      </c>
      <c r="KO130" s="52">
        <v>0</v>
      </c>
      <c r="KP130" s="52">
        <v>0</v>
      </c>
      <c r="KQ130" s="52">
        <v>0</v>
      </c>
      <c r="KR130" s="52">
        <v>0</v>
      </c>
      <c r="KS130" s="52">
        <v>0</v>
      </c>
      <c r="KT130" s="52">
        <v>0</v>
      </c>
      <c r="KU130" s="52">
        <v>0</v>
      </c>
      <c r="KV130" s="52">
        <v>0</v>
      </c>
      <c r="KW130" s="52">
        <v>0</v>
      </c>
      <c r="KX130" s="52">
        <v>0</v>
      </c>
      <c r="KY130" s="52">
        <v>0</v>
      </c>
      <c r="KZ130" s="52">
        <v>0</v>
      </c>
      <c r="LA130" s="52">
        <v>0</v>
      </c>
      <c r="LB130" s="52">
        <v>0</v>
      </c>
      <c r="LC130" s="52">
        <v>0</v>
      </c>
      <c r="LD130" s="52">
        <v>0</v>
      </c>
      <c r="LE130" s="52">
        <v>0</v>
      </c>
      <c r="LF130" s="52">
        <v>0</v>
      </c>
      <c r="LG130" s="52">
        <v>0</v>
      </c>
      <c r="LH130" s="52">
        <v>0</v>
      </c>
      <c r="LI130" s="52">
        <v>0</v>
      </c>
      <c r="LJ130" s="52">
        <v>0</v>
      </c>
      <c r="LK130" s="52">
        <v>0</v>
      </c>
      <c r="LL130" s="52">
        <v>0</v>
      </c>
      <c r="LM130" s="52">
        <v>0</v>
      </c>
      <c r="LN130" s="52">
        <v>0</v>
      </c>
      <c r="LO130" s="52">
        <v>0</v>
      </c>
      <c r="LP130" s="52">
        <v>0</v>
      </c>
      <c r="LQ130" s="52">
        <v>0</v>
      </c>
      <c r="LR130" s="52">
        <v>0</v>
      </c>
      <c r="LS130" s="52">
        <v>0</v>
      </c>
      <c r="LT130" s="52">
        <v>0</v>
      </c>
      <c r="LU130" s="52">
        <v>0</v>
      </c>
      <c r="LV130" s="52">
        <v>0</v>
      </c>
      <c r="LW130" s="52">
        <v>0</v>
      </c>
      <c r="LX130" s="52">
        <v>0</v>
      </c>
      <c r="LY130" s="52">
        <v>0</v>
      </c>
      <c r="LZ130" s="52">
        <v>0</v>
      </c>
      <c r="MA130" s="52">
        <v>0</v>
      </c>
      <c r="MB130" s="52">
        <v>0</v>
      </c>
      <c r="MC130" s="52">
        <v>0</v>
      </c>
      <c r="MD130" s="52">
        <v>0</v>
      </c>
      <c r="ME130" s="52">
        <v>0</v>
      </c>
      <c r="MF130" s="52">
        <v>0</v>
      </c>
      <c r="MG130" s="52">
        <v>0</v>
      </c>
      <c r="MH130" s="52">
        <v>0</v>
      </c>
      <c r="MI130" s="52">
        <v>0</v>
      </c>
      <c r="MJ130" s="52">
        <v>0</v>
      </c>
      <c r="MK130" s="52">
        <v>0</v>
      </c>
      <c r="ML130" s="52">
        <v>0</v>
      </c>
      <c r="MM130" s="52">
        <v>0</v>
      </c>
      <c r="MN130" s="52">
        <v>0</v>
      </c>
      <c r="MO130" s="52">
        <v>0</v>
      </c>
      <c r="MP130" s="52">
        <v>0</v>
      </c>
      <c r="MQ130" s="52">
        <v>0</v>
      </c>
      <c r="MR130" s="52">
        <v>0</v>
      </c>
      <c r="MS130" s="52">
        <v>0</v>
      </c>
      <c r="MT130" s="52">
        <v>0</v>
      </c>
      <c r="MU130" s="52">
        <v>0</v>
      </c>
      <c r="MV130" s="52">
        <v>0</v>
      </c>
      <c r="MW130" s="52">
        <v>0</v>
      </c>
      <c r="MX130" s="52">
        <v>0</v>
      </c>
      <c r="MY130" s="52">
        <v>0</v>
      </c>
      <c r="MZ130" s="52">
        <v>0</v>
      </c>
      <c r="NA130" s="52">
        <v>0</v>
      </c>
      <c r="NB130" s="52">
        <v>0</v>
      </c>
      <c r="NC130" s="52">
        <v>0</v>
      </c>
      <c r="ND130" s="52">
        <v>0</v>
      </c>
      <c r="NE130" s="52">
        <v>0</v>
      </c>
      <c r="NF130" s="52">
        <v>0</v>
      </c>
      <c r="NG130" s="52">
        <v>0</v>
      </c>
      <c r="NH130" s="52">
        <v>0</v>
      </c>
      <c r="NI130" s="52">
        <v>0</v>
      </c>
      <c r="NJ130" s="52">
        <v>0</v>
      </c>
      <c r="NK130" s="52">
        <v>0</v>
      </c>
      <c r="NL130" s="52">
        <v>0</v>
      </c>
      <c r="NM130" s="52">
        <v>0</v>
      </c>
      <c r="NN130" s="52">
        <v>0</v>
      </c>
      <c r="NO130" s="52">
        <v>0</v>
      </c>
      <c r="NP130" s="52">
        <v>0</v>
      </c>
      <c r="NQ130" s="52">
        <v>0</v>
      </c>
      <c r="NR130" s="68">
        <f t="shared" si="6"/>
        <v>85252.020000000281</v>
      </c>
      <c r="NS130" s="68">
        <f t="shared" si="7"/>
        <v>85252.020000000281</v>
      </c>
      <c r="NT130" s="68">
        <f t="shared" si="8"/>
        <v>49766.419999999976</v>
      </c>
    </row>
    <row r="131" spans="1:384" s="40" customFormat="1" ht="15" customHeight="1" outlineLevel="1" x14ac:dyDescent="0.2">
      <c r="A131" s="61"/>
      <c r="B131" s="49" t="s">
        <v>671</v>
      </c>
      <c r="C131" s="49" t="s">
        <v>356</v>
      </c>
      <c r="D131" s="49" t="s">
        <v>357</v>
      </c>
      <c r="E131" s="50" t="s">
        <v>358</v>
      </c>
      <c r="F131" s="64">
        <v>44192</v>
      </c>
      <c r="G131" s="49" t="s">
        <v>68</v>
      </c>
      <c r="H131" s="72">
        <v>0</v>
      </c>
      <c r="I131" s="65">
        <v>63000</v>
      </c>
      <c r="J131" s="114" t="str">
        <f>_xlfn.XLOOKUP(E131,'[12]Resumo Unidades'!$B:$B,'[12]Resumo Unidades'!$W:$W)</f>
        <v>Fluxo com Divergência maior do que 10%</v>
      </c>
      <c r="K131" s="51" t="str">
        <f>IF(L131&gt;Resumo!$E$23,"Sim","Não")</f>
        <v>Não</v>
      </c>
      <c r="L131" s="66">
        <v>48</v>
      </c>
      <c r="M131" s="67"/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52">
        <v>0</v>
      </c>
      <c r="W131" s="52">
        <v>0</v>
      </c>
      <c r="X131" s="52">
        <v>0</v>
      </c>
      <c r="Y131" s="52">
        <v>0</v>
      </c>
      <c r="Z131" s="52">
        <v>0</v>
      </c>
      <c r="AA131" s="52">
        <v>0</v>
      </c>
      <c r="AB131" s="52">
        <v>0</v>
      </c>
      <c r="AC131" s="52">
        <v>0</v>
      </c>
      <c r="AD131" s="52">
        <v>0</v>
      </c>
      <c r="AE131" s="52">
        <v>0</v>
      </c>
      <c r="AF131" s="52">
        <v>0</v>
      </c>
      <c r="AG131" s="52">
        <v>0</v>
      </c>
      <c r="AH131" s="52">
        <v>0</v>
      </c>
      <c r="AI131" s="52">
        <v>0</v>
      </c>
      <c r="AJ131" s="52">
        <v>0</v>
      </c>
      <c r="AK131" s="52">
        <v>0</v>
      </c>
      <c r="AL131" s="52">
        <v>0</v>
      </c>
      <c r="AM131" s="52">
        <v>0</v>
      </c>
      <c r="AN131" s="52">
        <v>0</v>
      </c>
      <c r="AO131" s="52">
        <v>0</v>
      </c>
      <c r="AP131" s="52">
        <v>0</v>
      </c>
      <c r="AQ131" s="52">
        <v>0</v>
      </c>
      <c r="AR131" s="52">
        <v>0</v>
      </c>
      <c r="AS131" s="52">
        <v>0</v>
      </c>
      <c r="AT131" s="52">
        <v>0</v>
      </c>
      <c r="AU131" s="52">
        <v>0</v>
      </c>
      <c r="AV131" s="52">
        <v>0</v>
      </c>
      <c r="AW131" s="52">
        <v>0</v>
      </c>
      <c r="AX131" s="52">
        <v>0</v>
      </c>
      <c r="AY131" s="52">
        <v>0</v>
      </c>
      <c r="AZ131" s="52">
        <v>0</v>
      </c>
      <c r="BA131" s="52">
        <v>0</v>
      </c>
      <c r="BB131" s="52">
        <v>0</v>
      </c>
      <c r="BC131" s="52">
        <v>0</v>
      </c>
      <c r="BD131" s="52">
        <v>0</v>
      </c>
      <c r="BE131" s="52">
        <v>0</v>
      </c>
      <c r="BF131" s="52">
        <v>0</v>
      </c>
      <c r="BG131" s="52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52">
        <v>0</v>
      </c>
      <c r="BW131" s="52">
        <v>0</v>
      </c>
      <c r="BX131" s="52">
        <v>0</v>
      </c>
      <c r="BY131" s="52">
        <v>0</v>
      </c>
      <c r="BZ131" s="52">
        <v>0</v>
      </c>
      <c r="CA131" s="52">
        <v>0</v>
      </c>
      <c r="CB131" s="52">
        <v>611.27</v>
      </c>
      <c r="CC131" s="52">
        <v>605.97</v>
      </c>
      <c r="CD131" s="52">
        <v>358.68</v>
      </c>
      <c r="CE131" s="52">
        <v>358.68</v>
      </c>
      <c r="CF131" s="52">
        <v>358.68</v>
      </c>
      <c r="CG131" s="52">
        <v>358.68</v>
      </c>
      <c r="CH131" s="52">
        <v>358.68</v>
      </c>
      <c r="CI131" s="52">
        <v>358.68</v>
      </c>
      <c r="CJ131" s="52">
        <v>358.68</v>
      </c>
      <c r="CK131" s="52">
        <v>358.68</v>
      </c>
      <c r="CL131" s="52">
        <v>358.68</v>
      </c>
      <c r="CM131" s="52">
        <v>358.68</v>
      </c>
      <c r="CN131" s="52">
        <v>358.68</v>
      </c>
      <c r="CO131" s="52">
        <v>358.68</v>
      </c>
      <c r="CP131" s="52">
        <v>358.68</v>
      </c>
      <c r="CQ131" s="52">
        <v>358.68</v>
      </c>
      <c r="CR131" s="52">
        <v>358.68</v>
      </c>
      <c r="CS131" s="52">
        <v>358.68</v>
      </c>
      <c r="CT131" s="52">
        <v>358.68</v>
      </c>
      <c r="CU131" s="52">
        <v>358.68</v>
      </c>
      <c r="CV131" s="52">
        <v>358.68</v>
      </c>
      <c r="CW131" s="52">
        <v>358.68</v>
      </c>
      <c r="CX131" s="52">
        <v>358.68</v>
      </c>
      <c r="CY131" s="52">
        <v>358.68</v>
      </c>
      <c r="CZ131" s="52">
        <v>358.68</v>
      </c>
      <c r="DA131" s="52">
        <v>358.68</v>
      </c>
      <c r="DB131" s="52">
        <v>358.68</v>
      </c>
      <c r="DC131" s="52">
        <v>358.68</v>
      </c>
      <c r="DD131" s="52">
        <v>358.68</v>
      </c>
      <c r="DE131" s="52">
        <v>358.68</v>
      </c>
      <c r="DF131" s="52">
        <v>358.68</v>
      </c>
      <c r="DG131" s="52">
        <v>358.68</v>
      </c>
      <c r="DH131" s="52">
        <v>358.68</v>
      </c>
      <c r="DI131" s="52">
        <v>358.68</v>
      </c>
      <c r="DJ131" s="52">
        <v>358.68</v>
      </c>
      <c r="DK131" s="52">
        <v>358.68</v>
      </c>
      <c r="DL131" s="52">
        <v>358.68</v>
      </c>
      <c r="DM131" s="52">
        <v>358.68</v>
      </c>
      <c r="DN131" s="52">
        <v>358.68</v>
      </c>
      <c r="DO131" s="52">
        <v>358.68</v>
      </c>
      <c r="DP131" s="52">
        <v>358.68</v>
      </c>
      <c r="DQ131" s="52">
        <v>358.68</v>
      </c>
      <c r="DR131" s="52">
        <v>358.68</v>
      </c>
      <c r="DS131" s="52">
        <v>358.68</v>
      </c>
      <c r="DT131" s="52">
        <v>358.68</v>
      </c>
      <c r="DU131" s="52">
        <v>358.68</v>
      </c>
      <c r="DV131" s="52">
        <v>358.68</v>
      </c>
      <c r="DW131" s="52">
        <v>358.68</v>
      </c>
      <c r="DX131" s="52">
        <v>358.68</v>
      </c>
      <c r="DY131" s="52">
        <v>358.68</v>
      </c>
      <c r="DZ131" s="52">
        <v>358.68</v>
      </c>
      <c r="EA131" s="52">
        <v>358.68</v>
      </c>
      <c r="EB131" s="52">
        <v>358.68</v>
      </c>
      <c r="EC131" s="52">
        <v>358.68</v>
      </c>
      <c r="ED131" s="52">
        <v>358.68</v>
      </c>
      <c r="EE131" s="52">
        <v>358.68</v>
      </c>
      <c r="EF131" s="52">
        <v>358.68</v>
      </c>
      <c r="EG131" s="52">
        <v>358.68</v>
      </c>
      <c r="EH131" s="52">
        <v>358.68</v>
      </c>
      <c r="EI131" s="52">
        <v>358.68</v>
      </c>
      <c r="EJ131" s="52">
        <v>358.68</v>
      </c>
      <c r="EK131" s="52">
        <v>358.68</v>
      </c>
      <c r="EL131" s="52">
        <v>358.68</v>
      </c>
      <c r="EM131" s="52">
        <v>358.68</v>
      </c>
      <c r="EN131" s="52">
        <v>358.68</v>
      </c>
      <c r="EO131" s="52">
        <v>358.68</v>
      </c>
      <c r="EP131" s="52">
        <v>358.68</v>
      </c>
      <c r="EQ131" s="52">
        <v>358.68</v>
      </c>
      <c r="ER131" s="52">
        <v>358.68</v>
      </c>
      <c r="ES131" s="52">
        <v>358.68</v>
      </c>
      <c r="ET131" s="52">
        <v>358.68</v>
      </c>
      <c r="EU131" s="52">
        <v>358.68</v>
      </c>
      <c r="EV131" s="52">
        <v>358.68</v>
      </c>
      <c r="EW131" s="52">
        <v>358.68</v>
      </c>
      <c r="EX131" s="52">
        <v>358.68</v>
      </c>
      <c r="EY131" s="52">
        <v>358.68</v>
      </c>
      <c r="EZ131" s="52">
        <v>358.68</v>
      </c>
      <c r="FA131" s="52">
        <v>358.68</v>
      </c>
      <c r="FB131" s="52">
        <v>358.68</v>
      </c>
      <c r="FC131" s="52">
        <v>358.68</v>
      </c>
      <c r="FD131" s="52">
        <v>358.68</v>
      </c>
      <c r="FE131" s="52">
        <v>358.68</v>
      </c>
      <c r="FF131" s="52">
        <v>358.68</v>
      </c>
      <c r="FG131" s="52">
        <v>358.68</v>
      </c>
      <c r="FH131" s="52">
        <v>358.68</v>
      </c>
      <c r="FI131" s="52">
        <v>358.68</v>
      </c>
      <c r="FJ131" s="52">
        <v>358.68</v>
      </c>
      <c r="FK131" s="52">
        <v>358.68</v>
      </c>
      <c r="FL131" s="52">
        <v>358.68</v>
      </c>
      <c r="FM131" s="52">
        <v>358.68</v>
      </c>
      <c r="FN131" s="52">
        <v>358.68</v>
      </c>
      <c r="FO131" s="52">
        <v>358.68</v>
      </c>
      <c r="FP131" s="52">
        <v>358.68</v>
      </c>
      <c r="FQ131" s="52">
        <v>358.68</v>
      </c>
      <c r="FR131" s="52">
        <v>358.68</v>
      </c>
      <c r="FS131" s="52">
        <v>358.68</v>
      </c>
      <c r="FT131" s="52">
        <v>358.68</v>
      </c>
      <c r="FU131" s="52">
        <v>358.68</v>
      </c>
      <c r="FV131" s="52">
        <v>358.68</v>
      </c>
      <c r="FW131" s="52">
        <v>358.68</v>
      </c>
      <c r="FX131" s="52">
        <v>358.68</v>
      </c>
      <c r="FY131" s="52">
        <v>358.68</v>
      </c>
      <c r="FZ131" s="52">
        <v>358.68</v>
      </c>
      <c r="GA131" s="52">
        <v>358.68</v>
      </c>
      <c r="GB131" s="52">
        <v>358.68</v>
      </c>
      <c r="GC131" s="52">
        <v>358.68</v>
      </c>
      <c r="GD131" s="52">
        <v>358.68</v>
      </c>
      <c r="GE131" s="52">
        <v>358.68</v>
      </c>
      <c r="GF131" s="52">
        <v>358.68</v>
      </c>
      <c r="GG131" s="52">
        <v>358.68</v>
      </c>
      <c r="GH131" s="52">
        <v>358.68</v>
      </c>
      <c r="GI131" s="52">
        <v>358.68</v>
      </c>
      <c r="GJ131" s="52">
        <v>358.68</v>
      </c>
      <c r="GK131" s="52">
        <v>358.68</v>
      </c>
      <c r="GL131" s="52">
        <v>358.68</v>
      </c>
      <c r="GM131" s="52">
        <v>358.68</v>
      </c>
      <c r="GN131" s="52">
        <v>358.68</v>
      </c>
      <c r="GO131" s="52">
        <v>358.68</v>
      </c>
      <c r="GP131" s="52">
        <v>358.68</v>
      </c>
      <c r="GQ131" s="52">
        <v>358.68</v>
      </c>
      <c r="GR131" s="52">
        <v>358.68</v>
      </c>
      <c r="GS131" s="52">
        <v>358.68</v>
      </c>
      <c r="GT131" s="52">
        <v>358.68</v>
      </c>
      <c r="GU131" s="52">
        <v>358.68</v>
      </c>
      <c r="GV131" s="52">
        <v>358.68</v>
      </c>
      <c r="GW131" s="52">
        <v>358.68</v>
      </c>
      <c r="GX131" s="52">
        <v>358.68</v>
      </c>
      <c r="GY131" s="52">
        <v>358.68</v>
      </c>
      <c r="GZ131" s="52">
        <v>358.68</v>
      </c>
      <c r="HA131" s="52">
        <v>358.68</v>
      </c>
      <c r="HB131" s="52">
        <v>358.68</v>
      </c>
      <c r="HC131" s="52">
        <v>358.68</v>
      </c>
      <c r="HD131" s="52">
        <v>358.68</v>
      </c>
      <c r="HE131" s="52">
        <v>358.68</v>
      </c>
      <c r="HF131" s="52">
        <v>358.68</v>
      </c>
      <c r="HG131" s="52">
        <v>358.68</v>
      </c>
      <c r="HH131" s="52">
        <v>358.68</v>
      </c>
      <c r="HI131" s="52">
        <v>358.68</v>
      </c>
      <c r="HJ131" s="52">
        <v>358.68</v>
      </c>
      <c r="HK131" s="52">
        <v>358.68</v>
      </c>
      <c r="HL131" s="52">
        <v>358.68</v>
      </c>
      <c r="HM131" s="52">
        <v>358.68</v>
      </c>
      <c r="HN131" s="52">
        <v>358.68</v>
      </c>
      <c r="HO131" s="52">
        <v>358.68</v>
      </c>
      <c r="HP131" s="52">
        <v>358.68</v>
      </c>
      <c r="HQ131" s="52">
        <v>358.68</v>
      </c>
      <c r="HR131" s="52">
        <v>358.68</v>
      </c>
      <c r="HS131" s="52">
        <v>358.68</v>
      </c>
      <c r="HT131" s="52">
        <v>358.68</v>
      </c>
      <c r="HU131" s="52">
        <v>358.68</v>
      </c>
      <c r="HV131" s="52">
        <v>358.68</v>
      </c>
      <c r="HW131" s="52">
        <v>358.68</v>
      </c>
      <c r="HX131" s="52">
        <v>358.68</v>
      </c>
      <c r="HY131" s="52">
        <v>358.68</v>
      </c>
      <c r="HZ131" s="52">
        <v>358.68</v>
      </c>
      <c r="IA131" s="52">
        <v>358.68</v>
      </c>
      <c r="IB131" s="52">
        <v>358.68</v>
      </c>
      <c r="IC131" s="52">
        <v>358.68</v>
      </c>
      <c r="ID131" s="52">
        <v>358.68</v>
      </c>
      <c r="IE131" s="52">
        <v>358.68</v>
      </c>
      <c r="IF131" s="52">
        <v>358.68</v>
      </c>
      <c r="IG131" s="52">
        <v>358.68</v>
      </c>
      <c r="IH131" s="52">
        <v>358.68</v>
      </c>
      <c r="II131" s="52">
        <v>358.68</v>
      </c>
      <c r="IJ131" s="52">
        <v>358.68</v>
      </c>
      <c r="IK131" s="52">
        <v>358.68</v>
      </c>
      <c r="IL131" s="52">
        <v>358.68</v>
      </c>
      <c r="IM131" s="52">
        <v>358.68</v>
      </c>
      <c r="IN131" s="52">
        <v>358.68</v>
      </c>
      <c r="IO131" s="52">
        <v>358.68</v>
      </c>
      <c r="IP131" s="52">
        <v>358.68</v>
      </c>
      <c r="IQ131" s="52">
        <v>358.68</v>
      </c>
      <c r="IR131" s="52">
        <v>358.68</v>
      </c>
      <c r="IS131" s="52">
        <v>0</v>
      </c>
      <c r="IT131" s="52">
        <v>0</v>
      </c>
      <c r="IU131" s="52">
        <v>0</v>
      </c>
      <c r="IV131" s="52">
        <v>0</v>
      </c>
      <c r="IW131" s="52">
        <v>0</v>
      </c>
      <c r="IX131" s="52">
        <v>0</v>
      </c>
      <c r="IY131" s="52">
        <v>0</v>
      </c>
      <c r="IZ131" s="52">
        <v>0</v>
      </c>
      <c r="JA131" s="52">
        <v>0</v>
      </c>
      <c r="JB131" s="52">
        <v>0</v>
      </c>
      <c r="JC131" s="52">
        <v>0</v>
      </c>
      <c r="JD131" s="52">
        <v>0</v>
      </c>
      <c r="JE131" s="52">
        <v>0</v>
      </c>
      <c r="JF131" s="52">
        <v>0</v>
      </c>
      <c r="JG131" s="52">
        <v>0</v>
      </c>
      <c r="JH131" s="52">
        <v>358.68</v>
      </c>
      <c r="JI131" s="52">
        <v>358.68</v>
      </c>
      <c r="JJ131" s="52">
        <v>358.68</v>
      </c>
      <c r="JK131" s="52">
        <v>0</v>
      </c>
      <c r="JL131" s="52">
        <v>0</v>
      </c>
      <c r="JM131" s="52">
        <v>0</v>
      </c>
      <c r="JN131" s="52">
        <v>0</v>
      </c>
      <c r="JO131" s="52">
        <v>0</v>
      </c>
      <c r="JP131" s="52">
        <v>0</v>
      </c>
      <c r="JQ131" s="52">
        <v>0</v>
      </c>
      <c r="JR131" s="52">
        <v>0</v>
      </c>
      <c r="JS131" s="52">
        <v>0</v>
      </c>
      <c r="JT131" s="52">
        <v>0</v>
      </c>
      <c r="JU131" s="52">
        <v>0</v>
      </c>
      <c r="JV131" s="52">
        <v>0</v>
      </c>
      <c r="JW131" s="52">
        <v>0</v>
      </c>
      <c r="JX131" s="52">
        <v>0</v>
      </c>
      <c r="JY131" s="52">
        <v>0</v>
      </c>
      <c r="JZ131" s="52">
        <v>0</v>
      </c>
      <c r="KA131" s="52">
        <v>0</v>
      </c>
      <c r="KB131" s="52">
        <v>0</v>
      </c>
      <c r="KC131" s="52">
        <v>0</v>
      </c>
      <c r="KD131" s="52">
        <v>0</v>
      </c>
      <c r="KE131" s="52">
        <v>0</v>
      </c>
      <c r="KF131" s="52">
        <v>0</v>
      </c>
      <c r="KG131" s="52">
        <v>0</v>
      </c>
      <c r="KH131" s="52">
        <v>0</v>
      </c>
      <c r="KI131" s="52">
        <v>0</v>
      </c>
      <c r="KJ131" s="52">
        <v>0</v>
      </c>
      <c r="KK131" s="52">
        <v>0</v>
      </c>
      <c r="KL131" s="52">
        <v>0</v>
      </c>
      <c r="KM131" s="52">
        <v>0</v>
      </c>
      <c r="KN131" s="52">
        <v>0</v>
      </c>
      <c r="KO131" s="52">
        <v>0</v>
      </c>
      <c r="KP131" s="52">
        <v>0</v>
      </c>
      <c r="KQ131" s="52">
        <v>0</v>
      </c>
      <c r="KR131" s="52">
        <v>0</v>
      </c>
      <c r="KS131" s="52">
        <v>0</v>
      </c>
      <c r="KT131" s="52">
        <v>0</v>
      </c>
      <c r="KU131" s="52">
        <v>0</v>
      </c>
      <c r="KV131" s="52">
        <v>0</v>
      </c>
      <c r="KW131" s="52">
        <v>0</v>
      </c>
      <c r="KX131" s="52">
        <v>0</v>
      </c>
      <c r="KY131" s="52">
        <v>0</v>
      </c>
      <c r="KZ131" s="52">
        <v>0</v>
      </c>
      <c r="LA131" s="52">
        <v>0</v>
      </c>
      <c r="LB131" s="52">
        <v>0</v>
      </c>
      <c r="LC131" s="52">
        <v>0</v>
      </c>
      <c r="LD131" s="52">
        <v>0</v>
      </c>
      <c r="LE131" s="52">
        <v>0</v>
      </c>
      <c r="LF131" s="52">
        <v>0</v>
      </c>
      <c r="LG131" s="52">
        <v>0</v>
      </c>
      <c r="LH131" s="52">
        <v>0</v>
      </c>
      <c r="LI131" s="52">
        <v>0</v>
      </c>
      <c r="LJ131" s="52">
        <v>0</v>
      </c>
      <c r="LK131" s="52">
        <v>0</v>
      </c>
      <c r="LL131" s="52">
        <v>0</v>
      </c>
      <c r="LM131" s="52">
        <v>0</v>
      </c>
      <c r="LN131" s="52">
        <v>0</v>
      </c>
      <c r="LO131" s="52">
        <v>0</v>
      </c>
      <c r="LP131" s="52">
        <v>0</v>
      </c>
      <c r="LQ131" s="52">
        <v>0</v>
      </c>
      <c r="LR131" s="52">
        <v>0</v>
      </c>
      <c r="LS131" s="52">
        <v>0</v>
      </c>
      <c r="LT131" s="52">
        <v>0</v>
      </c>
      <c r="LU131" s="52">
        <v>0</v>
      </c>
      <c r="LV131" s="52">
        <v>0</v>
      </c>
      <c r="LW131" s="52">
        <v>0</v>
      </c>
      <c r="LX131" s="52">
        <v>0</v>
      </c>
      <c r="LY131" s="52">
        <v>0</v>
      </c>
      <c r="LZ131" s="52">
        <v>0</v>
      </c>
      <c r="MA131" s="52">
        <v>0</v>
      </c>
      <c r="MB131" s="52">
        <v>0</v>
      </c>
      <c r="MC131" s="52">
        <v>0</v>
      </c>
      <c r="MD131" s="52">
        <v>0</v>
      </c>
      <c r="ME131" s="52">
        <v>0</v>
      </c>
      <c r="MF131" s="52">
        <v>0</v>
      </c>
      <c r="MG131" s="52">
        <v>0</v>
      </c>
      <c r="MH131" s="52">
        <v>0</v>
      </c>
      <c r="MI131" s="52">
        <v>0</v>
      </c>
      <c r="MJ131" s="52">
        <v>0</v>
      </c>
      <c r="MK131" s="52">
        <v>0</v>
      </c>
      <c r="ML131" s="52">
        <v>0</v>
      </c>
      <c r="MM131" s="52">
        <v>0</v>
      </c>
      <c r="MN131" s="52">
        <v>0</v>
      </c>
      <c r="MO131" s="52">
        <v>0</v>
      </c>
      <c r="MP131" s="52">
        <v>0</v>
      </c>
      <c r="MQ131" s="52">
        <v>0</v>
      </c>
      <c r="MR131" s="52">
        <v>0</v>
      </c>
      <c r="MS131" s="52">
        <v>0</v>
      </c>
      <c r="MT131" s="52">
        <v>0</v>
      </c>
      <c r="MU131" s="52">
        <v>0</v>
      </c>
      <c r="MV131" s="52">
        <v>0</v>
      </c>
      <c r="MW131" s="52">
        <v>0</v>
      </c>
      <c r="MX131" s="52">
        <v>0</v>
      </c>
      <c r="MY131" s="52">
        <v>0</v>
      </c>
      <c r="MZ131" s="52">
        <v>0</v>
      </c>
      <c r="NA131" s="52">
        <v>0</v>
      </c>
      <c r="NB131" s="52">
        <v>0</v>
      </c>
      <c r="NC131" s="52">
        <v>0</v>
      </c>
      <c r="ND131" s="52">
        <v>0</v>
      </c>
      <c r="NE131" s="52">
        <v>0</v>
      </c>
      <c r="NF131" s="52">
        <v>0</v>
      </c>
      <c r="NG131" s="52">
        <v>0</v>
      </c>
      <c r="NH131" s="52">
        <v>0</v>
      </c>
      <c r="NI131" s="52">
        <v>0</v>
      </c>
      <c r="NJ131" s="52">
        <v>0</v>
      </c>
      <c r="NK131" s="52">
        <v>0</v>
      </c>
      <c r="NL131" s="52">
        <v>0</v>
      </c>
      <c r="NM131" s="52">
        <v>0</v>
      </c>
      <c r="NN131" s="52">
        <v>0</v>
      </c>
      <c r="NO131" s="52">
        <v>0</v>
      </c>
      <c r="NP131" s="52">
        <v>0</v>
      </c>
      <c r="NQ131" s="52">
        <v>0</v>
      </c>
      <c r="NR131" s="68">
        <f t="shared" si="6"/>
        <v>63627.560000000041</v>
      </c>
      <c r="NS131" s="68">
        <f t="shared" si="7"/>
        <v>63627.560000000041</v>
      </c>
      <c r="NT131" s="68">
        <f t="shared" si="8"/>
        <v>40313.360000000022</v>
      </c>
    </row>
    <row r="132" spans="1:384" s="40" customFormat="1" ht="15" customHeight="1" outlineLevel="1" x14ac:dyDescent="0.2">
      <c r="A132" s="61"/>
      <c r="B132" s="49" t="s">
        <v>671</v>
      </c>
      <c r="C132" s="49" t="s">
        <v>359</v>
      </c>
      <c r="D132" s="49" t="s">
        <v>360</v>
      </c>
      <c r="E132" s="50" t="s">
        <v>361</v>
      </c>
      <c r="F132" s="64">
        <v>44180</v>
      </c>
      <c r="G132" s="49" t="s">
        <v>68</v>
      </c>
      <c r="H132" s="72">
        <v>9.3807000000000001E-2</v>
      </c>
      <c r="I132" s="65">
        <v>49125</v>
      </c>
      <c r="J132" s="114" t="str">
        <f>_xlfn.XLOOKUP(E132,'[12]Resumo Unidades'!$B:$B,'[12]Resumo Unidades'!$W:$W)</f>
        <v>Fluxo ok</v>
      </c>
      <c r="K132" s="51" t="str">
        <f>IF(L132&gt;Resumo!$E$23,"Sim","Não")</f>
        <v>Sim</v>
      </c>
      <c r="L132" s="66">
        <v>1024</v>
      </c>
      <c r="M132" s="67"/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52">
        <v>0</v>
      </c>
      <c r="W132" s="52">
        <v>0</v>
      </c>
      <c r="X132" s="52">
        <v>0</v>
      </c>
      <c r="Y132" s="52">
        <v>0</v>
      </c>
      <c r="Z132" s="52">
        <v>0</v>
      </c>
      <c r="AA132" s="52">
        <v>0</v>
      </c>
      <c r="AB132" s="52">
        <v>0</v>
      </c>
      <c r="AC132" s="52">
        <v>0</v>
      </c>
      <c r="AD132" s="52">
        <v>0</v>
      </c>
      <c r="AE132" s="52">
        <v>0</v>
      </c>
      <c r="AF132" s="52">
        <v>0</v>
      </c>
      <c r="AG132" s="52">
        <v>0</v>
      </c>
      <c r="AH132" s="52">
        <v>0</v>
      </c>
      <c r="AI132" s="52">
        <v>0</v>
      </c>
      <c r="AJ132" s="52">
        <v>0</v>
      </c>
      <c r="AK132" s="52">
        <v>0</v>
      </c>
      <c r="AL132" s="52">
        <v>0</v>
      </c>
      <c r="AM132" s="52">
        <v>0</v>
      </c>
      <c r="AN132" s="52">
        <v>0</v>
      </c>
      <c r="AO132" s="52">
        <v>0</v>
      </c>
      <c r="AP132" s="52">
        <v>0</v>
      </c>
      <c r="AQ132" s="52">
        <v>0</v>
      </c>
      <c r="AR132" s="52">
        <v>0</v>
      </c>
      <c r="AS132" s="52">
        <v>0</v>
      </c>
      <c r="AT132" s="52">
        <v>0</v>
      </c>
      <c r="AU132" s="52">
        <v>0</v>
      </c>
      <c r="AV132" s="52">
        <v>1177.07</v>
      </c>
      <c r="AW132" s="52">
        <v>0</v>
      </c>
      <c r="AX132" s="52">
        <v>0</v>
      </c>
      <c r="AY132" s="52">
        <v>0</v>
      </c>
      <c r="AZ132" s="52">
        <v>0</v>
      </c>
      <c r="BA132" s="52">
        <v>0</v>
      </c>
      <c r="BB132" s="52">
        <v>0</v>
      </c>
      <c r="BC132" s="52">
        <v>0</v>
      </c>
      <c r="BD132" s="52">
        <v>0</v>
      </c>
      <c r="BE132" s="52">
        <v>0</v>
      </c>
      <c r="BF132" s="52">
        <v>0</v>
      </c>
      <c r="BG132" s="52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v>0</v>
      </c>
      <c r="CB132" s="52">
        <v>0</v>
      </c>
      <c r="CC132" s="52">
        <v>0</v>
      </c>
      <c r="CD132" s="52">
        <v>0</v>
      </c>
      <c r="CE132" s="52">
        <v>0</v>
      </c>
      <c r="CF132" s="52">
        <v>0</v>
      </c>
      <c r="CG132" s="52">
        <v>0</v>
      </c>
      <c r="CH132" s="52">
        <v>0</v>
      </c>
      <c r="CI132" s="52">
        <v>0</v>
      </c>
      <c r="CJ132" s="52">
        <v>0</v>
      </c>
      <c r="CK132" s="52">
        <v>0</v>
      </c>
      <c r="CL132" s="52">
        <v>0</v>
      </c>
      <c r="CM132" s="52">
        <v>0</v>
      </c>
      <c r="CN132" s="52">
        <v>0</v>
      </c>
      <c r="CO132" s="52">
        <v>0</v>
      </c>
      <c r="CP132" s="52">
        <v>0</v>
      </c>
      <c r="CQ132" s="52">
        <v>0</v>
      </c>
      <c r="CR132" s="52">
        <v>0</v>
      </c>
      <c r="CS132" s="52">
        <v>0</v>
      </c>
      <c r="CT132" s="52">
        <v>0</v>
      </c>
      <c r="CU132" s="52">
        <v>0</v>
      </c>
      <c r="CV132" s="52">
        <v>0</v>
      </c>
      <c r="CW132" s="52">
        <v>0</v>
      </c>
      <c r="CX132" s="52">
        <v>0</v>
      </c>
      <c r="CY132" s="52">
        <v>0</v>
      </c>
      <c r="CZ132" s="52">
        <v>0</v>
      </c>
      <c r="DA132" s="52">
        <v>0</v>
      </c>
      <c r="DB132" s="52">
        <v>0</v>
      </c>
      <c r="DC132" s="52">
        <v>0</v>
      </c>
      <c r="DD132" s="52">
        <v>0</v>
      </c>
      <c r="DE132" s="52">
        <v>0</v>
      </c>
      <c r="DF132" s="52">
        <v>0</v>
      </c>
      <c r="DG132" s="52">
        <v>0</v>
      </c>
      <c r="DH132" s="52">
        <v>0</v>
      </c>
      <c r="DI132" s="52">
        <v>0</v>
      </c>
      <c r="DJ132" s="52">
        <v>0</v>
      </c>
      <c r="DK132" s="52">
        <v>0</v>
      </c>
      <c r="DL132" s="52">
        <v>0</v>
      </c>
      <c r="DM132" s="52">
        <v>0</v>
      </c>
      <c r="DN132" s="52">
        <v>0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v>0</v>
      </c>
      <c r="DU132" s="52">
        <v>0</v>
      </c>
      <c r="DV132" s="52">
        <v>0</v>
      </c>
      <c r="DW132" s="52">
        <v>0</v>
      </c>
      <c r="DX132" s="52">
        <v>0</v>
      </c>
      <c r="DY132" s="52">
        <v>0</v>
      </c>
      <c r="DZ132" s="52">
        <v>0</v>
      </c>
      <c r="EA132" s="52">
        <v>0</v>
      </c>
      <c r="EB132" s="52">
        <v>0</v>
      </c>
      <c r="EC132" s="52">
        <v>0</v>
      </c>
      <c r="ED132" s="52">
        <v>0</v>
      </c>
      <c r="EE132" s="52">
        <v>0</v>
      </c>
      <c r="EF132" s="52">
        <v>0</v>
      </c>
      <c r="EG132" s="52">
        <v>0</v>
      </c>
      <c r="EH132" s="52">
        <v>0</v>
      </c>
      <c r="EI132" s="52">
        <v>0</v>
      </c>
      <c r="EJ132" s="52">
        <v>0</v>
      </c>
      <c r="EK132" s="52">
        <v>0</v>
      </c>
      <c r="EL132" s="52">
        <v>0</v>
      </c>
      <c r="EM132" s="52">
        <v>0</v>
      </c>
      <c r="EN132" s="52">
        <v>0</v>
      </c>
      <c r="EO132" s="52">
        <v>0</v>
      </c>
      <c r="EP132" s="52">
        <v>0</v>
      </c>
      <c r="EQ132" s="52">
        <v>0</v>
      </c>
      <c r="ER132" s="52">
        <v>0</v>
      </c>
      <c r="ES132" s="52">
        <v>0</v>
      </c>
      <c r="ET132" s="52">
        <v>0</v>
      </c>
      <c r="EU132" s="52">
        <v>0</v>
      </c>
      <c r="EV132" s="52">
        <v>0</v>
      </c>
      <c r="EW132" s="52">
        <v>0</v>
      </c>
      <c r="EX132" s="52">
        <v>0</v>
      </c>
      <c r="EY132" s="52">
        <v>0</v>
      </c>
      <c r="EZ132" s="52">
        <v>0</v>
      </c>
      <c r="FA132" s="52">
        <v>0</v>
      </c>
      <c r="FB132" s="52">
        <v>0</v>
      </c>
      <c r="FC132" s="52">
        <v>0</v>
      </c>
      <c r="FD132" s="52">
        <v>0</v>
      </c>
      <c r="FE132" s="52">
        <v>0</v>
      </c>
      <c r="FF132" s="52">
        <v>0</v>
      </c>
      <c r="FG132" s="52">
        <v>0</v>
      </c>
      <c r="FH132" s="52">
        <v>0</v>
      </c>
      <c r="FI132" s="52">
        <v>0</v>
      </c>
      <c r="FJ132" s="52">
        <v>0</v>
      </c>
      <c r="FK132" s="52">
        <v>0</v>
      </c>
      <c r="FL132" s="52">
        <v>0</v>
      </c>
      <c r="FM132" s="52">
        <v>0</v>
      </c>
      <c r="FN132" s="52">
        <v>0</v>
      </c>
      <c r="FO132" s="52">
        <v>0</v>
      </c>
      <c r="FP132" s="52">
        <v>0</v>
      </c>
      <c r="FQ132" s="52">
        <v>0</v>
      </c>
      <c r="FR132" s="52">
        <v>0</v>
      </c>
      <c r="FS132" s="52">
        <v>0</v>
      </c>
      <c r="FT132" s="52">
        <v>0</v>
      </c>
      <c r="FU132" s="52">
        <v>0</v>
      </c>
      <c r="FV132" s="52">
        <v>0</v>
      </c>
      <c r="FW132" s="52">
        <v>0</v>
      </c>
      <c r="FX132" s="52">
        <v>0</v>
      </c>
      <c r="FY132" s="52">
        <v>0</v>
      </c>
      <c r="FZ132" s="52">
        <v>0</v>
      </c>
      <c r="GA132" s="52">
        <v>0</v>
      </c>
      <c r="GB132" s="52">
        <v>0</v>
      </c>
      <c r="GC132" s="52">
        <v>0</v>
      </c>
      <c r="GD132" s="52">
        <v>0</v>
      </c>
      <c r="GE132" s="52">
        <v>0</v>
      </c>
      <c r="GF132" s="52">
        <v>0</v>
      </c>
      <c r="GG132" s="52">
        <v>0</v>
      </c>
      <c r="GH132" s="52">
        <v>0</v>
      </c>
      <c r="GI132" s="52">
        <v>0</v>
      </c>
      <c r="GJ132" s="52">
        <v>0</v>
      </c>
      <c r="GK132" s="52">
        <v>0</v>
      </c>
      <c r="GL132" s="52">
        <v>0</v>
      </c>
      <c r="GM132" s="52">
        <v>0</v>
      </c>
      <c r="GN132" s="52">
        <v>0</v>
      </c>
      <c r="GO132" s="52">
        <v>0</v>
      </c>
      <c r="GP132" s="52">
        <v>0</v>
      </c>
      <c r="GQ132" s="52">
        <v>0</v>
      </c>
      <c r="GR132" s="52">
        <v>0</v>
      </c>
      <c r="GS132" s="52">
        <v>0</v>
      </c>
      <c r="GT132" s="52">
        <v>0</v>
      </c>
      <c r="GU132" s="52">
        <v>0</v>
      </c>
      <c r="GV132" s="52">
        <v>0</v>
      </c>
      <c r="GW132" s="52">
        <v>0</v>
      </c>
      <c r="GX132" s="52">
        <v>0</v>
      </c>
      <c r="GY132" s="52">
        <v>0</v>
      </c>
      <c r="GZ132" s="52">
        <v>0</v>
      </c>
      <c r="HA132" s="52">
        <v>0</v>
      </c>
      <c r="HB132" s="52">
        <v>0</v>
      </c>
      <c r="HC132" s="52">
        <v>0</v>
      </c>
      <c r="HD132" s="52">
        <v>0</v>
      </c>
      <c r="HE132" s="52">
        <v>0</v>
      </c>
      <c r="HF132" s="52">
        <v>0</v>
      </c>
      <c r="HG132" s="52">
        <v>0</v>
      </c>
      <c r="HH132" s="52">
        <v>0</v>
      </c>
      <c r="HI132" s="52">
        <v>0</v>
      </c>
      <c r="HJ132" s="52">
        <v>0</v>
      </c>
      <c r="HK132" s="52">
        <v>0</v>
      </c>
      <c r="HL132" s="52">
        <v>0</v>
      </c>
      <c r="HM132" s="52">
        <v>0</v>
      </c>
      <c r="HN132" s="52">
        <v>0</v>
      </c>
      <c r="HO132" s="52">
        <v>0</v>
      </c>
      <c r="HP132" s="52">
        <v>0</v>
      </c>
      <c r="HQ132" s="52">
        <v>0</v>
      </c>
      <c r="HR132" s="52">
        <v>0</v>
      </c>
      <c r="HS132" s="52">
        <v>0</v>
      </c>
      <c r="HT132" s="52">
        <v>0</v>
      </c>
      <c r="HU132" s="52">
        <v>0</v>
      </c>
      <c r="HV132" s="52">
        <v>0</v>
      </c>
      <c r="HW132" s="52">
        <v>0</v>
      </c>
      <c r="HX132" s="52">
        <v>0</v>
      </c>
      <c r="HY132" s="52">
        <v>0</v>
      </c>
      <c r="HZ132" s="52">
        <v>0</v>
      </c>
      <c r="IA132" s="52">
        <v>0</v>
      </c>
      <c r="IB132" s="52">
        <v>0</v>
      </c>
      <c r="IC132" s="52">
        <v>0</v>
      </c>
      <c r="ID132" s="52">
        <v>0</v>
      </c>
      <c r="IE132" s="52">
        <v>0</v>
      </c>
      <c r="IF132" s="52">
        <v>0</v>
      </c>
      <c r="IG132" s="52">
        <v>0</v>
      </c>
      <c r="IH132" s="52">
        <v>0</v>
      </c>
      <c r="II132" s="52">
        <v>0</v>
      </c>
      <c r="IJ132" s="52">
        <v>0</v>
      </c>
      <c r="IK132" s="52">
        <v>0</v>
      </c>
      <c r="IL132" s="52">
        <v>0</v>
      </c>
      <c r="IM132" s="52">
        <v>0</v>
      </c>
      <c r="IN132" s="52">
        <v>0</v>
      </c>
      <c r="IO132" s="52">
        <v>0</v>
      </c>
      <c r="IP132" s="52">
        <v>0</v>
      </c>
      <c r="IQ132" s="52">
        <v>0</v>
      </c>
      <c r="IR132" s="52">
        <v>0</v>
      </c>
      <c r="IS132" s="52">
        <v>0</v>
      </c>
      <c r="IT132" s="52">
        <v>0</v>
      </c>
      <c r="IU132" s="52">
        <v>0</v>
      </c>
      <c r="IV132" s="52">
        <v>0</v>
      </c>
      <c r="IW132" s="52">
        <v>0</v>
      </c>
      <c r="IX132" s="52">
        <v>0</v>
      </c>
      <c r="IY132" s="52">
        <v>0</v>
      </c>
      <c r="IZ132" s="52">
        <v>0</v>
      </c>
      <c r="JA132" s="52">
        <v>0</v>
      </c>
      <c r="JB132" s="52">
        <v>0</v>
      </c>
      <c r="JC132" s="52">
        <v>0</v>
      </c>
      <c r="JD132" s="52">
        <v>0</v>
      </c>
      <c r="JE132" s="52">
        <v>0</v>
      </c>
      <c r="JF132" s="52">
        <v>0</v>
      </c>
      <c r="JG132" s="52">
        <v>0</v>
      </c>
      <c r="JH132" s="52">
        <v>0</v>
      </c>
      <c r="JI132" s="52">
        <v>0</v>
      </c>
      <c r="JJ132" s="52">
        <v>0</v>
      </c>
      <c r="JK132" s="52">
        <v>0</v>
      </c>
      <c r="JL132" s="52">
        <v>0</v>
      </c>
      <c r="JM132" s="52">
        <v>0</v>
      </c>
      <c r="JN132" s="52">
        <v>0</v>
      </c>
      <c r="JO132" s="52">
        <v>0</v>
      </c>
      <c r="JP132" s="52">
        <v>0</v>
      </c>
      <c r="JQ132" s="52">
        <v>0</v>
      </c>
      <c r="JR132" s="52">
        <v>0</v>
      </c>
      <c r="JS132" s="52">
        <v>0</v>
      </c>
      <c r="JT132" s="52">
        <v>0</v>
      </c>
      <c r="JU132" s="52">
        <v>0</v>
      </c>
      <c r="JV132" s="52">
        <v>0</v>
      </c>
      <c r="JW132" s="52">
        <v>0</v>
      </c>
      <c r="JX132" s="52">
        <v>0</v>
      </c>
      <c r="JY132" s="52">
        <v>0</v>
      </c>
      <c r="JZ132" s="52">
        <v>0</v>
      </c>
      <c r="KA132" s="52">
        <v>0</v>
      </c>
      <c r="KB132" s="52">
        <v>0</v>
      </c>
      <c r="KC132" s="52">
        <v>0</v>
      </c>
      <c r="KD132" s="52">
        <v>0</v>
      </c>
      <c r="KE132" s="52">
        <v>0</v>
      </c>
      <c r="KF132" s="52">
        <v>0</v>
      </c>
      <c r="KG132" s="52">
        <v>0</v>
      </c>
      <c r="KH132" s="52">
        <v>0</v>
      </c>
      <c r="KI132" s="52">
        <v>0</v>
      </c>
      <c r="KJ132" s="52">
        <v>0</v>
      </c>
      <c r="KK132" s="52">
        <v>0</v>
      </c>
      <c r="KL132" s="52">
        <v>0</v>
      </c>
      <c r="KM132" s="52">
        <v>0</v>
      </c>
      <c r="KN132" s="52">
        <v>0</v>
      </c>
      <c r="KO132" s="52">
        <v>0</v>
      </c>
      <c r="KP132" s="52">
        <v>0</v>
      </c>
      <c r="KQ132" s="52">
        <v>0</v>
      </c>
      <c r="KR132" s="52">
        <v>0</v>
      </c>
      <c r="KS132" s="52">
        <v>0</v>
      </c>
      <c r="KT132" s="52">
        <v>0</v>
      </c>
      <c r="KU132" s="52">
        <v>0</v>
      </c>
      <c r="KV132" s="52">
        <v>0</v>
      </c>
      <c r="KW132" s="52">
        <v>0</v>
      </c>
      <c r="KX132" s="52">
        <v>0</v>
      </c>
      <c r="KY132" s="52">
        <v>0</v>
      </c>
      <c r="KZ132" s="52">
        <v>0</v>
      </c>
      <c r="LA132" s="52">
        <v>0</v>
      </c>
      <c r="LB132" s="52">
        <v>0</v>
      </c>
      <c r="LC132" s="52">
        <v>0</v>
      </c>
      <c r="LD132" s="52">
        <v>0</v>
      </c>
      <c r="LE132" s="52">
        <v>0</v>
      </c>
      <c r="LF132" s="52">
        <v>0</v>
      </c>
      <c r="LG132" s="52">
        <v>0</v>
      </c>
      <c r="LH132" s="52">
        <v>0</v>
      </c>
      <c r="LI132" s="52">
        <v>0</v>
      </c>
      <c r="LJ132" s="52">
        <v>0</v>
      </c>
      <c r="LK132" s="52">
        <v>0</v>
      </c>
      <c r="LL132" s="52">
        <v>0</v>
      </c>
      <c r="LM132" s="52">
        <v>0</v>
      </c>
      <c r="LN132" s="52">
        <v>0</v>
      </c>
      <c r="LO132" s="52">
        <v>0</v>
      </c>
      <c r="LP132" s="52">
        <v>0</v>
      </c>
      <c r="LQ132" s="52">
        <v>0</v>
      </c>
      <c r="LR132" s="52">
        <v>0</v>
      </c>
      <c r="LS132" s="52">
        <v>0</v>
      </c>
      <c r="LT132" s="52">
        <v>0</v>
      </c>
      <c r="LU132" s="52">
        <v>0</v>
      </c>
      <c r="LV132" s="52">
        <v>0</v>
      </c>
      <c r="LW132" s="52">
        <v>0</v>
      </c>
      <c r="LX132" s="52">
        <v>0</v>
      </c>
      <c r="LY132" s="52">
        <v>0</v>
      </c>
      <c r="LZ132" s="52">
        <v>0</v>
      </c>
      <c r="MA132" s="52">
        <v>0</v>
      </c>
      <c r="MB132" s="52">
        <v>0</v>
      </c>
      <c r="MC132" s="52">
        <v>0</v>
      </c>
      <c r="MD132" s="52">
        <v>0</v>
      </c>
      <c r="ME132" s="52">
        <v>0</v>
      </c>
      <c r="MF132" s="52">
        <v>0</v>
      </c>
      <c r="MG132" s="52">
        <v>0</v>
      </c>
      <c r="MH132" s="52">
        <v>0</v>
      </c>
      <c r="MI132" s="52">
        <v>0</v>
      </c>
      <c r="MJ132" s="52">
        <v>0</v>
      </c>
      <c r="MK132" s="52">
        <v>0</v>
      </c>
      <c r="ML132" s="52">
        <v>0</v>
      </c>
      <c r="MM132" s="52">
        <v>0</v>
      </c>
      <c r="MN132" s="52">
        <v>0</v>
      </c>
      <c r="MO132" s="52">
        <v>0</v>
      </c>
      <c r="MP132" s="52">
        <v>0</v>
      </c>
      <c r="MQ132" s="52">
        <v>0</v>
      </c>
      <c r="MR132" s="52">
        <v>0</v>
      </c>
      <c r="MS132" s="52">
        <v>0</v>
      </c>
      <c r="MT132" s="52">
        <v>0</v>
      </c>
      <c r="MU132" s="52">
        <v>0</v>
      </c>
      <c r="MV132" s="52">
        <v>0</v>
      </c>
      <c r="MW132" s="52">
        <v>0</v>
      </c>
      <c r="MX132" s="52">
        <v>0</v>
      </c>
      <c r="MY132" s="52">
        <v>0</v>
      </c>
      <c r="MZ132" s="52">
        <v>0</v>
      </c>
      <c r="NA132" s="52">
        <v>0</v>
      </c>
      <c r="NB132" s="52">
        <v>0</v>
      </c>
      <c r="NC132" s="52">
        <v>0</v>
      </c>
      <c r="ND132" s="52">
        <v>0</v>
      </c>
      <c r="NE132" s="52">
        <v>0</v>
      </c>
      <c r="NF132" s="52">
        <v>0</v>
      </c>
      <c r="NG132" s="52">
        <v>0</v>
      </c>
      <c r="NH132" s="52">
        <v>0</v>
      </c>
      <c r="NI132" s="52">
        <v>0</v>
      </c>
      <c r="NJ132" s="52">
        <v>0</v>
      </c>
      <c r="NK132" s="52">
        <v>0</v>
      </c>
      <c r="NL132" s="52">
        <v>0</v>
      </c>
      <c r="NM132" s="52">
        <v>0</v>
      </c>
      <c r="NN132" s="52">
        <v>0</v>
      </c>
      <c r="NO132" s="52">
        <v>0</v>
      </c>
      <c r="NP132" s="52">
        <v>0</v>
      </c>
      <c r="NQ132" s="52">
        <v>0</v>
      </c>
      <c r="NR132" s="68">
        <f t="shared" si="6"/>
        <v>1177.07</v>
      </c>
      <c r="NS132" s="68">
        <f t="shared" si="7"/>
        <v>0</v>
      </c>
      <c r="NT132" s="68">
        <f t="shared" si="8"/>
        <v>0</v>
      </c>
    </row>
    <row r="133" spans="1:384" s="40" customFormat="1" ht="15" customHeight="1" outlineLevel="1" x14ac:dyDescent="0.2">
      <c r="A133" s="61"/>
      <c r="B133" s="49" t="s">
        <v>671</v>
      </c>
      <c r="C133" s="49" t="s">
        <v>363</v>
      </c>
      <c r="D133" s="49" t="s">
        <v>364</v>
      </c>
      <c r="E133" s="50" t="s">
        <v>365</v>
      </c>
      <c r="F133" s="64">
        <v>44182</v>
      </c>
      <c r="G133" s="49" t="s">
        <v>68</v>
      </c>
      <c r="H133" s="72">
        <v>0</v>
      </c>
      <c r="I133" s="65">
        <v>60175</v>
      </c>
      <c r="J133" s="114" t="str">
        <f>_xlfn.XLOOKUP(E133,'[12]Resumo Unidades'!$B:$B,'[12]Resumo Unidades'!$W:$W)</f>
        <v>Fluxo com Divergência de 2% a 5%</v>
      </c>
      <c r="K133" s="51" t="str">
        <f>IF(L133&gt;Resumo!$E$23,"Sim","Não")</f>
        <v>Não</v>
      </c>
      <c r="L133" s="66">
        <v>48</v>
      </c>
      <c r="M133" s="67"/>
      <c r="N133" s="52">
        <v>0</v>
      </c>
      <c r="O133" s="52">
        <v>0</v>
      </c>
      <c r="P133" s="52">
        <v>0</v>
      </c>
      <c r="Q133" s="52">
        <v>0</v>
      </c>
      <c r="R133" s="52">
        <v>0</v>
      </c>
      <c r="S133" s="52">
        <v>0</v>
      </c>
      <c r="T133" s="52">
        <v>0</v>
      </c>
      <c r="U133" s="52">
        <v>0</v>
      </c>
      <c r="V133" s="52">
        <v>0</v>
      </c>
      <c r="W133" s="52">
        <v>0</v>
      </c>
      <c r="X133" s="52">
        <v>0</v>
      </c>
      <c r="Y133" s="52">
        <v>0</v>
      </c>
      <c r="Z133" s="52">
        <v>0</v>
      </c>
      <c r="AA133" s="52">
        <v>0</v>
      </c>
      <c r="AB133" s="52">
        <v>0</v>
      </c>
      <c r="AC133" s="52">
        <v>0</v>
      </c>
      <c r="AD133" s="52">
        <v>0</v>
      </c>
      <c r="AE133" s="52">
        <v>0</v>
      </c>
      <c r="AF133" s="52">
        <v>0</v>
      </c>
      <c r="AG133" s="52">
        <v>0</v>
      </c>
      <c r="AH133" s="52">
        <v>0</v>
      </c>
      <c r="AI133" s="52"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v>0</v>
      </c>
      <c r="BD133" s="52">
        <v>0</v>
      </c>
      <c r="BE133" s="52">
        <v>0</v>
      </c>
      <c r="BF133" s="52">
        <v>0</v>
      </c>
      <c r="BG133" s="52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52">
        <v>0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531.25</v>
      </c>
      <c r="CC133" s="52">
        <v>525.99</v>
      </c>
      <c r="CD133" s="52">
        <v>494.05</v>
      </c>
      <c r="CE133" s="52">
        <v>494.05</v>
      </c>
      <c r="CF133" s="52">
        <v>494.05</v>
      </c>
      <c r="CG133" s="52">
        <v>494.05</v>
      </c>
      <c r="CH133" s="52">
        <v>494.05</v>
      </c>
      <c r="CI133" s="52">
        <v>494.05</v>
      </c>
      <c r="CJ133" s="52">
        <v>494.05</v>
      </c>
      <c r="CK133" s="52">
        <v>494.05</v>
      </c>
      <c r="CL133" s="52">
        <v>494.05</v>
      </c>
      <c r="CM133" s="52">
        <v>0</v>
      </c>
      <c r="CN133" s="52">
        <v>0</v>
      </c>
      <c r="CO133" s="52">
        <v>0</v>
      </c>
      <c r="CP133" s="52">
        <v>0</v>
      </c>
      <c r="CQ133" s="52">
        <v>0</v>
      </c>
      <c r="CR133" s="52">
        <v>0</v>
      </c>
      <c r="CS133" s="52">
        <v>0</v>
      </c>
      <c r="CT133" s="52">
        <v>0</v>
      </c>
      <c r="CU133" s="52">
        <v>0</v>
      </c>
      <c r="CV133" s="52">
        <v>0</v>
      </c>
      <c r="CW133" s="52">
        <v>0</v>
      </c>
      <c r="CX133" s="52">
        <v>0</v>
      </c>
      <c r="CY133" s="52">
        <v>0</v>
      </c>
      <c r="CZ133" s="52">
        <v>0</v>
      </c>
      <c r="DA133" s="52">
        <v>0</v>
      </c>
      <c r="DB133" s="52">
        <v>0</v>
      </c>
      <c r="DC133" s="52">
        <v>0</v>
      </c>
      <c r="DD133" s="52">
        <v>0</v>
      </c>
      <c r="DE133" s="52">
        <v>0</v>
      </c>
      <c r="DF133" s="52">
        <v>0</v>
      </c>
      <c r="DG133" s="52">
        <v>0</v>
      </c>
      <c r="DH133" s="52">
        <v>0</v>
      </c>
      <c r="DI133" s="52">
        <v>0</v>
      </c>
      <c r="DJ133" s="52">
        <v>0</v>
      </c>
      <c r="DK133" s="52">
        <v>0</v>
      </c>
      <c r="DL133" s="52">
        <v>0</v>
      </c>
      <c r="DM133" s="52">
        <v>0</v>
      </c>
      <c r="DN133" s="52">
        <v>0</v>
      </c>
      <c r="DO133" s="52">
        <v>0</v>
      </c>
      <c r="DP133" s="52">
        <v>0</v>
      </c>
      <c r="DQ133" s="52">
        <v>0</v>
      </c>
      <c r="DR133" s="52">
        <v>0</v>
      </c>
      <c r="DS133" s="52">
        <v>0</v>
      </c>
      <c r="DT133" s="52">
        <v>0</v>
      </c>
      <c r="DU133" s="52">
        <v>0</v>
      </c>
      <c r="DV133" s="52">
        <v>0</v>
      </c>
      <c r="DW133" s="52">
        <v>0</v>
      </c>
      <c r="DX133" s="52">
        <v>0</v>
      </c>
      <c r="DY133" s="52">
        <v>0</v>
      </c>
      <c r="DZ133" s="52">
        <v>0</v>
      </c>
      <c r="EA133" s="52">
        <v>0</v>
      </c>
      <c r="EB133" s="52">
        <v>0</v>
      </c>
      <c r="EC133" s="52">
        <v>0</v>
      </c>
      <c r="ED133" s="52">
        <v>0</v>
      </c>
      <c r="EE133" s="52">
        <v>0</v>
      </c>
      <c r="EF133" s="52">
        <v>0</v>
      </c>
      <c r="EG133" s="52">
        <v>0</v>
      </c>
      <c r="EH133" s="52">
        <v>0</v>
      </c>
      <c r="EI133" s="52">
        <v>0</v>
      </c>
      <c r="EJ133" s="52">
        <v>0</v>
      </c>
      <c r="EK133" s="52">
        <v>0</v>
      </c>
      <c r="EL133" s="52">
        <v>0</v>
      </c>
      <c r="EM133" s="52">
        <v>0</v>
      </c>
      <c r="EN133" s="52">
        <v>0</v>
      </c>
      <c r="EO133" s="52">
        <v>0</v>
      </c>
      <c r="EP133" s="52">
        <v>0</v>
      </c>
      <c r="EQ133" s="52">
        <v>0</v>
      </c>
      <c r="ER133" s="52">
        <v>0</v>
      </c>
      <c r="ES133" s="52">
        <v>0</v>
      </c>
      <c r="ET133" s="52">
        <v>0</v>
      </c>
      <c r="EU133" s="52">
        <v>0</v>
      </c>
      <c r="EV133" s="52">
        <v>0</v>
      </c>
      <c r="EW133" s="52">
        <v>0</v>
      </c>
      <c r="EX133" s="52">
        <v>0</v>
      </c>
      <c r="EY133" s="52">
        <v>0</v>
      </c>
      <c r="EZ133" s="52">
        <v>0</v>
      </c>
      <c r="FA133" s="52">
        <v>0</v>
      </c>
      <c r="FB133" s="52">
        <v>0</v>
      </c>
      <c r="FC133" s="52">
        <v>0</v>
      </c>
      <c r="FD133" s="52">
        <v>0</v>
      </c>
      <c r="FE133" s="52">
        <v>0</v>
      </c>
      <c r="FF133" s="52">
        <v>0</v>
      </c>
      <c r="FG133" s="52">
        <v>0</v>
      </c>
      <c r="FH133" s="52">
        <v>0</v>
      </c>
      <c r="FI133" s="52">
        <v>0</v>
      </c>
      <c r="FJ133" s="52">
        <v>0</v>
      </c>
      <c r="FK133" s="52">
        <v>0</v>
      </c>
      <c r="FL133" s="52">
        <v>0</v>
      </c>
      <c r="FM133" s="52">
        <v>0</v>
      </c>
      <c r="FN133" s="52">
        <v>0</v>
      </c>
      <c r="FO133" s="52">
        <v>0</v>
      </c>
      <c r="FP133" s="52">
        <v>0</v>
      </c>
      <c r="FQ133" s="52">
        <v>0</v>
      </c>
      <c r="FR133" s="52">
        <v>0</v>
      </c>
      <c r="FS133" s="52">
        <v>0</v>
      </c>
      <c r="FT133" s="52">
        <v>0</v>
      </c>
      <c r="FU133" s="52">
        <v>0</v>
      </c>
      <c r="FV133" s="52">
        <v>0</v>
      </c>
      <c r="FW133" s="52">
        <v>0</v>
      </c>
      <c r="FX133" s="52">
        <v>0</v>
      </c>
      <c r="FY133" s="52">
        <v>0</v>
      </c>
      <c r="FZ133" s="52">
        <v>0</v>
      </c>
      <c r="GA133" s="52">
        <v>0</v>
      </c>
      <c r="GB133" s="52">
        <v>0</v>
      </c>
      <c r="GC133" s="52">
        <v>0</v>
      </c>
      <c r="GD133" s="52">
        <v>0</v>
      </c>
      <c r="GE133" s="52">
        <v>0</v>
      </c>
      <c r="GF133" s="52">
        <v>0</v>
      </c>
      <c r="GG133" s="52">
        <v>0</v>
      </c>
      <c r="GH133" s="52">
        <v>0</v>
      </c>
      <c r="GI133" s="52">
        <v>0</v>
      </c>
      <c r="GJ133" s="52">
        <v>0</v>
      </c>
      <c r="GK133" s="52">
        <v>0</v>
      </c>
      <c r="GL133" s="52">
        <v>0</v>
      </c>
      <c r="GM133" s="52">
        <v>0</v>
      </c>
      <c r="GN133" s="52">
        <v>0</v>
      </c>
      <c r="GO133" s="52">
        <v>0</v>
      </c>
      <c r="GP133" s="52">
        <v>0</v>
      </c>
      <c r="GQ133" s="52">
        <v>0</v>
      </c>
      <c r="GR133" s="52">
        <v>0</v>
      </c>
      <c r="GS133" s="52">
        <v>0</v>
      </c>
      <c r="GT133" s="52">
        <v>0</v>
      </c>
      <c r="GU133" s="52">
        <v>0</v>
      </c>
      <c r="GV133" s="52">
        <v>0</v>
      </c>
      <c r="GW133" s="52">
        <v>0</v>
      </c>
      <c r="GX133" s="52">
        <v>0</v>
      </c>
      <c r="GY133" s="52">
        <v>0</v>
      </c>
      <c r="GZ133" s="52">
        <v>0</v>
      </c>
      <c r="HA133" s="52">
        <v>0</v>
      </c>
      <c r="HB133" s="52">
        <v>0</v>
      </c>
      <c r="HC133" s="52">
        <v>0</v>
      </c>
      <c r="HD133" s="52">
        <v>0</v>
      </c>
      <c r="HE133" s="52">
        <v>0</v>
      </c>
      <c r="HF133" s="52">
        <v>0</v>
      </c>
      <c r="HG133" s="52">
        <v>0</v>
      </c>
      <c r="HH133" s="52">
        <v>0</v>
      </c>
      <c r="HI133" s="52">
        <v>0</v>
      </c>
      <c r="HJ133" s="52">
        <v>0</v>
      </c>
      <c r="HK133" s="52">
        <v>0</v>
      </c>
      <c r="HL133" s="52">
        <v>0</v>
      </c>
      <c r="HM133" s="52">
        <v>0</v>
      </c>
      <c r="HN133" s="52">
        <v>0</v>
      </c>
      <c r="HO133" s="52">
        <v>0</v>
      </c>
      <c r="HP133" s="52">
        <v>0</v>
      </c>
      <c r="HQ133" s="52">
        <v>0</v>
      </c>
      <c r="HR133" s="52">
        <v>0</v>
      </c>
      <c r="HS133" s="52">
        <v>0</v>
      </c>
      <c r="HT133" s="52">
        <v>0</v>
      </c>
      <c r="HU133" s="52">
        <v>0</v>
      </c>
      <c r="HV133" s="52">
        <v>0</v>
      </c>
      <c r="HW133" s="52">
        <v>0</v>
      </c>
      <c r="HX133" s="52">
        <v>0</v>
      </c>
      <c r="HY133" s="52">
        <v>0</v>
      </c>
      <c r="HZ133" s="52">
        <v>0</v>
      </c>
      <c r="IA133" s="52">
        <v>0</v>
      </c>
      <c r="IB133" s="52">
        <v>0</v>
      </c>
      <c r="IC133" s="52">
        <v>0</v>
      </c>
      <c r="ID133" s="52">
        <v>0</v>
      </c>
      <c r="IE133" s="52">
        <v>0</v>
      </c>
      <c r="IF133" s="52">
        <v>0</v>
      </c>
      <c r="IG133" s="52">
        <v>0</v>
      </c>
      <c r="IH133" s="52">
        <v>0</v>
      </c>
      <c r="II133" s="52">
        <v>0</v>
      </c>
      <c r="IJ133" s="52">
        <v>0</v>
      </c>
      <c r="IK133" s="52">
        <v>0</v>
      </c>
      <c r="IL133" s="52">
        <v>0</v>
      </c>
      <c r="IM133" s="52">
        <v>0</v>
      </c>
      <c r="IN133" s="52">
        <v>0</v>
      </c>
      <c r="IO133" s="52">
        <v>0</v>
      </c>
      <c r="IP133" s="52">
        <v>0</v>
      </c>
      <c r="IQ133" s="52">
        <v>0</v>
      </c>
      <c r="IR133" s="52">
        <v>0</v>
      </c>
      <c r="IS133" s="52">
        <v>0</v>
      </c>
      <c r="IT133" s="52">
        <v>0</v>
      </c>
      <c r="IU133" s="52">
        <v>0</v>
      </c>
      <c r="IV133" s="52">
        <v>0</v>
      </c>
      <c r="IW133" s="52">
        <v>0</v>
      </c>
      <c r="IX133" s="52">
        <v>0</v>
      </c>
      <c r="IY133" s="52">
        <v>0</v>
      </c>
      <c r="IZ133" s="52">
        <v>0</v>
      </c>
      <c r="JA133" s="52">
        <v>0</v>
      </c>
      <c r="JB133" s="52">
        <v>0</v>
      </c>
      <c r="JC133" s="52">
        <v>0</v>
      </c>
      <c r="JD133" s="52">
        <v>0</v>
      </c>
      <c r="JE133" s="52">
        <v>0</v>
      </c>
      <c r="JF133" s="52">
        <v>0</v>
      </c>
      <c r="JG133" s="52">
        <v>0</v>
      </c>
      <c r="JH133" s="52">
        <v>0</v>
      </c>
      <c r="JI133" s="52">
        <v>0</v>
      </c>
      <c r="JJ133" s="52">
        <v>0</v>
      </c>
      <c r="JK133" s="52">
        <v>0</v>
      </c>
      <c r="JL133" s="52">
        <v>0</v>
      </c>
      <c r="JM133" s="52">
        <v>0</v>
      </c>
      <c r="JN133" s="52">
        <v>0</v>
      </c>
      <c r="JO133" s="52">
        <v>0</v>
      </c>
      <c r="JP133" s="52">
        <v>0</v>
      </c>
      <c r="JQ133" s="52">
        <v>0</v>
      </c>
      <c r="JR133" s="52">
        <v>0</v>
      </c>
      <c r="JS133" s="52">
        <v>0</v>
      </c>
      <c r="JT133" s="52">
        <v>0</v>
      </c>
      <c r="JU133" s="52">
        <v>0</v>
      </c>
      <c r="JV133" s="52">
        <v>0</v>
      </c>
      <c r="JW133" s="52">
        <v>0</v>
      </c>
      <c r="JX133" s="52">
        <v>0</v>
      </c>
      <c r="JY133" s="52">
        <v>0</v>
      </c>
      <c r="JZ133" s="52">
        <v>0</v>
      </c>
      <c r="KA133" s="52">
        <v>0</v>
      </c>
      <c r="KB133" s="52">
        <v>0</v>
      </c>
      <c r="KC133" s="52">
        <v>0</v>
      </c>
      <c r="KD133" s="52">
        <v>0</v>
      </c>
      <c r="KE133" s="52">
        <v>0</v>
      </c>
      <c r="KF133" s="52">
        <v>0</v>
      </c>
      <c r="KG133" s="52">
        <v>0</v>
      </c>
      <c r="KH133" s="52">
        <v>0</v>
      </c>
      <c r="KI133" s="52">
        <v>0</v>
      </c>
      <c r="KJ133" s="52">
        <v>0</v>
      </c>
      <c r="KK133" s="52">
        <v>0</v>
      </c>
      <c r="KL133" s="52">
        <v>0</v>
      </c>
      <c r="KM133" s="52">
        <v>0</v>
      </c>
      <c r="KN133" s="52">
        <v>0</v>
      </c>
      <c r="KO133" s="52">
        <v>0</v>
      </c>
      <c r="KP133" s="52">
        <v>0</v>
      </c>
      <c r="KQ133" s="52">
        <v>0</v>
      </c>
      <c r="KR133" s="52">
        <v>0</v>
      </c>
      <c r="KS133" s="52">
        <v>0</v>
      </c>
      <c r="KT133" s="52">
        <v>0</v>
      </c>
      <c r="KU133" s="52">
        <v>0</v>
      </c>
      <c r="KV133" s="52">
        <v>0</v>
      </c>
      <c r="KW133" s="52">
        <v>0</v>
      </c>
      <c r="KX133" s="52">
        <v>0</v>
      </c>
      <c r="KY133" s="52">
        <v>0</v>
      </c>
      <c r="KZ133" s="52">
        <v>0</v>
      </c>
      <c r="LA133" s="52">
        <v>0</v>
      </c>
      <c r="LB133" s="52">
        <v>0</v>
      </c>
      <c r="LC133" s="52">
        <v>0</v>
      </c>
      <c r="LD133" s="52">
        <v>0</v>
      </c>
      <c r="LE133" s="52">
        <v>0</v>
      </c>
      <c r="LF133" s="52">
        <v>0</v>
      </c>
      <c r="LG133" s="52">
        <v>0</v>
      </c>
      <c r="LH133" s="52">
        <v>0</v>
      </c>
      <c r="LI133" s="52">
        <v>0</v>
      </c>
      <c r="LJ133" s="52">
        <v>0</v>
      </c>
      <c r="LK133" s="52">
        <v>0</v>
      </c>
      <c r="LL133" s="52">
        <v>0</v>
      </c>
      <c r="LM133" s="52">
        <v>0</v>
      </c>
      <c r="LN133" s="52">
        <v>0</v>
      </c>
      <c r="LO133" s="52">
        <v>0</v>
      </c>
      <c r="LP133" s="52">
        <v>0</v>
      </c>
      <c r="LQ133" s="52">
        <v>0</v>
      </c>
      <c r="LR133" s="52">
        <v>0</v>
      </c>
      <c r="LS133" s="52">
        <v>0</v>
      </c>
      <c r="LT133" s="52">
        <v>0</v>
      </c>
      <c r="LU133" s="52">
        <v>0</v>
      </c>
      <c r="LV133" s="52">
        <v>0</v>
      </c>
      <c r="LW133" s="52">
        <v>0</v>
      </c>
      <c r="LX133" s="52">
        <v>0</v>
      </c>
      <c r="LY133" s="52">
        <v>0</v>
      </c>
      <c r="LZ133" s="52">
        <v>0</v>
      </c>
      <c r="MA133" s="52">
        <v>0</v>
      </c>
      <c r="MB133" s="52">
        <v>0</v>
      </c>
      <c r="MC133" s="52">
        <v>0</v>
      </c>
      <c r="MD133" s="52">
        <v>0</v>
      </c>
      <c r="ME133" s="52">
        <v>0</v>
      </c>
      <c r="MF133" s="52">
        <v>0</v>
      </c>
      <c r="MG133" s="52">
        <v>0</v>
      </c>
      <c r="MH133" s="52">
        <v>0</v>
      </c>
      <c r="MI133" s="52">
        <v>0</v>
      </c>
      <c r="MJ133" s="52">
        <v>0</v>
      </c>
      <c r="MK133" s="52">
        <v>0</v>
      </c>
      <c r="ML133" s="52">
        <v>0</v>
      </c>
      <c r="MM133" s="52">
        <v>0</v>
      </c>
      <c r="MN133" s="52">
        <v>0</v>
      </c>
      <c r="MO133" s="52">
        <v>0</v>
      </c>
      <c r="MP133" s="52">
        <v>0</v>
      </c>
      <c r="MQ133" s="52">
        <v>0</v>
      </c>
      <c r="MR133" s="52">
        <v>0</v>
      </c>
      <c r="MS133" s="52">
        <v>0</v>
      </c>
      <c r="MT133" s="52">
        <v>0</v>
      </c>
      <c r="MU133" s="52">
        <v>0</v>
      </c>
      <c r="MV133" s="52">
        <v>0</v>
      </c>
      <c r="MW133" s="52">
        <v>0</v>
      </c>
      <c r="MX133" s="52">
        <v>0</v>
      </c>
      <c r="MY133" s="52">
        <v>0</v>
      </c>
      <c r="MZ133" s="52">
        <v>0</v>
      </c>
      <c r="NA133" s="52">
        <v>0</v>
      </c>
      <c r="NB133" s="52">
        <v>0</v>
      </c>
      <c r="NC133" s="52">
        <v>0</v>
      </c>
      <c r="ND133" s="52">
        <v>0</v>
      </c>
      <c r="NE133" s="52">
        <v>0</v>
      </c>
      <c r="NF133" s="52">
        <v>0</v>
      </c>
      <c r="NG133" s="52">
        <v>0</v>
      </c>
      <c r="NH133" s="52">
        <v>0</v>
      </c>
      <c r="NI133" s="52">
        <v>0</v>
      </c>
      <c r="NJ133" s="52">
        <v>0</v>
      </c>
      <c r="NK133" s="52">
        <v>0</v>
      </c>
      <c r="NL133" s="52">
        <v>0</v>
      </c>
      <c r="NM133" s="52">
        <v>0</v>
      </c>
      <c r="NN133" s="52">
        <v>0</v>
      </c>
      <c r="NO133" s="52">
        <v>0</v>
      </c>
      <c r="NP133" s="52">
        <v>0</v>
      </c>
      <c r="NQ133" s="52">
        <v>0</v>
      </c>
      <c r="NR133" s="68">
        <f t="shared" si="6"/>
        <v>5503.6900000000005</v>
      </c>
      <c r="NS133" s="68">
        <f t="shared" si="7"/>
        <v>5503.6900000000005</v>
      </c>
      <c r="NT133" s="68">
        <f t="shared" si="8"/>
        <v>5503.6900000000005</v>
      </c>
    </row>
    <row r="134" spans="1:384" s="40" customFormat="1" ht="15" customHeight="1" outlineLevel="1" x14ac:dyDescent="0.2">
      <c r="A134" s="61"/>
      <c r="B134" s="49" t="s">
        <v>671</v>
      </c>
      <c r="C134" s="49" t="s">
        <v>366</v>
      </c>
      <c r="D134" s="49" t="s">
        <v>367</v>
      </c>
      <c r="E134" s="50" t="s">
        <v>368</v>
      </c>
      <c r="F134" s="64">
        <v>44181</v>
      </c>
      <c r="G134" s="49" t="s">
        <v>68</v>
      </c>
      <c r="H134" s="72">
        <v>9.3807000000000001E-2</v>
      </c>
      <c r="I134" s="65">
        <v>67050</v>
      </c>
      <c r="J134" s="114" t="str">
        <f>_xlfn.XLOOKUP(E134,'[12]Resumo Unidades'!$B:$B,'[12]Resumo Unidades'!$W:$W)</f>
        <v>Fluxo com Divergência maior do que 10%</v>
      </c>
      <c r="K134" s="51" t="str">
        <f>IF(L134&gt;Resumo!$E$23,"Sim","Não")</f>
        <v>Não</v>
      </c>
      <c r="L134" s="66">
        <v>48</v>
      </c>
      <c r="M134" s="67"/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52">
        <v>0</v>
      </c>
      <c r="W134" s="52">
        <v>0</v>
      </c>
      <c r="X134" s="52">
        <v>0</v>
      </c>
      <c r="Y134" s="52">
        <v>0</v>
      </c>
      <c r="Z134" s="52">
        <v>0</v>
      </c>
      <c r="AA134" s="52">
        <v>0</v>
      </c>
      <c r="AB134" s="52">
        <v>0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0</v>
      </c>
      <c r="AL134" s="52">
        <v>0</v>
      </c>
      <c r="AM134" s="52">
        <v>0</v>
      </c>
      <c r="AN134" s="52">
        <v>0</v>
      </c>
      <c r="AO134" s="52">
        <v>0</v>
      </c>
      <c r="AP134" s="52">
        <v>0</v>
      </c>
      <c r="AQ134" s="52">
        <v>0</v>
      </c>
      <c r="AR134" s="52">
        <v>0</v>
      </c>
      <c r="AS134" s="52">
        <v>0</v>
      </c>
      <c r="AT134" s="52">
        <v>0</v>
      </c>
      <c r="AU134" s="52">
        <v>0</v>
      </c>
      <c r="AV134" s="52">
        <v>0</v>
      </c>
      <c r="AW134" s="52">
        <v>0</v>
      </c>
      <c r="AX134" s="52">
        <v>0</v>
      </c>
      <c r="AY134" s="52">
        <v>0</v>
      </c>
      <c r="AZ134" s="52">
        <v>0</v>
      </c>
      <c r="BA134" s="52">
        <v>0</v>
      </c>
      <c r="BB134" s="52">
        <v>0</v>
      </c>
      <c r="BC134" s="52">
        <v>0</v>
      </c>
      <c r="BD134" s="52">
        <v>0</v>
      </c>
      <c r="BE134" s="52">
        <v>0</v>
      </c>
      <c r="BF134" s="52">
        <v>0</v>
      </c>
      <c r="BG134" s="52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52">
        <v>0</v>
      </c>
      <c r="BW134" s="52">
        <v>0</v>
      </c>
      <c r="BX134" s="52">
        <v>0</v>
      </c>
      <c r="BY134" s="52">
        <v>0</v>
      </c>
      <c r="BZ134" s="52">
        <v>0</v>
      </c>
      <c r="CA134" s="52">
        <v>0</v>
      </c>
      <c r="CB134" s="52">
        <v>788.18000000000006</v>
      </c>
      <c r="CC134" s="52">
        <v>780.71</v>
      </c>
      <c r="CD134" s="52">
        <v>426.13</v>
      </c>
      <c r="CE134" s="52">
        <v>426.13</v>
      </c>
      <c r="CF134" s="52">
        <v>426.13</v>
      </c>
      <c r="CG134" s="52">
        <v>426.13</v>
      </c>
      <c r="CH134" s="52">
        <v>426.13</v>
      </c>
      <c r="CI134" s="52">
        <v>426.13</v>
      </c>
      <c r="CJ134" s="52">
        <v>426.13</v>
      </c>
      <c r="CK134" s="52">
        <v>426.13</v>
      </c>
      <c r="CL134" s="52">
        <v>426.13</v>
      </c>
      <c r="CM134" s="52">
        <v>426.13</v>
      </c>
      <c r="CN134" s="52">
        <v>426.13</v>
      </c>
      <c r="CO134" s="52">
        <v>426.13</v>
      </c>
      <c r="CP134" s="52">
        <v>426.13</v>
      </c>
      <c r="CQ134" s="52">
        <v>426.13</v>
      </c>
      <c r="CR134" s="52">
        <v>426.13</v>
      </c>
      <c r="CS134" s="52">
        <v>426.13</v>
      </c>
      <c r="CT134" s="52">
        <v>426.13</v>
      </c>
      <c r="CU134" s="52">
        <v>426.13</v>
      </c>
      <c r="CV134" s="52">
        <v>426.13</v>
      </c>
      <c r="CW134" s="52">
        <v>426.13</v>
      </c>
      <c r="CX134" s="52">
        <v>426.13</v>
      </c>
      <c r="CY134" s="52">
        <v>426.13</v>
      </c>
      <c r="CZ134" s="52">
        <v>426.13</v>
      </c>
      <c r="DA134" s="52">
        <v>426.13</v>
      </c>
      <c r="DB134" s="52">
        <v>426.13</v>
      </c>
      <c r="DC134" s="52">
        <v>426.13</v>
      </c>
      <c r="DD134" s="52">
        <v>426.13</v>
      </c>
      <c r="DE134" s="52">
        <v>426.13</v>
      </c>
      <c r="DF134" s="52">
        <v>426.13</v>
      </c>
      <c r="DG134" s="52">
        <v>426.13</v>
      </c>
      <c r="DH134" s="52">
        <v>426.13</v>
      </c>
      <c r="DI134" s="52">
        <v>426.13</v>
      </c>
      <c r="DJ134" s="52">
        <v>426.13</v>
      </c>
      <c r="DK134" s="52">
        <v>426.13</v>
      </c>
      <c r="DL134" s="52">
        <v>426.13</v>
      </c>
      <c r="DM134" s="52">
        <v>426.13</v>
      </c>
      <c r="DN134" s="52">
        <v>426.13</v>
      </c>
      <c r="DO134" s="52">
        <v>426.13</v>
      </c>
      <c r="DP134" s="52">
        <v>426.13</v>
      </c>
      <c r="DQ134" s="52">
        <v>426.13</v>
      </c>
      <c r="DR134" s="52">
        <v>426.13</v>
      </c>
      <c r="DS134" s="52">
        <v>426.13</v>
      </c>
      <c r="DT134" s="52">
        <v>426.13</v>
      </c>
      <c r="DU134" s="52">
        <v>426.13</v>
      </c>
      <c r="DV134" s="52">
        <v>426.13</v>
      </c>
      <c r="DW134" s="52">
        <v>426.13</v>
      </c>
      <c r="DX134" s="52">
        <v>426.13</v>
      </c>
      <c r="DY134" s="52">
        <v>426.13</v>
      </c>
      <c r="DZ134" s="52">
        <v>426.13</v>
      </c>
      <c r="EA134" s="52">
        <v>426.13</v>
      </c>
      <c r="EB134" s="52">
        <v>426.13</v>
      </c>
      <c r="EC134" s="52">
        <v>426.13</v>
      </c>
      <c r="ED134" s="52">
        <v>426.13</v>
      </c>
      <c r="EE134" s="52">
        <v>426.13</v>
      </c>
      <c r="EF134" s="52">
        <v>426.13</v>
      </c>
      <c r="EG134" s="52">
        <v>426.13</v>
      </c>
      <c r="EH134" s="52">
        <v>426.13</v>
      </c>
      <c r="EI134" s="52">
        <v>426.13</v>
      </c>
      <c r="EJ134" s="52">
        <v>426.13</v>
      </c>
      <c r="EK134" s="52">
        <v>426.13</v>
      </c>
      <c r="EL134" s="52">
        <v>426.13</v>
      </c>
      <c r="EM134" s="52">
        <v>426.13</v>
      </c>
      <c r="EN134" s="52">
        <v>426.13</v>
      </c>
      <c r="EO134" s="52">
        <v>426.13</v>
      </c>
      <c r="EP134" s="52">
        <v>426.13</v>
      </c>
      <c r="EQ134" s="52">
        <v>426.13</v>
      </c>
      <c r="ER134" s="52">
        <v>426.13</v>
      </c>
      <c r="ES134" s="52">
        <v>426.13</v>
      </c>
      <c r="ET134" s="52">
        <v>426.13</v>
      </c>
      <c r="EU134" s="52">
        <v>426.13</v>
      </c>
      <c r="EV134" s="52">
        <v>426.13</v>
      </c>
      <c r="EW134" s="52">
        <v>426.13</v>
      </c>
      <c r="EX134" s="52">
        <v>426.13</v>
      </c>
      <c r="EY134" s="52">
        <v>426.13</v>
      </c>
      <c r="EZ134" s="52">
        <v>426.13</v>
      </c>
      <c r="FA134" s="52">
        <v>426.13</v>
      </c>
      <c r="FB134" s="52">
        <v>426.13</v>
      </c>
      <c r="FC134" s="52">
        <v>426.13</v>
      </c>
      <c r="FD134" s="52">
        <v>426.13</v>
      </c>
      <c r="FE134" s="52">
        <v>426.13</v>
      </c>
      <c r="FF134" s="52">
        <v>426.13</v>
      </c>
      <c r="FG134" s="52">
        <v>426.13</v>
      </c>
      <c r="FH134" s="52">
        <v>426.13</v>
      </c>
      <c r="FI134" s="52">
        <v>426.13</v>
      </c>
      <c r="FJ134" s="52">
        <v>426.13</v>
      </c>
      <c r="FK134" s="52">
        <v>426.13</v>
      </c>
      <c r="FL134" s="52">
        <v>426.13</v>
      </c>
      <c r="FM134" s="52">
        <v>426.13</v>
      </c>
      <c r="FN134" s="52">
        <v>426.13</v>
      </c>
      <c r="FO134" s="52">
        <v>426.13</v>
      </c>
      <c r="FP134" s="52">
        <v>426.13</v>
      </c>
      <c r="FQ134" s="52">
        <v>426.13</v>
      </c>
      <c r="FR134" s="52">
        <v>426.13</v>
      </c>
      <c r="FS134" s="52">
        <v>426.13</v>
      </c>
      <c r="FT134" s="52">
        <v>426.13</v>
      </c>
      <c r="FU134" s="52">
        <v>426.13</v>
      </c>
      <c r="FV134" s="52">
        <v>426.13</v>
      </c>
      <c r="FW134" s="52">
        <v>426.13</v>
      </c>
      <c r="FX134" s="52">
        <v>426.13</v>
      </c>
      <c r="FY134" s="52">
        <v>426.13</v>
      </c>
      <c r="FZ134" s="52">
        <v>426.13</v>
      </c>
      <c r="GA134" s="52">
        <v>426.13</v>
      </c>
      <c r="GB134" s="52">
        <v>426.13</v>
      </c>
      <c r="GC134" s="52">
        <v>426.13</v>
      </c>
      <c r="GD134" s="52">
        <v>426.13</v>
      </c>
      <c r="GE134" s="52">
        <v>426.13</v>
      </c>
      <c r="GF134" s="52">
        <v>426.13</v>
      </c>
      <c r="GG134" s="52">
        <v>426.13</v>
      </c>
      <c r="GH134" s="52">
        <v>426.13</v>
      </c>
      <c r="GI134" s="52">
        <v>426.13</v>
      </c>
      <c r="GJ134" s="52">
        <v>426.13</v>
      </c>
      <c r="GK134" s="52">
        <v>426.13</v>
      </c>
      <c r="GL134" s="52">
        <v>426.13</v>
      </c>
      <c r="GM134" s="52">
        <v>426.13</v>
      </c>
      <c r="GN134" s="52">
        <v>426.13</v>
      </c>
      <c r="GO134" s="52">
        <v>426.13</v>
      </c>
      <c r="GP134" s="52">
        <v>426.13</v>
      </c>
      <c r="GQ134" s="52">
        <v>426.13</v>
      </c>
      <c r="GR134" s="52">
        <v>426.13</v>
      </c>
      <c r="GS134" s="52">
        <v>426.13</v>
      </c>
      <c r="GT134" s="52">
        <v>426.13</v>
      </c>
      <c r="GU134" s="52">
        <v>426.13</v>
      </c>
      <c r="GV134" s="52">
        <v>426.13</v>
      </c>
      <c r="GW134" s="52">
        <v>426.13</v>
      </c>
      <c r="GX134" s="52">
        <v>426.13</v>
      </c>
      <c r="GY134" s="52">
        <v>426.13</v>
      </c>
      <c r="GZ134" s="52">
        <v>426.13</v>
      </c>
      <c r="HA134" s="52">
        <v>426.13</v>
      </c>
      <c r="HB134" s="52">
        <v>426.13</v>
      </c>
      <c r="HC134" s="52">
        <v>426.13</v>
      </c>
      <c r="HD134" s="52">
        <v>426.13</v>
      </c>
      <c r="HE134" s="52">
        <v>426.13</v>
      </c>
      <c r="HF134" s="52">
        <v>426.13</v>
      </c>
      <c r="HG134" s="52">
        <v>426.13</v>
      </c>
      <c r="HH134" s="52">
        <v>426.13</v>
      </c>
      <c r="HI134" s="52">
        <v>426.13</v>
      </c>
      <c r="HJ134" s="52">
        <v>426.13</v>
      </c>
      <c r="HK134" s="52">
        <v>426.13</v>
      </c>
      <c r="HL134" s="52">
        <v>426.13</v>
      </c>
      <c r="HM134" s="52">
        <v>426.13</v>
      </c>
      <c r="HN134" s="52">
        <v>426.13</v>
      </c>
      <c r="HO134" s="52">
        <v>426.13</v>
      </c>
      <c r="HP134" s="52">
        <v>426.13</v>
      </c>
      <c r="HQ134" s="52">
        <v>426.13</v>
      </c>
      <c r="HR134" s="52">
        <v>426.13</v>
      </c>
      <c r="HS134" s="52">
        <v>426.13</v>
      </c>
      <c r="HT134" s="52">
        <v>426.13</v>
      </c>
      <c r="HU134" s="52">
        <v>426.13</v>
      </c>
      <c r="HV134" s="52">
        <v>426.13</v>
      </c>
      <c r="HW134" s="52">
        <v>426.13</v>
      </c>
      <c r="HX134" s="52">
        <v>426.13</v>
      </c>
      <c r="HY134" s="52">
        <v>0</v>
      </c>
      <c r="HZ134" s="52">
        <v>0</v>
      </c>
      <c r="IA134" s="52">
        <v>0</v>
      </c>
      <c r="IB134" s="52">
        <v>0</v>
      </c>
      <c r="IC134" s="52">
        <v>0</v>
      </c>
      <c r="ID134" s="52">
        <v>0</v>
      </c>
      <c r="IE134" s="52">
        <v>0</v>
      </c>
      <c r="IF134" s="52">
        <v>0</v>
      </c>
      <c r="IG134" s="52">
        <v>0</v>
      </c>
      <c r="IH134" s="52">
        <v>0</v>
      </c>
      <c r="II134" s="52">
        <v>0</v>
      </c>
      <c r="IJ134" s="52">
        <v>0</v>
      </c>
      <c r="IK134" s="52">
        <v>0</v>
      </c>
      <c r="IL134" s="52">
        <v>0</v>
      </c>
      <c r="IM134" s="52">
        <v>0</v>
      </c>
      <c r="IN134" s="52">
        <v>0</v>
      </c>
      <c r="IO134" s="52">
        <v>0</v>
      </c>
      <c r="IP134" s="52">
        <v>0</v>
      </c>
      <c r="IQ134" s="52">
        <v>0</v>
      </c>
      <c r="IR134" s="52">
        <v>0</v>
      </c>
      <c r="IS134" s="52">
        <v>0</v>
      </c>
      <c r="IT134" s="52">
        <v>0</v>
      </c>
      <c r="IU134" s="52">
        <v>0</v>
      </c>
      <c r="IV134" s="52">
        <v>0</v>
      </c>
      <c r="IW134" s="52">
        <v>0</v>
      </c>
      <c r="IX134" s="52">
        <v>0</v>
      </c>
      <c r="IY134" s="52">
        <v>0</v>
      </c>
      <c r="IZ134" s="52">
        <v>0</v>
      </c>
      <c r="JA134" s="52">
        <v>0</v>
      </c>
      <c r="JB134" s="52">
        <v>0</v>
      </c>
      <c r="JC134" s="52">
        <v>0</v>
      </c>
      <c r="JD134" s="52">
        <v>0</v>
      </c>
      <c r="JE134" s="52">
        <v>0</v>
      </c>
      <c r="JF134" s="52">
        <v>0</v>
      </c>
      <c r="JG134" s="52">
        <v>0</v>
      </c>
      <c r="JH134" s="52">
        <v>0</v>
      </c>
      <c r="JI134" s="52">
        <v>0</v>
      </c>
      <c r="JJ134" s="52">
        <v>0</v>
      </c>
      <c r="JK134" s="52">
        <v>0</v>
      </c>
      <c r="JL134" s="52">
        <v>0</v>
      </c>
      <c r="JM134" s="52">
        <v>0</v>
      </c>
      <c r="JN134" s="52">
        <v>0</v>
      </c>
      <c r="JO134" s="52">
        <v>0</v>
      </c>
      <c r="JP134" s="52">
        <v>0</v>
      </c>
      <c r="JQ134" s="52">
        <v>0</v>
      </c>
      <c r="JR134" s="52">
        <v>0</v>
      </c>
      <c r="JS134" s="52">
        <v>0</v>
      </c>
      <c r="JT134" s="52">
        <v>0</v>
      </c>
      <c r="JU134" s="52">
        <v>0</v>
      </c>
      <c r="JV134" s="52">
        <v>0</v>
      </c>
      <c r="JW134" s="52">
        <v>0</v>
      </c>
      <c r="JX134" s="52">
        <v>0</v>
      </c>
      <c r="JY134" s="52">
        <v>0</v>
      </c>
      <c r="JZ134" s="52">
        <v>0</v>
      </c>
      <c r="KA134" s="52">
        <v>0</v>
      </c>
      <c r="KB134" s="52">
        <v>0</v>
      </c>
      <c r="KC134" s="52">
        <v>0</v>
      </c>
      <c r="KD134" s="52">
        <v>0</v>
      </c>
      <c r="KE134" s="52">
        <v>0</v>
      </c>
      <c r="KF134" s="52">
        <v>0</v>
      </c>
      <c r="KG134" s="52">
        <v>0</v>
      </c>
      <c r="KH134" s="52">
        <v>0</v>
      </c>
      <c r="KI134" s="52">
        <v>0</v>
      </c>
      <c r="KJ134" s="52">
        <v>0</v>
      </c>
      <c r="KK134" s="52">
        <v>0</v>
      </c>
      <c r="KL134" s="52">
        <v>0</v>
      </c>
      <c r="KM134" s="52">
        <v>0</v>
      </c>
      <c r="KN134" s="52">
        <v>0</v>
      </c>
      <c r="KO134" s="52">
        <v>0</v>
      </c>
      <c r="KP134" s="52">
        <v>0</v>
      </c>
      <c r="KQ134" s="52">
        <v>0</v>
      </c>
      <c r="KR134" s="52">
        <v>0</v>
      </c>
      <c r="KS134" s="52">
        <v>0</v>
      </c>
      <c r="KT134" s="52">
        <v>0</v>
      </c>
      <c r="KU134" s="52">
        <v>0</v>
      </c>
      <c r="KV134" s="52">
        <v>0</v>
      </c>
      <c r="KW134" s="52">
        <v>0</v>
      </c>
      <c r="KX134" s="52">
        <v>0</v>
      </c>
      <c r="KY134" s="52">
        <v>0</v>
      </c>
      <c r="KZ134" s="52">
        <v>0</v>
      </c>
      <c r="LA134" s="52">
        <v>0</v>
      </c>
      <c r="LB134" s="52">
        <v>0</v>
      </c>
      <c r="LC134" s="52">
        <v>0</v>
      </c>
      <c r="LD134" s="52">
        <v>0</v>
      </c>
      <c r="LE134" s="52">
        <v>0</v>
      </c>
      <c r="LF134" s="52">
        <v>0</v>
      </c>
      <c r="LG134" s="52">
        <v>0</v>
      </c>
      <c r="LH134" s="52">
        <v>0</v>
      </c>
      <c r="LI134" s="52">
        <v>0</v>
      </c>
      <c r="LJ134" s="52">
        <v>0</v>
      </c>
      <c r="LK134" s="52">
        <v>0</v>
      </c>
      <c r="LL134" s="52">
        <v>0</v>
      </c>
      <c r="LM134" s="52">
        <v>0</v>
      </c>
      <c r="LN134" s="52">
        <v>0</v>
      </c>
      <c r="LO134" s="52">
        <v>0</v>
      </c>
      <c r="LP134" s="52">
        <v>0</v>
      </c>
      <c r="LQ134" s="52">
        <v>0</v>
      </c>
      <c r="LR134" s="52">
        <v>0</v>
      </c>
      <c r="LS134" s="52">
        <v>0</v>
      </c>
      <c r="LT134" s="52">
        <v>0</v>
      </c>
      <c r="LU134" s="52">
        <v>0</v>
      </c>
      <c r="LV134" s="52">
        <v>0</v>
      </c>
      <c r="LW134" s="52">
        <v>0</v>
      </c>
      <c r="LX134" s="52">
        <v>0</v>
      </c>
      <c r="LY134" s="52">
        <v>0</v>
      </c>
      <c r="LZ134" s="52">
        <v>0</v>
      </c>
      <c r="MA134" s="52">
        <v>0</v>
      </c>
      <c r="MB134" s="52">
        <v>0</v>
      </c>
      <c r="MC134" s="52">
        <v>0</v>
      </c>
      <c r="MD134" s="52">
        <v>0</v>
      </c>
      <c r="ME134" s="52">
        <v>0</v>
      </c>
      <c r="MF134" s="52">
        <v>0</v>
      </c>
      <c r="MG134" s="52">
        <v>0</v>
      </c>
      <c r="MH134" s="52">
        <v>0</v>
      </c>
      <c r="MI134" s="52">
        <v>0</v>
      </c>
      <c r="MJ134" s="52">
        <v>0</v>
      </c>
      <c r="MK134" s="52">
        <v>0</v>
      </c>
      <c r="ML134" s="52">
        <v>0</v>
      </c>
      <c r="MM134" s="52">
        <v>0</v>
      </c>
      <c r="MN134" s="52">
        <v>0</v>
      </c>
      <c r="MO134" s="52">
        <v>0</v>
      </c>
      <c r="MP134" s="52">
        <v>0</v>
      </c>
      <c r="MQ134" s="52">
        <v>0</v>
      </c>
      <c r="MR134" s="52">
        <v>0</v>
      </c>
      <c r="MS134" s="52">
        <v>0</v>
      </c>
      <c r="MT134" s="52">
        <v>0</v>
      </c>
      <c r="MU134" s="52">
        <v>0</v>
      </c>
      <c r="MV134" s="52">
        <v>0</v>
      </c>
      <c r="MW134" s="52">
        <v>0</v>
      </c>
      <c r="MX134" s="52">
        <v>0</v>
      </c>
      <c r="MY134" s="52">
        <v>0</v>
      </c>
      <c r="MZ134" s="52">
        <v>0</v>
      </c>
      <c r="NA134" s="52">
        <v>0</v>
      </c>
      <c r="NB134" s="52">
        <v>0</v>
      </c>
      <c r="NC134" s="52">
        <v>0</v>
      </c>
      <c r="ND134" s="52">
        <v>0</v>
      </c>
      <c r="NE134" s="52">
        <v>0</v>
      </c>
      <c r="NF134" s="52">
        <v>0</v>
      </c>
      <c r="NG134" s="52">
        <v>0</v>
      </c>
      <c r="NH134" s="52">
        <v>0</v>
      </c>
      <c r="NI134" s="52">
        <v>0</v>
      </c>
      <c r="NJ134" s="52">
        <v>0</v>
      </c>
      <c r="NK134" s="52">
        <v>0</v>
      </c>
      <c r="NL134" s="52">
        <v>0</v>
      </c>
      <c r="NM134" s="52">
        <v>0</v>
      </c>
      <c r="NN134" s="52">
        <v>0</v>
      </c>
      <c r="NO134" s="52">
        <v>0</v>
      </c>
      <c r="NP134" s="52">
        <v>0</v>
      </c>
      <c r="NQ134" s="52">
        <v>0</v>
      </c>
      <c r="NR134" s="68">
        <f t="shared" si="6"/>
        <v>65914.519999999829</v>
      </c>
      <c r="NS134" s="68">
        <f t="shared" si="7"/>
        <v>65914.519999999829</v>
      </c>
      <c r="NT134" s="68">
        <f t="shared" si="8"/>
        <v>48017.059999999932</v>
      </c>
    </row>
    <row r="135" spans="1:384" s="40" customFormat="1" ht="15" customHeight="1" outlineLevel="1" x14ac:dyDescent="0.2">
      <c r="A135" s="61"/>
      <c r="B135" s="49" t="s">
        <v>671</v>
      </c>
      <c r="C135" s="49" t="s">
        <v>369</v>
      </c>
      <c r="D135" s="49" t="s">
        <v>370</v>
      </c>
      <c r="E135" s="50" t="s">
        <v>371</v>
      </c>
      <c r="F135" s="64">
        <v>44169</v>
      </c>
      <c r="G135" s="49" t="s">
        <v>68</v>
      </c>
      <c r="H135" s="72">
        <v>9.3807000000000001E-2</v>
      </c>
      <c r="I135" s="65">
        <v>72200</v>
      </c>
      <c r="J135" s="114" t="str">
        <f>_xlfn.XLOOKUP(E135,'[12]Resumo Unidades'!$B:$B,'[12]Resumo Unidades'!$W:$W)</f>
        <v>Fluxo com Divergência maior do que 10%</v>
      </c>
      <c r="K135" s="51" t="str">
        <f>IF(L135&gt;Resumo!$E$23,"Sim","Não")</f>
        <v>Não</v>
      </c>
      <c r="L135" s="66">
        <v>48</v>
      </c>
      <c r="M135" s="67"/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52">
        <v>0</v>
      </c>
      <c r="W135" s="52">
        <v>0</v>
      </c>
      <c r="X135" s="52">
        <v>0</v>
      </c>
      <c r="Y135" s="52">
        <v>0</v>
      </c>
      <c r="Z135" s="52">
        <v>0</v>
      </c>
      <c r="AA135" s="52">
        <v>0</v>
      </c>
      <c r="AB135" s="52">
        <v>0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v>0</v>
      </c>
      <c r="AN135" s="52">
        <v>0</v>
      </c>
      <c r="AO135" s="52">
        <v>0</v>
      </c>
      <c r="AP135" s="52">
        <v>0</v>
      </c>
      <c r="AQ135" s="52"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v>0</v>
      </c>
      <c r="AX135" s="52">
        <v>0</v>
      </c>
      <c r="AY135" s="52">
        <v>0</v>
      </c>
      <c r="AZ135" s="52">
        <v>0</v>
      </c>
      <c r="BA135" s="52">
        <v>0</v>
      </c>
      <c r="BB135" s="52">
        <v>0</v>
      </c>
      <c r="BC135" s="52">
        <v>0</v>
      </c>
      <c r="BD135" s="52">
        <v>0</v>
      </c>
      <c r="BE135" s="52">
        <v>0</v>
      </c>
      <c r="BF135" s="52">
        <v>0</v>
      </c>
      <c r="BG135" s="52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v>0</v>
      </c>
      <c r="CB135" s="52">
        <v>819.39</v>
      </c>
      <c r="CC135" s="52">
        <v>812.12</v>
      </c>
      <c r="CD135" s="52">
        <v>475.97</v>
      </c>
      <c r="CE135" s="52">
        <v>475.97</v>
      </c>
      <c r="CF135" s="52">
        <v>475.97</v>
      </c>
      <c r="CG135" s="52">
        <v>475.97</v>
      </c>
      <c r="CH135" s="52">
        <v>475.97</v>
      </c>
      <c r="CI135" s="52">
        <v>475.97</v>
      </c>
      <c r="CJ135" s="52">
        <v>475.97</v>
      </c>
      <c r="CK135" s="52">
        <v>475.97</v>
      </c>
      <c r="CL135" s="52">
        <v>475.97</v>
      </c>
      <c r="CM135" s="52">
        <v>475.97</v>
      </c>
      <c r="CN135" s="52">
        <v>475.97</v>
      </c>
      <c r="CO135" s="52">
        <v>475.97</v>
      </c>
      <c r="CP135" s="52">
        <v>475.97</v>
      </c>
      <c r="CQ135" s="52">
        <v>475.97</v>
      </c>
      <c r="CR135" s="52">
        <v>475.97</v>
      </c>
      <c r="CS135" s="52">
        <v>475.97</v>
      </c>
      <c r="CT135" s="52">
        <v>475.97</v>
      </c>
      <c r="CU135" s="52">
        <v>475.97</v>
      </c>
      <c r="CV135" s="52">
        <v>475.97</v>
      </c>
      <c r="CW135" s="52">
        <v>475.97</v>
      </c>
      <c r="CX135" s="52">
        <v>475.97</v>
      </c>
      <c r="CY135" s="52">
        <v>475.97</v>
      </c>
      <c r="CZ135" s="52">
        <v>475.97</v>
      </c>
      <c r="DA135" s="52">
        <v>475.97</v>
      </c>
      <c r="DB135" s="52">
        <v>475.97</v>
      </c>
      <c r="DC135" s="52">
        <v>475.97</v>
      </c>
      <c r="DD135" s="52">
        <v>475.97</v>
      </c>
      <c r="DE135" s="52">
        <v>475.97</v>
      </c>
      <c r="DF135" s="52">
        <v>475.97</v>
      </c>
      <c r="DG135" s="52">
        <v>475.97</v>
      </c>
      <c r="DH135" s="52">
        <v>475.97</v>
      </c>
      <c r="DI135" s="52">
        <v>475.97</v>
      </c>
      <c r="DJ135" s="52">
        <v>475.97</v>
      </c>
      <c r="DK135" s="52">
        <v>475.97</v>
      </c>
      <c r="DL135" s="52">
        <v>475.97</v>
      </c>
      <c r="DM135" s="52">
        <v>475.97</v>
      </c>
      <c r="DN135" s="52">
        <v>475.97</v>
      </c>
      <c r="DO135" s="52">
        <v>475.97</v>
      </c>
      <c r="DP135" s="52">
        <v>475.97</v>
      </c>
      <c r="DQ135" s="52">
        <v>475.97</v>
      </c>
      <c r="DR135" s="52">
        <v>475.97</v>
      </c>
      <c r="DS135" s="52">
        <v>475.97</v>
      </c>
      <c r="DT135" s="52">
        <v>475.97</v>
      </c>
      <c r="DU135" s="52">
        <v>475.97</v>
      </c>
      <c r="DV135" s="52">
        <v>475.97</v>
      </c>
      <c r="DW135" s="52">
        <v>475.97</v>
      </c>
      <c r="DX135" s="52">
        <v>475.97</v>
      </c>
      <c r="DY135" s="52">
        <v>475.97</v>
      </c>
      <c r="DZ135" s="52">
        <v>475.97</v>
      </c>
      <c r="EA135" s="52">
        <v>475.97</v>
      </c>
      <c r="EB135" s="52">
        <v>475.97</v>
      </c>
      <c r="EC135" s="52">
        <v>475.97</v>
      </c>
      <c r="ED135" s="52">
        <v>475.97</v>
      </c>
      <c r="EE135" s="52">
        <v>475.97</v>
      </c>
      <c r="EF135" s="52">
        <v>475.97</v>
      </c>
      <c r="EG135" s="52">
        <v>475.97</v>
      </c>
      <c r="EH135" s="52">
        <v>475.97</v>
      </c>
      <c r="EI135" s="52">
        <v>475.97</v>
      </c>
      <c r="EJ135" s="52">
        <v>475.97</v>
      </c>
      <c r="EK135" s="52">
        <v>475.97</v>
      </c>
      <c r="EL135" s="52">
        <v>475.97</v>
      </c>
      <c r="EM135" s="52">
        <v>475.97</v>
      </c>
      <c r="EN135" s="52">
        <v>475.97</v>
      </c>
      <c r="EO135" s="52">
        <v>475.97</v>
      </c>
      <c r="EP135" s="52">
        <v>475.97</v>
      </c>
      <c r="EQ135" s="52">
        <v>475.97</v>
      </c>
      <c r="ER135" s="52">
        <v>475.97</v>
      </c>
      <c r="ES135" s="52">
        <v>475.97</v>
      </c>
      <c r="ET135" s="52">
        <v>475.97</v>
      </c>
      <c r="EU135" s="52">
        <v>475.97</v>
      </c>
      <c r="EV135" s="52">
        <v>475.97</v>
      </c>
      <c r="EW135" s="52">
        <v>475.97</v>
      </c>
      <c r="EX135" s="52">
        <v>475.97</v>
      </c>
      <c r="EY135" s="52">
        <v>475.97</v>
      </c>
      <c r="EZ135" s="52">
        <v>475.97</v>
      </c>
      <c r="FA135" s="52">
        <v>475.97</v>
      </c>
      <c r="FB135" s="52">
        <v>475.97</v>
      </c>
      <c r="FC135" s="52">
        <v>475.97</v>
      </c>
      <c r="FD135" s="52">
        <v>475.97</v>
      </c>
      <c r="FE135" s="52">
        <v>475.97</v>
      </c>
      <c r="FF135" s="52">
        <v>475.97</v>
      </c>
      <c r="FG135" s="52">
        <v>475.97</v>
      </c>
      <c r="FH135" s="52">
        <v>475.97</v>
      </c>
      <c r="FI135" s="52">
        <v>475.97</v>
      </c>
      <c r="FJ135" s="52">
        <v>475.97</v>
      </c>
      <c r="FK135" s="52">
        <v>475.97</v>
      </c>
      <c r="FL135" s="52">
        <v>475.97</v>
      </c>
      <c r="FM135" s="52">
        <v>475.97</v>
      </c>
      <c r="FN135" s="52">
        <v>475.97</v>
      </c>
      <c r="FO135" s="52">
        <v>475.97</v>
      </c>
      <c r="FP135" s="52">
        <v>475.97</v>
      </c>
      <c r="FQ135" s="52">
        <v>475.97</v>
      </c>
      <c r="FR135" s="52">
        <v>475.97</v>
      </c>
      <c r="FS135" s="52">
        <v>475.97</v>
      </c>
      <c r="FT135" s="52">
        <v>475.97</v>
      </c>
      <c r="FU135" s="52">
        <v>475.97</v>
      </c>
      <c r="FV135" s="52">
        <v>475.97</v>
      </c>
      <c r="FW135" s="52">
        <v>475.97</v>
      </c>
      <c r="FX135" s="52">
        <v>475.97</v>
      </c>
      <c r="FY135" s="52">
        <v>475.97</v>
      </c>
      <c r="FZ135" s="52">
        <v>475.97</v>
      </c>
      <c r="GA135" s="52">
        <v>475.97</v>
      </c>
      <c r="GB135" s="52">
        <v>475.97</v>
      </c>
      <c r="GC135" s="52">
        <v>475.97</v>
      </c>
      <c r="GD135" s="52">
        <v>475.97</v>
      </c>
      <c r="GE135" s="52">
        <v>475.97</v>
      </c>
      <c r="GF135" s="52">
        <v>475.97</v>
      </c>
      <c r="GG135" s="52">
        <v>475.97</v>
      </c>
      <c r="GH135" s="52">
        <v>475.97</v>
      </c>
      <c r="GI135" s="52">
        <v>475.97</v>
      </c>
      <c r="GJ135" s="52">
        <v>475.97</v>
      </c>
      <c r="GK135" s="52">
        <v>475.97</v>
      </c>
      <c r="GL135" s="52">
        <v>475.97</v>
      </c>
      <c r="GM135" s="52">
        <v>475.97</v>
      </c>
      <c r="GN135" s="52">
        <v>475.97</v>
      </c>
      <c r="GO135" s="52">
        <v>475.97</v>
      </c>
      <c r="GP135" s="52">
        <v>475.97</v>
      </c>
      <c r="GQ135" s="52">
        <v>475.97</v>
      </c>
      <c r="GR135" s="52">
        <v>475.97</v>
      </c>
      <c r="GS135" s="52">
        <v>475.97</v>
      </c>
      <c r="GT135" s="52">
        <v>475.97</v>
      </c>
      <c r="GU135" s="52">
        <v>475.97</v>
      </c>
      <c r="GV135" s="52">
        <v>475.97</v>
      </c>
      <c r="GW135" s="52">
        <v>475.97</v>
      </c>
      <c r="GX135" s="52">
        <v>475.97</v>
      </c>
      <c r="GY135" s="52">
        <v>475.97</v>
      </c>
      <c r="GZ135" s="52">
        <v>475.97</v>
      </c>
      <c r="HA135" s="52">
        <v>475.97</v>
      </c>
      <c r="HB135" s="52">
        <v>475.97</v>
      </c>
      <c r="HC135" s="52">
        <v>475.97</v>
      </c>
      <c r="HD135" s="52">
        <v>475.97</v>
      </c>
      <c r="HE135" s="52">
        <v>475.97</v>
      </c>
      <c r="HF135" s="52">
        <v>475.97</v>
      </c>
      <c r="HG135" s="52">
        <v>475.97</v>
      </c>
      <c r="HH135" s="52">
        <v>475.97</v>
      </c>
      <c r="HI135" s="52">
        <v>475.97</v>
      </c>
      <c r="HJ135" s="52">
        <v>475.97</v>
      </c>
      <c r="HK135" s="52">
        <v>475.97</v>
      </c>
      <c r="HL135" s="52">
        <v>475.97</v>
      </c>
      <c r="HM135" s="52">
        <v>475.97</v>
      </c>
      <c r="HN135" s="52">
        <v>475.97</v>
      </c>
      <c r="HO135" s="52">
        <v>475.97</v>
      </c>
      <c r="HP135" s="52">
        <v>475.97</v>
      </c>
      <c r="HQ135" s="52">
        <v>475.97</v>
      </c>
      <c r="HR135" s="52">
        <v>475.97</v>
      </c>
      <c r="HS135" s="52">
        <v>475.97</v>
      </c>
      <c r="HT135" s="52">
        <v>475.97</v>
      </c>
      <c r="HU135" s="52">
        <v>475.97</v>
      </c>
      <c r="HV135" s="52">
        <v>475.97</v>
      </c>
      <c r="HW135" s="52">
        <v>475.97</v>
      </c>
      <c r="HX135" s="52">
        <v>0</v>
      </c>
      <c r="HY135" s="52">
        <v>0</v>
      </c>
      <c r="HZ135" s="52">
        <v>0</v>
      </c>
      <c r="IA135" s="52">
        <v>0</v>
      </c>
      <c r="IB135" s="52">
        <v>0</v>
      </c>
      <c r="IC135" s="52">
        <v>0</v>
      </c>
      <c r="ID135" s="52">
        <v>0</v>
      </c>
      <c r="IE135" s="52">
        <v>0</v>
      </c>
      <c r="IF135" s="52">
        <v>0</v>
      </c>
      <c r="IG135" s="52">
        <v>0</v>
      </c>
      <c r="IH135" s="52">
        <v>0</v>
      </c>
      <c r="II135" s="52">
        <v>0</v>
      </c>
      <c r="IJ135" s="52">
        <v>0</v>
      </c>
      <c r="IK135" s="52">
        <v>0</v>
      </c>
      <c r="IL135" s="52">
        <v>0</v>
      </c>
      <c r="IM135" s="52">
        <v>0</v>
      </c>
      <c r="IN135" s="52">
        <v>0</v>
      </c>
      <c r="IO135" s="52">
        <v>0</v>
      </c>
      <c r="IP135" s="52">
        <v>0</v>
      </c>
      <c r="IQ135" s="52">
        <v>0</v>
      </c>
      <c r="IR135" s="52">
        <v>0</v>
      </c>
      <c r="IS135" s="52">
        <v>0</v>
      </c>
      <c r="IT135" s="52">
        <v>0</v>
      </c>
      <c r="IU135" s="52">
        <v>0</v>
      </c>
      <c r="IV135" s="52">
        <v>0</v>
      </c>
      <c r="IW135" s="52">
        <v>0</v>
      </c>
      <c r="IX135" s="52">
        <v>0</v>
      </c>
      <c r="IY135" s="52">
        <v>0</v>
      </c>
      <c r="IZ135" s="52">
        <v>0</v>
      </c>
      <c r="JA135" s="52">
        <v>0</v>
      </c>
      <c r="JB135" s="52">
        <v>0</v>
      </c>
      <c r="JC135" s="52">
        <v>0</v>
      </c>
      <c r="JD135" s="52">
        <v>0</v>
      </c>
      <c r="JE135" s="52">
        <v>0</v>
      </c>
      <c r="JF135" s="52">
        <v>0</v>
      </c>
      <c r="JG135" s="52">
        <v>0</v>
      </c>
      <c r="JH135" s="52">
        <v>0</v>
      </c>
      <c r="JI135" s="52">
        <v>0</v>
      </c>
      <c r="JJ135" s="52">
        <v>0</v>
      </c>
      <c r="JK135" s="52">
        <v>0</v>
      </c>
      <c r="JL135" s="52">
        <v>0</v>
      </c>
      <c r="JM135" s="52">
        <v>0</v>
      </c>
      <c r="JN135" s="52">
        <v>0</v>
      </c>
      <c r="JO135" s="52">
        <v>0</v>
      </c>
      <c r="JP135" s="52">
        <v>0</v>
      </c>
      <c r="JQ135" s="52">
        <v>0</v>
      </c>
      <c r="JR135" s="52">
        <v>0</v>
      </c>
      <c r="JS135" s="52">
        <v>0</v>
      </c>
      <c r="JT135" s="52">
        <v>0</v>
      </c>
      <c r="JU135" s="52">
        <v>0</v>
      </c>
      <c r="JV135" s="52">
        <v>0</v>
      </c>
      <c r="JW135" s="52">
        <v>0</v>
      </c>
      <c r="JX135" s="52">
        <v>0</v>
      </c>
      <c r="JY135" s="52">
        <v>0</v>
      </c>
      <c r="JZ135" s="52">
        <v>0</v>
      </c>
      <c r="KA135" s="52">
        <v>0</v>
      </c>
      <c r="KB135" s="52">
        <v>0</v>
      </c>
      <c r="KC135" s="52">
        <v>0</v>
      </c>
      <c r="KD135" s="52">
        <v>0</v>
      </c>
      <c r="KE135" s="52">
        <v>0</v>
      </c>
      <c r="KF135" s="52">
        <v>0</v>
      </c>
      <c r="KG135" s="52">
        <v>0</v>
      </c>
      <c r="KH135" s="52">
        <v>0</v>
      </c>
      <c r="KI135" s="52">
        <v>0</v>
      </c>
      <c r="KJ135" s="52">
        <v>0</v>
      </c>
      <c r="KK135" s="52">
        <v>0</v>
      </c>
      <c r="KL135" s="52">
        <v>0</v>
      </c>
      <c r="KM135" s="52">
        <v>0</v>
      </c>
      <c r="KN135" s="52">
        <v>0</v>
      </c>
      <c r="KO135" s="52">
        <v>0</v>
      </c>
      <c r="KP135" s="52">
        <v>0</v>
      </c>
      <c r="KQ135" s="52">
        <v>0</v>
      </c>
      <c r="KR135" s="52">
        <v>0</v>
      </c>
      <c r="KS135" s="52">
        <v>0</v>
      </c>
      <c r="KT135" s="52">
        <v>0</v>
      </c>
      <c r="KU135" s="52">
        <v>0</v>
      </c>
      <c r="KV135" s="52">
        <v>0</v>
      </c>
      <c r="KW135" s="52">
        <v>0</v>
      </c>
      <c r="KX135" s="52">
        <v>0</v>
      </c>
      <c r="KY135" s="52">
        <v>0</v>
      </c>
      <c r="KZ135" s="52">
        <v>0</v>
      </c>
      <c r="LA135" s="52">
        <v>0</v>
      </c>
      <c r="LB135" s="52">
        <v>0</v>
      </c>
      <c r="LC135" s="52">
        <v>0</v>
      </c>
      <c r="LD135" s="52">
        <v>0</v>
      </c>
      <c r="LE135" s="52">
        <v>0</v>
      </c>
      <c r="LF135" s="52">
        <v>0</v>
      </c>
      <c r="LG135" s="52">
        <v>0</v>
      </c>
      <c r="LH135" s="52">
        <v>0</v>
      </c>
      <c r="LI135" s="52">
        <v>0</v>
      </c>
      <c r="LJ135" s="52">
        <v>0</v>
      </c>
      <c r="LK135" s="52">
        <v>0</v>
      </c>
      <c r="LL135" s="52">
        <v>0</v>
      </c>
      <c r="LM135" s="52">
        <v>0</v>
      </c>
      <c r="LN135" s="52">
        <v>0</v>
      </c>
      <c r="LO135" s="52">
        <v>0</v>
      </c>
      <c r="LP135" s="52">
        <v>0</v>
      </c>
      <c r="LQ135" s="52">
        <v>0</v>
      </c>
      <c r="LR135" s="52">
        <v>0</v>
      </c>
      <c r="LS135" s="52">
        <v>0</v>
      </c>
      <c r="LT135" s="52">
        <v>0</v>
      </c>
      <c r="LU135" s="52">
        <v>0</v>
      </c>
      <c r="LV135" s="52">
        <v>0</v>
      </c>
      <c r="LW135" s="52">
        <v>0</v>
      </c>
      <c r="LX135" s="52">
        <v>0</v>
      </c>
      <c r="LY135" s="52">
        <v>0</v>
      </c>
      <c r="LZ135" s="52">
        <v>0</v>
      </c>
      <c r="MA135" s="52">
        <v>0</v>
      </c>
      <c r="MB135" s="52">
        <v>0</v>
      </c>
      <c r="MC135" s="52">
        <v>0</v>
      </c>
      <c r="MD135" s="52">
        <v>0</v>
      </c>
      <c r="ME135" s="52">
        <v>0</v>
      </c>
      <c r="MF135" s="52">
        <v>0</v>
      </c>
      <c r="MG135" s="52">
        <v>0</v>
      </c>
      <c r="MH135" s="52">
        <v>0</v>
      </c>
      <c r="MI135" s="52">
        <v>0</v>
      </c>
      <c r="MJ135" s="52">
        <v>0</v>
      </c>
      <c r="MK135" s="52">
        <v>0</v>
      </c>
      <c r="ML135" s="52">
        <v>0</v>
      </c>
      <c r="MM135" s="52">
        <v>0</v>
      </c>
      <c r="MN135" s="52">
        <v>0</v>
      </c>
      <c r="MO135" s="52">
        <v>0</v>
      </c>
      <c r="MP135" s="52">
        <v>0</v>
      </c>
      <c r="MQ135" s="52">
        <v>0</v>
      </c>
      <c r="MR135" s="52">
        <v>0</v>
      </c>
      <c r="MS135" s="52">
        <v>0</v>
      </c>
      <c r="MT135" s="52">
        <v>0</v>
      </c>
      <c r="MU135" s="52">
        <v>0</v>
      </c>
      <c r="MV135" s="52">
        <v>0</v>
      </c>
      <c r="MW135" s="52">
        <v>0</v>
      </c>
      <c r="MX135" s="52">
        <v>0</v>
      </c>
      <c r="MY135" s="52">
        <v>0</v>
      </c>
      <c r="MZ135" s="52">
        <v>0</v>
      </c>
      <c r="NA135" s="52">
        <v>0</v>
      </c>
      <c r="NB135" s="52">
        <v>0</v>
      </c>
      <c r="NC135" s="52">
        <v>0</v>
      </c>
      <c r="ND135" s="52">
        <v>0</v>
      </c>
      <c r="NE135" s="52">
        <v>0</v>
      </c>
      <c r="NF135" s="52">
        <v>0</v>
      </c>
      <c r="NG135" s="52">
        <v>0</v>
      </c>
      <c r="NH135" s="52">
        <v>0</v>
      </c>
      <c r="NI135" s="52">
        <v>0</v>
      </c>
      <c r="NJ135" s="52">
        <v>0</v>
      </c>
      <c r="NK135" s="52">
        <v>0</v>
      </c>
      <c r="NL135" s="52">
        <v>0</v>
      </c>
      <c r="NM135" s="52">
        <v>0</v>
      </c>
      <c r="NN135" s="52">
        <v>0</v>
      </c>
      <c r="NO135" s="52">
        <v>0</v>
      </c>
      <c r="NP135" s="52">
        <v>0</v>
      </c>
      <c r="NQ135" s="52">
        <v>0</v>
      </c>
      <c r="NR135" s="68">
        <f t="shared" si="6"/>
        <v>73027.010000000126</v>
      </c>
      <c r="NS135" s="68">
        <f t="shared" si="7"/>
        <v>73027.010000000126</v>
      </c>
      <c r="NT135" s="68">
        <f t="shared" si="8"/>
        <v>53512.240000000078</v>
      </c>
    </row>
    <row r="136" spans="1:384" s="40" customFormat="1" ht="15" customHeight="1" outlineLevel="1" x14ac:dyDescent="0.2">
      <c r="A136" s="61"/>
      <c r="B136" s="49" t="s">
        <v>671</v>
      </c>
      <c r="C136" s="49" t="s">
        <v>372</v>
      </c>
      <c r="D136" s="49" t="s">
        <v>373</v>
      </c>
      <c r="E136" s="50" t="s">
        <v>374</v>
      </c>
      <c r="F136" s="64">
        <v>44844</v>
      </c>
      <c r="G136" s="49" t="s">
        <v>37</v>
      </c>
      <c r="H136" s="72">
        <v>0</v>
      </c>
      <c r="I136" s="65">
        <v>44100</v>
      </c>
      <c r="J136" s="114" t="str">
        <f>_xlfn.XLOOKUP(E136,'[12]Resumo Unidades'!$B:$B,'[12]Resumo Unidades'!$W:$W)</f>
        <v>Fluxo ok</v>
      </c>
      <c r="K136" s="51" t="str">
        <f>IF(L136&gt;Resumo!$E$23,"Sim","Não")</f>
        <v>Não</v>
      </c>
      <c r="L136" s="66">
        <v>48</v>
      </c>
      <c r="M136" s="67"/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52">
        <v>0</v>
      </c>
      <c r="W136" s="52">
        <v>0</v>
      </c>
      <c r="X136" s="52">
        <v>0</v>
      </c>
      <c r="Y136" s="52">
        <v>0</v>
      </c>
      <c r="Z136" s="52">
        <v>0</v>
      </c>
      <c r="AA136" s="52">
        <v>0</v>
      </c>
      <c r="AB136" s="52">
        <v>0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0</v>
      </c>
      <c r="AK136" s="52">
        <v>0</v>
      </c>
      <c r="AL136" s="52">
        <v>0</v>
      </c>
      <c r="AM136" s="52">
        <v>0</v>
      </c>
      <c r="AN136" s="52">
        <v>0</v>
      </c>
      <c r="AO136" s="52">
        <v>0</v>
      </c>
      <c r="AP136" s="52">
        <v>0</v>
      </c>
      <c r="AQ136" s="52">
        <v>0</v>
      </c>
      <c r="AR136" s="52">
        <v>0</v>
      </c>
      <c r="AS136" s="52">
        <v>0</v>
      </c>
      <c r="AT136" s="52">
        <v>0</v>
      </c>
      <c r="AU136" s="52">
        <v>0</v>
      </c>
      <c r="AV136" s="52">
        <v>0</v>
      </c>
      <c r="AW136" s="52">
        <v>0</v>
      </c>
      <c r="AX136" s="52">
        <v>0</v>
      </c>
      <c r="AY136" s="52">
        <v>0</v>
      </c>
      <c r="AZ136" s="52">
        <v>0</v>
      </c>
      <c r="BA136" s="52">
        <v>0</v>
      </c>
      <c r="BB136" s="52">
        <v>0</v>
      </c>
      <c r="BC136" s="52">
        <v>0</v>
      </c>
      <c r="BD136" s="52">
        <v>0</v>
      </c>
      <c r="BE136" s="52">
        <v>0</v>
      </c>
      <c r="BF136" s="52">
        <v>0</v>
      </c>
      <c r="BG136" s="52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v>0</v>
      </c>
      <c r="CB136" s="52">
        <v>397.66</v>
      </c>
      <c r="CC136" s="52">
        <v>364.12</v>
      </c>
      <c r="CD136" s="52">
        <v>344.12</v>
      </c>
      <c r="CE136" s="52">
        <v>320.07</v>
      </c>
      <c r="CF136" s="52">
        <v>320.07</v>
      </c>
      <c r="CG136" s="52">
        <v>320.07</v>
      </c>
      <c r="CH136" s="52">
        <v>320.07</v>
      </c>
      <c r="CI136" s="52">
        <v>320.07</v>
      </c>
      <c r="CJ136" s="52">
        <v>320.07</v>
      </c>
      <c r="CK136" s="52">
        <v>2097.61</v>
      </c>
      <c r="CL136" s="52">
        <v>320.07</v>
      </c>
      <c r="CM136" s="52">
        <v>320.07</v>
      </c>
      <c r="CN136" s="52">
        <v>320.07</v>
      </c>
      <c r="CO136" s="52">
        <v>320.07</v>
      </c>
      <c r="CP136" s="52">
        <v>320.07</v>
      </c>
      <c r="CQ136" s="52">
        <v>320.07</v>
      </c>
      <c r="CR136" s="52">
        <v>320.07</v>
      </c>
      <c r="CS136" s="52">
        <v>320.07</v>
      </c>
      <c r="CT136" s="52">
        <v>320.07</v>
      </c>
      <c r="CU136" s="52">
        <v>320.07</v>
      </c>
      <c r="CV136" s="52">
        <v>320.07</v>
      </c>
      <c r="CW136" s="52">
        <v>2097.61</v>
      </c>
      <c r="CX136" s="52">
        <v>320.07</v>
      </c>
      <c r="CY136" s="52">
        <v>320.07</v>
      </c>
      <c r="CZ136" s="52">
        <v>320.07</v>
      </c>
      <c r="DA136" s="52">
        <v>320.07</v>
      </c>
      <c r="DB136" s="52">
        <v>320.07</v>
      </c>
      <c r="DC136" s="52">
        <v>320.07</v>
      </c>
      <c r="DD136" s="52">
        <v>320.07</v>
      </c>
      <c r="DE136" s="52">
        <v>320.07</v>
      </c>
      <c r="DF136" s="52">
        <v>320.07</v>
      </c>
      <c r="DG136" s="52">
        <v>320.07</v>
      </c>
      <c r="DH136" s="52">
        <v>320.07</v>
      </c>
      <c r="DI136" s="52">
        <v>2097.61</v>
      </c>
      <c r="DJ136" s="52">
        <v>320.07</v>
      </c>
      <c r="DK136" s="52">
        <v>320.07</v>
      </c>
      <c r="DL136" s="52">
        <v>320.07</v>
      </c>
      <c r="DM136" s="52">
        <v>320.07</v>
      </c>
      <c r="DN136" s="52">
        <v>320.07</v>
      </c>
      <c r="DO136" s="52">
        <v>320.07</v>
      </c>
      <c r="DP136" s="52">
        <v>320.07</v>
      </c>
      <c r="DQ136" s="52">
        <v>320.07</v>
      </c>
      <c r="DR136" s="52">
        <v>320.07</v>
      </c>
      <c r="DS136" s="52">
        <v>320.07</v>
      </c>
      <c r="DT136" s="52">
        <v>320.07</v>
      </c>
      <c r="DU136" s="52">
        <v>2097.61</v>
      </c>
      <c r="DV136" s="52">
        <v>320.07</v>
      </c>
      <c r="DW136" s="52">
        <v>320.07</v>
      </c>
      <c r="DX136" s="52">
        <v>320.07</v>
      </c>
      <c r="DY136" s="52">
        <v>320.07</v>
      </c>
      <c r="DZ136" s="52">
        <v>320.07</v>
      </c>
      <c r="EA136" s="52">
        <v>320.07</v>
      </c>
      <c r="EB136" s="52">
        <v>320.07</v>
      </c>
      <c r="EC136" s="52">
        <v>320.07</v>
      </c>
      <c r="ED136" s="52">
        <v>320.07</v>
      </c>
      <c r="EE136" s="52">
        <v>320.07</v>
      </c>
      <c r="EF136" s="52">
        <v>320.07</v>
      </c>
      <c r="EG136" s="52">
        <v>2097.61</v>
      </c>
      <c r="EH136" s="52">
        <v>320.07</v>
      </c>
      <c r="EI136" s="52">
        <v>320.07</v>
      </c>
      <c r="EJ136" s="52">
        <v>320.07</v>
      </c>
      <c r="EK136" s="52">
        <v>320.07</v>
      </c>
      <c r="EL136" s="52">
        <v>320.07</v>
      </c>
      <c r="EM136" s="52">
        <v>320.07</v>
      </c>
      <c r="EN136" s="52">
        <v>320.07</v>
      </c>
      <c r="EO136" s="52">
        <v>320.07</v>
      </c>
      <c r="EP136" s="52">
        <v>320.07</v>
      </c>
      <c r="EQ136" s="52">
        <v>320.07</v>
      </c>
      <c r="ER136" s="52">
        <v>320.07</v>
      </c>
      <c r="ES136" s="52">
        <v>2097.61</v>
      </c>
      <c r="ET136" s="52">
        <v>320.07</v>
      </c>
      <c r="EU136" s="52">
        <v>320.07</v>
      </c>
      <c r="EV136" s="52">
        <v>320.07</v>
      </c>
      <c r="EW136" s="52">
        <v>320.07</v>
      </c>
      <c r="EX136" s="52">
        <v>320.07</v>
      </c>
      <c r="EY136" s="52">
        <v>320.07</v>
      </c>
      <c r="EZ136" s="52">
        <v>320.07</v>
      </c>
      <c r="FA136" s="52">
        <v>320.07</v>
      </c>
      <c r="FB136" s="52">
        <v>320.07</v>
      </c>
      <c r="FC136" s="52">
        <v>320.07</v>
      </c>
      <c r="FD136" s="52">
        <v>320.07</v>
      </c>
      <c r="FE136" s="52">
        <v>2097.61</v>
      </c>
      <c r="FF136" s="52">
        <v>320.07</v>
      </c>
      <c r="FG136" s="52">
        <v>320.07</v>
      </c>
      <c r="FH136" s="52">
        <v>0</v>
      </c>
      <c r="FI136" s="52">
        <v>0</v>
      </c>
      <c r="FJ136" s="52">
        <v>0</v>
      </c>
      <c r="FK136" s="52">
        <v>0</v>
      </c>
      <c r="FL136" s="52">
        <v>0</v>
      </c>
      <c r="FM136" s="52">
        <v>0</v>
      </c>
      <c r="FN136" s="52">
        <v>0</v>
      </c>
      <c r="FO136" s="52">
        <v>0</v>
      </c>
      <c r="FP136" s="52">
        <v>0</v>
      </c>
      <c r="FQ136" s="52">
        <v>0</v>
      </c>
      <c r="FR136" s="52">
        <v>0</v>
      </c>
      <c r="FS136" s="52">
        <v>0</v>
      </c>
      <c r="FT136" s="52">
        <v>0</v>
      </c>
      <c r="FU136" s="52">
        <v>0</v>
      </c>
      <c r="FV136" s="52">
        <v>0</v>
      </c>
      <c r="FW136" s="52">
        <v>0</v>
      </c>
      <c r="FX136" s="52">
        <v>0</v>
      </c>
      <c r="FY136" s="52">
        <v>0</v>
      </c>
      <c r="FZ136" s="52">
        <v>0</v>
      </c>
      <c r="GA136" s="52">
        <v>0</v>
      </c>
      <c r="GB136" s="52">
        <v>0</v>
      </c>
      <c r="GC136" s="52">
        <v>0</v>
      </c>
      <c r="GD136" s="52">
        <v>0</v>
      </c>
      <c r="GE136" s="52">
        <v>0</v>
      </c>
      <c r="GF136" s="52">
        <v>0</v>
      </c>
      <c r="GG136" s="52">
        <v>0</v>
      </c>
      <c r="GH136" s="52">
        <v>0</v>
      </c>
      <c r="GI136" s="52">
        <v>0</v>
      </c>
      <c r="GJ136" s="52">
        <v>0</v>
      </c>
      <c r="GK136" s="52">
        <v>0</v>
      </c>
      <c r="GL136" s="52">
        <v>0</v>
      </c>
      <c r="GM136" s="52">
        <v>0</v>
      </c>
      <c r="GN136" s="52">
        <v>0</v>
      </c>
      <c r="GO136" s="52">
        <v>0</v>
      </c>
      <c r="GP136" s="52">
        <v>0</v>
      </c>
      <c r="GQ136" s="52">
        <v>0</v>
      </c>
      <c r="GR136" s="52">
        <v>0</v>
      </c>
      <c r="GS136" s="52">
        <v>0</v>
      </c>
      <c r="GT136" s="52">
        <v>0</v>
      </c>
      <c r="GU136" s="52">
        <v>0</v>
      </c>
      <c r="GV136" s="52">
        <v>0</v>
      </c>
      <c r="GW136" s="52">
        <v>0</v>
      </c>
      <c r="GX136" s="52">
        <v>0</v>
      </c>
      <c r="GY136" s="52">
        <v>0</v>
      </c>
      <c r="GZ136" s="52">
        <v>0</v>
      </c>
      <c r="HA136" s="52">
        <v>0</v>
      </c>
      <c r="HB136" s="52">
        <v>0</v>
      </c>
      <c r="HC136" s="52">
        <v>0</v>
      </c>
      <c r="HD136" s="52">
        <v>0</v>
      </c>
      <c r="HE136" s="52">
        <v>0</v>
      </c>
      <c r="HF136" s="52">
        <v>0</v>
      </c>
      <c r="HG136" s="52">
        <v>0</v>
      </c>
      <c r="HH136" s="52">
        <v>0</v>
      </c>
      <c r="HI136" s="52">
        <v>0</v>
      </c>
      <c r="HJ136" s="52">
        <v>0</v>
      </c>
      <c r="HK136" s="52">
        <v>0</v>
      </c>
      <c r="HL136" s="52">
        <v>0</v>
      </c>
      <c r="HM136" s="52">
        <v>0</v>
      </c>
      <c r="HN136" s="52">
        <v>0</v>
      </c>
      <c r="HO136" s="52">
        <v>0</v>
      </c>
      <c r="HP136" s="52">
        <v>0</v>
      </c>
      <c r="HQ136" s="52">
        <v>0</v>
      </c>
      <c r="HR136" s="52">
        <v>0</v>
      </c>
      <c r="HS136" s="52">
        <v>0</v>
      </c>
      <c r="HT136" s="52">
        <v>0</v>
      </c>
      <c r="HU136" s="52">
        <v>0</v>
      </c>
      <c r="HV136" s="52">
        <v>0</v>
      </c>
      <c r="HW136" s="52">
        <v>0</v>
      </c>
      <c r="HX136" s="52">
        <v>0</v>
      </c>
      <c r="HY136" s="52">
        <v>0</v>
      </c>
      <c r="HZ136" s="52">
        <v>0</v>
      </c>
      <c r="IA136" s="52">
        <v>0</v>
      </c>
      <c r="IB136" s="52">
        <v>0</v>
      </c>
      <c r="IC136" s="52">
        <v>0</v>
      </c>
      <c r="ID136" s="52">
        <v>0</v>
      </c>
      <c r="IE136" s="52">
        <v>0</v>
      </c>
      <c r="IF136" s="52">
        <v>0</v>
      </c>
      <c r="IG136" s="52">
        <v>0</v>
      </c>
      <c r="IH136" s="52">
        <v>0</v>
      </c>
      <c r="II136" s="52">
        <v>0</v>
      </c>
      <c r="IJ136" s="52">
        <v>0</v>
      </c>
      <c r="IK136" s="52">
        <v>0</v>
      </c>
      <c r="IL136" s="52">
        <v>0</v>
      </c>
      <c r="IM136" s="52">
        <v>0</v>
      </c>
      <c r="IN136" s="52">
        <v>0</v>
      </c>
      <c r="IO136" s="52">
        <v>0</v>
      </c>
      <c r="IP136" s="52">
        <v>0</v>
      </c>
      <c r="IQ136" s="52">
        <v>0</v>
      </c>
      <c r="IR136" s="52">
        <v>0</v>
      </c>
      <c r="IS136" s="52">
        <v>0</v>
      </c>
      <c r="IT136" s="52">
        <v>0</v>
      </c>
      <c r="IU136" s="52">
        <v>0</v>
      </c>
      <c r="IV136" s="52">
        <v>0</v>
      </c>
      <c r="IW136" s="52">
        <v>0</v>
      </c>
      <c r="IX136" s="52">
        <v>0</v>
      </c>
      <c r="IY136" s="52">
        <v>0</v>
      </c>
      <c r="IZ136" s="52">
        <v>0</v>
      </c>
      <c r="JA136" s="52">
        <v>0</v>
      </c>
      <c r="JB136" s="52">
        <v>0</v>
      </c>
      <c r="JC136" s="52">
        <v>0</v>
      </c>
      <c r="JD136" s="52">
        <v>0</v>
      </c>
      <c r="JE136" s="52">
        <v>0</v>
      </c>
      <c r="JF136" s="52">
        <v>0</v>
      </c>
      <c r="JG136" s="52">
        <v>0</v>
      </c>
      <c r="JH136" s="52">
        <v>0</v>
      </c>
      <c r="JI136" s="52">
        <v>0</v>
      </c>
      <c r="JJ136" s="52">
        <v>0</v>
      </c>
      <c r="JK136" s="52">
        <v>0</v>
      </c>
      <c r="JL136" s="52">
        <v>0</v>
      </c>
      <c r="JM136" s="52">
        <v>0</v>
      </c>
      <c r="JN136" s="52">
        <v>0</v>
      </c>
      <c r="JO136" s="52">
        <v>0</v>
      </c>
      <c r="JP136" s="52">
        <v>0</v>
      </c>
      <c r="JQ136" s="52">
        <v>0</v>
      </c>
      <c r="JR136" s="52">
        <v>0</v>
      </c>
      <c r="JS136" s="52">
        <v>0</v>
      </c>
      <c r="JT136" s="52">
        <v>0</v>
      </c>
      <c r="JU136" s="52">
        <v>0</v>
      </c>
      <c r="JV136" s="52">
        <v>0</v>
      </c>
      <c r="JW136" s="52">
        <v>0</v>
      </c>
      <c r="JX136" s="52">
        <v>0</v>
      </c>
      <c r="JY136" s="52">
        <v>0</v>
      </c>
      <c r="JZ136" s="52">
        <v>0</v>
      </c>
      <c r="KA136" s="52">
        <v>0</v>
      </c>
      <c r="KB136" s="52">
        <v>0</v>
      </c>
      <c r="KC136" s="52">
        <v>0</v>
      </c>
      <c r="KD136" s="52">
        <v>0</v>
      </c>
      <c r="KE136" s="52">
        <v>0</v>
      </c>
      <c r="KF136" s="52">
        <v>0</v>
      </c>
      <c r="KG136" s="52">
        <v>0</v>
      </c>
      <c r="KH136" s="52">
        <v>0</v>
      </c>
      <c r="KI136" s="52">
        <v>0</v>
      </c>
      <c r="KJ136" s="52">
        <v>0</v>
      </c>
      <c r="KK136" s="52">
        <v>0</v>
      </c>
      <c r="KL136" s="52">
        <v>0</v>
      </c>
      <c r="KM136" s="52">
        <v>0</v>
      </c>
      <c r="KN136" s="52">
        <v>0</v>
      </c>
      <c r="KO136" s="52">
        <v>0</v>
      </c>
      <c r="KP136" s="52">
        <v>0</v>
      </c>
      <c r="KQ136" s="52">
        <v>0</v>
      </c>
      <c r="KR136" s="52">
        <v>0</v>
      </c>
      <c r="KS136" s="52">
        <v>0</v>
      </c>
      <c r="KT136" s="52">
        <v>0</v>
      </c>
      <c r="KU136" s="52">
        <v>0</v>
      </c>
      <c r="KV136" s="52">
        <v>0</v>
      </c>
      <c r="KW136" s="52">
        <v>0</v>
      </c>
      <c r="KX136" s="52">
        <v>0</v>
      </c>
      <c r="KY136" s="52">
        <v>0</v>
      </c>
      <c r="KZ136" s="52">
        <v>0</v>
      </c>
      <c r="LA136" s="52">
        <v>0</v>
      </c>
      <c r="LB136" s="52">
        <v>0</v>
      </c>
      <c r="LC136" s="52">
        <v>0</v>
      </c>
      <c r="LD136" s="52">
        <v>0</v>
      </c>
      <c r="LE136" s="52">
        <v>0</v>
      </c>
      <c r="LF136" s="52">
        <v>0</v>
      </c>
      <c r="LG136" s="52">
        <v>0</v>
      </c>
      <c r="LH136" s="52">
        <v>0</v>
      </c>
      <c r="LI136" s="52">
        <v>0</v>
      </c>
      <c r="LJ136" s="52">
        <v>0</v>
      </c>
      <c r="LK136" s="52">
        <v>0</v>
      </c>
      <c r="LL136" s="52">
        <v>0</v>
      </c>
      <c r="LM136" s="52">
        <v>0</v>
      </c>
      <c r="LN136" s="52">
        <v>0</v>
      </c>
      <c r="LO136" s="52">
        <v>0</v>
      </c>
      <c r="LP136" s="52">
        <v>0</v>
      </c>
      <c r="LQ136" s="52">
        <v>0</v>
      </c>
      <c r="LR136" s="52">
        <v>0</v>
      </c>
      <c r="LS136" s="52">
        <v>0</v>
      </c>
      <c r="LT136" s="52">
        <v>0</v>
      </c>
      <c r="LU136" s="52">
        <v>0</v>
      </c>
      <c r="LV136" s="52">
        <v>0</v>
      </c>
      <c r="LW136" s="52">
        <v>0</v>
      </c>
      <c r="LX136" s="52">
        <v>0</v>
      </c>
      <c r="LY136" s="52">
        <v>0</v>
      </c>
      <c r="LZ136" s="52">
        <v>0</v>
      </c>
      <c r="MA136" s="52">
        <v>0</v>
      </c>
      <c r="MB136" s="52">
        <v>0</v>
      </c>
      <c r="MC136" s="52">
        <v>0</v>
      </c>
      <c r="MD136" s="52">
        <v>0</v>
      </c>
      <c r="ME136" s="52">
        <v>0</v>
      </c>
      <c r="MF136" s="52">
        <v>0</v>
      </c>
      <c r="MG136" s="52">
        <v>0</v>
      </c>
      <c r="MH136" s="52">
        <v>0</v>
      </c>
      <c r="MI136" s="52">
        <v>0</v>
      </c>
      <c r="MJ136" s="52">
        <v>0</v>
      </c>
      <c r="MK136" s="52">
        <v>0</v>
      </c>
      <c r="ML136" s="52">
        <v>0</v>
      </c>
      <c r="MM136" s="52">
        <v>0</v>
      </c>
      <c r="MN136" s="52">
        <v>0</v>
      </c>
      <c r="MO136" s="52">
        <v>0</v>
      </c>
      <c r="MP136" s="52">
        <v>0</v>
      </c>
      <c r="MQ136" s="52">
        <v>0</v>
      </c>
      <c r="MR136" s="52">
        <v>0</v>
      </c>
      <c r="MS136" s="52">
        <v>0</v>
      </c>
      <c r="MT136" s="52">
        <v>0</v>
      </c>
      <c r="MU136" s="52">
        <v>0</v>
      </c>
      <c r="MV136" s="52">
        <v>0</v>
      </c>
      <c r="MW136" s="52">
        <v>0</v>
      </c>
      <c r="MX136" s="52">
        <v>0</v>
      </c>
      <c r="MY136" s="52">
        <v>0</v>
      </c>
      <c r="MZ136" s="52">
        <v>0</v>
      </c>
      <c r="NA136" s="52">
        <v>0</v>
      </c>
      <c r="NB136" s="52">
        <v>0</v>
      </c>
      <c r="NC136" s="52">
        <v>0</v>
      </c>
      <c r="ND136" s="52">
        <v>0</v>
      </c>
      <c r="NE136" s="52">
        <v>0</v>
      </c>
      <c r="NF136" s="52">
        <v>0</v>
      </c>
      <c r="NG136" s="52">
        <v>0</v>
      </c>
      <c r="NH136" s="52">
        <v>0</v>
      </c>
      <c r="NI136" s="52">
        <v>0</v>
      </c>
      <c r="NJ136" s="52">
        <v>0</v>
      </c>
      <c r="NK136" s="52">
        <v>0</v>
      </c>
      <c r="NL136" s="52">
        <v>0</v>
      </c>
      <c r="NM136" s="52">
        <v>0</v>
      </c>
      <c r="NN136" s="52">
        <v>0</v>
      </c>
      <c r="NO136" s="52">
        <v>0</v>
      </c>
      <c r="NP136" s="52">
        <v>0</v>
      </c>
      <c r="NQ136" s="52">
        <v>0</v>
      </c>
      <c r="NR136" s="68">
        <f t="shared" si="6"/>
        <v>39474.349999999984</v>
      </c>
      <c r="NS136" s="68">
        <f t="shared" si="7"/>
        <v>39474.349999999984</v>
      </c>
      <c r="NT136" s="68">
        <f t="shared" si="8"/>
        <v>39474.349999999984</v>
      </c>
    </row>
    <row r="137" spans="1:384" s="40" customFormat="1" ht="15" customHeight="1" outlineLevel="1" x14ac:dyDescent="0.2">
      <c r="A137" s="61"/>
      <c r="B137" s="49" t="s">
        <v>671</v>
      </c>
      <c r="C137" s="49" t="s">
        <v>375</v>
      </c>
      <c r="D137" s="49" t="s">
        <v>373</v>
      </c>
      <c r="E137" s="50" t="s">
        <v>376</v>
      </c>
      <c r="F137" s="64">
        <v>44844</v>
      </c>
      <c r="G137" s="49" t="s">
        <v>37</v>
      </c>
      <c r="H137" s="72">
        <v>0</v>
      </c>
      <c r="I137" s="65">
        <v>44100</v>
      </c>
      <c r="J137" s="114" t="str">
        <f>_xlfn.XLOOKUP(E137,'[12]Resumo Unidades'!$B:$B,'[12]Resumo Unidades'!$W:$W)</f>
        <v>Fluxo ok</v>
      </c>
      <c r="K137" s="51" t="str">
        <f>IF(L137&gt;Resumo!$E$23,"Sim","Não")</f>
        <v>Não</v>
      </c>
      <c r="L137" s="66">
        <v>48</v>
      </c>
      <c r="M137" s="67"/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52">
        <v>0</v>
      </c>
      <c r="W137" s="52">
        <v>0</v>
      </c>
      <c r="X137" s="52">
        <v>0</v>
      </c>
      <c r="Y137" s="52">
        <v>0</v>
      </c>
      <c r="Z137" s="52">
        <v>0</v>
      </c>
      <c r="AA137" s="52">
        <v>0</v>
      </c>
      <c r="AB137" s="52">
        <v>0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v>0</v>
      </c>
      <c r="AN137" s="52">
        <v>0</v>
      </c>
      <c r="AO137" s="52">
        <v>0</v>
      </c>
      <c r="AP137" s="52">
        <v>0</v>
      </c>
      <c r="AQ137" s="52"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v>0</v>
      </c>
      <c r="AX137" s="52">
        <v>0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0</v>
      </c>
      <c r="BF137" s="52">
        <v>0</v>
      </c>
      <c r="BG137" s="52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397.66</v>
      </c>
      <c r="CC137" s="52">
        <v>364.12</v>
      </c>
      <c r="CD137" s="52">
        <v>344.12</v>
      </c>
      <c r="CE137" s="52">
        <v>320.07</v>
      </c>
      <c r="CF137" s="52">
        <v>320.07</v>
      </c>
      <c r="CG137" s="52">
        <v>320.07</v>
      </c>
      <c r="CH137" s="52">
        <v>320.07</v>
      </c>
      <c r="CI137" s="52">
        <v>320.07</v>
      </c>
      <c r="CJ137" s="52">
        <v>320.07</v>
      </c>
      <c r="CK137" s="52">
        <v>2097.61</v>
      </c>
      <c r="CL137" s="52">
        <v>320.07</v>
      </c>
      <c r="CM137" s="52">
        <v>320.07</v>
      </c>
      <c r="CN137" s="52">
        <v>320.07</v>
      </c>
      <c r="CO137" s="52">
        <v>320.07</v>
      </c>
      <c r="CP137" s="52">
        <v>320.07</v>
      </c>
      <c r="CQ137" s="52">
        <v>320.07</v>
      </c>
      <c r="CR137" s="52">
        <v>320.07</v>
      </c>
      <c r="CS137" s="52">
        <v>320.07</v>
      </c>
      <c r="CT137" s="52">
        <v>320.07</v>
      </c>
      <c r="CU137" s="52">
        <v>320.07</v>
      </c>
      <c r="CV137" s="52">
        <v>320.07</v>
      </c>
      <c r="CW137" s="52">
        <v>2097.61</v>
      </c>
      <c r="CX137" s="52">
        <v>320.07</v>
      </c>
      <c r="CY137" s="52">
        <v>320.07</v>
      </c>
      <c r="CZ137" s="52">
        <v>320.07</v>
      </c>
      <c r="DA137" s="52">
        <v>320.07</v>
      </c>
      <c r="DB137" s="52">
        <v>320.07</v>
      </c>
      <c r="DC137" s="52">
        <v>320.07</v>
      </c>
      <c r="DD137" s="52">
        <v>320.07</v>
      </c>
      <c r="DE137" s="52">
        <v>320.07</v>
      </c>
      <c r="DF137" s="52">
        <v>320.07</v>
      </c>
      <c r="DG137" s="52">
        <v>320.07</v>
      </c>
      <c r="DH137" s="52">
        <v>320.07</v>
      </c>
      <c r="DI137" s="52">
        <v>2097.61</v>
      </c>
      <c r="DJ137" s="52">
        <v>320.07</v>
      </c>
      <c r="DK137" s="52">
        <v>320.07</v>
      </c>
      <c r="DL137" s="52">
        <v>320.07</v>
      </c>
      <c r="DM137" s="52">
        <v>320.07</v>
      </c>
      <c r="DN137" s="52">
        <v>320.07</v>
      </c>
      <c r="DO137" s="52">
        <v>320.07</v>
      </c>
      <c r="DP137" s="52">
        <v>320.07</v>
      </c>
      <c r="DQ137" s="52">
        <v>320.07</v>
      </c>
      <c r="DR137" s="52">
        <v>320.07</v>
      </c>
      <c r="DS137" s="52">
        <v>320.07</v>
      </c>
      <c r="DT137" s="52">
        <v>320.07</v>
      </c>
      <c r="DU137" s="52">
        <v>2097.61</v>
      </c>
      <c r="DV137" s="52">
        <v>320.07</v>
      </c>
      <c r="DW137" s="52">
        <v>320.07</v>
      </c>
      <c r="DX137" s="52">
        <v>320.07</v>
      </c>
      <c r="DY137" s="52">
        <v>320.07</v>
      </c>
      <c r="DZ137" s="52">
        <v>320.07</v>
      </c>
      <c r="EA137" s="52">
        <v>320.07</v>
      </c>
      <c r="EB137" s="52">
        <v>320.07</v>
      </c>
      <c r="EC137" s="52">
        <v>320.07</v>
      </c>
      <c r="ED137" s="52">
        <v>320.07</v>
      </c>
      <c r="EE137" s="52">
        <v>320.07</v>
      </c>
      <c r="EF137" s="52">
        <v>320.07</v>
      </c>
      <c r="EG137" s="52">
        <v>2097.61</v>
      </c>
      <c r="EH137" s="52">
        <v>320.07</v>
      </c>
      <c r="EI137" s="52">
        <v>320.07</v>
      </c>
      <c r="EJ137" s="52">
        <v>320.07</v>
      </c>
      <c r="EK137" s="52">
        <v>320.07</v>
      </c>
      <c r="EL137" s="52">
        <v>320.07</v>
      </c>
      <c r="EM137" s="52">
        <v>320.07</v>
      </c>
      <c r="EN137" s="52">
        <v>320.07</v>
      </c>
      <c r="EO137" s="52">
        <v>320.07</v>
      </c>
      <c r="EP137" s="52">
        <v>320.07</v>
      </c>
      <c r="EQ137" s="52">
        <v>320.07</v>
      </c>
      <c r="ER137" s="52">
        <v>320.07</v>
      </c>
      <c r="ES137" s="52">
        <v>2097.61</v>
      </c>
      <c r="ET137" s="52">
        <v>320.07</v>
      </c>
      <c r="EU137" s="52">
        <v>320.07</v>
      </c>
      <c r="EV137" s="52">
        <v>320.07</v>
      </c>
      <c r="EW137" s="52">
        <v>320.07</v>
      </c>
      <c r="EX137" s="52">
        <v>320.07</v>
      </c>
      <c r="EY137" s="52">
        <v>320.07</v>
      </c>
      <c r="EZ137" s="52">
        <v>320.07</v>
      </c>
      <c r="FA137" s="52">
        <v>320.07</v>
      </c>
      <c r="FB137" s="52">
        <v>320.07</v>
      </c>
      <c r="FC137" s="52">
        <v>320.07</v>
      </c>
      <c r="FD137" s="52">
        <v>320.07</v>
      </c>
      <c r="FE137" s="52">
        <v>2097.61</v>
      </c>
      <c r="FF137" s="52">
        <v>320.07</v>
      </c>
      <c r="FG137" s="52">
        <v>320.07</v>
      </c>
      <c r="FH137" s="52">
        <v>0</v>
      </c>
      <c r="FI137" s="52">
        <v>0</v>
      </c>
      <c r="FJ137" s="52">
        <v>0</v>
      </c>
      <c r="FK137" s="52">
        <v>0</v>
      </c>
      <c r="FL137" s="52">
        <v>0</v>
      </c>
      <c r="FM137" s="52">
        <v>0</v>
      </c>
      <c r="FN137" s="52">
        <v>0</v>
      </c>
      <c r="FO137" s="52">
        <v>0</v>
      </c>
      <c r="FP137" s="52">
        <v>0</v>
      </c>
      <c r="FQ137" s="52">
        <v>0</v>
      </c>
      <c r="FR137" s="52">
        <v>0</v>
      </c>
      <c r="FS137" s="52">
        <v>0</v>
      </c>
      <c r="FT137" s="52">
        <v>0</v>
      </c>
      <c r="FU137" s="52">
        <v>0</v>
      </c>
      <c r="FV137" s="52">
        <v>0</v>
      </c>
      <c r="FW137" s="52">
        <v>0</v>
      </c>
      <c r="FX137" s="52">
        <v>0</v>
      </c>
      <c r="FY137" s="52">
        <v>0</v>
      </c>
      <c r="FZ137" s="52">
        <v>0</v>
      </c>
      <c r="GA137" s="52">
        <v>0</v>
      </c>
      <c r="GB137" s="52">
        <v>0</v>
      </c>
      <c r="GC137" s="52">
        <v>0</v>
      </c>
      <c r="GD137" s="52">
        <v>0</v>
      </c>
      <c r="GE137" s="52">
        <v>0</v>
      </c>
      <c r="GF137" s="52">
        <v>0</v>
      </c>
      <c r="GG137" s="52">
        <v>0</v>
      </c>
      <c r="GH137" s="52">
        <v>0</v>
      </c>
      <c r="GI137" s="52">
        <v>0</v>
      </c>
      <c r="GJ137" s="52">
        <v>0</v>
      </c>
      <c r="GK137" s="52">
        <v>0</v>
      </c>
      <c r="GL137" s="52">
        <v>0</v>
      </c>
      <c r="GM137" s="52">
        <v>0</v>
      </c>
      <c r="GN137" s="52">
        <v>0</v>
      </c>
      <c r="GO137" s="52">
        <v>0</v>
      </c>
      <c r="GP137" s="52">
        <v>0</v>
      </c>
      <c r="GQ137" s="52">
        <v>0</v>
      </c>
      <c r="GR137" s="52">
        <v>0</v>
      </c>
      <c r="GS137" s="52">
        <v>0</v>
      </c>
      <c r="GT137" s="52">
        <v>0</v>
      </c>
      <c r="GU137" s="52">
        <v>0</v>
      </c>
      <c r="GV137" s="52">
        <v>0</v>
      </c>
      <c r="GW137" s="52">
        <v>0</v>
      </c>
      <c r="GX137" s="52">
        <v>0</v>
      </c>
      <c r="GY137" s="52">
        <v>0</v>
      </c>
      <c r="GZ137" s="52">
        <v>0</v>
      </c>
      <c r="HA137" s="52">
        <v>0</v>
      </c>
      <c r="HB137" s="52">
        <v>0</v>
      </c>
      <c r="HC137" s="52">
        <v>0</v>
      </c>
      <c r="HD137" s="52">
        <v>0</v>
      </c>
      <c r="HE137" s="52">
        <v>0</v>
      </c>
      <c r="HF137" s="52">
        <v>0</v>
      </c>
      <c r="HG137" s="52">
        <v>0</v>
      </c>
      <c r="HH137" s="52">
        <v>0</v>
      </c>
      <c r="HI137" s="52">
        <v>0</v>
      </c>
      <c r="HJ137" s="52">
        <v>0</v>
      </c>
      <c r="HK137" s="52">
        <v>0</v>
      </c>
      <c r="HL137" s="52">
        <v>0</v>
      </c>
      <c r="HM137" s="52">
        <v>0</v>
      </c>
      <c r="HN137" s="52">
        <v>0</v>
      </c>
      <c r="HO137" s="52">
        <v>0</v>
      </c>
      <c r="HP137" s="52">
        <v>0</v>
      </c>
      <c r="HQ137" s="52">
        <v>0</v>
      </c>
      <c r="HR137" s="52">
        <v>0</v>
      </c>
      <c r="HS137" s="52">
        <v>0</v>
      </c>
      <c r="HT137" s="52">
        <v>0</v>
      </c>
      <c r="HU137" s="52">
        <v>0</v>
      </c>
      <c r="HV137" s="52">
        <v>0</v>
      </c>
      <c r="HW137" s="52">
        <v>0</v>
      </c>
      <c r="HX137" s="52">
        <v>0</v>
      </c>
      <c r="HY137" s="52">
        <v>0</v>
      </c>
      <c r="HZ137" s="52">
        <v>0</v>
      </c>
      <c r="IA137" s="52">
        <v>0</v>
      </c>
      <c r="IB137" s="52">
        <v>0</v>
      </c>
      <c r="IC137" s="52">
        <v>0</v>
      </c>
      <c r="ID137" s="52">
        <v>0</v>
      </c>
      <c r="IE137" s="52">
        <v>0</v>
      </c>
      <c r="IF137" s="52">
        <v>0</v>
      </c>
      <c r="IG137" s="52">
        <v>0</v>
      </c>
      <c r="IH137" s="52">
        <v>0</v>
      </c>
      <c r="II137" s="52">
        <v>0</v>
      </c>
      <c r="IJ137" s="52">
        <v>0</v>
      </c>
      <c r="IK137" s="52">
        <v>0</v>
      </c>
      <c r="IL137" s="52">
        <v>0</v>
      </c>
      <c r="IM137" s="52">
        <v>0</v>
      </c>
      <c r="IN137" s="52">
        <v>0</v>
      </c>
      <c r="IO137" s="52">
        <v>0</v>
      </c>
      <c r="IP137" s="52">
        <v>0</v>
      </c>
      <c r="IQ137" s="52">
        <v>0</v>
      </c>
      <c r="IR137" s="52">
        <v>0</v>
      </c>
      <c r="IS137" s="52">
        <v>0</v>
      </c>
      <c r="IT137" s="52">
        <v>0</v>
      </c>
      <c r="IU137" s="52">
        <v>0</v>
      </c>
      <c r="IV137" s="52">
        <v>0</v>
      </c>
      <c r="IW137" s="52">
        <v>0</v>
      </c>
      <c r="IX137" s="52">
        <v>0</v>
      </c>
      <c r="IY137" s="52">
        <v>0</v>
      </c>
      <c r="IZ137" s="52">
        <v>0</v>
      </c>
      <c r="JA137" s="52">
        <v>0</v>
      </c>
      <c r="JB137" s="52">
        <v>0</v>
      </c>
      <c r="JC137" s="52">
        <v>0</v>
      </c>
      <c r="JD137" s="52">
        <v>0</v>
      </c>
      <c r="JE137" s="52">
        <v>0</v>
      </c>
      <c r="JF137" s="52">
        <v>0</v>
      </c>
      <c r="JG137" s="52">
        <v>0</v>
      </c>
      <c r="JH137" s="52">
        <v>0</v>
      </c>
      <c r="JI137" s="52">
        <v>0</v>
      </c>
      <c r="JJ137" s="52">
        <v>0</v>
      </c>
      <c r="JK137" s="52">
        <v>0</v>
      </c>
      <c r="JL137" s="52">
        <v>0</v>
      </c>
      <c r="JM137" s="52">
        <v>0</v>
      </c>
      <c r="JN137" s="52">
        <v>0</v>
      </c>
      <c r="JO137" s="52">
        <v>0</v>
      </c>
      <c r="JP137" s="52">
        <v>0</v>
      </c>
      <c r="JQ137" s="52">
        <v>0</v>
      </c>
      <c r="JR137" s="52">
        <v>0</v>
      </c>
      <c r="JS137" s="52">
        <v>0</v>
      </c>
      <c r="JT137" s="52">
        <v>0</v>
      </c>
      <c r="JU137" s="52">
        <v>0</v>
      </c>
      <c r="JV137" s="52">
        <v>0</v>
      </c>
      <c r="JW137" s="52">
        <v>0</v>
      </c>
      <c r="JX137" s="52">
        <v>0</v>
      </c>
      <c r="JY137" s="52">
        <v>0</v>
      </c>
      <c r="JZ137" s="52">
        <v>0</v>
      </c>
      <c r="KA137" s="52">
        <v>0</v>
      </c>
      <c r="KB137" s="52">
        <v>0</v>
      </c>
      <c r="KC137" s="52">
        <v>0</v>
      </c>
      <c r="KD137" s="52">
        <v>0</v>
      </c>
      <c r="KE137" s="52">
        <v>0</v>
      </c>
      <c r="KF137" s="52">
        <v>0</v>
      </c>
      <c r="KG137" s="52">
        <v>0</v>
      </c>
      <c r="KH137" s="52">
        <v>0</v>
      </c>
      <c r="KI137" s="52">
        <v>0</v>
      </c>
      <c r="KJ137" s="52">
        <v>0</v>
      </c>
      <c r="KK137" s="52">
        <v>0</v>
      </c>
      <c r="KL137" s="52">
        <v>0</v>
      </c>
      <c r="KM137" s="52">
        <v>0</v>
      </c>
      <c r="KN137" s="52">
        <v>0</v>
      </c>
      <c r="KO137" s="52">
        <v>0</v>
      </c>
      <c r="KP137" s="52">
        <v>0</v>
      </c>
      <c r="KQ137" s="52">
        <v>0</v>
      </c>
      <c r="KR137" s="52">
        <v>0</v>
      </c>
      <c r="KS137" s="52">
        <v>0</v>
      </c>
      <c r="KT137" s="52">
        <v>0</v>
      </c>
      <c r="KU137" s="52">
        <v>0</v>
      </c>
      <c r="KV137" s="52">
        <v>0</v>
      </c>
      <c r="KW137" s="52">
        <v>0</v>
      </c>
      <c r="KX137" s="52">
        <v>0</v>
      </c>
      <c r="KY137" s="52">
        <v>0</v>
      </c>
      <c r="KZ137" s="52">
        <v>0</v>
      </c>
      <c r="LA137" s="52">
        <v>0</v>
      </c>
      <c r="LB137" s="52">
        <v>0</v>
      </c>
      <c r="LC137" s="52">
        <v>0</v>
      </c>
      <c r="LD137" s="52">
        <v>0</v>
      </c>
      <c r="LE137" s="52">
        <v>0</v>
      </c>
      <c r="LF137" s="52">
        <v>0</v>
      </c>
      <c r="LG137" s="52">
        <v>0</v>
      </c>
      <c r="LH137" s="52">
        <v>0</v>
      </c>
      <c r="LI137" s="52">
        <v>0</v>
      </c>
      <c r="LJ137" s="52">
        <v>0</v>
      </c>
      <c r="LK137" s="52">
        <v>0</v>
      </c>
      <c r="LL137" s="52">
        <v>0</v>
      </c>
      <c r="LM137" s="52">
        <v>0</v>
      </c>
      <c r="LN137" s="52">
        <v>0</v>
      </c>
      <c r="LO137" s="52">
        <v>0</v>
      </c>
      <c r="LP137" s="52">
        <v>0</v>
      </c>
      <c r="LQ137" s="52">
        <v>0</v>
      </c>
      <c r="LR137" s="52">
        <v>0</v>
      </c>
      <c r="LS137" s="52">
        <v>0</v>
      </c>
      <c r="LT137" s="52">
        <v>0</v>
      </c>
      <c r="LU137" s="52">
        <v>0</v>
      </c>
      <c r="LV137" s="52">
        <v>0</v>
      </c>
      <c r="LW137" s="52">
        <v>0</v>
      </c>
      <c r="LX137" s="52">
        <v>0</v>
      </c>
      <c r="LY137" s="52">
        <v>0</v>
      </c>
      <c r="LZ137" s="52">
        <v>0</v>
      </c>
      <c r="MA137" s="52">
        <v>0</v>
      </c>
      <c r="MB137" s="52">
        <v>0</v>
      </c>
      <c r="MC137" s="52">
        <v>0</v>
      </c>
      <c r="MD137" s="52">
        <v>0</v>
      </c>
      <c r="ME137" s="52">
        <v>0</v>
      </c>
      <c r="MF137" s="52">
        <v>0</v>
      </c>
      <c r="MG137" s="52">
        <v>0</v>
      </c>
      <c r="MH137" s="52">
        <v>0</v>
      </c>
      <c r="MI137" s="52">
        <v>0</v>
      </c>
      <c r="MJ137" s="52">
        <v>0</v>
      </c>
      <c r="MK137" s="52">
        <v>0</v>
      </c>
      <c r="ML137" s="52">
        <v>0</v>
      </c>
      <c r="MM137" s="52">
        <v>0</v>
      </c>
      <c r="MN137" s="52">
        <v>0</v>
      </c>
      <c r="MO137" s="52">
        <v>0</v>
      </c>
      <c r="MP137" s="52">
        <v>0</v>
      </c>
      <c r="MQ137" s="52">
        <v>0</v>
      </c>
      <c r="MR137" s="52">
        <v>0</v>
      </c>
      <c r="MS137" s="52">
        <v>0</v>
      </c>
      <c r="MT137" s="52">
        <v>0</v>
      </c>
      <c r="MU137" s="52">
        <v>0</v>
      </c>
      <c r="MV137" s="52">
        <v>0</v>
      </c>
      <c r="MW137" s="52">
        <v>0</v>
      </c>
      <c r="MX137" s="52">
        <v>0</v>
      </c>
      <c r="MY137" s="52">
        <v>0</v>
      </c>
      <c r="MZ137" s="52">
        <v>0</v>
      </c>
      <c r="NA137" s="52">
        <v>0</v>
      </c>
      <c r="NB137" s="52">
        <v>0</v>
      </c>
      <c r="NC137" s="52">
        <v>0</v>
      </c>
      <c r="ND137" s="52">
        <v>0</v>
      </c>
      <c r="NE137" s="52">
        <v>0</v>
      </c>
      <c r="NF137" s="52">
        <v>0</v>
      </c>
      <c r="NG137" s="52">
        <v>0</v>
      </c>
      <c r="NH137" s="52">
        <v>0</v>
      </c>
      <c r="NI137" s="52">
        <v>0</v>
      </c>
      <c r="NJ137" s="52">
        <v>0</v>
      </c>
      <c r="NK137" s="52">
        <v>0</v>
      </c>
      <c r="NL137" s="52">
        <v>0</v>
      </c>
      <c r="NM137" s="52">
        <v>0</v>
      </c>
      <c r="NN137" s="52">
        <v>0</v>
      </c>
      <c r="NO137" s="52">
        <v>0</v>
      </c>
      <c r="NP137" s="52">
        <v>0</v>
      </c>
      <c r="NQ137" s="52">
        <v>0</v>
      </c>
      <c r="NR137" s="68">
        <f t="shared" si="6"/>
        <v>39474.349999999984</v>
      </c>
      <c r="NS137" s="68">
        <f t="shared" si="7"/>
        <v>39474.349999999984</v>
      </c>
      <c r="NT137" s="68">
        <f t="shared" si="8"/>
        <v>39474.349999999984</v>
      </c>
    </row>
    <row r="138" spans="1:384" s="40" customFormat="1" ht="15" customHeight="1" outlineLevel="1" x14ac:dyDescent="0.2">
      <c r="A138" s="61"/>
      <c r="B138" s="49" t="s">
        <v>671</v>
      </c>
      <c r="C138" s="49" t="s">
        <v>377</v>
      </c>
      <c r="D138" s="49" t="s">
        <v>378</v>
      </c>
      <c r="E138" s="50" t="s">
        <v>379</v>
      </c>
      <c r="F138" s="64">
        <v>44842</v>
      </c>
      <c r="G138" s="49" t="s">
        <v>37</v>
      </c>
      <c r="H138" s="72">
        <v>0</v>
      </c>
      <c r="I138" s="65">
        <v>44100</v>
      </c>
      <c r="J138" s="114" t="str">
        <f>_xlfn.XLOOKUP(E138,'[12]Resumo Unidades'!$B:$B,'[12]Resumo Unidades'!$W:$W)</f>
        <v>Fluxo com Divergência de até 2%</v>
      </c>
      <c r="K138" s="51" t="str">
        <f>IF(L138&gt;Resumo!$E$23,"Sim","Não")</f>
        <v>Não</v>
      </c>
      <c r="L138" s="66">
        <v>0</v>
      </c>
      <c r="M138" s="67"/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52">
        <v>0</v>
      </c>
      <c r="W138" s="52">
        <v>0</v>
      </c>
      <c r="X138" s="52">
        <v>0</v>
      </c>
      <c r="Y138" s="52">
        <v>0</v>
      </c>
      <c r="Z138" s="52">
        <v>0</v>
      </c>
      <c r="AA138" s="52">
        <v>0</v>
      </c>
      <c r="AB138" s="52">
        <v>0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v>0</v>
      </c>
      <c r="AN138" s="52">
        <v>0</v>
      </c>
      <c r="AO138" s="52">
        <v>0</v>
      </c>
      <c r="AP138" s="52">
        <v>0</v>
      </c>
      <c r="AQ138" s="52"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v>0</v>
      </c>
      <c r="AX138" s="52">
        <v>0</v>
      </c>
      <c r="AY138" s="52">
        <v>0</v>
      </c>
      <c r="AZ138" s="52">
        <v>0</v>
      </c>
      <c r="BA138" s="52">
        <v>0</v>
      </c>
      <c r="BB138" s="52">
        <v>0</v>
      </c>
      <c r="BC138" s="52">
        <v>0</v>
      </c>
      <c r="BD138" s="52">
        <v>0</v>
      </c>
      <c r="BE138" s="52">
        <v>0</v>
      </c>
      <c r="BF138" s="52">
        <v>0</v>
      </c>
      <c r="BG138" s="52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v>0</v>
      </c>
      <c r="CB138" s="52">
        <v>0</v>
      </c>
      <c r="CC138" s="52">
        <v>0</v>
      </c>
      <c r="CD138" s="52">
        <v>319.7</v>
      </c>
      <c r="CE138" s="52">
        <v>319.7</v>
      </c>
      <c r="CF138" s="52">
        <v>319.7</v>
      </c>
      <c r="CG138" s="52">
        <v>319.7</v>
      </c>
      <c r="CH138" s="52">
        <v>319.7</v>
      </c>
      <c r="CI138" s="52">
        <v>319.7</v>
      </c>
      <c r="CJ138" s="52">
        <v>319.7</v>
      </c>
      <c r="CK138" s="52">
        <v>2095.64</v>
      </c>
      <c r="CL138" s="52">
        <v>319.7</v>
      </c>
      <c r="CM138" s="52">
        <v>319.7</v>
      </c>
      <c r="CN138" s="52">
        <v>319.7</v>
      </c>
      <c r="CO138" s="52">
        <v>319.7</v>
      </c>
      <c r="CP138" s="52">
        <v>319.7</v>
      </c>
      <c r="CQ138" s="52">
        <v>319.7</v>
      </c>
      <c r="CR138" s="52">
        <v>319.7</v>
      </c>
      <c r="CS138" s="52">
        <v>319.7</v>
      </c>
      <c r="CT138" s="52">
        <v>319.7</v>
      </c>
      <c r="CU138" s="52">
        <v>319.7</v>
      </c>
      <c r="CV138" s="52">
        <v>319.7</v>
      </c>
      <c r="CW138" s="52">
        <v>2095.64</v>
      </c>
      <c r="CX138" s="52">
        <v>319.7</v>
      </c>
      <c r="CY138" s="52">
        <v>319.7</v>
      </c>
      <c r="CZ138" s="52">
        <v>319.7</v>
      </c>
      <c r="DA138" s="52">
        <v>319.7</v>
      </c>
      <c r="DB138" s="52">
        <v>319.7</v>
      </c>
      <c r="DC138" s="52">
        <v>319.7</v>
      </c>
      <c r="DD138" s="52">
        <v>319.7</v>
      </c>
      <c r="DE138" s="52">
        <v>319.7</v>
      </c>
      <c r="DF138" s="52">
        <v>319.7</v>
      </c>
      <c r="DG138" s="52">
        <v>319.7</v>
      </c>
      <c r="DH138" s="52">
        <v>319.7</v>
      </c>
      <c r="DI138" s="52">
        <v>2095.64</v>
      </c>
      <c r="DJ138" s="52">
        <v>319.7</v>
      </c>
      <c r="DK138" s="52">
        <v>319.7</v>
      </c>
      <c r="DL138" s="52">
        <v>319.7</v>
      </c>
      <c r="DM138" s="52">
        <v>319.7</v>
      </c>
      <c r="DN138" s="52">
        <v>319.7</v>
      </c>
      <c r="DO138" s="52">
        <v>319.7</v>
      </c>
      <c r="DP138" s="52">
        <v>319.7</v>
      </c>
      <c r="DQ138" s="52">
        <v>319.7</v>
      </c>
      <c r="DR138" s="52">
        <v>319.7</v>
      </c>
      <c r="DS138" s="52">
        <v>319.7</v>
      </c>
      <c r="DT138" s="52">
        <v>319.7</v>
      </c>
      <c r="DU138" s="52">
        <v>2095.64</v>
      </c>
      <c r="DV138" s="52">
        <v>319.7</v>
      </c>
      <c r="DW138" s="52">
        <v>319.7</v>
      </c>
      <c r="DX138" s="52">
        <v>319.7</v>
      </c>
      <c r="DY138" s="52">
        <v>319.7</v>
      </c>
      <c r="DZ138" s="52">
        <v>319.7</v>
      </c>
      <c r="EA138" s="52">
        <v>319.7</v>
      </c>
      <c r="EB138" s="52">
        <v>319.7</v>
      </c>
      <c r="EC138" s="52">
        <v>319.7</v>
      </c>
      <c r="ED138" s="52">
        <v>319.7</v>
      </c>
      <c r="EE138" s="52">
        <v>319.7</v>
      </c>
      <c r="EF138" s="52">
        <v>319.7</v>
      </c>
      <c r="EG138" s="52">
        <v>2095.64</v>
      </c>
      <c r="EH138" s="52">
        <v>319.7</v>
      </c>
      <c r="EI138" s="52">
        <v>319.7</v>
      </c>
      <c r="EJ138" s="52">
        <v>319.7</v>
      </c>
      <c r="EK138" s="52">
        <v>319.7</v>
      </c>
      <c r="EL138" s="52">
        <v>319.7</v>
      </c>
      <c r="EM138" s="52">
        <v>319.7</v>
      </c>
      <c r="EN138" s="52">
        <v>319.7</v>
      </c>
      <c r="EO138" s="52">
        <v>319.7</v>
      </c>
      <c r="EP138" s="52">
        <v>319.7</v>
      </c>
      <c r="EQ138" s="52">
        <v>319.7</v>
      </c>
      <c r="ER138" s="52">
        <v>319.7</v>
      </c>
      <c r="ES138" s="52">
        <v>2095.64</v>
      </c>
      <c r="ET138" s="52">
        <v>319.7</v>
      </c>
      <c r="EU138" s="52">
        <v>319.7</v>
      </c>
      <c r="EV138" s="52">
        <v>319.7</v>
      </c>
      <c r="EW138" s="52">
        <v>319.7</v>
      </c>
      <c r="EX138" s="52">
        <v>319.7</v>
      </c>
      <c r="EY138" s="52">
        <v>319.7</v>
      </c>
      <c r="EZ138" s="52">
        <v>319.7</v>
      </c>
      <c r="FA138" s="52">
        <v>319.7</v>
      </c>
      <c r="FB138" s="52">
        <v>319.7</v>
      </c>
      <c r="FC138" s="52">
        <v>319.7</v>
      </c>
      <c r="FD138" s="52">
        <v>319.7</v>
      </c>
      <c r="FE138" s="52">
        <v>2095.64</v>
      </c>
      <c r="FF138" s="52">
        <v>319.7</v>
      </c>
      <c r="FG138" s="52">
        <v>319.7</v>
      </c>
      <c r="FH138" s="52">
        <v>0</v>
      </c>
      <c r="FI138" s="52">
        <v>0</v>
      </c>
      <c r="FJ138" s="52">
        <v>0</v>
      </c>
      <c r="FK138" s="52">
        <v>0</v>
      </c>
      <c r="FL138" s="52">
        <v>0</v>
      </c>
      <c r="FM138" s="52">
        <v>0</v>
      </c>
      <c r="FN138" s="52">
        <v>0</v>
      </c>
      <c r="FO138" s="52">
        <v>0</v>
      </c>
      <c r="FP138" s="52">
        <v>0</v>
      </c>
      <c r="FQ138" s="52">
        <v>0</v>
      </c>
      <c r="FR138" s="52">
        <v>0</v>
      </c>
      <c r="FS138" s="52">
        <v>0</v>
      </c>
      <c r="FT138" s="52">
        <v>0</v>
      </c>
      <c r="FU138" s="52">
        <v>0</v>
      </c>
      <c r="FV138" s="52">
        <v>0</v>
      </c>
      <c r="FW138" s="52">
        <v>0</v>
      </c>
      <c r="FX138" s="52">
        <v>0</v>
      </c>
      <c r="FY138" s="52">
        <v>0</v>
      </c>
      <c r="FZ138" s="52">
        <v>0</v>
      </c>
      <c r="GA138" s="52">
        <v>0</v>
      </c>
      <c r="GB138" s="52">
        <v>0</v>
      </c>
      <c r="GC138" s="52">
        <v>0</v>
      </c>
      <c r="GD138" s="52">
        <v>0</v>
      </c>
      <c r="GE138" s="52">
        <v>0</v>
      </c>
      <c r="GF138" s="52">
        <v>0</v>
      </c>
      <c r="GG138" s="52">
        <v>0</v>
      </c>
      <c r="GH138" s="52">
        <v>0</v>
      </c>
      <c r="GI138" s="52">
        <v>0</v>
      </c>
      <c r="GJ138" s="52">
        <v>0</v>
      </c>
      <c r="GK138" s="52">
        <v>0</v>
      </c>
      <c r="GL138" s="52">
        <v>0</v>
      </c>
      <c r="GM138" s="52">
        <v>0</v>
      </c>
      <c r="GN138" s="52">
        <v>0</v>
      </c>
      <c r="GO138" s="52">
        <v>0</v>
      </c>
      <c r="GP138" s="52">
        <v>0</v>
      </c>
      <c r="GQ138" s="52">
        <v>0</v>
      </c>
      <c r="GR138" s="52">
        <v>0</v>
      </c>
      <c r="GS138" s="52">
        <v>0</v>
      </c>
      <c r="GT138" s="52">
        <v>0</v>
      </c>
      <c r="GU138" s="52">
        <v>0</v>
      </c>
      <c r="GV138" s="52">
        <v>0</v>
      </c>
      <c r="GW138" s="52">
        <v>0</v>
      </c>
      <c r="GX138" s="52">
        <v>0</v>
      </c>
      <c r="GY138" s="52">
        <v>0</v>
      </c>
      <c r="GZ138" s="52">
        <v>0</v>
      </c>
      <c r="HA138" s="52">
        <v>0</v>
      </c>
      <c r="HB138" s="52">
        <v>0</v>
      </c>
      <c r="HC138" s="52">
        <v>0</v>
      </c>
      <c r="HD138" s="52">
        <v>0</v>
      </c>
      <c r="HE138" s="52">
        <v>0</v>
      </c>
      <c r="HF138" s="52">
        <v>0</v>
      </c>
      <c r="HG138" s="52">
        <v>0</v>
      </c>
      <c r="HH138" s="52">
        <v>0</v>
      </c>
      <c r="HI138" s="52">
        <v>0</v>
      </c>
      <c r="HJ138" s="52">
        <v>0</v>
      </c>
      <c r="HK138" s="52">
        <v>0</v>
      </c>
      <c r="HL138" s="52">
        <v>0</v>
      </c>
      <c r="HM138" s="52">
        <v>0</v>
      </c>
      <c r="HN138" s="52">
        <v>0</v>
      </c>
      <c r="HO138" s="52">
        <v>0</v>
      </c>
      <c r="HP138" s="52">
        <v>0</v>
      </c>
      <c r="HQ138" s="52">
        <v>0</v>
      </c>
      <c r="HR138" s="52">
        <v>0</v>
      </c>
      <c r="HS138" s="52">
        <v>0</v>
      </c>
      <c r="HT138" s="52">
        <v>0</v>
      </c>
      <c r="HU138" s="52">
        <v>0</v>
      </c>
      <c r="HV138" s="52">
        <v>0</v>
      </c>
      <c r="HW138" s="52">
        <v>0</v>
      </c>
      <c r="HX138" s="52">
        <v>0</v>
      </c>
      <c r="HY138" s="52">
        <v>0</v>
      </c>
      <c r="HZ138" s="52">
        <v>0</v>
      </c>
      <c r="IA138" s="52">
        <v>0</v>
      </c>
      <c r="IB138" s="52">
        <v>0</v>
      </c>
      <c r="IC138" s="52">
        <v>0</v>
      </c>
      <c r="ID138" s="52">
        <v>0</v>
      </c>
      <c r="IE138" s="52">
        <v>0</v>
      </c>
      <c r="IF138" s="52">
        <v>0</v>
      </c>
      <c r="IG138" s="52">
        <v>0</v>
      </c>
      <c r="IH138" s="52">
        <v>0</v>
      </c>
      <c r="II138" s="52">
        <v>0</v>
      </c>
      <c r="IJ138" s="52">
        <v>0</v>
      </c>
      <c r="IK138" s="52">
        <v>0</v>
      </c>
      <c r="IL138" s="52">
        <v>0</v>
      </c>
      <c r="IM138" s="52">
        <v>0</v>
      </c>
      <c r="IN138" s="52">
        <v>0</v>
      </c>
      <c r="IO138" s="52">
        <v>0</v>
      </c>
      <c r="IP138" s="52">
        <v>0</v>
      </c>
      <c r="IQ138" s="52">
        <v>0</v>
      </c>
      <c r="IR138" s="52">
        <v>0</v>
      </c>
      <c r="IS138" s="52">
        <v>0</v>
      </c>
      <c r="IT138" s="52">
        <v>0</v>
      </c>
      <c r="IU138" s="52">
        <v>0</v>
      </c>
      <c r="IV138" s="52">
        <v>0</v>
      </c>
      <c r="IW138" s="52">
        <v>0</v>
      </c>
      <c r="IX138" s="52">
        <v>0</v>
      </c>
      <c r="IY138" s="52">
        <v>0</v>
      </c>
      <c r="IZ138" s="52">
        <v>0</v>
      </c>
      <c r="JA138" s="52">
        <v>0</v>
      </c>
      <c r="JB138" s="52">
        <v>0</v>
      </c>
      <c r="JC138" s="52">
        <v>0</v>
      </c>
      <c r="JD138" s="52">
        <v>0</v>
      </c>
      <c r="JE138" s="52">
        <v>0</v>
      </c>
      <c r="JF138" s="52">
        <v>0</v>
      </c>
      <c r="JG138" s="52">
        <v>0</v>
      </c>
      <c r="JH138" s="52">
        <v>0</v>
      </c>
      <c r="JI138" s="52">
        <v>0</v>
      </c>
      <c r="JJ138" s="52">
        <v>0</v>
      </c>
      <c r="JK138" s="52">
        <v>0</v>
      </c>
      <c r="JL138" s="52">
        <v>0</v>
      </c>
      <c r="JM138" s="52">
        <v>0</v>
      </c>
      <c r="JN138" s="52">
        <v>0</v>
      </c>
      <c r="JO138" s="52">
        <v>0</v>
      </c>
      <c r="JP138" s="52">
        <v>0</v>
      </c>
      <c r="JQ138" s="52">
        <v>0</v>
      </c>
      <c r="JR138" s="52">
        <v>0</v>
      </c>
      <c r="JS138" s="52">
        <v>0</v>
      </c>
      <c r="JT138" s="52">
        <v>0</v>
      </c>
      <c r="JU138" s="52">
        <v>0</v>
      </c>
      <c r="JV138" s="52">
        <v>0</v>
      </c>
      <c r="JW138" s="52">
        <v>0</v>
      </c>
      <c r="JX138" s="52">
        <v>0</v>
      </c>
      <c r="JY138" s="52">
        <v>0</v>
      </c>
      <c r="JZ138" s="52">
        <v>0</v>
      </c>
      <c r="KA138" s="52">
        <v>0</v>
      </c>
      <c r="KB138" s="52">
        <v>0</v>
      </c>
      <c r="KC138" s="52">
        <v>0</v>
      </c>
      <c r="KD138" s="52">
        <v>0</v>
      </c>
      <c r="KE138" s="52">
        <v>0</v>
      </c>
      <c r="KF138" s="52">
        <v>0</v>
      </c>
      <c r="KG138" s="52">
        <v>0</v>
      </c>
      <c r="KH138" s="52">
        <v>0</v>
      </c>
      <c r="KI138" s="52">
        <v>0</v>
      </c>
      <c r="KJ138" s="52">
        <v>0</v>
      </c>
      <c r="KK138" s="52">
        <v>0</v>
      </c>
      <c r="KL138" s="52">
        <v>0</v>
      </c>
      <c r="KM138" s="52">
        <v>0</v>
      </c>
      <c r="KN138" s="52">
        <v>0</v>
      </c>
      <c r="KO138" s="52">
        <v>0</v>
      </c>
      <c r="KP138" s="52">
        <v>0</v>
      </c>
      <c r="KQ138" s="52">
        <v>0</v>
      </c>
      <c r="KR138" s="52">
        <v>0</v>
      </c>
      <c r="KS138" s="52">
        <v>0</v>
      </c>
      <c r="KT138" s="52">
        <v>0</v>
      </c>
      <c r="KU138" s="52">
        <v>0</v>
      </c>
      <c r="KV138" s="52">
        <v>0</v>
      </c>
      <c r="KW138" s="52">
        <v>0</v>
      </c>
      <c r="KX138" s="52">
        <v>0</v>
      </c>
      <c r="KY138" s="52">
        <v>0</v>
      </c>
      <c r="KZ138" s="52">
        <v>0</v>
      </c>
      <c r="LA138" s="52">
        <v>0</v>
      </c>
      <c r="LB138" s="52">
        <v>0</v>
      </c>
      <c r="LC138" s="52">
        <v>0</v>
      </c>
      <c r="LD138" s="52">
        <v>0</v>
      </c>
      <c r="LE138" s="52">
        <v>0</v>
      </c>
      <c r="LF138" s="52">
        <v>0</v>
      </c>
      <c r="LG138" s="52">
        <v>0</v>
      </c>
      <c r="LH138" s="52">
        <v>0</v>
      </c>
      <c r="LI138" s="52">
        <v>0</v>
      </c>
      <c r="LJ138" s="52">
        <v>0</v>
      </c>
      <c r="LK138" s="52">
        <v>0</v>
      </c>
      <c r="LL138" s="52">
        <v>0</v>
      </c>
      <c r="LM138" s="52">
        <v>0</v>
      </c>
      <c r="LN138" s="52">
        <v>0</v>
      </c>
      <c r="LO138" s="52">
        <v>0</v>
      </c>
      <c r="LP138" s="52">
        <v>0</v>
      </c>
      <c r="LQ138" s="52">
        <v>0</v>
      </c>
      <c r="LR138" s="52">
        <v>0</v>
      </c>
      <c r="LS138" s="52">
        <v>0</v>
      </c>
      <c r="LT138" s="52">
        <v>0</v>
      </c>
      <c r="LU138" s="52">
        <v>0</v>
      </c>
      <c r="LV138" s="52">
        <v>0</v>
      </c>
      <c r="LW138" s="52">
        <v>0</v>
      </c>
      <c r="LX138" s="52">
        <v>0</v>
      </c>
      <c r="LY138" s="52">
        <v>0</v>
      </c>
      <c r="LZ138" s="52">
        <v>0</v>
      </c>
      <c r="MA138" s="52">
        <v>0</v>
      </c>
      <c r="MB138" s="52">
        <v>0</v>
      </c>
      <c r="MC138" s="52">
        <v>0</v>
      </c>
      <c r="MD138" s="52">
        <v>0</v>
      </c>
      <c r="ME138" s="52">
        <v>0</v>
      </c>
      <c r="MF138" s="52">
        <v>0</v>
      </c>
      <c r="MG138" s="52">
        <v>0</v>
      </c>
      <c r="MH138" s="52">
        <v>0</v>
      </c>
      <c r="MI138" s="52">
        <v>0</v>
      </c>
      <c r="MJ138" s="52">
        <v>0</v>
      </c>
      <c r="MK138" s="52">
        <v>0</v>
      </c>
      <c r="ML138" s="52">
        <v>0</v>
      </c>
      <c r="MM138" s="52">
        <v>0</v>
      </c>
      <c r="MN138" s="52">
        <v>0</v>
      </c>
      <c r="MO138" s="52">
        <v>0</v>
      </c>
      <c r="MP138" s="52">
        <v>0</v>
      </c>
      <c r="MQ138" s="52">
        <v>0</v>
      </c>
      <c r="MR138" s="52">
        <v>0</v>
      </c>
      <c r="MS138" s="52">
        <v>0</v>
      </c>
      <c r="MT138" s="52">
        <v>0</v>
      </c>
      <c r="MU138" s="52">
        <v>0</v>
      </c>
      <c r="MV138" s="52">
        <v>0</v>
      </c>
      <c r="MW138" s="52">
        <v>0</v>
      </c>
      <c r="MX138" s="52">
        <v>0</v>
      </c>
      <c r="MY138" s="52">
        <v>0</v>
      </c>
      <c r="MZ138" s="52">
        <v>0</v>
      </c>
      <c r="NA138" s="52">
        <v>0</v>
      </c>
      <c r="NB138" s="52">
        <v>0</v>
      </c>
      <c r="NC138" s="52">
        <v>0</v>
      </c>
      <c r="ND138" s="52">
        <v>0</v>
      </c>
      <c r="NE138" s="52">
        <v>0</v>
      </c>
      <c r="NF138" s="52">
        <v>0</v>
      </c>
      <c r="NG138" s="52">
        <v>0</v>
      </c>
      <c r="NH138" s="52">
        <v>0</v>
      </c>
      <c r="NI138" s="52">
        <v>0</v>
      </c>
      <c r="NJ138" s="52">
        <v>0</v>
      </c>
      <c r="NK138" s="52">
        <v>0</v>
      </c>
      <c r="NL138" s="52">
        <v>0</v>
      </c>
      <c r="NM138" s="52">
        <v>0</v>
      </c>
      <c r="NN138" s="52">
        <v>0</v>
      </c>
      <c r="NO138" s="52">
        <v>0</v>
      </c>
      <c r="NP138" s="52">
        <v>0</v>
      </c>
      <c r="NQ138" s="52">
        <v>0</v>
      </c>
      <c r="NR138" s="68">
        <f t="shared" si="6"/>
        <v>38646.979999999996</v>
      </c>
      <c r="NS138" s="68">
        <f t="shared" si="7"/>
        <v>38646.979999999996</v>
      </c>
      <c r="NT138" s="68">
        <f t="shared" si="8"/>
        <v>38646.979999999996</v>
      </c>
    </row>
    <row r="139" spans="1:384" s="40" customFormat="1" ht="15" customHeight="1" outlineLevel="1" x14ac:dyDescent="0.2">
      <c r="A139" s="61"/>
      <c r="B139" s="49" t="s">
        <v>671</v>
      </c>
      <c r="C139" s="49" t="s">
        <v>380</v>
      </c>
      <c r="D139" s="49" t="s">
        <v>378</v>
      </c>
      <c r="E139" s="50" t="s">
        <v>381</v>
      </c>
      <c r="F139" s="64">
        <v>44842</v>
      </c>
      <c r="G139" s="49" t="s">
        <v>37</v>
      </c>
      <c r="H139" s="72">
        <v>0</v>
      </c>
      <c r="I139" s="65">
        <v>44100</v>
      </c>
      <c r="J139" s="114" t="str">
        <f>_xlfn.XLOOKUP(E139,'[12]Resumo Unidades'!$B:$B,'[12]Resumo Unidades'!$W:$W)</f>
        <v>Fluxo com Divergência de até 2%</v>
      </c>
      <c r="K139" s="51" t="str">
        <f>IF(L139&gt;Resumo!$E$23,"Sim","Não")</f>
        <v>Não</v>
      </c>
      <c r="L139" s="66">
        <v>0</v>
      </c>
      <c r="M139" s="67"/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0</v>
      </c>
      <c r="U139" s="52">
        <v>0</v>
      </c>
      <c r="V139" s="52">
        <v>0</v>
      </c>
      <c r="W139" s="52">
        <v>0</v>
      </c>
      <c r="X139" s="52">
        <v>0</v>
      </c>
      <c r="Y139" s="52">
        <v>0</v>
      </c>
      <c r="Z139" s="52">
        <v>0</v>
      </c>
      <c r="AA139" s="52">
        <v>0</v>
      </c>
      <c r="AB139" s="52">
        <v>0</v>
      </c>
      <c r="AC139" s="52">
        <v>0</v>
      </c>
      <c r="AD139" s="52">
        <v>0</v>
      </c>
      <c r="AE139" s="52">
        <v>0</v>
      </c>
      <c r="AF139" s="52">
        <v>0</v>
      </c>
      <c r="AG139" s="52">
        <v>0</v>
      </c>
      <c r="AH139" s="52">
        <v>0</v>
      </c>
      <c r="AI139" s="52">
        <v>0</v>
      </c>
      <c r="AJ139" s="52">
        <v>0</v>
      </c>
      <c r="AK139" s="52">
        <v>0</v>
      </c>
      <c r="AL139" s="52">
        <v>0</v>
      </c>
      <c r="AM139" s="52">
        <v>0</v>
      </c>
      <c r="AN139" s="52">
        <v>0</v>
      </c>
      <c r="AO139" s="52">
        <v>0</v>
      </c>
      <c r="AP139" s="52">
        <v>0</v>
      </c>
      <c r="AQ139" s="52">
        <v>0</v>
      </c>
      <c r="AR139" s="52">
        <v>0</v>
      </c>
      <c r="AS139" s="52">
        <v>0</v>
      </c>
      <c r="AT139" s="52">
        <v>0</v>
      </c>
      <c r="AU139" s="52">
        <v>0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0</v>
      </c>
      <c r="BF139" s="52">
        <v>0</v>
      </c>
      <c r="BG139" s="52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319.7</v>
      </c>
      <c r="CE139" s="52">
        <v>319.7</v>
      </c>
      <c r="CF139" s="52">
        <v>319.7</v>
      </c>
      <c r="CG139" s="52">
        <v>319.7</v>
      </c>
      <c r="CH139" s="52">
        <v>319.7</v>
      </c>
      <c r="CI139" s="52">
        <v>319.7</v>
      </c>
      <c r="CJ139" s="52">
        <v>319.7</v>
      </c>
      <c r="CK139" s="52">
        <v>2095.64</v>
      </c>
      <c r="CL139" s="52">
        <v>319.7</v>
      </c>
      <c r="CM139" s="52">
        <v>319.7</v>
      </c>
      <c r="CN139" s="52">
        <v>319.7</v>
      </c>
      <c r="CO139" s="52">
        <v>319.7</v>
      </c>
      <c r="CP139" s="52">
        <v>319.7</v>
      </c>
      <c r="CQ139" s="52">
        <v>319.7</v>
      </c>
      <c r="CR139" s="52">
        <v>319.7</v>
      </c>
      <c r="CS139" s="52">
        <v>319.7</v>
      </c>
      <c r="CT139" s="52">
        <v>319.7</v>
      </c>
      <c r="CU139" s="52">
        <v>319.7</v>
      </c>
      <c r="CV139" s="52">
        <v>319.7</v>
      </c>
      <c r="CW139" s="52">
        <v>2095.64</v>
      </c>
      <c r="CX139" s="52">
        <v>319.7</v>
      </c>
      <c r="CY139" s="52">
        <v>319.7</v>
      </c>
      <c r="CZ139" s="52">
        <v>319.7</v>
      </c>
      <c r="DA139" s="52">
        <v>319.7</v>
      </c>
      <c r="DB139" s="52">
        <v>319.7</v>
      </c>
      <c r="DC139" s="52">
        <v>319.7</v>
      </c>
      <c r="DD139" s="52">
        <v>319.7</v>
      </c>
      <c r="DE139" s="52">
        <v>319.7</v>
      </c>
      <c r="DF139" s="52">
        <v>319.7</v>
      </c>
      <c r="DG139" s="52">
        <v>319.7</v>
      </c>
      <c r="DH139" s="52">
        <v>319.7</v>
      </c>
      <c r="DI139" s="52">
        <v>2095.64</v>
      </c>
      <c r="DJ139" s="52">
        <v>319.7</v>
      </c>
      <c r="DK139" s="52">
        <v>319.7</v>
      </c>
      <c r="DL139" s="52">
        <v>319.7</v>
      </c>
      <c r="DM139" s="52">
        <v>319.7</v>
      </c>
      <c r="DN139" s="52">
        <v>319.7</v>
      </c>
      <c r="DO139" s="52">
        <v>319.7</v>
      </c>
      <c r="DP139" s="52">
        <v>319.7</v>
      </c>
      <c r="DQ139" s="52">
        <v>319.7</v>
      </c>
      <c r="DR139" s="52">
        <v>319.7</v>
      </c>
      <c r="DS139" s="52">
        <v>319.7</v>
      </c>
      <c r="DT139" s="52">
        <v>319.7</v>
      </c>
      <c r="DU139" s="52">
        <v>2095.64</v>
      </c>
      <c r="DV139" s="52">
        <v>319.7</v>
      </c>
      <c r="DW139" s="52">
        <v>319.7</v>
      </c>
      <c r="DX139" s="52">
        <v>319.7</v>
      </c>
      <c r="DY139" s="52">
        <v>319.7</v>
      </c>
      <c r="DZ139" s="52">
        <v>319.7</v>
      </c>
      <c r="EA139" s="52">
        <v>319.7</v>
      </c>
      <c r="EB139" s="52">
        <v>319.7</v>
      </c>
      <c r="EC139" s="52">
        <v>319.7</v>
      </c>
      <c r="ED139" s="52">
        <v>319.7</v>
      </c>
      <c r="EE139" s="52">
        <v>319.7</v>
      </c>
      <c r="EF139" s="52">
        <v>319.7</v>
      </c>
      <c r="EG139" s="52">
        <v>2095.64</v>
      </c>
      <c r="EH139" s="52">
        <v>319.7</v>
      </c>
      <c r="EI139" s="52">
        <v>319.7</v>
      </c>
      <c r="EJ139" s="52">
        <v>319.7</v>
      </c>
      <c r="EK139" s="52">
        <v>319.7</v>
      </c>
      <c r="EL139" s="52">
        <v>319.7</v>
      </c>
      <c r="EM139" s="52">
        <v>319.7</v>
      </c>
      <c r="EN139" s="52">
        <v>319.7</v>
      </c>
      <c r="EO139" s="52">
        <v>319.7</v>
      </c>
      <c r="EP139" s="52">
        <v>319.7</v>
      </c>
      <c r="EQ139" s="52">
        <v>319.7</v>
      </c>
      <c r="ER139" s="52">
        <v>319.7</v>
      </c>
      <c r="ES139" s="52">
        <v>2095.64</v>
      </c>
      <c r="ET139" s="52">
        <v>319.7</v>
      </c>
      <c r="EU139" s="52">
        <v>319.7</v>
      </c>
      <c r="EV139" s="52">
        <v>319.7</v>
      </c>
      <c r="EW139" s="52">
        <v>319.7</v>
      </c>
      <c r="EX139" s="52">
        <v>319.7</v>
      </c>
      <c r="EY139" s="52">
        <v>319.7</v>
      </c>
      <c r="EZ139" s="52">
        <v>319.7</v>
      </c>
      <c r="FA139" s="52">
        <v>319.7</v>
      </c>
      <c r="FB139" s="52">
        <v>319.7</v>
      </c>
      <c r="FC139" s="52">
        <v>319.7</v>
      </c>
      <c r="FD139" s="52">
        <v>319.7</v>
      </c>
      <c r="FE139" s="52">
        <v>2095.64</v>
      </c>
      <c r="FF139" s="52">
        <v>319.7</v>
      </c>
      <c r="FG139" s="52">
        <v>319.7</v>
      </c>
      <c r="FH139" s="52">
        <v>0</v>
      </c>
      <c r="FI139" s="52">
        <v>0</v>
      </c>
      <c r="FJ139" s="52">
        <v>0</v>
      </c>
      <c r="FK139" s="52">
        <v>0</v>
      </c>
      <c r="FL139" s="52">
        <v>0</v>
      </c>
      <c r="FM139" s="52">
        <v>0</v>
      </c>
      <c r="FN139" s="52">
        <v>0</v>
      </c>
      <c r="FO139" s="52">
        <v>0</v>
      </c>
      <c r="FP139" s="52">
        <v>0</v>
      </c>
      <c r="FQ139" s="52">
        <v>0</v>
      </c>
      <c r="FR139" s="52">
        <v>0</v>
      </c>
      <c r="FS139" s="52">
        <v>0</v>
      </c>
      <c r="FT139" s="52">
        <v>0</v>
      </c>
      <c r="FU139" s="52">
        <v>0</v>
      </c>
      <c r="FV139" s="52">
        <v>0</v>
      </c>
      <c r="FW139" s="52">
        <v>0</v>
      </c>
      <c r="FX139" s="52">
        <v>0</v>
      </c>
      <c r="FY139" s="52">
        <v>0</v>
      </c>
      <c r="FZ139" s="52">
        <v>0</v>
      </c>
      <c r="GA139" s="52">
        <v>0</v>
      </c>
      <c r="GB139" s="52">
        <v>0</v>
      </c>
      <c r="GC139" s="52">
        <v>0</v>
      </c>
      <c r="GD139" s="52">
        <v>0</v>
      </c>
      <c r="GE139" s="52">
        <v>0</v>
      </c>
      <c r="GF139" s="52">
        <v>0</v>
      </c>
      <c r="GG139" s="52">
        <v>0</v>
      </c>
      <c r="GH139" s="52">
        <v>0</v>
      </c>
      <c r="GI139" s="52">
        <v>0</v>
      </c>
      <c r="GJ139" s="52">
        <v>0</v>
      </c>
      <c r="GK139" s="52">
        <v>0</v>
      </c>
      <c r="GL139" s="52">
        <v>0</v>
      </c>
      <c r="GM139" s="52">
        <v>0</v>
      </c>
      <c r="GN139" s="52">
        <v>0</v>
      </c>
      <c r="GO139" s="52">
        <v>0</v>
      </c>
      <c r="GP139" s="52">
        <v>0</v>
      </c>
      <c r="GQ139" s="52">
        <v>0</v>
      </c>
      <c r="GR139" s="52">
        <v>0</v>
      </c>
      <c r="GS139" s="52">
        <v>0</v>
      </c>
      <c r="GT139" s="52">
        <v>0</v>
      </c>
      <c r="GU139" s="52">
        <v>0</v>
      </c>
      <c r="GV139" s="52">
        <v>0</v>
      </c>
      <c r="GW139" s="52">
        <v>0</v>
      </c>
      <c r="GX139" s="52">
        <v>0</v>
      </c>
      <c r="GY139" s="52">
        <v>0</v>
      </c>
      <c r="GZ139" s="52">
        <v>0</v>
      </c>
      <c r="HA139" s="52">
        <v>0</v>
      </c>
      <c r="HB139" s="52">
        <v>0</v>
      </c>
      <c r="HC139" s="52">
        <v>0</v>
      </c>
      <c r="HD139" s="52">
        <v>0</v>
      </c>
      <c r="HE139" s="52">
        <v>0</v>
      </c>
      <c r="HF139" s="52">
        <v>0</v>
      </c>
      <c r="HG139" s="52">
        <v>0</v>
      </c>
      <c r="HH139" s="52">
        <v>0</v>
      </c>
      <c r="HI139" s="52">
        <v>0</v>
      </c>
      <c r="HJ139" s="52">
        <v>0</v>
      </c>
      <c r="HK139" s="52">
        <v>0</v>
      </c>
      <c r="HL139" s="52">
        <v>0</v>
      </c>
      <c r="HM139" s="52">
        <v>0</v>
      </c>
      <c r="HN139" s="52">
        <v>0</v>
      </c>
      <c r="HO139" s="52">
        <v>0</v>
      </c>
      <c r="HP139" s="52">
        <v>0</v>
      </c>
      <c r="HQ139" s="52">
        <v>0</v>
      </c>
      <c r="HR139" s="52">
        <v>0</v>
      </c>
      <c r="HS139" s="52">
        <v>0</v>
      </c>
      <c r="HT139" s="52">
        <v>0</v>
      </c>
      <c r="HU139" s="52">
        <v>0</v>
      </c>
      <c r="HV139" s="52">
        <v>0</v>
      </c>
      <c r="HW139" s="52">
        <v>0</v>
      </c>
      <c r="HX139" s="52">
        <v>0</v>
      </c>
      <c r="HY139" s="52">
        <v>0</v>
      </c>
      <c r="HZ139" s="52">
        <v>0</v>
      </c>
      <c r="IA139" s="52">
        <v>0</v>
      </c>
      <c r="IB139" s="52">
        <v>0</v>
      </c>
      <c r="IC139" s="52">
        <v>0</v>
      </c>
      <c r="ID139" s="52">
        <v>0</v>
      </c>
      <c r="IE139" s="52">
        <v>0</v>
      </c>
      <c r="IF139" s="52">
        <v>0</v>
      </c>
      <c r="IG139" s="52">
        <v>0</v>
      </c>
      <c r="IH139" s="52">
        <v>0</v>
      </c>
      <c r="II139" s="52">
        <v>0</v>
      </c>
      <c r="IJ139" s="52">
        <v>0</v>
      </c>
      <c r="IK139" s="52">
        <v>0</v>
      </c>
      <c r="IL139" s="52">
        <v>0</v>
      </c>
      <c r="IM139" s="52">
        <v>0</v>
      </c>
      <c r="IN139" s="52">
        <v>0</v>
      </c>
      <c r="IO139" s="52">
        <v>0</v>
      </c>
      <c r="IP139" s="52">
        <v>0</v>
      </c>
      <c r="IQ139" s="52">
        <v>0</v>
      </c>
      <c r="IR139" s="52">
        <v>0</v>
      </c>
      <c r="IS139" s="52">
        <v>0</v>
      </c>
      <c r="IT139" s="52">
        <v>0</v>
      </c>
      <c r="IU139" s="52">
        <v>0</v>
      </c>
      <c r="IV139" s="52">
        <v>0</v>
      </c>
      <c r="IW139" s="52">
        <v>0</v>
      </c>
      <c r="IX139" s="52">
        <v>0</v>
      </c>
      <c r="IY139" s="52">
        <v>0</v>
      </c>
      <c r="IZ139" s="52">
        <v>0</v>
      </c>
      <c r="JA139" s="52">
        <v>0</v>
      </c>
      <c r="JB139" s="52">
        <v>0</v>
      </c>
      <c r="JC139" s="52">
        <v>0</v>
      </c>
      <c r="JD139" s="52">
        <v>0</v>
      </c>
      <c r="JE139" s="52">
        <v>0</v>
      </c>
      <c r="JF139" s="52">
        <v>0</v>
      </c>
      <c r="JG139" s="52">
        <v>0</v>
      </c>
      <c r="JH139" s="52">
        <v>0</v>
      </c>
      <c r="JI139" s="52">
        <v>0</v>
      </c>
      <c r="JJ139" s="52">
        <v>0</v>
      </c>
      <c r="JK139" s="52">
        <v>0</v>
      </c>
      <c r="JL139" s="52">
        <v>0</v>
      </c>
      <c r="JM139" s="52">
        <v>0</v>
      </c>
      <c r="JN139" s="52">
        <v>0</v>
      </c>
      <c r="JO139" s="52">
        <v>0</v>
      </c>
      <c r="JP139" s="52">
        <v>0</v>
      </c>
      <c r="JQ139" s="52">
        <v>0</v>
      </c>
      <c r="JR139" s="52">
        <v>0</v>
      </c>
      <c r="JS139" s="52">
        <v>0</v>
      </c>
      <c r="JT139" s="52">
        <v>0</v>
      </c>
      <c r="JU139" s="52">
        <v>0</v>
      </c>
      <c r="JV139" s="52">
        <v>0</v>
      </c>
      <c r="JW139" s="52">
        <v>0</v>
      </c>
      <c r="JX139" s="52">
        <v>0</v>
      </c>
      <c r="JY139" s="52">
        <v>0</v>
      </c>
      <c r="JZ139" s="52">
        <v>0</v>
      </c>
      <c r="KA139" s="52">
        <v>0</v>
      </c>
      <c r="KB139" s="52">
        <v>0</v>
      </c>
      <c r="KC139" s="52">
        <v>0</v>
      </c>
      <c r="KD139" s="52">
        <v>0</v>
      </c>
      <c r="KE139" s="52">
        <v>0</v>
      </c>
      <c r="KF139" s="52">
        <v>0</v>
      </c>
      <c r="KG139" s="52">
        <v>0</v>
      </c>
      <c r="KH139" s="52">
        <v>0</v>
      </c>
      <c r="KI139" s="52">
        <v>0</v>
      </c>
      <c r="KJ139" s="52">
        <v>0</v>
      </c>
      <c r="KK139" s="52">
        <v>0</v>
      </c>
      <c r="KL139" s="52">
        <v>0</v>
      </c>
      <c r="KM139" s="52">
        <v>0</v>
      </c>
      <c r="KN139" s="52">
        <v>0</v>
      </c>
      <c r="KO139" s="52">
        <v>0</v>
      </c>
      <c r="KP139" s="52">
        <v>0</v>
      </c>
      <c r="KQ139" s="52">
        <v>0</v>
      </c>
      <c r="KR139" s="52">
        <v>0</v>
      </c>
      <c r="KS139" s="52">
        <v>0</v>
      </c>
      <c r="KT139" s="52">
        <v>0</v>
      </c>
      <c r="KU139" s="52">
        <v>0</v>
      </c>
      <c r="KV139" s="52">
        <v>0</v>
      </c>
      <c r="KW139" s="52">
        <v>0</v>
      </c>
      <c r="KX139" s="52">
        <v>0</v>
      </c>
      <c r="KY139" s="52">
        <v>0</v>
      </c>
      <c r="KZ139" s="52">
        <v>0</v>
      </c>
      <c r="LA139" s="52">
        <v>0</v>
      </c>
      <c r="LB139" s="52">
        <v>0</v>
      </c>
      <c r="LC139" s="52">
        <v>0</v>
      </c>
      <c r="LD139" s="52">
        <v>0</v>
      </c>
      <c r="LE139" s="52">
        <v>0</v>
      </c>
      <c r="LF139" s="52">
        <v>0</v>
      </c>
      <c r="LG139" s="52">
        <v>0</v>
      </c>
      <c r="LH139" s="52">
        <v>0</v>
      </c>
      <c r="LI139" s="52">
        <v>0</v>
      </c>
      <c r="LJ139" s="52">
        <v>0</v>
      </c>
      <c r="LK139" s="52">
        <v>0</v>
      </c>
      <c r="LL139" s="52">
        <v>0</v>
      </c>
      <c r="LM139" s="52">
        <v>0</v>
      </c>
      <c r="LN139" s="52">
        <v>0</v>
      </c>
      <c r="LO139" s="52">
        <v>0</v>
      </c>
      <c r="LP139" s="52">
        <v>0</v>
      </c>
      <c r="LQ139" s="52">
        <v>0</v>
      </c>
      <c r="LR139" s="52">
        <v>0</v>
      </c>
      <c r="LS139" s="52">
        <v>0</v>
      </c>
      <c r="LT139" s="52">
        <v>0</v>
      </c>
      <c r="LU139" s="52">
        <v>0</v>
      </c>
      <c r="LV139" s="52">
        <v>0</v>
      </c>
      <c r="LW139" s="52">
        <v>0</v>
      </c>
      <c r="LX139" s="52">
        <v>0</v>
      </c>
      <c r="LY139" s="52">
        <v>0</v>
      </c>
      <c r="LZ139" s="52">
        <v>0</v>
      </c>
      <c r="MA139" s="52">
        <v>0</v>
      </c>
      <c r="MB139" s="52">
        <v>0</v>
      </c>
      <c r="MC139" s="52">
        <v>0</v>
      </c>
      <c r="MD139" s="52">
        <v>0</v>
      </c>
      <c r="ME139" s="52">
        <v>0</v>
      </c>
      <c r="MF139" s="52">
        <v>0</v>
      </c>
      <c r="MG139" s="52">
        <v>0</v>
      </c>
      <c r="MH139" s="52">
        <v>0</v>
      </c>
      <c r="MI139" s="52">
        <v>0</v>
      </c>
      <c r="MJ139" s="52">
        <v>0</v>
      </c>
      <c r="MK139" s="52">
        <v>0</v>
      </c>
      <c r="ML139" s="52">
        <v>0</v>
      </c>
      <c r="MM139" s="52">
        <v>0</v>
      </c>
      <c r="MN139" s="52">
        <v>0</v>
      </c>
      <c r="MO139" s="52">
        <v>0</v>
      </c>
      <c r="MP139" s="52">
        <v>0</v>
      </c>
      <c r="MQ139" s="52">
        <v>0</v>
      </c>
      <c r="MR139" s="52">
        <v>0</v>
      </c>
      <c r="MS139" s="52">
        <v>0</v>
      </c>
      <c r="MT139" s="52">
        <v>0</v>
      </c>
      <c r="MU139" s="52">
        <v>0</v>
      </c>
      <c r="MV139" s="52">
        <v>0</v>
      </c>
      <c r="MW139" s="52">
        <v>0</v>
      </c>
      <c r="MX139" s="52">
        <v>0</v>
      </c>
      <c r="MY139" s="52">
        <v>0</v>
      </c>
      <c r="MZ139" s="52">
        <v>0</v>
      </c>
      <c r="NA139" s="52">
        <v>0</v>
      </c>
      <c r="NB139" s="52">
        <v>0</v>
      </c>
      <c r="NC139" s="52">
        <v>0</v>
      </c>
      <c r="ND139" s="52">
        <v>0</v>
      </c>
      <c r="NE139" s="52">
        <v>0</v>
      </c>
      <c r="NF139" s="52">
        <v>0</v>
      </c>
      <c r="NG139" s="52">
        <v>0</v>
      </c>
      <c r="NH139" s="52">
        <v>0</v>
      </c>
      <c r="NI139" s="52">
        <v>0</v>
      </c>
      <c r="NJ139" s="52">
        <v>0</v>
      </c>
      <c r="NK139" s="52">
        <v>0</v>
      </c>
      <c r="NL139" s="52">
        <v>0</v>
      </c>
      <c r="NM139" s="52">
        <v>0</v>
      </c>
      <c r="NN139" s="52">
        <v>0</v>
      </c>
      <c r="NO139" s="52">
        <v>0</v>
      </c>
      <c r="NP139" s="52">
        <v>0</v>
      </c>
      <c r="NQ139" s="52">
        <v>0</v>
      </c>
      <c r="NR139" s="68">
        <f t="shared" si="6"/>
        <v>38646.979999999996</v>
      </c>
      <c r="NS139" s="68">
        <f t="shared" si="7"/>
        <v>38646.979999999996</v>
      </c>
      <c r="NT139" s="68">
        <f t="shared" si="8"/>
        <v>38646.979999999996</v>
      </c>
    </row>
    <row r="140" spans="1:384" s="40" customFormat="1" ht="15" customHeight="1" outlineLevel="1" x14ac:dyDescent="0.2">
      <c r="A140" s="61"/>
      <c r="B140" s="49" t="s">
        <v>671</v>
      </c>
      <c r="C140" s="49" t="s">
        <v>382</v>
      </c>
      <c r="D140" s="49" t="s">
        <v>383</v>
      </c>
      <c r="E140" s="50" t="s">
        <v>384</v>
      </c>
      <c r="F140" s="64">
        <v>44852</v>
      </c>
      <c r="G140" s="49" t="s">
        <v>37</v>
      </c>
      <c r="H140" s="72">
        <v>0</v>
      </c>
      <c r="I140" s="65">
        <v>44100</v>
      </c>
      <c r="J140" s="114" t="str">
        <f>_xlfn.XLOOKUP(E140,'[12]Resumo Unidades'!$B:$B,'[12]Resumo Unidades'!$W:$W)</f>
        <v>Fluxo com Divergência de até 2%</v>
      </c>
      <c r="K140" s="51" t="str">
        <f>IF(L140&gt;Resumo!$E$23,"Sim","Não")</f>
        <v>Não</v>
      </c>
      <c r="L140" s="66">
        <v>0</v>
      </c>
      <c r="M140" s="67"/>
      <c r="N140" s="52">
        <v>0</v>
      </c>
      <c r="O140" s="52">
        <v>0</v>
      </c>
      <c r="P140" s="52">
        <v>0</v>
      </c>
      <c r="Q140" s="52">
        <v>0</v>
      </c>
      <c r="R140" s="52">
        <v>0</v>
      </c>
      <c r="S140" s="52">
        <v>0</v>
      </c>
      <c r="T140" s="52">
        <v>0</v>
      </c>
      <c r="U140" s="52">
        <v>0</v>
      </c>
      <c r="V140" s="52">
        <v>0</v>
      </c>
      <c r="W140" s="52">
        <v>0</v>
      </c>
      <c r="X140" s="52">
        <v>0</v>
      </c>
      <c r="Y140" s="52">
        <v>0</v>
      </c>
      <c r="Z140" s="52">
        <v>0</v>
      </c>
      <c r="AA140" s="52">
        <v>0</v>
      </c>
      <c r="AB140" s="52">
        <v>0</v>
      </c>
      <c r="AC140" s="52">
        <v>0</v>
      </c>
      <c r="AD140" s="52">
        <v>0</v>
      </c>
      <c r="AE140" s="52">
        <v>0</v>
      </c>
      <c r="AF140" s="52">
        <v>0</v>
      </c>
      <c r="AG140" s="52">
        <v>0</v>
      </c>
      <c r="AH140" s="52"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v>0</v>
      </c>
      <c r="AN140" s="52">
        <v>0</v>
      </c>
      <c r="AO140" s="52">
        <v>0</v>
      </c>
      <c r="AP140" s="52">
        <v>0</v>
      </c>
      <c r="AQ140" s="52"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v>0</v>
      </c>
      <c r="AX140" s="52">
        <v>0</v>
      </c>
      <c r="AY140" s="52">
        <v>0</v>
      </c>
      <c r="AZ140" s="52">
        <v>0</v>
      </c>
      <c r="BA140" s="52">
        <v>0</v>
      </c>
      <c r="BB140" s="52">
        <v>0</v>
      </c>
      <c r="BC140" s="52">
        <v>0</v>
      </c>
      <c r="BD140" s="52">
        <v>0</v>
      </c>
      <c r="BE140" s="52">
        <v>0</v>
      </c>
      <c r="BF140" s="52">
        <v>0</v>
      </c>
      <c r="BG140" s="52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52">
        <v>0</v>
      </c>
      <c r="BW140" s="52">
        <v>0</v>
      </c>
      <c r="BX140" s="52">
        <v>0</v>
      </c>
      <c r="BY140" s="52">
        <v>0</v>
      </c>
      <c r="BZ140" s="52">
        <v>0</v>
      </c>
      <c r="CA140" s="52">
        <v>0</v>
      </c>
      <c r="CB140" s="52">
        <v>0</v>
      </c>
      <c r="CC140" s="52">
        <v>0</v>
      </c>
      <c r="CD140" s="52">
        <v>375.2</v>
      </c>
      <c r="CE140" s="52">
        <v>375.2</v>
      </c>
      <c r="CF140" s="52">
        <v>375.2</v>
      </c>
      <c r="CG140" s="52">
        <v>375.2</v>
      </c>
      <c r="CH140" s="52">
        <v>375.2</v>
      </c>
      <c r="CI140" s="52">
        <v>375.2</v>
      </c>
      <c r="CJ140" s="52">
        <v>375.2</v>
      </c>
      <c r="CK140" s="52">
        <v>1485.16</v>
      </c>
      <c r="CL140" s="52">
        <v>375.2</v>
      </c>
      <c r="CM140" s="52">
        <v>375.2</v>
      </c>
      <c r="CN140" s="52">
        <v>375.2</v>
      </c>
      <c r="CO140" s="52">
        <v>375.2</v>
      </c>
      <c r="CP140" s="52">
        <v>375.2</v>
      </c>
      <c r="CQ140" s="52">
        <v>375.2</v>
      </c>
      <c r="CR140" s="52">
        <v>375.2</v>
      </c>
      <c r="CS140" s="52">
        <v>375.2</v>
      </c>
      <c r="CT140" s="52">
        <v>375.2</v>
      </c>
      <c r="CU140" s="52">
        <v>375.2</v>
      </c>
      <c r="CV140" s="52">
        <v>375.2</v>
      </c>
      <c r="CW140" s="52">
        <v>1485.16</v>
      </c>
      <c r="CX140" s="52">
        <v>375.2</v>
      </c>
      <c r="CY140" s="52">
        <v>375.2</v>
      </c>
      <c r="CZ140" s="52">
        <v>375.2</v>
      </c>
      <c r="DA140" s="52">
        <v>375.2</v>
      </c>
      <c r="DB140" s="52">
        <v>375.2</v>
      </c>
      <c r="DC140" s="52">
        <v>375.2</v>
      </c>
      <c r="DD140" s="52">
        <v>375.2</v>
      </c>
      <c r="DE140" s="52">
        <v>375.2</v>
      </c>
      <c r="DF140" s="52">
        <v>375.2</v>
      </c>
      <c r="DG140" s="52">
        <v>375.2</v>
      </c>
      <c r="DH140" s="52">
        <v>375.2</v>
      </c>
      <c r="DI140" s="52">
        <v>1485.16</v>
      </c>
      <c r="DJ140" s="52">
        <v>375.2</v>
      </c>
      <c r="DK140" s="52">
        <v>375.2</v>
      </c>
      <c r="DL140" s="52">
        <v>375.2</v>
      </c>
      <c r="DM140" s="52">
        <v>375.2</v>
      </c>
      <c r="DN140" s="52">
        <v>375.2</v>
      </c>
      <c r="DO140" s="52">
        <v>375.2</v>
      </c>
      <c r="DP140" s="52">
        <v>375.2</v>
      </c>
      <c r="DQ140" s="52">
        <v>375.2</v>
      </c>
      <c r="DR140" s="52">
        <v>375.2</v>
      </c>
      <c r="DS140" s="52">
        <v>375.2</v>
      </c>
      <c r="DT140" s="52">
        <v>375.2</v>
      </c>
      <c r="DU140" s="52">
        <v>1485.16</v>
      </c>
      <c r="DV140" s="52">
        <v>375.2</v>
      </c>
      <c r="DW140" s="52">
        <v>375.2</v>
      </c>
      <c r="DX140" s="52">
        <v>375.2</v>
      </c>
      <c r="DY140" s="52">
        <v>375.2</v>
      </c>
      <c r="DZ140" s="52">
        <v>375.2</v>
      </c>
      <c r="EA140" s="52">
        <v>375.2</v>
      </c>
      <c r="EB140" s="52">
        <v>375.2</v>
      </c>
      <c r="EC140" s="52">
        <v>375.2</v>
      </c>
      <c r="ED140" s="52">
        <v>375.2</v>
      </c>
      <c r="EE140" s="52">
        <v>375.2</v>
      </c>
      <c r="EF140" s="52">
        <v>375.2</v>
      </c>
      <c r="EG140" s="52">
        <v>1485.16</v>
      </c>
      <c r="EH140" s="52">
        <v>375.2</v>
      </c>
      <c r="EI140" s="52">
        <v>375.2</v>
      </c>
      <c r="EJ140" s="52">
        <v>375.2</v>
      </c>
      <c r="EK140" s="52">
        <v>375.2</v>
      </c>
      <c r="EL140" s="52">
        <v>375.2</v>
      </c>
      <c r="EM140" s="52">
        <v>375.2</v>
      </c>
      <c r="EN140" s="52">
        <v>375.2</v>
      </c>
      <c r="EO140" s="52">
        <v>375.2</v>
      </c>
      <c r="EP140" s="52">
        <v>375.2</v>
      </c>
      <c r="EQ140" s="52">
        <v>375.2</v>
      </c>
      <c r="ER140" s="52">
        <v>375.2</v>
      </c>
      <c r="ES140" s="52">
        <v>1485.16</v>
      </c>
      <c r="ET140" s="52">
        <v>375.2</v>
      </c>
      <c r="EU140" s="52">
        <v>375.2</v>
      </c>
      <c r="EV140" s="52">
        <v>375.2</v>
      </c>
      <c r="EW140" s="52">
        <v>375.2</v>
      </c>
      <c r="EX140" s="52">
        <v>375.2</v>
      </c>
      <c r="EY140" s="52">
        <v>375.2</v>
      </c>
      <c r="EZ140" s="52">
        <v>375.2</v>
      </c>
      <c r="FA140" s="52">
        <v>375.2</v>
      </c>
      <c r="FB140" s="52">
        <v>375.2</v>
      </c>
      <c r="FC140" s="52">
        <v>375.2</v>
      </c>
      <c r="FD140" s="52">
        <v>375.2</v>
      </c>
      <c r="FE140" s="52">
        <v>1485.16</v>
      </c>
      <c r="FF140" s="52">
        <v>375.2</v>
      </c>
      <c r="FG140" s="52">
        <v>0</v>
      </c>
      <c r="FH140" s="52">
        <v>0</v>
      </c>
      <c r="FI140" s="52">
        <v>0</v>
      </c>
      <c r="FJ140" s="52">
        <v>0</v>
      </c>
      <c r="FK140" s="52">
        <v>0</v>
      </c>
      <c r="FL140" s="52">
        <v>0</v>
      </c>
      <c r="FM140" s="52">
        <v>0</v>
      </c>
      <c r="FN140" s="52">
        <v>0</v>
      </c>
      <c r="FO140" s="52">
        <v>0</v>
      </c>
      <c r="FP140" s="52">
        <v>0</v>
      </c>
      <c r="FQ140" s="52">
        <v>0</v>
      </c>
      <c r="FR140" s="52">
        <v>0</v>
      </c>
      <c r="FS140" s="52">
        <v>0</v>
      </c>
      <c r="FT140" s="52">
        <v>0</v>
      </c>
      <c r="FU140" s="52">
        <v>0</v>
      </c>
      <c r="FV140" s="52">
        <v>0</v>
      </c>
      <c r="FW140" s="52">
        <v>0</v>
      </c>
      <c r="FX140" s="52">
        <v>0</v>
      </c>
      <c r="FY140" s="52">
        <v>0</v>
      </c>
      <c r="FZ140" s="52">
        <v>0</v>
      </c>
      <c r="GA140" s="52">
        <v>0</v>
      </c>
      <c r="GB140" s="52">
        <v>0</v>
      </c>
      <c r="GC140" s="52">
        <v>0</v>
      </c>
      <c r="GD140" s="52">
        <v>0</v>
      </c>
      <c r="GE140" s="52">
        <v>0</v>
      </c>
      <c r="GF140" s="52">
        <v>0</v>
      </c>
      <c r="GG140" s="52">
        <v>0</v>
      </c>
      <c r="GH140" s="52">
        <v>0</v>
      </c>
      <c r="GI140" s="52">
        <v>0</v>
      </c>
      <c r="GJ140" s="52">
        <v>0</v>
      </c>
      <c r="GK140" s="52">
        <v>0</v>
      </c>
      <c r="GL140" s="52">
        <v>0</v>
      </c>
      <c r="GM140" s="52">
        <v>0</v>
      </c>
      <c r="GN140" s="52">
        <v>0</v>
      </c>
      <c r="GO140" s="52">
        <v>0</v>
      </c>
      <c r="GP140" s="52">
        <v>0</v>
      </c>
      <c r="GQ140" s="52">
        <v>0</v>
      </c>
      <c r="GR140" s="52">
        <v>0</v>
      </c>
      <c r="GS140" s="52">
        <v>0</v>
      </c>
      <c r="GT140" s="52">
        <v>0</v>
      </c>
      <c r="GU140" s="52">
        <v>0</v>
      </c>
      <c r="GV140" s="52">
        <v>0</v>
      </c>
      <c r="GW140" s="52">
        <v>0</v>
      </c>
      <c r="GX140" s="52">
        <v>0</v>
      </c>
      <c r="GY140" s="52">
        <v>0</v>
      </c>
      <c r="GZ140" s="52">
        <v>0</v>
      </c>
      <c r="HA140" s="52">
        <v>0</v>
      </c>
      <c r="HB140" s="52">
        <v>0</v>
      </c>
      <c r="HC140" s="52">
        <v>0</v>
      </c>
      <c r="HD140" s="52">
        <v>0</v>
      </c>
      <c r="HE140" s="52">
        <v>0</v>
      </c>
      <c r="HF140" s="52">
        <v>0</v>
      </c>
      <c r="HG140" s="52">
        <v>0</v>
      </c>
      <c r="HH140" s="52">
        <v>0</v>
      </c>
      <c r="HI140" s="52">
        <v>0</v>
      </c>
      <c r="HJ140" s="52">
        <v>0</v>
      </c>
      <c r="HK140" s="52">
        <v>0</v>
      </c>
      <c r="HL140" s="52">
        <v>0</v>
      </c>
      <c r="HM140" s="52">
        <v>0</v>
      </c>
      <c r="HN140" s="52">
        <v>0</v>
      </c>
      <c r="HO140" s="52">
        <v>0</v>
      </c>
      <c r="HP140" s="52">
        <v>0</v>
      </c>
      <c r="HQ140" s="52">
        <v>0</v>
      </c>
      <c r="HR140" s="52">
        <v>0</v>
      </c>
      <c r="HS140" s="52">
        <v>0</v>
      </c>
      <c r="HT140" s="52">
        <v>0</v>
      </c>
      <c r="HU140" s="52">
        <v>0</v>
      </c>
      <c r="HV140" s="52">
        <v>0</v>
      </c>
      <c r="HW140" s="52">
        <v>0</v>
      </c>
      <c r="HX140" s="52">
        <v>0</v>
      </c>
      <c r="HY140" s="52">
        <v>0</v>
      </c>
      <c r="HZ140" s="52">
        <v>0</v>
      </c>
      <c r="IA140" s="52">
        <v>0</v>
      </c>
      <c r="IB140" s="52">
        <v>0</v>
      </c>
      <c r="IC140" s="52">
        <v>0</v>
      </c>
      <c r="ID140" s="52">
        <v>0</v>
      </c>
      <c r="IE140" s="52">
        <v>0</v>
      </c>
      <c r="IF140" s="52">
        <v>0</v>
      </c>
      <c r="IG140" s="52">
        <v>0</v>
      </c>
      <c r="IH140" s="52">
        <v>0</v>
      </c>
      <c r="II140" s="52">
        <v>0</v>
      </c>
      <c r="IJ140" s="52">
        <v>0</v>
      </c>
      <c r="IK140" s="52">
        <v>0</v>
      </c>
      <c r="IL140" s="52">
        <v>0</v>
      </c>
      <c r="IM140" s="52">
        <v>0</v>
      </c>
      <c r="IN140" s="52">
        <v>0</v>
      </c>
      <c r="IO140" s="52">
        <v>0</v>
      </c>
      <c r="IP140" s="52">
        <v>0</v>
      </c>
      <c r="IQ140" s="52">
        <v>0</v>
      </c>
      <c r="IR140" s="52">
        <v>0</v>
      </c>
      <c r="IS140" s="52">
        <v>0</v>
      </c>
      <c r="IT140" s="52">
        <v>0</v>
      </c>
      <c r="IU140" s="52">
        <v>0</v>
      </c>
      <c r="IV140" s="52">
        <v>0</v>
      </c>
      <c r="IW140" s="52">
        <v>0</v>
      </c>
      <c r="IX140" s="52">
        <v>0</v>
      </c>
      <c r="IY140" s="52">
        <v>0</v>
      </c>
      <c r="IZ140" s="52">
        <v>0</v>
      </c>
      <c r="JA140" s="52">
        <v>0</v>
      </c>
      <c r="JB140" s="52">
        <v>0</v>
      </c>
      <c r="JC140" s="52">
        <v>0</v>
      </c>
      <c r="JD140" s="52">
        <v>0</v>
      </c>
      <c r="JE140" s="52">
        <v>0</v>
      </c>
      <c r="JF140" s="52">
        <v>0</v>
      </c>
      <c r="JG140" s="52">
        <v>0</v>
      </c>
      <c r="JH140" s="52">
        <v>0</v>
      </c>
      <c r="JI140" s="52">
        <v>0</v>
      </c>
      <c r="JJ140" s="52">
        <v>0</v>
      </c>
      <c r="JK140" s="52">
        <v>0</v>
      </c>
      <c r="JL140" s="52">
        <v>0</v>
      </c>
      <c r="JM140" s="52">
        <v>0</v>
      </c>
      <c r="JN140" s="52">
        <v>0</v>
      </c>
      <c r="JO140" s="52">
        <v>0</v>
      </c>
      <c r="JP140" s="52">
        <v>0</v>
      </c>
      <c r="JQ140" s="52">
        <v>0</v>
      </c>
      <c r="JR140" s="52">
        <v>0</v>
      </c>
      <c r="JS140" s="52">
        <v>0</v>
      </c>
      <c r="JT140" s="52">
        <v>0</v>
      </c>
      <c r="JU140" s="52">
        <v>0</v>
      </c>
      <c r="JV140" s="52">
        <v>0</v>
      </c>
      <c r="JW140" s="52">
        <v>0</v>
      </c>
      <c r="JX140" s="52">
        <v>0</v>
      </c>
      <c r="JY140" s="52">
        <v>0</v>
      </c>
      <c r="JZ140" s="52">
        <v>0</v>
      </c>
      <c r="KA140" s="52">
        <v>0</v>
      </c>
      <c r="KB140" s="52">
        <v>0</v>
      </c>
      <c r="KC140" s="52">
        <v>0</v>
      </c>
      <c r="KD140" s="52">
        <v>0</v>
      </c>
      <c r="KE140" s="52">
        <v>0</v>
      </c>
      <c r="KF140" s="52">
        <v>0</v>
      </c>
      <c r="KG140" s="52">
        <v>0</v>
      </c>
      <c r="KH140" s="52">
        <v>0</v>
      </c>
      <c r="KI140" s="52">
        <v>0</v>
      </c>
      <c r="KJ140" s="52">
        <v>0</v>
      </c>
      <c r="KK140" s="52">
        <v>0</v>
      </c>
      <c r="KL140" s="52">
        <v>0</v>
      </c>
      <c r="KM140" s="52">
        <v>0</v>
      </c>
      <c r="KN140" s="52">
        <v>0</v>
      </c>
      <c r="KO140" s="52">
        <v>0</v>
      </c>
      <c r="KP140" s="52">
        <v>0</v>
      </c>
      <c r="KQ140" s="52">
        <v>0</v>
      </c>
      <c r="KR140" s="52">
        <v>0</v>
      </c>
      <c r="KS140" s="52">
        <v>0</v>
      </c>
      <c r="KT140" s="52">
        <v>0</v>
      </c>
      <c r="KU140" s="52">
        <v>0</v>
      </c>
      <c r="KV140" s="52">
        <v>0</v>
      </c>
      <c r="KW140" s="52">
        <v>0</v>
      </c>
      <c r="KX140" s="52">
        <v>0</v>
      </c>
      <c r="KY140" s="52">
        <v>0</v>
      </c>
      <c r="KZ140" s="52">
        <v>0</v>
      </c>
      <c r="LA140" s="52">
        <v>0</v>
      </c>
      <c r="LB140" s="52">
        <v>0</v>
      </c>
      <c r="LC140" s="52">
        <v>0</v>
      </c>
      <c r="LD140" s="52">
        <v>0</v>
      </c>
      <c r="LE140" s="52">
        <v>0</v>
      </c>
      <c r="LF140" s="52">
        <v>0</v>
      </c>
      <c r="LG140" s="52">
        <v>0</v>
      </c>
      <c r="LH140" s="52">
        <v>0</v>
      </c>
      <c r="LI140" s="52">
        <v>0</v>
      </c>
      <c r="LJ140" s="52">
        <v>0</v>
      </c>
      <c r="LK140" s="52">
        <v>0</v>
      </c>
      <c r="LL140" s="52">
        <v>0</v>
      </c>
      <c r="LM140" s="52">
        <v>0</v>
      </c>
      <c r="LN140" s="52">
        <v>0</v>
      </c>
      <c r="LO140" s="52">
        <v>0</v>
      </c>
      <c r="LP140" s="52">
        <v>0</v>
      </c>
      <c r="LQ140" s="52">
        <v>0</v>
      </c>
      <c r="LR140" s="52">
        <v>0</v>
      </c>
      <c r="LS140" s="52">
        <v>0</v>
      </c>
      <c r="LT140" s="52">
        <v>0</v>
      </c>
      <c r="LU140" s="52">
        <v>0</v>
      </c>
      <c r="LV140" s="52">
        <v>0</v>
      </c>
      <c r="LW140" s="52">
        <v>0</v>
      </c>
      <c r="LX140" s="52">
        <v>0</v>
      </c>
      <c r="LY140" s="52">
        <v>0</v>
      </c>
      <c r="LZ140" s="52">
        <v>0</v>
      </c>
      <c r="MA140" s="52">
        <v>0</v>
      </c>
      <c r="MB140" s="52">
        <v>0</v>
      </c>
      <c r="MC140" s="52">
        <v>0</v>
      </c>
      <c r="MD140" s="52">
        <v>0</v>
      </c>
      <c r="ME140" s="52">
        <v>0</v>
      </c>
      <c r="MF140" s="52">
        <v>0</v>
      </c>
      <c r="MG140" s="52">
        <v>0</v>
      </c>
      <c r="MH140" s="52">
        <v>0</v>
      </c>
      <c r="MI140" s="52">
        <v>0</v>
      </c>
      <c r="MJ140" s="52">
        <v>0</v>
      </c>
      <c r="MK140" s="52">
        <v>0</v>
      </c>
      <c r="ML140" s="52">
        <v>0</v>
      </c>
      <c r="MM140" s="52">
        <v>0</v>
      </c>
      <c r="MN140" s="52">
        <v>0</v>
      </c>
      <c r="MO140" s="52">
        <v>0</v>
      </c>
      <c r="MP140" s="52">
        <v>0</v>
      </c>
      <c r="MQ140" s="52">
        <v>0</v>
      </c>
      <c r="MR140" s="52">
        <v>0</v>
      </c>
      <c r="MS140" s="52">
        <v>0</v>
      </c>
      <c r="MT140" s="52">
        <v>0</v>
      </c>
      <c r="MU140" s="52">
        <v>0</v>
      </c>
      <c r="MV140" s="52">
        <v>0</v>
      </c>
      <c r="MW140" s="52">
        <v>0</v>
      </c>
      <c r="MX140" s="52">
        <v>0</v>
      </c>
      <c r="MY140" s="52">
        <v>0</v>
      </c>
      <c r="MZ140" s="52">
        <v>0</v>
      </c>
      <c r="NA140" s="52">
        <v>0</v>
      </c>
      <c r="NB140" s="52">
        <v>0</v>
      </c>
      <c r="NC140" s="52">
        <v>0</v>
      </c>
      <c r="ND140" s="52">
        <v>0</v>
      </c>
      <c r="NE140" s="52">
        <v>0</v>
      </c>
      <c r="NF140" s="52">
        <v>0</v>
      </c>
      <c r="NG140" s="52">
        <v>0</v>
      </c>
      <c r="NH140" s="52">
        <v>0</v>
      </c>
      <c r="NI140" s="52">
        <v>0</v>
      </c>
      <c r="NJ140" s="52">
        <v>0</v>
      </c>
      <c r="NK140" s="52">
        <v>0</v>
      </c>
      <c r="NL140" s="52">
        <v>0</v>
      </c>
      <c r="NM140" s="52">
        <v>0</v>
      </c>
      <c r="NN140" s="52">
        <v>0</v>
      </c>
      <c r="NO140" s="52">
        <v>0</v>
      </c>
      <c r="NP140" s="52">
        <v>0</v>
      </c>
      <c r="NQ140" s="52">
        <v>0</v>
      </c>
      <c r="NR140" s="68">
        <f t="shared" si="6"/>
        <v>38160.920000000006</v>
      </c>
      <c r="NS140" s="68">
        <f t="shared" si="7"/>
        <v>38160.920000000006</v>
      </c>
      <c r="NT140" s="68">
        <f t="shared" si="8"/>
        <v>38160.920000000006</v>
      </c>
    </row>
    <row r="141" spans="1:384" s="40" customFormat="1" ht="15" customHeight="1" outlineLevel="1" x14ac:dyDescent="0.2">
      <c r="A141" s="61"/>
      <c r="B141" s="49" t="s">
        <v>671</v>
      </c>
      <c r="C141" s="49" t="s">
        <v>385</v>
      </c>
      <c r="D141" s="49" t="s">
        <v>386</v>
      </c>
      <c r="E141" s="50" t="s">
        <v>387</v>
      </c>
      <c r="F141" s="64">
        <v>44862</v>
      </c>
      <c r="G141" s="49" t="s">
        <v>37</v>
      </c>
      <c r="H141" s="72">
        <v>0</v>
      </c>
      <c r="I141" s="65">
        <v>44100</v>
      </c>
      <c r="J141" s="114" t="str">
        <f>_xlfn.XLOOKUP(E141,'[12]Resumo Unidades'!$B:$B,'[12]Resumo Unidades'!$W:$W)</f>
        <v>Fluxo ok</v>
      </c>
      <c r="K141" s="51" t="str">
        <f>IF(L141&gt;Resumo!$E$23,"Sim","Não")</f>
        <v>Não</v>
      </c>
      <c r="L141" s="66">
        <v>48</v>
      </c>
      <c r="M141" s="67"/>
      <c r="N141" s="52">
        <v>0</v>
      </c>
      <c r="O141" s="52">
        <v>0</v>
      </c>
      <c r="P141" s="52">
        <v>0</v>
      </c>
      <c r="Q141" s="52">
        <v>0</v>
      </c>
      <c r="R141" s="52">
        <v>0</v>
      </c>
      <c r="S141" s="52">
        <v>0</v>
      </c>
      <c r="T141" s="52">
        <v>0</v>
      </c>
      <c r="U141" s="52">
        <v>0</v>
      </c>
      <c r="V141" s="52">
        <v>0</v>
      </c>
      <c r="W141" s="52">
        <v>0</v>
      </c>
      <c r="X141" s="52">
        <v>0</v>
      </c>
      <c r="Y141" s="52">
        <v>0</v>
      </c>
      <c r="Z141" s="52">
        <v>0</v>
      </c>
      <c r="AA141" s="52">
        <v>0</v>
      </c>
      <c r="AB141" s="52">
        <v>0</v>
      </c>
      <c r="AC141" s="52">
        <v>0</v>
      </c>
      <c r="AD141" s="52">
        <v>0</v>
      </c>
      <c r="AE141" s="52">
        <v>0</v>
      </c>
      <c r="AF141" s="52">
        <v>0</v>
      </c>
      <c r="AG141" s="52">
        <v>0</v>
      </c>
      <c r="AH141" s="52">
        <v>0</v>
      </c>
      <c r="AI141" s="52">
        <v>0</v>
      </c>
      <c r="AJ141" s="52">
        <v>0</v>
      </c>
      <c r="AK141" s="52">
        <v>0</v>
      </c>
      <c r="AL141" s="52">
        <v>0</v>
      </c>
      <c r="AM141" s="52">
        <v>0</v>
      </c>
      <c r="AN141" s="52">
        <v>0</v>
      </c>
      <c r="AO141" s="52">
        <v>0</v>
      </c>
      <c r="AP141" s="52">
        <v>0</v>
      </c>
      <c r="AQ141" s="52">
        <v>0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v>0</v>
      </c>
      <c r="AX141" s="52">
        <v>0</v>
      </c>
      <c r="AY141" s="52">
        <v>0</v>
      </c>
      <c r="AZ141" s="52">
        <v>0</v>
      </c>
      <c r="BA141" s="52">
        <v>0</v>
      </c>
      <c r="BB141" s="52">
        <v>0</v>
      </c>
      <c r="BC141" s="52">
        <v>0</v>
      </c>
      <c r="BD141" s="52">
        <v>0</v>
      </c>
      <c r="BE141" s="52">
        <v>0</v>
      </c>
      <c r="BF141" s="52">
        <v>0</v>
      </c>
      <c r="BG141" s="52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52">
        <v>0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529.74000000000012</v>
      </c>
      <c r="CC141" s="52">
        <v>496.18</v>
      </c>
      <c r="CD141" s="52">
        <v>456.76</v>
      </c>
      <c r="CE141" s="52">
        <v>320.07</v>
      </c>
      <c r="CF141" s="52">
        <v>320.07</v>
      </c>
      <c r="CG141" s="52">
        <v>320.07</v>
      </c>
      <c r="CH141" s="52">
        <v>320.07</v>
      </c>
      <c r="CI141" s="52">
        <v>320.07</v>
      </c>
      <c r="CJ141" s="52">
        <v>320.07</v>
      </c>
      <c r="CK141" s="52">
        <v>2097.6099999999997</v>
      </c>
      <c r="CL141" s="52">
        <v>320.07</v>
      </c>
      <c r="CM141" s="52">
        <v>320.07</v>
      </c>
      <c r="CN141" s="52">
        <v>320.07</v>
      </c>
      <c r="CO141" s="52">
        <v>320.07</v>
      </c>
      <c r="CP141" s="52">
        <v>320.07</v>
      </c>
      <c r="CQ141" s="52">
        <v>320.07</v>
      </c>
      <c r="CR141" s="52">
        <v>320.07</v>
      </c>
      <c r="CS141" s="52">
        <v>320.07</v>
      </c>
      <c r="CT141" s="52">
        <v>320.07</v>
      </c>
      <c r="CU141" s="52">
        <v>320.07</v>
      </c>
      <c r="CV141" s="52">
        <v>320.07</v>
      </c>
      <c r="CW141" s="52">
        <v>2097.61</v>
      </c>
      <c r="CX141" s="52">
        <v>320.07</v>
      </c>
      <c r="CY141" s="52">
        <v>320.07</v>
      </c>
      <c r="CZ141" s="52">
        <v>320.07</v>
      </c>
      <c r="DA141" s="52">
        <v>320.07</v>
      </c>
      <c r="DB141" s="52">
        <v>320.07</v>
      </c>
      <c r="DC141" s="52">
        <v>320.07</v>
      </c>
      <c r="DD141" s="52">
        <v>320.07</v>
      </c>
      <c r="DE141" s="52">
        <v>320.07</v>
      </c>
      <c r="DF141" s="52">
        <v>320.07</v>
      </c>
      <c r="DG141" s="52">
        <v>320.07</v>
      </c>
      <c r="DH141" s="52">
        <v>320.07</v>
      </c>
      <c r="DI141" s="52">
        <v>2097.6099999999997</v>
      </c>
      <c r="DJ141" s="52">
        <v>320.07</v>
      </c>
      <c r="DK141" s="52">
        <v>320.07</v>
      </c>
      <c r="DL141" s="52">
        <v>320.07</v>
      </c>
      <c r="DM141" s="52">
        <v>320.07</v>
      </c>
      <c r="DN141" s="52">
        <v>320.07</v>
      </c>
      <c r="DO141" s="52">
        <v>320.07</v>
      </c>
      <c r="DP141" s="52">
        <v>320.07</v>
      </c>
      <c r="DQ141" s="52">
        <v>320.07</v>
      </c>
      <c r="DR141" s="52">
        <v>320.07</v>
      </c>
      <c r="DS141" s="52">
        <v>320.07</v>
      </c>
      <c r="DT141" s="52">
        <v>320.07</v>
      </c>
      <c r="DU141" s="52">
        <v>2097.61</v>
      </c>
      <c r="DV141" s="52">
        <v>320.07</v>
      </c>
      <c r="DW141" s="52">
        <v>320.07</v>
      </c>
      <c r="DX141" s="52">
        <v>320.07</v>
      </c>
      <c r="DY141" s="52">
        <v>320.07</v>
      </c>
      <c r="DZ141" s="52">
        <v>320.07</v>
      </c>
      <c r="EA141" s="52">
        <v>320.07</v>
      </c>
      <c r="EB141" s="52">
        <v>320.07</v>
      </c>
      <c r="EC141" s="52">
        <v>320.07</v>
      </c>
      <c r="ED141" s="52">
        <v>320.07</v>
      </c>
      <c r="EE141" s="52">
        <v>320.07</v>
      </c>
      <c r="EF141" s="52">
        <v>320.07</v>
      </c>
      <c r="EG141" s="52">
        <v>2097.6099999999997</v>
      </c>
      <c r="EH141" s="52">
        <v>320.07</v>
      </c>
      <c r="EI141" s="52">
        <v>320.07</v>
      </c>
      <c r="EJ141" s="52">
        <v>320.07</v>
      </c>
      <c r="EK141" s="52">
        <v>320.07</v>
      </c>
      <c r="EL141" s="52">
        <v>320.07</v>
      </c>
      <c r="EM141" s="52">
        <v>320.07</v>
      </c>
      <c r="EN141" s="52">
        <v>320.07</v>
      </c>
      <c r="EO141" s="52">
        <v>320.07</v>
      </c>
      <c r="EP141" s="52">
        <v>320.07</v>
      </c>
      <c r="EQ141" s="52">
        <v>320.07</v>
      </c>
      <c r="ER141" s="52">
        <v>320.07</v>
      </c>
      <c r="ES141" s="52">
        <v>2097.61</v>
      </c>
      <c r="ET141" s="52">
        <v>320.07</v>
      </c>
      <c r="EU141" s="52">
        <v>320.07</v>
      </c>
      <c r="EV141" s="52">
        <v>320.07</v>
      </c>
      <c r="EW141" s="52">
        <v>320.07</v>
      </c>
      <c r="EX141" s="52">
        <v>320.07</v>
      </c>
      <c r="EY141" s="52">
        <v>320.07</v>
      </c>
      <c r="EZ141" s="52">
        <v>320.07</v>
      </c>
      <c r="FA141" s="52">
        <v>320.07</v>
      </c>
      <c r="FB141" s="52">
        <v>320.07</v>
      </c>
      <c r="FC141" s="52">
        <v>320.07</v>
      </c>
      <c r="FD141" s="52">
        <v>320.07</v>
      </c>
      <c r="FE141" s="52">
        <v>2097.61</v>
      </c>
      <c r="FF141" s="52">
        <v>320.07</v>
      </c>
      <c r="FG141" s="52">
        <v>320.07</v>
      </c>
      <c r="FH141" s="52">
        <v>0</v>
      </c>
      <c r="FI141" s="52">
        <v>0</v>
      </c>
      <c r="FJ141" s="52">
        <v>0</v>
      </c>
      <c r="FK141" s="52">
        <v>0</v>
      </c>
      <c r="FL141" s="52">
        <v>0</v>
      </c>
      <c r="FM141" s="52">
        <v>0</v>
      </c>
      <c r="FN141" s="52">
        <v>0</v>
      </c>
      <c r="FO141" s="52">
        <v>0</v>
      </c>
      <c r="FP141" s="52">
        <v>0</v>
      </c>
      <c r="FQ141" s="52">
        <v>0</v>
      </c>
      <c r="FR141" s="52">
        <v>0</v>
      </c>
      <c r="FS141" s="52">
        <v>0</v>
      </c>
      <c r="FT141" s="52">
        <v>0</v>
      </c>
      <c r="FU141" s="52">
        <v>0</v>
      </c>
      <c r="FV141" s="52">
        <v>0</v>
      </c>
      <c r="FW141" s="52">
        <v>0</v>
      </c>
      <c r="FX141" s="52">
        <v>0</v>
      </c>
      <c r="FY141" s="52">
        <v>0</v>
      </c>
      <c r="FZ141" s="52">
        <v>0</v>
      </c>
      <c r="GA141" s="52">
        <v>0</v>
      </c>
      <c r="GB141" s="52">
        <v>0</v>
      </c>
      <c r="GC141" s="52">
        <v>0</v>
      </c>
      <c r="GD141" s="52">
        <v>0</v>
      </c>
      <c r="GE141" s="52">
        <v>0</v>
      </c>
      <c r="GF141" s="52">
        <v>0</v>
      </c>
      <c r="GG141" s="52">
        <v>0</v>
      </c>
      <c r="GH141" s="52">
        <v>0</v>
      </c>
      <c r="GI141" s="52">
        <v>0</v>
      </c>
      <c r="GJ141" s="52">
        <v>0</v>
      </c>
      <c r="GK141" s="52">
        <v>0</v>
      </c>
      <c r="GL141" s="52">
        <v>0</v>
      </c>
      <c r="GM141" s="52">
        <v>0</v>
      </c>
      <c r="GN141" s="52">
        <v>0</v>
      </c>
      <c r="GO141" s="52">
        <v>0</v>
      </c>
      <c r="GP141" s="52">
        <v>0</v>
      </c>
      <c r="GQ141" s="52">
        <v>0</v>
      </c>
      <c r="GR141" s="52">
        <v>0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  <c r="HE141" s="52">
        <v>0</v>
      </c>
      <c r="HF141" s="52">
        <v>0</v>
      </c>
      <c r="HG141" s="52">
        <v>0</v>
      </c>
      <c r="HH141" s="52">
        <v>0</v>
      </c>
      <c r="HI141" s="52">
        <v>0</v>
      </c>
      <c r="HJ141" s="52">
        <v>0</v>
      </c>
      <c r="HK141" s="52">
        <v>0</v>
      </c>
      <c r="HL141" s="52">
        <v>0</v>
      </c>
      <c r="HM141" s="52">
        <v>0</v>
      </c>
      <c r="HN141" s="52">
        <v>0</v>
      </c>
      <c r="HO141" s="52">
        <v>0</v>
      </c>
      <c r="HP141" s="52">
        <v>0</v>
      </c>
      <c r="HQ141" s="52">
        <v>0</v>
      </c>
      <c r="HR141" s="52">
        <v>0</v>
      </c>
      <c r="HS141" s="52">
        <v>0</v>
      </c>
      <c r="HT141" s="52">
        <v>0</v>
      </c>
      <c r="HU141" s="52">
        <v>0</v>
      </c>
      <c r="HV141" s="52">
        <v>0</v>
      </c>
      <c r="HW141" s="52">
        <v>0</v>
      </c>
      <c r="HX141" s="52">
        <v>0</v>
      </c>
      <c r="HY141" s="52">
        <v>0</v>
      </c>
      <c r="HZ141" s="52">
        <v>0</v>
      </c>
      <c r="IA141" s="52">
        <v>0</v>
      </c>
      <c r="IB141" s="52">
        <v>0</v>
      </c>
      <c r="IC141" s="52">
        <v>0</v>
      </c>
      <c r="ID141" s="52">
        <v>0</v>
      </c>
      <c r="IE141" s="52">
        <v>0</v>
      </c>
      <c r="IF141" s="52">
        <v>0</v>
      </c>
      <c r="IG141" s="52">
        <v>0</v>
      </c>
      <c r="IH141" s="52">
        <v>0</v>
      </c>
      <c r="II141" s="52">
        <v>0</v>
      </c>
      <c r="IJ141" s="52">
        <v>0</v>
      </c>
      <c r="IK141" s="52">
        <v>0</v>
      </c>
      <c r="IL141" s="52">
        <v>0</v>
      </c>
      <c r="IM141" s="52">
        <v>0</v>
      </c>
      <c r="IN141" s="52">
        <v>0</v>
      </c>
      <c r="IO141" s="52">
        <v>0</v>
      </c>
      <c r="IP141" s="52">
        <v>0</v>
      </c>
      <c r="IQ141" s="52">
        <v>0</v>
      </c>
      <c r="IR141" s="52">
        <v>0</v>
      </c>
      <c r="IS141" s="52">
        <v>0</v>
      </c>
      <c r="IT141" s="52">
        <v>0</v>
      </c>
      <c r="IU141" s="52">
        <v>0</v>
      </c>
      <c r="IV141" s="52">
        <v>0</v>
      </c>
      <c r="IW141" s="52">
        <v>0</v>
      </c>
      <c r="IX141" s="52">
        <v>0</v>
      </c>
      <c r="IY141" s="52">
        <v>0</v>
      </c>
      <c r="IZ141" s="52">
        <v>0</v>
      </c>
      <c r="JA141" s="52">
        <v>0</v>
      </c>
      <c r="JB141" s="52">
        <v>0</v>
      </c>
      <c r="JC141" s="52">
        <v>0</v>
      </c>
      <c r="JD141" s="52">
        <v>0</v>
      </c>
      <c r="JE141" s="52">
        <v>0</v>
      </c>
      <c r="JF141" s="52">
        <v>0</v>
      </c>
      <c r="JG141" s="52">
        <v>0</v>
      </c>
      <c r="JH141" s="52">
        <v>0</v>
      </c>
      <c r="JI141" s="52">
        <v>0</v>
      </c>
      <c r="JJ141" s="52">
        <v>0</v>
      </c>
      <c r="JK141" s="52">
        <v>0</v>
      </c>
      <c r="JL141" s="52">
        <v>0</v>
      </c>
      <c r="JM141" s="52">
        <v>0</v>
      </c>
      <c r="JN141" s="52">
        <v>0</v>
      </c>
      <c r="JO141" s="52">
        <v>0</v>
      </c>
      <c r="JP141" s="52">
        <v>0</v>
      </c>
      <c r="JQ141" s="52">
        <v>0</v>
      </c>
      <c r="JR141" s="52">
        <v>0</v>
      </c>
      <c r="JS141" s="52">
        <v>0</v>
      </c>
      <c r="JT141" s="52">
        <v>0</v>
      </c>
      <c r="JU141" s="52">
        <v>0</v>
      </c>
      <c r="JV141" s="52">
        <v>0</v>
      </c>
      <c r="JW141" s="52">
        <v>0</v>
      </c>
      <c r="JX141" s="52">
        <v>0</v>
      </c>
      <c r="JY141" s="52">
        <v>0</v>
      </c>
      <c r="JZ141" s="52">
        <v>0</v>
      </c>
      <c r="KA141" s="52">
        <v>0</v>
      </c>
      <c r="KB141" s="52">
        <v>0</v>
      </c>
      <c r="KC141" s="52">
        <v>0</v>
      </c>
      <c r="KD141" s="52">
        <v>0</v>
      </c>
      <c r="KE141" s="52">
        <v>0</v>
      </c>
      <c r="KF141" s="52">
        <v>0</v>
      </c>
      <c r="KG141" s="52">
        <v>0</v>
      </c>
      <c r="KH141" s="52">
        <v>0</v>
      </c>
      <c r="KI141" s="52">
        <v>0</v>
      </c>
      <c r="KJ141" s="52">
        <v>0</v>
      </c>
      <c r="KK141" s="52">
        <v>0</v>
      </c>
      <c r="KL141" s="52">
        <v>0</v>
      </c>
      <c r="KM141" s="52">
        <v>0</v>
      </c>
      <c r="KN141" s="52">
        <v>0</v>
      </c>
      <c r="KO141" s="52">
        <v>0</v>
      </c>
      <c r="KP141" s="52">
        <v>0</v>
      </c>
      <c r="KQ141" s="52">
        <v>0</v>
      </c>
      <c r="KR141" s="52">
        <v>0</v>
      </c>
      <c r="KS141" s="52">
        <v>0</v>
      </c>
      <c r="KT141" s="52">
        <v>0</v>
      </c>
      <c r="KU141" s="52">
        <v>0</v>
      </c>
      <c r="KV141" s="52">
        <v>0</v>
      </c>
      <c r="KW141" s="52">
        <v>0</v>
      </c>
      <c r="KX141" s="52">
        <v>0</v>
      </c>
      <c r="KY141" s="52">
        <v>0</v>
      </c>
      <c r="KZ141" s="52">
        <v>0</v>
      </c>
      <c r="LA141" s="52">
        <v>0</v>
      </c>
      <c r="LB141" s="52">
        <v>0</v>
      </c>
      <c r="LC141" s="52">
        <v>0</v>
      </c>
      <c r="LD141" s="52">
        <v>0</v>
      </c>
      <c r="LE141" s="52">
        <v>0</v>
      </c>
      <c r="LF141" s="52">
        <v>0</v>
      </c>
      <c r="LG141" s="52">
        <v>0</v>
      </c>
      <c r="LH141" s="52">
        <v>0</v>
      </c>
      <c r="LI141" s="52">
        <v>0</v>
      </c>
      <c r="LJ141" s="52">
        <v>0</v>
      </c>
      <c r="LK141" s="52">
        <v>0</v>
      </c>
      <c r="LL141" s="52">
        <v>0</v>
      </c>
      <c r="LM141" s="52">
        <v>0</v>
      </c>
      <c r="LN141" s="52">
        <v>0</v>
      </c>
      <c r="LO141" s="52">
        <v>0</v>
      </c>
      <c r="LP141" s="52">
        <v>0</v>
      </c>
      <c r="LQ141" s="52">
        <v>0</v>
      </c>
      <c r="LR141" s="52">
        <v>0</v>
      </c>
      <c r="LS141" s="52">
        <v>0</v>
      </c>
      <c r="LT141" s="52">
        <v>0</v>
      </c>
      <c r="LU141" s="52">
        <v>0</v>
      </c>
      <c r="LV141" s="52">
        <v>0</v>
      </c>
      <c r="LW141" s="52">
        <v>0</v>
      </c>
      <c r="LX141" s="52">
        <v>0</v>
      </c>
      <c r="LY141" s="52">
        <v>0</v>
      </c>
      <c r="LZ141" s="52">
        <v>0</v>
      </c>
      <c r="MA141" s="52">
        <v>0</v>
      </c>
      <c r="MB141" s="52">
        <v>0</v>
      </c>
      <c r="MC141" s="52">
        <v>0</v>
      </c>
      <c r="MD141" s="52">
        <v>0</v>
      </c>
      <c r="ME141" s="52">
        <v>0</v>
      </c>
      <c r="MF141" s="52">
        <v>0</v>
      </c>
      <c r="MG141" s="52">
        <v>0</v>
      </c>
      <c r="MH141" s="52">
        <v>0</v>
      </c>
      <c r="MI141" s="52">
        <v>0</v>
      </c>
      <c r="MJ141" s="52">
        <v>0</v>
      </c>
      <c r="MK141" s="52">
        <v>0</v>
      </c>
      <c r="ML141" s="52">
        <v>0</v>
      </c>
      <c r="MM141" s="52">
        <v>0</v>
      </c>
      <c r="MN141" s="52">
        <v>0</v>
      </c>
      <c r="MO141" s="52">
        <v>0</v>
      </c>
      <c r="MP141" s="52">
        <v>0</v>
      </c>
      <c r="MQ141" s="52">
        <v>0</v>
      </c>
      <c r="MR141" s="52">
        <v>0</v>
      </c>
      <c r="MS141" s="52">
        <v>0</v>
      </c>
      <c r="MT141" s="52">
        <v>0</v>
      </c>
      <c r="MU141" s="52">
        <v>0</v>
      </c>
      <c r="MV141" s="52">
        <v>0</v>
      </c>
      <c r="MW141" s="52">
        <v>0</v>
      </c>
      <c r="MX141" s="52">
        <v>0</v>
      </c>
      <c r="MY141" s="52">
        <v>0</v>
      </c>
      <c r="MZ141" s="52">
        <v>0</v>
      </c>
      <c r="NA141" s="52">
        <v>0</v>
      </c>
      <c r="NB141" s="52">
        <v>0</v>
      </c>
      <c r="NC141" s="52">
        <v>0</v>
      </c>
      <c r="ND141" s="52">
        <v>0</v>
      </c>
      <c r="NE141" s="52">
        <v>0</v>
      </c>
      <c r="NF141" s="52">
        <v>0</v>
      </c>
      <c r="NG141" s="52">
        <v>0</v>
      </c>
      <c r="NH141" s="52">
        <v>0</v>
      </c>
      <c r="NI141" s="52">
        <v>0</v>
      </c>
      <c r="NJ141" s="52">
        <v>0</v>
      </c>
      <c r="NK141" s="52">
        <v>0</v>
      </c>
      <c r="NL141" s="52">
        <v>0</v>
      </c>
      <c r="NM141" s="52">
        <v>0</v>
      </c>
      <c r="NN141" s="52">
        <v>0</v>
      </c>
      <c r="NO141" s="52">
        <v>0</v>
      </c>
      <c r="NP141" s="52">
        <v>0</v>
      </c>
      <c r="NQ141" s="52">
        <v>0</v>
      </c>
      <c r="NR141" s="68">
        <f t="shared" si="6"/>
        <v>39851.129999999983</v>
      </c>
      <c r="NS141" s="68">
        <f t="shared" si="7"/>
        <v>39851.129999999983</v>
      </c>
      <c r="NT141" s="68">
        <f t="shared" si="8"/>
        <v>39851.129999999983</v>
      </c>
    </row>
    <row r="142" spans="1:384" s="40" customFormat="1" ht="15" customHeight="1" outlineLevel="1" x14ac:dyDescent="0.2">
      <c r="A142" s="61"/>
      <c r="B142" s="49" t="s">
        <v>671</v>
      </c>
      <c r="C142" s="49" t="s">
        <v>388</v>
      </c>
      <c r="D142" s="49" t="s">
        <v>386</v>
      </c>
      <c r="E142" s="50" t="s">
        <v>389</v>
      </c>
      <c r="F142" s="64">
        <v>44862</v>
      </c>
      <c r="G142" s="49" t="s">
        <v>37</v>
      </c>
      <c r="H142" s="72">
        <v>0</v>
      </c>
      <c r="I142" s="65">
        <v>44100</v>
      </c>
      <c r="J142" s="114" t="str">
        <f>_xlfn.XLOOKUP(E142,'[12]Resumo Unidades'!$B:$B,'[12]Resumo Unidades'!$W:$W)</f>
        <v>Fluxo ok</v>
      </c>
      <c r="K142" s="51" t="str">
        <f>IF(L142&gt;Resumo!$E$23,"Sim","Não")</f>
        <v>Não</v>
      </c>
      <c r="L142" s="66">
        <v>48</v>
      </c>
      <c r="M142" s="67"/>
      <c r="N142" s="52">
        <v>0</v>
      </c>
      <c r="O142" s="52">
        <v>0</v>
      </c>
      <c r="P142" s="52">
        <v>0</v>
      </c>
      <c r="Q142" s="52">
        <v>0</v>
      </c>
      <c r="R142" s="52">
        <v>0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  <c r="AK142" s="52">
        <v>0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0</v>
      </c>
      <c r="AV142" s="52">
        <v>0</v>
      </c>
      <c r="AW142" s="52">
        <v>0</v>
      </c>
      <c r="AX142" s="52">
        <v>0</v>
      </c>
      <c r="AY142" s="52">
        <v>0</v>
      </c>
      <c r="AZ142" s="52">
        <v>0</v>
      </c>
      <c r="BA142" s="52">
        <v>0</v>
      </c>
      <c r="BB142" s="52">
        <v>0</v>
      </c>
      <c r="BC142" s="52">
        <v>0</v>
      </c>
      <c r="BD142" s="52">
        <v>0</v>
      </c>
      <c r="BE142" s="52">
        <v>0</v>
      </c>
      <c r="BF142" s="52">
        <v>0</v>
      </c>
      <c r="BG142" s="52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52">
        <v>0</v>
      </c>
      <c r="BW142" s="52">
        <v>0</v>
      </c>
      <c r="BX142" s="52">
        <v>0</v>
      </c>
      <c r="BY142" s="52">
        <v>0</v>
      </c>
      <c r="BZ142" s="52">
        <v>0</v>
      </c>
      <c r="CA142" s="52">
        <v>0</v>
      </c>
      <c r="CB142" s="52">
        <v>529.74000000000012</v>
      </c>
      <c r="CC142" s="52">
        <v>496.18000000000006</v>
      </c>
      <c r="CD142" s="52">
        <v>456.76</v>
      </c>
      <c r="CE142" s="52">
        <v>320.07</v>
      </c>
      <c r="CF142" s="52">
        <v>320.07</v>
      </c>
      <c r="CG142" s="52">
        <v>320.07</v>
      </c>
      <c r="CH142" s="52">
        <v>320.07</v>
      </c>
      <c r="CI142" s="52">
        <v>320.07</v>
      </c>
      <c r="CJ142" s="52">
        <v>320.07</v>
      </c>
      <c r="CK142" s="52">
        <v>2097.6099999999997</v>
      </c>
      <c r="CL142" s="52">
        <v>320.07</v>
      </c>
      <c r="CM142" s="52">
        <v>320.07</v>
      </c>
      <c r="CN142" s="52">
        <v>320.07</v>
      </c>
      <c r="CO142" s="52">
        <v>320.07</v>
      </c>
      <c r="CP142" s="52">
        <v>320.07</v>
      </c>
      <c r="CQ142" s="52">
        <v>320.07</v>
      </c>
      <c r="CR142" s="52">
        <v>320.07</v>
      </c>
      <c r="CS142" s="52">
        <v>320.07</v>
      </c>
      <c r="CT142" s="52">
        <v>320.07</v>
      </c>
      <c r="CU142" s="52">
        <v>320.07</v>
      </c>
      <c r="CV142" s="52">
        <v>320.07</v>
      </c>
      <c r="CW142" s="52">
        <v>2097.61</v>
      </c>
      <c r="CX142" s="52">
        <v>320.07</v>
      </c>
      <c r="CY142" s="52">
        <v>320.07</v>
      </c>
      <c r="CZ142" s="52">
        <v>320.07</v>
      </c>
      <c r="DA142" s="52">
        <v>320.07</v>
      </c>
      <c r="DB142" s="52">
        <v>320.07</v>
      </c>
      <c r="DC142" s="52">
        <v>320.07</v>
      </c>
      <c r="DD142" s="52">
        <v>320.07</v>
      </c>
      <c r="DE142" s="52">
        <v>320.07</v>
      </c>
      <c r="DF142" s="52">
        <v>320.07</v>
      </c>
      <c r="DG142" s="52">
        <v>320.07</v>
      </c>
      <c r="DH142" s="52">
        <v>320.07</v>
      </c>
      <c r="DI142" s="52">
        <v>2097.61</v>
      </c>
      <c r="DJ142" s="52">
        <v>320.07</v>
      </c>
      <c r="DK142" s="52">
        <v>320.07</v>
      </c>
      <c r="DL142" s="52">
        <v>320.07</v>
      </c>
      <c r="DM142" s="52">
        <v>320.07</v>
      </c>
      <c r="DN142" s="52">
        <v>320.07</v>
      </c>
      <c r="DO142" s="52">
        <v>320.07</v>
      </c>
      <c r="DP142" s="52">
        <v>320.07</v>
      </c>
      <c r="DQ142" s="52">
        <v>320.07</v>
      </c>
      <c r="DR142" s="52">
        <v>320.07</v>
      </c>
      <c r="DS142" s="52">
        <v>320.07</v>
      </c>
      <c r="DT142" s="52">
        <v>320.07</v>
      </c>
      <c r="DU142" s="52">
        <v>2097.61</v>
      </c>
      <c r="DV142" s="52">
        <v>320.07</v>
      </c>
      <c r="DW142" s="52">
        <v>320.07</v>
      </c>
      <c r="DX142" s="52">
        <v>320.07</v>
      </c>
      <c r="DY142" s="52">
        <v>320.07</v>
      </c>
      <c r="DZ142" s="52">
        <v>320.07</v>
      </c>
      <c r="EA142" s="52">
        <v>320.07</v>
      </c>
      <c r="EB142" s="52">
        <v>320.07</v>
      </c>
      <c r="EC142" s="52">
        <v>320.07</v>
      </c>
      <c r="ED142" s="52">
        <v>320.07</v>
      </c>
      <c r="EE142" s="52">
        <v>320.07</v>
      </c>
      <c r="EF142" s="52">
        <v>320.07</v>
      </c>
      <c r="EG142" s="52">
        <v>2097.6099999999997</v>
      </c>
      <c r="EH142" s="52">
        <v>320.07</v>
      </c>
      <c r="EI142" s="52">
        <v>320.07</v>
      </c>
      <c r="EJ142" s="52">
        <v>320.07</v>
      </c>
      <c r="EK142" s="52">
        <v>320.07</v>
      </c>
      <c r="EL142" s="52">
        <v>320.07</v>
      </c>
      <c r="EM142" s="52">
        <v>320.07</v>
      </c>
      <c r="EN142" s="52">
        <v>320.07</v>
      </c>
      <c r="EO142" s="52">
        <v>320.07</v>
      </c>
      <c r="EP142" s="52">
        <v>320.07</v>
      </c>
      <c r="EQ142" s="52">
        <v>320.07</v>
      </c>
      <c r="ER142" s="52">
        <v>320.07</v>
      </c>
      <c r="ES142" s="52">
        <v>2097.61</v>
      </c>
      <c r="ET142" s="52">
        <v>320.07</v>
      </c>
      <c r="EU142" s="52">
        <v>320.07</v>
      </c>
      <c r="EV142" s="52">
        <v>320.07</v>
      </c>
      <c r="EW142" s="52">
        <v>320.07</v>
      </c>
      <c r="EX142" s="52">
        <v>320.07</v>
      </c>
      <c r="EY142" s="52">
        <v>320.07</v>
      </c>
      <c r="EZ142" s="52">
        <v>320.07</v>
      </c>
      <c r="FA142" s="52">
        <v>320.07</v>
      </c>
      <c r="FB142" s="52">
        <v>320.07</v>
      </c>
      <c r="FC142" s="52">
        <v>320.07</v>
      </c>
      <c r="FD142" s="52">
        <v>320.07</v>
      </c>
      <c r="FE142" s="52">
        <v>2097.61</v>
      </c>
      <c r="FF142" s="52">
        <v>320.07</v>
      </c>
      <c r="FG142" s="52">
        <v>320.07</v>
      </c>
      <c r="FH142" s="52">
        <v>0</v>
      </c>
      <c r="FI142" s="52">
        <v>0</v>
      </c>
      <c r="FJ142" s="52">
        <v>0</v>
      </c>
      <c r="FK142" s="52">
        <v>0</v>
      </c>
      <c r="FL142" s="52">
        <v>0</v>
      </c>
      <c r="FM142" s="52">
        <v>0</v>
      </c>
      <c r="FN142" s="52">
        <v>0</v>
      </c>
      <c r="FO142" s="52">
        <v>0</v>
      </c>
      <c r="FP142" s="52">
        <v>0</v>
      </c>
      <c r="FQ142" s="52">
        <v>0</v>
      </c>
      <c r="FR142" s="52">
        <v>0</v>
      </c>
      <c r="FS142" s="52">
        <v>0</v>
      </c>
      <c r="FT142" s="52">
        <v>0</v>
      </c>
      <c r="FU142" s="52">
        <v>0</v>
      </c>
      <c r="FV142" s="52">
        <v>0</v>
      </c>
      <c r="FW142" s="52">
        <v>0</v>
      </c>
      <c r="FX142" s="52">
        <v>0</v>
      </c>
      <c r="FY142" s="52">
        <v>0</v>
      </c>
      <c r="FZ142" s="52">
        <v>0</v>
      </c>
      <c r="GA142" s="52">
        <v>0</v>
      </c>
      <c r="GB142" s="52">
        <v>0</v>
      </c>
      <c r="GC142" s="52">
        <v>0</v>
      </c>
      <c r="GD142" s="52">
        <v>0</v>
      </c>
      <c r="GE142" s="52">
        <v>0</v>
      </c>
      <c r="GF142" s="52">
        <v>0</v>
      </c>
      <c r="GG142" s="52">
        <v>0</v>
      </c>
      <c r="GH142" s="52">
        <v>0</v>
      </c>
      <c r="GI142" s="52">
        <v>0</v>
      </c>
      <c r="GJ142" s="52">
        <v>0</v>
      </c>
      <c r="GK142" s="52">
        <v>0</v>
      </c>
      <c r="GL142" s="52">
        <v>0</v>
      </c>
      <c r="GM142" s="52">
        <v>0</v>
      </c>
      <c r="GN142" s="52">
        <v>0</v>
      </c>
      <c r="GO142" s="52">
        <v>0</v>
      </c>
      <c r="GP142" s="52">
        <v>0</v>
      </c>
      <c r="GQ142" s="52">
        <v>0</v>
      </c>
      <c r="GR142" s="52">
        <v>0</v>
      </c>
      <c r="GS142" s="52">
        <v>0</v>
      </c>
      <c r="GT142" s="52">
        <v>0</v>
      </c>
      <c r="GU142" s="52">
        <v>0</v>
      </c>
      <c r="GV142" s="52">
        <v>0</v>
      </c>
      <c r="GW142" s="52">
        <v>0</v>
      </c>
      <c r="GX142" s="52">
        <v>0</v>
      </c>
      <c r="GY142" s="52">
        <v>0</v>
      </c>
      <c r="GZ142" s="52">
        <v>0</v>
      </c>
      <c r="HA142" s="52">
        <v>0</v>
      </c>
      <c r="HB142" s="52">
        <v>0</v>
      </c>
      <c r="HC142" s="52">
        <v>0</v>
      </c>
      <c r="HD142" s="52">
        <v>0</v>
      </c>
      <c r="HE142" s="52">
        <v>0</v>
      </c>
      <c r="HF142" s="52">
        <v>0</v>
      </c>
      <c r="HG142" s="52">
        <v>0</v>
      </c>
      <c r="HH142" s="52">
        <v>0</v>
      </c>
      <c r="HI142" s="52">
        <v>0</v>
      </c>
      <c r="HJ142" s="52">
        <v>0</v>
      </c>
      <c r="HK142" s="52">
        <v>0</v>
      </c>
      <c r="HL142" s="52">
        <v>0</v>
      </c>
      <c r="HM142" s="52">
        <v>0</v>
      </c>
      <c r="HN142" s="52">
        <v>0</v>
      </c>
      <c r="HO142" s="52">
        <v>0</v>
      </c>
      <c r="HP142" s="52">
        <v>0</v>
      </c>
      <c r="HQ142" s="52">
        <v>0</v>
      </c>
      <c r="HR142" s="52">
        <v>0</v>
      </c>
      <c r="HS142" s="52">
        <v>0</v>
      </c>
      <c r="HT142" s="52">
        <v>0</v>
      </c>
      <c r="HU142" s="52">
        <v>0</v>
      </c>
      <c r="HV142" s="52">
        <v>0</v>
      </c>
      <c r="HW142" s="52">
        <v>0</v>
      </c>
      <c r="HX142" s="52">
        <v>0</v>
      </c>
      <c r="HY142" s="52">
        <v>0</v>
      </c>
      <c r="HZ142" s="52">
        <v>0</v>
      </c>
      <c r="IA142" s="52">
        <v>0</v>
      </c>
      <c r="IB142" s="52">
        <v>0</v>
      </c>
      <c r="IC142" s="52">
        <v>0</v>
      </c>
      <c r="ID142" s="52">
        <v>0</v>
      </c>
      <c r="IE142" s="52">
        <v>0</v>
      </c>
      <c r="IF142" s="52">
        <v>0</v>
      </c>
      <c r="IG142" s="52">
        <v>0</v>
      </c>
      <c r="IH142" s="52">
        <v>0</v>
      </c>
      <c r="II142" s="52">
        <v>0</v>
      </c>
      <c r="IJ142" s="52">
        <v>0</v>
      </c>
      <c r="IK142" s="52">
        <v>0</v>
      </c>
      <c r="IL142" s="52">
        <v>0</v>
      </c>
      <c r="IM142" s="52">
        <v>0</v>
      </c>
      <c r="IN142" s="52">
        <v>0</v>
      </c>
      <c r="IO142" s="52">
        <v>0</v>
      </c>
      <c r="IP142" s="52">
        <v>0</v>
      </c>
      <c r="IQ142" s="52">
        <v>0</v>
      </c>
      <c r="IR142" s="52">
        <v>0</v>
      </c>
      <c r="IS142" s="52">
        <v>0</v>
      </c>
      <c r="IT142" s="52">
        <v>0</v>
      </c>
      <c r="IU142" s="52">
        <v>0</v>
      </c>
      <c r="IV142" s="52">
        <v>0</v>
      </c>
      <c r="IW142" s="52">
        <v>0</v>
      </c>
      <c r="IX142" s="52">
        <v>0</v>
      </c>
      <c r="IY142" s="52">
        <v>0</v>
      </c>
      <c r="IZ142" s="52">
        <v>0</v>
      </c>
      <c r="JA142" s="52">
        <v>0</v>
      </c>
      <c r="JB142" s="52">
        <v>0</v>
      </c>
      <c r="JC142" s="52">
        <v>0</v>
      </c>
      <c r="JD142" s="52">
        <v>0</v>
      </c>
      <c r="JE142" s="52">
        <v>0</v>
      </c>
      <c r="JF142" s="52">
        <v>0</v>
      </c>
      <c r="JG142" s="52">
        <v>0</v>
      </c>
      <c r="JH142" s="52">
        <v>0</v>
      </c>
      <c r="JI142" s="52">
        <v>0</v>
      </c>
      <c r="JJ142" s="52">
        <v>0</v>
      </c>
      <c r="JK142" s="52">
        <v>0</v>
      </c>
      <c r="JL142" s="52">
        <v>0</v>
      </c>
      <c r="JM142" s="52">
        <v>0</v>
      </c>
      <c r="JN142" s="52">
        <v>0</v>
      </c>
      <c r="JO142" s="52">
        <v>0</v>
      </c>
      <c r="JP142" s="52">
        <v>0</v>
      </c>
      <c r="JQ142" s="52">
        <v>0</v>
      </c>
      <c r="JR142" s="52">
        <v>0</v>
      </c>
      <c r="JS142" s="52">
        <v>0</v>
      </c>
      <c r="JT142" s="52">
        <v>0</v>
      </c>
      <c r="JU142" s="52">
        <v>0</v>
      </c>
      <c r="JV142" s="52">
        <v>0</v>
      </c>
      <c r="JW142" s="52">
        <v>0</v>
      </c>
      <c r="JX142" s="52">
        <v>0</v>
      </c>
      <c r="JY142" s="52">
        <v>0</v>
      </c>
      <c r="JZ142" s="52">
        <v>0</v>
      </c>
      <c r="KA142" s="52">
        <v>0</v>
      </c>
      <c r="KB142" s="52">
        <v>0</v>
      </c>
      <c r="KC142" s="52">
        <v>0</v>
      </c>
      <c r="KD142" s="52">
        <v>0</v>
      </c>
      <c r="KE142" s="52">
        <v>0</v>
      </c>
      <c r="KF142" s="52">
        <v>0</v>
      </c>
      <c r="KG142" s="52">
        <v>0</v>
      </c>
      <c r="KH142" s="52">
        <v>0</v>
      </c>
      <c r="KI142" s="52">
        <v>0</v>
      </c>
      <c r="KJ142" s="52">
        <v>0</v>
      </c>
      <c r="KK142" s="52">
        <v>0</v>
      </c>
      <c r="KL142" s="52">
        <v>0</v>
      </c>
      <c r="KM142" s="52">
        <v>0</v>
      </c>
      <c r="KN142" s="52">
        <v>0</v>
      </c>
      <c r="KO142" s="52">
        <v>0</v>
      </c>
      <c r="KP142" s="52">
        <v>0</v>
      </c>
      <c r="KQ142" s="52">
        <v>0</v>
      </c>
      <c r="KR142" s="52">
        <v>0</v>
      </c>
      <c r="KS142" s="52">
        <v>0</v>
      </c>
      <c r="KT142" s="52">
        <v>0</v>
      </c>
      <c r="KU142" s="52">
        <v>0</v>
      </c>
      <c r="KV142" s="52">
        <v>0</v>
      </c>
      <c r="KW142" s="52">
        <v>0</v>
      </c>
      <c r="KX142" s="52">
        <v>0</v>
      </c>
      <c r="KY142" s="52">
        <v>0</v>
      </c>
      <c r="KZ142" s="52">
        <v>0</v>
      </c>
      <c r="LA142" s="52">
        <v>0</v>
      </c>
      <c r="LB142" s="52">
        <v>0</v>
      </c>
      <c r="LC142" s="52">
        <v>0</v>
      </c>
      <c r="LD142" s="52">
        <v>0</v>
      </c>
      <c r="LE142" s="52">
        <v>0</v>
      </c>
      <c r="LF142" s="52">
        <v>0</v>
      </c>
      <c r="LG142" s="52">
        <v>0</v>
      </c>
      <c r="LH142" s="52">
        <v>0</v>
      </c>
      <c r="LI142" s="52">
        <v>0</v>
      </c>
      <c r="LJ142" s="52">
        <v>0</v>
      </c>
      <c r="LK142" s="52">
        <v>0</v>
      </c>
      <c r="LL142" s="52">
        <v>0</v>
      </c>
      <c r="LM142" s="52">
        <v>0</v>
      </c>
      <c r="LN142" s="52">
        <v>0</v>
      </c>
      <c r="LO142" s="52">
        <v>0</v>
      </c>
      <c r="LP142" s="52">
        <v>0</v>
      </c>
      <c r="LQ142" s="52">
        <v>0</v>
      </c>
      <c r="LR142" s="52">
        <v>0</v>
      </c>
      <c r="LS142" s="52">
        <v>0</v>
      </c>
      <c r="LT142" s="52">
        <v>0</v>
      </c>
      <c r="LU142" s="52">
        <v>0</v>
      </c>
      <c r="LV142" s="52">
        <v>0</v>
      </c>
      <c r="LW142" s="52">
        <v>0</v>
      </c>
      <c r="LX142" s="52">
        <v>0</v>
      </c>
      <c r="LY142" s="52">
        <v>0</v>
      </c>
      <c r="LZ142" s="52">
        <v>0</v>
      </c>
      <c r="MA142" s="52">
        <v>0</v>
      </c>
      <c r="MB142" s="52">
        <v>0</v>
      </c>
      <c r="MC142" s="52">
        <v>0</v>
      </c>
      <c r="MD142" s="52">
        <v>0</v>
      </c>
      <c r="ME142" s="52">
        <v>0</v>
      </c>
      <c r="MF142" s="52">
        <v>0</v>
      </c>
      <c r="MG142" s="52">
        <v>0</v>
      </c>
      <c r="MH142" s="52">
        <v>0</v>
      </c>
      <c r="MI142" s="52">
        <v>0</v>
      </c>
      <c r="MJ142" s="52">
        <v>0</v>
      </c>
      <c r="MK142" s="52">
        <v>0</v>
      </c>
      <c r="ML142" s="52">
        <v>0</v>
      </c>
      <c r="MM142" s="52">
        <v>0</v>
      </c>
      <c r="MN142" s="52">
        <v>0</v>
      </c>
      <c r="MO142" s="52">
        <v>0</v>
      </c>
      <c r="MP142" s="52">
        <v>0</v>
      </c>
      <c r="MQ142" s="52">
        <v>0</v>
      </c>
      <c r="MR142" s="52">
        <v>0</v>
      </c>
      <c r="MS142" s="52">
        <v>0</v>
      </c>
      <c r="MT142" s="52">
        <v>0</v>
      </c>
      <c r="MU142" s="52">
        <v>0</v>
      </c>
      <c r="MV142" s="52">
        <v>0</v>
      </c>
      <c r="MW142" s="52">
        <v>0</v>
      </c>
      <c r="MX142" s="52">
        <v>0</v>
      </c>
      <c r="MY142" s="52">
        <v>0</v>
      </c>
      <c r="MZ142" s="52">
        <v>0</v>
      </c>
      <c r="NA142" s="52">
        <v>0</v>
      </c>
      <c r="NB142" s="52">
        <v>0</v>
      </c>
      <c r="NC142" s="52">
        <v>0</v>
      </c>
      <c r="ND142" s="52">
        <v>0</v>
      </c>
      <c r="NE142" s="52">
        <v>0</v>
      </c>
      <c r="NF142" s="52">
        <v>0</v>
      </c>
      <c r="NG142" s="52">
        <v>0</v>
      </c>
      <c r="NH142" s="52">
        <v>0</v>
      </c>
      <c r="NI142" s="52">
        <v>0</v>
      </c>
      <c r="NJ142" s="52">
        <v>0</v>
      </c>
      <c r="NK142" s="52">
        <v>0</v>
      </c>
      <c r="NL142" s="52">
        <v>0</v>
      </c>
      <c r="NM142" s="52">
        <v>0</v>
      </c>
      <c r="NN142" s="52">
        <v>0</v>
      </c>
      <c r="NO142" s="52">
        <v>0</v>
      </c>
      <c r="NP142" s="52">
        <v>0</v>
      </c>
      <c r="NQ142" s="52">
        <v>0</v>
      </c>
      <c r="NR142" s="68">
        <f t="shared" si="6"/>
        <v>39851.129999999983</v>
      </c>
      <c r="NS142" s="68">
        <f t="shared" si="7"/>
        <v>39851.129999999983</v>
      </c>
      <c r="NT142" s="68">
        <f t="shared" si="8"/>
        <v>39851.129999999983</v>
      </c>
    </row>
    <row r="143" spans="1:384" s="40" customFormat="1" ht="15" customHeight="1" outlineLevel="1" x14ac:dyDescent="0.2">
      <c r="A143" s="61"/>
      <c r="B143" s="49" t="s">
        <v>671</v>
      </c>
      <c r="C143" s="49" t="s">
        <v>390</v>
      </c>
      <c r="D143" s="49" t="s">
        <v>391</v>
      </c>
      <c r="E143" s="50" t="s">
        <v>392</v>
      </c>
      <c r="F143" s="64">
        <v>44877</v>
      </c>
      <c r="G143" s="49" t="s">
        <v>37</v>
      </c>
      <c r="H143" s="72">
        <v>0</v>
      </c>
      <c r="I143" s="65">
        <v>44100</v>
      </c>
      <c r="J143" s="114" t="str">
        <f>_xlfn.XLOOKUP(E143,'[12]Resumo Unidades'!$B:$B,'[12]Resumo Unidades'!$W:$W)</f>
        <v>Fluxo com Divergência maior do que 10%</v>
      </c>
      <c r="K143" s="51" t="str">
        <f>IF(L143&gt;Resumo!$E$23,"Sim","Não")</f>
        <v>Não</v>
      </c>
      <c r="L143" s="66">
        <v>0</v>
      </c>
      <c r="M143" s="67"/>
      <c r="N143" s="52">
        <v>0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52">
        <v>0</v>
      </c>
      <c r="W143" s="52">
        <v>0</v>
      </c>
      <c r="X143" s="52">
        <v>0</v>
      </c>
      <c r="Y143" s="52">
        <v>0</v>
      </c>
      <c r="Z143" s="52">
        <v>0</v>
      </c>
      <c r="AA143" s="52">
        <v>0</v>
      </c>
      <c r="AB143" s="52">
        <v>0</v>
      </c>
      <c r="AC143" s="52">
        <v>0</v>
      </c>
      <c r="AD143" s="52">
        <v>0</v>
      </c>
      <c r="AE143" s="52">
        <v>0</v>
      </c>
      <c r="AF143" s="52">
        <v>0</v>
      </c>
      <c r="AG143" s="52">
        <v>0</v>
      </c>
      <c r="AH143" s="52">
        <v>0</v>
      </c>
      <c r="AI143" s="52">
        <v>0</v>
      </c>
      <c r="AJ143" s="52">
        <v>0</v>
      </c>
      <c r="AK143" s="52">
        <v>0</v>
      </c>
      <c r="AL143" s="52">
        <v>0</v>
      </c>
      <c r="AM143" s="52">
        <v>0</v>
      </c>
      <c r="AN143" s="52">
        <v>0</v>
      </c>
      <c r="AO143" s="52">
        <v>0</v>
      </c>
      <c r="AP143" s="52">
        <v>0</v>
      </c>
      <c r="AQ143" s="52">
        <v>0</v>
      </c>
      <c r="AR143" s="52">
        <v>0</v>
      </c>
      <c r="AS143" s="52">
        <v>0</v>
      </c>
      <c r="AT143" s="52">
        <v>0</v>
      </c>
      <c r="AU143" s="52">
        <v>0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0</v>
      </c>
      <c r="BF143" s="52">
        <v>0</v>
      </c>
      <c r="BG143" s="52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52">
        <v>0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0</v>
      </c>
      <c r="CC143" s="52">
        <v>0</v>
      </c>
      <c r="CD143" s="52">
        <v>468.92999999999995</v>
      </c>
      <c r="CE143" s="52">
        <v>468.92999999999995</v>
      </c>
      <c r="CF143" s="52">
        <v>468.92999999999995</v>
      </c>
      <c r="CG143" s="52">
        <v>468.92999999999995</v>
      </c>
      <c r="CH143" s="52">
        <v>468.92999999999995</v>
      </c>
      <c r="CI143" s="52">
        <v>468.92999999999995</v>
      </c>
      <c r="CJ143" s="52">
        <v>468.92999999999995</v>
      </c>
      <c r="CK143" s="52">
        <v>468.92999999999995</v>
      </c>
      <c r="CL143" s="52">
        <v>2133.8700000000003</v>
      </c>
      <c r="CM143" s="52">
        <v>468.92999999999995</v>
      </c>
      <c r="CN143" s="52">
        <v>468.92999999999995</v>
      </c>
      <c r="CO143" s="52">
        <v>468.92999999999995</v>
      </c>
      <c r="CP143" s="52">
        <v>468.92999999999995</v>
      </c>
      <c r="CQ143" s="52">
        <v>468.92999999999995</v>
      </c>
      <c r="CR143" s="52">
        <v>468.92999999999995</v>
      </c>
      <c r="CS143" s="52">
        <v>468.92999999999995</v>
      </c>
      <c r="CT143" s="52">
        <v>468.92999999999995</v>
      </c>
      <c r="CU143" s="52">
        <v>468.92999999999995</v>
      </c>
      <c r="CV143" s="52">
        <v>468.92999999999995</v>
      </c>
      <c r="CW143" s="52">
        <v>468.92999999999995</v>
      </c>
      <c r="CX143" s="52">
        <v>2133.8700000000003</v>
      </c>
      <c r="CY143" s="52">
        <v>468.92999999999995</v>
      </c>
      <c r="CZ143" s="52">
        <v>468.92999999999995</v>
      </c>
      <c r="DA143" s="52">
        <v>468.92999999999995</v>
      </c>
      <c r="DB143" s="52">
        <v>468.92999999999995</v>
      </c>
      <c r="DC143" s="52">
        <v>468.92999999999995</v>
      </c>
      <c r="DD143" s="52">
        <v>468.92999999999995</v>
      </c>
      <c r="DE143" s="52">
        <v>468.92999999999995</v>
      </c>
      <c r="DF143" s="52">
        <v>468.92999999999995</v>
      </c>
      <c r="DG143" s="52">
        <v>468.92999999999995</v>
      </c>
      <c r="DH143" s="52">
        <v>468.92999999999995</v>
      </c>
      <c r="DI143" s="52">
        <v>468.92999999999995</v>
      </c>
      <c r="DJ143" s="52">
        <v>2133.8700000000003</v>
      </c>
      <c r="DK143" s="52">
        <v>468.92999999999995</v>
      </c>
      <c r="DL143" s="52">
        <v>468.92999999999995</v>
      </c>
      <c r="DM143" s="52">
        <v>468.92999999999995</v>
      </c>
      <c r="DN143" s="52">
        <v>468.92999999999995</v>
      </c>
      <c r="DO143" s="52">
        <v>468.92999999999995</v>
      </c>
      <c r="DP143" s="52">
        <v>468.92999999999995</v>
      </c>
      <c r="DQ143" s="52">
        <v>468.92999999999995</v>
      </c>
      <c r="DR143" s="52">
        <v>468.92999999999995</v>
      </c>
      <c r="DS143" s="52">
        <v>468.92999999999995</v>
      </c>
      <c r="DT143" s="52">
        <v>468.92999999999995</v>
      </c>
      <c r="DU143" s="52">
        <v>468.92999999999995</v>
      </c>
      <c r="DV143" s="52">
        <v>2133.8700000000003</v>
      </c>
      <c r="DW143" s="52">
        <v>468.92999999999995</v>
      </c>
      <c r="DX143" s="52">
        <v>468.92999999999995</v>
      </c>
      <c r="DY143" s="52">
        <v>468.92999999999995</v>
      </c>
      <c r="DZ143" s="52">
        <v>468.92999999999995</v>
      </c>
      <c r="EA143" s="52">
        <v>468.92999999999995</v>
      </c>
      <c r="EB143" s="52">
        <v>468.92999999999995</v>
      </c>
      <c r="EC143" s="52">
        <v>468.92999999999995</v>
      </c>
      <c r="ED143" s="52">
        <v>468.92999999999995</v>
      </c>
      <c r="EE143" s="52">
        <v>468.92999999999995</v>
      </c>
      <c r="EF143" s="52">
        <v>468.92999999999995</v>
      </c>
      <c r="EG143" s="52">
        <v>468.92999999999995</v>
      </c>
      <c r="EH143" s="52">
        <v>2133.8700000000003</v>
      </c>
      <c r="EI143" s="52">
        <v>468.92999999999995</v>
      </c>
      <c r="EJ143" s="52">
        <v>468.92999999999995</v>
      </c>
      <c r="EK143" s="52">
        <v>468.92999999999995</v>
      </c>
      <c r="EL143" s="52">
        <v>468.92999999999995</v>
      </c>
      <c r="EM143" s="52">
        <v>468.92999999999995</v>
      </c>
      <c r="EN143" s="52">
        <v>468.92999999999995</v>
      </c>
      <c r="EO143" s="52">
        <v>468.92999999999995</v>
      </c>
      <c r="EP143" s="52">
        <v>468.92999999999995</v>
      </c>
      <c r="EQ143" s="52">
        <v>468.92999999999995</v>
      </c>
      <c r="ER143" s="52">
        <v>468.92999999999995</v>
      </c>
      <c r="ES143" s="52">
        <v>468.92999999999995</v>
      </c>
      <c r="ET143" s="52">
        <v>2133.8700000000003</v>
      </c>
      <c r="EU143" s="52">
        <v>468.92999999999995</v>
      </c>
      <c r="EV143" s="52">
        <v>468.92999999999995</v>
      </c>
      <c r="EW143" s="52">
        <v>468.92999999999995</v>
      </c>
      <c r="EX143" s="52">
        <v>468.92999999999995</v>
      </c>
      <c r="EY143" s="52">
        <v>468.92999999999995</v>
      </c>
      <c r="EZ143" s="52">
        <v>468.92999999999995</v>
      </c>
      <c r="FA143" s="52">
        <v>468.92999999999995</v>
      </c>
      <c r="FB143" s="52">
        <v>468.92999999999995</v>
      </c>
      <c r="FC143" s="52">
        <v>468.92999999999995</v>
      </c>
      <c r="FD143" s="52">
        <v>468.92999999999995</v>
      </c>
      <c r="FE143" s="52">
        <v>468.92999999999995</v>
      </c>
      <c r="FF143" s="52">
        <v>2133.8700000000003</v>
      </c>
      <c r="FG143" s="52">
        <v>468.92999999999995</v>
      </c>
      <c r="FH143" s="52">
        <v>468.92999999999995</v>
      </c>
      <c r="FI143" s="52">
        <v>0</v>
      </c>
      <c r="FJ143" s="52">
        <v>0</v>
      </c>
      <c r="FK143" s="52">
        <v>0</v>
      </c>
      <c r="FL143" s="52">
        <v>0</v>
      </c>
      <c r="FM143" s="52">
        <v>0</v>
      </c>
      <c r="FN143" s="52">
        <v>0</v>
      </c>
      <c r="FO143" s="52">
        <v>0</v>
      </c>
      <c r="FP143" s="52">
        <v>0</v>
      </c>
      <c r="FQ143" s="52">
        <v>0</v>
      </c>
      <c r="FR143" s="52">
        <v>0</v>
      </c>
      <c r="FS143" s="52">
        <v>0</v>
      </c>
      <c r="FT143" s="52">
        <v>0</v>
      </c>
      <c r="FU143" s="52">
        <v>0</v>
      </c>
      <c r="FV143" s="52">
        <v>0</v>
      </c>
      <c r="FW143" s="52">
        <v>0</v>
      </c>
      <c r="FX143" s="52">
        <v>0</v>
      </c>
      <c r="FY143" s="52">
        <v>0</v>
      </c>
      <c r="FZ143" s="52">
        <v>0</v>
      </c>
      <c r="GA143" s="52">
        <v>0</v>
      </c>
      <c r="GB143" s="52">
        <v>0</v>
      </c>
      <c r="GC143" s="52">
        <v>0</v>
      </c>
      <c r="GD143" s="52">
        <v>0</v>
      </c>
      <c r="GE143" s="52">
        <v>0</v>
      </c>
      <c r="GF143" s="52">
        <v>0</v>
      </c>
      <c r="GG143" s="52">
        <v>0</v>
      </c>
      <c r="GH143" s="52">
        <v>0</v>
      </c>
      <c r="GI143" s="52">
        <v>0</v>
      </c>
      <c r="GJ143" s="52">
        <v>0</v>
      </c>
      <c r="GK143" s="52">
        <v>0</v>
      </c>
      <c r="GL143" s="52">
        <v>0</v>
      </c>
      <c r="GM143" s="52">
        <v>0</v>
      </c>
      <c r="GN143" s="52">
        <v>0</v>
      </c>
      <c r="GO143" s="52">
        <v>0</v>
      </c>
      <c r="GP143" s="52">
        <v>0</v>
      </c>
      <c r="GQ143" s="52">
        <v>0</v>
      </c>
      <c r="GR143" s="52">
        <v>0</v>
      </c>
      <c r="GS143" s="52">
        <v>0</v>
      </c>
      <c r="GT143" s="52">
        <v>0</v>
      </c>
      <c r="GU143" s="52">
        <v>0</v>
      </c>
      <c r="GV143" s="52">
        <v>0</v>
      </c>
      <c r="GW143" s="52">
        <v>0</v>
      </c>
      <c r="GX143" s="52">
        <v>0</v>
      </c>
      <c r="GY143" s="52">
        <v>0</v>
      </c>
      <c r="GZ143" s="52">
        <v>0</v>
      </c>
      <c r="HA143" s="52">
        <v>0</v>
      </c>
      <c r="HB143" s="52">
        <v>0</v>
      </c>
      <c r="HC143" s="52">
        <v>0</v>
      </c>
      <c r="HD143" s="52">
        <v>0</v>
      </c>
      <c r="HE143" s="52">
        <v>0</v>
      </c>
      <c r="HF143" s="52">
        <v>0</v>
      </c>
      <c r="HG143" s="52">
        <v>0</v>
      </c>
      <c r="HH143" s="52">
        <v>0</v>
      </c>
      <c r="HI143" s="52">
        <v>0</v>
      </c>
      <c r="HJ143" s="52">
        <v>0</v>
      </c>
      <c r="HK143" s="52">
        <v>0</v>
      </c>
      <c r="HL143" s="52">
        <v>0</v>
      </c>
      <c r="HM143" s="52">
        <v>0</v>
      </c>
      <c r="HN143" s="52">
        <v>0</v>
      </c>
      <c r="HO143" s="52">
        <v>0</v>
      </c>
      <c r="HP143" s="52">
        <v>0</v>
      </c>
      <c r="HQ143" s="52">
        <v>0</v>
      </c>
      <c r="HR143" s="52">
        <v>0</v>
      </c>
      <c r="HS143" s="52">
        <v>0</v>
      </c>
      <c r="HT143" s="52">
        <v>0</v>
      </c>
      <c r="HU143" s="52">
        <v>0</v>
      </c>
      <c r="HV143" s="52">
        <v>0</v>
      </c>
      <c r="HW143" s="52">
        <v>0</v>
      </c>
      <c r="HX143" s="52">
        <v>0</v>
      </c>
      <c r="HY143" s="52">
        <v>0</v>
      </c>
      <c r="HZ143" s="52">
        <v>0</v>
      </c>
      <c r="IA143" s="52">
        <v>0</v>
      </c>
      <c r="IB143" s="52">
        <v>0</v>
      </c>
      <c r="IC143" s="52">
        <v>0</v>
      </c>
      <c r="ID143" s="52">
        <v>0</v>
      </c>
      <c r="IE143" s="52">
        <v>0</v>
      </c>
      <c r="IF143" s="52">
        <v>0</v>
      </c>
      <c r="IG143" s="52">
        <v>0</v>
      </c>
      <c r="IH143" s="52">
        <v>0</v>
      </c>
      <c r="II143" s="52">
        <v>0</v>
      </c>
      <c r="IJ143" s="52">
        <v>0</v>
      </c>
      <c r="IK143" s="52">
        <v>0</v>
      </c>
      <c r="IL143" s="52">
        <v>0</v>
      </c>
      <c r="IM143" s="52">
        <v>0</v>
      </c>
      <c r="IN143" s="52">
        <v>0</v>
      </c>
      <c r="IO143" s="52">
        <v>0</v>
      </c>
      <c r="IP143" s="52">
        <v>0</v>
      </c>
      <c r="IQ143" s="52">
        <v>0</v>
      </c>
      <c r="IR143" s="52">
        <v>0</v>
      </c>
      <c r="IS143" s="52">
        <v>0</v>
      </c>
      <c r="IT143" s="52">
        <v>0</v>
      </c>
      <c r="IU143" s="52">
        <v>0</v>
      </c>
      <c r="IV143" s="52">
        <v>0</v>
      </c>
      <c r="IW143" s="52">
        <v>0</v>
      </c>
      <c r="IX143" s="52">
        <v>0</v>
      </c>
      <c r="IY143" s="52">
        <v>0</v>
      </c>
      <c r="IZ143" s="52">
        <v>0</v>
      </c>
      <c r="JA143" s="52">
        <v>0</v>
      </c>
      <c r="JB143" s="52">
        <v>0</v>
      </c>
      <c r="JC143" s="52">
        <v>0</v>
      </c>
      <c r="JD143" s="52">
        <v>0</v>
      </c>
      <c r="JE143" s="52">
        <v>0</v>
      </c>
      <c r="JF143" s="52">
        <v>0</v>
      </c>
      <c r="JG143" s="52">
        <v>0</v>
      </c>
      <c r="JH143" s="52">
        <v>0</v>
      </c>
      <c r="JI143" s="52">
        <v>0</v>
      </c>
      <c r="JJ143" s="52">
        <v>0</v>
      </c>
      <c r="JK143" s="52">
        <v>0</v>
      </c>
      <c r="JL143" s="52">
        <v>0</v>
      </c>
      <c r="JM143" s="52">
        <v>0</v>
      </c>
      <c r="JN143" s="52">
        <v>0</v>
      </c>
      <c r="JO143" s="52">
        <v>0</v>
      </c>
      <c r="JP143" s="52">
        <v>0</v>
      </c>
      <c r="JQ143" s="52">
        <v>0</v>
      </c>
      <c r="JR143" s="52">
        <v>0</v>
      </c>
      <c r="JS143" s="52">
        <v>0</v>
      </c>
      <c r="JT143" s="52">
        <v>0</v>
      </c>
      <c r="JU143" s="52">
        <v>0</v>
      </c>
      <c r="JV143" s="52">
        <v>0</v>
      </c>
      <c r="JW143" s="52">
        <v>0</v>
      </c>
      <c r="JX143" s="52">
        <v>0</v>
      </c>
      <c r="JY143" s="52">
        <v>0</v>
      </c>
      <c r="JZ143" s="52">
        <v>0</v>
      </c>
      <c r="KA143" s="52">
        <v>0</v>
      </c>
      <c r="KB143" s="52">
        <v>0</v>
      </c>
      <c r="KC143" s="52">
        <v>0</v>
      </c>
      <c r="KD143" s="52">
        <v>0</v>
      </c>
      <c r="KE143" s="52">
        <v>0</v>
      </c>
      <c r="KF143" s="52">
        <v>0</v>
      </c>
      <c r="KG143" s="52">
        <v>0</v>
      </c>
      <c r="KH143" s="52">
        <v>0</v>
      </c>
      <c r="KI143" s="52">
        <v>0</v>
      </c>
      <c r="KJ143" s="52">
        <v>0</v>
      </c>
      <c r="KK143" s="52">
        <v>0</v>
      </c>
      <c r="KL143" s="52">
        <v>0</v>
      </c>
      <c r="KM143" s="52">
        <v>0</v>
      </c>
      <c r="KN143" s="52">
        <v>0</v>
      </c>
      <c r="KO143" s="52">
        <v>0</v>
      </c>
      <c r="KP143" s="52">
        <v>0</v>
      </c>
      <c r="KQ143" s="52">
        <v>0</v>
      </c>
      <c r="KR143" s="52">
        <v>0</v>
      </c>
      <c r="KS143" s="52">
        <v>0</v>
      </c>
      <c r="KT143" s="52">
        <v>0</v>
      </c>
      <c r="KU143" s="52">
        <v>0</v>
      </c>
      <c r="KV143" s="52">
        <v>0</v>
      </c>
      <c r="KW143" s="52">
        <v>0</v>
      </c>
      <c r="KX143" s="52">
        <v>0</v>
      </c>
      <c r="KY143" s="52">
        <v>0</v>
      </c>
      <c r="KZ143" s="52">
        <v>0</v>
      </c>
      <c r="LA143" s="52">
        <v>0</v>
      </c>
      <c r="LB143" s="52">
        <v>0</v>
      </c>
      <c r="LC143" s="52">
        <v>0</v>
      </c>
      <c r="LD143" s="52">
        <v>0</v>
      </c>
      <c r="LE143" s="52">
        <v>0</v>
      </c>
      <c r="LF143" s="52">
        <v>0</v>
      </c>
      <c r="LG143" s="52">
        <v>0</v>
      </c>
      <c r="LH143" s="52">
        <v>0</v>
      </c>
      <c r="LI143" s="52">
        <v>0</v>
      </c>
      <c r="LJ143" s="52">
        <v>0</v>
      </c>
      <c r="LK143" s="52">
        <v>0</v>
      </c>
      <c r="LL143" s="52">
        <v>0</v>
      </c>
      <c r="LM143" s="52">
        <v>0</v>
      </c>
      <c r="LN143" s="52">
        <v>0</v>
      </c>
      <c r="LO143" s="52">
        <v>0</v>
      </c>
      <c r="LP143" s="52">
        <v>0</v>
      </c>
      <c r="LQ143" s="52">
        <v>0</v>
      </c>
      <c r="LR143" s="52">
        <v>0</v>
      </c>
      <c r="LS143" s="52">
        <v>0</v>
      </c>
      <c r="LT143" s="52">
        <v>0</v>
      </c>
      <c r="LU143" s="52">
        <v>0</v>
      </c>
      <c r="LV143" s="52">
        <v>0</v>
      </c>
      <c r="LW143" s="52">
        <v>0</v>
      </c>
      <c r="LX143" s="52">
        <v>0</v>
      </c>
      <c r="LY143" s="52">
        <v>0</v>
      </c>
      <c r="LZ143" s="52">
        <v>0</v>
      </c>
      <c r="MA143" s="52">
        <v>0</v>
      </c>
      <c r="MB143" s="52">
        <v>0</v>
      </c>
      <c r="MC143" s="52">
        <v>0</v>
      </c>
      <c r="MD143" s="52">
        <v>0</v>
      </c>
      <c r="ME143" s="52">
        <v>0</v>
      </c>
      <c r="MF143" s="52">
        <v>0</v>
      </c>
      <c r="MG143" s="52">
        <v>0</v>
      </c>
      <c r="MH143" s="52">
        <v>0</v>
      </c>
      <c r="MI143" s="52">
        <v>0</v>
      </c>
      <c r="MJ143" s="52">
        <v>0</v>
      </c>
      <c r="MK143" s="52">
        <v>0</v>
      </c>
      <c r="ML143" s="52">
        <v>0</v>
      </c>
      <c r="MM143" s="52">
        <v>0</v>
      </c>
      <c r="MN143" s="52">
        <v>0</v>
      </c>
      <c r="MO143" s="52">
        <v>0</v>
      </c>
      <c r="MP143" s="52">
        <v>0</v>
      </c>
      <c r="MQ143" s="52">
        <v>0</v>
      </c>
      <c r="MR143" s="52">
        <v>0</v>
      </c>
      <c r="MS143" s="52">
        <v>0</v>
      </c>
      <c r="MT143" s="52">
        <v>0</v>
      </c>
      <c r="MU143" s="52">
        <v>0</v>
      </c>
      <c r="MV143" s="52">
        <v>0</v>
      </c>
      <c r="MW143" s="52">
        <v>0</v>
      </c>
      <c r="MX143" s="52">
        <v>0</v>
      </c>
      <c r="MY143" s="52">
        <v>0</v>
      </c>
      <c r="MZ143" s="52">
        <v>0</v>
      </c>
      <c r="NA143" s="52">
        <v>0</v>
      </c>
      <c r="NB143" s="52">
        <v>0</v>
      </c>
      <c r="NC143" s="52">
        <v>0</v>
      </c>
      <c r="ND143" s="52">
        <v>0</v>
      </c>
      <c r="NE143" s="52">
        <v>0</v>
      </c>
      <c r="NF143" s="52">
        <v>0</v>
      </c>
      <c r="NG143" s="52">
        <v>0</v>
      </c>
      <c r="NH143" s="52">
        <v>0</v>
      </c>
      <c r="NI143" s="52">
        <v>0</v>
      </c>
      <c r="NJ143" s="52">
        <v>0</v>
      </c>
      <c r="NK143" s="52">
        <v>0</v>
      </c>
      <c r="NL143" s="52">
        <v>0</v>
      </c>
      <c r="NM143" s="52">
        <v>0</v>
      </c>
      <c r="NN143" s="52">
        <v>0</v>
      </c>
      <c r="NO143" s="52">
        <v>0</v>
      </c>
      <c r="NP143" s="52">
        <v>0</v>
      </c>
      <c r="NQ143" s="52">
        <v>0</v>
      </c>
      <c r="NR143" s="68">
        <f t="shared" si="6"/>
        <v>50575.770000000026</v>
      </c>
      <c r="NS143" s="68">
        <f t="shared" si="7"/>
        <v>50575.770000000026</v>
      </c>
      <c r="NT143" s="68">
        <f t="shared" si="8"/>
        <v>50575.770000000026</v>
      </c>
    </row>
    <row r="144" spans="1:384" s="40" customFormat="1" ht="15" customHeight="1" outlineLevel="1" x14ac:dyDescent="0.2">
      <c r="A144" s="61"/>
      <c r="B144" s="49" t="s">
        <v>671</v>
      </c>
      <c r="C144" s="49" t="s">
        <v>393</v>
      </c>
      <c r="D144" s="49" t="s">
        <v>394</v>
      </c>
      <c r="E144" s="50" t="s">
        <v>395</v>
      </c>
      <c r="F144" s="64">
        <v>44882</v>
      </c>
      <c r="G144" s="49" t="s">
        <v>37</v>
      </c>
      <c r="H144" s="72">
        <v>0</v>
      </c>
      <c r="I144" s="65">
        <v>44100</v>
      </c>
      <c r="J144" s="114" t="str">
        <f>_xlfn.XLOOKUP(E144,'[12]Resumo Unidades'!$B:$B,'[12]Resumo Unidades'!$W:$W)</f>
        <v>Fluxo com Divergência de até 2%</v>
      </c>
      <c r="K144" s="51" t="str">
        <f>IF(L144&gt;Resumo!$E$23,"Sim","Não")</f>
        <v>Não</v>
      </c>
      <c r="L144" s="66">
        <v>0</v>
      </c>
      <c r="M144" s="67"/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52">
        <v>0</v>
      </c>
      <c r="W144" s="52">
        <v>0</v>
      </c>
      <c r="X144" s="52">
        <v>0</v>
      </c>
      <c r="Y144" s="52">
        <v>0</v>
      </c>
      <c r="Z144" s="52">
        <v>0</v>
      </c>
      <c r="AA144" s="52">
        <v>0</v>
      </c>
      <c r="AB144" s="52">
        <v>0</v>
      </c>
      <c r="AC144" s="52">
        <v>0</v>
      </c>
      <c r="AD144" s="52">
        <v>0</v>
      </c>
      <c r="AE144" s="52">
        <v>0</v>
      </c>
      <c r="AF144" s="52">
        <v>0</v>
      </c>
      <c r="AG144" s="52">
        <v>0</v>
      </c>
      <c r="AH144" s="52">
        <v>0</v>
      </c>
      <c r="AI144" s="52">
        <v>0</v>
      </c>
      <c r="AJ144" s="52">
        <v>0</v>
      </c>
      <c r="AK144" s="52">
        <v>0</v>
      </c>
      <c r="AL144" s="52">
        <v>0</v>
      </c>
      <c r="AM144" s="52">
        <v>0</v>
      </c>
      <c r="AN144" s="52">
        <v>0</v>
      </c>
      <c r="AO144" s="52">
        <v>0</v>
      </c>
      <c r="AP144" s="52">
        <v>0</v>
      </c>
      <c r="AQ144" s="52">
        <v>0</v>
      </c>
      <c r="AR144" s="52">
        <v>0</v>
      </c>
      <c r="AS144" s="52">
        <v>0</v>
      </c>
      <c r="AT144" s="52">
        <v>0</v>
      </c>
      <c r="AU144" s="52">
        <v>0</v>
      </c>
      <c r="AV144" s="52">
        <v>0</v>
      </c>
      <c r="AW144" s="52">
        <v>0</v>
      </c>
      <c r="AX144" s="52">
        <v>0</v>
      </c>
      <c r="AY144" s="52">
        <v>0</v>
      </c>
      <c r="AZ144" s="52">
        <v>0</v>
      </c>
      <c r="BA144" s="52">
        <v>0</v>
      </c>
      <c r="BB144" s="52">
        <v>0</v>
      </c>
      <c r="BC144" s="52">
        <v>0</v>
      </c>
      <c r="BD144" s="52">
        <v>0</v>
      </c>
      <c r="BE144" s="52">
        <v>0</v>
      </c>
      <c r="BF144" s="52">
        <v>0</v>
      </c>
      <c r="BG144" s="52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52">
        <v>0</v>
      </c>
      <c r="BW144" s="52">
        <v>0</v>
      </c>
      <c r="BX144" s="52">
        <v>0</v>
      </c>
      <c r="BY144" s="52">
        <v>0</v>
      </c>
      <c r="BZ144" s="52">
        <v>0</v>
      </c>
      <c r="CA144" s="52">
        <v>0</v>
      </c>
      <c r="CB144" s="52">
        <v>0</v>
      </c>
      <c r="CC144" s="52">
        <v>0</v>
      </c>
      <c r="CD144" s="52">
        <v>468.5</v>
      </c>
      <c r="CE144" s="52">
        <v>468.5</v>
      </c>
      <c r="CF144" s="52">
        <v>468.5</v>
      </c>
      <c r="CG144" s="52">
        <v>468.5</v>
      </c>
      <c r="CH144" s="52">
        <v>468.5</v>
      </c>
      <c r="CI144" s="52">
        <v>468.5</v>
      </c>
      <c r="CJ144" s="52">
        <v>468.5</v>
      </c>
      <c r="CK144" s="52">
        <v>468.5</v>
      </c>
      <c r="CL144" s="52">
        <v>468.5</v>
      </c>
      <c r="CM144" s="52">
        <v>468.5</v>
      </c>
      <c r="CN144" s="52">
        <v>468.5</v>
      </c>
      <c r="CO144" s="52">
        <v>468.5</v>
      </c>
      <c r="CP144" s="52">
        <v>468.5</v>
      </c>
      <c r="CQ144" s="52">
        <v>468.5</v>
      </c>
      <c r="CR144" s="52">
        <v>468.5</v>
      </c>
      <c r="CS144" s="52">
        <v>468.5</v>
      </c>
      <c r="CT144" s="52">
        <v>468.5</v>
      </c>
      <c r="CU144" s="52">
        <v>468.5</v>
      </c>
      <c r="CV144" s="52">
        <v>468.5</v>
      </c>
      <c r="CW144" s="52">
        <v>468.5</v>
      </c>
      <c r="CX144" s="52">
        <v>468.5</v>
      </c>
      <c r="CY144" s="52">
        <v>468.5</v>
      </c>
      <c r="CZ144" s="52">
        <v>468.5</v>
      </c>
      <c r="DA144" s="52">
        <v>468.5</v>
      </c>
      <c r="DB144" s="52">
        <v>468.5</v>
      </c>
      <c r="DC144" s="52">
        <v>468.5</v>
      </c>
      <c r="DD144" s="52">
        <v>468.5</v>
      </c>
      <c r="DE144" s="52">
        <v>468.5</v>
      </c>
      <c r="DF144" s="52">
        <v>468.5</v>
      </c>
      <c r="DG144" s="52">
        <v>468.5</v>
      </c>
      <c r="DH144" s="52">
        <v>468.5</v>
      </c>
      <c r="DI144" s="52">
        <v>468.5</v>
      </c>
      <c r="DJ144" s="52">
        <v>468.5</v>
      </c>
      <c r="DK144" s="52">
        <v>468.5</v>
      </c>
      <c r="DL144" s="52">
        <v>468.5</v>
      </c>
      <c r="DM144" s="52">
        <v>468.5</v>
      </c>
      <c r="DN144" s="52">
        <v>468.5</v>
      </c>
      <c r="DO144" s="52">
        <v>468.5</v>
      </c>
      <c r="DP144" s="52">
        <v>468.5</v>
      </c>
      <c r="DQ144" s="52">
        <v>468.5</v>
      </c>
      <c r="DR144" s="52">
        <v>468.5</v>
      </c>
      <c r="DS144" s="52">
        <v>468.5</v>
      </c>
      <c r="DT144" s="52">
        <v>468.5</v>
      </c>
      <c r="DU144" s="52">
        <v>468.5</v>
      </c>
      <c r="DV144" s="52">
        <v>468.5</v>
      </c>
      <c r="DW144" s="52">
        <v>468.5</v>
      </c>
      <c r="DX144" s="52">
        <v>468.5</v>
      </c>
      <c r="DY144" s="52">
        <v>468.5</v>
      </c>
      <c r="DZ144" s="52">
        <v>468.5</v>
      </c>
      <c r="EA144" s="52">
        <v>468.5</v>
      </c>
      <c r="EB144" s="52">
        <v>468.5</v>
      </c>
      <c r="EC144" s="52">
        <v>468.5</v>
      </c>
      <c r="ED144" s="52">
        <v>468.5</v>
      </c>
      <c r="EE144" s="52">
        <v>468.5</v>
      </c>
      <c r="EF144" s="52">
        <v>468.5</v>
      </c>
      <c r="EG144" s="52">
        <v>468.5</v>
      </c>
      <c r="EH144" s="52">
        <v>468.5</v>
      </c>
      <c r="EI144" s="52">
        <v>468.5</v>
      </c>
      <c r="EJ144" s="52">
        <v>468.5</v>
      </c>
      <c r="EK144" s="52">
        <v>468.5</v>
      </c>
      <c r="EL144" s="52">
        <v>468.5</v>
      </c>
      <c r="EM144" s="52">
        <v>468.5</v>
      </c>
      <c r="EN144" s="52">
        <v>468.5</v>
      </c>
      <c r="EO144" s="52">
        <v>468.5</v>
      </c>
      <c r="EP144" s="52">
        <v>468.5</v>
      </c>
      <c r="EQ144" s="52">
        <v>468.5</v>
      </c>
      <c r="ER144" s="52">
        <v>468.5</v>
      </c>
      <c r="ES144" s="52">
        <v>468.5</v>
      </c>
      <c r="ET144" s="52">
        <v>468.5</v>
      </c>
      <c r="EU144" s="52">
        <v>468.5</v>
      </c>
      <c r="EV144" s="52">
        <v>468.5</v>
      </c>
      <c r="EW144" s="52">
        <v>468.5</v>
      </c>
      <c r="EX144" s="52">
        <v>468.5</v>
      </c>
      <c r="EY144" s="52">
        <v>468.5</v>
      </c>
      <c r="EZ144" s="52">
        <v>468.5</v>
      </c>
      <c r="FA144" s="52">
        <v>468.5</v>
      </c>
      <c r="FB144" s="52">
        <v>468.5</v>
      </c>
      <c r="FC144" s="52">
        <v>468.5</v>
      </c>
      <c r="FD144" s="52">
        <v>468.5</v>
      </c>
      <c r="FE144" s="52">
        <v>468.5</v>
      </c>
      <c r="FF144" s="52">
        <v>468.5</v>
      </c>
      <c r="FG144" s="52">
        <v>468.5</v>
      </c>
      <c r="FH144" s="52">
        <v>468.5</v>
      </c>
      <c r="FI144" s="52">
        <v>0</v>
      </c>
      <c r="FJ144" s="52">
        <v>0</v>
      </c>
      <c r="FK144" s="52">
        <v>0</v>
      </c>
      <c r="FL144" s="52">
        <v>0</v>
      </c>
      <c r="FM144" s="52">
        <v>0</v>
      </c>
      <c r="FN144" s="52">
        <v>0</v>
      </c>
      <c r="FO144" s="52">
        <v>0</v>
      </c>
      <c r="FP144" s="52">
        <v>0</v>
      </c>
      <c r="FQ144" s="52">
        <v>0</v>
      </c>
      <c r="FR144" s="52">
        <v>0</v>
      </c>
      <c r="FS144" s="52">
        <v>0</v>
      </c>
      <c r="FT144" s="52">
        <v>0</v>
      </c>
      <c r="FU144" s="52">
        <v>0</v>
      </c>
      <c r="FV144" s="52">
        <v>0</v>
      </c>
      <c r="FW144" s="52">
        <v>0</v>
      </c>
      <c r="FX144" s="52">
        <v>0</v>
      </c>
      <c r="FY144" s="52">
        <v>0</v>
      </c>
      <c r="FZ144" s="52">
        <v>0</v>
      </c>
      <c r="GA144" s="52">
        <v>0</v>
      </c>
      <c r="GB144" s="52">
        <v>0</v>
      </c>
      <c r="GC144" s="52">
        <v>0</v>
      </c>
      <c r="GD144" s="52">
        <v>0</v>
      </c>
      <c r="GE144" s="52">
        <v>0</v>
      </c>
      <c r="GF144" s="52">
        <v>0</v>
      </c>
      <c r="GG144" s="52">
        <v>0</v>
      </c>
      <c r="GH144" s="52">
        <v>0</v>
      </c>
      <c r="GI144" s="52">
        <v>0</v>
      </c>
      <c r="GJ144" s="52">
        <v>0</v>
      </c>
      <c r="GK144" s="52">
        <v>0</v>
      </c>
      <c r="GL144" s="52">
        <v>0</v>
      </c>
      <c r="GM144" s="52">
        <v>0</v>
      </c>
      <c r="GN144" s="52">
        <v>0</v>
      </c>
      <c r="GO144" s="52">
        <v>0</v>
      </c>
      <c r="GP144" s="52">
        <v>0</v>
      </c>
      <c r="GQ144" s="52">
        <v>0</v>
      </c>
      <c r="GR144" s="52">
        <v>0</v>
      </c>
      <c r="GS144" s="52">
        <v>0</v>
      </c>
      <c r="GT144" s="52">
        <v>0</v>
      </c>
      <c r="GU144" s="52">
        <v>0</v>
      </c>
      <c r="GV144" s="52">
        <v>0</v>
      </c>
      <c r="GW144" s="52">
        <v>0</v>
      </c>
      <c r="GX144" s="52">
        <v>0</v>
      </c>
      <c r="GY144" s="52">
        <v>0</v>
      </c>
      <c r="GZ144" s="52">
        <v>0</v>
      </c>
      <c r="HA144" s="52">
        <v>0</v>
      </c>
      <c r="HB144" s="52">
        <v>0</v>
      </c>
      <c r="HC144" s="52">
        <v>0</v>
      </c>
      <c r="HD144" s="52">
        <v>0</v>
      </c>
      <c r="HE144" s="52">
        <v>0</v>
      </c>
      <c r="HF144" s="52">
        <v>0</v>
      </c>
      <c r="HG144" s="52">
        <v>0</v>
      </c>
      <c r="HH144" s="52">
        <v>0</v>
      </c>
      <c r="HI144" s="52">
        <v>0</v>
      </c>
      <c r="HJ144" s="52">
        <v>0</v>
      </c>
      <c r="HK144" s="52">
        <v>0</v>
      </c>
      <c r="HL144" s="52">
        <v>0</v>
      </c>
      <c r="HM144" s="52">
        <v>0</v>
      </c>
      <c r="HN144" s="52">
        <v>0</v>
      </c>
      <c r="HO144" s="52">
        <v>0</v>
      </c>
      <c r="HP144" s="52">
        <v>0</v>
      </c>
      <c r="HQ144" s="52">
        <v>0</v>
      </c>
      <c r="HR144" s="52">
        <v>0</v>
      </c>
      <c r="HS144" s="52">
        <v>0</v>
      </c>
      <c r="HT144" s="52">
        <v>0</v>
      </c>
      <c r="HU144" s="52">
        <v>0</v>
      </c>
      <c r="HV144" s="52">
        <v>0</v>
      </c>
      <c r="HW144" s="52">
        <v>0</v>
      </c>
      <c r="HX144" s="52">
        <v>0</v>
      </c>
      <c r="HY144" s="52">
        <v>0</v>
      </c>
      <c r="HZ144" s="52">
        <v>0</v>
      </c>
      <c r="IA144" s="52">
        <v>0</v>
      </c>
      <c r="IB144" s="52">
        <v>0</v>
      </c>
      <c r="IC144" s="52">
        <v>0</v>
      </c>
      <c r="ID144" s="52">
        <v>0</v>
      </c>
      <c r="IE144" s="52">
        <v>0</v>
      </c>
      <c r="IF144" s="52">
        <v>0</v>
      </c>
      <c r="IG144" s="52">
        <v>0</v>
      </c>
      <c r="IH144" s="52">
        <v>0</v>
      </c>
      <c r="II144" s="52">
        <v>0</v>
      </c>
      <c r="IJ144" s="52">
        <v>0</v>
      </c>
      <c r="IK144" s="52">
        <v>0</v>
      </c>
      <c r="IL144" s="52">
        <v>0</v>
      </c>
      <c r="IM144" s="52">
        <v>0</v>
      </c>
      <c r="IN144" s="52">
        <v>0</v>
      </c>
      <c r="IO144" s="52">
        <v>0</v>
      </c>
      <c r="IP144" s="52">
        <v>0</v>
      </c>
      <c r="IQ144" s="52">
        <v>0</v>
      </c>
      <c r="IR144" s="52">
        <v>0</v>
      </c>
      <c r="IS144" s="52">
        <v>0</v>
      </c>
      <c r="IT144" s="52">
        <v>0</v>
      </c>
      <c r="IU144" s="52">
        <v>0</v>
      </c>
      <c r="IV144" s="52">
        <v>0</v>
      </c>
      <c r="IW144" s="52">
        <v>0</v>
      </c>
      <c r="IX144" s="52">
        <v>0</v>
      </c>
      <c r="IY144" s="52">
        <v>0</v>
      </c>
      <c r="IZ144" s="52">
        <v>0</v>
      </c>
      <c r="JA144" s="52">
        <v>0</v>
      </c>
      <c r="JB144" s="52">
        <v>0</v>
      </c>
      <c r="JC144" s="52">
        <v>0</v>
      </c>
      <c r="JD144" s="52">
        <v>0</v>
      </c>
      <c r="JE144" s="52">
        <v>0</v>
      </c>
      <c r="JF144" s="52">
        <v>0</v>
      </c>
      <c r="JG144" s="52">
        <v>0</v>
      </c>
      <c r="JH144" s="52">
        <v>0</v>
      </c>
      <c r="JI144" s="52">
        <v>0</v>
      </c>
      <c r="JJ144" s="52">
        <v>0</v>
      </c>
      <c r="JK144" s="52">
        <v>0</v>
      </c>
      <c r="JL144" s="52">
        <v>0</v>
      </c>
      <c r="JM144" s="52">
        <v>0</v>
      </c>
      <c r="JN144" s="52">
        <v>0</v>
      </c>
      <c r="JO144" s="52">
        <v>0</v>
      </c>
      <c r="JP144" s="52">
        <v>0</v>
      </c>
      <c r="JQ144" s="52">
        <v>0</v>
      </c>
      <c r="JR144" s="52">
        <v>0</v>
      </c>
      <c r="JS144" s="52">
        <v>0</v>
      </c>
      <c r="JT144" s="52">
        <v>0</v>
      </c>
      <c r="JU144" s="52">
        <v>0</v>
      </c>
      <c r="JV144" s="52">
        <v>0</v>
      </c>
      <c r="JW144" s="52">
        <v>0</v>
      </c>
      <c r="JX144" s="52">
        <v>0</v>
      </c>
      <c r="JY144" s="52">
        <v>0</v>
      </c>
      <c r="JZ144" s="52">
        <v>0</v>
      </c>
      <c r="KA144" s="52">
        <v>0</v>
      </c>
      <c r="KB144" s="52">
        <v>0</v>
      </c>
      <c r="KC144" s="52">
        <v>0</v>
      </c>
      <c r="KD144" s="52">
        <v>0</v>
      </c>
      <c r="KE144" s="52">
        <v>0</v>
      </c>
      <c r="KF144" s="52">
        <v>0</v>
      </c>
      <c r="KG144" s="52">
        <v>0</v>
      </c>
      <c r="KH144" s="52">
        <v>0</v>
      </c>
      <c r="KI144" s="52">
        <v>0</v>
      </c>
      <c r="KJ144" s="52">
        <v>0</v>
      </c>
      <c r="KK144" s="52">
        <v>0</v>
      </c>
      <c r="KL144" s="52">
        <v>0</v>
      </c>
      <c r="KM144" s="52">
        <v>0</v>
      </c>
      <c r="KN144" s="52">
        <v>0</v>
      </c>
      <c r="KO144" s="52">
        <v>0</v>
      </c>
      <c r="KP144" s="52">
        <v>0</v>
      </c>
      <c r="KQ144" s="52">
        <v>0</v>
      </c>
      <c r="KR144" s="52">
        <v>0</v>
      </c>
      <c r="KS144" s="52">
        <v>0</v>
      </c>
      <c r="KT144" s="52">
        <v>0</v>
      </c>
      <c r="KU144" s="52">
        <v>0</v>
      </c>
      <c r="KV144" s="52">
        <v>0</v>
      </c>
      <c r="KW144" s="52">
        <v>0</v>
      </c>
      <c r="KX144" s="52">
        <v>0</v>
      </c>
      <c r="KY144" s="52">
        <v>0</v>
      </c>
      <c r="KZ144" s="52">
        <v>0</v>
      </c>
      <c r="LA144" s="52">
        <v>0</v>
      </c>
      <c r="LB144" s="52">
        <v>0</v>
      </c>
      <c r="LC144" s="52">
        <v>0</v>
      </c>
      <c r="LD144" s="52">
        <v>0</v>
      </c>
      <c r="LE144" s="52">
        <v>0</v>
      </c>
      <c r="LF144" s="52">
        <v>0</v>
      </c>
      <c r="LG144" s="52">
        <v>0</v>
      </c>
      <c r="LH144" s="52">
        <v>0</v>
      </c>
      <c r="LI144" s="52">
        <v>0</v>
      </c>
      <c r="LJ144" s="52">
        <v>0</v>
      </c>
      <c r="LK144" s="52">
        <v>0</v>
      </c>
      <c r="LL144" s="52">
        <v>0</v>
      </c>
      <c r="LM144" s="52">
        <v>0</v>
      </c>
      <c r="LN144" s="52">
        <v>0</v>
      </c>
      <c r="LO144" s="52">
        <v>0</v>
      </c>
      <c r="LP144" s="52">
        <v>0</v>
      </c>
      <c r="LQ144" s="52">
        <v>0</v>
      </c>
      <c r="LR144" s="52">
        <v>0</v>
      </c>
      <c r="LS144" s="52">
        <v>0</v>
      </c>
      <c r="LT144" s="52">
        <v>0</v>
      </c>
      <c r="LU144" s="52">
        <v>0</v>
      </c>
      <c r="LV144" s="52">
        <v>0</v>
      </c>
      <c r="LW144" s="52">
        <v>0</v>
      </c>
      <c r="LX144" s="52">
        <v>0</v>
      </c>
      <c r="LY144" s="52">
        <v>0</v>
      </c>
      <c r="LZ144" s="52">
        <v>0</v>
      </c>
      <c r="MA144" s="52">
        <v>0</v>
      </c>
      <c r="MB144" s="52">
        <v>0</v>
      </c>
      <c r="MC144" s="52">
        <v>0</v>
      </c>
      <c r="MD144" s="52">
        <v>0</v>
      </c>
      <c r="ME144" s="52">
        <v>0</v>
      </c>
      <c r="MF144" s="52">
        <v>0</v>
      </c>
      <c r="MG144" s="52">
        <v>0</v>
      </c>
      <c r="MH144" s="52">
        <v>0</v>
      </c>
      <c r="MI144" s="52">
        <v>0</v>
      </c>
      <c r="MJ144" s="52">
        <v>0</v>
      </c>
      <c r="MK144" s="52">
        <v>0</v>
      </c>
      <c r="ML144" s="52">
        <v>0</v>
      </c>
      <c r="MM144" s="52">
        <v>0</v>
      </c>
      <c r="MN144" s="52">
        <v>0</v>
      </c>
      <c r="MO144" s="52">
        <v>0</v>
      </c>
      <c r="MP144" s="52">
        <v>0</v>
      </c>
      <c r="MQ144" s="52">
        <v>0</v>
      </c>
      <c r="MR144" s="52">
        <v>0</v>
      </c>
      <c r="MS144" s="52">
        <v>0</v>
      </c>
      <c r="MT144" s="52">
        <v>0</v>
      </c>
      <c r="MU144" s="52">
        <v>0</v>
      </c>
      <c r="MV144" s="52">
        <v>0</v>
      </c>
      <c r="MW144" s="52">
        <v>0</v>
      </c>
      <c r="MX144" s="52">
        <v>0</v>
      </c>
      <c r="MY144" s="52">
        <v>0</v>
      </c>
      <c r="MZ144" s="52">
        <v>0</v>
      </c>
      <c r="NA144" s="52">
        <v>0</v>
      </c>
      <c r="NB144" s="52">
        <v>0</v>
      </c>
      <c r="NC144" s="52">
        <v>0</v>
      </c>
      <c r="ND144" s="52">
        <v>0</v>
      </c>
      <c r="NE144" s="52">
        <v>0</v>
      </c>
      <c r="NF144" s="52">
        <v>0</v>
      </c>
      <c r="NG144" s="52">
        <v>0</v>
      </c>
      <c r="NH144" s="52">
        <v>0</v>
      </c>
      <c r="NI144" s="52">
        <v>0</v>
      </c>
      <c r="NJ144" s="52">
        <v>0</v>
      </c>
      <c r="NK144" s="52">
        <v>0</v>
      </c>
      <c r="NL144" s="52">
        <v>0</v>
      </c>
      <c r="NM144" s="52">
        <v>0</v>
      </c>
      <c r="NN144" s="52">
        <v>0</v>
      </c>
      <c r="NO144" s="52">
        <v>0</v>
      </c>
      <c r="NP144" s="52">
        <v>0</v>
      </c>
      <c r="NQ144" s="52">
        <v>0</v>
      </c>
      <c r="NR144" s="68">
        <f t="shared" si="6"/>
        <v>38885.5</v>
      </c>
      <c r="NS144" s="68">
        <f t="shared" si="7"/>
        <v>38885.5</v>
      </c>
      <c r="NT144" s="68">
        <f t="shared" si="8"/>
        <v>38885.5</v>
      </c>
    </row>
    <row r="145" spans="1:384" s="40" customFormat="1" ht="15" customHeight="1" outlineLevel="1" x14ac:dyDescent="0.2">
      <c r="A145" s="61"/>
      <c r="B145" s="49" t="s">
        <v>671</v>
      </c>
      <c r="C145" s="49" t="s">
        <v>396</v>
      </c>
      <c r="D145" s="49" t="s">
        <v>397</v>
      </c>
      <c r="E145" s="50" t="s">
        <v>398</v>
      </c>
      <c r="F145" s="64">
        <v>44883</v>
      </c>
      <c r="G145" s="49" t="s">
        <v>37</v>
      </c>
      <c r="H145" s="72">
        <v>0</v>
      </c>
      <c r="I145" s="65">
        <v>44100</v>
      </c>
      <c r="J145" s="114" t="str">
        <f>_xlfn.XLOOKUP(E145,'[12]Resumo Unidades'!$B:$B,'[12]Resumo Unidades'!$W:$W)</f>
        <v>Fluxo com Divergência de 5% a 10%</v>
      </c>
      <c r="K145" s="51" t="str">
        <f>IF(L145&gt;Resumo!$E$23,"Sim","Não")</f>
        <v>Não</v>
      </c>
      <c r="L145" s="66">
        <v>0</v>
      </c>
      <c r="M145" s="67"/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52">
        <v>0</v>
      </c>
      <c r="W145" s="52">
        <v>0</v>
      </c>
      <c r="X145" s="52">
        <v>0</v>
      </c>
      <c r="Y145" s="52">
        <v>0</v>
      </c>
      <c r="Z145" s="52">
        <v>0</v>
      </c>
      <c r="AA145" s="52">
        <v>0</v>
      </c>
      <c r="AB145" s="52">
        <v>0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  <c r="AH145" s="52">
        <v>0</v>
      </c>
      <c r="AI145" s="52">
        <v>0</v>
      </c>
      <c r="AJ145" s="52">
        <v>0</v>
      </c>
      <c r="AK145" s="52">
        <v>0</v>
      </c>
      <c r="AL145" s="52">
        <v>0</v>
      </c>
      <c r="AM145" s="52">
        <v>0</v>
      </c>
      <c r="AN145" s="52">
        <v>0</v>
      </c>
      <c r="AO145" s="52">
        <v>0</v>
      </c>
      <c r="AP145" s="52">
        <v>0</v>
      </c>
      <c r="AQ145" s="52">
        <v>0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v>0</v>
      </c>
      <c r="AX145" s="52">
        <v>0</v>
      </c>
      <c r="AY145" s="52">
        <v>0</v>
      </c>
      <c r="AZ145" s="52">
        <v>0</v>
      </c>
      <c r="BA145" s="52">
        <v>0</v>
      </c>
      <c r="BB145" s="52">
        <v>0</v>
      </c>
      <c r="BC145" s="52">
        <v>0</v>
      </c>
      <c r="BD145" s="52">
        <v>0</v>
      </c>
      <c r="BE145" s="52">
        <v>0</v>
      </c>
      <c r="BF145" s="52">
        <v>0</v>
      </c>
      <c r="BG145" s="52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52">
        <v>0</v>
      </c>
      <c r="CD145" s="52">
        <v>467.63</v>
      </c>
      <c r="CE145" s="52">
        <v>467.63</v>
      </c>
      <c r="CF145" s="52">
        <v>467.63</v>
      </c>
      <c r="CG145" s="52">
        <v>467.63</v>
      </c>
      <c r="CH145" s="52">
        <v>467.63</v>
      </c>
      <c r="CI145" s="52">
        <v>467.63</v>
      </c>
      <c r="CJ145" s="52">
        <v>467.63</v>
      </c>
      <c r="CK145" s="52">
        <v>467.63</v>
      </c>
      <c r="CL145" s="52">
        <v>467.63</v>
      </c>
      <c r="CM145" s="52">
        <v>467.63</v>
      </c>
      <c r="CN145" s="52">
        <v>467.63</v>
      </c>
      <c r="CO145" s="52">
        <v>467.63</v>
      </c>
      <c r="CP145" s="52">
        <v>467.63</v>
      </c>
      <c r="CQ145" s="52">
        <v>467.63</v>
      </c>
      <c r="CR145" s="52">
        <v>467.63</v>
      </c>
      <c r="CS145" s="52">
        <v>467.63</v>
      </c>
      <c r="CT145" s="52">
        <v>467.63</v>
      </c>
      <c r="CU145" s="52">
        <v>467.63</v>
      </c>
      <c r="CV145" s="52">
        <v>467.63</v>
      </c>
      <c r="CW145" s="52">
        <v>467.63</v>
      </c>
      <c r="CX145" s="52">
        <v>467.63</v>
      </c>
      <c r="CY145" s="52">
        <v>467.63</v>
      </c>
      <c r="CZ145" s="52">
        <v>467.63</v>
      </c>
      <c r="DA145" s="52">
        <v>467.63</v>
      </c>
      <c r="DB145" s="52">
        <v>467.63</v>
      </c>
      <c r="DC145" s="52">
        <v>467.63</v>
      </c>
      <c r="DD145" s="52">
        <v>467.63</v>
      </c>
      <c r="DE145" s="52">
        <v>467.63</v>
      </c>
      <c r="DF145" s="52">
        <v>467.63</v>
      </c>
      <c r="DG145" s="52">
        <v>467.63</v>
      </c>
      <c r="DH145" s="52">
        <v>467.63</v>
      </c>
      <c r="DI145" s="52">
        <v>467.63</v>
      </c>
      <c r="DJ145" s="52">
        <v>467.63</v>
      </c>
      <c r="DK145" s="52">
        <v>467.63</v>
      </c>
      <c r="DL145" s="52">
        <v>467.63</v>
      </c>
      <c r="DM145" s="52">
        <v>467.63</v>
      </c>
      <c r="DN145" s="52">
        <v>467.63</v>
      </c>
      <c r="DO145" s="52">
        <v>467.63</v>
      </c>
      <c r="DP145" s="52">
        <v>467.63</v>
      </c>
      <c r="DQ145" s="52">
        <v>467.63</v>
      </c>
      <c r="DR145" s="52">
        <v>467.63</v>
      </c>
      <c r="DS145" s="52">
        <v>467.63</v>
      </c>
      <c r="DT145" s="52">
        <v>467.63</v>
      </c>
      <c r="DU145" s="52">
        <v>467.63</v>
      </c>
      <c r="DV145" s="52">
        <v>467.63</v>
      </c>
      <c r="DW145" s="52">
        <v>467.63</v>
      </c>
      <c r="DX145" s="52">
        <v>467.63</v>
      </c>
      <c r="DY145" s="52">
        <v>467.63</v>
      </c>
      <c r="DZ145" s="52">
        <v>467.63</v>
      </c>
      <c r="EA145" s="52">
        <v>467.63</v>
      </c>
      <c r="EB145" s="52">
        <v>467.63</v>
      </c>
      <c r="EC145" s="52">
        <v>467.63</v>
      </c>
      <c r="ED145" s="52">
        <v>467.63</v>
      </c>
      <c r="EE145" s="52">
        <v>467.63</v>
      </c>
      <c r="EF145" s="52">
        <v>467.63</v>
      </c>
      <c r="EG145" s="52">
        <v>467.63</v>
      </c>
      <c r="EH145" s="52">
        <v>467.63</v>
      </c>
      <c r="EI145" s="52">
        <v>467.63</v>
      </c>
      <c r="EJ145" s="52">
        <v>467.63</v>
      </c>
      <c r="EK145" s="52">
        <v>467.63</v>
      </c>
      <c r="EL145" s="52">
        <v>467.63</v>
      </c>
      <c r="EM145" s="52">
        <v>467.63</v>
      </c>
      <c r="EN145" s="52">
        <v>467.63</v>
      </c>
      <c r="EO145" s="52">
        <v>467.63</v>
      </c>
      <c r="EP145" s="52">
        <v>467.63</v>
      </c>
      <c r="EQ145" s="52">
        <v>467.63</v>
      </c>
      <c r="ER145" s="52">
        <v>467.63</v>
      </c>
      <c r="ES145" s="52">
        <v>467.63</v>
      </c>
      <c r="ET145" s="52">
        <v>467.63</v>
      </c>
      <c r="EU145" s="52">
        <v>467.63</v>
      </c>
      <c r="EV145" s="52">
        <v>467.63</v>
      </c>
      <c r="EW145" s="52">
        <v>467.63</v>
      </c>
      <c r="EX145" s="52">
        <v>467.63</v>
      </c>
      <c r="EY145" s="52">
        <v>467.63</v>
      </c>
      <c r="EZ145" s="52">
        <v>467.63</v>
      </c>
      <c r="FA145" s="52">
        <v>467.63</v>
      </c>
      <c r="FB145" s="52">
        <v>467.63</v>
      </c>
      <c r="FC145" s="52">
        <v>467.63</v>
      </c>
      <c r="FD145" s="52">
        <v>467.63</v>
      </c>
      <c r="FE145" s="52">
        <v>467.63</v>
      </c>
      <c r="FF145" s="52">
        <v>467.63</v>
      </c>
      <c r="FG145" s="52">
        <v>467.63</v>
      </c>
      <c r="FH145" s="52">
        <v>467.63</v>
      </c>
      <c r="FI145" s="52">
        <v>0</v>
      </c>
      <c r="FJ145" s="52">
        <v>0</v>
      </c>
      <c r="FK145" s="52">
        <v>0</v>
      </c>
      <c r="FL145" s="52">
        <v>0</v>
      </c>
      <c r="FM145" s="52">
        <v>0</v>
      </c>
      <c r="FN145" s="52">
        <v>0</v>
      </c>
      <c r="FO145" s="52">
        <v>0</v>
      </c>
      <c r="FP145" s="52">
        <v>0</v>
      </c>
      <c r="FQ145" s="52">
        <v>0</v>
      </c>
      <c r="FR145" s="52">
        <v>0</v>
      </c>
      <c r="FS145" s="52">
        <v>0</v>
      </c>
      <c r="FT145" s="52">
        <v>0</v>
      </c>
      <c r="FU145" s="52">
        <v>0</v>
      </c>
      <c r="FV145" s="52">
        <v>0</v>
      </c>
      <c r="FW145" s="52">
        <v>0</v>
      </c>
      <c r="FX145" s="52">
        <v>0</v>
      </c>
      <c r="FY145" s="52">
        <v>0</v>
      </c>
      <c r="FZ145" s="52">
        <v>0</v>
      </c>
      <c r="GA145" s="52">
        <v>0</v>
      </c>
      <c r="GB145" s="52">
        <v>0</v>
      </c>
      <c r="GC145" s="52">
        <v>0</v>
      </c>
      <c r="GD145" s="52">
        <v>0</v>
      </c>
      <c r="GE145" s="52">
        <v>0</v>
      </c>
      <c r="GF145" s="52">
        <v>0</v>
      </c>
      <c r="GG145" s="52">
        <v>0</v>
      </c>
      <c r="GH145" s="52">
        <v>0</v>
      </c>
      <c r="GI145" s="52">
        <v>0</v>
      </c>
      <c r="GJ145" s="52">
        <v>0</v>
      </c>
      <c r="GK145" s="52">
        <v>0</v>
      </c>
      <c r="GL145" s="52">
        <v>0</v>
      </c>
      <c r="GM145" s="52">
        <v>0</v>
      </c>
      <c r="GN145" s="52">
        <v>0</v>
      </c>
      <c r="GO145" s="52">
        <v>0</v>
      </c>
      <c r="GP145" s="52">
        <v>0</v>
      </c>
      <c r="GQ145" s="52">
        <v>0</v>
      </c>
      <c r="GR145" s="52">
        <v>0</v>
      </c>
      <c r="GS145" s="52">
        <v>0</v>
      </c>
      <c r="GT145" s="52">
        <v>0</v>
      </c>
      <c r="GU145" s="52">
        <v>0</v>
      </c>
      <c r="GV145" s="52">
        <v>0</v>
      </c>
      <c r="GW145" s="52">
        <v>0</v>
      </c>
      <c r="GX145" s="52">
        <v>0</v>
      </c>
      <c r="GY145" s="52">
        <v>0</v>
      </c>
      <c r="GZ145" s="52">
        <v>0</v>
      </c>
      <c r="HA145" s="52">
        <v>0</v>
      </c>
      <c r="HB145" s="52">
        <v>0</v>
      </c>
      <c r="HC145" s="52">
        <v>0</v>
      </c>
      <c r="HD145" s="52">
        <v>0</v>
      </c>
      <c r="HE145" s="52">
        <v>0</v>
      </c>
      <c r="HF145" s="52">
        <v>0</v>
      </c>
      <c r="HG145" s="52">
        <v>0</v>
      </c>
      <c r="HH145" s="52">
        <v>0</v>
      </c>
      <c r="HI145" s="52">
        <v>0</v>
      </c>
      <c r="HJ145" s="52">
        <v>0</v>
      </c>
      <c r="HK145" s="52">
        <v>0</v>
      </c>
      <c r="HL145" s="52">
        <v>0</v>
      </c>
      <c r="HM145" s="52">
        <v>0</v>
      </c>
      <c r="HN145" s="52">
        <v>0</v>
      </c>
      <c r="HO145" s="52">
        <v>0</v>
      </c>
      <c r="HP145" s="52">
        <v>0</v>
      </c>
      <c r="HQ145" s="52">
        <v>0</v>
      </c>
      <c r="HR145" s="52">
        <v>0</v>
      </c>
      <c r="HS145" s="52">
        <v>0</v>
      </c>
      <c r="HT145" s="52">
        <v>0</v>
      </c>
      <c r="HU145" s="52">
        <v>0</v>
      </c>
      <c r="HV145" s="52">
        <v>0</v>
      </c>
      <c r="HW145" s="52">
        <v>0</v>
      </c>
      <c r="HX145" s="52">
        <v>0</v>
      </c>
      <c r="HY145" s="52">
        <v>0</v>
      </c>
      <c r="HZ145" s="52">
        <v>0</v>
      </c>
      <c r="IA145" s="52">
        <v>0</v>
      </c>
      <c r="IB145" s="52">
        <v>0</v>
      </c>
      <c r="IC145" s="52">
        <v>0</v>
      </c>
      <c r="ID145" s="52">
        <v>0</v>
      </c>
      <c r="IE145" s="52">
        <v>0</v>
      </c>
      <c r="IF145" s="52">
        <v>0</v>
      </c>
      <c r="IG145" s="52">
        <v>0</v>
      </c>
      <c r="IH145" s="52">
        <v>0</v>
      </c>
      <c r="II145" s="52">
        <v>0</v>
      </c>
      <c r="IJ145" s="52">
        <v>0</v>
      </c>
      <c r="IK145" s="52">
        <v>0</v>
      </c>
      <c r="IL145" s="52">
        <v>0</v>
      </c>
      <c r="IM145" s="52">
        <v>0</v>
      </c>
      <c r="IN145" s="52">
        <v>0</v>
      </c>
      <c r="IO145" s="52">
        <v>0</v>
      </c>
      <c r="IP145" s="52">
        <v>0</v>
      </c>
      <c r="IQ145" s="52">
        <v>0</v>
      </c>
      <c r="IR145" s="52">
        <v>0</v>
      </c>
      <c r="IS145" s="52">
        <v>0</v>
      </c>
      <c r="IT145" s="52">
        <v>0</v>
      </c>
      <c r="IU145" s="52">
        <v>0</v>
      </c>
      <c r="IV145" s="52">
        <v>0</v>
      </c>
      <c r="IW145" s="52">
        <v>0</v>
      </c>
      <c r="IX145" s="52">
        <v>0</v>
      </c>
      <c r="IY145" s="52">
        <v>0</v>
      </c>
      <c r="IZ145" s="52">
        <v>0</v>
      </c>
      <c r="JA145" s="52">
        <v>0</v>
      </c>
      <c r="JB145" s="52">
        <v>0</v>
      </c>
      <c r="JC145" s="52">
        <v>0</v>
      </c>
      <c r="JD145" s="52">
        <v>0</v>
      </c>
      <c r="JE145" s="52">
        <v>0</v>
      </c>
      <c r="JF145" s="52">
        <v>0</v>
      </c>
      <c r="JG145" s="52">
        <v>0</v>
      </c>
      <c r="JH145" s="52">
        <v>0</v>
      </c>
      <c r="JI145" s="52">
        <v>0</v>
      </c>
      <c r="JJ145" s="52">
        <v>0</v>
      </c>
      <c r="JK145" s="52">
        <v>0</v>
      </c>
      <c r="JL145" s="52">
        <v>0</v>
      </c>
      <c r="JM145" s="52">
        <v>0</v>
      </c>
      <c r="JN145" s="52">
        <v>0</v>
      </c>
      <c r="JO145" s="52">
        <v>0</v>
      </c>
      <c r="JP145" s="52">
        <v>0</v>
      </c>
      <c r="JQ145" s="52">
        <v>0</v>
      </c>
      <c r="JR145" s="52">
        <v>0</v>
      </c>
      <c r="JS145" s="52">
        <v>0</v>
      </c>
      <c r="JT145" s="52">
        <v>0</v>
      </c>
      <c r="JU145" s="52">
        <v>0</v>
      </c>
      <c r="JV145" s="52">
        <v>0</v>
      </c>
      <c r="JW145" s="52">
        <v>0</v>
      </c>
      <c r="JX145" s="52">
        <v>0</v>
      </c>
      <c r="JY145" s="52">
        <v>0</v>
      </c>
      <c r="JZ145" s="52">
        <v>0</v>
      </c>
      <c r="KA145" s="52">
        <v>0</v>
      </c>
      <c r="KB145" s="52">
        <v>0</v>
      </c>
      <c r="KC145" s="52">
        <v>0</v>
      </c>
      <c r="KD145" s="52">
        <v>0</v>
      </c>
      <c r="KE145" s="52">
        <v>0</v>
      </c>
      <c r="KF145" s="52">
        <v>0</v>
      </c>
      <c r="KG145" s="52">
        <v>0</v>
      </c>
      <c r="KH145" s="52">
        <v>0</v>
      </c>
      <c r="KI145" s="52">
        <v>0</v>
      </c>
      <c r="KJ145" s="52">
        <v>0</v>
      </c>
      <c r="KK145" s="52">
        <v>0</v>
      </c>
      <c r="KL145" s="52">
        <v>0</v>
      </c>
      <c r="KM145" s="52">
        <v>0</v>
      </c>
      <c r="KN145" s="52">
        <v>0</v>
      </c>
      <c r="KO145" s="52">
        <v>0</v>
      </c>
      <c r="KP145" s="52">
        <v>0</v>
      </c>
      <c r="KQ145" s="52">
        <v>0</v>
      </c>
      <c r="KR145" s="52">
        <v>0</v>
      </c>
      <c r="KS145" s="52">
        <v>0</v>
      </c>
      <c r="KT145" s="52">
        <v>0</v>
      </c>
      <c r="KU145" s="52">
        <v>0</v>
      </c>
      <c r="KV145" s="52">
        <v>0</v>
      </c>
      <c r="KW145" s="52">
        <v>0</v>
      </c>
      <c r="KX145" s="52">
        <v>0</v>
      </c>
      <c r="KY145" s="52">
        <v>0</v>
      </c>
      <c r="KZ145" s="52">
        <v>0</v>
      </c>
      <c r="LA145" s="52">
        <v>0</v>
      </c>
      <c r="LB145" s="52">
        <v>0</v>
      </c>
      <c r="LC145" s="52">
        <v>0</v>
      </c>
      <c r="LD145" s="52">
        <v>0</v>
      </c>
      <c r="LE145" s="52">
        <v>0</v>
      </c>
      <c r="LF145" s="52">
        <v>0</v>
      </c>
      <c r="LG145" s="52">
        <v>0</v>
      </c>
      <c r="LH145" s="52">
        <v>0</v>
      </c>
      <c r="LI145" s="52">
        <v>0</v>
      </c>
      <c r="LJ145" s="52">
        <v>0</v>
      </c>
      <c r="LK145" s="52">
        <v>0</v>
      </c>
      <c r="LL145" s="52">
        <v>0</v>
      </c>
      <c r="LM145" s="52">
        <v>0</v>
      </c>
      <c r="LN145" s="52">
        <v>0</v>
      </c>
      <c r="LO145" s="52">
        <v>0</v>
      </c>
      <c r="LP145" s="52">
        <v>0</v>
      </c>
      <c r="LQ145" s="52">
        <v>0</v>
      </c>
      <c r="LR145" s="52">
        <v>0</v>
      </c>
      <c r="LS145" s="52">
        <v>0</v>
      </c>
      <c r="LT145" s="52">
        <v>0</v>
      </c>
      <c r="LU145" s="52">
        <v>0</v>
      </c>
      <c r="LV145" s="52">
        <v>0</v>
      </c>
      <c r="LW145" s="52">
        <v>0</v>
      </c>
      <c r="LX145" s="52">
        <v>0</v>
      </c>
      <c r="LY145" s="52">
        <v>0</v>
      </c>
      <c r="LZ145" s="52">
        <v>0</v>
      </c>
      <c r="MA145" s="52">
        <v>0</v>
      </c>
      <c r="MB145" s="52">
        <v>0</v>
      </c>
      <c r="MC145" s="52">
        <v>0</v>
      </c>
      <c r="MD145" s="52">
        <v>0</v>
      </c>
      <c r="ME145" s="52">
        <v>0</v>
      </c>
      <c r="MF145" s="52">
        <v>0</v>
      </c>
      <c r="MG145" s="52">
        <v>0</v>
      </c>
      <c r="MH145" s="52">
        <v>0</v>
      </c>
      <c r="MI145" s="52">
        <v>0</v>
      </c>
      <c r="MJ145" s="52">
        <v>0</v>
      </c>
      <c r="MK145" s="52">
        <v>0</v>
      </c>
      <c r="ML145" s="52">
        <v>0</v>
      </c>
      <c r="MM145" s="52">
        <v>0</v>
      </c>
      <c r="MN145" s="52">
        <v>0</v>
      </c>
      <c r="MO145" s="52">
        <v>0</v>
      </c>
      <c r="MP145" s="52">
        <v>0</v>
      </c>
      <c r="MQ145" s="52">
        <v>0</v>
      </c>
      <c r="MR145" s="52">
        <v>0</v>
      </c>
      <c r="MS145" s="52">
        <v>0</v>
      </c>
      <c r="MT145" s="52">
        <v>0</v>
      </c>
      <c r="MU145" s="52">
        <v>0</v>
      </c>
      <c r="MV145" s="52">
        <v>0</v>
      </c>
      <c r="MW145" s="52">
        <v>0</v>
      </c>
      <c r="MX145" s="52">
        <v>0</v>
      </c>
      <c r="MY145" s="52">
        <v>0</v>
      </c>
      <c r="MZ145" s="52">
        <v>0</v>
      </c>
      <c r="NA145" s="52">
        <v>0</v>
      </c>
      <c r="NB145" s="52">
        <v>0</v>
      </c>
      <c r="NC145" s="52">
        <v>0</v>
      </c>
      <c r="ND145" s="52">
        <v>0</v>
      </c>
      <c r="NE145" s="52">
        <v>0</v>
      </c>
      <c r="NF145" s="52">
        <v>0</v>
      </c>
      <c r="NG145" s="52">
        <v>0</v>
      </c>
      <c r="NH145" s="52">
        <v>0</v>
      </c>
      <c r="NI145" s="52">
        <v>0</v>
      </c>
      <c r="NJ145" s="52">
        <v>0</v>
      </c>
      <c r="NK145" s="52">
        <v>0</v>
      </c>
      <c r="NL145" s="52">
        <v>0</v>
      </c>
      <c r="NM145" s="52">
        <v>0</v>
      </c>
      <c r="NN145" s="52">
        <v>0</v>
      </c>
      <c r="NO145" s="52">
        <v>0</v>
      </c>
      <c r="NP145" s="52">
        <v>0</v>
      </c>
      <c r="NQ145" s="52">
        <v>0</v>
      </c>
      <c r="NR145" s="68">
        <f t="shared" si="6"/>
        <v>38813.289999999986</v>
      </c>
      <c r="NS145" s="68">
        <f t="shared" si="7"/>
        <v>38813.289999999986</v>
      </c>
      <c r="NT145" s="68">
        <f t="shared" si="8"/>
        <v>38813.289999999986</v>
      </c>
    </row>
    <row r="146" spans="1:384" s="40" customFormat="1" ht="15" customHeight="1" outlineLevel="1" x14ac:dyDescent="0.2">
      <c r="A146" s="61"/>
      <c r="B146" s="49" t="s">
        <v>671</v>
      </c>
      <c r="C146" s="49" t="s">
        <v>399</v>
      </c>
      <c r="D146" s="49" t="s">
        <v>400</v>
      </c>
      <c r="E146" s="50" t="s">
        <v>401</v>
      </c>
      <c r="F146" s="64">
        <v>44891</v>
      </c>
      <c r="G146" s="49" t="s">
        <v>37</v>
      </c>
      <c r="H146" s="72">
        <v>0</v>
      </c>
      <c r="I146" s="65">
        <v>43120</v>
      </c>
      <c r="J146" s="114" t="str">
        <f>_xlfn.XLOOKUP(E146,'[12]Resumo Unidades'!$B:$B,'[12]Resumo Unidades'!$W:$W)</f>
        <v>Fluxo com Divergência de até 2%</v>
      </c>
      <c r="K146" s="51" t="str">
        <f>IF(L146&gt;Resumo!$E$23,"Sim","Não")</f>
        <v>Não</v>
      </c>
      <c r="L146" s="66">
        <v>0</v>
      </c>
      <c r="M146" s="67"/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52">
        <v>0</v>
      </c>
      <c r="W146" s="52">
        <v>0</v>
      </c>
      <c r="X146" s="52">
        <v>0</v>
      </c>
      <c r="Y146" s="52">
        <v>0</v>
      </c>
      <c r="Z146" s="52">
        <v>0</v>
      </c>
      <c r="AA146" s="52">
        <v>0</v>
      </c>
      <c r="AB146" s="52">
        <v>0</v>
      </c>
      <c r="AC146" s="52">
        <v>0</v>
      </c>
      <c r="AD146" s="52">
        <v>0</v>
      </c>
      <c r="AE146" s="52">
        <v>0</v>
      </c>
      <c r="AF146" s="52">
        <v>0</v>
      </c>
      <c r="AG146" s="52">
        <v>0</v>
      </c>
      <c r="AH146" s="52">
        <v>0</v>
      </c>
      <c r="AI146" s="52">
        <v>0</v>
      </c>
      <c r="AJ146" s="52">
        <v>0</v>
      </c>
      <c r="AK146" s="52">
        <v>0</v>
      </c>
      <c r="AL146" s="52">
        <v>0</v>
      </c>
      <c r="AM146" s="52">
        <v>0</v>
      </c>
      <c r="AN146" s="52">
        <v>0</v>
      </c>
      <c r="AO146" s="52">
        <v>0</v>
      </c>
      <c r="AP146" s="52">
        <v>0</v>
      </c>
      <c r="AQ146" s="52"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v>0</v>
      </c>
      <c r="AX146" s="52">
        <v>0</v>
      </c>
      <c r="AY146" s="52">
        <v>0</v>
      </c>
      <c r="AZ146" s="52">
        <v>0</v>
      </c>
      <c r="BA146" s="52">
        <v>0</v>
      </c>
      <c r="BB146" s="52">
        <v>0</v>
      </c>
      <c r="BC146" s="52">
        <v>0</v>
      </c>
      <c r="BD146" s="52">
        <v>0</v>
      </c>
      <c r="BE146" s="52">
        <v>0</v>
      </c>
      <c r="BF146" s="52">
        <v>0</v>
      </c>
      <c r="BG146" s="52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52">
        <v>0</v>
      </c>
      <c r="BW146" s="52">
        <v>0</v>
      </c>
      <c r="BX146" s="52">
        <v>0</v>
      </c>
      <c r="BY146" s="52">
        <v>0</v>
      </c>
      <c r="BZ146" s="52">
        <v>0</v>
      </c>
      <c r="CA146" s="52">
        <v>0</v>
      </c>
      <c r="CB146" s="52">
        <v>0</v>
      </c>
      <c r="CC146" s="52">
        <v>0</v>
      </c>
      <c r="CD146" s="52">
        <v>413.13999999999993</v>
      </c>
      <c r="CE146" s="52">
        <v>413.13999999999993</v>
      </c>
      <c r="CF146" s="52">
        <v>413.13999999999993</v>
      </c>
      <c r="CG146" s="52">
        <v>413.13999999999993</v>
      </c>
      <c r="CH146" s="52">
        <v>413.13999999999993</v>
      </c>
      <c r="CI146" s="52">
        <v>413.13999999999993</v>
      </c>
      <c r="CJ146" s="52">
        <v>413.13999999999993</v>
      </c>
      <c r="CK146" s="52">
        <v>413.13999999999993</v>
      </c>
      <c r="CL146" s="52">
        <v>413.13999999999993</v>
      </c>
      <c r="CM146" s="52">
        <v>413.13999999999993</v>
      </c>
      <c r="CN146" s="52">
        <v>413.13999999999993</v>
      </c>
      <c r="CO146" s="52">
        <v>413.13999999999993</v>
      </c>
      <c r="CP146" s="52">
        <v>413.13999999999993</v>
      </c>
      <c r="CQ146" s="52">
        <v>413.13999999999993</v>
      </c>
      <c r="CR146" s="52">
        <v>413.13999999999993</v>
      </c>
      <c r="CS146" s="52">
        <v>413.13999999999993</v>
      </c>
      <c r="CT146" s="52">
        <v>413.13999999999993</v>
      </c>
      <c r="CU146" s="52">
        <v>413.13999999999993</v>
      </c>
      <c r="CV146" s="52">
        <v>413.13999999999993</v>
      </c>
      <c r="CW146" s="52">
        <v>413.13999999999993</v>
      </c>
      <c r="CX146" s="52">
        <v>413.13999999999993</v>
      </c>
      <c r="CY146" s="52">
        <v>413.13999999999993</v>
      </c>
      <c r="CZ146" s="52">
        <v>413.13999999999993</v>
      </c>
      <c r="DA146" s="52">
        <v>413.13999999999993</v>
      </c>
      <c r="DB146" s="52">
        <v>413.13999999999993</v>
      </c>
      <c r="DC146" s="52">
        <v>413.13999999999993</v>
      </c>
      <c r="DD146" s="52">
        <v>413.13999999999993</v>
      </c>
      <c r="DE146" s="52">
        <v>413.13999999999993</v>
      </c>
      <c r="DF146" s="52">
        <v>413.13999999999993</v>
      </c>
      <c r="DG146" s="52">
        <v>413.13999999999993</v>
      </c>
      <c r="DH146" s="52">
        <v>413.13999999999993</v>
      </c>
      <c r="DI146" s="52">
        <v>413.13999999999993</v>
      </c>
      <c r="DJ146" s="52">
        <v>413.13999999999993</v>
      </c>
      <c r="DK146" s="52">
        <v>413.13999999999993</v>
      </c>
      <c r="DL146" s="52">
        <v>413.13999999999993</v>
      </c>
      <c r="DM146" s="52">
        <v>413.13999999999993</v>
      </c>
      <c r="DN146" s="52">
        <v>413.13999999999993</v>
      </c>
      <c r="DO146" s="52">
        <v>413.13999999999993</v>
      </c>
      <c r="DP146" s="52">
        <v>413.13999999999993</v>
      </c>
      <c r="DQ146" s="52">
        <v>413.13999999999993</v>
      </c>
      <c r="DR146" s="52">
        <v>413.13999999999993</v>
      </c>
      <c r="DS146" s="52">
        <v>413.13999999999993</v>
      </c>
      <c r="DT146" s="52">
        <v>413.13999999999993</v>
      </c>
      <c r="DU146" s="52">
        <v>413.13999999999993</v>
      </c>
      <c r="DV146" s="52">
        <v>413.13999999999993</v>
      </c>
      <c r="DW146" s="52">
        <v>413.13999999999993</v>
      </c>
      <c r="DX146" s="52">
        <v>413.13999999999993</v>
      </c>
      <c r="DY146" s="52">
        <v>413.13999999999993</v>
      </c>
      <c r="DZ146" s="52">
        <v>413.13999999999993</v>
      </c>
      <c r="EA146" s="52">
        <v>413.13999999999993</v>
      </c>
      <c r="EB146" s="52">
        <v>413.13999999999993</v>
      </c>
      <c r="EC146" s="52">
        <v>413.13999999999993</v>
      </c>
      <c r="ED146" s="52">
        <v>413.13999999999993</v>
      </c>
      <c r="EE146" s="52">
        <v>413.13999999999993</v>
      </c>
      <c r="EF146" s="52">
        <v>413.13999999999993</v>
      </c>
      <c r="EG146" s="52">
        <v>413.13999999999993</v>
      </c>
      <c r="EH146" s="52">
        <v>413.13999999999993</v>
      </c>
      <c r="EI146" s="52">
        <v>413.13999999999993</v>
      </c>
      <c r="EJ146" s="52">
        <v>413.13999999999993</v>
      </c>
      <c r="EK146" s="52">
        <v>413.13999999999993</v>
      </c>
      <c r="EL146" s="52">
        <v>413.13999999999993</v>
      </c>
      <c r="EM146" s="52">
        <v>413.13999999999993</v>
      </c>
      <c r="EN146" s="52">
        <v>413.13999999999993</v>
      </c>
      <c r="EO146" s="52">
        <v>413.13999999999993</v>
      </c>
      <c r="EP146" s="52">
        <v>413.13999999999993</v>
      </c>
      <c r="EQ146" s="52">
        <v>413.13999999999993</v>
      </c>
      <c r="ER146" s="52">
        <v>413.13999999999993</v>
      </c>
      <c r="ES146" s="52">
        <v>413.13999999999993</v>
      </c>
      <c r="ET146" s="52">
        <v>413.13999999999993</v>
      </c>
      <c r="EU146" s="52">
        <v>413.13999999999993</v>
      </c>
      <c r="EV146" s="52">
        <v>413.13999999999993</v>
      </c>
      <c r="EW146" s="52">
        <v>413.13999999999993</v>
      </c>
      <c r="EX146" s="52">
        <v>413.13999999999993</v>
      </c>
      <c r="EY146" s="52">
        <v>413.13999999999993</v>
      </c>
      <c r="EZ146" s="52">
        <v>413.13999999999993</v>
      </c>
      <c r="FA146" s="52">
        <v>413.13999999999993</v>
      </c>
      <c r="FB146" s="52">
        <v>413.13999999999993</v>
      </c>
      <c r="FC146" s="52">
        <v>413.13999999999993</v>
      </c>
      <c r="FD146" s="52">
        <v>413.13999999999993</v>
      </c>
      <c r="FE146" s="52">
        <v>413.13999999999993</v>
      </c>
      <c r="FF146" s="52">
        <v>413.13999999999993</v>
      </c>
      <c r="FG146" s="52">
        <v>413.13999999999993</v>
      </c>
      <c r="FH146" s="52">
        <v>413.13999999999993</v>
      </c>
      <c r="FI146" s="52">
        <v>413.13999999999993</v>
      </c>
      <c r="FJ146" s="52">
        <v>413.13999999999993</v>
      </c>
      <c r="FK146" s="52">
        <v>413.13999999999993</v>
      </c>
      <c r="FL146" s="52">
        <v>413.13999999999993</v>
      </c>
      <c r="FM146" s="52">
        <v>413.13999999999993</v>
      </c>
      <c r="FN146" s="52">
        <v>413.13999999999993</v>
      </c>
      <c r="FO146" s="52">
        <v>413.13999999999993</v>
      </c>
      <c r="FP146" s="52">
        <v>413.13999999999993</v>
      </c>
      <c r="FQ146" s="52">
        <v>413.13999999999993</v>
      </c>
      <c r="FR146" s="52">
        <v>413.13999999999993</v>
      </c>
      <c r="FS146" s="52">
        <v>413.13999999999993</v>
      </c>
      <c r="FT146" s="52">
        <v>14.299999999999999</v>
      </c>
      <c r="FU146" s="52">
        <v>0</v>
      </c>
      <c r="FV146" s="52">
        <v>0</v>
      </c>
      <c r="FW146" s="52">
        <v>0</v>
      </c>
      <c r="FX146" s="52">
        <v>0</v>
      </c>
      <c r="FY146" s="52">
        <v>0</v>
      </c>
      <c r="FZ146" s="52">
        <v>0</v>
      </c>
      <c r="GA146" s="52">
        <v>0</v>
      </c>
      <c r="GB146" s="52">
        <v>0</v>
      </c>
      <c r="GC146" s="52">
        <v>0</v>
      </c>
      <c r="GD146" s="52">
        <v>0</v>
      </c>
      <c r="GE146" s="52">
        <v>0</v>
      </c>
      <c r="GF146" s="52">
        <v>0</v>
      </c>
      <c r="GG146" s="52">
        <v>0</v>
      </c>
      <c r="GH146" s="52">
        <v>0</v>
      </c>
      <c r="GI146" s="52">
        <v>0</v>
      </c>
      <c r="GJ146" s="52">
        <v>0</v>
      </c>
      <c r="GK146" s="52">
        <v>0</v>
      </c>
      <c r="GL146" s="52">
        <v>0</v>
      </c>
      <c r="GM146" s="52">
        <v>0</v>
      </c>
      <c r="GN146" s="52">
        <v>0</v>
      </c>
      <c r="GO146" s="52">
        <v>0</v>
      </c>
      <c r="GP146" s="52">
        <v>0</v>
      </c>
      <c r="GQ146" s="52">
        <v>0</v>
      </c>
      <c r="GR146" s="52">
        <v>0</v>
      </c>
      <c r="GS146" s="52">
        <v>0</v>
      </c>
      <c r="GT146" s="52">
        <v>0</v>
      </c>
      <c r="GU146" s="52">
        <v>0</v>
      </c>
      <c r="GV146" s="52">
        <v>0</v>
      </c>
      <c r="GW146" s="52">
        <v>0</v>
      </c>
      <c r="GX146" s="52">
        <v>0</v>
      </c>
      <c r="GY146" s="52">
        <v>0</v>
      </c>
      <c r="GZ146" s="52">
        <v>0</v>
      </c>
      <c r="HA146" s="52">
        <v>0</v>
      </c>
      <c r="HB146" s="52">
        <v>0</v>
      </c>
      <c r="HC146" s="52">
        <v>0</v>
      </c>
      <c r="HD146" s="52">
        <v>0</v>
      </c>
      <c r="HE146" s="52">
        <v>0</v>
      </c>
      <c r="HF146" s="52">
        <v>0</v>
      </c>
      <c r="HG146" s="52">
        <v>0</v>
      </c>
      <c r="HH146" s="52">
        <v>0</v>
      </c>
      <c r="HI146" s="52">
        <v>0</v>
      </c>
      <c r="HJ146" s="52">
        <v>0</v>
      </c>
      <c r="HK146" s="52">
        <v>0</v>
      </c>
      <c r="HL146" s="52">
        <v>0</v>
      </c>
      <c r="HM146" s="52">
        <v>0</v>
      </c>
      <c r="HN146" s="52">
        <v>0</v>
      </c>
      <c r="HO146" s="52">
        <v>0</v>
      </c>
      <c r="HP146" s="52">
        <v>0</v>
      </c>
      <c r="HQ146" s="52">
        <v>0</v>
      </c>
      <c r="HR146" s="52">
        <v>0</v>
      </c>
      <c r="HS146" s="52">
        <v>0</v>
      </c>
      <c r="HT146" s="52">
        <v>0</v>
      </c>
      <c r="HU146" s="52">
        <v>0</v>
      </c>
      <c r="HV146" s="52">
        <v>0</v>
      </c>
      <c r="HW146" s="52">
        <v>0</v>
      </c>
      <c r="HX146" s="52">
        <v>0</v>
      </c>
      <c r="HY146" s="52">
        <v>0</v>
      </c>
      <c r="HZ146" s="52">
        <v>0</v>
      </c>
      <c r="IA146" s="52">
        <v>0</v>
      </c>
      <c r="IB146" s="52">
        <v>0</v>
      </c>
      <c r="IC146" s="52">
        <v>0</v>
      </c>
      <c r="ID146" s="52">
        <v>0</v>
      </c>
      <c r="IE146" s="52">
        <v>0</v>
      </c>
      <c r="IF146" s="52">
        <v>0</v>
      </c>
      <c r="IG146" s="52">
        <v>0</v>
      </c>
      <c r="IH146" s="52">
        <v>0</v>
      </c>
      <c r="II146" s="52">
        <v>0</v>
      </c>
      <c r="IJ146" s="52">
        <v>0</v>
      </c>
      <c r="IK146" s="52">
        <v>0</v>
      </c>
      <c r="IL146" s="52">
        <v>0</v>
      </c>
      <c r="IM146" s="52">
        <v>0</v>
      </c>
      <c r="IN146" s="52">
        <v>0</v>
      </c>
      <c r="IO146" s="52">
        <v>0</v>
      </c>
      <c r="IP146" s="52">
        <v>0</v>
      </c>
      <c r="IQ146" s="52">
        <v>0</v>
      </c>
      <c r="IR146" s="52">
        <v>0</v>
      </c>
      <c r="IS146" s="52">
        <v>0</v>
      </c>
      <c r="IT146" s="52">
        <v>0</v>
      </c>
      <c r="IU146" s="52">
        <v>0</v>
      </c>
      <c r="IV146" s="52">
        <v>0</v>
      </c>
      <c r="IW146" s="52">
        <v>0</v>
      </c>
      <c r="IX146" s="52">
        <v>0</v>
      </c>
      <c r="IY146" s="52">
        <v>0</v>
      </c>
      <c r="IZ146" s="52">
        <v>0</v>
      </c>
      <c r="JA146" s="52">
        <v>0</v>
      </c>
      <c r="JB146" s="52">
        <v>0</v>
      </c>
      <c r="JC146" s="52">
        <v>0</v>
      </c>
      <c r="JD146" s="52">
        <v>0</v>
      </c>
      <c r="JE146" s="52">
        <v>0</v>
      </c>
      <c r="JF146" s="52">
        <v>0</v>
      </c>
      <c r="JG146" s="52">
        <v>0</v>
      </c>
      <c r="JH146" s="52">
        <v>0</v>
      </c>
      <c r="JI146" s="52">
        <v>0</v>
      </c>
      <c r="JJ146" s="52">
        <v>0</v>
      </c>
      <c r="JK146" s="52">
        <v>0</v>
      </c>
      <c r="JL146" s="52">
        <v>0</v>
      </c>
      <c r="JM146" s="52">
        <v>0</v>
      </c>
      <c r="JN146" s="52">
        <v>0</v>
      </c>
      <c r="JO146" s="52">
        <v>0</v>
      </c>
      <c r="JP146" s="52">
        <v>0</v>
      </c>
      <c r="JQ146" s="52">
        <v>0</v>
      </c>
      <c r="JR146" s="52">
        <v>0</v>
      </c>
      <c r="JS146" s="52">
        <v>0</v>
      </c>
      <c r="JT146" s="52">
        <v>0</v>
      </c>
      <c r="JU146" s="52">
        <v>0</v>
      </c>
      <c r="JV146" s="52">
        <v>0</v>
      </c>
      <c r="JW146" s="52">
        <v>0</v>
      </c>
      <c r="JX146" s="52">
        <v>0</v>
      </c>
      <c r="JY146" s="52">
        <v>0</v>
      </c>
      <c r="JZ146" s="52">
        <v>0</v>
      </c>
      <c r="KA146" s="52">
        <v>0</v>
      </c>
      <c r="KB146" s="52">
        <v>0</v>
      </c>
      <c r="KC146" s="52">
        <v>0</v>
      </c>
      <c r="KD146" s="52">
        <v>0</v>
      </c>
      <c r="KE146" s="52">
        <v>0</v>
      </c>
      <c r="KF146" s="52">
        <v>0</v>
      </c>
      <c r="KG146" s="52">
        <v>0</v>
      </c>
      <c r="KH146" s="52">
        <v>0</v>
      </c>
      <c r="KI146" s="52">
        <v>0</v>
      </c>
      <c r="KJ146" s="52">
        <v>0</v>
      </c>
      <c r="KK146" s="52">
        <v>0</v>
      </c>
      <c r="KL146" s="52">
        <v>0</v>
      </c>
      <c r="KM146" s="52">
        <v>0</v>
      </c>
      <c r="KN146" s="52">
        <v>0</v>
      </c>
      <c r="KO146" s="52">
        <v>0</v>
      </c>
      <c r="KP146" s="52">
        <v>0</v>
      </c>
      <c r="KQ146" s="52">
        <v>0</v>
      </c>
      <c r="KR146" s="52">
        <v>0</v>
      </c>
      <c r="KS146" s="52">
        <v>0</v>
      </c>
      <c r="KT146" s="52">
        <v>0</v>
      </c>
      <c r="KU146" s="52">
        <v>0</v>
      </c>
      <c r="KV146" s="52">
        <v>0</v>
      </c>
      <c r="KW146" s="52">
        <v>0</v>
      </c>
      <c r="KX146" s="52">
        <v>0</v>
      </c>
      <c r="KY146" s="52">
        <v>0</v>
      </c>
      <c r="KZ146" s="52">
        <v>0</v>
      </c>
      <c r="LA146" s="52">
        <v>0</v>
      </c>
      <c r="LB146" s="52">
        <v>0</v>
      </c>
      <c r="LC146" s="52">
        <v>0</v>
      </c>
      <c r="LD146" s="52">
        <v>0</v>
      </c>
      <c r="LE146" s="52">
        <v>0</v>
      </c>
      <c r="LF146" s="52">
        <v>0</v>
      </c>
      <c r="LG146" s="52">
        <v>0</v>
      </c>
      <c r="LH146" s="52">
        <v>0</v>
      </c>
      <c r="LI146" s="52">
        <v>0</v>
      </c>
      <c r="LJ146" s="52">
        <v>0</v>
      </c>
      <c r="LK146" s="52">
        <v>0</v>
      </c>
      <c r="LL146" s="52">
        <v>0</v>
      </c>
      <c r="LM146" s="52">
        <v>0</v>
      </c>
      <c r="LN146" s="52">
        <v>0</v>
      </c>
      <c r="LO146" s="52">
        <v>0</v>
      </c>
      <c r="LP146" s="52">
        <v>0</v>
      </c>
      <c r="LQ146" s="52">
        <v>0</v>
      </c>
      <c r="LR146" s="52">
        <v>0</v>
      </c>
      <c r="LS146" s="52">
        <v>0</v>
      </c>
      <c r="LT146" s="52">
        <v>0</v>
      </c>
      <c r="LU146" s="52">
        <v>0</v>
      </c>
      <c r="LV146" s="52">
        <v>0</v>
      </c>
      <c r="LW146" s="52">
        <v>0</v>
      </c>
      <c r="LX146" s="52">
        <v>0</v>
      </c>
      <c r="LY146" s="52">
        <v>0</v>
      </c>
      <c r="LZ146" s="52">
        <v>0</v>
      </c>
      <c r="MA146" s="52">
        <v>0</v>
      </c>
      <c r="MB146" s="52">
        <v>0</v>
      </c>
      <c r="MC146" s="52">
        <v>0</v>
      </c>
      <c r="MD146" s="52">
        <v>0</v>
      </c>
      <c r="ME146" s="52">
        <v>0</v>
      </c>
      <c r="MF146" s="52">
        <v>0</v>
      </c>
      <c r="MG146" s="52">
        <v>0</v>
      </c>
      <c r="MH146" s="52">
        <v>0</v>
      </c>
      <c r="MI146" s="52">
        <v>0</v>
      </c>
      <c r="MJ146" s="52">
        <v>0</v>
      </c>
      <c r="MK146" s="52">
        <v>0</v>
      </c>
      <c r="ML146" s="52">
        <v>0</v>
      </c>
      <c r="MM146" s="52">
        <v>0</v>
      </c>
      <c r="MN146" s="52">
        <v>0</v>
      </c>
      <c r="MO146" s="52">
        <v>0</v>
      </c>
      <c r="MP146" s="52">
        <v>0</v>
      </c>
      <c r="MQ146" s="52">
        <v>0</v>
      </c>
      <c r="MR146" s="52">
        <v>0</v>
      </c>
      <c r="MS146" s="52">
        <v>0</v>
      </c>
      <c r="MT146" s="52">
        <v>0</v>
      </c>
      <c r="MU146" s="52">
        <v>0</v>
      </c>
      <c r="MV146" s="52">
        <v>0</v>
      </c>
      <c r="MW146" s="52">
        <v>0</v>
      </c>
      <c r="MX146" s="52">
        <v>0</v>
      </c>
      <c r="MY146" s="52">
        <v>0</v>
      </c>
      <c r="MZ146" s="52">
        <v>0</v>
      </c>
      <c r="NA146" s="52">
        <v>0</v>
      </c>
      <c r="NB146" s="52">
        <v>0</v>
      </c>
      <c r="NC146" s="52">
        <v>0</v>
      </c>
      <c r="ND146" s="52">
        <v>0</v>
      </c>
      <c r="NE146" s="52">
        <v>0</v>
      </c>
      <c r="NF146" s="52">
        <v>0</v>
      </c>
      <c r="NG146" s="52">
        <v>0</v>
      </c>
      <c r="NH146" s="52">
        <v>0</v>
      </c>
      <c r="NI146" s="52">
        <v>0</v>
      </c>
      <c r="NJ146" s="52">
        <v>0</v>
      </c>
      <c r="NK146" s="52">
        <v>0</v>
      </c>
      <c r="NL146" s="52">
        <v>0</v>
      </c>
      <c r="NM146" s="52">
        <v>0</v>
      </c>
      <c r="NN146" s="52">
        <v>0</v>
      </c>
      <c r="NO146" s="52">
        <v>0</v>
      </c>
      <c r="NP146" s="52">
        <v>0</v>
      </c>
      <c r="NQ146" s="52">
        <v>0</v>
      </c>
      <c r="NR146" s="68">
        <f t="shared" si="6"/>
        <v>38849.459999999963</v>
      </c>
      <c r="NS146" s="68">
        <f t="shared" si="7"/>
        <v>38849.459999999963</v>
      </c>
      <c r="NT146" s="68">
        <f t="shared" si="8"/>
        <v>38849.459999999963</v>
      </c>
    </row>
    <row r="147" spans="1:384" s="40" customFormat="1" ht="15" customHeight="1" outlineLevel="1" x14ac:dyDescent="0.2">
      <c r="A147" s="61"/>
      <c r="B147" s="49" t="s">
        <v>671</v>
      </c>
      <c r="C147" s="49" t="s">
        <v>402</v>
      </c>
      <c r="D147" s="49" t="s">
        <v>403</v>
      </c>
      <c r="E147" s="50" t="s">
        <v>404</v>
      </c>
      <c r="F147" s="64">
        <v>44900</v>
      </c>
      <c r="G147" s="49" t="s">
        <v>37</v>
      </c>
      <c r="H147" s="72">
        <v>0</v>
      </c>
      <c r="I147" s="65">
        <v>43120</v>
      </c>
      <c r="J147" s="114" t="str">
        <f>_xlfn.XLOOKUP(E147,'[12]Resumo Unidades'!$B:$B,'[12]Resumo Unidades'!$W:$W)</f>
        <v>Fluxo com Divergência de até 2%</v>
      </c>
      <c r="K147" s="51" t="str">
        <f>IF(L147&gt;Resumo!$E$23,"Sim","Não")</f>
        <v>Não</v>
      </c>
      <c r="L147" s="66">
        <v>0</v>
      </c>
      <c r="M147" s="67"/>
      <c r="N147" s="52">
        <v>0</v>
      </c>
      <c r="O147" s="52">
        <v>0</v>
      </c>
      <c r="P147" s="52">
        <v>0</v>
      </c>
      <c r="Q147" s="52">
        <v>0</v>
      </c>
      <c r="R147" s="52">
        <v>0</v>
      </c>
      <c r="S147" s="52">
        <v>0</v>
      </c>
      <c r="T147" s="52">
        <v>0</v>
      </c>
      <c r="U147" s="52">
        <v>0</v>
      </c>
      <c r="V147" s="52">
        <v>0</v>
      </c>
      <c r="W147" s="52">
        <v>0</v>
      </c>
      <c r="X147" s="52">
        <v>0</v>
      </c>
      <c r="Y147" s="52">
        <v>0</v>
      </c>
      <c r="Z147" s="52">
        <v>0</v>
      </c>
      <c r="AA147" s="52">
        <v>0</v>
      </c>
      <c r="AB147" s="52">
        <v>0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0</v>
      </c>
      <c r="AI147" s="52">
        <v>0</v>
      </c>
      <c r="AJ147" s="52">
        <v>0</v>
      </c>
      <c r="AK147" s="52">
        <v>0</v>
      </c>
      <c r="AL147" s="52">
        <v>0</v>
      </c>
      <c r="AM147" s="52">
        <v>0</v>
      </c>
      <c r="AN147" s="52">
        <v>0</v>
      </c>
      <c r="AO147" s="52">
        <v>0</v>
      </c>
      <c r="AP147" s="52">
        <v>0</v>
      </c>
      <c r="AQ147" s="52">
        <v>0</v>
      </c>
      <c r="AR147" s="52">
        <v>0</v>
      </c>
      <c r="AS147" s="52">
        <v>0</v>
      </c>
      <c r="AT147" s="52">
        <v>0</v>
      </c>
      <c r="AU147" s="52">
        <v>0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>
        <v>0</v>
      </c>
      <c r="BC147" s="52">
        <v>0</v>
      </c>
      <c r="BD147" s="52">
        <v>0</v>
      </c>
      <c r="BE147" s="52">
        <v>0</v>
      </c>
      <c r="BF147" s="52">
        <v>0</v>
      </c>
      <c r="BG147" s="52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52">
        <v>0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0</v>
      </c>
      <c r="CC147" s="52">
        <v>0</v>
      </c>
      <c r="CD147" s="52">
        <v>410.79999999999995</v>
      </c>
      <c r="CE147" s="52">
        <v>410.79999999999995</v>
      </c>
      <c r="CF147" s="52">
        <v>410.79999999999995</v>
      </c>
      <c r="CG147" s="52">
        <v>410.79999999999995</v>
      </c>
      <c r="CH147" s="52">
        <v>410.79999999999995</v>
      </c>
      <c r="CI147" s="52">
        <v>410.79999999999995</v>
      </c>
      <c r="CJ147" s="52">
        <v>410.79999999999995</v>
      </c>
      <c r="CK147" s="52">
        <v>410.79999999999995</v>
      </c>
      <c r="CL147" s="52">
        <v>410.79999999999995</v>
      </c>
      <c r="CM147" s="52">
        <v>410.79999999999995</v>
      </c>
      <c r="CN147" s="52">
        <v>410.79999999999995</v>
      </c>
      <c r="CO147" s="52">
        <v>410.79999999999995</v>
      </c>
      <c r="CP147" s="52">
        <v>410.79999999999995</v>
      </c>
      <c r="CQ147" s="52">
        <v>410.79999999999995</v>
      </c>
      <c r="CR147" s="52">
        <v>410.79999999999995</v>
      </c>
      <c r="CS147" s="52">
        <v>410.79999999999995</v>
      </c>
      <c r="CT147" s="52">
        <v>410.79999999999995</v>
      </c>
      <c r="CU147" s="52">
        <v>410.79999999999995</v>
      </c>
      <c r="CV147" s="52">
        <v>410.79999999999995</v>
      </c>
      <c r="CW147" s="52">
        <v>410.79999999999995</v>
      </c>
      <c r="CX147" s="52">
        <v>410.79999999999995</v>
      </c>
      <c r="CY147" s="52">
        <v>410.79999999999995</v>
      </c>
      <c r="CZ147" s="52">
        <v>410.79999999999995</v>
      </c>
      <c r="DA147" s="52">
        <v>410.79999999999995</v>
      </c>
      <c r="DB147" s="52">
        <v>410.79999999999995</v>
      </c>
      <c r="DC147" s="52">
        <v>410.79999999999995</v>
      </c>
      <c r="DD147" s="52">
        <v>410.79999999999995</v>
      </c>
      <c r="DE147" s="52">
        <v>410.79999999999995</v>
      </c>
      <c r="DF147" s="52">
        <v>410.79999999999995</v>
      </c>
      <c r="DG147" s="52">
        <v>410.79999999999995</v>
      </c>
      <c r="DH147" s="52">
        <v>410.79999999999995</v>
      </c>
      <c r="DI147" s="52">
        <v>410.79999999999995</v>
      </c>
      <c r="DJ147" s="52">
        <v>410.79999999999995</v>
      </c>
      <c r="DK147" s="52">
        <v>410.79999999999995</v>
      </c>
      <c r="DL147" s="52">
        <v>410.79999999999995</v>
      </c>
      <c r="DM147" s="52">
        <v>410.79999999999995</v>
      </c>
      <c r="DN147" s="52">
        <v>410.79999999999995</v>
      </c>
      <c r="DO147" s="52">
        <v>410.79999999999995</v>
      </c>
      <c r="DP147" s="52">
        <v>410.79999999999995</v>
      </c>
      <c r="DQ147" s="52">
        <v>410.79999999999995</v>
      </c>
      <c r="DR147" s="52">
        <v>410.79999999999995</v>
      </c>
      <c r="DS147" s="52">
        <v>410.79999999999995</v>
      </c>
      <c r="DT147" s="52">
        <v>410.79999999999995</v>
      </c>
      <c r="DU147" s="52">
        <v>410.79999999999995</v>
      </c>
      <c r="DV147" s="52">
        <v>410.79999999999995</v>
      </c>
      <c r="DW147" s="52">
        <v>410.79999999999995</v>
      </c>
      <c r="DX147" s="52">
        <v>410.79999999999995</v>
      </c>
      <c r="DY147" s="52">
        <v>410.79999999999995</v>
      </c>
      <c r="DZ147" s="52">
        <v>410.79999999999995</v>
      </c>
      <c r="EA147" s="52">
        <v>410.79999999999995</v>
      </c>
      <c r="EB147" s="52">
        <v>410.79999999999995</v>
      </c>
      <c r="EC147" s="52">
        <v>410.79999999999995</v>
      </c>
      <c r="ED147" s="52">
        <v>410.79999999999995</v>
      </c>
      <c r="EE147" s="52">
        <v>410.79999999999995</v>
      </c>
      <c r="EF147" s="52">
        <v>410.79999999999995</v>
      </c>
      <c r="EG147" s="52">
        <v>410.79999999999995</v>
      </c>
      <c r="EH147" s="52">
        <v>410.79999999999995</v>
      </c>
      <c r="EI147" s="52">
        <v>410.79999999999995</v>
      </c>
      <c r="EJ147" s="52">
        <v>410.79999999999995</v>
      </c>
      <c r="EK147" s="52">
        <v>410.79999999999995</v>
      </c>
      <c r="EL147" s="52">
        <v>410.79999999999995</v>
      </c>
      <c r="EM147" s="52">
        <v>410.79999999999995</v>
      </c>
      <c r="EN147" s="52">
        <v>410.79999999999995</v>
      </c>
      <c r="EO147" s="52">
        <v>410.79999999999995</v>
      </c>
      <c r="EP147" s="52">
        <v>410.79999999999995</v>
      </c>
      <c r="EQ147" s="52">
        <v>410.79999999999995</v>
      </c>
      <c r="ER147" s="52">
        <v>410.79999999999995</v>
      </c>
      <c r="ES147" s="52">
        <v>410.79999999999995</v>
      </c>
      <c r="ET147" s="52">
        <v>410.79999999999995</v>
      </c>
      <c r="EU147" s="52">
        <v>410.79999999999995</v>
      </c>
      <c r="EV147" s="52">
        <v>410.79999999999995</v>
      </c>
      <c r="EW147" s="52">
        <v>410.79999999999995</v>
      </c>
      <c r="EX147" s="52">
        <v>410.79999999999995</v>
      </c>
      <c r="EY147" s="52">
        <v>410.79999999999995</v>
      </c>
      <c r="EZ147" s="52">
        <v>410.79999999999995</v>
      </c>
      <c r="FA147" s="52">
        <v>410.79999999999995</v>
      </c>
      <c r="FB147" s="52">
        <v>410.79999999999995</v>
      </c>
      <c r="FC147" s="52">
        <v>410.79999999999995</v>
      </c>
      <c r="FD147" s="52">
        <v>410.79999999999995</v>
      </c>
      <c r="FE147" s="52">
        <v>410.79999999999995</v>
      </c>
      <c r="FF147" s="52">
        <v>410.79999999999995</v>
      </c>
      <c r="FG147" s="52">
        <v>410.79999999999995</v>
      </c>
      <c r="FH147" s="52">
        <v>410.79999999999995</v>
      </c>
      <c r="FI147" s="52">
        <v>410.79999999999995</v>
      </c>
      <c r="FJ147" s="52">
        <v>410.79999999999995</v>
      </c>
      <c r="FK147" s="52">
        <v>410.79999999999995</v>
      </c>
      <c r="FL147" s="52">
        <v>410.79999999999995</v>
      </c>
      <c r="FM147" s="52">
        <v>410.79999999999995</v>
      </c>
      <c r="FN147" s="52">
        <v>410.79999999999995</v>
      </c>
      <c r="FO147" s="52">
        <v>410.79999999999995</v>
      </c>
      <c r="FP147" s="52">
        <v>410.79999999999995</v>
      </c>
      <c r="FQ147" s="52">
        <v>410.79999999999995</v>
      </c>
      <c r="FR147" s="52">
        <v>410.79999999999995</v>
      </c>
      <c r="FS147" s="52">
        <v>410.79999999999995</v>
      </c>
      <c r="FT147" s="52">
        <v>396.5</v>
      </c>
      <c r="FU147" s="52">
        <v>0</v>
      </c>
      <c r="FV147" s="52">
        <v>0</v>
      </c>
      <c r="FW147" s="52">
        <v>0</v>
      </c>
      <c r="FX147" s="52">
        <v>0</v>
      </c>
      <c r="FY147" s="52">
        <v>0</v>
      </c>
      <c r="FZ147" s="52">
        <v>0</v>
      </c>
      <c r="GA147" s="52">
        <v>0</v>
      </c>
      <c r="GB147" s="52">
        <v>0</v>
      </c>
      <c r="GC147" s="52">
        <v>0</v>
      </c>
      <c r="GD147" s="52">
        <v>0</v>
      </c>
      <c r="GE147" s="52">
        <v>0</v>
      </c>
      <c r="GF147" s="52">
        <v>0</v>
      </c>
      <c r="GG147" s="52">
        <v>0</v>
      </c>
      <c r="GH147" s="52">
        <v>0</v>
      </c>
      <c r="GI147" s="52">
        <v>0</v>
      </c>
      <c r="GJ147" s="52">
        <v>0</v>
      </c>
      <c r="GK147" s="52">
        <v>0</v>
      </c>
      <c r="GL147" s="52">
        <v>0</v>
      </c>
      <c r="GM147" s="52">
        <v>0</v>
      </c>
      <c r="GN147" s="52">
        <v>0</v>
      </c>
      <c r="GO147" s="52">
        <v>0</v>
      </c>
      <c r="GP147" s="52">
        <v>0</v>
      </c>
      <c r="GQ147" s="52">
        <v>0</v>
      </c>
      <c r="GR147" s="52">
        <v>0</v>
      </c>
      <c r="GS147" s="52">
        <v>0</v>
      </c>
      <c r="GT147" s="52">
        <v>0</v>
      </c>
      <c r="GU147" s="52">
        <v>0</v>
      </c>
      <c r="GV147" s="52">
        <v>0</v>
      </c>
      <c r="GW147" s="52">
        <v>0</v>
      </c>
      <c r="GX147" s="52">
        <v>0</v>
      </c>
      <c r="GY147" s="52">
        <v>0</v>
      </c>
      <c r="GZ147" s="52">
        <v>0</v>
      </c>
      <c r="HA147" s="52">
        <v>0</v>
      </c>
      <c r="HB147" s="52">
        <v>0</v>
      </c>
      <c r="HC147" s="52">
        <v>0</v>
      </c>
      <c r="HD147" s="52">
        <v>0</v>
      </c>
      <c r="HE147" s="52">
        <v>0</v>
      </c>
      <c r="HF147" s="52">
        <v>0</v>
      </c>
      <c r="HG147" s="52">
        <v>0</v>
      </c>
      <c r="HH147" s="52">
        <v>0</v>
      </c>
      <c r="HI147" s="52">
        <v>0</v>
      </c>
      <c r="HJ147" s="52">
        <v>0</v>
      </c>
      <c r="HK147" s="52">
        <v>0</v>
      </c>
      <c r="HL147" s="52">
        <v>0</v>
      </c>
      <c r="HM147" s="52">
        <v>0</v>
      </c>
      <c r="HN147" s="52">
        <v>0</v>
      </c>
      <c r="HO147" s="52">
        <v>0</v>
      </c>
      <c r="HP147" s="52">
        <v>0</v>
      </c>
      <c r="HQ147" s="52">
        <v>0</v>
      </c>
      <c r="HR147" s="52">
        <v>0</v>
      </c>
      <c r="HS147" s="52">
        <v>0</v>
      </c>
      <c r="HT147" s="52">
        <v>0</v>
      </c>
      <c r="HU147" s="52">
        <v>0</v>
      </c>
      <c r="HV147" s="52">
        <v>0</v>
      </c>
      <c r="HW147" s="52">
        <v>0</v>
      </c>
      <c r="HX147" s="52">
        <v>0</v>
      </c>
      <c r="HY147" s="52">
        <v>0</v>
      </c>
      <c r="HZ147" s="52">
        <v>0</v>
      </c>
      <c r="IA147" s="52">
        <v>0</v>
      </c>
      <c r="IB147" s="52">
        <v>0</v>
      </c>
      <c r="IC147" s="52">
        <v>0</v>
      </c>
      <c r="ID147" s="52">
        <v>0</v>
      </c>
      <c r="IE147" s="52">
        <v>0</v>
      </c>
      <c r="IF147" s="52">
        <v>0</v>
      </c>
      <c r="IG147" s="52">
        <v>0</v>
      </c>
      <c r="IH147" s="52">
        <v>0</v>
      </c>
      <c r="II147" s="52">
        <v>0</v>
      </c>
      <c r="IJ147" s="52">
        <v>0</v>
      </c>
      <c r="IK147" s="52">
        <v>0</v>
      </c>
      <c r="IL147" s="52">
        <v>0</v>
      </c>
      <c r="IM147" s="52">
        <v>0</v>
      </c>
      <c r="IN147" s="52">
        <v>0</v>
      </c>
      <c r="IO147" s="52">
        <v>0</v>
      </c>
      <c r="IP147" s="52">
        <v>0</v>
      </c>
      <c r="IQ147" s="52">
        <v>0</v>
      </c>
      <c r="IR147" s="52">
        <v>0</v>
      </c>
      <c r="IS147" s="52">
        <v>0</v>
      </c>
      <c r="IT147" s="52">
        <v>0</v>
      </c>
      <c r="IU147" s="52">
        <v>0</v>
      </c>
      <c r="IV147" s="52">
        <v>0</v>
      </c>
      <c r="IW147" s="52">
        <v>0</v>
      </c>
      <c r="IX147" s="52">
        <v>0</v>
      </c>
      <c r="IY147" s="52">
        <v>0</v>
      </c>
      <c r="IZ147" s="52">
        <v>0</v>
      </c>
      <c r="JA147" s="52">
        <v>0</v>
      </c>
      <c r="JB147" s="52">
        <v>0</v>
      </c>
      <c r="JC147" s="52">
        <v>0</v>
      </c>
      <c r="JD147" s="52">
        <v>0</v>
      </c>
      <c r="JE147" s="52">
        <v>0</v>
      </c>
      <c r="JF147" s="52">
        <v>0</v>
      </c>
      <c r="JG147" s="52">
        <v>0</v>
      </c>
      <c r="JH147" s="52">
        <v>0</v>
      </c>
      <c r="JI147" s="52">
        <v>0</v>
      </c>
      <c r="JJ147" s="52">
        <v>0</v>
      </c>
      <c r="JK147" s="52">
        <v>0</v>
      </c>
      <c r="JL147" s="52">
        <v>0</v>
      </c>
      <c r="JM147" s="52">
        <v>0</v>
      </c>
      <c r="JN147" s="52">
        <v>0</v>
      </c>
      <c r="JO147" s="52">
        <v>0</v>
      </c>
      <c r="JP147" s="52">
        <v>0</v>
      </c>
      <c r="JQ147" s="52">
        <v>0</v>
      </c>
      <c r="JR147" s="52">
        <v>0</v>
      </c>
      <c r="JS147" s="52">
        <v>0</v>
      </c>
      <c r="JT147" s="52">
        <v>0</v>
      </c>
      <c r="JU147" s="52">
        <v>0</v>
      </c>
      <c r="JV147" s="52">
        <v>0</v>
      </c>
      <c r="JW147" s="52">
        <v>0</v>
      </c>
      <c r="JX147" s="52">
        <v>0</v>
      </c>
      <c r="JY147" s="52">
        <v>0</v>
      </c>
      <c r="JZ147" s="52">
        <v>0</v>
      </c>
      <c r="KA147" s="52">
        <v>0</v>
      </c>
      <c r="KB147" s="52">
        <v>0</v>
      </c>
      <c r="KC147" s="52">
        <v>0</v>
      </c>
      <c r="KD147" s="52">
        <v>0</v>
      </c>
      <c r="KE147" s="52">
        <v>0</v>
      </c>
      <c r="KF147" s="52">
        <v>0</v>
      </c>
      <c r="KG147" s="52">
        <v>0</v>
      </c>
      <c r="KH147" s="52">
        <v>0</v>
      </c>
      <c r="KI147" s="52">
        <v>0</v>
      </c>
      <c r="KJ147" s="52">
        <v>0</v>
      </c>
      <c r="KK147" s="52">
        <v>0</v>
      </c>
      <c r="KL147" s="52">
        <v>0</v>
      </c>
      <c r="KM147" s="52">
        <v>0</v>
      </c>
      <c r="KN147" s="52">
        <v>0</v>
      </c>
      <c r="KO147" s="52">
        <v>0</v>
      </c>
      <c r="KP147" s="52">
        <v>0</v>
      </c>
      <c r="KQ147" s="52">
        <v>0</v>
      </c>
      <c r="KR147" s="52">
        <v>0</v>
      </c>
      <c r="KS147" s="52">
        <v>0</v>
      </c>
      <c r="KT147" s="52">
        <v>0</v>
      </c>
      <c r="KU147" s="52">
        <v>0</v>
      </c>
      <c r="KV147" s="52">
        <v>0</v>
      </c>
      <c r="KW147" s="52">
        <v>0</v>
      </c>
      <c r="KX147" s="52">
        <v>0</v>
      </c>
      <c r="KY147" s="52">
        <v>0</v>
      </c>
      <c r="KZ147" s="52">
        <v>0</v>
      </c>
      <c r="LA147" s="52">
        <v>0</v>
      </c>
      <c r="LB147" s="52">
        <v>0</v>
      </c>
      <c r="LC147" s="52">
        <v>0</v>
      </c>
      <c r="LD147" s="52">
        <v>0</v>
      </c>
      <c r="LE147" s="52">
        <v>0</v>
      </c>
      <c r="LF147" s="52">
        <v>0</v>
      </c>
      <c r="LG147" s="52">
        <v>0</v>
      </c>
      <c r="LH147" s="52">
        <v>0</v>
      </c>
      <c r="LI147" s="52">
        <v>0</v>
      </c>
      <c r="LJ147" s="52">
        <v>0</v>
      </c>
      <c r="LK147" s="52">
        <v>0</v>
      </c>
      <c r="LL147" s="52">
        <v>0</v>
      </c>
      <c r="LM147" s="52">
        <v>0</v>
      </c>
      <c r="LN147" s="52">
        <v>0</v>
      </c>
      <c r="LO147" s="52">
        <v>0</v>
      </c>
      <c r="LP147" s="52">
        <v>0</v>
      </c>
      <c r="LQ147" s="52">
        <v>0</v>
      </c>
      <c r="LR147" s="52">
        <v>0</v>
      </c>
      <c r="LS147" s="52">
        <v>0</v>
      </c>
      <c r="LT147" s="52">
        <v>0</v>
      </c>
      <c r="LU147" s="52">
        <v>0</v>
      </c>
      <c r="LV147" s="52">
        <v>0</v>
      </c>
      <c r="LW147" s="52">
        <v>0</v>
      </c>
      <c r="LX147" s="52">
        <v>0</v>
      </c>
      <c r="LY147" s="52">
        <v>0</v>
      </c>
      <c r="LZ147" s="52">
        <v>0</v>
      </c>
      <c r="MA147" s="52">
        <v>0</v>
      </c>
      <c r="MB147" s="52">
        <v>0</v>
      </c>
      <c r="MC147" s="52">
        <v>0</v>
      </c>
      <c r="MD147" s="52">
        <v>0</v>
      </c>
      <c r="ME147" s="52">
        <v>0</v>
      </c>
      <c r="MF147" s="52">
        <v>0</v>
      </c>
      <c r="MG147" s="52">
        <v>0</v>
      </c>
      <c r="MH147" s="52">
        <v>0</v>
      </c>
      <c r="MI147" s="52">
        <v>0</v>
      </c>
      <c r="MJ147" s="52">
        <v>0</v>
      </c>
      <c r="MK147" s="52">
        <v>0</v>
      </c>
      <c r="ML147" s="52">
        <v>0</v>
      </c>
      <c r="MM147" s="52">
        <v>0</v>
      </c>
      <c r="MN147" s="52">
        <v>0</v>
      </c>
      <c r="MO147" s="52">
        <v>0</v>
      </c>
      <c r="MP147" s="52">
        <v>0</v>
      </c>
      <c r="MQ147" s="52">
        <v>0</v>
      </c>
      <c r="MR147" s="52">
        <v>0</v>
      </c>
      <c r="MS147" s="52">
        <v>0</v>
      </c>
      <c r="MT147" s="52">
        <v>0</v>
      </c>
      <c r="MU147" s="52">
        <v>0</v>
      </c>
      <c r="MV147" s="52">
        <v>0</v>
      </c>
      <c r="MW147" s="52">
        <v>0</v>
      </c>
      <c r="MX147" s="52">
        <v>0</v>
      </c>
      <c r="MY147" s="52">
        <v>0</v>
      </c>
      <c r="MZ147" s="52">
        <v>0</v>
      </c>
      <c r="NA147" s="52">
        <v>0</v>
      </c>
      <c r="NB147" s="52">
        <v>0</v>
      </c>
      <c r="NC147" s="52">
        <v>0</v>
      </c>
      <c r="ND147" s="52">
        <v>0</v>
      </c>
      <c r="NE147" s="52">
        <v>0</v>
      </c>
      <c r="NF147" s="52">
        <v>0</v>
      </c>
      <c r="NG147" s="52">
        <v>0</v>
      </c>
      <c r="NH147" s="52">
        <v>0</v>
      </c>
      <c r="NI147" s="52">
        <v>0</v>
      </c>
      <c r="NJ147" s="52">
        <v>0</v>
      </c>
      <c r="NK147" s="52">
        <v>0</v>
      </c>
      <c r="NL147" s="52">
        <v>0</v>
      </c>
      <c r="NM147" s="52">
        <v>0</v>
      </c>
      <c r="NN147" s="52">
        <v>0</v>
      </c>
      <c r="NO147" s="52">
        <v>0</v>
      </c>
      <c r="NP147" s="52">
        <v>0</v>
      </c>
      <c r="NQ147" s="52">
        <v>0</v>
      </c>
      <c r="NR147" s="68">
        <f t="shared" si="6"/>
        <v>39011.700000000004</v>
      </c>
      <c r="NS147" s="68">
        <f t="shared" si="7"/>
        <v>39011.700000000004</v>
      </c>
      <c r="NT147" s="68">
        <f t="shared" si="8"/>
        <v>39011.700000000004</v>
      </c>
    </row>
    <row r="148" spans="1:384" s="40" customFormat="1" ht="15" customHeight="1" outlineLevel="1" x14ac:dyDescent="0.2">
      <c r="A148" s="61"/>
      <c r="B148" s="49" t="s">
        <v>671</v>
      </c>
      <c r="C148" s="49" t="s">
        <v>405</v>
      </c>
      <c r="D148" s="49" t="s">
        <v>403</v>
      </c>
      <c r="E148" s="50" t="s">
        <v>406</v>
      </c>
      <c r="F148" s="64">
        <v>44921</v>
      </c>
      <c r="G148" s="49" t="s">
        <v>37</v>
      </c>
      <c r="H148" s="72">
        <v>0</v>
      </c>
      <c r="I148" s="65">
        <v>43120</v>
      </c>
      <c r="J148" s="114" t="str">
        <f>_xlfn.XLOOKUP(E148,'[12]Resumo Unidades'!$B:$B,'[12]Resumo Unidades'!$W:$W)</f>
        <v>Fluxo com Divergência de até 2%</v>
      </c>
      <c r="K148" s="51" t="str">
        <f>IF(L148&gt;Resumo!$E$23,"Sim","Não")</f>
        <v>Não</v>
      </c>
      <c r="L148" s="66">
        <v>0</v>
      </c>
      <c r="M148" s="67"/>
      <c r="N148" s="52">
        <v>0</v>
      </c>
      <c r="O148" s="52">
        <v>0</v>
      </c>
      <c r="P148" s="52">
        <v>0</v>
      </c>
      <c r="Q148" s="52">
        <v>0</v>
      </c>
      <c r="R148" s="52">
        <v>0</v>
      </c>
      <c r="S148" s="52">
        <v>0</v>
      </c>
      <c r="T148" s="52">
        <v>0</v>
      </c>
      <c r="U148" s="52">
        <v>0</v>
      </c>
      <c r="V148" s="52">
        <v>0</v>
      </c>
      <c r="W148" s="52">
        <v>0</v>
      </c>
      <c r="X148" s="52">
        <v>0</v>
      </c>
      <c r="Y148" s="52">
        <v>0</v>
      </c>
      <c r="Z148" s="52">
        <v>0</v>
      </c>
      <c r="AA148" s="52">
        <v>0</v>
      </c>
      <c r="AB148" s="52">
        <v>0</v>
      </c>
      <c r="AC148" s="52">
        <v>0</v>
      </c>
      <c r="AD148" s="52">
        <v>0</v>
      </c>
      <c r="AE148" s="52">
        <v>0</v>
      </c>
      <c r="AF148" s="52">
        <v>0</v>
      </c>
      <c r="AG148" s="52">
        <v>0</v>
      </c>
      <c r="AH148" s="52">
        <v>0</v>
      </c>
      <c r="AI148" s="52">
        <v>0</v>
      </c>
      <c r="AJ148" s="52">
        <v>0</v>
      </c>
      <c r="AK148" s="52">
        <v>0</v>
      </c>
      <c r="AL148" s="52">
        <v>0</v>
      </c>
      <c r="AM148" s="52">
        <v>0</v>
      </c>
      <c r="AN148" s="52">
        <v>0</v>
      </c>
      <c r="AO148" s="52">
        <v>0</v>
      </c>
      <c r="AP148" s="52">
        <v>0</v>
      </c>
      <c r="AQ148" s="52">
        <v>0</v>
      </c>
      <c r="AR148" s="52">
        <v>0</v>
      </c>
      <c r="AS148" s="52">
        <v>0</v>
      </c>
      <c r="AT148" s="52">
        <v>0</v>
      </c>
      <c r="AU148" s="52">
        <v>0</v>
      </c>
      <c r="AV148" s="52">
        <v>0</v>
      </c>
      <c r="AW148" s="52">
        <v>0</v>
      </c>
      <c r="AX148" s="52">
        <v>0</v>
      </c>
      <c r="AY148" s="52">
        <v>0</v>
      </c>
      <c r="AZ148" s="52">
        <v>0</v>
      </c>
      <c r="BA148" s="52">
        <v>0</v>
      </c>
      <c r="BB148" s="52">
        <v>0</v>
      </c>
      <c r="BC148" s="52">
        <v>0</v>
      </c>
      <c r="BD148" s="52">
        <v>0</v>
      </c>
      <c r="BE148" s="52">
        <v>0</v>
      </c>
      <c r="BF148" s="52">
        <v>0</v>
      </c>
      <c r="BG148" s="52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52">
        <v>0</v>
      </c>
      <c r="BW148" s="52">
        <v>0</v>
      </c>
      <c r="BX148" s="52">
        <v>0</v>
      </c>
      <c r="BY148" s="52">
        <v>0</v>
      </c>
      <c r="BZ148" s="52">
        <v>0</v>
      </c>
      <c r="CA148" s="52">
        <v>0</v>
      </c>
      <c r="CB148" s="52">
        <v>0</v>
      </c>
      <c r="CC148" s="52">
        <v>0</v>
      </c>
      <c r="CD148" s="52">
        <v>410.79999999999995</v>
      </c>
      <c r="CE148" s="52">
        <v>410.79999999999995</v>
      </c>
      <c r="CF148" s="52">
        <v>410.79999999999995</v>
      </c>
      <c r="CG148" s="52">
        <v>410.79999999999995</v>
      </c>
      <c r="CH148" s="52">
        <v>410.79999999999995</v>
      </c>
      <c r="CI148" s="52">
        <v>410.79999999999995</v>
      </c>
      <c r="CJ148" s="52">
        <v>410.79999999999995</v>
      </c>
      <c r="CK148" s="52">
        <v>410.79999999999995</v>
      </c>
      <c r="CL148" s="52">
        <v>410.79999999999995</v>
      </c>
      <c r="CM148" s="52">
        <v>410.79999999999995</v>
      </c>
      <c r="CN148" s="52">
        <v>410.79999999999995</v>
      </c>
      <c r="CO148" s="52">
        <v>410.79999999999995</v>
      </c>
      <c r="CP148" s="52">
        <v>410.79999999999995</v>
      </c>
      <c r="CQ148" s="52">
        <v>410.79999999999995</v>
      </c>
      <c r="CR148" s="52">
        <v>410.79999999999995</v>
      </c>
      <c r="CS148" s="52">
        <v>410.79999999999995</v>
      </c>
      <c r="CT148" s="52">
        <v>410.79999999999995</v>
      </c>
      <c r="CU148" s="52">
        <v>410.79999999999995</v>
      </c>
      <c r="CV148" s="52">
        <v>410.79999999999995</v>
      </c>
      <c r="CW148" s="52">
        <v>410.79999999999995</v>
      </c>
      <c r="CX148" s="52">
        <v>410.79999999999995</v>
      </c>
      <c r="CY148" s="52">
        <v>410.79999999999995</v>
      </c>
      <c r="CZ148" s="52">
        <v>410.79999999999995</v>
      </c>
      <c r="DA148" s="52">
        <v>410.79999999999995</v>
      </c>
      <c r="DB148" s="52">
        <v>410.79999999999995</v>
      </c>
      <c r="DC148" s="52">
        <v>410.79999999999995</v>
      </c>
      <c r="DD148" s="52">
        <v>410.79999999999995</v>
      </c>
      <c r="DE148" s="52">
        <v>410.79999999999995</v>
      </c>
      <c r="DF148" s="52">
        <v>410.79999999999995</v>
      </c>
      <c r="DG148" s="52">
        <v>410.79999999999995</v>
      </c>
      <c r="DH148" s="52">
        <v>410.79999999999995</v>
      </c>
      <c r="DI148" s="52">
        <v>410.79999999999995</v>
      </c>
      <c r="DJ148" s="52">
        <v>410.79999999999995</v>
      </c>
      <c r="DK148" s="52">
        <v>410.79999999999995</v>
      </c>
      <c r="DL148" s="52">
        <v>410.79999999999995</v>
      </c>
      <c r="DM148" s="52">
        <v>410.79999999999995</v>
      </c>
      <c r="DN148" s="52">
        <v>410.79999999999995</v>
      </c>
      <c r="DO148" s="52">
        <v>410.79999999999995</v>
      </c>
      <c r="DP148" s="52">
        <v>410.79999999999995</v>
      </c>
      <c r="DQ148" s="52">
        <v>410.79999999999995</v>
      </c>
      <c r="DR148" s="52">
        <v>410.79999999999995</v>
      </c>
      <c r="DS148" s="52">
        <v>410.79999999999995</v>
      </c>
      <c r="DT148" s="52">
        <v>410.79999999999995</v>
      </c>
      <c r="DU148" s="52">
        <v>410.79999999999995</v>
      </c>
      <c r="DV148" s="52">
        <v>410.79999999999995</v>
      </c>
      <c r="DW148" s="52">
        <v>410.79999999999995</v>
      </c>
      <c r="DX148" s="52">
        <v>410.79999999999995</v>
      </c>
      <c r="DY148" s="52">
        <v>410.79999999999995</v>
      </c>
      <c r="DZ148" s="52">
        <v>410.79999999999995</v>
      </c>
      <c r="EA148" s="52">
        <v>410.79999999999995</v>
      </c>
      <c r="EB148" s="52">
        <v>410.79999999999995</v>
      </c>
      <c r="EC148" s="52">
        <v>410.79999999999995</v>
      </c>
      <c r="ED148" s="52">
        <v>410.79999999999995</v>
      </c>
      <c r="EE148" s="52">
        <v>410.79999999999995</v>
      </c>
      <c r="EF148" s="52">
        <v>410.79999999999995</v>
      </c>
      <c r="EG148" s="52">
        <v>410.79999999999995</v>
      </c>
      <c r="EH148" s="52">
        <v>410.79999999999995</v>
      </c>
      <c r="EI148" s="52">
        <v>410.79999999999995</v>
      </c>
      <c r="EJ148" s="52">
        <v>410.79999999999995</v>
      </c>
      <c r="EK148" s="52">
        <v>410.79999999999995</v>
      </c>
      <c r="EL148" s="52">
        <v>410.79999999999995</v>
      </c>
      <c r="EM148" s="52">
        <v>410.79999999999995</v>
      </c>
      <c r="EN148" s="52">
        <v>410.79999999999995</v>
      </c>
      <c r="EO148" s="52">
        <v>410.79999999999995</v>
      </c>
      <c r="EP148" s="52">
        <v>410.79999999999995</v>
      </c>
      <c r="EQ148" s="52">
        <v>410.79999999999995</v>
      </c>
      <c r="ER148" s="52">
        <v>410.79999999999995</v>
      </c>
      <c r="ES148" s="52">
        <v>410.79999999999995</v>
      </c>
      <c r="ET148" s="52">
        <v>410.79999999999995</v>
      </c>
      <c r="EU148" s="52">
        <v>410.79999999999995</v>
      </c>
      <c r="EV148" s="52">
        <v>410.79999999999995</v>
      </c>
      <c r="EW148" s="52">
        <v>410.79999999999995</v>
      </c>
      <c r="EX148" s="52">
        <v>410.79999999999995</v>
      </c>
      <c r="EY148" s="52">
        <v>410.79999999999995</v>
      </c>
      <c r="EZ148" s="52">
        <v>410.79999999999995</v>
      </c>
      <c r="FA148" s="52">
        <v>410.79999999999995</v>
      </c>
      <c r="FB148" s="52">
        <v>410.79999999999995</v>
      </c>
      <c r="FC148" s="52">
        <v>410.79999999999995</v>
      </c>
      <c r="FD148" s="52">
        <v>410.79999999999995</v>
      </c>
      <c r="FE148" s="52">
        <v>410.79999999999995</v>
      </c>
      <c r="FF148" s="52">
        <v>410.79999999999995</v>
      </c>
      <c r="FG148" s="52">
        <v>410.79999999999995</v>
      </c>
      <c r="FH148" s="52">
        <v>410.79999999999995</v>
      </c>
      <c r="FI148" s="52">
        <v>410.79999999999995</v>
      </c>
      <c r="FJ148" s="52">
        <v>410.79999999999995</v>
      </c>
      <c r="FK148" s="52">
        <v>410.79999999999995</v>
      </c>
      <c r="FL148" s="52">
        <v>410.79999999999995</v>
      </c>
      <c r="FM148" s="52">
        <v>410.79999999999995</v>
      </c>
      <c r="FN148" s="52">
        <v>410.79999999999995</v>
      </c>
      <c r="FO148" s="52">
        <v>410.79999999999995</v>
      </c>
      <c r="FP148" s="52">
        <v>410.79999999999995</v>
      </c>
      <c r="FQ148" s="52">
        <v>410.79999999999995</v>
      </c>
      <c r="FR148" s="52">
        <v>410.79999999999995</v>
      </c>
      <c r="FS148" s="52">
        <v>410.79999999999995</v>
      </c>
      <c r="FT148" s="52">
        <v>14.299999999999999</v>
      </c>
      <c r="FU148" s="52">
        <v>0</v>
      </c>
      <c r="FV148" s="52">
        <v>0</v>
      </c>
      <c r="FW148" s="52">
        <v>0</v>
      </c>
      <c r="FX148" s="52">
        <v>0</v>
      </c>
      <c r="FY148" s="52">
        <v>0</v>
      </c>
      <c r="FZ148" s="52">
        <v>0</v>
      </c>
      <c r="GA148" s="52">
        <v>0</v>
      </c>
      <c r="GB148" s="52">
        <v>0</v>
      </c>
      <c r="GC148" s="52">
        <v>0</v>
      </c>
      <c r="GD148" s="52">
        <v>0</v>
      </c>
      <c r="GE148" s="52">
        <v>0</v>
      </c>
      <c r="GF148" s="52">
        <v>0</v>
      </c>
      <c r="GG148" s="52">
        <v>0</v>
      </c>
      <c r="GH148" s="52">
        <v>0</v>
      </c>
      <c r="GI148" s="52">
        <v>0</v>
      </c>
      <c r="GJ148" s="52">
        <v>0</v>
      </c>
      <c r="GK148" s="52">
        <v>0</v>
      </c>
      <c r="GL148" s="52">
        <v>0</v>
      </c>
      <c r="GM148" s="52">
        <v>0</v>
      </c>
      <c r="GN148" s="52">
        <v>0</v>
      </c>
      <c r="GO148" s="52">
        <v>0</v>
      </c>
      <c r="GP148" s="52">
        <v>0</v>
      </c>
      <c r="GQ148" s="52">
        <v>0</v>
      </c>
      <c r="GR148" s="52">
        <v>0</v>
      </c>
      <c r="GS148" s="52">
        <v>0</v>
      </c>
      <c r="GT148" s="52">
        <v>0</v>
      </c>
      <c r="GU148" s="52">
        <v>0</v>
      </c>
      <c r="GV148" s="52">
        <v>0</v>
      </c>
      <c r="GW148" s="52">
        <v>0</v>
      </c>
      <c r="GX148" s="52">
        <v>0</v>
      </c>
      <c r="GY148" s="52">
        <v>0</v>
      </c>
      <c r="GZ148" s="52">
        <v>0</v>
      </c>
      <c r="HA148" s="52">
        <v>0</v>
      </c>
      <c r="HB148" s="52">
        <v>0</v>
      </c>
      <c r="HC148" s="52">
        <v>0</v>
      </c>
      <c r="HD148" s="52">
        <v>0</v>
      </c>
      <c r="HE148" s="52">
        <v>0</v>
      </c>
      <c r="HF148" s="52">
        <v>0</v>
      </c>
      <c r="HG148" s="52">
        <v>0</v>
      </c>
      <c r="HH148" s="52">
        <v>0</v>
      </c>
      <c r="HI148" s="52">
        <v>0</v>
      </c>
      <c r="HJ148" s="52">
        <v>0</v>
      </c>
      <c r="HK148" s="52">
        <v>0</v>
      </c>
      <c r="HL148" s="52">
        <v>0</v>
      </c>
      <c r="HM148" s="52">
        <v>0</v>
      </c>
      <c r="HN148" s="52">
        <v>0</v>
      </c>
      <c r="HO148" s="52">
        <v>0</v>
      </c>
      <c r="HP148" s="52">
        <v>0</v>
      </c>
      <c r="HQ148" s="52">
        <v>0</v>
      </c>
      <c r="HR148" s="52">
        <v>0</v>
      </c>
      <c r="HS148" s="52">
        <v>0</v>
      </c>
      <c r="HT148" s="52">
        <v>0</v>
      </c>
      <c r="HU148" s="52">
        <v>0</v>
      </c>
      <c r="HV148" s="52">
        <v>0</v>
      </c>
      <c r="HW148" s="52">
        <v>0</v>
      </c>
      <c r="HX148" s="52">
        <v>0</v>
      </c>
      <c r="HY148" s="52">
        <v>0</v>
      </c>
      <c r="HZ148" s="52">
        <v>0</v>
      </c>
      <c r="IA148" s="52">
        <v>0</v>
      </c>
      <c r="IB148" s="52">
        <v>0</v>
      </c>
      <c r="IC148" s="52">
        <v>0</v>
      </c>
      <c r="ID148" s="52">
        <v>0</v>
      </c>
      <c r="IE148" s="52">
        <v>0</v>
      </c>
      <c r="IF148" s="52">
        <v>0</v>
      </c>
      <c r="IG148" s="52">
        <v>0</v>
      </c>
      <c r="IH148" s="52">
        <v>0</v>
      </c>
      <c r="II148" s="52">
        <v>0</v>
      </c>
      <c r="IJ148" s="52">
        <v>0</v>
      </c>
      <c r="IK148" s="52">
        <v>0</v>
      </c>
      <c r="IL148" s="52">
        <v>0</v>
      </c>
      <c r="IM148" s="52">
        <v>0</v>
      </c>
      <c r="IN148" s="52">
        <v>0</v>
      </c>
      <c r="IO148" s="52">
        <v>0</v>
      </c>
      <c r="IP148" s="52">
        <v>0</v>
      </c>
      <c r="IQ148" s="52">
        <v>0</v>
      </c>
      <c r="IR148" s="52">
        <v>0</v>
      </c>
      <c r="IS148" s="52">
        <v>0</v>
      </c>
      <c r="IT148" s="52">
        <v>0</v>
      </c>
      <c r="IU148" s="52">
        <v>0</v>
      </c>
      <c r="IV148" s="52">
        <v>0</v>
      </c>
      <c r="IW148" s="52">
        <v>0</v>
      </c>
      <c r="IX148" s="52">
        <v>0</v>
      </c>
      <c r="IY148" s="52">
        <v>0</v>
      </c>
      <c r="IZ148" s="52">
        <v>0</v>
      </c>
      <c r="JA148" s="52">
        <v>0</v>
      </c>
      <c r="JB148" s="52">
        <v>0</v>
      </c>
      <c r="JC148" s="52">
        <v>0</v>
      </c>
      <c r="JD148" s="52">
        <v>0</v>
      </c>
      <c r="JE148" s="52">
        <v>0</v>
      </c>
      <c r="JF148" s="52">
        <v>0</v>
      </c>
      <c r="JG148" s="52">
        <v>0</v>
      </c>
      <c r="JH148" s="52">
        <v>0</v>
      </c>
      <c r="JI148" s="52">
        <v>0</v>
      </c>
      <c r="JJ148" s="52">
        <v>0</v>
      </c>
      <c r="JK148" s="52">
        <v>0</v>
      </c>
      <c r="JL148" s="52">
        <v>0</v>
      </c>
      <c r="JM148" s="52">
        <v>0</v>
      </c>
      <c r="JN148" s="52">
        <v>0</v>
      </c>
      <c r="JO148" s="52">
        <v>0</v>
      </c>
      <c r="JP148" s="52">
        <v>0</v>
      </c>
      <c r="JQ148" s="52">
        <v>0</v>
      </c>
      <c r="JR148" s="52">
        <v>0</v>
      </c>
      <c r="JS148" s="52">
        <v>0</v>
      </c>
      <c r="JT148" s="52">
        <v>0</v>
      </c>
      <c r="JU148" s="52">
        <v>0</v>
      </c>
      <c r="JV148" s="52">
        <v>0</v>
      </c>
      <c r="JW148" s="52">
        <v>0</v>
      </c>
      <c r="JX148" s="52">
        <v>0</v>
      </c>
      <c r="JY148" s="52">
        <v>0</v>
      </c>
      <c r="JZ148" s="52">
        <v>0</v>
      </c>
      <c r="KA148" s="52">
        <v>0</v>
      </c>
      <c r="KB148" s="52">
        <v>0</v>
      </c>
      <c r="KC148" s="52">
        <v>0</v>
      </c>
      <c r="KD148" s="52">
        <v>0</v>
      </c>
      <c r="KE148" s="52">
        <v>0</v>
      </c>
      <c r="KF148" s="52">
        <v>0</v>
      </c>
      <c r="KG148" s="52">
        <v>0</v>
      </c>
      <c r="KH148" s="52">
        <v>0</v>
      </c>
      <c r="KI148" s="52">
        <v>0</v>
      </c>
      <c r="KJ148" s="52">
        <v>0</v>
      </c>
      <c r="KK148" s="52">
        <v>0</v>
      </c>
      <c r="KL148" s="52">
        <v>0</v>
      </c>
      <c r="KM148" s="52">
        <v>0</v>
      </c>
      <c r="KN148" s="52">
        <v>0</v>
      </c>
      <c r="KO148" s="52">
        <v>0</v>
      </c>
      <c r="KP148" s="52">
        <v>0</v>
      </c>
      <c r="KQ148" s="52">
        <v>0</v>
      </c>
      <c r="KR148" s="52">
        <v>0</v>
      </c>
      <c r="KS148" s="52">
        <v>0</v>
      </c>
      <c r="KT148" s="52">
        <v>0</v>
      </c>
      <c r="KU148" s="52">
        <v>0</v>
      </c>
      <c r="KV148" s="52">
        <v>0</v>
      </c>
      <c r="KW148" s="52">
        <v>0</v>
      </c>
      <c r="KX148" s="52">
        <v>0</v>
      </c>
      <c r="KY148" s="52">
        <v>0</v>
      </c>
      <c r="KZ148" s="52">
        <v>0</v>
      </c>
      <c r="LA148" s="52">
        <v>0</v>
      </c>
      <c r="LB148" s="52">
        <v>0</v>
      </c>
      <c r="LC148" s="52">
        <v>0</v>
      </c>
      <c r="LD148" s="52">
        <v>0</v>
      </c>
      <c r="LE148" s="52">
        <v>0</v>
      </c>
      <c r="LF148" s="52">
        <v>0</v>
      </c>
      <c r="LG148" s="52">
        <v>0</v>
      </c>
      <c r="LH148" s="52">
        <v>0</v>
      </c>
      <c r="LI148" s="52">
        <v>0</v>
      </c>
      <c r="LJ148" s="52">
        <v>0</v>
      </c>
      <c r="LK148" s="52">
        <v>0</v>
      </c>
      <c r="LL148" s="52">
        <v>0</v>
      </c>
      <c r="LM148" s="52">
        <v>0</v>
      </c>
      <c r="LN148" s="52">
        <v>0</v>
      </c>
      <c r="LO148" s="52">
        <v>0</v>
      </c>
      <c r="LP148" s="52">
        <v>0</v>
      </c>
      <c r="LQ148" s="52">
        <v>0</v>
      </c>
      <c r="LR148" s="52">
        <v>0</v>
      </c>
      <c r="LS148" s="52">
        <v>0</v>
      </c>
      <c r="LT148" s="52">
        <v>0</v>
      </c>
      <c r="LU148" s="52">
        <v>0</v>
      </c>
      <c r="LV148" s="52">
        <v>0</v>
      </c>
      <c r="LW148" s="52">
        <v>0</v>
      </c>
      <c r="LX148" s="52">
        <v>0</v>
      </c>
      <c r="LY148" s="52">
        <v>0</v>
      </c>
      <c r="LZ148" s="52">
        <v>0</v>
      </c>
      <c r="MA148" s="52">
        <v>0</v>
      </c>
      <c r="MB148" s="52">
        <v>0</v>
      </c>
      <c r="MC148" s="52">
        <v>0</v>
      </c>
      <c r="MD148" s="52">
        <v>0</v>
      </c>
      <c r="ME148" s="52">
        <v>0</v>
      </c>
      <c r="MF148" s="52">
        <v>0</v>
      </c>
      <c r="MG148" s="52">
        <v>0</v>
      </c>
      <c r="MH148" s="52">
        <v>0</v>
      </c>
      <c r="MI148" s="52">
        <v>0</v>
      </c>
      <c r="MJ148" s="52">
        <v>0</v>
      </c>
      <c r="MK148" s="52">
        <v>0</v>
      </c>
      <c r="ML148" s="52">
        <v>0</v>
      </c>
      <c r="MM148" s="52">
        <v>0</v>
      </c>
      <c r="MN148" s="52">
        <v>0</v>
      </c>
      <c r="MO148" s="52">
        <v>0</v>
      </c>
      <c r="MP148" s="52">
        <v>0</v>
      </c>
      <c r="MQ148" s="52">
        <v>0</v>
      </c>
      <c r="MR148" s="52">
        <v>0</v>
      </c>
      <c r="MS148" s="52">
        <v>0</v>
      </c>
      <c r="MT148" s="52">
        <v>0</v>
      </c>
      <c r="MU148" s="52">
        <v>0</v>
      </c>
      <c r="MV148" s="52">
        <v>0</v>
      </c>
      <c r="MW148" s="52">
        <v>0</v>
      </c>
      <c r="MX148" s="52">
        <v>0</v>
      </c>
      <c r="MY148" s="52">
        <v>0</v>
      </c>
      <c r="MZ148" s="52">
        <v>0</v>
      </c>
      <c r="NA148" s="52">
        <v>0</v>
      </c>
      <c r="NB148" s="52">
        <v>0</v>
      </c>
      <c r="NC148" s="52">
        <v>0</v>
      </c>
      <c r="ND148" s="52">
        <v>0</v>
      </c>
      <c r="NE148" s="52">
        <v>0</v>
      </c>
      <c r="NF148" s="52">
        <v>0</v>
      </c>
      <c r="NG148" s="52">
        <v>0</v>
      </c>
      <c r="NH148" s="52">
        <v>0</v>
      </c>
      <c r="NI148" s="52">
        <v>0</v>
      </c>
      <c r="NJ148" s="52">
        <v>0</v>
      </c>
      <c r="NK148" s="52">
        <v>0</v>
      </c>
      <c r="NL148" s="52">
        <v>0</v>
      </c>
      <c r="NM148" s="52">
        <v>0</v>
      </c>
      <c r="NN148" s="52">
        <v>0</v>
      </c>
      <c r="NO148" s="52">
        <v>0</v>
      </c>
      <c r="NP148" s="52">
        <v>0</v>
      </c>
      <c r="NQ148" s="52">
        <v>0</v>
      </c>
      <c r="NR148" s="68">
        <f t="shared" si="6"/>
        <v>38629.500000000007</v>
      </c>
      <c r="NS148" s="68">
        <f t="shared" si="7"/>
        <v>38629.500000000007</v>
      </c>
      <c r="NT148" s="68">
        <f t="shared" si="8"/>
        <v>38629.500000000007</v>
      </c>
    </row>
    <row r="149" spans="1:384" s="40" customFormat="1" ht="15" customHeight="1" outlineLevel="1" x14ac:dyDescent="0.2">
      <c r="A149" s="61"/>
      <c r="B149" s="49" t="s">
        <v>671</v>
      </c>
      <c r="C149" s="49" t="s">
        <v>407</v>
      </c>
      <c r="D149" s="49" t="s">
        <v>408</v>
      </c>
      <c r="E149" s="50" t="s">
        <v>409</v>
      </c>
      <c r="F149" s="64">
        <v>44973</v>
      </c>
      <c r="G149" s="49" t="s">
        <v>37</v>
      </c>
      <c r="H149" s="72">
        <v>0</v>
      </c>
      <c r="I149" s="65">
        <v>44400</v>
      </c>
      <c r="J149" s="114" t="str">
        <f>_xlfn.XLOOKUP(E149,'[12]Resumo Unidades'!$B:$B,'[12]Resumo Unidades'!$W:$W)</f>
        <v>Fluxo com Divergência de até 2%</v>
      </c>
      <c r="K149" s="51" t="str">
        <f>IF(L149&gt;Resumo!$E$23,"Sim","Não")</f>
        <v>Não</v>
      </c>
      <c r="L149" s="66">
        <v>19</v>
      </c>
      <c r="M149" s="67"/>
      <c r="N149" s="52">
        <v>0</v>
      </c>
      <c r="O149" s="52">
        <v>0</v>
      </c>
      <c r="P149" s="52">
        <v>0</v>
      </c>
      <c r="Q149" s="52">
        <v>0</v>
      </c>
      <c r="R149" s="52">
        <v>0</v>
      </c>
      <c r="S149" s="52">
        <v>0</v>
      </c>
      <c r="T149" s="52">
        <v>0</v>
      </c>
      <c r="U149" s="52">
        <v>0</v>
      </c>
      <c r="V149" s="52">
        <v>0</v>
      </c>
      <c r="W149" s="52">
        <v>0</v>
      </c>
      <c r="X149" s="52">
        <v>0</v>
      </c>
      <c r="Y149" s="52">
        <v>0</v>
      </c>
      <c r="Z149" s="52">
        <v>0</v>
      </c>
      <c r="AA149" s="52">
        <v>0</v>
      </c>
      <c r="AB149" s="52">
        <v>0</v>
      </c>
      <c r="AC149" s="52">
        <v>0</v>
      </c>
      <c r="AD149" s="52">
        <v>0</v>
      </c>
      <c r="AE149" s="52">
        <v>0</v>
      </c>
      <c r="AF149" s="52">
        <v>0</v>
      </c>
      <c r="AG149" s="52">
        <v>0</v>
      </c>
      <c r="AH149" s="52">
        <v>0</v>
      </c>
      <c r="AI149" s="52">
        <v>0</v>
      </c>
      <c r="AJ149" s="52">
        <v>0</v>
      </c>
      <c r="AK149" s="52">
        <v>0</v>
      </c>
      <c r="AL149" s="52">
        <v>0</v>
      </c>
      <c r="AM149" s="52">
        <v>0</v>
      </c>
      <c r="AN149" s="52">
        <v>0</v>
      </c>
      <c r="AO149" s="52">
        <v>0</v>
      </c>
      <c r="AP149" s="52">
        <v>0</v>
      </c>
      <c r="AQ149" s="52">
        <v>0</v>
      </c>
      <c r="AR149" s="52">
        <v>0</v>
      </c>
      <c r="AS149" s="52">
        <v>0</v>
      </c>
      <c r="AT149" s="52">
        <v>0</v>
      </c>
      <c r="AU149" s="52">
        <v>0</v>
      </c>
      <c r="AV149" s="52">
        <v>0</v>
      </c>
      <c r="AW149" s="52">
        <v>0</v>
      </c>
      <c r="AX149" s="52">
        <v>0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0</v>
      </c>
      <c r="BF149" s="52">
        <v>0</v>
      </c>
      <c r="BG149" s="52">
        <v>0</v>
      </c>
      <c r="BH149" s="52">
        <v>0</v>
      </c>
      <c r="BI149" s="52">
        <v>0</v>
      </c>
      <c r="BJ149" s="52">
        <v>0</v>
      </c>
      <c r="BK149" s="52">
        <v>0</v>
      </c>
      <c r="BL149" s="52">
        <v>0</v>
      </c>
      <c r="BM149" s="52">
        <v>0</v>
      </c>
      <c r="BN149" s="52">
        <v>0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52">
        <v>0</v>
      </c>
      <c r="BV149" s="52">
        <v>0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0</v>
      </c>
      <c r="CC149" s="52">
        <v>554.99</v>
      </c>
      <c r="CD149" s="52">
        <v>483.90000000000003</v>
      </c>
      <c r="CE149" s="52">
        <v>483.90000000000003</v>
      </c>
      <c r="CF149" s="52">
        <v>483.90000000000003</v>
      </c>
      <c r="CG149" s="52">
        <v>483.90000000000003</v>
      </c>
      <c r="CH149" s="52">
        <v>483.90000000000003</v>
      </c>
      <c r="CI149" s="52">
        <v>483.90000000000003</v>
      </c>
      <c r="CJ149" s="52">
        <v>483.90000000000003</v>
      </c>
      <c r="CK149" s="52">
        <v>483.90000000000003</v>
      </c>
      <c r="CL149" s="52">
        <v>483.90000000000003</v>
      </c>
      <c r="CM149" s="52">
        <v>483.90000000000003</v>
      </c>
      <c r="CN149" s="52">
        <v>483.90000000000003</v>
      </c>
      <c r="CO149" s="52">
        <v>483.90000000000003</v>
      </c>
      <c r="CP149" s="52">
        <v>483.90000000000003</v>
      </c>
      <c r="CQ149" s="52">
        <v>483.90000000000003</v>
      </c>
      <c r="CR149" s="52">
        <v>483.90000000000003</v>
      </c>
      <c r="CS149" s="52">
        <v>483.90000000000003</v>
      </c>
      <c r="CT149" s="52">
        <v>483.90000000000003</v>
      </c>
      <c r="CU149" s="52">
        <v>483.90000000000003</v>
      </c>
      <c r="CV149" s="52">
        <v>483.90000000000003</v>
      </c>
      <c r="CW149" s="52">
        <v>483.90000000000003</v>
      </c>
      <c r="CX149" s="52">
        <v>483.90000000000003</v>
      </c>
      <c r="CY149" s="52">
        <v>483.90000000000003</v>
      </c>
      <c r="CZ149" s="52">
        <v>483.90000000000003</v>
      </c>
      <c r="DA149" s="52">
        <v>483.90000000000003</v>
      </c>
      <c r="DB149" s="52">
        <v>483.90000000000003</v>
      </c>
      <c r="DC149" s="52">
        <v>483.90000000000003</v>
      </c>
      <c r="DD149" s="52">
        <v>483.90000000000003</v>
      </c>
      <c r="DE149" s="52">
        <v>483.90000000000003</v>
      </c>
      <c r="DF149" s="52">
        <v>483.90000000000003</v>
      </c>
      <c r="DG149" s="52">
        <v>483.90000000000003</v>
      </c>
      <c r="DH149" s="52">
        <v>483.90000000000003</v>
      </c>
      <c r="DI149" s="52">
        <v>483.90000000000003</v>
      </c>
      <c r="DJ149" s="52">
        <v>483.90000000000003</v>
      </c>
      <c r="DK149" s="52">
        <v>483.90000000000003</v>
      </c>
      <c r="DL149" s="52">
        <v>483.90000000000003</v>
      </c>
      <c r="DM149" s="52">
        <v>483.90000000000003</v>
      </c>
      <c r="DN149" s="52">
        <v>483.90000000000003</v>
      </c>
      <c r="DO149" s="52">
        <v>483.90000000000003</v>
      </c>
      <c r="DP149" s="52">
        <v>483.90000000000003</v>
      </c>
      <c r="DQ149" s="52">
        <v>483.90000000000003</v>
      </c>
      <c r="DR149" s="52">
        <v>483.90000000000003</v>
      </c>
      <c r="DS149" s="52">
        <v>483.90000000000003</v>
      </c>
      <c r="DT149" s="52">
        <v>483.90000000000003</v>
      </c>
      <c r="DU149" s="52">
        <v>483.90000000000003</v>
      </c>
      <c r="DV149" s="52">
        <v>483.90000000000003</v>
      </c>
      <c r="DW149" s="52">
        <v>483.90000000000003</v>
      </c>
      <c r="DX149" s="52">
        <v>483.90000000000003</v>
      </c>
      <c r="DY149" s="52">
        <v>483.90000000000003</v>
      </c>
      <c r="DZ149" s="52">
        <v>483.90000000000003</v>
      </c>
      <c r="EA149" s="52">
        <v>483.90000000000003</v>
      </c>
      <c r="EB149" s="52">
        <v>483.90000000000003</v>
      </c>
      <c r="EC149" s="52">
        <v>483.90000000000003</v>
      </c>
      <c r="ED149" s="52">
        <v>483.90000000000003</v>
      </c>
      <c r="EE149" s="52">
        <v>483.90000000000003</v>
      </c>
      <c r="EF149" s="52">
        <v>483.90000000000003</v>
      </c>
      <c r="EG149" s="52">
        <v>483.90000000000003</v>
      </c>
      <c r="EH149" s="52">
        <v>483.90000000000003</v>
      </c>
      <c r="EI149" s="52">
        <v>483.90000000000003</v>
      </c>
      <c r="EJ149" s="52">
        <v>483.90000000000003</v>
      </c>
      <c r="EK149" s="52">
        <v>483.90000000000003</v>
      </c>
      <c r="EL149" s="52">
        <v>483.90000000000003</v>
      </c>
      <c r="EM149" s="52">
        <v>483.90000000000003</v>
      </c>
      <c r="EN149" s="52">
        <v>483.90000000000003</v>
      </c>
      <c r="EO149" s="52">
        <v>483.90000000000003</v>
      </c>
      <c r="EP149" s="52">
        <v>483.90000000000003</v>
      </c>
      <c r="EQ149" s="52">
        <v>483.90000000000003</v>
      </c>
      <c r="ER149" s="52">
        <v>483.90000000000003</v>
      </c>
      <c r="ES149" s="52">
        <v>483.90000000000003</v>
      </c>
      <c r="ET149" s="52">
        <v>483.90000000000003</v>
      </c>
      <c r="EU149" s="52">
        <v>483.90000000000003</v>
      </c>
      <c r="EV149" s="52">
        <v>483.90000000000003</v>
      </c>
      <c r="EW149" s="52">
        <v>483.90000000000003</v>
      </c>
      <c r="EX149" s="52">
        <v>483.90000000000003</v>
      </c>
      <c r="EY149" s="52">
        <v>483.90000000000003</v>
      </c>
      <c r="EZ149" s="52">
        <v>483.90000000000003</v>
      </c>
      <c r="FA149" s="52">
        <v>483.90000000000003</v>
      </c>
      <c r="FB149" s="52">
        <v>483.90000000000003</v>
      </c>
      <c r="FC149" s="52">
        <v>483.90000000000003</v>
      </c>
      <c r="FD149" s="52">
        <v>483.90000000000003</v>
      </c>
      <c r="FE149" s="52">
        <v>483.90000000000003</v>
      </c>
      <c r="FF149" s="52">
        <v>483.90000000000003</v>
      </c>
      <c r="FG149" s="52">
        <v>483.90000000000003</v>
      </c>
      <c r="FH149" s="52">
        <v>483.90000000000003</v>
      </c>
      <c r="FI149" s="52">
        <v>483.90000000000003</v>
      </c>
      <c r="FJ149" s="52">
        <v>483.90000000000003</v>
      </c>
      <c r="FK149" s="52">
        <v>483.90000000000003</v>
      </c>
      <c r="FL149" s="52">
        <v>0</v>
      </c>
      <c r="FM149" s="52">
        <v>0</v>
      </c>
      <c r="FN149" s="52">
        <v>0</v>
      </c>
      <c r="FO149" s="52">
        <v>0</v>
      </c>
      <c r="FP149" s="52">
        <v>0</v>
      </c>
      <c r="FQ149" s="52">
        <v>0</v>
      </c>
      <c r="FR149" s="52">
        <v>0</v>
      </c>
      <c r="FS149" s="52">
        <v>0</v>
      </c>
      <c r="FT149" s="52">
        <v>0</v>
      </c>
      <c r="FU149" s="52">
        <v>0</v>
      </c>
      <c r="FV149" s="52">
        <v>0</v>
      </c>
      <c r="FW149" s="52">
        <v>0</v>
      </c>
      <c r="FX149" s="52">
        <v>0</v>
      </c>
      <c r="FY149" s="52">
        <v>0</v>
      </c>
      <c r="FZ149" s="52">
        <v>0</v>
      </c>
      <c r="GA149" s="52">
        <v>0</v>
      </c>
      <c r="GB149" s="52">
        <v>0</v>
      </c>
      <c r="GC149" s="52">
        <v>0</v>
      </c>
      <c r="GD149" s="52">
        <v>0</v>
      </c>
      <c r="GE149" s="52">
        <v>0</v>
      </c>
      <c r="GF149" s="52">
        <v>0</v>
      </c>
      <c r="GG149" s="52">
        <v>0</v>
      </c>
      <c r="GH149" s="52">
        <v>0</v>
      </c>
      <c r="GI149" s="52">
        <v>0</v>
      </c>
      <c r="GJ149" s="52">
        <v>0</v>
      </c>
      <c r="GK149" s="52">
        <v>0</v>
      </c>
      <c r="GL149" s="52">
        <v>0</v>
      </c>
      <c r="GM149" s="52">
        <v>0</v>
      </c>
      <c r="GN149" s="52">
        <v>0</v>
      </c>
      <c r="GO149" s="52">
        <v>0</v>
      </c>
      <c r="GP149" s="52">
        <v>0</v>
      </c>
      <c r="GQ149" s="52">
        <v>0</v>
      </c>
      <c r="GR149" s="52">
        <v>0</v>
      </c>
      <c r="GS149" s="52">
        <v>0</v>
      </c>
      <c r="GT149" s="52">
        <v>0</v>
      </c>
      <c r="GU149" s="52">
        <v>0</v>
      </c>
      <c r="GV149" s="52">
        <v>0</v>
      </c>
      <c r="GW149" s="52">
        <v>0</v>
      </c>
      <c r="GX149" s="52">
        <v>0</v>
      </c>
      <c r="GY149" s="52">
        <v>0</v>
      </c>
      <c r="GZ149" s="52">
        <v>0</v>
      </c>
      <c r="HA149" s="52">
        <v>0</v>
      </c>
      <c r="HB149" s="52">
        <v>0</v>
      </c>
      <c r="HC149" s="52">
        <v>0</v>
      </c>
      <c r="HD149" s="52">
        <v>0</v>
      </c>
      <c r="HE149" s="52">
        <v>0</v>
      </c>
      <c r="HF149" s="52">
        <v>0</v>
      </c>
      <c r="HG149" s="52">
        <v>0</v>
      </c>
      <c r="HH149" s="52">
        <v>0</v>
      </c>
      <c r="HI149" s="52">
        <v>0</v>
      </c>
      <c r="HJ149" s="52">
        <v>0</v>
      </c>
      <c r="HK149" s="52">
        <v>0</v>
      </c>
      <c r="HL149" s="52">
        <v>0</v>
      </c>
      <c r="HM149" s="52">
        <v>0</v>
      </c>
      <c r="HN149" s="52">
        <v>0</v>
      </c>
      <c r="HO149" s="52">
        <v>0</v>
      </c>
      <c r="HP149" s="52">
        <v>0</v>
      </c>
      <c r="HQ149" s="52">
        <v>0</v>
      </c>
      <c r="HR149" s="52">
        <v>0</v>
      </c>
      <c r="HS149" s="52">
        <v>0</v>
      </c>
      <c r="HT149" s="52">
        <v>0</v>
      </c>
      <c r="HU149" s="52">
        <v>0</v>
      </c>
      <c r="HV149" s="52">
        <v>0</v>
      </c>
      <c r="HW149" s="52">
        <v>0</v>
      </c>
      <c r="HX149" s="52">
        <v>0</v>
      </c>
      <c r="HY149" s="52">
        <v>0</v>
      </c>
      <c r="HZ149" s="52">
        <v>0</v>
      </c>
      <c r="IA149" s="52">
        <v>0</v>
      </c>
      <c r="IB149" s="52">
        <v>0</v>
      </c>
      <c r="IC149" s="52">
        <v>0</v>
      </c>
      <c r="ID149" s="52">
        <v>0</v>
      </c>
      <c r="IE149" s="52">
        <v>0</v>
      </c>
      <c r="IF149" s="52">
        <v>0</v>
      </c>
      <c r="IG149" s="52">
        <v>0</v>
      </c>
      <c r="IH149" s="52">
        <v>0</v>
      </c>
      <c r="II149" s="52">
        <v>0</v>
      </c>
      <c r="IJ149" s="52">
        <v>0</v>
      </c>
      <c r="IK149" s="52">
        <v>0</v>
      </c>
      <c r="IL149" s="52">
        <v>0</v>
      </c>
      <c r="IM149" s="52">
        <v>0</v>
      </c>
      <c r="IN149" s="52">
        <v>0</v>
      </c>
      <c r="IO149" s="52">
        <v>0</v>
      </c>
      <c r="IP149" s="52">
        <v>0</v>
      </c>
      <c r="IQ149" s="52">
        <v>0</v>
      </c>
      <c r="IR149" s="52">
        <v>0</v>
      </c>
      <c r="IS149" s="52">
        <v>0</v>
      </c>
      <c r="IT149" s="52">
        <v>0</v>
      </c>
      <c r="IU149" s="52">
        <v>0</v>
      </c>
      <c r="IV149" s="52">
        <v>0</v>
      </c>
      <c r="IW149" s="52">
        <v>0</v>
      </c>
      <c r="IX149" s="52">
        <v>0</v>
      </c>
      <c r="IY149" s="52">
        <v>0</v>
      </c>
      <c r="IZ149" s="52">
        <v>0</v>
      </c>
      <c r="JA149" s="52">
        <v>0</v>
      </c>
      <c r="JB149" s="52">
        <v>0</v>
      </c>
      <c r="JC149" s="52">
        <v>0</v>
      </c>
      <c r="JD149" s="52">
        <v>0</v>
      </c>
      <c r="JE149" s="52">
        <v>0</v>
      </c>
      <c r="JF149" s="52">
        <v>0</v>
      </c>
      <c r="JG149" s="52">
        <v>0</v>
      </c>
      <c r="JH149" s="52">
        <v>0</v>
      </c>
      <c r="JI149" s="52">
        <v>0</v>
      </c>
      <c r="JJ149" s="52">
        <v>0</v>
      </c>
      <c r="JK149" s="52">
        <v>0</v>
      </c>
      <c r="JL149" s="52">
        <v>0</v>
      </c>
      <c r="JM149" s="52">
        <v>0</v>
      </c>
      <c r="JN149" s="52">
        <v>0</v>
      </c>
      <c r="JO149" s="52">
        <v>0</v>
      </c>
      <c r="JP149" s="52">
        <v>0</v>
      </c>
      <c r="JQ149" s="52">
        <v>0</v>
      </c>
      <c r="JR149" s="52">
        <v>0</v>
      </c>
      <c r="JS149" s="52">
        <v>0</v>
      </c>
      <c r="JT149" s="52">
        <v>0</v>
      </c>
      <c r="JU149" s="52">
        <v>0</v>
      </c>
      <c r="JV149" s="52">
        <v>0</v>
      </c>
      <c r="JW149" s="52">
        <v>0</v>
      </c>
      <c r="JX149" s="52">
        <v>0</v>
      </c>
      <c r="JY149" s="52">
        <v>0</v>
      </c>
      <c r="JZ149" s="52">
        <v>0</v>
      </c>
      <c r="KA149" s="52">
        <v>0</v>
      </c>
      <c r="KB149" s="52">
        <v>0</v>
      </c>
      <c r="KC149" s="52">
        <v>0</v>
      </c>
      <c r="KD149" s="52">
        <v>0</v>
      </c>
      <c r="KE149" s="52">
        <v>0</v>
      </c>
      <c r="KF149" s="52">
        <v>0</v>
      </c>
      <c r="KG149" s="52">
        <v>0</v>
      </c>
      <c r="KH149" s="52">
        <v>0</v>
      </c>
      <c r="KI149" s="52">
        <v>0</v>
      </c>
      <c r="KJ149" s="52">
        <v>0</v>
      </c>
      <c r="KK149" s="52">
        <v>0</v>
      </c>
      <c r="KL149" s="52">
        <v>0</v>
      </c>
      <c r="KM149" s="52">
        <v>0</v>
      </c>
      <c r="KN149" s="52">
        <v>0</v>
      </c>
      <c r="KO149" s="52">
        <v>0</v>
      </c>
      <c r="KP149" s="52">
        <v>0</v>
      </c>
      <c r="KQ149" s="52">
        <v>0</v>
      </c>
      <c r="KR149" s="52">
        <v>0</v>
      </c>
      <c r="KS149" s="52">
        <v>0</v>
      </c>
      <c r="KT149" s="52">
        <v>0</v>
      </c>
      <c r="KU149" s="52">
        <v>0</v>
      </c>
      <c r="KV149" s="52">
        <v>0</v>
      </c>
      <c r="KW149" s="52">
        <v>0</v>
      </c>
      <c r="KX149" s="52">
        <v>0</v>
      </c>
      <c r="KY149" s="52">
        <v>0</v>
      </c>
      <c r="KZ149" s="52">
        <v>0</v>
      </c>
      <c r="LA149" s="52">
        <v>0</v>
      </c>
      <c r="LB149" s="52">
        <v>0</v>
      </c>
      <c r="LC149" s="52">
        <v>0</v>
      </c>
      <c r="LD149" s="52">
        <v>0</v>
      </c>
      <c r="LE149" s="52">
        <v>0</v>
      </c>
      <c r="LF149" s="52">
        <v>0</v>
      </c>
      <c r="LG149" s="52">
        <v>0</v>
      </c>
      <c r="LH149" s="52">
        <v>0</v>
      </c>
      <c r="LI149" s="52">
        <v>0</v>
      </c>
      <c r="LJ149" s="52">
        <v>0</v>
      </c>
      <c r="LK149" s="52">
        <v>0</v>
      </c>
      <c r="LL149" s="52">
        <v>0</v>
      </c>
      <c r="LM149" s="52">
        <v>0</v>
      </c>
      <c r="LN149" s="52">
        <v>0</v>
      </c>
      <c r="LO149" s="52">
        <v>0</v>
      </c>
      <c r="LP149" s="52">
        <v>0</v>
      </c>
      <c r="LQ149" s="52">
        <v>0</v>
      </c>
      <c r="LR149" s="52">
        <v>0</v>
      </c>
      <c r="LS149" s="52">
        <v>0</v>
      </c>
      <c r="LT149" s="52">
        <v>0</v>
      </c>
      <c r="LU149" s="52">
        <v>0</v>
      </c>
      <c r="LV149" s="52">
        <v>0</v>
      </c>
      <c r="LW149" s="52">
        <v>0</v>
      </c>
      <c r="LX149" s="52">
        <v>0</v>
      </c>
      <c r="LY149" s="52">
        <v>0</v>
      </c>
      <c r="LZ149" s="52">
        <v>0</v>
      </c>
      <c r="MA149" s="52">
        <v>0</v>
      </c>
      <c r="MB149" s="52">
        <v>0</v>
      </c>
      <c r="MC149" s="52">
        <v>0</v>
      </c>
      <c r="MD149" s="52">
        <v>0</v>
      </c>
      <c r="ME149" s="52">
        <v>0</v>
      </c>
      <c r="MF149" s="52">
        <v>0</v>
      </c>
      <c r="MG149" s="52">
        <v>0</v>
      </c>
      <c r="MH149" s="52">
        <v>0</v>
      </c>
      <c r="MI149" s="52">
        <v>0</v>
      </c>
      <c r="MJ149" s="52">
        <v>0</v>
      </c>
      <c r="MK149" s="52">
        <v>0</v>
      </c>
      <c r="ML149" s="52">
        <v>0</v>
      </c>
      <c r="MM149" s="52">
        <v>0</v>
      </c>
      <c r="MN149" s="52">
        <v>0</v>
      </c>
      <c r="MO149" s="52">
        <v>0</v>
      </c>
      <c r="MP149" s="52">
        <v>0</v>
      </c>
      <c r="MQ149" s="52">
        <v>0</v>
      </c>
      <c r="MR149" s="52">
        <v>0</v>
      </c>
      <c r="MS149" s="52">
        <v>0</v>
      </c>
      <c r="MT149" s="52">
        <v>0</v>
      </c>
      <c r="MU149" s="52">
        <v>0</v>
      </c>
      <c r="MV149" s="52">
        <v>0</v>
      </c>
      <c r="MW149" s="52">
        <v>0</v>
      </c>
      <c r="MX149" s="52">
        <v>0</v>
      </c>
      <c r="MY149" s="52">
        <v>0</v>
      </c>
      <c r="MZ149" s="52">
        <v>0</v>
      </c>
      <c r="NA149" s="52">
        <v>0</v>
      </c>
      <c r="NB149" s="52">
        <v>0</v>
      </c>
      <c r="NC149" s="52">
        <v>0</v>
      </c>
      <c r="ND149" s="52">
        <v>0</v>
      </c>
      <c r="NE149" s="52">
        <v>0</v>
      </c>
      <c r="NF149" s="52">
        <v>0</v>
      </c>
      <c r="NG149" s="52">
        <v>0</v>
      </c>
      <c r="NH149" s="52">
        <v>0</v>
      </c>
      <c r="NI149" s="52">
        <v>0</v>
      </c>
      <c r="NJ149" s="52">
        <v>0</v>
      </c>
      <c r="NK149" s="52">
        <v>0</v>
      </c>
      <c r="NL149" s="52">
        <v>0</v>
      </c>
      <c r="NM149" s="52">
        <v>0</v>
      </c>
      <c r="NN149" s="52">
        <v>0</v>
      </c>
      <c r="NO149" s="52">
        <v>0</v>
      </c>
      <c r="NP149" s="52">
        <v>0</v>
      </c>
      <c r="NQ149" s="52">
        <v>0</v>
      </c>
      <c r="NR149" s="68">
        <f t="shared" si="6"/>
        <v>42170.390000000065</v>
      </c>
      <c r="NS149" s="68">
        <f t="shared" si="7"/>
        <v>42170.390000000065</v>
      </c>
      <c r="NT149" s="68">
        <f t="shared" si="8"/>
        <v>42170.390000000065</v>
      </c>
    </row>
    <row r="150" spans="1:384" s="40" customFormat="1" ht="15" customHeight="1" outlineLevel="1" x14ac:dyDescent="0.2">
      <c r="A150" s="61"/>
      <c r="B150" s="49" t="s">
        <v>671</v>
      </c>
      <c r="C150" s="49" t="s">
        <v>410</v>
      </c>
      <c r="D150" s="49" t="s">
        <v>411</v>
      </c>
      <c r="E150" s="50" t="s">
        <v>412</v>
      </c>
      <c r="F150" s="64">
        <v>44989</v>
      </c>
      <c r="G150" s="49" t="s">
        <v>37</v>
      </c>
      <c r="H150" s="72">
        <v>0</v>
      </c>
      <c r="I150" s="65">
        <v>62100</v>
      </c>
      <c r="J150" s="114" t="str">
        <f>_xlfn.XLOOKUP(E150,'[12]Resumo Unidades'!$B:$B,'[12]Resumo Unidades'!$W:$W)</f>
        <v>Fluxo com Divergência de até 2%</v>
      </c>
      <c r="K150" s="51" t="str">
        <f>IF(L150&gt;Resumo!$E$23,"Sim","Não")</f>
        <v>Não</v>
      </c>
      <c r="L150" s="66">
        <v>48</v>
      </c>
      <c r="M150" s="67"/>
      <c r="N150" s="52">
        <v>0</v>
      </c>
      <c r="O150" s="52">
        <v>0</v>
      </c>
      <c r="P150" s="52">
        <v>0</v>
      </c>
      <c r="Q150" s="52">
        <v>0</v>
      </c>
      <c r="R150" s="52">
        <v>0</v>
      </c>
      <c r="S150" s="52">
        <v>0</v>
      </c>
      <c r="T150" s="52">
        <v>0</v>
      </c>
      <c r="U150" s="52">
        <v>0</v>
      </c>
      <c r="V150" s="52">
        <v>0</v>
      </c>
      <c r="W150" s="52">
        <v>0</v>
      </c>
      <c r="X150" s="52">
        <v>0</v>
      </c>
      <c r="Y150" s="52">
        <v>0</v>
      </c>
      <c r="Z150" s="52">
        <v>0</v>
      </c>
      <c r="AA150" s="52">
        <v>0</v>
      </c>
      <c r="AB150" s="52">
        <v>0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v>0</v>
      </c>
      <c r="AN150" s="52">
        <v>0</v>
      </c>
      <c r="AO150" s="52">
        <v>0</v>
      </c>
      <c r="AP150" s="52">
        <v>0</v>
      </c>
      <c r="AQ150" s="52"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v>0</v>
      </c>
      <c r="AX150" s="52">
        <v>0</v>
      </c>
      <c r="AY150" s="52">
        <v>0</v>
      </c>
      <c r="AZ150" s="52">
        <v>0</v>
      </c>
      <c r="BA150" s="52">
        <v>0</v>
      </c>
      <c r="BB150" s="52">
        <v>0</v>
      </c>
      <c r="BC150" s="52">
        <v>0</v>
      </c>
      <c r="BD150" s="52">
        <v>0</v>
      </c>
      <c r="BE150" s="52">
        <v>0</v>
      </c>
      <c r="BF150" s="52">
        <v>0</v>
      </c>
      <c r="BG150" s="52">
        <v>0</v>
      </c>
      <c r="BH150" s="52">
        <v>0</v>
      </c>
      <c r="BI150" s="52">
        <v>0</v>
      </c>
      <c r="BJ150" s="52">
        <v>0</v>
      </c>
      <c r="BK150" s="52">
        <v>0</v>
      </c>
      <c r="BL150" s="52">
        <v>0</v>
      </c>
      <c r="BM150" s="52">
        <v>0</v>
      </c>
      <c r="BN150" s="52">
        <v>0</v>
      </c>
      <c r="BO150" s="52">
        <v>0</v>
      </c>
      <c r="BP150" s="52">
        <v>0</v>
      </c>
      <c r="BQ150" s="52">
        <v>0</v>
      </c>
      <c r="BR150" s="52">
        <v>0</v>
      </c>
      <c r="BS150" s="52">
        <v>0</v>
      </c>
      <c r="BT150" s="52">
        <v>0</v>
      </c>
      <c r="BU150" s="52">
        <v>0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v>0</v>
      </c>
      <c r="CB150" s="52">
        <v>909.45</v>
      </c>
      <c r="CC150" s="52">
        <v>830.24</v>
      </c>
      <c r="CD150" s="52">
        <v>769.75</v>
      </c>
      <c r="CE150" s="52">
        <v>769.75</v>
      </c>
      <c r="CF150" s="52">
        <v>769.75</v>
      </c>
      <c r="CG150" s="52">
        <v>769.75</v>
      </c>
      <c r="CH150" s="52">
        <v>769.75</v>
      </c>
      <c r="CI150" s="52">
        <v>769.75</v>
      </c>
      <c r="CJ150" s="52">
        <v>769.75</v>
      </c>
      <c r="CK150" s="52">
        <v>769.75</v>
      </c>
      <c r="CL150" s="52">
        <v>769.75</v>
      </c>
      <c r="CM150" s="52">
        <v>769.75</v>
      </c>
      <c r="CN150" s="52">
        <v>769.75</v>
      </c>
      <c r="CO150" s="52">
        <v>769.75</v>
      </c>
      <c r="CP150" s="52">
        <v>769.75</v>
      </c>
      <c r="CQ150" s="52">
        <v>769.75</v>
      </c>
      <c r="CR150" s="52">
        <v>769.75</v>
      </c>
      <c r="CS150" s="52">
        <v>769.75</v>
      </c>
      <c r="CT150" s="52">
        <v>769.75</v>
      </c>
      <c r="CU150" s="52">
        <v>769.75</v>
      </c>
      <c r="CV150" s="52">
        <v>769.75</v>
      </c>
      <c r="CW150" s="52">
        <v>769.75</v>
      </c>
      <c r="CX150" s="52">
        <v>769.75</v>
      </c>
      <c r="CY150" s="52">
        <v>769.75</v>
      </c>
      <c r="CZ150" s="52">
        <v>769.75</v>
      </c>
      <c r="DA150" s="52">
        <v>769.75</v>
      </c>
      <c r="DB150" s="52">
        <v>769.75</v>
      </c>
      <c r="DC150" s="52">
        <v>769.75</v>
      </c>
      <c r="DD150" s="52">
        <v>769.75</v>
      </c>
      <c r="DE150" s="52">
        <v>769.75</v>
      </c>
      <c r="DF150" s="52">
        <v>769.75</v>
      </c>
      <c r="DG150" s="52">
        <v>769.75</v>
      </c>
      <c r="DH150" s="52">
        <v>769.75</v>
      </c>
      <c r="DI150" s="52">
        <v>769.75</v>
      </c>
      <c r="DJ150" s="52">
        <v>769.75</v>
      </c>
      <c r="DK150" s="52">
        <v>769.75</v>
      </c>
      <c r="DL150" s="52">
        <v>769.75</v>
      </c>
      <c r="DM150" s="52">
        <v>769.75</v>
      </c>
      <c r="DN150" s="52">
        <v>769.75</v>
      </c>
      <c r="DO150" s="52">
        <v>769.75</v>
      </c>
      <c r="DP150" s="52">
        <v>769.75</v>
      </c>
      <c r="DQ150" s="52">
        <v>769.75</v>
      </c>
      <c r="DR150" s="52">
        <v>769.75</v>
      </c>
      <c r="DS150" s="52">
        <v>769.75</v>
      </c>
      <c r="DT150" s="52">
        <v>769.75</v>
      </c>
      <c r="DU150" s="52">
        <v>769.75</v>
      </c>
      <c r="DV150" s="52">
        <v>769.75</v>
      </c>
      <c r="DW150" s="52">
        <v>769.75</v>
      </c>
      <c r="DX150" s="52">
        <v>769.75</v>
      </c>
      <c r="DY150" s="52">
        <v>769.75</v>
      </c>
      <c r="DZ150" s="52">
        <v>769.75</v>
      </c>
      <c r="EA150" s="52">
        <v>0</v>
      </c>
      <c r="EB150" s="52">
        <v>0</v>
      </c>
      <c r="EC150" s="52">
        <v>0</v>
      </c>
      <c r="ED150" s="52">
        <v>0</v>
      </c>
      <c r="EE150" s="52">
        <v>0</v>
      </c>
      <c r="EF150" s="52">
        <v>0</v>
      </c>
      <c r="EG150" s="52">
        <v>0</v>
      </c>
      <c r="EH150" s="52">
        <v>0</v>
      </c>
      <c r="EI150" s="52">
        <v>0</v>
      </c>
      <c r="EJ150" s="52">
        <v>0</v>
      </c>
      <c r="EK150" s="52">
        <v>0</v>
      </c>
      <c r="EL150" s="52">
        <v>0</v>
      </c>
      <c r="EM150" s="52">
        <v>0</v>
      </c>
      <c r="EN150" s="52">
        <v>0</v>
      </c>
      <c r="EO150" s="52">
        <v>0</v>
      </c>
      <c r="EP150" s="52">
        <v>0</v>
      </c>
      <c r="EQ150" s="52">
        <v>0</v>
      </c>
      <c r="ER150" s="52">
        <v>0</v>
      </c>
      <c r="ES150" s="52">
        <v>0</v>
      </c>
      <c r="ET150" s="52">
        <v>0</v>
      </c>
      <c r="EU150" s="52">
        <v>0</v>
      </c>
      <c r="EV150" s="52">
        <v>0</v>
      </c>
      <c r="EW150" s="52">
        <v>0</v>
      </c>
      <c r="EX150" s="52">
        <v>0</v>
      </c>
      <c r="EY150" s="52">
        <v>0</v>
      </c>
      <c r="EZ150" s="52">
        <v>0</v>
      </c>
      <c r="FA150" s="52">
        <v>0</v>
      </c>
      <c r="FB150" s="52">
        <v>0</v>
      </c>
      <c r="FC150" s="52">
        <v>0</v>
      </c>
      <c r="FD150" s="52">
        <v>0</v>
      </c>
      <c r="FE150" s="52">
        <v>0</v>
      </c>
      <c r="FF150" s="52">
        <v>0</v>
      </c>
      <c r="FG150" s="52">
        <v>0</v>
      </c>
      <c r="FH150" s="52">
        <v>0</v>
      </c>
      <c r="FI150" s="52">
        <v>0</v>
      </c>
      <c r="FJ150" s="52">
        <v>0</v>
      </c>
      <c r="FK150" s="52">
        <v>0</v>
      </c>
      <c r="FL150" s="52">
        <v>0</v>
      </c>
      <c r="FM150" s="52">
        <v>0</v>
      </c>
      <c r="FN150" s="52">
        <v>0</v>
      </c>
      <c r="FO150" s="52">
        <v>0</v>
      </c>
      <c r="FP150" s="52">
        <v>0</v>
      </c>
      <c r="FQ150" s="52">
        <v>0</v>
      </c>
      <c r="FR150" s="52">
        <v>0</v>
      </c>
      <c r="FS150" s="52">
        <v>0</v>
      </c>
      <c r="FT150" s="52">
        <v>0</v>
      </c>
      <c r="FU150" s="52">
        <v>0</v>
      </c>
      <c r="FV150" s="52">
        <v>0</v>
      </c>
      <c r="FW150" s="52">
        <v>0</v>
      </c>
      <c r="FX150" s="52">
        <v>0</v>
      </c>
      <c r="FY150" s="52">
        <v>0</v>
      </c>
      <c r="FZ150" s="52">
        <v>0</v>
      </c>
      <c r="GA150" s="52">
        <v>0</v>
      </c>
      <c r="GB150" s="52">
        <v>0</v>
      </c>
      <c r="GC150" s="52">
        <v>0</v>
      </c>
      <c r="GD150" s="52">
        <v>0</v>
      </c>
      <c r="GE150" s="52">
        <v>0</v>
      </c>
      <c r="GF150" s="52">
        <v>0</v>
      </c>
      <c r="GG150" s="52">
        <v>0</v>
      </c>
      <c r="GH150" s="52">
        <v>0</v>
      </c>
      <c r="GI150" s="52">
        <v>0</v>
      </c>
      <c r="GJ150" s="52">
        <v>0</v>
      </c>
      <c r="GK150" s="52">
        <v>0</v>
      </c>
      <c r="GL150" s="52">
        <v>0</v>
      </c>
      <c r="GM150" s="52">
        <v>0</v>
      </c>
      <c r="GN150" s="52">
        <v>0</v>
      </c>
      <c r="GO150" s="52">
        <v>0</v>
      </c>
      <c r="GP150" s="52">
        <v>0</v>
      </c>
      <c r="GQ150" s="52">
        <v>0</v>
      </c>
      <c r="GR150" s="52">
        <v>0</v>
      </c>
      <c r="GS150" s="52">
        <v>0</v>
      </c>
      <c r="GT150" s="52">
        <v>0</v>
      </c>
      <c r="GU150" s="52">
        <v>0</v>
      </c>
      <c r="GV150" s="52">
        <v>0</v>
      </c>
      <c r="GW150" s="52">
        <v>0</v>
      </c>
      <c r="GX150" s="52">
        <v>0</v>
      </c>
      <c r="GY150" s="52">
        <v>0</v>
      </c>
      <c r="GZ150" s="52">
        <v>0</v>
      </c>
      <c r="HA150" s="52">
        <v>0</v>
      </c>
      <c r="HB150" s="52">
        <v>0</v>
      </c>
      <c r="HC150" s="52">
        <v>0</v>
      </c>
      <c r="HD150" s="52">
        <v>0</v>
      </c>
      <c r="HE150" s="52">
        <v>0</v>
      </c>
      <c r="HF150" s="52">
        <v>0</v>
      </c>
      <c r="HG150" s="52">
        <v>0</v>
      </c>
      <c r="HH150" s="52">
        <v>0</v>
      </c>
      <c r="HI150" s="52">
        <v>0</v>
      </c>
      <c r="HJ150" s="52">
        <v>0</v>
      </c>
      <c r="HK150" s="52">
        <v>0</v>
      </c>
      <c r="HL150" s="52">
        <v>0</v>
      </c>
      <c r="HM150" s="52">
        <v>0</v>
      </c>
      <c r="HN150" s="52">
        <v>0</v>
      </c>
      <c r="HO150" s="52">
        <v>0</v>
      </c>
      <c r="HP150" s="52">
        <v>0</v>
      </c>
      <c r="HQ150" s="52">
        <v>0</v>
      </c>
      <c r="HR150" s="52">
        <v>0</v>
      </c>
      <c r="HS150" s="52">
        <v>0</v>
      </c>
      <c r="HT150" s="52">
        <v>0</v>
      </c>
      <c r="HU150" s="52">
        <v>0</v>
      </c>
      <c r="HV150" s="52">
        <v>0</v>
      </c>
      <c r="HW150" s="52">
        <v>0</v>
      </c>
      <c r="HX150" s="52">
        <v>0</v>
      </c>
      <c r="HY150" s="52">
        <v>0</v>
      </c>
      <c r="HZ150" s="52">
        <v>0</v>
      </c>
      <c r="IA150" s="52">
        <v>0</v>
      </c>
      <c r="IB150" s="52">
        <v>0</v>
      </c>
      <c r="IC150" s="52">
        <v>0</v>
      </c>
      <c r="ID150" s="52">
        <v>0</v>
      </c>
      <c r="IE150" s="52">
        <v>0</v>
      </c>
      <c r="IF150" s="52">
        <v>0</v>
      </c>
      <c r="IG150" s="52">
        <v>0</v>
      </c>
      <c r="IH150" s="52">
        <v>0</v>
      </c>
      <c r="II150" s="52">
        <v>0</v>
      </c>
      <c r="IJ150" s="52">
        <v>0</v>
      </c>
      <c r="IK150" s="52">
        <v>0</v>
      </c>
      <c r="IL150" s="52">
        <v>0</v>
      </c>
      <c r="IM150" s="52">
        <v>0</v>
      </c>
      <c r="IN150" s="52">
        <v>0</v>
      </c>
      <c r="IO150" s="52">
        <v>0</v>
      </c>
      <c r="IP150" s="52">
        <v>0</v>
      </c>
      <c r="IQ150" s="52">
        <v>0</v>
      </c>
      <c r="IR150" s="52">
        <v>0</v>
      </c>
      <c r="IS150" s="52">
        <v>0</v>
      </c>
      <c r="IT150" s="52">
        <v>0</v>
      </c>
      <c r="IU150" s="52">
        <v>0</v>
      </c>
      <c r="IV150" s="52">
        <v>0</v>
      </c>
      <c r="IW150" s="52">
        <v>0</v>
      </c>
      <c r="IX150" s="52">
        <v>0</v>
      </c>
      <c r="IY150" s="52">
        <v>0</v>
      </c>
      <c r="IZ150" s="52">
        <v>0</v>
      </c>
      <c r="JA150" s="52">
        <v>0</v>
      </c>
      <c r="JB150" s="52">
        <v>0</v>
      </c>
      <c r="JC150" s="52">
        <v>0</v>
      </c>
      <c r="JD150" s="52">
        <v>0</v>
      </c>
      <c r="JE150" s="52">
        <v>0</v>
      </c>
      <c r="JF150" s="52">
        <v>0</v>
      </c>
      <c r="JG150" s="52">
        <v>0</v>
      </c>
      <c r="JH150" s="52">
        <v>0</v>
      </c>
      <c r="JI150" s="52">
        <v>0</v>
      </c>
      <c r="JJ150" s="52">
        <v>0</v>
      </c>
      <c r="JK150" s="52">
        <v>0</v>
      </c>
      <c r="JL150" s="52">
        <v>0</v>
      </c>
      <c r="JM150" s="52">
        <v>0</v>
      </c>
      <c r="JN150" s="52">
        <v>0</v>
      </c>
      <c r="JO150" s="52">
        <v>0</v>
      </c>
      <c r="JP150" s="52">
        <v>0</v>
      </c>
      <c r="JQ150" s="52">
        <v>0</v>
      </c>
      <c r="JR150" s="52">
        <v>0</v>
      </c>
      <c r="JS150" s="52">
        <v>0</v>
      </c>
      <c r="JT150" s="52">
        <v>0</v>
      </c>
      <c r="JU150" s="52">
        <v>0</v>
      </c>
      <c r="JV150" s="52">
        <v>0</v>
      </c>
      <c r="JW150" s="52">
        <v>0</v>
      </c>
      <c r="JX150" s="52">
        <v>0</v>
      </c>
      <c r="JY150" s="52">
        <v>0</v>
      </c>
      <c r="JZ150" s="52">
        <v>0</v>
      </c>
      <c r="KA150" s="52">
        <v>0</v>
      </c>
      <c r="KB150" s="52">
        <v>0</v>
      </c>
      <c r="KC150" s="52">
        <v>0</v>
      </c>
      <c r="KD150" s="52">
        <v>0</v>
      </c>
      <c r="KE150" s="52">
        <v>0</v>
      </c>
      <c r="KF150" s="52">
        <v>0</v>
      </c>
      <c r="KG150" s="52">
        <v>0</v>
      </c>
      <c r="KH150" s="52">
        <v>0</v>
      </c>
      <c r="KI150" s="52">
        <v>0</v>
      </c>
      <c r="KJ150" s="52">
        <v>0</v>
      </c>
      <c r="KK150" s="52">
        <v>0</v>
      </c>
      <c r="KL150" s="52">
        <v>0</v>
      </c>
      <c r="KM150" s="52">
        <v>0</v>
      </c>
      <c r="KN150" s="52">
        <v>0</v>
      </c>
      <c r="KO150" s="52">
        <v>0</v>
      </c>
      <c r="KP150" s="52">
        <v>0</v>
      </c>
      <c r="KQ150" s="52">
        <v>0</v>
      </c>
      <c r="KR150" s="52">
        <v>0</v>
      </c>
      <c r="KS150" s="52">
        <v>0</v>
      </c>
      <c r="KT150" s="52">
        <v>0</v>
      </c>
      <c r="KU150" s="52">
        <v>0</v>
      </c>
      <c r="KV150" s="52">
        <v>0</v>
      </c>
      <c r="KW150" s="52">
        <v>0</v>
      </c>
      <c r="KX150" s="52">
        <v>0</v>
      </c>
      <c r="KY150" s="52">
        <v>0</v>
      </c>
      <c r="KZ150" s="52">
        <v>0</v>
      </c>
      <c r="LA150" s="52">
        <v>0</v>
      </c>
      <c r="LB150" s="52">
        <v>0</v>
      </c>
      <c r="LC150" s="52">
        <v>0</v>
      </c>
      <c r="LD150" s="52">
        <v>0</v>
      </c>
      <c r="LE150" s="52">
        <v>0</v>
      </c>
      <c r="LF150" s="52">
        <v>0</v>
      </c>
      <c r="LG150" s="52">
        <v>0</v>
      </c>
      <c r="LH150" s="52">
        <v>0</v>
      </c>
      <c r="LI150" s="52">
        <v>0</v>
      </c>
      <c r="LJ150" s="52">
        <v>0</v>
      </c>
      <c r="LK150" s="52">
        <v>0</v>
      </c>
      <c r="LL150" s="52">
        <v>0</v>
      </c>
      <c r="LM150" s="52">
        <v>0</v>
      </c>
      <c r="LN150" s="52">
        <v>0</v>
      </c>
      <c r="LO150" s="52">
        <v>0</v>
      </c>
      <c r="LP150" s="52">
        <v>0</v>
      </c>
      <c r="LQ150" s="52">
        <v>0</v>
      </c>
      <c r="LR150" s="52">
        <v>0</v>
      </c>
      <c r="LS150" s="52">
        <v>0</v>
      </c>
      <c r="LT150" s="52">
        <v>0</v>
      </c>
      <c r="LU150" s="52">
        <v>0</v>
      </c>
      <c r="LV150" s="52">
        <v>0</v>
      </c>
      <c r="LW150" s="52">
        <v>0</v>
      </c>
      <c r="LX150" s="52">
        <v>0</v>
      </c>
      <c r="LY150" s="52">
        <v>0</v>
      </c>
      <c r="LZ150" s="52">
        <v>0</v>
      </c>
      <c r="MA150" s="52">
        <v>0</v>
      </c>
      <c r="MB150" s="52">
        <v>0</v>
      </c>
      <c r="MC150" s="52">
        <v>0</v>
      </c>
      <c r="MD150" s="52">
        <v>0</v>
      </c>
      <c r="ME150" s="52">
        <v>0</v>
      </c>
      <c r="MF150" s="52">
        <v>0</v>
      </c>
      <c r="MG150" s="52">
        <v>0</v>
      </c>
      <c r="MH150" s="52">
        <v>0</v>
      </c>
      <c r="MI150" s="52">
        <v>0</v>
      </c>
      <c r="MJ150" s="52">
        <v>0</v>
      </c>
      <c r="MK150" s="52">
        <v>0</v>
      </c>
      <c r="ML150" s="52">
        <v>0</v>
      </c>
      <c r="MM150" s="52">
        <v>0</v>
      </c>
      <c r="MN150" s="52">
        <v>0</v>
      </c>
      <c r="MO150" s="52">
        <v>0</v>
      </c>
      <c r="MP150" s="52">
        <v>0</v>
      </c>
      <c r="MQ150" s="52">
        <v>0</v>
      </c>
      <c r="MR150" s="52">
        <v>0</v>
      </c>
      <c r="MS150" s="52">
        <v>0</v>
      </c>
      <c r="MT150" s="52">
        <v>0</v>
      </c>
      <c r="MU150" s="52">
        <v>0</v>
      </c>
      <c r="MV150" s="52">
        <v>0</v>
      </c>
      <c r="MW150" s="52">
        <v>0</v>
      </c>
      <c r="MX150" s="52">
        <v>0</v>
      </c>
      <c r="MY150" s="52">
        <v>0</v>
      </c>
      <c r="MZ150" s="52">
        <v>0</v>
      </c>
      <c r="NA150" s="52">
        <v>0</v>
      </c>
      <c r="NB150" s="52">
        <v>0</v>
      </c>
      <c r="NC150" s="52">
        <v>0</v>
      </c>
      <c r="ND150" s="52">
        <v>0</v>
      </c>
      <c r="NE150" s="52">
        <v>0</v>
      </c>
      <c r="NF150" s="52">
        <v>0</v>
      </c>
      <c r="NG150" s="52">
        <v>0</v>
      </c>
      <c r="NH150" s="52">
        <v>0</v>
      </c>
      <c r="NI150" s="52">
        <v>0</v>
      </c>
      <c r="NJ150" s="52">
        <v>0</v>
      </c>
      <c r="NK150" s="52">
        <v>0</v>
      </c>
      <c r="NL150" s="52">
        <v>0</v>
      </c>
      <c r="NM150" s="52">
        <v>0</v>
      </c>
      <c r="NN150" s="52">
        <v>0</v>
      </c>
      <c r="NO150" s="52">
        <v>0</v>
      </c>
      <c r="NP150" s="52">
        <v>0</v>
      </c>
      <c r="NQ150" s="52">
        <v>0</v>
      </c>
      <c r="NR150" s="68">
        <f t="shared" si="6"/>
        <v>39457.440000000002</v>
      </c>
      <c r="NS150" s="68">
        <f t="shared" si="7"/>
        <v>39457.440000000002</v>
      </c>
      <c r="NT150" s="68">
        <f t="shared" si="8"/>
        <v>39457.440000000002</v>
      </c>
    </row>
    <row r="151" spans="1:384" s="40" customFormat="1" ht="15" customHeight="1" outlineLevel="1" x14ac:dyDescent="0.2">
      <c r="A151" s="61"/>
      <c r="B151" s="49" t="s">
        <v>671</v>
      </c>
      <c r="C151" s="49" t="s">
        <v>413</v>
      </c>
      <c r="D151" s="49" t="s">
        <v>414</v>
      </c>
      <c r="E151" s="50" t="s">
        <v>415</v>
      </c>
      <c r="F151" s="64">
        <v>45036</v>
      </c>
      <c r="G151" s="49" t="s">
        <v>37</v>
      </c>
      <c r="H151" s="72">
        <v>0</v>
      </c>
      <c r="I151" s="65">
        <v>45200</v>
      </c>
      <c r="J151" s="114" t="str">
        <f>_xlfn.XLOOKUP(E151,'[12]Resumo Unidades'!$B:$B,'[12]Resumo Unidades'!$W:$W)</f>
        <v>Fluxo com Divergência de até 2%</v>
      </c>
      <c r="K151" s="51" t="str">
        <f>IF(L151&gt;Resumo!$E$23,"Sim","Não")</f>
        <v>Não</v>
      </c>
      <c r="L151" s="66">
        <v>0</v>
      </c>
      <c r="M151" s="67"/>
      <c r="N151" s="52">
        <v>0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52">
        <v>0</v>
      </c>
      <c r="W151" s="52">
        <v>0</v>
      </c>
      <c r="X151" s="52">
        <v>0</v>
      </c>
      <c r="Y151" s="52">
        <v>0</v>
      </c>
      <c r="Z151" s="52">
        <v>0</v>
      </c>
      <c r="AA151" s="52">
        <v>0</v>
      </c>
      <c r="AB151" s="52"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v>0</v>
      </c>
      <c r="AN151" s="52">
        <v>0</v>
      </c>
      <c r="AO151" s="52">
        <v>0</v>
      </c>
      <c r="AP151" s="52">
        <v>0</v>
      </c>
      <c r="AQ151" s="52"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v>0</v>
      </c>
      <c r="AX151" s="52">
        <v>0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0</v>
      </c>
      <c r="BF151" s="52">
        <v>0</v>
      </c>
      <c r="BG151" s="52">
        <v>0</v>
      </c>
      <c r="BH151" s="52">
        <v>0</v>
      </c>
      <c r="BI151" s="52">
        <v>0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0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441.06</v>
      </c>
      <c r="CE151" s="52">
        <v>441.06</v>
      </c>
      <c r="CF151" s="52">
        <v>441.06</v>
      </c>
      <c r="CG151" s="52">
        <v>441.06</v>
      </c>
      <c r="CH151" s="52">
        <v>441.06</v>
      </c>
      <c r="CI151" s="52">
        <v>441.06</v>
      </c>
      <c r="CJ151" s="52">
        <v>441.06</v>
      </c>
      <c r="CK151" s="52">
        <v>441.06</v>
      </c>
      <c r="CL151" s="52">
        <v>441.06</v>
      </c>
      <c r="CM151" s="52">
        <v>441.06</v>
      </c>
      <c r="CN151" s="52">
        <v>441.06</v>
      </c>
      <c r="CO151" s="52">
        <v>441.06</v>
      </c>
      <c r="CP151" s="52">
        <v>441.06</v>
      </c>
      <c r="CQ151" s="52">
        <v>441.06</v>
      </c>
      <c r="CR151" s="52">
        <v>441.06</v>
      </c>
      <c r="CS151" s="52">
        <v>441.06</v>
      </c>
      <c r="CT151" s="52">
        <v>441.06</v>
      </c>
      <c r="CU151" s="52">
        <v>441.06</v>
      </c>
      <c r="CV151" s="52">
        <v>441.06</v>
      </c>
      <c r="CW151" s="52">
        <v>441.06</v>
      </c>
      <c r="CX151" s="52">
        <v>441.06</v>
      </c>
      <c r="CY151" s="52">
        <v>441.06</v>
      </c>
      <c r="CZ151" s="52">
        <v>441.06</v>
      </c>
      <c r="DA151" s="52">
        <v>441.06</v>
      </c>
      <c r="DB151" s="52">
        <v>441.06</v>
      </c>
      <c r="DC151" s="52">
        <v>441.06</v>
      </c>
      <c r="DD151" s="52">
        <v>441.06</v>
      </c>
      <c r="DE151" s="52">
        <v>441.06</v>
      </c>
      <c r="DF151" s="52">
        <v>441.06</v>
      </c>
      <c r="DG151" s="52">
        <v>441.06</v>
      </c>
      <c r="DH151" s="52">
        <v>441.06</v>
      </c>
      <c r="DI151" s="52">
        <v>441.06</v>
      </c>
      <c r="DJ151" s="52">
        <v>441.06</v>
      </c>
      <c r="DK151" s="52">
        <v>441.06</v>
      </c>
      <c r="DL151" s="52">
        <v>441.06</v>
      </c>
      <c r="DM151" s="52">
        <v>441.06</v>
      </c>
      <c r="DN151" s="52">
        <v>441.06</v>
      </c>
      <c r="DO151" s="52">
        <v>441.06</v>
      </c>
      <c r="DP151" s="52">
        <v>441.06</v>
      </c>
      <c r="DQ151" s="52">
        <v>441.06</v>
      </c>
      <c r="DR151" s="52">
        <v>441.06</v>
      </c>
      <c r="DS151" s="52">
        <v>441.06</v>
      </c>
      <c r="DT151" s="52">
        <v>441.06</v>
      </c>
      <c r="DU151" s="52">
        <v>441.06</v>
      </c>
      <c r="DV151" s="52">
        <v>441.06</v>
      </c>
      <c r="DW151" s="52">
        <v>441.06</v>
      </c>
      <c r="DX151" s="52">
        <v>441.06</v>
      </c>
      <c r="DY151" s="52">
        <v>441.06</v>
      </c>
      <c r="DZ151" s="52">
        <v>441.06</v>
      </c>
      <c r="EA151" s="52">
        <v>441.06</v>
      </c>
      <c r="EB151" s="52">
        <v>441.06</v>
      </c>
      <c r="EC151" s="52">
        <v>441.06</v>
      </c>
      <c r="ED151" s="52">
        <v>441.06</v>
      </c>
      <c r="EE151" s="52">
        <v>441.06</v>
      </c>
      <c r="EF151" s="52">
        <v>441.06</v>
      </c>
      <c r="EG151" s="52">
        <v>441.06</v>
      </c>
      <c r="EH151" s="52">
        <v>441.06</v>
      </c>
      <c r="EI151" s="52">
        <v>441.06</v>
      </c>
      <c r="EJ151" s="52">
        <v>441.06</v>
      </c>
      <c r="EK151" s="52">
        <v>441.06</v>
      </c>
      <c r="EL151" s="52">
        <v>441.06</v>
      </c>
      <c r="EM151" s="52">
        <v>441.06</v>
      </c>
      <c r="EN151" s="52">
        <v>441.06</v>
      </c>
      <c r="EO151" s="52">
        <v>441.06</v>
      </c>
      <c r="EP151" s="52">
        <v>441.06</v>
      </c>
      <c r="EQ151" s="52">
        <v>441.06</v>
      </c>
      <c r="ER151" s="52">
        <v>441.06</v>
      </c>
      <c r="ES151" s="52">
        <v>441.06</v>
      </c>
      <c r="ET151" s="52">
        <v>441.06</v>
      </c>
      <c r="EU151" s="52">
        <v>441.06</v>
      </c>
      <c r="EV151" s="52">
        <v>441.06</v>
      </c>
      <c r="EW151" s="52">
        <v>441.06</v>
      </c>
      <c r="EX151" s="52">
        <v>441.06</v>
      </c>
      <c r="EY151" s="52">
        <v>441.06</v>
      </c>
      <c r="EZ151" s="52">
        <v>441.06</v>
      </c>
      <c r="FA151" s="52">
        <v>441.06</v>
      </c>
      <c r="FB151" s="52">
        <v>441.06</v>
      </c>
      <c r="FC151" s="52">
        <v>441.06</v>
      </c>
      <c r="FD151" s="52">
        <v>441.06</v>
      </c>
      <c r="FE151" s="52">
        <v>441.06</v>
      </c>
      <c r="FF151" s="52">
        <v>441.06</v>
      </c>
      <c r="FG151" s="52">
        <v>441.06</v>
      </c>
      <c r="FH151" s="52">
        <v>441.06</v>
      </c>
      <c r="FI151" s="52">
        <v>441.06</v>
      </c>
      <c r="FJ151" s="52">
        <v>441.06</v>
      </c>
      <c r="FK151" s="52">
        <v>441.06</v>
      </c>
      <c r="FL151" s="52">
        <v>441.06</v>
      </c>
      <c r="FM151" s="52">
        <v>441.06</v>
      </c>
      <c r="FN151" s="52">
        <v>441.06</v>
      </c>
      <c r="FO151" s="52">
        <v>441.06</v>
      </c>
      <c r="FP151" s="52">
        <v>441.06</v>
      </c>
      <c r="FQ151" s="52">
        <v>441.06</v>
      </c>
      <c r="FR151" s="52">
        <v>441.06</v>
      </c>
      <c r="FS151" s="52">
        <v>441.06</v>
      </c>
      <c r="FT151" s="52">
        <v>441.06</v>
      </c>
      <c r="FU151" s="52">
        <v>441.06</v>
      </c>
      <c r="FV151" s="52">
        <v>441.06</v>
      </c>
      <c r="FW151" s="52">
        <v>441.06</v>
      </c>
      <c r="FX151" s="52">
        <v>441.06</v>
      </c>
      <c r="FY151" s="52">
        <v>0</v>
      </c>
      <c r="FZ151" s="52">
        <v>0</v>
      </c>
      <c r="GA151" s="52">
        <v>0</v>
      </c>
      <c r="GB151" s="52">
        <v>0</v>
      </c>
      <c r="GC151" s="52">
        <v>0</v>
      </c>
      <c r="GD151" s="52">
        <v>0</v>
      </c>
      <c r="GE151" s="52">
        <v>0</v>
      </c>
      <c r="GF151" s="52">
        <v>0</v>
      </c>
      <c r="GG151" s="52">
        <v>0</v>
      </c>
      <c r="GH151" s="52">
        <v>0</v>
      </c>
      <c r="GI151" s="52">
        <v>0</v>
      </c>
      <c r="GJ151" s="52">
        <v>0</v>
      </c>
      <c r="GK151" s="52">
        <v>0</v>
      </c>
      <c r="GL151" s="52">
        <v>0</v>
      </c>
      <c r="GM151" s="52">
        <v>0</v>
      </c>
      <c r="GN151" s="52">
        <v>0</v>
      </c>
      <c r="GO151" s="52">
        <v>0</v>
      </c>
      <c r="GP151" s="52">
        <v>0</v>
      </c>
      <c r="GQ151" s="52">
        <v>0</v>
      </c>
      <c r="GR151" s="52">
        <v>0</v>
      </c>
      <c r="GS151" s="52">
        <v>0</v>
      </c>
      <c r="GT151" s="52">
        <v>0</v>
      </c>
      <c r="GU151" s="52">
        <v>0</v>
      </c>
      <c r="GV151" s="52">
        <v>0</v>
      </c>
      <c r="GW151" s="52">
        <v>0</v>
      </c>
      <c r="GX151" s="52">
        <v>0</v>
      </c>
      <c r="GY151" s="52">
        <v>0</v>
      </c>
      <c r="GZ151" s="52">
        <v>0</v>
      </c>
      <c r="HA151" s="52">
        <v>0</v>
      </c>
      <c r="HB151" s="52">
        <v>0</v>
      </c>
      <c r="HC151" s="52">
        <v>0</v>
      </c>
      <c r="HD151" s="52">
        <v>0</v>
      </c>
      <c r="HE151" s="52">
        <v>0</v>
      </c>
      <c r="HF151" s="52">
        <v>0</v>
      </c>
      <c r="HG151" s="52">
        <v>0</v>
      </c>
      <c r="HH151" s="52">
        <v>0</v>
      </c>
      <c r="HI151" s="52">
        <v>0</v>
      </c>
      <c r="HJ151" s="52">
        <v>0</v>
      </c>
      <c r="HK151" s="52">
        <v>0</v>
      </c>
      <c r="HL151" s="52">
        <v>0</v>
      </c>
      <c r="HM151" s="52">
        <v>0</v>
      </c>
      <c r="HN151" s="52">
        <v>0</v>
      </c>
      <c r="HO151" s="52">
        <v>0</v>
      </c>
      <c r="HP151" s="52">
        <v>0</v>
      </c>
      <c r="HQ151" s="52">
        <v>0</v>
      </c>
      <c r="HR151" s="52">
        <v>0</v>
      </c>
      <c r="HS151" s="52">
        <v>0</v>
      </c>
      <c r="HT151" s="52">
        <v>0</v>
      </c>
      <c r="HU151" s="52">
        <v>0</v>
      </c>
      <c r="HV151" s="52">
        <v>0</v>
      </c>
      <c r="HW151" s="52">
        <v>0</v>
      </c>
      <c r="HX151" s="52">
        <v>0</v>
      </c>
      <c r="HY151" s="52">
        <v>0</v>
      </c>
      <c r="HZ151" s="52">
        <v>0</v>
      </c>
      <c r="IA151" s="52">
        <v>0</v>
      </c>
      <c r="IB151" s="52">
        <v>0</v>
      </c>
      <c r="IC151" s="52">
        <v>0</v>
      </c>
      <c r="ID151" s="52">
        <v>0</v>
      </c>
      <c r="IE151" s="52">
        <v>0</v>
      </c>
      <c r="IF151" s="52">
        <v>0</v>
      </c>
      <c r="IG151" s="52">
        <v>0</v>
      </c>
      <c r="IH151" s="52">
        <v>0</v>
      </c>
      <c r="II151" s="52">
        <v>0</v>
      </c>
      <c r="IJ151" s="52">
        <v>0</v>
      </c>
      <c r="IK151" s="52">
        <v>0</v>
      </c>
      <c r="IL151" s="52">
        <v>0</v>
      </c>
      <c r="IM151" s="52">
        <v>0</v>
      </c>
      <c r="IN151" s="52">
        <v>0</v>
      </c>
      <c r="IO151" s="52">
        <v>0</v>
      </c>
      <c r="IP151" s="52">
        <v>0</v>
      </c>
      <c r="IQ151" s="52">
        <v>0</v>
      </c>
      <c r="IR151" s="52">
        <v>0</v>
      </c>
      <c r="IS151" s="52">
        <v>0</v>
      </c>
      <c r="IT151" s="52">
        <v>0</v>
      </c>
      <c r="IU151" s="52">
        <v>0</v>
      </c>
      <c r="IV151" s="52">
        <v>0</v>
      </c>
      <c r="IW151" s="52">
        <v>0</v>
      </c>
      <c r="IX151" s="52">
        <v>0</v>
      </c>
      <c r="IY151" s="52">
        <v>0</v>
      </c>
      <c r="IZ151" s="52">
        <v>0</v>
      </c>
      <c r="JA151" s="52">
        <v>0</v>
      </c>
      <c r="JB151" s="52">
        <v>0</v>
      </c>
      <c r="JC151" s="52">
        <v>0</v>
      </c>
      <c r="JD151" s="52">
        <v>0</v>
      </c>
      <c r="JE151" s="52">
        <v>0</v>
      </c>
      <c r="JF151" s="52">
        <v>0</v>
      </c>
      <c r="JG151" s="52">
        <v>0</v>
      </c>
      <c r="JH151" s="52">
        <v>0</v>
      </c>
      <c r="JI151" s="52">
        <v>0</v>
      </c>
      <c r="JJ151" s="52">
        <v>0</v>
      </c>
      <c r="JK151" s="52">
        <v>0</v>
      </c>
      <c r="JL151" s="52">
        <v>0</v>
      </c>
      <c r="JM151" s="52">
        <v>0</v>
      </c>
      <c r="JN151" s="52">
        <v>0</v>
      </c>
      <c r="JO151" s="52">
        <v>0</v>
      </c>
      <c r="JP151" s="52">
        <v>0</v>
      </c>
      <c r="JQ151" s="52">
        <v>0</v>
      </c>
      <c r="JR151" s="52">
        <v>0</v>
      </c>
      <c r="JS151" s="52">
        <v>0</v>
      </c>
      <c r="JT151" s="52">
        <v>0</v>
      </c>
      <c r="JU151" s="52">
        <v>0</v>
      </c>
      <c r="JV151" s="52">
        <v>0</v>
      </c>
      <c r="JW151" s="52">
        <v>0</v>
      </c>
      <c r="JX151" s="52">
        <v>0</v>
      </c>
      <c r="JY151" s="52">
        <v>0</v>
      </c>
      <c r="JZ151" s="52">
        <v>0</v>
      </c>
      <c r="KA151" s="52">
        <v>0</v>
      </c>
      <c r="KB151" s="52">
        <v>0</v>
      </c>
      <c r="KC151" s="52">
        <v>0</v>
      </c>
      <c r="KD151" s="52">
        <v>0</v>
      </c>
      <c r="KE151" s="52">
        <v>0</v>
      </c>
      <c r="KF151" s="52">
        <v>0</v>
      </c>
      <c r="KG151" s="52">
        <v>0</v>
      </c>
      <c r="KH151" s="52">
        <v>0</v>
      </c>
      <c r="KI151" s="52">
        <v>0</v>
      </c>
      <c r="KJ151" s="52">
        <v>0</v>
      </c>
      <c r="KK151" s="52">
        <v>0</v>
      </c>
      <c r="KL151" s="52">
        <v>0</v>
      </c>
      <c r="KM151" s="52">
        <v>0</v>
      </c>
      <c r="KN151" s="52">
        <v>0</v>
      </c>
      <c r="KO151" s="52">
        <v>0</v>
      </c>
      <c r="KP151" s="52">
        <v>0</v>
      </c>
      <c r="KQ151" s="52">
        <v>0</v>
      </c>
      <c r="KR151" s="52">
        <v>0</v>
      </c>
      <c r="KS151" s="52">
        <v>0</v>
      </c>
      <c r="KT151" s="52">
        <v>0</v>
      </c>
      <c r="KU151" s="52">
        <v>0</v>
      </c>
      <c r="KV151" s="52">
        <v>0</v>
      </c>
      <c r="KW151" s="52">
        <v>0</v>
      </c>
      <c r="KX151" s="52">
        <v>0</v>
      </c>
      <c r="KY151" s="52">
        <v>0</v>
      </c>
      <c r="KZ151" s="52">
        <v>0</v>
      </c>
      <c r="LA151" s="52">
        <v>0</v>
      </c>
      <c r="LB151" s="52">
        <v>0</v>
      </c>
      <c r="LC151" s="52">
        <v>0</v>
      </c>
      <c r="LD151" s="52">
        <v>0</v>
      </c>
      <c r="LE151" s="52">
        <v>0</v>
      </c>
      <c r="LF151" s="52">
        <v>0</v>
      </c>
      <c r="LG151" s="52">
        <v>0</v>
      </c>
      <c r="LH151" s="52">
        <v>0</v>
      </c>
      <c r="LI151" s="52">
        <v>0</v>
      </c>
      <c r="LJ151" s="52">
        <v>0</v>
      </c>
      <c r="LK151" s="52">
        <v>0</v>
      </c>
      <c r="LL151" s="52">
        <v>0</v>
      </c>
      <c r="LM151" s="52">
        <v>0</v>
      </c>
      <c r="LN151" s="52">
        <v>0</v>
      </c>
      <c r="LO151" s="52">
        <v>0</v>
      </c>
      <c r="LP151" s="52">
        <v>0</v>
      </c>
      <c r="LQ151" s="52">
        <v>0</v>
      </c>
      <c r="LR151" s="52">
        <v>0</v>
      </c>
      <c r="LS151" s="52">
        <v>0</v>
      </c>
      <c r="LT151" s="52">
        <v>0</v>
      </c>
      <c r="LU151" s="52">
        <v>0</v>
      </c>
      <c r="LV151" s="52">
        <v>0</v>
      </c>
      <c r="LW151" s="52">
        <v>0</v>
      </c>
      <c r="LX151" s="52">
        <v>0</v>
      </c>
      <c r="LY151" s="52">
        <v>0</v>
      </c>
      <c r="LZ151" s="52">
        <v>0</v>
      </c>
      <c r="MA151" s="52">
        <v>0</v>
      </c>
      <c r="MB151" s="52">
        <v>0</v>
      </c>
      <c r="MC151" s="52">
        <v>0</v>
      </c>
      <c r="MD151" s="52">
        <v>0</v>
      </c>
      <c r="ME151" s="52">
        <v>0</v>
      </c>
      <c r="MF151" s="52">
        <v>0</v>
      </c>
      <c r="MG151" s="52">
        <v>0</v>
      </c>
      <c r="MH151" s="52">
        <v>0</v>
      </c>
      <c r="MI151" s="52">
        <v>0</v>
      </c>
      <c r="MJ151" s="52">
        <v>0</v>
      </c>
      <c r="MK151" s="52">
        <v>0</v>
      </c>
      <c r="ML151" s="52">
        <v>0</v>
      </c>
      <c r="MM151" s="52">
        <v>0</v>
      </c>
      <c r="MN151" s="52">
        <v>0</v>
      </c>
      <c r="MO151" s="52">
        <v>0</v>
      </c>
      <c r="MP151" s="52">
        <v>0</v>
      </c>
      <c r="MQ151" s="52">
        <v>0</v>
      </c>
      <c r="MR151" s="52">
        <v>0</v>
      </c>
      <c r="MS151" s="52">
        <v>0</v>
      </c>
      <c r="MT151" s="52">
        <v>0</v>
      </c>
      <c r="MU151" s="52">
        <v>0</v>
      </c>
      <c r="MV151" s="52">
        <v>0</v>
      </c>
      <c r="MW151" s="52">
        <v>0</v>
      </c>
      <c r="MX151" s="52">
        <v>0</v>
      </c>
      <c r="MY151" s="52">
        <v>0</v>
      </c>
      <c r="MZ151" s="52">
        <v>0</v>
      </c>
      <c r="NA151" s="52">
        <v>0</v>
      </c>
      <c r="NB151" s="52">
        <v>0</v>
      </c>
      <c r="NC151" s="52">
        <v>0</v>
      </c>
      <c r="ND151" s="52">
        <v>0</v>
      </c>
      <c r="NE151" s="52">
        <v>0</v>
      </c>
      <c r="NF151" s="52">
        <v>0</v>
      </c>
      <c r="NG151" s="52">
        <v>0</v>
      </c>
      <c r="NH151" s="52">
        <v>0</v>
      </c>
      <c r="NI151" s="52">
        <v>0</v>
      </c>
      <c r="NJ151" s="52">
        <v>0</v>
      </c>
      <c r="NK151" s="52">
        <v>0</v>
      </c>
      <c r="NL151" s="52">
        <v>0</v>
      </c>
      <c r="NM151" s="52">
        <v>0</v>
      </c>
      <c r="NN151" s="52">
        <v>0</v>
      </c>
      <c r="NO151" s="52">
        <v>0</v>
      </c>
      <c r="NP151" s="52">
        <v>0</v>
      </c>
      <c r="NQ151" s="52">
        <v>0</v>
      </c>
      <c r="NR151" s="68">
        <f t="shared" si="6"/>
        <v>43664.939999999988</v>
      </c>
      <c r="NS151" s="68">
        <f t="shared" si="7"/>
        <v>43664.939999999988</v>
      </c>
      <c r="NT151" s="68">
        <f t="shared" si="8"/>
        <v>43664.939999999988</v>
      </c>
    </row>
    <row r="152" spans="1:384" s="40" customFormat="1" ht="15" customHeight="1" outlineLevel="1" x14ac:dyDescent="0.2">
      <c r="A152" s="61"/>
      <c r="B152" s="49" t="s">
        <v>671</v>
      </c>
      <c r="C152" s="49" t="s">
        <v>416</v>
      </c>
      <c r="D152" s="49" t="s">
        <v>414</v>
      </c>
      <c r="E152" s="50" t="s">
        <v>417</v>
      </c>
      <c r="F152" s="64">
        <v>45036</v>
      </c>
      <c r="G152" s="49" t="s">
        <v>37</v>
      </c>
      <c r="H152" s="72">
        <v>0</v>
      </c>
      <c r="I152" s="65">
        <v>45200</v>
      </c>
      <c r="J152" s="114" t="str">
        <f>_xlfn.XLOOKUP(E152,'[12]Resumo Unidades'!$B:$B,'[12]Resumo Unidades'!$W:$W)</f>
        <v>Fluxo com Divergência de até 2%</v>
      </c>
      <c r="K152" s="51" t="str">
        <f>IF(L152&gt;Resumo!$E$23,"Sim","Não")</f>
        <v>Não</v>
      </c>
      <c r="L152" s="66">
        <v>0</v>
      </c>
      <c r="M152" s="67"/>
      <c r="N152" s="52">
        <v>0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52">
        <v>0</v>
      </c>
      <c r="W152" s="52">
        <v>0</v>
      </c>
      <c r="X152" s="52">
        <v>0</v>
      </c>
      <c r="Y152" s="52">
        <v>0</v>
      </c>
      <c r="Z152" s="52">
        <v>0</v>
      </c>
      <c r="AA152" s="52">
        <v>0</v>
      </c>
      <c r="AB152" s="52">
        <v>0</v>
      </c>
      <c r="AC152" s="52">
        <v>0</v>
      </c>
      <c r="AD152" s="52">
        <v>0</v>
      </c>
      <c r="AE152" s="52">
        <v>0</v>
      </c>
      <c r="AF152" s="52">
        <v>0</v>
      </c>
      <c r="AG152" s="52">
        <v>0</v>
      </c>
      <c r="AH152" s="52">
        <v>0</v>
      </c>
      <c r="AI152" s="52">
        <v>0</v>
      </c>
      <c r="AJ152" s="52">
        <v>0</v>
      </c>
      <c r="AK152" s="52">
        <v>0</v>
      </c>
      <c r="AL152" s="52">
        <v>0</v>
      </c>
      <c r="AM152" s="52">
        <v>0</v>
      </c>
      <c r="AN152" s="52">
        <v>0</v>
      </c>
      <c r="AO152" s="52">
        <v>0</v>
      </c>
      <c r="AP152" s="52">
        <v>0</v>
      </c>
      <c r="AQ152" s="52"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v>0</v>
      </c>
      <c r="AX152" s="52">
        <v>0</v>
      </c>
      <c r="AY152" s="52">
        <v>0</v>
      </c>
      <c r="AZ152" s="52">
        <v>0</v>
      </c>
      <c r="BA152" s="52">
        <v>0</v>
      </c>
      <c r="BB152" s="52">
        <v>0</v>
      </c>
      <c r="BC152" s="52">
        <v>0</v>
      </c>
      <c r="BD152" s="52">
        <v>0</v>
      </c>
      <c r="BE152" s="52">
        <v>0</v>
      </c>
      <c r="BF152" s="52">
        <v>0</v>
      </c>
      <c r="BG152" s="52">
        <v>0</v>
      </c>
      <c r="BH152" s="52">
        <v>0</v>
      </c>
      <c r="BI152" s="52">
        <v>0</v>
      </c>
      <c r="BJ152" s="52">
        <v>0</v>
      </c>
      <c r="BK152" s="52">
        <v>0</v>
      </c>
      <c r="BL152" s="52">
        <v>0</v>
      </c>
      <c r="BM152" s="52">
        <v>0</v>
      </c>
      <c r="BN152" s="52">
        <v>0</v>
      </c>
      <c r="BO152" s="52">
        <v>0</v>
      </c>
      <c r="BP152" s="52">
        <v>0</v>
      </c>
      <c r="BQ152" s="52">
        <v>0</v>
      </c>
      <c r="BR152" s="52">
        <v>0</v>
      </c>
      <c r="BS152" s="52">
        <v>0</v>
      </c>
      <c r="BT152" s="52">
        <v>0</v>
      </c>
      <c r="BU152" s="52">
        <v>0</v>
      </c>
      <c r="BV152" s="52">
        <v>0</v>
      </c>
      <c r="BW152" s="52">
        <v>0</v>
      </c>
      <c r="BX152" s="52">
        <v>0</v>
      </c>
      <c r="BY152" s="52">
        <v>0</v>
      </c>
      <c r="BZ152" s="52">
        <v>0</v>
      </c>
      <c r="CA152" s="52">
        <v>0</v>
      </c>
      <c r="CB152" s="52">
        <v>0</v>
      </c>
      <c r="CC152" s="52">
        <v>0</v>
      </c>
      <c r="CD152" s="52">
        <v>441.06</v>
      </c>
      <c r="CE152" s="52">
        <v>441.06</v>
      </c>
      <c r="CF152" s="52">
        <v>441.06</v>
      </c>
      <c r="CG152" s="52">
        <v>441.06</v>
      </c>
      <c r="CH152" s="52">
        <v>441.06</v>
      </c>
      <c r="CI152" s="52">
        <v>441.06</v>
      </c>
      <c r="CJ152" s="52">
        <v>441.06</v>
      </c>
      <c r="CK152" s="52">
        <v>441.06</v>
      </c>
      <c r="CL152" s="52">
        <v>441.06</v>
      </c>
      <c r="CM152" s="52">
        <v>441.06</v>
      </c>
      <c r="CN152" s="52">
        <v>441.06</v>
      </c>
      <c r="CO152" s="52">
        <v>441.06</v>
      </c>
      <c r="CP152" s="52">
        <v>441.06</v>
      </c>
      <c r="CQ152" s="52">
        <v>441.06</v>
      </c>
      <c r="CR152" s="52">
        <v>441.06</v>
      </c>
      <c r="CS152" s="52">
        <v>441.06</v>
      </c>
      <c r="CT152" s="52">
        <v>441.06</v>
      </c>
      <c r="CU152" s="52">
        <v>441.06</v>
      </c>
      <c r="CV152" s="52">
        <v>441.06</v>
      </c>
      <c r="CW152" s="52">
        <v>441.06</v>
      </c>
      <c r="CX152" s="52">
        <v>441.06</v>
      </c>
      <c r="CY152" s="52">
        <v>441.06</v>
      </c>
      <c r="CZ152" s="52">
        <v>441.06</v>
      </c>
      <c r="DA152" s="52">
        <v>441.06</v>
      </c>
      <c r="DB152" s="52">
        <v>441.06</v>
      </c>
      <c r="DC152" s="52">
        <v>441.06</v>
      </c>
      <c r="DD152" s="52">
        <v>441.06</v>
      </c>
      <c r="DE152" s="52">
        <v>441.06</v>
      </c>
      <c r="DF152" s="52">
        <v>441.06</v>
      </c>
      <c r="DG152" s="52">
        <v>441.06</v>
      </c>
      <c r="DH152" s="52">
        <v>441.06</v>
      </c>
      <c r="DI152" s="52">
        <v>441.06</v>
      </c>
      <c r="DJ152" s="52">
        <v>441.06</v>
      </c>
      <c r="DK152" s="52">
        <v>441.06</v>
      </c>
      <c r="DL152" s="52">
        <v>441.06</v>
      </c>
      <c r="DM152" s="52">
        <v>441.06</v>
      </c>
      <c r="DN152" s="52">
        <v>441.06</v>
      </c>
      <c r="DO152" s="52">
        <v>441.06</v>
      </c>
      <c r="DP152" s="52">
        <v>441.06</v>
      </c>
      <c r="DQ152" s="52">
        <v>441.06</v>
      </c>
      <c r="DR152" s="52">
        <v>441.06</v>
      </c>
      <c r="DS152" s="52">
        <v>441.06</v>
      </c>
      <c r="DT152" s="52">
        <v>441.06</v>
      </c>
      <c r="DU152" s="52">
        <v>441.06</v>
      </c>
      <c r="DV152" s="52">
        <v>441.06</v>
      </c>
      <c r="DW152" s="52">
        <v>441.06</v>
      </c>
      <c r="DX152" s="52">
        <v>441.06</v>
      </c>
      <c r="DY152" s="52">
        <v>441.06</v>
      </c>
      <c r="DZ152" s="52">
        <v>441.06</v>
      </c>
      <c r="EA152" s="52">
        <v>441.06</v>
      </c>
      <c r="EB152" s="52">
        <v>441.06</v>
      </c>
      <c r="EC152" s="52">
        <v>441.06</v>
      </c>
      <c r="ED152" s="52">
        <v>441.06</v>
      </c>
      <c r="EE152" s="52">
        <v>441.06</v>
      </c>
      <c r="EF152" s="52">
        <v>441.06</v>
      </c>
      <c r="EG152" s="52">
        <v>441.06</v>
      </c>
      <c r="EH152" s="52">
        <v>441.06</v>
      </c>
      <c r="EI152" s="52">
        <v>441.06</v>
      </c>
      <c r="EJ152" s="52">
        <v>441.06</v>
      </c>
      <c r="EK152" s="52">
        <v>441.06</v>
      </c>
      <c r="EL152" s="52">
        <v>441.06</v>
      </c>
      <c r="EM152" s="52">
        <v>441.06</v>
      </c>
      <c r="EN152" s="52">
        <v>441.06</v>
      </c>
      <c r="EO152" s="52">
        <v>441.06</v>
      </c>
      <c r="EP152" s="52">
        <v>441.06</v>
      </c>
      <c r="EQ152" s="52">
        <v>441.06</v>
      </c>
      <c r="ER152" s="52">
        <v>441.06</v>
      </c>
      <c r="ES152" s="52">
        <v>441.06</v>
      </c>
      <c r="ET152" s="52">
        <v>441.06</v>
      </c>
      <c r="EU152" s="52">
        <v>441.06</v>
      </c>
      <c r="EV152" s="52">
        <v>441.06</v>
      </c>
      <c r="EW152" s="52">
        <v>441.06</v>
      </c>
      <c r="EX152" s="52">
        <v>441.06</v>
      </c>
      <c r="EY152" s="52">
        <v>441.06</v>
      </c>
      <c r="EZ152" s="52">
        <v>441.06</v>
      </c>
      <c r="FA152" s="52">
        <v>441.06</v>
      </c>
      <c r="FB152" s="52">
        <v>441.06</v>
      </c>
      <c r="FC152" s="52">
        <v>441.06</v>
      </c>
      <c r="FD152" s="52">
        <v>441.06</v>
      </c>
      <c r="FE152" s="52">
        <v>441.06</v>
      </c>
      <c r="FF152" s="52">
        <v>441.06</v>
      </c>
      <c r="FG152" s="52">
        <v>441.06</v>
      </c>
      <c r="FH152" s="52">
        <v>441.06</v>
      </c>
      <c r="FI152" s="52">
        <v>441.06</v>
      </c>
      <c r="FJ152" s="52">
        <v>441.06</v>
      </c>
      <c r="FK152" s="52">
        <v>441.06</v>
      </c>
      <c r="FL152" s="52">
        <v>441.06</v>
      </c>
      <c r="FM152" s="52">
        <v>441.06</v>
      </c>
      <c r="FN152" s="52">
        <v>441.06</v>
      </c>
      <c r="FO152" s="52">
        <v>441.06</v>
      </c>
      <c r="FP152" s="52">
        <v>441.06</v>
      </c>
      <c r="FQ152" s="52">
        <v>441.06</v>
      </c>
      <c r="FR152" s="52">
        <v>441.06</v>
      </c>
      <c r="FS152" s="52">
        <v>441.06</v>
      </c>
      <c r="FT152" s="52">
        <v>441.06</v>
      </c>
      <c r="FU152" s="52">
        <v>441.06</v>
      </c>
      <c r="FV152" s="52">
        <v>441.06</v>
      </c>
      <c r="FW152" s="52">
        <v>441.06</v>
      </c>
      <c r="FX152" s="52">
        <v>441.06</v>
      </c>
      <c r="FY152" s="52">
        <v>0</v>
      </c>
      <c r="FZ152" s="52">
        <v>0</v>
      </c>
      <c r="GA152" s="52">
        <v>0</v>
      </c>
      <c r="GB152" s="52">
        <v>0</v>
      </c>
      <c r="GC152" s="52">
        <v>0</v>
      </c>
      <c r="GD152" s="52">
        <v>0</v>
      </c>
      <c r="GE152" s="52">
        <v>0</v>
      </c>
      <c r="GF152" s="52">
        <v>0</v>
      </c>
      <c r="GG152" s="52">
        <v>0</v>
      </c>
      <c r="GH152" s="52">
        <v>0</v>
      </c>
      <c r="GI152" s="52">
        <v>0</v>
      </c>
      <c r="GJ152" s="52">
        <v>0</v>
      </c>
      <c r="GK152" s="52">
        <v>0</v>
      </c>
      <c r="GL152" s="52">
        <v>0</v>
      </c>
      <c r="GM152" s="52">
        <v>0</v>
      </c>
      <c r="GN152" s="52">
        <v>0</v>
      </c>
      <c r="GO152" s="52">
        <v>0</v>
      </c>
      <c r="GP152" s="52">
        <v>0</v>
      </c>
      <c r="GQ152" s="52">
        <v>0</v>
      </c>
      <c r="GR152" s="52">
        <v>0</v>
      </c>
      <c r="GS152" s="52">
        <v>0</v>
      </c>
      <c r="GT152" s="52">
        <v>0</v>
      </c>
      <c r="GU152" s="52">
        <v>0</v>
      </c>
      <c r="GV152" s="52">
        <v>0</v>
      </c>
      <c r="GW152" s="52">
        <v>0</v>
      </c>
      <c r="GX152" s="52">
        <v>0</v>
      </c>
      <c r="GY152" s="52">
        <v>0</v>
      </c>
      <c r="GZ152" s="52">
        <v>0</v>
      </c>
      <c r="HA152" s="52">
        <v>0</v>
      </c>
      <c r="HB152" s="52">
        <v>0</v>
      </c>
      <c r="HC152" s="52">
        <v>0</v>
      </c>
      <c r="HD152" s="52">
        <v>0</v>
      </c>
      <c r="HE152" s="52">
        <v>0</v>
      </c>
      <c r="HF152" s="52">
        <v>0</v>
      </c>
      <c r="HG152" s="52">
        <v>0</v>
      </c>
      <c r="HH152" s="52">
        <v>0</v>
      </c>
      <c r="HI152" s="52">
        <v>0</v>
      </c>
      <c r="HJ152" s="52">
        <v>0</v>
      </c>
      <c r="HK152" s="52">
        <v>0</v>
      </c>
      <c r="HL152" s="52">
        <v>0</v>
      </c>
      <c r="HM152" s="52">
        <v>0</v>
      </c>
      <c r="HN152" s="52">
        <v>0</v>
      </c>
      <c r="HO152" s="52">
        <v>0</v>
      </c>
      <c r="HP152" s="52">
        <v>0</v>
      </c>
      <c r="HQ152" s="52">
        <v>0</v>
      </c>
      <c r="HR152" s="52">
        <v>0</v>
      </c>
      <c r="HS152" s="52">
        <v>0</v>
      </c>
      <c r="HT152" s="52">
        <v>0</v>
      </c>
      <c r="HU152" s="52">
        <v>0</v>
      </c>
      <c r="HV152" s="52">
        <v>0</v>
      </c>
      <c r="HW152" s="52">
        <v>0</v>
      </c>
      <c r="HX152" s="52">
        <v>0</v>
      </c>
      <c r="HY152" s="52">
        <v>0</v>
      </c>
      <c r="HZ152" s="52">
        <v>0</v>
      </c>
      <c r="IA152" s="52">
        <v>0</v>
      </c>
      <c r="IB152" s="52">
        <v>0</v>
      </c>
      <c r="IC152" s="52">
        <v>0</v>
      </c>
      <c r="ID152" s="52">
        <v>0</v>
      </c>
      <c r="IE152" s="52">
        <v>0</v>
      </c>
      <c r="IF152" s="52">
        <v>0</v>
      </c>
      <c r="IG152" s="52">
        <v>0</v>
      </c>
      <c r="IH152" s="52">
        <v>0</v>
      </c>
      <c r="II152" s="52">
        <v>0</v>
      </c>
      <c r="IJ152" s="52">
        <v>0</v>
      </c>
      <c r="IK152" s="52">
        <v>0</v>
      </c>
      <c r="IL152" s="52">
        <v>0</v>
      </c>
      <c r="IM152" s="52">
        <v>0</v>
      </c>
      <c r="IN152" s="52">
        <v>0</v>
      </c>
      <c r="IO152" s="52">
        <v>0</v>
      </c>
      <c r="IP152" s="52">
        <v>0</v>
      </c>
      <c r="IQ152" s="52">
        <v>0</v>
      </c>
      <c r="IR152" s="52">
        <v>0</v>
      </c>
      <c r="IS152" s="52">
        <v>0</v>
      </c>
      <c r="IT152" s="52">
        <v>0</v>
      </c>
      <c r="IU152" s="52">
        <v>0</v>
      </c>
      <c r="IV152" s="52">
        <v>0</v>
      </c>
      <c r="IW152" s="52">
        <v>0</v>
      </c>
      <c r="IX152" s="52">
        <v>0</v>
      </c>
      <c r="IY152" s="52">
        <v>0</v>
      </c>
      <c r="IZ152" s="52">
        <v>0</v>
      </c>
      <c r="JA152" s="52">
        <v>0</v>
      </c>
      <c r="JB152" s="52">
        <v>0</v>
      </c>
      <c r="JC152" s="52">
        <v>0</v>
      </c>
      <c r="JD152" s="52">
        <v>0</v>
      </c>
      <c r="JE152" s="52">
        <v>0</v>
      </c>
      <c r="JF152" s="52">
        <v>0</v>
      </c>
      <c r="JG152" s="52">
        <v>0</v>
      </c>
      <c r="JH152" s="52">
        <v>0</v>
      </c>
      <c r="JI152" s="52">
        <v>0</v>
      </c>
      <c r="JJ152" s="52">
        <v>0</v>
      </c>
      <c r="JK152" s="52">
        <v>0</v>
      </c>
      <c r="JL152" s="52">
        <v>0</v>
      </c>
      <c r="JM152" s="52">
        <v>0</v>
      </c>
      <c r="JN152" s="52">
        <v>0</v>
      </c>
      <c r="JO152" s="52">
        <v>0</v>
      </c>
      <c r="JP152" s="52">
        <v>0</v>
      </c>
      <c r="JQ152" s="52">
        <v>0</v>
      </c>
      <c r="JR152" s="52">
        <v>0</v>
      </c>
      <c r="JS152" s="52">
        <v>0</v>
      </c>
      <c r="JT152" s="52">
        <v>0</v>
      </c>
      <c r="JU152" s="52">
        <v>0</v>
      </c>
      <c r="JV152" s="52">
        <v>0</v>
      </c>
      <c r="JW152" s="52">
        <v>0</v>
      </c>
      <c r="JX152" s="52">
        <v>0</v>
      </c>
      <c r="JY152" s="52">
        <v>0</v>
      </c>
      <c r="JZ152" s="52">
        <v>0</v>
      </c>
      <c r="KA152" s="52">
        <v>0</v>
      </c>
      <c r="KB152" s="52">
        <v>0</v>
      </c>
      <c r="KC152" s="52">
        <v>0</v>
      </c>
      <c r="KD152" s="52">
        <v>0</v>
      </c>
      <c r="KE152" s="52">
        <v>0</v>
      </c>
      <c r="KF152" s="52">
        <v>0</v>
      </c>
      <c r="KG152" s="52">
        <v>0</v>
      </c>
      <c r="KH152" s="52">
        <v>0</v>
      </c>
      <c r="KI152" s="52">
        <v>0</v>
      </c>
      <c r="KJ152" s="52">
        <v>0</v>
      </c>
      <c r="KK152" s="52">
        <v>0</v>
      </c>
      <c r="KL152" s="52">
        <v>0</v>
      </c>
      <c r="KM152" s="52">
        <v>0</v>
      </c>
      <c r="KN152" s="52">
        <v>0</v>
      </c>
      <c r="KO152" s="52">
        <v>0</v>
      </c>
      <c r="KP152" s="52">
        <v>0</v>
      </c>
      <c r="KQ152" s="52">
        <v>0</v>
      </c>
      <c r="KR152" s="52">
        <v>0</v>
      </c>
      <c r="KS152" s="52">
        <v>0</v>
      </c>
      <c r="KT152" s="52">
        <v>0</v>
      </c>
      <c r="KU152" s="52">
        <v>0</v>
      </c>
      <c r="KV152" s="52">
        <v>0</v>
      </c>
      <c r="KW152" s="52">
        <v>0</v>
      </c>
      <c r="KX152" s="52">
        <v>0</v>
      </c>
      <c r="KY152" s="52">
        <v>0</v>
      </c>
      <c r="KZ152" s="52">
        <v>0</v>
      </c>
      <c r="LA152" s="52">
        <v>0</v>
      </c>
      <c r="LB152" s="52">
        <v>0</v>
      </c>
      <c r="LC152" s="52">
        <v>0</v>
      </c>
      <c r="LD152" s="52">
        <v>0</v>
      </c>
      <c r="LE152" s="52">
        <v>0</v>
      </c>
      <c r="LF152" s="52">
        <v>0</v>
      </c>
      <c r="LG152" s="52">
        <v>0</v>
      </c>
      <c r="LH152" s="52">
        <v>0</v>
      </c>
      <c r="LI152" s="52">
        <v>0</v>
      </c>
      <c r="LJ152" s="52">
        <v>0</v>
      </c>
      <c r="LK152" s="52">
        <v>0</v>
      </c>
      <c r="LL152" s="52">
        <v>0</v>
      </c>
      <c r="LM152" s="52">
        <v>0</v>
      </c>
      <c r="LN152" s="52">
        <v>0</v>
      </c>
      <c r="LO152" s="52">
        <v>0</v>
      </c>
      <c r="LP152" s="52">
        <v>0</v>
      </c>
      <c r="LQ152" s="52">
        <v>0</v>
      </c>
      <c r="LR152" s="52">
        <v>0</v>
      </c>
      <c r="LS152" s="52">
        <v>0</v>
      </c>
      <c r="LT152" s="52">
        <v>0</v>
      </c>
      <c r="LU152" s="52">
        <v>0</v>
      </c>
      <c r="LV152" s="52">
        <v>0</v>
      </c>
      <c r="LW152" s="52">
        <v>0</v>
      </c>
      <c r="LX152" s="52">
        <v>0</v>
      </c>
      <c r="LY152" s="52">
        <v>0</v>
      </c>
      <c r="LZ152" s="52">
        <v>0</v>
      </c>
      <c r="MA152" s="52">
        <v>0</v>
      </c>
      <c r="MB152" s="52">
        <v>0</v>
      </c>
      <c r="MC152" s="52">
        <v>0</v>
      </c>
      <c r="MD152" s="52">
        <v>0</v>
      </c>
      <c r="ME152" s="52">
        <v>0</v>
      </c>
      <c r="MF152" s="52">
        <v>0</v>
      </c>
      <c r="MG152" s="52">
        <v>0</v>
      </c>
      <c r="MH152" s="52">
        <v>0</v>
      </c>
      <c r="MI152" s="52">
        <v>0</v>
      </c>
      <c r="MJ152" s="52">
        <v>0</v>
      </c>
      <c r="MK152" s="52">
        <v>0</v>
      </c>
      <c r="ML152" s="52">
        <v>0</v>
      </c>
      <c r="MM152" s="52">
        <v>0</v>
      </c>
      <c r="MN152" s="52">
        <v>0</v>
      </c>
      <c r="MO152" s="52">
        <v>0</v>
      </c>
      <c r="MP152" s="52">
        <v>0</v>
      </c>
      <c r="MQ152" s="52">
        <v>0</v>
      </c>
      <c r="MR152" s="52">
        <v>0</v>
      </c>
      <c r="MS152" s="52">
        <v>0</v>
      </c>
      <c r="MT152" s="52">
        <v>0</v>
      </c>
      <c r="MU152" s="52">
        <v>0</v>
      </c>
      <c r="MV152" s="52">
        <v>0</v>
      </c>
      <c r="MW152" s="52">
        <v>0</v>
      </c>
      <c r="MX152" s="52">
        <v>0</v>
      </c>
      <c r="MY152" s="52">
        <v>0</v>
      </c>
      <c r="MZ152" s="52">
        <v>0</v>
      </c>
      <c r="NA152" s="52">
        <v>0</v>
      </c>
      <c r="NB152" s="52">
        <v>0</v>
      </c>
      <c r="NC152" s="52">
        <v>0</v>
      </c>
      <c r="ND152" s="52">
        <v>0</v>
      </c>
      <c r="NE152" s="52">
        <v>0</v>
      </c>
      <c r="NF152" s="52">
        <v>0</v>
      </c>
      <c r="NG152" s="52">
        <v>0</v>
      </c>
      <c r="NH152" s="52">
        <v>0</v>
      </c>
      <c r="NI152" s="52">
        <v>0</v>
      </c>
      <c r="NJ152" s="52">
        <v>0</v>
      </c>
      <c r="NK152" s="52">
        <v>0</v>
      </c>
      <c r="NL152" s="52">
        <v>0</v>
      </c>
      <c r="NM152" s="52">
        <v>0</v>
      </c>
      <c r="NN152" s="52">
        <v>0</v>
      </c>
      <c r="NO152" s="52">
        <v>0</v>
      </c>
      <c r="NP152" s="52">
        <v>0</v>
      </c>
      <c r="NQ152" s="52">
        <v>0</v>
      </c>
      <c r="NR152" s="68">
        <f t="shared" si="6"/>
        <v>43664.939999999988</v>
      </c>
      <c r="NS152" s="68">
        <f t="shared" si="7"/>
        <v>43664.939999999988</v>
      </c>
      <c r="NT152" s="68">
        <f t="shared" si="8"/>
        <v>43664.939999999988</v>
      </c>
    </row>
    <row r="153" spans="1:384" s="40" customFormat="1" ht="15" customHeight="1" outlineLevel="1" x14ac:dyDescent="0.2">
      <c r="A153" s="61"/>
      <c r="B153" s="49" t="s">
        <v>671</v>
      </c>
      <c r="C153" s="49" t="s">
        <v>418</v>
      </c>
      <c r="D153" s="49" t="s">
        <v>419</v>
      </c>
      <c r="E153" s="50" t="s">
        <v>420</v>
      </c>
      <c r="F153" s="64">
        <v>45036</v>
      </c>
      <c r="G153" s="49" t="s">
        <v>37</v>
      </c>
      <c r="H153" s="72">
        <v>0</v>
      </c>
      <c r="I153" s="65">
        <v>45200</v>
      </c>
      <c r="J153" s="114" t="str">
        <f>_xlfn.XLOOKUP(E153,'[12]Resumo Unidades'!$B:$B,'[12]Resumo Unidades'!$W:$W)</f>
        <v>Fluxo com Divergência de até 2%</v>
      </c>
      <c r="K153" s="51" t="str">
        <f>IF(L153&gt;Resumo!$E$23,"Sim","Não")</f>
        <v>Não</v>
      </c>
      <c r="L153" s="66">
        <v>0</v>
      </c>
      <c r="M153" s="67"/>
      <c r="N153" s="52">
        <v>0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52">
        <v>0</v>
      </c>
      <c r="W153" s="52">
        <v>0</v>
      </c>
      <c r="X153" s="52">
        <v>0</v>
      </c>
      <c r="Y153" s="52">
        <v>0</v>
      </c>
      <c r="Z153" s="52">
        <v>0</v>
      </c>
      <c r="AA153" s="52">
        <v>0</v>
      </c>
      <c r="AB153" s="52">
        <v>0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v>0</v>
      </c>
      <c r="AN153" s="52">
        <v>0</v>
      </c>
      <c r="AO153" s="52">
        <v>0</v>
      </c>
      <c r="AP153" s="52">
        <v>0</v>
      </c>
      <c r="AQ153" s="52"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v>0</v>
      </c>
      <c r="AX153" s="52">
        <v>0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0</v>
      </c>
      <c r="BF153" s="52">
        <v>0</v>
      </c>
      <c r="BG153" s="52">
        <v>0</v>
      </c>
      <c r="BH153" s="52">
        <v>0</v>
      </c>
      <c r="BI153" s="52">
        <v>0</v>
      </c>
      <c r="BJ153" s="52">
        <v>0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0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441.07</v>
      </c>
      <c r="CE153" s="52">
        <v>441.07</v>
      </c>
      <c r="CF153" s="52">
        <v>441.07</v>
      </c>
      <c r="CG153" s="52">
        <v>441.07</v>
      </c>
      <c r="CH153" s="52">
        <v>441.07</v>
      </c>
      <c r="CI153" s="52">
        <v>441.07</v>
      </c>
      <c r="CJ153" s="52">
        <v>441.07</v>
      </c>
      <c r="CK153" s="52">
        <v>441.07</v>
      </c>
      <c r="CL153" s="52">
        <v>441.07</v>
      </c>
      <c r="CM153" s="52">
        <v>441.07</v>
      </c>
      <c r="CN153" s="52">
        <v>441.07</v>
      </c>
      <c r="CO153" s="52">
        <v>441.07</v>
      </c>
      <c r="CP153" s="52">
        <v>441.07</v>
      </c>
      <c r="CQ153" s="52">
        <v>441.07</v>
      </c>
      <c r="CR153" s="52">
        <v>441.07</v>
      </c>
      <c r="CS153" s="52">
        <v>441.07</v>
      </c>
      <c r="CT153" s="52">
        <v>441.07</v>
      </c>
      <c r="CU153" s="52">
        <v>441.07</v>
      </c>
      <c r="CV153" s="52">
        <v>441.07</v>
      </c>
      <c r="CW153" s="52">
        <v>441.07</v>
      </c>
      <c r="CX153" s="52">
        <v>441.07</v>
      </c>
      <c r="CY153" s="52">
        <v>441.07</v>
      </c>
      <c r="CZ153" s="52">
        <v>441.07</v>
      </c>
      <c r="DA153" s="52">
        <v>441.07</v>
      </c>
      <c r="DB153" s="52">
        <v>441.07</v>
      </c>
      <c r="DC153" s="52">
        <v>441.07</v>
      </c>
      <c r="DD153" s="52">
        <v>441.07</v>
      </c>
      <c r="DE153" s="52">
        <v>441.07</v>
      </c>
      <c r="DF153" s="52">
        <v>441.07</v>
      </c>
      <c r="DG153" s="52">
        <v>441.07</v>
      </c>
      <c r="DH153" s="52">
        <v>441.07</v>
      </c>
      <c r="DI153" s="52">
        <v>441.07</v>
      </c>
      <c r="DJ153" s="52">
        <v>441.07</v>
      </c>
      <c r="DK153" s="52">
        <v>441.07</v>
      </c>
      <c r="DL153" s="52">
        <v>441.07</v>
      </c>
      <c r="DM153" s="52">
        <v>441.07</v>
      </c>
      <c r="DN153" s="52">
        <v>441.07</v>
      </c>
      <c r="DO153" s="52">
        <v>441.07</v>
      </c>
      <c r="DP153" s="52">
        <v>441.07</v>
      </c>
      <c r="DQ153" s="52">
        <v>441.07</v>
      </c>
      <c r="DR153" s="52">
        <v>441.07</v>
      </c>
      <c r="DS153" s="52">
        <v>441.07</v>
      </c>
      <c r="DT153" s="52">
        <v>441.07</v>
      </c>
      <c r="DU153" s="52">
        <v>441.07</v>
      </c>
      <c r="DV153" s="52">
        <v>441.07</v>
      </c>
      <c r="DW153" s="52">
        <v>441.07</v>
      </c>
      <c r="DX153" s="52">
        <v>441.07</v>
      </c>
      <c r="DY153" s="52">
        <v>441.07</v>
      </c>
      <c r="DZ153" s="52">
        <v>441.07</v>
      </c>
      <c r="EA153" s="52">
        <v>441.07</v>
      </c>
      <c r="EB153" s="52">
        <v>441.07</v>
      </c>
      <c r="EC153" s="52">
        <v>441.07</v>
      </c>
      <c r="ED153" s="52">
        <v>441.07</v>
      </c>
      <c r="EE153" s="52">
        <v>441.07</v>
      </c>
      <c r="EF153" s="52">
        <v>441.07</v>
      </c>
      <c r="EG153" s="52">
        <v>441.07</v>
      </c>
      <c r="EH153" s="52">
        <v>441.07</v>
      </c>
      <c r="EI153" s="52">
        <v>441.07</v>
      </c>
      <c r="EJ153" s="52">
        <v>441.07</v>
      </c>
      <c r="EK153" s="52">
        <v>441.07</v>
      </c>
      <c r="EL153" s="52">
        <v>441.07</v>
      </c>
      <c r="EM153" s="52">
        <v>441.07</v>
      </c>
      <c r="EN153" s="52">
        <v>441.07</v>
      </c>
      <c r="EO153" s="52">
        <v>441.07</v>
      </c>
      <c r="EP153" s="52">
        <v>441.07</v>
      </c>
      <c r="EQ153" s="52">
        <v>441.07</v>
      </c>
      <c r="ER153" s="52">
        <v>441.07</v>
      </c>
      <c r="ES153" s="52">
        <v>441.07</v>
      </c>
      <c r="ET153" s="52">
        <v>441.07</v>
      </c>
      <c r="EU153" s="52">
        <v>441.07</v>
      </c>
      <c r="EV153" s="52">
        <v>441.07</v>
      </c>
      <c r="EW153" s="52">
        <v>441.07</v>
      </c>
      <c r="EX153" s="52">
        <v>441.07</v>
      </c>
      <c r="EY153" s="52">
        <v>441.07</v>
      </c>
      <c r="EZ153" s="52">
        <v>441.07</v>
      </c>
      <c r="FA153" s="52">
        <v>441.07</v>
      </c>
      <c r="FB153" s="52">
        <v>441.07</v>
      </c>
      <c r="FC153" s="52">
        <v>441.07</v>
      </c>
      <c r="FD153" s="52">
        <v>441.07</v>
      </c>
      <c r="FE153" s="52">
        <v>441.07</v>
      </c>
      <c r="FF153" s="52">
        <v>441.07</v>
      </c>
      <c r="FG153" s="52">
        <v>441.07</v>
      </c>
      <c r="FH153" s="52">
        <v>441.07</v>
      </c>
      <c r="FI153" s="52">
        <v>441.07</v>
      </c>
      <c r="FJ153" s="52">
        <v>441.07</v>
      </c>
      <c r="FK153" s="52">
        <v>441.07</v>
      </c>
      <c r="FL153" s="52">
        <v>441.07</v>
      </c>
      <c r="FM153" s="52">
        <v>441.07</v>
      </c>
      <c r="FN153" s="52">
        <v>441.07</v>
      </c>
      <c r="FO153" s="52">
        <v>441.07</v>
      </c>
      <c r="FP153" s="52">
        <v>441.07</v>
      </c>
      <c r="FQ153" s="52">
        <v>441.07</v>
      </c>
      <c r="FR153" s="52">
        <v>441.07</v>
      </c>
      <c r="FS153" s="52">
        <v>441.07</v>
      </c>
      <c r="FT153" s="52">
        <v>441.07</v>
      </c>
      <c r="FU153" s="52">
        <v>441.07</v>
      </c>
      <c r="FV153" s="52">
        <v>441.07</v>
      </c>
      <c r="FW153" s="52">
        <v>441.07</v>
      </c>
      <c r="FX153" s="52">
        <v>0</v>
      </c>
      <c r="FY153" s="52">
        <v>0</v>
      </c>
      <c r="FZ153" s="52">
        <v>0</v>
      </c>
      <c r="GA153" s="52">
        <v>0</v>
      </c>
      <c r="GB153" s="52">
        <v>0</v>
      </c>
      <c r="GC153" s="52">
        <v>0</v>
      </c>
      <c r="GD153" s="52">
        <v>0</v>
      </c>
      <c r="GE153" s="52">
        <v>0</v>
      </c>
      <c r="GF153" s="52">
        <v>0</v>
      </c>
      <c r="GG153" s="52">
        <v>0</v>
      </c>
      <c r="GH153" s="52">
        <v>0</v>
      </c>
      <c r="GI153" s="52">
        <v>0</v>
      </c>
      <c r="GJ153" s="52">
        <v>0</v>
      </c>
      <c r="GK153" s="52">
        <v>0</v>
      </c>
      <c r="GL153" s="52">
        <v>0</v>
      </c>
      <c r="GM153" s="52">
        <v>0</v>
      </c>
      <c r="GN153" s="52">
        <v>0</v>
      </c>
      <c r="GO153" s="52">
        <v>0</v>
      </c>
      <c r="GP153" s="52">
        <v>0</v>
      </c>
      <c r="GQ153" s="52">
        <v>0</v>
      </c>
      <c r="GR153" s="52">
        <v>0</v>
      </c>
      <c r="GS153" s="52">
        <v>0</v>
      </c>
      <c r="GT153" s="52">
        <v>0</v>
      </c>
      <c r="GU153" s="52">
        <v>0</v>
      </c>
      <c r="GV153" s="52">
        <v>0</v>
      </c>
      <c r="GW153" s="52">
        <v>0</v>
      </c>
      <c r="GX153" s="52">
        <v>0</v>
      </c>
      <c r="GY153" s="52">
        <v>0</v>
      </c>
      <c r="GZ153" s="52">
        <v>0</v>
      </c>
      <c r="HA153" s="52">
        <v>0</v>
      </c>
      <c r="HB153" s="52">
        <v>0</v>
      </c>
      <c r="HC153" s="52">
        <v>0</v>
      </c>
      <c r="HD153" s="52">
        <v>0</v>
      </c>
      <c r="HE153" s="52">
        <v>0</v>
      </c>
      <c r="HF153" s="52">
        <v>0</v>
      </c>
      <c r="HG153" s="52">
        <v>0</v>
      </c>
      <c r="HH153" s="52">
        <v>0</v>
      </c>
      <c r="HI153" s="52">
        <v>0</v>
      </c>
      <c r="HJ153" s="52">
        <v>0</v>
      </c>
      <c r="HK153" s="52">
        <v>0</v>
      </c>
      <c r="HL153" s="52">
        <v>0</v>
      </c>
      <c r="HM153" s="52">
        <v>0</v>
      </c>
      <c r="HN153" s="52">
        <v>0</v>
      </c>
      <c r="HO153" s="52">
        <v>0</v>
      </c>
      <c r="HP153" s="52">
        <v>0</v>
      </c>
      <c r="HQ153" s="52">
        <v>0</v>
      </c>
      <c r="HR153" s="52">
        <v>0</v>
      </c>
      <c r="HS153" s="52">
        <v>0</v>
      </c>
      <c r="HT153" s="52">
        <v>0</v>
      </c>
      <c r="HU153" s="52">
        <v>0</v>
      </c>
      <c r="HV153" s="52">
        <v>0</v>
      </c>
      <c r="HW153" s="52">
        <v>0</v>
      </c>
      <c r="HX153" s="52">
        <v>0</v>
      </c>
      <c r="HY153" s="52">
        <v>0</v>
      </c>
      <c r="HZ153" s="52">
        <v>0</v>
      </c>
      <c r="IA153" s="52">
        <v>0</v>
      </c>
      <c r="IB153" s="52">
        <v>0</v>
      </c>
      <c r="IC153" s="52">
        <v>0</v>
      </c>
      <c r="ID153" s="52">
        <v>0</v>
      </c>
      <c r="IE153" s="52">
        <v>0</v>
      </c>
      <c r="IF153" s="52">
        <v>0</v>
      </c>
      <c r="IG153" s="52">
        <v>0</v>
      </c>
      <c r="IH153" s="52">
        <v>0</v>
      </c>
      <c r="II153" s="52">
        <v>0</v>
      </c>
      <c r="IJ153" s="52">
        <v>0</v>
      </c>
      <c r="IK153" s="52">
        <v>0</v>
      </c>
      <c r="IL153" s="52">
        <v>0</v>
      </c>
      <c r="IM153" s="52">
        <v>0</v>
      </c>
      <c r="IN153" s="52">
        <v>0</v>
      </c>
      <c r="IO153" s="52">
        <v>0</v>
      </c>
      <c r="IP153" s="52">
        <v>0</v>
      </c>
      <c r="IQ153" s="52">
        <v>0</v>
      </c>
      <c r="IR153" s="52">
        <v>0</v>
      </c>
      <c r="IS153" s="52">
        <v>0</v>
      </c>
      <c r="IT153" s="52">
        <v>0</v>
      </c>
      <c r="IU153" s="52">
        <v>0</v>
      </c>
      <c r="IV153" s="52">
        <v>0</v>
      </c>
      <c r="IW153" s="52">
        <v>0</v>
      </c>
      <c r="IX153" s="52">
        <v>0</v>
      </c>
      <c r="IY153" s="52">
        <v>0</v>
      </c>
      <c r="IZ153" s="52">
        <v>0</v>
      </c>
      <c r="JA153" s="52">
        <v>0</v>
      </c>
      <c r="JB153" s="52">
        <v>0</v>
      </c>
      <c r="JC153" s="52">
        <v>0</v>
      </c>
      <c r="JD153" s="52">
        <v>0</v>
      </c>
      <c r="JE153" s="52">
        <v>0</v>
      </c>
      <c r="JF153" s="52">
        <v>0</v>
      </c>
      <c r="JG153" s="52">
        <v>0</v>
      </c>
      <c r="JH153" s="52">
        <v>0</v>
      </c>
      <c r="JI153" s="52">
        <v>0</v>
      </c>
      <c r="JJ153" s="52">
        <v>0</v>
      </c>
      <c r="JK153" s="52">
        <v>0</v>
      </c>
      <c r="JL153" s="52">
        <v>0</v>
      </c>
      <c r="JM153" s="52">
        <v>0</v>
      </c>
      <c r="JN153" s="52">
        <v>0</v>
      </c>
      <c r="JO153" s="52">
        <v>0</v>
      </c>
      <c r="JP153" s="52">
        <v>0</v>
      </c>
      <c r="JQ153" s="52">
        <v>0</v>
      </c>
      <c r="JR153" s="52">
        <v>0</v>
      </c>
      <c r="JS153" s="52">
        <v>0</v>
      </c>
      <c r="JT153" s="52">
        <v>0</v>
      </c>
      <c r="JU153" s="52">
        <v>0</v>
      </c>
      <c r="JV153" s="52">
        <v>0</v>
      </c>
      <c r="JW153" s="52">
        <v>0</v>
      </c>
      <c r="JX153" s="52">
        <v>0</v>
      </c>
      <c r="JY153" s="52">
        <v>0</v>
      </c>
      <c r="JZ153" s="52">
        <v>0</v>
      </c>
      <c r="KA153" s="52">
        <v>0</v>
      </c>
      <c r="KB153" s="52">
        <v>0</v>
      </c>
      <c r="KC153" s="52">
        <v>0</v>
      </c>
      <c r="KD153" s="52">
        <v>0</v>
      </c>
      <c r="KE153" s="52">
        <v>0</v>
      </c>
      <c r="KF153" s="52">
        <v>0</v>
      </c>
      <c r="KG153" s="52">
        <v>0</v>
      </c>
      <c r="KH153" s="52">
        <v>0</v>
      </c>
      <c r="KI153" s="52">
        <v>0</v>
      </c>
      <c r="KJ153" s="52">
        <v>0</v>
      </c>
      <c r="KK153" s="52">
        <v>0</v>
      </c>
      <c r="KL153" s="52">
        <v>0</v>
      </c>
      <c r="KM153" s="52">
        <v>0</v>
      </c>
      <c r="KN153" s="52">
        <v>0</v>
      </c>
      <c r="KO153" s="52">
        <v>0</v>
      </c>
      <c r="KP153" s="52">
        <v>0</v>
      </c>
      <c r="KQ153" s="52">
        <v>0</v>
      </c>
      <c r="KR153" s="52">
        <v>0</v>
      </c>
      <c r="KS153" s="52">
        <v>0</v>
      </c>
      <c r="KT153" s="52">
        <v>0</v>
      </c>
      <c r="KU153" s="52">
        <v>0</v>
      </c>
      <c r="KV153" s="52">
        <v>0</v>
      </c>
      <c r="KW153" s="52">
        <v>0</v>
      </c>
      <c r="KX153" s="52">
        <v>0</v>
      </c>
      <c r="KY153" s="52">
        <v>0</v>
      </c>
      <c r="KZ153" s="52">
        <v>0</v>
      </c>
      <c r="LA153" s="52">
        <v>0</v>
      </c>
      <c r="LB153" s="52">
        <v>0</v>
      </c>
      <c r="LC153" s="52">
        <v>0</v>
      </c>
      <c r="LD153" s="52">
        <v>0</v>
      </c>
      <c r="LE153" s="52">
        <v>0</v>
      </c>
      <c r="LF153" s="52">
        <v>0</v>
      </c>
      <c r="LG153" s="52">
        <v>0</v>
      </c>
      <c r="LH153" s="52">
        <v>0</v>
      </c>
      <c r="LI153" s="52">
        <v>0</v>
      </c>
      <c r="LJ153" s="52">
        <v>0</v>
      </c>
      <c r="LK153" s="52">
        <v>0</v>
      </c>
      <c r="LL153" s="52">
        <v>0</v>
      </c>
      <c r="LM153" s="52">
        <v>0</v>
      </c>
      <c r="LN153" s="52">
        <v>0</v>
      </c>
      <c r="LO153" s="52">
        <v>0</v>
      </c>
      <c r="LP153" s="52">
        <v>0</v>
      </c>
      <c r="LQ153" s="52">
        <v>0</v>
      </c>
      <c r="LR153" s="52">
        <v>0</v>
      </c>
      <c r="LS153" s="52">
        <v>0</v>
      </c>
      <c r="LT153" s="52">
        <v>0</v>
      </c>
      <c r="LU153" s="52">
        <v>0</v>
      </c>
      <c r="LV153" s="52">
        <v>0</v>
      </c>
      <c r="LW153" s="52">
        <v>0</v>
      </c>
      <c r="LX153" s="52">
        <v>0</v>
      </c>
      <c r="LY153" s="52">
        <v>0</v>
      </c>
      <c r="LZ153" s="52">
        <v>0</v>
      </c>
      <c r="MA153" s="52">
        <v>0</v>
      </c>
      <c r="MB153" s="52">
        <v>0</v>
      </c>
      <c r="MC153" s="52">
        <v>0</v>
      </c>
      <c r="MD153" s="52">
        <v>0</v>
      </c>
      <c r="ME153" s="52">
        <v>0</v>
      </c>
      <c r="MF153" s="52">
        <v>0</v>
      </c>
      <c r="MG153" s="52">
        <v>0</v>
      </c>
      <c r="MH153" s="52">
        <v>0</v>
      </c>
      <c r="MI153" s="52">
        <v>0</v>
      </c>
      <c r="MJ153" s="52">
        <v>0</v>
      </c>
      <c r="MK153" s="52">
        <v>0</v>
      </c>
      <c r="ML153" s="52">
        <v>0</v>
      </c>
      <c r="MM153" s="52">
        <v>0</v>
      </c>
      <c r="MN153" s="52">
        <v>0</v>
      </c>
      <c r="MO153" s="52">
        <v>0</v>
      </c>
      <c r="MP153" s="52">
        <v>0</v>
      </c>
      <c r="MQ153" s="52">
        <v>0</v>
      </c>
      <c r="MR153" s="52">
        <v>0</v>
      </c>
      <c r="MS153" s="52">
        <v>0</v>
      </c>
      <c r="MT153" s="52">
        <v>0</v>
      </c>
      <c r="MU153" s="52">
        <v>0</v>
      </c>
      <c r="MV153" s="52">
        <v>0</v>
      </c>
      <c r="MW153" s="52">
        <v>0</v>
      </c>
      <c r="MX153" s="52">
        <v>0</v>
      </c>
      <c r="MY153" s="52">
        <v>0</v>
      </c>
      <c r="MZ153" s="52">
        <v>0</v>
      </c>
      <c r="NA153" s="52">
        <v>0</v>
      </c>
      <c r="NB153" s="52">
        <v>0</v>
      </c>
      <c r="NC153" s="52">
        <v>0</v>
      </c>
      <c r="ND153" s="52">
        <v>0</v>
      </c>
      <c r="NE153" s="52">
        <v>0</v>
      </c>
      <c r="NF153" s="52">
        <v>0</v>
      </c>
      <c r="NG153" s="52">
        <v>0</v>
      </c>
      <c r="NH153" s="52">
        <v>0</v>
      </c>
      <c r="NI153" s="52">
        <v>0</v>
      </c>
      <c r="NJ153" s="52">
        <v>0</v>
      </c>
      <c r="NK153" s="52">
        <v>0</v>
      </c>
      <c r="NL153" s="52">
        <v>0</v>
      </c>
      <c r="NM153" s="52">
        <v>0</v>
      </c>
      <c r="NN153" s="52">
        <v>0</v>
      </c>
      <c r="NO153" s="52">
        <v>0</v>
      </c>
      <c r="NP153" s="52">
        <v>0</v>
      </c>
      <c r="NQ153" s="52">
        <v>0</v>
      </c>
      <c r="NR153" s="68">
        <f t="shared" si="6"/>
        <v>43224.859999999979</v>
      </c>
      <c r="NS153" s="68">
        <f t="shared" si="7"/>
        <v>43224.859999999979</v>
      </c>
      <c r="NT153" s="68">
        <f t="shared" si="8"/>
        <v>43224.859999999979</v>
      </c>
    </row>
    <row r="154" spans="1:384" s="40" customFormat="1" ht="15" customHeight="1" outlineLevel="1" x14ac:dyDescent="0.2">
      <c r="A154" s="61"/>
      <c r="B154" s="49" t="s">
        <v>671</v>
      </c>
      <c r="C154" s="49" t="s">
        <v>421</v>
      </c>
      <c r="D154" s="49" t="s">
        <v>422</v>
      </c>
      <c r="E154" s="50" t="s">
        <v>423</v>
      </c>
      <c r="F154" s="64">
        <v>45036</v>
      </c>
      <c r="G154" s="49" t="s">
        <v>37</v>
      </c>
      <c r="H154" s="72">
        <v>0</v>
      </c>
      <c r="I154" s="65">
        <v>45200</v>
      </c>
      <c r="J154" s="114" t="str">
        <f>_xlfn.XLOOKUP(E154,'[12]Resumo Unidades'!$B:$B,'[12]Resumo Unidades'!$W:$W)</f>
        <v>Fluxo com Divergência de até 2%</v>
      </c>
      <c r="K154" s="51" t="str">
        <f>IF(L154&gt;Resumo!$E$23,"Sim","Não")</f>
        <v>Não</v>
      </c>
      <c r="L154" s="66">
        <v>0</v>
      </c>
      <c r="M154" s="67"/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52">
        <v>0</v>
      </c>
      <c r="W154" s="52">
        <v>0</v>
      </c>
      <c r="X154" s="52">
        <v>0</v>
      </c>
      <c r="Y154" s="52">
        <v>0</v>
      </c>
      <c r="Z154" s="52">
        <v>0</v>
      </c>
      <c r="AA154" s="52">
        <v>0</v>
      </c>
      <c r="AB154" s="52">
        <v>0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0</v>
      </c>
      <c r="AJ154" s="52">
        <v>0</v>
      </c>
      <c r="AK154" s="52">
        <v>0</v>
      </c>
      <c r="AL154" s="52">
        <v>0</v>
      </c>
      <c r="AM154" s="52">
        <v>0</v>
      </c>
      <c r="AN154" s="52">
        <v>0</v>
      </c>
      <c r="AO154" s="52">
        <v>0</v>
      </c>
      <c r="AP154" s="52">
        <v>0</v>
      </c>
      <c r="AQ154" s="52">
        <v>0</v>
      </c>
      <c r="AR154" s="52">
        <v>0</v>
      </c>
      <c r="AS154" s="52">
        <v>0</v>
      </c>
      <c r="AT154" s="52">
        <v>0</v>
      </c>
      <c r="AU154" s="52">
        <v>0</v>
      </c>
      <c r="AV154" s="52">
        <v>0</v>
      </c>
      <c r="AW154" s="52">
        <v>0</v>
      </c>
      <c r="AX154" s="52">
        <v>0</v>
      </c>
      <c r="AY154" s="52">
        <v>0</v>
      </c>
      <c r="AZ154" s="52">
        <v>0</v>
      </c>
      <c r="BA154" s="52">
        <v>0</v>
      </c>
      <c r="BB154" s="52">
        <v>0</v>
      </c>
      <c r="BC154" s="52">
        <v>0</v>
      </c>
      <c r="BD154" s="52">
        <v>0</v>
      </c>
      <c r="BE154" s="52">
        <v>0</v>
      </c>
      <c r="BF154" s="52">
        <v>0</v>
      </c>
      <c r="BG154" s="52">
        <v>0</v>
      </c>
      <c r="BH154" s="52">
        <v>0</v>
      </c>
      <c r="BI154" s="52">
        <v>0</v>
      </c>
      <c r="BJ154" s="52">
        <v>0</v>
      </c>
      <c r="BK154" s="52">
        <v>0</v>
      </c>
      <c r="BL154" s="52">
        <v>0</v>
      </c>
      <c r="BM154" s="52">
        <v>0</v>
      </c>
      <c r="BN154" s="52">
        <v>0</v>
      </c>
      <c r="BO154" s="52">
        <v>0</v>
      </c>
      <c r="BP154" s="52">
        <v>0</v>
      </c>
      <c r="BQ154" s="52">
        <v>0</v>
      </c>
      <c r="BR154" s="52">
        <v>0</v>
      </c>
      <c r="BS154" s="52">
        <v>0</v>
      </c>
      <c r="BT154" s="52">
        <v>0</v>
      </c>
      <c r="BU154" s="52">
        <v>0</v>
      </c>
      <c r="BV154" s="52">
        <v>0</v>
      </c>
      <c r="BW154" s="52">
        <v>0</v>
      </c>
      <c r="BX154" s="52">
        <v>0</v>
      </c>
      <c r="BY154" s="52">
        <v>0</v>
      </c>
      <c r="BZ154" s="52">
        <v>0</v>
      </c>
      <c r="CA154" s="52">
        <v>0</v>
      </c>
      <c r="CB154" s="52">
        <v>0</v>
      </c>
      <c r="CC154" s="52">
        <v>0</v>
      </c>
      <c r="CD154" s="52">
        <v>441.07</v>
      </c>
      <c r="CE154" s="52">
        <v>441.07</v>
      </c>
      <c r="CF154" s="52">
        <v>441.07</v>
      </c>
      <c r="CG154" s="52">
        <v>441.07</v>
      </c>
      <c r="CH154" s="52">
        <v>441.07</v>
      </c>
      <c r="CI154" s="52">
        <v>441.07</v>
      </c>
      <c r="CJ154" s="52">
        <v>441.07</v>
      </c>
      <c r="CK154" s="52">
        <v>441.07</v>
      </c>
      <c r="CL154" s="52">
        <v>441.07</v>
      </c>
      <c r="CM154" s="52">
        <v>441.07</v>
      </c>
      <c r="CN154" s="52">
        <v>441.07</v>
      </c>
      <c r="CO154" s="52">
        <v>441.07</v>
      </c>
      <c r="CP154" s="52">
        <v>441.07</v>
      </c>
      <c r="CQ154" s="52">
        <v>441.07</v>
      </c>
      <c r="CR154" s="52">
        <v>441.07</v>
      </c>
      <c r="CS154" s="52">
        <v>441.07</v>
      </c>
      <c r="CT154" s="52">
        <v>441.07</v>
      </c>
      <c r="CU154" s="52">
        <v>441.07</v>
      </c>
      <c r="CV154" s="52">
        <v>441.07</v>
      </c>
      <c r="CW154" s="52">
        <v>441.07</v>
      </c>
      <c r="CX154" s="52">
        <v>441.07</v>
      </c>
      <c r="CY154" s="52">
        <v>441.07</v>
      </c>
      <c r="CZ154" s="52">
        <v>441.07</v>
      </c>
      <c r="DA154" s="52">
        <v>441.07</v>
      </c>
      <c r="DB154" s="52">
        <v>441.07</v>
      </c>
      <c r="DC154" s="52">
        <v>441.07</v>
      </c>
      <c r="DD154" s="52">
        <v>441.07</v>
      </c>
      <c r="DE154" s="52">
        <v>441.07</v>
      </c>
      <c r="DF154" s="52">
        <v>441.07</v>
      </c>
      <c r="DG154" s="52">
        <v>441.07</v>
      </c>
      <c r="DH154" s="52">
        <v>441.07</v>
      </c>
      <c r="DI154" s="52">
        <v>441.07</v>
      </c>
      <c r="DJ154" s="52">
        <v>441.07</v>
      </c>
      <c r="DK154" s="52">
        <v>441.07</v>
      </c>
      <c r="DL154" s="52">
        <v>441.07</v>
      </c>
      <c r="DM154" s="52">
        <v>441.07</v>
      </c>
      <c r="DN154" s="52">
        <v>441.07</v>
      </c>
      <c r="DO154" s="52">
        <v>441.07</v>
      </c>
      <c r="DP154" s="52">
        <v>441.07</v>
      </c>
      <c r="DQ154" s="52">
        <v>441.07</v>
      </c>
      <c r="DR154" s="52">
        <v>441.07</v>
      </c>
      <c r="DS154" s="52">
        <v>441.07</v>
      </c>
      <c r="DT154" s="52">
        <v>441.07</v>
      </c>
      <c r="DU154" s="52">
        <v>441.07</v>
      </c>
      <c r="DV154" s="52">
        <v>441.07</v>
      </c>
      <c r="DW154" s="52">
        <v>441.07</v>
      </c>
      <c r="DX154" s="52">
        <v>441.07</v>
      </c>
      <c r="DY154" s="52">
        <v>441.07</v>
      </c>
      <c r="DZ154" s="52">
        <v>441.07</v>
      </c>
      <c r="EA154" s="52">
        <v>441.07</v>
      </c>
      <c r="EB154" s="52">
        <v>441.07</v>
      </c>
      <c r="EC154" s="52">
        <v>441.07</v>
      </c>
      <c r="ED154" s="52">
        <v>441.07</v>
      </c>
      <c r="EE154" s="52">
        <v>441.07</v>
      </c>
      <c r="EF154" s="52">
        <v>441.07</v>
      </c>
      <c r="EG154" s="52">
        <v>441.07</v>
      </c>
      <c r="EH154" s="52">
        <v>441.07</v>
      </c>
      <c r="EI154" s="52">
        <v>441.07</v>
      </c>
      <c r="EJ154" s="52">
        <v>441.07</v>
      </c>
      <c r="EK154" s="52">
        <v>441.07</v>
      </c>
      <c r="EL154" s="52">
        <v>441.07</v>
      </c>
      <c r="EM154" s="52">
        <v>441.07</v>
      </c>
      <c r="EN154" s="52">
        <v>441.07</v>
      </c>
      <c r="EO154" s="52">
        <v>441.07</v>
      </c>
      <c r="EP154" s="52">
        <v>441.07</v>
      </c>
      <c r="EQ154" s="52">
        <v>441.07</v>
      </c>
      <c r="ER154" s="52">
        <v>441.07</v>
      </c>
      <c r="ES154" s="52">
        <v>441.07</v>
      </c>
      <c r="ET154" s="52">
        <v>441.07</v>
      </c>
      <c r="EU154" s="52">
        <v>441.07</v>
      </c>
      <c r="EV154" s="52">
        <v>441.07</v>
      </c>
      <c r="EW154" s="52">
        <v>441.07</v>
      </c>
      <c r="EX154" s="52">
        <v>441.07</v>
      </c>
      <c r="EY154" s="52">
        <v>441.07</v>
      </c>
      <c r="EZ154" s="52">
        <v>441.07</v>
      </c>
      <c r="FA154" s="52">
        <v>441.07</v>
      </c>
      <c r="FB154" s="52">
        <v>441.07</v>
      </c>
      <c r="FC154" s="52">
        <v>441.07</v>
      </c>
      <c r="FD154" s="52">
        <v>441.07</v>
      </c>
      <c r="FE154" s="52">
        <v>441.07</v>
      </c>
      <c r="FF154" s="52">
        <v>441.07</v>
      </c>
      <c r="FG154" s="52">
        <v>441.07</v>
      </c>
      <c r="FH154" s="52">
        <v>441.07</v>
      </c>
      <c r="FI154" s="52">
        <v>441.07</v>
      </c>
      <c r="FJ154" s="52">
        <v>441.07</v>
      </c>
      <c r="FK154" s="52">
        <v>441.07</v>
      </c>
      <c r="FL154" s="52">
        <v>441.07</v>
      </c>
      <c r="FM154" s="52">
        <v>441.07</v>
      </c>
      <c r="FN154" s="52">
        <v>441.07</v>
      </c>
      <c r="FO154" s="52">
        <v>441.07</v>
      </c>
      <c r="FP154" s="52">
        <v>441.07</v>
      </c>
      <c r="FQ154" s="52">
        <v>441.07</v>
      </c>
      <c r="FR154" s="52">
        <v>441.07</v>
      </c>
      <c r="FS154" s="52">
        <v>441.07</v>
      </c>
      <c r="FT154" s="52">
        <v>441.07</v>
      </c>
      <c r="FU154" s="52">
        <v>441.07</v>
      </c>
      <c r="FV154" s="52">
        <v>441.07</v>
      </c>
      <c r="FW154" s="52">
        <v>441.07</v>
      </c>
      <c r="FX154" s="52">
        <v>0</v>
      </c>
      <c r="FY154" s="52">
        <v>0</v>
      </c>
      <c r="FZ154" s="52">
        <v>0</v>
      </c>
      <c r="GA154" s="52">
        <v>0</v>
      </c>
      <c r="GB154" s="52">
        <v>0</v>
      </c>
      <c r="GC154" s="52">
        <v>0</v>
      </c>
      <c r="GD154" s="52">
        <v>0</v>
      </c>
      <c r="GE154" s="52">
        <v>0</v>
      </c>
      <c r="GF154" s="52">
        <v>0</v>
      </c>
      <c r="GG154" s="52">
        <v>0</v>
      </c>
      <c r="GH154" s="52">
        <v>0</v>
      </c>
      <c r="GI154" s="52">
        <v>0</v>
      </c>
      <c r="GJ154" s="52">
        <v>0</v>
      </c>
      <c r="GK154" s="52">
        <v>0</v>
      </c>
      <c r="GL154" s="52">
        <v>0</v>
      </c>
      <c r="GM154" s="52">
        <v>0</v>
      </c>
      <c r="GN154" s="52">
        <v>0</v>
      </c>
      <c r="GO154" s="52">
        <v>0</v>
      </c>
      <c r="GP154" s="52">
        <v>0</v>
      </c>
      <c r="GQ154" s="52">
        <v>0</v>
      </c>
      <c r="GR154" s="52">
        <v>0</v>
      </c>
      <c r="GS154" s="52">
        <v>0</v>
      </c>
      <c r="GT154" s="52">
        <v>0</v>
      </c>
      <c r="GU154" s="52">
        <v>0</v>
      </c>
      <c r="GV154" s="52">
        <v>0</v>
      </c>
      <c r="GW154" s="52">
        <v>0</v>
      </c>
      <c r="GX154" s="52">
        <v>0</v>
      </c>
      <c r="GY154" s="52">
        <v>0</v>
      </c>
      <c r="GZ154" s="52">
        <v>0</v>
      </c>
      <c r="HA154" s="52">
        <v>0</v>
      </c>
      <c r="HB154" s="52">
        <v>0</v>
      </c>
      <c r="HC154" s="52">
        <v>0</v>
      </c>
      <c r="HD154" s="52">
        <v>0</v>
      </c>
      <c r="HE154" s="52">
        <v>0</v>
      </c>
      <c r="HF154" s="52">
        <v>0</v>
      </c>
      <c r="HG154" s="52">
        <v>0</v>
      </c>
      <c r="HH154" s="52">
        <v>0</v>
      </c>
      <c r="HI154" s="52">
        <v>0</v>
      </c>
      <c r="HJ154" s="52">
        <v>0</v>
      </c>
      <c r="HK154" s="52">
        <v>0</v>
      </c>
      <c r="HL154" s="52">
        <v>0</v>
      </c>
      <c r="HM154" s="52">
        <v>0</v>
      </c>
      <c r="HN154" s="52">
        <v>0</v>
      </c>
      <c r="HO154" s="52">
        <v>0</v>
      </c>
      <c r="HP154" s="52">
        <v>0</v>
      </c>
      <c r="HQ154" s="52">
        <v>0</v>
      </c>
      <c r="HR154" s="52">
        <v>0</v>
      </c>
      <c r="HS154" s="52">
        <v>0</v>
      </c>
      <c r="HT154" s="52">
        <v>0</v>
      </c>
      <c r="HU154" s="52">
        <v>0</v>
      </c>
      <c r="HV154" s="52">
        <v>0</v>
      </c>
      <c r="HW154" s="52">
        <v>0</v>
      </c>
      <c r="HX154" s="52">
        <v>0</v>
      </c>
      <c r="HY154" s="52">
        <v>0</v>
      </c>
      <c r="HZ154" s="52">
        <v>0</v>
      </c>
      <c r="IA154" s="52">
        <v>0</v>
      </c>
      <c r="IB154" s="52">
        <v>0</v>
      </c>
      <c r="IC154" s="52">
        <v>0</v>
      </c>
      <c r="ID154" s="52">
        <v>0</v>
      </c>
      <c r="IE154" s="52">
        <v>0</v>
      </c>
      <c r="IF154" s="52">
        <v>0</v>
      </c>
      <c r="IG154" s="52">
        <v>0</v>
      </c>
      <c r="IH154" s="52">
        <v>0</v>
      </c>
      <c r="II154" s="52">
        <v>0</v>
      </c>
      <c r="IJ154" s="52">
        <v>0</v>
      </c>
      <c r="IK154" s="52">
        <v>0</v>
      </c>
      <c r="IL154" s="52">
        <v>0</v>
      </c>
      <c r="IM154" s="52">
        <v>0</v>
      </c>
      <c r="IN154" s="52">
        <v>0</v>
      </c>
      <c r="IO154" s="52">
        <v>0</v>
      </c>
      <c r="IP154" s="52">
        <v>0</v>
      </c>
      <c r="IQ154" s="52">
        <v>0</v>
      </c>
      <c r="IR154" s="52">
        <v>0</v>
      </c>
      <c r="IS154" s="52">
        <v>0</v>
      </c>
      <c r="IT154" s="52">
        <v>0</v>
      </c>
      <c r="IU154" s="52">
        <v>0</v>
      </c>
      <c r="IV154" s="52">
        <v>0</v>
      </c>
      <c r="IW154" s="52">
        <v>0</v>
      </c>
      <c r="IX154" s="52">
        <v>0</v>
      </c>
      <c r="IY154" s="52">
        <v>0</v>
      </c>
      <c r="IZ154" s="52">
        <v>0</v>
      </c>
      <c r="JA154" s="52">
        <v>0</v>
      </c>
      <c r="JB154" s="52">
        <v>0</v>
      </c>
      <c r="JC154" s="52">
        <v>0</v>
      </c>
      <c r="JD154" s="52">
        <v>0</v>
      </c>
      <c r="JE154" s="52">
        <v>0</v>
      </c>
      <c r="JF154" s="52">
        <v>0</v>
      </c>
      <c r="JG154" s="52">
        <v>0</v>
      </c>
      <c r="JH154" s="52">
        <v>0</v>
      </c>
      <c r="JI154" s="52">
        <v>0</v>
      </c>
      <c r="JJ154" s="52">
        <v>0</v>
      </c>
      <c r="JK154" s="52">
        <v>0</v>
      </c>
      <c r="JL154" s="52">
        <v>0</v>
      </c>
      <c r="JM154" s="52">
        <v>0</v>
      </c>
      <c r="JN154" s="52">
        <v>0</v>
      </c>
      <c r="JO154" s="52">
        <v>0</v>
      </c>
      <c r="JP154" s="52">
        <v>0</v>
      </c>
      <c r="JQ154" s="52">
        <v>0</v>
      </c>
      <c r="JR154" s="52">
        <v>0</v>
      </c>
      <c r="JS154" s="52">
        <v>0</v>
      </c>
      <c r="JT154" s="52">
        <v>0</v>
      </c>
      <c r="JU154" s="52">
        <v>0</v>
      </c>
      <c r="JV154" s="52">
        <v>0</v>
      </c>
      <c r="JW154" s="52">
        <v>0</v>
      </c>
      <c r="JX154" s="52">
        <v>0</v>
      </c>
      <c r="JY154" s="52">
        <v>0</v>
      </c>
      <c r="JZ154" s="52">
        <v>0</v>
      </c>
      <c r="KA154" s="52">
        <v>0</v>
      </c>
      <c r="KB154" s="52">
        <v>0</v>
      </c>
      <c r="KC154" s="52">
        <v>0</v>
      </c>
      <c r="KD154" s="52">
        <v>0</v>
      </c>
      <c r="KE154" s="52">
        <v>0</v>
      </c>
      <c r="KF154" s="52">
        <v>0</v>
      </c>
      <c r="KG154" s="52">
        <v>0</v>
      </c>
      <c r="KH154" s="52">
        <v>0</v>
      </c>
      <c r="KI154" s="52">
        <v>0</v>
      </c>
      <c r="KJ154" s="52">
        <v>0</v>
      </c>
      <c r="KK154" s="52">
        <v>0</v>
      </c>
      <c r="KL154" s="52">
        <v>0</v>
      </c>
      <c r="KM154" s="52">
        <v>0</v>
      </c>
      <c r="KN154" s="52">
        <v>0</v>
      </c>
      <c r="KO154" s="52">
        <v>0</v>
      </c>
      <c r="KP154" s="52">
        <v>0</v>
      </c>
      <c r="KQ154" s="52">
        <v>0</v>
      </c>
      <c r="KR154" s="52">
        <v>0</v>
      </c>
      <c r="KS154" s="52">
        <v>0</v>
      </c>
      <c r="KT154" s="52">
        <v>0</v>
      </c>
      <c r="KU154" s="52">
        <v>0</v>
      </c>
      <c r="KV154" s="52">
        <v>0</v>
      </c>
      <c r="KW154" s="52">
        <v>0</v>
      </c>
      <c r="KX154" s="52">
        <v>0</v>
      </c>
      <c r="KY154" s="52">
        <v>0</v>
      </c>
      <c r="KZ154" s="52">
        <v>0</v>
      </c>
      <c r="LA154" s="52">
        <v>0</v>
      </c>
      <c r="LB154" s="52">
        <v>0</v>
      </c>
      <c r="LC154" s="52">
        <v>0</v>
      </c>
      <c r="LD154" s="52">
        <v>0</v>
      </c>
      <c r="LE154" s="52">
        <v>0</v>
      </c>
      <c r="LF154" s="52">
        <v>0</v>
      </c>
      <c r="LG154" s="52">
        <v>0</v>
      </c>
      <c r="LH154" s="52">
        <v>0</v>
      </c>
      <c r="LI154" s="52">
        <v>0</v>
      </c>
      <c r="LJ154" s="52">
        <v>0</v>
      </c>
      <c r="LK154" s="52">
        <v>0</v>
      </c>
      <c r="LL154" s="52">
        <v>0</v>
      </c>
      <c r="LM154" s="52">
        <v>0</v>
      </c>
      <c r="LN154" s="52">
        <v>0</v>
      </c>
      <c r="LO154" s="52">
        <v>0</v>
      </c>
      <c r="LP154" s="52">
        <v>0</v>
      </c>
      <c r="LQ154" s="52">
        <v>0</v>
      </c>
      <c r="LR154" s="52">
        <v>0</v>
      </c>
      <c r="LS154" s="52">
        <v>0</v>
      </c>
      <c r="LT154" s="52">
        <v>0</v>
      </c>
      <c r="LU154" s="52">
        <v>0</v>
      </c>
      <c r="LV154" s="52">
        <v>0</v>
      </c>
      <c r="LW154" s="52">
        <v>0</v>
      </c>
      <c r="LX154" s="52">
        <v>0</v>
      </c>
      <c r="LY154" s="52">
        <v>0</v>
      </c>
      <c r="LZ154" s="52">
        <v>0</v>
      </c>
      <c r="MA154" s="52">
        <v>0</v>
      </c>
      <c r="MB154" s="52">
        <v>0</v>
      </c>
      <c r="MC154" s="52">
        <v>0</v>
      </c>
      <c r="MD154" s="52">
        <v>0</v>
      </c>
      <c r="ME154" s="52">
        <v>0</v>
      </c>
      <c r="MF154" s="52">
        <v>0</v>
      </c>
      <c r="MG154" s="52">
        <v>0</v>
      </c>
      <c r="MH154" s="52">
        <v>0</v>
      </c>
      <c r="MI154" s="52">
        <v>0</v>
      </c>
      <c r="MJ154" s="52">
        <v>0</v>
      </c>
      <c r="MK154" s="52">
        <v>0</v>
      </c>
      <c r="ML154" s="52">
        <v>0</v>
      </c>
      <c r="MM154" s="52">
        <v>0</v>
      </c>
      <c r="MN154" s="52">
        <v>0</v>
      </c>
      <c r="MO154" s="52">
        <v>0</v>
      </c>
      <c r="MP154" s="52">
        <v>0</v>
      </c>
      <c r="MQ154" s="52">
        <v>0</v>
      </c>
      <c r="MR154" s="52">
        <v>0</v>
      </c>
      <c r="MS154" s="52">
        <v>0</v>
      </c>
      <c r="MT154" s="52">
        <v>0</v>
      </c>
      <c r="MU154" s="52">
        <v>0</v>
      </c>
      <c r="MV154" s="52">
        <v>0</v>
      </c>
      <c r="MW154" s="52">
        <v>0</v>
      </c>
      <c r="MX154" s="52">
        <v>0</v>
      </c>
      <c r="MY154" s="52">
        <v>0</v>
      </c>
      <c r="MZ154" s="52">
        <v>0</v>
      </c>
      <c r="NA154" s="52">
        <v>0</v>
      </c>
      <c r="NB154" s="52">
        <v>0</v>
      </c>
      <c r="NC154" s="52">
        <v>0</v>
      </c>
      <c r="ND154" s="52">
        <v>0</v>
      </c>
      <c r="NE154" s="52">
        <v>0</v>
      </c>
      <c r="NF154" s="52">
        <v>0</v>
      </c>
      <c r="NG154" s="52">
        <v>0</v>
      </c>
      <c r="NH154" s="52">
        <v>0</v>
      </c>
      <c r="NI154" s="52">
        <v>0</v>
      </c>
      <c r="NJ154" s="52">
        <v>0</v>
      </c>
      <c r="NK154" s="52">
        <v>0</v>
      </c>
      <c r="NL154" s="52">
        <v>0</v>
      </c>
      <c r="NM154" s="52">
        <v>0</v>
      </c>
      <c r="NN154" s="52">
        <v>0</v>
      </c>
      <c r="NO154" s="52">
        <v>0</v>
      </c>
      <c r="NP154" s="52">
        <v>0</v>
      </c>
      <c r="NQ154" s="52">
        <v>0</v>
      </c>
      <c r="NR154" s="68">
        <f t="shared" si="6"/>
        <v>43224.859999999979</v>
      </c>
      <c r="NS154" s="68">
        <f t="shared" si="7"/>
        <v>43224.859999999979</v>
      </c>
      <c r="NT154" s="68">
        <f t="shared" si="8"/>
        <v>43224.859999999979</v>
      </c>
    </row>
    <row r="155" spans="1:384" s="40" customFormat="1" ht="15" customHeight="1" outlineLevel="1" x14ac:dyDescent="0.2">
      <c r="A155" s="61"/>
      <c r="B155" s="49" t="s">
        <v>671</v>
      </c>
      <c r="C155" s="49" t="s">
        <v>424</v>
      </c>
      <c r="D155" s="49" t="s">
        <v>425</v>
      </c>
      <c r="E155" s="50" t="s">
        <v>426</v>
      </c>
      <c r="F155" s="64">
        <v>45032</v>
      </c>
      <c r="G155" s="49" t="s">
        <v>37</v>
      </c>
      <c r="H155" s="72">
        <v>0</v>
      </c>
      <c r="I155" s="65">
        <v>45300</v>
      </c>
      <c r="J155" s="114" t="str">
        <f>_xlfn.XLOOKUP(E155,'[12]Resumo Unidades'!$B:$B,'[12]Resumo Unidades'!$W:$W)</f>
        <v>Fluxo com Divergência de até 2%</v>
      </c>
      <c r="K155" s="51" t="str">
        <f>IF(L155&gt;Resumo!$E$23,"Sim","Não")</f>
        <v>Não</v>
      </c>
      <c r="L155" s="66">
        <v>0</v>
      </c>
      <c r="M155" s="67"/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52">
        <v>0</v>
      </c>
      <c r="W155" s="52">
        <v>0</v>
      </c>
      <c r="X155" s="52">
        <v>0</v>
      </c>
      <c r="Y155" s="52">
        <v>0</v>
      </c>
      <c r="Z155" s="52">
        <v>0</v>
      </c>
      <c r="AA155" s="52">
        <v>0</v>
      </c>
      <c r="AB155" s="52">
        <v>0</v>
      </c>
      <c r="AC155" s="52">
        <v>0</v>
      </c>
      <c r="AD155" s="52">
        <v>0</v>
      </c>
      <c r="AE155" s="52">
        <v>0</v>
      </c>
      <c r="AF155" s="52">
        <v>0</v>
      </c>
      <c r="AG155" s="52">
        <v>0</v>
      </c>
      <c r="AH155" s="52">
        <v>0</v>
      </c>
      <c r="AI155" s="52">
        <v>0</v>
      </c>
      <c r="AJ155" s="52">
        <v>0</v>
      </c>
      <c r="AK155" s="52">
        <v>0</v>
      </c>
      <c r="AL155" s="52">
        <v>0</v>
      </c>
      <c r="AM155" s="52">
        <v>0</v>
      </c>
      <c r="AN155" s="52">
        <v>0</v>
      </c>
      <c r="AO155" s="52">
        <v>0</v>
      </c>
      <c r="AP155" s="52">
        <v>0</v>
      </c>
      <c r="AQ155" s="52">
        <v>0</v>
      </c>
      <c r="AR155" s="52">
        <v>0</v>
      </c>
      <c r="AS155" s="52">
        <v>0</v>
      </c>
      <c r="AT155" s="52">
        <v>0</v>
      </c>
      <c r="AU155" s="52">
        <v>0</v>
      </c>
      <c r="AV155" s="52">
        <v>0</v>
      </c>
      <c r="AW155" s="52">
        <v>0</v>
      </c>
      <c r="AX155" s="52">
        <v>0</v>
      </c>
      <c r="AY155" s="52">
        <v>0</v>
      </c>
      <c r="AZ155" s="52">
        <v>0</v>
      </c>
      <c r="BA155" s="52">
        <v>0</v>
      </c>
      <c r="BB155" s="52">
        <v>0</v>
      </c>
      <c r="BC155" s="52">
        <v>0</v>
      </c>
      <c r="BD155" s="52">
        <v>0</v>
      </c>
      <c r="BE155" s="52">
        <v>0</v>
      </c>
      <c r="BF155" s="52">
        <v>0</v>
      </c>
      <c r="BG155" s="52">
        <v>0</v>
      </c>
      <c r="BH155" s="52">
        <v>0</v>
      </c>
      <c r="BI155" s="52">
        <v>0</v>
      </c>
      <c r="BJ155" s="52">
        <v>0</v>
      </c>
      <c r="BK155" s="52">
        <v>0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52">
        <v>0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0</v>
      </c>
      <c r="CC155" s="52">
        <v>0</v>
      </c>
      <c r="CD155" s="52">
        <v>441.06</v>
      </c>
      <c r="CE155" s="52">
        <v>441.06</v>
      </c>
      <c r="CF155" s="52">
        <v>441.06</v>
      </c>
      <c r="CG155" s="52">
        <v>441.06</v>
      </c>
      <c r="CH155" s="52">
        <v>441.06</v>
      </c>
      <c r="CI155" s="52">
        <v>441.06</v>
      </c>
      <c r="CJ155" s="52">
        <v>441.06</v>
      </c>
      <c r="CK155" s="52">
        <v>441.06</v>
      </c>
      <c r="CL155" s="52">
        <v>441.06</v>
      </c>
      <c r="CM155" s="52">
        <v>441.06</v>
      </c>
      <c r="CN155" s="52">
        <v>441.06</v>
      </c>
      <c r="CO155" s="52">
        <v>441.06</v>
      </c>
      <c r="CP155" s="52">
        <v>441.06</v>
      </c>
      <c r="CQ155" s="52">
        <v>441.06</v>
      </c>
      <c r="CR155" s="52">
        <v>441.06</v>
      </c>
      <c r="CS155" s="52">
        <v>441.06</v>
      </c>
      <c r="CT155" s="52">
        <v>441.06</v>
      </c>
      <c r="CU155" s="52">
        <v>441.06</v>
      </c>
      <c r="CV155" s="52">
        <v>441.06</v>
      </c>
      <c r="CW155" s="52">
        <v>441.06</v>
      </c>
      <c r="CX155" s="52">
        <v>441.06</v>
      </c>
      <c r="CY155" s="52">
        <v>441.06</v>
      </c>
      <c r="CZ155" s="52">
        <v>441.06</v>
      </c>
      <c r="DA155" s="52">
        <v>441.06</v>
      </c>
      <c r="DB155" s="52">
        <v>441.06</v>
      </c>
      <c r="DC155" s="52">
        <v>441.06</v>
      </c>
      <c r="DD155" s="52">
        <v>441.06</v>
      </c>
      <c r="DE155" s="52">
        <v>441.06</v>
      </c>
      <c r="DF155" s="52">
        <v>441.06</v>
      </c>
      <c r="DG155" s="52">
        <v>441.06</v>
      </c>
      <c r="DH155" s="52">
        <v>441.06</v>
      </c>
      <c r="DI155" s="52">
        <v>441.06</v>
      </c>
      <c r="DJ155" s="52">
        <v>441.06</v>
      </c>
      <c r="DK155" s="52">
        <v>441.06</v>
      </c>
      <c r="DL155" s="52">
        <v>441.06</v>
      </c>
      <c r="DM155" s="52">
        <v>441.06</v>
      </c>
      <c r="DN155" s="52">
        <v>441.06</v>
      </c>
      <c r="DO155" s="52">
        <v>441.06</v>
      </c>
      <c r="DP155" s="52">
        <v>441.06</v>
      </c>
      <c r="DQ155" s="52">
        <v>441.06</v>
      </c>
      <c r="DR155" s="52">
        <v>441.06</v>
      </c>
      <c r="DS155" s="52">
        <v>441.06</v>
      </c>
      <c r="DT155" s="52">
        <v>441.06</v>
      </c>
      <c r="DU155" s="52">
        <v>441.06</v>
      </c>
      <c r="DV155" s="52">
        <v>441.06</v>
      </c>
      <c r="DW155" s="52">
        <v>441.06</v>
      </c>
      <c r="DX155" s="52">
        <v>441.06</v>
      </c>
      <c r="DY155" s="52">
        <v>441.06</v>
      </c>
      <c r="DZ155" s="52">
        <v>441.06</v>
      </c>
      <c r="EA155" s="52">
        <v>441.06</v>
      </c>
      <c r="EB155" s="52">
        <v>441.06</v>
      </c>
      <c r="EC155" s="52">
        <v>441.06</v>
      </c>
      <c r="ED155" s="52">
        <v>441.06</v>
      </c>
      <c r="EE155" s="52">
        <v>441.06</v>
      </c>
      <c r="EF155" s="52">
        <v>441.06</v>
      </c>
      <c r="EG155" s="52">
        <v>441.06</v>
      </c>
      <c r="EH155" s="52">
        <v>441.06</v>
      </c>
      <c r="EI155" s="52">
        <v>441.06</v>
      </c>
      <c r="EJ155" s="52">
        <v>441.06</v>
      </c>
      <c r="EK155" s="52">
        <v>441.06</v>
      </c>
      <c r="EL155" s="52">
        <v>441.06</v>
      </c>
      <c r="EM155" s="52">
        <v>441.06</v>
      </c>
      <c r="EN155" s="52">
        <v>441.06</v>
      </c>
      <c r="EO155" s="52">
        <v>441.06</v>
      </c>
      <c r="EP155" s="52">
        <v>441.06</v>
      </c>
      <c r="EQ155" s="52">
        <v>441.06</v>
      </c>
      <c r="ER155" s="52">
        <v>441.06</v>
      </c>
      <c r="ES155" s="52">
        <v>441.06</v>
      </c>
      <c r="ET155" s="52">
        <v>441.06</v>
      </c>
      <c r="EU155" s="52">
        <v>441.06</v>
      </c>
      <c r="EV155" s="52">
        <v>441.06</v>
      </c>
      <c r="EW155" s="52">
        <v>441.06</v>
      </c>
      <c r="EX155" s="52">
        <v>441.06</v>
      </c>
      <c r="EY155" s="52">
        <v>441.06</v>
      </c>
      <c r="EZ155" s="52">
        <v>441.06</v>
      </c>
      <c r="FA155" s="52">
        <v>441.06</v>
      </c>
      <c r="FB155" s="52">
        <v>441.06</v>
      </c>
      <c r="FC155" s="52">
        <v>441.06</v>
      </c>
      <c r="FD155" s="52">
        <v>441.06</v>
      </c>
      <c r="FE155" s="52">
        <v>441.06</v>
      </c>
      <c r="FF155" s="52">
        <v>441.06</v>
      </c>
      <c r="FG155" s="52">
        <v>441.06</v>
      </c>
      <c r="FH155" s="52">
        <v>441.06</v>
      </c>
      <c r="FI155" s="52">
        <v>441.06</v>
      </c>
      <c r="FJ155" s="52">
        <v>441.06</v>
      </c>
      <c r="FK155" s="52">
        <v>441.06</v>
      </c>
      <c r="FL155" s="52">
        <v>441.06</v>
      </c>
      <c r="FM155" s="52">
        <v>441.06</v>
      </c>
      <c r="FN155" s="52">
        <v>441.06</v>
      </c>
      <c r="FO155" s="52">
        <v>441.06</v>
      </c>
      <c r="FP155" s="52">
        <v>441.06</v>
      </c>
      <c r="FQ155" s="52">
        <v>441.06</v>
      </c>
      <c r="FR155" s="52">
        <v>441.06</v>
      </c>
      <c r="FS155" s="52">
        <v>441.06</v>
      </c>
      <c r="FT155" s="52">
        <v>441.06</v>
      </c>
      <c r="FU155" s="52">
        <v>441.06</v>
      </c>
      <c r="FV155" s="52">
        <v>441.06</v>
      </c>
      <c r="FW155" s="52">
        <v>441.06</v>
      </c>
      <c r="FX155" s="52">
        <v>441.06</v>
      </c>
      <c r="FY155" s="52">
        <v>0</v>
      </c>
      <c r="FZ155" s="52">
        <v>0</v>
      </c>
      <c r="GA155" s="52">
        <v>0</v>
      </c>
      <c r="GB155" s="52">
        <v>0</v>
      </c>
      <c r="GC155" s="52">
        <v>0</v>
      </c>
      <c r="GD155" s="52">
        <v>0</v>
      </c>
      <c r="GE155" s="52">
        <v>0</v>
      </c>
      <c r="GF155" s="52">
        <v>0</v>
      </c>
      <c r="GG155" s="52">
        <v>0</v>
      </c>
      <c r="GH155" s="52">
        <v>0</v>
      </c>
      <c r="GI155" s="52">
        <v>0</v>
      </c>
      <c r="GJ155" s="52">
        <v>0</v>
      </c>
      <c r="GK155" s="52">
        <v>0</v>
      </c>
      <c r="GL155" s="52">
        <v>0</v>
      </c>
      <c r="GM155" s="52">
        <v>0</v>
      </c>
      <c r="GN155" s="52">
        <v>0</v>
      </c>
      <c r="GO155" s="52">
        <v>0</v>
      </c>
      <c r="GP155" s="52">
        <v>0</v>
      </c>
      <c r="GQ155" s="52">
        <v>0</v>
      </c>
      <c r="GR155" s="52">
        <v>0</v>
      </c>
      <c r="GS155" s="52">
        <v>0</v>
      </c>
      <c r="GT155" s="52">
        <v>0</v>
      </c>
      <c r="GU155" s="52">
        <v>0</v>
      </c>
      <c r="GV155" s="52">
        <v>0</v>
      </c>
      <c r="GW155" s="52">
        <v>0</v>
      </c>
      <c r="GX155" s="52">
        <v>0</v>
      </c>
      <c r="GY155" s="52">
        <v>0</v>
      </c>
      <c r="GZ155" s="52">
        <v>0</v>
      </c>
      <c r="HA155" s="52">
        <v>0</v>
      </c>
      <c r="HB155" s="52">
        <v>0</v>
      </c>
      <c r="HC155" s="52">
        <v>0</v>
      </c>
      <c r="HD155" s="52">
        <v>0</v>
      </c>
      <c r="HE155" s="52">
        <v>0</v>
      </c>
      <c r="HF155" s="52">
        <v>0</v>
      </c>
      <c r="HG155" s="52">
        <v>0</v>
      </c>
      <c r="HH155" s="52">
        <v>0</v>
      </c>
      <c r="HI155" s="52">
        <v>0</v>
      </c>
      <c r="HJ155" s="52">
        <v>0</v>
      </c>
      <c r="HK155" s="52">
        <v>0</v>
      </c>
      <c r="HL155" s="52">
        <v>0</v>
      </c>
      <c r="HM155" s="52">
        <v>0</v>
      </c>
      <c r="HN155" s="52">
        <v>0</v>
      </c>
      <c r="HO155" s="52">
        <v>0</v>
      </c>
      <c r="HP155" s="52">
        <v>0</v>
      </c>
      <c r="HQ155" s="52">
        <v>0</v>
      </c>
      <c r="HR155" s="52">
        <v>0</v>
      </c>
      <c r="HS155" s="52">
        <v>0</v>
      </c>
      <c r="HT155" s="52">
        <v>0</v>
      </c>
      <c r="HU155" s="52">
        <v>0</v>
      </c>
      <c r="HV155" s="52">
        <v>0</v>
      </c>
      <c r="HW155" s="52">
        <v>0</v>
      </c>
      <c r="HX155" s="52">
        <v>0</v>
      </c>
      <c r="HY155" s="52">
        <v>0</v>
      </c>
      <c r="HZ155" s="52">
        <v>0</v>
      </c>
      <c r="IA155" s="52">
        <v>0</v>
      </c>
      <c r="IB155" s="52">
        <v>0</v>
      </c>
      <c r="IC155" s="52">
        <v>0</v>
      </c>
      <c r="ID155" s="52">
        <v>0</v>
      </c>
      <c r="IE155" s="52">
        <v>0</v>
      </c>
      <c r="IF155" s="52">
        <v>0</v>
      </c>
      <c r="IG155" s="52">
        <v>0</v>
      </c>
      <c r="IH155" s="52">
        <v>0</v>
      </c>
      <c r="II155" s="52">
        <v>0</v>
      </c>
      <c r="IJ155" s="52">
        <v>0</v>
      </c>
      <c r="IK155" s="52">
        <v>0</v>
      </c>
      <c r="IL155" s="52">
        <v>0</v>
      </c>
      <c r="IM155" s="52">
        <v>0</v>
      </c>
      <c r="IN155" s="52">
        <v>0</v>
      </c>
      <c r="IO155" s="52">
        <v>0</v>
      </c>
      <c r="IP155" s="52">
        <v>0</v>
      </c>
      <c r="IQ155" s="52">
        <v>0</v>
      </c>
      <c r="IR155" s="52">
        <v>0</v>
      </c>
      <c r="IS155" s="52">
        <v>0</v>
      </c>
      <c r="IT155" s="52">
        <v>0</v>
      </c>
      <c r="IU155" s="52">
        <v>0</v>
      </c>
      <c r="IV155" s="52">
        <v>0</v>
      </c>
      <c r="IW155" s="52">
        <v>0</v>
      </c>
      <c r="IX155" s="52">
        <v>0</v>
      </c>
      <c r="IY155" s="52">
        <v>0</v>
      </c>
      <c r="IZ155" s="52">
        <v>0</v>
      </c>
      <c r="JA155" s="52">
        <v>0</v>
      </c>
      <c r="JB155" s="52">
        <v>0</v>
      </c>
      <c r="JC155" s="52">
        <v>0</v>
      </c>
      <c r="JD155" s="52">
        <v>0</v>
      </c>
      <c r="JE155" s="52">
        <v>0</v>
      </c>
      <c r="JF155" s="52">
        <v>0</v>
      </c>
      <c r="JG155" s="52">
        <v>0</v>
      </c>
      <c r="JH155" s="52">
        <v>0</v>
      </c>
      <c r="JI155" s="52">
        <v>0</v>
      </c>
      <c r="JJ155" s="52">
        <v>0</v>
      </c>
      <c r="JK155" s="52">
        <v>0</v>
      </c>
      <c r="JL155" s="52">
        <v>0</v>
      </c>
      <c r="JM155" s="52">
        <v>0</v>
      </c>
      <c r="JN155" s="52">
        <v>0</v>
      </c>
      <c r="JO155" s="52">
        <v>0</v>
      </c>
      <c r="JP155" s="52">
        <v>0</v>
      </c>
      <c r="JQ155" s="52">
        <v>0</v>
      </c>
      <c r="JR155" s="52">
        <v>0</v>
      </c>
      <c r="JS155" s="52">
        <v>0</v>
      </c>
      <c r="JT155" s="52">
        <v>0</v>
      </c>
      <c r="JU155" s="52">
        <v>0</v>
      </c>
      <c r="JV155" s="52">
        <v>0</v>
      </c>
      <c r="JW155" s="52">
        <v>0</v>
      </c>
      <c r="JX155" s="52">
        <v>0</v>
      </c>
      <c r="JY155" s="52">
        <v>0</v>
      </c>
      <c r="JZ155" s="52">
        <v>0</v>
      </c>
      <c r="KA155" s="52">
        <v>0</v>
      </c>
      <c r="KB155" s="52">
        <v>0</v>
      </c>
      <c r="KC155" s="52">
        <v>0</v>
      </c>
      <c r="KD155" s="52">
        <v>0</v>
      </c>
      <c r="KE155" s="52">
        <v>0</v>
      </c>
      <c r="KF155" s="52">
        <v>0</v>
      </c>
      <c r="KG155" s="52">
        <v>0</v>
      </c>
      <c r="KH155" s="52">
        <v>0</v>
      </c>
      <c r="KI155" s="52">
        <v>0</v>
      </c>
      <c r="KJ155" s="52">
        <v>0</v>
      </c>
      <c r="KK155" s="52">
        <v>0</v>
      </c>
      <c r="KL155" s="52">
        <v>0</v>
      </c>
      <c r="KM155" s="52">
        <v>0</v>
      </c>
      <c r="KN155" s="52">
        <v>0</v>
      </c>
      <c r="KO155" s="52">
        <v>0</v>
      </c>
      <c r="KP155" s="52">
        <v>0</v>
      </c>
      <c r="KQ155" s="52">
        <v>0</v>
      </c>
      <c r="KR155" s="52">
        <v>0</v>
      </c>
      <c r="KS155" s="52">
        <v>0</v>
      </c>
      <c r="KT155" s="52">
        <v>0</v>
      </c>
      <c r="KU155" s="52">
        <v>0</v>
      </c>
      <c r="KV155" s="52">
        <v>0</v>
      </c>
      <c r="KW155" s="52">
        <v>0</v>
      </c>
      <c r="KX155" s="52">
        <v>0</v>
      </c>
      <c r="KY155" s="52">
        <v>0</v>
      </c>
      <c r="KZ155" s="52">
        <v>0</v>
      </c>
      <c r="LA155" s="52">
        <v>0</v>
      </c>
      <c r="LB155" s="52">
        <v>0</v>
      </c>
      <c r="LC155" s="52">
        <v>0</v>
      </c>
      <c r="LD155" s="52">
        <v>0</v>
      </c>
      <c r="LE155" s="52">
        <v>0</v>
      </c>
      <c r="LF155" s="52">
        <v>0</v>
      </c>
      <c r="LG155" s="52">
        <v>0</v>
      </c>
      <c r="LH155" s="52">
        <v>0</v>
      </c>
      <c r="LI155" s="52">
        <v>0</v>
      </c>
      <c r="LJ155" s="52">
        <v>0</v>
      </c>
      <c r="LK155" s="52">
        <v>0</v>
      </c>
      <c r="LL155" s="52">
        <v>0</v>
      </c>
      <c r="LM155" s="52">
        <v>0</v>
      </c>
      <c r="LN155" s="52">
        <v>0</v>
      </c>
      <c r="LO155" s="52">
        <v>0</v>
      </c>
      <c r="LP155" s="52">
        <v>0</v>
      </c>
      <c r="LQ155" s="52">
        <v>0</v>
      </c>
      <c r="LR155" s="52">
        <v>0</v>
      </c>
      <c r="LS155" s="52">
        <v>0</v>
      </c>
      <c r="LT155" s="52">
        <v>0</v>
      </c>
      <c r="LU155" s="52">
        <v>0</v>
      </c>
      <c r="LV155" s="52">
        <v>0</v>
      </c>
      <c r="LW155" s="52">
        <v>0</v>
      </c>
      <c r="LX155" s="52">
        <v>0</v>
      </c>
      <c r="LY155" s="52">
        <v>0</v>
      </c>
      <c r="LZ155" s="52">
        <v>0</v>
      </c>
      <c r="MA155" s="52">
        <v>0</v>
      </c>
      <c r="MB155" s="52">
        <v>0</v>
      </c>
      <c r="MC155" s="52">
        <v>0</v>
      </c>
      <c r="MD155" s="52">
        <v>0</v>
      </c>
      <c r="ME155" s="52">
        <v>0</v>
      </c>
      <c r="MF155" s="52">
        <v>0</v>
      </c>
      <c r="MG155" s="52">
        <v>0</v>
      </c>
      <c r="MH155" s="52">
        <v>0</v>
      </c>
      <c r="MI155" s="52">
        <v>0</v>
      </c>
      <c r="MJ155" s="52">
        <v>0</v>
      </c>
      <c r="MK155" s="52">
        <v>0</v>
      </c>
      <c r="ML155" s="52">
        <v>0</v>
      </c>
      <c r="MM155" s="52">
        <v>0</v>
      </c>
      <c r="MN155" s="52">
        <v>0</v>
      </c>
      <c r="MO155" s="52">
        <v>0</v>
      </c>
      <c r="MP155" s="52">
        <v>0</v>
      </c>
      <c r="MQ155" s="52">
        <v>0</v>
      </c>
      <c r="MR155" s="52">
        <v>0</v>
      </c>
      <c r="MS155" s="52">
        <v>0</v>
      </c>
      <c r="MT155" s="52">
        <v>0</v>
      </c>
      <c r="MU155" s="52">
        <v>0</v>
      </c>
      <c r="MV155" s="52">
        <v>0</v>
      </c>
      <c r="MW155" s="52">
        <v>0</v>
      </c>
      <c r="MX155" s="52">
        <v>0</v>
      </c>
      <c r="MY155" s="52">
        <v>0</v>
      </c>
      <c r="MZ155" s="52">
        <v>0</v>
      </c>
      <c r="NA155" s="52">
        <v>0</v>
      </c>
      <c r="NB155" s="52">
        <v>0</v>
      </c>
      <c r="NC155" s="52">
        <v>0</v>
      </c>
      <c r="ND155" s="52">
        <v>0</v>
      </c>
      <c r="NE155" s="52">
        <v>0</v>
      </c>
      <c r="NF155" s="52">
        <v>0</v>
      </c>
      <c r="NG155" s="52">
        <v>0</v>
      </c>
      <c r="NH155" s="52">
        <v>0</v>
      </c>
      <c r="NI155" s="52">
        <v>0</v>
      </c>
      <c r="NJ155" s="52">
        <v>0</v>
      </c>
      <c r="NK155" s="52">
        <v>0</v>
      </c>
      <c r="NL155" s="52">
        <v>0</v>
      </c>
      <c r="NM155" s="52">
        <v>0</v>
      </c>
      <c r="NN155" s="52">
        <v>0</v>
      </c>
      <c r="NO155" s="52">
        <v>0</v>
      </c>
      <c r="NP155" s="52">
        <v>0</v>
      </c>
      <c r="NQ155" s="52">
        <v>0</v>
      </c>
      <c r="NR155" s="68">
        <f t="shared" si="6"/>
        <v>43664.939999999988</v>
      </c>
      <c r="NS155" s="68">
        <f t="shared" si="7"/>
        <v>43664.939999999988</v>
      </c>
      <c r="NT155" s="68">
        <f t="shared" si="8"/>
        <v>43664.939999999988</v>
      </c>
    </row>
    <row r="156" spans="1:384" s="40" customFormat="1" ht="15" customHeight="1" outlineLevel="1" x14ac:dyDescent="0.2">
      <c r="A156" s="61"/>
      <c r="B156" s="49" t="s">
        <v>671</v>
      </c>
      <c r="C156" s="49" t="s">
        <v>427</v>
      </c>
      <c r="D156" s="49" t="s">
        <v>428</v>
      </c>
      <c r="E156" s="50" t="s">
        <v>429</v>
      </c>
      <c r="F156" s="64">
        <v>45061</v>
      </c>
      <c r="G156" s="49" t="s">
        <v>37</v>
      </c>
      <c r="H156" s="72">
        <v>0</v>
      </c>
      <c r="I156" s="65">
        <v>60650</v>
      </c>
      <c r="J156" s="114" t="str">
        <f>_xlfn.XLOOKUP(E156,'[12]Resumo Unidades'!$B:$B,'[12]Resumo Unidades'!$W:$W)</f>
        <v>Fluxo com Divergência de até 2%</v>
      </c>
      <c r="K156" s="51" t="str">
        <f>IF(L156&gt;Resumo!$E$23,"Sim","Não")</f>
        <v>Não</v>
      </c>
      <c r="L156" s="66">
        <v>43</v>
      </c>
      <c r="M156" s="67"/>
      <c r="N156" s="52">
        <v>0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52">
        <v>0</v>
      </c>
      <c r="W156" s="52">
        <v>0</v>
      </c>
      <c r="X156" s="52">
        <v>0</v>
      </c>
      <c r="Y156" s="52">
        <v>0</v>
      </c>
      <c r="Z156" s="52">
        <v>0</v>
      </c>
      <c r="AA156" s="52">
        <v>0</v>
      </c>
      <c r="AB156" s="52">
        <v>0</v>
      </c>
      <c r="AC156" s="52">
        <v>0</v>
      </c>
      <c r="AD156" s="52">
        <v>0</v>
      </c>
      <c r="AE156" s="52">
        <v>0</v>
      </c>
      <c r="AF156" s="52">
        <v>0</v>
      </c>
      <c r="AG156" s="52">
        <v>0</v>
      </c>
      <c r="AH156" s="52">
        <v>0</v>
      </c>
      <c r="AI156" s="52">
        <v>0</v>
      </c>
      <c r="AJ156" s="52">
        <v>0</v>
      </c>
      <c r="AK156" s="52">
        <v>0</v>
      </c>
      <c r="AL156" s="52">
        <v>0</v>
      </c>
      <c r="AM156" s="52">
        <v>0</v>
      </c>
      <c r="AN156" s="52">
        <v>0</v>
      </c>
      <c r="AO156" s="52">
        <v>0</v>
      </c>
      <c r="AP156" s="52">
        <v>0</v>
      </c>
      <c r="AQ156" s="52"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v>0</v>
      </c>
      <c r="AX156" s="52">
        <v>0</v>
      </c>
      <c r="AY156" s="52">
        <v>0</v>
      </c>
      <c r="AZ156" s="52">
        <v>0</v>
      </c>
      <c r="BA156" s="52">
        <v>0</v>
      </c>
      <c r="BB156" s="52">
        <v>0</v>
      </c>
      <c r="BC156" s="52">
        <v>0</v>
      </c>
      <c r="BD156" s="52">
        <v>0</v>
      </c>
      <c r="BE156" s="52">
        <v>0</v>
      </c>
      <c r="BF156" s="52">
        <v>0</v>
      </c>
      <c r="BG156" s="52">
        <v>0</v>
      </c>
      <c r="BH156" s="52">
        <v>0</v>
      </c>
      <c r="BI156" s="52">
        <v>0</v>
      </c>
      <c r="BJ156" s="52">
        <v>0</v>
      </c>
      <c r="BK156" s="52">
        <v>0</v>
      </c>
      <c r="BL156" s="52">
        <v>0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52">
        <v>0</v>
      </c>
      <c r="BW156" s="52">
        <v>0</v>
      </c>
      <c r="BX156" s="52">
        <v>0</v>
      </c>
      <c r="BY156" s="52">
        <v>0</v>
      </c>
      <c r="BZ156" s="52">
        <v>0</v>
      </c>
      <c r="CA156" s="52">
        <v>0</v>
      </c>
      <c r="CB156" s="52">
        <v>458.15999999999997</v>
      </c>
      <c r="CC156" s="52">
        <v>419.7</v>
      </c>
      <c r="CD156" s="52">
        <v>401.03</v>
      </c>
      <c r="CE156" s="52">
        <v>401.03</v>
      </c>
      <c r="CF156" s="52">
        <v>401.03</v>
      </c>
      <c r="CG156" s="52">
        <v>401.03</v>
      </c>
      <c r="CH156" s="52">
        <v>401.03</v>
      </c>
      <c r="CI156" s="52">
        <v>401.03</v>
      </c>
      <c r="CJ156" s="52">
        <v>401.03</v>
      </c>
      <c r="CK156" s="52">
        <v>401.03</v>
      </c>
      <c r="CL156" s="52">
        <v>0</v>
      </c>
      <c r="CM156" s="52">
        <v>0</v>
      </c>
      <c r="CN156" s="52">
        <v>0</v>
      </c>
      <c r="CO156" s="52">
        <v>0</v>
      </c>
      <c r="CP156" s="52">
        <v>0</v>
      </c>
      <c r="CQ156" s="52">
        <v>0</v>
      </c>
      <c r="CR156" s="52">
        <v>0</v>
      </c>
      <c r="CS156" s="52">
        <v>0</v>
      </c>
      <c r="CT156" s="52">
        <v>0</v>
      </c>
      <c r="CU156" s="52">
        <v>0</v>
      </c>
      <c r="CV156" s="52">
        <v>0</v>
      </c>
      <c r="CW156" s="52">
        <v>0</v>
      </c>
      <c r="CX156" s="52">
        <v>0</v>
      </c>
      <c r="CY156" s="52">
        <v>0</v>
      </c>
      <c r="CZ156" s="52">
        <v>0</v>
      </c>
      <c r="DA156" s="52">
        <v>0</v>
      </c>
      <c r="DB156" s="52">
        <v>0</v>
      </c>
      <c r="DC156" s="52">
        <v>0</v>
      </c>
      <c r="DD156" s="52">
        <v>0</v>
      </c>
      <c r="DE156" s="52">
        <v>0</v>
      </c>
      <c r="DF156" s="52">
        <v>0</v>
      </c>
      <c r="DG156" s="52">
        <v>0</v>
      </c>
      <c r="DH156" s="52">
        <v>0</v>
      </c>
      <c r="DI156" s="52">
        <v>0</v>
      </c>
      <c r="DJ156" s="52">
        <v>0</v>
      </c>
      <c r="DK156" s="52">
        <v>0</v>
      </c>
      <c r="DL156" s="52">
        <v>0</v>
      </c>
      <c r="DM156" s="52">
        <v>0</v>
      </c>
      <c r="DN156" s="52">
        <v>0</v>
      </c>
      <c r="DO156" s="52">
        <v>0</v>
      </c>
      <c r="DP156" s="52">
        <v>0</v>
      </c>
      <c r="DQ156" s="52">
        <v>0</v>
      </c>
      <c r="DR156" s="52">
        <v>0</v>
      </c>
      <c r="DS156" s="52">
        <v>0</v>
      </c>
      <c r="DT156" s="52">
        <v>0</v>
      </c>
      <c r="DU156" s="52">
        <v>0</v>
      </c>
      <c r="DV156" s="52">
        <v>0</v>
      </c>
      <c r="DW156" s="52">
        <v>0</v>
      </c>
      <c r="DX156" s="52">
        <v>0</v>
      </c>
      <c r="DY156" s="52">
        <v>0</v>
      </c>
      <c r="DZ156" s="52">
        <v>0</v>
      </c>
      <c r="EA156" s="52">
        <v>0</v>
      </c>
      <c r="EB156" s="52">
        <v>0</v>
      </c>
      <c r="EC156" s="52">
        <v>0</v>
      </c>
      <c r="ED156" s="52">
        <v>0</v>
      </c>
      <c r="EE156" s="52">
        <v>0</v>
      </c>
      <c r="EF156" s="52">
        <v>0</v>
      </c>
      <c r="EG156" s="52">
        <v>0</v>
      </c>
      <c r="EH156" s="52">
        <v>0</v>
      </c>
      <c r="EI156" s="52">
        <v>0</v>
      </c>
      <c r="EJ156" s="52">
        <v>0</v>
      </c>
      <c r="EK156" s="52">
        <v>0</v>
      </c>
      <c r="EL156" s="52">
        <v>0</v>
      </c>
      <c r="EM156" s="52">
        <v>0</v>
      </c>
      <c r="EN156" s="52">
        <v>0</v>
      </c>
      <c r="EO156" s="52">
        <v>0</v>
      </c>
      <c r="EP156" s="52">
        <v>0</v>
      </c>
      <c r="EQ156" s="52">
        <v>0</v>
      </c>
      <c r="ER156" s="52">
        <v>0</v>
      </c>
      <c r="ES156" s="52">
        <v>0</v>
      </c>
      <c r="ET156" s="52">
        <v>0</v>
      </c>
      <c r="EU156" s="52">
        <v>0</v>
      </c>
      <c r="EV156" s="52">
        <v>0</v>
      </c>
      <c r="EW156" s="52">
        <v>0</v>
      </c>
      <c r="EX156" s="52">
        <v>0</v>
      </c>
      <c r="EY156" s="52">
        <v>0</v>
      </c>
      <c r="EZ156" s="52">
        <v>0</v>
      </c>
      <c r="FA156" s="52">
        <v>0</v>
      </c>
      <c r="FB156" s="52">
        <v>0</v>
      </c>
      <c r="FC156" s="52">
        <v>0</v>
      </c>
      <c r="FD156" s="52">
        <v>0</v>
      </c>
      <c r="FE156" s="52">
        <v>0</v>
      </c>
      <c r="FF156" s="52">
        <v>0</v>
      </c>
      <c r="FG156" s="52">
        <v>0</v>
      </c>
      <c r="FH156" s="52">
        <v>0</v>
      </c>
      <c r="FI156" s="52">
        <v>0</v>
      </c>
      <c r="FJ156" s="52">
        <v>0</v>
      </c>
      <c r="FK156" s="52">
        <v>0</v>
      </c>
      <c r="FL156" s="52">
        <v>0</v>
      </c>
      <c r="FM156" s="52">
        <v>0</v>
      </c>
      <c r="FN156" s="52">
        <v>0</v>
      </c>
      <c r="FO156" s="52">
        <v>0</v>
      </c>
      <c r="FP156" s="52">
        <v>0</v>
      </c>
      <c r="FQ156" s="52">
        <v>0</v>
      </c>
      <c r="FR156" s="52">
        <v>0</v>
      </c>
      <c r="FS156" s="52">
        <v>0</v>
      </c>
      <c r="FT156" s="52">
        <v>0</v>
      </c>
      <c r="FU156" s="52">
        <v>0</v>
      </c>
      <c r="FV156" s="52">
        <v>0</v>
      </c>
      <c r="FW156" s="52">
        <v>0</v>
      </c>
      <c r="FX156" s="52">
        <v>0</v>
      </c>
      <c r="FY156" s="52">
        <v>0</v>
      </c>
      <c r="FZ156" s="52">
        <v>0</v>
      </c>
      <c r="GA156" s="52">
        <v>0</v>
      </c>
      <c r="GB156" s="52">
        <v>0</v>
      </c>
      <c r="GC156" s="52">
        <v>0</v>
      </c>
      <c r="GD156" s="52">
        <v>0</v>
      </c>
      <c r="GE156" s="52">
        <v>0</v>
      </c>
      <c r="GF156" s="52">
        <v>0</v>
      </c>
      <c r="GG156" s="52">
        <v>0</v>
      </c>
      <c r="GH156" s="52">
        <v>0</v>
      </c>
      <c r="GI156" s="52">
        <v>0</v>
      </c>
      <c r="GJ156" s="52">
        <v>0</v>
      </c>
      <c r="GK156" s="52">
        <v>0</v>
      </c>
      <c r="GL156" s="52">
        <v>0</v>
      </c>
      <c r="GM156" s="52">
        <v>0</v>
      </c>
      <c r="GN156" s="52">
        <v>0</v>
      </c>
      <c r="GO156" s="52">
        <v>0</v>
      </c>
      <c r="GP156" s="52">
        <v>0</v>
      </c>
      <c r="GQ156" s="52">
        <v>0</v>
      </c>
      <c r="GR156" s="52">
        <v>0</v>
      </c>
      <c r="GS156" s="52">
        <v>0</v>
      </c>
      <c r="GT156" s="52">
        <v>0</v>
      </c>
      <c r="GU156" s="52">
        <v>0</v>
      </c>
      <c r="GV156" s="52">
        <v>0</v>
      </c>
      <c r="GW156" s="52">
        <v>0</v>
      </c>
      <c r="GX156" s="52">
        <v>0</v>
      </c>
      <c r="GY156" s="52">
        <v>0</v>
      </c>
      <c r="GZ156" s="52">
        <v>0</v>
      </c>
      <c r="HA156" s="52">
        <v>0</v>
      </c>
      <c r="HB156" s="52">
        <v>0</v>
      </c>
      <c r="HC156" s="52">
        <v>0</v>
      </c>
      <c r="HD156" s="52">
        <v>0</v>
      </c>
      <c r="HE156" s="52">
        <v>0</v>
      </c>
      <c r="HF156" s="52">
        <v>0</v>
      </c>
      <c r="HG156" s="52">
        <v>0</v>
      </c>
      <c r="HH156" s="52">
        <v>0</v>
      </c>
      <c r="HI156" s="52">
        <v>0</v>
      </c>
      <c r="HJ156" s="52">
        <v>0</v>
      </c>
      <c r="HK156" s="52">
        <v>0</v>
      </c>
      <c r="HL156" s="52">
        <v>0</v>
      </c>
      <c r="HM156" s="52">
        <v>0</v>
      </c>
      <c r="HN156" s="52">
        <v>0</v>
      </c>
      <c r="HO156" s="52">
        <v>0</v>
      </c>
      <c r="HP156" s="52">
        <v>0</v>
      </c>
      <c r="HQ156" s="52">
        <v>0</v>
      </c>
      <c r="HR156" s="52">
        <v>0</v>
      </c>
      <c r="HS156" s="52">
        <v>0</v>
      </c>
      <c r="HT156" s="52">
        <v>0</v>
      </c>
      <c r="HU156" s="52">
        <v>0</v>
      </c>
      <c r="HV156" s="52">
        <v>0</v>
      </c>
      <c r="HW156" s="52">
        <v>0</v>
      </c>
      <c r="HX156" s="52">
        <v>0</v>
      </c>
      <c r="HY156" s="52">
        <v>0</v>
      </c>
      <c r="HZ156" s="52">
        <v>0</v>
      </c>
      <c r="IA156" s="52">
        <v>0</v>
      </c>
      <c r="IB156" s="52">
        <v>0</v>
      </c>
      <c r="IC156" s="52">
        <v>0</v>
      </c>
      <c r="ID156" s="52">
        <v>0</v>
      </c>
      <c r="IE156" s="52">
        <v>0</v>
      </c>
      <c r="IF156" s="52">
        <v>0</v>
      </c>
      <c r="IG156" s="52">
        <v>0</v>
      </c>
      <c r="IH156" s="52">
        <v>0</v>
      </c>
      <c r="II156" s="52">
        <v>0</v>
      </c>
      <c r="IJ156" s="52">
        <v>0</v>
      </c>
      <c r="IK156" s="52">
        <v>0</v>
      </c>
      <c r="IL156" s="52">
        <v>0</v>
      </c>
      <c r="IM156" s="52">
        <v>0</v>
      </c>
      <c r="IN156" s="52">
        <v>0</v>
      </c>
      <c r="IO156" s="52">
        <v>0</v>
      </c>
      <c r="IP156" s="52">
        <v>0</v>
      </c>
      <c r="IQ156" s="52">
        <v>0</v>
      </c>
      <c r="IR156" s="52">
        <v>0</v>
      </c>
      <c r="IS156" s="52">
        <v>0</v>
      </c>
      <c r="IT156" s="52">
        <v>0</v>
      </c>
      <c r="IU156" s="52">
        <v>0</v>
      </c>
      <c r="IV156" s="52">
        <v>0</v>
      </c>
      <c r="IW156" s="52">
        <v>0</v>
      </c>
      <c r="IX156" s="52">
        <v>0</v>
      </c>
      <c r="IY156" s="52">
        <v>0</v>
      </c>
      <c r="IZ156" s="52">
        <v>0</v>
      </c>
      <c r="JA156" s="52">
        <v>0</v>
      </c>
      <c r="JB156" s="52">
        <v>0</v>
      </c>
      <c r="JC156" s="52">
        <v>0</v>
      </c>
      <c r="JD156" s="52">
        <v>0</v>
      </c>
      <c r="JE156" s="52">
        <v>0</v>
      </c>
      <c r="JF156" s="52">
        <v>0</v>
      </c>
      <c r="JG156" s="52">
        <v>0</v>
      </c>
      <c r="JH156" s="52">
        <v>0</v>
      </c>
      <c r="JI156" s="52">
        <v>0</v>
      </c>
      <c r="JJ156" s="52">
        <v>0</v>
      </c>
      <c r="JK156" s="52">
        <v>0</v>
      </c>
      <c r="JL156" s="52">
        <v>0</v>
      </c>
      <c r="JM156" s="52">
        <v>0</v>
      </c>
      <c r="JN156" s="52">
        <v>0</v>
      </c>
      <c r="JO156" s="52">
        <v>0</v>
      </c>
      <c r="JP156" s="52">
        <v>0</v>
      </c>
      <c r="JQ156" s="52">
        <v>0</v>
      </c>
      <c r="JR156" s="52">
        <v>0</v>
      </c>
      <c r="JS156" s="52">
        <v>0</v>
      </c>
      <c r="JT156" s="52">
        <v>0</v>
      </c>
      <c r="JU156" s="52">
        <v>0</v>
      </c>
      <c r="JV156" s="52">
        <v>0</v>
      </c>
      <c r="JW156" s="52">
        <v>0</v>
      </c>
      <c r="JX156" s="52">
        <v>0</v>
      </c>
      <c r="JY156" s="52">
        <v>0</v>
      </c>
      <c r="JZ156" s="52">
        <v>0</v>
      </c>
      <c r="KA156" s="52">
        <v>0</v>
      </c>
      <c r="KB156" s="52">
        <v>0</v>
      </c>
      <c r="KC156" s="52">
        <v>0</v>
      </c>
      <c r="KD156" s="52">
        <v>0</v>
      </c>
      <c r="KE156" s="52">
        <v>0</v>
      </c>
      <c r="KF156" s="52">
        <v>0</v>
      </c>
      <c r="KG156" s="52">
        <v>0</v>
      </c>
      <c r="KH156" s="52">
        <v>0</v>
      </c>
      <c r="KI156" s="52">
        <v>0</v>
      </c>
      <c r="KJ156" s="52">
        <v>0</v>
      </c>
      <c r="KK156" s="52">
        <v>0</v>
      </c>
      <c r="KL156" s="52">
        <v>0</v>
      </c>
      <c r="KM156" s="52">
        <v>0</v>
      </c>
      <c r="KN156" s="52">
        <v>0</v>
      </c>
      <c r="KO156" s="52">
        <v>0</v>
      </c>
      <c r="KP156" s="52">
        <v>0</v>
      </c>
      <c r="KQ156" s="52">
        <v>0</v>
      </c>
      <c r="KR156" s="52">
        <v>0</v>
      </c>
      <c r="KS156" s="52">
        <v>0</v>
      </c>
      <c r="KT156" s="52">
        <v>0</v>
      </c>
      <c r="KU156" s="52">
        <v>0</v>
      </c>
      <c r="KV156" s="52">
        <v>0</v>
      </c>
      <c r="KW156" s="52">
        <v>0</v>
      </c>
      <c r="KX156" s="52">
        <v>0</v>
      </c>
      <c r="KY156" s="52">
        <v>0</v>
      </c>
      <c r="KZ156" s="52">
        <v>0</v>
      </c>
      <c r="LA156" s="52">
        <v>0</v>
      </c>
      <c r="LB156" s="52">
        <v>0</v>
      </c>
      <c r="LC156" s="52">
        <v>0</v>
      </c>
      <c r="LD156" s="52">
        <v>0</v>
      </c>
      <c r="LE156" s="52">
        <v>0</v>
      </c>
      <c r="LF156" s="52">
        <v>0</v>
      </c>
      <c r="LG156" s="52">
        <v>0</v>
      </c>
      <c r="LH156" s="52">
        <v>0</v>
      </c>
      <c r="LI156" s="52">
        <v>0</v>
      </c>
      <c r="LJ156" s="52">
        <v>0</v>
      </c>
      <c r="LK156" s="52">
        <v>0</v>
      </c>
      <c r="LL156" s="52">
        <v>0</v>
      </c>
      <c r="LM156" s="52">
        <v>0</v>
      </c>
      <c r="LN156" s="52">
        <v>0</v>
      </c>
      <c r="LO156" s="52">
        <v>0</v>
      </c>
      <c r="LP156" s="52">
        <v>0</v>
      </c>
      <c r="LQ156" s="52">
        <v>0</v>
      </c>
      <c r="LR156" s="52">
        <v>0</v>
      </c>
      <c r="LS156" s="52">
        <v>0</v>
      </c>
      <c r="LT156" s="52">
        <v>0</v>
      </c>
      <c r="LU156" s="52">
        <v>0</v>
      </c>
      <c r="LV156" s="52">
        <v>0</v>
      </c>
      <c r="LW156" s="52">
        <v>0</v>
      </c>
      <c r="LX156" s="52">
        <v>0</v>
      </c>
      <c r="LY156" s="52">
        <v>0</v>
      </c>
      <c r="LZ156" s="52">
        <v>0</v>
      </c>
      <c r="MA156" s="52">
        <v>0</v>
      </c>
      <c r="MB156" s="52">
        <v>0</v>
      </c>
      <c r="MC156" s="52">
        <v>0</v>
      </c>
      <c r="MD156" s="52">
        <v>0</v>
      </c>
      <c r="ME156" s="52">
        <v>0</v>
      </c>
      <c r="MF156" s="52">
        <v>0</v>
      </c>
      <c r="MG156" s="52">
        <v>0</v>
      </c>
      <c r="MH156" s="52">
        <v>0</v>
      </c>
      <c r="MI156" s="52">
        <v>0</v>
      </c>
      <c r="MJ156" s="52">
        <v>0</v>
      </c>
      <c r="MK156" s="52">
        <v>0</v>
      </c>
      <c r="ML156" s="52">
        <v>0</v>
      </c>
      <c r="MM156" s="52">
        <v>0</v>
      </c>
      <c r="MN156" s="52">
        <v>0</v>
      </c>
      <c r="MO156" s="52">
        <v>0</v>
      </c>
      <c r="MP156" s="52">
        <v>0</v>
      </c>
      <c r="MQ156" s="52">
        <v>0</v>
      </c>
      <c r="MR156" s="52">
        <v>0</v>
      </c>
      <c r="MS156" s="52">
        <v>0</v>
      </c>
      <c r="MT156" s="52">
        <v>0</v>
      </c>
      <c r="MU156" s="52">
        <v>0</v>
      </c>
      <c r="MV156" s="52">
        <v>0</v>
      </c>
      <c r="MW156" s="52">
        <v>0</v>
      </c>
      <c r="MX156" s="52">
        <v>0</v>
      </c>
      <c r="MY156" s="52">
        <v>0</v>
      </c>
      <c r="MZ156" s="52">
        <v>0</v>
      </c>
      <c r="NA156" s="52">
        <v>0</v>
      </c>
      <c r="NB156" s="52">
        <v>0</v>
      </c>
      <c r="NC156" s="52">
        <v>0</v>
      </c>
      <c r="ND156" s="52">
        <v>0</v>
      </c>
      <c r="NE156" s="52">
        <v>0</v>
      </c>
      <c r="NF156" s="52">
        <v>0</v>
      </c>
      <c r="NG156" s="52">
        <v>0</v>
      </c>
      <c r="NH156" s="52">
        <v>0</v>
      </c>
      <c r="NI156" s="52">
        <v>0</v>
      </c>
      <c r="NJ156" s="52">
        <v>0</v>
      </c>
      <c r="NK156" s="52">
        <v>0</v>
      </c>
      <c r="NL156" s="52">
        <v>0</v>
      </c>
      <c r="NM156" s="52">
        <v>0</v>
      </c>
      <c r="NN156" s="52">
        <v>0</v>
      </c>
      <c r="NO156" s="52">
        <v>0</v>
      </c>
      <c r="NP156" s="52">
        <v>0</v>
      </c>
      <c r="NQ156" s="52">
        <v>0</v>
      </c>
      <c r="NR156" s="68">
        <f t="shared" si="6"/>
        <v>4086.0999999999985</v>
      </c>
      <c r="NS156" s="68">
        <f t="shared" si="7"/>
        <v>4086.0999999999985</v>
      </c>
      <c r="NT156" s="68">
        <f t="shared" si="8"/>
        <v>4086.0999999999985</v>
      </c>
    </row>
    <row r="157" spans="1:384" s="40" customFormat="1" ht="15" customHeight="1" outlineLevel="1" x14ac:dyDescent="0.2">
      <c r="A157" s="61"/>
      <c r="B157" s="49" t="s">
        <v>671</v>
      </c>
      <c r="C157" s="49" t="s">
        <v>430</v>
      </c>
      <c r="D157" s="49" t="s">
        <v>431</v>
      </c>
      <c r="E157" s="50" t="s">
        <v>432</v>
      </c>
      <c r="F157" s="64">
        <v>45069</v>
      </c>
      <c r="G157" s="49" t="s">
        <v>37</v>
      </c>
      <c r="H157" s="72">
        <v>0</v>
      </c>
      <c r="I157" s="65">
        <v>36200</v>
      </c>
      <c r="J157" s="114" t="str">
        <f>_xlfn.XLOOKUP(E157,'[12]Resumo Unidades'!$B:$B,'[12]Resumo Unidades'!$W:$W)</f>
        <v>Fluxo com Divergência maior do que 10%</v>
      </c>
      <c r="K157" s="51" t="str">
        <f>IF(L157&gt;Resumo!$E$23,"Sim","Não")</f>
        <v>Não</v>
      </c>
      <c r="L157" s="66">
        <v>0</v>
      </c>
      <c r="M157" s="67"/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52">
        <v>0</v>
      </c>
      <c r="U157" s="52">
        <v>0</v>
      </c>
      <c r="V157" s="52">
        <v>0</v>
      </c>
      <c r="W157" s="52">
        <v>0</v>
      </c>
      <c r="X157" s="52">
        <v>0</v>
      </c>
      <c r="Y157" s="52">
        <v>0</v>
      </c>
      <c r="Z157" s="52">
        <v>0</v>
      </c>
      <c r="AA157" s="52">
        <v>0</v>
      </c>
      <c r="AB157" s="52">
        <v>0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0</v>
      </c>
      <c r="AI157" s="52">
        <v>0</v>
      </c>
      <c r="AJ157" s="52">
        <v>0</v>
      </c>
      <c r="AK157" s="52">
        <v>0</v>
      </c>
      <c r="AL157" s="52">
        <v>0</v>
      </c>
      <c r="AM157" s="52">
        <v>0</v>
      </c>
      <c r="AN157" s="52">
        <v>0</v>
      </c>
      <c r="AO157" s="52">
        <v>0</v>
      </c>
      <c r="AP157" s="52">
        <v>0</v>
      </c>
      <c r="AQ157" s="52">
        <v>0</v>
      </c>
      <c r="AR157" s="52">
        <v>0</v>
      </c>
      <c r="AS157" s="52">
        <v>0</v>
      </c>
      <c r="AT157" s="52">
        <v>0</v>
      </c>
      <c r="AU157" s="52">
        <v>0</v>
      </c>
      <c r="AV157" s="52">
        <v>0</v>
      </c>
      <c r="AW157" s="52">
        <v>0</v>
      </c>
      <c r="AX157" s="52">
        <v>0</v>
      </c>
      <c r="AY157" s="52">
        <v>0</v>
      </c>
      <c r="AZ157" s="52">
        <v>0</v>
      </c>
      <c r="BA157" s="52">
        <v>0</v>
      </c>
      <c r="BB157" s="52">
        <v>0</v>
      </c>
      <c r="BC157" s="52">
        <v>0</v>
      </c>
      <c r="BD157" s="52">
        <v>0</v>
      </c>
      <c r="BE157" s="52">
        <v>0</v>
      </c>
      <c r="BF157" s="52">
        <v>0</v>
      </c>
      <c r="BG157" s="52">
        <v>0</v>
      </c>
      <c r="BH157" s="52">
        <v>0</v>
      </c>
      <c r="BI157" s="52">
        <v>0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52">
        <v>0</v>
      </c>
      <c r="BW157" s="52">
        <v>0</v>
      </c>
      <c r="BX157" s="52">
        <v>0</v>
      </c>
      <c r="BY157" s="52">
        <v>0</v>
      </c>
      <c r="BZ157" s="52">
        <v>0</v>
      </c>
      <c r="CA157" s="52">
        <v>0</v>
      </c>
      <c r="CB157" s="52">
        <v>0</v>
      </c>
      <c r="CC157" s="52">
        <v>0</v>
      </c>
      <c r="CD157" s="52">
        <v>393.56</v>
      </c>
      <c r="CE157" s="52">
        <v>393.56</v>
      </c>
      <c r="CF157" s="52">
        <v>393.56</v>
      </c>
      <c r="CG157" s="52">
        <v>393.56</v>
      </c>
      <c r="CH157" s="52">
        <v>393.56</v>
      </c>
      <c r="CI157" s="52">
        <v>393.56</v>
      </c>
      <c r="CJ157" s="52">
        <v>393.56</v>
      </c>
      <c r="CK157" s="52">
        <v>393.56</v>
      </c>
      <c r="CL157" s="52">
        <v>393.56</v>
      </c>
      <c r="CM157" s="52">
        <v>393.56</v>
      </c>
      <c r="CN157" s="52">
        <v>393.56</v>
      </c>
      <c r="CO157" s="52">
        <v>393.56</v>
      </c>
      <c r="CP157" s="52">
        <v>393.56</v>
      </c>
      <c r="CQ157" s="52">
        <v>393.56</v>
      </c>
      <c r="CR157" s="52">
        <v>393.56</v>
      </c>
      <c r="CS157" s="52">
        <v>393.56</v>
      </c>
      <c r="CT157" s="52">
        <v>393.56</v>
      </c>
      <c r="CU157" s="52">
        <v>393.56</v>
      </c>
      <c r="CV157" s="52">
        <v>393.56</v>
      </c>
      <c r="CW157" s="52">
        <v>393.56</v>
      </c>
      <c r="CX157" s="52">
        <v>393.56</v>
      </c>
      <c r="CY157" s="52">
        <v>393.56</v>
      </c>
      <c r="CZ157" s="52">
        <v>393.56</v>
      </c>
      <c r="DA157" s="52">
        <v>393.56</v>
      </c>
      <c r="DB157" s="52">
        <v>393.56</v>
      </c>
      <c r="DC157" s="52">
        <v>393.56</v>
      </c>
      <c r="DD157" s="52">
        <v>393.56</v>
      </c>
      <c r="DE157" s="52">
        <v>393.56</v>
      </c>
      <c r="DF157" s="52">
        <v>393.56</v>
      </c>
      <c r="DG157" s="52">
        <v>393.56</v>
      </c>
      <c r="DH157" s="52">
        <v>393.56</v>
      </c>
      <c r="DI157" s="52">
        <v>393.56</v>
      </c>
      <c r="DJ157" s="52">
        <v>393.56</v>
      </c>
      <c r="DK157" s="52">
        <v>393.56</v>
      </c>
      <c r="DL157" s="52">
        <v>393.56</v>
      </c>
      <c r="DM157" s="52">
        <v>393.56</v>
      </c>
      <c r="DN157" s="52">
        <v>393.56</v>
      </c>
      <c r="DO157" s="52">
        <v>393.56</v>
      </c>
      <c r="DP157" s="52">
        <v>393.56</v>
      </c>
      <c r="DQ157" s="52">
        <v>393.56</v>
      </c>
      <c r="DR157" s="52">
        <v>393.56</v>
      </c>
      <c r="DS157" s="52">
        <v>393.56</v>
      </c>
      <c r="DT157" s="52">
        <v>393.56</v>
      </c>
      <c r="DU157" s="52">
        <v>393.56</v>
      </c>
      <c r="DV157" s="52">
        <v>393.56</v>
      </c>
      <c r="DW157" s="52">
        <v>393.56</v>
      </c>
      <c r="DX157" s="52">
        <v>393.56</v>
      </c>
      <c r="DY157" s="52">
        <v>393.56</v>
      </c>
      <c r="DZ157" s="52">
        <v>393.56</v>
      </c>
      <c r="EA157" s="52">
        <v>393.56</v>
      </c>
      <c r="EB157" s="52">
        <v>393.56</v>
      </c>
      <c r="EC157" s="52">
        <v>393.56</v>
      </c>
      <c r="ED157" s="52">
        <v>393.56</v>
      </c>
      <c r="EE157" s="52">
        <v>393.56</v>
      </c>
      <c r="EF157" s="52">
        <v>393.56</v>
      </c>
      <c r="EG157" s="52">
        <v>393.56</v>
      </c>
      <c r="EH157" s="52">
        <v>393.56</v>
      </c>
      <c r="EI157" s="52">
        <v>393.56</v>
      </c>
      <c r="EJ157" s="52">
        <v>393.56</v>
      </c>
      <c r="EK157" s="52">
        <v>393.56</v>
      </c>
      <c r="EL157" s="52">
        <v>393.56</v>
      </c>
      <c r="EM157" s="52">
        <v>393.56</v>
      </c>
      <c r="EN157" s="52">
        <v>393.56</v>
      </c>
      <c r="EO157" s="52">
        <v>393.56</v>
      </c>
      <c r="EP157" s="52">
        <v>393.56</v>
      </c>
      <c r="EQ157" s="52">
        <v>393.56</v>
      </c>
      <c r="ER157" s="52">
        <v>393.56</v>
      </c>
      <c r="ES157" s="52">
        <v>393.56</v>
      </c>
      <c r="ET157" s="52">
        <v>393.56</v>
      </c>
      <c r="EU157" s="52">
        <v>393.56</v>
      </c>
      <c r="EV157" s="52">
        <v>393.56</v>
      </c>
      <c r="EW157" s="52">
        <v>393.56</v>
      </c>
      <c r="EX157" s="52">
        <v>393.56</v>
      </c>
      <c r="EY157" s="52">
        <v>393.56</v>
      </c>
      <c r="EZ157" s="52">
        <v>393.56</v>
      </c>
      <c r="FA157" s="52">
        <v>393.56</v>
      </c>
      <c r="FB157" s="52">
        <v>393.56</v>
      </c>
      <c r="FC157" s="52">
        <v>393.56</v>
      </c>
      <c r="FD157" s="52">
        <v>393.56</v>
      </c>
      <c r="FE157" s="52">
        <v>393.56</v>
      </c>
      <c r="FF157" s="52">
        <v>393.56</v>
      </c>
      <c r="FG157" s="52">
        <v>393.56</v>
      </c>
      <c r="FH157" s="52">
        <v>393.56</v>
      </c>
      <c r="FI157" s="52">
        <v>393.56</v>
      </c>
      <c r="FJ157" s="52">
        <v>393.56</v>
      </c>
      <c r="FK157" s="52">
        <v>393.56</v>
      </c>
      <c r="FL157" s="52">
        <v>393.56</v>
      </c>
      <c r="FM157" s="52">
        <v>393.56</v>
      </c>
      <c r="FN157" s="52">
        <v>393.56</v>
      </c>
      <c r="FO157" s="52">
        <v>393.56</v>
      </c>
      <c r="FP157" s="52">
        <v>393.56</v>
      </c>
      <c r="FQ157" s="52">
        <v>393.56</v>
      </c>
      <c r="FR157" s="52">
        <v>393.56</v>
      </c>
      <c r="FS157" s="52">
        <v>393.56</v>
      </c>
      <c r="FT157" s="52">
        <v>393.56</v>
      </c>
      <c r="FU157" s="52">
        <v>393.56</v>
      </c>
      <c r="FV157" s="52">
        <v>393.56</v>
      </c>
      <c r="FW157" s="52">
        <v>393.56</v>
      </c>
      <c r="FX157" s="52">
        <v>393.56</v>
      </c>
      <c r="FY157" s="52">
        <v>357.49</v>
      </c>
      <c r="FZ157" s="52">
        <v>357.49</v>
      </c>
      <c r="GA157" s="52">
        <v>357.49</v>
      </c>
      <c r="GB157" s="52">
        <v>0</v>
      </c>
      <c r="GC157" s="52">
        <v>0</v>
      </c>
      <c r="GD157" s="52">
        <v>0</v>
      </c>
      <c r="GE157" s="52">
        <v>0</v>
      </c>
      <c r="GF157" s="52">
        <v>0</v>
      </c>
      <c r="GG157" s="52">
        <v>0</v>
      </c>
      <c r="GH157" s="52">
        <v>0</v>
      </c>
      <c r="GI157" s="52">
        <v>0</v>
      </c>
      <c r="GJ157" s="52">
        <v>0</v>
      </c>
      <c r="GK157" s="52">
        <v>0</v>
      </c>
      <c r="GL157" s="52">
        <v>0</v>
      </c>
      <c r="GM157" s="52">
        <v>0</v>
      </c>
      <c r="GN157" s="52">
        <v>0</v>
      </c>
      <c r="GO157" s="52">
        <v>0</v>
      </c>
      <c r="GP157" s="52">
        <v>0</v>
      </c>
      <c r="GQ157" s="52">
        <v>0</v>
      </c>
      <c r="GR157" s="52">
        <v>0</v>
      </c>
      <c r="GS157" s="52">
        <v>0</v>
      </c>
      <c r="GT157" s="52">
        <v>0</v>
      </c>
      <c r="GU157" s="52">
        <v>0</v>
      </c>
      <c r="GV157" s="52">
        <v>0</v>
      </c>
      <c r="GW157" s="52">
        <v>0</v>
      </c>
      <c r="GX157" s="52">
        <v>0</v>
      </c>
      <c r="GY157" s="52">
        <v>0</v>
      </c>
      <c r="GZ157" s="52">
        <v>0</v>
      </c>
      <c r="HA157" s="52">
        <v>0</v>
      </c>
      <c r="HB157" s="52">
        <v>0</v>
      </c>
      <c r="HC157" s="52">
        <v>0</v>
      </c>
      <c r="HD157" s="52">
        <v>0</v>
      </c>
      <c r="HE157" s="52">
        <v>0</v>
      </c>
      <c r="HF157" s="52">
        <v>0</v>
      </c>
      <c r="HG157" s="52">
        <v>0</v>
      </c>
      <c r="HH157" s="52">
        <v>0</v>
      </c>
      <c r="HI157" s="52">
        <v>0</v>
      </c>
      <c r="HJ157" s="52">
        <v>0</v>
      </c>
      <c r="HK157" s="52">
        <v>0</v>
      </c>
      <c r="HL157" s="52">
        <v>0</v>
      </c>
      <c r="HM157" s="52">
        <v>0</v>
      </c>
      <c r="HN157" s="52">
        <v>0</v>
      </c>
      <c r="HO157" s="52">
        <v>0</v>
      </c>
      <c r="HP157" s="52">
        <v>0</v>
      </c>
      <c r="HQ157" s="52">
        <v>0</v>
      </c>
      <c r="HR157" s="52">
        <v>0</v>
      </c>
      <c r="HS157" s="52">
        <v>0</v>
      </c>
      <c r="HT157" s="52">
        <v>0</v>
      </c>
      <c r="HU157" s="52">
        <v>0</v>
      </c>
      <c r="HV157" s="52">
        <v>0</v>
      </c>
      <c r="HW157" s="52">
        <v>0</v>
      </c>
      <c r="HX157" s="52">
        <v>0</v>
      </c>
      <c r="HY157" s="52">
        <v>0</v>
      </c>
      <c r="HZ157" s="52">
        <v>0</v>
      </c>
      <c r="IA157" s="52">
        <v>0</v>
      </c>
      <c r="IB157" s="52">
        <v>0</v>
      </c>
      <c r="IC157" s="52">
        <v>0</v>
      </c>
      <c r="ID157" s="52">
        <v>0</v>
      </c>
      <c r="IE157" s="52">
        <v>0</v>
      </c>
      <c r="IF157" s="52">
        <v>0</v>
      </c>
      <c r="IG157" s="52">
        <v>0</v>
      </c>
      <c r="IH157" s="52">
        <v>0</v>
      </c>
      <c r="II157" s="52">
        <v>0</v>
      </c>
      <c r="IJ157" s="52">
        <v>0</v>
      </c>
      <c r="IK157" s="52">
        <v>0</v>
      </c>
      <c r="IL157" s="52">
        <v>0</v>
      </c>
      <c r="IM157" s="52">
        <v>0</v>
      </c>
      <c r="IN157" s="52">
        <v>0</v>
      </c>
      <c r="IO157" s="52">
        <v>0</v>
      </c>
      <c r="IP157" s="52">
        <v>0</v>
      </c>
      <c r="IQ157" s="52">
        <v>0</v>
      </c>
      <c r="IR157" s="52">
        <v>0</v>
      </c>
      <c r="IS157" s="52">
        <v>0</v>
      </c>
      <c r="IT157" s="52">
        <v>0</v>
      </c>
      <c r="IU157" s="52">
        <v>0</v>
      </c>
      <c r="IV157" s="52">
        <v>0</v>
      </c>
      <c r="IW157" s="52">
        <v>0</v>
      </c>
      <c r="IX157" s="52">
        <v>0</v>
      </c>
      <c r="IY157" s="52">
        <v>0</v>
      </c>
      <c r="IZ157" s="52">
        <v>0</v>
      </c>
      <c r="JA157" s="52">
        <v>0</v>
      </c>
      <c r="JB157" s="52">
        <v>0</v>
      </c>
      <c r="JC157" s="52">
        <v>0</v>
      </c>
      <c r="JD157" s="52">
        <v>0</v>
      </c>
      <c r="JE157" s="52">
        <v>0</v>
      </c>
      <c r="JF157" s="52">
        <v>0</v>
      </c>
      <c r="JG157" s="52">
        <v>0</v>
      </c>
      <c r="JH157" s="52">
        <v>0</v>
      </c>
      <c r="JI157" s="52">
        <v>0</v>
      </c>
      <c r="JJ157" s="52">
        <v>0</v>
      </c>
      <c r="JK157" s="52">
        <v>0</v>
      </c>
      <c r="JL157" s="52">
        <v>0</v>
      </c>
      <c r="JM157" s="52">
        <v>0</v>
      </c>
      <c r="JN157" s="52">
        <v>0</v>
      </c>
      <c r="JO157" s="52">
        <v>0</v>
      </c>
      <c r="JP157" s="52">
        <v>0</v>
      </c>
      <c r="JQ157" s="52">
        <v>0</v>
      </c>
      <c r="JR157" s="52">
        <v>0</v>
      </c>
      <c r="JS157" s="52">
        <v>0</v>
      </c>
      <c r="JT157" s="52">
        <v>0</v>
      </c>
      <c r="JU157" s="52">
        <v>0</v>
      </c>
      <c r="JV157" s="52">
        <v>0</v>
      </c>
      <c r="JW157" s="52">
        <v>0</v>
      </c>
      <c r="JX157" s="52">
        <v>0</v>
      </c>
      <c r="JY157" s="52">
        <v>0</v>
      </c>
      <c r="JZ157" s="52">
        <v>0</v>
      </c>
      <c r="KA157" s="52">
        <v>0</v>
      </c>
      <c r="KB157" s="52">
        <v>0</v>
      </c>
      <c r="KC157" s="52">
        <v>0</v>
      </c>
      <c r="KD157" s="52">
        <v>0</v>
      </c>
      <c r="KE157" s="52">
        <v>0</v>
      </c>
      <c r="KF157" s="52">
        <v>0</v>
      </c>
      <c r="KG157" s="52">
        <v>0</v>
      </c>
      <c r="KH157" s="52">
        <v>0</v>
      </c>
      <c r="KI157" s="52">
        <v>0</v>
      </c>
      <c r="KJ157" s="52">
        <v>0</v>
      </c>
      <c r="KK157" s="52">
        <v>0</v>
      </c>
      <c r="KL157" s="52">
        <v>0</v>
      </c>
      <c r="KM157" s="52">
        <v>0</v>
      </c>
      <c r="KN157" s="52">
        <v>0</v>
      </c>
      <c r="KO157" s="52">
        <v>0</v>
      </c>
      <c r="KP157" s="52">
        <v>0</v>
      </c>
      <c r="KQ157" s="52">
        <v>0</v>
      </c>
      <c r="KR157" s="52">
        <v>0</v>
      </c>
      <c r="KS157" s="52">
        <v>0</v>
      </c>
      <c r="KT157" s="52">
        <v>0</v>
      </c>
      <c r="KU157" s="52">
        <v>0</v>
      </c>
      <c r="KV157" s="52">
        <v>0</v>
      </c>
      <c r="KW157" s="52">
        <v>0</v>
      </c>
      <c r="KX157" s="52">
        <v>0</v>
      </c>
      <c r="KY157" s="52">
        <v>0</v>
      </c>
      <c r="KZ157" s="52">
        <v>0</v>
      </c>
      <c r="LA157" s="52">
        <v>0</v>
      </c>
      <c r="LB157" s="52">
        <v>0</v>
      </c>
      <c r="LC157" s="52">
        <v>0</v>
      </c>
      <c r="LD157" s="52">
        <v>0</v>
      </c>
      <c r="LE157" s="52">
        <v>0</v>
      </c>
      <c r="LF157" s="52">
        <v>0</v>
      </c>
      <c r="LG157" s="52">
        <v>0</v>
      </c>
      <c r="LH157" s="52">
        <v>0</v>
      </c>
      <c r="LI157" s="52">
        <v>0</v>
      </c>
      <c r="LJ157" s="52">
        <v>0</v>
      </c>
      <c r="LK157" s="52">
        <v>0</v>
      </c>
      <c r="LL157" s="52">
        <v>0</v>
      </c>
      <c r="LM157" s="52">
        <v>0</v>
      </c>
      <c r="LN157" s="52">
        <v>0</v>
      </c>
      <c r="LO157" s="52">
        <v>0</v>
      </c>
      <c r="LP157" s="52">
        <v>0</v>
      </c>
      <c r="LQ157" s="52">
        <v>0</v>
      </c>
      <c r="LR157" s="52">
        <v>0</v>
      </c>
      <c r="LS157" s="52">
        <v>0</v>
      </c>
      <c r="LT157" s="52">
        <v>0</v>
      </c>
      <c r="LU157" s="52">
        <v>0</v>
      </c>
      <c r="LV157" s="52">
        <v>0</v>
      </c>
      <c r="LW157" s="52">
        <v>0</v>
      </c>
      <c r="LX157" s="52">
        <v>0</v>
      </c>
      <c r="LY157" s="52">
        <v>0</v>
      </c>
      <c r="LZ157" s="52">
        <v>0</v>
      </c>
      <c r="MA157" s="52">
        <v>0</v>
      </c>
      <c r="MB157" s="52">
        <v>0</v>
      </c>
      <c r="MC157" s="52">
        <v>0</v>
      </c>
      <c r="MD157" s="52">
        <v>0</v>
      </c>
      <c r="ME157" s="52">
        <v>0</v>
      </c>
      <c r="MF157" s="52">
        <v>0</v>
      </c>
      <c r="MG157" s="52">
        <v>0</v>
      </c>
      <c r="MH157" s="52">
        <v>0</v>
      </c>
      <c r="MI157" s="52">
        <v>0</v>
      </c>
      <c r="MJ157" s="52">
        <v>0</v>
      </c>
      <c r="MK157" s="52">
        <v>0</v>
      </c>
      <c r="ML157" s="52">
        <v>0</v>
      </c>
      <c r="MM157" s="52">
        <v>0</v>
      </c>
      <c r="MN157" s="52">
        <v>0</v>
      </c>
      <c r="MO157" s="52">
        <v>0</v>
      </c>
      <c r="MP157" s="52">
        <v>0</v>
      </c>
      <c r="MQ157" s="52">
        <v>0</v>
      </c>
      <c r="MR157" s="52">
        <v>0</v>
      </c>
      <c r="MS157" s="52">
        <v>0</v>
      </c>
      <c r="MT157" s="52">
        <v>0</v>
      </c>
      <c r="MU157" s="52">
        <v>0</v>
      </c>
      <c r="MV157" s="52">
        <v>0</v>
      </c>
      <c r="MW157" s="52">
        <v>0</v>
      </c>
      <c r="MX157" s="52">
        <v>0</v>
      </c>
      <c r="MY157" s="52">
        <v>0</v>
      </c>
      <c r="MZ157" s="52">
        <v>0</v>
      </c>
      <c r="NA157" s="52">
        <v>0</v>
      </c>
      <c r="NB157" s="52">
        <v>0</v>
      </c>
      <c r="NC157" s="52">
        <v>0</v>
      </c>
      <c r="ND157" s="52">
        <v>0</v>
      </c>
      <c r="NE157" s="52">
        <v>0</v>
      </c>
      <c r="NF157" s="52">
        <v>0</v>
      </c>
      <c r="NG157" s="52">
        <v>0</v>
      </c>
      <c r="NH157" s="52">
        <v>0</v>
      </c>
      <c r="NI157" s="52">
        <v>0</v>
      </c>
      <c r="NJ157" s="52">
        <v>0</v>
      </c>
      <c r="NK157" s="52">
        <v>0</v>
      </c>
      <c r="NL157" s="52">
        <v>0</v>
      </c>
      <c r="NM157" s="52">
        <v>0</v>
      </c>
      <c r="NN157" s="52">
        <v>0</v>
      </c>
      <c r="NO157" s="52">
        <v>0</v>
      </c>
      <c r="NP157" s="52">
        <v>0</v>
      </c>
      <c r="NQ157" s="52">
        <v>0</v>
      </c>
      <c r="NR157" s="68">
        <f t="shared" si="6"/>
        <v>40034.910000000003</v>
      </c>
      <c r="NS157" s="68">
        <f t="shared" si="7"/>
        <v>40034.910000000003</v>
      </c>
      <c r="NT157" s="68">
        <f t="shared" si="8"/>
        <v>40034.910000000003</v>
      </c>
    </row>
    <row r="158" spans="1:384" s="40" customFormat="1" ht="15" customHeight="1" outlineLevel="1" x14ac:dyDescent="0.2">
      <c r="A158" s="61"/>
      <c r="B158" s="49" t="s">
        <v>671</v>
      </c>
      <c r="C158" s="49" t="s">
        <v>433</v>
      </c>
      <c r="D158" s="49" t="s">
        <v>434</v>
      </c>
      <c r="E158" s="50" t="s">
        <v>435</v>
      </c>
      <c r="F158" s="64">
        <v>45072</v>
      </c>
      <c r="G158" s="49" t="s">
        <v>37</v>
      </c>
      <c r="H158" s="72">
        <v>4.0320000000000002E-2</v>
      </c>
      <c r="I158" s="65">
        <v>45200</v>
      </c>
      <c r="J158" s="114" t="str">
        <f>_xlfn.XLOOKUP(E158,'[12]Resumo Unidades'!$B:$B,'[12]Resumo Unidades'!$W:$W)</f>
        <v>Fluxo ok</v>
      </c>
      <c r="K158" s="51" t="str">
        <f>IF(L158&gt;Resumo!$E$23,"Sim","Não")</f>
        <v>Não</v>
      </c>
      <c r="L158" s="66">
        <v>50</v>
      </c>
      <c r="M158" s="67"/>
      <c r="N158" s="52">
        <v>0</v>
      </c>
      <c r="O158" s="52">
        <v>0</v>
      </c>
      <c r="P158" s="52">
        <v>0</v>
      </c>
      <c r="Q158" s="52">
        <v>0</v>
      </c>
      <c r="R158" s="52">
        <v>0</v>
      </c>
      <c r="S158" s="52">
        <v>0</v>
      </c>
      <c r="T158" s="52">
        <v>0</v>
      </c>
      <c r="U158" s="52">
        <v>0</v>
      </c>
      <c r="V158" s="52">
        <v>0</v>
      </c>
      <c r="W158" s="52">
        <v>0</v>
      </c>
      <c r="X158" s="52">
        <v>0</v>
      </c>
      <c r="Y158" s="52">
        <v>0</v>
      </c>
      <c r="Z158" s="52">
        <v>0</v>
      </c>
      <c r="AA158" s="52">
        <v>0</v>
      </c>
      <c r="AB158" s="52">
        <v>0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v>0</v>
      </c>
      <c r="AN158" s="52">
        <v>0</v>
      </c>
      <c r="AO158" s="52">
        <v>0</v>
      </c>
      <c r="AP158" s="52">
        <v>0</v>
      </c>
      <c r="AQ158" s="52">
        <v>0</v>
      </c>
      <c r="AR158" s="52">
        <v>0</v>
      </c>
      <c r="AS158" s="52">
        <v>0</v>
      </c>
      <c r="AT158" s="52">
        <v>0</v>
      </c>
      <c r="AU158" s="52">
        <v>0</v>
      </c>
      <c r="AV158" s="52">
        <v>0</v>
      </c>
      <c r="AW158" s="52">
        <v>0</v>
      </c>
      <c r="AX158" s="52">
        <v>0</v>
      </c>
      <c r="AY158" s="52">
        <v>0</v>
      </c>
      <c r="AZ158" s="52">
        <v>0</v>
      </c>
      <c r="BA158" s="52">
        <v>0</v>
      </c>
      <c r="BB158" s="52">
        <v>0</v>
      </c>
      <c r="BC158" s="52">
        <v>0</v>
      </c>
      <c r="BD158" s="52">
        <v>0</v>
      </c>
      <c r="BE158" s="52">
        <v>0</v>
      </c>
      <c r="BF158" s="52">
        <v>0</v>
      </c>
      <c r="BG158" s="52">
        <v>0</v>
      </c>
      <c r="BH158" s="52">
        <v>0</v>
      </c>
      <c r="BI158" s="52">
        <v>0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v>0</v>
      </c>
      <c r="CB158" s="52">
        <v>371.73</v>
      </c>
      <c r="CC158" s="52">
        <v>342.4</v>
      </c>
      <c r="CD158" s="52">
        <v>322.73999999999995</v>
      </c>
      <c r="CE158" s="52">
        <v>296.64999999999998</v>
      </c>
      <c r="CF158" s="52">
        <v>296.64999999999998</v>
      </c>
      <c r="CG158" s="52">
        <v>296.64999999999998</v>
      </c>
      <c r="CH158" s="52">
        <v>296.64999999999998</v>
      </c>
      <c r="CI158" s="52">
        <v>296.64999999999998</v>
      </c>
      <c r="CJ158" s="52">
        <v>296.64999999999998</v>
      </c>
      <c r="CK158" s="52">
        <v>296.64999999999998</v>
      </c>
      <c r="CL158" s="52">
        <v>296.64999999999998</v>
      </c>
      <c r="CM158" s="52">
        <v>1364.7199999999998</v>
      </c>
      <c r="CN158" s="52">
        <v>296.64999999999998</v>
      </c>
      <c r="CO158" s="52">
        <v>296.64999999999998</v>
      </c>
      <c r="CP158" s="52">
        <v>296.64999999999998</v>
      </c>
      <c r="CQ158" s="52">
        <v>296.64999999999998</v>
      </c>
      <c r="CR158" s="52">
        <v>296.64999999999998</v>
      </c>
      <c r="CS158" s="52">
        <v>296.64999999999998</v>
      </c>
      <c r="CT158" s="52">
        <v>296.64999999999998</v>
      </c>
      <c r="CU158" s="52">
        <v>296.64999999999998</v>
      </c>
      <c r="CV158" s="52">
        <v>296.64999999999998</v>
      </c>
      <c r="CW158" s="52">
        <v>296.64999999999998</v>
      </c>
      <c r="CX158" s="52">
        <v>296.64999999999998</v>
      </c>
      <c r="CY158" s="52">
        <v>1364.7199999999998</v>
      </c>
      <c r="CZ158" s="52">
        <v>296.64999999999998</v>
      </c>
      <c r="DA158" s="52">
        <v>296.64999999999998</v>
      </c>
      <c r="DB158" s="52">
        <v>296.64999999999998</v>
      </c>
      <c r="DC158" s="52">
        <v>296.64999999999998</v>
      </c>
      <c r="DD158" s="52">
        <v>296.64999999999998</v>
      </c>
      <c r="DE158" s="52">
        <v>296.64999999999998</v>
      </c>
      <c r="DF158" s="52">
        <v>296.64999999999998</v>
      </c>
      <c r="DG158" s="52">
        <v>296.64999999999998</v>
      </c>
      <c r="DH158" s="52">
        <v>296.64999999999998</v>
      </c>
      <c r="DI158" s="52">
        <v>296.64999999999998</v>
      </c>
      <c r="DJ158" s="52">
        <v>296.64999999999998</v>
      </c>
      <c r="DK158" s="52">
        <v>1364.7199999999998</v>
      </c>
      <c r="DL158" s="52">
        <v>296.64999999999998</v>
      </c>
      <c r="DM158" s="52">
        <v>296.64999999999998</v>
      </c>
      <c r="DN158" s="52">
        <v>296.64999999999998</v>
      </c>
      <c r="DO158" s="52">
        <v>296.64999999999998</v>
      </c>
      <c r="DP158" s="52">
        <v>296.64999999999998</v>
      </c>
      <c r="DQ158" s="52">
        <v>296.64999999999998</v>
      </c>
      <c r="DR158" s="52">
        <v>296.64999999999998</v>
      </c>
      <c r="DS158" s="52">
        <v>296.64999999999998</v>
      </c>
      <c r="DT158" s="52">
        <v>296.64999999999998</v>
      </c>
      <c r="DU158" s="52">
        <v>296.64999999999998</v>
      </c>
      <c r="DV158" s="52">
        <v>296.64999999999998</v>
      </c>
      <c r="DW158" s="52">
        <v>1364.7199999999998</v>
      </c>
      <c r="DX158" s="52">
        <v>296.64999999999998</v>
      </c>
      <c r="DY158" s="52">
        <v>296.64999999999998</v>
      </c>
      <c r="DZ158" s="52">
        <v>296.64999999999998</v>
      </c>
      <c r="EA158" s="52">
        <v>296.64999999999998</v>
      </c>
      <c r="EB158" s="52">
        <v>296.64999999999998</v>
      </c>
      <c r="EC158" s="52">
        <v>296.64999999999998</v>
      </c>
      <c r="ED158" s="52">
        <v>296.64999999999998</v>
      </c>
      <c r="EE158" s="52">
        <v>296.64999999999998</v>
      </c>
      <c r="EF158" s="52">
        <v>296.64999999999998</v>
      </c>
      <c r="EG158" s="52">
        <v>296.64999999999998</v>
      </c>
      <c r="EH158" s="52">
        <v>296.64999999999998</v>
      </c>
      <c r="EI158" s="52">
        <v>1364.7199999999998</v>
      </c>
      <c r="EJ158" s="52">
        <v>296.64999999999998</v>
      </c>
      <c r="EK158" s="52">
        <v>296.64999999999998</v>
      </c>
      <c r="EL158" s="52">
        <v>296.64999999999998</v>
      </c>
      <c r="EM158" s="52">
        <v>296.64999999999998</v>
      </c>
      <c r="EN158" s="52">
        <v>296.64999999999998</v>
      </c>
      <c r="EO158" s="52">
        <v>296.64999999999998</v>
      </c>
      <c r="EP158" s="52">
        <v>296.64999999999998</v>
      </c>
      <c r="EQ158" s="52">
        <v>296.64999999999998</v>
      </c>
      <c r="ER158" s="52">
        <v>296.64999999999998</v>
      </c>
      <c r="ES158" s="52">
        <v>296.64999999999998</v>
      </c>
      <c r="ET158" s="52">
        <v>296.64999999999998</v>
      </c>
      <c r="EU158" s="52">
        <v>1364.72</v>
      </c>
      <c r="EV158" s="52">
        <v>296.64999999999998</v>
      </c>
      <c r="EW158" s="52">
        <v>296.64999999999998</v>
      </c>
      <c r="EX158" s="52">
        <v>296.64999999999998</v>
      </c>
      <c r="EY158" s="52">
        <v>296.64999999999998</v>
      </c>
      <c r="EZ158" s="52">
        <v>296.64999999999998</v>
      </c>
      <c r="FA158" s="52">
        <v>296.64999999999998</v>
      </c>
      <c r="FB158" s="52">
        <v>296.64999999999998</v>
      </c>
      <c r="FC158" s="52">
        <v>296.64999999999998</v>
      </c>
      <c r="FD158" s="52">
        <v>296.64999999999998</v>
      </c>
      <c r="FE158" s="52">
        <v>296.64999999999998</v>
      </c>
      <c r="FF158" s="52">
        <v>296.64999999999998</v>
      </c>
      <c r="FG158" s="52">
        <v>1364.7199999999998</v>
      </c>
      <c r="FH158" s="52">
        <v>296.64999999999998</v>
      </c>
      <c r="FI158" s="52">
        <v>296.64999999999998</v>
      </c>
      <c r="FJ158" s="52">
        <v>296.64999999999998</v>
      </c>
      <c r="FK158" s="52">
        <v>296.64999999999998</v>
      </c>
      <c r="FL158" s="52">
        <v>296.64999999999998</v>
      </c>
      <c r="FM158" s="52">
        <v>296.64999999999998</v>
      </c>
      <c r="FN158" s="52">
        <v>296.64999999999998</v>
      </c>
      <c r="FO158" s="52">
        <v>296.64999999999998</v>
      </c>
      <c r="FP158" s="52">
        <v>296.64999999999998</v>
      </c>
      <c r="FQ158" s="52">
        <v>296.64999999999998</v>
      </c>
      <c r="FR158" s="52">
        <v>296.64999999999998</v>
      </c>
      <c r="FS158" s="52">
        <v>1364.7199999999998</v>
      </c>
      <c r="FT158" s="52">
        <v>296.64999999999998</v>
      </c>
      <c r="FU158" s="52">
        <v>296.64999999999998</v>
      </c>
      <c r="FV158" s="52">
        <v>296.64999999999998</v>
      </c>
      <c r="FW158" s="52">
        <v>296.64999999999998</v>
      </c>
      <c r="FX158" s="52">
        <v>296.64999999999998</v>
      </c>
      <c r="FY158" s="52">
        <v>296.64999999999998</v>
      </c>
      <c r="FZ158" s="52">
        <v>296.64999999999998</v>
      </c>
      <c r="GA158" s="52">
        <v>296.64999999999998</v>
      </c>
      <c r="GB158" s="52">
        <v>296.64999999999998</v>
      </c>
      <c r="GC158" s="52">
        <v>296.64999999999998</v>
      </c>
      <c r="GD158" s="52">
        <v>296.64999999999998</v>
      </c>
      <c r="GE158" s="52">
        <v>296.64999999999998</v>
      </c>
      <c r="GF158" s="52">
        <v>296.64999999999998</v>
      </c>
      <c r="GG158" s="52">
        <v>296.64999999999998</v>
      </c>
      <c r="GH158" s="52">
        <v>296.64999999999998</v>
      </c>
      <c r="GI158" s="52">
        <v>296.64999999999998</v>
      </c>
      <c r="GJ158" s="52">
        <v>296.64999999999998</v>
      </c>
      <c r="GK158" s="52">
        <v>296.64999999999998</v>
      </c>
      <c r="GL158" s="52">
        <v>296.64999999999998</v>
      </c>
      <c r="GM158" s="52">
        <v>296.64999999999998</v>
      </c>
      <c r="GN158" s="52">
        <v>296.64999999999998</v>
      </c>
      <c r="GO158" s="52">
        <v>296.64999999999998</v>
      </c>
      <c r="GP158" s="52">
        <v>296.64999999999998</v>
      </c>
      <c r="GQ158" s="52">
        <v>296.64999999999998</v>
      </c>
      <c r="GR158" s="52">
        <v>296.64999999999998</v>
      </c>
      <c r="GS158" s="52">
        <v>296.64999999999998</v>
      </c>
      <c r="GT158" s="52">
        <v>296.64999999999998</v>
      </c>
      <c r="GU158" s="52">
        <v>296.64999999999998</v>
      </c>
      <c r="GV158" s="52">
        <v>296.64999999999998</v>
      </c>
      <c r="GW158" s="52">
        <v>296.64999999999998</v>
      </c>
      <c r="GX158" s="52">
        <v>0</v>
      </c>
      <c r="GY158" s="52">
        <v>0</v>
      </c>
      <c r="GZ158" s="52">
        <v>0</v>
      </c>
      <c r="HA158" s="52">
        <v>0</v>
      </c>
      <c r="HB158" s="52">
        <v>0</v>
      </c>
      <c r="HC158" s="52">
        <v>0</v>
      </c>
      <c r="HD158" s="52">
        <v>0</v>
      </c>
      <c r="HE158" s="52">
        <v>0</v>
      </c>
      <c r="HF158" s="52">
        <v>0</v>
      </c>
      <c r="HG158" s="52">
        <v>0</v>
      </c>
      <c r="HH158" s="52">
        <v>0</v>
      </c>
      <c r="HI158" s="52">
        <v>0</v>
      </c>
      <c r="HJ158" s="52">
        <v>0</v>
      </c>
      <c r="HK158" s="52">
        <v>0</v>
      </c>
      <c r="HL158" s="52">
        <v>0</v>
      </c>
      <c r="HM158" s="52">
        <v>0</v>
      </c>
      <c r="HN158" s="52">
        <v>0</v>
      </c>
      <c r="HO158" s="52">
        <v>0</v>
      </c>
      <c r="HP158" s="52">
        <v>0</v>
      </c>
      <c r="HQ158" s="52">
        <v>0</v>
      </c>
      <c r="HR158" s="52">
        <v>0</v>
      </c>
      <c r="HS158" s="52">
        <v>0</v>
      </c>
      <c r="HT158" s="52">
        <v>0</v>
      </c>
      <c r="HU158" s="52">
        <v>0</v>
      </c>
      <c r="HV158" s="52">
        <v>0</v>
      </c>
      <c r="HW158" s="52">
        <v>0</v>
      </c>
      <c r="HX158" s="52">
        <v>0</v>
      </c>
      <c r="HY158" s="52">
        <v>0</v>
      </c>
      <c r="HZ158" s="52">
        <v>0</v>
      </c>
      <c r="IA158" s="52">
        <v>0</v>
      </c>
      <c r="IB158" s="52">
        <v>0</v>
      </c>
      <c r="IC158" s="52">
        <v>0</v>
      </c>
      <c r="ID158" s="52">
        <v>0</v>
      </c>
      <c r="IE158" s="52">
        <v>0</v>
      </c>
      <c r="IF158" s="52">
        <v>0</v>
      </c>
      <c r="IG158" s="52">
        <v>0</v>
      </c>
      <c r="IH158" s="52">
        <v>0</v>
      </c>
      <c r="II158" s="52">
        <v>0</v>
      </c>
      <c r="IJ158" s="52">
        <v>0</v>
      </c>
      <c r="IK158" s="52">
        <v>0</v>
      </c>
      <c r="IL158" s="52">
        <v>0</v>
      </c>
      <c r="IM158" s="52">
        <v>0</v>
      </c>
      <c r="IN158" s="52">
        <v>0</v>
      </c>
      <c r="IO158" s="52">
        <v>0</v>
      </c>
      <c r="IP158" s="52">
        <v>0</v>
      </c>
      <c r="IQ158" s="52">
        <v>0</v>
      </c>
      <c r="IR158" s="52">
        <v>0</v>
      </c>
      <c r="IS158" s="52">
        <v>0</v>
      </c>
      <c r="IT158" s="52">
        <v>0</v>
      </c>
      <c r="IU158" s="52">
        <v>0</v>
      </c>
      <c r="IV158" s="52">
        <v>0</v>
      </c>
      <c r="IW158" s="52">
        <v>0</v>
      </c>
      <c r="IX158" s="52">
        <v>0</v>
      </c>
      <c r="IY158" s="52">
        <v>0</v>
      </c>
      <c r="IZ158" s="52">
        <v>0</v>
      </c>
      <c r="JA158" s="52">
        <v>0</v>
      </c>
      <c r="JB158" s="52">
        <v>0</v>
      </c>
      <c r="JC158" s="52">
        <v>0</v>
      </c>
      <c r="JD158" s="52">
        <v>0</v>
      </c>
      <c r="JE158" s="52">
        <v>0</v>
      </c>
      <c r="JF158" s="52">
        <v>0</v>
      </c>
      <c r="JG158" s="52">
        <v>0</v>
      </c>
      <c r="JH158" s="52">
        <v>0</v>
      </c>
      <c r="JI158" s="52">
        <v>0</v>
      </c>
      <c r="JJ158" s="52">
        <v>0</v>
      </c>
      <c r="JK158" s="52">
        <v>0</v>
      </c>
      <c r="JL158" s="52">
        <v>0</v>
      </c>
      <c r="JM158" s="52">
        <v>0</v>
      </c>
      <c r="JN158" s="52">
        <v>0</v>
      </c>
      <c r="JO158" s="52">
        <v>0</v>
      </c>
      <c r="JP158" s="52">
        <v>0</v>
      </c>
      <c r="JQ158" s="52">
        <v>0</v>
      </c>
      <c r="JR158" s="52">
        <v>0</v>
      </c>
      <c r="JS158" s="52">
        <v>0</v>
      </c>
      <c r="JT158" s="52">
        <v>0</v>
      </c>
      <c r="JU158" s="52">
        <v>0</v>
      </c>
      <c r="JV158" s="52">
        <v>0</v>
      </c>
      <c r="JW158" s="52">
        <v>0</v>
      </c>
      <c r="JX158" s="52">
        <v>0</v>
      </c>
      <c r="JY158" s="52">
        <v>0</v>
      </c>
      <c r="JZ158" s="52">
        <v>0</v>
      </c>
      <c r="KA158" s="52">
        <v>0</v>
      </c>
      <c r="KB158" s="52">
        <v>0</v>
      </c>
      <c r="KC158" s="52">
        <v>0</v>
      </c>
      <c r="KD158" s="52">
        <v>0</v>
      </c>
      <c r="KE158" s="52">
        <v>0</v>
      </c>
      <c r="KF158" s="52">
        <v>0</v>
      </c>
      <c r="KG158" s="52">
        <v>0</v>
      </c>
      <c r="KH158" s="52">
        <v>0</v>
      </c>
      <c r="KI158" s="52">
        <v>0</v>
      </c>
      <c r="KJ158" s="52">
        <v>0</v>
      </c>
      <c r="KK158" s="52">
        <v>0</v>
      </c>
      <c r="KL158" s="52">
        <v>0</v>
      </c>
      <c r="KM158" s="52">
        <v>0</v>
      </c>
      <c r="KN158" s="52">
        <v>0</v>
      </c>
      <c r="KO158" s="52">
        <v>0</v>
      </c>
      <c r="KP158" s="52">
        <v>0</v>
      </c>
      <c r="KQ158" s="52">
        <v>0</v>
      </c>
      <c r="KR158" s="52">
        <v>0</v>
      </c>
      <c r="KS158" s="52">
        <v>0</v>
      </c>
      <c r="KT158" s="52">
        <v>0</v>
      </c>
      <c r="KU158" s="52">
        <v>0</v>
      </c>
      <c r="KV158" s="52">
        <v>0</v>
      </c>
      <c r="KW158" s="52">
        <v>0</v>
      </c>
      <c r="KX158" s="52">
        <v>0</v>
      </c>
      <c r="KY158" s="52">
        <v>0</v>
      </c>
      <c r="KZ158" s="52">
        <v>0</v>
      </c>
      <c r="LA158" s="52">
        <v>0</v>
      </c>
      <c r="LB158" s="52">
        <v>0</v>
      </c>
      <c r="LC158" s="52">
        <v>0</v>
      </c>
      <c r="LD158" s="52">
        <v>0</v>
      </c>
      <c r="LE158" s="52">
        <v>0</v>
      </c>
      <c r="LF158" s="52">
        <v>0</v>
      </c>
      <c r="LG158" s="52">
        <v>0</v>
      </c>
      <c r="LH158" s="52">
        <v>0</v>
      </c>
      <c r="LI158" s="52">
        <v>0</v>
      </c>
      <c r="LJ158" s="52">
        <v>0</v>
      </c>
      <c r="LK158" s="52">
        <v>0</v>
      </c>
      <c r="LL158" s="52">
        <v>0</v>
      </c>
      <c r="LM158" s="52">
        <v>0</v>
      </c>
      <c r="LN158" s="52">
        <v>0</v>
      </c>
      <c r="LO158" s="52">
        <v>0</v>
      </c>
      <c r="LP158" s="52">
        <v>0</v>
      </c>
      <c r="LQ158" s="52">
        <v>0</v>
      </c>
      <c r="LR158" s="52">
        <v>0</v>
      </c>
      <c r="LS158" s="52">
        <v>0</v>
      </c>
      <c r="LT158" s="52">
        <v>0</v>
      </c>
      <c r="LU158" s="52">
        <v>0</v>
      </c>
      <c r="LV158" s="52">
        <v>0</v>
      </c>
      <c r="LW158" s="52">
        <v>0</v>
      </c>
      <c r="LX158" s="52">
        <v>0</v>
      </c>
      <c r="LY158" s="52">
        <v>0</v>
      </c>
      <c r="LZ158" s="52">
        <v>0</v>
      </c>
      <c r="MA158" s="52">
        <v>0</v>
      </c>
      <c r="MB158" s="52">
        <v>0</v>
      </c>
      <c r="MC158" s="52">
        <v>0</v>
      </c>
      <c r="MD158" s="52">
        <v>0</v>
      </c>
      <c r="ME158" s="52">
        <v>0</v>
      </c>
      <c r="MF158" s="52">
        <v>0</v>
      </c>
      <c r="MG158" s="52">
        <v>0</v>
      </c>
      <c r="MH158" s="52">
        <v>0</v>
      </c>
      <c r="MI158" s="52">
        <v>0</v>
      </c>
      <c r="MJ158" s="52">
        <v>0</v>
      </c>
      <c r="MK158" s="52">
        <v>0</v>
      </c>
      <c r="ML158" s="52">
        <v>0</v>
      </c>
      <c r="MM158" s="52">
        <v>0</v>
      </c>
      <c r="MN158" s="52">
        <v>0</v>
      </c>
      <c r="MO158" s="52">
        <v>0</v>
      </c>
      <c r="MP158" s="52">
        <v>0</v>
      </c>
      <c r="MQ158" s="52">
        <v>0</v>
      </c>
      <c r="MR158" s="52">
        <v>0</v>
      </c>
      <c r="MS158" s="52">
        <v>0</v>
      </c>
      <c r="MT158" s="52">
        <v>0</v>
      </c>
      <c r="MU158" s="52">
        <v>0</v>
      </c>
      <c r="MV158" s="52">
        <v>0</v>
      </c>
      <c r="MW158" s="52">
        <v>0</v>
      </c>
      <c r="MX158" s="52">
        <v>0</v>
      </c>
      <c r="MY158" s="52">
        <v>0</v>
      </c>
      <c r="MZ158" s="52">
        <v>0</v>
      </c>
      <c r="NA158" s="52">
        <v>0</v>
      </c>
      <c r="NB158" s="52">
        <v>0</v>
      </c>
      <c r="NC158" s="52">
        <v>0</v>
      </c>
      <c r="ND158" s="52">
        <v>0</v>
      </c>
      <c r="NE158" s="52">
        <v>0</v>
      </c>
      <c r="NF158" s="52">
        <v>0</v>
      </c>
      <c r="NG158" s="52">
        <v>0</v>
      </c>
      <c r="NH158" s="52">
        <v>0</v>
      </c>
      <c r="NI158" s="52">
        <v>0</v>
      </c>
      <c r="NJ158" s="52">
        <v>0</v>
      </c>
      <c r="NK158" s="52">
        <v>0</v>
      </c>
      <c r="NL158" s="52">
        <v>0</v>
      </c>
      <c r="NM158" s="52">
        <v>0</v>
      </c>
      <c r="NN158" s="52">
        <v>0</v>
      </c>
      <c r="NO158" s="52">
        <v>0</v>
      </c>
      <c r="NP158" s="52">
        <v>0</v>
      </c>
      <c r="NQ158" s="52">
        <v>0</v>
      </c>
      <c r="NR158" s="68">
        <f t="shared" si="6"/>
        <v>46069.380000000107</v>
      </c>
      <c r="NS158" s="68">
        <f t="shared" si="7"/>
        <v>46069.380000000107</v>
      </c>
      <c r="NT158" s="68">
        <f t="shared" si="8"/>
        <v>41619.630000000085</v>
      </c>
    </row>
    <row r="159" spans="1:384" s="40" customFormat="1" ht="15" customHeight="1" outlineLevel="1" x14ac:dyDescent="0.2">
      <c r="A159" s="61"/>
      <c r="B159" s="49" t="s">
        <v>671</v>
      </c>
      <c r="C159" s="49" t="s">
        <v>436</v>
      </c>
      <c r="D159" s="49" t="s">
        <v>434</v>
      </c>
      <c r="E159" s="50" t="s">
        <v>437</v>
      </c>
      <c r="F159" s="64">
        <v>45072</v>
      </c>
      <c r="G159" s="49" t="s">
        <v>37</v>
      </c>
      <c r="H159" s="72">
        <v>4.0320000000000002E-2</v>
      </c>
      <c r="I159" s="65">
        <v>45200</v>
      </c>
      <c r="J159" s="114" t="str">
        <f>_xlfn.XLOOKUP(E159,'[12]Resumo Unidades'!$B:$B,'[12]Resumo Unidades'!$W:$W)</f>
        <v>Fluxo ok</v>
      </c>
      <c r="K159" s="51" t="str">
        <f>IF(L159&gt;Resumo!$E$23,"Sim","Não")</f>
        <v>Não</v>
      </c>
      <c r="L159" s="66">
        <v>50</v>
      </c>
      <c r="M159" s="67"/>
      <c r="N159" s="52">
        <v>0</v>
      </c>
      <c r="O159" s="52">
        <v>0</v>
      </c>
      <c r="P159" s="52">
        <v>0</v>
      </c>
      <c r="Q159" s="52">
        <v>0</v>
      </c>
      <c r="R159" s="52">
        <v>0</v>
      </c>
      <c r="S159" s="52">
        <v>0</v>
      </c>
      <c r="T159" s="52">
        <v>0</v>
      </c>
      <c r="U159" s="52">
        <v>0</v>
      </c>
      <c r="V159" s="52">
        <v>0</v>
      </c>
      <c r="W159" s="52">
        <v>0</v>
      </c>
      <c r="X159" s="52">
        <v>0</v>
      </c>
      <c r="Y159" s="52">
        <v>0</v>
      </c>
      <c r="Z159" s="52">
        <v>0</v>
      </c>
      <c r="AA159" s="52">
        <v>0</v>
      </c>
      <c r="AB159" s="52">
        <v>0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0</v>
      </c>
      <c r="AJ159" s="52">
        <v>0</v>
      </c>
      <c r="AK159" s="52">
        <v>0</v>
      </c>
      <c r="AL159" s="52">
        <v>0</v>
      </c>
      <c r="AM159" s="52">
        <v>0</v>
      </c>
      <c r="AN159" s="52">
        <v>0</v>
      </c>
      <c r="AO159" s="52">
        <v>0</v>
      </c>
      <c r="AP159" s="52">
        <v>0</v>
      </c>
      <c r="AQ159" s="52">
        <v>0</v>
      </c>
      <c r="AR159" s="52">
        <v>0</v>
      </c>
      <c r="AS159" s="52">
        <v>0</v>
      </c>
      <c r="AT159" s="52">
        <v>0</v>
      </c>
      <c r="AU159" s="52">
        <v>0</v>
      </c>
      <c r="AV159" s="52">
        <v>0</v>
      </c>
      <c r="AW159" s="52">
        <v>0</v>
      </c>
      <c r="AX159" s="52">
        <v>0</v>
      </c>
      <c r="AY159" s="52">
        <v>0</v>
      </c>
      <c r="AZ159" s="52">
        <v>0</v>
      </c>
      <c r="BA159" s="52">
        <v>0</v>
      </c>
      <c r="BB159" s="52">
        <v>0</v>
      </c>
      <c r="BC159" s="52">
        <v>0</v>
      </c>
      <c r="BD159" s="52">
        <v>0</v>
      </c>
      <c r="BE159" s="52">
        <v>0</v>
      </c>
      <c r="BF159" s="52">
        <v>0</v>
      </c>
      <c r="BG159" s="52">
        <v>0</v>
      </c>
      <c r="BH159" s="52">
        <v>0</v>
      </c>
      <c r="BI159" s="52">
        <v>0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v>0</v>
      </c>
      <c r="CB159" s="52">
        <v>371.73</v>
      </c>
      <c r="CC159" s="52">
        <v>342.4</v>
      </c>
      <c r="CD159" s="52">
        <v>322.73999999999995</v>
      </c>
      <c r="CE159" s="52">
        <v>296.64999999999998</v>
      </c>
      <c r="CF159" s="52">
        <v>296.64999999999998</v>
      </c>
      <c r="CG159" s="52">
        <v>296.64999999999998</v>
      </c>
      <c r="CH159" s="52">
        <v>296.64999999999998</v>
      </c>
      <c r="CI159" s="52">
        <v>296.64999999999998</v>
      </c>
      <c r="CJ159" s="52">
        <v>296.64999999999998</v>
      </c>
      <c r="CK159" s="52">
        <v>296.64999999999998</v>
      </c>
      <c r="CL159" s="52">
        <v>296.64999999999998</v>
      </c>
      <c r="CM159" s="52">
        <v>1364.7199999999998</v>
      </c>
      <c r="CN159" s="52">
        <v>296.64999999999998</v>
      </c>
      <c r="CO159" s="52">
        <v>296.64999999999998</v>
      </c>
      <c r="CP159" s="52">
        <v>296.64999999999998</v>
      </c>
      <c r="CQ159" s="52">
        <v>296.64999999999998</v>
      </c>
      <c r="CR159" s="52">
        <v>296.64999999999998</v>
      </c>
      <c r="CS159" s="52">
        <v>296.64999999999998</v>
      </c>
      <c r="CT159" s="52">
        <v>296.64999999999998</v>
      </c>
      <c r="CU159" s="52">
        <v>296.64999999999998</v>
      </c>
      <c r="CV159" s="52">
        <v>296.64999999999998</v>
      </c>
      <c r="CW159" s="52">
        <v>296.64999999999998</v>
      </c>
      <c r="CX159" s="52">
        <v>296.64999999999998</v>
      </c>
      <c r="CY159" s="52">
        <v>1364.7199999999998</v>
      </c>
      <c r="CZ159" s="52">
        <v>296.64999999999998</v>
      </c>
      <c r="DA159" s="52">
        <v>296.64999999999998</v>
      </c>
      <c r="DB159" s="52">
        <v>296.64999999999998</v>
      </c>
      <c r="DC159" s="52">
        <v>296.64999999999998</v>
      </c>
      <c r="DD159" s="52">
        <v>296.64999999999998</v>
      </c>
      <c r="DE159" s="52">
        <v>296.64999999999998</v>
      </c>
      <c r="DF159" s="52">
        <v>296.64999999999998</v>
      </c>
      <c r="DG159" s="52">
        <v>296.64999999999998</v>
      </c>
      <c r="DH159" s="52">
        <v>296.64999999999998</v>
      </c>
      <c r="DI159" s="52">
        <v>296.64999999999998</v>
      </c>
      <c r="DJ159" s="52">
        <v>296.64999999999998</v>
      </c>
      <c r="DK159" s="52">
        <v>1364.7199999999998</v>
      </c>
      <c r="DL159" s="52">
        <v>296.64999999999998</v>
      </c>
      <c r="DM159" s="52">
        <v>296.64999999999998</v>
      </c>
      <c r="DN159" s="52">
        <v>296.64999999999998</v>
      </c>
      <c r="DO159" s="52">
        <v>296.64999999999998</v>
      </c>
      <c r="DP159" s="52">
        <v>296.64999999999998</v>
      </c>
      <c r="DQ159" s="52">
        <v>296.64999999999998</v>
      </c>
      <c r="DR159" s="52">
        <v>296.64999999999998</v>
      </c>
      <c r="DS159" s="52">
        <v>296.64999999999998</v>
      </c>
      <c r="DT159" s="52">
        <v>296.64999999999998</v>
      </c>
      <c r="DU159" s="52">
        <v>296.64999999999998</v>
      </c>
      <c r="DV159" s="52">
        <v>296.64999999999998</v>
      </c>
      <c r="DW159" s="52">
        <v>1364.7199999999998</v>
      </c>
      <c r="DX159" s="52">
        <v>296.64999999999998</v>
      </c>
      <c r="DY159" s="52">
        <v>296.64999999999998</v>
      </c>
      <c r="DZ159" s="52">
        <v>296.64999999999998</v>
      </c>
      <c r="EA159" s="52">
        <v>296.64999999999998</v>
      </c>
      <c r="EB159" s="52">
        <v>296.64999999999998</v>
      </c>
      <c r="EC159" s="52">
        <v>296.64999999999998</v>
      </c>
      <c r="ED159" s="52">
        <v>296.64999999999998</v>
      </c>
      <c r="EE159" s="52">
        <v>296.64999999999998</v>
      </c>
      <c r="EF159" s="52">
        <v>296.64999999999998</v>
      </c>
      <c r="EG159" s="52">
        <v>296.64999999999998</v>
      </c>
      <c r="EH159" s="52">
        <v>296.64999999999998</v>
      </c>
      <c r="EI159" s="52">
        <v>1364.7199999999998</v>
      </c>
      <c r="EJ159" s="52">
        <v>296.64999999999998</v>
      </c>
      <c r="EK159" s="52">
        <v>296.64999999999998</v>
      </c>
      <c r="EL159" s="52">
        <v>296.64999999999998</v>
      </c>
      <c r="EM159" s="52">
        <v>296.64999999999998</v>
      </c>
      <c r="EN159" s="52">
        <v>296.64999999999998</v>
      </c>
      <c r="EO159" s="52">
        <v>296.64999999999998</v>
      </c>
      <c r="EP159" s="52">
        <v>296.64999999999998</v>
      </c>
      <c r="EQ159" s="52">
        <v>296.64999999999998</v>
      </c>
      <c r="ER159" s="52">
        <v>296.64999999999998</v>
      </c>
      <c r="ES159" s="52">
        <v>296.64999999999998</v>
      </c>
      <c r="ET159" s="52">
        <v>296.64999999999998</v>
      </c>
      <c r="EU159" s="52">
        <v>1364.7199999999998</v>
      </c>
      <c r="EV159" s="52">
        <v>296.64999999999998</v>
      </c>
      <c r="EW159" s="52">
        <v>296.64999999999998</v>
      </c>
      <c r="EX159" s="52">
        <v>296.64999999999998</v>
      </c>
      <c r="EY159" s="52">
        <v>296.64999999999998</v>
      </c>
      <c r="EZ159" s="52">
        <v>296.64999999999998</v>
      </c>
      <c r="FA159" s="52">
        <v>296.64999999999998</v>
      </c>
      <c r="FB159" s="52">
        <v>296.64999999999998</v>
      </c>
      <c r="FC159" s="52">
        <v>296.64999999999998</v>
      </c>
      <c r="FD159" s="52">
        <v>296.64999999999998</v>
      </c>
      <c r="FE159" s="52">
        <v>296.64999999999998</v>
      </c>
      <c r="FF159" s="52">
        <v>296.64999999999998</v>
      </c>
      <c r="FG159" s="52">
        <v>1364.7199999999998</v>
      </c>
      <c r="FH159" s="52">
        <v>296.64999999999998</v>
      </c>
      <c r="FI159" s="52">
        <v>296.64999999999998</v>
      </c>
      <c r="FJ159" s="52">
        <v>296.64999999999998</v>
      </c>
      <c r="FK159" s="52">
        <v>296.64999999999998</v>
      </c>
      <c r="FL159" s="52">
        <v>296.64999999999998</v>
      </c>
      <c r="FM159" s="52">
        <v>296.64999999999998</v>
      </c>
      <c r="FN159" s="52">
        <v>296.64999999999998</v>
      </c>
      <c r="FO159" s="52">
        <v>296.64999999999998</v>
      </c>
      <c r="FP159" s="52">
        <v>296.64999999999998</v>
      </c>
      <c r="FQ159" s="52">
        <v>296.64999999999998</v>
      </c>
      <c r="FR159" s="52">
        <v>296.64999999999998</v>
      </c>
      <c r="FS159" s="52">
        <v>1364.7199999999998</v>
      </c>
      <c r="FT159" s="52">
        <v>296.64999999999998</v>
      </c>
      <c r="FU159" s="52">
        <v>296.64999999999998</v>
      </c>
      <c r="FV159" s="52">
        <v>296.64999999999998</v>
      </c>
      <c r="FW159" s="52">
        <v>296.64999999999998</v>
      </c>
      <c r="FX159" s="52">
        <v>296.64999999999998</v>
      </c>
      <c r="FY159" s="52">
        <v>296.64999999999998</v>
      </c>
      <c r="FZ159" s="52">
        <v>296.64999999999998</v>
      </c>
      <c r="GA159" s="52">
        <v>296.64999999999998</v>
      </c>
      <c r="GB159" s="52">
        <v>296.64999999999998</v>
      </c>
      <c r="GC159" s="52">
        <v>296.64999999999998</v>
      </c>
      <c r="GD159" s="52">
        <v>296.64999999999998</v>
      </c>
      <c r="GE159" s="52">
        <v>296.64999999999998</v>
      </c>
      <c r="GF159" s="52">
        <v>296.64999999999998</v>
      </c>
      <c r="GG159" s="52">
        <v>296.64999999999998</v>
      </c>
      <c r="GH159" s="52">
        <v>296.64999999999998</v>
      </c>
      <c r="GI159" s="52">
        <v>296.64999999999998</v>
      </c>
      <c r="GJ159" s="52">
        <v>296.64999999999998</v>
      </c>
      <c r="GK159" s="52">
        <v>296.64999999999998</v>
      </c>
      <c r="GL159" s="52">
        <v>296.64999999999998</v>
      </c>
      <c r="GM159" s="52">
        <v>296.64999999999998</v>
      </c>
      <c r="GN159" s="52">
        <v>296.64999999999998</v>
      </c>
      <c r="GO159" s="52">
        <v>296.64999999999998</v>
      </c>
      <c r="GP159" s="52">
        <v>296.64999999999998</v>
      </c>
      <c r="GQ159" s="52">
        <v>296.64999999999998</v>
      </c>
      <c r="GR159" s="52">
        <v>296.64999999999998</v>
      </c>
      <c r="GS159" s="52">
        <v>296.64999999999998</v>
      </c>
      <c r="GT159" s="52">
        <v>296.64999999999998</v>
      </c>
      <c r="GU159" s="52">
        <v>296.64999999999998</v>
      </c>
      <c r="GV159" s="52">
        <v>296.64999999999998</v>
      </c>
      <c r="GW159" s="52">
        <v>296.64999999999998</v>
      </c>
      <c r="GX159" s="52">
        <v>0</v>
      </c>
      <c r="GY159" s="52">
        <v>0</v>
      </c>
      <c r="GZ159" s="52">
        <v>0</v>
      </c>
      <c r="HA159" s="52">
        <v>0</v>
      </c>
      <c r="HB159" s="52">
        <v>0</v>
      </c>
      <c r="HC159" s="52">
        <v>0</v>
      </c>
      <c r="HD159" s="52">
        <v>0</v>
      </c>
      <c r="HE159" s="52">
        <v>0</v>
      </c>
      <c r="HF159" s="52">
        <v>0</v>
      </c>
      <c r="HG159" s="52">
        <v>0</v>
      </c>
      <c r="HH159" s="52">
        <v>0</v>
      </c>
      <c r="HI159" s="52">
        <v>0</v>
      </c>
      <c r="HJ159" s="52">
        <v>0</v>
      </c>
      <c r="HK159" s="52">
        <v>0</v>
      </c>
      <c r="HL159" s="52">
        <v>0</v>
      </c>
      <c r="HM159" s="52">
        <v>0</v>
      </c>
      <c r="HN159" s="52">
        <v>0</v>
      </c>
      <c r="HO159" s="52">
        <v>0</v>
      </c>
      <c r="HP159" s="52">
        <v>0</v>
      </c>
      <c r="HQ159" s="52">
        <v>0</v>
      </c>
      <c r="HR159" s="52">
        <v>0</v>
      </c>
      <c r="HS159" s="52">
        <v>0</v>
      </c>
      <c r="HT159" s="52">
        <v>0</v>
      </c>
      <c r="HU159" s="52">
        <v>0</v>
      </c>
      <c r="HV159" s="52">
        <v>0</v>
      </c>
      <c r="HW159" s="52">
        <v>0</v>
      </c>
      <c r="HX159" s="52">
        <v>0</v>
      </c>
      <c r="HY159" s="52">
        <v>0</v>
      </c>
      <c r="HZ159" s="52">
        <v>0</v>
      </c>
      <c r="IA159" s="52">
        <v>0</v>
      </c>
      <c r="IB159" s="52">
        <v>0</v>
      </c>
      <c r="IC159" s="52">
        <v>0</v>
      </c>
      <c r="ID159" s="52">
        <v>0</v>
      </c>
      <c r="IE159" s="52">
        <v>0</v>
      </c>
      <c r="IF159" s="52">
        <v>0</v>
      </c>
      <c r="IG159" s="52">
        <v>0</v>
      </c>
      <c r="IH159" s="52">
        <v>0</v>
      </c>
      <c r="II159" s="52">
        <v>0</v>
      </c>
      <c r="IJ159" s="52">
        <v>0</v>
      </c>
      <c r="IK159" s="52">
        <v>0</v>
      </c>
      <c r="IL159" s="52">
        <v>0</v>
      </c>
      <c r="IM159" s="52">
        <v>0</v>
      </c>
      <c r="IN159" s="52">
        <v>0</v>
      </c>
      <c r="IO159" s="52">
        <v>0</v>
      </c>
      <c r="IP159" s="52">
        <v>0</v>
      </c>
      <c r="IQ159" s="52">
        <v>0</v>
      </c>
      <c r="IR159" s="52">
        <v>0</v>
      </c>
      <c r="IS159" s="52">
        <v>0</v>
      </c>
      <c r="IT159" s="52">
        <v>0</v>
      </c>
      <c r="IU159" s="52">
        <v>0</v>
      </c>
      <c r="IV159" s="52">
        <v>0</v>
      </c>
      <c r="IW159" s="52">
        <v>0</v>
      </c>
      <c r="IX159" s="52">
        <v>0</v>
      </c>
      <c r="IY159" s="52">
        <v>0</v>
      </c>
      <c r="IZ159" s="52">
        <v>0</v>
      </c>
      <c r="JA159" s="52">
        <v>0</v>
      </c>
      <c r="JB159" s="52">
        <v>0</v>
      </c>
      <c r="JC159" s="52">
        <v>0</v>
      </c>
      <c r="JD159" s="52">
        <v>0</v>
      </c>
      <c r="JE159" s="52">
        <v>0</v>
      </c>
      <c r="JF159" s="52">
        <v>0</v>
      </c>
      <c r="JG159" s="52">
        <v>0</v>
      </c>
      <c r="JH159" s="52">
        <v>0</v>
      </c>
      <c r="JI159" s="52">
        <v>0</v>
      </c>
      <c r="JJ159" s="52">
        <v>0</v>
      </c>
      <c r="JK159" s="52">
        <v>0</v>
      </c>
      <c r="JL159" s="52">
        <v>0</v>
      </c>
      <c r="JM159" s="52">
        <v>0</v>
      </c>
      <c r="JN159" s="52">
        <v>0</v>
      </c>
      <c r="JO159" s="52">
        <v>0</v>
      </c>
      <c r="JP159" s="52">
        <v>0</v>
      </c>
      <c r="JQ159" s="52">
        <v>0</v>
      </c>
      <c r="JR159" s="52">
        <v>0</v>
      </c>
      <c r="JS159" s="52">
        <v>0</v>
      </c>
      <c r="JT159" s="52">
        <v>0</v>
      </c>
      <c r="JU159" s="52">
        <v>0</v>
      </c>
      <c r="JV159" s="52">
        <v>0</v>
      </c>
      <c r="JW159" s="52">
        <v>0</v>
      </c>
      <c r="JX159" s="52">
        <v>0</v>
      </c>
      <c r="JY159" s="52">
        <v>0</v>
      </c>
      <c r="JZ159" s="52">
        <v>0</v>
      </c>
      <c r="KA159" s="52">
        <v>0</v>
      </c>
      <c r="KB159" s="52">
        <v>0</v>
      </c>
      <c r="KC159" s="52">
        <v>0</v>
      </c>
      <c r="KD159" s="52">
        <v>0</v>
      </c>
      <c r="KE159" s="52">
        <v>0</v>
      </c>
      <c r="KF159" s="52">
        <v>0</v>
      </c>
      <c r="KG159" s="52">
        <v>0</v>
      </c>
      <c r="KH159" s="52">
        <v>0</v>
      </c>
      <c r="KI159" s="52">
        <v>0</v>
      </c>
      <c r="KJ159" s="52">
        <v>0</v>
      </c>
      <c r="KK159" s="52">
        <v>0</v>
      </c>
      <c r="KL159" s="52">
        <v>0</v>
      </c>
      <c r="KM159" s="52">
        <v>0</v>
      </c>
      <c r="KN159" s="52">
        <v>0</v>
      </c>
      <c r="KO159" s="52">
        <v>0</v>
      </c>
      <c r="KP159" s="52">
        <v>0</v>
      </c>
      <c r="KQ159" s="52">
        <v>0</v>
      </c>
      <c r="KR159" s="52">
        <v>0</v>
      </c>
      <c r="KS159" s="52">
        <v>0</v>
      </c>
      <c r="KT159" s="52">
        <v>0</v>
      </c>
      <c r="KU159" s="52">
        <v>0</v>
      </c>
      <c r="KV159" s="52">
        <v>0</v>
      </c>
      <c r="KW159" s="52">
        <v>0</v>
      </c>
      <c r="KX159" s="52">
        <v>0</v>
      </c>
      <c r="KY159" s="52">
        <v>0</v>
      </c>
      <c r="KZ159" s="52">
        <v>0</v>
      </c>
      <c r="LA159" s="52">
        <v>0</v>
      </c>
      <c r="LB159" s="52">
        <v>0</v>
      </c>
      <c r="LC159" s="52">
        <v>0</v>
      </c>
      <c r="LD159" s="52">
        <v>0</v>
      </c>
      <c r="LE159" s="52">
        <v>0</v>
      </c>
      <c r="LF159" s="52">
        <v>0</v>
      </c>
      <c r="LG159" s="52">
        <v>0</v>
      </c>
      <c r="LH159" s="52">
        <v>0</v>
      </c>
      <c r="LI159" s="52">
        <v>0</v>
      </c>
      <c r="LJ159" s="52">
        <v>0</v>
      </c>
      <c r="LK159" s="52">
        <v>0</v>
      </c>
      <c r="LL159" s="52">
        <v>0</v>
      </c>
      <c r="LM159" s="52">
        <v>0</v>
      </c>
      <c r="LN159" s="52">
        <v>0</v>
      </c>
      <c r="LO159" s="52">
        <v>0</v>
      </c>
      <c r="LP159" s="52">
        <v>0</v>
      </c>
      <c r="LQ159" s="52">
        <v>0</v>
      </c>
      <c r="LR159" s="52">
        <v>0</v>
      </c>
      <c r="LS159" s="52">
        <v>0</v>
      </c>
      <c r="LT159" s="52">
        <v>0</v>
      </c>
      <c r="LU159" s="52">
        <v>0</v>
      </c>
      <c r="LV159" s="52">
        <v>0</v>
      </c>
      <c r="LW159" s="52">
        <v>0</v>
      </c>
      <c r="LX159" s="52">
        <v>0</v>
      </c>
      <c r="LY159" s="52">
        <v>0</v>
      </c>
      <c r="LZ159" s="52">
        <v>0</v>
      </c>
      <c r="MA159" s="52">
        <v>0</v>
      </c>
      <c r="MB159" s="52">
        <v>0</v>
      </c>
      <c r="MC159" s="52">
        <v>0</v>
      </c>
      <c r="MD159" s="52">
        <v>0</v>
      </c>
      <c r="ME159" s="52">
        <v>0</v>
      </c>
      <c r="MF159" s="52">
        <v>0</v>
      </c>
      <c r="MG159" s="52">
        <v>0</v>
      </c>
      <c r="MH159" s="52">
        <v>0</v>
      </c>
      <c r="MI159" s="52">
        <v>0</v>
      </c>
      <c r="MJ159" s="52">
        <v>0</v>
      </c>
      <c r="MK159" s="52">
        <v>0</v>
      </c>
      <c r="ML159" s="52">
        <v>0</v>
      </c>
      <c r="MM159" s="52">
        <v>0</v>
      </c>
      <c r="MN159" s="52">
        <v>0</v>
      </c>
      <c r="MO159" s="52">
        <v>0</v>
      </c>
      <c r="MP159" s="52">
        <v>0</v>
      </c>
      <c r="MQ159" s="52">
        <v>0</v>
      </c>
      <c r="MR159" s="52">
        <v>0</v>
      </c>
      <c r="MS159" s="52">
        <v>0</v>
      </c>
      <c r="MT159" s="52">
        <v>0</v>
      </c>
      <c r="MU159" s="52">
        <v>0</v>
      </c>
      <c r="MV159" s="52">
        <v>0</v>
      </c>
      <c r="MW159" s="52">
        <v>0</v>
      </c>
      <c r="MX159" s="52">
        <v>0</v>
      </c>
      <c r="MY159" s="52">
        <v>0</v>
      </c>
      <c r="MZ159" s="52">
        <v>0</v>
      </c>
      <c r="NA159" s="52">
        <v>0</v>
      </c>
      <c r="NB159" s="52">
        <v>0</v>
      </c>
      <c r="NC159" s="52">
        <v>0</v>
      </c>
      <c r="ND159" s="52">
        <v>0</v>
      </c>
      <c r="NE159" s="52">
        <v>0</v>
      </c>
      <c r="NF159" s="52">
        <v>0</v>
      </c>
      <c r="NG159" s="52">
        <v>0</v>
      </c>
      <c r="NH159" s="52">
        <v>0</v>
      </c>
      <c r="NI159" s="52">
        <v>0</v>
      </c>
      <c r="NJ159" s="52">
        <v>0</v>
      </c>
      <c r="NK159" s="52">
        <v>0</v>
      </c>
      <c r="NL159" s="52">
        <v>0</v>
      </c>
      <c r="NM159" s="52">
        <v>0</v>
      </c>
      <c r="NN159" s="52">
        <v>0</v>
      </c>
      <c r="NO159" s="52">
        <v>0</v>
      </c>
      <c r="NP159" s="52">
        <v>0</v>
      </c>
      <c r="NQ159" s="52">
        <v>0</v>
      </c>
      <c r="NR159" s="68">
        <f t="shared" si="6"/>
        <v>46069.380000000107</v>
      </c>
      <c r="NS159" s="68">
        <f t="shared" si="7"/>
        <v>46069.380000000107</v>
      </c>
      <c r="NT159" s="68">
        <f t="shared" si="8"/>
        <v>41619.630000000085</v>
      </c>
    </row>
    <row r="160" spans="1:384" s="40" customFormat="1" ht="15" customHeight="1" outlineLevel="1" x14ac:dyDescent="0.2">
      <c r="A160" s="61"/>
      <c r="B160" s="49" t="s">
        <v>671</v>
      </c>
      <c r="C160" s="49" t="s">
        <v>438</v>
      </c>
      <c r="D160" s="49" t="s">
        <v>439</v>
      </c>
      <c r="E160" s="50" t="s">
        <v>440</v>
      </c>
      <c r="F160" s="64">
        <v>45081</v>
      </c>
      <c r="G160" s="49" t="s">
        <v>15</v>
      </c>
      <c r="H160" s="72">
        <v>0</v>
      </c>
      <c r="I160" s="65">
        <v>44100</v>
      </c>
      <c r="J160" s="114" t="str">
        <f>_xlfn.XLOOKUP(E160,'[12]Resumo Unidades'!$B:$B,'[12]Resumo Unidades'!$W:$W)</f>
        <v>Fluxo com Divergência de 2% a 5%</v>
      </c>
      <c r="K160" s="51" t="str">
        <f>IF(L160&gt;Resumo!$E$23,"Sim","Não")</f>
        <v>Não</v>
      </c>
      <c r="L160" s="66">
        <v>0</v>
      </c>
      <c r="M160" s="67"/>
      <c r="N160" s="52">
        <v>0</v>
      </c>
      <c r="O160" s="52">
        <v>0</v>
      </c>
      <c r="P160" s="52">
        <v>0</v>
      </c>
      <c r="Q160" s="52">
        <v>0</v>
      </c>
      <c r="R160" s="52">
        <v>0</v>
      </c>
      <c r="S160" s="52">
        <v>0</v>
      </c>
      <c r="T160" s="52">
        <v>0</v>
      </c>
      <c r="U160" s="52">
        <v>0</v>
      </c>
      <c r="V160" s="52">
        <v>0</v>
      </c>
      <c r="W160" s="52">
        <v>0</v>
      </c>
      <c r="X160" s="52">
        <v>0</v>
      </c>
      <c r="Y160" s="52">
        <v>0</v>
      </c>
      <c r="Z160" s="52">
        <v>0</v>
      </c>
      <c r="AA160" s="52">
        <v>0</v>
      </c>
      <c r="AB160" s="52">
        <v>0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0</v>
      </c>
      <c r="AI160" s="52">
        <v>0</v>
      </c>
      <c r="AJ160" s="52">
        <v>0</v>
      </c>
      <c r="AK160" s="52">
        <v>0</v>
      </c>
      <c r="AL160" s="52">
        <v>0</v>
      </c>
      <c r="AM160" s="52">
        <v>0</v>
      </c>
      <c r="AN160" s="52">
        <v>0</v>
      </c>
      <c r="AO160" s="52">
        <v>0</v>
      </c>
      <c r="AP160" s="52">
        <v>0</v>
      </c>
      <c r="AQ160" s="52">
        <v>0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v>0</v>
      </c>
      <c r="AX160" s="52">
        <v>0</v>
      </c>
      <c r="AY160" s="52">
        <v>0</v>
      </c>
      <c r="AZ160" s="52">
        <v>0</v>
      </c>
      <c r="BA160" s="52">
        <v>0</v>
      </c>
      <c r="BB160" s="52">
        <v>0</v>
      </c>
      <c r="BC160" s="52">
        <v>0</v>
      </c>
      <c r="BD160" s="52">
        <v>0</v>
      </c>
      <c r="BE160" s="52">
        <v>0</v>
      </c>
      <c r="BF160" s="52">
        <v>0</v>
      </c>
      <c r="BG160" s="52">
        <v>0</v>
      </c>
      <c r="BH160" s="52">
        <v>0</v>
      </c>
      <c r="BI160" s="52">
        <v>0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v>0</v>
      </c>
      <c r="CB160" s="52">
        <v>0</v>
      </c>
      <c r="CC160" s="52">
        <v>0</v>
      </c>
      <c r="CD160" s="52">
        <v>606.22</v>
      </c>
      <c r="CE160" s="52">
        <v>606.22</v>
      </c>
      <c r="CF160" s="52">
        <v>606.22</v>
      </c>
      <c r="CG160" s="52">
        <v>606.22</v>
      </c>
      <c r="CH160" s="52">
        <v>606.22</v>
      </c>
      <c r="CI160" s="52">
        <v>606.22</v>
      </c>
      <c r="CJ160" s="52">
        <v>606.22</v>
      </c>
      <c r="CK160" s="52">
        <v>606.22</v>
      </c>
      <c r="CL160" s="52">
        <v>606.22</v>
      </c>
      <c r="CM160" s="52">
        <v>606.22</v>
      </c>
      <c r="CN160" s="52">
        <v>606.22</v>
      </c>
      <c r="CO160" s="52">
        <v>606.22</v>
      </c>
      <c r="CP160" s="52">
        <v>606.22</v>
      </c>
      <c r="CQ160" s="52">
        <v>606.22</v>
      </c>
      <c r="CR160" s="52">
        <v>606.22</v>
      </c>
      <c r="CS160" s="52">
        <v>606.22</v>
      </c>
      <c r="CT160" s="52">
        <v>34</v>
      </c>
      <c r="CU160" s="52">
        <v>0</v>
      </c>
      <c r="CV160" s="52">
        <v>0</v>
      </c>
      <c r="CW160" s="52">
        <v>0</v>
      </c>
      <c r="CX160" s="52">
        <v>0</v>
      </c>
      <c r="CY160" s="52">
        <v>0</v>
      </c>
      <c r="CZ160" s="52">
        <v>0</v>
      </c>
      <c r="DA160" s="52">
        <v>0</v>
      </c>
      <c r="DB160" s="52">
        <v>0</v>
      </c>
      <c r="DC160" s="52">
        <v>0</v>
      </c>
      <c r="DD160" s="52">
        <v>0</v>
      </c>
      <c r="DE160" s="52">
        <v>0</v>
      </c>
      <c r="DF160" s="52">
        <v>0</v>
      </c>
      <c r="DG160" s="52">
        <v>0</v>
      </c>
      <c r="DH160" s="52">
        <v>0</v>
      </c>
      <c r="DI160" s="52">
        <v>0</v>
      </c>
      <c r="DJ160" s="52">
        <v>0</v>
      </c>
      <c r="DK160" s="52">
        <v>0</v>
      </c>
      <c r="DL160" s="52">
        <v>0</v>
      </c>
      <c r="DM160" s="52">
        <v>0</v>
      </c>
      <c r="DN160" s="52">
        <v>0</v>
      </c>
      <c r="DO160" s="52">
        <v>0</v>
      </c>
      <c r="DP160" s="52">
        <v>0</v>
      </c>
      <c r="DQ160" s="52">
        <v>0</v>
      </c>
      <c r="DR160" s="52">
        <v>0</v>
      </c>
      <c r="DS160" s="52">
        <v>0</v>
      </c>
      <c r="DT160" s="52">
        <v>0</v>
      </c>
      <c r="DU160" s="52">
        <v>0</v>
      </c>
      <c r="DV160" s="52">
        <v>0</v>
      </c>
      <c r="DW160" s="52">
        <v>0</v>
      </c>
      <c r="DX160" s="52">
        <v>0</v>
      </c>
      <c r="DY160" s="52">
        <v>0</v>
      </c>
      <c r="DZ160" s="52">
        <v>0</v>
      </c>
      <c r="EA160" s="52">
        <v>0</v>
      </c>
      <c r="EB160" s="52">
        <v>0</v>
      </c>
      <c r="EC160" s="52">
        <v>0</v>
      </c>
      <c r="ED160" s="52">
        <v>0</v>
      </c>
      <c r="EE160" s="52">
        <v>0</v>
      </c>
      <c r="EF160" s="52">
        <v>0</v>
      </c>
      <c r="EG160" s="52">
        <v>0</v>
      </c>
      <c r="EH160" s="52">
        <v>0</v>
      </c>
      <c r="EI160" s="52">
        <v>0</v>
      </c>
      <c r="EJ160" s="52">
        <v>0</v>
      </c>
      <c r="EK160" s="52">
        <v>0</v>
      </c>
      <c r="EL160" s="52">
        <v>0</v>
      </c>
      <c r="EM160" s="52">
        <v>0</v>
      </c>
      <c r="EN160" s="52">
        <v>0</v>
      </c>
      <c r="EO160" s="52">
        <v>0</v>
      </c>
      <c r="EP160" s="52">
        <v>0</v>
      </c>
      <c r="EQ160" s="52">
        <v>0</v>
      </c>
      <c r="ER160" s="52">
        <v>0</v>
      </c>
      <c r="ES160" s="52">
        <v>0</v>
      </c>
      <c r="ET160" s="52">
        <v>0</v>
      </c>
      <c r="EU160" s="52">
        <v>0</v>
      </c>
      <c r="EV160" s="52">
        <v>0</v>
      </c>
      <c r="EW160" s="52">
        <v>0</v>
      </c>
      <c r="EX160" s="52">
        <v>0</v>
      </c>
      <c r="EY160" s="52">
        <v>0</v>
      </c>
      <c r="EZ160" s="52">
        <v>0</v>
      </c>
      <c r="FA160" s="52">
        <v>0</v>
      </c>
      <c r="FB160" s="52">
        <v>0</v>
      </c>
      <c r="FC160" s="52">
        <v>0</v>
      </c>
      <c r="FD160" s="52">
        <v>0</v>
      </c>
      <c r="FE160" s="52">
        <v>0</v>
      </c>
      <c r="FF160" s="52">
        <v>0</v>
      </c>
      <c r="FG160" s="52">
        <v>0</v>
      </c>
      <c r="FH160" s="52">
        <v>0</v>
      </c>
      <c r="FI160" s="52">
        <v>0</v>
      </c>
      <c r="FJ160" s="52">
        <v>0</v>
      </c>
      <c r="FK160" s="52">
        <v>0</v>
      </c>
      <c r="FL160" s="52">
        <v>0</v>
      </c>
      <c r="FM160" s="52">
        <v>0</v>
      </c>
      <c r="FN160" s="52">
        <v>0</v>
      </c>
      <c r="FO160" s="52">
        <v>0</v>
      </c>
      <c r="FP160" s="52">
        <v>0</v>
      </c>
      <c r="FQ160" s="52">
        <v>0</v>
      </c>
      <c r="FR160" s="52">
        <v>0</v>
      </c>
      <c r="FS160" s="52">
        <v>0</v>
      </c>
      <c r="FT160" s="52">
        <v>0</v>
      </c>
      <c r="FU160" s="52">
        <v>0</v>
      </c>
      <c r="FV160" s="52">
        <v>0</v>
      </c>
      <c r="FW160" s="52">
        <v>0</v>
      </c>
      <c r="FX160" s="52">
        <v>0</v>
      </c>
      <c r="FY160" s="52">
        <v>0</v>
      </c>
      <c r="FZ160" s="52">
        <v>0</v>
      </c>
      <c r="GA160" s="52">
        <v>0</v>
      </c>
      <c r="GB160" s="52">
        <v>0</v>
      </c>
      <c r="GC160" s="52">
        <v>0</v>
      </c>
      <c r="GD160" s="52">
        <v>0</v>
      </c>
      <c r="GE160" s="52">
        <v>0</v>
      </c>
      <c r="GF160" s="52">
        <v>0</v>
      </c>
      <c r="GG160" s="52">
        <v>0</v>
      </c>
      <c r="GH160" s="52">
        <v>0</v>
      </c>
      <c r="GI160" s="52">
        <v>0</v>
      </c>
      <c r="GJ160" s="52">
        <v>0</v>
      </c>
      <c r="GK160" s="52">
        <v>0</v>
      </c>
      <c r="GL160" s="52">
        <v>0</v>
      </c>
      <c r="GM160" s="52">
        <v>0</v>
      </c>
      <c r="GN160" s="52">
        <v>0</v>
      </c>
      <c r="GO160" s="52">
        <v>0</v>
      </c>
      <c r="GP160" s="52">
        <v>0</v>
      </c>
      <c r="GQ160" s="52">
        <v>0</v>
      </c>
      <c r="GR160" s="52">
        <v>0</v>
      </c>
      <c r="GS160" s="52">
        <v>0</v>
      </c>
      <c r="GT160" s="52">
        <v>0</v>
      </c>
      <c r="GU160" s="52">
        <v>0</v>
      </c>
      <c r="GV160" s="52">
        <v>0</v>
      </c>
      <c r="GW160" s="52">
        <v>0</v>
      </c>
      <c r="GX160" s="52">
        <v>0</v>
      </c>
      <c r="GY160" s="52">
        <v>0</v>
      </c>
      <c r="GZ160" s="52">
        <v>0</v>
      </c>
      <c r="HA160" s="52">
        <v>0</v>
      </c>
      <c r="HB160" s="52">
        <v>0</v>
      </c>
      <c r="HC160" s="52">
        <v>0</v>
      </c>
      <c r="HD160" s="52">
        <v>0</v>
      </c>
      <c r="HE160" s="52">
        <v>0</v>
      </c>
      <c r="HF160" s="52">
        <v>0</v>
      </c>
      <c r="HG160" s="52">
        <v>0</v>
      </c>
      <c r="HH160" s="52">
        <v>0</v>
      </c>
      <c r="HI160" s="52">
        <v>0</v>
      </c>
      <c r="HJ160" s="52">
        <v>0</v>
      </c>
      <c r="HK160" s="52">
        <v>0</v>
      </c>
      <c r="HL160" s="52">
        <v>0</v>
      </c>
      <c r="HM160" s="52">
        <v>0</v>
      </c>
      <c r="HN160" s="52">
        <v>0</v>
      </c>
      <c r="HO160" s="52">
        <v>0</v>
      </c>
      <c r="HP160" s="52">
        <v>0</v>
      </c>
      <c r="HQ160" s="52">
        <v>0</v>
      </c>
      <c r="HR160" s="52">
        <v>0</v>
      </c>
      <c r="HS160" s="52">
        <v>0</v>
      </c>
      <c r="HT160" s="52">
        <v>0</v>
      </c>
      <c r="HU160" s="52">
        <v>0</v>
      </c>
      <c r="HV160" s="52">
        <v>0</v>
      </c>
      <c r="HW160" s="52">
        <v>0</v>
      </c>
      <c r="HX160" s="52">
        <v>0</v>
      </c>
      <c r="HY160" s="52">
        <v>0</v>
      </c>
      <c r="HZ160" s="52">
        <v>0</v>
      </c>
      <c r="IA160" s="52">
        <v>0</v>
      </c>
      <c r="IB160" s="52">
        <v>0</v>
      </c>
      <c r="IC160" s="52">
        <v>0</v>
      </c>
      <c r="ID160" s="52">
        <v>0</v>
      </c>
      <c r="IE160" s="52">
        <v>0</v>
      </c>
      <c r="IF160" s="52">
        <v>0</v>
      </c>
      <c r="IG160" s="52">
        <v>0</v>
      </c>
      <c r="IH160" s="52">
        <v>0</v>
      </c>
      <c r="II160" s="52">
        <v>0</v>
      </c>
      <c r="IJ160" s="52">
        <v>0</v>
      </c>
      <c r="IK160" s="52">
        <v>0</v>
      </c>
      <c r="IL160" s="52">
        <v>0</v>
      </c>
      <c r="IM160" s="52">
        <v>0</v>
      </c>
      <c r="IN160" s="52">
        <v>0</v>
      </c>
      <c r="IO160" s="52">
        <v>0</v>
      </c>
      <c r="IP160" s="52">
        <v>0</v>
      </c>
      <c r="IQ160" s="52">
        <v>0</v>
      </c>
      <c r="IR160" s="52">
        <v>0</v>
      </c>
      <c r="IS160" s="52">
        <v>0</v>
      </c>
      <c r="IT160" s="52">
        <v>0</v>
      </c>
      <c r="IU160" s="52">
        <v>0</v>
      </c>
      <c r="IV160" s="52">
        <v>0</v>
      </c>
      <c r="IW160" s="52">
        <v>0</v>
      </c>
      <c r="IX160" s="52">
        <v>0</v>
      </c>
      <c r="IY160" s="52">
        <v>0</v>
      </c>
      <c r="IZ160" s="52">
        <v>0</v>
      </c>
      <c r="JA160" s="52">
        <v>0</v>
      </c>
      <c r="JB160" s="52">
        <v>0</v>
      </c>
      <c r="JC160" s="52">
        <v>0</v>
      </c>
      <c r="JD160" s="52">
        <v>0</v>
      </c>
      <c r="JE160" s="52">
        <v>0</v>
      </c>
      <c r="JF160" s="52">
        <v>0</v>
      </c>
      <c r="JG160" s="52">
        <v>0</v>
      </c>
      <c r="JH160" s="52">
        <v>0</v>
      </c>
      <c r="JI160" s="52">
        <v>0</v>
      </c>
      <c r="JJ160" s="52">
        <v>0</v>
      </c>
      <c r="JK160" s="52">
        <v>0</v>
      </c>
      <c r="JL160" s="52">
        <v>0</v>
      </c>
      <c r="JM160" s="52">
        <v>0</v>
      </c>
      <c r="JN160" s="52">
        <v>0</v>
      </c>
      <c r="JO160" s="52">
        <v>0</v>
      </c>
      <c r="JP160" s="52">
        <v>0</v>
      </c>
      <c r="JQ160" s="52">
        <v>0</v>
      </c>
      <c r="JR160" s="52">
        <v>0</v>
      </c>
      <c r="JS160" s="52">
        <v>0</v>
      </c>
      <c r="JT160" s="52">
        <v>0</v>
      </c>
      <c r="JU160" s="52">
        <v>0</v>
      </c>
      <c r="JV160" s="52">
        <v>0</v>
      </c>
      <c r="JW160" s="52">
        <v>0</v>
      </c>
      <c r="JX160" s="52">
        <v>0</v>
      </c>
      <c r="JY160" s="52">
        <v>0</v>
      </c>
      <c r="JZ160" s="52">
        <v>0</v>
      </c>
      <c r="KA160" s="52">
        <v>0</v>
      </c>
      <c r="KB160" s="52">
        <v>0</v>
      </c>
      <c r="KC160" s="52">
        <v>0</v>
      </c>
      <c r="KD160" s="52">
        <v>0</v>
      </c>
      <c r="KE160" s="52">
        <v>0</v>
      </c>
      <c r="KF160" s="52">
        <v>0</v>
      </c>
      <c r="KG160" s="52">
        <v>0</v>
      </c>
      <c r="KH160" s="52">
        <v>0</v>
      </c>
      <c r="KI160" s="52">
        <v>0</v>
      </c>
      <c r="KJ160" s="52">
        <v>0</v>
      </c>
      <c r="KK160" s="52">
        <v>0</v>
      </c>
      <c r="KL160" s="52">
        <v>0</v>
      </c>
      <c r="KM160" s="52">
        <v>0</v>
      </c>
      <c r="KN160" s="52">
        <v>0</v>
      </c>
      <c r="KO160" s="52">
        <v>0</v>
      </c>
      <c r="KP160" s="52">
        <v>0</v>
      </c>
      <c r="KQ160" s="52">
        <v>0</v>
      </c>
      <c r="KR160" s="52">
        <v>0</v>
      </c>
      <c r="KS160" s="52">
        <v>0</v>
      </c>
      <c r="KT160" s="52">
        <v>0</v>
      </c>
      <c r="KU160" s="52">
        <v>0</v>
      </c>
      <c r="KV160" s="52">
        <v>0</v>
      </c>
      <c r="KW160" s="52">
        <v>0</v>
      </c>
      <c r="KX160" s="52">
        <v>0</v>
      </c>
      <c r="KY160" s="52">
        <v>0</v>
      </c>
      <c r="KZ160" s="52">
        <v>0</v>
      </c>
      <c r="LA160" s="52">
        <v>0</v>
      </c>
      <c r="LB160" s="52">
        <v>0</v>
      </c>
      <c r="LC160" s="52">
        <v>0</v>
      </c>
      <c r="LD160" s="52">
        <v>0</v>
      </c>
      <c r="LE160" s="52">
        <v>0</v>
      </c>
      <c r="LF160" s="52">
        <v>0</v>
      </c>
      <c r="LG160" s="52">
        <v>0</v>
      </c>
      <c r="LH160" s="52">
        <v>0</v>
      </c>
      <c r="LI160" s="52">
        <v>0</v>
      </c>
      <c r="LJ160" s="52">
        <v>0</v>
      </c>
      <c r="LK160" s="52">
        <v>0</v>
      </c>
      <c r="LL160" s="52">
        <v>0</v>
      </c>
      <c r="LM160" s="52">
        <v>0</v>
      </c>
      <c r="LN160" s="52">
        <v>0</v>
      </c>
      <c r="LO160" s="52">
        <v>0</v>
      </c>
      <c r="LP160" s="52">
        <v>0</v>
      </c>
      <c r="LQ160" s="52">
        <v>0</v>
      </c>
      <c r="LR160" s="52">
        <v>0</v>
      </c>
      <c r="LS160" s="52">
        <v>0</v>
      </c>
      <c r="LT160" s="52">
        <v>0</v>
      </c>
      <c r="LU160" s="52">
        <v>0</v>
      </c>
      <c r="LV160" s="52">
        <v>0</v>
      </c>
      <c r="LW160" s="52">
        <v>0</v>
      </c>
      <c r="LX160" s="52">
        <v>0</v>
      </c>
      <c r="LY160" s="52">
        <v>0</v>
      </c>
      <c r="LZ160" s="52">
        <v>0</v>
      </c>
      <c r="MA160" s="52">
        <v>0</v>
      </c>
      <c r="MB160" s="52">
        <v>0</v>
      </c>
      <c r="MC160" s="52">
        <v>0</v>
      </c>
      <c r="MD160" s="52">
        <v>0</v>
      </c>
      <c r="ME160" s="52">
        <v>0</v>
      </c>
      <c r="MF160" s="52">
        <v>0</v>
      </c>
      <c r="MG160" s="52">
        <v>0</v>
      </c>
      <c r="MH160" s="52">
        <v>0</v>
      </c>
      <c r="MI160" s="52">
        <v>0</v>
      </c>
      <c r="MJ160" s="52">
        <v>0</v>
      </c>
      <c r="MK160" s="52">
        <v>0</v>
      </c>
      <c r="ML160" s="52">
        <v>0</v>
      </c>
      <c r="MM160" s="52">
        <v>0</v>
      </c>
      <c r="MN160" s="52">
        <v>0</v>
      </c>
      <c r="MO160" s="52">
        <v>0</v>
      </c>
      <c r="MP160" s="52">
        <v>0</v>
      </c>
      <c r="MQ160" s="52">
        <v>0</v>
      </c>
      <c r="MR160" s="52">
        <v>0</v>
      </c>
      <c r="MS160" s="52">
        <v>0</v>
      </c>
      <c r="MT160" s="52">
        <v>0</v>
      </c>
      <c r="MU160" s="52">
        <v>0</v>
      </c>
      <c r="MV160" s="52">
        <v>0</v>
      </c>
      <c r="MW160" s="52">
        <v>0</v>
      </c>
      <c r="MX160" s="52">
        <v>0</v>
      </c>
      <c r="MY160" s="52">
        <v>0</v>
      </c>
      <c r="MZ160" s="52">
        <v>0</v>
      </c>
      <c r="NA160" s="52">
        <v>0</v>
      </c>
      <c r="NB160" s="52">
        <v>0</v>
      </c>
      <c r="NC160" s="52">
        <v>0</v>
      </c>
      <c r="ND160" s="52">
        <v>0</v>
      </c>
      <c r="NE160" s="52">
        <v>0</v>
      </c>
      <c r="NF160" s="52">
        <v>0</v>
      </c>
      <c r="NG160" s="52">
        <v>0</v>
      </c>
      <c r="NH160" s="52">
        <v>0</v>
      </c>
      <c r="NI160" s="52">
        <v>0</v>
      </c>
      <c r="NJ160" s="52">
        <v>0</v>
      </c>
      <c r="NK160" s="52">
        <v>0</v>
      </c>
      <c r="NL160" s="52">
        <v>0</v>
      </c>
      <c r="NM160" s="52">
        <v>0</v>
      </c>
      <c r="NN160" s="52">
        <v>0</v>
      </c>
      <c r="NO160" s="52">
        <v>0</v>
      </c>
      <c r="NP160" s="52">
        <v>0</v>
      </c>
      <c r="NQ160" s="52">
        <v>0</v>
      </c>
      <c r="NR160" s="68">
        <f t="shared" si="6"/>
        <v>9733.52</v>
      </c>
      <c r="NS160" s="68">
        <f t="shared" si="7"/>
        <v>9733.52</v>
      </c>
      <c r="NT160" s="68">
        <f t="shared" si="8"/>
        <v>9733.52</v>
      </c>
    </row>
    <row r="161" spans="1:384" s="40" customFormat="1" ht="15" customHeight="1" outlineLevel="1" x14ac:dyDescent="0.2">
      <c r="A161" s="61"/>
      <c r="B161" s="49" t="s">
        <v>671</v>
      </c>
      <c r="C161" s="49" t="s">
        <v>441</v>
      </c>
      <c r="D161" s="49" t="s">
        <v>442</v>
      </c>
      <c r="E161" s="50" t="s">
        <v>443</v>
      </c>
      <c r="F161" s="64">
        <v>45093</v>
      </c>
      <c r="G161" s="49" t="s">
        <v>37</v>
      </c>
      <c r="H161" s="72">
        <v>0</v>
      </c>
      <c r="I161" s="65">
        <v>44150</v>
      </c>
      <c r="J161" s="114" t="str">
        <f>_xlfn.XLOOKUP(E161,'[12]Resumo Unidades'!$B:$B,'[12]Resumo Unidades'!$W:$W)</f>
        <v>Fluxo com Divergência de até 2%</v>
      </c>
      <c r="K161" s="51" t="str">
        <f>IF(L161&gt;Resumo!$E$23,"Sim","Não")</f>
        <v>Não</v>
      </c>
      <c r="L161" s="66">
        <v>19</v>
      </c>
      <c r="M161" s="67"/>
      <c r="N161" s="52">
        <v>0</v>
      </c>
      <c r="O161" s="52">
        <v>0</v>
      </c>
      <c r="P161" s="52">
        <v>0</v>
      </c>
      <c r="Q161" s="52">
        <v>0</v>
      </c>
      <c r="R161" s="52">
        <v>0</v>
      </c>
      <c r="S161" s="52">
        <v>0</v>
      </c>
      <c r="T161" s="52">
        <v>0</v>
      </c>
      <c r="U161" s="52">
        <v>0</v>
      </c>
      <c r="V161" s="52">
        <v>0</v>
      </c>
      <c r="W161" s="52">
        <v>0</v>
      </c>
      <c r="X161" s="52">
        <v>0</v>
      </c>
      <c r="Y161" s="52">
        <v>0</v>
      </c>
      <c r="Z161" s="52">
        <v>0</v>
      </c>
      <c r="AA161" s="52">
        <v>0</v>
      </c>
      <c r="AB161" s="52">
        <v>0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0</v>
      </c>
      <c r="AI161" s="52">
        <v>0</v>
      </c>
      <c r="AJ161" s="52">
        <v>0</v>
      </c>
      <c r="AK161" s="52">
        <v>0</v>
      </c>
      <c r="AL161" s="52">
        <v>0</v>
      </c>
      <c r="AM161" s="52">
        <v>0</v>
      </c>
      <c r="AN161" s="52">
        <v>0</v>
      </c>
      <c r="AO161" s="52">
        <v>0</v>
      </c>
      <c r="AP161" s="52">
        <v>0</v>
      </c>
      <c r="AQ161" s="52">
        <v>0</v>
      </c>
      <c r="AR161" s="52">
        <v>0</v>
      </c>
      <c r="AS161" s="52">
        <v>0</v>
      </c>
      <c r="AT161" s="52">
        <v>0</v>
      </c>
      <c r="AU161" s="52">
        <v>0</v>
      </c>
      <c r="AV161" s="52">
        <v>0</v>
      </c>
      <c r="AW161" s="52">
        <v>0</v>
      </c>
      <c r="AX161" s="52">
        <v>0</v>
      </c>
      <c r="AY161" s="52">
        <v>0</v>
      </c>
      <c r="AZ161" s="52">
        <v>0</v>
      </c>
      <c r="BA161" s="52">
        <v>0</v>
      </c>
      <c r="BB161" s="52">
        <v>0</v>
      </c>
      <c r="BC161" s="52">
        <v>0</v>
      </c>
      <c r="BD161" s="52">
        <v>0</v>
      </c>
      <c r="BE161" s="52">
        <v>0</v>
      </c>
      <c r="BF161" s="52">
        <v>0</v>
      </c>
      <c r="BG161" s="52">
        <v>0</v>
      </c>
      <c r="BH161" s="52">
        <v>0</v>
      </c>
      <c r="BI161" s="52">
        <v>0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481.19</v>
      </c>
      <c r="CD161" s="52">
        <v>426.83</v>
      </c>
      <c r="CE161" s="52">
        <v>426.83</v>
      </c>
      <c r="CF161" s="52">
        <v>426.83</v>
      </c>
      <c r="CG161" s="52">
        <v>426.83</v>
      </c>
      <c r="CH161" s="52">
        <v>426.83</v>
      </c>
      <c r="CI161" s="52">
        <v>426.83</v>
      </c>
      <c r="CJ161" s="52">
        <v>426.83</v>
      </c>
      <c r="CK161" s="52">
        <v>426.83</v>
      </c>
      <c r="CL161" s="52">
        <v>426.83</v>
      </c>
      <c r="CM161" s="52">
        <v>426.83</v>
      </c>
      <c r="CN161" s="52">
        <v>426.83</v>
      </c>
      <c r="CO161" s="52">
        <v>426.83</v>
      </c>
      <c r="CP161" s="52">
        <v>426.83</v>
      </c>
      <c r="CQ161" s="52">
        <v>426.83</v>
      </c>
      <c r="CR161" s="52">
        <v>426.83</v>
      </c>
      <c r="CS161" s="52">
        <v>426.83</v>
      </c>
      <c r="CT161" s="52">
        <v>426.83</v>
      </c>
      <c r="CU161" s="52">
        <v>426.83</v>
      </c>
      <c r="CV161" s="52">
        <v>426.83</v>
      </c>
      <c r="CW161" s="52">
        <v>426.83</v>
      </c>
      <c r="CX161" s="52">
        <v>426.83</v>
      </c>
      <c r="CY161" s="52">
        <v>426.83</v>
      </c>
      <c r="CZ161" s="52">
        <v>426.83</v>
      </c>
      <c r="DA161" s="52">
        <v>426.83</v>
      </c>
      <c r="DB161" s="52">
        <v>426.83</v>
      </c>
      <c r="DC161" s="52">
        <v>426.83</v>
      </c>
      <c r="DD161" s="52">
        <v>426.83</v>
      </c>
      <c r="DE161" s="52">
        <v>426.83</v>
      </c>
      <c r="DF161" s="52">
        <v>426.83</v>
      </c>
      <c r="DG161" s="52">
        <v>426.83</v>
      </c>
      <c r="DH161" s="52">
        <v>426.83</v>
      </c>
      <c r="DI161" s="52">
        <v>426.83</v>
      </c>
      <c r="DJ161" s="52">
        <v>426.83</v>
      </c>
      <c r="DK161" s="52">
        <v>426.83</v>
      </c>
      <c r="DL161" s="52">
        <v>426.83</v>
      </c>
      <c r="DM161" s="52">
        <v>426.83</v>
      </c>
      <c r="DN161" s="52">
        <v>426.83</v>
      </c>
      <c r="DO161" s="52">
        <v>426.83</v>
      </c>
      <c r="DP161" s="52">
        <v>426.83</v>
      </c>
      <c r="DQ161" s="52">
        <v>426.83</v>
      </c>
      <c r="DR161" s="52">
        <v>426.83</v>
      </c>
      <c r="DS161" s="52">
        <v>426.83</v>
      </c>
      <c r="DT161" s="52">
        <v>426.83</v>
      </c>
      <c r="DU161" s="52">
        <v>426.83</v>
      </c>
      <c r="DV161" s="52">
        <v>426.83</v>
      </c>
      <c r="DW161" s="52">
        <v>426.83</v>
      </c>
      <c r="DX161" s="52">
        <v>426.83</v>
      </c>
      <c r="DY161" s="52">
        <v>426.83</v>
      </c>
      <c r="DZ161" s="52">
        <v>426.83</v>
      </c>
      <c r="EA161" s="52">
        <v>426.83</v>
      </c>
      <c r="EB161" s="52">
        <v>426.83</v>
      </c>
      <c r="EC161" s="52">
        <v>426.83</v>
      </c>
      <c r="ED161" s="52">
        <v>426.83</v>
      </c>
      <c r="EE161" s="52">
        <v>426.83</v>
      </c>
      <c r="EF161" s="52">
        <v>426.83</v>
      </c>
      <c r="EG161" s="52">
        <v>426.83</v>
      </c>
      <c r="EH161" s="52">
        <v>426.83</v>
      </c>
      <c r="EI161" s="52">
        <v>426.83</v>
      </c>
      <c r="EJ161" s="52">
        <v>426.83</v>
      </c>
      <c r="EK161" s="52">
        <v>426.83</v>
      </c>
      <c r="EL161" s="52">
        <v>426.83</v>
      </c>
      <c r="EM161" s="52">
        <v>426.83</v>
      </c>
      <c r="EN161" s="52">
        <v>426.83</v>
      </c>
      <c r="EO161" s="52">
        <v>426.83</v>
      </c>
      <c r="EP161" s="52">
        <v>426.83</v>
      </c>
      <c r="EQ161" s="52">
        <v>426.83</v>
      </c>
      <c r="ER161" s="52">
        <v>426.83</v>
      </c>
      <c r="ES161" s="52">
        <v>426.83</v>
      </c>
      <c r="ET161" s="52">
        <v>426.83</v>
      </c>
      <c r="EU161" s="52">
        <v>426.83</v>
      </c>
      <c r="EV161" s="52">
        <v>426.83</v>
      </c>
      <c r="EW161" s="52">
        <v>426.83</v>
      </c>
      <c r="EX161" s="52">
        <v>426.83</v>
      </c>
      <c r="EY161" s="52">
        <v>426.83</v>
      </c>
      <c r="EZ161" s="52">
        <v>426.83</v>
      </c>
      <c r="FA161" s="52">
        <v>426.83</v>
      </c>
      <c r="FB161" s="52">
        <v>426.83</v>
      </c>
      <c r="FC161" s="52">
        <v>426.83</v>
      </c>
      <c r="FD161" s="52">
        <v>426.83</v>
      </c>
      <c r="FE161" s="52">
        <v>426.83</v>
      </c>
      <c r="FF161" s="52">
        <v>426.83</v>
      </c>
      <c r="FG161" s="52">
        <v>426.83</v>
      </c>
      <c r="FH161" s="52">
        <v>426.83</v>
      </c>
      <c r="FI161" s="52">
        <v>426.83</v>
      </c>
      <c r="FJ161" s="52">
        <v>426.83</v>
      </c>
      <c r="FK161" s="52">
        <v>426.83</v>
      </c>
      <c r="FL161" s="52">
        <v>426.83</v>
      </c>
      <c r="FM161" s="52">
        <v>426.83</v>
      </c>
      <c r="FN161" s="52">
        <v>426.83</v>
      </c>
      <c r="FO161" s="52">
        <v>426.83</v>
      </c>
      <c r="FP161" s="52">
        <v>426.83</v>
      </c>
      <c r="FQ161" s="52">
        <v>426.83</v>
      </c>
      <c r="FR161" s="52">
        <v>426.83</v>
      </c>
      <c r="FS161" s="52">
        <v>426.83</v>
      </c>
      <c r="FT161" s="52">
        <v>426.83</v>
      </c>
      <c r="FU161" s="52">
        <v>426.83</v>
      </c>
      <c r="FV161" s="52">
        <v>426.83</v>
      </c>
      <c r="FW161" s="52">
        <v>426.83</v>
      </c>
      <c r="FX161" s="52">
        <v>426.83</v>
      </c>
      <c r="FY161" s="52">
        <v>426.83</v>
      </c>
      <c r="FZ161" s="52">
        <v>0</v>
      </c>
      <c r="GA161" s="52">
        <v>0</v>
      </c>
      <c r="GB161" s="52">
        <v>0</v>
      </c>
      <c r="GC161" s="52">
        <v>0</v>
      </c>
      <c r="GD161" s="52">
        <v>0</v>
      </c>
      <c r="GE161" s="52">
        <v>0</v>
      </c>
      <c r="GF161" s="52">
        <v>0</v>
      </c>
      <c r="GG161" s="52">
        <v>0</v>
      </c>
      <c r="GH161" s="52">
        <v>0</v>
      </c>
      <c r="GI161" s="52">
        <v>0</v>
      </c>
      <c r="GJ161" s="52">
        <v>0</v>
      </c>
      <c r="GK161" s="52">
        <v>0</v>
      </c>
      <c r="GL161" s="52">
        <v>0</v>
      </c>
      <c r="GM161" s="52">
        <v>0</v>
      </c>
      <c r="GN161" s="52">
        <v>0</v>
      </c>
      <c r="GO161" s="52">
        <v>0</v>
      </c>
      <c r="GP161" s="52">
        <v>0</v>
      </c>
      <c r="GQ161" s="52">
        <v>0</v>
      </c>
      <c r="GR161" s="52">
        <v>0</v>
      </c>
      <c r="GS161" s="52">
        <v>0</v>
      </c>
      <c r="GT161" s="52">
        <v>0</v>
      </c>
      <c r="GU161" s="52">
        <v>0</v>
      </c>
      <c r="GV161" s="52">
        <v>0</v>
      </c>
      <c r="GW161" s="52">
        <v>0</v>
      </c>
      <c r="GX161" s="52">
        <v>0</v>
      </c>
      <c r="GY161" s="52">
        <v>0</v>
      </c>
      <c r="GZ161" s="52">
        <v>0</v>
      </c>
      <c r="HA161" s="52">
        <v>0</v>
      </c>
      <c r="HB161" s="52">
        <v>0</v>
      </c>
      <c r="HC161" s="52">
        <v>0</v>
      </c>
      <c r="HD161" s="52">
        <v>0</v>
      </c>
      <c r="HE161" s="52">
        <v>0</v>
      </c>
      <c r="HF161" s="52">
        <v>0</v>
      </c>
      <c r="HG161" s="52">
        <v>0</v>
      </c>
      <c r="HH161" s="52">
        <v>0</v>
      </c>
      <c r="HI161" s="52">
        <v>0</v>
      </c>
      <c r="HJ161" s="52">
        <v>0</v>
      </c>
      <c r="HK161" s="52">
        <v>0</v>
      </c>
      <c r="HL161" s="52">
        <v>0</v>
      </c>
      <c r="HM161" s="52">
        <v>0</v>
      </c>
      <c r="HN161" s="52">
        <v>0</v>
      </c>
      <c r="HO161" s="52">
        <v>0</v>
      </c>
      <c r="HP161" s="52">
        <v>0</v>
      </c>
      <c r="HQ161" s="52">
        <v>0</v>
      </c>
      <c r="HR161" s="52">
        <v>0</v>
      </c>
      <c r="HS161" s="52">
        <v>0</v>
      </c>
      <c r="HT161" s="52">
        <v>0</v>
      </c>
      <c r="HU161" s="52">
        <v>0</v>
      </c>
      <c r="HV161" s="52">
        <v>0</v>
      </c>
      <c r="HW161" s="52">
        <v>0</v>
      </c>
      <c r="HX161" s="52">
        <v>0</v>
      </c>
      <c r="HY161" s="52">
        <v>0</v>
      </c>
      <c r="HZ161" s="52">
        <v>0</v>
      </c>
      <c r="IA161" s="52">
        <v>0</v>
      </c>
      <c r="IB161" s="52">
        <v>0</v>
      </c>
      <c r="IC161" s="52">
        <v>0</v>
      </c>
      <c r="ID161" s="52">
        <v>0</v>
      </c>
      <c r="IE161" s="52">
        <v>0</v>
      </c>
      <c r="IF161" s="52">
        <v>0</v>
      </c>
      <c r="IG161" s="52">
        <v>0</v>
      </c>
      <c r="IH161" s="52">
        <v>0</v>
      </c>
      <c r="II161" s="52">
        <v>0</v>
      </c>
      <c r="IJ161" s="52">
        <v>0</v>
      </c>
      <c r="IK161" s="52">
        <v>0</v>
      </c>
      <c r="IL161" s="52">
        <v>0</v>
      </c>
      <c r="IM161" s="52">
        <v>0</v>
      </c>
      <c r="IN161" s="52">
        <v>0</v>
      </c>
      <c r="IO161" s="52">
        <v>0</v>
      </c>
      <c r="IP161" s="52">
        <v>0</v>
      </c>
      <c r="IQ161" s="52">
        <v>0</v>
      </c>
      <c r="IR161" s="52">
        <v>0</v>
      </c>
      <c r="IS161" s="52">
        <v>0</v>
      </c>
      <c r="IT161" s="52">
        <v>0</v>
      </c>
      <c r="IU161" s="52">
        <v>0</v>
      </c>
      <c r="IV161" s="52">
        <v>0</v>
      </c>
      <c r="IW161" s="52">
        <v>0</v>
      </c>
      <c r="IX161" s="52">
        <v>0</v>
      </c>
      <c r="IY161" s="52">
        <v>0</v>
      </c>
      <c r="IZ161" s="52">
        <v>0</v>
      </c>
      <c r="JA161" s="52">
        <v>0</v>
      </c>
      <c r="JB161" s="52">
        <v>0</v>
      </c>
      <c r="JC161" s="52">
        <v>0</v>
      </c>
      <c r="JD161" s="52">
        <v>0</v>
      </c>
      <c r="JE161" s="52">
        <v>0</v>
      </c>
      <c r="JF161" s="52">
        <v>0</v>
      </c>
      <c r="JG161" s="52">
        <v>0</v>
      </c>
      <c r="JH161" s="52">
        <v>0</v>
      </c>
      <c r="JI161" s="52">
        <v>0</v>
      </c>
      <c r="JJ161" s="52">
        <v>0</v>
      </c>
      <c r="JK161" s="52">
        <v>0</v>
      </c>
      <c r="JL161" s="52">
        <v>0</v>
      </c>
      <c r="JM161" s="52">
        <v>0</v>
      </c>
      <c r="JN161" s="52">
        <v>0</v>
      </c>
      <c r="JO161" s="52">
        <v>0</v>
      </c>
      <c r="JP161" s="52">
        <v>0</v>
      </c>
      <c r="JQ161" s="52">
        <v>0</v>
      </c>
      <c r="JR161" s="52">
        <v>0</v>
      </c>
      <c r="JS161" s="52">
        <v>0</v>
      </c>
      <c r="JT161" s="52">
        <v>0</v>
      </c>
      <c r="JU161" s="52">
        <v>0</v>
      </c>
      <c r="JV161" s="52">
        <v>0</v>
      </c>
      <c r="JW161" s="52">
        <v>0</v>
      </c>
      <c r="JX161" s="52">
        <v>0</v>
      </c>
      <c r="JY161" s="52">
        <v>0</v>
      </c>
      <c r="JZ161" s="52">
        <v>0</v>
      </c>
      <c r="KA161" s="52">
        <v>0</v>
      </c>
      <c r="KB161" s="52">
        <v>0</v>
      </c>
      <c r="KC161" s="52">
        <v>0</v>
      </c>
      <c r="KD161" s="52">
        <v>0</v>
      </c>
      <c r="KE161" s="52">
        <v>0</v>
      </c>
      <c r="KF161" s="52">
        <v>0</v>
      </c>
      <c r="KG161" s="52">
        <v>0</v>
      </c>
      <c r="KH161" s="52">
        <v>0</v>
      </c>
      <c r="KI161" s="52">
        <v>0</v>
      </c>
      <c r="KJ161" s="52">
        <v>0</v>
      </c>
      <c r="KK161" s="52">
        <v>0</v>
      </c>
      <c r="KL161" s="52">
        <v>0</v>
      </c>
      <c r="KM161" s="52">
        <v>0</v>
      </c>
      <c r="KN161" s="52">
        <v>0</v>
      </c>
      <c r="KO161" s="52">
        <v>0</v>
      </c>
      <c r="KP161" s="52">
        <v>0</v>
      </c>
      <c r="KQ161" s="52">
        <v>0</v>
      </c>
      <c r="KR161" s="52">
        <v>0</v>
      </c>
      <c r="KS161" s="52">
        <v>0</v>
      </c>
      <c r="KT161" s="52">
        <v>0</v>
      </c>
      <c r="KU161" s="52">
        <v>0</v>
      </c>
      <c r="KV161" s="52">
        <v>0</v>
      </c>
      <c r="KW161" s="52">
        <v>0</v>
      </c>
      <c r="KX161" s="52">
        <v>0</v>
      </c>
      <c r="KY161" s="52">
        <v>0</v>
      </c>
      <c r="KZ161" s="52">
        <v>0</v>
      </c>
      <c r="LA161" s="52">
        <v>0</v>
      </c>
      <c r="LB161" s="52">
        <v>0</v>
      </c>
      <c r="LC161" s="52">
        <v>0</v>
      </c>
      <c r="LD161" s="52">
        <v>0</v>
      </c>
      <c r="LE161" s="52">
        <v>0</v>
      </c>
      <c r="LF161" s="52">
        <v>0</v>
      </c>
      <c r="LG161" s="52">
        <v>0</v>
      </c>
      <c r="LH161" s="52">
        <v>0</v>
      </c>
      <c r="LI161" s="52">
        <v>0</v>
      </c>
      <c r="LJ161" s="52">
        <v>0</v>
      </c>
      <c r="LK161" s="52">
        <v>0</v>
      </c>
      <c r="LL161" s="52">
        <v>0</v>
      </c>
      <c r="LM161" s="52">
        <v>0</v>
      </c>
      <c r="LN161" s="52">
        <v>0</v>
      </c>
      <c r="LO161" s="52">
        <v>0</v>
      </c>
      <c r="LP161" s="52">
        <v>0</v>
      </c>
      <c r="LQ161" s="52">
        <v>0</v>
      </c>
      <c r="LR161" s="52">
        <v>0</v>
      </c>
      <c r="LS161" s="52">
        <v>0</v>
      </c>
      <c r="LT161" s="52">
        <v>0</v>
      </c>
      <c r="LU161" s="52">
        <v>0</v>
      </c>
      <c r="LV161" s="52">
        <v>0</v>
      </c>
      <c r="LW161" s="52">
        <v>0</v>
      </c>
      <c r="LX161" s="52">
        <v>0</v>
      </c>
      <c r="LY161" s="52">
        <v>0</v>
      </c>
      <c r="LZ161" s="52">
        <v>0</v>
      </c>
      <c r="MA161" s="52">
        <v>0</v>
      </c>
      <c r="MB161" s="52">
        <v>0</v>
      </c>
      <c r="MC161" s="52">
        <v>0</v>
      </c>
      <c r="MD161" s="52">
        <v>0</v>
      </c>
      <c r="ME161" s="52">
        <v>0</v>
      </c>
      <c r="MF161" s="52">
        <v>0</v>
      </c>
      <c r="MG161" s="52">
        <v>0</v>
      </c>
      <c r="MH161" s="52">
        <v>0</v>
      </c>
      <c r="MI161" s="52">
        <v>0</v>
      </c>
      <c r="MJ161" s="52">
        <v>0</v>
      </c>
      <c r="MK161" s="52">
        <v>0</v>
      </c>
      <c r="ML161" s="52">
        <v>0</v>
      </c>
      <c r="MM161" s="52">
        <v>0</v>
      </c>
      <c r="MN161" s="52">
        <v>0</v>
      </c>
      <c r="MO161" s="52">
        <v>0</v>
      </c>
      <c r="MP161" s="52">
        <v>0</v>
      </c>
      <c r="MQ161" s="52">
        <v>0</v>
      </c>
      <c r="MR161" s="52">
        <v>0</v>
      </c>
      <c r="MS161" s="52">
        <v>0</v>
      </c>
      <c r="MT161" s="52">
        <v>0</v>
      </c>
      <c r="MU161" s="52">
        <v>0</v>
      </c>
      <c r="MV161" s="52">
        <v>0</v>
      </c>
      <c r="MW161" s="52">
        <v>0</v>
      </c>
      <c r="MX161" s="52">
        <v>0</v>
      </c>
      <c r="MY161" s="52">
        <v>0</v>
      </c>
      <c r="MZ161" s="52">
        <v>0</v>
      </c>
      <c r="NA161" s="52">
        <v>0</v>
      </c>
      <c r="NB161" s="52">
        <v>0</v>
      </c>
      <c r="NC161" s="52">
        <v>0</v>
      </c>
      <c r="ND161" s="52">
        <v>0</v>
      </c>
      <c r="NE161" s="52">
        <v>0</v>
      </c>
      <c r="NF161" s="52">
        <v>0</v>
      </c>
      <c r="NG161" s="52">
        <v>0</v>
      </c>
      <c r="NH161" s="52">
        <v>0</v>
      </c>
      <c r="NI161" s="52">
        <v>0</v>
      </c>
      <c r="NJ161" s="52">
        <v>0</v>
      </c>
      <c r="NK161" s="52">
        <v>0</v>
      </c>
      <c r="NL161" s="52">
        <v>0</v>
      </c>
      <c r="NM161" s="52">
        <v>0</v>
      </c>
      <c r="NN161" s="52">
        <v>0</v>
      </c>
      <c r="NO161" s="52">
        <v>0</v>
      </c>
      <c r="NP161" s="52">
        <v>0</v>
      </c>
      <c r="NQ161" s="52">
        <v>0</v>
      </c>
      <c r="NR161" s="68">
        <f t="shared" si="6"/>
        <v>43164.190000000104</v>
      </c>
      <c r="NS161" s="68">
        <f t="shared" si="7"/>
        <v>43164.190000000104</v>
      </c>
      <c r="NT161" s="68">
        <f t="shared" si="8"/>
        <v>43164.190000000104</v>
      </c>
    </row>
    <row r="162" spans="1:384" s="40" customFormat="1" ht="15" customHeight="1" outlineLevel="1" x14ac:dyDescent="0.2">
      <c r="A162" s="61"/>
      <c r="B162" s="49" t="s">
        <v>671</v>
      </c>
      <c r="C162" s="49" t="s">
        <v>444</v>
      </c>
      <c r="D162" s="49" t="s">
        <v>445</v>
      </c>
      <c r="E162" s="50" t="s">
        <v>446</v>
      </c>
      <c r="F162" s="64">
        <v>45112</v>
      </c>
      <c r="G162" s="49" t="s">
        <v>37</v>
      </c>
      <c r="H162" s="72">
        <v>0</v>
      </c>
      <c r="I162" s="65">
        <v>45000</v>
      </c>
      <c r="J162" s="114" t="str">
        <f>_xlfn.XLOOKUP(E162,'[12]Resumo Unidades'!$B:$B,'[12]Resumo Unidades'!$W:$W)</f>
        <v>Fluxo com Divergência de até 2%</v>
      </c>
      <c r="K162" s="51" t="str">
        <f>IF(L162&gt;Resumo!$E$23,"Sim","Não")</f>
        <v>Não</v>
      </c>
      <c r="L162" s="66">
        <v>48</v>
      </c>
      <c r="M162" s="67"/>
      <c r="N162" s="52">
        <v>0</v>
      </c>
      <c r="O162" s="52">
        <v>0</v>
      </c>
      <c r="P162" s="52">
        <v>0</v>
      </c>
      <c r="Q162" s="52">
        <v>0</v>
      </c>
      <c r="R162" s="52">
        <v>0</v>
      </c>
      <c r="S162" s="52">
        <v>0</v>
      </c>
      <c r="T162" s="52">
        <v>0</v>
      </c>
      <c r="U162" s="52">
        <v>0</v>
      </c>
      <c r="V162" s="52">
        <v>0</v>
      </c>
      <c r="W162" s="52">
        <v>0</v>
      </c>
      <c r="X162" s="52">
        <v>0</v>
      </c>
      <c r="Y162" s="52">
        <v>0</v>
      </c>
      <c r="Z162" s="52">
        <v>0</v>
      </c>
      <c r="AA162" s="52">
        <v>0</v>
      </c>
      <c r="AB162" s="52">
        <v>0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0</v>
      </c>
      <c r="AJ162" s="52">
        <v>0</v>
      </c>
      <c r="AK162" s="52">
        <v>0</v>
      </c>
      <c r="AL162" s="52">
        <v>0</v>
      </c>
      <c r="AM162" s="52">
        <v>0</v>
      </c>
      <c r="AN162" s="52">
        <v>0</v>
      </c>
      <c r="AO162" s="52">
        <v>0</v>
      </c>
      <c r="AP162" s="52">
        <v>0</v>
      </c>
      <c r="AQ162" s="52">
        <v>0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v>0</v>
      </c>
      <c r="AX162" s="52">
        <v>0</v>
      </c>
      <c r="AY162" s="52">
        <v>0</v>
      </c>
      <c r="AZ162" s="52">
        <v>0</v>
      </c>
      <c r="BA162" s="52">
        <v>0</v>
      </c>
      <c r="BB162" s="52">
        <v>0</v>
      </c>
      <c r="BC162" s="52">
        <v>0</v>
      </c>
      <c r="BD162" s="52">
        <v>0</v>
      </c>
      <c r="BE162" s="52">
        <v>0</v>
      </c>
      <c r="BF162" s="52">
        <v>0</v>
      </c>
      <c r="BG162" s="52">
        <v>0</v>
      </c>
      <c r="BH162" s="52">
        <v>0</v>
      </c>
      <c r="BI162" s="52">
        <v>0</v>
      </c>
      <c r="BJ162" s="52">
        <v>0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52">
        <v>0</v>
      </c>
      <c r="BW162" s="52">
        <v>0</v>
      </c>
      <c r="BX162" s="52">
        <v>0</v>
      </c>
      <c r="BY162" s="52">
        <v>0</v>
      </c>
      <c r="BZ162" s="52">
        <v>0</v>
      </c>
      <c r="CA162" s="52">
        <v>0</v>
      </c>
      <c r="CB162" s="52">
        <v>432.03000000000003</v>
      </c>
      <c r="CC162" s="52">
        <v>428.06000000000006</v>
      </c>
      <c r="CD162" s="52">
        <v>368.54</v>
      </c>
      <c r="CE162" s="52">
        <v>368.54</v>
      </c>
      <c r="CF162" s="52">
        <v>368.54</v>
      </c>
      <c r="CG162" s="52">
        <v>368.54</v>
      </c>
      <c r="CH162" s="52">
        <v>368.54</v>
      </c>
      <c r="CI162" s="52">
        <v>368.54</v>
      </c>
      <c r="CJ162" s="52">
        <v>368.54</v>
      </c>
      <c r="CK162" s="52">
        <v>368.54</v>
      </c>
      <c r="CL162" s="52">
        <v>368.54</v>
      </c>
      <c r="CM162" s="52">
        <v>368.54</v>
      </c>
      <c r="CN162" s="52">
        <v>368.54</v>
      </c>
      <c r="CO162" s="52">
        <v>368.54</v>
      </c>
      <c r="CP162" s="52">
        <v>368.54</v>
      </c>
      <c r="CQ162" s="52">
        <v>368.54</v>
      </c>
      <c r="CR162" s="52">
        <v>368.54</v>
      </c>
      <c r="CS162" s="52">
        <v>368.54</v>
      </c>
      <c r="CT162" s="52">
        <v>368.54</v>
      </c>
      <c r="CU162" s="52">
        <v>368.54</v>
      </c>
      <c r="CV162" s="52">
        <v>368.54</v>
      </c>
      <c r="CW162" s="52">
        <v>368.54</v>
      </c>
      <c r="CX162" s="52">
        <v>368.54</v>
      </c>
      <c r="CY162" s="52">
        <v>368.54</v>
      </c>
      <c r="CZ162" s="52">
        <v>368.54</v>
      </c>
      <c r="DA162" s="52">
        <v>368.54</v>
      </c>
      <c r="DB162" s="52">
        <v>368.54</v>
      </c>
      <c r="DC162" s="52">
        <v>368.54</v>
      </c>
      <c r="DD162" s="52">
        <v>368.54</v>
      </c>
      <c r="DE162" s="52">
        <v>368.54</v>
      </c>
      <c r="DF162" s="52">
        <v>368.54</v>
      </c>
      <c r="DG162" s="52">
        <v>368.54</v>
      </c>
      <c r="DH162" s="52">
        <v>368.54</v>
      </c>
      <c r="DI162" s="52">
        <v>368.54</v>
      </c>
      <c r="DJ162" s="52">
        <v>368.54</v>
      </c>
      <c r="DK162" s="52">
        <v>368.54</v>
      </c>
      <c r="DL162" s="52">
        <v>368.54</v>
      </c>
      <c r="DM162" s="52">
        <v>368.54</v>
      </c>
      <c r="DN162" s="52">
        <v>368.54</v>
      </c>
      <c r="DO162" s="52">
        <v>368.54</v>
      </c>
      <c r="DP162" s="52">
        <v>368.54</v>
      </c>
      <c r="DQ162" s="52">
        <v>368.54</v>
      </c>
      <c r="DR162" s="52">
        <v>368.54</v>
      </c>
      <c r="DS162" s="52">
        <v>368.54</v>
      </c>
      <c r="DT162" s="52">
        <v>368.54</v>
      </c>
      <c r="DU162" s="52">
        <v>368.54</v>
      </c>
      <c r="DV162" s="52">
        <v>368.54</v>
      </c>
      <c r="DW162" s="52">
        <v>368.54</v>
      </c>
      <c r="DX162" s="52">
        <v>368.54</v>
      </c>
      <c r="DY162" s="52">
        <v>368.54</v>
      </c>
      <c r="DZ162" s="52">
        <v>368.54</v>
      </c>
      <c r="EA162" s="52">
        <v>368.54</v>
      </c>
      <c r="EB162" s="52">
        <v>368.54</v>
      </c>
      <c r="EC162" s="52">
        <v>368.54</v>
      </c>
      <c r="ED162" s="52">
        <v>368.54</v>
      </c>
      <c r="EE162" s="52">
        <v>368.54</v>
      </c>
      <c r="EF162" s="52">
        <v>368.54</v>
      </c>
      <c r="EG162" s="52">
        <v>368.54</v>
      </c>
      <c r="EH162" s="52">
        <v>368.54</v>
      </c>
      <c r="EI162" s="52">
        <v>368.54</v>
      </c>
      <c r="EJ162" s="52">
        <v>368.54</v>
      </c>
      <c r="EK162" s="52">
        <v>368.54</v>
      </c>
      <c r="EL162" s="52">
        <v>368.54</v>
      </c>
      <c r="EM162" s="52">
        <v>368.54</v>
      </c>
      <c r="EN162" s="52">
        <v>368.54</v>
      </c>
      <c r="EO162" s="52">
        <v>368.54</v>
      </c>
      <c r="EP162" s="52">
        <v>368.54</v>
      </c>
      <c r="EQ162" s="52">
        <v>368.54</v>
      </c>
      <c r="ER162" s="52">
        <v>368.54</v>
      </c>
      <c r="ES162" s="52">
        <v>368.54</v>
      </c>
      <c r="ET162" s="52">
        <v>368.54</v>
      </c>
      <c r="EU162" s="52">
        <v>368.54</v>
      </c>
      <c r="EV162" s="52">
        <v>368.54</v>
      </c>
      <c r="EW162" s="52">
        <v>368.54</v>
      </c>
      <c r="EX162" s="52">
        <v>368.54</v>
      </c>
      <c r="EY162" s="52">
        <v>368.54</v>
      </c>
      <c r="EZ162" s="52">
        <v>368.54</v>
      </c>
      <c r="FA162" s="52">
        <v>368.54</v>
      </c>
      <c r="FB162" s="52">
        <v>0</v>
      </c>
      <c r="FC162" s="52">
        <v>0</v>
      </c>
      <c r="FD162" s="52">
        <v>0</v>
      </c>
      <c r="FE162" s="52">
        <v>0</v>
      </c>
      <c r="FF162" s="52">
        <v>0</v>
      </c>
      <c r="FG162" s="52">
        <v>0</v>
      </c>
      <c r="FH162" s="52">
        <v>0</v>
      </c>
      <c r="FI162" s="52">
        <v>0</v>
      </c>
      <c r="FJ162" s="52">
        <v>0</v>
      </c>
      <c r="FK162" s="52">
        <v>0</v>
      </c>
      <c r="FL162" s="52">
        <v>0</v>
      </c>
      <c r="FM162" s="52">
        <v>0</v>
      </c>
      <c r="FN162" s="52">
        <v>0</v>
      </c>
      <c r="FO162" s="52">
        <v>0</v>
      </c>
      <c r="FP162" s="52">
        <v>0</v>
      </c>
      <c r="FQ162" s="52">
        <v>0</v>
      </c>
      <c r="FR162" s="52">
        <v>0</v>
      </c>
      <c r="FS162" s="52">
        <v>0</v>
      </c>
      <c r="FT162" s="52">
        <v>0</v>
      </c>
      <c r="FU162" s="52">
        <v>0</v>
      </c>
      <c r="FV162" s="52">
        <v>0</v>
      </c>
      <c r="FW162" s="52">
        <v>0</v>
      </c>
      <c r="FX162" s="52">
        <v>0</v>
      </c>
      <c r="FY162" s="52">
        <v>0</v>
      </c>
      <c r="FZ162" s="52">
        <v>0</v>
      </c>
      <c r="GA162" s="52">
        <v>0</v>
      </c>
      <c r="GB162" s="52">
        <v>0</v>
      </c>
      <c r="GC162" s="52">
        <v>0</v>
      </c>
      <c r="GD162" s="52">
        <v>0</v>
      </c>
      <c r="GE162" s="52">
        <v>0</v>
      </c>
      <c r="GF162" s="52">
        <v>0</v>
      </c>
      <c r="GG162" s="52">
        <v>0</v>
      </c>
      <c r="GH162" s="52">
        <v>0</v>
      </c>
      <c r="GI162" s="52">
        <v>0</v>
      </c>
      <c r="GJ162" s="52">
        <v>0</v>
      </c>
      <c r="GK162" s="52">
        <v>0</v>
      </c>
      <c r="GL162" s="52">
        <v>0</v>
      </c>
      <c r="GM162" s="52">
        <v>0</v>
      </c>
      <c r="GN162" s="52">
        <v>0</v>
      </c>
      <c r="GO162" s="52">
        <v>0</v>
      </c>
      <c r="GP162" s="52">
        <v>0</v>
      </c>
      <c r="GQ162" s="52">
        <v>0</v>
      </c>
      <c r="GR162" s="52">
        <v>0</v>
      </c>
      <c r="GS162" s="52">
        <v>0</v>
      </c>
      <c r="GT162" s="52">
        <v>0</v>
      </c>
      <c r="GU162" s="52">
        <v>0</v>
      </c>
      <c r="GV162" s="52">
        <v>0</v>
      </c>
      <c r="GW162" s="52">
        <v>0</v>
      </c>
      <c r="GX162" s="52">
        <v>0</v>
      </c>
      <c r="GY162" s="52">
        <v>0</v>
      </c>
      <c r="GZ162" s="52">
        <v>0</v>
      </c>
      <c r="HA162" s="52">
        <v>0</v>
      </c>
      <c r="HB162" s="52">
        <v>0</v>
      </c>
      <c r="HC162" s="52">
        <v>0</v>
      </c>
      <c r="HD162" s="52">
        <v>0</v>
      </c>
      <c r="HE162" s="52">
        <v>0</v>
      </c>
      <c r="HF162" s="52">
        <v>0</v>
      </c>
      <c r="HG162" s="52">
        <v>0</v>
      </c>
      <c r="HH162" s="52">
        <v>0</v>
      </c>
      <c r="HI162" s="52">
        <v>0</v>
      </c>
      <c r="HJ162" s="52">
        <v>0</v>
      </c>
      <c r="HK162" s="52">
        <v>0</v>
      </c>
      <c r="HL162" s="52">
        <v>0</v>
      </c>
      <c r="HM162" s="52">
        <v>0</v>
      </c>
      <c r="HN162" s="52">
        <v>0</v>
      </c>
      <c r="HO162" s="52">
        <v>0</v>
      </c>
      <c r="HP162" s="52">
        <v>0</v>
      </c>
      <c r="HQ162" s="52">
        <v>0</v>
      </c>
      <c r="HR162" s="52">
        <v>0</v>
      </c>
      <c r="HS162" s="52">
        <v>0</v>
      </c>
      <c r="HT162" s="52">
        <v>0</v>
      </c>
      <c r="HU162" s="52">
        <v>0</v>
      </c>
      <c r="HV162" s="52">
        <v>0</v>
      </c>
      <c r="HW162" s="52">
        <v>0</v>
      </c>
      <c r="HX162" s="52">
        <v>0</v>
      </c>
      <c r="HY162" s="52">
        <v>0</v>
      </c>
      <c r="HZ162" s="52">
        <v>0</v>
      </c>
      <c r="IA162" s="52">
        <v>0</v>
      </c>
      <c r="IB162" s="52">
        <v>0</v>
      </c>
      <c r="IC162" s="52">
        <v>0</v>
      </c>
      <c r="ID162" s="52">
        <v>0</v>
      </c>
      <c r="IE162" s="52">
        <v>0</v>
      </c>
      <c r="IF162" s="52">
        <v>0</v>
      </c>
      <c r="IG162" s="52">
        <v>0</v>
      </c>
      <c r="IH162" s="52">
        <v>0</v>
      </c>
      <c r="II162" s="52">
        <v>0</v>
      </c>
      <c r="IJ162" s="52">
        <v>0</v>
      </c>
      <c r="IK162" s="52">
        <v>0</v>
      </c>
      <c r="IL162" s="52">
        <v>0</v>
      </c>
      <c r="IM162" s="52">
        <v>0</v>
      </c>
      <c r="IN162" s="52">
        <v>0</v>
      </c>
      <c r="IO162" s="52">
        <v>0</v>
      </c>
      <c r="IP162" s="52">
        <v>0</v>
      </c>
      <c r="IQ162" s="52">
        <v>0</v>
      </c>
      <c r="IR162" s="52">
        <v>0</v>
      </c>
      <c r="IS162" s="52">
        <v>0</v>
      </c>
      <c r="IT162" s="52">
        <v>0</v>
      </c>
      <c r="IU162" s="52">
        <v>0</v>
      </c>
      <c r="IV162" s="52">
        <v>0</v>
      </c>
      <c r="IW162" s="52">
        <v>0</v>
      </c>
      <c r="IX162" s="52">
        <v>0</v>
      </c>
      <c r="IY162" s="52">
        <v>0</v>
      </c>
      <c r="IZ162" s="52">
        <v>0</v>
      </c>
      <c r="JA162" s="52">
        <v>0</v>
      </c>
      <c r="JB162" s="52">
        <v>0</v>
      </c>
      <c r="JC162" s="52">
        <v>0</v>
      </c>
      <c r="JD162" s="52">
        <v>0</v>
      </c>
      <c r="JE162" s="52">
        <v>0</v>
      </c>
      <c r="JF162" s="52">
        <v>0</v>
      </c>
      <c r="JG162" s="52">
        <v>0</v>
      </c>
      <c r="JH162" s="52">
        <v>0</v>
      </c>
      <c r="JI162" s="52">
        <v>0</v>
      </c>
      <c r="JJ162" s="52">
        <v>0</v>
      </c>
      <c r="JK162" s="52">
        <v>0</v>
      </c>
      <c r="JL162" s="52">
        <v>0</v>
      </c>
      <c r="JM162" s="52">
        <v>0</v>
      </c>
      <c r="JN162" s="52">
        <v>0</v>
      </c>
      <c r="JO162" s="52">
        <v>0</v>
      </c>
      <c r="JP162" s="52">
        <v>0</v>
      </c>
      <c r="JQ162" s="52">
        <v>0</v>
      </c>
      <c r="JR162" s="52">
        <v>0</v>
      </c>
      <c r="JS162" s="52">
        <v>0</v>
      </c>
      <c r="JT162" s="52">
        <v>0</v>
      </c>
      <c r="JU162" s="52">
        <v>0</v>
      </c>
      <c r="JV162" s="52">
        <v>0</v>
      </c>
      <c r="JW162" s="52">
        <v>0</v>
      </c>
      <c r="JX162" s="52">
        <v>0</v>
      </c>
      <c r="JY162" s="52">
        <v>0</v>
      </c>
      <c r="JZ162" s="52">
        <v>0</v>
      </c>
      <c r="KA162" s="52">
        <v>0</v>
      </c>
      <c r="KB162" s="52">
        <v>0</v>
      </c>
      <c r="KC162" s="52">
        <v>0</v>
      </c>
      <c r="KD162" s="52">
        <v>0</v>
      </c>
      <c r="KE162" s="52">
        <v>0</v>
      </c>
      <c r="KF162" s="52">
        <v>0</v>
      </c>
      <c r="KG162" s="52">
        <v>0</v>
      </c>
      <c r="KH162" s="52">
        <v>0</v>
      </c>
      <c r="KI162" s="52">
        <v>0</v>
      </c>
      <c r="KJ162" s="52">
        <v>0</v>
      </c>
      <c r="KK162" s="52">
        <v>0</v>
      </c>
      <c r="KL162" s="52">
        <v>0</v>
      </c>
      <c r="KM162" s="52">
        <v>0</v>
      </c>
      <c r="KN162" s="52">
        <v>0</v>
      </c>
      <c r="KO162" s="52">
        <v>0</v>
      </c>
      <c r="KP162" s="52">
        <v>0</v>
      </c>
      <c r="KQ162" s="52">
        <v>0</v>
      </c>
      <c r="KR162" s="52">
        <v>0</v>
      </c>
      <c r="KS162" s="52">
        <v>0</v>
      </c>
      <c r="KT162" s="52">
        <v>0</v>
      </c>
      <c r="KU162" s="52">
        <v>0</v>
      </c>
      <c r="KV162" s="52">
        <v>0</v>
      </c>
      <c r="KW162" s="52">
        <v>0</v>
      </c>
      <c r="KX162" s="52">
        <v>0</v>
      </c>
      <c r="KY162" s="52">
        <v>0</v>
      </c>
      <c r="KZ162" s="52">
        <v>0</v>
      </c>
      <c r="LA162" s="52">
        <v>0</v>
      </c>
      <c r="LB162" s="52">
        <v>0</v>
      </c>
      <c r="LC162" s="52">
        <v>0</v>
      </c>
      <c r="LD162" s="52">
        <v>0</v>
      </c>
      <c r="LE162" s="52">
        <v>0</v>
      </c>
      <c r="LF162" s="52">
        <v>0</v>
      </c>
      <c r="LG162" s="52">
        <v>0</v>
      </c>
      <c r="LH162" s="52">
        <v>0</v>
      </c>
      <c r="LI162" s="52">
        <v>0</v>
      </c>
      <c r="LJ162" s="52">
        <v>0</v>
      </c>
      <c r="LK162" s="52">
        <v>0</v>
      </c>
      <c r="LL162" s="52">
        <v>0</v>
      </c>
      <c r="LM162" s="52">
        <v>0</v>
      </c>
      <c r="LN162" s="52">
        <v>0</v>
      </c>
      <c r="LO162" s="52">
        <v>0</v>
      </c>
      <c r="LP162" s="52">
        <v>0</v>
      </c>
      <c r="LQ162" s="52">
        <v>0</v>
      </c>
      <c r="LR162" s="52">
        <v>0</v>
      </c>
      <c r="LS162" s="52">
        <v>0</v>
      </c>
      <c r="LT162" s="52">
        <v>0</v>
      </c>
      <c r="LU162" s="52">
        <v>0</v>
      </c>
      <c r="LV162" s="52">
        <v>0</v>
      </c>
      <c r="LW162" s="52">
        <v>0</v>
      </c>
      <c r="LX162" s="52">
        <v>0</v>
      </c>
      <c r="LY162" s="52">
        <v>0</v>
      </c>
      <c r="LZ162" s="52">
        <v>0</v>
      </c>
      <c r="MA162" s="52">
        <v>0</v>
      </c>
      <c r="MB162" s="52">
        <v>0</v>
      </c>
      <c r="MC162" s="52">
        <v>0</v>
      </c>
      <c r="MD162" s="52">
        <v>0</v>
      </c>
      <c r="ME162" s="52">
        <v>0</v>
      </c>
      <c r="MF162" s="52">
        <v>0</v>
      </c>
      <c r="MG162" s="52">
        <v>0</v>
      </c>
      <c r="MH162" s="52">
        <v>0</v>
      </c>
      <c r="MI162" s="52">
        <v>0</v>
      </c>
      <c r="MJ162" s="52">
        <v>0</v>
      </c>
      <c r="MK162" s="52">
        <v>0</v>
      </c>
      <c r="ML162" s="52">
        <v>0</v>
      </c>
      <c r="MM162" s="52">
        <v>0</v>
      </c>
      <c r="MN162" s="52">
        <v>0</v>
      </c>
      <c r="MO162" s="52">
        <v>0</v>
      </c>
      <c r="MP162" s="52">
        <v>0</v>
      </c>
      <c r="MQ162" s="52">
        <v>0</v>
      </c>
      <c r="MR162" s="52">
        <v>0</v>
      </c>
      <c r="MS162" s="52">
        <v>0</v>
      </c>
      <c r="MT162" s="52">
        <v>0</v>
      </c>
      <c r="MU162" s="52">
        <v>0</v>
      </c>
      <c r="MV162" s="52">
        <v>0</v>
      </c>
      <c r="MW162" s="52">
        <v>0</v>
      </c>
      <c r="MX162" s="52">
        <v>0</v>
      </c>
      <c r="MY162" s="52">
        <v>0</v>
      </c>
      <c r="MZ162" s="52">
        <v>0</v>
      </c>
      <c r="NA162" s="52">
        <v>0</v>
      </c>
      <c r="NB162" s="52">
        <v>0</v>
      </c>
      <c r="NC162" s="52">
        <v>0</v>
      </c>
      <c r="ND162" s="52">
        <v>0</v>
      </c>
      <c r="NE162" s="52">
        <v>0</v>
      </c>
      <c r="NF162" s="52">
        <v>0</v>
      </c>
      <c r="NG162" s="52">
        <v>0</v>
      </c>
      <c r="NH162" s="52">
        <v>0</v>
      </c>
      <c r="NI162" s="52">
        <v>0</v>
      </c>
      <c r="NJ162" s="52">
        <v>0</v>
      </c>
      <c r="NK162" s="52">
        <v>0</v>
      </c>
      <c r="NL162" s="52">
        <v>0</v>
      </c>
      <c r="NM162" s="52">
        <v>0</v>
      </c>
      <c r="NN162" s="52">
        <v>0</v>
      </c>
      <c r="NO162" s="52">
        <v>0</v>
      </c>
      <c r="NP162" s="52">
        <v>0</v>
      </c>
      <c r="NQ162" s="52">
        <v>0</v>
      </c>
      <c r="NR162" s="68">
        <f t="shared" si="6"/>
        <v>28869.130000000048</v>
      </c>
      <c r="NS162" s="68">
        <f t="shared" si="7"/>
        <v>28869.130000000048</v>
      </c>
      <c r="NT162" s="68">
        <f t="shared" si="8"/>
        <v>28869.130000000048</v>
      </c>
    </row>
    <row r="163" spans="1:384" s="40" customFormat="1" ht="15" customHeight="1" outlineLevel="1" x14ac:dyDescent="0.2">
      <c r="A163" s="61"/>
      <c r="B163" s="49" t="s">
        <v>671</v>
      </c>
      <c r="C163" s="49" t="s">
        <v>447</v>
      </c>
      <c r="D163" s="49" t="s">
        <v>448</v>
      </c>
      <c r="E163" s="50" t="s">
        <v>449</v>
      </c>
      <c r="F163" s="64">
        <v>45163</v>
      </c>
      <c r="G163" s="49" t="s">
        <v>37</v>
      </c>
      <c r="H163" s="72">
        <v>0</v>
      </c>
      <c r="I163" s="65">
        <v>62000</v>
      </c>
      <c r="J163" s="114" t="str">
        <f>_xlfn.XLOOKUP(E163,'[12]Resumo Unidades'!$B:$B,'[12]Resumo Unidades'!$W:$W)</f>
        <v>Fluxo com Divergência de até 2%</v>
      </c>
      <c r="K163" s="51" t="str">
        <f>IF(L163&gt;Resumo!$E$23,"Sim","Não")</f>
        <v>Não</v>
      </c>
      <c r="L163" s="66">
        <v>0</v>
      </c>
      <c r="M163" s="67"/>
      <c r="N163" s="52">
        <v>0</v>
      </c>
      <c r="O163" s="52">
        <v>0</v>
      </c>
      <c r="P163" s="52">
        <v>0</v>
      </c>
      <c r="Q163" s="52">
        <v>0</v>
      </c>
      <c r="R163" s="52">
        <v>0</v>
      </c>
      <c r="S163" s="52">
        <v>0</v>
      </c>
      <c r="T163" s="52">
        <v>0</v>
      </c>
      <c r="U163" s="52">
        <v>0</v>
      </c>
      <c r="V163" s="52">
        <v>0</v>
      </c>
      <c r="W163" s="52">
        <v>0</v>
      </c>
      <c r="X163" s="52">
        <v>0</v>
      </c>
      <c r="Y163" s="52">
        <v>0</v>
      </c>
      <c r="Z163" s="52">
        <v>0</v>
      </c>
      <c r="AA163" s="52">
        <v>0</v>
      </c>
      <c r="AB163" s="52">
        <v>0</v>
      </c>
      <c r="AC163" s="52">
        <v>0</v>
      </c>
      <c r="AD163" s="52">
        <v>0</v>
      </c>
      <c r="AE163" s="52">
        <v>0</v>
      </c>
      <c r="AF163" s="52">
        <v>0</v>
      </c>
      <c r="AG163" s="52">
        <v>0</v>
      </c>
      <c r="AH163" s="52">
        <v>0</v>
      </c>
      <c r="AI163" s="52">
        <v>0</v>
      </c>
      <c r="AJ163" s="52">
        <v>0</v>
      </c>
      <c r="AK163" s="52">
        <v>0</v>
      </c>
      <c r="AL163" s="52">
        <v>0</v>
      </c>
      <c r="AM163" s="52">
        <v>0</v>
      </c>
      <c r="AN163" s="52">
        <v>0</v>
      </c>
      <c r="AO163" s="52">
        <v>0</v>
      </c>
      <c r="AP163" s="52">
        <v>0</v>
      </c>
      <c r="AQ163" s="52">
        <v>0</v>
      </c>
      <c r="AR163" s="52">
        <v>0</v>
      </c>
      <c r="AS163" s="52">
        <v>0</v>
      </c>
      <c r="AT163" s="52">
        <v>0</v>
      </c>
      <c r="AU163" s="52">
        <v>0</v>
      </c>
      <c r="AV163" s="52">
        <v>0</v>
      </c>
      <c r="AW163" s="52">
        <v>0</v>
      </c>
      <c r="AX163" s="52">
        <v>0</v>
      </c>
      <c r="AY163" s="52">
        <v>0</v>
      </c>
      <c r="AZ163" s="52">
        <v>0</v>
      </c>
      <c r="BA163" s="52">
        <v>0</v>
      </c>
      <c r="BB163" s="52">
        <v>0</v>
      </c>
      <c r="BC163" s="52">
        <v>0</v>
      </c>
      <c r="BD163" s="52">
        <v>0</v>
      </c>
      <c r="BE163" s="52">
        <v>0</v>
      </c>
      <c r="BF163" s="52">
        <v>0</v>
      </c>
      <c r="BG163" s="52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52">
        <v>0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0</v>
      </c>
      <c r="CC163" s="52">
        <v>0</v>
      </c>
      <c r="CD163" s="52">
        <v>441.83</v>
      </c>
      <c r="CE163" s="52">
        <v>441.83</v>
      </c>
      <c r="CF163" s="52">
        <v>441.83</v>
      </c>
      <c r="CG163" s="52">
        <v>441.83</v>
      </c>
      <c r="CH163" s="52">
        <v>441.83</v>
      </c>
      <c r="CI163" s="52">
        <v>441.83</v>
      </c>
      <c r="CJ163" s="52">
        <v>441.83</v>
      </c>
      <c r="CK163" s="52">
        <v>441.83</v>
      </c>
      <c r="CL163" s="52">
        <v>441.83</v>
      </c>
      <c r="CM163" s="52">
        <v>441.83</v>
      </c>
      <c r="CN163" s="52">
        <v>441.83</v>
      </c>
      <c r="CO163" s="52">
        <v>441.83</v>
      </c>
      <c r="CP163" s="52">
        <v>441.83</v>
      </c>
      <c r="CQ163" s="52">
        <v>441.83</v>
      </c>
      <c r="CR163" s="52">
        <v>441.83</v>
      </c>
      <c r="CS163" s="52">
        <v>441.83</v>
      </c>
      <c r="CT163" s="52">
        <v>441.83</v>
      </c>
      <c r="CU163" s="52">
        <v>441.83</v>
      </c>
      <c r="CV163" s="52">
        <v>441.83</v>
      </c>
      <c r="CW163" s="52">
        <v>441.83</v>
      </c>
      <c r="CX163" s="52">
        <v>441.83</v>
      </c>
      <c r="CY163" s="52">
        <v>441.83</v>
      </c>
      <c r="CZ163" s="52">
        <v>441.83</v>
      </c>
      <c r="DA163" s="52">
        <v>441.83</v>
      </c>
      <c r="DB163" s="52">
        <v>441.83</v>
      </c>
      <c r="DC163" s="52">
        <v>441.83</v>
      </c>
      <c r="DD163" s="52">
        <v>441.83</v>
      </c>
      <c r="DE163" s="52">
        <v>441.83</v>
      </c>
      <c r="DF163" s="52">
        <v>441.83</v>
      </c>
      <c r="DG163" s="52">
        <v>441.83</v>
      </c>
      <c r="DH163" s="52">
        <v>441.83</v>
      </c>
      <c r="DI163" s="52">
        <v>441.83</v>
      </c>
      <c r="DJ163" s="52">
        <v>441.83</v>
      </c>
      <c r="DK163" s="52">
        <v>441.83</v>
      </c>
      <c r="DL163" s="52">
        <v>441.83</v>
      </c>
      <c r="DM163" s="52">
        <v>441.83</v>
      </c>
      <c r="DN163" s="52">
        <v>441.83</v>
      </c>
      <c r="DO163" s="52">
        <v>441.83</v>
      </c>
      <c r="DP163" s="52">
        <v>441.83</v>
      </c>
      <c r="DQ163" s="52">
        <v>441.83</v>
      </c>
      <c r="DR163" s="52">
        <v>441.83</v>
      </c>
      <c r="DS163" s="52">
        <v>441.83</v>
      </c>
      <c r="DT163" s="52">
        <v>441.83</v>
      </c>
      <c r="DU163" s="52">
        <v>441.83</v>
      </c>
      <c r="DV163" s="52">
        <v>441.83</v>
      </c>
      <c r="DW163" s="52">
        <v>441.83</v>
      </c>
      <c r="DX163" s="52">
        <v>441.83</v>
      </c>
      <c r="DY163" s="52">
        <v>441.83</v>
      </c>
      <c r="DZ163" s="52">
        <v>441.83</v>
      </c>
      <c r="EA163" s="52">
        <v>441.83</v>
      </c>
      <c r="EB163" s="52">
        <v>441.83</v>
      </c>
      <c r="EC163" s="52">
        <v>441.83</v>
      </c>
      <c r="ED163" s="52">
        <v>441.83</v>
      </c>
      <c r="EE163" s="52">
        <v>441.83</v>
      </c>
      <c r="EF163" s="52">
        <v>441.83</v>
      </c>
      <c r="EG163" s="52">
        <v>441.83</v>
      </c>
      <c r="EH163" s="52">
        <v>441.83</v>
      </c>
      <c r="EI163" s="52">
        <v>441.83</v>
      </c>
      <c r="EJ163" s="52">
        <v>441.83</v>
      </c>
      <c r="EK163" s="52">
        <v>441.83</v>
      </c>
      <c r="EL163" s="52">
        <v>441.83</v>
      </c>
      <c r="EM163" s="52">
        <v>441.83</v>
      </c>
      <c r="EN163" s="52">
        <v>441.83</v>
      </c>
      <c r="EO163" s="52">
        <v>441.83</v>
      </c>
      <c r="EP163" s="52">
        <v>441.83</v>
      </c>
      <c r="EQ163" s="52">
        <v>441.83</v>
      </c>
      <c r="ER163" s="52">
        <v>441.83</v>
      </c>
      <c r="ES163" s="52">
        <v>441.83</v>
      </c>
      <c r="ET163" s="52">
        <v>441.83</v>
      </c>
      <c r="EU163" s="52">
        <v>441.83</v>
      </c>
      <c r="EV163" s="52">
        <v>441.83</v>
      </c>
      <c r="EW163" s="52">
        <v>441.83</v>
      </c>
      <c r="EX163" s="52">
        <v>441.83</v>
      </c>
      <c r="EY163" s="52">
        <v>441.83</v>
      </c>
      <c r="EZ163" s="52">
        <v>441.83</v>
      </c>
      <c r="FA163" s="52">
        <v>441.83</v>
      </c>
      <c r="FB163" s="52">
        <v>441.83</v>
      </c>
      <c r="FC163" s="52">
        <v>441.83</v>
      </c>
      <c r="FD163" s="52">
        <v>441.83</v>
      </c>
      <c r="FE163" s="52">
        <v>441.83</v>
      </c>
      <c r="FF163" s="52">
        <v>441.83</v>
      </c>
      <c r="FG163" s="52">
        <v>441.83</v>
      </c>
      <c r="FH163" s="52">
        <v>441.83</v>
      </c>
      <c r="FI163" s="52">
        <v>441.83</v>
      </c>
      <c r="FJ163" s="52">
        <v>441.83</v>
      </c>
      <c r="FK163" s="52">
        <v>441.83</v>
      </c>
      <c r="FL163" s="52">
        <v>441.83</v>
      </c>
      <c r="FM163" s="52">
        <v>441.83</v>
      </c>
      <c r="FN163" s="52">
        <v>441.83</v>
      </c>
      <c r="FO163" s="52">
        <v>441.83</v>
      </c>
      <c r="FP163" s="52">
        <v>441.83</v>
      </c>
      <c r="FQ163" s="52">
        <v>441.83</v>
      </c>
      <c r="FR163" s="52">
        <v>441.83</v>
      </c>
      <c r="FS163" s="52">
        <v>441.83</v>
      </c>
      <c r="FT163" s="52">
        <v>441.83</v>
      </c>
      <c r="FU163" s="52">
        <v>441.83</v>
      </c>
      <c r="FV163" s="52">
        <v>441.83</v>
      </c>
      <c r="FW163" s="52">
        <v>441.83</v>
      </c>
      <c r="FX163" s="52">
        <v>441.83</v>
      </c>
      <c r="FY163" s="52">
        <v>441.83</v>
      </c>
      <c r="FZ163" s="52">
        <v>441.83</v>
      </c>
      <c r="GA163" s="52">
        <v>441.83</v>
      </c>
      <c r="GB163" s="52">
        <v>441.83</v>
      </c>
      <c r="GC163" s="52">
        <v>441.83</v>
      </c>
      <c r="GD163" s="52">
        <v>441.83</v>
      </c>
      <c r="GE163" s="52">
        <v>441.83</v>
      </c>
      <c r="GF163" s="52">
        <v>441.83</v>
      </c>
      <c r="GG163" s="52">
        <v>441.83</v>
      </c>
      <c r="GH163" s="52">
        <v>441.83</v>
      </c>
      <c r="GI163" s="52">
        <v>441.83</v>
      </c>
      <c r="GJ163" s="52">
        <v>441.83</v>
      </c>
      <c r="GK163" s="52">
        <v>441.83</v>
      </c>
      <c r="GL163" s="52">
        <v>441.83</v>
      </c>
      <c r="GM163" s="52">
        <v>441.83</v>
      </c>
      <c r="GN163" s="52">
        <v>441.83</v>
      </c>
      <c r="GO163" s="52">
        <v>441.83</v>
      </c>
      <c r="GP163" s="52">
        <v>441.83</v>
      </c>
      <c r="GQ163" s="52">
        <v>441.83</v>
      </c>
      <c r="GR163" s="52">
        <v>441.83</v>
      </c>
      <c r="GS163" s="52">
        <v>441.83</v>
      </c>
      <c r="GT163" s="52">
        <v>441.83</v>
      </c>
      <c r="GU163" s="52">
        <v>441.83</v>
      </c>
      <c r="GV163" s="52">
        <v>441.83</v>
      </c>
      <c r="GW163" s="52">
        <v>441.83</v>
      </c>
      <c r="GX163" s="52">
        <v>441.83</v>
      </c>
      <c r="GY163" s="52">
        <v>441.83</v>
      </c>
      <c r="GZ163" s="52">
        <v>0</v>
      </c>
      <c r="HA163" s="52">
        <v>0</v>
      </c>
      <c r="HB163" s="52">
        <v>0</v>
      </c>
      <c r="HC163" s="52">
        <v>0</v>
      </c>
      <c r="HD163" s="52">
        <v>0</v>
      </c>
      <c r="HE163" s="52">
        <v>0</v>
      </c>
      <c r="HF163" s="52">
        <v>0</v>
      </c>
      <c r="HG163" s="52">
        <v>0</v>
      </c>
      <c r="HH163" s="52">
        <v>0</v>
      </c>
      <c r="HI163" s="52">
        <v>0</v>
      </c>
      <c r="HJ163" s="52">
        <v>0</v>
      </c>
      <c r="HK163" s="52">
        <v>0</v>
      </c>
      <c r="HL163" s="52">
        <v>0</v>
      </c>
      <c r="HM163" s="52">
        <v>0</v>
      </c>
      <c r="HN163" s="52">
        <v>0</v>
      </c>
      <c r="HO163" s="52">
        <v>0</v>
      </c>
      <c r="HP163" s="52">
        <v>0</v>
      </c>
      <c r="HQ163" s="52">
        <v>0</v>
      </c>
      <c r="HR163" s="52">
        <v>0</v>
      </c>
      <c r="HS163" s="52">
        <v>0</v>
      </c>
      <c r="HT163" s="52">
        <v>0</v>
      </c>
      <c r="HU163" s="52">
        <v>0</v>
      </c>
      <c r="HV163" s="52">
        <v>0</v>
      </c>
      <c r="HW163" s="52">
        <v>0</v>
      </c>
      <c r="HX163" s="52">
        <v>0</v>
      </c>
      <c r="HY163" s="52">
        <v>0</v>
      </c>
      <c r="HZ163" s="52">
        <v>0</v>
      </c>
      <c r="IA163" s="52">
        <v>0</v>
      </c>
      <c r="IB163" s="52">
        <v>0</v>
      </c>
      <c r="IC163" s="52">
        <v>0</v>
      </c>
      <c r="ID163" s="52">
        <v>0</v>
      </c>
      <c r="IE163" s="52">
        <v>0</v>
      </c>
      <c r="IF163" s="52">
        <v>0</v>
      </c>
      <c r="IG163" s="52">
        <v>0</v>
      </c>
      <c r="IH163" s="52">
        <v>0</v>
      </c>
      <c r="II163" s="52">
        <v>0</v>
      </c>
      <c r="IJ163" s="52">
        <v>0</v>
      </c>
      <c r="IK163" s="52">
        <v>0</v>
      </c>
      <c r="IL163" s="52">
        <v>0</v>
      </c>
      <c r="IM163" s="52">
        <v>0</v>
      </c>
      <c r="IN163" s="52">
        <v>0</v>
      </c>
      <c r="IO163" s="52">
        <v>0</v>
      </c>
      <c r="IP163" s="52">
        <v>0</v>
      </c>
      <c r="IQ163" s="52">
        <v>0</v>
      </c>
      <c r="IR163" s="52">
        <v>0</v>
      </c>
      <c r="IS163" s="52">
        <v>0</v>
      </c>
      <c r="IT163" s="52">
        <v>0</v>
      </c>
      <c r="IU163" s="52">
        <v>0</v>
      </c>
      <c r="IV163" s="52">
        <v>0</v>
      </c>
      <c r="IW163" s="52">
        <v>0</v>
      </c>
      <c r="IX163" s="52">
        <v>0</v>
      </c>
      <c r="IY163" s="52">
        <v>0</v>
      </c>
      <c r="IZ163" s="52">
        <v>0</v>
      </c>
      <c r="JA163" s="52">
        <v>0</v>
      </c>
      <c r="JB163" s="52">
        <v>0</v>
      </c>
      <c r="JC163" s="52">
        <v>0</v>
      </c>
      <c r="JD163" s="52">
        <v>0</v>
      </c>
      <c r="JE163" s="52">
        <v>0</v>
      </c>
      <c r="JF163" s="52">
        <v>0</v>
      </c>
      <c r="JG163" s="52">
        <v>0</v>
      </c>
      <c r="JH163" s="52">
        <v>0</v>
      </c>
      <c r="JI163" s="52">
        <v>0</v>
      </c>
      <c r="JJ163" s="52">
        <v>0</v>
      </c>
      <c r="JK163" s="52">
        <v>0</v>
      </c>
      <c r="JL163" s="52">
        <v>0</v>
      </c>
      <c r="JM163" s="52">
        <v>0</v>
      </c>
      <c r="JN163" s="52">
        <v>0</v>
      </c>
      <c r="JO163" s="52">
        <v>0</v>
      </c>
      <c r="JP163" s="52">
        <v>0</v>
      </c>
      <c r="JQ163" s="52">
        <v>0</v>
      </c>
      <c r="JR163" s="52">
        <v>0</v>
      </c>
      <c r="JS163" s="52">
        <v>0</v>
      </c>
      <c r="JT163" s="52">
        <v>0</v>
      </c>
      <c r="JU163" s="52">
        <v>0</v>
      </c>
      <c r="JV163" s="52">
        <v>0</v>
      </c>
      <c r="JW163" s="52">
        <v>0</v>
      </c>
      <c r="JX163" s="52">
        <v>0</v>
      </c>
      <c r="JY163" s="52">
        <v>0</v>
      </c>
      <c r="JZ163" s="52">
        <v>0</v>
      </c>
      <c r="KA163" s="52">
        <v>0</v>
      </c>
      <c r="KB163" s="52">
        <v>0</v>
      </c>
      <c r="KC163" s="52">
        <v>0</v>
      </c>
      <c r="KD163" s="52">
        <v>0</v>
      </c>
      <c r="KE163" s="52">
        <v>0</v>
      </c>
      <c r="KF163" s="52">
        <v>0</v>
      </c>
      <c r="KG163" s="52">
        <v>0</v>
      </c>
      <c r="KH163" s="52">
        <v>0</v>
      </c>
      <c r="KI163" s="52">
        <v>0</v>
      </c>
      <c r="KJ163" s="52">
        <v>0</v>
      </c>
      <c r="KK163" s="52">
        <v>0</v>
      </c>
      <c r="KL163" s="52">
        <v>0</v>
      </c>
      <c r="KM163" s="52">
        <v>0</v>
      </c>
      <c r="KN163" s="52">
        <v>0</v>
      </c>
      <c r="KO163" s="52">
        <v>0</v>
      </c>
      <c r="KP163" s="52">
        <v>0</v>
      </c>
      <c r="KQ163" s="52">
        <v>0</v>
      </c>
      <c r="KR163" s="52">
        <v>0</v>
      </c>
      <c r="KS163" s="52">
        <v>0</v>
      </c>
      <c r="KT163" s="52">
        <v>0</v>
      </c>
      <c r="KU163" s="52">
        <v>0</v>
      </c>
      <c r="KV163" s="52">
        <v>0</v>
      </c>
      <c r="KW163" s="52">
        <v>0</v>
      </c>
      <c r="KX163" s="52">
        <v>0</v>
      </c>
      <c r="KY163" s="52">
        <v>0</v>
      </c>
      <c r="KZ163" s="52">
        <v>0</v>
      </c>
      <c r="LA163" s="52">
        <v>0</v>
      </c>
      <c r="LB163" s="52">
        <v>0</v>
      </c>
      <c r="LC163" s="52">
        <v>0</v>
      </c>
      <c r="LD163" s="52">
        <v>0</v>
      </c>
      <c r="LE163" s="52">
        <v>0</v>
      </c>
      <c r="LF163" s="52">
        <v>0</v>
      </c>
      <c r="LG163" s="52">
        <v>0</v>
      </c>
      <c r="LH163" s="52">
        <v>0</v>
      </c>
      <c r="LI163" s="52">
        <v>0</v>
      </c>
      <c r="LJ163" s="52">
        <v>0</v>
      </c>
      <c r="LK163" s="52">
        <v>0</v>
      </c>
      <c r="LL163" s="52">
        <v>0</v>
      </c>
      <c r="LM163" s="52">
        <v>0</v>
      </c>
      <c r="LN163" s="52">
        <v>0</v>
      </c>
      <c r="LO163" s="52">
        <v>0</v>
      </c>
      <c r="LP163" s="52">
        <v>0</v>
      </c>
      <c r="LQ163" s="52">
        <v>0</v>
      </c>
      <c r="LR163" s="52">
        <v>0</v>
      </c>
      <c r="LS163" s="52">
        <v>0</v>
      </c>
      <c r="LT163" s="52">
        <v>0</v>
      </c>
      <c r="LU163" s="52">
        <v>0</v>
      </c>
      <c r="LV163" s="52">
        <v>0</v>
      </c>
      <c r="LW163" s="52">
        <v>0</v>
      </c>
      <c r="LX163" s="52">
        <v>0</v>
      </c>
      <c r="LY163" s="52">
        <v>0</v>
      </c>
      <c r="LZ163" s="52">
        <v>0</v>
      </c>
      <c r="MA163" s="52">
        <v>0</v>
      </c>
      <c r="MB163" s="52">
        <v>0</v>
      </c>
      <c r="MC163" s="52">
        <v>0</v>
      </c>
      <c r="MD163" s="52">
        <v>0</v>
      </c>
      <c r="ME163" s="52">
        <v>0</v>
      </c>
      <c r="MF163" s="52">
        <v>0</v>
      </c>
      <c r="MG163" s="52">
        <v>0</v>
      </c>
      <c r="MH163" s="52">
        <v>0</v>
      </c>
      <c r="MI163" s="52">
        <v>0</v>
      </c>
      <c r="MJ163" s="52">
        <v>0</v>
      </c>
      <c r="MK163" s="52">
        <v>0</v>
      </c>
      <c r="ML163" s="52">
        <v>0</v>
      </c>
      <c r="MM163" s="52">
        <v>0</v>
      </c>
      <c r="MN163" s="52">
        <v>0</v>
      </c>
      <c r="MO163" s="52">
        <v>0</v>
      </c>
      <c r="MP163" s="52">
        <v>0</v>
      </c>
      <c r="MQ163" s="52">
        <v>0</v>
      </c>
      <c r="MR163" s="52">
        <v>0</v>
      </c>
      <c r="MS163" s="52">
        <v>0</v>
      </c>
      <c r="MT163" s="52">
        <v>0</v>
      </c>
      <c r="MU163" s="52">
        <v>0</v>
      </c>
      <c r="MV163" s="52">
        <v>0</v>
      </c>
      <c r="MW163" s="52">
        <v>0</v>
      </c>
      <c r="MX163" s="52">
        <v>0</v>
      </c>
      <c r="MY163" s="52">
        <v>0</v>
      </c>
      <c r="MZ163" s="52">
        <v>0</v>
      </c>
      <c r="NA163" s="52">
        <v>0</v>
      </c>
      <c r="NB163" s="52">
        <v>0</v>
      </c>
      <c r="NC163" s="52">
        <v>0</v>
      </c>
      <c r="ND163" s="52">
        <v>0</v>
      </c>
      <c r="NE163" s="52">
        <v>0</v>
      </c>
      <c r="NF163" s="52">
        <v>0</v>
      </c>
      <c r="NG163" s="52">
        <v>0</v>
      </c>
      <c r="NH163" s="52">
        <v>0</v>
      </c>
      <c r="NI163" s="52">
        <v>0</v>
      </c>
      <c r="NJ163" s="52">
        <v>0</v>
      </c>
      <c r="NK163" s="52">
        <v>0</v>
      </c>
      <c r="NL163" s="52">
        <v>0</v>
      </c>
      <c r="NM163" s="52">
        <v>0</v>
      </c>
      <c r="NN163" s="52">
        <v>0</v>
      </c>
      <c r="NO163" s="52">
        <v>0</v>
      </c>
      <c r="NP163" s="52">
        <v>0</v>
      </c>
      <c r="NQ163" s="52">
        <v>0</v>
      </c>
      <c r="NR163" s="68">
        <f t="shared" ref="NR163:NR226" si="9">SUM(N163:NQ163)</f>
        <v>55670.580000000155</v>
      </c>
      <c r="NS163" s="68">
        <f t="shared" ref="NS163:NS226" si="10">SUM(BS163:NQ163)</f>
        <v>55670.580000000155</v>
      </c>
      <c r="NT163" s="68">
        <f t="shared" ref="NT163:NT226" si="11">SUM(BS163:GH163)</f>
        <v>48159.470000000125</v>
      </c>
    </row>
    <row r="164" spans="1:384" s="40" customFormat="1" ht="15" customHeight="1" outlineLevel="1" x14ac:dyDescent="0.2">
      <c r="A164" s="61"/>
      <c r="B164" s="49" t="s">
        <v>671</v>
      </c>
      <c r="C164" s="49" t="s">
        <v>450</v>
      </c>
      <c r="D164" s="49" t="s">
        <v>451</v>
      </c>
      <c r="E164" s="50" t="s">
        <v>452</v>
      </c>
      <c r="F164" s="64">
        <v>45139</v>
      </c>
      <c r="G164" s="49" t="s">
        <v>37</v>
      </c>
      <c r="H164" s="72">
        <v>0</v>
      </c>
      <c r="I164" s="65">
        <v>45049</v>
      </c>
      <c r="J164" s="114" t="str">
        <f>_xlfn.XLOOKUP(E164,'[12]Resumo Unidades'!$B:$B,'[12]Resumo Unidades'!$W:$W)</f>
        <v>Fluxo com Divergência de até 2%</v>
      </c>
      <c r="K164" s="51" t="str">
        <f>IF(L164&gt;Resumo!$E$23,"Sim","Não")</f>
        <v>Não</v>
      </c>
      <c r="L164" s="66">
        <v>50</v>
      </c>
      <c r="M164" s="67"/>
      <c r="N164" s="52">
        <v>0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52">
        <v>0</v>
      </c>
      <c r="W164" s="52">
        <v>0</v>
      </c>
      <c r="X164" s="52">
        <v>0</v>
      </c>
      <c r="Y164" s="52">
        <v>0</v>
      </c>
      <c r="Z164" s="52">
        <v>0</v>
      </c>
      <c r="AA164" s="52">
        <v>0</v>
      </c>
      <c r="AB164" s="52">
        <v>0</v>
      </c>
      <c r="AC164" s="52">
        <v>0</v>
      </c>
      <c r="AD164" s="52">
        <v>0</v>
      </c>
      <c r="AE164" s="52">
        <v>0</v>
      </c>
      <c r="AF164" s="52">
        <v>0</v>
      </c>
      <c r="AG164" s="52">
        <v>0</v>
      </c>
      <c r="AH164" s="52">
        <v>0</v>
      </c>
      <c r="AI164" s="52">
        <v>0</v>
      </c>
      <c r="AJ164" s="52">
        <v>0</v>
      </c>
      <c r="AK164" s="52">
        <v>0</v>
      </c>
      <c r="AL164" s="52">
        <v>0</v>
      </c>
      <c r="AM164" s="52">
        <v>0</v>
      </c>
      <c r="AN164" s="52">
        <v>0</v>
      </c>
      <c r="AO164" s="52">
        <v>0</v>
      </c>
      <c r="AP164" s="52">
        <v>0</v>
      </c>
      <c r="AQ164" s="52"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v>0</v>
      </c>
      <c r="AX164" s="52">
        <v>0</v>
      </c>
      <c r="AY164" s="52">
        <v>0</v>
      </c>
      <c r="AZ164" s="52">
        <v>0</v>
      </c>
      <c r="BA164" s="52">
        <v>0</v>
      </c>
      <c r="BB164" s="52">
        <v>0</v>
      </c>
      <c r="BC164" s="52">
        <v>0</v>
      </c>
      <c r="BD164" s="52">
        <v>0</v>
      </c>
      <c r="BE164" s="52">
        <v>0</v>
      </c>
      <c r="BF164" s="52">
        <v>0</v>
      </c>
      <c r="BG164" s="52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52">
        <v>0</v>
      </c>
      <c r="BW164" s="52">
        <v>0</v>
      </c>
      <c r="BX164" s="52">
        <v>0</v>
      </c>
      <c r="BY164" s="52">
        <v>0</v>
      </c>
      <c r="BZ164" s="52">
        <v>0</v>
      </c>
      <c r="CA164" s="52">
        <v>0</v>
      </c>
      <c r="CB164" s="52">
        <v>511.64</v>
      </c>
      <c r="CC164" s="52">
        <v>468.34</v>
      </c>
      <c r="CD164" s="52">
        <v>411.69</v>
      </c>
      <c r="CE164" s="52">
        <v>411.69</v>
      </c>
      <c r="CF164" s="52">
        <v>411.69</v>
      </c>
      <c r="CG164" s="52">
        <v>411.69</v>
      </c>
      <c r="CH164" s="52">
        <v>411.69</v>
      </c>
      <c r="CI164" s="52">
        <v>411.69</v>
      </c>
      <c r="CJ164" s="52">
        <v>411.69</v>
      </c>
      <c r="CK164" s="52">
        <v>411.69</v>
      </c>
      <c r="CL164" s="52">
        <v>411.69</v>
      </c>
      <c r="CM164" s="52">
        <v>411.69</v>
      </c>
      <c r="CN164" s="52">
        <v>411.69</v>
      </c>
      <c r="CO164" s="52">
        <v>411.69</v>
      </c>
      <c r="CP164" s="52">
        <v>411.69</v>
      </c>
      <c r="CQ164" s="52">
        <v>411.69</v>
      </c>
      <c r="CR164" s="52">
        <v>411.69</v>
      </c>
      <c r="CS164" s="52">
        <v>411.69</v>
      </c>
      <c r="CT164" s="52">
        <v>411.69</v>
      </c>
      <c r="CU164" s="52">
        <v>411.69</v>
      </c>
      <c r="CV164" s="52">
        <v>411.69</v>
      </c>
      <c r="CW164" s="52">
        <v>411.69</v>
      </c>
      <c r="CX164" s="52">
        <v>411.69</v>
      </c>
      <c r="CY164" s="52">
        <v>411.69</v>
      </c>
      <c r="CZ164" s="52">
        <v>411.69</v>
      </c>
      <c r="DA164" s="52">
        <v>411.69</v>
      </c>
      <c r="DB164" s="52">
        <v>411.69</v>
      </c>
      <c r="DC164" s="52">
        <v>411.69</v>
      </c>
      <c r="DD164" s="52">
        <v>411.69</v>
      </c>
      <c r="DE164" s="52">
        <v>411.69</v>
      </c>
      <c r="DF164" s="52">
        <v>411.69</v>
      </c>
      <c r="DG164" s="52">
        <v>411.69</v>
      </c>
      <c r="DH164" s="52">
        <v>411.69</v>
      </c>
      <c r="DI164" s="52">
        <v>411.69</v>
      </c>
      <c r="DJ164" s="52">
        <v>411.69</v>
      </c>
      <c r="DK164" s="52">
        <v>411.69</v>
      </c>
      <c r="DL164" s="52">
        <v>411.69</v>
      </c>
      <c r="DM164" s="52">
        <v>411.69</v>
      </c>
      <c r="DN164" s="52">
        <v>411.69</v>
      </c>
      <c r="DO164" s="52">
        <v>411.69</v>
      </c>
      <c r="DP164" s="52">
        <v>411.69</v>
      </c>
      <c r="DQ164" s="52">
        <v>411.69</v>
      </c>
      <c r="DR164" s="52">
        <v>411.69</v>
      </c>
      <c r="DS164" s="52">
        <v>411.69</v>
      </c>
      <c r="DT164" s="52">
        <v>411.69</v>
      </c>
      <c r="DU164" s="52">
        <v>411.69</v>
      </c>
      <c r="DV164" s="52">
        <v>411.69</v>
      </c>
      <c r="DW164" s="52">
        <v>411.69</v>
      </c>
      <c r="DX164" s="52">
        <v>411.69</v>
      </c>
      <c r="DY164" s="52">
        <v>411.69</v>
      </c>
      <c r="DZ164" s="52">
        <v>411.69</v>
      </c>
      <c r="EA164" s="52">
        <v>411.69</v>
      </c>
      <c r="EB164" s="52">
        <v>411.69</v>
      </c>
      <c r="EC164" s="52">
        <v>411.69</v>
      </c>
      <c r="ED164" s="52">
        <v>411.69</v>
      </c>
      <c r="EE164" s="52">
        <v>411.69</v>
      </c>
      <c r="EF164" s="52">
        <v>411.69</v>
      </c>
      <c r="EG164" s="52">
        <v>411.69</v>
      </c>
      <c r="EH164" s="52">
        <v>411.69</v>
      </c>
      <c r="EI164" s="52">
        <v>411.69</v>
      </c>
      <c r="EJ164" s="52">
        <v>411.69</v>
      </c>
      <c r="EK164" s="52">
        <v>411.69</v>
      </c>
      <c r="EL164" s="52">
        <v>411.69</v>
      </c>
      <c r="EM164" s="52">
        <v>411.69</v>
      </c>
      <c r="EN164" s="52">
        <v>411.69</v>
      </c>
      <c r="EO164" s="52">
        <v>411.69</v>
      </c>
      <c r="EP164" s="52">
        <v>411.69</v>
      </c>
      <c r="EQ164" s="52">
        <v>411.69</v>
      </c>
      <c r="ER164" s="52">
        <v>411.69</v>
      </c>
      <c r="ES164" s="52">
        <v>411.69</v>
      </c>
      <c r="ET164" s="52">
        <v>411.69</v>
      </c>
      <c r="EU164" s="52">
        <v>411.69</v>
      </c>
      <c r="EV164" s="52">
        <v>411.69</v>
      </c>
      <c r="EW164" s="52">
        <v>411.69</v>
      </c>
      <c r="EX164" s="52">
        <v>411.69</v>
      </c>
      <c r="EY164" s="52">
        <v>411.69</v>
      </c>
      <c r="EZ164" s="52">
        <v>411.69</v>
      </c>
      <c r="FA164" s="52">
        <v>411.69</v>
      </c>
      <c r="FB164" s="52">
        <v>411.69</v>
      </c>
      <c r="FC164" s="52">
        <v>411.69</v>
      </c>
      <c r="FD164" s="52">
        <v>411.69</v>
      </c>
      <c r="FE164" s="52">
        <v>411.69</v>
      </c>
      <c r="FF164" s="52">
        <v>411.69</v>
      </c>
      <c r="FG164" s="52">
        <v>411.69</v>
      </c>
      <c r="FH164" s="52">
        <v>411.69</v>
      </c>
      <c r="FI164" s="52">
        <v>411.69</v>
      </c>
      <c r="FJ164" s="52">
        <v>411.69</v>
      </c>
      <c r="FK164" s="52">
        <v>411.69</v>
      </c>
      <c r="FL164" s="52">
        <v>411.69</v>
      </c>
      <c r="FM164" s="52">
        <v>411.69</v>
      </c>
      <c r="FN164" s="52">
        <v>411.69</v>
      </c>
      <c r="FO164" s="52">
        <v>411.69</v>
      </c>
      <c r="FP164" s="52">
        <v>411.69</v>
      </c>
      <c r="FQ164" s="52">
        <v>411.69</v>
      </c>
      <c r="FR164" s="52">
        <v>411.69</v>
      </c>
      <c r="FS164" s="52">
        <v>411.69</v>
      </c>
      <c r="FT164" s="52">
        <v>411.69</v>
      </c>
      <c r="FU164" s="52">
        <v>411.69</v>
      </c>
      <c r="FV164" s="52">
        <v>411.69</v>
      </c>
      <c r="FW164" s="52">
        <v>411.69</v>
      </c>
      <c r="FX164" s="52">
        <v>411.69</v>
      </c>
      <c r="FY164" s="52">
        <v>411.69</v>
      </c>
      <c r="FZ164" s="52">
        <v>411.69</v>
      </c>
      <c r="GA164" s="52">
        <v>411.69</v>
      </c>
      <c r="GB164" s="52">
        <v>0</v>
      </c>
      <c r="GC164" s="52">
        <v>0</v>
      </c>
      <c r="GD164" s="52">
        <v>0</v>
      </c>
      <c r="GE164" s="52">
        <v>0</v>
      </c>
      <c r="GF164" s="52">
        <v>0</v>
      </c>
      <c r="GG164" s="52">
        <v>0</v>
      </c>
      <c r="GH164" s="52">
        <v>0</v>
      </c>
      <c r="GI164" s="52">
        <v>0</v>
      </c>
      <c r="GJ164" s="52">
        <v>0</v>
      </c>
      <c r="GK164" s="52">
        <v>0</v>
      </c>
      <c r="GL164" s="52">
        <v>0</v>
      </c>
      <c r="GM164" s="52">
        <v>0</v>
      </c>
      <c r="GN164" s="52">
        <v>0</v>
      </c>
      <c r="GO164" s="52">
        <v>0</v>
      </c>
      <c r="GP164" s="52">
        <v>0</v>
      </c>
      <c r="GQ164" s="52">
        <v>0</v>
      </c>
      <c r="GR164" s="52">
        <v>0</v>
      </c>
      <c r="GS164" s="52">
        <v>0</v>
      </c>
      <c r="GT164" s="52">
        <v>0</v>
      </c>
      <c r="GU164" s="52">
        <v>0</v>
      </c>
      <c r="GV164" s="52">
        <v>0</v>
      </c>
      <c r="GW164" s="52">
        <v>0</v>
      </c>
      <c r="GX164" s="52">
        <v>0</v>
      </c>
      <c r="GY164" s="52">
        <v>0</v>
      </c>
      <c r="GZ164" s="52">
        <v>0</v>
      </c>
      <c r="HA164" s="52">
        <v>0</v>
      </c>
      <c r="HB164" s="52">
        <v>0</v>
      </c>
      <c r="HC164" s="52">
        <v>0</v>
      </c>
      <c r="HD164" s="52">
        <v>0</v>
      </c>
      <c r="HE164" s="52">
        <v>0</v>
      </c>
      <c r="HF164" s="52">
        <v>0</v>
      </c>
      <c r="HG164" s="52">
        <v>0</v>
      </c>
      <c r="HH164" s="52">
        <v>0</v>
      </c>
      <c r="HI164" s="52">
        <v>0</v>
      </c>
      <c r="HJ164" s="52">
        <v>0</v>
      </c>
      <c r="HK164" s="52">
        <v>0</v>
      </c>
      <c r="HL164" s="52">
        <v>0</v>
      </c>
      <c r="HM164" s="52">
        <v>0</v>
      </c>
      <c r="HN164" s="52">
        <v>0</v>
      </c>
      <c r="HO164" s="52">
        <v>0</v>
      </c>
      <c r="HP164" s="52">
        <v>0</v>
      </c>
      <c r="HQ164" s="52">
        <v>0</v>
      </c>
      <c r="HR164" s="52">
        <v>0</v>
      </c>
      <c r="HS164" s="52">
        <v>0</v>
      </c>
      <c r="HT164" s="52">
        <v>0</v>
      </c>
      <c r="HU164" s="52">
        <v>0</v>
      </c>
      <c r="HV164" s="52">
        <v>0</v>
      </c>
      <c r="HW164" s="52">
        <v>0</v>
      </c>
      <c r="HX164" s="52">
        <v>0</v>
      </c>
      <c r="HY164" s="52">
        <v>0</v>
      </c>
      <c r="HZ164" s="52">
        <v>0</v>
      </c>
      <c r="IA164" s="52">
        <v>0</v>
      </c>
      <c r="IB164" s="52">
        <v>0</v>
      </c>
      <c r="IC164" s="52">
        <v>0</v>
      </c>
      <c r="ID164" s="52">
        <v>0</v>
      </c>
      <c r="IE164" s="52">
        <v>0</v>
      </c>
      <c r="IF164" s="52">
        <v>0</v>
      </c>
      <c r="IG164" s="52">
        <v>0</v>
      </c>
      <c r="IH164" s="52">
        <v>0</v>
      </c>
      <c r="II164" s="52">
        <v>0</v>
      </c>
      <c r="IJ164" s="52">
        <v>0</v>
      </c>
      <c r="IK164" s="52">
        <v>0</v>
      </c>
      <c r="IL164" s="52">
        <v>0</v>
      </c>
      <c r="IM164" s="52">
        <v>0</v>
      </c>
      <c r="IN164" s="52">
        <v>0</v>
      </c>
      <c r="IO164" s="52">
        <v>0</v>
      </c>
      <c r="IP164" s="52">
        <v>0</v>
      </c>
      <c r="IQ164" s="52">
        <v>0</v>
      </c>
      <c r="IR164" s="52">
        <v>0</v>
      </c>
      <c r="IS164" s="52">
        <v>0</v>
      </c>
      <c r="IT164" s="52">
        <v>0</v>
      </c>
      <c r="IU164" s="52">
        <v>0</v>
      </c>
      <c r="IV164" s="52">
        <v>0</v>
      </c>
      <c r="IW164" s="52">
        <v>0</v>
      </c>
      <c r="IX164" s="52">
        <v>0</v>
      </c>
      <c r="IY164" s="52">
        <v>0</v>
      </c>
      <c r="IZ164" s="52">
        <v>0</v>
      </c>
      <c r="JA164" s="52">
        <v>0</v>
      </c>
      <c r="JB164" s="52">
        <v>0</v>
      </c>
      <c r="JC164" s="52">
        <v>0</v>
      </c>
      <c r="JD164" s="52">
        <v>0</v>
      </c>
      <c r="JE164" s="52">
        <v>0</v>
      </c>
      <c r="JF164" s="52">
        <v>0</v>
      </c>
      <c r="JG164" s="52">
        <v>0</v>
      </c>
      <c r="JH164" s="52">
        <v>0</v>
      </c>
      <c r="JI164" s="52">
        <v>0</v>
      </c>
      <c r="JJ164" s="52">
        <v>0</v>
      </c>
      <c r="JK164" s="52">
        <v>0</v>
      </c>
      <c r="JL164" s="52">
        <v>0</v>
      </c>
      <c r="JM164" s="52">
        <v>0</v>
      </c>
      <c r="JN164" s="52">
        <v>0</v>
      </c>
      <c r="JO164" s="52">
        <v>0</v>
      </c>
      <c r="JP164" s="52">
        <v>0</v>
      </c>
      <c r="JQ164" s="52">
        <v>0</v>
      </c>
      <c r="JR164" s="52">
        <v>0</v>
      </c>
      <c r="JS164" s="52">
        <v>0</v>
      </c>
      <c r="JT164" s="52">
        <v>0</v>
      </c>
      <c r="JU164" s="52">
        <v>0</v>
      </c>
      <c r="JV164" s="52">
        <v>0</v>
      </c>
      <c r="JW164" s="52">
        <v>0</v>
      </c>
      <c r="JX164" s="52">
        <v>0</v>
      </c>
      <c r="JY164" s="52">
        <v>0</v>
      </c>
      <c r="JZ164" s="52">
        <v>0</v>
      </c>
      <c r="KA164" s="52">
        <v>0</v>
      </c>
      <c r="KB164" s="52">
        <v>0</v>
      </c>
      <c r="KC164" s="52">
        <v>0</v>
      </c>
      <c r="KD164" s="52">
        <v>0</v>
      </c>
      <c r="KE164" s="52">
        <v>0</v>
      </c>
      <c r="KF164" s="52">
        <v>0</v>
      </c>
      <c r="KG164" s="52">
        <v>0</v>
      </c>
      <c r="KH164" s="52">
        <v>0</v>
      </c>
      <c r="KI164" s="52">
        <v>0</v>
      </c>
      <c r="KJ164" s="52">
        <v>0</v>
      </c>
      <c r="KK164" s="52">
        <v>0</v>
      </c>
      <c r="KL164" s="52">
        <v>0</v>
      </c>
      <c r="KM164" s="52">
        <v>0</v>
      </c>
      <c r="KN164" s="52">
        <v>0</v>
      </c>
      <c r="KO164" s="52">
        <v>0</v>
      </c>
      <c r="KP164" s="52">
        <v>0</v>
      </c>
      <c r="KQ164" s="52">
        <v>0</v>
      </c>
      <c r="KR164" s="52">
        <v>0</v>
      </c>
      <c r="KS164" s="52">
        <v>0</v>
      </c>
      <c r="KT164" s="52">
        <v>0</v>
      </c>
      <c r="KU164" s="52">
        <v>0</v>
      </c>
      <c r="KV164" s="52">
        <v>0</v>
      </c>
      <c r="KW164" s="52">
        <v>0</v>
      </c>
      <c r="KX164" s="52">
        <v>0</v>
      </c>
      <c r="KY164" s="52">
        <v>0</v>
      </c>
      <c r="KZ164" s="52">
        <v>0</v>
      </c>
      <c r="LA164" s="52">
        <v>0</v>
      </c>
      <c r="LB164" s="52">
        <v>0</v>
      </c>
      <c r="LC164" s="52">
        <v>0</v>
      </c>
      <c r="LD164" s="52">
        <v>0</v>
      </c>
      <c r="LE164" s="52">
        <v>0</v>
      </c>
      <c r="LF164" s="52">
        <v>0</v>
      </c>
      <c r="LG164" s="52">
        <v>0</v>
      </c>
      <c r="LH164" s="52">
        <v>0</v>
      </c>
      <c r="LI164" s="52">
        <v>0</v>
      </c>
      <c r="LJ164" s="52">
        <v>0</v>
      </c>
      <c r="LK164" s="52">
        <v>0</v>
      </c>
      <c r="LL164" s="52">
        <v>0</v>
      </c>
      <c r="LM164" s="52">
        <v>0</v>
      </c>
      <c r="LN164" s="52">
        <v>0</v>
      </c>
      <c r="LO164" s="52">
        <v>0</v>
      </c>
      <c r="LP164" s="52">
        <v>0</v>
      </c>
      <c r="LQ164" s="52">
        <v>0</v>
      </c>
      <c r="LR164" s="52">
        <v>0</v>
      </c>
      <c r="LS164" s="52">
        <v>0</v>
      </c>
      <c r="LT164" s="52">
        <v>0</v>
      </c>
      <c r="LU164" s="52">
        <v>0</v>
      </c>
      <c r="LV164" s="52">
        <v>0</v>
      </c>
      <c r="LW164" s="52">
        <v>0</v>
      </c>
      <c r="LX164" s="52">
        <v>0</v>
      </c>
      <c r="LY164" s="52">
        <v>0</v>
      </c>
      <c r="LZ164" s="52">
        <v>0</v>
      </c>
      <c r="MA164" s="52">
        <v>0</v>
      </c>
      <c r="MB164" s="52">
        <v>0</v>
      </c>
      <c r="MC164" s="52">
        <v>0</v>
      </c>
      <c r="MD164" s="52">
        <v>0</v>
      </c>
      <c r="ME164" s="52">
        <v>0</v>
      </c>
      <c r="MF164" s="52">
        <v>0</v>
      </c>
      <c r="MG164" s="52">
        <v>0</v>
      </c>
      <c r="MH164" s="52">
        <v>0</v>
      </c>
      <c r="MI164" s="52">
        <v>0</v>
      </c>
      <c r="MJ164" s="52">
        <v>0</v>
      </c>
      <c r="MK164" s="52">
        <v>0</v>
      </c>
      <c r="ML164" s="52">
        <v>0</v>
      </c>
      <c r="MM164" s="52">
        <v>0</v>
      </c>
      <c r="MN164" s="52">
        <v>0</v>
      </c>
      <c r="MO164" s="52">
        <v>0</v>
      </c>
      <c r="MP164" s="52">
        <v>0</v>
      </c>
      <c r="MQ164" s="52">
        <v>0</v>
      </c>
      <c r="MR164" s="52">
        <v>0</v>
      </c>
      <c r="MS164" s="52">
        <v>0</v>
      </c>
      <c r="MT164" s="52">
        <v>0</v>
      </c>
      <c r="MU164" s="52">
        <v>0</v>
      </c>
      <c r="MV164" s="52">
        <v>0</v>
      </c>
      <c r="MW164" s="52">
        <v>0</v>
      </c>
      <c r="MX164" s="52">
        <v>0</v>
      </c>
      <c r="MY164" s="52">
        <v>0</v>
      </c>
      <c r="MZ164" s="52">
        <v>0</v>
      </c>
      <c r="NA164" s="52">
        <v>0</v>
      </c>
      <c r="NB164" s="52">
        <v>0</v>
      </c>
      <c r="NC164" s="52">
        <v>0</v>
      </c>
      <c r="ND164" s="52">
        <v>0</v>
      </c>
      <c r="NE164" s="52">
        <v>0</v>
      </c>
      <c r="NF164" s="52">
        <v>0</v>
      </c>
      <c r="NG164" s="52">
        <v>0</v>
      </c>
      <c r="NH164" s="52">
        <v>0</v>
      </c>
      <c r="NI164" s="52">
        <v>0</v>
      </c>
      <c r="NJ164" s="52">
        <v>0</v>
      </c>
      <c r="NK164" s="52">
        <v>0</v>
      </c>
      <c r="NL164" s="52">
        <v>0</v>
      </c>
      <c r="NM164" s="52">
        <v>0</v>
      </c>
      <c r="NN164" s="52">
        <v>0</v>
      </c>
      <c r="NO164" s="52">
        <v>0</v>
      </c>
      <c r="NP164" s="52">
        <v>0</v>
      </c>
      <c r="NQ164" s="52">
        <v>0</v>
      </c>
      <c r="NR164" s="68">
        <f t="shared" si="9"/>
        <v>42972.360000000008</v>
      </c>
      <c r="NS164" s="68">
        <f t="shared" si="10"/>
        <v>42972.360000000008</v>
      </c>
      <c r="NT164" s="68">
        <f t="shared" si="11"/>
        <v>42972.360000000008</v>
      </c>
    </row>
    <row r="165" spans="1:384" s="40" customFormat="1" ht="15" customHeight="1" outlineLevel="1" x14ac:dyDescent="0.2">
      <c r="A165" s="61"/>
      <c r="B165" s="49" t="s">
        <v>671</v>
      </c>
      <c r="C165" s="49" t="s">
        <v>453</v>
      </c>
      <c r="D165" s="49" t="s">
        <v>454</v>
      </c>
      <c r="E165" s="50" t="s">
        <v>455</v>
      </c>
      <c r="F165" s="64">
        <v>45157</v>
      </c>
      <c r="G165" s="49" t="s">
        <v>37</v>
      </c>
      <c r="H165" s="72">
        <v>0</v>
      </c>
      <c r="I165" s="65">
        <v>44149</v>
      </c>
      <c r="J165" s="114" t="str">
        <f>_xlfn.XLOOKUP(E165,'[12]Resumo Unidades'!$B:$B,'[12]Resumo Unidades'!$W:$W)</f>
        <v>Fluxo com Divergência de até 2%</v>
      </c>
      <c r="K165" s="51" t="str">
        <f>IF(L165&gt;Resumo!$E$23,"Sim","Não")</f>
        <v>Não</v>
      </c>
      <c r="L165" s="66">
        <v>50</v>
      </c>
      <c r="M165" s="67"/>
      <c r="N165" s="52">
        <v>0</v>
      </c>
      <c r="O165" s="52">
        <v>0</v>
      </c>
      <c r="P165" s="52">
        <v>0</v>
      </c>
      <c r="Q165" s="52">
        <v>0</v>
      </c>
      <c r="R165" s="52">
        <v>0</v>
      </c>
      <c r="S165" s="52">
        <v>0</v>
      </c>
      <c r="T165" s="52">
        <v>0</v>
      </c>
      <c r="U165" s="52">
        <v>0</v>
      </c>
      <c r="V165" s="52">
        <v>0</v>
      </c>
      <c r="W165" s="52">
        <v>0</v>
      </c>
      <c r="X165" s="52">
        <v>0</v>
      </c>
      <c r="Y165" s="52">
        <v>0</v>
      </c>
      <c r="Z165" s="52">
        <v>0</v>
      </c>
      <c r="AA165" s="52">
        <v>0</v>
      </c>
      <c r="AB165" s="52"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v>0</v>
      </c>
      <c r="AN165" s="52">
        <v>0</v>
      </c>
      <c r="AO165" s="52">
        <v>0</v>
      </c>
      <c r="AP165" s="52">
        <v>0</v>
      </c>
      <c r="AQ165" s="52"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0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52">
        <v>0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501.67</v>
      </c>
      <c r="CC165" s="52">
        <v>459.22000000000008</v>
      </c>
      <c r="CD165" s="52">
        <v>403.72</v>
      </c>
      <c r="CE165" s="52">
        <v>403.72</v>
      </c>
      <c r="CF165" s="52">
        <v>403.72</v>
      </c>
      <c r="CG165" s="52">
        <v>403.72</v>
      </c>
      <c r="CH165" s="52">
        <v>403.72</v>
      </c>
      <c r="CI165" s="52">
        <v>403.72</v>
      </c>
      <c r="CJ165" s="52">
        <v>403.72</v>
      </c>
      <c r="CK165" s="52">
        <v>403.72</v>
      </c>
      <c r="CL165" s="52">
        <v>403.72</v>
      </c>
      <c r="CM165" s="52">
        <v>403.72</v>
      </c>
      <c r="CN165" s="52">
        <v>403.72</v>
      </c>
      <c r="CO165" s="52">
        <v>403.72</v>
      </c>
      <c r="CP165" s="52">
        <v>403.72</v>
      </c>
      <c r="CQ165" s="52">
        <v>403.72</v>
      </c>
      <c r="CR165" s="52">
        <v>403.72</v>
      </c>
      <c r="CS165" s="52">
        <v>403.72</v>
      </c>
      <c r="CT165" s="52">
        <v>403.72</v>
      </c>
      <c r="CU165" s="52">
        <v>403.72</v>
      </c>
      <c r="CV165" s="52">
        <v>403.72</v>
      </c>
      <c r="CW165" s="52">
        <v>403.72</v>
      </c>
      <c r="CX165" s="52">
        <v>403.72</v>
      </c>
      <c r="CY165" s="52">
        <v>403.72</v>
      </c>
      <c r="CZ165" s="52">
        <v>403.72</v>
      </c>
      <c r="DA165" s="52">
        <v>403.72</v>
      </c>
      <c r="DB165" s="52">
        <v>403.72</v>
      </c>
      <c r="DC165" s="52">
        <v>403.72</v>
      </c>
      <c r="DD165" s="52">
        <v>403.72</v>
      </c>
      <c r="DE165" s="52">
        <v>403.72</v>
      </c>
      <c r="DF165" s="52">
        <v>403.72</v>
      </c>
      <c r="DG165" s="52">
        <v>403.72</v>
      </c>
      <c r="DH165" s="52">
        <v>403.72</v>
      </c>
      <c r="DI165" s="52">
        <v>403.72</v>
      </c>
      <c r="DJ165" s="52">
        <v>403.72</v>
      </c>
      <c r="DK165" s="52">
        <v>403.72</v>
      </c>
      <c r="DL165" s="52">
        <v>403.72</v>
      </c>
      <c r="DM165" s="52">
        <v>403.72</v>
      </c>
      <c r="DN165" s="52">
        <v>403.72</v>
      </c>
      <c r="DO165" s="52">
        <v>403.72</v>
      </c>
      <c r="DP165" s="52">
        <v>403.72</v>
      </c>
      <c r="DQ165" s="52">
        <v>403.72</v>
      </c>
      <c r="DR165" s="52">
        <v>403.72</v>
      </c>
      <c r="DS165" s="52">
        <v>403.72</v>
      </c>
      <c r="DT165" s="52">
        <v>403.72</v>
      </c>
      <c r="DU165" s="52">
        <v>403.72</v>
      </c>
      <c r="DV165" s="52">
        <v>403.72</v>
      </c>
      <c r="DW165" s="52">
        <v>403.72</v>
      </c>
      <c r="DX165" s="52">
        <v>403.72</v>
      </c>
      <c r="DY165" s="52">
        <v>403.72</v>
      </c>
      <c r="DZ165" s="52">
        <v>403.72</v>
      </c>
      <c r="EA165" s="52">
        <v>403.72</v>
      </c>
      <c r="EB165" s="52">
        <v>403.72</v>
      </c>
      <c r="EC165" s="52">
        <v>403.72</v>
      </c>
      <c r="ED165" s="52">
        <v>403.72</v>
      </c>
      <c r="EE165" s="52">
        <v>403.72</v>
      </c>
      <c r="EF165" s="52">
        <v>403.72</v>
      </c>
      <c r="EG165" s="52">
        <v>403.72</v>
      </c>
      <c r="EH165" s="52">
        <v>403.72</v>
      </c>
      <c r="EI165" s="52">
        <v>403.72</v>
      </c>
      <c r="EJ165" s="52">
        <v>403.72</v>
      </c>
      <c r="EK165" s="52">
        <v>403.72</v>
      </c>
      <c r="EL165" s="52">
        <v>403.72</v>
      </c>
      <c r="EM165" s="52">
        <v>403.72</v>
      </c>
      <c r="EN165" s="52">
        <v>403.72</v>
      </c>
      <c r="EO165" s="52">
        <v>403.72</v>
      </c>
      <c r="EP165" s="52">
        <v>403.72</v>
      </c>
      <c r="EQ165" s="52">
        <v>403.72</v>
      </c>
      <c r="ER165" s="52">
        <v>403.72</v>
      </c>
      <c r="ES165" s="52">
        <v>403.72</v>
      </c>
      <c r="ET165" s="52">
        <v>403.72</v>
      </c>
      <c r="EU165" s="52">
        <v>403.72</v>
      </c>
      <c r="EV165" s="52">
        <v>403.72</v>
      </c>
      <c r="EW165" s="52">
        <v>403.72</v>
      </c>
      <c r="EX165" s="52">
        <v>403.72</v>
      </c>
      <c r="EY165" s="52">
        <v>403.72</v>
      </c>
      <c r="EZ165" s="52">
        <v>403.72</v>
      </c>
      <c r="FA165" s="52">
        <v>403.72</v>
      </c>
      <c r="FB165" s="52">
        <v>403.72</v>
      </c>
      <c r="FC165" s="52">
        <v>403.72</v>
      </c>
      <c r="FD165" s="52">
        <v>403.72</v>
      </c>
      <c r="FE165" s="52">
        <v>403.72</v>
      </c>
      <c r="FF165" s="52">
        <v>403.72</v>
      </c>
      <c r="FG165" s="52">
        <v>403.72</v>
      </c>
      <c r="FH165" s="52">
        <v>403.72</v>
      </c>
      <c r="FI165" s="52">
        <v>403.72</v>
      </c>
      <c r="FJ165" s="52">
        <v>403.72</v>
      </c>
      <c r="FK165" s="52">
        <v>403.72</v>
      </c>
      <c r="FL165" s="52">
        <v>403.72</v>
      </c>
      <c r="FM165" s="52">
        <v>403.72</v>
      </c>
      <c r="FN165" s="52">
        <v>403.72</v>
      </c>
      <c r="FO165" s="52">
        <v>403.72</v>
      </c>
      <c r="FP165" s="52">
        <v>403.72</v>
      </c>
      <c r="FQ165" s="52">
        <v>403.72</v>
      </c>
      <c r="FR165" s="52">
        <v>403.72</v>
      </c>
      <c r="FS165" s="52">
        <v>403.72</v>
      </c>
      <c r="FT165" s="52">
        <v>403.72</v>
      </c>
      <c r="FU165" s="52">
        <v>403.72</v>
      </c>
      <c r="FV165" s="52">
        <v>403.72</v>
      </c>
      <c r="FW165" s="52">
        <v>403.72</v>
      </c>
      <c r="FX165" s="52">
        <v>403.72</v>
      </c>
      <c r="FY165" s="52">
        <v>403.72</v>
      </c>
      <c r="FZ165" s="52">
        <v>403.72</v>
      </c>
      <c r="GA165" s="52">
        <v>403.72</v>
      </c>
      <c r="GB165" s="52">
        <v>0</v>
      </c>
      <c r="GC165" s="52">
        <v>0</v>
      </c>
      <c r="GD165" s="52">
        <v>0</v>
      </c>
      <c r="GE165" s="52">
        <v>0</v>
      </c>
      <c r="GF165" s="52">
        <v>0</v>
      </c>
      <c r="GG165" s="52">
        <v>0</v>
      </c>
      <c r="GH165" s="52">
        <v>0</v>
      </c>
      <c r="GI165" s="52">
        <v>0</v>
      </c>
      <c r="GJ165" s="52">
        <v>0</v>
      </c>
      <c r="GK165" s="52">
        <v>0</v>
      </c>
      <c r="GL165" s="52">
        <v>0</v>
      </c>
      <c r="GM165" s="52">
        <v>0</v>
      </c>
      <c r="GN165" s="52">
        <v>0</v>
      </c>
      <c r="GO165" s="52">
        <v>0</v>
      </c>
      <c r="GP165" s="52">
        <v>0</v>
      </c>
      <c r="GQ165" s="52">
        <v>0</v>
      </c>
      <c r="GR165" s="52">
        <v>0</v>
      </c>
      <c r="GS165" s="52">
        <v>0</v>
      </c>
      <c r="GT165" s="52">
        <v>0</v>
      </c>
      <c r="GU165" s="52">
        <v>0</v>
      </c>
      <c r="GV165" s="52">
        <v>0</v>
      </c>
      <c r="GW165" s="52">
        <v>0</v>
      </c>
      <c r="GX165" s="52">
        <v>0</v>
      </c>
      <c r="GY165" s="52">
        <v>0</v>
      </c>
      <c r="GZ165" s="52">
        <v>0</v>
      </c>
      <c r="HA165" s="52">
        <v>0</v>
      </c>
      <c r="HB165" s="52">
        <v>0</v>
      </c>
      <c r="HC165" s="52">
        <v>0</v>
      </c>
      <c r="HD165" s="52">
        <v>0</v>
      </c>
      <c r="HE165" s="52">
        <v>0</v>
      </c>
      <c r="HF165" s="52">
        <v>0</v>
      </c>
      <c r="HG165" s="52">
        <v>0</v>
      </c>
      <c r="HH165" s="52">
        <v>0</v>
      </c>
      <c r="HI165" s="52">
        <v>0</v>
      </c>
      <c r="HJ165" s="52">
        <v>0</v>
      </c>
      <c r="HK165" s="52">
        <v>0</v>
      </c>
      <c r="HL165" s="52">
        <v>0</v>
      </c>
      <c r="HM165" s="52">
        <v>0</v>
      </c>
      <c r="HN165" s="52">
        <v>0</v>
      </c>
      <c r="HO165" s="52">
        <v>0</v>
      </c>
      <c r="HP165" s="52">
        <v>0</v>
      </c>
      <c r="HQ165" s="52">
        <v>0</v>
      </c>
      <c r="HR165" s="52">
        <v>0</v>
      </c>
      <c r="HS165" s="52">
        <v>0</v>
      </c>
      <c r="HT165" s="52">
        <v>0</v>
      </c>
      <c r="HU165" s="52">
        <v>0</v>
      </c>
      <c r="HV165" s="52">
        <v>0</v>
      </c>
      <c r="HW165" s="52">
        <v>0</v>
      </c>
      <c r="HX165" s="52">
        <v>0</v>
      </c>
      <c r="HY165" s="52">
        <v>0</v>
      </c>
      <c r="HZ165" s="52">
        <v>0</v>
      </c>
      <c r="IA165" s="52">
        <v>0</v>
      </c>
      <c r="IB165" s="52">
        <v>0</v>
      </c>
      <c r="IC165" s="52">
        <v>0</v>
      </c>
      <c r="ID165" s="52">
        <v>0</v>
      </c>
      <c r="IE165" s="52">
        <v>0</v>
      </c>
      <c r="IF165" s="52">
        <v>0</v>
      </c>
      <c r="IG165" s="52">
        <v>0</v>
      </c>
      <c r="IH165" s="52">
        <v>0</v>
      </c>
      <c r="II165" s="52">
        <v>0</v>
      </c>
      <c r="IJ165" s="52">
        <v>0</v>
      </c>
      <c r="IK165" s="52">
        <v>0</v>
      </c>
      <c r="IL165" s="52">
        <v>0</v>
      </c>
      <c r="IM165" s="52">
        <v>0</v>
      </c>
      <c r="IN165" s="52">
        <v>0</v>
      </c>
      <c r="IO165" s="52">
        <v>0</v>
      </c>
      <c r="IP165" s="52">
        <v>0</v>
      </c>
      <c r="IQ165" s="52">
        <v>0</v>
      </c>
      <c r="IR165" s="52">
        <v>0</v>
      </c>
      <c r="IS165" s="52">
        <v>0</v>
      </c>
      <c r="IT165" s="52">
        <v>0</v>
      </c>
      <c r="IU165" s="52">
        <v>0</v>
      </c>
      <c r="IV165" s="52">
        <v>0</v>
      </c>
      <c r="IW165" s="52">
        <v>0</v>
      </c>
      <c r="IX165" s="52">
        <v>0</v>
      </c>
      <c r="IY165" s="52">
        <v>0</v>
      </c>
      <c r="IZ165" s="52">
        <v>0</v>
      </c>
      <c r="JA165" s="52">
        <v>0</v>
      </c>
      <c r="JB165" s="52">
        <v>0</v>
      </c>
      <c r="JC165" s="52">
        <v>0</v>
      </c>
      <c r="JD165" s="52">
        <v>0</v>
      </c>
      <c r="JE165" s="52">
        <v>0</v>
      </c>
      <c r="JF165" s="52">
        <v>0</v>
      </c>
      <c r="JG165" s="52">
        <v>0</v>
      </c>
      <c r="JH165" s="52">
        <v>0</v>
      </c>
      <c r="JI165" s="52">
        <v>0</v>
      </c>
      <c r="JJ165" s="52">
        <v>0</v>
      </c>
      <c r="JK165" s="52">
        <v>0</v>
      </c>
      <c r="JL165" s="52">
        <v>0</v>
      </c>
      <c r="JM165" s="52">
        <v>0</v>
      </c>
      <c r="JN165" s="52">
        <v>0</v>
      </c>
      <c r="JO165" s="52">
        <v>0</v>
      </c>
      <c r="JP165" s="52">
        <v>0</v>
      </c>
      <c r="JQ165" s="52">
        <v>0</v>
      </c>
      <c r="JR165" s="52">
        <v>0</v>
      </c>
      <c r="JS165" s="52">
        <v>0</v>
      </c>
      <c r="JT165" s="52">
        <v>0</v>
      </c>
      <c r="JU165" s="52">
        <v>0</v>
      </c>
      <c r="JV165" s="52">
        <v>0</v>
      </c>
      <c r="JW165" s="52">
        <v>0</v>
      </c>
      <c r="JX165" s="52">
        <v>0</v>
      </c>
      <c r="JY165" s="52">
        <v>0</v>
      </c>
      <c r="JZ165" s="52">
        <v>0</v>
      </c>
      <c r="KA165" s="52">
        <v>0</v>
      </c>
      <c r="KB165" s="52">
        <v>0</v>
      </c>
      <c r="KC165" s="52">
        <v>0</v>
      </c>
      <c r="KD165" s="52">
        <v>0</v>
      </c>
      <c r="KE165" s="52">
        <v>0</v>
      </c>
      <c r="KF165" s="52">
        <v>0</v>
      </c>
      <c r="KG165" s="52">
        <v>0</v>
      </c>
      <c r="KH165" s="52">
        <v>0</v>
      </c>
      <c r="KI165" s="52">
        <v>0</v>
      </c>
      <c r="KJ165" s="52">
        <v>0</v>
      </c>
      <c r="KK165" s="52">
        <v>0</v>
      </c>
      <c r="KL165" s="52">
        <v>0</v>
      </c>
      <c r="KM165" s="52">
        <v>0</v>
      </c>
      <c r="KN165" s="52">
        <v>0</v>
      </c>
      <c r="KO165" s="52">
        <v>0</v>
      </c>
      <c r="KP165" s="52">
        <v>0</v>
      </c>
      <c r="KQ165" s="52">
        <v>0</v>
      </c>
      <c r="KR165" s="52">
        <v>0</v>
      </c>
      <c r="KS165" s="52">
        <v>0</v>
      </c>
      <c r="KT165" s="52">
        <v>0</v>
      </c>
      <c r="KU165" s="52">
        <v>0</v>
      </c>
      <c r="KV165" s="52">
        <v>0</v>
      </c>
      <c r="KW165" s="52">
        <v>0</v>
      </c>
      <c r="KX165" s="52">
        <v>0</v>
      </c>
      <c r="KY165" s="52">
        <v>0</v>
      </c>
      <c r="KZ165" s="52">
        <v>0</v>
      </c>
      <c r="LA165" s="52">
        <v>0</v>
      </c>
      <c r="LB165" s="52">
        <v>0</v>
      </c>
      <c r="LC165" s="52">
        <v>0</v>
      </c>
      <c r="LD165" s="52">
        <v>0</v>
      </c>
      <c r="LE165" s="52">
        <v>0</v>
      </c>
      <c r="LF165" s="52">
        <v>0</v>
      </c>
      <c r="LG165" s="52">
        <v>0</v>
      </c>
      <c r="LH165" s="52">
        <v>0</v>
      </c>
      <c r="LI165" s="52">
        <v>0</v>
      </c>
      <c r="LJ165" s="52">
        <v>0</v>
      </c>
      <c r="LK165" s="52">
        <v>0</v>
      </c>
      <c r="LL165" s="52">
        <v>0</v>
      </c>
      <c r="LM165" s="52">
        <v>0</v>
      </c>
      <c r="LN165" s="52">
        <v>0</v>
      </c>
      <c r="LO165" s="52">
        <v>0</v>
      </c>
      <c r="LP165" s="52">
        <v>0</v>
      </c>
      <c r="LQ165" s="52">
        <v>0</v>
      </c>
      <c r="LR165" s="52">
        <v>0</v>
      </c>
      <c r="LS165" s="52">
        <v>0</v>
      </c>
      <c r="LT165" s="52">
        <v>0</v>
      </c>
      <c r="LU165" s="52">
        <v>0</v>
      </c>
      <c r="LV165" s="52">
        <v>0</v>
      </c>
      <c r="LW165" s="52">
        <v>0</v>
      </c>
      <c r="LX165" s="52">
        <v>0</v>
      </c>
      <c r="LY165" s="52">
        <v>0</v>
      </c>
      <c r="LZ165" s="52">
        <v>0</v>
      </c>
      <c r="MA165" s="52">
        <v>0</v>
      </c>
      <c r="MB165" s="52">
        <v>0</v>
      </c>
      <c r="MC165" s="52">
        <v>0</v>
      </c>
      <c r="MD165" s="52">
        <v>0</v>
      </c>
      <c r="ME165" s="52">
        <v>0</v>
      </c>
      <c r="MF165" s="52">
        <v>0</v>
      </c>
      <c r="MG165" s="52">
        <v>0</v>
      </c>
      <c r="MH165" s="52">
        <v>0</v>
      </c>
      <c r="MI165" s="52">
        <v>0</v>
      </c>
      <c r="MJ165" s="52">
        <v>0</v>
      </c>
      <c r="MK165" s="52">
        <v>0</v>
      </c>
      <c r="ML165" s="52">
        <v>0</v>
      </c>
      <c r="MM165" s="52">
        <v>0</v>
      </c>
      <c r="MN165" s="52">
        <v>0</v>
      </c>
      <c r="MO165" s="52">
        <v>0</v>
      </c>
      <c r="MP165" s="52">
        <v>0</v>
      </c>
      <c r="MQ165" s="52">
        <v>0</v>
      </c>
      <c r="MR165" s="52">
        <v>0</v>
      </c>
      <c r="MS165" s="52">
        <v>0</v>
      </c>
      <c r="MT165" s="52">
        <v>0</v>
      </c>
      <c r="MU165" s="52">
        <v>0</v>
      </c>
      <c r="MV165" s="52">
        <v>0</v>
      </c>
      <c r="MW165" s="52">
        <v>0</v>
      </c>
      <c r="MX165" s="52">
        <v>0</v>
      </c>
      <c r="MY165" s="52">
        <v>0</v>
      </c>
      <c r="MZ165" s="52">
        <v>0</v>
      </c>
      <c r="NA165" s="52">
        <v>0</v>
      </c>
      <c r="NB165" s="52">
        <v>0</v>
      </c>
      <c r="NC165" s="52">
        <v>0</v>
      </c>
      <c r="ND165" s="52">
        <v>0</v>
      </c>
      <c r="NE165" s="52">
        <v>0</v>
      </c>
      <c r="NF165" s="52">
        <v>0</v>
      </c>
      <c r="NG165" s="52">
        <v>0</v>
      </c>
      <c r="NH165" s="52">
        <v>0</v>
      </c>
      <c r="NI165" s="52">
        <v>0</v>
      </c>
      <c r="NJ165" s="52">
        <v>0</v>
      </c>
      <c r="NK165" s="52">
        <v>0</v>
      </c>
      <c r="NL165" s="52">
        <v>0</v>
      </c>
      <c r="NM165" s="52">
        <v>0</v>
      </c>
      <c r="NN165" s="52">
        <v>0</v>
      </c>
      <c r="NO165" s="52">
        <v>0</v>
      </c>
      <c r="NP165" s="52">
        <v>0</v>
      </c>
      <c r="NQ165" s="52">
        <v>0</v>
      </c>
      <c r="NR165" s="68">
        <f t="shared" si="9"/>
        <v>42140.33000000006</v>
      </c>
      <c r="NS165" s="68">
        <f t="shared" si="10"/>
        <v>42140.33000000006</v>
      </c>
      <c r="NT165" s="68">
        <f t="shared" si="11"/>
        <v>42140.33000000006</v>
      </c>
    </row>
    <row r="166" spans="1:384" s="40" customFormat="1" ht="15" customHeight="1" outlineLevel="1" x14ac:dyDescent="0.2">
      <c r="A166" s="61"/>
      <c r="B166" s="49" t="s">
        <v>671</v>
      </c>
      <c r="C166" s="49" t="s">
        <v>456</v>
      </c>
      <c r="D166" s="49" t="s">
        <v>457</v>
      </c>
      <c r="E166" s="50" t="s">
        <v>458</v>
      </c>
      <c r="F166" s="64">
        <v>45174</v>
      </c>
      <c r="G166" s="49" t="s">
        <v>37</v>
      </c>
      <c r="H166" s="72">
        <v>0</v>
      </c>
      <c r="I166" s="65">
        <v>40175</v>
      </c>
      <c r="J166" s="114" t="str">
        <f>_xlfn.XLOOKUP(E166,'[12]Resumo Unidades'!$B:$B,'[12]Resumo Unidades'!$W:$W)</f>
        <v>Fluxo com Divergência de até 2%</v>
      </c>
      <c r="K166" s="51" t="str">
        <f>IF(L166&gt;Resumo!$E$23,"Sim","Não")</f>
        <v>Não</v>
      </c>
      <c r="L166" s="66">
        <v>0</v>
      </c>
      <c r="M166" s="67"/>
      <c r="N166" s="52">
        <v>0</v>
      </c>
      <c r="O166" s="52">
        <v>0</v>
      </c>
      <c r="P166" s="52">
        <v>0</v>
      </c>
      <c r="Q166" s="52">
        <v>0</v>
      </c>
      <c r="R166" s="52">
        <v>0</v>
      </c>
      <c r="S166" s="52">
        <v>0</v>
      </c>
      <c r="T166" s="52">
        <v>0</v>
      </c>
      <c r="U166" s="52">
        <v>0</v>
      </c>
      <c r="V166" s="52">
        <v>0</v>
      </c>
      <c r="W166" s="52">
        <v>0</v>
      </c>
      <c r="X166" s="52">
        <v>0</v>
      </c>
      <c r="Y166" s="52">
        <v>0</v>
      </c>
      <c r="Z166" s="52">
        <v>0</v>
      </c>
      <c r="AA166" s="52">
        <v>0</v>
      </c>
      <c r="AB166" s="52">
        <v>0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  <c r="AK166" s="52">
        <v>0</v>
      </c>
      <c r="AL166" s="52">
        <v>0</v>
      </c>
      <c r="AM166" s="52">
        <v>0</v>
      </c>
      <c r="AN166" s="52">
        <v>0</v>
      </c>
      <c r="AO166" s="52">
        <v>0</v>
      </c>
      <c r="AP166" s="52">
        <v>0</v>
      </c>
      <c r="AQ166" s="52"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v>0</v>
      </c>
      <c r="AX166" s="52">
        <v>0</v>
      </c>
      <c r="AY166" s="52">
        <v>0</v>
      </c>
      <c r="AZ166" s="52">
        <v>0</v>
      </c>
      <c r="BA166" s="52">
        <v>0</v>
      </c>
      <c r="BB166" s="52">
        <v>0</v>
      </c>
      <c r="BC166" s="52">
        <v>0</v>
      </c>
      <c r="BD166" s="52">
        <v>0</v>
      </c>
      <c r="BE166" s="52">
        <v>0</v>
      </c>
      <c r="BF166" s="52">
        <v>0</v>
      </c>
      <c r="BG166" s="52">
        <v>0</v>
      </c>
      <c r="BH166" s="52">
        <v>0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52">
        <v>0</v>
      </c>
      <c r="BW166" s="52">
        <v>0</v>
      </c>
      <c r="BX166" s="52">
        <v>0</v>
      </c>
      <c r="BY166" s="52">
        <v>0</v>
      </c>
      <c r="BZ166" s="52">
        <v>0</v>
      </c>
      <c r="CA166" s="52">
        <v>0</v>
      </c>
      <c r="CB166" s="52">
        <v>0</v>
      </c>
      <c r="CC166" s="52">
        <v>0</v>
      </c>
      <c r="CD166" s="52">
        <v>389.93</v>
      </c>
      <c r="CE166" s="52">
        <v>389.93</v>
      </c>
      <c r="CF166" s="52">
        <v>389.93</v>
      </c>
      <c r="CG166" s="52">
        <v>389.93</v>
      </c>
      <c r="CH166" s="52">
        <v>389.93</v>
      </c>
      <c r="CI166" s="52">
        <v>389.93</v>
      </c>
      <c r="CJ166" s="52">
        <v>389.93</v>
      </c>
      <c r="CK166" s="52">
        <v>389.93</v>
      </c>
      <c r="CL166" s="52">
        <v>389.93</v>
      </c>
      <c r="CM166" s="52">
        <v>389.93</v>
      </c>
      <c r="CN166" s="52">
        <v>389.93</v>
      </c>
      <c r="CO166" s="52">
        <v>389.93</v>
      </c>
      <c r="CP166" s="52">
        <v>389.93</v>
      </c>
      <c r="CQ166" s="52">
        <v>389.93</v>
      </c>
      <c r="CR166" s="52">
        <v>389.93</v>
      </c>
      <c r="CS166" s="52">
        <v>389.93</v>
      </c>
      <c r="CT166" s="52">
        <v>389.93</v>
      </c>
      <c r="CU166" s="52">
        <v>389.93</v>
      </c>
      <c r="CV166" s="52">
        <v>389.93</v>
      </c>
      <c r="CW166" s="52">
        <v>389.93</v>
      </c>
      <c r="CX166" s="52">
        <v>389.93</v>
      </c>
      <c r="CY166" s="52">
        <v>389.93</v>
      </c>
      <c r="CZ166" s="52">
        <v>389.93</v>
      </c>
      <c r="DA166" s="52">
        <v>389.93</v>
      </c>
      <c r="DB166" s="52">
        <v>389.93</v>
      </c>
      <c r="DC166" s="52">
        <v>389.93</v>
      </c>
      <c r="DD166" s="52">
        <v>389.93</v>
      </c>
      <c r="DE166" s="52">
        <v>389.93</v>
      </c>
      <c r="DF166" s="52">
        <v>389.93</v>
      </c>
      <c r="DG166" s="52">
        <v>389.93</v>
      </c>
      <c r="DH166" s="52">
        <v>389.93</v>
      </c>
      <c r="DI166" s="52">
        <v>389.93</v>
      </c>
      <c r="DJ166" s="52">
        <v>389.93</v>
      </c>
      <c r="DK166" s="52">
        <v>389.93</v>
      </c>
      <c r="DL166" s="52">
        <v>389.93</v>
      </c>
      <c r="DM166" s="52">
        <v>389.93</v>
      </c>
      <c r="DN166" s="52">
        <v>389.93</v>
      </c>
      <c r="DO166" s="52">
        <v>389.93</v>
      </c>
      <c r="DP166" s="52">
        <v>389.93</v>
      </c>
      <c r="DQ166" s="52">
        <v>389.93</v>
      </c>
      <c r="DR166" s="52">
        <v>389.93</v>
      </c>
      <c r="DS166" s="52">
        <v>389.93</v>
      </c>
      <c r="DT166" s="52">
        <v>389.93</v>
      </c>
      <c r="DU166" s="52">
        <v>389.93</v>
      </c>
      <c r="DV166" s="52">
        <v>389.93</v>
      </c>
      <c r="DW166" s="52">
        <v>389.93</v>
      </c>
      <c r="DX166" s="52">
        <v>389.93</v>
      </c>
      <c r="DY166" s="52">
        <v>389.93</v>
      </c>
      <c r="DZ166" s="52">
        <v>389.93</v>
      </c>
      <c r="EA166" s="52">
        <v>389.93</v>
      </c>
      <c r="EB166" s="52">
        <v>389.93</v>
      </c>
      <c r="EC166" s="52">
        <v>389.93</v>
      </c>
      <c r="ED166" s="52">
        <v>389.93</v>
      </c>
      <c r="EE166" s="52">
        <v>389.93</v>
      </c>
      <c r="EF166" s="52">
        <v>389.93</v>
      </c>
      <c r="EG166" s="52">
        <v>389.93</v>
      </c>
      <c r="EH166" s="52">
        <v>389.93</v>
      </c>
      <c r="EI166" s="52">
        <v>389.93</v>
      </c>
      <c r="EJ166" s="52">
        <v>389.93</v>
      </c>
      <c r="EK166" s="52">
        <v>389.93</v>
      </c>
      <c r="EL166" s="52">
        <v>389.93</v>
      </c>
      <c r="EM166" s="52">
        <v>389.93</v>
      </c>
      <c r="EN166" s="52">
        <v>389.93</v>
      </c>
      <c r="EO166" s="52">
        <v>389.93</v>
      </c>
      <c r="EP166" s="52">
        <v>389.93</v>
      </c>
      <c r="EQ166" s="52">
        <v>389.93</v>
      </c>
      <c r="ER166" s="52">
        <v>389.93</v>
      </c>
      <c r="ES166" s="52">
        <v>389.93</v>
      </c>
      <c r="ET166" s="52">
        <v>389.93</v>
      </c>
      <c r="EU166" s="52">
        <v>389.93</v>
      </c>
      <c r="EV166" s="52">
        <v>389.93</v>
      </c>
      <c r="EW166" s="52">
        <v>389.93</v>
      </c>
      <c r="EX166" s="52">
        <v>389.93</v>
      </c>
      <c r="EY166" s="52">
        <v>389.93</v>
      </c>
      <c r="EZ166" s="52">
        <v>389.93</v>
      </c>
      <c r="FA166" s="52">
        <v>389.93</v>
      </c>
      <c r="FB166" s="52">
        <v>389.93</v>
      </c>
      <c r="FC166" s="52">
        <v>389.93</v>
      </c>
      <c r="FD166" s="52">
        <v>389.93</v>
      </c>
      <c r="FE166" s="52">
        <v>389.93</v>
      </c>
      <c r="FF166" s="52">
        <v>389.93</v>
      </c>
      <c r="FG166" s="52">
        <v>389.93</v>
      </c>
      <c r="FH166" s="52">
        <v>389.93</v>
      </c>
      <c r="FI166" s="52">
        <v>389.93</v>
      </c>
      <c r="FJ166" s="52">
        <v>389.93</v>
      </c>
      <c r="FK166" s="52">
        <v>389.93</v>
      </c>
      <c r="FL166" s="52">
        <v>389.93</v>
      </c>
      <c r="FM166" s="52">
        <v>389.93</v>
      </c>
      <c r="FN166" s="52">
        <v>389.93</v>
      </c>
      <c r="FO166" s="52">
        <v>389.93</v>
      </c>
      <c r="FP166" s="52">
        <v>389.93</v>
      </c>
      <c r="FQ166" s="52">
        <v>389.93</v>
      </c>
      <c r="FR166" s="52">
        <v>389.93</v>
      </c>
      <c r="FS166" s="52">
        <v>389.93</v>
      </c>
      <c r="FT166" s="52">
        <v>389.93</v>
      </c>
      <c r="FU166" s="52">
        <v>389.93</v>
      </c>
      <c r="FV166" s="52">
        <v>389.93</v>
      </c>
      <c r="FW166" s="52">
        <v>389.93</v>
      </c>
      <c r="FX166" s="52">
        <v>389.93</v>
      </c>
      <c r="FY166" s="52">
        <v>389.93</v>
      </c>
      <c r="FZ166" s="52">
        <v>389.93</v>
      </c>
      <c r="GA166" s="52">
        <v>389.93</v>
      </c>
      <c r="GB166" s="52">
        <v>0</v>
      </c>
      <c r="GC166" s="52">
        <v>0</v>
      </c>
      <c r="GD166" s="52">
        <v>0</v>
      </c>
      <c r="GE166" s="52">
        <v>0</v>
      </c>
      <c r="GF166" s="52">
        <v>0</v>
      </c>
      <c r="GG166" s="52">
        <v>0</v>
      </c>
      <c r="GH166" s="52">
        <v>0</v>
      </c>
      <c r="GI166" s="52">
        <v>0</v>
      </c>
      <c r="GJ166" s="52">
        <v>0</v>
      </c>
      <c r="GK166" s="52">
        <v>0</v>
      </c>
      <c r="GL166" s="52">
        <v>0</v>
      </c>
      <c r="GM166" s="52">
        <v>0</v>
      </c>
      <c r="GN166" s="52">
        <v>0</v>
      </c>
      <c r="GO166" s="52">
        <v>0</v>
      </c>
      <c r="GP166" s="52">
        <v>0</v>
      </c>
      <c r="GQ166" s="52">
        <v>0</v>
      </c>
      <c r="GR166" s="52">
        <v>0</v>
      </c>
      <c r="GS166" s="52">
        <v>0</v>
      </c>
      <c r="GT166" s="52">
        <v>0</v>
      </c>
      <c r="GU166" s="52">
        <v>0</v>
      </c>
      <c r="GV166" s="52">
        <v>0</v>
      </c>
      <c r="GW166" s="52">
        <v>0</v>
      </c>
      <c r="GX166" s="52">
        <v>0</v>
      </c>
      <c r="GY166" s="52">
        <v>0</v>
      </c>
      <c r="GZ166" s="52">
        <v>0</v>
      </c>
      <c r="HA166" s="52">
        <v>0</v>
      </c>
      <c r="HB166" s="52">
        <v>0</v>
      </c>
      <c r="HC166" s="52">
        <v>0</v>
      </c>
      <c r="HD166" s="52">
        <v>0</v>
      </c>
      <c r="HE166" s="52">
        <v>0</v>
      </c>
      <c r="HF166" s="52">
        <v>0</v>
      </c>
      <c r="HG166" s="52">
        <v>0</v>
      </c>
      <c r="HH166" s="52">
        <v>0</v>
      </c>
      <c r="HI166" s="52">
        <v>0</v>
      </c>
      <c r="HJ166" s="52">
        <v>0</v>
      </c>
      <c r="HK166" s="52">
        <v>0</v>
      </c>
      <c r="HL166" s="52">
        <v>0</v>
      </c>
      <c r="HM166" s="52">
        <v>0</v>
      </c>
      <c r="HN166" s="52">
        <v>0</v>
      </c>
      <c r="HO166" s="52">
        <v>0</v>
      </c>
      <c r="HP166" s="52">
        <v>0</v>
      </c>
      <c r="HQ166" s="52">
        <v>0</v>
      </c>
      <c r="HR166" s="52">
        <v>0</v>
      </c>
      <c r="HS166" s="52">
        <v>0</v>
      </c>
      <c r="HT166" s="52">
        <v>0</v>
      </c>
      <c r="HU166" s="52">
        <v>0</v>
      </c>
      <c r="HV166" s="52">
        <v>0</v>
      </c>
      <c r="HW166" s="52">
        <v>0</v>
      </c>
      <c r="HX166" s="52">
        <v>0</v>
      </c>
      <c r="HY166" s="52">
        <v>0</v>
      </c>
      <c r="HZ166" s="52">
        <v>0</v>
      </c>
      <c r="IA166" s="52">
        <v>0</v>
      </c>
      <c r="IB166" s="52">
        <v>0</v>
      </c>
      <c r="IC166" s="52">
        <v>0</v>
      </c>
      <c r="ID166" s="52">
        <v>0</v>
      </c>
      <c r="IE166" s="52">
        <v>0</v>
      </c>
      <c r="IF166" s="52">
        <v>0</v>
      </c>
      <c r="IG166" s="52">
        <v>0</v>
      </c>
      <c r="IH166" s="52">
        <v>0</v>
      </c>
      <c r="II166" s="52">
        <v>0</v>
      </c>
      <c r="IJ166" s="52">
        <v>0</v>
      </c>
      <c r="IK166" s="52">
        <v>0</v>
      </c>
      <c r="IL166" s="52">
        <v>0</v>
      </c>
      <c r="IM166" s="52">
        <v>0</v>
      </c>
      <c r="IN166" s="52">
        <v>0</v>
      </c>
      <c r="IO166" s="52">
        <v>0</v>
      </c>
      <c r="IP166" s="52">
        <v>0</v>
      </c>
      <c r="IQ166" s="52">
        <v>0</v>
      </c>
      <c r="IR166" s="52">
        <v>0</v>
      </c>
      <c r="IS166" s="52">
        <v>0</v>
      </c>
      <c r="IT166" s="52">
        <v>0</v>
      </c>
      <c r="IU166" s="52">
        <v>0</v>
      </c>
      <c r="IV166" s="52">
        <v>0</v>
      </c>
      <c r="IW166" s="52">
        <v>0</v>
      </c>
      <c r="IX166" s="52">
        <v>0</v>
      </c>
      <c r="IY166" s="52">
        <v>0</v>
      </c>
      <c r="IZ166" s="52">
        <v>0</v>
      </c>
      <c r="JA166" s="52">
        <v>0</v>
      </c>
      <c r="JB166" s="52">
        <v>0</v>
      </c>
      <c r="JC166" s="52">
        <v>0</v>
      </c>
      <c r="JD166" s="52">
        <v>0</v>
      </c>
      <c r="JE166" s="52">
        <v>0</v>
      </c>
      <c r="JF166" s="52">
        <v>0</v>
      </c>
      <c r="JG166" s="52">
        <v>0</v>
      </c>
      <c r="JH166" s="52">
        <v>0</v>
      </c>
      <c r="JI166" s="52">
        <v>0</v>
      </c>
      <c r="JJ166" s="52">
        <v>0</v>
      </c>
      <c r="JK166" s="52">
        <v>0</v>
      </c>
      <c r="JL166" s="52">
        <v>0</v>
      </c>
      <c r="JM166" s="52">
        <v>0</v>
      </c>
      <c r="JN166" s="52">
        <v>0</v>
      </c>
      <c r="JO166" s="52">
        <v>0</v>
      </c>
      <c r="JP166" s="52">
        <v>0</v>
      </c>
      <c r="JQ166" s="52">
        <v>0</v>
      </c>
      <c r="JR166" s="52">
        <v>0</v>
      </c>
      <c r="JS166" s="52">
        <v>0</v>
      </c>
      <c r="JT166" s="52">
        <v>0</v>
      </c>
      <c r="JU166" s="52">
        <v>0</v>
      </c>
      <c r="JV166" s="52">
        <v>0</v>
      </c>
      <c r="JW166" s="52">
        <v>0</v>
      </c>
      <c r="JX166" s="52">
        <v>0</v>
      </c>
      <c r="JY166" s="52">
        <v>0</v>
      </c>
      <c r="JZ166" s="52">
        <v>0</v>
      </c>
      <c r="KA166" s="52">
        <v>0</v>
      </c>
      <c r="KB166" s="52">
        <v>0</v>
      </c>
      <c r="KC166" s="52">
        <v>0</v>
      </c>
      <c r="KD166" s="52">
        <v>0</v>
      </c>
      <c r="KE166" s="52">
        <v>0</v>
      </c>
      <c r="KF166" s="52">
        <v>0</v>
      </c>
      <c r="KG166" s="52">
        <v>0</v>
      </c>
      <c r="KH166" s="52">
        <v>0</v>
      </c>
      <c r="KI166" s="52">
        <v>0</v>
      </c>
      <c r="KJ166" s="52">
        <v>0</v>
      </c>
      <c r="KK166" s="52">
        <v>0</v>
      </c>
      <c r="KL166" s="52">
        <v>0</v>
      </c>
      <c r="KM166" s="52">
        <v>0</v>
      </c>
      <c r="KN166" s="52">
        <v>0</v>
      </c>
      <c r="KO166" s="52">
        <v>0</v>
      </c>
      <c r="KP166" s="52">
        <v>0</v>
      </c>
      <c r="KQ166" s="52">
        <v>0</v>
      </c>
      <c r="KR166" s="52">
        <v>0</v>
      </c>
      <c r="KS166" s="52">
        <v>0</v>
      </c>
      <c r="KT166" s="52">
        <v>0</v>
      </c>
      <c r="KU166" s="52">
        <v>0</v>
      </c>
      <c r="KV166" s="52">
        <v>0</v>
      </c>
      <c r="KW166" s="52">
        <v>0</v>
      </c>
      <c r="KX166" s="52">
        <v>0</v>
      </c>
      <c r="KY166" s="52">
        <v>0</v>
      </c>
      <c r="KZ166" s="52">
        <v>0</v>
      </c>
      <c r="LA166" s="52">
        <v>0</v>
      </c>
      <c r="LB166" s="52">
        <v>0</v>
      </c>
      <c r="LC166" s="52">
        <v>0</v>
      </c>
      <c r="LD166" s="52">
        <v>0</v>
      </c>
      <c r="LE166" s="52">
        <v>0</v>
      </c>
      <c r="LF166" s="52">
        <v>0</v>
      </c>
      <c r="LG166" s="52">
        <v>0</v>
      </c>
      <c r="LH166" s="52">
        <v>0</v>
      </c>
      <c r="LI166" s="52">
        <v>0</v>
      </c>
      <c r="LJ166" s="52">
        <v>0</v>
      </c>
      <c r="LK166" s="52">
        <v>0</v>
      </c>
      <c r="LL166" s="52">
        <v>0</v>
      </c>
      <c r="LM166" s="52">
        <v>0</v>
      </c>
      <c r="LN166" s="52">
        <v>0</v>
      </c>
      <c r="LO166" s="52">
        <v>0</v>
      </c>
      <c r="LP166" s="52">
        <v>0</v>
      </c>
      <c r="LQ166" s="52">
        <v>0</v>
      </c>
      <c r="LR166" s="52">
        <v>0</v>
      </c>
      <c r="LS166" s="52">
        <v>0</v>
      </c>
      <c r="LT166" s="52">
        <v>0</v>
      </c>
      <c r="LU166" s="52">
        <v>0</v>
      </c>
      <c r="LV166" s="52">
        <v>0</v>
      </c>
      <c r="LW166" s="52">
        <v>0</v>
      </c>
      <c r="LX166" s="52">
        <v>0</v>
      </c>
      <c r="LY166" s="52">
        <v>0</v>
      </c>
      <c r="LZ166" s="52">
        <v>0</v>
      </c>
      <c r="MA166" s="52">
        <v>0</v>
      </c>
      <c r="MB166" s="52">
        <v>0</v>
      </c>
      <c r="MC166" s="52">
        <v>0</v>
      </c>
      <c r="MD166" s="52">
        <v>0</v>
      </c>
      <c r="ME166" s="52">
        <v>0</v>
      </c>
      <c r="MF166" s="52">
        <v>0</v>
      </c>
      <c r="MG166" s="52">
        <v>0</v>
      </c>
      <c r="MH166" s="52">
        <v>0</v>
      </c>
      <c r="MI166" s="52">
        <v>0</v>
      </c>
      <c r="MJ166" s="52">
        <v>0</v>
      </c>
      <c r="MK166" s="52">
        <v>0</v>
      </c>
      <c r="ML166" s="52">
        <v>0</v>
      </c>
      <c r="MM166" s="52">
        <v>0</v>
      </c>
      <c r="MN166" s="52">
        <v>0</v>
      </c>
      <c r="MO166" s="52">
        <v>0</v>
      </c>
      <c r="MP166" s="52">
        <v>0</v>
      </c>
      <c r="MQ166" s="52">
        <v>0</v>
      </c>
      <c r="MR166" s="52">
        <v>0</v>
      </c>
      <c r="MS166" s="52">
        <v>0</v>
      </c>
      <c r="MT166" s="52">
        <v>0</v>
      </c>
      <c r="MU166" s="52">
        <v>0</v>
      </c>
      <c r="MV166" s="52">
        <v>0</v>
      </c>
      <c r="MW166" s="52">
        <v>0</v>
      </c>
      <c r="MX166" s="52">
        <v>0</v>
      </c>
      <c r="MY166" s="52">
        <v>0</v>
      </c>
      <c r="MZ166" s="52">
        <v>0</v>
      </c>
      <c r="NA166" s="52">
        <v>0</v>
      </c>
      <c r="NB166" s="52">
        <v>0</v>
      </c>
      <c r="NC166" s="52">
        <v>0</v>
      </c>
      <c r="ND166" s="52">
        <v>0</v>
      </c>
      <c r="NE166" s="52">
        <v>0</v>
      </c>
      <c r="NF166" s="52">
        <v>0</v>
      </c>
      <c r="NG166" s="52">
        <v>0</v>
      </c>
      <c r="NH166" s="52">
        <v>0</v>
      </c>
      <c r="NI166" s="52">
        <v>0</v>
      </c>
      <c r="NJ166" s="52">
        <v>0</v>
      </c>
      <c r="NK166" s="52">
        <v>0</v>
      </c>
      <c r="NL166" s="52">
        <v>0</v>
      </c>
      <c r="NM166" s="52">
        <v>0</v>
      </c>
      <c r="NN166" s="52">
        <v>0</v>
      </c>
      <c r="NO166" s="52">
        <v>0</v>
      </c>
      <c r="NP166" s="52">
        <v>0</v>
      </c>
      <c r="NQ166" s="52">
        <v>0</v>
      </c>
      <c r="NR166" s="68">
        <f t="shared" si="9"/>
        <v>39772.860000000022</v>
      </c>
      <c r="NS166" s="68">
        <f t="shared" si="10"/>
        <v>39772.860000000022</v>
      </c>
      <c r="NT166" s="68">
        <f t="shared" si="11"/>
        <v>39772.860000000022</v>
      </c>
    </row>
    <row r="167" spans="1:384" s="40" customFormat="1" ht="15" customHeight="1" outlineLevel="1" x14ac:dyDescent="0.2">
      <c r="A167" s="61"/>
      <c r="B167" s="49" t="s">
        <v>671</v>
      </c>
      <c r="C167" s="49" t="s">
        <v>459</v>
      </c>
      <c r="D167" s="49" t="s">
        <v>38</v>
      </c>
      <c r="E167" s="50" t="s">
        <v>460</v>
      </c>
      <c r="F167" s="64">
        <v>45194</v>
      </c>
      <c r="G167" s="49" t="s">
        <v>37</v>
      </c>
      <c r="H167" s="72">
        <v>0</v>
      </c>
      <c r="I167" s="65">
        <v>64400</v>
      </c>
      <c r="J167" s="114" t="str">
        <f>_xlfn.XLOOKUP(E167,'[12]Resumo Unidades'!$B:$B,'[12]Resumo Unidades'!$W:$W)</f>
        <v>Fluxo com Divergência de até 2%</v>
      </c>
      <c r="K167" s="51" t="str">
        <f>IF(L167&gt;Resumo!$E$23,"Sim","Não")</f>
        <v>Não</v>
      </c>
      <c r="L167" s="66">
        <v>0</v>
      </c>
      <c r="M167" s="67"/>
      <c r="N167" s="52">
        <v>0</v>
      </c>
      <c r="O167" s="52">
        <v>0</v>
      </c>
      <c r="P167" s="52">
        <v>0</v>
      </c>
      <c r="Q167" s="52">
        <v>0</v>
      </c>
      <c r="R167" s="52">
        <v>0</v>
      </c>
      <c r="S167" s="52">
        <v>0</v>
      </c>
      <c r="T167" s="52">
        <v>0</v>
      </c>
      <c r="U167" s="52">
        <v>0</v>
      </c>
      <c r="V167" s="52">
        <v>0</v>
      </c>
      <c r="W167" s="52">
        <v>0</v>
      </c>
      <c r="X167" s="52">
        <v>0</v>
      </c>
      <c r="Y167" s="52">
        <v>0</v>
      </c>
      <c r="Z167" s="52">
        <v>0</v>
      </c>
      <c r="AA167" s="52">
        <v>0</v>
      </c>
      <c r="AB167" s="52">
        <v>0</v>
      </c>
      <c r="AC167" s="52">
        <v>0</v>
      </c>
      <c r="AD167" s="52">
        <v>0</v>
      </c>
      <c r="AE167" s="52">
        <v>0</v>
      </c>
      <c r="AF167" s="52">
        <v>0</v>
      </c>
      <c r="AG167" s="52">
        <v>0</v>
      </c>
      <c r="AH167" s="52">
        <v>0</v>
      </c>
      <c r="AI167" s="52">
        <v>0</v>
      </c>
      <c r="AJ167" s="52">
        <v>0</v>
      </c>
      <c r="AK167" s="52">
        <v>0</v>
      </c>
      <c r="AL167" s="52">
        <v>0</v>
      </c>
      <c r="AM167" s="52">
        <v>0</v>
      </c>
      <c r="AN167" s="52">
        <v>0</v>
      </c>
      <c r="AO167" s="52">
        <v>0</v>
      </c>
      <c r="AP167" s="52">
        <v>0</v>
      </c>
      <c r="AQ167" s="52"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v>0</v>
      </c>
      <c r="AX167" s="52">
        <v>0</v>
      </c>
      <c r="AY167" s="52">
        <v>0</v>
      </c>
      <c r="AZ167" s="52">
        <v>0</v>
      </c>
      <c r="BA167" s="52">
        <v>0</v>
      </c>
      <c r="BB167" s="52">
        <v>0</v>
      </c>
      <c r="BC167" s="52">
        <v>0</v>
      </c>
      <c r="BD167" s="52">
        <v>0</v>
      </c>
      <c r="BE167" s="52">
        <v>0</v>
      </c>
      <c r="BF167" s="52">
        <v>0</v>
      </c>
      <c r="BG167" s="52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52">
        <v>0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0</v>
      </c>
      <c r="CC167" s="52">
        <v>0</v>
      </c>
      <c r="CD167" s="52">
        <v>528.85</v>
      </c>
      <c r="CE167" s="52">
        <v>528.85</v>
      </c>
      <c r="CF167" s="52">
        <v>528.85</v>
      </c>
      <c r="CG167" s="52">
        <v>528.85</v>
      </c>
      <c r="CH167" s="52">
        <v>528.85</v>
      </c>
      <c r="CI167" s="52">
        <v>528.85</v>
      </c>
      <c r="CJ167" s="52">
        <v>528.85</v>
      </c>
      <c r="CK167" s="52">
        <v>528.85</v>
      </c>
      <c r="CL167" s="52">
        <v>528.85</v>
      </c>
      <c r="CM167" s="52">
        <v>528.85</v>
      </c>
      <c r="CN167" s="52">
        <v>528.85</v>
      </c>
      <c r="CO167" s="52">
        <v>528.85</v>
      </c>
      <c r="CP167" s="52">
        <v>528.85</v>
      </c>
      <c r="CQ167" s="52">
        <v>528.85</v>
      </c>
      <c r="CR167" s="52">
        <v>528.85</v>
      </c>
      <c r="CS167" s="52">
        <v>528.85</v>
      </c>
      <c r="CT167" s="52">
        <v>528.85</v>
      </c>
      <c r="CU167" s="52">
        <v>528.85</v>
      </c>
      <c r="CV167" s="52">
        <v>528.85</v>
      </c>
      <c r="CW167" s="52">
        <v>528.85</v>
      </c>
      <c r="CX167" s="52">
        <v>528.85</v>
      </c>
      <c r="CY167" s="52">
        <v>528.85</v>
      </c>
      <c r="CZ167" s="52">
        <v>528.85</v>
      </c>
      <c r="DA167" s="52">
        <v>528.85</v>
      </c>
      <c r="DB167" s="52">
        <v>528.85</v>
      </c>
      <c r="DC167" s="52">
        <v>528.85</v>
      </c>
      <c r="DD167" s="52">
        <v>528.85</v>
      </c>
      <c r="DE167" s="52">
        <v>528.85</v>
      </c>
      <c r="DF167" s="52">
        <v>528.85</v>
      </c>
      <c r="DG167" s="52">
        <v>528.85</v>
      </c>
      <c r="DH167" s="52">
        <v>528.85</v>
      </c>
      <c r="DI167" s="52">
        <v>528.85</v>
      </c>
      <c r="DJ167" s="52">
        <v>528.85</v>
      </c>
      <c r="DK167" s="52">
        <v>528.85</v>
      </c>
      <c r="DL167" s="52">
        <v>528.85</v>
      </c>
      <c r="DM167" s="52">
        <v>528.85</v>
      </c>
      <c r="DN167" s="52">
        <v>528.85</v>
      </c>
      <c r="DO167" s="52">
        <v>528.85</v>
      </c>
      <c r="DP167" s="52">
        <v>528.85</v>
      </c>
      <c r="DQ167" s="52">
        <v>528.85</v>
      </c>
      <c r="DR167" s="52">
        <v>528.85</v>
      </c>
      <c r="DS167" s="52">
        <v>528.85</v>
      </c>
      <c r="DT167" s="52">
        <v>528.85</v>
      </c>
      <c r="DU167" s="52">
        <v>528.85</v>
      </c>
      <c r="DV167" s="52">
        <v>528.85</v>
      </c>
      <c r="DW167" s="52">
        <v>528.85</v>
      </c>
      <c r="DX167" s="52">
        <v>528.85</v>
      </c>
      <c r="DY167" s="52">
        <v>528.85</v>
      </c>
      <c r="DZ167" s="52">
        <v>528.85</v>
      </c>
      <c r="EA167" s="52">
        <v>528.85</v>
      </c>
      <c r="EB167" s="52">
        <v>528.85</v>
      </c>
      <c r="EC167" s="52">
        <v>528.85</v>
      </c>
      <c r="ED167" s="52">
        <v>528.85</v>
      </c>
      <c r="EE167" s="52">
        <v>528.85</v>
      </c>
      <c r="EF167" s="52">
        <v>528.85</v>
      </c>
      <c r="EG167" s="52">
        <v>528.85</v>
      </c>
      <c r="EH167" s="52">
        <v>528.85</v>
      </c>
      <c r="EI167" s="52">
        <v>528.85</v>
      </c>
      <c r="EJ167" s="52">
        <v>528.85</v>
      </c>
      <c r="EK167" s="52">
        <v>528.85</v>
      </c>
      <c r="EL167" s="52">
        <v>528.85</v>
      </c>
      <c r="EM167" s="52">
        <v>528.85</v>
      </c>
      <c r="EN167" s="52">
        <v>528.85</v>
      </c>
      <c r="EO167" s="52">
        <v>528.85</v>
      </c>
      <c r="EP167" s="52">
        <v>528.85</v>
      </c>
      <c r="EQ167" s="52">
        <v>528.85</v>
      </c>
      <c r="ER167" s="52">
        <v>528.85</v>
      </c>
      <c r="ES167" s="52">
        <v>528.85</v>
      </c>
      <c r="ET167" s="52">
        <v>528.85</v>
      </c>
      <c r="EU167" s="52">
        <v>528.85</v>
      </c>
      <c r="EV167" s="52">
        <v>528.85</v>
      </c>
      <c r="EW167" s="52">
        <v>528.85</v>
      </c>
      <c r="EX167" s="52">
        <v>528.85</v>
      </c>
      <c r="EY167" s="52">
        <v>528.85</v>
      </c>
      <c r="EZ167" s="52">
        <v>528.85</v>
      </c>
      <c r="FA167" s="52">
        <v>528.85</v>
      </c>
      <c r="FB167" s="52">
        <v>528.85</v>
      </c>
      <c r="FC167" s="52">
        <v>528.85</v>
      </c>
      <c r="FD167" s="52">
        <v>528.85</v>
      </c>
      <c r="FE167" s="52">
        <v>528.85</v>
      </c>
      <c r="FF167" s="52">
        <v>528.85</v>
      </c>
      <c r="FG167" s="52">
        <v>528.85</v>
      </c>
      <c r="FH167" s="52">
        <v>528.85</v>
      </c>
      <c r="FI167" s="52">
        <v>528.85</v>
      </c>
      <c r="FJ167" s="52">
        <v>528.85</v>
      </c>
      <c r="FK167" s="52">
        <v>528.85</v>
      </c>
      <c r="FL167" s="52">
        <v>528.85</v>
      </c>
      <c r="FM167" s="52">
        <v>528.85</v>
      </c>
      <c r="FN167" s="52">
        <v>528.85</v>
      </c>
      <c r="FO167" s="52">
        <v>528.85</v>
      </c>
      <c r="FP167" s="52">
        <v>528.85</v>
      </c>
      <c r="FQ167" s="52">
        <v>528.85</v>
      </c>
      <c r="FR167" s="52">
        <v>528.85</v>
      </c>
      <c r="FS167" s="52">
        <v>528.85</v>
      </c>
      <c r="FT167" s="52">
        <v>528.85</v>
      </c>
      <c r="FU167" s="52">
        <v>528.85</v>
      </c>
      <c r="FV167" s="52">
        <v>528.85</v>
      </c>
      <c r="FW167" s="52">
        <v>528.85</v>
      </c>
      <c r="FX167" s="52">
        <v>528.85</v>
      </c>
      <c r="FY167" s="52">
        <v>528.85</v>
      </c>
      <c r="FZ167" s="52">
        <v>528.85</v>
      </c>
      <c r="GA167" s="52">
        <v>528.85</v>
      </c>
      <c r="GB167" s="52">
        <v>528.85</v>
      </c>
      <c r="GC167" s="52">
        <v>528.85</v>
      </c>
      <c r="GD167" s="52">
        <v>528.85</v>
      </c>
      <c r="GE167" s="52">
        <v>528.85</v>
      </c>
      <c r="GF167" s="52">
        <v>528.85</v>
      </c>
      <c r="GG167" s="52">
        <v>528.85</v>
      </c>
      <c r="GH167" s="52">
        <v>528.85</v>
      </c>
      <c r="GI167" s="52">
        <v>528.85</v>
      </c>
      <c r="GJ167" s="52">
        <v>528.85</v>
      </c>
      <c r="GK167" s="52">
        <v>528.85</v>
      </c>
      <c r="GL167" s="52">
        <v>528.85</v>
      </c>
      <c r="GM167" s="52">
        <v>528.85</v>
      </c>
      <c r="GN167" s="52">
        <v>528.85</v>
      </c>
      <c r="GO167" s="52">
        <v>528.85</v>
      </c>
      <c r="GP167" s="52">
        <v>528.85</v>
      </c>
      <c r="GQ167" s="52">
        <v>528.85</v>
      </c>
      <c r="GR167" s="52">
        <v>528.85</v>
      </c>
      <c r="GS167" s="52">
        <v>528.85</v>
      </c>
      <c r="GT167" s="52">
        <v>528.85</v>
      </c>
      <c r="GU167" s="52">
        <v>528.85</v>
      </c>
      <c r="GV167" s="52">
        <v>528.85</v>
      </c>
      <c r="GW167" s="52">
        <v>528.85</v>
      </c>
      <c r="GX167" s="52">
        <v>528.85</v>
      </c>
      <c r="GY167" s="52">
        <v>528.85</v>
      </c>
      <c r="GZ167" s="52">
        <v>0</v>
      </c>
      <c r="HA167" s="52">
        <v>0</v>
      </c>
      <c r="HB167" s="52">
        <v>0</v>
      </c>
      <c r="HC167" s="52">
        <v>0</v>
      </c>
      <c r="HD167" s="52">
        <v>0</v>
      </c>
      <c r="HE167" s="52">
        <v>0</v>
      </c>
      <c r="HF167" s="52">
        <v>0</v>
      </c>
      <c r="HG167" s="52">
        <v>0</v>
      </c>
      <c r="HH167" s="52">
        <v>0</v>
      </c>
      <c r="HI167" s="52">
        <v>0</v>
      </c>
      <c r="HJ167" s="52">
        <v>0</v>
      </c>
      <c r="HK167" s="52">
        <v>0</v>
      </c>
      <c r="HL167" s="52">
        <v>0</v>
      </c>
      <c r="HM167" s="52">
        <v>0</v>
      </c>
      <c r="HN167" s="52">
        <v>0</v>
      </c>
      <c r="HO167" s="52">
        <v>0</v>
      </c>
      <c r="HP167" s="52">
        <v>0</v>
      </c>
      <c r="HQ167" s="52">
        <v>0</v>
      </c>
      <c r="HR167" s="52">
        <v>0</v>
      </c>
      <c r="HS167" s="52">
        <v>0</v>
      </c>
      <c r="HT167" s="52">
        <v>0</v>
      </c>
      <c r="HU167" s="52">
        <v>0</v>
      </c>
      <c r="HV167" s="52">
        <v>0</v>
      </c>
      <c r="HW167" s="52">
        <v>0</v>
      </c>
      <c r="HX167" s="52">
        <v>0</v>
      </c>
      <c r="HY167" s="52">
        <v>0</v>
      </c>
      <c r="HZ167" s="52">
        <v>0</v>
      </c>
      <c r="IA167" s="52">
        <v>0</v>
      </c>
      <c r="IB167" s="52">
        <v>0</v>
      </c>
      <c r="IC167" s="52">
        <v>0</v>
      </c>
      <c r="ID167" s="52">
        <v>0</v>
      </c>
      <c r="IE167" s="52">
        <v>0</v>
      </c>
      <c r="IF167" s="52">
        <v>0</v>
      </c>
      <c r="IG167" s="52">
        <v>0</v>
      </c>
      <c r="IH167" s="52">
        <v>0</v>
      </c>
      <c r="II167" s="52">
        <v>0</v>
      </c>
      <c r="IJ167" s="52">
        <v>0</v>
      </c>
      <c r="IK167" s="52">
        <v>0</v>
      </c>
      <c r="IL167" s="52">
        <v>0</v>
      </c>
      <c r="IM167" s="52">
        <v>0</v>
      </c>
      <c r="IN167" s="52">
        <v>0</v>
      </c>
      <c r="IO167" s="52">
        <v>0</v>
      </c>
      <c r="IP167" s="52">
        <v>0</v>
      </c>
      <c r="IQ167" s="52">
        <v>0</v>
      </c>
      <c r="IR167" s="52">
        <v>0</v>
      </c>
      <c r="IS167" s="52">
        <v>0</v>
      </c>
      <c r="IT167" s="52">
        <v>0</v>
      </c>
      <c r="IU167" s="52">
        <v>0</v>
      </c>
      <c r="IV167" s="52">
        <v>0</v>
      </c>
      <c r="IW167" s="52">
        <v>0</v>
      </c>
      <c r="IX167" s="52">
        <v>0</v>
      </c>
      <c r="IY167" s="52">
        <v>0</v>
      </c>
      <c r="IZ167" s="52">
        <v>0</v>
      </c>
      <c r="JA167" s="52">
        <v>0</v>
      </c>
      <c r="JB167" s="52">
        <v>0</v>
      </c>
      <c r="JC167" s="52">
        <v>0</v>
      </c>
      <c r="JD167" s="52">
        <v>0</v>
      </c>
      <c r="JE167" s="52">
        <v>0</v>
      </c>
      <c r="JF167" s="52">
        <v>0</v>
      </c>
      <c r="JG167" s="52">
        <v>0</v>
      </c>
      <c r="JH167" s="52">
        <v>0</v>
      </c>
      <c r="JI167" s="52">
        <v>0</v>
      </c>
      <c r="JJ167" s="52">
        <v>0</v>
      </c>
      <c r="JK167" s="52">
        <v>0</v>
      </c>
      <c r="JL167" s="52">
        <v>0</v>
      </c>
      <c r="JM167" s="52">
        <v>0</v>
      </c>
      <c r="JN167" s="52">
        <v>0</v>
      </c>
      <c r="JO167" s="52">
        <v>0</v>
      </c>
      <c r="JP167" s="52">
        <v>0</v>
      </c>
      <c r="JQ167" s="52">
        <v>0</v>
      </c>
      <c r="JR167" s="52">
        <v>0</v>
      </c>
      <c r="JS167" s="52">
        <v>0</v>
      </c>
      <c r="JT167" s="52">
        <v>0</v>
      </c>
      <c r="JU167" s="52">
        <v>0</v>
      </c>
      <c r="JV167" s="52">
        <v>0</v>
      </c>
      <c r="JW167" s="52">
        <v>0</v>
      </c>
      <c r="JX167" s="52">
        <v>0</v>
      </c>
      <c r="JY167" s="52">
        <v>0</v>
      </c>
      <c r="JZ167" s="52">
        <v>0</v>
      </c>
      <c r="KA167" s="52">
        <v>0</v>
      </c>
      <c r="KB167" s="52">
        <v>0</v>
      </c>
      <c r="KC167" s="52">
        <v>0</v>
      </c>
      <c r="KD167" s="52">
        <v>0</v>
      </c>
      <c r="KE167" s="52">
        <v>0</v>
      </c>
      <c r="KF167" s="52">
        <v>0</v>
      </c>
      <c r="KG167" s="52">
        <v>0</v>
      </c>
      <c r="KH167" s="52">
        <v>0</v>
      </c>
      <c r="KI167" s="52">
        <v>0</v>
      </c>
      <c r="KJ167" s="52">
        <v>0</v>
      </c>
      <c r="KK167" s="52">
        <v>0</v>
      </c>
      <c r="KL167" s="52">
        <v>0</v>
      </c>
      <c r="KM167" s="52">
        <v>0</v>
      </c>
      <c r="KN167" s="52">
        <v>0</v>
      </c>
      <c r="KO167" s="52">
        <v>0</v>
      </c>
      <c r="KP167" s="52">
        <v>0</v>
      </c>
      <c r="KQ167" s="52">
        <v>0</v>
      </c>
      <c r="KR167" s="52">
        <v>0</v>
      </c>
      <c r="KS167" s="52">
        <v>0</v>
      </c>
      <c r="KT167" s="52">
        <v>0</v>
      </c>
      <c r="KU167" s="52">
        <v>0</v>
      </c>
      <c r="KV167" s="52">
        <v>0</v>
      </c>
      <c r="KW167" s="52">
        <v>0</v>
      </c>
      <c r="KX167" s="52">
        <v>0</v>
      </c>
      <c r="KY167" s="52">
        <v>0</v>
      </c>
      <c r="KZ167" s="52">
        <v>0</v>
      </c>
      <c r="LA167" s="52">
        <v>0</v>
      </c>
      <c r="LB167" s="52">
        <v>0</v>
      </c>
      <c r="LC167" s="52">
        <v>0</v>
      </c>
      <c r="LD167" s="52">
        <v>0</v>
      </c>
      <c r="LE167" s="52">
        <v>0</v>
      </c>
      <c r="LF167" s="52">
        <v>0</v>
      </c>
      <c r="LG167" s="52">
        <v>0</v>
      </c>
      <c r="LH167" s="52">
        <v>0</v>
      </c>
      <c r="LI167" s="52">
        <v>0</v>
      </c>
      <c r="LJ167" s="52">
        <v>0</v>
      </c>
      <c r="LK167" s="52">
        <v>0</v>
      </c>
      <c r="LL167" s="52">
        <v>0</v>
      </c>
      <c r="LM167" s="52">
        <v>0</v>
      </c>
      <c r="LN167" s="52">
        <v>0</v>
      </c>
      <c r="LO167" s="52">
        <v>0</v>
      </c>
      <c r="LP167" s="52">
        <v>0</v>
      </c>
      <c r="LQ167" s="52">
        <v>0</v>
      </c>
      <c r="LR167" s="52">
        <v>0</v>
      </c>
      <c r="LS167" s="52">
        <v>0</v>
      </c>
      <c r="LT167" s="52">
        <v>0</v>
      </c>
      <c r="LU167" s="52">
        <v>0</v>
      </c>
      <c r="LV167" s="52">
        <v>0</v>
      </c>
      <c r="LW167" s="52">
        <v>0</v>
      </c>
      <c r="LX167" s="52">
        <v>0</v>
      </c>
      <c r="LY167" s="52">
        <v>0</v>
      </c>
      <c r="LZ167" s="52">
        <v>0</v>
      </c>
      <c r="MA167" s="52">
        <v>0</v>
      </c>
      <c r="MB167" s="52">
        <v>0</v>
      </c>
      <c r="MC167" s="52">
        <v>0</v>
      </c>
      <c r="MD167" s="52">
        <v>0</v>
      </c>
      <c r="ME167" s="52">
        <v>0</v>
      </c>
      <c r="MF167" s="52">
        <v>0</v>
      </c>
      <c r="MG167" s="52">
        <v>0</v>
      </c>
      <c r="MH167" s="52">
        <v>0</v>
      </c>
      <c r="MI167" s="52">
        <v>0</v>
      </c>
      <c r="MJ167" s="52">
        <v>0</v>
      </c>
      <c r="MK167" s="52">
        <v>0</v>
      </c>
      <c r="ML167" s="52">
        <v>0</v>
      </c>
      <c r="MM167" s="52">
        <v>0</v>
      </c>
      <c r="MN167" s="52">
        <v>0</v>
      </c>
      <c r="MO167" s="52">
        <v>0</v>
      </c>
      <c r="MP167" s="52">
        <v>0</v>
      </c>
      <c r="MQ167" s="52">
        <v>0</v>
      </c>
      <c r="MR167" s="52">
        <v>0</v>
      </c>
      <c r="MS167" s="52">
        <v>0</v>
      </c>
      <c r="MT167" s="52">
        <v>0</v>
      </c>
      <c r="MU167" s="52">
        <v>0</v>
      </c>
      <c r="MV167" s="52">
        <v>0</v>
      </c>
      <c r="MW167" s="52">
        <v>0</v>
      </c>
      <c r="MX167" s="52">
        <v>0</v>
      </c>
      <c r="MY167" s="52">
        <v>0</v>
      </c>
      <c r="MZ167" s="52">
        <v>0</v>
      </c>
      <c r="NA167" s="52">
        <v>0</v>
      </c>
      <c r="NB167" s="52">
        <v>0</v>
      </c>
      <c r="NC167" s="52">
        <v>0</v>
      </c>
      <c r="ND167" s="52">
        <v>0</v>
      </c>
      <c r="NE167" s="52">
        <v>0</v>
      </c>
      <c r="NF167" s="52">
        <v>0</v>
      </c>
      <c r="NG167" s="52">
        <v>0</v>
      </c>
      <c r="NH167" s="52">
        <v>0</v>
      </c>
      <c r="NI167" s="52">
        <v>0</v>
      </c>
      <c r="NJ167" s="52">
        <v>0</v>
      </c>
      <c r="NK167" s="52">
        <v>0</v>
      </c>
      <c r="NL167" s="52">
        <v>0</v>
      </c>
      <c r="NM167" s="52">
        <v>0</v>
      </c>
      <c r="NN167" s="52">
        <v>0</v>
      </c>
      <c r="NO167" s="52">
        <v>0</v>
      </c>
      <c r="NP167" s="52">
        <v>0</v>
      </c>
      <c r="NQ167" s="52">
        <v>0</v>
      </c>
      <c r="NR167" s="68">
        <f t="shared" si="9"/>
        <v>66635.099999999889</v>
      </c>
      <c r="NS167" s="68">
        <f t="shared" si="10"/>
        <v>66635.099999999889</v>
      </c>
      <c r="NT167" s="68">
        <f t="shared" si="11"/>
        <v>57644.649999999892</v>
      </c>
    </row>
    <row r="168" spans="1:384" s="40" customFormat="1" ht="15" customHeight="1" outlineLevel="1" x14ac:dyDescent="0.2">
      <c r="A168" s="61"/>
      <c r="B168" s="49" t="s">
        <v>671</v>
      </c>
      <c r="C168" s="49" t="s">
        <v>461</v>
      </c>
      <c r="D168" s="49" t="s">
        <v>39</v>
      </c>
      <c r="E168" s="50" t="s">
        <v>462</v>
      </c>
      <c r="F168" s="64">
        <v>45257</v>
      </c>
      <c r="G168" s="49" t="s">
        <v>37</v>
      </c>
      <c r="H168" s="72">
        <v>0</v>
      </c>
      <c r="I168" s="65">
        <v>64400</v>
      </c>
      <c r="J168" s="114" t="str">
        <f>_xlfn.XLOOKUP(E168,'[12]Resumo Unidades'!$B:$B,'[12]Resumo Unidades'!$W:$W)</f>
        <v>Fluxo com Divergência de até 2%</v>
      </c>
      <c r="K168" s="51" t="str">
        <f>IF(L168&gt;Resumo!$E$23,"Sim","Não")</f>
        <v>Não</v>
      </c>
      <c r="L168" s="66">
        <v>0</v>
      </c>
      <c r="M168" s="67"/>
      <c r="N168" s="52">
        <v>0</v>
      </c>
      <c r="O168" s="52">
        <v>0</v>
      </c>
      <c r="P168" s="52">
        <v>0</v>
      </c>
      <c r="Q168" s="52">
        <v>0</v>
      </c>
      <c r="R168" s="52">
        <v>0</v>
      </c>
      <c r="S168" s="52">
        <v>0</v>
      </c>
      <c r="T168" s="52">
        <v>0</v>
      </c>
      <c r="U168" s="52">
        <v>0</v>
      </c>
      <c r="V168" s="52">
        <v>0</v>
      </c>
      <c r="W168" s="52">
        <v>0</v>
      </c>
      <c r="X168" s="52">
        <v>0</v>
      </c>
      <c r="Y168" s="52">
        <v>0</v>
      </c>
      <c r="Z168" s="52">
        <v>0</v>
      </c>
      <c r="AA168" s="52">
        <v>0</v>
      </c>
      <c r="AB168" s="52">
        <v>0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  <c r="AH168" s="52">
        <v>0</v>
      </c>
      <c r="AI168" s="52">
        <v>0</v>
      </c>
      <c r="AJ168" s="52">
        <v>0</v>
      </c>
      <c r="AK168" s="52">
        <v>0</v>
      </c>
      <c r="AL168" s="52">
        <v>0</v>
      </c>
      <c r="AM168" s="52">
        <v>0</v>
      </c>
      <c r="AN168" s="52">
        <v>0</v>
      </c>
      <c r="AO168" s="52">
        <v>0</v>
      </c>
      <c r="AP168" s="52">
        <v>0</v>
      </c>
      <c r="AQ168" s="52">
        <v>0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v>0</v>
      </c>
      <c r="AX168" s="52">
        <v>0</v>
      </c>
      <c r="AY168" s="52">
        <v>0</v>
      </c>
      <c r="AZ168" s="52">
        <v>0</v>
      </c>
      <c r="BA168" s="52">
        <v>0</v>
      </c>
      <c r="BB168" s="52">
        <v>0</v>
      </c>
      <c r="BC168" s="52">
        <v>0</v>
      </c>
      <c r="BD168" s="52">
        <v>0</v>
      </c>
      <c r="BE168" s="52">
        <v>0</v>
      </c>
      <c r="BF168" s="52">
        <v>0</v>
      </c>
      <c r="BG168" s="52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52">
        <v>0</v>
      </c>
      <c r="BW168" s="52">
        <v>0</v>
      </c>
      <c r="BX168" s="52">
        <v>0</v>
      </c>
      <c r="BY168" s="52">
        <v>0</v>
      </c>
      <c r="BZ168" s="52">
        <v>0</v>
      </c>
      <c r="CA168" s="52">
        <v>0</v>
      </c>
      <c r="CB168" s="52">
        <v>0</v>
      </c>
      <c r="CC168" s="52">
        <v>0</v>
      </c>
      <c r="CD168" s="52">
        <v>526.36</v>
      </c>
      <c r="CE168" s="52">
        <v>526.36</v>
      </c>
      <c r="CF168" s="52">
        <v>526.36</v>
      </c>
      <c r="CG168" s="52">
        <v>526.36</v>
      </c>
      <c r="CH168" s="52">
        <v>526.36</v>
      </c>
      <c r="CI168" s="52">
        <v>526.36</v>
      </c>
      <c r="CJ168" s="52">
        <v>526.36</v>
      </c>
      <c r="CK168" s="52">
        <v>526.36</v>
      </c>
      <c r="CL168" s="52">
        <v>526.36</v>
      </c>
      <c r="CM168" s="52">
        <v>526.36</v>
      </c>
      <c r="CN168" s="52">
        <v>526.36</v>
      </c>
      <c r="CO168" s="52">
        <v>526.36</v>
      </c>
      <c r="CP168" s="52">
        <v>526.36</v>
      </c>
      <c r="CQ168" s="52">
        <v>526.36</v>
      </c>
      <c r="CR168" s="52">
        <v>526.36</v>
      </c>
      <c r="CS168" s="52">
        <v>526.36</v>
      </c>
      <c r="CT168" s="52">
        <v>526.36</v>
      </c>
      <c r="CU168" s="52">
        <v>526.36</v>
      </c>
      <c r="CV168" s="52">
        <v>526.36</v>
      </c>
      <c r="CW168" s="52">
        <v>526.36</v>
      </c>
      <c r="CX168" s="52">
        <v>526.36</v>
      </c>
      <c r="CY168" s="52">
        <v>526.36</v>
      </c>
      <c r="CZ168" s="52">
        <v>526.36</v>
      </c>
      <c r="DA168" s="52">
        <v>526.36</v>
      </c>
      <c r="DB168" s="52">
        <v>526.36</v>
      </c>
      <c r="DC168" s="52">
        <v>526.36</v>
      </c>
      <c r="DD168" s="52">
        <v>526.36</v>
      </c>
      <c r="DE168" s="52">
        <v>526.36</v>
      </c>
      <c r="DF168" s="52">
        <v>526.36</v>
      </c>
      <c r="DG168" s="52">
        <v>526.36</v>
      </c>
      <c r="DH168" s="52">
        <v>526.36</v>
      </c>
      <c r="DI168" s="52">
        <v>526.36</v>
      </c>
      <c r="DJ168" s="52">
        <v>526.36</v>
      </c>
      <c r="DK168" s="52">
        <v>526.36</v>
      </c>
      <c r="DL168" s="52">
        <v>526.36</v>
      </c>
      <c r="DM168" s="52">
        <v>526.36</v>
      </c>
      <c r="DN168" s="52">
        <v>526.36</v>
      </c>
      <c r="DO168" s="52">
        <v>526.36</v>
      </c>
      <c r="DP168" s="52">
        <v>526.36</v>
      </c>
      <c r="DQ168" s="52">
        <v>526.36</v>
      </c>
      <c r="DR168" s="52">
        <v>526.36</v>
      </c>
      <c r="DS168" s="52">
        <v>526.36</v>
      </c>
      <c r="DT168" s="52">
        <v>526.36</v>
      </c>
      <c r="DU168" s="52">
        <v>526.36</v>
      </c>
      <c r="DV168" s="52">
        <v>526.36</v>
      </c>
      <c r="DW168" s="52">
        <v>526.36</v>
      </c>
      <c r="DX168" s="52">
        <v>526.36</v>
      </c>
      <c r="DY168" s="52">
        <v>526.36</v>
      </c>
      <c r="DZ168" s="52">
        <v>526.36</v>
      </c>
      <c r="EA168" s="52">
        <v>526.36</v>
      </c>
      <c r="EB168" s="52">
        <v>526.36</v>
      </c>
      <c r="EC168" s="52">
        <v>526.36</v>
      </c>
      <c r="ED168" s="52">
        <v>526.36</v>
      </c>
      <c r="EE168" s="52">
        <v>526.36</v>
      </c>
      <c r="EF168" s="52">
        <v>526.36</v>
      </c>
      <c r="EG168" s="52">
        <v>526.36</v>
      </c>
      <c r="EH168" s="52">
        <v>526.36</v>
      </c>
      <c r="EI168" s="52">
        <v>526.36</v>
      </c>
      <c r="EJ168" s="52">
        <v>526.36</v>
      </c>
      <c r="EK168" s="52">
        <v>526.36</v>
      </c>
      <c r="EL168" s="52">
        <v>526.36</v>
      </c>
      <c r="EM168" s="52">
        <v>526.36</v>
      </c>
      <c r="EN168" s="52">
        <v>526.36</v>
      </c>
      <c r="EO168" s="52">
        <v>526.36</v>
      </c>
      <c r="EP168" s="52">
        <v>526.36</v>
      </c>
      <c r="EQ168" s="52">
        <v>526.36</v>
      </c>
      <c r="ER168" s="52">
        <v>526.36</v>
      </c>
      <c r="ES168" s="52">
        <v>526.36</v>
      </c>
      <c r="ET168" s="52">
        <v>526.36</v>
      </c>
      <c r="EU168" s="52">
        <v>526.36</v>
      </c>
      <c r="EV168" s="52">
        <v>526.36</v>
      </c>
      <c r="EW168" s="52">
        <v>526.36</v>
      </c>
      <c r="EX168" s="52">
        <v>526.36</v>
      </c>
      <c r="EY168" s="52">
        <v>526.36</v>
      </c>
      <c r="EZ168" s="52">
        <v>526.36</v>
      </c>
      <c r="FA168" s="52">
        <v>526.36</v>
      </c>
      <c r="FB168" s="52">
        <v>526.36</v>
      </c>
      <c r="FC168" s="52">
        <v>526.36</v>
      </c>
      <c r="FD168" s="52">
        <v>526.36</v>
      </c>
      <c r="FE168" s="52">
        <v>526.36</v>
      </c>
      <c r="FF168" s="52">
        <v>526.36</v>
      </c>
      <c r="FG168" s="52">
        <v>526.36</v>
      </c>
      <c r="FH168" s="52">
        <v>526.36</v>
      </c>
      <c r="FI168" s="52">
        <v>526.36</v>
      </c>
      <c r="FJ168" s="52">
        <v>526.36</v>
      </c>
      <c r="FK168" s="52">
        <v>526.36</v>
      </c>
      <c r="FL168" s="52">
        <v>526.36</v>
      </c>
      <c r="FM168" s="52">
        <v>526.36</v>
      </c>
      <c r="FN168" s="52">
        <v>526.36</v>
      </c>
      <c r="FO168" s="52">
        <v>526.36</v>
      </c>
      <c r="FP168" s="52">
        <v>526.36</v>
      </c>
      <c r="FQ168" s="52">
        <v>526.36</v>
      </c>
      <c r="FR168" s="52">
        <v>526.36</v>
      </c>
      <c r="FS168" s="52">
        <v>526.36</v>
      </c>
      <c r="FT168" s="52">
        <v>526.36</v>
      </c>
      <c r="FU168" s="52">
        <v>526.36</v>
      </c>
      <c r="FV168" s="52">
        <v>526.36</v>
      </c>
      <c r="FW168" s="52">
        <v>526.36</v>
      </c>
      <c r="FX168" s="52">
        <v>526.36</v>
      </c>
      <c r="FY168" s="52">
        <v>526.36</v>
      </c>
      <c r="FZ168" s="52">
        <v>526.36</v>
      </c>
      <c r="GA168" s="52">
        <v>526.36</v>
      </c>
      <c r="GB168" s="52">
        <v>526.36</v>
      </c>
      <c r="GC168" s="52">
        <v>526.36</v>
      </c>
      <c r="GD168" s="52">
        <v>526.36</v>
      </c>
      <c r="GE168" s="52">
        <v>526.36</v>
      </c>
      <c r="GF168" s="52">
        <v>526.36</v>
      </c>
      <c r="GG168" s="52">
        <v>526.36</v>
      </c>
      <c r="GH168" s="52">
        <v>526.36</v>
      </c>
      <c r="GI168" s="52">
        <v>526.36</v>
      </c>
      <c r="GJ168" s="52">
        <v>526.36</v>
      </c>
      <c r="GK168" s="52">
        <v>526.36</v>
      </c>
      <c r="GL168" s="52">
        <v>526.36</v>
      </c>
      <c r="GM168" s="52">
        <v>526.36</v>
      </c>
      <c r="GN168" s="52">
        <v>526.36</v>
      </c>
      <c r="GO168" s="52">
        <v>526.36</v>
      </c>
      <c r="GP168" s="52">
        <v>526.36</v>
      </c>
      <c r="GQ168" s="52">
        <v>526.36</v>
      </c>
      <c r="GR168" s="52">
        <v>526.36</v>
      </c>
      <c r="GS168" s="52">
        <v>526.36</v>
      </c>
      <c r="GT168" s="52">
        <v>526.36</v>
      </c>
      <c r="GU168" s="52">
        <v>526.36</v>
      </c>
      <c r="GV168" s="52">
        <v>526.36</v>
      </c>
      <c r="GW168" s="52">
        <v>526.36</v>
      </c>
      <c r="GX168" s="52">
        <v>526.36</v>
      </c>
      <c r="GY168" s="52">
        <v>526.36</v>
      </c>
      <c r="GZ168" s="52">
        <v>526.36</v>
      </c>
      <c r="HA168" s="52">
        <v>0</v>
      </c>
      <c r="HB168" s="52">
        <v>0</v>
      </c>
      <c r="HC168" s="52">
        <v>0</v>
      </c>
      <c r="HD168" s="52">
        <v>0</v>
      </c>
      <c r="HE168" s="52">
        <v>0</v>
      </c>
      <c r="HF168" s="52">
        <v>0</v>
      </c>
      <c r="HG168" s="52">
        <v>0</v>
      </c>
      <c r="HH168" s="52">
        <v>0</v>
      </c>
      <c r="HI168" s="52">
        <v>0</v>
      </c>
      <c r="HJ168" s="52">
        <v>0</v>
      </c>
      <c r="HK168" s="52">
        <v>0</v>
      </c>
      <c r="HL168" s="52">
        <v>0</v>
      </c>
      <c r="HM168" s="52">
        <v>0</v>
      </c>
      <c r="HN168" s="52">
        <v>0</v>
      </c>
      <c r="HO168" s="52">
        <v>0</v>
      </c>
      <c r="HP168" s="52">
        <v>0</v>
      </c>
      <c r="HQ168" s="52">
        <v>0</v>
      </c>
      <c r="HR168" s="52">
        <v>0</v>
      </c>
      <c r="HS168" s="52">
        <v>0</v>
      </c>
      <c r="HT168" s="52">
        <v>0</v>
      </c>
      <c r="HU168" s="52">
        <v>0</v>
      </c>
      <c r="HV168" s="52">
        <v>0</v>
      </c>
      <c r="HW168" s="52">
        <v>0</v>
      </c>
      <c r="HX168" s="52">
        <v>0</v>
      </c>
      <c r="HY168" s="52">
        <v>0</v>
      </c>
      <c r="HZ168" s="52">
        <v>0</v>
      </c>
      <c r="IA168" s="52">
        <v>0</v>
      </c>
      <c r="IB168" s="52">
        <v>0</v>
      </c>
      <c r="IC168" s="52">
        <v>0</v>
      </c>
      <c r="ID168" s="52">
        <v>0</v>
      </c>
      <c r="IE168" s="52">
        <v>0</v>
      </c>
      <c r="IF168" s="52">
        <v>0</v>
      </c>
      <c r="IG168" s="52">
        <v>0</v>
      </c>
      <c r="IH168" s="52">
        <v>0</v>
      </c>
      <c r="II168" s="52">
        <v>0</v>
      </c>
      <c r="IJ168" s="52">
        <v>0</v>
      </c>
      <c r="IK168" s="52">
        <v>0</v>
      </c>
      <c r="IL168" s="52">
        <v>0</v>
      </c>
      <c r="IM168" s="52">
        <v>0</v>
      </c>
      <c r="IN168" s="52">
        <v>0</v>
      </c>
      <c r="IO168" s="52">
        <v>0</v>
      </c>
      <c r="IP168" s="52">
        <v>0</v>
      </c>
      <c r="IQ168" s="52">
        <v>0</v>
      </c>
      <c r="IR168" s="52">
        <v>0</v>
      </c>
      <c r="IS168" s="52">
        <v>0</v>
      </c>
      <c r="IT168" s="52">
        <v>0</v>
      </c>
      <c r="IU168" s="52">
        <v>0</v>
      </c>
      <c r="IV168" s="52">
        <v>0</v>
      </c>
      <c r="IW168" s="52">
        <v>0</v>
      </c>
      <c r="IX168" s="52">
        <v>0</v>
      </c>
      <c r="IY168" s="52">
        <v>0</v>
      </c>
      <c r="IZ168" s="52">
        <v>0</v>
      </c>
      <c r="JA168" s="52">
        <v>0</v>
      </c>
      <c r="JB168" s="52">
        <v>0</v>
      </c>
      <c r="JC168" s="52">
        <v>0</v>
      </c>
      <c r="JD168" s="52">
        <v>0</v>
      </c>
      <c r="JE168" s="52">
        <v>0</v>
      </c>
      <c r="JF168" s="52">
        <v>0</v>
      </c>
      <c r="JG168" s="52">
        <v>0</v>
      </c>
      <c r="JH168" s="52">
        <v>0</v>
      </c>
      <c r="JI168" s="52">
        <v>0</v>
      </c>
      <c r="JJ168" s="52">
        <v>0</v>
      </c>
      <c r="JK168" s="52">
        <v>0</v>
      </c>
      <c r="JL168" s="52">
        <v>0</v>
      </c>
      <c r="JM168" s="52">
        <v>0</v>
      </c>
      <c r="JN168" s="52">
        <v>0</v>
      </c>
      <c r="JO168" s="52">
        <v>0</v>
      </c>
      <c r="JP168" s="52">
        <v>0</v>
      </c>
      <c r="JQ168" s="52">
        <v>0</v>
      </c>
      <c r="JR168" s="52">
        <v>0</v>
      </c>
      <c r="JS168" s="52">
        <v>0</v>
      </c>
      <c r="JT168" s="52">
        <v>0</v>
      </c>
      <c r="JU168" s="52">
        <v>0</v>
      </c>
      <c r="JV168" s="52">
        <v>0</v>
      </c>
      <c r="JW168" s="52">
        <v>0</v>
      </c>
      <c r="JX168" s="52">
        <v>0</v>
      </c>
      <c r="JY168" s="52">
        <v>0</v>
      </c>
      <c r="JZ168" s="52">
        <v>0</v>
      </c>
      <c r="KA168" s="52">
        <v>0</v>
      </c>
      <c r="KB168" s="52">
        <v>0</v>
      </c>
      <c r="KC168" s="52">
        <v>0</v>
      </c>
      <c r="KD168" s="52">
        <v>0</v>
      </c>
      <c r="KE168" s="52">
        <v>0</v>
      </c>
      <c r="KF168" s="52">
        <v>0</v>
      </c>
      <c r="KG168" s="52">
        <v>0</v>
      </c>
      <c r="KH168" s="52">
        <v>0</v>
      </c>
      <c r="KI168" s="52">
        <v>0</v>
      </c>
      <c r="KJ168" s="52">
        <v>0</v>
      </c>
      <c r="KK168" s="52">
        <v>0</v>
      </c>
      <c r="KL168" s="52">
        <v>0</v>
      </c>
      <c r="KM168" s="52">
        <v>0</v>
      </c>
      <c r="KN168" s="52">
        <v>0</v>
      </c>
      <c r="KO168" s="52">
        <v>0</v>
      </c>
      <c r="KP168" s="52">
        <v>0</v>
      </c>
      <c r="KQ168" s="52">
        <v>0</v>
      </c>
      <c r="KR168" s="52">
        <v>0</v>
      </c>
      <c r="KS168" s="52">
        <v>0</v>
      </c>
      <c r="KT168" s="52">
        <v>0</v>
      </c>
      <c r="KU168" s="52">
        <v>0</v>
      </c>
      <c r="KV168" s="52">
        <v>0</v>
      </c>
      <c r="KW168" s="52">
        <v>0</v>
      </c>
      <c r="KX168" s="52">
        <v>0</v>
      </c>
      <c r="KY168" s="52">
        <v>0</v>
      </c>
      <c r="KZ168" s="52">
        <v>0</v>
      </c>
      <c r="LA168" s="52">
        <v>0</v>
      </c>
      <c r="LB168" s="52">
        <v>0</v>
      </c>
      <c r="LC168" s="52">
        <v>0</v>
      </c>
      <c r="LD168" s="52">
        <v>0</v>
      </c>
      <c r="LE168" s="52">
        <v>0</v>
      </c>
      <c r="LF168" s="52">
        <v>0</v>
      </c>
      <c r="LG168" s="52">
        <v>0</v>
      </c>
      <c r="LH168" s="52">
        <v>0</v>
      </c>
      <c r="LI168" s="52">
        <v>0</v>
      </c>
      <c r="LJ168" s="52">
        <v>0</v>
      </c>
      <c r="LK168" s="52">
        <v>0</v>
      </c>
      <c r="LL168" s="52">
        <v>0</v>
      </c>
      <c r="LM168" s="52">
        <v>0</v>
      </c>
      <c r="LN168" s="52">
        <v>0</v>
      </c>
      <c r="LO168" s="52">
        <v>0</v>
      </c>
      <c r="LP168" s="52">
        <v>0</v>
      </c>
      <c r="LQ168" s="52">
        <v>0</v>
      </c>
      <c r="LR168" s="52">
        <v>0</v>
      </c>
      <c r="LS168" s="52">
        <v>0</v>
      </c>
      <c r="LT168" s="52">
        <v>0</v>
      </c>
      <c r="LU168" s="52">
        <v>0</v>
      </c>
      <c r="LV168" s="52">
        <v>0</v>
      </c>
      <c r="LW168" s="52">
        <v>0</v>
      </c>
      <c r="LX168" s="52">
        <v>0</v>
      </c>
      <c r="LY168" s="52">
        <v>0</v>
      </c>
      <c r="LZ168" s="52">
        <v>0</v>
      </c>
      <c r="MA168" s="52">
        <v>0</v>
      </c>
      <c r="MB168" s="52">
        <v>0</v>
      </c>
      <c r="MC168" s="52">
        <v>0</v>
      </c>
      <c r="MD168" s="52">
        <v>0</v>
      </c>
      <c r="ME168" s="52">
        <v>0</v>
      </c>
      <c r="MF168" s="52">
        <v>0</v>
      </c>
      <c r="MG168" s="52">
        <v>0</v>
      </c>
      <c r="MH168" s="52">
        <v>0</v>
      </c>
      <c r="MI168" s="52">
        <v>0</v>
      </c>
      <c r="MJ168" s="52">
        <v>0</v>
      </c>
      <c r="MK168" s="52">
        <v>0</v>
      </c>
      <c r="ML168" s="52">
        <v>0</v>
      </c>
      <c r="MM168" s="52">
        <v>0</v>
      </c>
      <c r="MN168" s="52">
        <v>0</v>
      </c>
      <c r="MO168" s="52">
        <v>0</v>
      </c>
      <c r="MP168" s="52">
        <v>0</v>
      </c>
      <c r="MQ168" s="52">
        <v>0</v>
      </c>
      <c r="MR168" s="52">
        <v>0</v>
      </c>
      <c r="MS168" s="52">
        <v>0</v>
      </c>
      <c r="MT168" s="52">
        <v>0</v>
      </c>
      <c r="MU168" s="52">
        <v>0</v>
      </c>
      <c r="MV168" s="52">
        <v>0</v>
      </c>
      <c r="MW168" s="52">
        <v>0</v>
      </c>
      <c r="MX168" s="52">
        <v>0</v>
      </c>
      <c r="MY168" s="52">
        <v>0</v>
      </c>
      <c r="MZ168" s="52">
        <v>0</v>
      </c>
      <c r="NA168" s="52">
        <v>0</v>
      </c>
      <c r="NB168" s="52">
        <v>0</v>
      </c>
      <c r="NC168" s="52">
        <v>0</v>
      </c>
      <c r="ND168" s="52">
        <v>0</v>
      </c>
      <c r="NE168" s="52">
        <v>0</v>
      </c>
      <c r="NF168" s="52">
        <v>0</v>
      </c>
      <c r="NG168" s="52">
        <v>0</v>
      </c>
      <c r="NH168" s="52">
        <v>0</v>
      </c>
      <c r="NI168" s="52">
        <v>0</v>
      </c>
      <c r="NJ168" s="52">
        <v>0</v>
      </c>
      <c r="NK168" s="52">
        <v>0</v>
      </c>
      <c r="NL168" s="52">
        <v>0</v>
      </c>
      <c r="NM168" s="52">
        <v>0</v>
      </c>
      <c r="NN168" s="52">
        <v>0</v>
      </c>
      <c r="NO168" s="52">
        <v>0</v>
      </c>
      <c r="NP168" s="52">
        <v>0</v>
      </c>
      <c r="NQ168" s="52">
        <v>0</v>
      </c>
      <c r="NR168" s="68">
        <f t="shared" si="9"/>
        <v>66847.720000000059</v>
      </c>
      <c r="NS168" s="68">
        <f t="shared" si="10"/>
        <v>66847.720000000059</v>
      </c>
      <c r="NT168" s="68">
        <f t="shared" si="11"/>
        <v>57373.240000000049</v>
      </c>
    </row>
    <row r="169" spans="1:384" s="40" customFormat="1" ht="15" customHeight="1" outlineLevel="1" x14ac:dyDescent="0.2">
      <c r="A169" s="61"/>
      <c r="B169" s="49" t="s">
        <v>671</v>
      </c>
      <c r="C169" s="49" t="s">
        <v>463</v>
      </c>
      <c r="D169" s="49" t="s">
        <v>464</v>
      </c>
      <c r="E169" s="50" t="s">
        <v>465</v>
      </c>
      <c r="F169" s="64">
        <v>45194</v>
      </c>
      <c r="G169" s="49" t="s">
        <v>37</v>
      </c>
      <c r="H169" s="72">
        <v>0</v>
      </c>
      <c r="I169" s="65">
        <v>64115.26</v>
      </c>
      <c r="J169" s="114" t="str">
        <f>_xlfn.XLOOKUP(E169,'[12]Resumo Unidades'!$B:$B,'[12]Resumo Unidades'!$W:$W)</f>
        <v>Fluxo com Divergência de até 2%</v>
      </c>
      <c r="K169" s="51" t="str">
        <f>IF(L169&gt;Resumo!$E$23,"Sim","Não")</f>
        <v>Não</v>
      </c>
      <c r="L169" s="66">
        <v>50</v>
      </c>
      <c r="M169" s="67"/>
      <c r="N169" s="52">
        <v>0</v>
      </c>
      <c r="O169" s="52">
        <v>0</v>
      </c>
      <c r="P169" s="52">
        <v>0</v>
      </c>
      <c r="Q169" s="52">
        <v>0</v>
      </c>
      <c r="R169" s="52">
        <v>0</v>
      </c>
      <c r="S169" s="52">
        <v>0</v>
      </c>
      <c r="T169" s="52">
        <v>0</v>
      </c>
      <c r="U169" s="52">
        <v>0</v>
      </c>
      <c r="V169" s="52">
        <v>0</v>
      </c>
      <c r="W169" s="52">
        <v>0</v>
      </c>
      <c r="X169" s="52">
        <v>0</v>
      </c>
      <c r="Y169" s="52">
        <v>0</v>
      </c>
      <c r="Z169" s="52">
        <v>0</v>
      </c>
      <c r="AA169" s="52">
        <v>0</v>
      </c>
      <c r="AB169" s="52">
        <v>0</v>
      </c>
      <c r="AC169" s="52">
        <v>0</v>
      </c>
      <c r="AD169" s="52">
        <v>0</v>
      </c>
      <c r="AE169" s="52">
        <v>0</v>
      </c>
      <c r="AF169" s="52">
        <v>0</v>
      </c>
      <c r="AG169" s="52">
        <v>0</v>
      </c>
      <c r="AH169" s="52">
        <v>0</v>
      </c>
      <c r="AI169" s="52">
        <v>0</v>
      </c>
      <c r="AJ169" s="52">
        <v>0</v>
      </c>
      <c r="AK169" s="52">
        <v>0</v>
      </c>
      <c r="AL169" s="52">
        <v>0</v>
      </c>
      <c r="AM169" s="52">
        <v>0</v>
      </c>
      <c r="AN169" s="52">
        <v>0</v>
      </c>
      <c r="AO169" s="52">
        <v>0</v>
      </c>
      <c r="AP169" s="52">
        <v>0</v>
      </c>
      <c r="AQ169" s="52">
        <v>0</v>
      </c>
      <c r="AR169" s="52">
        <v>0</v>
      </c>
      <c r="AS169" s="52">
        <v>0</v>
      </c>
      <c r="AT169" s="52">
        <v>0</v>
      </c>
      <c r="AU169" s="52">
        <v>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0</v>
      </c>
      <c r="BC169" s="52">
        <v>0</v>
      </c>
      <c r="BD169" s="52">
        <v>0</v>
      </c>
      <c r="BE169" s="52">
        <v>0</v>
      </c>
      <c r="BF169" s="52">
        <v>0</v>
      </c>
      <c r="BG169" s="52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52">
        <v>0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705.07999999999993</v>
      </c>
      <c r="CC169" s="52">
        <v>647.09999999999991</v>
      </c>
      <c r="CD169" s="52">
        <v>528.77</v>
      </c>
      <c r="CE169" s="52">
        <v>528.77</v>
      </c>
      <c r="CF169" s="52">
        <v>528.77</v>
      </c>
      <c r="CG169" s="52">
        <v>528.77</v>
      </c>
      <c r="CH169" s="52">
        <v>528.77</v>
      </c>
      <c r="CI169" s="52">
        <v>528.77</v>
      </c>
      <c r="CJ169" s="52">
        <v>528.77</v>
      </c>
      <c r="CK169" s="52">
        <v>528.77</v>
      </c>
      <c r="CL169" s="52">
        <v>528.77</v>
      </c>
      <c r="CM169" s="52">
        <v>528.77</v>
      </c>
      <c r="CN169" s="52">
        <v>528.77</v>
      </c>
      <c r="CO169" s="52">
        <v>528.77</v>
      </c>
      <c r="CP169" s="52">
        <v>528.77</v>
      </c>
      <c r="CQ169" s="52">
        <v>528.77</v>
      </c>
      <c r="CR169" s="52">
        <v>528.77</v>
      </c>
      <c r="CS169" s="52">
        <v>528.77</v>
      </c>
      <c r="CT169" s="52">
        <v>528.77</v>
      </c>
      <c r="CU169" s="52">
        <v>528.77</v>
      </c>
      <c r="CV169" s="52">
        <v>528.77</v>
      </c>
      <c r="CW169" s="52">
        <v>528.77</v>
      </c>
      <c r="CX169" s="52">
        <v>528.77</v>
      </c>
      <c r="CY169" s="52">
        <v>528.77</v>
      </c>
      <c r="CZ169" s="52">
        <v>528.77</v>
      </c>
      <c r="DA169" s="52">
        <v>528.77</v>
      </c>
      <c r="DB169" s="52">
        <v>528.77</v>
      </c>
      <c r="DC169" s="52">
        <v>528.77</v>
      </c>
      <c r="DD169" s="52">
        <v>528.77</v>
      </c>
      <c r="DE169" s="52">
        <v>528.77</v>
      </c>
      <c r="DF169" s="52">
        <v>528.77</v>
      </c>
      <c r="DG169" s="52">
        <v>528.77</v>
      </c>
      <c r="DH169" s="52">
        <v>528.77</v>
      </c>
      <c r="DI169" s="52">
        <v>528.77</v>
      </c>
      <c r="DJ169" s="52">
        <v>528.77</v>
      </c>
      <c r="DK169" s="52">
        <v>528.77</v>
      </c>
      <c r="DL169" s="52">
        <v>528.77</v>
      </c>
      <c r="DM169" s="52">
        <v>528.77</v>
      </c>
      <c r="DN169" s="52">
        <v>528.77</v>
      </c>
      <c r="DO169" s="52">
        <v>528.77</v>
      </c>
      <c r="DP169" s="52">
        <v>528.77</v>
      </c>
      <c r="DQ169" s="52">
        <v>528.77</v>
      </c>
      <c r="DR169" s="52">
        <v>528.77</v>
      </c>
      <c r="DS169" s="52">
        <v>528.77</v>
      </c>
      <c r="DT169" s="52">
        <v>528.77</v>
      </c>
      <c r="DU169" s="52">
        <v>528.77</v>
      </c>
      <c r="DV169" s="52">
        <v>528.77</v>
      </c>
      <c r="DW169" s="52">
        <v>528.77</v>
      </c>
      <c r="DX169" s="52">
        <v>528.77</v>
      </c>
      <c r="DY169" s="52">
        <v>528.77</v>
      </c>
      <c r="DZ169" s="52">
        <v>528.77</v>
      </c>
      <c r="EA169" s="52">
        <v>528.77</v>
      </c>
      <c r="EB169" s="52">
        <v>528.77</v>
      </c>
      <c r="EC169" s="52">
        <v>528.77</v>
      </c>
      <c r="ED169" s="52">
        <v>528.77</v>
      </c>
      <c r="EE169" s="52">
        <v>528.77</v>
      </c>
      <c r="EF169" s="52">
        <v>528.77</v>
      </c>
      <c r="EG169" s="52">
        <v>528.77</v>
      </c>
      <c r="EH169" s="52">
        <v>528.77</v>
      </c>
      <c r="EI169" s="52">
        <v>528.77</v>
      </c>
      <c r="EJ169" s="52">
        <v>528.77</v>
      </c>
      <c r="EK169" s="52">
        <v>528.77</v>
      </c>
      <c r="EL169" s="52">
        <v>528.77</v>
      </c>
      <c r="EM169" s="52">
        <v>528.77</v>
      </c>
      <c r="EN169" s="52">
        <v>528.77</v>
      </c>
      <c r="EO169" s="52">
        <v>528.77</v>
      </c>
      <c r="EP169" s="52">
        <v>528.77</v>
      </c>
      <c r="EQ169" s="52">
        <v>528.77</v>
      </c>
      <c r="ER169" s="52">
        <v>528.77</v>
      </c>
      <c r="ES169" s="52">
        <v>528.77</v>
      </c>
      <c r="ET169" s="52">
        <v>528.77</v>
      </c>
      <c r="EU169" s="52">
        <v>528.77</v>
      </c>
      <c r="EV169" s="52">
        <v>528.77</v>
      </c>
      <c r="EW169" s="52">
        <v>528.77</v>
      </c>
      <c r="EX169" s="52">
        <v>528.77</v>
      </c>
      <c r="EY169" s="52">
        <v>528.77</v>
      </c>
      <c r="EZ169" s="52">
        <v>528.77</v>
      </c>
      <c r="FA169" s="52">
        <v>528.77</v>
      </c>
      <c r="FB169" s="52">
        <v>528.77</v>
      </c>
      <c r="FC169" s="52">
        <v>528.77</v>
      </c>
      <c r="FD169" s="52">
        <v>528.77</v>
      </c>
      <c r="FE169" s="52">
        <v>528.77</v>
      </c>
      <c r="FF169" s="52">
        <v>528.77</v>
      </c>
      <c r="FG169" s="52">
        <v>528.77</v>
      </c>
      <c r="FH169" s="52">
        <v>528.77</v>
      </c>
      <c r="FI169" s="52">
        <v>528.77</v>
      </c>
      <c r="FJ169" s="52">
        <v>528.77</v>
      </c>
      <c r="FK169" s="52">
        <v>528.77</v>
      </c>
      <c r="FL169" s="52">
        <v>528.77</v>
      </c>
      <c r="FM169" s="52">
        <v>528.77</v>
      </c>
      <c r="FN169" s="52">
        <v>528.77</v>
      </c>
      <c r="FO169" s="52">
        <v>528.77</v>
      </c>
      <c r="FP169" s="52">
        <v>528.77</v>
      </c>
      <c r="FQ169" s="52">
        <v>528.77</v>
      </c>
      <c r="FR169" s="52">
        <v>528.77</v>
      </c>
      <c r="FS169" s="52">
        <v>528.77</v>
      </c>
      <c r="FT169" s="52">
        <v>528.77</v>
      </c>
      <c r="FU169" s="52">
        <v>528.77</v>
      </c>
      <c r="FV169" s="52">
        <v>528.77</v>
      </c>
      <c r="FW169" s="52">
        <v>528.77</v>
      </c>
      <c r="FX169" s="52">
        <v>528.77</v>
      </c>
      <c r="FY169" s="52">
        <v>528.77</v>
      </c>
      <c r="FZ169" s="52">
        <v>528.77</v>
      </c>
      <c r="GA169" s="52">
        <v>528.77</v>
      </c>
      <c r="GB169" s="52">
        <v>528.77</v>
      </c>
      <c r="GC169" s="52">
        <v>528.77</v>
      </c>
      <c r="GD169" s="52">
        <v>528.77</v>
      </c>
      <c r="GE169" s="52">
        <v>528.77</v>
      </c>
      <c r="GF169" s="52">
        <v>528.77</v>
      </c>
      <c r="GG169" s="52">
        <v>528.77</v>
      </c>
      <c r="GH169" s="52">
        <v>528.77</v>
      </c>
      <c r="GI169" s="52">
        <v>528.77</v>
      </c>
      <c r="GJ169" s="52">
        <v>528.77</v>
      </c>
      <c r="GK169" s="52">
        <v>528.77</v>
      </c>
      <c r="GL169" s="52">
        <v>528.77</v>
      </c>
      <c r="GM169" s="52">
        <v>528.77</v>
      </c>
      <c r="GN169" s="52">
        <v>528.77</v>
      </c>
      <c r="GO169" s="52">
        <v>528.77</v>
      </c>
      <c r="GP169" s="52">
        <v>528.77</v>
      </c>
      <c r="GQ169" s="52">
        <v>528.77</v>
      </c>
      <c r="GR169" s="52">
        <v>528.77</v>
      </c>
      <c r="GS169" s="52">
        <v>528.77</v>
      </c>
      <c r="GT169" s="52">
        <v>528.77</v>
      </c>
      <c r="GU169" s="52">
        <v>528.77</v>
      </c>
      <c r="GV169" s="52">
        <v>528.77</v>
      </c>
      <c r="GW169" s="52">
        <v>528.77</v>
      </c>
      <c r="GX169" s="52">
        <v>528.77</v>
      </c>
      <c r="GY169" s="52">
        <v>528.77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  <c r="HE169" s="52">
        <v>0</v>
      </c>
      <c r="HF169" s="52">
        <v>0</v>
      </c>
      <c r="HG169" s="52">
        <v>0</v>
      </c>
      <c r="HH169" s="52">
        <v>0</v>
      </c>
      <c r="HI169" s="52">
        <v>0</v>
      </c>
      <c r="HJ169" s="52">
        <v>0</v>
      </c>
      <c r="HK169" s="52">
        <v>0</v>
      </c>
      <c r="HL169" s="52">
        <v>0</v>
      </c>
      <c r="HM169" s="52">
        <v>0</v>
      </c>
      <c r="HN169" s="52">
        <v>0</v>
      </c>
      <c r="HO169" s="52">
        <v>0</v>
      </c>
      <c r="HP169" s="52">
        <v>0</v>
      </c>
      <c r="HQ169" s="52">
        <v>0</v>
      </c>
      <c r="HR169" s="52">
        <v>0</v>
      </c>
      <c r="HS169" s="52">
        <v>0</v>
      </c>
      <c r="HT169" s="52">
        <v>0</v>
      </c>
      <c r="HU169" s="52">
        <v>0</v>
      </c>
      <c r="HV169" s="52">
        <v>0</v>
      </c>
      <c r="HW169" s="52">
        <v>0</v>
      </c>
      <c r="HX169" s="52">
        <v>0</v>
      </c>
      <c r="HY169" s="52">
        <v>0</v>
      </c>
      <c r="HZ169" s="52">
        <v>0</v>
      </c>
      <c r="IA169" s="52">
        <v>0</v>
      </c>
      <c r="IB169" s="52">
        <v>0</v>
      </c>
      <c r="IC169" s="52">
        <v>0</v>
      </c>
      <c r="ID169" s="52">
        <v>0</v>
      </c>
      <c r="IE169" s="52">
        <v>0</v>
      </c>
      <c r="IF169" s="52">
        <v>0</v>
      </c>
      <c r="IG169" s="52">
        <v>0</v>
      </c>
      <c r="IH169" s="52">
        <v>0</v>
      </c>
      <c r="II169" s="52">
        <v>0</v>
      </c>
      <c r="IJ169" s="52">
        <v>0</v>
      </c>
      <c r="IK169" s="52">
        <v>0</v>
      </c>
      <c r="IL169" s="52">
        <v>0</v>
      </c>
      <c r="IM169" s="52">
        <v>0</v>
      </c>
      <c r="IN169" s="52">
        <v>0</v>
      </c>
      <c r="IO169" s="52">
        <v>0</v>
      </c>
      <c r="IP169" s="52">
        <v>0</v>
      </c>
      <c r="IQ169" s="52">
        <v>0</v>
      </c>
      <c r="IR169" s="52">
        <v>0</v>
      </c>
      <c r="IS169" s="52">
        <v>0</v>
      </c>
      <c r="IT169" s="52">
        <v>0</v>
      </c>
      <c r="IU169" s="52">
        <v>0</v>
      </c>
      <c r="IV169" s="52">
        <v>0</v>
      </c>
      <c r="IW169" s="52">
        <v>0</v>
      </c>
      <c r="IX169" s="52">
        <v>0</v>
      </c>
      <c r="IY169" s="52">
        <v>0</v>
      </c>
      <c r="IZ169" s="52">
        <v>0</v>
      </c>
      <c r="JA169" s="52">
        <v>0</v>
      </c>
      <c r="JB169" s="52">
        <v>0</v>
      </c>
      <c r="JC169" s="52">
        <v>0</v>
      </c>
      <c r="JD169" s="52">
        <v>0</v>
      </c>
      <c r="JE169" s="52">
        <v>0</v>
      </c>
      <c r="JF169" s="52">
        <v>0</v>
      </c>
      <c r="JG169" s="52">
        <v>0</v>
      </c>
      <c r="JH169" s="52">
        <v>0</v>
      </c>
      <c r="JI169" s="52">
        <v>0</v>
      </c>
      <c r="JJ169" s="52">
        <v>0</v>
      </c>
      <c r="JK169" s="52">
        <v>0</v>
      </c>
      <c r="JL169" s="52">
        <v>0</v>
      </c>
      <c r="JM169" s="52">
        <v>0</v>
      </c>
      <c r="JN169" s="52">
        <v>0</v>
      </c>
      <c r="JO169" s="52">
        <v>0</v>
      </c>
      <c r="JP169" s="52">
        <v>0</v>
      </c>
      <c r="JQ169" s="52">
        <v>0</v>
      </c>
      <c r="JR169" s="52">
        <v>0</v>
      </c>
      <c r="JS169" s="52">
        <v>0</v>
      </c>
      <c r="JT169" s="52">
        <v>0</v>
      </c>
      <c r="JU169" s="52">
        <v>0</v>
      </c>
      <c r="JV169" s="52">
        <v>0</v>
      </c>
      <c r="JW169" s="52">
        <v>0</v>
      </c>
      <c r="JX169" s="52">
        <v>0</v>
      </c>
      <c r="JY169" s="52">
        <v>0</v>
      </c>
      <c r="JZ169" s="52">
        <v>0</v>
      </c>
      <c r="KA169" s="52">
        <v>0</v>
      </c>
      <c r="KB169" s="52">
        <v>0</v>
      </c>
      <c r="KC169" s="52">
        <v>0</v>
      </c>
      <c r="KD169" s="52">
        <v>0</v>
      </c>
      <c r="KE169" s="52">
        <v>0</v>
      </c>
      <c r="KF169" s="52">
        <v>0</v>
      </c>
      <c r="KG169" s="52">
        <v>0</v>
      </c>
      <c r="KH169" s="52">
        <v>0</v>
      </c>
      <c r="KI169" s="52">
        <v>0</v>
      </c>
      <c r="KJ169" s="52">
        <v>0</v>
      </c>
      <c r="KK169" s="52">
        <v>0</v>
      </c>
      <c r="KL169" s="52">
        <v>0</v>
      </c>
      <c r="KM169" s="52">
        <v>0</v>
      </c>
      <c r="KN169" s="52">
        <v>0</v>
      </c>
      <c r="KO169" s="52">
        <v>0</v>
      </c>
      <c r="KP169" s="52">
        <v>0</v>
      </c>
      <c r="KQ169" s="52">
        <v>0</v>
      </c>
      <c r="KR169" s="52">
        <v>0</v>
      </c>
      <c r="KS169" s="52">
        <v>0</v>
      </c>
      <c r="KT169" s="52">
        <v>0</v>
      </c>
      <c r="KU169" s="52">
        <v>0</v>
      </c>
      <c r="KV169" s="52">
        <v>0</v>
      </c>
      <c r="KW169" s="52">
        <v>0</v>
      </c>
      <c r="KX169" s="52">
        <v>0</v>
      </c>
      <c r="KY169" s="52">
        <v>0</v>
      </c>
      <c r="KZ169" s="52">
        <v>0</v>
      </c>
      <c r="LA169" s="52">
        <v>0</v>
      </c>
      <c r="LB169" s="52">
        <v>0</v>
      </c>
      <c r="LC169" s="52">
        <v>0</v>
      </c>
      <c r="LD169" s="52">
        <v>0</v>
      </c>
      <c r="LE169" s="52">
        <v>0</v>
      </c>
      <c r="LF169" s="52">
        <v>0</v>
      </c>
      <c r="LG169" s="52">
        <v>0</v>
      </c>
      <c r="LH169" s="52">
        <v>0</v>
      </c>
      <c r="LI169" s="52">
        <v>0</v>
      </c>
      <c r="LJ169" s="52">
        <v>0</v>
      </c>
      <c r="LK169" s="52">
        <v>0</v>
      </c>
      <c r="LL169" s="52">
        <v>0</v>
      </c>
      <c r="LM169" s="52">
        <v>0</v>
      </c>
      <c r="LN169" s="52">
        <v>0</v>
      </c>
      <c r="LO169" s="52">
        <v>0</v>
      </c>
      <c r="LP169" s="52">
        <v>0</v>
      </c>
      <c r="LQ169" s="52">
        <v>0</v>
      </c>
      <c r="LR169" s="52">
        <v>0</v>
      </c>
      <c r="LS169" s="52">
        <v>0</v>
      </c>
      <c r="LT169" s="52">
        <v>0</v>
      </c>
      <c r="LU169" s="52">
        <v>0</v>
      </c>
      <c r="LV169" s="52">
        <v>0</v>
      </c>
      <c r="LW169" s="52">
        <v>0</v>
      </c>
      <c r="LX169" s="52">
        <v>0</v>
      </c>
      <c r="LY169" s="52">
        <v>0</v>
      </c>
      <c r="LZ169" s="52">
        <v>0</v>
      </c>
      <c r="MA169" s="52">
        <v>0</v>
      </c>
      <c r="MB169" s="52">
        <v>0</v>
      </c>
      <c r="MC169" s="52">
        <v>0</v>
      </c>
      <c r="MD169" s="52">
        <v>0</v>
      </c>
      <c r="ME169" s="52">
        <v>0</v>
      </c>
      <c r="MF169" s="52">
        <v>0</v>
      </c>
      <c r="MG169" s="52">
        <v>0</v>
      </c>
      <c r="MH169" s="52">
        <v>0</v>
      </c>
      <c r="MI169" s="52">
        <v>0</v>
      </c>
      <c r="MJ169" s="52">
        <v>0</v>
      </c>
      <c r="MK169" s="52">
        <v>0</v>
      </c>
      <c r="ML169" s="52">
        <v>0</v>
      </c>
      <c r="MM169" s="52">
        <v>0</v>
      </c>
      <c r="MN169" s="52">
        <v>0</v>
      </c>
      <c r="MO169" s="52">
        <v>0</v>
      </c>
      <c r="MP169" s="52">
        <v>0</v>
      </c>
      <c r="MQ169" s="52">
        <v>0</v>
      </c>
      <c r="MR169" s="52">
        <v>0</v>
      </c>
      <c r="MS169" s="52">
        <v>0</v>
      </c>
      <c r="MT169" s="52">
        <v>0</v>
      </c>
      <c r="MU169" s="52">
        <v>0</v>
      </c>
      <c r="MV169" s="52">
        <v>0</v>
      </c>
      <c r="MW169" s="52">
        <v>0</v>
      </c>
      <c r="MX169" s="52">
        <v>0</v>
      </c>
      <c r="MY169" s="52">
        <v>0</v>
      </c>
      <c r="MZ169" s="52">
        <v>0</v>
      </c>
      <c r="NA169" s="52">
        <v>0</v>
      </c>
      <c r="NB169" s="52">
        <v>0</v>
      </c>
      <c r="NC169" s="52">
        <v>0</v>
      </c>
      <c r="ND169" s="52">
        <v>0</v>
      </c>
      <c r="NE169" s="52">
        <v>0</v>
      </c>
      <c r="NF169" s="52">
        <v>0</v>
      </c>
      <c r="NG169" s="52">
        <v>0</v>
      </c>
      <c r="NH169" s="52">
        <v>0</v>
      </c>
      <c r="NI169" s="52">
        <v>0</v>
      </c>
      <c r="NJ169" s="52">
        <v>0</v>
      </c>
      <c r="NK169" s="52">
        <v>0</v>
      </c>
      <c r="NL169" s="52">
        <v>0</v>
      </c>
      <c r="NM169" s="52">
        <v>0</v>
      </c>
      <c r="NN169" s="52">
        <v>0</v>
      </c>
      <c r="NO169" s="52">
        <v>0</v>
      </c>
      <c r="NP169" s="52">
        <v>0</v>
      </c>
      <c r="NQ169" s="52">
        <v>0</v>
      </c>
      <c r="NR169" s="68">
        <f t="shared" si="9"/>
        <v>67977.199999999837</v>
      </c>
      <c r="NS169" s="68">
        <f t="shared" si="10"/>
        <v>67977.199999999837</v>
      </c>
      <c r="NT169" s="68">
        <f t="shared" si="11"/>
        <v>58988.109999999862</v>
      </c>
    </row>
    <row r="170" spans="1:384" s="40" customFormat="1" ht="15" customHeight="1" outlineLevel="1" x14ac:dyDescent="0.2">
      <c r="A170" s="61"/>
      <c r="B170" s="49" t="s">
        <v>671</v>
      </c>
      <c r="C170" s="49" t="s">
        <v>466</v>
      </c>
      <c r="D170" s="49" t="s">
        <v>467</v>
      </c>
      <c r="E170" s="50" t="s">
        <v>468</v>
      </c>
      <c r="F170" s="64">
        <v>45203</v>
      </c>
      <c r="G170" s="49" t="s">
        <v>37</v>
      </c>
      <c r="H170" s="72">
        <v>0</v>
      </c>
      <c r="I170" s="65">
        <v>64400</v>
      </c>
      <c r="J170" s="114" t="str">
        <f>_xlfn.XLOOKUP(E170,'[12]Resumo Unidades'!$B:$B,'[12]Resumo Unidades'!$W:$W)</f>
        <v>Fluxo com Divergência de até 2%</v>
      </c>
      <c r="K170" s="51" t="str">
        <f>IF(L170&gt;Resumo!$E$23,"Sim","Não")</f>
        <v>Não</v>
      </c>
      <c r="L170" s="66">
        <v>50</v>
      </c>
      <c r="M170" s="67"/>
      <c r="N170" s="52">
        <v>0</v>
      </c>
      <c r="O170" s="52">
        <v>0</v>
      </c>
      <c r="P170" s="52">
        <v>0</v>
      </c>
      <c r="Q170" s="52">
        <v>0</v>
      </c>
      <c r="R170" s="52">
        <v>0</v>
      </c>
      <c r="S170" s="52">
        <v>0</v>
      </c>
      <c r="T170" s="52">
        <v>0</v>
      </c>
      <c r="U170" s="52">
        <v>0</v>
      </c>
      <c r="V170" s="52">
        <v>0</v>
      </c>
      <c r="W170" s="52">
        <v>0</v>
      </c>
      <c r="X170" s="52">
        <v>0</v>
      </c>
      <c r="Y170" s="52">
        <v>0</v>
      </c>
      <c r="Z170" s="52">
        <v>0</v>
      </c>
      <c r="AA170" s="52">
        <v>0</v>
      </c>
      <c r="AB170" s="52">
        <v>0</v>
      </c>
      <c r="AC170" s="52">
        <v>0</v>
      </c>
      <c r="AD170" s="52">
        <v>0</v>
      </c>
      <c r="AE170" s="52">
        <v>0</v>
      </c>
      <c r="AF170" s="52">
        <v>0</v>
      </c>
      <c r="AG170" s="52">
        <v>0</v>
      </c>
      <c r="AH170" s="52">
        <v>0</v>
      </c>
      <c r="AI170" s="52">
        <v>0</v>
      </c>
      <c r="AJ170" s="52">
        <v>0</v>
      </c>
      <c r="AK170" s="52">
        <v>0</v>
      </c>
      <c r="AL170" s="52">
        <v>0</v>
      </c>
      <c r="AM170" s="52">
        <v>0</v>
      </c>
      <c r="AN170" s="52">
        <v>0</v>
      </c>
      <c r="AO170" s="52">
        <v>0</v>
      </c>
      <c r="AP170" s="52">
        <v>0</v>
      </c>
      <c r="AQ170" s="52">
        <v>0</v>
      </c>
      <c r="AR170" s="52">
        <v>0</v>
      </c>
      <c r="AS170" s="52">
        <v>0</v>
      </c>
      <c r="AT170" s="52">
        <v>0</v>
      </c>
      <c r="AU170" s="52">
        <v>0</v>
      </c>
      <c r="AV170" s="52">
        <v>0</v>
      </c>
      <c r="AW170" s="52">
        <v>0</v>
      </c>
      <c r="AX170" s="52">
        <v>0</v>
      </c>
      <c r="AY170" s="52">
        <v>0</v>
      </c>
      <c r="AZ170" s="52">
        <v>0</v>
      </c>
      <c r="BA170" s="52">
        <v>0</v>
      </c>
      <c r="BB170" s="52">
        <v>0</v>
      </c>
      <c r="BC170" s="52">
        <v>0</v>
      </c>
      <c r="BD170" s="52">
        <v>0</v>
      </c>
      <c r="BE170" s="52">
        <v>0</v>
      </c>
      <c r="BF170" s="52">
        <v>0</v>
      </c>
      <c r="BG170" s="52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52">
        <v>0</v>
      </c>
      <c r="BW170" s="52">
        <v>0</v>
      </c>
      <c r="BX170" s="52">
        <v>0</v>
      </c>
      <c r="BY170" s="52">
        <v>0</v>
      </c>
      <c r="BZ170" s="52">
        <v>0</v>
      </c>
      <c r="CA170" s="52">
        <v>0</v>
      </c>
      <c r="CB170" s="52">
        <v>658.96999999999991</v>
      </c>
      <c r="CC170" s="52">
        <v>604.73</v>
      </c>
      <c r="CD170" s="52">
        <v>527.64</v>
      </c>
      <c r="CE170" s="52">
        <v>527.64</v>
      </c>
      <c r="CF170" s="52">
        <v>527.64</v>
      </c>
      <c r="CG170" s="52">
        <v>527.64</v>
      </c>
      <c r="CH170" s="52">
        <v>527.64</v>
      </c>
      <c r="CI170" s="52">
        <v>527.64</v>
      </c>
      <c r="CJ170" s="52">
        <v>527.64</v>
      </c>
      <c r="CK170" s="52">
        <v>527.64</v>
      </c>
      <c r="CL170" s="52">
        <v>527.64</v>
      </c>
      <c r="CM170" s="52">
        <v>527.64</v>
      </c>
      <c r="CN170" s="52">
        <v>527.64</v>
      </c>
      <c r="CO170" s="52">
        <v>527.64</v>
      </c>
      <c r="CP170" s="52">
        <v>527.64</v>
      </c>
      <c r="CQ170" s="52">
        <v>527.64</v>
      </c>
      <c r="CR170" s="52">
        <v>527.64</v>
      </c>
      <c r="CS170" s="52">
        <v>527.64</v>
      </c>
      <c r="CT170" s="52">
        <v>527.64</v>
      </c>
      <c r="CU170" s="52">
        <v>527.64</v>
      </c>
      <c r="CV170" s="52">
        <v>527.64</v>
      </c>
      <c r="CW170" s="52">
        <v>527.64</v>
      </c>
      <c r="CX170" s="52">
        <v>527.64</v>
      </c>
      <c r="CY170" s="52">
        <v>527.64</v>
      </c>
      <c r="CZ170" s="52">
        <v>527.64</v>
      </c>
      <c r="DA170" s="52">
        <v>527.64</v>
      </c>
      <c r="DB170" s="52">
        <v>527.64</v>
      </c>
      <c r="DC170" s="52">
        <v>527.64</v>
      </c>
      <c r="DD170" s="52">
        <v>527.64</v>
      </c>
      <c r="DE170" s="52">
        <v>527.64</v>
      </c>
      <c r="DF170" s="52">
        <v>527.64</v>
      </c>
      <c r="DG170" s="52">
        <v>527.64</v>
      </c>
      <c r="DH170" s="52">
        <v>527.64</v>
      </c>
      <c r="DI170" s="52">
        <v>527.64</v>
      </c>
      <c r="DJ170" s="52">
        <v>527.64</v>
      </c>
      <c r="DK170" s="52">
        <v>527.64</v>
      </c>
      <c r="DL170" s="52">
        <v>527.64</v>
      </c>
      <c r="DM170" s="52">
        <v>527.64</v>
      </c>
      <c r="DN170" s="52">
        <v>527.64</v>
      </c>
      <c r="DO170" s="52">
        <v>527.64</v>
      </c>
      <c r="DP170" s="52">
        <v>527.64</v>
      </c>
      <c r="DQ170" s="52">
        <v>527.64</v>
      </c>
      <c r="DR170" s="52">
        <v>527.64</v>
      </c>
      <c r="DS170" s="52">
        <v>527.64</v>
      </c>
      <c r="DT170" s="52">
        <v>527.64</v>
      </c>
      <c r="DU170" s="52">
        <v>527.64</v>
      </c>
      <c r="DV170" s="52">
        <v>527.64</v>
      </c>
      <c r="DW170" s="52">
        <v>527.64</v>
      </c>
      <c r="DX170" s="52">
        <v>527.64</v>
      </c>
      <c r="DY170" s="52">
        <v>527.64</v>
      </c>
      <c r="DZ170" s="52">
        <v>527.64</v>
      </c>
      <c r="EA170" s="52">
        <v>527.64</v>
      </c>
      <c r="EB170" s="52">
        <v>527.64</v>
      </c>
      <c r="EC170" s="52">
        <v>527.64</v>
      </c>
      <c r="ED170" s="52">
        <v>527.64</v>
      </c>
      <c r="EE170" s="52">
        <v>527.64</v>
      </c>
      <c r="EF170" s="52">
        <v>527.64</v>
      </c>
      <c r="EG170" s="52">
        <v>527.64</v>
      </c>
      <c r="EH170" s="52">
        <v>527.64</v>
      </c>
      <c r="EI170" s="52">
        <v>527.64</v>
      </c>
      <c r="EJ170" s="52">
        <v>527.64</v>
      </c>
      <c r="EK170" s="52">
        <v>527.64</v>
      </c>
      <c r="EL170" s="52">
        <v>527.64</v>
      </c>
      <c r="EM170" s="52">
        <v>527.64</v>
      </c>
      <c r="EN170" s="52">
        <v>527.64</v>
      </c>
      <c r="EO170" s="52">
        <v>527.64</v>
      </c>
      <c r="EP170" s="52">
        <v>527.64</v>
      </c>
      <c r="EQ170" s="52">
        <v>527.64</v>
      </c>
      <c r="ER170" s="52">
        <v>527.64</v>
      </c>
      <c r="ES170" s="52">
        <v>527.64</v>
      </c>
      <c r="ET170" s="52">
        <v>527.64</v>
      </c>
      <c r="EU170" s="52">
        <v>527.64</v>
      </c>
      <c r="EV170" s="52">
        <v>527.64</v>
      </c>
      <c r="EW170" s="52">
        <v>527.64</v>
      </c>
      <c r="EX170" s="52">
        <v>527.64</v>
      </c>
      <c r="EY170" s="52">
        <v>527.64</v>
      </c>
      <c r="EZ170" s="52">
        <v>527.64</v>
      </c>
      <c r="FA170" s="52">
        <v>527.64</v>
      </c>
      <c r="FB170" s="52">
        <v>527.64</v>
      </c>
      <c r="FC170" s="52">
        <v>527.64</v>
      </c>
      <c r="FD170" s="52">
        <v>527.64</v>
      </c>
      <c r="FE170" s="52">
        <v>527.64</v>
      </c>
      <c r="FF170" s="52">
        <v>527.64</v>
      </c>
      <c r="FG170" s="52">
        <v>527.64</v>
      </c>
      <c r="FH170" s="52">
        <v>527.64</v>
      </c>
      <c r="FI170" s="52">
        <v>527.64</v>
      </c>
      <c r="FJ170" s="52">
        <v>527.64</v>
      </c>
      <c r="FK170" s="52">
        <v>527.64</v>
      </c>
      <c r="FL170" s="52">
        <v>527.64</v>
      </c>
      <c r="FM170" s="52">
        <v>527.64</v>
      </c>
      <c r="FN170" s="52">
        <v>527.64</v>
      </c>
      <c r="FO170" s="52">
        <v>527.64</v>
      </c>
      <c r="FP170" s="52">
        <v>527.64</v>
      </c>
      <c r="FQ170" s="52">
        <v>527.64</v>
      </c>
      <c r="FR170" s="52">
        <v>527.64</v>
      </c>
      <c r="FS170" s="52">
        <v>527.64</v>
      </c>
      <c r="FT170" s="52">
        <v>527.64</v>
      </c>
      <c r="FU170" s="52">
        <v>527.64</v>
      </c>
      <c r="FV170" s="52">
        <v>527.64</v>
      </c>
      <c r="FW170" s="52">
        <v>527.64</v>
      </c>
      <c r="FX170" s="52">
        <v>527.64</v>
      </c>
      <c r="FY170" s="52">
        <v>527.64</v>
      </c>
      <c r="FZ170" s="52">
        <v>527.64</v>
      </c>
      <c r="GA170" s="52">
        <v>527.64</v>
      </c>
      <c r="GB170" s="52">
        <v>527.64</v>
      </c>
      <c r="GC170" s="52">
        <v>527.64</v>
      </c>
      <c r="GD170" s="52">
        <v>527.64</v>
      </c>
      <c r="GE170" s="52">
        <v>527.64</v>
      </c>
      <c r="GF170" s="52">
        <v>527.64</v>
      </c>
      <c r="GG170" s="52">
        <v>527.64</v>
      </c>
      <c r="GH170" s="52">
        <v>527.64</v>
      </c>
      <c r="GI170" s="52">
        <v>527.64</v>
      </c>
      <c r="GJ170" s="52">
        <v>527.64</v>
      </c>
      <c r="GK170" s="52">
        <v>527.64</v>
      </c>
      <c r="GL170" s="52">
        <v>527.64</v>
      </c>
      <c r="GM170" s="52">
        <v>527.64</v>
      </c>
      <c r="GN170" s="52">
        <v>527.64</v>
      </c>
      <c r="GO170" s="52">
        <v>527.64</v>
      </c>
      <c r="GP170" s="52">
        <v>527.64</v>
      </c>
      <c r="GQ170" s="52">
        <v>527.64</v>
      </c>
      <c r="GR170" s="52">
        <v>527.64</v>
      </c>
      <c r="GS170" s="52">
        <v>527.64</v>
      </c>
      <c r="GT170" s="52">
        <v>527.64</v>
      </c>
      <c r="GU170" s="52">
        <v>527.64</v>
      </c>
      <c r="GV170" s="52">
        <v>527.64</v>
      </c>
      <c r="GW170" s="52">
        <v>527.64</v>
      </c>
      <c r="GX170" s="52">
        <v>527.64</v>
      </c>
      <c r="GY170" s="52">
        <v>527.64</v>
      </c>
      <c r="GZ170" s="52">
        <v>527.64</v>
      </c>
      <c r="HA170" s="52">
        <v>0</v>
      </c>
      <c r="HB170" s="52">
        <v>0</v>
      </c>
      <c r="HC170" s="52">
        <v>0</v>
      </c>
      <c r="HD170" s="52">
        <v>0</v>
      </c>
      <c r="HE170" s="52">
        <v>0</v>
      </c>
      <c r="HF170" s="52">
        <v>0</v>
      </c>
      <c r="HG170" s="52">
        <v>0</v>
      </c>
      <c r="HH170" s="52">
        <v>0</v>
      </c>
      <c r="HI170" s="52">
        <v>0</v>
      </c>
      <c r="HJ170" s="52">
        <v>0</v>
      </c>
      <c r="HK170" s="52">
        <v>0</v>
      </c>
      <c r="HL170" s="52">
        <v>0</v>
      </c>
      <c r="HM170" s="52">
        <v>0</v>
      </c>
      <c r="HN170" s="52">
        <v>0</v>
      </c>
      <c r="HO170" s="52">
        <v>0</v>
      </c>
      <c r="HP170" s="52">
        <v>0</v>
      </c>
      <c r="HQ170" s="52">
        <v>0</v>
      </c>
      <c r="HR170" s="52">
        <v>0</v>
      </c>
      <c r="HS170" s="52">
        <v>0</v>
      </c>
      <c r="HT170" s="52">
        <v>0</v>
      </c>
      <c r="HU170" s="52">
        <v>0</v>
      </c>
      <c r="HV170" s="52">
        <v>0</v>
      </c>
      <c r="HW170" s="52">
        <v>0</v>
      </c>
      <c r="HX170" s="52">
        <v>0</v>
      </c>
      <c r="HY170" s="52">
        <v>0</v>
      </c>
      <c r="HZ170" s="52">
        <v>0</v>
      </c>
      <c r="IA170" s="52">
        <v>0</v>
      </c>
      <c r="IB170" s="52">
        <v>0</v>
      </c>
      <c r="IC170" s="52">
        <v>0</v>
      </c>
      <c r="ID170" s="52">
        <v>0</v>
      </c>
      <c r="IE170" s="52">
        <v>0</v>
      </c>
      <c r="IF170" s="52">
        <v>0</v>
      </c>
      <c r="IG170" s="52">
        <v>0</v>
      </c>
      <c r="IH170" s="52">
        <v>0</v>
      </c>
      <c r="II170" s="52">
        <v>0</v>
      </c>
      <c r="IJ170" s="52">
        <v>0</v>
      </c>
      <c r="IK170" s="52">
        <v>0</v>
      </c>
      <c r="IL170" s="52">
        <v>0</v>
      </c>
      <c r="IM170" s="52">
        <v>0</v>
      </c>
      <c r="IN170" s="52">
        <v>0</v>
      </c>
      <c r="IO170" s="52">
        <v>0</v>
      </c>
      <c r="IP170" s="52">
        <v>0</v>
      </c>
      <c r="IQ170" s="52">
        <v>0</v>
      </c>
      <c r="IR170" s="52">
        <v>0</v>
      </c>
      <c r="IS170" s="52">
        <v>0</v>
      </c>
      <c r="IT170" s="52">
        <v>0</v>
      </c>
      <c r="IU170" s="52">
        <v>0</v>
      </c>
      <c r="IV170" s="52">
        <v>0</v>
      </c>
      <c r="IW170" s="52">
        <v>0</v>
      </c>
      <c r="IX170" s="52">
        <v>0</v>
      </c>
      <c r="IY170" s="52">
        <v>0</v>
      </c>
      <c r="IZ170" s="52">
        <v>0</v>
      </c>
      <c r="JA170" s="52">
        <v>0</v>
      </c>
      <c r="JB170" s="52">
        <v>0</v>
      </c>
      <c r="JC170" s="52">
        <v>0</v>
      </c>
      <c r="JD170" s="52">
        <v>0</v>
      </c>
      <c r="JE170" s="52">
        <v>0</v>
      </c>
      <c r="JF170" s="52">
        <v>0</v>
      </c>
      <c r="JG170" s="52">
        <v>0</v>
      </c>
      <c r="JH170" s="52">
        <v>0</v>
      </c>
      <c r="JI170" s="52">
        <v>0</v>
      </c>
      <c r="JJ170" s="52">
        <v>0</v>
      </c>
      <c r="JK170" s="52">
        <v>0</v>
      </c>
      <c r="JL170" s="52">
        <v>0</v>
      </c>
      <c r="JM170" s="52">
        <v>0</v>
      </c>
      <c r="JN170" s="52">
        <v>0</v>
      </c>
      <c r="JO170" s="52">
        <v>0</v>
      </c>
      <c r="JP170" s="52">
        <v>0</v>
      </c>
      <c r="JQ170" s="52">
        <v>0</v>
      </c>
      <c r="JR170" s="52">
        <v>0</v>
      </c>
      <c r="JS170" s="52">
        <v>0</v>
      </c>
      <c r="JT170" s="52">
        <v>0</v>
      </c>
      <c r="JU170" s="52">
        <v>0</v>
      </c>
      <c r="JV170" s="52">
        <v>0</v>
      </c>
      <c r="JW170" s="52">
        <v>0</v>
      </c>
      <c r="JX170" s="52">
        <v>0</v>
      </c>
      <c r="JY170" s="52">
        <v>0</v>
      </c>
      <c r="JZ170" s="52">
        <v>0</v>
      </c>
      <c r="KA170" s="52">
        <v>0</v>
      </c>
      <c r="KB170" s="52">
        <v>0</v>
      </c>
      <c r="KC170" s="52">
        <v>0</v>
      </c>
      <c r="KD170" s="52">
        <v>0</v>
      </c>
      <c r="KE170" s="52">
        <v>0</v>
      </c>
      <c r="KF170" s="52">
        <v>0</v>
      </c>
      <c r="KG170" s="52">
        <v>0</v>
      </c>
      <c r="KH170" s="52">
        <v>0</v>
      </c>
      <c r="KI170" s="52">
        <v>0</v>
      </c>
      <c r="KJ170" s="52">
        <v>0</v>
      </c>
      <c r="KK170" s="52">
        <v>0</v>
      </c>
      <c r="KL170" s="52">
        <v>0</v>
      </c>
      <c r="KM170" s="52">
        <v>0</v>
      </c>
      <c r="KN170" s="52">
        <v>0</v>
      </c>
      <c r="KO170" s="52">
        <v>0</v>
      </c>
      <c r="KP170" s="52">
        <v>0</v>
      </c>
      <c r="KQ170" s="52">
        <v>0</v>
      </c>
      <c r="KR170" s="52">
        <v>0</v>
      </c>
      <c r="KS170" s="52">
        <v>0</v>
      </c>
      <c r="KT170" s="52">
        <v>0</v>
      </c>
      <c r="KU170" s="52">
        <v>0</v>
      </c>
      <c r="KV170" s="52">
        <v>0</v>
      </c>
      <c r="KW170" s="52">
        <v>0</v>
      </c>
      <c r="KX170" s="52">
        <v>0</v>
      </c>
      <c r="KY170" s="52">
        <v>0</v>
      </c>
      <c r="KZ170" s="52">
        <v>0</v>
      </c>
      <c r="LA170" s="52">
        <v>0</v>
      </c>
      <c r="LB170" s="52">
        <v>0</v>
      </c>
      <c r="LC170" s="52">
        <v>0</v>
      </c>
      <c r="LD170" s="52">
        <v>0</v>
      </c>
      <c r="LE170" s="52">
        <v>0</v>
      </c>
      <c r="LF170" s="52">
        <v>0</v>
      </c>
      <c r="LG170" s="52">
        <v>0</v>
      </c>
      <c r="LH170" s="52">
        <v>0</v>
      </c>
      <c r="LI170" s="52">
        <v>0</v>
      </c>
      <c r="LJ170" s="52">
        <v>0</v>
      </c>
      <c r="LK170" s="52">
        <v>0</v>
      </c>
      <c r="LL170" s="52">
        <v>0</v>
      </c>
      <c r="LM170" s="52">
        <v>0</v>
      </c>
      <c r="LN170" s="52">
        <v>0</v>
      </c>
      <c r="LO170" s="52">
        <v>0</v>
      </c>
      <c r="LP170" s="52">
        <v>0</v>
      </c>
      <c r="LQ170" s="52">
        <v>0</v>
      </c>
      <c r="LR170" s="52">
        <v>0</v>
      </c>
      <c r="LS170" s="52">
        <v>0</v>
      </c>
      <c r="LT170" s="52">
        <v>0</v>
      </c>
      <c r="LU170" s="52">
        <v>0</v>
      </c>
      <c r="LV170" s="52">
        <v>0</v>
      </c>
      <c r="LW170" s="52">
        <v>0</v>
      </c>
      <c r="LX170" s="52">
        <v>0</v>
      </c>
      <c r="LY170" s="52">
        <v>0</v>
      </c>
      <c r="LZ170" s="52">
        <v>0</v>
      </c>
      <c r="MA170" s="52">
        <v>0</v>
      </c>
      <c r="MB170" s="52">
        <v>0</v>
      </c>
      <c r="MC170" s="52">
        <v>0</v>
      </c>
      <c r="MD170" s="52">
        <v>0</v>
      </c>
      <c r="ME170" s="52">
        <v>0</v>
      </c>
      <c r="MF170" s="52">
        <v>0</v>
      </c>
      <c r="MG170" s="52">
        <v>0</v>
      </c>
      <c r="MH170" s="52">
        <v>0</v>
      </c>
      <c r="MI170" s="52">
        <v>0</v>
      </c>
      <c r="MJ170" s="52">
        <v>0</v>
      </c>
      <c r="MK170" s="52">
        <v>0</v>
      </c>
      <c r="ML170" s="52">
        <v>0</v>
      </c>
      <c r="MM170" s="52">
        <v>0</v>
      </c>
      <c r="MN170" s="52">
        <v>0</v>
      </c>
      <c r="MO170" s="52">
        <v>0</v>
      </c>
      <c r="MP170" s="52">
        <v>0</v>
      </c>
      <c r="MQ170" s="52">
        <v>0</v>
      </c>
      <c r="MR170" s="52">
        <v>0</v>
      </c>
      <c r="MS170" s="52">
        <v>0</v>
      </c>
      <c r="MT170" s="52">
        <v>0</v>
      </c>
      <c r="MU170" s="52">
        <v>0</v>
      </c>
      <c r="MV170" s="52">
        <v>0</v>
      </c>
      <c r="MW170" s="52">
        <v>0</v>
      </c>
      <c r="MX170" s="52">
        <v>0</v>
      </c>
      <c r="MY170" s="52">
        <v>0</v>
      </c>
      <c r="MZ170" s="52">
        <v>0</v>
      </c>
      <c r="NA170" s="52">
        <v>0</v>
      </c>
      <c r="NB170" s="52">
        <v>0</v>
      </c>
      <c r="NC170" s="52">
        <v>0</v>
      </c>
      <c r="ND170" s="52">
        <v>0</v>
      </c>
      <c r="NE170" s="52">
        <v>0</v>
      </c>
      <c r="NF170" s="52">
        <v>0</v>
      </c>
      <c r="NG170" s="52">
        <v>0</v>
      </c>
      <c r="NH170" s="52">
        <v>0</v>
      </c>
      <c r="NI170" s="52">
        <v>0</v>
      </c>
      <c r="NJ170" s="52">
        <v>0</v>
      </c>
      <c r="NK170" s="52">
        <v>0</v>
      </c>
      <c r="NL170" s="52">
        <v>0</v>
      </c>
      <c r="NM170" s="52">
        <v>0</v>
      </c>
      <c r="NN170" s="52">
        <v>0</v>
      </c>
      <c r="NO170" s="52">
        <v>0</v>
      </c>
      <c r="NP170" s="52">
        <v>0</v>
      </c>
      <c r="NQ170" s="52">
        <v>0</v>
      </c>
      <c r="NR170" s="68">
        <f t="shared" si="9"/>
        <v>68273.979999999938</v>
      </c>
      <c r="NS170" s="68">
        <f t="shared" si="10"/>
        <v>68273.979999999938</v>
      </c>
      <c r="NT170" s="68">
        <f t="shared" si="11"/>
        <v>58776.459999999948</v>
      </c>
    </row>
    <row r="171" spans="1:384" s="40" customFormat="1" ht="15" customHeight="1" outlineLevel="1" x14ac:dyDescent="0.2">
      <c r="A171" s="61"/>
      <c r="B171" s="49" t="s">
        <v>671</v>
      </c>
      <c r="C171" s="49" t="s">
        <v>469</v>
      </c>
      <c r="D171" s="49" t="s">
        <v>470</v>
      </c>
      <c r="E171" s="50" t="s">
        <v>471</v>
      </c>
      <c r="F171" s="64">
        <v>44298</v>
      </c>
      <c r="G171" s="49" t="s">
        <v>37</v>
      </c>
      <c r="H171" s="72">
        <v>6.1677999999999997E-2</v>
      </c>
      <c r="I171" s="65">
        <v>72500</v>
      </c>
      <c r="J171" s="114" t="str">
        <f>_xlfn.XLOOKUP(E171,'[12]Resumo Unidades'!$B:$B,'[12]Resumo Unidades'!$W:$W)</f>
        <v>Fluxo com Divergência maior do que 10%</v>
      </c>
      <c r="K171" s="51" t="str">
        <f>IF(L171&gt;Resumo!$E$23,"Sim","Não")</f>
        <v>Não</v>
      </c>
      <c r="L171" s="66">
        <v>48</v>
      </c>
      <c r="M171" s="67"/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52">
        <v>0</v>
      </c>
      <c r="W171" s="52">
        <v>0</v>
      </c>
      <c r="X171" s="52">
        <v>0</v>
      </c>
      <c r="Y171" s="52">
        <v>0</v>
      </c>
      <c r="Z171" s="52">
        <v>0</v>
      </c>
      <c r="AA171" s="52">
        <v>0</v>
      </c>
      <c r="AB171" s="52">
        <v>0</v>
      </c>
      <c r="AC171" s="52">
        <v>0</v>
      </c>
      <c r="AD171" s="52">
        <v>0</v>
      </c>
      <c r="AE171" s="52">
        <v>0</v>
      </c>
      <c r="AF171" s="52">
        <v>0</v>
      </c>
      <c r="AG171" s="52">
        <v>0</v>
      </c>
      <c r="AH171" s="52">
        <v>0</v>
      </c>
      <c r="AI171" s="52">
        <v>0</v>
      </c>
      <c r="AJ171" s="52">
        <v>0</v>
      </c>
      <c r="AK171" s="52">
        <v>0</v>
      </c>
      <c r="AL171" s="52">
        <v>0</v>
      </c>
      <c r="AM171" s="52">
        <v>0</v>
      </c>
      <c r="AN171" s="52">
        <v>0</v>
      </c>
      <c r="AO171" s="52">
        <v>0</v>
      </c>
      <c r="AP171" s="52">
        <v>0</v>
      </c>
      <c r="AQ171" s="52"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v>0</v>
      </c>
      <c r="AX171" s="52">
        <v>0</v>
      </c>
      <c r="AY171" s="52">
        <v>0</v>
      </c>
      <c r="AZ171" s="52">
        <v>0</v>
      </c>
      <c r="BA171" s="52">
        <v>0</v>
      </c>
      <c r="BB171" s="52">
        <v>0</v>
      </c>
      <c r="BC171" s="52">
        <v>0</v>
      </c>
      <c r="BD171" s="52">
        <v>0</v>
      </c>
      <c r="BE171" s="52">
        <v>0</v>
      </c>
      <c r="BF171" s="52">
        <v>0</v>
      </c>
      <c r="BG171" s="52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52">
        <v>0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540.4</v>
      </c>
      <c r="CC171" s="52">
        <v>541</v>
      </c>
      <c r="CD171" s="52">
        <v>388.99</v>
      </c>
      <c r="CE171" s="52">
        <v>388.99</v>
      </c>
      <c r="CF171" s="52">
        <v>388.99</v>
      </c>
      <c r="CG171" s="52">
        <v>388.99</v>
      </c>
      <c r="CH171" s="52">
        <v>388.99</v>
      </c>
      <c r="CI171" s="52">
        <v>388.99</v>
      </c>
      <c r="CJ171" s="52">
        <v>388.99</v>
      </c>
      <c r="CK171" s="52">
        <v>388.99</v>
      </c>
      <c r="CL171" s="52">
        <v>388.99</v>
      </c>
      <c r="CM171" s="52">
        <v>388.99</v>
      </c>
      <c r="CN171" s="52">
        <v>388.99</v>
      </c>
      <c r="CO171" s="52">
        <v>388.99</v>
      </c>
      <c r="CP171" s="52">
        <v>388.99</v>
      </c>
      <c r="CQ171" s="52">
        <v>388.99</v>
      </c>
      <c r="CR171" s="52">
        <v>388.99</v>
      </c>
      <c r="CS171" s="52">
        <v>388.99</v>
      </c>
      <c r="CT171" s="52">
        <v>388.99</v>
      </c>
      <c r="CU171" s="52">
        <v>388.99</v>
      </c>
      <c r="CV171" s="52">
        <v>388.99</v>
      </c>
      <c r="CW171" s="52">
        <v>388.99</v>
      </c>
      <c r="CX171" s="52">
        <v>388.99</v>
      </c>
      <c r="CY171" s="52">
        <v>388.99</v>
      </c>
      <c r="CZ171" s="52">
        <v>388.99</v>
      </c>
      <c r="DA171" s="52">
        <v>388.99</v>
      </c>
      <c r="DB171" s="52">
        <v>388.99</v>
      </c>
      <c r="DC171" s="52">
        <v>388.99</v>
      </c>
      <c r="DD171" s="52">
        <v>388.99</v>
      </c>
      <c r="DE171" s="52">
        <v>388.99</v>
      </c>
      <c r="DF171" s="52">
        <v>388.99</v>
      </c>
      <c r="DG171" s="52">
        <v>388.99</v>
      </c>
      <c r="DH171" s="52">
        <v>388.99</v>
      </c>
      <c r="DI171" s="52">
        <v>388.99</v>
      </c>
      <c r="DJ171" s="52">
        <v>388.99</v>
      </c>
      <c r="DK171" s="52">
        <v>388.99</v>
      </c>
      <c r="DL171" s="52">
        <v>388.99</v>
      </c>
      <c r="DM171" s="52">
        <v>388.99</v>
      </c>
      <c r="DN171" s="52">
        <v>388.99</v>
      </c>
      <c r="DO171" s="52">
        <v>388.99</v>
      </c>
      <c r="DP171" s="52">
        <v>388.99</v>
      </c>
      <c r="DQ171" s="52">
        <v>388.99</v>
      </c>
      <c r="DR171" s="52">
        <v>388.99</v>
      </c>
      <c r="DS171" s="52">
        <v>388.99</v>
      </c>
      <c r="DT171" s="52">
        <v>388.99</v>
      </c>
      <c r="DU171" s="52">
        <v>388.99</v>
      </c>
      <c r="DV171" s="52">
        <v>388.99</v>
      </c>
      <c r="DW171" s="52">
        <v>388.99</v>
      </c>
      <c r="DX171" s="52">
        <v>388.99</v>
      </c>
      <c r="DY171" s="52">
        <v>388.99</v>
      </c>
      <c r="DZ171" s="52">
        <v>388.99</v>
      </c>
      <c r="EA171" s="52">
        <v>388.99</v>
      </c>
      <c r="EB171" s="52">
        <v>388.99</v>
      </c>
      <c r="EC171" s="52">
        <v>388.99</v>
      </c>
      <c r="ED171" s="52">
        <v>388.99</v>
      </c>
      <c r="EE171" s="52">
        <v>388.99</v>
      </c>
      <c r="EF171" s="52">
        <v>388.99</v>
      </c>
      <c r="EG171" s="52">
        <v>388.99</v>
      </c>
      <c r="EH171" s="52">
        <v>388.99</v>
      </c>
      <c r="EI171" s="52">
        <v>388.99</v>
      </c>
      <c r="EJ171" s="52">
        <v>388.99</v>
      </c>
      <c r="EK171" s="52">
        <v>388.99</v>
      </c>
      <c r="EL171" s="52">
        <v>388.99</v>
      </c>
      <c r="EM171" s="52">
        <v>388.99</v>
      </c>
      <c r="EN171" s="52">
        <v>388.99</v>
      </c>
      <c r="EO171" s="52">
        <v>388.99</v>
      </c>
      <c r="EP171" s="52">
        <v>388.99</v>
      </c>
      <c r="EQ171" s="52">
        <v>388.99</v>
      </c>
      <c r="ER171" s="52">
        <v>388.99</v>
      </c>
      <c r="ES171" s="52">
        <v>388.99</v>
      </c>
      <c r="ET171" s="52">
        <v>388.99</v>
      </c>
      <c r="EU171" s="52">
        <v>388.99</v>
      </c>
      <c r="EV171" s="52">
        <v>388.99</v>
      </c>
      <c r="EW171" s="52">
        <v>388.99</v>
      </c>
      <c r="EX171" s="52">
        <v>388.99</v>
      </c>
      <c r="EY171" s="52">
        <v>388.99</v>
      </c>
      <c r="EZ171" s="52">
        <v>388.99</v>
      </c>
      <c r="FA171" s="52">
        <v>388.99</v>
      </c>
      <c r="FB171" s="52">
        <v>388.99</v>
      </c>
      <c r="FC171" s="52">
        <v>388.99</v>
      </c>
      <c r="FD171" s="52">
        <v>388.99</v>
      </c>
      <c r="FE171" s="52">
        <v>388.99</v>
      </c>
      <c r="FF171" s="52">
        <v>388.99</v>
      </c>
      <c r="FG171" s="52">
        <v>388.99</v>
      </c>
      <c r="FH171" s="52">
        <v>388.99</v>
      </c>
      <c r="FI171" s="52">
        <v>388.99</v>
      </c>
      <c r="FJ171" s="52">
        <v>388.99</v>
      </c>
      <c r="FK171" s="52">
        <v>388.99</v>
      </c>
      <c r="FL171" s="52">
        <v>388.99</v>
      </c>
      <c r="FM171" s="52">
        <v>388.99</v>
      </c>
      <c r="FN171" s="52">
        <v>388.99</v>
      </c>
      <c r="FO171" s="52">
        <v>388.99</v>
      </c>
      <c r="FP171" s="52">
        <v>388.99</v>
      </c>
      <c r="FQ171" s="52">
        <v>388.99</v>
      </c>
      <c r="FR171" s="52">
        <v>388.99</v>
      </c>
      <c r="FS171" s="52">
        <v>388.99</v>
      </c>
      <c r="FT171" s="52">
        <v>388.99</v>
      </c>
      <c r="FU171" s="52">
        <v>388.99</v>
      </c>
      <c r="FV171" s="52">
        <v>388.99</v>
      </c>
      <c r="FW171" s="52">
        <v>388.99</v>
      </c>
      <c r="FX171" s="52">
        <v>388.99</v>
      </c>
      <c r="FY171" s="52">
        <v>388.99</v>
      </c>
      <c r="FZ171" s="52">
        <v>388.99</v>
      </c>
      <c r="GA171" s="52">
        <v>388.99</v>
      </c>
      <c r="GB171" s="52">
        <v>388.99</v>
      </c>
      <c r="GC171" s="52">
        <v>388.99</v>
      </c>
      <c r="GD171" s="52">
        <v>388.99</v>
      </c>
      <c r="GE171" s="52">
        <v>388.99</v>
      </c>
      <c r="GF171" s="52">
        <v>388.99</v>
      </c>
      <c r="GG171" s="52">
        <v>388.99</v>
      </c>
      <c r="GH171" s="52">
        <v>388.99</v>
      </c>
      <c r="GI171" s="52">
        <v>388.99</v>
      </c>
      <c r="GJ171" s="52">
        <v>388.99</v>
      </c>
      <c r="GK171" s="52">
        <v>388.99</v>
      </c>
      <c r="GL171" s="52">
        <v>388.99</v>
      </c>
      <c r="GM171" s="52">
        <v>388.99</v>
      </c>
      <c r="GN171" s="52">
        <v>388.99</v>
      </c>
      <c r="GO171" s="52">
        <v>388.99</v>
      </c>
      <c r="GP171" s="52">
        <v>388.99</v>
      </c>
      <c r="GQ171" s="52">
        <v>388.99</v>
      </c>
      <c r="GR171" s="52">
        <v>388.99</v>
      </c>
      <c r="GS171" s="52">
        <v>388.99</v>
      </c>
      <c r="GT171" s="52">
        <v>388.99</v>
      </c>
      <c r="GU171" s="52">
        <v>388.99</v>
      </c>
      <c r="GV171" s="52">
        <v>388.99</v>
      </c>
      <c r="GW171" s="52">
        <v>388.99</v>
      </c>
      <c r="GX171" s="52">
        <v>388.99</v>
      </c>
      <c r="GY171" s="52">
        <v>388.99</v>
      </c>
      <c r="GZ171" s="52">
        <v>388.99</v>
      </c>
      <c r="HA171" s="52">
        <v>388.99</v>
      </c>
      <c r="HB171" s="52">
        <v>388.99</v>
      </c>
      <c r="HC171" s="52">
        <v>388.99</v>
      </c>
      <c r="HD171" s="52">
        <v>388.99</v>
      </c>
      <c r="HE171" s="52">
        <v>388.99</v>
      </c>
      <c r="HF171" s="52">
        <v>388.99</v>
      </c>
      <c r="HG171" s="52">
        <v>388.99</v>
      </c>
      <c r="HH171" s="52">
        <v>388.99</v>
      </c>
      <c r="HI171" s="52">
        <v>388.99</v>
      </c>
      <c r="HJ171" s="52">
        <v>388.99</v>
      </c>
      <c r="HK171" s="52">
        <v>388.99</v>
      </c>
      <c r="HL171" s="52">
        <v>388.99</v>
      </c>
      <c r="HM171" s="52">
        <v>388.99</v>
      </c>
      <c r="HN171" s="52">
        <v>388.99</v>
      </c>
      <c r="HO171" s="52">
        <v>388.99</v>
      </c>
      <c r="HP171" s="52">
        <v>388.99</v>
      </c>
      <c r="HQ171" s="52">
        <v>388.99</v>
      </c>
      <c r="HR171" s="52">
        <v>388.99</v>
      </c>
      <c r="HS171" s="52">
        <v>388.99</v>
      </c>
      <c r="HT171" s="52">
        <v>388.99</v>
      </c>
      <c r="HU171" s="52">
        <v>388.99</v>
      </c>
      <c r="HV171" s="52">
        <v>388.99</v>
      </c>
      <c r="HW171" s="52">
        <v>388.99</v>
      </c>
      <c r="HX171" s="52">
        <v>388.99</v>
      </c>
      <c r="HY171" s="52">
        <v>388.99</v>
      </c>
      <c r="HZ171" s="52">
        <v>388.99</v>
      </c>
      <c r="IA171" s="52">
        <v>388.99</v>
      </c>
      <c r="IB171" s="52">
        <v>388.99</v>
      </c>
      <c r="IC171" s="52">
        <v>388.99</v>
      </c>
      <c r="ID171" s="52">
        <v>388.99</v>
      </c>
      <c r="IE171" s="52">
        <v>388.99</v>
      </c>
      <c r="IF171" s="52">
        <v>388.99</v>
      </c>
      <c r="IG171" s="52">
        <v>388.99</v>
      </c>
      <c r="IH171" s="52">
        <v>388.99</v>
      </c>
      <c r="II171" s="52">
        <v>388.99</v>
      </c>
      <c r="IJ171" s="52">
        <v>388.99</v>
      </c>
      <c r="IK171" s="52">
        <v>388.99</v>
      </c>
      <c r="IL171" s="52">
        <v>388.99</v>
      </c>
      <c r="IM171" s="52">
        <v>388.99</v>
      </c>
      <c r="IN171" s="52">
        <v>388.99</v>
      </c>
      <c r="IO171" s="52">
        <v>388.99</v>
      </c>
      <c r="IP171" s="52">
        <v>388.99</v>
      </c>
      <c r="IQ171" s="52">
        <v>388.99</v>
      </c>
      <c r="IR171" s="52">
        <v>388.99</v>
      </c>
      <c r="IS171" s="52">
        <v>388.99</v>
      </c>
      <c r="IT171" s="52">
        <v>388.99</v>
      </c>
      <c r="IU171" s="52">
        <v>388.99</v>
      </c>
      <c r="IV171" s="52">
        <v>388.99</v>
      </c>
      <c r="IW171" s="52">
        <v>388.99</v>
      </c>
      <c r="IX171" s="52">
        <v>388.99</v>
      </c>
      <c r="IY171" s="52">
        <v>388.99</v>
      </c>
      <c r="IZ171" s="52">
        <v>388.99</v>
      </c>
      <c r="JA171" s="52">
        <v>388.99</v>
      </c>
      <c r="JB171" s="52">
        <v>388.99</v>
      </c>
      <c r="JC171" s="52">
        <v>388.99</v>
      </c>
      <c r="JD171" s="52">
        <v>388.99</v>
      </c>
      <c r="JE171" s="52">
        <v>388.99</v>
      </c>
      <c r="JF171" s="52">
        <v>388.99</v>
      </c>
      <c r="JG171" s="52">
        <v>388.99</v>
      </c>
      <c r="JH171" s="52">
        <v>388.99</v>
      </c>
      <c r="JI171" s="52">
        <v>388.99</v>
      </c>
      <c r="JJ171" s="52">
        <v>388.99</v>
      </c>
      <c r="JK171" s="52">
        <v>388.99</v>
      </c>
      <c r="JL171" s="52">
        <v>388.99</v>
      </c>
      <c r="JM171" s="52">
        <v>388.99</v>
      </c>
      <c r="JN171" s="52">
        <v>388.99</v>
      </c>
      <c r="JO171" s="52">
        <v>388.99</v>
      </c>
      <c r="JP171" s="52">
        <v>0</v>
      </c>
      <c r="JQ171" s="52">
        <v>0</v>
      </c>
      <c r="JR171" s="52">
        <v>0</v>
      </c>
      <c r="JS171" s="52">
        <v>0</v>
      </c>
      <c r="JT171" s="52">
        <v>0</v>
      </c>
      <c r="JU171" s="52">
        <v>0</v>
      </c>
      <c r="JV171" s="52">
        <v>0</v>
      </c>
      <c r="JW171" s="52">
        <v>0</v>
      </c>
      <c r="JX171" s="52">
        <v>0</v>
      </c>
      <c r="JY171" s="52">
        <v>0</v>
      </c>
      <c r="JZ171" s="52">
        <v>0</v>
      </c>
      <c r="KA171" s="52">
        <v>0</v>
      </c>
      <c r="KB171" s="52">
        <v>0</v>
      </c>
      <c r="KC171" s="52">
        <v>0</v>
      </c>
      <c r="KD171" s="52">
        <v>0</v>
      </c>
      <c r="KE171" s="52">
        <v>0</v>
      </c>
      <c r="KF171" s="52">
        <v>0</v>
      </c>
      <c r="KG171" s="52">
        <v>0</v>
      </c>
      <c r="KH171" s="52">
        <v>0</v>
      </c>
      <c r="KI171" s="52">
        <v>0</v>
      </c>
      <c r="KJ171" s="52">
        <v>0</v>
      </c>
      <c r="KK171" s="52">
        <v>0</v>
      </c>
      <c r="KL171" s="52">
        <v>0</v>
      </c>
      <c r="KM171" s="52">
        <v>0</v>
      </c>
      <c r="KN171" s="52">
        <v>0</v>
      </c>
      <c r="KO171" s="52">
        <v>0</v>
      </c>
      <c r="KP171" s="52">
        <v>0</v>
      </c>
      <c r="KQ171" s="52">
        <v>0</v>
      </c>
      <c r="KR171" s="52">
        <v>0</v>
      </c>
      <c r="KS171" s="52">
        <v>0</v>
      </c>
      <c r="KT171" s="52">
        <v>0</v>
      </c>
      <c r="KU171" s="52">
        <v>0</v>
      </c>
      <c r="KV171" s="52">
        <v>0</v>
      </c>
      <c r="KW171" s="52">
        <v>0</v>
      </c>
      <c r="KX171" s="52">
        <v>0</v>
      </c>
      <c r="KY171" s="52">
        <v>0</v>
      </c>
      <c r="KZ171" s="52">
        <v>0</v>
      </c>
      <c r="LA171" s="52">
        <v>0</v>
      </c>
      <c r="LB171" s="52">
        <v>0</v>
      </c>
      <c r="LC171" s="52">
        <v>0</v>
      </c>
      <c r="LD171" s="52">
        <v>0</v>
      </c>
      <c r="LE171" s="52">
        <v>0</v>
      </c>
      <c r="LF171" s="52">
        <v>0</v>
      </c>
      <c r="LG171" s="52">
        <v>0</v>
      </c>
      <c r="LH171" s="52">
        <v>0</v>
      </c>
      <c r="LI171" s="52">
        <v>0</v>
      </c>
      <c r="LJ171" s="52">
        <v>0</v>
      </c>
      <c r="LK171" s="52">
        <v>0</v>
      </c>
      <c r="LL171" s="52">
        <v>0</v>
      </c>
      <c r="LM171" s="52">
        <v>0</v>
      </c>
      <c r="LN171" s="52">
        <v>0</v>
      </c>
      <c r="LO171" s="52">
        <v>0</v>
      </c>
      <c r="LP171" s="52">
        <v>0</v>
      </c>
      <c r="LQ171" s="52">
        <v>0</v>
      </c>
      <c r="LR171" s="52">
        <v>0</v>
      </c>
      <c r="LS171" s="52">
        <v>0</v>
      </c>
      <c r="LT171" s="52">
        <v>0</v>
      </c>
      <c r="LU171" s="52">
        <v>0</v>
      </c>
      <c r="LV171" s="52">
        <v>0</v>
      </c>
      <c r="LW171" s="52">
        <v>0</v>
      </c>
      <c r="LX171" s="52">
        <v>0</v>
      </c>
      <c r="LY171" s="52">
        <v>0</v>
      </c>
      <c r="LZ171" s="52">
        <v>0</v>
      </c>
      <c r="MA171" s="52">
        <v>0</v>
      </c>
      <c r="MB171" s="52">
        <v>0</v>
      </c>
      <c r="MC171" s="52">
        <v>0</v>
      </c>
      <c r="MD171" s="52">
        <v>0</v>
      </c>
      <c r="ME171" s="52">
        <v>0</v>
      </c>
      <c r="MF171" s="52">
        <v>0</v>
      </c>
      <c r="MG171" s="52">
        <v>0</v>
      </c>
      <c r="MH171" s="52">
        <v>0</v>
      </c>
      <c r="MI171" s="52">
        <v>0</v>
      </c>
      <c r="MJ171" s="52">
        <v>0</v>
      </c>
      <c r="MK171" s="52">
        <v>0</v>
      </c>
      <c r="ML171" s="52">
        <v>0</v>
      </c>
      <c r="MM171" s="52">
        <v>0</v>
      </c>
      <c r="MN171" s="52">
        <v>0</v>
      </c>
      <c r="MO171" s="52">
        <v>0</v>
      </c>
      <c r="MP171" s="52">
        <v>0</v>
      </c>
      <c r="MQ171" s="52">
        <v>0</v>
      </c>
      <c r="MR171" s="52">
        <v>0</v>
      </c>
      <c r="MS171" s="52">
        <v>0</v>
      </c>
      <c r="MT171" s="52">
        <v>0</v>
      </c>
      <c r="MU171" s="52">
        <v>0</v>
      </c>
      <c r="MV171" s="52">
        <v>0</v>
      </c>
      <c r="MW171" s="52">
        <v>0</v>
      </c>
      <c r="MX171" s="52">
        <v>0</v>
      </c>
      <c r="MY171" s="52">
        <v>0</v>
      </c>
      <c r="MZ171" s="52">
        <v>0</v>
      </c>
      <c r="NA171" s="52">
        <v>0</v>
      </c>
      <c r="NB171" s="52">
        <v>0</v>
      </c>
      <c r="NC171" s="52">
        <v>0</v>
      </c>
      <c r="ND171" s="52">
        <v>0</v>
      </c>
      <c r="NE171" s="52">
        <v>0</v>
      </c>
      <c r="NF171" s="52">
        <v>0</v>
      </c>
      <c r="NG171" s="52">
        <v>0</v>
      </c>
      <c r="NH171" s="52">
        <v>0</v>
      </c>
      <c r="NI171" s="52">
        <v>0</v>
      </c>
      <c r="NJ171" s="52">
        <v>0</v>
      </c>
      <c r="NK171" s="52">
        <v>0</v>
      </c>
      <c r="NL171" s="52">
        <v>0</v>
      </c>
      <c r="NM171" s="52">
        <v>0</v>
      </c>
      <c r="NN171" s="52">
        <v>0</v>
      </c>
      <c r="NO171" s="52">
        <v>0</v>
      </c>
      <c r="NP171" s="52">
        <v>0</v>
      </c>
      <c r="NQ171" s="52">
        <v>0</v>
      </c>
      <c r="NR171" s="68">
        <f t="shared" si="9"/>
        <v>76545.460000000036</v>
      </c>
      <c r="NS171" s="68">
        <f t="shared" si="10"/>
        <v>76545.460000000036</v>
      </c>
      <c r="NT171" s="68">
        <f t="shared" si="11"/>
        <v>43481.310000000005</v>
      </c>
    </row>
    <row r="172" spans="1:384" s="40" customFormat="1" ht="15" customHeight="1" outlineLevel="1" x14ac:dyDescent="0.2">
      <c r="A172" s="61"/>
      <c r="B172" s="49" t="s">
        <v>671</v>
      </c>
      <c r="C172" s="49" t="s">
        <v>472</v>
      </c>
      <c r="D172" s="49" t="s">
        <v>473</v>
      </c>
      <c r="E172" s="50" t="s">
        <v>474</v>
      </c>
      <c r="F172" s="64">
        <v>45207</v>
      </c>
      <c r="G172" s="49" t="s">
        <v>37</v>
      </c>
      <c r="H172" s="72">
        <v>0</v>
      </c>
      <c r="I172" s="65">
        <v>63277.760000000002</v>
      </c>
      <c r="J172" s="114" t="str">
        <f>_xlfn.XLOOKUP(E172,'[12]Resumo Unidades'!$B:$B,'[12]Resumo Unidades'!$W:$W)</f>
        <v>Fluxo com Divergência de até 2%</v>
      </c>
      <c r="K172" s="51" t="str">
        <f>IF(L172&gt;Resumo!$E$23,"Sim","Não")</f>
        <v>Não</v>
      </c>
      <c r="L172" s="66">
        <v>0</v>
      </c>
      <c r="M172" s="67"/>
      <c r="N172" s="52">
        <v>0</v>
      </c>
      <c r="O172" s="52">
        <v>0</v>
      </c>
      <c r="P172" s="52">
        <v>0</v>
      </c>
      <c r="Q172" s="52">
        <v>0</v>
      </c>
      <c r="R172" s="52">
        <v>0</v>
      </c>
      <c r="S172" s="52">
        <v>0</v>
      </c>
      <c r="T172" s="52">
        <v>0</v>
      </c>
      <c r="U172" s="52">
        <v>0</v>
      </c>
      <c r="V172" s="52">
        <v>0</v>
      </c>
      <c r="W172" s="52">
        <v>0</v>
      </c>
      <c r="X172" s="52">
        <v>0</v>
      </c>
      <c r="Y172" s="52">
        <v>0</v>
      </c>
      <c r="Z172" s="52">
        <v>0</v>
      </c>
      <c r="AA172" s="52">
        <v>0</v>
      </c>
      <c r="AB172" s="52">
        <v>0</v>
      </c>
      <c r="AC172" s="52">
        <v>0</v>
      </c>
      <c r="AD172" s="52">
        <v>0</v>
      </c>
      <c r="AE172" s="52">
        <v>0</v>
      </c>
      <c r="AF172" s="52">
        <v>0</v>
      </c>
      <c r="AG172" s="52">
        <v>0</v>
      </c>
      <c r="AH172" s="52">
        <v>0</v>
      </c>
      <c r="AI172" s="52">
        <v>0</v>
      </c>
      <c r="AJ172" s="52">
        <v>0</v>
      </c>
      <c r="AK172" s="52">
        <v>0</v>
      </c>
      <c r="AL172" s="52">
        <v>0</v>
      </c>
      <c r="AM172" s="52">
        <v>0</v>
      </c>
      <c r="AN172" s="52">
        <v>0</v>
      </c>
      <c r="AO172" s="52">
        <v>0</v>
      </c>
      <c r="AP172" s="52">
        <v>0</v>
      </c>
      <c r="AQ172" s="52"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v>0</v>
      </c>
      <c r="AX172" s="52">
        <v>0</v>
      </c>
      <c r="AY172" s="52">
        <v>0</v>
      </c>
      <c r="AZ172" s="52">
        <v>0</v>
      </c>
      <c r="BA172" s="52">
        <v>0</v>
      </c>
      <c r="BB172" s="52">
        <v>0</v>
      </c>
      <c r="BC172" s="52">
        <v>0</v>
      </c>
      <c r="BD172" s="52">
        <v>0</v>
      </c>
      <c r="BE172" s="52">
        <v>0</v>
      </c>
      <c r="BF172" s="52">
        <v>0</v>
      </c>
      <c r="BG172" s="52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52">
        <v>0</v>
      </c>
      <c r="BW172" s="52">
        <v>0</v>
      </c>
      <c r="BX172" s="52">
        <v>0</v>
      </c>
      <c r="BY172" s="52">
        <v>0</v>
      </c>
      <c r="BZ172" s="52">
        <v>0</v>
      </c>
      <c r="CA172" s="52">
        <v>0</v>
      </c>
      <c r="CB172" s="52">
        <v>0</v>
      </c>
      <c r="CC172" s="52">
        <v>0</v>
      </c>
      <c r="CD172" s="52">
        <v>527.64</v>
      </c>
      <c r="CE172" s="52">
        <v>527.64</v>
      </c>
      <c r="CF172" s="52">
        <v>527.64</v>
      </c>
      <c r="CG172" s="52">
        <v>527.64</v>
      </c>
      <c r="CH172" s="52">
        <v>527.64</v>
      </c>
      <c r="CI172" s="52">
        <v>527.64</v>
      </c>
      <c r="CJ172" s="52">
        <v>527.64</v>
      </c>
      <c r="CK172" s="52">
        <v>527.64</v>
      </c>
      <c r="CL172" s="52">
        <v>527.64</v>
      </c>
      <c r="CM172" s="52">
        <v>527.64</v>
      </c>
      <c r="CN172" s="52">
        <v>527.64</v>
      </c>
      <c r="CO172" s="52">
        <v>527.64</v>
      </c>
      <c r="CP172" s="52">
        <v>527.64</v>
      </c>
      <c r="CQ172" s="52">
        <v>527.64</v>
      </c>
      <c r="CR172" s="52">
        <v>527.64</v>
      </c>
      <c r="CS172" s="52">
        <v>527.64</v>
      </c>
      <c r="CT172" s="52">
        <v>527.64</v>
      </c>
      <c r="CU172" s="52">
        <v>527.64</v>
      </c>
      <c r="CV172" s="52">
        <v>527.64</v>
      </c>
      <c r="CW172" s="52">
        <v>527.64</v>
      </c>
      <c r="CX172" s="52">
        <v>527.64</v>
      </c>
      <c r="CY172" s="52">
        <v>527.64</v>
      </c>
      <c r="CZ172" s="52">
        <v>527.64</v>
      </c>
      <c r="DA172" s="52">
        <v>527.64</v>
      </c>
      <c r="DB172" s="52">
        <v>527.64</v>
      </c>
      <c r="DC172" s="52">
        <v>527.64</v>
      </c>
      <c r="DD172" s="52">
        <v>527.64</v>
      </c>
      <c r="DE172" s="52">
        <v>527.64</v>
      </c>
      <c r="DF172" s="52">
        <v>527.64</v>
      </c>
      <c r="DG172" s="52">
        <v>527.64</v>
      </c>
      <c r="DH172" s="52">
        <v>527.64</v>
      </c>
      <c r="DI172" s="52">
        <v>527.64</v>
      </c>
      <c r="DJ172" s="52">
        <v>527.64</v>
      </c>
      <c r="DK172" s="52">
        <v>527.64</v>
      </c>
      <c r="DL172" s="52">
        <v>527.64</v>
      </c>
      <c r="DM172" s="52">
        <v>527.64</v>
      </c>
      <c r="DN172" s="52">
        <v>527.64</v>
      </c>
      <c r="DO172" s="52">
        <v>527.64</v>
      </c>
      <c r="DP172" s="52">
        <v>527.64</v>
      </c>
      <c r="DQ172" s="52">
        <v>527.64</v>
      </c>
      <c r="DR172" s="52">
        <v>527.64</v>
      </c>
      <c r="DS172" s="52">
        <v>527.64</v>
      </c>
      <c r="DT172" s="52">
        <v>527.64</v>
      </c>
      <c r="DU172" s="52">
        <v>527.64</v>
      </c>
      <c r="DV172" s="52">
        <v>527.64</v>
      </c>
      <c r="DW172" s="52">
        <v>527.64</v>
      </c>
      <c r="DX172" s="52">
        <v>527.64</v>
      </c>
      <c r="DY172" s="52">
        <v>527.64</v>
      </c>
      <c r="DZ172" s="52">
        <v>527.64</v>
      </c>
      <c r="EA172" s="52">
        <v>527.64</v>
      </c>
      <c r="EB172" s="52">
        <v>527.64</v>
      </c>
      <c r="EC172" s="52">
        <v>527.64</v>
      </c>
      <c r="ED172" s="52">
        <v>527.64</v>
      </c>
      <c r="EE172" s="52">
        <v>527.64</v>
      </c>
      <c r="EF172" s="52">
        <v>527.64</v>
      </c>
      <c r="EG172" s="52">
        <v>527.64</v>
      </c>
      <c r="EH172" s="52">
        <v>527.64</v>
      </c>
      <c r="EI172" s="52">
        <v>527.64</v>
      </c>
      <c r="EJ172" s="52">
        <v>527.64</v>
      </c>
      <c r="EK172" s="52">
        <v>527.64</v>
      </c>
      <c r="EL172" s="52">
        <v>527.64</v>
      </c>
      <c r="EM172" s="52">
        <v>527.64</v>
      </c>
      <c r="EN172" s="52">
        <v>527.64</v>
      </c>
      <c r="EO172" s="52">
        <v>527.64</v>
      </c>
      <c r="EP172" s="52">
        <v>527.64</v>
      </c>
      <c r="EQ172" s="52">
        <v>527.64</v>
      </c>
      <c r="ER172" s="52">
        <v>527.64</v>
      </c>
      <c r="ES172" s="52">
        <v>527.64</v>
      </c>
      <c r="ET172" s="52">
        <v>527.64</v>
      </c>
      <c r="EU172" s="52">
        <v>527.64</v>
      </c>
      <c r="EV172" s="52">
        <v>527.64</v>
      </c>
      <c r="EW172" s="52">
        <v>527.64</v>
      </c>
      <c r="EX172" s="52">
        <v>527.64</v>
      </c>
      <c r="EY172" s="52">
        <v>527.64</v>
      </c>
      <c r="EZ172" s="52">
        <v>527.64</v>
      </c>
      <c r="FA172" s="52">
        <v>527.64</v>
      </c>
      <c r="FB172" s="52">
        <v>527.64</v>
      </c>
      <c r="FC172" s="52">
        <v>527.64</v>
      </c>
      <c r="FD172" s="52">
        <v>527.64</v>
      </c>
      <c r="FE172" s="52">
        <v>527.64</v>
      </c>
      <c r="FF172" s="52">
        <v>527.64</v>
      </c>
      <c r="FG172" s="52">
        <v>527.64</v>
      </c>
      <c r="FH172" s="52">
        <v>527.64</v>
      </c>
      <c r="FI172" s="52">
        <v>527.64</v>
      </c>
      <c r="FJ172" s="52">
        <v>527.64</v>
      </c>
      <c r="FK172" s="52">
        <v>527.64</v>
      </c>
      <c r="FL172" s="52">
        <v>527.64</v>
      </c>
      <c r="FM172" s="52">
        <v>527.64</v>
      </c>
      <c r="FN172" s="52">
        <v>527.64</v>
      </c>
      <c r="FO172" s="52">
        <v>527.64</v>
      </c>
      <c r="FP172" s="52">
        <v>527.64</v>
      </c>
      <c r="FQ172" s="52">
        <v>527.64</v>
      </c>
      <c r="FR172" s="52">
        <v>527.64</v>
      </c>
      <c r="FS172" s="52">
        <v>527.64</v>
      </c>
      <c r="FT172" s="52">
        <v>527.64</v>
      </c>
      <c r="FU172" s="52">
        <v>527.64</v>
      </c>
      <c r="FV172" s="52">
        <v>527.64</v>
      </c>
      <c r="FW172" s="52">
        <v>527.64</v>
      </c>
      <c r="FX172" s="52">
        <v>527.64</v>
      </c>
      <c r="FY172" s="52">
        <v>527.64</v>
      </c>
      <c r="FZ172" s="52">
        <v>527.64</v>
      </c>
      <c r="GA172" s="52">
        <v>527.64</v>
      </c>
      <c r="GB172" s="52">
        <v>527.64</v>
      </c>
      <c r="GC172" s="52">
        <v>527.64</v>
      </c>
      <c r="GD172" s="52">
        <v>527.64</v>
      </c>
      <c r="GE172" s="52">
        <v>527.64</v>
      </c>
      <c r="GF172" s="52">
        <v>527.64</v>
      </c>
      <c r="GG172" s="52">
        <v>527.64</v>
      </c>
      <c r="GH172" s="52">
        <v>527.64</v>
      </c>
      <c r="GI172" s="52">
        <v>527.64</v>
      </c>
      <c r="GJ172" s="52">
        <v>527.64</v>
      </c>
      <c r="GK172" s="52">
        <v>527.64</v>
      </c>
      <c r="GL172" s="52">
        <v>527.64</v>
      </c>
      <c r="GM172" s="52">
        <v>527.64</v>
      </c>
      <c r="GN172" s="52">
        <v>527.64</v>
      </c>
      <c r="GO172" s="52">
        <v>527.64</v>
      </c>
      <c r="GP172" s="52">
        <v>527.64</v>
      </c>
      <c r="GQ172" s="52">
        <v>527.64</v>
      </c>
      <c r="GR172" s="52">
        <v>527.64</v>
      </c>
      <c r="GS172" s="52">
        <v>527.64</v>
      </c>
      <c r="GT172" s="52">
        <v>527.64</v>
      </c>
      <c r="GU172" s="52">
        <v>527.64</v>
      </c>
      <c r="GV172" s="52">
        <v>527.64</v>
      </c>
      <c r="GW172" s="52">
        <v>527.64</v>
      </c>
      <c r="GX172" s="52">
        <v>527.64</v>
      </c>
      <c r="GY172" s="52">
        <v>527.64</v>
      </c>
      <c r="GZ172" s="52">
        <v>527.64</v>
      </c>
      <c r="HA172" s="52">
        <v>0</v>
      </c>
      <c r="HB172" s="52">
        <v>0</v>
      </c>
      <c r="HC172" s="52">
        <v>0</v>
      </c>
      <c r="HD172" s="52">
        <v>0</v>
      </c>
      <c r="HE172" s="52">
        <v>0</v>
      </c>
      <c r="HF172" s="52">
        <v>0</v>
      </c>
      <c r="HG172" s="52">
        <v>0</v>
      </c>
      <c r="HH172" s="52">
        <v>0</v>
      </c>
      <c r="HI172" s="52">
        <v>0</v>
      </c>
      <c r="HJ172" s="52">
        <v>0</v>
      </c>
      <c r="HK172" s="52">
        <v>0</v>
      </c>
      <c r="HL172" s="52">
        <v>0</v>
      </c>
      <c r="HM172" s="52">
        <v>0</v>
      </c>
      <c r="HN172" s="52">
        <v>0</v>
      </c>
      <c r="HO172" s="52">
        <v>0</v>
      </c>
      <c r="HP172" s="52">
        <v>0</v>
      </c>
      <c r="HQ172" s="52">
        <v>0</v>
      </c>
      <c r="HR172" s="52">
        <v>0</v>
      </c>
      <c r="HS172" s="52">
        <v>0</v>
      </c>
      <c r="HT172" s="52">
        <v>0</v>
      </c>
      <c r="HU172" s="52">
        <v>0</v>
      </c>
      <c r="HV172" s="52">
        <v>0</v>
      </c>
      <c r="HW172" s="52">
        <v>0</v>
      </c>
      <c r="HX172" s="52">
        <v>0</v>
      </c>
      <c r="HY172" s="52">
        <v>0</v>
      </c>
      <c r="HZ172" s="52">
        <v>0</v>
      </c>
      <c r="IA172" s="52">
        <v>0</v>
      </c>
      <c r="IB172" s="52">
        <v>0</v>
      </c>
      <c r="IC172" s="52">
        <v>0</v>
      </c>
      <c r="ID172" s="52">
        <v>0</v>
      </c>
      <c r="IE172" s="52">
        <v>0</v>
      </c>
      <c r="IF172" s="52">
        <v>0</v>
      </c>
      <c r="IG172" s="52">
        <v>0</v>
      </c>
      <c r="IH172" s="52">
        <v>0</v>
      </c>
      <c r="II172" s="52">
        <v>0</v>
      </c>
      <c r="IJ172" s="52">
        <v>0</v>
      </c>
      <c r="IK172" s="52">
        <v>0</v>
      </c>
      <c r="IL172" s="52">
        <v>0</v>
      </c>
      <c r="IM172" s="52">
        <v>0</v>
      </c>
      <c r="IN172" s="52">
        <v>0</v>
      </c>
      <c r="IO172" s="52">
        <v>0</v>
      </c>
      <c r="IP172" s="52">
        <v>0</v>
      </c>
      <c r="IQ172" s="52">
        <v>0</v>
      </c>
      <c r="IR172" s="52">
        <v>0</v>
      </c>
      <c r="IS172" s="52">
        <v>0</v>
      </c>
      <c r="IT172" s="52">
        <v>0</v>
      </c>
      <c r="IU172" s="52">
        <v>0</v>
      </c>
      <c r="IV172" s="52">
        <v>0</v>
      </c>
      <c r="IW172" s="52">
        <v>0</v>
      </c>
      <c r="IX172" s="52">
        <v>0</v>
      </c>
      <c r="IY172" s="52">
        <v>0</v>
      </c>
      <c r="IZ172" s="52">
        <v>0</v>
      </c>
      <c r="JA172" s="52">
        <v>0</v>
      </c>
      <c r="JB172" s="52">
        <v>0</v>
      </c>
      <c r="JC172" s="52">
        <v>0</v>
      </c>
      <c r="JD172" s="52">
        <v>0</v>
      </c>
      <c r="JE172" s="52">
        <v>0</v>
      </c>
      <c r="JF172" s="52">
        <v>0</v>
      </c>
      <c r="JG172" s="52">
        <v>0</v>
      </c>
      <c r="JH172" s="52">
        <v>0</v>
      </c>
      <c r="JI172" s="52">
        <v>0</v>
      </c>
      <c r="JJ172" s="52">
        <v>0</v>
      </c>
      <c r="JK172" s="52">
        <v>0</v>
      </c>
      <c r="JL172" s="52">
        <v>0</v>
      </c>
      <c r="JM172" s="52">
        <v>0</v>
      </c>
      <c r="JN172" s="52">
        <v>0</v>
      </c>
      <c r="JO172" s="52">
        <v>0</v>
      </c>
      <c r="JP172" s="52">
        <v>0</v>
      </c>
      <c r="JQ172" s="52">
        <v>0</v>
      </c>
      <c r="JR172" s="52">
        <v>0</v>
      </c>
      <c r="JS172" s="52">
        <v>0</v>
      </c>
      <c r="JT172" s="52">
        <v>0</v>
      </c>
      <c r="JU172" s="52">
        <v>0</v>
      </c>
      <c r="JV172" s="52">
        <v>0</v>
      </c>
      <c r="JW172" s="52">
        <v>0</v>
      </c>
      <c r="JX172" s="52">
        <v>0</v>
      </c>
      <c r="JY172" s="52">
        <v>0</v>
      </c>
      <c r="JZ172" s="52">
        <v>0</v>
      </c>
      <c r="KA172" s="52">
        <v>0</v>
      </c>
      <c r="KB172" s="52">
        <v>0</v>
      </c>
      <c r="KC172" s="52">
        <v>0</v>
      </c>
      <c r="KD172" s="52">
        <v>0</v>
      </c>
      <c r="KE172" s="52">
        <v>0</v>
      </c>
      <c r="KF172" s="52">
        <v>0</v>
      </c>
      <c r="KG172" s="52">
        <v>0</v>
      </c>
      <c r="KH172" s="52">
        <v>0</v>
      </c>
      <c r="KI172" s="52">
        <v>0</v>
      </c>
      <c r="KJ172" s="52">
        <v>0</v>
      </c>
      <c r="KK172" s="52">
        <v>0</v>
      </c>
      <c r="KL172" s="52">
        <v>0</v>
      </c>
      <c r="KM172" s="52">
        <v>0</v>
      </c>
      <c r="KN172" s="52">
        <v>0</v>
      </c>
      <c r="KO172" s="52">
        <v>0</v>
      </c>
      <c r="KP172" s="52">
        <v>0</v>
      </c>
      <c r="KQ172" s="52">
        <v>0</v>
      </c>
      <c r="KR172" s="52">
        <v>0</v>
      </c>
      <c r="KS172" s="52">
        <v>0</v>
      </c>
      <c r="KT172" s="52">
        <v>0</v>
      </c>
      <c r="KU172" s="52">
        <v>0</v>
      </c>
      <c r="KV172" s="52">
        <v>0</v>
      </c>
      <c r="KW172" s="52">
        <v>0</v>
      </c>
      <c r="KX172" s="52">
        <v>0</v>
      </c>
      <c r="KY172" s="52">
        <v>0</v>
      </c>
      <c r="KZ172" s="52">
        <v>0</v>
      </c>
      <c r="LA172" s="52">
        <v>0</v>
      </c>
      <c r="LB172" s="52">
        <v>0</v>
      </c>
      <c r="LC172" s="52">
        <v>0</v>
      </c>
      <c r="LD172" s="52">
        <v>0</v>
      </c>
      <c r="LE172" s="52">
        <v>0</v>
      </c>
      <c r="LF172" s="52">
        <v>0</v>
      </c>
      <c r="LG172" s="52">
        <v>0</v>
      </c>
      <c r="LH172" s="52">
        <v>0</v>
      </c>
      <c r="LI172" s="52">
        <v>0</v>
      </c>
      <c r="LJ172" s="52">
        <v>0</v>
      </c>
      <c r="LK172" s="52">
        <v>0</v>
      </c>
      <c r="LL172" s="52">
        <v>0</v>
      </c>
      <c r="LM172" s="52">
        <v>0</v>
      </c>
      <c r="LN172" s="52">
        <v>0</v>
      </c>
      <c r="LO172" s="52">
        <v>0</v>
      </c>
      <c r="LP172" s="52">
        <v>0</v>
      </c>
      <c r="LQ172" s="52">
        <v>0</v>
      </c>
      <c r="LR172" s="52">
        <v>0</v>
      </c>
      <c r="LS172" s="52">
        <v>0</v>
      </c>
      <c r="LT172" s="52">
        <v>0</v>
      </c>
      <c r="LU172" s="52">
        <v>0</v>
      </c>
      <c r="LV172" s="52">
        <v>0</v>
      </c>
      <c r="LW172" s="52">
        <v>0</v>
      </c>
      <c r="LX172" s="52">
        <v>0</v>
      </c>
      <c r="LY172" s="52">
        <v>0</v>
      </c>
      <c r="LZ172" s="52">
        <v>0</v>
      </c>
      <c r="MA172" s="52">
        <v>0</v>
      </c>
      <c r="MB172" s="52">
        <v>0</v>
      </c>
      <c r="MC172" s="52">
        <v>0</v>
      </c>
      <c r="MD172" s="52">
        <v>0</v>
      </c>
      <c r="ME172" s="52">
        <v>0</v>
      </c>
      <c r="MF172" s="52">
        <v>0</v>
      </c>
      <c r="MG172" s="52">
        <v>0</v>
      </c>
      <c r="MH172" s="52">
        <v>0</v>
      </c>
      <c r="MI172" s="52">
        <v>0</v>
      </c>
      <c r="MJ172" s="52">
        <v>0</v>
      </c>
      <c r="MK172" s="52">
        <v>0</v>
      </c>
      <c r="ML172" s="52">
        <v>0</v>
      </c>
      <c r="MM172" s="52">
        <v>0</v>
      </c>
      <c r="MN172" s="52">
        <v>0</v>
      </c>
      <c r="MO172" s="52">
        <v>0</v>
      </c>
      <c r="MP172" s="52">
        <v>0</v>
      </c>
      <c r="MQ172" s="52">
        <v>0</v>
      </c>
      <c r="MR172" s="52">
        <v>0</v>
      </c>
      <c r="MS172" s="52">
        <v>0</v>
      </c>
      <c r="MT172" s="52">
        <v>0</v>
      </c>
      <c r="MU172" s="52">
        <v>0</v>
      </c>
      <c r="MV172" s="52">
        <v>0</v>
      </c>
      <c r="MW172" s="52">
        <v>0</v>
      </c>
      <c r="MX172" s="52">
        <v>0</v>
      </c>
      <c r="MY172" s="52">
        <v>0</v>
      </c>
      <c r="MZ172" s="52">
        <v>0</v>
      </c>
      <c r="NA172" s="52">
        <v>0</v>
      </c>
      <c r="NB172" s="52">
        <v>0</v>
      </c>
      <c r="NC172" s="52">
        <v>0</v>
      </c>
      <c r="ND172" s="52">
        <v>0</v>
      </c>
      <c r="NE172" s="52">
        <v>0</v>
      </c>
      <c r="NF172" s="52">
        <v>0</v>
      </c>
      <c r="NG172" s="52">
        <v>0</v>
      </c>
      <c r="NH172" s="52">
        <v>0</v>
      </c>
      <c r="NI172" s="52">
        <v>0</v>
      </c>
      <c r="NJ172" s="52">
        <v>0</v>
      </c>
      <c r="NK172" s="52">
        <v>0</v>
      </c>
      <c r="NL172" s="52">
        <v>0</v>
      </c>
      <c r="NM172" s="52">
        <v>0</v>
      </c>
      <c r="NN172" s="52">
        <v>0</v>
      </c>
      <c r="NO172" s="52">
        <v>0</v>
      </c>
      <c r="NP172" s="52">
        <v>0</v>
      </c>
      <c r="NQ172" s="52">
        <v>0</v>
      </c>
      <c r="NR172" s="68">
        <f t="shared" si="9"/>
        <v>67010.279999999941</v>
      </c>
      <c r="NS172" s="68">
        <f t="shared" si="10"/>
        <v>67010.279999999941</v>
      </c>
      <c r="NT172" s="68">
        <f t="shared" si="11"/>
        <v>57512.759999999951</v>
      </c>
    </row>
    <row r="173" spans="1:384" s="40" customFormat="1" ht="15" customHeight="1" outlineLevel="1" x14ac:dyDescent="0.2">
      <c r="A173" s="61"/>
      <c r="B173" s="49" t="s">
        <v>671</v>
      </c>
      <c r="C173" s="49" t="s">
        <v>475</v>
      </c>
      <c r="D173" s="49" t="s">
        <v>476</v>
      </c>
      <c r="E173" s="50" t="s">
        <v>477</v>
      </c>
      <c r="F173" s="64">
        <v>45194</v>
      </c>
      <c r="G173" s="49" t="s">
        <v>37</v>
      </c>
      <c r="H173" s="72">
        <v>0</v>
      </c>
      <c r="I173" s="65">
        <v>64115.26</v>
      </c>
      <c r="J173" s="114" t="str">
        <f>_xlfn.XLOOKUP(E173,'[12]Resumo Unidades'!$B:$B,'[12]Resumo Unidades'!$W:$W)</f>
        <v>Fluxo com Divergência de até 2%</v>
      </c>
      <c r="K173" s="51" t="str">
        <f>IF(L173&gt;Resumo!$E$23,"Sim","Não")</f>
        <v>Não</v>
      </c>
      <c r="L173" s="66">
        <v>0</v>
      </c>
      <c r="M173" s="67"/>
      <c r="N173" s="52">
        <v>0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52">
        <v>0</v>
      </c>
      <c r="W173" s="52">
        <v>0</v>
      </c>
      <c r="X173" s="52">
        <v>0</v>
      </c>
      <c r="Y173" s="52">
        <v>0</v>
      </c>
      <c r="Z173" s="52">
        <v>0</v>
      </c>
      <c r="AA173" s="52">
        <v>0</v>
      </c>
      <c r="AB173" s="52">
        <v>0</v>
      </c>
      <c r="AC173" s="52">
        <v>0</v>
      </c>
      <c r="AD173" s="52">
        <v>0</v>
      </c>
      <c r="AE173" s="52">
        <v>0</v>
      </c>
      <c r="AF173" s="52">
        <v>0</v>
      </c>
      <c r="AG173" s="52">
        <v>0</v>
      </c>
      <c r="AH173" s="52">
        <v>0</v>
      </c>
      <c r="AI173" s="52">
        <v>0</v>
      </c>
      <c r="AJ173" s="52">
        <v>0</v>
      </c>
      <c r="AK173" s="52">
        <v>0</v>
      </c>
      <c r="AL173" s="52">
        <v>0</v>
      </c>
      <c r="AM173" s="52">
        <v>0</v>
      </c>
      <c r="AN173" s="52">
        <v>0</v>
      </c>
      <c r="AO173" s="52">
        <v>0</v>
      </c>
      <c r="AP173" s="52">
        <v>0</v>
      </c>
      <c r="AQ173" s="52">
        <v>0</v>
      </c>
      <c r="AR173" s="52">
        <v>0</v>
      </c>
      <c r="AS173" s="52">
        <v>0</v>
      </c>
      <c r="AT173" s="52">
        <v>0</v>
      </c>
      <c r="AU173" s="52">
        <v>0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>
        <v>0</v>
      </c>
      <c r="BC173" s="52">
        <v>0</v>
      </c>
      <c r="BD173" s="52">
        <v>0</v>
      </c>
      <c r="BE173" s="52">
        <v>0</v>
      </c>
      <c r="BF173" s="52">
        <v>0</v>
      </c>
      <c r="BG173" s="52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52">
        <v>0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0</v>
      </c>
      <c r="CC173" s="52">
        <v>0</v>
      </c>
      <c r="CD173" s="52">
        <v>528.77</v>
      </c>
      <c r="CE173" s="52">
        <v>528.77</v>
      </c>
      <c r="CF173" s="52">
        <v>528.77</v>
      </c>
      <c r="CG173" s="52">
        <v>528.77</v>
      </c>
      <c r="CH173" s="52">
        <v>528.77</v>
      </c>
      <c r="CI173" s="52">
        <v>528.77</v>
      </c>
      <c r="CJ173" s="52">
        <v>528.77</v>
      </c>
      <c r="CK173" s="52">
        <v>528.77</v>
      </c>
      <c r="CL173" s="52">
        <v>528.77</v>
      </c>
      <c r="CM173" s="52">
        <v>528.77</v>
      </c>
      <c r="CN173" s="52">
        <v>528.77</v>
      </c>
      <c r="CO173" s="52">
        <v>528.77</v>
      </c>
      <c r="CP173" s="52">
        <v>528.77</v>
      </c>
      <c r="CQ173" s="52">
        <v>528.77</v>
      </c>
      <c r="CR173" s="52">
        <v>528.77</v>
      </c>
      <c r="CS173" s="52">
        <v>528.77</v>
      </c>
      <c r="CT173" s="52">
        <v>528.77</v>
      </c>
      <c r="CU173" s="52">
        <v>528.77</v>
      </c>
      <c r="CV173" s="52">
        <v>528.77</v>
      </c>
      <c r="CW173" s="52">
        <v>528.77</v>
      </c>
      <c r="CX173" s="52">
        <v>528.77</v>
      </c>
      <c r="CY173" s="52">
        <v>528.77</v>
      </c>
      <c r="CZ173" s="52">
        <v>528.77</v>
      </c>
      <c r="DA173" s="52">
        <v>528.77</v>
      </c>
      <c r="DB173" s="52">
        <v>528.77</v>
      </c>
      <c r="DC173" s="52">
        <v>528.77</v>
      </c>
      <c r="DD173" s="52">
        <v>528.77</v>
      </c>
      <c r="DE173" s="52">
        <v>528.77</v>
      </c>
      <c r="DF173" s="52">
        <v>528.77</v>
      </c>
      <c r="DG173" s="52">
        <v>528.77</v>
      </c>
      <c r="DH173" s="52">
        <v>528.77</v>
      </c>
      <c r="DI173" s="52">
        <v>528.77</v>
      </c>
      <c r="DJ173" s="52">
        <v>528.77</v>
      </c>
      <c r="DK173" s="52">
        <v>528.77</v>
      </c>
      <c r="DL173" s="52">
        <v>528.77</v>
      </c>
      <c r="DM173" s="52">
        <v>528.77</v>
      </c>
      <c r="DN173" s="52">
        <v>528.77</v>
      </c>
      <c r="DO173" s="52">
        <v>528.77</v>
      </c>
      <c r="DP173" s="52">
        <v>528.77</v>
      </c>
      <c r="DQ173" s="52">
        <v>528.77</v>
      </c>
      <c r="DR173" s="52">
        <v>528.77</v>
      </c>
      <c r="DS173" s="52">
        <v>528.77</v>
      </c>
      <c r="DT173" s="52">
        <v>528.77</v>
      </c>
      <c r="DU173" s="52">
        <v>528.77</v>
      </c>
      <c r="DV173" s="52">
        <v>528.77</v>
      </c>
      <c r="DW173" s="52">
        <v>528.77</v>
      </c>
      <c r="DX173" s="52">
        <v>528.77</v>
      </c>
      <c r="DY173" s="52">
        <v>528.77</v>
      </c>
      <c r="DZ173" s="52">
        <v>528.77</v>
      </c>
      <c r="EA173" s="52">
        <v>528.77</v>
      </c>
      <c r="EB173" s="52">
        <v>528.77</v>
      </c>
      <c r="EC173" s="52">
        <v>528.77</v>
      </c>
      <c r="ED173" s="52">
        <v>528.77</v>
      </c>
      <c r="EE173" s="52">
        <v>528.77</v>
      </c>
      <c r="EF173" s="52">
        <v>528.77</v>
      </c>
      <c r="EG173" s="52">
        <v>528.77</v>
      </c>
      <c r="EH173" s="52">
        <v>528.77</v>
      </c>
      <c r="EI173" s="52">
        <v>528.77</v>
      </c>
      <c r="EJ173" s="52">
        <v>528.77</v>
      </c>
      <c r="EK173" s="52">
        <v>528.77</v>
      </c>
      <c r="EL173" s="52">
        <v>528.77</v>
      </c>
      <c r="EM173" s="52">
        <v>528.77</v>
      </c>
      <c r="EN173" s="52">
        <v>528.77</v>
      </c>
      <c r="EO173" s="52">
        <v>528.77</v>
      </c>
      <c r="EP173" s="52">
        <v>528.77</v>
      </c>
      <c r="EQ173" s="52">
        <v>528.77</v>
      </c>
      <c r="ER173" s="52">
        <v>528.77</v>
      </c>
      <c r="ES173" s="52">
        <v>528.77</v>
      </c>
      <c r="ET173" s="52">
        <v>528.77</v>
      </c>
      <c r="EU173" s="52">
        <v>528.77</v>
      </c>
      <c r="EV173" s="52">
        <v>528.77</v>
      </c>
      <c r="EW173" s="52">
        <v>528.77</v>
      </c>
      <c r="EX173" s="52">
        <v>528.77</v>
      </c>
      <c r="EY173" s="52">
        <v>528.77</v>
      </c>
      <c r="EZ173" s="52">
        <v>528.77</v>
      </c>
      <c r="FA173" s="52">
        <v>528.77</v>
      </c>
      <c r="FB173" s="52">
        <v>528.77</v>
      </c>
      <c r="FC173" s="52">
        <v>528.77</v>
      </c>
      <c r="FD173" s="52">
        <v>528.77</v>
      </c>
      <c r="FE173" s="52">
        <v>528.77</v>
      </c>
      <c r="FF173" s="52">
        <v>528.77</v>
      </c>
      <c r="FG173" s="52">
        <v>528.77</v>
      </c>
      <c r="FH173" s="52">
        <v>528.77</v>
      </c>
      <c r="FI173" s="52">
        <v>528.77</v>
      </c>
      <c r="FJ173" s="52">
        <v>528.77</v>
      </c>
      <c r="FK173" s="52">
        <v>528.77</v>
      </c>
      <c r="FL173" s="52">
        <v>528.77</v>
      </c>
      <c r="FM173" s="52">
        <v>528.77</v>
      </c>
      <c r="FN173" s="52">
        <v>528.77</v>
      </c>
      <c r="FO173" s="52">
        <v>528.77</v>
      </c>
      <c r="FP173" s="52">
        <v>528.77</v>
      </c>
      <c r="FQ173" s="52">
        <v>528.77</v>
      </c>
      <c r="FR173" s="52">
        <v>528.77</v>
      </c>
      <c r="FS173" s="52">
        <v>528.77</v>
      </c>
      <c r="FT173" s="52">
        <v>528.77</v>
      </c>
      <c r="FU173" s="52">
        <v>528.77</v>
      </c>
      <c r="FV173" s="52">
        <v>528.77</v>
      </c>
      <c r="FW173" s="52">
        <v>528.77</v>
      </c>
      <c r="FX173" s="52">
        <v>528.77</v>
      </c>
      <c r="FY173" s="52">
        <v>528.77</v>
      </c>
      <c r="FZ173" s="52">
        <v>528.77</v>
      </c>
      <c r="GA173" s="52">
        <v>528.77</v>
      </c>
      <c r="GB173" s="52">
        <v>528.77</v>
      </c>
      <c r="GC173" s="52">
        <v>528.77</v>
      </c>
      <c r="GD173" s="52">
        <v>528.77</v>
      </c>
      <c r="GE173" s="52">
        <v>528.77</v>
      </c>
      <c r="GF173" s="52">
        <v>528.77</v>
      </c>
      <c r="GG173" s="52">
        <v>528.77</v>
      </c>
      <c r="GH173" s="52">
        <v>528.77</v>
      </c>
      <c r="GI173" s="52">
        <v>528.77</v>
      </c>
      <c r="GJ173" s="52">
        <v>528.77</v>
      </c>
      <c r="GK173" s="52">
        <v>528.77</v>
      </c>
      <c r="GL173" s="52">
        <v>528.77</v>
      </c>
      <c r="GM173" s="52">
        <v>528.77</v>
      </c>
      <c r="GN173" s="52">
        <v>528.77</v>
      </c>
      <c r="GO173" s="52">
        <v>528.77</v>
      </c>
      <c r="GP173" s="52">
        <v>528.77</v>
      </c>
      <c r="GQ173" s="52">
        <v>528.77</v>
      </c>
      <c r="GR173" s="52">
        <v>528.77</v>
      </c>
      <c r="GS173" s="52">
        <v>528.77</v>
      </c>
      <c r="GT173" s="52">
        <v>528.77</v>
      </c>
      <c r="GU173" s="52">
        <v>528.77</v>
      </c>
      <c r="GV173" s="52">
        <v>528.77</v>
      </c>
      <c r="GW173" s="52">
        <v>528.77</v>
      </c>
      <c r="GX173" s="52">
        <v>528.77</v>
      </c>
      <c r="GY173" s="52">
        <v>528.77</v>
      </c>
      <c r="GZ173" s="52">
        <v>35.770000000000003</v>
      </c>
      <c r="HA173" s="52">
        <v>0</v>
      </c>
      <c r="HB173" s="52">
        <v>0</v>
      </c>
      <c r="HC173" s="52">
        <v>0</v>
      </c>
      <c r="HD173" s="52">
        <v>0</v>
      </c>
      <c r="HE173" s="52">
        <v>0</v>
      </c>
      <c r="HF173" s="52">
        <v>0</v>
      </c>
      <c r="HG173" s="52">
        <v>0</v>
      </c>
      <c r="HH173" s="52">
        <v>0</v>
      </c>
      <c r="HI173" s="52">
        <v>0</v>
      </c>
      <c r="HJ173" s="52">
        <v>0</v>
      </c>
      <c r="HK173" s="52">
        <v>0</v>
      </c>
      <c r="HL173" s="52">
        <v>0</v>
      </c>
      <c r="HM173" s="52">
        <v>0</v>
      </c>
      <c r="HN173" s="52">
        <v>0</v>
      </c>
      <c r="HO173" s="52">
        <v>0</v>
      </c>
      <c r="HP173" s="52">
        <v>0</v>
      </c>
      <c r="HQ173" s="52">
        <v>0</v>
      </c>
      <c r="HR173" s="52">
        <v>0</v>
      </c>
      <c r="HS173" s="52">
        <v>0</v>
      </c>
      <c r="HT173" s="52">
        <v>0</v>
      </c>
      <c r="HU173" s="52">
        <v>0</v>
      </c>
      <c r="HV173" s="52">
        <v>0</v>
      </c>
      <c r="HW173" s="52">
        <v>0</v>
      </c>
      <c r="HX173" s="52">
        <v>0</v>
      </c>
      <c r="HY173" s="52">
        <v>0</v>
      </c>
      <c r="HZ173" s="52">
        <v>0</v>
      </c>
      <c r="IA173" s="52">
        <v>0</v>
      </c>
      <c r="IB173" s="52">
        <v>0</v>
      </c>
      <c r="IC173" s="52">
        <v>0</v>
      </c>
      <c r="ID173" s="52">
        <v>0</v>
      </c>
      <c r="IE173" s="52">
        <v>0</v>
      </c>
      <c r="IF173" s="52">
        <v>0</v>
      </c>
      <c r="IG173" s="52">
        <v>0</v>
      </c>
      <c r="IH173" s="52">
        <v>0</v>
      </c>
      <c r="II173" s="52">
        <v>0</v>
      </c>
      <c r="IJ173" s="52">
        <v>0</v>
      </c>
      <c r="IK173" s="52">
        <v>0</v>
      </c>
      <c r="IL173" s="52">
        <v>0</v>
      </c>
      <c r="IM173" s="52">
        <v>0</v>
      </c>
      <c r="IN173" s="52">
        <v>0</v>
      </c>
      <c r="IO173" s="52">
        <v>0</v>
      </c>
      <c r="IP173" s="52">
        <v>0</v>
      </c>
      <c r="IQ173" s="52">
        <v>0</v>
      </c>
      <c r="IR173" s="52">
        <v>0</v>
      </c>
      <c r="IS173" s="52">
        <v>0</v>
      </c>
      <c r="IT173" s="52">
        <v>0</v>
      </c>
      <c r="IU173" s="52">
        <v>0</v>
      </c>
      <c r="IV173" s="52">
        <v>0</v>
      </c>
      <c r="IW173" s="52">
        <v>0</v>
      </c>
      <c r="IX173" s="52">
        <v>0</v>
      </c>
      <c r="IY173" s="52">
        <v>0</v>
      </c>
      <c r="IZ173" s="52">
        <v>0</v>
      </c>
      <c r="JA173" s="52">
        <v>0</v>
      </c>
      <c r="JB173" s="52">
        <v>0</v>
      </c>
      <c r="JC173" s="52">
        <v>0</v>
      </c>
      <c r="JD173" s="52">
        <v>0</v>
      </c>
      <c r="JE173" s="52">
        <v>0</v>
      </c>
      <c r="JF173" s="52">
        <v>0</v>
      </c>
      <c r="JG173" s="52">
        <v>0</v>
      </c>
      <c r="JH173" s="52">
        <v>0</v>
      </c>
      <c r="JI173" s="52">
        <v>0</v>
      </c>
      <c r="JJ173" s="52">
        <v>0</v>
      </c>
      <c r="JK173" s="52">
        <v>0</v>
      </c>
      <c r="JL173" s="52">
        <v>0</v>
      </c>
      <c r="JM173" s="52">
        <v>0</v>
      </c>
      <c r="JN173" s="52">
        <v>0</v>
      </c>
      <c r="JO173" s="52">
        <v>0</v>
      </c>
      <c r="JP173" s="52">
        <v>0</v>
      </c>
      <c r="JQ173" s="52">
        <v>0</v>
      </c>
      <c r="JR173" s="52">
        <v>0</v>
      </c>
      <c r="JS173" s="52">
        <v>0</v>
      </c>
      <c r="JT173" s="52">
        <v>0</v>
      </c>
      <c r="JU173" s="52">
        <v>0</v>
      </c>
      <c r="JV173" s="52">
        <v>0</v>
      </c>
      <c r="JW173" s="52">
        <v>0</v>
      </c>
      <c r="JX173" s="52">
        <v>0</v>
      </c>
      <c r="JY173" s="52">
        <v>0</v>
      </c>
      <c r="JZ173" s="52">
        <v>0</v>
      </c>
      <c r="KA173" s="52">
        <v>0</v>
      </c>
      <c r="KB173" s="52">
        <v>0</v>
      </c>
      <c r="KC173" s="52">
        <v>0</v>
      </c>
      <c r="KD173" s="52">
        <v>0</v>
      </c>
      <c r="KE173" s="52">
        <v>0</v>
      </c>
      <c r="KF173" s="52">
        <v>0</v>
      </c>
      <c r="KG173" s="52">
        <v>0</v>
      </c>
      <c r="KH173" s="52">
        <v>0</v>
      </c>
      <c r="KI173" s="52">
        <v>0</v>
      </c>
      <c r="KJ173" s="52">
        <v>0</v>
      </c>
      <c r="KK173" s="52">
        <v>0</v>
      </c>
      <c r="KL173" s="52">
        <v>0</v>
      </c>
      <c r="KM173" s="52">
        <v>0</v>
      </c>
      <c r="KN173" s="52">
        <v>0</v>
      </c>
      <c r="KO173" s="52">
        <v>0</v>
      </c>
      <c r="KP173" s="52">
        <v>0</v>
      </c>
      <c r="KQ173" s="52">
        <v>0</v>
      </c>
      <c r="KR173" s="52">
        <v>0</v>
      </c>
      <c r="KS173" s="52">
        <v>0</v>
      </c>
      <c r="KT173" s="52">
        <v>0</v>
      </c>
      <c r="KU173" s="52">
        <v>0</v>
      </c>
      <c r="KV173" s="52">
        <v>0</v>
      </c>
      <c r="KW173" s="52">
        <v>0</v>
      </c>
      <c r="KX173" s="52">
        <v>0</v>
      </c>
      <c r="KY173" s="52">
        <v>0</v>
      </c>
      <c r="KZ173" s="52">
        <v>0</v>
      </c>
      <c r="LA173" s="52">
        <v>0</v>
      </c>
      <c r="LB173" s="52">
        <v>0</v>
      </c>
      <c r="LC173" s="52">
        <v>0</v>
      </c>
      <c r="LD173" s="52">
        <v>0</v>
      </c>
      <c r="LE173" s="52">
        <v>0</v>
      </c>
      <c r="LF173" s="52">
        <v>0</v>
      </c>
      <c r="LG173" s="52">
        <v>0</v>
      </c>
      <c r="LH173" s="52">
        <v>0</v>
      </c>
      <c r="LI173" s="52">
        <v>0</v>
      </c>
      <c r="LJ173" s="52">
        <v>0</v>
      </c>
      <c r="LK173" s="52">
        <v>0</v>
      </c>
      <c r="LL173" s="52">
        <v>0</v>
      </c>
      <c r="LM173" s="52">
        <v>0</v>
      </c>
      <c r="LN173" s="52">
        <v>0</v>
      </c>
      <c r="LO173" s="52">
        <v>0</v>
      </c>
      <c r="LP173" s="52">
        <v>0</v>
      </c>
      <c r="LQ173" s="52">
        <v>0</v>
      </c>
      <c r="LR173" s="52">
        <v>0</v>
      </c>
      <c r="LS173" s="52">
        <v>0</v>
      </c>
      <c r="LT173" s="52">
        <v>0</v>
      </c>
      <c r="LU173" s="52">
        <v>0</v>
      </c>
      <c r="LV173" s="52">
        <v>0</v>
      </c>
      <c r="LW173" s="52">
        <v>0</v>
      </c>
      <c r="LX173" s="52">
        <v>0</v>
      </c>
      <c r="LY173" s="52">
        <v>0</v>
      </c>
      <c r="LZ173" s="52">
        <v>0</v>
      </c>
      <c r="MA173" s="52">
        <v>0</v>
      </c>
      <c r="MB173" s="52">
        <v>0</v>
      </c>
      <c r="MC173" s="52">
        <v>0</v>
      </c>
      <c r="MD173" s="52">
        <v>0</v>
      </c>
      <c r="ME173" s="52">
        <v>0</v>
      </c>
      <c r="MF173" s="52">
        <v>0</v>
      </c>
      <c r="MG173" s="52">
        <v>0</v>
      </c>
      <c r="MH173" s="52">
        <v>0</v>
      </c>
      <c r="MI173" s="52">
        <v>0</v>
      </c>
      <c r="MJ173" s="52">
        <v>0</v>
      </c>
      <c r="MK173" s="52">
        <v>0</v>
      </c>
      <c r="ML173" s="52">
        <v>0</v>
      </c>
      <c r="MM173" s="52">
        <v>0</v>
      </c>
      <c r="MN173" s="52">
        <v>0</v>
      </c>
      <c r="MO173" s="52">
        <v>0</v>
      </c>
      <c r="MP173" s="52">
        <v>0</v>
      </c>
      <c r="MQ173" s="52">
        <v>0</v>
      </c>
      <c r="MR173" s="52">
        <v>0</v>
      </c>
      <c r="MS173" s="52">
        <v>0</v>
      </c>
      <c r="MT173" s="52">
        <v>0</v>
      </c>
      <c r="MU173" s="52">
        <v>0</v>
      </c>
      <c r="MV173" s="52">
        <v>0</v>
      </c>
      <c r="MW173" s="52">
        <v>0</v>
      </c>
      <c r="MX173" s="52">
        <v>0</v>
      </c>
      <c r="MY173" s="52">
        <v>0</v>
      </c>
      <c r="MZ173" s="52">
        <v>0</v>
      </c>
      <c r="NA173" s="52">
        <v>0</v>
      </c>
      <c r="NB173" s="52">
        <v>0</v>
      </c>
      <c r="NC173" s="52">
        <v>0</v>
      </c>
      <c r="ND173" s="52">
        <v>0</v>
      </c>
      <c r="NE173" s="52">
        <v>0</v>
      </c>
      <c r="NF173" s="52">
        <v>0</v>
      </c>
      <c r="NG173" s="52">
        <v>0</v>
      </c>
      <c r="NH173" s="52">
        <v>0</v>
      </c>
      <c r="NI173" s="52">
        <v>0</v>
      </c>
      <c r="NJ173" s="52">
        <v>0</v>
      </c>
      <c r="NK173" s="52">
        <v>0</v>
      </c>
      <c r="NL173" s="52">
        <v>0</v>
      </c>
      <c r="NM173" s="52">
        <v>0</v>
      </c>
      <c r="NN173" s="52">
        <v>0</v>
      </c>
      <c r="NO173" s="52">
        <v>0</v>
      </c>
      <c r="NP173" s="52">
        <v>0</v>
      </c>
      <c r="NQ173" s="52">
        <v>0</v>
      </c>
      <c r="NR173" s="68">
        <f t="shared" si="9"/>
        <v>66660.789999999834</v>
      </c>
      <c r="NS173" s="68">
        <f t="shared" si="10"/>
        <v>66660.789999999834</v>
      </c>
      <c r="NT173" s="68">
        <f t="shared" si="11"/>
        <v>57635.929999999869</v>
      </c>
    </row>
    <row r="174" spans="1:384" s="40" customFormat="1" ht="15" customHeight="1" outlineLevel="1" x14ac:dyDescent="0.2">
      <c r="A174" s="61"/>
      <c r="B174" s="49" t="s">
        <v>671</v>
      </c>
      <c r="C174" s="49" t="s">
        <v>478</v>
      </c>
      <c r="D174" s="49" t="s">
        <v>479</v>
      </c>
      <c r="E174" s="50" t="s">
        <v>480</v>
      </c>
      <c r="F174" s="64">
        <v>45203</v>
      </c>
      <c r="G174" s="49" t="s">
        <v>37</v>
      </c>
      <c r="H174" s="72">
        <v>0</v>
      </c>
      <c r="I174" s="65">
        <v>63277.760000000002</v>
      </c>
      <c r="J174" s="114" t="str">
        <f>_xlfn.XLOOKUP(E174,'[12]Resumo Unidades'!$B:$B,'[12]Resumo Unidades'!$W:$W)</f>
        <v>Fluxo com Divergência de até 2%</v>
      </c>
      <c r="K174" s="51" t="str">
        <f>IF(L174&gt;Resumo!$E$23,"Sim","Não")</f>
        <v>Não</v>
      </c>
      <c r="L174" s="66">
        <v>50</v>
      </c>
      <c r="M174" s="67"/>
      <c r="N174" s="52">
        <v>0</v>
      </c>
      <c r="O174" s="52">
        <v>0</v>
      </c>
      <c r="P174" s="52">
        <v>0</v>
      </c>
      <c r="Q174" s="52">
        <v>0</v>
      </c>
      <c r="R174" s="52">
        <v>0</v>
      </c>
      <c r="S174" s="52">
        <v>0</v>
      </c>
      <c r="T174" s="52">
        <v>0</v>
      </c>
      <c r="U174" s="52">
        <v>0</v>
      </c>
      <c r="V174" s="52">
        <v>0</v>
      </c>
      <c r="W174" s="52">
        <v>0</v>
      </c>
      <c r="X174" s="52">
        <v>0</v>
      </c>
      <c r="Y174" s="52">
        <v>0</v>
      </c>
      <c r="Z174" s="52">
        <v>0</v>
      </c>
      <c r="AA174" s="52">
        <v>0</v>
      </c>
      <c r="AB174" s="52">
        <v>0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v>0</v>
      </c>
      <c r="AN174" s="52">
        <v>0</v>
      </c>
      <c r="AO174" s="52">
        <v>0</v>
      </c>
      <c r="AP174" s="52">
        <v>0</v>
      </c>
      <c r="AQ174" s="52"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v>0</v>
      </c>
      <c r="AX174" s="52">
        <v>0</v>
      </c>
      <c r="AY174" s="52">
        <v>0</v>
      </c>
      <c r="AZ174" s="52">
        <v>0</v>
      </c>
      <c r="BA174" s="52">
        <v>0</v>
      </c>
      <c r="BB174" s="52">
        <v>0</v>
      </c>
      <c r="BC174" s="52">
        <v>0</v>
      </c>
      <c r="BD174" s="52">
        <v>0</v>
      </c>
      <c r="BE174" s="52">
        <v>0</v>
      </c>
      <c r="BF174" s="52">
        <v>0</v>
      </c>
      <c r="BG174" s="52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v>0</v>
      </c>
      <c r="CB174" s="52">
        <v>658.96999999999991</v>
      </c>
      <c r="CC174" s="52">
        <v>604.73</v>
      </c>
      <c r="CD174" s="52">
        <v>527.64</v>
      </c>
      <c r="CE174" s="52">
        <v>527.64</v>
      </c>
      <c r="CF174" s="52">
        <v>527.64</v>
      </c>
      <c r="CG174" s="52">
        <v>527.64</v>
      </c>
      <c r="CH174" s="52">
        <v>527.64</v>
      </c>
      <c r="CI174" s="52">
        <v>527.64</v>
      </c>
      <c r="CJ174" s="52">
        <v>527.64</v>
      </c>
      <c r="CK174" s="52">
        <v>527.64</v>
      </c>
      <c r="CL174" s="52">
        <v>527.64</v>
      </c>
      <c r="CM174" s="52">
        <v>527.64</v>
      </c>
      <c r="CN174" s="52">
        <v>527.64</v>
      </c>
      <c r="CO174" s="52">
        <v>527.64</v>
      </c>
      <c r="CP174" s="52">
        <v>527.64</v>
      </c>
      <c r="CQ174" s="52">
        <v>527.64</v>
      </c>
      <c r="CR174" s="52">
        <v>527.64</v>
      </c>
      <c r="CS174" s="52">
        <v>527.64</v>
      </c>
      <c r="CT174" s="52">
        <v>527.64</v>
      </c>
      <c r="CU174" s="52">
        <v>527.64</v>
      </c>
      <c r="CV174" s="52">
        <v>527.64</v>
      </c>
      <c r="CW174" s="52">
        <v>527.64</v>
      </c>
      <c r="CX174" s="52">
        <v>527.64</v>
      </c>
      <c r="CY174" s="52">
        <v>527.64</v>
      </c>
      <c r="CZ174" s="52">
        <v>527.64</v>
      </c>
      <c r="DA174" s="52">
        <v>527.64</v>
      </c>
      <c r="DB174" s="52">
        <v>527.64</v>
      </c>
      <c r="DC174" s="52">
        <v>527.64</v>
      </c>
      <c r="DD174" s="52">
        <v>527.64</v>
      </c>
      <c r="DE174" s="52">
        <v>527.64</v>
      </c>
      <c r="DF174" s="52">
        <v>527.64</v>
      </c>
      <c r="DG174" s="52">
        <v>527.64</v>
      </c>
      <c r="DH174" s="52">
        <v>527.64</v>
      </c>
      <c r="DI174" s="52">
        <v>527.64</v>
      </c>
      <c r="DJ174" s="52">
        <v>527.64</v>
      </c>
      <c r="DK174" s="52">
        <v>527.64</v>
      </c>
      <c r="DL174" s="52">
        <v>527.64</v>
      </c>
      <c r="DM174" s="52">
        <v>527.64</v>
      </c>
      <c r="DN174" s="52">
        <v>527.64</v>
      </c>
      <c r="DO174" s="52">
        <v>527.64</v>
      </c>
      <c r="DP174" s="52">
        <v>527.64</v>
      </c>
      <c r="DQ174" s="52">
        <v>527.64</v>
      </c>
      <c r="DR174" s="52">
        <v>527.64</v>
      </c>
      <c r="DS174" s="52">
        <v>527.64</v>
      </c>
      <c r="DT174" s="52">
        <v>527.64</v>
      </c>
      <c r="DU174" s="52">
        <v>527.64</v>
      </c>
      <c r="DV174" s="52">
        <v>527.64</v>
      </c>
      <c r="DW174" s="52">
        <v>527.64</v>
      </c>
      <c r="DX174" s="52">
        <v>527.64</v>
      </c>
      <c r="DY174" s="52">
        <v>527.64</v>
      </c>
      <c r="DZ174" s="52">
        <v>527.64</v>
      </c>
      <c r="EA174" s="52">
        <v>527.64</v>
      </c>
      <c r="EB174" s="52">
        <v>527.64</v>
      </c>
      <c r="EC174" s="52">
        <v>527.64</v>
      </c>
      <c r="ED174" s="52">
        <v>527.64</v>
      </c>
      <c r="EE174" s="52">
        <v>527.64</v>
      </c>
      <c r="EF174" s="52">
        <v>527.64</v>
      </c>
      <c r="EG174" s="52">
        <v>527.64</v>
      </c>
      <c r="EH174" s="52">
        <v>527.64</v>
      </c>
      <c r="EI174" s="52">
        <v>527.64</v>
      </c>
      <c r="EJ174" s="52">
        <v>527.64</v>
      </c>
      <c r="EK174" s="52">
        <v>527.64</v>
      </c>
      <c r="EL174" s="52">
        <v>527.64</v>
      </c>
      <c r="EM174" s="52">
        <v>527.64</v>
      </c>
      <c r="EN174" s="52">
        <v>527.64</v>
      </c>
      <c r="EO174" s="52">
        <v>527.64</v>
      </c>
      <c r="EP174" s="52">
        <v>527.64</v>
      </c>
      <c r="EQ174" s="52">
        <v>527.64</v>
      </c>
      <c r="ER174" s="52">
        <v>527.64</v>
      </c>
      <c r="ES174" s="52">
        <v>527.64</v>
      </c>
      <c r="ET174" s="52">
        <v>527.64</v>
      </c>
      <c r="EU174" s="52">
        <v>527.64</v>
      </c>
      <c r="EV174" s="52">
        <v>527.64</v>
      </c>
      <c r="EW174" s="52">
        <v>527.64</v>
      </c>
      <c r="EX174" s="52">
        <v>527.64</v>
      </c>
      <c r="EY174" s="52">
        <v>527.64</v>
      </c>
      <c r="EZ174" s="52">
        <v>527.64</v>
      </c>
      <c r="FA174" s="52">
        <v>527.64</v>
      </c>
      <c r="FB174" s="52">
        <v>527.64</v>
      </c>
      <c r="FC174" s="52">
        <v>527.64</v>
      </c>
      <c r="FD174" s="52">
        <v>527.64</v>
      </c>
      <c r="FE174" s="52">
        <v>527.64</v>
      </c>
      <c r="FF174" s="52">
        <v>527.64</v>
      </c>
      <c r="FG174" s="52">
        <v>527.64</v>
      </c>
      <c r="FH174" s="52">
        <v>527.64</v>
      </c>
      <c r="FI174" s="52">
        <v>527.64</v>
      </c>
      <c r="FJ174" s="52">
        <v>527.64</v>
      </c>
      <c r="FK174" s="52">
        <v>527.64</v>
      </c>
      <c r="FL174" s="52">
        <v>527.64</v>
      </c>
      <c r="FM174" s="52">
        <v>527.64</v>
      </c>
      <c r="FN174" s="52">
        <v>527.64</v>
      </c>
      <c r="FO174" s="52">
        <v>527.64</v>
      </c>
      <c r="FP174" s="52">
        <v>527.64</v>
      </c>
      <c r="FQ174" s="52">
        <v>527.64</v>
      </c>
      <c r="FR174" s="52">
        <v>527.64</v>
      </c>
      <c r="FS174" s="52">
        <v>527.64</v>
      </c>
      <c r="FT174" s="52">
        <v>527.64</v>
      </c>
      <c r="FU174" s="52">
        <v>527.64</v>
      </c>
      <c r="FV174" s="52">
        <v>527.64</v>
      </c>
      <c r="FW174" s="52">
        <v>527.64</v>
      </c>
      <c r="FX174" s="52">
        <v>527.64</v>
      </c>
      <c r="FY174" s="52">
        <v>527.64</v>
      </c>
      <c r="FZ174" s="52">
        <v>527.64</v>
      </c>
      <c r="GA174" s="52">
        <v>527.64</v>
      </c>
      <c r="GB174" s="52">
        <v>527.64</v>
      </c>
      <c r="GC174" s="52">
        <v>527.64</v>
      </c>
      <c r="GD174" s="52">
        <v>527.64</v>
      </c>
      <c r="GE174" s="52">
        <v>527.64</v>
      </c>
      <c r="GF174" s="52">
        <v>527.64</v>
      </c>
      <c r="GG174" s="52">
        <v>527.64</v>
      </c>
      <c r="GH174" s="52">
        <v>527.64</v>
      </c>
      <c r="GI174" s="52">
        <v>527.64</v>
      </c>
      <c r="GJ174" s="52">
        <v>527.64</v>
      </c>
      <c r="GK174" s="52">
        <v>527.64</v>
      </c>
      <c r="GL174" s="52">
        <v>527.64</v>
      </c>
      <c r="GM174" s="52">
        <v>527.64</v>
      </c>
      <c r="GN174" s="52">
        <v>527.64</v>
      </c>
      <c r="GO174" s="52">
        <v>527.64</v>
      </c>
      <c r="GP174" s="52">
        <v>527.64</v>
      </c>
      <c r="GQ174" s="52">
        <v>527.64</v>
      </c>
      <c r="GR174" s="52">
        <v>527.64</v>
      </c>
      <c r="GS174" s="52">
        <v>527.64</v>
      </c>
      <c r="GT174" s="52">
        <v>527.64</v>
      </c>
      <c r="GU174" s="52">
        <v>527.64</v>
      </c>
      <c r="GV174" s="52">
        <v>527.64</v>
      </c>
      <c r="GW174" s="52">
        <v>527.64</v>
      </c>
      <c r="GX174" s="52">
        <v>527.64</v>
      </c>
      <c r="GY174" s="52">
        <v>527.64</v>
      </c>
      <c r="GZ174" s="52">
        <v>527.64</v>
      </c>
      <c r="HA174" s="52">
        <v>0</v>
      </c>
      <c r="HB174" s="52">
        <v>0</v>
      </c>
      <c r="HC174" s="52">
        <v>0</v>
      </c>
      <c r="HD174" s="52">
        <v>0</v>
      </c>
      <c r="HE174" s="52">
        <v>0</v>
      </c>
      <c r="HF174" s="52">
        <v>0</v>
      </c>
      <c r="HG174" s="52">
        <v>0</v>
      </c>
      <c r="HH174" s="52">
        <v>0</v>
      </c>
      <c r="HI174" s="52">
        <v>0</v>
      </c>
      <c r="HJ174" s="52">
        <v>0</v>
      </c>
      <c r="HK174" s="52">
        <v>0</v>
      </c>
      <c r="HL174" s="52">
        <v>0</v>
      </c>
      <c r="HM174" s="52">
        <v>0</v>
      </c>
      <c r="HN174" s="52">
        <v>0</v>
      </c>
      <c r="HO174" s="52">
        <v>0</v>
      </c>
      <c r="HP174" s="52">
        <v>0</v>
      </c>
      <c r="HQ174" s="52">
        <v>0</v>
      </c>
      <c r="HR174" s="52">
        <v>0</v>
      </c>
      <c r="HS174" s="52">
        <v>0</v>
      </c>
      <c r="HT174" s="52">
        <v>0</v>
      </c>
      <c r="HU174" s="52">
        <v>0</v>
      </c>
      <c r="HV174" s="52">
        <v>0</v>
      </c>
      <c r="HW174" s="52">
        <v>0</v>
      </c>
      <c r="HX174" s="52">
        <v>0</v>
      </c>
      <c r="HY174" s="52">
        <v>0</v>
      </c>
      <c r="HZ174" s="52">
        <v>0</v>
      </c>
      <c r="IA174" s="52">
        <v>0</v>
      </c>
      <c r="IB174" s="52">
        <v>0</v>
      </c>
      <c r="IC174" s="52">
        <v>0</v>
      </c>
      <c r="ID174" s="52">
        <v>0</v>
      </c>
      <c r="IE174" s="52">
        <v>0</v>
      </c>
      <c r="IF174" s="52">
        <v>0</v>
      </c>
      <c r="IG174" s="52">
        <v>0</v>
      </c>
      <c r="IH174" s="52">
        <v>0</v>
      </c>
      <c r="II174" s="52">
        <v>0</v>
      </c>
      <c r="IJ174" s="52">
        <v>0</v>
      </c>
      <c r="IK174" s="52">
        <v>0</v>
      </c>
      <c r="IL174" s="52">
        <v>0</v>
      </c>
      <c r="IM174" s="52">
        <v>0</v>
      </c>
      <c r="IN174" s="52">
        <v>0</v>
      </c>
      <c r="IO174" s="52">
        <v>0</v>
      </c>
      <c r="IP174" s="52">
        <v>0</v>
      </c>
      <c r="IQ174" s="52">
        <v>0</v>
      </c>
      <c r="IR174" s="52">
        <v>0</v>
      </c>
      <c r="IS174" s="52">
        <v>0</v>
      </c>
      <c r="IT174" s="52">
        <v>0</v>
      </c>
      <c r="IU174" s="52">
        <v>0</v>
      </c>
      <c r="IV174" s="52">
        <v>0</v>
      </c>
      <c r="IW174" s="52">
        <v>0</v>
      </c>
      <c r="IX174" s="52">
        <v>0</v>
      </c>
      <c r="IY174" s="52">
        <v>0</v>
      </c>
      <c r="IZ174" s="52">
        <v>0</v>
      </c>
      <c r="JA174" s="52">
        <v>0</v>
      </c>
      <c r="JB174" s="52">
        <v>0</v>
      </c>
      <c r="JC174" s="52">
        <v>0</v>
      </c>
      <c r="JD174" s="52">
        <v>0</v>
      </c>
      <c r="JE174" s="52">
        <v>0</v>
      </c>
      <c r="JF174" s="52">
        <v>0</v>
      </c>
      <c r="JG174" s="52">
        <v>0</v>
      </c>
      <c r="JH174" s="52">
        <v>0</v>
      </c>
      <c r="JI174" s="52">
        <v>0</v>
      </c>
      <c r="JJ174" s="52">
        <v>0</v>
      </c>
      <c r="JK174" s="52">
        <v>0</v>
      </c>
      <c r="JL174" s="52">
        <v>0</v>
      </c>
      <c r="JM174" s="52">
        <v>0</v>
      </c>
      <c r="JN174" s="52">
        <v>0</v>
      </c>
      <c r="JO174" s="52">
        <v>0</v>
      </c>
      <c r="JP174" s="52">
        <v>0</v>
      </c>
      <c r="JQ174" s="52">
        <v>0</v>
      </c>
      <c r="JR174" s="52">
        <v>0</v>
      </c>
      <c r="JS174" s="52">
        <v>0</v>
      </c>
      <c r="JT174" s="52">
        <v>0</v>
      </c>
      <c r="JU174" s="52">
        <v>0</v>
      </c>
      <c r="JV174" s="52">
        <v>0</v>
      </c>
      <c r="JW174" s="52">
        <v>0</v>
      </c>
      <c r="JX174" s="52">
        <v>0</v>
      </c>
      <c r="JY174" s="52">
        <v>0</v>
      </c>
      <c r="JZ174" s="52">
        <v>0</v>
      </c>
      <c r="KA174" s="52">
        <v>0</v>
      </c>
      <c r="KB174" s="52">
        <v>0</v>
      </c>
      <c r="KC174" s="52">
        <v>0</v>
      </c>
      <c r="KD174" s="52">
        <v>0</v>
      </c>
      <c r="KE174" s="52">
        <v>0</v>
      </c>
      <c r="KF174" s="52">
        <v>0</v>
      </c>
      <c r="KG174" s="52">
        <v>0</v>
      </c>
      <c r="KH174" s="52">
        <v>0</v>
      </c>
      <c r="KI174" s="52">
        <v>0</v>
      </c>
      <c r="KJ174" s="52">
        <v>0</v>
      </c>
      <c r="KK174" s="52">
        <v>0</v>
      </c>
      <c r="KL174" s="52">
        <v>0</v>
      </c>
      <c r="KM174" s="52">
        <v>0</v>
      </c>
      <c r="KN174" s="52">
        <v>0</v>
      </c>
      <c r="KO174" s="52">
        <v>0</v>
      </c>
      <c r="KP174" s="52">
        <v>0</v>
      </c>
      <c r="KQ174" s="52">
        <v>0</v>
      </c>
      <c r="KR174" s="52">
        <v>0</v>
      </c>
      <c r="KS174" s="52">
        <v>0</v>
      </c>
      <c r="KT174" s="52">
        <v>0</v>
      </c>
      <c r="KU174" s="52">
        <v>0</v>
      </c>
      <c r="KV174" s="52">
        <v>0</v>
      </c>
      <c r="KW174" s="52">
        <v>0</v>
      </c>
      <c r="KX174" s="52">
        <v>0</v>
      </c>
      <c r="KY174" s="52">
        <v>0</v>
      </c>
      <c r="KZ174" s="52">
        <v>0</v>
      </c>
      <c r="LA174" s="52">
        <v>0</v>
      </c>
      <c r="LB174" s="52">
        <v>0</v>
      </c>
      <c r="LC174" s="52">
        <v>0</v>
      </c>
      <c r="LD174" s="52">
        <v>0</v>
      </c>
      <c r="LE174" s="52">
        <v>0</v>
      </c>
      <c r="LF174" s="52">
        <v>0</v>
      </c>
      <c r="LG174" s="52">
        <v>0</v>
      </c>
      <c r="LH174" s="52">
        <v>0</v>
      </c>
      <c r="LI174" s="52">
        <v>0</v>
      </c>
      <c r="LJ174" s="52">
        <v>0</v>
      </c>
      <c r="LK174" s="52">
        <v>0</v>
      </c>
      <c r="LL174" s="52">
        <v>0</v>
      </c>
      <c r="LM174" s="52">
        <v>0</v>
      </c>
      <c r="LN174" s="52">
        <v>0</v>
      </c>
      <c r="LO174" s="52">
        <v>0</v>
      </c>
      <c r="LP174" s="52">
        <v>0</v>
      </c>
      <c r="LQ174" s="52">
        <v>0</v>
      </c>
      <c r="LR174" s="52">
        <v>0</v>
      </c>
      <c r="LS174" s="52">
        <v>0</v>
      </c>
      <c r="LT174" s="52">
        <v>0</v>
      </c>
      <c r="LU174" s="52">
        <v>0</v>
      </c>
      <c r="LV174" s="52">
        <v>0</v>
      </c>
      <c r="LW174" s="52">
        <v>0</v>
      </c>
      <c r="LX174" s="52">
        <v>0</v>
      </c>
      <c r="LY174" s="52">
        <v>0</v>
      </c>
      <c r="LZ174" s="52">
        <v>0</v>
      </c>
      <c r="MA174" s="52">
        <v>0</v>
      </c>
      <c r="MB174" s="52">
        <v>0</v>
      </c>
      <c r="MC174" s="52">
        <v>0</v>
      </c>
      <c r="MD174" s="52">
        <v>0</v>
      </c>
      <c r="ME174" s="52">
        <v>0</v>
      </c>
      <c r="MF174" s="52">
        <v>0</v>
      </c>
      <c r="MG174" s="52">
        <v>0</v>
      </c>
      <c r="MH174" s="52">
        <v>0</v>
      </c>
      <c r="MI174" s="52">
        <v>0</v>
      </c>
      <c r="MJ174" s="52">
        <v>0</v>
      </c>
      <c r="MK174" s="52">
        <v>0</v>
      </c>
      <c r="ML174" s="52">
        <v>0</v>
      </c>
      <c r="MM174" s="52">
        <v>0</v>
      </c>
      <c r="MN174" s="52">
        <v>0</v>
      </c>
      <c r="MO174" s="52">
        <v>0</v>
      </c>
      <c r="MP174" s="52">
        <v>0</v>
      </c>
      <c r="MQ174" s="52">
        <v>0</v>
      </c>
      <c r="MR174" s="52">
        <v>0</v>
      </c>
      <c r="MS174" s="52">
        <v>0</v>
      </c>
      <c r="MT174" s="52">
        <v>0</v>
      </c>
      <c r="MU174" s="52">
        <v>0</v>
      </c>
      <c r="MV174" s="52">
        <v>0</v>
      </c>
      <c r="MW174" s="52">
        <v>0</v>
      </c>
      <c r="MX174" s="52">
        <v>0</v>
      </c>
      <c r="MY174" s="52">
        <v>0</v>
      </c>
      <c r="MZ174" s="52">
        <v>0</v>
      </c>
      <c r="NA174" s="52">
        <v>0</v>
      </c>
      <c r="NB174" s="52">
        <v>0</v>
      </c>
      <c r="NC174" s="52">
        <v>0</v>
      </c>
      <c r="ND174" s="52">
        <v>0</v>
      </c>
      <c r="NE174" s="52">
        <v>0</v>
      </c>
      <c r="NF174" s="52">
        <v>0</v>
      </c>
      <c r="NG174" s="52">
        <v>0</v>
      </c>
      <c r="NH174" s="52">
        <v>0</v>
      </c>
      <c r="NI174" s="52">
        <v>0</v>
      </c>
      <c r="NJ174" s="52">
        <v>0</v>
      </c>
      <c r="NK174" s="52">
        <v>0</v>
      </c>
      <c r="NL174" s="52">
        <v>0</v>
      </c>
      <c r="NM174" s="52">
        <v>0</v>
      </c>
      <c r="NN174" s="52">
        <v>0</v>
      </c>
      <c r="NO174" s="52">
        <v>0</v>
      </c>
      <c r="NP174" s="52">
        <v>0</v>
      </c>
      <c r="NQ174" s="52">
        <v>0</v>
      </c>
      <c r="NR174" s="68">
        <f t="shared" si="9"/>
        <v>68273.979999999938</v>
      </c>
      <c r="NS174" s="68">
        <f t="shared" si="10"/>
        <v>68273.979999999938</v>
      </c>
      <c r="NT174" s="68">
        <f t="shared" si="11"/>
        <v>58776.459999999948</v>
      </c>
    </row>
    <row r="175" spans="1:384" s="40" customFormat="1" ht="15" customHeight="1" outlineLevel="1" x14ac:dyDescent="0.2">
      <c r="A175" s="61"/>
      <c r="B175" s="49" t="s">
        <v>671</v>
      </c>
      <c r="C175" s="49" t="s">
        <v>481</v>
      </c>
      <c r="D175" s="49" t="s">
        <v>482</v>
      </c>
      <c r="E175" s="50" t="s">
        <v>483</v>
      </c>
      <c r="F175" s="64">
        <v>45212</v>
      </c>
      <c r="G175" s="49" t="s">
        <v>37</v>
      </c>
      <c r="H175" s="72">
        <v>0</v>
      </c>
      <c r="I175" s="65">
        <v>63277.760000000002</v>
      </c>
      <c r="J175" s="114" t="str">
        <f>_xlfn.XLOOKUP(E175,'[12]Resumo Unidades'!$B:$B,'[12]Resumo Unidades'!$W:$W)</f>
        <v>Fluxo com Divergência de até 2%</v>
      </c>
      <c r="K175" s="51" t="str">
        <f>IF(L175&gt;Resumo!$E$23,"Sim","Não")</f>
        <v>Não</v>
      </c>
      <c r="L175" s="66">
        <v>0</v>
      </c>
      <c r="M175" s="67"/>
      <c r="N175" s="52">
        <v>0</v>
      </c>
      <c r="O175" s="52">
        <v>0</v>
      </c>
      <c r="P175" s="52">
        <v>0</v>
      </c>
      <c r="Q175" s="52">
        <v>0</v>
      </c>
      <c r="R175" s="52">
        <v>0</v>
      </c>
      <c r="S175" s="52">
        <v>0</v>
      </c>
      <c r="T175" s="52">
        <v>0</v>
      </c>
      <c r="U175" s="52">
        <v>0</v>
      </c>
      <c r="V175" s="52">
        <v>0</v>
      </c>
      <c r="W175" s="52">
        <v>0</v>
      </c>
      <c r="X175" s="52">
        <v>0</v>
      </c>
      <c r="Y175" s="52">
        <v>0</v>
      </c>
      <c r="Z175" s="52">
        <v>0</v>
      </c>
      <c r="AA175" s="52">
        <v>0</v>
      </c>
      <c r="AB175" s="52">
        <v>0</v>
      </c>
      <c r="AC175" s="52">
        <v>0</v>
      </c>
      <c r="AD175" s="52">
        <v>0</v>
      </c>
      <c r="AE175" s="52">
        <v>0</v>
      </c>
      <c r="AF175" s="52">
        <v>0</v>
      </c>
      <c r="AG175" s="52">
        <v>0</v>
      </c>
      <c r="AH175" s="52">
        <v>0</v>
      </c>
      <c r="AI175" s="52">
        <v>0</v>
      </c>
      <c r="AJ175" s="52">
        <v>0</v>
      </c>
      <c r="AK175" s="52">
        <v>0</v>
      </c>
      <c r="AL175" s="52">
        <v>0</v>
      </c>
      <c r="AM175" s="52">
        <v>0</v>
      </c>
      <c r="AN175" s="52">
        <v>0</v>
      </c>
      <c r="AO175" s="52">
        <v>0</v>
      </c>
      <c r="AP175" s="52">
        <v>0</v>
      </c>
      <c r="AQ175" s="52">
        <v>0</v>
      </c>
      <c r="AR175" s="52">
        <v>0</v>
      </c>
      <c r="AS175" s="52">
        <v>0</v>
      </c>
      <c r="AT175" s="52">
        <v>0</v>
      </c>
      <c r="AU175" s="52">
        <v>0</v>
      </c>
      <c r="AV175" s="52">
        <v>0</v>
      </c>
      <c r="AW175" s="52">
        <v>0</v>
      </c>
      <c r="AX175" s="52">
        <v>0</v>
      </c>
      <c r="AY175" s="52">
        <v>0</v>
      </c>
      <c r="AZ175" s="52">
        <v>0</v>
      </c>
      <c r="BA175" s="52">
        <v>0</v>
      </c>
      <c r="BB175" s="52">
        <v>0</v>
      </c>
      <c r="BC175" s="52">
        <v>0</v>
      </c>
      <c r="BD175" s="52">
        <v>0</v>
      </c>
      <c r="BE175" s="52">
        <v>0</v>
      </c>
      <c r="BF175" s="52">
        <v>0</v>
      </c>
      <c r="BG175" s="52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52">
        <v>0</v>
      </c>
      <c r="BW175" s="52">
        <v>0</v>
      </c>
      <c r="BX175" s="52">
        <v>0</v>
      </c>
      <c r="BY175" s="52">
        <v>0</v>
      </c>
      <c r="BZ175" s="52">
        <v>0</v>
      </c>
      <c r="CA175" s="52">
        <v>0</v>
      </c>
      <c r="CB175" s="52">
        <v>0</v>
      </c>
      <c r="CC175" s="52">
        <v>0</v>
      </c>
      <c r="CD175" s="52">
        <v>527.64</v>
      </c>
      <c r="CE175" s="52">
        <v>527.64</v>
      </c>
      <c r="CF175" s="52">
        <v>527.64</v>
      </c>
      <c r="CG175" s="52">
        <v>527.64</v>
      </c>
      <c r="CH175" s="52">
        <v>527.64</v>
      </c>
      <c r="CI175" s="52">
        <v>527.64</v>
      </c>
      <c r="CJ175" s="52">
        <v>527.64</v>
      </c>
      <c r="CK175" s="52">
        <v>527.64</v>
      </c>
      <c r="CL175" s="52">
        <v>527.64</v>
      </c>
      <c r="CM175" s="52">
        <v>527.64</v>
      </c>
      <c r="CN175" s="52">
        <v>527.64</v>
      </c>
      <c r="CO175" s="52">
        <v>527.64</v>
      </c>
      <c r="CP175" s="52">
        <v>527.64</v>
      </c>
      <c r="CQ175" s="52">
        <v>527.64</v>
      </c>
      <c r="CR175" s="52">
        <v>527.64</v>
      </c>
      <c r="CS175" s="52">
        <v>527.64</v>
      </c>
      <c r="CT175" s="52">
        <v>527.64</v>
      </c>
      <c r="CU175" s="52">
        <v>527.64</v>
      </c>
      <c r="CV175" s="52">
        <v>527.64</v>
      </c>
      <c r="CW175" s="52">
        <v>527.64</v>
      </c>
      <c r="CX175" s="52">
        <v>527.64</v>
      </c>
      <c r="CY175" s="52">
        <v>527.64</v>
      </c>
      <c r="CZ175" s="52">
        <v>527.64</v>
      </c>
      <c r="DA175" s="52">
        <v>527.64</v>
      </c>
      <c r="DB175" s="52">
        <v>527.64</v>
      </c>
      <c r="DC175" s="52">
        <v>527.64</v>
      </c>
      <c r="DD175" s="52">
        <v>527.64</v>
      </c>
      <c r="DE175" s="52">
        <v>527.64</v>
      </c>
      <c r="DF175" s="52">
        <v>527.64</v>
      </c>
      <c r="DG175" s="52">
        <v>527.64</v>
      </c>
      <c r="DH175" s="52">
        <v>527.64</v>
      </c>
      <c r="DI175" s="52">
        <v>527.64</v>
      </c>
      <c r="DJ175" s="52">
        <v>527.64</v>
      </c>
      <c r="DK175" s="52">
        <v>527.64</v>
      </c>
      <c r="DL175" s="52">
        <v>527.64</v>
      </c>
      <c r="DM175" s="52">
        <v>527.64</v>
      </c>
      <c r="DN175" s="52">
        <v>527.64</v>
      </c>
      <c r="DO175" s="52">
        <v>527.64</v>
      </c>
      <c r="DP175" s="52">
        <v>527.64</v>
      </c>
      <c r="DQ175" s="52">
        <v>527.64</v>
      </c>
      <c r="DR175" s="52">
        <v>527.64</v>
      </c>
      <c r="DS175" s="52">
        <v>527.64</v>
      </c>
      <c r="DT175" s="52">
        <v>527.64</v>
      </c>
      <c r="DU175" s="52">
        <v>527.64</v>
      </c>
      <c r="DV175" s="52">
        <v>527.64</v>
      </c>
      <c r="DW175" s="52">
        <v>527.64</v>
      </c>
      <c r="DX175" s="52">
        <v>527.64</v>
      </c>
      <c r="DY175" s="52">
        <v>527.64</v>
      </c>
      <c r="DZ175" s="52">
        <v>527.64</v>
      </c>
      <c r="EA175" s="52">
        <v>527.64</v>
      </c>
      <c r="EB175" s="52">
        <v>527.64</v>
      </c>
      <c r="EC175" s="52">
        <v>527.64</v>
      </c>
      <c r="ED175" s="52">
        <v>527.64</v>
      </c>
      <c r="EE175" s="52">
        <v>527.64</v>
      </c>
      <c r="EF175" s="52">
        <v>527.64</v>
      </c>
      <c r="EG175" s="52">
        <v>527.64</v>
      </c>
      <c r="EH175" s="52">
        <v>527.64</v>
      </c>
      <c r="EI175" s="52">
        <v>527.64</v>
      </c>
      <c r="EJ175" s="52">
        <v>527.64</v>
      </c>
      <c r="EK175" s="52">
        <v>527.64</v>
      </c>
      <c r="EL175" s="52">
        <v>527.64</v>
      </c>
      <c r="EM175" s="52">
        <v>527.64</v>
      </c>
      <c r="EN175" s="52">
        <v>527.64</v>
      </c>
      <c r="EO175" s="52">
        <v>527.64</v>
      </c>
      <c r="EP175" s="52">
        <v>527.64</v>
      </c>
      <c r="EQ175" s="52">
        <v>527.64</v>
      </c>
      <c r="ER175" s="52">
        <v>527.64</v>
      </c>
      <c r="ES175" s="52">
        <v>527.64</v>
      </c>
      <c r="ET175" s="52">
        <v>527.64</v>
      </c>
      <c r="EU175" s="52">
        <v>527.64</v>
      </c>
      <c r="EV175" s="52">
        <v>527.64</v>
      </c>
      <c r="EW175" s="52">
        <v>527.64</v>
      </c>
      <c r="EX175" s="52">
        <v>527.64</v>
      </c>
      <c r="EY175" s="52">
        <v>527.64</v>
      </c>
      <c r="EZ175" s="52">
        <v>527.64</v>
      </c>
      <c r="FA175" s="52">
        <v>527.64</v>
      </c>
      <c r="FB175" s="52">
        <v>527.64</v>
      </c>
      <c r="FC175" s="52">
        <v>527.64</v>
      </c>
      <c r="FD175" s="52">
        <v>527.64</v>
      </c>
      <c r="FE175" s="52">
        <v>527.64</v>
      </c>
      <c r="FF175" s="52">
        <v>527.64</v>
      </c>
      <c r="FG175" s="52">
        <v>527.64</v>
      </c>
      <c r="FH175" s="52">
        <v>527.64</v>
      </c>
      <c r="FI175" s="52">
        <v>527.64</v>
      </c>
      <c r="FJ175" s="52">
        <v>527.64</v>
      </c>
      <c r="FK175" s="52">
        <v>527.64</v>
      </c>
      <c r="FL175" s="52">
        <v>527.64</v>
      </c>
      <c r="FM175" s="52">
        <v>527.64</v>
      </c>
      <c r="FN175" s="52">
        <v>527.64</v>
      </c>
      <c r="FO175" s="52">
        <v>527.64</v>
      </c>
      <c r="FP175" s="52">
        <v>527.64</v>
      </c>
      <c r="FQ175" s="52">
        <v>527.64</v>
      </c>
      <c r="FR175" s="52">
        <v>527.64</v>
      </c>
      <c r="FS175" s="52">
        <v>527.64</v>
      </c>
      <c r="FT175" s="52">
        <v>527.64</v>
      </c>
      <c r="FU175" s="52">
        <v>527.64</v>
      </c>
      <c r="FV175" s="52">
        <v>527.64</v>
      </c>
      <c r="FW175" s="52">
        <v>527.64</v>
      </c>
      <c r="FX175" s="52">
        <v>527.64</v>
      </c>
      <c r="FY175" s="52">
        <v>527.64</v>
      </c>
      <c r="FZ175" s="52">
        <v>527.64</v>
      </c>
      <c r="GA175" s="52">
        <v>527.64</v>
      </c>
      <c r="GB175" s="52">
        <v>527.64</v>
      </c>
      <c r="GC175" s="52">
        <v>527.64</v>
      </c>
      <c r="GD175" s="52">
        <v>527.64</v>
      </c>
      <c r="GE175" s="52">
        <v>527.64</v>
      </c>
      <c r="GF175" s="52">
        <v>527.64</v>
      </c>
      <c r="GG175" s="52">
        <v>527.64</v>
      </c>
      <c r="GH175" s="52">
        <v>527.64</v>
      </c>
      <c r="GI175" s="52">
        <v>527.64</v>
      </c>
      <c r="GJ175" s="52">
        <v>527.64</v>
      </c>
      <c r="GK175" s="52">
        <v>527.64</v>
      </c>
      <c r="GL175" s="52">
        <v>527.64</v>
      </c>
      <c r="GM175" s="52">
        <v>527.64</v>
      </c>
      <c r="GN175" s="52">
        <v>527.64</v>
      </c>
      <c r="GO175" s="52">
        <v>527.64</v>
      </c>
      <c r="GP175" s="52">
        <v>527.64</v>
      </c>
      <c r="GQ175" s="52">
        <v>527.64</v>
      </c>
      <c r="GR175" s="52">
        <v>527.64</v>
      </c>
      <c r="GS175" s="52">
        <v>527.64</v>
      </c>
      <c r="GT175" s="52">
        <v>527.64</v>
      </c>
      <c r="GU175" s="52">
        <v>527.64</v>
      </c>
      <c r="GV175" s="52">
        <v>527.64</v>
      </c>
      <c r="GW175" s="52">
        <v>527.64</v>
      </c>
      <c r="GX175" s="52">
        <v>527.64</v>
      </c>
      <c r="GY175" s="52">
        <v>527.64</v>
      </c>
      <c r="GZ175" s="52">
        <v>527.64</v>
      </c>
      <c r="HA175" s="52">
        <v>0</v>
      </c>
      <c r="HB175" s="52">
        <v>0</v>
      </c>
      <c r="HC175" s="52">
        <v>0</v>
      </c>
      <c r="HD175" s="52">
        <v>0</v>
      </c>
      <c r="HE175" s="52">
        <v>0</v>
      </c>
      <c r="HF175" s="52">
        <v>0</v>
      </c>
      <c r="HG175" s="52">
        <v>0</v>
      </c>
      <c r="HH175" s="52">
        <v>0</v>
      </c>
      <c r="HI175" s="52">
        <v>0</v>
      </c>
      <c r="HJ175" s="52">
        <v>0</v>
      </c>
      <c r="HK175" s="52">
        <v>0</v>
      </c>
      <c r="HL175" s="52">
        <v>0</v>
      </c>
      <c r="HM175" s="52">
        <v>0</v>
      </c>
      <c r="HN175" s="52">
        <v>0</v>
      </c>
      <c r="HO175" s="52">
        <v>0</v>
      </c>
      <c r="HP175" s="52">
        <v>0</v>
      </c>
      <c r="HQ175" s="52">
        <v>0</v>
      </c>
      <c r="HR175" s="52">
        <v>0</v>
      </c>
      <c r="HS175" s="52">
        <v>0</v>
      </c>
      <c r="HT175" s="52">
        <v>0</v>
      </c>
      <c r="HU175" s="52">
        <v>0</v>
      </c>
      <c r="HV175" s="52">
        <v>0</v>
      </c>
      <c r="HW175" s="52">
        <v>0</v>
      </c>
      <c r="HX175" s="52">
        <v>0</v>
      </c>
      <c r="HY175" s="52">
        <v>0</v>
      </c>
      <c r="HZ175" s="52">
        <v>0</v>
      </c>
      <c r="IA175" s="52">
        <v>0</v>
      </c>
      <c r="IB175" s="52">
        <v>0</v>
      </c>
      <c r="IC175" s="52">
        <v>0</v>
      </c>
      <c r="ID175" s="52">
        <v>0</v>
      </c>
      <c r="IE175" s="52">
        <v>0</v>
      </c>
      <c r="IF175" s="52">
        <v>0</v>
      </c>
      <c r="IG175" s="52">
        <v>0</v>
      </c>
      <c r="IH175" s="52">
        <v>0</v>
      </c>
      <c r="II175" s="52">
        <v>0</v>
      </c>
      <c r="IJ175" s="52">
        <v>0</v>
      </c>
      <c r="IK175" s="52">
        <v>0</v>
      </c>
      <c r="IL175" s="52">
        <v>0</v>
      </c>
      <c r="IM175" s="52">
        <v>0</v>
      </c>
      <c r="IN175" s="52">
        <v>0</v>
      </c>
      <c r="IO175" s="52">
        <v>0</v>
      </c>
      <c r="IP175" s="52">
        <v>0</v>
      </c>
      <c r="IQ175" s="52">
        <v>0</v>
      </c>
      <c r="IR175" s="52">
        <v>0</v>
      </c>
      <c r="IS175" s="52">
        <v>0</v>
      </c>
      <c r="IT175" s="52">
        <v>0</v>
      </c>
      <c r="IU175" s="52">
        <v>0</v>
      </c>
      <c r="IV175" s="52">
        <v>0</v>
      </c>
      <c r="IW175" s="52">
        <v>0</v>
      </c>
      <c r="IX175" s="52">
        <v>0</v>
      </c>
      <c r="IY175" s="52">
        <v>0</v>
      </c>
      <c r="IZ175" s="52">
        <v>0</v>
      </c>
      <c r="JA175" s="52">
        <v>0</v>
      </c>
      <c r="JB175" s="52">
        <v>0</v>
      </c>
      <c r="JC175" s="52">
        <v>0</v>
      </c>
      <c r="JD175" s="52">
        <v>0</v>
      </c>
      <c r="JE175" s="52">
        <v>0</v>
      </c>
      <c r="JF175" s="52">
        <v>0</v>
      </c>
      <c r="JG175" s="52">
        <v>0</v>
      </c>
      <c r="JH175" s="52">
        <v>0</v>
      </c>
      <c r="JI175" s="52">
        <v>0</v>
      </c>
      <c r="JJ175" s="52">
        <v>0</v>
      </c>
      <c r="JK175" s="52">
        <v>0</v>
      </c>
      <c r="JL175" s="52">
        <v>0</v>
      </c>
      <c r="JM175" s="52">
        <v>0</v>
      </c>
      <c r="JN175" s="52">
        <v>0</v>
      </c>
      <c r="JO175" s="52">
        <v>0</v>
      </c>
      <c r="JP175" s="52">
        <v>0</v>
      </c>
      <c r="JQ175" s="52">
        <v>0</v>
      </c>
      <c r="JR175" s="52">
        <v>0</v>
      </c>
      <c r="JS175" s="52">
        <v>0</v>
      </c>
      <c r="JT175" s="52">
        <v>0</v>
      </c>
      <c r="JU175" s="52">
        <v>0</v>
      </c>
      <c r="JV175" s="52">
        <v>0</v>
      </c>
      <c r="JW175" s="52">
        <v>0</v>
      </c>
      <c r="JX175" s="52">
        <v>0</v>
      </c>
      <c r="JY175" s="52">
        <v>0</v>
      </c>
      <c r="JZ175" s="52">
        <v>0</v>
      </c>
      <c r="KA175" s="52">
        <v>0</v>
      </c>
      <c r="KB175" s="52">
        <v>0</v>
      </c>
      <c r="KC175" s="52">
        <v>0</v>
      </c>
      <c r="KD175" s="52">
        <v>0</v>
      </c>
      <c r="KE175" s="52">
        <v>0</v>
      </c>
      <c r="KF175" s="52">
        <v>0</v>
      </c>
      <c r="KG175" s="52">
        <v>0</v>
      </c>
      <c r="KH175" s="52">
        <v>0</v>
      </c>
      <c r="KI175" s="52">
        <v>0</v>
      </c>
      <c r="KJ175" s="52">
        <v>0</v>
      </c>
      <c r="KK175" s="52">
        <v>0</v>
      </c>
      <c r="KL175" s="52">
        <v>0</v>
      </c>
      <c r="KM175" s="52">
        <v>0</v>
      </c>
      <c r="KN175" s="52">
        <v>0</v>
      </c>
      <c r="KO175" s="52">
        <v>0</v>
      </c>
      <c r="KP175" s="52">
        <v>0</v>
      </c>
      <c r="KQ175" s="52">
        <v>0</v>
      </c>
      <c r="KR175" s="52">
        <v>0</v>
      </c>
      <c r="KS175" s="52">
        <v>0</v>
      </c>
      <c r="KT175" s="52">
        <v>0</v>
      </c>
      <c r="KU175" s="52">
        <v>0</v>
      </c>
      <c r="KV175" s="52">
        <v>0</v>
      </c>
      <c r="KW175" s="52">
        <v>0</v>
      </c>
      <c r="KX175" s="52">
        <v>0</v>
      </c>
      <c r="KY175" s="52">
        <v>0</v>
      </c>
      <c r="KZ175" s="52">
        <v>0</v>
      </c>
      <c r="LA175" s="52">
        <v>0</v>
      </c>
      <c r="LB175" s="52">
        <v>0</v>
      </c>
      <c r="LC175" s="52">
        <v>0</v>
      </c>
      <c r="LD175" s="52">
        <v>0</v>
      </c>
      <c r="LE175" s="52">
        <v>0</v>
      </c>
      <c r="LF175" s="52">
        <v>0</v>
      </c>
      <c r="LG175" s="52">
        <v>0</v>
      </c>
      <c r="LH175" s="52">
        <v>0</v>
      </c>
      <c r="LI175" s="52">
        <v>0</v>
      </c>
      <c r="LJ175" s="52">
        <v>0</v>
      </c>
      <c r="LK175" s="52">
        <v>0</v>
      </c>
      <c r="LL175" s="52">
        <v>0</v>
      </c>
      <c r="LM175" s="52">
        <v>0</v>
      </c>
      <c r="LN175" s="52">
        <v>0</v>
      </c>
      <c r="LO175" s="52">
        <v>0</v>
      </c>
      <c r="LP175" s="52">
        <v>0</v>
      </c>
      <c r="LQ175" s="52">
        <v>0</v>
      </c>
      <c r="LR175" s="52">
        <v>0</v>
      </c>
      <c r="LS175" s="52">
        <v>0</v>
      </c>
      <c r="LT175" s="52">
        <v>0</v>
      </c>
      <c r="LU175" s="52">
        <v>0</v>
      </c>
      <c r="LV175" s="52">
        <v>0</v>
      </c>
      <c r="LW175" s="52">
        <v>0</v>
      </c>
      <c r="LX175" s="52">
        <v>0</v>
      </c>
      <c r="LY175" s="52">
        <v>0</v>
      </c>
      <c r="LZ175" s="52">
        <v>0</v>
      </c>
      <c r="MA175" s="52">
        <v>0</v>
      </c>
      <c r="MB175" s="52">
        <v>0</v>
      </c>
      <c r="MC175" s="52">
        <v>0</v>
      </c>
      <c r="MD175" s="52">
        <v>0</v>
      </c>
      <c r="ME175" s="52">
        <v>0</v>
      </c>
      <c r="MF175" s="52">
        <v>0</v>
      </c>
      <c r="MG175" s="52">
        <v>0</v>
      </c>
      <c r="MH175" s="52">
        <v>0</v>
      </c>
      <c r="MI175" s="52">
        <v>0</v>
      </c>
      <c r="MJ175" s="52">
        <v>0</v>
      </c>
      <c r="MK175" s="52">
        <v>0</v>
      </c>
      <c r="ML175" s="52">
        <v>0</v>
      </c>
      <c r="MM175" s="52">
        <v>0</v>
      </c>
      <c r="MN175" s="52">
        <v>0</v>
      </c>
      <c r="MO175" s="52">
        <v>0</v>
      </c>
      <c r="MP175" s="52">
        <v>0</v>
      </c>
      <c r="MQ175" s="52">
        <v>0</v>
      </c>
      <c r="MR175" s="52">
        <v>0</v>
      </c>
      <c r="MS175" s="52">
        <v>0</v>
      </c>
      <c r="MT175" s="52">
        <v>0</v>
      </c>
      <c r="MU175" s="52">
        <v>0</v>
      </c>
      <c r="MV175" s="52">
        <v>0</v>
      </c>
      <c r="MW175" s="52">
        <v>0</v>
      </c>
      <c r="MX175" s="52">
        <v>0</v>
      </c>
      <c r="MY175" s="52">
        <v>0</v>
      </c>
      <c r="MZ175" s="52">
        <v>0</v>
      </c>
      <c r="NA175" s="52">
        <v>0</v>
      </c>
      <c r="NB175" s="52">
        <v>0</v>
      </c>
      <c r="NC175" s="52">
        <v>0</v>
      </c>
      <c r="ND175" s="52">
        <v>0</v>
      </c>
      <c r="NE175" s="52">
        <v>0</v>
      </c>
      <c r="NF175" s="52">
        <v>0</v>
      </c>
      <c r="NG175" s="52">
        <v>0</v>
      </c>
      <c r="NH175" s="52">
        <v>0</v>
      </c>
      <c r="NI175" s="52">
        <v>0</v>
      </c>
      <c r="NJ175" s="52">
        <v>0</v>
      </c>
      <c r="NK175" s="52">
        <v>0</v>
      </c>
      <c r="NL175" s="52">
        <v>0</v>
      </c>
      <c r="NM175" s="52">
        <v>0</v>
      </c>
      <c r="NN175" s="52">
        <v>0</v>
      </c>
      <c r="NO175" s="52">
        <v>0</v>
      </c>
      <c r="NP175" s="52">
        <v>0</v>
      </c>
      <c r="NQ175" s="52">
        <v>0</v>
      </c>
      <c r="NR175" s="68">
        <f t="shared" si="9"/>
        <v>67010.279999999941</v>
      </c>
      <c r="NS175" s="68">
        <f t="shared" si="10"/>
        <v>67010.279999999941</v>
      </c>
      <c r="NT175" s="68">
        <f t="shared" si="11"/>
        <v>57512.759999999951</v>
      </c>
    </row>
    <row r="176" spans="1:384" s="40" customFormat="1" ht="15" customHeight="1" outlineLevel="1" x14ac:dyDescent="0.2">
      <c r="A176" s="61"/>
      <c r="B176" s="49" t="s">
        <v>671</v>
      </c>
      <c r="C176" s="49" t="s">
        <v>484</v>
      </c>
      <c r="D176" s="49" t="s">
        <v>485</v>
      </c>
      <c r="E176" s="50" t="s">
        <v>486</v>
      </c>
      <c r="F176" s="64">
        <v>45212</v>
      </c>
      <c r="G176" s="49" t="s">
        <v>37</v>
      </c>
      <c r="H176" s="72">
        <v>0</v>
      </c>
      <c r="I176" s="65">
        <v>63277.760000000002</v>
      </c>
      <c r="J176" s="114" t="str">
        <f>_xlfn.XLOOKUP(E176,'[12]Resumo Unidades'!$B:$B,'[12]Resumo Unidades'!$W:$W)</f>
        <v>Fluxo com Divergência de até 2%</v>
      </c>
      <c r="K176" s="51" t="str">
        <f>IF(L176&gt;Resumo!$E$23,"Sim","Não")</f>
        <v>Não</v>
      </c>
      <c r="L176" s="66">
        <v>0</v>
      </c>
      <c r="M176" s="67"/>
      <c r="N176" s="52">
        <v>0</v>
      </c>
      <c r="O176" s="52">
        <v>0</v>
      </c>
      <c r="P176" s="52">
        <v>0</v>
      </c>
      <c r="Q176" s="52">
        <v>0</v>
      </c>
      <c r="R176" s="52">
        <v>0</v>
      </c>
      <c r="S176" s="52">
        <v>0</v>
      </c>
      <c r="T176" s="52">
        <v>0</v>
      </c>
      <c r="U176" s="52">
        <v>0</v>
      </c>
      <c r="V176" s="52">
        <v>0</v>
      </c>
      <c r="W176" s="52">
        <v>0</v>
      </c>
      <c r="X176" s="52">
        <v>0</v>
      </c>
      <c r="Y176" s="52">
        <v>0</v>
      </c>
      <c r="Z176" s="52">
        <v>0</v>
      </c>
      <c r="AA176" s="52">
        <v>0</v>
      </c>
      <c r="AB176" s="52">
        <v>0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v>0</v>
      </c>
      <c r="AN176" s="52">
        <v>0</v>
      </c>
      <c r="AO176" s="52">
        <v>0</v>
      </c>
      <c r="AP176" s="52">
        <v>0</v>
      </c>
      <c r="AQ176" s="52"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v>0</v>
      </c>
      <c r="AX176" s="52">
        <v>0</v>
      </c>
      <c r="AY176" s="52">
        <v>0</v>
      </c>
      <c r="AZ176" s="52">
        <v>0</v>
      </c>
      <c r="BA176" s="52">
        <v>0</v>
      </c>
      <c r="BB176" s="52">
        <v>0</v>
      </c>
      <c r="BC176" s="52">
        <v>0</v>
      </c>
      <c r="BD176" s="52">
        <v>0</v>
      </c>
      <c r="BE176" s="52">
        <v>0</v>
      </c>
      <c r="BF176" s="52">
        <v>0</v>
      </c>
      <c r="BG176" s="52">
        <v>0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v>0</v>
      </c>
      <c r="CB176" s="52">
        <v>0</v>
      </c>
      <c r="CC176" s="52">
        <v>0</v>
      </c>
      <c r="CD176" s="52">
        <v>527.64</v>
      </c>
      <c r="CE176" s="52">
        <v>527.64</v>
      </c>
      <c r="CF176" s="52">
        <v>527.64</v>
      </c>
      <c r="CG176" s="52">
        <v>527.64</v>
      </c>
      <c r="CH176" s="52">
        <v>527.64</v>
      </c>
      <c r="CI176" s="52">
        <v>527.64</v>
      </c>
      <c r="CJ176" s="52">
        <v>527.64</v>
      </c>
      <c r="CK176" s="52">
        <v>527.64</v>
      </c>
      <c r="CL176" s="52">
        <v>527.64</v>
      </c>
      <c r="CM176" s="52">
        <v>527.64</v>
      </c>
      <c r="CN176" s="52">
        <v>527.64</v>
      </c>
      <c r="CO176" s="52">
        <v>527.64</v>
      </c>
      <c r="CP176" s="52">
        <v>527.64</v>
      </c>
      <c r="CQ176" s="52">
        <v>527.64</v>
      </c>
      <c r="CR176" s="52">
        <v>527.64</v>
      </c>
      <c r="CS176" s="52">
        <v>527.64</v>
      </c>
      <c r="CT176" s="52">
        <v>527.64</v>
      </c>
      <c r="CU176" s="52">
        <v>527.64</v>
      </c>
      <c r="CV176" s="52">
        <v>527.64</v>
      </c>
      <c r="CW176" s="52">
        <v>527.64</v>
      </c>
      <c r="CX176" s="52">
        <v>527.64</v>
      </c>
      <c r="CY176" s="52">
        <v>527.64</v>
      </c>
      <c r="CZ176" s="52">
        <v>527.64</v>
      </c>
      <c r="DA176" s="52">
        <v>527.64</v>
      </c>
      <c r="DB176" s="52">
        <v>527.64</v>
      </c>
      <c r="DC176" s="52">
        <v>527.64</v>
      </c>
      <c r="DD176" s="52">
        <v>527.64</v>
      </c>
      <c r="DE176" s="52">
        <v>527.64</v>
      </c>
      <c r="DF176" s="52">
        <v>527.64</v>
      </c>
      <c r="DG176" s="52">
        <v>527.64</v>
      </c>
      <c r="DH176" s="52">
        <v>527.64</v>
      </c>
      <c r="DI176" s="52">
        <v>527.64</v>
      </c>
      <c r="DJ176" s="52">
        <v>527.64</v>
      </c>
      <c r="DK176" s="52">
        <v>527.64</v>
      </c>
      <c r="DL176" s="52">
        <v>527.64</v>
      </c>
      <c r="DM176" s="52">
        <v>527.64</v>
      </c>
      <c r="DN176" s="52">
        <v>527.64</v>
      </c>
      <c r="DO176" s="52">
        <v>527.64</v>
      </c>
      <c r="DP176" s="52">
        <v>527.64</v>
      </c>
      <c r="DQ176" s="52">
        <v>527.64</v>
      </c>
      <c r="DR176" s="52">
        <v>527.64</v>
      </c>
      <c r="DS176" s="52">
        <v>527.64</v>
      </c>
      <c r="DT176" s="52">
        <v>527.64</v>
      </c>
      <c r="DU176" s="52">
        <v>527.64</v>
      </c>
      <c r="DV176" s="52">
        <v>527.64</v>
      </c>
      <c r="DW176" s="52">
        <v>527.64</v>
      </c>
      <c r="DX176" s="52">
        <v>527.64</v>
      </c>
      <c r="DY176" s="52">
        <v>527.64</v>
      </c>
      <c r="DZ176" s="52">
        <v>527.64</v>
      </c>
      <c r="EA176" s="52">
        <v>527.64</v>
      </c>
      <c r="EB176" s="52">
        <v>527.64</v>
      </c>
      <c r="EC176" s="52">
        <v>527.64</v>
      </c>
      <c r="ED176" s="52">
        <v>527.64</v>
      </c>
      <c r="EE176" s="52">
        <v>527.64</v>
      </c>
      <c r="EF176" s="52">
        <v>527.64</v>
      </c>
      <c r="EG176" s="52">
        <v>527.64</v>
      </c>
      <c r="EH176" s="52">
        <v>527.64</v>
      </c>
      <c r="EI176" s="52">
        <v>527.64</v>
      </c>
      <c r="EJ176" s="52">
        <v>527.64</v>
      </c>
      <c r="EK176" s="52">
        <v>527.64</v>
      </c>
      <c r="EL176" s="52">
        <v>527.64</v>
      </c>
      <c r="EM176" s="52">
        <v>527.64</v>
      </c>
      <c r="EN176" s="52">
        <v>527.64</v>
      </c>
      <c r="EO176" s="52">
        <v>527.64</v>
      </c>
      <c r="EP176" s="52">
        <v>527.64</v>
      </c>
      <c r="EQ176" s="52">
        <v>527.64</v>
      </c>
      <c r="ER176" s="52">
        <v>527.64</v>
      </c>
      <c r="ES176" s="52">
        <v>527.64</v>
      </c>
      <c r="ET176" s="52">
        <v>527.64</v>
      </c>
      <c r="EU176" s="52">
        <v>527.64</v>
      </c>
      <c r="EV176" s="52">
        <v>527.64</v>
      </c>
      <c r="EW176" s="52">
        <v>527.64</v>
      </c>
      <c r="EX176" s="52">
        <v>527.64</v>
      </c>
      <c r="EY176" s="52">
        <v>527.64</v>
      </c>
      <c r="EZ176" s="52">
        <v>527.64</v>
      </c>
      <c r="FA176" s="52">
        <v>527.64</v>
      </c>
      <c r="FB176" s="52">
        <v>527.64</v>
      </c>
      <c r="FC176" s="52">
        <v>527.64</v>
      </c>
      <c r="FD176" s="52">
        <v>527.64</v>
      </c>
      <c r="FE176" s="52">
        <v>527.64</v>
      </c>
      <c r="FF176" s="52">
        <v>527.64</v>
      </c>
      <c r="FG176" s="52">
        <v>527.64</v>
      </c>
      <c r="FH176" s="52">
        <v>527.64</v>
      </c>
      <c r="FI176" s="52">
        <v>527.64</v>
      </c>
      <c r="FJ176" s="52">
        <v>527.64</v>
      </c>
      <c r="FK176" s="52">
        <v>527.64</v>
      </c>
      <c r="FL176" s="52">
        <v>527.64</v>
      </c>
      <c r="FM176" s="52">
        <v>527.64</v>
      </c>
      <c r="FN176" s="52">
        <v>527.64</v>
      </c>
      <c r="FO176" s="52">
        <v>527.64</v>
      </c>
      <c r="FP176" s="52">
        <v>527.64</v>
      </c>
      <c r="FQ176" s="52">
        <v>527.64</v>
      </c>
      <c r="FR176" s="52">
        <v>527.64</v>
      </c>
      <c r="FS176" s="52">
        <v>527.64</v>
      </c>
      <c r="FT176" s="52">
        <v>527.64</v>
      </c>
      <c r="FU176" s="52">
        <v>527.64</v>
      </c>
      <c r="FV176" s="52">
        <v>527.64</v>
      </c>
      <c r="FW176" s="52">
        <v>527.64</v>
      </c>
      <c r="FX176" s="52">
        <v>527.64</v>
      </c>
      <c r="FY176" s="52">
        <v>527.64</v>
      </c>
      <c r="FZ176" s="52">
        <v>527.64</v>
      </c>
      <c r="GA176" s="52">
        <v>527.64</v>
      </c>
      <c r="GB176" s="52">
        <v>527.64</v>
      </c>
      <c r="GC176" s="52">
        <v>527.64</v>
      </c>
      <c r="GD176" s="52">
        <v>527.64</v>
      </c>
      <c r="GE176" s="52">
        <v>527.64</v>
      </c>
      <c r="GF176" s="52">
        <v>527.64</v>
      </c>
      <c r="GG176" s="52">
        <v>527.64</v>
      </c>
      <c r="GH176" s="52">
        <v>527.64</v>
      </c>
      <c r="GI176" s="52">
        <v>527.64</v>
      </c>
      <c r="GJ176" s="52">
        <v>527.64</v>
      </c>
      <c r="GK176" s="52">
        <v>527.64</v>
      </c>
      <c r="GL176" s="52">
        <v>527.64</v>
      </c>
      <c r="GM176" s="52">
        <v>527.64</v>
      </c>
      <c r="GN176" s="52">
        <v>527.64</v>
      </c>
      <c r="GO176" s="52">
        <v>527.64</v>
      </c>
      <c r="GP176" s="52">
        <v>527.64</v>
      </c>
      <c r="GQ176" s="52">
        <v>527.64</v>
      </c>
      <c r="GR176" s="52">
        <v>527.64</v>
      </c>
      <c r="GS176" s="52">
        <v>527.64</v>
      </c>
      <c r="GT176" s="52">
        <v>527.64</v>
      </c>
      <c r="GU176" s="52">
        <v>527.64</v>
      </c>
      <c r="GV176" s="52">
        <v>527.64</v>
      </c>
      <c r="GW176" s="52">
        <v>527.64</v>
      </c>
      <c r="GX176" s="52">
        <v>527.64</v>
      </c>
      <c r="GY176" s="52">
        <v>527.64</v>
      </c>
      <c r="GZ176" s="52">
        <v>527.64</v>
      </c>
      <c r="HA176" s="52">
        <v>0</v>
      </c>
      <c r="HB176" s="52">
        <v>0</v>
      </c>
      <c r="HC176" s="52">
        <v>0</v>
      </c>
      <c r="HD176" s="52">
        <v>0</v>
      </c>
      <c r="HE176" s="52">
        <v>0</v>
      </c>
      <c r="HF176" s="52">
        <v>0</v>
      </c>
      <c r="HG176" s="52">
        <v>0</v>
      </c>
      <c r="HH176" s="52">
        <v>0</v>
      </c>
      <c r="HI176" s="52">
        <v>0</v>
      </c>
      <c r="HJ176" s="52">
        <v>0</v>
      </c>
      <c r="HK176" s="52">
        <v>0</v>
      </c>
      <c r="HL176" s="52">
        <v>0</v>
      </c>
      <c r="HM176" s="52">
        <v>0</v>
      </c>
      <c r="HN176" s="52">
        <v>0</v>
      </c>
      <c r="HO176" s="52">
        <v>0</v>
      </c>
      <c r="HP176" s="52">
        <v>0</v>
      </c>
      <c r="HQ176" s="52">
        <v>0</v>
      </c>
      <c r="HR176" s="52">
        <v>0</v>
      </c>
      <c r="HS176" s="52">
        <v>0</v>
      </c>
      <c r="HT176" s="52">
        <v>0</v>
      </c>
      <c r="HU176" s="52">
        <v>0</v>
      </c>
      <c r="HV176" s="52">
        <v>0</v>
      </c>
      <c r="HW176" s="52">
        <v>0</v>
      </c>
      <c r="HX176" s="52">
        <v>0</v>
      </c>
      <c r="HY176" s="52">
        <v>0</v>
      </c>
      <c r="HZ176" s="52">
        <v>0</v>
      </c>
      <c r="IA176" s="52">
        <v>0</v>
      </c>
      <c r="IB176" s="52">
        <v>0</v>
      </c>
      <c r="IC176" s="52">
        <v>0</v>
      </c>
      <c r="ID176" s="52">
        <v>0</v>
      </c>
      <c r="IE176" s="52">
        <v>0</v>
      </c>
      <c r="IF176" s="52">
        <v>0</v>
      </c>
      <c r="IG176" s="52">
        <v>0</v>
      </c>
      <c r="IH176" s="52">
        <v>0</v>
      </c>
      <c r="II176" s="52">
        <v>0</v>
      </c>
      <c r="IJ176" s="52">
        <v>0</v>
      </c>
      <c r="IK176" s="52">
        <v>0</v>
      </c>
      <c r="IL176" s="52">
        <v>0</v>
      </c>
      <c r="IM176" s="52">
        <v>0</v>
      </c>
      <c r="IN176" s="52">
        <v>0</v>
      </c>
      <c r="IO176" s="52">
        <v>0</v>
      </c>
      <c r="IP176" s="52">
        <v>0</v>
      </c>
      <c r="IQ176" s="52">
        <v>0</v>
      </c>
      <c r="IR176" s="52">
        <v>0</v>
      </c>
      <c r="IS176" s="52">
        <v>0</v>
      </c>
      <c r="IT176" s="52">
        <v>0</v>
      </c>
      <c r="IU176" s="52">
        <v>0</v>
      </c>
      <c r="IV176" s="52">
        <v>0</v>
      </c>
      <c r="IW176" s="52">
        <v>0</v>
      </c>
      <c r="IX176" s="52">
        <v>0</v>
      </c>
      <c r="IY176" s="52">
        <v>0</v>
      </c>
      <c r="IZ176" s="52">
        <v>0</v>
      </c>
      <c r="JA176" s="52">
        <v>0</v>
      </c>
      <c r="JB176" s="52">
        <v>0</v>
      </c>
      <c r="JC176" s="52">
        <v>0</v>
      </c>
      <c r="JD176" s="52">
        <v>0</v>
      </c>
      <c r="JE176" s="52">
        <v>0</v>
      </c>
      <c r="JF176" s="52">
        <v>0</v>
      </c>
      <c r="JG176" s="52">
        <v>0</v>
      </c>
      <c r="JH176" s="52">
        <v>0</v>
      </c>
      <c r="JI176" s="52">
        <v>0</v>
      </c>
      <c r="JJ176" s="52">
        <v>0</v>
      </c>
      <c r="JK176" s="52">
        <v>0</v>
      </c>
      <c r="JL176" s="52">
        <v>0</v>
      </c>
      <c r="JM176" s="52">
        <v>0</v>
      </c>
      <c r="JN176" s="52">
        <v>0</v>
      </c>
      <c r="JO176" s="52">
        <v>0</v>
      </c>
      <c r="JP176" s="52">
        <v>0</v>
      </c>
      <c r="JQ176" s="52">
        <v>0</v>
      </c>
      <c r="JR176" s="52">
        <v>0</v>
      </c>
      <c r="JS176" s="52">
        <v>0</v>
      </c>
      <c r="JT176" s="52">
        <v>0</v>
      </c>
      <c r="JU176" s="52">
        <v>0</v>
      </c>
      <c r="JV176" s="52">
        <v>0</v>
      </c>
      <c r="JW176" s="52">
        <v>0</v>
      </c>
      <c r="JX176" s="52">
        <v>0</v>
      </c>
      <c r="JY176" s="52">
        <v>0</v>
      </c>
      <c r="JZ176" s="52">
        <v>0</v>
      </c>
      <c r="KA176" s="52">
        <v>0</v>
      </c>
      <c r="KB176" s="52">
        <v>0</v>
      </c>
      <c r="KC176" s="52">
        <v>0</v>
      </c>
      <c r="KD176" s="52">
        <v>0</v>
      </c>
      <c r="KE176" s="52">
        <v>0</v>
      </c>
      <c r="KF176" s="52">
        <v>0</v>
      </c>
      <c r="KG176" s="52">
        <v>0</v>
      </c>
      <c r="KH176" s="52">
        <v>0</v>
      </c>
      <c r="KI176" s="52">
        <v>0</v>
      </c>
      <c r="KJ176" s="52">
        <v>0</v>
      </c>
      <c r="KK176" s="52">
        <v>0</v>
      </c>
      <c r="KL176" s="52">
        <v>0</v>
      </c>
      <c r="KM176" s="52">
        <v>0</v>
      </c>
      <c r="KN176" s="52">
        <v>0</v>
      </c>
      <c r="KO176" s="52">
        <v>0</v>
      </c>
      <c r="KP176" s="52">
        <v>0</v>
      </c>
      <c r="KQ176" s="52">
        <v>0</v>
      </c>
      <c r="KR176" s="52">
        <v>0</v>
      </c>
      <c r="KS176" s="52">
        <v>0</v>
      </c>
      <c r="KT176" s="52">
        <v>0</v>
      </c>
      <c r="KU176" s="52">
        <v>0</v>
      </c>
      <c r="KV176" s="52">
        <v>0</v>
      </c>
      <c r="KW176" s="52">
        <v>0</v>
      </c>
      <c r="KX176" s="52">
        <v>0</v>
      </c>
      <c r="KY176" s="52">
        <v>0</v>
      </c>
      <c r="KZ176" s="52">
        <v>0</v>
      </c>
      <c r="LA176" s="52">
        <v>0</v>
      </c>
      <c r="LB176" s="52">
        <v>0</v>
      </c>
      <c r="LC176" s="52">
        <v>0</v>
      </c>
      <c r="LD176" s="52">
        <v>0</v>
      </c>
      <c r="LE176" s="52">
        <v>0</v>
      </c>
      <c r="LF176" s="52">
        <v>0</v>
      </c>
      <c r="LG176" s="52">
        <v>0</v>
      </c>
      <c r="LH176" s="52">
        <v>0</v>
      </c>
      <c r="LI176" s="52">
        <v>0</v>
      </c>
      <c r="LJ176" s="52">
        <v>0</v>
      </c>
      <c r="LK176" s="52">
        <v>0</v>
      </c>
      <c r="LL176" s="52">
        <v>0</v>
      </c>
      <c r="LM176" s="52">
        <v>0</v>
      </c>
      <c r="LN176" s="52">
        <v>0</v>
      </c>
      <c r="LO176" s="52">
        <v>0</v>
      </c>
      <c r="LP176" s="52">
        <v>0</v>
      </c>
      <c r="LQ176" s="52">
        <v>0</v>
      </c>
      <c r="LR176" s="52">
        <v>0</v>
      </c>
      <c r="LS176" s="52">
        <v>0</v>
      </c>
      <c r="LT176" s="52">
        <v>0</v>
      </c>
      <c r="LU176" s="52">
        <v>0</v>
      </c>
      <c r="LV176" s="52">
        <v>0</v>
      </c>
      <c r="LW176" s="52">
        <v>0</v>
      </c>
      <c r="LX176" s="52">
        <v>0</v>
      </c>
      <c r="LY176" s="52">
        <v>0</v>
      </c>
      <c r="LZ176" s="52">
        <v>0</v>
      </c>
      <c r="MA176" s="52">
        <v>0</v>
      </c>
      <c r="MB176" s="52">
        <v>0</v>
      </c>
      <c r="MC176" s="52">
        <v>0</v>
      </c>
      <c r="MD176" s="52">
        <v>0</v>
      </c>
      <c r="ME176" s="52">
        <v>0</v>
      </c>
      <c r="MF176" s="52">
        <v>0</v>
      </c>
      <c r="MG176" s="52">
        <v>0</v>
      </c>
      <c r="MH176" s="52">
        <v>0</v>
      </c>
      <c r="MI176" s="52">
        <v>0</v>
      </c>
      <c r="MJ176" s="52">
        <v>0</v>
      </c>
      <c r="MK176" s="52">
        <v>0</v>
      </c>
      <c r="ML176" s="52">
        <v>0</v>
      </c>
      <c r="MM176" s="52">
        <v>0</v>
      </c>
      <c r="MN176" s="52">
        <v>0</v>
      </c>
      <c r="MO176" s="52">
        <v>0</v>
      </c>
      <c r="MP176" s="52">
        <v>0</v>
      </c>
      <c r="MQ176" s="52">
        <v>0</v>
      </c>
      <c r="MR176" s="52">
        <v>0</v>
      </c>
      <c r="MS176" s="52">
        <v>0</v>
      </c>
      <c r="MT176" s="52">
        <v>0</v>
      </c>
      <c r="MU176" s="52">
        <v>0</v>
      </c>
      <c r="MV176" s="52">
        <v>0</v>
      </c>
      <c r="MW176" s="52">
        <v>0</v>
      </c>
      <c r="MX176" s="52">
        <v>0</v>
      </c>
      <c r="MY176" s="52">
        <v>0</v>
      </c>
      <c r="MZ176" s="52">
        <v>0</v>
      </c>
      <c r="NA176" s="52">
        <v>0</v>
      </c>
      <c r="NB176" s="52">
        <v>0</v>
      </c>
      <c r="NC176" s="52">
        <v>0</v>
      </c>
      <c r="ND176" s="52">
        <v>0</v>
      </c>
      <c r="NE176" s="52">
        <v>0</v>
      </c>
      <c r="NF176" s="52">
        <v>0</v>
      </c>
      <c r="NG176" s="52">
        <v>0</v>
      </c>
      <c r="NH176" s="52">
        <v>0</v>
      </c>
      <c r="NI176" s="52">
        <v>0</v>
      </c>
      <c r="NJ176" s="52">
        <v>0</v>
      </c>
      <c r="NK176" s="52">
        <v>0</v>
      </c>
      <c r="NL176" s="52">
        <v>0</v>
      </c>
      <c r="NM176" s="52">
        <v>0</v>
      </c>
      <c r="NN176" s="52">
        <v>0</v>
      </c>
      <c r="NO176" s="52">
        <v>0</v>
      </c>
      <c r="NP176" s="52">
        <v>0</v>
      </c>
      <c r="NQ176" s="52">
        <v>0</v>
      </c>
      <c r="NR176" s="68">
        <f t="shared" si="9"/>
        <v>67010.279999999941</v>
      </c>
      <c r="NS176" s="68">
        <f t="shared" si="10"/>
        <v>67010.279999999941</v>
      </c>
      <c r="NT176" s="68">
        <f t="shared" si="11"/>
        <v>57512.759999999951</v>
      </c>
    </row>
    <row r="177" spans="1:384" s="40" customFormat="1" ht="15" customHeight="1" outlineLevel="1" x14ac:dyDescent="0.2">
      <c r="A177" s="61"/>
      <c r="B177" s="49" t="s">
        <v>671</v>
      </c>
      <c r="C177" s="49" t="s">
        <v>487</v>
      </c>
      <c r="D177" s="49" t="s">
        <v>488</v>
      </c>
      <c r="E177" s="50" t="s">
        <v>489</v>
      </c>
      <c r="F177" s="64">
        <v>45217</v>
      </c>
      <c r="G177" s="49" t="s">
        <v>37</v>
      </c>
      <c r="H177" s="72">
        <v>0</v>
      </c>
      <c r="I177" s="65">
        <v>63277.760000000002</v>
      </c>
      <c r="J177" s="114" t="str">
        <f>_xlfn.XLOOKUP(E177,'[12]Resumo Unidades'!$B:$B,'[12]Resumo Unidades'!$W:$W)</f>
        <v>Fluxo com Divergência de até 2%</v>
      </c>
      <c r="K177" s="51" t="str">
        <f>IF(L177&gt;Resumo!$E$23,"Sim","Não")</f>
        <v>Não</v>
      </c>
      <c r="L177" s="66">
        <v>50</v>
      </c>
      <c r="M177" s="67"/>
      <c r="N177" s="52">
        <v>0</v>
      </c>
      <c r="O177" s="52">
        <v>0</v>
      </c>
      <c r="P177" s="52">
        <v>0</v>
      </c>
      <c r="Q177" s="52">
        <v>0</v>
      </c>
      <c r="R177" s="52">
        <v>0</v>
      </c>
      <c r="S177" s="52">
        <v>0</v>
      </c>
      <c r="T177" s="52">
        <v>0</v>
      </c>
      <c r="U177" s="52">
        <v>0</v>
      </c>
      <c r="V177" s="52">
        <v>0</v>
      </c>
      <c r="W177" s="52">
        <v>0</v>
      </c>
      <c r="X177" s="52">
        <v>0</v>
      </c>
      <c r="Y177" s="52">
        <v>0</v>
      </c>
      <c r="Z177" s="52">
        <v>0</v>
      </c>
      <c r="AA177" s="52">
        <v>0</v>
      </c>
      <c r="AB177" s="52">
        <v>0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0</v>
      </c>
      <c r="AJ177" s="52">
        <v>0</v>
      </c>
      <c r="AK177" s="52">
        <v>0</v>
      </c>
      <c r="AL177" s="52">
        <v>0</v>
      </c>
      <c r="AM177" s="52">
        <v>0</v>
      </c>
      <c r="AN177" s="52">
        <v>0</v>
      </c>
      <c r="AO177" s="52">
        <v>0</v>
      </c>
      <c r="AP177" s="52">
        <v>0</v>
      </c>
      <c r="AQ177" s="52">
        <v>0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v>0</v>
      </c>
      <c r="AX177" s="52">
        <v>0</v>
      </c>
      <c r="AY177" s="52">
        <v>0</v>
      </c>
      <c r="AZ177" s="52">
        <v>0</v>
      </c>
      <c r="BA177" s="52">
        <v>0</v>
      </c>
      <c r="BB177" s="52">
        <v>0</v>
      </c>
      <c r="BC177" s="52">
        <v>0</v>
      </c>
      <c r="BD177" s="52">
        <v>0</v>
      </c>
      <c r="BE177" s="52">
        <v>0</v>
      </c>
      <c r="BF177" s="52">
        <v>0</v>
      </c>
      <c r="BG177" s="52">
        <v>0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658.96999999999991</v>
      </c>
      <c r="CC177" s="52">
        <v>604.73</v>
      </c>
      <c r="CD177" s="52">
        <v>527.64</v>
      </c>
      <c r="CE177" s="52">
        <v>527.64</v>
      </c>
      <c r="CF177" s="52">
        <v>527.64</v>
      </c>
      <c r="CG177" s="52">
        <v>527.64</v>
      </c>
      <c r="CH177" s="52">
        <v>527.64</v>
      </c>
      <c r="CI177" s="52">
        <v>527.64</v>
      </c>
      <c r="CJ177" s="52">
        <v>527.64</v>
      </c>
      <c r="CK177" s="52">
        <v>527.64</v>
      </c>
      <c r="CL177" s="52">
        <v>527.64</v>
      </c>
      <c r="CM177" s="52">
        <v>527.64</v>
      </c>
      <c r="CN177" s="52">
        <v>527.64</v>
      </c>
      <c r="CO177" s="52">
        <v>527.64</v>
      </c>
      <c r="CP177" s="52">
        <v>527.64</v>
      </c>
      <c r="CQ177" s="52">
        <v>527.64</v>
      </c>
      <c r="CR177" s="52">
        <v>527.64</v>
      </c>
      <c r="CS177" s="52">
        <v>527.64</v>
      </c>
      <c r="CT177" s="52">
        <v>527.64</v>
      </c>
      <c r="CU177" s="52">
        <v>527.64</v>
      </c>
      <c r="CV177" s="52">
        <v>527.64</v>
      </c>
      <c r="CW177" s="52">
        <v>527.64</v>
      </c>
      <c r="CX177" s="52">
        <v>527.64</v>
      </c>
      <c r="CY177" s="52">
        <v>527.64</v>
      </c>
      <c r="CZ177" s="52">
        <v>527.64</v>
      </c>
      <c r="DA177" s="52">
        <v>527.64</v>
      </c>
      <c r="DB177" s="52">
        <v>527.64</v>
      </c>
      <c r="DC177" s="52">
        <v>527.64</v>
      </c>
      <c r="DD177" s="52">
        <v>527.64</v>
      </c>
      <c r="DE177" s="52">
        <v>527.64</v>
      </c>
      <c r="DF177" s="52">
        <v>527.64</v>
      </c>
      <c r="DG177" s="52">
        <v>527.64</v>
      </c>
      <c r="DH177" s="52">
        <v>527.64</v>
      </c>
      <c r="DI177" s="52">
        <v>527.64</v>
      </c>
      <c r="DJ177" s="52">
        <v>527.64</v>
      </c>
      <c r="DK177" s="52">
        <v>527.64</v>
      </c>
      <c r="DL177" s="52">
        <v>527.64</v>
      </c>
      <c r="DM177" s="52">
        <v>527.64</v>
      </c>
      <c r="DN177" s="52">
        <v>527.64</v>
      </c>
      <c r="DO177" s="52">
        <v>527.64</v>
      </c>
      <c r="DP177" s="52">
        <v>527.64</v>
      </c>
      <c r="DQ177" s="52">
        <v>527.64</v>
      </c>
      <c r="DR177" s="52">
        <v>527.64</v>
      </c>
      <c r="DS177" s="52">
        <v>527.64</v>
      </c>
      <c r="DT177" s="52">
        <v>527.64</v>
      </c>
      <c r="DU177" s="52">
        <v>527.64</v>
      </c>
      <c r="DV177" s="52">
        <v>527.64</v>
      </c>
      <c r="DW177" s="52">
        <v>527.64</v>
      </c>
      <c r="DX177" s="52">
        <v>527.64</v>
      </c>
      <c r="DY177" s="52">
        <v>527.64</v>
      </c>
      <c r="DZ177" s="52">
        <v>527.64</v>
      </c>
      <c r="EA177" s="52">
        <v>527.64</v>
      </c>
      <c r="EB177" s="52">
        <v>527.64</v>
      </c>
      <c r="EC177" s="52">
        <v>527.64</v>
      </c>
      <c r="ED177" s="52">
        <v>527.64</v>
      </c>
      <c r="EE177" s="52">
        <v>527.64</v>
      </c>
      <c r="EF177" s="52">
        <v>527.64</v>
      </c>
      <c r="EG177" s="52">
        <v>527.64</v>
      </c>
      <c r="EH177" s="52">
        <v>527.64</v>
      </c>
      <c r="EI177" s="52">
        <v>527.64</v>
      </c>
      <c r="EJ177" s="52">
        <v>527.64</v>
      </c>
      <c r="EK177" s="52">
        <v>527.64</v>
      </c>
      <c r="EL177" s="52">
        <v>527.64</v>
      </c>
      <c r="EM177" s="52">
        <v>527.64</v>
      </c>
      <c r="EN177" s="52">
        <v>527.64</v>
      </c>
      <c r="EO177" s="52">
        <v>527.64</v>
      </c>
      <c r="EP177" s="52">
        <v>527.64</v>
      </c>
      <c r="EQ177" s="52">
        <v>527.64</v>
      </c>
      <c r="ER177" s="52">
        <v>527.64</v>
      </c>
      <c r="ES177" s="52">
        <v>527.64</v>
      </c>
      <c r="ET177" s="52">
        <v>527.64</v>
      </c>
      <c r="EU177" s="52">
        <v>527.64</v>
      </c>
      <c r="EV177" s="52">
        <v>527.64</v>
      </c>
      <c r="EW177" s="52">
        <v>527.64</v>
      </c>
      <c r="EX177" s="52">
        <v>527.64</v>
      </c>
      <c r="EY177" s="52">
        <v>527.64</v>
      </c>
      <c r="EZ177" s="52">
        <v>527.64</v>
      </c>
      <c r="FA177" s="52">
        <v>527.64</v>
      </c>
      <c r="FB177" s="52">
        <v>527.64</v>
      </c>
      <c r="FC177" s="52">
        <v>527.64</v>
      </c>
      <c r="FD177" s="52">
        <v>527.64</v>
      </c>
      <c r="FE177" s="52">
        <v>527.64</v>
      </c>
      <c r="FF177" s="52">
        <v>527.64</v>
      </c>
      <c r="FG177" s="52">
        <v>527.64</v>
      </c>
      <c r="FH177" s="52">
        <v>527.64</v>
      </c>
      <c r="FI177" s="52">
        <v>527.64</v>
      </c>
      <c r="FJ177" s="52">
        <v>527.64</v>
      </c>
      <c r="FK177" s="52">
        <v>527.64</v>
      </c>
      <c r="FL177" s="52">
        <v>527.64</v>
      </c>
      <c r="FM177" s="52">
        <v>527.64</v>
      </c>
      <c r="FN177" s="52">
        <v>527.64</v>
      </c>
      <c r="FO177" s="52">
        <v>527.64</v>
      </c>
      <c r="FP177" s="52">
        <v>527.64</v>
      </c>
      <c r="FQ177" s="52">
        <v>527.64</v>
      </c>
      <c r="FR177" s="52">
        <v>527.64</v>
      </c>
      <c r="FS177" s="52">
        <v>527.64</v>
      </c>
      <c r="FT177" s="52">
        <v>527.64</v>
      </c>
      <c r="FU177" s="52">
        <v>527.64</v>
      </c>
      <c r="FV177" s="52">
        <v>527.64</v>
      </c>
      <c r="FW177" s="52">
        <v>527.64</v>
      </c>
      <c r="FX177" s="52">
        <v>527.64</v>
      </c>
      <c r="FY177" s="52">
        <v>527.64</v>
      </c>
      <c r="FZ177" s="52">
        <v>527.64</v>
      </c>
      <c r="GA177" s="52">
        <v>527.64</v>
      </c>
      <c r="GB177" s="52">
        <v>527.64</v>
      </c>
      <c r="GC177" s="52">
        <v>527.64</v>
      </c>
      <c r="GD177" s="52">
        <v>527.64</v>
      </c>
      <c r="GE177" s="52">
        <v>527.64</v>
      </c>
      <c r="GF177" s="52">
        <v>527.64</v>
      </c>
      <c r="GG177" s="52">
        <v>527.64</v>
      </c>
      <c r="GH177" s="52">
        <v>527.64</v>
      </c>
      <c r="GI177" s="52">
        <v>527.64</v>
      </c>
      <c r="GJ177" s="52">
        <v>527.64</v>
      </c>
      <c r="GK177" s="52">
        <v>527.64</v>
      </c>
      <c r="GL177" s="52">
        <v>527.64</v>
      </c>
      <c r="GM177" s="52">
        <v>527.64</v>
      </c>
      <c r="GN177" s="52">
        <v>527.64</v>
      </c>
      <c r="GO177" s="52">
        <v>527.64</v>
      </c>
      <c r="GP177" s="52">
        <v>527.64</v>
      </c>
      <c r="GQ177" s="52">
        <v>527.64</v>
      </c>
      <c r="GR177" s="52">
        <v>527.64</v>
      </c>
      <c r="GS177" s="52">
        <v>527.64</v>
      </c>
      <c r="GT177" s="52">
        <v>527.64</v>
      </c>
      <c r="GU177" s="52">
        <v>527.64</v>
      </c>
      <c r="GV177" s="52">
        <v>527.64</v>
      </c>
      <c r="GW177" s="52">
        <v>527.64</v>
      </c>
      <c r="GX177" s="52">
        <v>527.64</v>
      </c>
      <c r="GY177" s="52">
        <v>527.64</v>
      </c>
      <c r="GZ177" s="52">
        <v>527.64</v>
      </c>
      <c r="HA177" s="52">
        <v>0</v>
      </c>
      <c r="HB177" s="52">
        <v>0</v>
      </c>
      <c r="HC177" s="52">
        <v>0</v>
      </c>
      <c r="HD177" s="52">
        <v>0</v>
      </c>
      <c r="HE177" s="52">
        <v>0</v>
      </c>
      <c r="HF177" s="52">
        <v>0</v>
      </c>
      <c r="HG177" s="52">
        <v>0</v>
      </c>
      <c r="HH177" s="52">
        <v>0</v>
      </c>
      <c r="HI177" s="52">
        <v>0</v>
      </c>
      <c r="HJ177" s="52">
        <v>0</v>
      </c>
      <c r="HK177" s="52">
        <v>0</v>
      </c>
      <c r="HL177" s="52">
        <v>0</v>
      </c>
      <c r="HM177" s="52">
        <v>0</v>
      </c>
      <c r="HN177" s="52">
        <v>0</v>
      </c>
      <c r="HO177" s="52">
        <v>0</v>
      </c>
      <c r="HP177" s="52">
        <v>0</v>
      </c>
      <c r="HQ177" s="52">
        <v>0</v>
      </c>
      <c r="HR177" s="52">
        <v>0</v>
      </c>
      <c r="HS177" s="52">
        <v>0</v>
      </c>
      <c r="HT177" s="52">
        <v>0</v>
      </c>
      <c r="HU177" s="52">
        <v>0</v>
      </c>
      <c r="HV177" s="52">
        <v>0</v>
      </c>
      <c r="HW177" s="52">
        <v>0</v>
      </c>
      <c r="HX177" s="52">
        <v>0</v>
      </c>
      <c r="HY177" s="52">
        <v>0</v>
      </c>
      <c r="HZ177" s="52">
        <v>0</v>
      </c>
      <c r="IA177" s="52">
        <v>0</v>
      </c>
      <c r="IB177" s="52">
        <v>0</v>
      </c>
      <c r="IC177" s="52">
        <v>0</v>
      </c>
      <c r="ID177" s="52">
        <v>0</v>
      </c>
      <c r="IE177" s="52">
        <v>0</v>
      </c>
      <c r="IF177" s="52">
        <v>0</v>
      </c>
      <c r="IG177" s="52">
        <v>0</v>
      </c>
      <c r="IH177" s="52">
        <v>0</v>
      </c>
      <c r="II177" s="52">
        <v>0</v>
      </c>
      <c r="IJ177" s="52">
        <v>0</v>
      </c>
      <c r="IK177" s="52">
        <v>0</v>
      </c>
      <c r="IL177" s="52">
        <v>0</v>
      </c>
      <c r="IM177" s="52">
        <v>0</v>
      </c>
      <c r="IN177" s="52">
        <v>0</v>
      </c>
      <c r="IO177" s="52">
        <v>0</v>
      </c>
      <c r="IP177" s="52">
        <v>0</v>
      </c>
      <c r="IQ177" s="52">
        <v>0</v>
      </c>
      <c r="IR177" s="52">
        <v>0</v>
      </c>
      <c r="IS177" s="52">
        <v>0</v>
      </c>
      <c r="IT177" s="52">
        <v>0</v>
      </c>
      <c r="IU177" s="52">
        <v>0</v>
      </c>
      <c r="IV177" s="52">
        <v>0</v>
      </c>
      <c r="IW177" s="52">
        <v>0</v>
      </c>
      <c r="IX177" s="52">
        <v>0</v>
      </c>
      <c r="IY177" s="52">
        <v>0</v>
      </c>
      <c r="IZ177" s="52">
        <v>0</v>
      </c>
      <c r="JA177" s="52">
        <v>0</v>
      </c>
      <c r="JB177" s="52">
        <v>0</v>
      </c>
      <c r="JC177" s="52">
        <v>0</v>
      </c>
      <c r="JD177" s="52">
        <v>0</v>
      </c>
      <c r="JE177" s="52">
        <v>0</v>
      </c>
      <c r="JF177" s="52">
        <v>0</v>
      </c>
      <c r="JG177" s="52">
        <v>0</v>
      </c>
      <c r="JH177" s="52">
        <v>0</v>
      </c>
      <c r="JI177" s="52">
        <v>0</v>
      </c>
      <c r="JJ177" s="52">
        <v>0</v>
      </c>
      <c r="JK177" s="52">
        <v>0</v>
      </c>
      <c r="JL177" s="52">
        <v>0</v>
      </c>
      <c r="JM177" s="52">
        <v>0</v>
      </c>
      <c r="JN177" s="52">
        <v>0</v>
      </c>
      <c r="JO177" s="52">
        <v>0</v>
      </c>
      <c r="JP177" s="52">
        <v>0</v>
      </c>
      <c r="JQ177" s="52">
        <v>0</v>
      </c>
      <c r="JR177" s="52">
        <v>0</v>
      </c>
      <c r="JS177" s="52">
        <v>0</v>
      </c>
      <c r="JT177" s="52">
        <v>0</v>
      </c>
      <c r="JU177" s="52">
        <v>0</v>
      </c>
      <c r="JV177" s="52">
        <v>0</v>
      </c>
      <c r="JW177" s="52">
        <v>0</v>
      </c>
      <c r="JX177" s="52">
        <v>0</v>
      </c>
      <c r="JY177" s="52">
        <v>0</v>
      </c>
      <c r="JZ177" s="52">
        <v>0</v>
      </c>
      <c r="KA177" s="52">
        <v>0</v>
      </c>
      <c r="KB177" s="52">
        <v>0</v>
      </c>
      <c r="KC177" s="52">
        <v>0</v>
      </c>
      <c r="KD177" s="52">
        <v>0</v>
      </c>
      <c r="KE177" s="52">
        <v>0</v>
      </c>
      <c r="KF177" s="52">
        <v>0</v>
      </c>
      <c r="KG177" s="52">
        <v>0</v>
      </c>
      <c r="KH177" s="52">
        <v>0</v>
      </c>
      <c r="KI177" s="52">
        <v>0</v>
      </c>
      <c r="KJ177" s="52">
        <v>0</v>
      </c>
      <c r="KK177" s="52">
        <v>0</v>
      </c>
      <c r="KL177" s="52">
        <v>0</v>
      </c>
      <c r="KM177" s="52">
        <v>0</v>
      </c>
      <c r="KN177" s="52">
        <v>0</v>
      </c>
      <c r="KO177" s="52">
        <v>0</v>
      </c>
      <c r="KP177" s="52">
        <v>0</v>
      </c>
      <c r="KQ177" s="52">
        <v>0</v>
      </c>
      <c r="KR177" s="52">
        <v>0</v>
      </c>
      <c r="KS177" s="52">
        <v>0</v>
      </c>
      <c r="KT177" s="52">
        <v>0</v>
      </c>
      <c r="KU177" s="52">
        <v>0</v>
      </c>
      <c r="KV177" s="52">
        <v>0</v>
      </c>
      <c r="KW177" s="52">
        <v>0</v>
      </c>
      <c r="KX177" s="52">
        <v>0</v>
      </c>
      <c r="KY177" s="52">
        <v>0</v>
      </c>
      <c r="KZ177" s="52">
        <v>0</v>
      </c>
      <c r="LA177" s="52">
        <v>0</v>
      </c>
      <c r="LB177" s="52">
        <v>0</v>
      </c>
      <c r="LC177" s="52">
        <v>0</v>
      </c>
      <c r="LD177" s="52">
        <v>0</v>
      </c>
      <c r="LE177" s="52">
        <v>0</v>
      </c>
      <c r="LF177" s="52">
        <v>0</v>
      </c>
      <c r="LG177" s="52">
        <v>0</v>
      </c>
      <c r="LH177" s="52">
        <v>0</v>
      </c>
      <c r="LI177" s="52">
        <v>0</v>
      </c>
      <c r="LJ177" s="52">
        <v>0</v>
      </c>
      <c r="LK177" s="52">
        <v>0</v>
      </c>
      <c r="LL177" s="52">
        <v>0</v>
      </c>
      <c r="LM177" s="52">
        <v>0</v>
      </c>
      <c r="LN177" s="52">
        <v>0</v>
      </c>
      <c r="LO177" s="52">
        <v>0</v>
      </c>
      <c r="LP177" s="52">
        <v>0</v>
      </c>
      <c r="LQ177" s="52">
        <v>0</v>
      </c>
      <c r="LR177" s="52">
        <v>0</v>
      </c>
      <c r="LS177" s="52">
        <v>0</v>
      </c>
      <c r="LT177" s="52">
        <v>0</v>
      </c>
      <c r="LU177" s="52">
        <v>0</v>
      </c>
      <c r="LV177" s="52">
        <v>0</v>
      </c>
      <c r="LW177" s="52">
        <v>0</v>
      </c>
      <c r="LX177" s="52">
        <v>0</v>
      </c>
      <c r="LY177" s="52">
        <v>0</v>
      </c>
      <c r="LZ177" s="52">
        <v>0</v>
      </c>
      <c r="MA177" s="52">
        <v>0</v>
      </c>
      <c r="MB177" s="52">
        <v>0</v>
      </c>
      <c r="MC177" s="52">
        <v>0</v>
      </c>
      <c r="MD177" s="52">
        <v>0</v>
      </c>
      <c r="ME177" s="52">
        <v>0</v>
      </c>
      <c r="MF177" s="52">
        <v>0</v>
      </c>
      <c r="MG177" s="52">
        <v>0</v>
      </c>
      <c r="MH177" s="52">
        <v>0</v>
      </c>
      <c r="MI177" s="52">
        <v>0</v>
      </c>
      <c r="MJ177" s="52">
        <v>0</v>
      </c>
      <c r="MK177" s="52">
        <v>0</v>
      </c>
      <c r="ML177" s="52">
        <v>0</v>
      </c>
      <c r="MM177" s="52">
        <v>0</v>
      </c>
      <c r="MN177" s="52">
        <v>0</v>
      </c>
      <c r="MO177" s="52">
        <v>0</v>
      </c>
      <c r="MP177" s="52">
        <v>0</v>
      </c>
      <c r="MQ177" s="52">
        <v>0</v>
      </c>
      <c r="MR177" s="52">
        <v>0</v>
      </c>
      <c r="MS177" s="52">
        <v>0</v>
      </c>
      <c r="MT177" s="52">
        <v>0</v>
      </c>
      <c r="MU177" s="52">
        <v>0</v>
      </c>
      <c r="MV177" s="52">
        <v>0</v>
      </c>
      <c r="MW177" s="52">
        <v>0</v>
      </c>
      <c r="MX177" s="52">
        <v>0</v>
      </c>
      <c r="MY177" s="52">
        <v>0</v>
      </c>
      <c r="MZ177" s="52">
        <v>0</v>
      </c>
      <c r="NA177" s="52">
        <v>0</v>
      </c>
      <c r="NB177" s="52">
        <v>0</v>
      </c>
      <c r="NC177" s="52">
        <v>0</v>
      </c>
      <c r="ND177" s="52">
        <v>0</v>
      </c>
      <c r="NE177" s="52">
        <v>0</v>
      </c>
      <c r="NF177" s="52">
        <v>0</v>
      </c>
      <c r="NG177" s="52">
        <v>0</v>
      </c>
      <c r="NH177" s="52">
        <v>0</v>
      </c>
      <c r="NI177" s="52">
        <v>0</v>
      </c>
      <c r="NJ177" s="52">
        <v>0</v>
      </c>
      <c r="NK177" s="52">
        <v>0</v>
      </c>
      <c r="NL177" s="52">
        <v>0</v>
      </c>
      <c r="NM177" s="52">
        <v>0</v>
      </c>
      <c r="NN177" s="52">
        <v>0</v>
      </c>
      <c r="NO177" s="52">
        <v>0</v>
      </c>
      <c r="NP177" s="52">
        <v>0</v>
      </c>
      <c r="NQ177" s="52">
        <v>0</v>
      </c>
      <c r="NR177" s="68">
        <f t="shared" si="9"/>
        <v>68273.979999999938</v>
      </c>
      <c r="NS177" s="68">
        <f t="shared" si="10"/>
        <v>68273.979999999938</v>
      </c>
      <c r="NT177" s="68">
        <f t="shared" si="11"/>
        <v>58776.459999999948</v>
      </c>
    </row>
    <row r="178" spans="1:384" s="40" customFormat="1" ht="15" customHeight="1" outlineLevel="1" x14ac:dyDescent="0.2">
      <c r="A178" s="61"/>
      <c r="B178" s="49" t="s">
        <v>671</v>
      </c>
      <c r="C178" s="49" t="s">
        <v>490</v>
      </c>
      <c r="D178" s="49" t="s">
        <v>491</v>
      </c>
      <c r="E178" s="50" t="s">
        <v>492</v>
      </c>
      <c r="F178" s="64">
        <v>45223</v>
      </c>
      <c r="G178" s="49" t="s">
        <v>37</v>
      </c>
      <c r="H178" s="72">
        <v>0</v>
      </c>
      <c r="I178" s="65">
        <v>65000</v>
      </c>
      <c r="J178" s="114" t="str">
        <f>_xlfn.XLOOKUP(E178,'[12]Resumo Unidades'!$B:$B,'[12]Resumo Unidades'!$W:$W)</f>
        <v>Fluxo com Divergência de até 2%</v>
      </c>
      <c r="K178" s="51" t="str">
        <f>IF(L178&gt;Resumo!$E$23,"Sim","Não")</f>
        <v>Não</v>
      </c>
      <c r="L178" s="66">
        <v>0</v>
      </c>
      <c r="M178" s="67"/>
      <c r="N178" s="52">
        <v>0</v>
      </c>
      <c r="O178" s="52">
        <v>0</v>
      </c>
      <c r="P178" s="52">
        <v>0</v>
      </c>
      <c r="Q178" s="52">
        <v>0</v>
      </c>
      <c r="R178" s="52">
        <v>0</v>
      </c>
      <c r="S178" s="52">
        <v>0</v>
      </c>
      <c r="T178" s="52">
        <v>0</v>
      </c>
      <c r="U178" s="52">
        <v>0</v>
      </c>
      <c r="V178" s="52">
        <v>0</v>
      </c>
      <c r="W178" s="52">
        <v>0</v>
      </c>
      <c r="X178" s="52">
        <v>0</v>
      </c>
      <c r="Y178" s="52">
        <v>0</v>
      </c>
      <c r="Z178" s="52">
        <v>0</v>
      </c>
      <c r="AA178" s="52">
        <v>0</v>
      </c>
      <c r="AB178" s="52">
        <v>0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0</v>
      </c>
      <c r="AJ178" s="52">
        <v>0</v>
      </c>
      <c r="AK178" s="52">
        <v>0</v>
      </c>
      <c r="AL178" s="52">
        <v>0</v>
      </c>
      <c r="AM178" s="52">
        <v>0</v>
      </c>
      <c r="AN178" s="52">
        <v>0</v>
      </c>
      <c r="AO178" s="52">
        <v>0</v>
      </c>
      <c r="AP178" s="52">
        <v>0</v>
      </c>
      <c r="AQ178" s="52">
        <v>0</v>
      </c>
      <c r="AR178" s="52">
        <v>0</v>
      </c>
      <c r="AS178" s="52">
        <v>0</v>
      </c>
      <c r="AT178" s="52">
        <v>0</v>
      </c>
      <c r="AU178" s="52">
        <v>0</v>
      </c>
      <c r="AV178" s="52">
        <v>0</v>
      </c>
      <c r="AW178" s="52">
        <v>0</v>
      </c>
      <c r="AX178" s="52">
        <v>0</v>
      </c>
      <c r="AY178" s="52">
        <v>0</v>
      </c>
      <c r="AZ178" s="52">
        <v>0</v>
      </c>
      <c r="BA178" s="52">
        <v>0</v>
      </c>
      <c r="BB178" s="52">
        <v>0</v>
      </c>
      <c r="BC178" s="52">
        <v>0</v>
      </c>
      <c r="BD178" s="52">
        <v>0</v>
      </c>
      <c r="BE178" s="52">
        <v>0</v>
      </c>
      <c r="BF178" s="52">
        <v>0</v>
      </c>
      <c r="BG178" s="52">
        <v>0</v>
      </c>
      <c r="BH178" s="52">
        <v>0</v>
      </c>
      <c r="BI178" s="52">
        <v>0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v>0</v>
      </c>
      <c r="CB178" s="52">
        <v>0</v>
      </c>
      <c r="CC178" s="52">
        <v>0</v>
      </c>
      <c r="CD178" s="52">
        <v>436.31000000000006</v>
      </c>
      <c r="CE178" s="52">
        <v>436.31000000000006</v>
      </c>
      <c r="CF178" s="52">
        <v>436.31000000000006</v>
      </c>
      <c r="CG178" s="52">
        <v>436.31000000000006</v>
      </c>
      <c r="CH178" s="52">
        <v>436.31000000000006</v>
      </c>
      <c r="CI178" s="52">
        <v>436.31000000000006</v>
      </c>
      <c r="CJ178" s="52">
        <v>436.31000000000006</v>
      </c>
      <c r="CK178" s="52">
        <v>436.31000000000006</v>
      </c>
      <c r="CL178" s="52">
        <v>436.31000000000006</v>
      </c>
      <c r="CM178" s="52">
        <v>436.31000000000006</v>
      </c>
      <c r="CN178" s="52">
        <v>436.31000000000006</v>
      </c>
      <c r="CO178" s="52">
        <v>436.31000000000006</v>
      </c>
      <c r="CP178" s="52">
        <v>436.31000000000006</v>
      </c>
      <c r="CQ178" s="52">
        <v>436.31000000000006</v>
      </c>
      <c r="CR178" s="52">
        <v>436.31000000000006</v>
      </c>
      <c r="CS178" s="52">
        <v>436.31000000000006</v>
      </c>
      <c r="CT178" s="52">
        <v>436.31000000000006</v>
      </c>
      <c r="CU178" s="52">
        <v>436.31000000000006</v>
      </c>
      <c r="CV178" s="52">
        <v>436.31000000000006</v>
      </c>
      <c r="CW178" s="52">
        <v>436.31000000000006</v>
      </c>
      <c r="CX178" s="52">
        <v>436.31000000000006</v>
      </c>
      <c r="CY178" s="52">
        <v>436.31000000000006</v>
      </c>
      <c r="CZ178" s="52">
        <v>436.31000000000006</v>
      </c>
      <c r="DA178" s="52">
        <v>436.31000000000006</v>
      </c>
      <c r="DB178" s="52">
        <v>436.31000000000006</v>
      </c>
      <c r="DC178" s="52">
        <v>436.31000000000006</v>
      </c>
      <c r="DD178" s="52">
        <v>436.31000000000006</v>
      </c>
      <c r="DE178" s="52">
        <v>436.31000000000006</v>
      </c>
      <c r="DF178" s="52">
        <v>436.31000000000006</v>
      </c>
      <c r="DG178" s="52">
        <v>436.31000000000006</v>
      </c>
      <c r="DH178" s="52">
        <v>436.31000000000006</v>
      </c>
      <c r="DI178" s="52">
        <v>436.31000000000006</v>
      </c>
      <c r="DJ178" s="52">
        <v>436.31000000000006</v>
      </c>
      <c r="DK178" s="52">
        <v>436.31000000000006</v>
      </c>
      <c r="DL178" s="52">
        <v>436.31000000000006</v>
      </c>
      <c r="DM178" s="52">
        <v>436.31000000000006</v>
      </c>
      <c r="DN178" s="52">
        <v>436.31000000000006</v>
      </c>
      <c r="DO178" s="52">
        <v>436.31000000000006</v>
      </c>
      <c r="DP178" s="52">
        <v>436.31000000000006</v>
      </c>
      <c r="DQ178" s="52">
        <v>436.31000000000006</v>
      </c>
      <c r="DR178" s="52">
        <v>436.31000000000006</v>
      </c>
      <c r="DS178" s="52">
        <v>436.31000000000006</v>
      </c>
      <c r="DT178" s="52">
        <v>436.31000000000006</v>
      </c>
      <c r="DU178" s="52">
        <v>436.31000000000006</v>
      </c>
      <c r="DV178" s="52">
        <v>436.31000000000006</v>
      </c>
      <c r="DW178" s="52">
        <v>436.31000000000006</v>
      </c>
      <c r="DX178" s="52">
        <v>436.31000000000006</v>
      </c>
      <c r="DY178" s="52">
        <v>436.31000000000006</v>
      </c>
      <c r="DZ178" s="52">
        <v>436.31000000000006</v>
      </c>
      <c r="EA178" s="52">
        <v>436.31000000000006</v>
      </c>
      <c r="EB178" s="52">
        <v>436.31000000000006</v>
      </c>
      <c r="EC178" s="52">
        <v>436.31000000000006</v>
      </c>
      <c r="ED178" s="52">
        <v>436.31000000000006</v>
      </c>
      <c r="EE178" s="52">
        <v>436.31000000000006</v>
      </c>
      <c r="EF178" s="52">
        <v>436.31000000000006</v>
      </c>
      <c r="EG178" s="52">
        <v>436.31000000000006</v>
      </c>
      <c r="EH178" s="52">
        <v>436.31000000000006</v>
      </c>
      <c r="EI178" s="52">
        <v>436.31000000000006</v>
      </c>
      <c r="EJ178" s="52">
        <v>436.31000000000006</v>
      </c>
      <c r="EK178" s="52">
        <v>436.31000000000006</v>
      </c>
      <c r="EL178" s="52">
        <v>436.31000000000006</v>
      </c>
      <c r="EM178" s="52">
        <v>436.31000000000006</v>
      </c>
      <c r="EN178" s="52">
        <v>436.31000000000006</v>
      </c>
      <c r="EO178" s="52">
        <v>436.31000000000006</v>
      </c>
      <c r="EP178" s="52">
        <v>436.31000000000006</v>
      </c>
      <c r="EQ178" s="52">
        <v>436.31000000000006</v>
      </c>
      <c r="ER178" s="52">
        <v>436.31000000000006</v>
      </c>
      <c r="ES178" s="52">
        <v>436.31000000000006</v>
      </c>
      <c r="ET178" s="52">
        <v>436.31000000000006</v>
      </c>
      <c r="EU178" s="52">
        <v>436.31000000000006</v>
      </c>
      <c r="EV178" s="52">
        <v>436.31000000000006</v>
      </c>
      <c r="EW178" s="52">
        <v>436.31000000000006</v>
      </c>
      <c r="EX178" s="52">
        <v>436.31000000000006</v>
      </c>
      <c r="EY178" s="52">
        <v>436.31000000000006</v>
      </c>
      <c r="EZ178" s="52">
        <v>436.31000000000006</v>
      </c>
      <c r="FA178" s="52">
        <v>436.31000000000006</v>
      </c>
      <c r="FB178" s="52">
        <v>436.31000000000006</v>
      </c>
      <c r="FC178" s="52">
        <v>436.31000000000006</v>
      </c>
      <c r="FD178" s="52">
        <v>436.31000000000006</v>
      </c>
      <c r="FE178" s="52">
        <v>436.31000000000006</v>
      </c>
      <c r="FF178" s="52">
        <v>436.31000000000006</v>
      </c>
      <c r="FG178" s="52">
        <v>436.31000000000006</v>
      </c>
      <c r="FH178" s="52">
        <v>436.31000000000006</v>
      </c>
      <c r="FI178" s="52">
        <v>436.31000000000006</v>
      </c>
      <c r="FJ178" s="52">
        <v>436.31000000000006</v>
      </c>
      <c r="FK178" s="52">
        <v>436.31000000000006</v>
      </c>
      <c r="FL178" s="52">
        <v>436.31000000000006</v>
      </c>
      <c r="FM178" s="52">
        <v>436.31000000000006</v>
      </c>
      <c r="FN178" s="52">
        <v>436.31000000000006</v>
      </c>
      <c r="FO178" s="52">
        <v>436.31000000000006</v>
      </c>
      <c r="FP178" s="52">
        <v>436.31000000000006</v>
      </c>
      <c r="FQ178" s="52">
        <v>436.31000000000006</v>
      </c>
      <c r="FR178" s="52">
        <v>436.31000000000006</v>
      </c>
      <c r="FS178" s="52">
        <v>436.31000000000006</v>
      </c>
      <c r="FT178" s="52">
        <v>436.31000000000006</v>
      </c>
      <c r="FU178" s="52">
        <v>436.31000000000006</v>
      </c>
      <c r="FV178" s="52">
        <v>436.31000000000006</v>
      </c>
      <c r="FW178" s="52">
        <v>436.31000000000006</v>
      </c>
      <c r="FX178" s="52">
        <v>436.31000000000006</v>
      </c>
      <c r="FY178" s="52">
        <v>436.31000000000006</v>
      </c>
      <c r="FZ178" s="52">
        <v>436.31000000000006</v>
      </c>
      <c r="GA178" s="52">
        <v>436.31000000000006</v>
      </c>
      <c r="GB178" s="52">
        <v>436.31000000000006</v>
      </c>
      <c r="GC178" s="52">
        <v>436.31000000000006</v>
      </c>
      <c r="GD178" s="52">
        <v>436.31000000000006</v>
      </c>
      <c r="GE178" s="52">
        <v>436.31000000000006</v>
      </c>
      <c r="GF178" s="52">
        <v>436.31000000000006</v>
      </c>
      <c r="GG178" s="52">
        <v>436.31000000000006</v>
      </c>
      <c r="GH178" s="52">
        <v>436.31000000000006</v>
      </c>
      <c r="GI178" s="52">
        <v>436.31000000000006</v>
      </c>
      <c r="GJ178" s="52">
        <v>436.31000000000006</v>
      </c>
      <c r="GK178" s="52">
        <v>436.31000000000006</v>
      </c>
      <c r="GL178" s="52">
        <v>436.31000000000006</v>
      </c>
      <c r="GM178" s="52">
        <v>436.31000000000006</v>
      </c>
      <c r="GN178" s="52">
        <v>436.31000000000006</v>
      </c>
      <c r="GO178" s="52">
        <v>436.31000000000006</v>
      </c>
      <c r="GP178" s="52">
        <v>436.31000000000006</v>
      </c>
      <c r="GQ178" s="52">
        <v>436.31000000000006</v>
      </c>
      <c r="GR178" s="52">
        <v>436.31000000000006</v>
      </c>
      <c r="GS178" s="52">
        <v>436.31000000000006</v>
      </c>
      <c r="GT178" s="52">
        <v>436.31000000000006</v>
      </c>
      <c r="GU178" s="52">
        <v>436.31000000000006</v>
      </c>
      <c r="GV178" s="52">
        <v>436.31000000000006</v>
      </c>
      <c r="GW178" s="52">
        <v>436.31000000000006</v>
      </c>
      <c r="GX178" s="52">
        <v>436.31000000000006</v>
      </c>
      <c r="GY178" s="52">
        <v>436.31000000000006</v>
      </c>
      <c r="GZ178" s="52">
        <v>436.31000000000006</v>
      </c>
      <c r="HA178" s="52">
        <v>436.31000000000006</v>
      </c>
      <c r="HB178" s="52">
        <v>0</v>
      </c>
      <c r="HC178" s="52">
        <v>0</v>
      </c>
      <c r="HD178" s="52">
        <v>0</v>
      </c>
      <c r="HE178" s="52">
        <v>0</v>
      </c>
      <c r="HF178" s="52">
        <v>0</v>
      </c>
      <c r="HG178" s="52">
        <v>0</v>
      </c>
      <c r="HH178" s="52">
        <v>0</v>
      </c>
      <c r="HI178" s="52">
        <v>0</v>
      </c>
      <c r="HJ178" s="52">
        <v>0</v>
      </c>
      <c r="HK178" s="52">
        <v>0</v>
      </c>
      <c r="HL178" s="52">
        <v>0</v>
      </c>
      <c r="HM178" s="52">
        <v>0</v>
      </c>
      <c r="HN178" s="52">
        <v>0</v>
      </c>
      <c r="HO178" s="52">
        <v>0</v>
      </c>
      <c r="HP178" s="52">
        <v>0</v>
      </c>
      <c r="HQ178" s="52">
        <v>0</v>
      </c>
      <c r="HR178" s="52">
        <v>0</v>
      </c>
      <c r="HS178" s="52">
        <v>0</v>
      </c>
      <c r="HT178" s="52">
        <v>0</v>
      </c>
      <c r="HU178" s="52">
        <v>0</v>
      </c>
      <c r="HV178" s="52">
        <v>0</v>
      </c>
      <c r="HW178" s="52">
        <v>0</v>
      </c>
      <c r="HX178" s="52">
        <v>0</v>
      </c>
      <c r="HY178" s="52">
        <v>0</v>
      </c>
      <c r="HZ178" s="52">
        <v>0</v>
      </c>
      <c r="IA178" s="52">
        <v>0</v>
      </c>
      <c r="IB178" s="52">
        <v>0</v>
      </c>
      <c r="IC178" s="52">
        <v>0</v>
      </c>
      <c r="ID178" s="52">
        <v>0</v>
      </c>
      <c r="IE178" s="52">
        <v>0</v>
      </c>
      <c r="IF178" s="52">
        <v>0</v>
      </c>
      <c r="IG178" s="52">
        <v>0</v>
      </c>
      <c r="IH178" s="52">
        <v>0</v>
      </c>
      <c r="II178" s="52">
        <v>0</v>
      </c>
      <c r="IJ178" s="52">
        <v>0</v>
      </c>
      <c r="IK178" s="52">
        <v>0</v>
      </c>
      <c r="IL178" s="52">
        <v>0</v>
      </c>
      <c r="IM178" s="52">
        <v>0</v>
      </c>
      <c r="IN178" s="52">
        <v>0</v>
      </c>
      <c r="IO178" s="52">
        <v>0</v>
      </c>
      <c r="IP178" s="52">
        <v>0</v>
      </c>
      <c r="IQ178" s="52">
        <v>0</v>
      </c>
      <c r="IR178" s="52">
        <v>0</v>
      </c>
      <c r="IS178" s="52">
        <v>0</v>
      </c>
      <c r="IT178" s="52">
        <v>0</v>
      </c>
      <c r="IU178" s="52">
        <v>0</v>
      </c>
      <c r="IV178" s="52">
        <v>0</v>
      </c>
      <c r="IW178" s="52">
        <v>0</v>
      </c>
      <c r="IX178" s="52">
        <v>0</v>
      </c>
      <c r="IY178" s="52">
        <v>0</v>
      </c>
      <c r="IZ178" s="52">
        <v>0</v>
      </c>
      <c r="JA178" s="52">
        <v>0</v>
      </c>
      <c r="JB178" s="52">
        <v>0</v>
      </c>
      <c r="JC178" s="52">
        <v>0</v>
      </c>
      <c r="JD178" s="52">
        <v>0</v>
      </c>
      <c r="JE178" s="52">
        <v>0</v>
      </c>
      <c r="JF178" s="52">
        <v>0</v>
      </c>
      <c r="JG178" s="52">
        <v>0</v>
      </c>
      <c r="JH178" s="52">
        <v>0</v>
      </c>
      <c r="JI178" s="52">
        <v>0</v>
      </c>
      <c r="JJ178" s="52">
        <v>0</v>
      </c>
      <c r="JK178" s="52">
        <v>0</v>
      </c>
      <c r="JL178" s="52">
        <v>0</v>
      </c>
      <c r="JM178" s="52">
        <v>0</v>
      </c>
      <c r="JN178" s="52">
        <v>0</v>
      </c>
      <c r="JO178" s="52">
        <v>0</v>
      </c>
      <c r="JP178" s="52">
        <v>0</v>
      </c>
      <c r="JQ178" s="52">
        <v>0</v>
      </c>
      <c r="JR178" s="52">
        <v>0</v>
      </c>
      <c r="JS178" s="52">
        <v>0</v>
      </c>
      <c r="JT178" s="52">
        <v>0</v>
      </c>
      <c r="JU178" s="52">
        <v>0</v>
      </c>
      <c r="JV178" s="52">
        <v>0</v>
      </c>
      <c r="JW178" s="52">
        <v>0</v>
      </c>
      <c r="JX178" s="52">
        <v>0</v>
      </c>
      <c r="JY178" s="52">
        <v>0</v>
      </c>
      <c r="JZ178" s="52">
        <v>0</v>
      </c>
      <c r="KA178" s="52">
        <v>0</v>
      </c>
      <c r="KB178" s="52">
        <v>0</v>
      </c>
      <c r="KC178" s="52">
        <v>0</v>
      </c>
      <c r="KD178" s="52">
        <v>0</v>
      </c>
      <c r="KE178" s="52">
        <v>0</v>
      </c>
      <c r="KF178" s="52">
        <v>0</v>
      </c>
      <c r="KG178" s="52">
        <v>0</v>
      </c>
      <c r="KH178" s="52">
        <v>0</v>
      </c>
      <c r="KI178" s="52">
        <v>0</v>
      </c>
      <c r="KJ178" s="52">
        <v>0</v>
      </c>
      <c r="KK178" s="52">
        <v>0</v>
      </c>
      <c r="KL178" s="52">
        <v>0</v>
      </c>
      <c r="KM178" s="52">
        <v>0</v>
      </c>
      <c r="KN178" s="52">
        <v>0</v>
      </c>
      <c r="KO178" s="52">
        <v>0</v>
      </c>
      <c r="KP178" s="52">
        <v>0</v>
      </c>
      <c r="KQ178" s="52">
        <v>0</v>
      </c>
      <c r="KR178" s="52">
        <v>0</v>
      </c>
      <c r="KS178" s="52">
        <v>0</v>
      </c>
      <c r="KT178" s="52">
        <v>0</v>
      </c>
      <c r="KU178" s="52">
        <v>0</v>
      </c>
      <c r="KV178" s="52">
        <v>0</v>
      </c>
      <c r="KW178" s="52">
        <v>0</v>
      </c>
      <c r="KX178" s="52">
        <v>0</v>
      </c>
      <c r="KY178" s="52">
        <v>0</v>
      </c>
      <c r="KZ178" s="52">
        <v>0</v>
      </c>
      <c r="LA178" s="52">
        <v>0</v>
      </c>
      <c r="LB178" s="52">
        <v>0</v>
      </c>
      <c r="LC178" s="52">
        <v>0</v>
      </c>
      <c r="LD178" s="52">
        <v>0</v>
      </c>
      <c r="LE178" s="52">
        <v>0</v>
      </c>
      <c r="LF178" s="52">
        <v>0</v>
      </c>
      <c r="LG178" s="52">
        <v>0</v>
      </c>
      <c r="LH178" s="52">
        <v>0</v>
      </c>
      <c r="LI178" s="52">
        <v>0</v>
      </c>
      <c r="LJ178" s="52">
        <v>0</v>
      </c>
      <c r="LK178" s="52">
        <v>0</v>
      </c>
      <c r="LL178" s="52">
        <v>0</v>
      </c>
      <c r="LM178" s="52">
        <v>0</v>
      </c>
      <c r="LN178" s="52">
        <v>0</v>
      </c>
      <c r="LO178" s="52">
        <v>0</v>
      </c>
      <c r="LP178" s="52">
        <v>0</v>
      </c>
      <c r="LQ178" s="52">
        <v>0</v>
      </c>
      <c r="LR178" s="52">
        <v>0</v>
      </c>
      <c r="LS178" s="52">
        <v>0</v>
      </c>
      <c r="LT178" s="52">
        <v>0</v>
      </c>
      <c r="LU178" s="52">
        <v>0</v>
      </c>
      <c r="LV178" s="52">
        <v>0</v>
      </c>
      <c r="LW178" s="52">
        <v>0</v>
      </c>
      <c r="LX178" s="52">
        <v>0</v>
      </c>
      <c r="LY178" s="52">
        <v>0</v>
      </c>
      <c r="LZ178" s="52">
        <v>0</v>
      </c>
      <c r="MA178" s="52">
        <v>0</v>
      </c>
      <c r="MB178" s="52">
        <v>0</v>
      </c>
      <c r="MC178" s="52">
        <v>0</v>
      </c>
      <c r="MD178" s="52">
        <v>0</v>
      </c>
      <c r="ME178" s="52">
        <v>0</v>
      </c>
      <c r="MF178" s="52">
        <v>0</v>
      </c>
      <c r="MG178" s="52">
        <v>0</v>
      </c>
      <c r="MH178" s="52">
        <v>0</v>
      </c>
      <c r="MI178" s="52">
        <v>0</v>
      </c>
      <c r="MJ178" s="52">
        <v>0</v>
      </c>
      <c r="MK178" s="52">
        <v>0</v>
      </c>
      <c r="ML178" s="52">
        <v>0</v>
      </c>
      <c r="MM178" s="52">
        <v>0</v>
      </c>
      <c r="MN178" s="52">
        <v>0</v>
      </c>
      <c r="MO178" s="52">
        <v>0</v>
      </c>
      <c r="MP178" s="52">
        <v>0</v>
      </c>
      <c r="MQ178" s="52">
        <v>0</v>
      </c>
      <c r="MR178" s="52">
        <v>0</v>
      </c>
      <c r="MS178" s="52">
        <v>0</v>
      </c>
      <c r="MT178" s="52">
        <v>0</v>
      </c>
      <c r="MU178" s="52">
        <v>0</v>
      </c>
      <c r="MV178" s="52">
        <v>0</v>
      </c>
      <c r="MW178" s="52">
        <v>0</v>
      </c>
      <c r="MX178" s="52">
        <v>0</v>
      </c>
      <c r="MY178" s="52">
        <v>0</v>
      </c>
      <c r="MZ178" s="52">
        <v>0</v>
      </c>
      <c r="NA178" s="52">
        <v>0</v>
      </c>
      <c r="NB178" s="52">
        <v>0</v>
      </c>
      <c r="NC178" s="52">
        <v>0</v>
      </c>
      <c r="ND178" s="52">
        <v>0</v>
      </c>
      <c r="NE178" s="52">
        <v>0</v>
      </c>
      <c r="NF178" s="52">
        <v>0</v>
      </c>
      <c r="NG178" s="52">
        <v>0</v>
      </c>
      <c r="NH178" s="52">
        <v>0</v>
      </c>
      <c r="NI178" s="52">
        <v>0</v>
      </c>
      <c r="NJ178" s="52">
        <v>0</v>
      </c>
      <c r="NK178" s="52">
        <v>0</v>
      </c>
      <c r="NL178" s="52">
        <v>0</v>
      </c>
      <c r="NM178" s="52">
        <v>0</v>
      </c>
      <c r="NN178" s="52">
        <v>0</v>
      </c>
      <c r="NO178" s="52">
        <v>0</v>
      </c>
      <c r="NP178" s="52">
        <v>0</v>
      </c>
      <c r="NQ178" s="52">
        <v>0</v>
      </c>
      <c r="NR178" s="68">
        <f t="shared" si="9"/>
        <v>55847.67999999992</v>
      </c>
      <c r="NS178" s="68">
        <f t="shared" si="10"/>
        <v>55847.67999999992</v>
      </c>
      <c r="NT178" s="68">
        <f t="shared" si="11"/>
        <v>47557.789999999964</v>
      </c>
    </row>
    <row r="179" spans="1:384" s="40" customFormat="1" ht="15" customHeight="1" outlineLevel="1" x14ac:dyDescent="0.2">
      <c r="A179" s="61"/>
      <c r="B179" s="49" t="s">
        <v>671</v>
      </c>
      <c r="C179" s="49" t="s">
        <v>493</v>
      </c>
      <c r="D179" s="49" t="s">
        <v>494</v>
      </c>
      <c r="E179" s="50" t="s">
        <v>495</v>
      </c>
      <c r="F179" s="64">
        <v>45214</v>
      </c>
      <c r="G179" s="49" t="s">
        <v>37</v>
      </c>
      <c r="H179" s="72">
        <v>0</v>
      </c>
      <c r="I179" s="65">
        <v>63277.760000000002</v>
      </c>
      <c r="J179" s="114" t="str">
        <f>_xlfn.XLOOKUP(E179,'[12]Resumo Unidades'!$B:$B,'[12]Resumo Unidades'!$W:$W)</f>
        <v>Fluxo com Divergência de 2% a 5%</v>
      </c>
      <c r="K179" s="51" t="str">
        <f>IF(L179&gt;Resumo!$E$23,"Sim","Não")</f>
        <v>Não</v>
      </c>
      <c r="L179" s="66">
        <v>0</v>
      </c>
      <c r="M179" s="67"/>
      <c r="N179" s="52">
        <v>0</v>
      </c>
      <c r="O179" s="52">
        <v>0</v>
      </c>
      <c r="P179" s="52">
        <v>0</v>
      </c>
      <c r="Q179" s="52">
        <v>0</v>
      </c>
      <c r="R179" s="52">
        <v>0</v>
      </c>
      <c r="S179" s="52">
        <v>0</v>
      </c>
      <c r="T179" s="52">
        <v>0</v>
      </c>
      <c r="U179" s="52">
        <v>0</v>
      </c>
      <c r="V179" s="52">
        <v>0</v>
      </c>
      <c r="W179" s="52">
        <v>0</v>
      </c>
      <c r="X179" s="52">
        <v>0</v>
      </c>
      <c r="Y179" s="52">
        <v>0</v>
      </c>
      <c r="Z179" s="52">
        <v>0</v>
      </c>
      <c r="AA179" s="52">
        <v>0</v>
      </c>
      <c r="AB179" s="52">
        <v>0</v>
      </c>
      <c r="AC179" s="52">
        <v>0</v>
      </c>
      <c r="AD179" s="52">
        <v>0</v>
      </c>
      <c r="AE179" s="52">
        <v>0</v>
      </c>
      <c r="AF179" s="52">
        <v>0</v>
      </c>
      <c r="AG179" s="52">
        <v>0</v>
      </c>
      <c r="AH179" s="52">
        <v>0</v>
      </c>
      <c r="AI179" s="52">
        <v>0</v>
      </c>
      <c r="AJ179" s="52">
        <v>0</v>
      </c>
      <c r="AK179" s="52">
        <v>0</v>
      </c>
      <c r="AL179" s="52">
        <v>0</v>
      </c>
      <c r="AM179" s="52">
        <v>0</v>
      </c>
      <c r="AN179" s="52">
        <v>0</v>
      </c>
      <c r="AO179" s="52">
        <v>0</v>
      </c>
      <c r="AP179" s="52">
        <v>0</v>
      </c>
      <c r="AQ179" s="52">
        <v>0</v>
      </c>
      <c r="AR179" s="52">
        <v>0</v>
      </c>
      <c r="AS179" s="52">
        <v>0</v>
      </c>
      <c r="AT179" s="52">
        <v>0</v>
      </c>
      <c r="AU179" s="52">
        <v>0</v>
      </c>
      <c r="AV179" s="52">
        <v>0</v>
      </c>
      <c r="AW179" s="52">
        <v>0</v>
      </c>
      <c r="AX179" s="52">
        <v>0</v>
      </c>
      <c r="AY179" s="52">
        <v>0</v>
      </c>
      <c r="AZ179" s="52">
        <v>0</v>
      </c>
      <c r="BA179" s="52">
        <v>0</v>
      </c>
      <c r="BB179" s="52">
        <v>0</v>
      </c>
      <c r="BC179" s="52">
        <v>0</v>
      </c>
      <c r="BD179" s="52">
        <v>0</v>
      </c>
      <c r="BE179" s="52">
        <v>0</v>
      </c>
      <c r="BF179" s="52">
        <v>0</v>
      </c>
      <c r="BG179" s="52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52">
        <v>0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0</v>
      </c>
      <c r="CC179" s="52">
        <v>0</v>
      </c>
      <c r="CD179" s="52">
        <v>552.21</v>
      </c>
      <c r="CE179" s="52">
        <v>552.21</v>
      </c>
      <c r="CF179" s="52">
        <v>552.21</v>
      </c>
      <c r="CG179" s="52">
        <v>552.21</v>
      </c>
      <c r="CH179" s="52">
        <v>552.21</v>
      </c>
      <c r="CI179" s="52">
        <v>552.21</v>
      </c>
      <c r="CJ179" s="52">
        <v>552.21</v>
      </c>
      <c r="CK179" s="52">
        <v>552.21</v>
      </c>
      <c r="CL179" s="52">
        <v>552.21</v>
      </c>
      <c r="CM179" s="52">
        <v>552.21</v>
      </c>
      <c r="CN179" s="52">
        <v>552.21</v>
      </c>
      <c r="CO179" s="52">
        <v>552.21</v>
      </c>
      <c r="CP179" s="52">
        <v>552.21</v>
      </c>
      <c r="CQ179" s="52">
        <v>552.21</v>
      </c>
      <c r="CR179" s="52">
        <v>552.21</v>
      </c>
      <c r="CS179" s="52">
        <v>552.21</v>
      </c>
      <c r="CT179" s="52">
        <v>552.21</v>
      </c>
      <c r="CU179" s="52">
        <v>552.21</v>
      </c>
      <c r="CV179" s="52">
        <v>552.21</v>
      </c>
      <c r="CW179" s="52">
        <v>552.21</v>
      </c>
      <c r="CX179" s="52">
        <v>552.21</v>
      </c>
      <c r="CY179" s="52">
        <v>552.21</v>
      </c>
      <c r="CZ179" s="52">
        <v>552.21</v>
      </c>
      <c r="DA179" s="52">
        <v>552.21</v>
      </c>
      <c r="DB179" s="52">
        <v>552.21</v>
      </c>
      <c r="DC179" s="52">
        <v>552.21</v>
      </c>
      <c r="DD179" s="52">
        <v>552.21</v>
      </c>
      <c r="DE179" s="52">
        <v>552.21</v>
      </c>
      <c r="DF179" s="52">
        <v>552.21</v>
      </c>
      <c r="DG179" s="52">
        <v>552.21</v>
      </c>
      <c r="DH179" s="52">
        <v>552.21</v>
      </c>
      <c r="DI179" s="52">
        <v>552.21</v>
      </c>
      <c r="DJ179" s="52">
        <v>552.21</v>
      </c>
      <c r="DK179" s="52">
        <v>552.21</v>
      </c>
      <c r="DL179" s="52">
        <v>552.21</v>
      </c>
      <c r="DM179" s="52">
        <v>552.21</v>
      </c>
      <c r="DN179" s="52">
        <v>552.21</v>
      </c>
      <c r="DO179" s="52">
        <v>552.21</v>
      </c>
      <c r="DP179" s="52">
        <v>552.21</v>
      </c>
      <c r="DQ179" s="52">
        <v>552.21</v>
      </c>
      <c r="DR179" s="52">
        <v>552.21</v>
      </c>
      <c r="DS179" s="52">
        <v>552.21</v>
      </c>
      <c r="DT179" s="52">
        <v>552.21</v>
      </c>
      <c r="DU179" s="52">
        <v>552.21</v>
      </c>
      <c r="DV179" s="52">
        <v>552.21</v>
      </c>
      <c r="DW179" s="52">
        <v>552.21</v>
      </c>
      <c r="DX179" s="52">
        <v>552.21</v>
      </c>
      <c r="DY179" s="52">
        <v>552.21</v>
      </c>
      <c r="DZ179" s="52">
        <v>552.21</v>
      </c>
      <c r="EA179" s="52">
        <v>552.21</v>
      </c>
      <c r="EB179" s="52">
        <v>552.21</v>
      </c>
      <c r="EC179" s="52">
        <v>552.21</v>
      </c>
      <c r="ED179" s="52">
        <v>552.21</v>
      </c>
      <c r="EE179" s="52">
        <v>552.21</v>
      </c>
      <c r="EF179" s="52">
        <v>552.21</v>
      </c>
      <c r="EG179" s="52">
        <v>552.21</v>
      </c>
      <c r="EH179" s="52">
        <v>552.21</v>
      </c>
      <c r="EI179" s="52">
        <v>552.21</v>
      </c>
      <c r="EJ179" s="52">
        <v>552.21</v>
      </c>
      <c r="EK179" s="52">
        <v>552.21</v>
      </c>
      <c r="EL179" s="52">
        <v>552.21</v>
      </c>
      <c r="EM179" s="52">
        <v>552.21</v>
      </c>
      <c r="EN179" s="52">
        <v>552.21</v>
      </c>
      <c r="EO179" s="52">
        <v>552.21</v>
      </c>
      <c r="EP179" s="52">
        <v>552.21</v>
      </c>
      <c r="EQ179" s="52">
        <v>552.21</v>
      </c>
      <c r="ER179" s="52">
        <v>552.21</v>
      </c>
      <c r="ES179" s="52">
        <v>552.21</v>
      </c>
      <c r="ET179" s="52">
        <v>552.21</v>
      </c>
      <c r="EU179" s="52">
        <v>552.21</v>
      </c>
      <c r="EV179" s="52">
        <v>552.21</v>
      </c>
      <c r="EW179" s="52">
        <v>552.21</v>
      </c>
      <c r="EX179" s="52">
        <v>552.21</v>
      </c>
      <c r="EY179" s="52">
        <v>552.21</v>
      </c>
      <c r="EZ179" s="52">
        <v>552.21</v>
      </c>
      <c r="FA179" s="52">
        <v>552.21</v>
      </c>
      <c r="FB179" s="52">
        <v>552.21</v>
      </c>
      <c r="FC179" s="52">
        <v>552.21</v>
      </c>
      <c r="FD179" s="52">
        <v>552.21</v>
      </c>
      <c r="FE179" s="52">
        <v>552.21</v>
      </c>
      <c r="FF179" s="52">
        <v>552.21</v>
      </c>
      <c r="FG179" s="52">
        <v>552.21</v>
      </c>
      <c r="FH179" s="52">
        <v>552.21</v>
      </c>
      <c r="FI179" s="52">
        <v>552.21</v>
      </c>
      <c r="FJ179" s="52">
        <v>552.21</v>
      </c>
      <c r="FK179" s="52">
        <v>552.21</v>
      </c>
      <c r="FL179" s="52">
        <v>552.21</v>
      </c>
      <c r="FM179" s="52">
        <v>552.21</v>
      </c>
      <c r="FN179" s="52">
        <v>552.21</v>
      </c>
      <c r="FO179" s="52">
        <v>552.21</v>
      </c>
      <c r="FP179" s="52">
        <v>552.21</v>
      </c>
      <c r="FQ179" s="52">
        <v>552.21</v>
      </c>
      <c r="FR179" s="52">
        <v>552.21</v>
      </c>
      <c r="FS179" s="52">
        <v>552.21</v>
      </c>
      <c r="FT179" s="52">
        <v>552.21</v>
      </c>
      <c r="FU179" s="52">
        <v>552.21</v>
      </c>
      <c r="FV179" s="52">
        <v>552.21</v>
      </c>
      <c r="FW179" s="52">
        <v>552.21</v>
      </c>
      <c r="FX179" s="52">
        <v>552.21</v>
      </c>
      <c r="FY179" s="52">
        <v>552.21</v>
      </c>
      <c r="FZ179" s="52">
        <v>552.21</v>
      </c>
      <c r="GA179" s="52">
        <v>552.21</v>
      </c>
      <c r="GB179" s="52">
        <v>552.21</v>
      </c>
      <c r="GC179" s="52">
        <v>552.21</v>
      </c>
      <c r="GD179" s="52">
        <v>552.21</v>
      </c>
      <c r="GE179" s="52">
        <v>552.21</v>
      </c>
      <c r="GF179" s="52">
        <v>552.21</v>
      </c>
      <c r="GG179" s="52">
        <v>552.21</v>
      </c>
      <c r="GH179" s="52">
        <v>552.21</v>
      </c>
      <c r="GI179" s="52">
        <v>552.21</v>
      </c>
      <c r="GJ179" s="52">
        <v>552.21</v>
      </c>
      <c r="GK179" s="52">
        <v>552.21</v>
      </c>
      <c r="GL179" s="52">
        <v>552.21</v>
      </c>
      <c r="GM179" s="52">
        <v>552.21</v>
      </c>
      <c r="GN179" s="52">
        <v>552.21</v>
      </c>
      <c r="GO179" s="52">
        <v>552.21</v>
      </c>
      <c r="GP179" s="52">
        <v>552.21</v>
      </c>
      <c r="GQ179" s="52">
        <v>552.21</v>
      </c>
      <c r="GR179" s="52">
        <v>552.21</v>
      </c>
      <c r="GS179" s="52">
        <v>552.21</v>
      </c>
      <c r="GT179" s="52">
        <v>552.21</v>
      </c>
      <c r="GU179" s="52">
        <v>552.21</v>
      </c>
      <c r="GV179" s="52">
        <v>552.21</v>
      </c>
      <c r="GW179" s="52">
        <v>552.21</v>
      </c>
      <c r="GX179" s="52">
        <v>552.21</v>
      </c>
      <c r="GY179" s="52">
        <v>552.21</v>
      </c>
      <c r="GZ179" s="52">
        <v>552.21</v>
      </c>
      <c r="HA179" s="52">
        <v>0</v>
      </c>
      <c r="HB179" s="52">
        <v>0</v>
      </c>
      <c r="HC179" s="52">
        <v>0</v>
      </c>
      <c r="HD179" s="52">
        <v>0</v>
      </c>
      <c r="HE179" s="52">
        <v>0</v>
      </c>
      <c r="HF179" s="52">
        <v>0</v>
      </c>
      <c r="HG179" s="52">
        <v>0</v>
      </c>
      <c r="HH179" s="52">
        <v>0</v>
      </c>
      <c r="HI179" s="52">
        <v>0</v>
      </c>
      <c r="HJ179" s="52">
        <v>0</v>
      </c>
      <c r="HK179" s="52">
        <v>0</v>
      </c>
      <c r="HL179" s="52">
        <v>0</v>
      </c>
      <c r="HM179" s="52">
        <v>0</v>
      </c>
      <c r="HN179" s="52">
        <v>0</v>
      </c>
      <c r="HO179" s="52">
        <v>0</v>
      </c>
      <c r="HP179" s="52">
        <v>0</v>
      </c>
      <c r="HQ179" s="52">
        <v>0</v>
      </c>
      <c r="HR179" s="52">
        <v>0</v>
      </c>
      <c r="HS179" s="52">
        <v>0</v>
      </c>
      <c r="HT179" s="52">
        <v>0</v>
      </c>
      <c r="HU179" s="52">
        <v>0</v>
      </c>
      <c r="HV179" s="52">
        <v>0</v>
      </c>
      <c r="HW179" s="52">
        <v>0</v>
      </c>
      <c r="HX179" s="52">
        <v>0</v>
      </c>
      <c r="HY179" s="52">
        <v>0</v>
      </c>
      <c r="HZ179" s="52">
        <v>0</v>
      </c>
      <c r="IA179" s="52">
        <v>0</v>
      </c>
      <c r="IB179" s="52">
        <v>0</v>
      </c>
      <c r="IC179" s="52">
        <v>0</v>
      </c>
      <c r="ID179" s="52">
        <v>0</v>
      </c>
      <c r="IE179" s="52">
        <v>0</v>
      </c>
      <c r="IF179" s="52">
        <v>0</v>
      </c>
      <c r="IG179" s="52">
        <v>0</v>
      </c>
      <c r="IH179" s="52">
        <v>0</v>
      </c>
      <c r="II179" s="52">
        <v>0</v>
      </c>
      <c r="IJ179" s="52">
        <v>0</v>
      </c>
      <c r="IK179" s="52">
        <v>0</v>
      </c>
      <c r="IL179" s="52">
        <v>0</v>
      </c>
      <c r="IM179" s="52">
        <v>0</v>
      </c>
      <c r="IN179" s="52">
        <v>0</v>
      </c>
      <c r="IO179" s="52">
        <v>0</v>
      </c>
      <c r="IP179" s="52">
        <v>0</v>
      </c>
      <c r="IQ179" s="52">
        <v>0</v>
      </c>
      <c r="IR179" s="52">
        <v>0</v>
      </c>
      <c r="IS179" s="52">
        <v>0</v>
      </c>
      <c r="IT179" s="52">
        <v>0</v>
      </c>
      <c r="IU179" s="52">
        <v>0</v>
      </c>
      <c r="IV179" s="52">
        <v>0</v>
      </c>
      <c r="IW179" s="52">
        <v>0</v>
      </c>
      <c r="IX179" s="52">
        <v>0</v>
      </c>
      <c r="IY179" s="52">
        <v>0</v>
      </c>
      <c r="IZ179" s="52">
        <v>0</v>
      </c>
      <c r="JA179" s="52">
        <v>0</v>
      </c>
      <c r="JB179" s="52">
        <v>0</v>
      </c>
      <c r="JC179" s="52">
        <v>0</v>
      </c>
      <c r="JD179" s="52">
        <v>0</v>
      </c>
      <c r="JE179" s="52">
        <v>0</v>
      </c>
      <c r="JF179" s="52">
        <v>0</v>
      </c>
      <c r="JG179" s="52">
        <v>0</v>
      </c>
      <c r="JH179" s="52">
        <v>0</v>
      </c>
      <c r="JI179" s="52">
        <v>0</v>
      </c>
      <c r="JJ179" s="52">
        <v>0</v>
      </c>
      <c r="JK179" s="52">
        <v>0</v>
      </c>
      <c r="JL179" s="52">
        <v>0</v>
      </c>
      <c r="JM179" s="52">
        <v>0</v>
      </c>
      <c r="JN179" s="52">
        <v>0</v>
      </c>
      <c r="JO179" s="52">
        <v>0</v>
      </c>
      <c r="JP179" s="52">
        <v>0</v>
      </c>
      <c r="JQ179" s="52">
        <v>0</v>
      </c>
      <c r="JR179" s="52">
        <v>0</v>
      </c>
      <c r="JS179" s="52">
        <v>0</v>
      </c>
      <c r="JT179" s="52">
        <v>0</v>
      </c>
      <c r="JU179" s="52">
        <v>0</v>
      </c>
      <c r="JV179" s="52">
        <v>0</v>
      </c>
      <c r="JW179" s="52">
        <v>0</v>
      </c>
      <c r="JX179" s="52">
        <v>0</v>
      </c>
      <c r="JY179" s="52">
        <v>0</v>
      </c>
      <c r="JZ179" s="52">
        <v>0</v>
      </c>
      <c r="KA179" s="52">
        <v>0</v>
      </c>
      <c r="KB179" s="52">
        <v>0</v>
      </c>
      <c r="KC179" s="52">
        <v>0</v>
      </c>
      <c r="KD179" s="52">
        <v>0</v>
      </c>
      <c r="KE179" s="52">
        <v>0</v>
      </c>
      <c r="KF179" s="52">
        <v>0</v>
      </c>
      <c r="KG179" s="52">
        <v>0</v>
      </c>
      <c r="KH179" s="52">
        <v>0</v>
      </c>
      <c r="KI179" s="52">
        <v>0</v>
      </c>
      <c r="KJ179" s="52">
        <v>0</v>
      </c>
      <c r="KK179" s="52">
        <v>0</v>
      </c>
      <c r="KL179" s="52">
        <v>0</v>
      </c>
      <c r="KM179" s="52">
        <v>0</v>
      </c>
      <c r="KN179" s="52">
        <v>0</v>
      </c>
      <c r="KO179" s="52">
        <v>0</v>
      </c>
      <c r="KP179" s="52">
        <v>0</v>
      </c>
      <c r="KQ179" s="52">
        <v>0</v>
      </c>
      <c r="KR179" s="52">
        <v>0</v>
      </c>
      <c r="KS179" s="52">
        <v>0</v>
      </c>
      <c r="KT179" s="52">
        <v>0</v>
      </c>
      <c r="KU179" s="52">
        <v>0</v>
      </c>
      <c r="KV179" s="52">
        <v>0</v>
      </c>
      <c r="KW179" s="52">
        <v>0</v>
      </c>
      <c r="KX179" s="52">
        <v>0</v>
      </c>
      <c r="KY179" s="52">
        <v>0</v>
      </c>
      <c r="KZ179" s="52">
        <v>0</v>
      </c>
      <c r="LA179" s="52">
        <v>0</v>
      </c>
      <c r="LB179" s="52">
        <v>0</v>
      </c>
      <c r="LC179" s="52">
        <v>0</v>
      </c>
      <c r="LD179" s="52">
        <v>0</v>
      </c>
      <c r="LE179" s="52">
        <v>0</v>
      </c>
      <c r="LF179" s="52">
        <v>0</v>
      </c>
      <c r="LG179" s="52">
        <v>0</v>
      </c>
      <c r="LH179" s="52">
        <v>0</v>
      </c>
      <c r="LI179" s="52">
        <v>0</v>
      </c>
      <c r="LJ179" s="52">
        <v>0</v>
      </c>
      <c r="LK179" s="52">
        <v>0</v>
      </c>
      <c r="LL179" s="52">
        <v>0</v>
      </c>
      <c r="LM179" s="52">
        <v>0</v>
      </c>
      <c r="LN179" s="52">
        <v>0</v>
      </c>
      <c r="LO179" s="52">
        <v>0</v>
      </c>
      <c r="LP179" s="52">
        <v>0</v>
      </c>
      <c r="LQ179" s="52">
        <v>0</v>
      </c>
      <c r="LR179" s="52">
        <v>0</v>
      </c>
      <c r="LS179" s="52">
        <v>0</v>
      </c>
      <c r="LT179" s="52">
        <v>0</v>
      </c>
      <c r="LU179" s="52">
        <v>0</v>
      </c>
      <c r="LV179" s="52">
        <v>0</v>
      </c>
      <c r="LW179" s="52">
        <v>0</v>
      </c>
      <c r="LX179" s="52">
        <v>0</v>
      </c>
      <c r="LY179" s="52">
        <v>0</v>
      </c>
      <c r="LZ179" s="52">
        <v>0</v>
      </c>
      <c r="MA179" s="52">
        <v>0</v>
      </c>
      <c r="MB179" s="52">
        <v>0</v>
      </c>
      <c r="MC179" s="52">
        <v>0</v>
      </c>
      <c r="MD179" s="52">
        <v>0</v>
      </c>
      <c r="ME179" s="52">
        <v>0</v>
      </c>
      <c r="MF179" s="52">
        <v>0</v>
      </c>
      <c r="MG179" s="52">
        <v>0</v>
      </c>
      <c r="MH179" s="52">
        <v>0</v>
      </c>
      <c r="MI179" s="52">
        <v>0</v>
      </c>
      <c r="MJ179" s="52">
        <v>0</v>
      </c>
      <c r="MK179" s="52">
        <v>0</v>
      </c>
      <c r="ML179" s="52">
        <v>0</v>
      </c>
      <c r="MM179" s="52">
        <v>0</v>
      </c>
      <c r="MN179" s="52">
        <v>0</v>
      </c>
      <c r="MO179" s="52">
        <v>0</v>
      </c>
      <c r="MP179" s="52">
        <v>0</v>
      </c>
      <c r="MQ179" s="52">
        <v>0</v>
      </c>
      <c r="MR179" s="52">
        <v>0</v>
      </c>
      <c r="MS179" s="52">
        <v>0</v>
      </c>
      <c r="MT179" s="52">
        <v>0</v>
      </c>
      <c r="MU179" s="52">
        <v>0</v>
      </c>
      <c r="MV179" s="52">
        <v>0</v>
      </c>
      <c r="MW179" s="52">
        <v>0</v>
      </c>
      <c r="MX179" s="52">
        <v>0</v>
      </c>
      <c r="MY179" s="52">
        <v>0</v>
      </c>
      <c r="MZ179" s="52">
        <v>0</v>
      </c>
      <c r="NA179" s="52">
        <v>0</v>
      </c>
      <c r="NB179" s="52">
        <v>0</v>
      </c>
      <c r="NC179" s="52">
        <v>0</v>
      </c>
      <c r="ND179" s="52">
        <v>0</v>
      </c>
      <c r="NE179" s="52">
        <v>0</v>
      </c>
      <c r="NF179" s="52">
        <v>0</v>
      </c>
      <c r="NG179" s="52">
        <v>0</v>
      </c>
      <c r="NH179" s="52">
        <v>0</v>
      </c>
      <c r="NI179" s="52">
        <v>0</v>
      </c>
      <c r="NJ179" s="52">
        <v>0</v>
      </c>
      <c r="NK179" s="52">
        <v>0</v>
      </c>
      <c r="NL179" s="52">
        <v>0</v>
      </c>
      <c r="NM179" s="52">
        <v>0</v>
      </c>
      <c r="NN179" s="52">
        <v>0</v>
      </c>
      <c r="NO179" s="52">
        <v>0</v>
      </c>
      <c r="NP179" s="52">
        <v>0</v>
      </c>
      <c r="NQ179" s="52">
        <v>0</v>
      </c>
      <c r="NR179" s="68">
        <f t="shared" si="9"/>
        <v>70130.669999999969</v>
      </c>
      <c r="NS179" s="68">
        <f t="shared" si="10"/>
        <v>70130.669999999969</v>
      </c>
      <c r="NT179" s="68">
        <f t="shared" si="11"/>
        <v>60190.889999999919</v>
      </c>
    </row>
    <row r="180" spans="1:384" s="40" customFormat="1" ht="15" customHeight="1" outlineLevel="1" x14ac:dyDescent="0.2">
      <c r="A180" s="61"/>
      <c r="B180" s="49" t="s">
        <v>671</v>
      </c>
      <c r="C180" s="49" t="s">
        <v>496</v>
      </c>
      <c r="D180" s="49" t="s">
        <v>497</v>
      </c>
      <c r="E180" s="50" t="s">
        <v>498</v>
      </c>
      <c r="F180" s="64">
        <v>45193</v>
      </c>
      <c r="G180" s="49" t="s">
        <v>37</v>
      </c>
      <c r="H180" s="72">
        <v>0</v>
      </c>
      <c r="I180" s="65">
        <v>63277.760000000002</v>
      </c>
      <c r="J180" s="114" t="str">
        <f>_xlfn.XLOOKUP(E180,'[12]Resumo Unidades'!$B:$B,'[12]Resumo Unidades'!$W:$W)</f>
        <v>Fluxo com Divergência de até 2%</v>
      </c>
      <c r="K180" s="51" t="str">
        <f>IF(L180&gt;Resumo!$E$23,"Sim","Não")</f>
        <v>Não</v>
      </c>
      <c r="L180" s="66">
        <v>50</v>
      </c>
      <c r="M180" s="67"/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0</v>
      </c>
      <c r="T180" s="52">
        <v>0</v>
      </c>
      <c r="U180" s="52">
        <v>0</v>
      </c>
      <c r="V180" s="52">
        <v>0</v>
      </c>
      <c r="W180" s="52">
        <v>0</v>
      </c>
      <c r="X180" s="52">
        <v>0</v>
      </c>
      <c r="Y180" s="52">
        <v>0</v>
      </c>
      <c r="Z180" s="52">
        <v>0</v>
      </c>
      <c r="AA180" s="52">
        <v>0</v>
      </c>
      <c r="AB180" s="52">
        <v>0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v>0</v>
      </c>
      <c r="AN180" s="52">
        <v>0</v>
      </c>
      <c r="AO180" s="52">
        <v>0</v>
      </c>
      <c r="AP180" s="52">
        <v>0</v>
      </c>
      <c r="AQ180" s="52">
        <v>0</v>
      </c>
      <c r="AR180" s="52">
        <v>0</v>
      </c>
      <c r="AS180" s="52">
        <v>0</v>
      </c>
      <c r="AT180" s="52">
        <v>0</v>
      </c>
      <c r="AU180" s="52">
        <v>0</v>
      </c>
      <c r="AV180" s="52">
        <v>0</v>
      </c>
      <c r="AW180" s="52">
        <v>0</v>
      </c>
      <c r="AX180" s="52">
        <v>0</v>
      </c>
      <c r="AY180" s="52">
        <v>0</v>
      </c>
      <c r="AZ180" s="52">
        <v>0</v>
      </c>
      <c r="BA180" s="52">
        <v>0</v>
      </c>
      <c r="BB180" s="52">
        <v>0</v>
      </c>
      <c r="BC180" s="52">
        <v>0</v>
      </c>
      <c r="BD180" s="52">
        <v>0</v>
      </c>
      <c r="BE180" s="52">
        <v>0</v>
      </c>
      <c r="BF180" s="52">
        <v>0</v>
      </c>
      <c r="BG180" s="52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v>0</v>
      </c>
      <c r="CB180" s="52">
        <v>658.55</v>
      </c>
      <c r="CC180" s="52">
        <v>604.29999999999995</v>
      </c>
      <c r="CD180" s="52">
        <v>527.64</v>
      </c>
      <c r="CE180" s="52">
        <v>527.64</v>
      </c>
      <c r="CF180" s="52">
        <v>527.64</v>
      </c>
      <c r="CG180" s="52">
        <v>527.64</v>
      </c>
      <c r="CH180" s="52">
        <v>527.64</v>
      </c>
      <c r="CI180" s="52">
        <v>527.64</v>
      </c>
      <c r="CJ180" s="52">
        <v>527.64</v>
      </c>
      <c r="CK180" s="52">
        <v>527.64</v>
      </c>
      <c r="CL180" s="52">
        <v>527.64</v>
      </c>
      <c r="CM180" s="52">
        <v>527.64</v>
      </c>
      <c r="CN180" s="52">
        <v>527.64</v>
      </c>
      <c r="CO180" s="52">
        <v>527.64</v>
      </c>
      <c r="CP180" s="52">
        <v>527.64</v>
      </c>
      <c r="CQ180" s="52">
        <v>527.64</v>
      </c>
      <c r="CR180" s="52">
        <v>527.64</v>
      </c>
      <c r="CS180" s="52">
        <v>527.64</v>
      </c>
      <c r="CT180" s="52">
        <v>527.64</v>
      </c>
      <c r="CU180" s="52">
        <v>527.64</v>
      </c>
      <c r="CV180" s="52">
        <v>527.64</v>
      </c>
      <c r="CW180" s="52">
        <v>527.64</v>
      </c>
      <c r="CX180" s="52">
        <v>527.64</v>
      </c>
      <c r="CY180" s="52">
        <v>527.64</v>
      </c>
      <c r="CZ180" s="52">
        <v>527.64</v>
      </c>
      <c r="DA180" s="52">
        <v>527.64</v>
      </c>
      <c r="DB180" s="52">
        <v>527.64</v>
      </c>
      <c r="DC180" s="52">
        <v>527.64</v>
      </c>
      <c r="DD180" s="52">
        <v>527.64</v>
      </c>
      <c r="DE180" s="52">
        <v>527.64</v>
      </c>
      <c r="DF180" s="52">
        <v>527.64</v>
      </c>
      <c r="DG180" s="52">
        <v>527.64</v>
      </c>
      <c r="DH180" s="52">
        <v>527.64</v>
      </c>
      <c r="DI180" s="52">
        <v>527.64</v>
      </c>
      <c r="DJ180" s="52">
        <v>527.64</v>
      </c>
      <c r="DK180" s="52">
        <v>527.64</v>
      </c>
      <c r="DL180" s="52">
        <v>527.64</v>
      </c>
      <c r="DM180" s="52">
        <v>527.64</v>
      </c>
      <c r="DN180" s="52">
        <v>527.64</v>
      </c>
      <c r="DO180" s="52">
        <v>527.64</v>
      </c>
      <c r="DP180" s="52">
        <v>527.64</v>
      </c>
      <c r="DQ180" s="52">
        <v>527.64</v>
      </c>
      <c r="DR180" s="52">
        <v>527.64</v>
      </c>
      <c r="DS180" s="52">
        <v>527.64</v>
      </c>
      <c r="DT180" s="52">
        <v>527.64</v>
      </c>
      <c r="DU180" s="52">
        <v>527.64</v>
      </c>
      <c r="DV180" s="52">
        <v>527.64</v>
      </c>
      <c r="DW180" s="52">
        <v>527.64</v>
      </c>
      <c r="DX180" s="52">
        <v>527.64</v>
      </c>
      <c r="DY180" s="52">
        <v>527.64</v>
      </c>
      <c r="DZ180" s="52">
        <v>527.64</v>
      </c>
      <c r="EA180" s="52">
        <v>527.64</v>
      </c>
      <c r="EB180" s="52">
        <v>527.64</v>
      </c>
      <c r="EC180" s="52">
        <v>527.64</v>
      </c>
      <c r="ED180" s="52">
        <v>527.64</v>
      </c>
      <c r="EE180" s="52">
        <v>527.64</v>
      </c>
      <c r="EF180" s="52">
        <v>527.64</v>
      </c>
      <c r="EG180" s="52">
        <v>527.64</v>
      </c>
      <c r="EH180" s="52">
        <v>527.64</v>
      </c>
      <c r="EI180" s="52">
        <v>527.64</v>
      </c>
      <c r="EJ180" s="52">
        <v>527.64</v>
      </c>
      <c r="EK180" s="52">
        <v>527.64</v>
      </c>
      <c r="EL180" s="52">
        <v>527.64</v>
      </c>
      <c r="EM180" s="52">
        <v>527.64</v>
      </c>
      <c r="EN180" s="52">
        <v>527.64</v>
      </c>
      <c r="EO180" s="52">
        <v>527.64</v>
      </c>
      <c r="EP180" s="52">
        <v>527.64</v>
      </c>
      <c r="EQ180" s="52">
        <v>527.64</v>
      </c>
      <c r="ER180" s="52">
        <v>527.64</v>
      </c>
      <c r="ES180" s="52">
        <v>527.64</v>
      </c>
      <c r="ET180" s="52">
        <v>527.64</v>
      </c>
      <c r="EU180" s="52">
        <v>527.64</v>
      </c>
      <c r="EV180" s="52">
        <v>527.64</v>
      </c>
      <c r="EW180" s="52">
        <v>527.64</v>
      </c>
      <c r="EX180" s="52">
        <v>527.64</v>
      </c>
      <c r="EY180" s="52">
        <v>527.64</v>
      </c>
      <c r="EZ180" s="52">
        <v>527.64</v>
      </c>
      <c r="FA180" s="52">
        <v>527.64</v>
      </c>
      <c r="FB180" s="52">
        <v>527.64</v>
      </c>
      <c r="FC180" s="52">
        <v>527.64</v>
      </c>
      <c r="FD180" s="52">
        <v>527.64</v>
      </c>
      <c r="FE180" s="52">
        <v>527.64</v>
      </c>
      <c r="FF180" s="52">
        <v>527.64</v>
      </c>
      <c r="FG180" s="52">
        <v>527.64</v>
      </c>
      <c r="FH180" s="52">
        <v>527.64</v>
      </c>
      <c r="FI180" s="52">
        <v>527.64</v>
      </c>
      <c r="FJ180" s="52">
        <v>527.64</v>
      </c>
      <c r="FK180" s="52">
        <v>527.64</v>
      </c>
      <c r="FL180" s="52">
        <v>527.64</v>
      </c>
      <c r="FM180" s="52">
        <v>527.64</v>
      </c>
      <c r="FN180" s="52">
        <v>527.64</v>
      </c>
      <c r="FO180" s="52">
        <v>527.64</v>
      </c>
      <c r="FP180" s="52">
        <v>527.64</v>
      </c>
      <c r="FQ180" s="52">
        <v>527.64</v>
      </c>
      <c r="FR180" s="52">
        <v>527.64</v>
      </c>
      <c r="FS180" s="52">
        <v>527.64</v>
      </c>
      <c r="FT180" s="52">
        <v>527.64</v>
      </c>
      <c r="FU180" s="52">
        <v>527.64</v>
      </c>
      <c r="FV180" s="52">
        <v>527.64</v>
      </c>
      <c r="FW180" s="52">
        <v>527.64</v>
      </c>
      <c r="FX180" s="52">
        <v>527.64</v>
      </c>
      <c r="FY180" s="52">
        <v>527.64</v>
      </c>
      <c r="FZ180" s="52">
        <v>527.64</v>
      </c>
      <c r="GA180" s="52">
        <v>527.64</v>
      </c>
      <c r="GB180" s="52">
        <v>527.64</v>
      </c>
      <c r="GC180" s="52">
        <v>527.64</v>
      </c>
      <c r="GD180" s="52">
        <v>527.64</v>
      </c>
      <c r="GE180" s="52">
        <v>527.64</v>
      </c>
      <c r="GF180" s="52">
        <v>527.64</v>
      </c>
      <c r="GG180" s="52">
        <v>527.64</v>
      </c>
      <c r="GH180" s="52">
        <v>527.64</v>
      </c>
      <c r="GI180" s="52">
        <v>527.64</v>
      </c>
      <c r="GJ180" s="52">
        <v>527.64</v>
      </c>
      <c r="GK180" s="52">
        <v>527.64</v>
      </c>
      <c r="GL180" s="52">
        <v>527.64</v>
      </c>
      <c r="GM180" s="52">
        <v>527.64</v>
      </c>
      <c r="GN180" s="52">
        <v>527.64</v>
      </c>
      <c r="GO180" s="52">
        <v>527.64</v>
      </c>
      <c r="GP180" s="52">
        <v>527.64</v>
      </c>
      <c r="GQ180" s="52">
        <v>527.64</v>
      </c>
      <c r="GR180" s="52">
        <v>527.64</v>
      </c>
      <c r="GS180" s="52">
        <v>527.64</v>
      </c>
      <c r="GT180" s="52">
        <v>527.64</v>
      </c>
      <c r="GU180" s="52">
        <v>527.64</v>
      </c>
      <c r="GV180" s="52">
        <v>527.64</v>
      </c>
      <c r="GW180" s="52">
        <v>527.64</v>
      </c>
      <c r="GX180" s="52">
        <v>527.64</v>
      </c>
      <c r="GY180" s="52">
        <v>527.64</v>
      </c>
      <c r="GZ180" s="52">
        <v>527.64</v>
      </c>
      <c r="HA180" s="52">
        <v>0</v>
      </c>
      <c r="HB180" s="52">
        <v>0</v>
      </c>
      <c r="HC180" s="52">
        <v>0</v>
      </c>
      <c r="HD180" s="52">
        <v>0</v>
      </c>
      <c r="HE180" s="52">
        <v>0</v>
      </c>
      <c r="HF180" s="52">
        <v>0</v>
      </c>
      <c r="HG180" s="52">
        <v>0</v>
      </c>
      <c r="HH180" s="52">
        <v>0</v>
      </c>
      <c r="HI180" s="52">
        <v>0</v>
      </c>
      <c r="HJ180" s="52">
        <v>0</v>
      </c>
      <c r="HK180" s="52">
        <v>0</v>
      </c>
      <c r="HL180" s="52">
        <v>0</v>
      </c>
      <c r="HM180" s="52">
        <v>0</v>
      </c>
      <c r="HN180" s="52">
        <v>0</v>
      </c>
      <c r="HO180" s="52">
        <v>0</v>
      </c>
      <c r="HP180" s="52">
        <v>0</v>
      </c>
      <c r="HQ180" s="52">
        <v>0</v>
      </c>
      <c r="HR180" s="52">
        <v>0</v>
      </c>
      <c r="HS180" s="52">
        <v>0</v>
      </c>
      <c r="HT180" s="52">
        <v>0</v>
      </c>
      <c r="HU180" s="52">
        <v>0</v>
      </c>
      <c r="HV180" s="52">
        <v>0</v>
      </c>
      <c r="HW180" s="52">
        <v>0</v>
      </c>
      <c r="HX180" s="52">
        <v>0</v>
      </c>
      <c r="HY180" s="52">
        <v>0</v>
      </c>
      <c r="HZ180" s="52">
        <v>0</v>
      </c>
      <c r="IA180" s="52">
        <v>0</v>
      </c>
      <c r="IB180" s="52">
        <v>0</v>
      </c>
      <c r="IC180" s="52">
        <v>0</v>
      </c>
      <c r="ID180" s="52">
        <v>0</v>
      </c>
      <c r="IE180" s="52">
        <v>0</v>
      </c>
      <c r="IF180" s="52">
        <v>0</v>
      </c>
      <c r="IG180" s="52">
        <v>0</v>
      </c>
      <c r="IH180" s="52">
        <v>0</v>
      </c>
      <c r="II180" s="52">
        <v>0</v>
      </c>
      <c r="IJ180" s="52">
        <v>0</v>
      </c>
      <c r="IK180" s="52">
        <v>0</v>
      </c>
      <c r="IL180" s="52">
        <v>0</v>
      </c>
      <c r="IM180" s="52">
        <v>0</v>
      </c>
      <c r="IN180" s="52">
        <v>0</v>
      </c>
      <c r="IO180" s="52">
        <v>0</v>
      </c>
      <c r="IP180" s="52">
        <v>0</v>
      </c>
      <c r="IQ180" s="52">
        <v>0</v>
      </c>
      <c r="IR180" s="52">
        <v>0</v>
      </c>
      <c r="IS180" s="52">
        <v>0</v>
      </c>
      <c r="IT180" s="52">
        <v>0</v>
      </c>
      <c r="IU180" s="52">
        <v>0</v>
      </c>
      <c r="IV180" s="52">
        <v>0</v>
      </c>
      <c r="IW180" s="52">
        <v>0</v>
      </c>
      <c r="IX180" s="52">
        <v>0</v>
      </c>
      <c r="IY180" s="52">
        <v>0</v>
      </c>
      <c r="IZ180" s="52">
        <v>0</v>
      </c>
      <c r="JA180" s="52">
        <v>0</v>
      </c>
      <c r="JB180" s="52">
        <v>0</v>
      </c>
      <c r="JC180" s="52">
        <v>0</v>
      </c>
      <c r="JD180" s="52">
        <v>0</v>
      </c>
      <c r="JE180" s="52">
        <v>0</v>
      </c>
      <c r="JF180" s="52">
        <v>0</v>
      </c>
      <c r="JG180" s="52">
        <v>0</v>
      </c>
      <c r="JH180" s="52">
        <v>0</v>
      </c>
      <c r="JI180" s="52">
        <v>0</v>
      </c>
      <c r="JJ180" s="52">
        <v>0</v>
      </c>
      <c r="JK180" s="52">
        <v>0</v>
      </c>
      <c r="JL180" s="52">
        <v>0</v>
      </c>
      <c r="JM180" s="52">
        <v>0</v>
      </c>
      <c r="JN180" s="52">
        <v>0</v>
      </c>
      <c r="JO180" s="52">
        <v>0</v>
      </c>
      <c r="JP180" s="52">
        <v>0</v>
      </c>
      <c r="JQ180" s="52">
        <v>0</v>
      </c>
      <c r="JR180" s="52">
        <v>0</v>
      </c>
      <c r="JS180" s="52">
        <v>0</v>
      </c>
      <c r="JT180" s="52">
        <v>0</v>
      </c>
      <c r="JU180" s="52">
        <v>0</v>
      </c>
      <c r="JV180" s="52">
        <v>0</v>
      </c>
      <c r="JW180" s="52">
        <v>0</v>
      </c>
      <c r="JX180" s="52">
        <v>0</v>
      </c>
      <c r="JY180" s="52">
        <v>0</v>
      </c>
      <c r="JZ180" s="52">
        <v>0</v>
      </c>
      <c r="KA180" s="52">
        <v>0</v>
      </c>
      <c r="KB180" s="52">
        <v>0</v>
      </c>
      <c r="KC180" s="52">
        <v>0</v>
      </c>
      <c r="KD180" s="52">
        <v>0</v>
      </c>
      <c r="KE180" s="52">
        <v>0</v>
      </c>
      <c r="KF180" s="52">
        <v>0</v>
      </c>
      <c r="KG180" s="52">
        <v>0</v>
      </c>
      <c r="KH180" s="52">
        <v>0</v>
      </c>
      <c r="KI180" s="52">
        <v>0</v>
      </c>
      <c r="KJ180" s="52">
        <v>0</v>
      </c>
      <c r="KK180" s="52">
        <v>0</v>
      </c>
      <c r="KL180" s="52">
        <v>0</v>
      </c>
      <c r="KM180" s="52">
        <v>0</v>
      </c>
      <c r="KN180" s="52">
        <v>0</v>
      </c>
      <c r="KO180" s="52">
        <v>0</v>
      </c>
      <c r="KP180" s="52">
        <v>0</v>
      </c>
      <c r="KQ180" s="52">
        <v>0</v>
      </c>
      <c r="KR180" s="52">
        <v>0</v>
      </c>
      <c r="KS180" s="52">
        <v>0</v>
      </c>
      <c r="KT180" s="52">
        <v>0</v>
      </c>
      <c r="KU180" s="52">
        <v>0</v>
      </c>
      <c r="KV180" s="52">
        <v>0</v>
      </c>
      <c r="KW180" s="52">
        <v>0</v>
      </c>
      <c r="KX180" s="52">
        <v>0</v>
      </c>
      <c r="KY180" s="52">
        <v>0</v>
      </c>
      <c r="KZ180" s="52">
        <v>0</v>
      </c>
      <c r="LA180" s="52">
        <v>0</v>
      </c>
      <c r="LB180" s="52">
        <v>0</v>
      </c>
      <c r="LC180" s="52">
        <v>0</v>
      </c>
      <c r="LD180" s="52">
        <v>0</v>
      </c>
      <c r="LE180" s="52">
        <v>0</v>
      </c>
      <c r="LF180" s="52">
        <v>0</v>
      </c>
      <c r="LG180" s="52">
        <v>0</v>
      </c>
      <c r="LH180" s="52">
        <v>0</v>
      </c>
      <c r="LI180" s="52">
        <v>0</v>
      </c>
      <c r="LJ180" s="52">
        <v>0</v>
      </c>
      <c r="LK180" s="52">
        <v>0</v>
      </c>
      <c r="LL180" s="52">
        <v>0</v>
      </c>
      <c r="LM180" s="52">
        <v>0</v>
      </c>
      <c r="LN180" s="52">
        <v>0</v>
      </c>
      <c r="LO180" s="52">
        <v>0</v>
      </c>
      <c r="LP180" s="52">
        <v>0</v>
      </c>
      <c r="LQ180" s="52">
        <v>0</v>
      </c>
      <c r="LR180" s="52">
        <v>0</v>
      </c>
      <c r="LS180" s="52">
        <v>0</v>
      </c>
      <c r="LT180" s="52">
        <v>0</v>
      </c>
      <c r="LU180" s="52">
        <v>0</v>
      </c>
      <c r="LV180" s="52">
        <v>0</v>
      </c>
      <c r="LW180" s="52">
        <v>0</v>
      </c>
      <c r="LX180" s="52">
        <v>0</v>
      </c>
      <c r="LY180" s="52">
        <v>0</v>
      </c>
      <c r="LZ180" s="52">
        <v>0</v>
      </c>
      <c r="MA180" s="52">
        <v>0</v>
      </c>
      <c r="MB180" s="52">
        <v>0</v>
      </c>
      <c r="MC180" s="52">
        <v>0</v>
      </c>
      <c r="MD180" s="52">
        <v>0</v>
      </c>
      <c r="ME180" s="52">
        <v>0</v>
      </c>
      <c r="MF180" s="52">
        <v>0</v>
      </c>
      <c r="MG180" s="52">
        <v>0</v>
      </c>
      <c r="MH180" s="52">
        <v>0</v>
      </c>
      <c r="MI180" s="52">
        <v>0</v>
      </c>
      <c r="MJ180" s="52">
        <v>0</v>
      </c>
      <c r="MK180" s="52">
        <v>0</v>
      </c>
      <c r="ML180" s="52">
        <v>0</v>
      </c>
      <c r="MM180" s="52">
        <v>0</v>
      </c>
      <c r="MN180" s="52">
        <v>0</v>
      </c>
      <c r="MO180" s="52">
        <v>0</v>
      </c>
      <c r="MP180" s="52">
        <v>0</v>
      </c>
      <c r="MQ180" s="52">
        <v>0</v>
      </c>
      <c r="MR180" s="52">
        <v>0</v>
      </c>
      <c r="MS180" s="52">
        <v>0</v>
      </c>
      <c r="MT180" s="52">
        <v>0</v>
      </c>
      <c r="MU180" s="52">
        <v>0</v>
      </c>
      <c r="MV180" s="52">
        <v>0</v>
      </c>
      <c r="MW180" s="52">
        <v>0</v>
      </c>
      <c r="MX180" s="52">
        <v>0</v>
      </c>
      <c r="MY180" s="52">
        <v>0</v>
      </c>
      <c r="MZ180" s="52">
        <v>0</v>
      </c>
      <c r="NA180" s="52">
        <v>0</v>
      </c>
      <c r="NB180" s="52">
        <v>0</v>
      </c>
      <c r="NC180" s="52">
        <v>0</v>
      </c>
      <c r="ND180" s="52">
        <v>0</v>
      </c>
      <c r="NE180" s="52">
        <v>0</v>
      </c>
      <c r="NF180" s="52">
        <v>0</v>
      </c>
      <c r="NG180" s="52">
        <v>0</v>
      </c>
      <c r="NH180" s="52">
        <v>0</v>
      </c>
      <c r="NI180" s="52">
        <v>0</v>
      </c>
      <c r="NJ180" s="52">
        <v>0</v>
      </c>
      <c r="NK180" s="52">
        <v>0</v>
      </c>
      <c r="NL180" s="52">
        <v>0</v>
      </c>
      <c r="NM180" s="52">
        <v>0</v>
      </c>
      <c r="NN180" s="52">
        <v>0</v>
      </c>
      <c r="NO180" s="52">
        <v>0</v>
      </c>
      <c r="NP180" s="52">
        <v>0</v>
      </c>
      <c r="NQ180" s="52">
        <v>0</v>
      </c>
      <c r="NR180" s="68">
        <f t="shared" si="9"/>
        <v>68273.129999999946</v>
      </c>
      <c r="NS180" s="68">
        <f t="shared" si="10"/>
        <v>68273.129999999946</v>
      </c>
      <c r="NT180" s="68">
        <f t="shared" si="11"/>
        <v>58775.60999999995</v>
      </c>
    </row>
    <row r="181" spans="1:384" s="40" customFormat="1" ht="15" customHeight="1" outlineLevel="1" x14ac:dyDescent="0.2">
      <c r="A181" s="61"/>
      <c r="B181" s="49" t="s">
        <v>671</v>
      </c>
      <c r="C181" s="49" t="s">
        <v>499</v>
      </c>
      <c r="D181" s="49" t="s">
        <v>500</v>
      </c>
      <c r="E181" s="50" t="s">
        <v>501</v>
      </c>
      <c r="F181" s="64">
        <v>45216</v>
      </c>
      <c r="G181" s="49" t="s">
        <v>37</v>
      </c>
      <c r="H181" s="72">
        <v>0</v>
      </c>
      <c r="I181" s="65">
        <v>63277.760000000002</v>
      </c>
      <c r="J181" s="114" t="str">
        <f>_xlfn.XLOOKUP(E181,'[12]Resumo Unidades'!$B:$B,'[12]Resumo Unidades'!$W:$W)</f>
        <v>Fluxo com Divergência de até 2%</v>
      </c>
      <c r="K181" s="51" t="str">
        <f>IF(L181&gt;Resumo!$E$23,"Sim","Não")</f>
        <v>Não</v>
      </c>
      <c r="L181" s="66">
        <v>50</v>
      </c>
      <c r="M181" s="67"/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0</v>
      </c>
      <c r="T181" s="52">
        <v>0</v>
      </c>
      <c r="U181" s="52">
        <v>0</v>
      </c>
      <c r="V181" s="52">
        <v>0</v>
      </c>
      <c r="W181" s="52">
        <v>0</v>
      </c>
      <c r="X181" s="52">
        <v>0</v>
      </c>
      <c r="Y181" s="52">
        <v>0</v>
      </c>
      <c r="Z181" s="52">
        <v>0</v>
      </c>
      <c r="AA181" s="52">
        <v>0</v>
      </c>
      <c r="AB181" s="52">
        <v>0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v>0</v>
      </c>
      <c r="AN181" s="52">
        <v>0</v>
      </c>
      <c r="AO181" s="52">
        <v>0</v>
      </c>
      <c r="AP181" s="52">
        <v>0</v>
      </c>
      <c r="AQ181" s="52"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v>0</v>
      </c>
      <c r="AX181" s="52">
        <v>0</v>
      </c>
      <c r="AY181" s="52">
        <v>0</v>
      </c>
      <c r="AZ181" s="52">
        <v>0</v>
      </c>
      <c r="BA181" s="52">
        <v>0</v>
      </c>
      <c r="BB181" s="52">
        <v>0</v>
      </c>
      <c r="BC181" s="52">
        <v>0</v>
      </c>
      <c r="BD181" s="52">
        <v>0</v>
      </c>
      <c r="BE181" s="52">
        <v>0</v>
      </c>
      <c r="BF181" s="52">
        <v>0</v>
      </c>
      <c r="BG181" s="52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52">
        <v>0</v>
      </c>
      <c r="BW181" s="52">
        <v>0</v>
      </c>
      <c r="BX181" s="52">
        <v>0</v>
      </c>
      <c r="BY181" s="52">
        <v>0</v>
      </c>
      <c r="BZ181" s="52">
        <v>0</v>
      </c>
      <c r="CA181" s="52">
        <v>0</v>
      </c>
      <c r="CB181" s="52">
        <v>689.46999999999991</v>
      </c>
      <c r="CC181" s="52">
        <v>632.75</v>
      </c>
      <c r="CD181" s="52">
        <v>527.53</v>
      </c>
      <c r="CE181" s="52">
        <v>527.53</v>
      </c>
      <c r="CF181" s="52">
        <v>527.53000000000009</v>
      </c>
      <c r="CG181" s="52">
        <v>527.53000000000009</v>
      </c>
      <c r="CH181" s="52">
        <v>527.53000000000009</v>
      </c>
      <c r="CI181" s="52">
        <v>527.53000000000009</v>
      </c>
      <c r="CJ181" s="52">
        <v>527.53000000000009</v>
      </c>
      <c r="CK181" s="52">
        <v>527.53</v>
      </c>
      <c r="CL181" s="52">
        <v>527.53</v>
      </c>
      <c r="CM181" s="52">
        <v>527.53</v>
      </c>
      <c r="CN181" s="52">
        <v>527.53</v>
      </c>
      <c r="CO181" s="52">
        <v>527.53000000000009</v>
      </c>
      <c r="CP181" s="52">
        <v>527.53000000000009</v>
      </c>
      <c r="CQ181" s="52">
        <v>527.53000000000009</v>
      </c>
      <c r="CR181" s="52">
        <v>527.53000000000009</v>
      </c>
      <c r="CS181" s="52">
        <v>527.53</v>
      </c>
      <c r="CT181" s="52">
        <v>527.53</v>
      </c>
      <c r="CU181" s="52">
        <v>527.53</v>
      </c>
      <c r="CV181" s="52">
        <v>527.53</v>
      </c>
      <c r="CW181" s="52">
        <v>527.53000000000009</v>
      </c>
      <c r="CX181" s="52">
        <v>527.53000000000009</v>
      </c>
      <c r="CY181" s="52">
        <v>527.53</v>
      </c>
      <c r="CZ181" s="52">
        <v>527.53000000000009</v>
      </c>
      <c r="DA181" s="52">
        <v>527.53</v>
      </c>
      <c r="DB181" s="52">
        <v>527.53</v>
      </c>
      <c r="DC181" s="52">
        <v>527.53</v>
      </c>
      <c r="DD181" s="52">
        <v>527.53</v>
      </c>
      <c r="DE181" s="52">
        <v>527.53000000000009</v>
      </c>
      <c r="DF181" s="52">
        <v>527.53000000000009</v>
      </c>
      <c r="DG181" s="52">
        <v>527.53000000000009</v>
      </c>
      <c r="DH181" s="52">
        <v>527.53</v>
      </c>
      <c r="DI181" s="52">
        <v>527.53</v>
      </c>
      <c r="DJ181" s="52">
        <v>527.53</v>
      </c>
      <c r="DK181" s="52">
        <v>527.53000000000009</v>
      </c>
      <c r="DL181" s="52">
        <v>527.53</v>
      </c>
      <c r="DM181" s="52">
        <v>527.53000000000009</v>
      </c>
      <c r="DN181" s="52">
        <v>527.53000000000009</v>
      </c>
      <c r="DO181" s="52">
        <v>527.53000000000009</v>
      </c>
      <c r="DP181" s="52">
        <v>527.53000000000009</v>
      </c>
      <c r="DQ181" s="52">
        <v>527.53</v>
      </c>
      <c r="DR181" s="52">
        <v>527.53</v>
      </c>
      <c r="DS181" s="52">
        <v>527.53</v>
      </c>
      <c r="DT181" s="52">
        <v>527.53</v>
      </c>
      <c r="DU181" s="52">
        <v>527.53000000000009</v>
      </c>
      <c r="DV181" s="52">
        <v>527.53000000000009</v>
      </c>
      <c r="DW181" s="52">
        <v>527.53000000000009</v>
      </c>
      <c r="DX181" s="52">
        <v>527.53000000000009</v>
      </c>
      <c r="DY181" s="52">
        <v>527.53</v>
      </c>
      <c r="DZ181" s="52">
        <v>527.53000000000009</v>
      </c>
      <c r="EA181" s="52">
        <v>527.53000000000009</v>
      </c>
      <c r="EB181" s="52">
        <v>527.53</v>
      </c>
      <c r="EC181" s="52">
        <v>527.53000000000009</v>
      </c>
      <c r="ED181" s="52">
        <v>527.53000000000009</v>
      </c>
      <c r="EE181" s="52">
        <v>527.53</v>
      </c>
      <c r="EF181" s="52">
        <v>527.53000000000009</v>
      </c>
      <c r="EG181" s="52">
        <v>527.53000000000009</v>
      </c>
      <c r="EH181" s="52">
        <v>527.53</v>
      </c>
      <c r="EI181" s="52">
        <v>527.53</v>
      </c>
      <c r="EJ181" s="52">
        <v>527.53</v>
      </c>
      <c r="EK181" s="52">
        <v>527.53000000000009</v>
      </c>
      <c r="EL181" s="52">
        <v>527.53000000000009</v>
      </c>
      <c r="EM181" s="52">
        <v>527.53000000000009</v>
      </c>
      <c r="EN181" s="52">
        <v>527.53000000000009</v>
      </c>
      <c r="EO181" s="52">
        <v>527.53</v>
      </c>
      <c r="EP181" s="52">
        <v>527.53</v>
      </c>
      <c r="EQ181" s="52">
        <v>527.53</v>
      </c>
      <c r="ER181" s="52">
        <v>527.53</v>
      </c>
      <c r="ES181" s="52">
        <v>527.53000000000009</v>
      </c>
      <c r="ET181" s="52">
        <v>527.53000000000009</v>
      </c>
      <c r="EU181" s="52">
        <v>527.53000000000009</v>
      </c>
      <c r="EV181" s="52">
        <v>527.53000000000009</v>
      </c>
      <c r="EW181" s="52">
        <v>527.53</v>
      </c>
      <c r="EX181" s="52">
        <v>527.53</v>
      </c>
      <c r="EY181" s="52">
        <v>527.53000000000009</v>
      </c>
      <c r="EZ181" s="52">
        <v>527.53</v>
      </c>
      <c r="FA181" s="52">
        <v>527.53000000000009</v>
      </c>
      <c r="FB181" s="52">
        <v>527.53000000000009</v>
      </c>
      <c r="FC181" s="52">
        <v>527.53000000000009</v>
      </c>
      <c r="FD181" s="52">
        <v>527.53000000000009</v>
      </c>
      <c r="FE181" s="52">
        <v>527.53000000000009</v>
      </c>
      <c r="FF181" s="52">
        <v>527.53000000000009</v>
      </c>
      <c r="FG181" s="52">
        <v>527.53000000000009</v>
      </c>
      <c r="FH181" s="52">
        <v>527.53000000000009</v>
      </c>
      <c r="FI181" s="52">
        <v>527.53</v>
      </c>
      <c r="FJ181" s="52">
        <v>527.53000000000009</v>
      </c>
      <c r="FK181" s="52">
        <v>527.53000000000009</v>
      </c>
      <c r="FL181" s="52">
        <v>527.53</v>
      </c>
      <c r="FM181" s="52">
        <v>527.53</v>
      </c>
      <c r="FN181" s="52">
        <v>527.53</v>
      </c>
      <c r="FO181" s="52">
        <v>527.53</v>
      </c>
      <c r="FP181" s="52">
        <v>527.53</v>
      </c>
      <c r="FQ181" s="52">
        <v>527.53000000000009</v>
      </c>
      <c r="FR181" s="52">
        <v>527.53000000000009</v>
      </c>
      <c r="FS181" s="52">
        <v>527.53</v>
      </c>
      <c r="FT181" s="52">
        <v>527.53000000000009</v>
      </c>
      <c r="FU181" s="52">
        <v>527.53</v>
      </c>
      <c r="FV181" s="52">
        <v>527.53</v>
      </c>
      <c r="FW181" s="52">
        <v>527.53</v>
      </c>
      <c r="FX181" s="52">
        <v>527.53</v>
      </c>
      <c r="FY181" s="52">
        <v>527.53000000000009</v>
      </c>
      <c r="FZ181" s="52">
        <v>527.53000000000009</v>
      </c>
      <c r="GA181" s="52">
        <v>527.53</v>
      </c>
      <c r="GB181" s="52">
        <v>527.53000000000009</v>
      </c>
      <c r="GC181" s="52">
        <v>527.53</v>
      </c>
      <c r="GD181" s="52">
        <v>527.53</v>
      </c>
      <c r="GE181" s="52">
        <v>527.53</v>
      </c>
      <c r="GF181" s="52">
        <v>527.53</v>
      </c>
      <c r="GG181" s="52">
        <v>527.53</v>
      </c>
      <c r="GH181" s="52">
        <v>527.53000000000009</v>
      </c>
      <c r="GI181" s="52">
        <v>527.53</v>
      </c>
      <c r="GJ181" s="52">
        <v>527.53000000000009</v>
      </c>
      <c r="GK181" s="52">
        <v>527.53</v>
      </c>
      <c r="GL181" s="52">
        <v>527.53</v>
      </c>
      <c r="GM181" s="52">
        <v>527.53</v>
      </c>
      <c r="GN181" s="52">
        <v>527.53</v>
      </c>
      <c r="GO181" s="52">
        <v>527.53000000000009</v>
      </c>
      <c r="GP181" s="52">
        <v>527.53000000000009</v>
      </c>
      <c r="GQ181" s="52">
        <v>527.53</v>
      </c>
      <c r="GR181" s="52">
        <v>527.53000000000009</v>
      </c>
      <c r="GS181" s="52">
        <v>527.53</v>
      </c>
      <c r="GT181" s="52">
        <v>527.53</v>
      </c>
      <c r="GU181" s="52">
        <v>527.53</v>
      </c>
      <c r="GV181" s="52">
        <v>527.53</v>
      </c>
      <c r="GW181" s="52">
        <v>527.53000000000009</v>
      </c>
      <c r="GX181" s="52">
        <v>527.53000000000009</v>
      </c>
      <c r="GY181" s="52">
        <v>527.53</v>
      </c>
      <c r="GZ181" s="52">
        <v>527.53000000000009</v>
      </c>
      <c r="HA181" s="52">
        <v>0</v>
      </c>
      <c r="HB181" s="52">
        <v>0</v>
      </c>
      <c r="HC181" s="52">
        <v>0</v>
      </c>
      <c r="HD181" s="52">
        <v>0</v>
      </c>
      <c r="HE181" s="52">
        <v>0</v>
      </c>
      <c r="HF181" s="52">
        <v>0</v>
      </c>
      <c r="HG181" s="52">
        <v>0</v>
      </c>
      <c r="HH181" s="52">
        <v>0</v>
      </c>
      <c r="HI181" s="52">
        <v>0</v>
      </c>
      <c r="HJ181" s="52">
        <v>0</v>
      </c>
      <c r="HK181" s="52">
        <v>0</v>
      </c>
      <c r="HL181" s="52">
        <v>0</v>
      </c>
      <c r="HM181" s="52">
        <v>0</v>
      </c>
      <c r="HN181" s="52">
        <v>0</v>
      </c>
      <c r="HO181" s="52">
        <v>0</v>
      </c>
      <c r="HP181" s="52">
        <v>0</v>
      </c>
      <c r="HQ181" s="52">
        <v>0</v>
      </c>
      <c r="HR181" s="52">
        <v>0</v>
      </c>
      <c r="HS181" s="52">
        <v>0</v>
      </c>
      <c r="HT181" s="52">
        <v>0</v>
      </c>
      <c r="HU181" s="52">
        <v>0</v>
      </c>
      <c r="HV181" s="52">
        <v>0</v>
      </c>
      <c r="HW181" s="52">
        <v>0</v>
      </c>
      <c r="HX181" s="52">
        <v>0</v>
      </c>
      <c r="HY181" s="52">
        <v>0</v>
      </c>
      <c r="HZ181" s="52">
        <v>0</v>
      </c>
      <c r="IA181" s="52">
        <v>0</v>
      </c>
      <c r="IB181" s="52">
        <v>0</v>
      </c>
      <c r="IC181" s="52">
        <v>0</v>
      </c>
      <c r="ID181" s="52">
        <v>0</v>
      </c>
      <c r="IE181" s="52">
        <v>0</v>
      </c>
      <c r="IF181" s="52">
        <v>0</v>
      </c>
      <c r="IG181" s="52">
        <v>0</v>
      </c>
      <c r="IH181" s="52">
        <v>0</v>
      </c>
      <c r="II181" s="52">
        <v>0</v>
      </c>
      <c r="IJ181" s="52">
        <v>0</v>
      </c>
      <c r="IK181" s="52">
        <v>0</v>
      </c>
      <c r="IL181" s="52">
        <v>0</v>
      </c>
      <c r="IM181" s="52">
        <v>0</v>
      </c>
      <c r="IN181" s="52">
        <v>0</v>
      </c>
      <c r="IO181" s="52">
        <v>0</v>
      </c>
      <c r="IP181" s="52">
        <v>0</v>
      </c>
      <c r="IQ181" s="52">
        <v>0</v>
      </c>
      <c r="IR181" s="52">
        <v>0</v>
      </c>
      <c r="IS181" s="52">
        <v>0</v>
      </c>
      <c r="IT181" s="52">
        <v>0</v>
      </c>
      <c r="IU181" s="52">
        <v>0</v>
      </c>
      <c r="IV181" s="52">
        <v>0</v>
      </c>
      <c r="IW181" s="52">
        <v>0</v>
      </c>
      <c r="IX181" s="52">
        <v>0</v>
      </c>
      <c r="IY181" s="52">
        <v>0</v>
      </c>
      <c r="IZ181" s="52">
        <v>0</v>
      </c>
      <c r="JA181" s="52">
        <v>0</v>
      </c>
      <c r="JB181" s="52">
        <v>0</v>
      </c>
      <c r="JC181" s="52">
        <v>0</v>
      </c>
      <c r="JD181" s="52">
        <v>0</v>
      </c>
      <c r="JE181" s="52">
        <v>0</v>
      </c>
      <c r="JF181" s="52">
        <v>0</v>
      </c>
      <c r="JG181" s="52">
        <v>0</v>
      </c>
      <c r="JH181" s="52">
        <v>0</v>
      </c>
      <c r="JI181" s="52">
        <v>0</v>
      </c>
      <c r="JJ181" s="52">
        <v>0</v>
      </c>
      <c r="JK181" s="52">
        <v>0</v>
      </c>
      <c r="JL181" s="52">
        <v>0</v>
      </c>
      <c r="JM181" s="52">
        <v>0</v>
      </c>
      <c r="JN181" s="52">
        <v>0</v>
      </c>
      <c r="JO181" s="52">
        <v>0</v>
      </c>
      <c r="JP181" s="52">
        <v>0</v>
      </c>
      <c r="JQ181" s="52">
        <v>0</v>
      </c>
      <c r="JR181" s="52">
        <v>0</v>
      </c>
      <c r="JS181" s="52">
        <v>0</v>
      </c>
      <c r="JT181" s="52">
        <v>0</v>
      </c>
      <c r="JU181" s="52">
        <v>0</v>
      </c>
      <c r="JV181" s="52">
        <v>0</v>
      </c>
      <c r="JW181" s="52">
        <v>0</v>
      </c>
      <c r="JX181" s="52">
        <v>0</v>
      </c>
      <c r="JY181" s="52">
        <v>0</v>
      </c>
      <c r="JZ181" s="52">
        <v>0</v>
      </c>
      <c r="KA181" s="52">
        <v>0</v>
      </c>
      <c r="KB181" s="52">
        <v>0</v>
      </c>
      <c r="KC181" s="52">
        <v>0</v>
      </c>
      <c r="KD181" s="52">
        <v>0</v>
      </c>
      <c r="KE181" s="52">
        <v>0</v>
      </c>
      <c r="KF181" s="52">
        <v>0</v>
      </c>
      <c r="KG181" s="52">
        <v>0</v>
      </c>
      <c r="KH181" s="52">
        <v>0</v>
      </c>
      <c r="KI181" s="52">
        <v>0</v>
      </c>
      <c r="KJ181" s="52">
        <v>0</v>
      </c>
      <c r="KK181" s="52">
        <v>0</v>
      </c>
      <c r="KL181" s="52">
        <v>0</v>
      </c>
      <c r="KM181" s="52">
        <v>0</v>
      </c>
      <c r="KN181" s="52">
        <v>0</v>
      </c>
      <c r="KO181" s="52">
        <v>0</v>
      </c>
      <c r="KP181" s="52">
        <v>0</v>
      </c>
      <c r="KQ181" s="52">
        <v>0</v>
      </c>
      <c r="KR181" s="52">
        <v>0</v>
      </c>
      <c r="KS181" s="52">
        <v>0</v>
      </c>
      <c r="KT181" s="52">
        <v>0</v>
      </c>
      <c r="KU181" s="52">
        <v>0</v>
      </c>
      <c r="KV181" s="52">
        <v>0</v>
      </c>
      <c r="KW181" s="52">
        <v>0</v>
      </c>
      <c r="KX181" s="52">
        <v>0</v>
      </c>
      <c r="KY181" s="52">
        <v>0</v>
      </c>
      <c r="KZ181" s="52">
        <v>0</v>
      </c>
      <c r="LA181" s="52">
        <v>0</v>
      </c>
      <c r="LB181" s="52">
        <v>0</v>
      </c>
      <c r="LC181" s="52">
        <v>0</v>
      </c>
      <c r="LD181" s="52">
        <v>0</v>
      </c>
      <c r="LE181" s="52">
        <v>0</v>
      </c>
      <c r="LF181" s="52">
        <v>0</v>
      </c>
      <c r="LG181" s="52">
        <v>0</v>
      </c>
      <c r="LH181" s="52">
        <v>0</v>
      </c>
      <c r="LI181" s="52">
        <v>0</v>
      </c>
      <c r="LJ181" s="52">
        <v>0</v>
      </c>
      <c r="LK181" s="52">
        <v>0</v>
      </c>
      <c r="LL181" s="52">
        <v>0</v>
      </c>
      <c r="LM181" s="52">
        <v>0</v>
      </c>
      <c r="LN181" s="52">
        <v>0</v>
      </c>
      <c r="LO181" s="52">
        <v>0</v>
      </c>
      <c r="LP181" s="52">
        <v>0</v>
      </c>
      <c r="LQ181" s="52">
        <v>0</v>
      </c>
      <c r="LR181" s="52">
        <v>0</v>
      </c>
      <c r="LS181" s="52">
        <v>0</v>
      </c>
      <c r="LT181" s="52">
        <v>0</v>
      </c>
      <c r="LU181" s="52">
        <v>0</v>
      </c>
      <c r="LV181" s="52">
        <v>0</v>
      </c>
      <c r="LW181" s="52">
        <v>0</v>
      </c>
      <c r="LX181" s="52">
        <v>0</v>
      </c>
      <c r="LY181" s="52">
        <v>0</v>
      </c>
      <c r="LZ181" s="52">
        <v>0</v>
      </c>
      <c r="MA181" s="52">
        <v>0</v>
      </c>
      <c r="MB181" s="52">
        <v>0</v>
      </c>
      <c r="MC181" s="52">
        <v>0</v>
      </c>
      <c r="MD181" s="52">
        <v>0</v>
      </c>
      <c r="ME181" s="52">
        <v>0</v>
      </c>
      <c r="MF181" s="52">
        <v>0</v>
      </c>
      <c r="MG181" s="52">
        <v>0</v>
      </c>
      <c r="MH181" s="52">
        <v>0</v>
      </c>
      <c r="MI181" s="52">
        <v>0</v>
      </c>
      <c r="MJ181" s="52">
        <v>0</v>
      </c>
      <c r="MK181" s="52">
        <v>0</v>
      </c>
      <c r="ML181" s="52">
        <v>0</v>
      </c>
      <c r="MM181" s="52">
        <v>0</v>
      </c>
      <c r="MN181" s="52">
        <v>0</v>
      </c>
      <c r="MO181" s="52">
        <v>0</v>
      </c>
      <c r="MP181" s="52">
        <v>0</v>
      </c>
      <c r="MQ181" s="52">
        <v>0</v>
      </c>
      <c r="MR181" s="52">
        <v>0</v>
      </c>
      <c r="MS181" s="52">
        <v>0</v>
      </c>
      <c r="MT181" s="52">
        <v>0</v>
      </c>
      <c r="MU181" s="52">
        <v>0</v>
      </c>
      <c r="MV181" s="52">
        <v>0</v>
      </c>
      <c r="MW181" s="52">
        <v>0</v>
      </c>
      <c r="MX181" s="52">
        <v>0</v>
      </c>
      <c r="MY181" s="52">
        <v>0</v>
      </c>
      <c r="MZ181" s="52">
        <v>0</v>
      </c>
      <c r="NA181" s="52">
        <v>0</v>
      </c>
      <c r="NB181" s="52">
        <v>0</v>
      </c>
      <c r="NC181" s="52">
        <v>0</v>
      </c>
      <c r="ND181" s="52">
        <v>0</v>
      </c>
      <c r="NE181" s="52">
        <v>0</v>
      </c>
      <c r="NF181" s="52">
        <v>0</v>
      </c>
      <c r="NG181" s="52">
        <v>0</v>
      </c>
      <c r="NH181" s="52">
        <v>0</v>
      </c>
      <c r="NI181" s="52">
        <v>0</v>
      </c>
      <c r="NJ181" s="52">
        <v>0</v>
      </c>
      <c r="NK181" s="52">
        <v>0</v>
      </c>
      <c r="NL181" s="52">
        <v>0</v>
      </c>
      <c r="NM181" s="52">
        <v>0</v>
      </c>
      <c r="NN181" s="52">
        <v>0</v>
      </c>
      <c r="NO181" s="52">
        <v>0</v>
      </c>
      <c r="NP181" s="52">
        <v>0</v>
      </c>
      <c r="NQ181" s="52">
        <v>0</v>
      </c>
      <c r="NR181" s="68">
        <f t="shared" si="9"/>
        <v>68318.529999999897</v>
      </c>
      <c r="NS181" s="68">
        <f t="shared" si="10"/>
        <v>68318.529999999897</v>
      </c>
      <c r="NT181" s="68">
        <f t="shared" si="11"/>
        <v>58822.989999999918</v>
      </c>
    </row>
    <row r="182" spans="1:384" s="40" customFormat="1" ht="15" customHeight="1" outlineLevel="1" x14ac:dyDescent="0.2">
      <c r="A182" s="61"/>
      <c r="B182" s="49" t="s">
        <v>671</v>
      </c>
      <c r="C182" s="49" t="s">
        <v>502</v>
      </c>
      <c r="D182" s="49" t="s">
        <v>503</v>
      </c>
      <c r="E182" s="50" t="s">
        <v>504</v>
      </c>
      <c r="F182" s="64">
        <v>45210</v>
      </c>
      <c r="G182" s="49" t="s">
        <v>37</v>
      </c>
      <c r="H182" s="72">
        <v>0</v>
      </c>
      <c r="I182" s="65">
        <v>63277.760000000002</v>
      </c>
      <c r="J182" s="114" t="str">
        <f>_xlfn.XLOOKUP(E182,'[12]Resumo Unidades'!$B:$B,'[12]Resumo Unidades'!$W:$W)</f>
        <v>Fluxo com Divergência de até 2%</v>
      </c>
      <c r="K182" s="51" t="str">
        <f>IF(L182&gt;Resumo!$E$23,"Sim","Não")</f>
        <v>Não</v>
      </c>
      <c r="L182" s="66">
        <v>50</v>
      </c>
      <c r="M182" s="67"/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0</v>
      </c>
      <c r="T182" s="52">
        <v>0</v>
      </c>
      <c r="U182" s="52">
        <v>0</v>
      </c>
      <c r="V182" s="52">
        <v>0</v>
      </c>
      <c r="W182" s="52">
        <v>0</v>
      </c>
      <c r="X182" s="52">
        <v>0</v>
      </c>
      <c r="Y182" s="52">
        <v>0</v>
      </c>
      <c r="Z182" s="52">
        <v>0</v>
      </c>
      <c r="AA182" s="52">
        <v>0</v>
      </c>
      <c r="AB182" s="52">
        <v>0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  <c r="AK182" s="52">
        <v>0</v>
      </c>
      <c r="AL182" s="52">
        <v>0</v>
      </c>
      <c r="AM182" s="52">
        <v>0</v>
      </c>
      <c r="AN182" s="52">
        <v>0</v>
      </c>
      <c r="AO182" s="52">
        <v>0</v>
      </c>
      <c r="AP182" s="52">
        <v>0</v>
      </c>
      <c r="AQ182" s="52"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v>0</v>
      </c>
      <c r="AX182" s="52">
        <v>0</v>
      </c>
      <c r="AY182" s="52">
        <v>0</v>
      </c>
      <c r="AZ182" s="52">
        <v>0</v>
      </c>
      <c r="BA182" s="52">
        <v>0</v>
      </c>
      <c r="BB182" s="52">
        <v>0</v>
      </c>
      <c r="BC182" s="52">
        <v>0</v>
      </c>
      <c r="BD182" s="52">
        <v>0</v>
      </c>
      <c r="BE182" s="52">
        <v>0</v>
      </c>
      <c r="BF182" s="52">
        <v>0</v>
      </c>
      <c r="BG182" s="52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52">
        <v>0</v>
      </c>
      <c r="BW182" s="52">
        <v>0</v>
      </c>
      <c r="BX182" s="52">
        <v>0</v>
      </c>
      <c r="BY182" s="52">
        <v>0</v>
      </c>
      <c r="BZ182" s="52">
        <v>0</v>
      </c>
      <c r="CA182" s="52">
        <v>0</v>
      </c>
      <c r="CB182" s="52">
        <v>690.06999999999994</v>
      </c>
      <c r="CC182" s="52">
        <v>632.61</v>
      </c>
      <c r="CD182" s="52">
        <v>527.53</v>
      </c>
      <c r="CE182" s="52">
        <v>527.53000000000009</v>
      </c>
      <c r="CF182" s="52">
        <v>527.53000000000009</v>
      </c>
      <c r="CG182" s="52">
        <v>527.53</v>
      </c>
      <c r="CH182" s="52">
        <v>527.53000000000009</v>
      </c>
      <c r="CI182" s="52">
        <v>527.53</v>
      </c>
      <c r="CJ182" s="52">
        <v>527.53</v>
      </c>
      <c r="CK182" s="52">
        <v>527.53</v>
      </c>
      <c r="CL182" s="52">
        <v>527.53</v>
      </c>
      <c r="CM182" s="52">
        <v>527.53000000000009</v>
      </c>
      <c r="CN182" s="52">
        <v>527.53000000000009</v>
      </c>
      <c r="CO182" s="52">
        <v>527.53</v>
      </c>
      <c r="CP182" s="52">
        <v>527.53000000000009</v>
      </c>
      <c r="CQ182" s="52">
        <v>527.53</v>
      </c>
      <c r="CR182" s="52">
        <v>527.53</v>
      </c>
      <c r="CS182" s="52">
        <v>527.53000000000009</v>
      </c>
      <c r="CT182" s="52">
        <v>527.53</v>
      </c>
      <c r="CU182" s="52">
        <v>527.53000000000009</v>
      </c>
      <c r="CV182" s="52">
        <v>527.53000000000009</v>
      </c>
      <c r="CW182" s="52">
        <v>527.53</v>
      </c>
      <c r="CX182" s="52">
        <v>527.53000000000009</v>
      </c>
      <c r="CY182" s="52">
        <v>527.53</v>
      </c>
      <c r="CZ182" s="52">
        <v>527.53</v>
      </c>
      <c r="DA182" s="52">
        <v>527.53</v>
      </c>
      <c r="DB182" s="52">
        <v>527.53</v>
      </c>
      <c r="DC182" s="52">
        <v>527.53000000000009</v>
      </c>
      <c r="DD182" s="52">
        <v>527.53000000000009</v>
      </c>
      <c r="DE182" s="52">
        <v>527.53</v>
      </c>
      <c r="DF182" s="52">
        <v>527.53000000000009</v>
      </c>
      <c r="DG182" s="52">
        <v>527.53</v>
      </c>
      <c r="DH182" s="52">
        <v>527.53</v>
      </c>
      <c r="DI182" s="52">
        <v>527.53</v>
      </c>
      <c r="DJ182" s="52">
        <v>527.53</v>
      </c>
      <c r="DK182" s="52">
        <v>527.53000000000009</v>
      </c>
      <c r="DL182" s="52">
        <v>527.53000000000009</v>
      </c>
      <c r="DM182" s="52">
        <v>527.53</v>
      </c>
      <c r="DN182" s="52">
        <v>527.53000000000009</v>
      </c>
      <c r="DO182" s="52">
        <v>527.53</v>
      </c>
      <c r="DP182" s="52">
        <v>527.53</v>
      </c>
      <c r="DQ182" s="52">
        <v>527.53</v>
      </c>
      <c r="DR182" s="52">
        <v>527.53</v>
      </c>
      <c r="DS182" s="52">
        <v>527.53000000000009</v>
      </c>
      <c r="DT182" s="52">
        <v>527.53000000000009</v>
      </c>
      <c r="DU182" s="52">
        <v>527.53</v>
      </c>
      <c r="DV182" s="52">
        <v>527.53000000000009</v>
      </c>
      <c r="DW182" s="52">
        <v>527.53</v>
      </c>
      <c r="DX182" s="52">
        <v>527.53</v>
      </c>
      <c r="DY182" s="52">
        <v>527.53</v>
      </c>
      <c r="DZ182" s="52">
        <v>527.53000000000009</v>
      </c>
      <c r="EA182" s="52">
        <v>527.53</v>
      </c>
      <c r="EB182" s="52">
        <v>527.53000000000009</v>
      </c>
      <c r="EC182" s="52">
        <v>527.53</v>
      </c>
      <c r="ED182" s="52">
        <v>527.53000000000009</v>
      </c>
      <c r="EE182" s="52">
        <v>527.53</v>
      </c>
      <c r="EF182" s="52">
        <v>527.53000000000009</v>
      </c>
      <c r="EG182" s="52">
        <v>527.53</v>
      </c>
      <c r="EH182" s="52">
        <v>527.53000000000009</v>
      </c>
      <c r="EI182" s="52">
        <v>527.53000000000009</v>
      </c>
      <c r="EJ182" s="52">
        <v>527.53000000000009</v>
      </c>
      <c r="EK182" s="52">
        <v>527.53</v>
      </c>
      <c r="EL182" s="52">
        <v>527.53</v>
      </c>
      <c r="EM182" s="52">
        <v>527.53</v>
      </c>
      <c r="EN182" s="52">
        <v>527.53000000000009</v>
      </c>
      <c r="EO182" s="52">
        <v>527.53</v>
      </c>
      <c r="EP182" s="52">
        <v>527.53000000000009</v>
      </c>
      <c r="EQ182" s="52">
        <v>527.53000000000009</v>
      </c>
      <c r="ER182" s="52">
        <v>527.53000000000009</v>
      </c>
      <c r="ES182" s="52">
        <v>527.53</v>
      </c>
      <c r="ET182" s="52">
        <v>527.53</v>
      </c>
      <c r="EU182" s="52">
        <v>527.53000000000009</v>
      </c>
      <c r="EV182" s="52">
        <v>527.53</v>
      </c>
      <c r="EW182" s="52">
        <v>527.53</v>
      </c>
      <c r="EX182" s="52">
        <v>527.53000000000009</v>
      </c>
      <c r="EY182" s="52">
        <v>527.53</v>
      </c>
      <c r="EZ182" s="52">
        <v>527.53000000000009</v>
      </c>
      <c r="FA182" s="52">
        <v>527.53</v>
      </c>
      <c r="FB182" s="52">
        <v>527.53</v>
      </c>
      <c r="FC182" s="52">
        <v>527.53</v>
      </c>
      <c r="FD182" s="52">
        <v>527.53000000000009</v>
      </c>
      <c r="FE182" s="52">
        <v>527.53</v>
      </c>
      <c r="FF182" s="52">
        <v>527.53000000000009</v>
      </c>
      <c r="FG182" s="52">
        <v>527.53000000000009</v>
      </c>
      <c r="FH182" s="52">
        <v>527.53000000000009</v>
      </c>
      <c r="FI182" s="52">
        <v>527.53000000000009</v>
      </c>
      <c r="FJ182" s="52">
        <v>527.53000000000009</v>
      </c>
      <c r="FK182" s="52">
        <v>527.53000000000009</v>
      </c>
      <c r="FL182" s="52">
        <v>527.53000000000009</v>
      </c>
      <c r="FM182" s="52">
        <v>527.53</v>
      </c>
      <c r="FN182" s="52">
        <v>527.53000000000009</v>
      </c>
      <c r="FO182" s="52">
        <v>527.53000000000009</v>
      </c>
      <c r="FP182" s="52">
        <v>527.53</v>
      </c>
      <c r="FQ182" s="52">
        <v>527.53</v>
      </c>
      <c r="FR182" s="52">
        <v>527.53</v>
      </c>
      <c r="FS182" s="52">
        <v>527.53</v>
      </c>
      <c r="FT182" s="52">
        <v>527.53000000000009</v>
      </c>
      <c r="FU182" s="52">
        <v>527.53</v>
      </c>
      <c r="FV182" s="52">
        <v>527.53000000000009</v>
      </c>
      <c r="FW182" s="52">
        <v>527.53000000000009</v>
      </c>
      <c r="FX182" s="52">
        <v>527.53</v>
      </c>
      <c r="FY182" s="52">
        <v>527.53</v>
      </c>
      <c r="FZ182" s="52">
        <v>527.53</v>
      </c>
      <c r="GA182" s="52">
        <v>527.53</v>
      </c>
      <c r="GB182" s="52">
        <v>527.53</v>
      </c>
      <c r="GC182" s="52">
        <v>527.53</v>
      </c>
      <c r="GD182" s="52">
        <v>527.53000000000009</v>
      </c>
      <c r="GE182" s="52">
        <v>527.53</v>
      </c>
      <c r="GF182" s="52">
        <v>527.53</v>
      </c>
      <c r="GG182" s="52">
        <v>527.53</v>
      </c>
      <c r="GH182" s="52">
        <v>527.53000000000009</v>
      </c>
      <c r="GI182" s="52">
        <v>527.53</v>
      </c>
      <c r="GJ182" s="52">
        <v>527.53000000000009</v>
      </c>
      <c r="GK182" s="52">
        <v>527.53</v>
      </c>
      <c r="GL182" s="52">
        <v>527.53000000000009</v>
      </c>
      <c r="GM182" s="52">
        <v>527.53000000000009</v>
      </c>
      <c r="GN182" s="52">
        <v>527.53</v>
      </c>
      <c r="GO182" s="52">
        <v>527.53</v>
      </c>
      <c r="GP182" s="52">
        <v>527.53000000000009</v>
      </c>
      <c r="GQ182" s="52">
        <v>527.53000000000009</v>
      </c>
      <c r="GR182" s="52">
        <v>527.53000000000009</v>
      </c>
      <c r="GS182" s="52">
        <v>527.53</v>
      </c>
      <c r="GT182" s="52">
        <v>527.53000000000009</v>
      </c>
      <c r="GU182" s="52">
        <v>527.53000000000009</v>
      </c>
      <c r="GV182" s="52">
        <v>527.53000000000009</v>
      </c>
      <c r="GW182" s="52">
        <v>527.53</v>
      </c>
      <c r="GX182" s="52">
        <v>527.53</v>
      </c>
      <c r="GY182" s="52">
        <v>527.53</v>
      </c>
      <c r="GZ182" s="52">
        <v>527.53000000000009</v>
      </c>
      <c r="HA182" s="52">
        <v>527.53</v>
      </c>
      <c r="HB182" s="52">
        <v>0</v>
      </c>
      <c r="HC182" s="52">
        <v>0</v>
      </c>
      <c r="HD182" s="52">
        <v>0</v>
      </c>
      <c r="HE182" s="52">
        <v>0</v>
      </c>
      <c r="HF182" s="52">
        <v>0</v>
      </c>
      <c r="HG182" s="52">
        <v>0</v>
      </c>
      <c r="HH182" s="52">
        <v>0</v>
      </c>
      <c r="HI182" s="52">
        <v>0</v>
      </c>
      <c r="HJ182" s="52">
        <v>0</v>
      </c>
      <c r="HK182" s="52">
        <v>0</v>
      </c>
      <c r="HL182" s="52">
        <v>0</v>
      </c>
      <c r="HM182" s="52">
        <v>0</v>
      </c>
      <c r="HN182" s="52">
        <v>0</v>
      </c>
      <c r="HO182" s="52">
        <v>0</v>
      </c>
      <c r="HP182" s="52">
        <v>0</v>
      </c>
      <c r="HQ182" s="52">
        <v>0</v>
      </c>
      <c r="HR182" s="52">
        <v>0</v>
      </c>
      <c r="HS182" s="52">
        <v>0</v>
      </c>
      <c r="HT182" s="52">
        <v>0</v>
      </c>
      <c r="HU182" s="52">
        <v>0</v>
      </c>
      <c r="HV182" s="52">
        <v>0</v>
      </c>
      <c r="HW182" s="52">
        <v>0</v>
      </c>
      <c r="HX182" s="52">
        <v>0</v>
      </c>
      <c r="HY182" s="52">
        <v>0</v>
      </c>
      <c r="HZ182" s="52">
        <v>0</v>
      </c>
      <c r="IA182" s="52">
        <v>0</v>
      </c>
      <c r="IB182" s="52">
        <v>0</v>
      </c>
      <c r="IC182" s="52">
        <v>0</v>
      </c>
      <c r="ID182" s="52">
        <v>0</v>
      </c>
      <c r="IE182" s="52">
        <v>0</v>
      </c>
      <c r="IF182" s="52">
        <v>0</v>
      </c>
      <c r="IG182" s="52">
        <v>0</v>
      </c>
      <c r="IH182" s="52">
        <v>0</v>
      </c>
      <c r="II182" s="52">
        <v>0</v>
      </c>
      <c r="IJ182" s="52">
        <v>0</v>
      </c>
      <c r="IK182" s="52">
        <v>0</v>
      </c>
      <c r="IL182" s="52">
        <v>0</v>
      </c>
      <c r="IM182" s="52">
        <v>0</v>
      </c>
      <c r="IN182" s="52">
        <v>0</v>
      </c>
      <c r="IO182" s="52">
        <v>0</v>
      </c>
      <c r="IP182" s="52">
        <v>0</v>
      </c>
      <c r="IQ182" s="52">
        <v>0</v>
      </c>
      <c r="IR182" s="52">
        <v>0</v>
      </c>
      <c r="IS182" s="52">
        <v>0</v>
      </c>
      <c r="IT182" s="52">
        <v>0</v>
      </c>
      <c r="IU182" s="52">
        <v>0</v>
      </c>
      <c r="IV182" s="52">
        <v>0</v>
      </c>
      <c r="IW182" s="52">
        <v>0</v>
      </c>
      <c r="IX182" s="52">
        <v>0</v>
      </c>
      <c r="IY182" s="52">
        <v>0</v>
      </c>
      <c r="IZ182" s="52">
        <v>0</v>
      </c>
      <c r="JA182" s="52">
        <v>0</v>
      </c>
      <c r="JB182" s="52">
        <v>0</v>
      </c>
      <c r="JC182" s="52">
        <v>0</v>
      </c>
      <c r="JD182" s="52">
        <v>0</v>
      </c>
      <c r="JE182" s="52">
        <v>0</v>
      </c>
      <c r="JF182" s="52">
        <v>0</v>
      </c>
      <c r="JG182" s="52">
        <v>0</v>
      </c>
      <c r="JH182" s="52">
        <v>0</v>
      </c>
      <c r="JI182" s="52">
        <v>0</v>
      </c>
      <c r="JJ182" s="52">
        <v>0</v>
      </c>
      <c r="JK182" s="52">
        <v>0</v>
      </c>
      <c r="JL182" s="52">
        <v>0</v>
      </c>
      <c r="JM182" s="52">
        <v>0</v>
      </c>
      <c r="JN182" s="52">
        <v>0</v>
      </c>
      <c r="JO182" s="52">
        <v>0</v>
      </c>
      <c r="JP182" s="52">
        <v>0</v>
      </c>
      <c r="JQ182" s="52">
        <v>0</v>
      </c>
      <c r="JR182" s="52">
        <v>0</v>
      </c>
      <c r="JS182" s="52">
        <v>0</v>
      </c>
      <c r="JT182" s="52">
        <v>0</v>
      </c>
      <c r="JU182" s="52">
        <v>0</v>
      </c>
      <c r="JV182" s="52">
        <v>0</v>
      </c>
      <c r="JW182" s="52">
        <v>0</v>
      </c>
      <c r="JX182" s="52">
        <v>0</v>
      </c>
      <c r="JY182" s="52">
        <v>0</v>
      </c>
      <c r="JZ182" s="52">
        <v>0</v>
      </c>
      <c r="KA182" s="52">
        <v>0</v>
      </c>
      <c r="KB182" s="52">
        <v>0</v>
      </c>
      <c r="KC182" s="52">
        <v>0</v>
      </c>
      <c r="KD182" s="52">
        <v>0</v>
      </c>
      <c r="KE182" s="52">
        <v>0</v>
      </c>
      <c r="KF182" s="52">
        <v>0</v>
      </c>
      <c r="KG182" s="52">
        <v>0</v>
      </c>
      <c r="KH182" s="52">
        <v>0</v>
      </c>
      <c r="KI182" s="52">
        <v>0</v>
      </c>
      <c r="KJ182" s="52">
        <v>0</v>
      </c>
      <c r="KK182" s="52">
        <v>0</v>
      </c>
      <c r="KL182" s="52">
        <v>0</v>
      </c>
      <c r="KM182" s="52">
        <v>0</v>
      </c>
      <c r="KN182" s="52">
        <v>0</v>
      </c>
      <c r="KO182" s="52">
        <v>0</v>
      </c>
      <c r="KP182" s="52">
        <v>0</v>
      </c>
      <c r="KQ182" s="52">
        <v>0</v>
      </c>
      <c r="KR182" s="52">
        <v>0</v>
      </c>
      <c r="KS182" s="52">
        <v>0</v>
      </c>
      <c r="KT182" s="52">
        <v>0</v>
      </c>
      <c r="KU182" s="52">
        <v>0</v>
      </c>
      <c r="KV182" s="52">
        <v>0</v>
      </c>
      <c r="KW182" s="52">
        <v>0</v>
      </c>
      <c r="KX182" s="52">
        <v>0</v>
      </c>
      <c r="KY182" s="52">
        <v>0</v>
      </c>
      <c r="KZ182" s="52">
        <v>0</v>
      </c>
      <c r="LA182" s="52">
        <v>0</v>
      </c>
      <c r="LB182" s="52">
        <v>0</v>
      </c>
      <c r="LC182" s="52">
        <v>0</v>
      </c>
      <c r="LD182" s="52">
        <v>0</v>
      </c>
      <c r="LE182" s="52">
        <v>0</v>
      </c>
      <c r="LF182" s="52">
        <v>0</v>
      </c>
      <c r="LG182" s="52">
        <v>0</v>
      </c>
      <c r="LH182" s="52">
        <v>0</v>
      </c>
      <c r="LI182" s="52">
        <v>0</v>
      </c>
      <c r="LJ182" s="52">
        <v>0</v>
      </c>
      <c r="LK182" s="52">
        <v>0</v>
      </c>
      <c r="LL182" s="52">
        <v>0</v>
      </c>
      <c r="LM182" s="52">
        <v>0</v>
      </c>
      <c r="LN182" s="52">
        <v>0</v>
      </c>
      <c r="LO182" s="52">
        <v>0</v>
      </c>
      <c r="LP182" s="52">
        <v>0</v>
      </c>
      <c r="LQ182" s="52">
        <v>0</v>
      </c>
      <c r="LR182" s="52">
        <v>0</v>
      </c>
      <c r="LS182" s="52">
        <v>0</v>
      </c>
      <c r="LT182" s="52">
        <v>0</v>
      </c>
      <c r="LU182" s="52">
        <v>0</v>
      </c>
      <c r="LV182" s="52">
        <v>0</v>
      </c>
      <c r="LW182" s="52">
        <v>0</v>
      </c>
      <c r="LX182" s="52">
        <v>0</v>
      </c>
      <c r="LY182" s="52">
        <v>0</v>
      </c>
      <c r="LZ182" s="52">
        <v>0</v>
      </c>
      <c r="MA182" s="52">
        <v>0</v>
      </c>
      <c r="MB182" s="52">
        <v>0</v>
      </c>
      <c r="MC182" s="52">
        <v>0</v>
      </c>
      <c r="MD182" s="52">
        <v>0</v>
      </c>
      <c r="ME182" s="52">
        <v>0</v>
      </c>
      <c r="MF182" s="52">
        <v>0</v>
      </c>
      <c r="MG182" s="52">
        <v>0</v>
      </c>
      <c r="MH182" s="52">
        <v>0</v>
      </c>
      <c r="MI182" s="52">
        <v>0</v>
      </c>
      <c r="MJ182" s="52">
        <v>0</v>
      </c>
      <c r="MK182" s="52">
        <v>0</v>
      </c>
      <c r="ML182" s="52">
        <v>0</v>
      </c>
      <c r="MM182" s="52">
        <v>0</v>
      </c>
      <c r="MN182" s="52">
        <v>0</v>
      </c>
      <c r="MO182" s="52">
        <v>0</v>
      </c>
      <c r="MP182" s="52">
        <v>0</v>
      </c>
      <c r="MQ182" s="52">
        <v>0</v>
      </c>
      <c r="MR182" s="52">
        <v>0</v>
      </c>
      <c r="MS182" s="52">
        <v>0</v>
      </c>
      <c r="MT182" s="52">
        <v>0</v>
      </c>
      <c r="MU182" s="52">
        <v>0</v>
      </c>
      <c r="MV182" s="52">
        <v>0</v>
      </c>
      <c r="MW182" s="52">
        <v>0</v>
      </c>
      <c r="MX182" s="52">
        <v>0</v>
      </c>
      <c r="MY182" s="52">
        <v>0</v>
      </c>
      <c r="MZ182" s="52">
        <v>0</v>
      </c>
      <c r="NA182" s="52">
        <v>0</v>
      </c>
      <c r="NB182" s="52">
        <v>0</v>
      </c>
      <c r="NC182" s="52">
        <v>0</v>
      </c>
      <c r="ND182" s="52">
        <v>0</v>
      </c>
      <c r="NE182" s="52">
        <v>0</v>
      </c>
      <c r="NF182" s="52">
        <v>0</v>
      </c>
      <c r="NG182" s="52">
        <v>0</v>
      </c>
      <c r="NH182" s="52">
        <v>0</v>
      </c>
      <c r="NI182" s="52">
        <v>0</v>
      </c>
      <c r="NJ182" s="52">
        <v>0</v>
      </c>
      <c r="NK182" s="52">
        <v>0</v>
      </c>
      <c r="NL182" s="52">
        <v>0</v>
      </c>
      <c r="NM182" s="52">
        <v>0</v>
      </c>
      <c r="NN182" s="52">
        <v>0</v>
      </c>
      <c r="NO182" s="52">
        <v>0</v>
      </c>
      <c r="NP182" s="52">
        <v>0</v>
      </c>
      <c r="NQ182" s="52">
        <v>0</v>
      </c>
      <c r="NR182" s="68">
        <f t="shared" si="9"/>
        <v>68846.519999999902</v>
      </c>
      <c r="NS182" s="68">
        <f t="shared" si="10"/>
        <v>68846.519999999902</v>
      </c>
      <c r="NT182" s="68">
        <f t="shared" si="11"/>
        <v>58823.449999999917</v>
      </c>
    </row>
    <row r="183" spans="1:384" s="40" customFormat="1" ht="15" customHeight="1" outlineLevel="1" x14ac:dyDescent="0.2">
      <c r="A183" s="61"/>
      <c r="B183" s="49" t="s">
        <v>671</v>
      </c>
      <c r="C183" s="49" t="s">
        <v>505</v>
      </c>
      <c r="D183" s="49" t="s">
        <v>506</v>
      </c>
      <c r="E183" s="50" t="s">
        <v>507</v>
      </c>
      <c r="F183" s="64">
        <v>45228</v>
      </c>
      <c r="G183" s="49" t="s">
        <v>37</v>
      </c>
      <c r="H183" s="72">
        <v>0</v>
      </c>
      <c r="I183" s="65">
        <v>63277.760000000002</v>
      </c>
      <c r="J183" s="114" t="str">
        <f>_xlfn.XLOOKUP(E183,'[12]Resumo Unidades'!$B:$B,'[12]Resumo Unidades'!$W:$W)</f>
        <v>Fluxo com Divergência de até 2%</v>
      </c>
      <c r="K183" s="51" t="str">
        <f>IF(L183&gt;Resumo!$E$23,"Sim","Não")</f>
        <v>Não</v>
      </c>
      <c r="L183" s="66">
        <v>50</v>
      </c>
      <c r="M183" s="67"/>
      <c r="N183" s="52">
        <v>0</v>
      </c>
      <c r="O183" s="52">
        <v>0</v>
      </c>
      <c r="P183" s="52">
        <v>0</v>
      </c>
      <c r="Q183" s="52">
        <v>0</v>
      </c>
      <c r="R183" s="52">
        <v>0</v>
      </c>
      <c r="S183" s="52">
        <v>0</v>
      </c>
      <c r="T183" s="52">
        <v>0</v>
      </c>
      <c r="U183" s="52">
        <v>0</v>
      </c>
      <c r="V183" s="52">
        <v>0</v>
      </c>
      <c r="W183" s="52">
        <v>0</v>
      </c>
      <c r="X183" s="52">
        <v>0</v>
      </c>
      <c r="Y183" s="52">
        <v>0</v>
      </c>
      <c r="Z183" s="52">
        <v>0</v>
      </c>
      <c r="AA183" s="52">
        <v>0</v>
      </c>
      <c r="AB183" s="52">
        <v>0</v>
      </c>
      <c r="AC183" s="52">
        <v>0</v>
      </c>
      <c r="AD183" s="52">
        <v>0</v>
      </c>
      <c r="AE183" s="52">
        <v>0</v>
      </c>
      <c r="AF183" s="52">
        <v>0</v>
      </c>
      <c r="AG183" s="52">
        <v>0</v>
      </c>
      <c r="AH183" s="52">
        <v>0</v>
      </c>
      <c r="AI183" s="52">
        <v>0</v>
      </c>
      <c r="AJ183" s="52">
        <v>0</v>
      </c>
      <c r="AK183" s="52">
        <v>0</v>
      </c>
      <c r="AL183" s="52">
        <v>0</v>
      </c>
      <c r="AM183" s="52">
        <v>0</v>
      </c>
      <c r="AN183" s="52">
        <v>0</v>
      </c>
      <c r="AO183" s="52">
        <v>0</v>
      </c>
      <c r="AP183" s="52">
        <v>0</v>
      </c>
      <c r="AQ183" s="52"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v>0</v>
      </c>
      <c r="AX183" s="52">
        <v>0</v>
      </c>
      <c r="AY183" s="52">
        <v>0</v>
      </c>
      <c r="AZ183" s="52">
        <v>0</v>
      </c>
      <c r="BA183" s="52">
        <v>0</v>
      </c>
      <c r="BB183" s="52">
        <v>0</v>
      </c>
      <c r="BC183" s="52">
        <v>0</v>
      </c>
      <c r="BD183" s="52">
        <v>0</v>
      </c>
      <c r="BE183" s="52">
        <v>0</v>
      </c>
      <c r="BF183" s="52">
        <v>0</v>
      </c>
      <c r="BG183" s="52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52">
        <v>0</v>
      </c>
      <c r="BW183" s="52">
        <v>0</v>
      </c>
      <c r="BX183" s="52">
        <v>0</v>
      </c>
      <c r="BY183" s="52">
        <v>0</v>
      </c>
      <c r="BZ183" s="52">
        <v>0</v>
      </c>
      <c r="CA183" s="52">
        <v>0</v>
      </c>
      <c r="CB183" s="52">
        <v>659.21999999999991</v>
      </c>
      <c r="CC183" s="52">
        <v>604.94999999999993</v>
      </c>
      <c r="CD183" s="52">
        <v>527.53</v>
      </c>
      <c r="CE183" s="52">
        <v>527.53</v>
      </c>
      <c r="CF183" s="52">
        <v>527.53</v>
      </c>
      <c r="CG183" s="52">
        <v>527.53</v>
      </c>
      <c r="CH183" s="52">
        <v>527.53000000000009</v>
      </c>
      <c r="CI183" s="52">
        <v>527.53000000000009</v>
      </c>
      <c r="CJ183" s="52">
        <v>527.53000000000009</v>
      </c>
      <c r="CK183" s="52">
        <v>527.53</v>
      </c>
      <c r="CL183" s="52">
        <v>527.53</v>
      </c>
      <c r="CM183" s="52">
        <v>527.53</v>
      </c>
      <c r="CN183" s="52">
        <v>527.53000000000009</v>
      </c>
      <c r="CO183" s="52">
        <v>527.53000000000009</v>
      </c>
      <c r="CP183" s="52">
        <v>527.53000000000009</v>
      </c>
      <c r="CQ183" s="52">
        <v>527.53000000000009</v>
      </c>
      <c r="CR183" s="52">
        <v>527.53000000000009</v>
      </c>
      <c r="CS183" s="52">
        <v>527.53000000000009</v>
      </c>
      <c r="CT183" s="52">
        <v>527.53000000000009</v>
      </c>
      <c r="CU183" s="52">
        <v>527.53</v>
      </c>
      <c r="CV183" s="52">
        <v>527.53000000000009</v>
      </c>
      <c r="CW183" s="52">
        <v>527.53000000000009</v>
      </c>
      <c r="CX183" s="52">
        <v>527.53000000000009</v>
      </c>
      <c r="CY183" s="52">
        <v>527.53000000000009</v>
      </c>
      <c r="CZ183" s="52">
        <v>527.53000000000009</v>
      </c>
      <c r="DA183" s="52">
        <v>527.53</v>
      </c>
      <c r="DB183" s="52">
        <v>527.53000000000009</v>
      </c>
      <c r="DC183" s="52">
        <v>527.53</v>
      </c>
      <c r="DD183" s="52">
        <v>527.53000000000009</v>
      </c>
      <c r="DE183" s="52">
        <v>527.53</v>
      </c>
      <c r="DF183" s="52">
        <v>527.53000000000009</v>
      </c>
      <c r="DG183" s="52">
        <v>527.53000000000009</v>
      </c>
      <c r="DH183" s="52">
        <v>527.53000000000009</v>
      </c>
      <c r="DI183" s="52">
        <v>527.53</v>
      </c>
      <c r="DJ183" s="52">
        <v>527.53</v>
      </c>
      <c r="DK183" s="52">
        <v>527.53000000000009</v>
      </c>
      <c r="DL183" s="52">
        <v>527.53</v>
      </c>
      <c r="DM183" s="52">
        <v>527.53000000000009</v>
      </c>
      <c r="DN183" s="52">
        <v>527.53000000000009</v>
      </c>
      <c r="DO183" s="52">
        <v>527.53000000000009</v>
      </c>
      <c r="DP183" s="52">
        <v>527.53000000000009</v>
      </c>
      <c r="DQ183" s="52">
        <v>527.53</v>
      </c>
      <c r="DR183" s="52">
        <v>527.53000000000009</v>
      </c>
      <c r="DS183" s="52">
        <v>527.53</v>
      </c>
      <c r="DT183" s="52">
        <v>527.53</v>
      </c>
      <c r="DU183" s="52">
        <v>527.53000000000009</v>
      </c>
      <c r="DV183" s="52">
        <v>527.53000000000009</v>
      </c>
      <c r="DW183" s="52">
        <v>527.53000000000009</v>
      </c>
      <c r="DX183" s="52">
        <v>527.53000000000009</v>
      </c>
      <c r="DY183" s="52">
        <v>527.53000000000009</v>
      </c>
      <c r="DZ183" s="52">
        <v>527.53000000000009</v>
      </c>
      <c r="EA183" s="52">
        <v>527.53000000000009</v>
      </c>
      <c r="EB183" s="52">
        <v>527.53</v>
      </c>
      <c r="EC183" s="52">
        <v>527.53</v>
      </c>
      <c r="ED183" s="52">
        <v>527.53000000000009</v>
      </c>
      <c r="EE183" s="52">
        <v>527.53</v>
      </c>
      <c r="EF183" s="52">
        <v>527.53000000000009</v>
      </c>
      <c r="EG183" s="52">
        <v>527.53</v>
      </c>
      <c r="EH183" s="52">
        <v>527.53</v>
      </c>
      <c r="EI183" s="52">
        <v>527.53</v>
      </c>
      <c r="EJ183" s="52">
        <v>527.53000000000009</v>
      </c>
      <c r="EK183" s="52">
        <v>527.53</v>
      </c>
      <c r="EL183" s="52">
        <v>527.53000000000009</v>
      </c>
      <c r="EM183" s="52">
        <v>527.53000000000009</v>
      </c>
      <c r="EN183" s="52">
        <v>527.53000000000009</v>
      </c>
      <c r="EO183" s="52">
        <v>527.53</v>
      </c>
      <c r="EP183" s="52">
        <v>527.53</v>
      </c>
      <c r="EQ183" s="52">
        <v>527.53000000000009</v>
      </c>
      <c r="ER183" s="52">
        <v>527.53000000000009</v>
      </c>
      <c r="ES183" s="52">
        <v>527.53</v>
      </c>
      <c r="ET183" s="52">
        <v>527.53000000000009</v>
      </c>
      <c r="EU183" s="52">
        <v>527.53000000000009</v>
      </c>
      <c r="EV183" s="52">
        <v>527.53000000000009</v>
      </c>
      <c r="EW183" s="52">
        <v>527.53000000000009</v>
      </c>
      <c r="EX183" s="52">
        <v>527.53000000000009</v>
      </c>
      <c r="EY183" s="52">
        <v>527.53000000000009</v>
      </c>
      <c r="EZ183" s="52">
        <v>527.53</v>
      </c>
      <c r="FA183" s="52">
        <v>527.53</v>
      </c>
      <c r="FB183" s="52">
        <v>527.53</v>
      </c>
      <c r="FC183" s="52">
        <v>527.53</v>
      </c>
      <c r="FD183" s="52">
        <v>527.53000000000009</v>
      </c>
      <c r="FE183" s="52">
        <v>527.53</v>
      </c>
      <c r="FF183" s="52">
        <v>527.53</v>
      </c>
      <c r="FG183" s="52">
        <v>527.53</v>
      </c>
      <c r="FH183" s="52">
        <v>527.53000000000009</v>
      </c>
      <c r="FI183" s="52">
        <v>527.53</v>
      </c>
      <c r="FJ183" s="52">
        <v>527.53000000000009</v>
      </c>
      <c r="FK183" s="52">
        <v>527.53000000000009</v>
      </c>
      <c r="FL183" s="52">
        <v>527.53000000000009</v>
      </c>
      <c r="FM183" s="52">
        <v>527.53</v>
      </c>
      <c r="FN183" s="52">
        <v>527.53</v>
      </c>
      <c r="FO183" s="52">
        <v>527.53</v>
      </c>
      <c r="FP183" s="52">
        <v>527.53000000000009</v>
      </c>
      <c r="FQ183" s="52">
        <v>527.53</v>
      </c>
      <c r="FR183" s="52">
        <v>527.53</v>
      </c>
      <c r="FS183" s="52">
        <v>527.53000000000009</v>
      </c>
      <c r="FT183" s="52">
        <v>527.53</v>
      </c>
      <c r="FU183" s="52">
        <v>527.53000000000009</v>
      </c>
      <c r="FV183" s="52">
        <v>527.53000000000009</v>
      </c>
      <c r="FW183" s="52">
        <v>527.53</v>
      </c>
      <c r="FX183" s="52">
        <v>527.53000000000009</v>
      </c>
      <c r="FY183" s="52">
        <v>527.53000000000009</v>
      </c>
      <c r="FZ183" s="52">
        <v>527.53000000000009</v>
      </c>
      <c r="GA183" s="52">
        <v>527.53</v>
      </c>
      <c r="GB183" s="52">
        <v>527.53</v>
      </c>
      <c r="GC183" s="52">
        <v>527.53000000000009</v>
      </c>
      <c r="GD183" s="52">
        <v>527.53</v>
      </c>
      <c r="GE183" s="52">
        <v>527.53</v>
      </c>
      <c r="GF183" s="52">
        <v>527.53</v>
      </c>
      <c r="GG183" s="52">
        <v>527.53</v>
      </c>
      <c r="GH183" s="52">
        <v>527.53000000000009</v>
      </c>
      <c r="GI183" s="52">
        <v>527.53</v>
      </c>
      <c r="GJ183" s="52">
        <v>527.53000000000009</v>
      </c>
      <c r="GK183" s="52">
        <v>527.53000000000009</v>
      </c>
      <c r="GL183" s="52">
        <v>527.53</v>
      </c>
      <c r="GM183" s="52">
        <v>527.53</v>
      </c>
      <c r="GN183" s="52">
        <v>527.53</v>
      </c>
      <c r="GO183" s="52">
        <v>527.53</v>
      </c>
      <c r="GP183" s="52">
        <v>527.53000000000009</v>
      </c>
      <c r="GQ183" s="52">
        <v>527.53</v>
      </c>
      <c r="GR183" s="52">
        <v>527.53</v>
      </c>
      <c r="GS183" s="52">
        <v>527.53000000000009</v>
      </c>
      <c r="GT183" s="52">
        <v>527.53000000000009</v>
      </c>
      <c r="GU183" s="52">
        <v>527.53</v>
      </c>
      <c r="GV183" s="52">
        <v>527.53000000000009</v>
      </c>
      <c r="GW183" s="52">
        <v>527.53</v>
      </c>
      <c r="GX183" s="52">
        <v>527.53</v>
      </c>
      <c r="GY183" s="52">
        <v>527.53000000000009</v>
      </c>
      <c r="GZ183" s="52">
        <v>527.53000000000009</v>
      </c>
      <c r="HA183" s="52">
        <v>527.53000000000009</v>
      </c>
      <c r="HB183" s="52">
        <v>0</v>
      </c>
      <c r="HC183" s="52">
        <v>0</v>
      </c>
      <c r="HD183" s="52">
        <v>0</v>
      </c>
      <c r="HE183" s="52">
        <v>0</v>
      </c>
      <c r="HF183" s="52">
        <v>0</v>
      </c>
      <c r="HG183" s="52">
        <v>0</v>
      </c>
      <c r="HH183" s="52">
        <v>0</v>
      </c>
      <c r="HI183" s="52">
        <v>0</v>
      </c>
      <c r="HJ183" s="52">
        <v>0</v>
      </c>
      <c r="HK183" s="52">
        <v>0</v>
      </c>
      <c r="HL183" s="52">
        <v>0</v>
      </c>
      <c r="HM183" s="52">
        <v>0</v>
      </c>
      <c r="HN183" s="52">
        <v>0</v>
      </c>
      <c r="HO183" s="52">
        <v>0</v>
      </c>
      <c r="HP183" s="52">
        <v>0</v>
      </c>
      <c r="HQ183" s="52">
        <v>0</v>
      </c>
      <c r="HR183" s="52">
        <v>0</v>
      </c>
      <c r="HS183" s="52">
        <v>0</v>
      </c>
      <c r="HT183" s="52">
        <v>0</v>
      </c>
      <c r="HU183" s="52">
        <v>0</v>
      </c>
      <c r="HV183" s="52">
        <v>0</v>
      </c>
      <c r="HW183" s="52">
        <v>0</v>
      </c>
      <c r="HX183" s="52">
        <v>0</v>
      </c>
      <c r="HY183" s="52">
        <v>0</v>
      </c>
      <c r="HZ183" s="52">
        <v>0</v>
      </c>
      <c r="IA183" s="52">
        <v>0</v>
      </c>
      <c r="IB183" s="52">
        <v>0</v>
      </c>
      <c r="IC183" s="52">
        <v>0</v>
      </c>
      <c r="ID183" s="52">
        <v>0</v>
      </c>
      <c r="IE183" s="52">
        <v>0</v>
      </c>
      <c r="IF183" s="52">
        <v>0</v>
      </c>
      <c r="IG183" s="52">
        <v>0</v>
      </c>
      <c r="IH183" s="52">
        <v>0</v>
      </c>
      <c r="II183" s="52">
        <v>0</v>
      </c>
      <c r="IJ183" s="52">
        <v>0</v>
      </c>
      <c r="IK183" s="52">
        <v>0</v>
      </c>
      <c r="IL183" s="52">
        <v>0</v>
      </c>
      <c r="IM183" s="52">
        <v>0</v>
      </c>
      <c r="IN183" s="52">
        <v>0</v>
      </c>
      <c r="IO183" s="52">
        <v>0</v>
      </c>
      <c r="IP183" s="52">
        <v>0</v>
      </c>
      <c r="IQ183" s="52">
        <v>0</v>
      </c>
      <c r="IR183" s="52">
        <v>0</v>
      </c>
      <c r="IS183" s="52">
        <v>0</v>
      </c>
      <c r="IT183" s="52">
        <v>0</v>
      </c>
      <c r="IU183" s="52">
        <v>0</v>
      </c>
      <c r="IV183" s="52">
        <v>0</v>
      </c>
      <c r="IW183" s="52">
        <v>0</v>
      </c>
      <c r="IX183" s="52">
        <v>0</v>
      </c>
      <c r="IY183" s="52">
        <v>0</v>
      </c>
      <c r="IZ183" s="52">
        <v>0</v>
      </c>
      <c r="JA183" s="52">
        <v>0</v>
      </c>
      <c r="JB183" s="52">
        <v>0</v>
      </c>
      <c r="JC183" s="52">
        <v>0</v>
      </c>
      <c r="JD183" s="52">
        <v>0</v>
      </c>
      <c r="JE183" s="52">
        <v>0</v>
      </c>
      <c r="JF183" s="52">
        <v>0</v>
      </c>
      <c r="JG183" s="52">
        <v>0</v>
      </c>
      <c r="JH183" s="52">
        <v>0</v>
      </c>
      <c r="JI183" s="52">
        <v>0</v>
      </c>
      <c r="JJ183" s="52">
        <v>0</v>
      </c>
      <c r="JK183" s="52">
        <v>0</v>
      </c>
      <c r="JL183" s="52">
        <v>0</v>
      </c>
      <c r="JM183" s="52">
        <v>0</v>
      </c>
      <c r="JN183" s="52">
        <v>0</v>
      </c>
      <c r="JO183" s="52">
        <v>0</v>
      </c>
      <c r="JP183" s="52">
        <v>0</v>
      </c>
      <c r="JQ183" s="52">
        <v>0</v>
      </c>
      <c r="JR183" s="52">
        <v>0</v>
      </c>
      <c r="JS183" s="52">
        <v>0</v>
      </c>
      <c r="JT183" s="52">
        <v>0</v>
      </c>
      <c r="JU183" s="52">
        <v>0</v>
      </c>
      <c r="JV183" s="52">
        <v>0</v>
      </c>
      <c r="JW183" s="52">
        <v>0</v>
      </c>
      <c r="JX183" s="52">
        <v>0</v>
      </c>
      <c r="JY183" s="52">
        <v>0</v>
      </c>
      <c r="JZ183" s="52">
        <v>0</v>
      </c>
      <c r="KA183" s="52">
        <v>0</v>
      </c>
      <c r="KB183" s="52">
        <v>0</v>
      </c>
      <c r="KC183" s="52">
        <v>0</v>
      </c>
      <c r="KD183" s="52">
        <v>0</v>
      </c>
      <c r="KE183" s="52">
        <v>0</v>
      </c>
      <c r="KF183" s="52">
        <v>0</v>
      </c>
      <c r="KG183" s="52">
        <v>0</v>
      </c>
      <c r="KH183" s="52">
        <v>0</v>
      </c>
      <c r="KI183" s="52">
        <v>0</v>
      </c>
      <c r="KJ183" s="52">
        <v>0</v>
      </c>
      <c r="KK183" s="52">
        <v>0</v>
      </c>
      <c r="KL183" s="52">
        <v>0</v>
      </c>
      <c r="KM183" s="52">
        <v>0</v>
      </c>
      <c r="KN183" s="52">
        <v>0</v>
      </c>
      <c r="KO183" s="52">
        <v>0</v>
      </c>
      <c r="KP183" s="52">
        <v>0</v>
      </c>
      <c r="KQ183" s="52">
        <v>0</v>
      </c>
      <c r="KR183" s="52">
        <v>0</v>
      </c>
      <c r="KS183" s="52">
        <v>0</v>
      </c>
      <c r="KT183" s="52">
        <v>0</v>
      </c>
      <c r="KU183" s="52">
        <v>0</v>
      </c>
      <c r="KV183" s="52">
        <v>0</v>
      </c>
      <c r="KW183" s="52">
        <v>0</v>
      </c>
      <c r="KX183" s="52">
        <v>0</v>
      </c>
      <c r="KY183" s="52">
        <v>0</v>
      </c>
      <c r="KZ183" s="52">
        <v>0</v>
      </c>
      <c r="LA183" s="52">
        <v>0</v>
      </c>
      <c r="LB183" s="52">
        <v>0</v>
      </c>
      <c r="LC183" s="52">
        <v>0</v>
      </c>
      <c r="LD183" s="52">
        <v>0</v>
      </c>
      <c r="LE183" s="52">
        <v>0</v>
      </c>
      <c r="LF183" s="52">
        <v>0</v>
      </c>
      <c r="LG183" s="52">
        <v>0</v>
      </c>
      <c r="LH183" s="52">
        <v>0</v>
      </c>
      <c r="LI183" s="52">
        <v>0</v>
      </c>
      <c r="LJ183" s="52">
        <v>0</v>
      </c>
      <c r="LK183" s="52">
        <v>0</v>
      </c>
      <c r="LL183" s="52">
        <v>0</v>
      </c>
      <c r="LM183" s="52">
        <v>0</v>
      </c>
      <c r="LN183" s="52">
        <v>0</v>
      </c>
      <c r="LO183" s="52">
        <v>0</v>
      </c>
      <c r="LP183" s="52">
        <v>0</v>
      </c>
      <c r="LQ183" s="52">
        <v>0</v>
      </c>
      <c r="LR183" s="52">
        <v>0</v>
      </c>
      <c r="LS183" s="52">
        <v>0</v>
      </c>
      <c r="LT183" s="52">
        <v>0</v>
      </c>
      <c r="LU183" s="52">
        <v>0</v>
      </c>
      <c r="LV183" s="52">
        <v>0</v>
      </c>
      <c r="LW183" s="52">
        <v>0</v>
      </c>
      <c r="LX183" s="52">
        <v>0</v>
      </c>
      <c r="LY183" s="52">
        <v>0</v>
      </c>
      <c r="LZ183" s="52">
        <v>0</v>
      </c>
      <c r="MA183" s="52">
        <v>0</v>
      </c>
      <c r="MB183" s="52">
        <v>0</v>
      </c>
      <c r="MC183" s="52">
        <v>0</v>
      </c>
      <c r="MD183" s="52">
        <v>0</v>
      </c>
      <c r="ME183" s="52">
        <v>0</v>
      </c>
      <c r="MF183" s="52">
        <v>0</v>
      </c>
      <c r="MG183" s="52">
        <v>0</v>
      </c>
      <c r="MH183" s="52">
        <v>0</v>
      </c>
      <c r="MI183" s="52">
        <v>0</v>
      </c>
      <c r="MJ183" s="52">
        <v>0</v>
      </c>
      <c r="MK183" s="52">
        <v>0</v>
      </c>
      <c r="ML183" s="52">
        <v>0</v>
      </c>
      <c r="MM183" s="52">
        <v>0</v>
      </c>
      <c r="MN183" s="52">
        <v>0</v>
      </c>
      <c r="MO183" s="52">
        <v>0</v>
      </c>
      <c r="MP183" s="52">
        <v>0</v>
      </c>
      <c r="MQ183" s="52">
        <v>0</v>
      </c>
      <c r="MR183" s="52">
        <v>0</v>
      </c>
      <c r="MS183" s="52">
        <v>0</v>
      </c>
      <c r="MT183" s="52">
        <v>0</v>
      </c>
      <c r="MU183" s="52">
        <v>0</v>
      </c>
      <c r="MV183" s="52">
        <v>0</v>
      </c>
      <c r="MW183" s="52">
        <v>0</v>
      </c>
      <c r="MX183" s="52">
        <v>0</v>
      </c>
      <c r="MY183" s="52">
        <v>0</v>
      </c>
      <c r="MZ183" s="52">
        <v>0</v>
      </c>
      <c r="NA183" s="52">
        <v>0</v>
      </c>
      <c r="NB183" s="52">
        <v>0</v>
      </c>
      <c r="NC183" s="52">
        <v>0</v>
      </c>
      <c r="ND183" s="52">
        <v>0</v>
      </c>
      <c r="NE183" s="52">
        <v>0</v>
      </c>
      <c r="NF183" s="52">
        <v>0</v>
      </c>
      <c r="NG183" s="52">
        <v>0</v>
      </c>
      <c r="NH183" s="52">
        <v>0</v>
      </c>
      <c r="NI183" s="52">
        <v>0</v>
      </c>
      <c r="NJ183" s="52">
        <v>0</v>
      </c>
      <c r="NK183" s="52">
        <v>0</v>
      </c>
      <c r="NL183" s="52">
        <v>0</v>
      </c>
      <c r="NM183" s="52">
        <v>0</v>
      </c>
      <c r="NN183" s="52">
        <v>0</v>
      </c>
      <c r="NO183" s="52">
        <v>0</v>
      </c>
      <c r="NP183" s="52">
        <v>0</v>
      </c>
      <c r="NQ183" s="52">
        <v>0</v>
      </c>
      <c r="NR183" s="68">
        <f t="shared" si="9"/>
        <v>68788.009999999893</v>
      </c>
      <c r="NS183" s="68">
        <f t="shared" si="10"/>
        <v>68788.009999999893</v>
      </c>
      <c r="NT183" s="68">
        <f t="shared" si="11"/>
        <v>58764.939999999915</v>
      </c>
    </row>
    <row r="184" spans="1:384" s="40" customFormat="1" ht="15" customHeight="1" outlineLevel="1" x14ac:dyDescent="0.2">
      <c r="A184" s="61"/>
      <c r="B184" s="49" t="s">
        <v>671</v>
      </c>
      <c r="C184" s="49" t="s">
        <v>508</v>
      </c>
      <c r="D184" s="49" t="s">
        <v>509</v>
      </c>
      <c r="E184" s="50" t="s">
        <v>510</v>
      </c>
      <c r="F184" s="64">
        <v>45237</v>
      </c>
      <c r="G184" s="49" t="s">
        <v>37</v>
      </c>
      <c r="H184" s="72">
        <v>0</v>
      </c>
      <c r="I184" s="65">
        <v>63277.760000000002</v>
      </c>
      <c r="J184" s="114" t="str">
        <f>_xlfn.XLOOKUP(E184,'[12]Resumo Unidades'!$B:$B,'[12]Resumo Unidades'!$W:$W)</f>
        <v>Fluxo com Divergência de até 2%</v>
      </c>
      <c r="K184" s="51" t="str">
        <f>IF(L184&gt;Resumo!$E$23,"Sim","Não")</f>
        <v>Não</v>
      </c>
      <c r="L184" s="66">
        <v>37</v>
      </c>
      <c r="M184" s="67"/>
      <c r="N184" s="52">
        <v>0</v>
      </c>
      <c r="O184" s="52">
        <v>0</v>
      </c>
      <c r="P184" s="52">
        <v>0</v>
      </c>
      <c r="Q184" s="52">
        <v>0</v>
      </c>
      <c r="R184" s="52">
        <v>0</v>
      </c>
      <c r="S184" s="52">
        <v>0</v>
      </c>
      <c r="T184" s="52">
        <v>0</v>
      </c>
      <c r="U184" s="52">
        <v>0</v>
      </c>
      <c r="V184" s="52">
        <v>0</v>
      </c>
      <c r="W184" s="52">
        <v>0</v>
      </c>
      <c r="X184" s="52">
        <v>0</v>
      </c>
      <c r="Y184" s="52">
        <v>0</v>
      </c>
      <c r="Z184" s="52">
        <v>0</v>
      </c>
      <c r="AA184" s="52">
        <v>0</v>
      </c>
      <c r="AB184" s="52">
        <v>0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0</v>
      </c>
      <c r="AI184" s="52">
        <v>0</v>
      </c>
      <c r="AJ184" s="52">
        <v>0</v>
      </c>
      <c r="AK184" s="52">
        <v>0</v>
      </c>
      <c r="AL184" s="52">
        <v>0</v>
      </c>
      <c r="AM184" s="52">
        <v>0</v>
      </c>
      <c r="AN184" s="52">
        <v>0</v>
      </c>
      <c r="AO184" s="52">
        <v>0</v>
      </c>
      <c r="AP184" s="52">
        <v>0</v>
      </c>
      <c r="AQ184" s="52"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v>0</v>
      </c>
      <c r="AX184" s="52">
        <v>0</v>
      </c>
      <c r="AY184" s="52">
        <v>0</v>
      </c>
      <c r="AZ184" s="52">
        <v>0</v>
      </c>
      <c r="BA184" s="52">
        <v>0</v>
      </c>
      <c r="BB184" s="52">
        <v>0</v>
      </c>
      <c r="BC184" s="52">
        <v>0</v>
      </c>
      <c r="BD184" s="52">
        <v>0</v>
      </c>
      <c r="BE184" s="52">
        <v>0</v>
      </c>
      <c r="BF184" s="52">
        <v>0</v>
      </c>
      <c r="BG184" s="52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52">
        <v>0</v>
      </c>
      <c r="BW184" s="52">
        <v>0</v>
      </c>
      <c r="BX184" s="52">
        <v>0</v>
      </c>
      <c r="BY184" s="52">
        <v>0</v>
      </c>
      <c r="BZ184" s="52">
        <v>0</v>
      </c>
      <c r="CA184" s="52">
        <v>0</v>
      </c>
      <c r="CB184" s="52">
        <v>634.62</v>
      </c>
      <c r="CC184" s="52">
        <v>580.48</v>
      </c>
      <c r="CD184" s="52">
        <v>526.25</v>
      </c>
      <c r="CE184" s="52">
        <v>526.25</v>
      </c>
      <c r="CF184" s="52">
        <v>526.25</v>
      </c>
      <c r="CG184" s="52">
        <v>526.25</v>
      </c>
      <c r="CH184" s="52">
        <v>526.25</v>
      </c>
      <c r="CI184" s="52">
        <v>526.25</v>
      </c>
      <c r="CJ184" s="52">
        <v>526.25</v>
      </c>
      <c r="CK184" s="52">
        <v>526.25</v>
      </c>
      <c r="CL184" s="52">
        <v>526.25</v>
      </c>
      <c r="CM184" s="52">
        <v>526.25</v>
      </c>
      <c r="CN184" s="52">
        <v>526.25</v>
      </c>
      <c r="CO184" s="52">
        <v>526.25</v>
      </c>
      <c r="CP184" s="52">
        <v>526.25</v>
      </c>
      <c r="CQ184" s="52">
        <v>526.25</v>
      </c>
      <c r="CR184" s="52">
        <v>526.25</v>
      </c>
      <c r="CS184" s="52">
        <v>526.25</v>
      </c>
      <c r="CT184" s="52">
        <v>526.25</v>
      </c>
      <c r="CU184" s="52">
        <v>526.25</v>
      </c>
      <c r="CV184" s="52">
        <v>526.25</v>
      </c>
      <c r="CW184" s="52">
        <v>526.25</v>
      </c>
      <c r="CX184" s="52">
        <v>526.25</v>
      </c>
      <c r="CY184" s="52">
        <v>526.25</v>
      </c>
      <c r="CZ184" s="52">
        <v>526.25</v>
      </c>
      <c r="DA184" s="52">
        <v>526.25</v>
      </c>
      <c r="DB184" s="52">
        <v>526.25</v>
      </c>
      <c r="DC184" s="52">
        <v>526.25</v>
      </c>
      <c r="DD184" s="52">
        <v>526.25</v>
      </c>
      <c r="DE184" s="52">
        <v>526.25</v>
      </c>
      <c r="DF184" s="52">
        <v>526.25</v>
      </c>
      <c r="DG184" s="52">
        <v>526.25</v>
      </c>
      <c r="DH184" s="52">
        <v>526.25</v>
      </c>
      <c r="DI184" s="52">
        <v>526.25</v>
      </c>
      <c r="DJ184" s="52">
        <v>526.25</v>
      </c>
      <c r="DK184" s="52">
        <v>526.25</v>
      </c>
      <c r="DL184" s="52">
        <v>526.25</v>
      </c>
      <c r="DM184" s="52">
        <v>526.25</v>
      </c>
      <c r="DN184" s="52">
        <v>526.25</v>
      </c>
      <c r="DO184" s="52">
        <v>526.25</v>
      </c>
      <c r="DP184" s="52">
        <v>526.25</v>
      </c>
      <c r="DQ184" s="52">
        <v>526.25</v>
      </c>
      <c r="DR184" s="52">
        <v>526.25</v>
      </c>
      <c r="DS184" s="52">
        <v>526.25</v>
      </c>
      <c r="DT184" s="52">
        <v>526.25</v>
      </c>
      <c r="DU184" s="52">
        <v>526.25</v>
      </c>
      <c r="DV184" s="52">
        <v>526.25</v>
      </c>
      <c r="DW184" s="52">
        <v>526.25</v>
      </c>
      <c r="DX184" s="52">
        <v>526.25</v>
      </c>
      <c r="DY184" s="52">
        <v>526.25</v>
      </c>
      <c r="DZ184" s="52">
        <v>526.25</v>
      </c>
      <c r="EA184" s="52">
        <v>526.25</v>
      </c>
      <c r="EB184" s="52">
        <v>526.25</v>
      </c>
      <c r="EC184" s="52">
        <v>526.25</v>
      </c>
      <c r="ED184" s="52">
        <v>526.25</v>
      </c>
      <c r="EE184" s="52">
        <v>526.25</v>
      </c>
      <c r="EF184" s="52">
        <v>526.25</v>
      </c>
      <c r="EG184" s="52">
        <v>526.25</v>
      </c>
      <c r="EH184" s="52">
        <v>526.25</v>
      </c>
      <c r="EI184" s="52">
        <v>526.25</v>
      </c>
      <c r="EJ184" s="52">
        <v>526.25</v>
      </c>
      <c r="EK184" s="52">
        <v>526.25</v>
      </c>
      <c r="EL184" s="52">
        <v>526.25</v>
      </c>
      <c r="EM184" s="52">
        <v>526.25</v>
      </c>
      <c r="EN184" s="52">
        <v>526.25</v>
      </c>
      <c r="EO184" s="52">
        <v>526.25</v>
      </c>
      <c r="EP184" s="52">
        <v>526.25</v>
      </c>
      <c r="EQ184" s="52">
        <v>526.25</v>
      </c>
      <c r="ER184" s="52">
        <v>526.25</v>
      </c>
      <c r="ES184" s="52">
        <v>526.25</v>
      </c>
      <c r="ET184" s="52">
        <v>526.25</v>
      </c>
      <c r="EU184" s="52">
        <v>526.25</v>
      </c>
      <c r="EV184" s="52">
        <v>526.25</v>
      </c>
      <c r="EW184" s="52">
        <v>526.25</v>
      </c>
      <c r="EX184" s="52">
        <v>526.25</v>
      </c>
      <c r="EY184" s="52">
        <v>526.25</v>
      </c>
      <c r="EZ184" s="52">
        <v>526.25</v>
      </c>
      <c r="FA184" s="52">
        <v>526.25</v>
      </c>
      <c r="FB184" s="52">
        <v>526.25</v>
      </c>
      <c r="FC184" s="52">
        <v>526.25</v>
      </c>
      <c r="FD184" s="52">
        <v>526.25</v>
      </c>
      <c r="FE184" s="52">
        <v>526.25</v>
      </c>
      <c r="FF184" s="52">
        <v>526.25</v>
      </c>
      <c r="FG184" s="52">
        <v>526.25</v>
      </c>
      <c r="FH184" s="52">
        <v>526.25</v>
      </c>
      <c r="FI184" s="52">
        <v>526.25</v>
      </c>
      <c r="FJ184" s="52">
        <v>526.25</v>
      </c>
      <c r="FK184" s="52">
        <v>526.25</v>
      </c>
      <c r="FL184" s="52">
        <v>526.25</v>
      </c>
      <c r="FM184" s="52">
        <v>526.25</v>
      </c>
      <c r="FN184" s="52">
        <v>526.25</v>
      </c>
      <c r="FO184" s="52">
        <v>526.25</v>
      </c>
      <c r="FP184" s="52">
        <v>526.25</v>
      </c>
      <c r="FQ184" s="52">
        <v>526.25</v>
      </c>
      <c r="FR184" s="52">
        <v>526.25</v>
      </c>
      <c r="FS184" s="52">
        <v>526.25</v>
      </c>
      <c r="FT184" s="52">
        <v>526.25</v>
      </c>
      <c r="FU184" s="52">
        <v>526.25</v>
      </c>
      <c r="FV184" s="52">
        <v>526.25</v>
      </c>
      <c r="FW184" s="52">
        <v>526.25</v>
      </c>
      <c r="FX184" s="52">
        <v>526.25</v>
      </c>
      <c r="FY184" s="52">
        <v>526.25</v>
      </c>
      <c r="FZ184" s="52">
        <v>526.25</v>
      </c>
      <c r="GA184" s="52">
        <v>526.25</v>
      </c>
      <c r="GB184" s="52">
        <v>526.25</v>
      </c>
      <c r="GC184" s="52">
        <v>526.25</v>
      </c>
      <c r="GD184" s="52">
        <v>526.25</v>
      </c>
      <c r="GE184" s="52">
        <v>526.25</v>
      </c>
      <c r="GF184" s="52">
        <v>526.25</v>
      </c>
      <c r="GG184" s="52">
        <v>526.25</v>
      </c>
      <c r="GH184" s="52">
        <v>526.25</v>
      </c>
      <c r="GI184" s="52">
        <v>526.25</v>
      </c>
      <c r="GJ184" s="52">
        <v>526.25</v>
      </c>
      <c r="GK184" s="52">
        <v>526.25</v>
      </c>
      <c r="GL184" s="52">
        <v>526.25</v>
      </c>
      <c r="GM184" s="52">
        <v>526.25</v>
      </c>
      <c r="GN184" s="52">
        <v>526.25</v>
      </c>
      <c r="GO184" s="52">
        <v>526.25</v>
      </c>
      <c r="GP184" s="52">
        <v>526.25</v>
      </c>
      <c r="GQ184" s="52">
        <v>526.25</v>
      </c>
      <c r="GR184" s="52">
        <v>526.25</v>
      </c>
      <c r="GS184" s="52">
        <v>526.25</v>
      </c>
      <c r="GT184" s="52">
        <v>526.25</v>
      </c>
      <c r="GU184" s="52">
        <v>526.25</v>
      </c>
      <c r="GV184" s="52">
        <v>526.25</v>
      </c>
      <c r="GW184" s="52">
        <v>526.25</v>
      </c>
      <c r="GX184" s="52">
        <v>526.25</v>
      </c>
      <c r="GY184" s="52">
        <v>526.25</v>
      </c>
      <c r="GZ184" s="52">
        <v>526.25</v>
      </c>
      <c r="HA184" s="52">
        <v>526.25</v>
      </c>
      <c r="HB184" s="52">
        <v>0</v>
      </c>
      <c r="HC184" s="52">
        <v>0</v>
      </c>
      <c r="HD184" s="52">
        <v>0</v>
      </c>
      <c r="HE184" s="52">
        <v>0</v>
      </c>
      <c r="HF184" s="52">
        <v>0</v>
      </c>
      <c r="HG184" s="52">
        <v>0</v>
      </c>
      <c r="HH184" s="52">
        <v>0</v>
      </c>
      <c r="HI184" s="52">
        <v>0</v>
      </c>
      <c r="HJ184" s="52">
        <v>0</v>
      </c>
      <c r="HK184" s="52">
        <v>0</v>
      </c>
      <c r="HL184" s="52">
        <v>0</v>
      </c>
      <c r="HM184" s="52">
        <v>0</v>
      </c>
      <c r="HN184" s="52">
        <v>0</v>
      </c>
      <c r="HO184" s="52">
        <v>0</v>
      </c>
      <c r="HP184" s="52">
        <v>0</v>
      </c>
      <c r="HQ184" s="52">
        <v>0</v>
      </c>
      <c r="HR184" s="52">
        <v>0</v>
      </c>
      <c r="HS184" s="52">
        <v>0</v>
      </c>
      <c r="HT184" s="52">
        <v>0</v>
      </c>
      <c r="HU184" s="52">
        <v>0</v>
      </c>
      <c r="HV184" s="52">
        <v>0</v>
      </c>
      <c r="HW184" s="52">
        <v>0</v>
      </c>
      <c r="HX184" s="52">
        <v>0</v>
      </c>
      <c r="HY184" s="52">
        <v>0</v>
      </c>
      <c r="HZ184" s="52">
        <v>0</v>
      </c>
      <c r="IA184" s="52">
        <v>0</v>
      </c>
      <c r="IB184" s="52">
        <v>0</v>
      </c>
      <c r="IC184" s="52">
        <v>0</v>
      </c>
      <c r="ID184" s="52">
        <v>0</v>
      </c>
      <c r="IE184" s="52">
        <v>0</v>
      </c>
      <c r="IF184" s="52">
        <v>0</v>
      </c>
      <c r="IG184" s="52">
        <v>0</v>
      </c>
      <c r="IH184" s="52">
        <v>0</v>
      </c>
      <c r="II184" s="52">
        <v>0</v>
      </c>
      <c r="IJ184" s="52">
        <v>0</v>
      </c>
      <c r="IK184" s="52">
        <v>0</v>
      </c>
      <c r="IL184" s="52">
        <v>0</v>
      </c>
      <c r="IM184" s="52">
        <v>0</v>
      </c>
      <c r="IN184" s="52">
        <v>0</v>
      </c>
      <c r="IO184" s="52">
        <v>0</v>
      </c>
      <c r="IP184" s="52">
        <v>0</v>
      </c>
      <c r="IQ184" s="52">
        <v>0</v>
      </c>
      <c r="IR184" s="52">
        <v>0</v>
      </c>
      <c r="IS184" s="52">
        <v>0</v>
      </c>
      <c r="IT184" s="52">
        <v>0</v>
      </c>
      <c r="IU184" s="52">
        <v>0</v>
      </c>
      <c r="IV184" s="52">
        <v>0</v>
      </c>
      <c r="IW184" s="52">
        <v>0</v>
      </c>
      <c r="IX184" s="52">
        <v>0</v>
      </c>
      <c r="IY184" s="52">
        <v>0</v>
      </c>
      <c r="IZ184" s="52">
        <v>0</v>
      </c>
      <c r="JA184" s="52">
        <v>0</v>
      </c>
      <c r="JB184" s="52">
        <v>0</v>
      </c>
      <c r="JC184" s="52">
        <v>0</v>
      </c>
      <c r="JD184" s="52">
        <v>0</v>
      </c>
      <c r="JE184" s="52">
        <v>0</v>
      </c>
      <c r="JF184" s="52">
        <v>0</v>
      </c>
      <c r="JG184" s="52">
        <v>0</v>
      </c>
      <c r="JH184" s="52">
        <v>0</v>
      </c>
      <c r="JI184" s="52">
        <v>0</v>
      </c>
      <c r="JJ184" s="52">
        <v>0</v>
      </c>
      <c r="JK184" s="52">
        <v>0</v>
      </c>
      <c r="JL184" s="52">
        <v>0</v>
      </c>
      <c r="JM184" s="52">
        <v>0</v>
      </c>
      <c r="JN184" s="52">
        <v>0</v>
      </c>
      <c r="JO184" s="52">
        <v>0</v>
      </c>
      <c r="JP184" s="52">
        <v>0</v>
      </c>
      <c r="JQ184" s="52">
        <v>0</v>
      </c>
      <c r="JR184" s="52">
        <v>0</v>
      </c>
      <c r="JS184" s="52">
        <v>0</v>
      </c>
      <c r="JT184" s="52">
        <v>0</v>
      </c>
      <c r="JU184" s="52">
        <v>0</v>
      </c>
      <c r="JV184" s="52">
        <v>0</v>
      </c>
      <c r="JW184" s="52">
        <v>0</v>
      </c>
      <c r="JX184" s="52">
        <v>0</v>
      </c>
      <c r="JY184" s="52">
        <v>0</v>
      </c>
      <c r="JZ184" s="52">
        <v>0</v>
      </c>
      <c r="KA184" s="52">
        <v>0</v>
      </c>
      <c r="KB184" s="52">
        <v>0</v>
      </c>
      <c r="KC184" s="52">
        <v>0</v>
      </c>
      <c r="KD184" s="52">
        <v>0</v>
      </c>
      <c r="KE184" s="52">
        <v>0</v>
      </c>
      <c r="KF184" s="52">
        <v>0</v>
      </c>
      <c r="KG184" s="52">
        <v>0</v>
      </c>
      <c r="KH184" s="52">
        <v>0</v>
      </c>
      <c r="KI184" s="52">
        <v>0</v>
      </c>
      <c r="KJ184" s="52">
        <v>0</v>
      </c>
      <c r="KK184" s="52">
        <v>0</v>
      </c>
      <c r="KL184" s="52">
        <v>0</v>
      </c>
      <c r="KM184" s="52">
        <v>0</v>
      </c>
      <c r="KN184" s="52">
        <v>0</v>
      </c>
      <c r="KO184" s="52">
        <v>0</v>
      </c>
      <c r="KP184" s="52">
        <v>0</v>
      </c>
      <c r="KQ184" s="52">
        <v>0</v>
      </c>
      <c r="KR184" s="52">
        <v>0</v>
      </c>
      <c r="KS184" s="52">
        <v>0</v>
      </c>
      <c r="KT184" s="52">
        <v>0</v>
      </c>
      <c r="KU184" s="52">
        <v>0</v>
      </c>
      <c r="KV184" s="52">
        <v>0</v>
      </c>
      <c r="KW184" s="52">
        <v>0</v>
      </c>
      <c r="KX184" s="52">
        <v>0</v>
      </c>
      <c r="KY184" s="52">
        <v>0</v>
      </c>
      <c r="KZ184" s="52">
        <v>0</v>
      </c>
      <c r="LA184" s="52">
        <v>0</v>
      </c>
      <c r="LB184" s="52">
        <v>0</v>
      </c>
      <c r="LC184" s="52">
        <v>0</v>
      </c>
      <c r="LD184" s="52">
        <v>0</v>
      </c>
      <c r="LE184" s="52">
        <v>0</v>
      </c>
      <c r="LF184" s="52">
        <v>0</v>
      </c>
      <c r="LG184" s="52">
        <v>0</v>
      </c>
      <c r="LH184" s="52">
        <v>0</v>
      </c>
      <c r="LI184" s="52">
        <v>0</v>
      </c>
      <c r="LJ184" s="52">
        <v>0</v>
      </c>
      <c r="LK184" s="52">
        <v>0</v>
      </c>
      <c r="LL184" s="52">
        <v>0</v>
      </c>
      <c r="LM184" s="52">
        <v>0</v>
      </c>
      <c r="LN184" s="52">
        <v>0</v>
      </c>
      <c r="LO184" s="52">
        <v>0</v>
      </c>
      <c r="LP184" s="52">
        <v>0</v>
      </c>
      <c r="LQ184" s="52">
        <v>0</v>
      </c>
      <c r="LR184" s="52">
        <v>0</v>
      </c>
      <c r="LS184" s="52">
        <v>0</v>
      </c>
      <c r="LT184" s="52">
        <v>0</v>
      </c>
      <c r="LU184" s="52">
        <v>0</v>
      </c>
      <c r="LV184" s="52">
        <v>0</v>
      </c>
      <c r="LW184" s="52">
        <v>0</v>
      </c>
      <c r="LX184" s="52">
        <v>0</v>
      </c>
      <c r="LY184" s="52">
        <v>0</v>
      </c>
      <c r="LZ184" s="52">
        <v>0</v>
      </c>
      <c r="MA184" s="52">
        <v>0</v>
      </c>
      <c r="MB184" s="52">
        <v>0</v>
      </c>
      <c r="MC184" s="52">
        <v>0</v>
      </c>
      <c r="MD184" s="52">
        <v>0</v>
      </c>
      <c r="ME184" s="52">
        <v>0</v>
      </c>
      <c r="MF184" s="52">
        <v>0</v>
      </c>
      <c r="MG184" s="52">
        <v>0</v>
      </c>
      <c r="MH184" s="52">
        <v>0</v>
      </c>
      <c r="MI184" s="52">
        <v>0</v>
      </c>
      <c r="MJ184" s="52">
        <v>0</v>
      </c>
      <c r="MK184" s="52">
        <v>0</v>
      </c>
      <c r="ML184" s="52">
        <v>0</v>
      </c>
      <c r="MM184" s="52">
        <v>0</v>
      </c>
      <c r="MN184" s="52">
        <v>0</v>
      </c>
      <c r="MO184" s="52">
        <v>0</v>
      </c>
      <c r="MP184" s="52">
        <v>0</v>
      </c>
      <c r="MQ184" s="52">
        <v>0</v>
      </c>
      <c r="MR184" s="52">
        <v>0</v>
      </c>
      <c r="MS184" s="52">
        <v>0</v>
      </c>
      <c r="MT184" s="52">
        <v>0</v>
      </c>
      <c r="MU184" s="52">
        <v>0</v>
      </c>
      <c r="MV184" s="52">
        <v>0</v>
      </c>
      <c r="MW184" s="52">
        <v>0</v>
      </c>
      <c r="MX184" s="52">
        <v>0</v>
      </c>
      <c r="MY184" s="52">
        <v>0</v>
      </c>
      <c r="MZ184" s="52">
        <v>0</v>
      </c>
      <c r="NA184" s="52">
        <v>0</v>
      </c>
      <c r="NB184" s="52">
        <v>0</v>
      </c>
      <c r="NC184" s="52">
        <v>0</v>
      </c>
      <c r="ND184" s="52">
        <v>0</v>
      </c>
      <c r="NE184" s="52">
        <v>0</v>
      </c>
      <c r="NF184" s="52">
        <v>0</v>
      </c>
      <c r="NG184" s="52">
        <v>0</v>
      </c>
      <c r="NH184" s="52">
        <v>0</v>
      </c>
      <c r="NI184" s="52">
        <v>0</v>
      </c>
      <c r="NJ184" s="52">
        <v>0</v>
      </c>
      <c r="NK184" s="52">
        <v>0</v>
      </c>
      <c r="NL184" s="52">
        <v>0</v>
      </c>
      <c r="NM184" s="52">
        <v>0</v>
      </c>
      <c r="NN184" s="52">
        <v>0</v>
      </c>
      <c r="NO184" s="52">
        <v>0</v>
      </c>
      <c r="NP184" s="52">
        <v>0</v>
      </c>
      <c r="NQ184" s="52">
        <v>0</v>
      </c>
      <c r="NR184" s="68">
        <f t="shared" si="9"/>
        <v>68575.100000000006</v>
      </c>
      <c r="NS184" s="68">
        <f t="shared" si="10"/>
        <v>68575.100000000006</v>
      </c>
      <c r="NT184" s="68">
        <f t="shared" si="11"/>
        <v>58576.35</v>
      </c>
    </row>
    <row r="185" spans="1:384" s="40" customFormat="1" ht="15" customHeight="1" outlineLevel="1" x14ac:dyDescent="0.2">
      <c r="A185" s="61"/>
      <c r="B185" s="49" t="s">
        <v>671</v>
      </c>
      <c r="C185" s="49" t="s">
        <v>511</v>
      </c>
      <c r="D185" s="49" t="s">
        <v>512</v>
      </c>
      <c r="E185" s="50" t="s">
        <v>513</v>
      </c>
      <c r="F185" s="64">
        <v>45238</v>
      </c>
      <c r="G185" s="49" t="s">
        <v>15</v>
      </c>
      <c r="H185" s="72">
        <v>0</v>
      </c>
      <c r="I185" s="65">
        <v>60000</v>
      </c>
      <c r="J185" s="114" t="str">
        <f>_xlfn.XLOOKUP(E185,'[12]Resumo Unidades'!$B:$B,'[12]Resumo Unidades'!$W:$W)</f>
        <v>Fluxo com Divergência de 2% a 5%</v>
      </c>
      <c r="K185" s="51" t="str">
        <f>IF(L185&gt;Resumo!$E$23,"Sim","Não")</f>
        <v>Não</v>
      </c>
      <c r="L185" s="66">
        <v>0</v>
      </c>
      <c r="M185" s="67"/>
      <c r="N185" s="52">
        <v>0</v>
      </c>
      <c r="O185" s="52">
        <v>0</v>
      </c>
      <c r="P185" s="52">
        <v>0</v>
      </c>
      <c r="Q185" s="52">
        <v>0</v>
      </c>
      <c r="R185" s="52">
        <v>0</v>
      </c>
      <c r="S185" s="52">
        <v>0</v>
      </c>
      <c r="T185" s="52">
        <v>0</v>
      </c>
      <c r="U185" s="52">
        <v>0</v>
      </c>
      <c r="V185" s="52">
        <v>0</v>
      </c>
      <c r="W185" s="52">
        <v>0</v>
      </c>
      <c r="X185" s="52">
        <v>0</v>
      </c>
      <c r="Y185" s="52">
        <v>0</v>
      </c>
      <c r="Z185" s="52">
        <v>0</v>
      </c>
      <c r="AA185" s="52">
        <v>0</v>
      </c>
      <c r="AB185" s="52">
        <v>0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  <c r="AK185" s="52">
        <v>0</v>
      </c>
      <c r="AL185" s="52">
        <v>0</v>
      </c>
      <c r="AM185" s="52">
        <v>0</v>
      </c>
      <c r="AN185" s="52">
        <v>0</v>
      </c>
      <c r="AO185" s="52">
        <v>0</v>
      </c>
      <c r="AP185" s="52">
        <v>0</v>
      </c>
      <c r="AQ185" s="52">
        <v>0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v>0</v>
      </c>
      <c r="AX185" s="52">
        <v>0</v>
      </c>
      <c r="AY185" s="52">
        <v>0</v>
      </c>
      <c r="AZ185" s="52">
        <v>0</v>
      </c>
      <c r="BA185" s="52">
        <v>0</v>
      </c>
      <c r="BB185" s="52">
        <v>0</v>
      </c>
      <c r="BC185" s="52">
        <v>0</v>
      </c>
      <c r="BD185" s="52">
        <v>0</v>
      </c>
      <c r="BE185" s="52">
        <v>0</v>
      </c>
      <c r="BF185" s="52">
        <v>0</v>
      </c>
      <c r="BG185" s="52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52">
        <v>0</v>
      </c>
      <c r="BW185" s="52">
        <v>0</v>
      </c>
      <c r="BX185" s="52">
        <v>0</v>
      </c>
      <c r="BY185" s="52">
        <v>0</v>
      </c>
      <c r="BZ185" s="52">
        <v>0</v>
      </c>
      <c r="CA185" s="52">
        <v>0</v>
      </c>
      <c r="CB185" s="52">
        <v>0</v>
      </c>
      <c r="CC185" s="52">
        <v>0</v>
      </c>
      <c r="CD185" s="52">
        <v>236</v>
      </c>
      <c r="CE185" s="52">
        <v>236</v>
      </c>
      <c r="CF185" s="52">
        <v>236</v>
      </c>
      <c r="CG185" s="52">
        <v>236</v>
      </c>
      <c r="CH185" s="52">
        <v>236</v>
      </c>
      <c r="CI185" s="52">
        <v>236</v>
      </c>
      <c r="CJ185" s="52">
        <v>236</v>
      </c>
      <c r="CK185" s="52">
        <v>236</v>
      </c>
      <c r="CL185" s="52">
        <v>236</v>
      </c>
      <c r="CM185" s="52">
        <v>0</v>
      </c>
      <c r="CN185" s="52">
        <v>0</v>
      </c>
      <c r="CO185" s="52">
        <v>0</v>
      </c>
      <c r="CP185" s="52">
        <v>0</v>
      </c>
      <c r="CQ185" s="52">
        <v>0</v>
      </c>
      <c r="CR185" s="52">
        <v>0</v>
      </c>
      <c r="CS185" s="52">
        <v>0</v>
      </c>
      <c r="CT185" s="52">
        <v>0</v>
      </c>
      <c r="CU185" s="52">
        <v>0</v>
      </c>
      <c r="CV185" s="52">
        <v>0</v>
      </c>
      <c r="CW185" s="52">
        <v>0</v>
      </c>
      <c r="CX185" s="52">
        <v>0</v>
      </c>
      <c r="CY185" s="52">
        <v>0</v>
      </c>
      <c r="CZ185" s="52">
        <v>0</v>
      </c>
      <c r="DA185" s="52">
        <v>0</v>
      </c>
      <c r="DB185" s="52">
        <v>0</v>
      </c>
      <c r="DC185" s="52">
        <v>0</v>
      </c>
      <c r="DD185" s="52">
        <v>0</v>
      </c>
      <c r="DE185" s="52">
        <v>0</v>
      </c>
      <c r="DF185" s="52">
        <v>0</v>
      </c>
      <c r="DG185" s="52">
        <v>0</v>
      </c>
      <c r="DH185" s="52">
        <v>0</v>
      </c>
      <c r="DI185" s="52">
        <v>0</v>
      </c>
      <c r="DJ185" s="52">
        <v>0</v>
      </c>
      <c r="DK185" s="52">
        <v>0</v>
      </c>
      <c r="DL185" s="52">
        <v>0</v>
      </c>
      <c r="DM185" s="52">
        <v>0</v>
      </c>
      <c r="DN185" s="52">
        <v>0</v>
      </c>
      <c r="DO185" s="52">
        <v>0</v>
      </c>
      <c r="DP185" s="52">
        <v>0</v>
      </c>
      <c r="DQ185" s="52">
        <v>0</v>
      </c>
      <c r="DR185" s="52">
        <v>0</v>
      </c>
      <c r="DS185" s="52">
        <v>0</v>
      </c>
      <c r="DT185" s="52">
        <v>0</v>
      </c>
      <c r="DU185" s="52">
        <v>0</v>
      </c>
      <c r="DV185" s="52">
        <v>0</v>
      </c>
      <c r="DW185" s="52">
        <v>0</v>
      </c>
      <c r="DX185" s="52">
        <v>0</v>
      </c>
      <c r="DY185" s="52">
        <v>0</v>
      </c>
      <c r="DZ185" s="52">
        <v>0</v>
      </c>
      <c r="EA185" s="52">
        <v>0</v>
      </c>
      <c r="EB185" s="52">
        <v>0</v>
      </c>
      <c r="EC185" s="52">
        <v>0</v>
      </c>
      <c r="ED185" s="52">
        <v>0</v>
      </c>
      <c r="EE185" s="52">
        <v>0</v>
      </c>
      <c r="EF185" s="52">
        <v>0</v>
      </c>
      <c r="EG185" s="52">
        <v>0</v>
      </c>
      <c r="EH185" s="52">
        <v>0</v>
      </c>
      <c r="EI185" s="52">
        <v>0</v>
      </c>
      <c r="EJ185" s="52">
        <v>0</v>
      </c>
      <c r="EK185" s="52">
        <v>0</v>
      </c>
      <c r="EL185" s="52">
        <v>0</v>
      </c>
      <c r="EM185" s="52">
        <v>0</v>
      </c>
      <c r="EN185" s="52">
        <v>0</v>
      </c>
      <c r="EO185" s="52">
        <v>0</v>
      </c>
      <c r="EP185" s="52">
        <v>0</v>
      </c>
      <c r="EQ185" s="52">
        <v>0</v>
      </c>
      <c r="ER185" s="52">
        <v>0</v>
      </c>
      <c r="ES185" s="52">
        <v>0</v>
      </c>
      <c r="ET185" s="52">
        <v>0</v>
      </c>
      <c r="EU185" s="52">
        <v>0</v>
      </c>
      <c r="EV185" s="52">
        <v>0</v>
      </c>
      <c r="EW185" s="52">
        <v>0</v>
      </c>
      <c r="EX185" s="52">
        <v>0</v>
      </c>
      <c r="EY185" s="52">
        <v>0</v>
      </c>
      <c r="EZ185" s="52">
        <v>0</v>
      </c>
      <c r="FA185" s="52">
        <v>0</v>
      </c>
      <c r="FB185" s="52">
        <v>0</v>
      </c>
      <c r="FC185" s="52">
        <v>0</v>
      </c>
      <c r="FD185" s="52">
        <v>0</v>
      </c>
      <c r="FE185" s="52">
        <v>0</v>
      </c>
      <c r="FF185" s="52">
        <v>0</v>
      </c>
      <c r="FG185" s="52">
        <v>0</v>
      </c>
      <c r="FH185" s="52">
        <v>0</v>
      </c>
      <c r="FI185" s="52">
        <v>0</v>
      </c>
      <c r="FJ185" s="52">
        <v>0</v>
      </c>
      <c r="FK185" s="52">
        <v>0</v>
      </c>
      <c r="FL185" s="52">
        <v>0</v>
      </c>
      <c r="FM185" s="52">
        <v>0</v>
      </c>
      <c r="FN185" s="52">
        <v>0</v>
      </c>
      <c r="FO185" s="52">
        <v>0</v>
      </c>
      <c r="FP185" s="52">
        <v>0</v>
      </c>
      <c r="FQ185" s="52">
        <v>0</v>
      </c>
      <c r="FR185" s="52">
        <v>0</v>
      </c>
      <c r="FS185" s="52">
        <v>0</v>
      </c>
      <c r="FT185" s="52">
        <v>0</v>
      </c>
      <c r="FU185" s="52">
        <v>0</v>
      </c>
      <c r="FV185" s="52">
        <v>0</v>
      </c>
      <c r="FW185" s="52">
        <v>0</v>
      </c>
      <c r="FX185" s="52">
        <v>0</v>
      </c>
      <c r="FY185" s="52">
        <v>0</v>
      </c>
      <c r="FZ185" s="52">
        <v>0</v>
      </c>
      <c r="GA185" s="52">
        <v>0</v>
      </c>
      <c r="GB185" s="52">
        <v>0</v>
      </c>
      <c r="GC185" s="52">
        <v>0</v>
      </c>
      <c r="GD185" s="52">
        <v>0</v>
      </c>
      <c r="GE185" s="52">
        <v>0</v>
      </c>
      <c r="GF185" s="52">
        <v>0</v>
      </c>
      <c r="GG185" s="52">
        <v>0</v>
      </c>
      <c r="GH185" s="52">
        <v>0</v>
      </c>
      <c r="GI185" s="52">
        <v>0</v>
      </c>
      <c r="GJ185" s="52">
        <v>0</v>
      </c>
      <c r="GK185" s="52">
        <v>0</v>
      </c>
      <c r="GL185" s="52">
        <v>0</v>
      </c>
      <c r="GM185" s="52">
        <v>0</v>
      </c>
      <c r="GN185" s="52">
        <v>0</v>
      </c>
      <c r="GO185" s="52">
        <v>0</v>
      </c>
      <c r="GP185" s="52">
        <v>0</v>
      </c>
      <c r="GQ185" s="52">
        <v>0</v>
      </c>
      <c r="GR185" s="52">
        <v>0</v>
      </c>
      <c r="GS185" s="52">
        <v>0</v>
      </c>
      <c r="GT185" s="52">
        <v>0</v>
      </c>
      <c r="GU185" s="52">
        <v>0</v>
      </c>
      <c r="GV185" s="52">
        <v>0</v>
      </c>
      <c r="GW185" s="52">
        <v>0</v>
      </c>
      <c r="GX185" s="52">
        <v>0</v>
      </c>
      <c r="GY185" s="52">
        <v>0</v>
      </c>
      <c r="GZ185" s="52">
        <v>0</v>
      </c>
      <c r="HA185" s="52">
        <v>0</v>
      </c>
      <c r="HB185" s="52">
        <v>0</v>
      </c>
      <c r="HC185" s="52">
        <v>0</v>
      </c>
      <c r="HD185" s="52">
        <v>0</v>
      </c>
      <c r="HE185" s="52">
        <v>0</v>
      </c>
      <c r="HF185" s="52">
        <v>0</v>
      </c>
      <c r="HG185" s="52">
        <v>0</v>
      </c>
      <c r="HH185" s="52">
        <v>0</v>
      </c>
      <c r="HI185" s="52">
        <v>0</v>
      </c>
      <c r="HJ185" s="52">
        <v>0</v>
      </c>
      <c r="HK185" s="52">
        <v>0</v>
      </c>
      <c r="HL185" s="52">
        <v>0</v>
      </c>
      <c r="HM185" s="52">
        <v>0</v>
      </c>
      <c r="HN185" s="52">
        <v>0</v>
      </c>
      <c r="HO185" s="52">
        <v>0</v>
      </c>
      <c r="HP185" s="52">
        <v>0</v>
      </c>
      <c r="HQ185" s="52">
        <v>0</v>
      </c>
      <c r="HR185" s="52">
        <v>0</v>
      </c>
      <c r="HS185" s="52">
        <v>0</v>
      </c>
      <c r="HT185" s="52">
        <v>0</v>
      </c>
      <c r="HU185" s="52">
        <v>0</v>
      </c>
      <c r="HV185" s="52">
        <v>0</v>
      </c>
      <c r="HW185" s="52">
        <v>0</v>
      </c>
      <c r="HX185" s="52">
        <v>0</v>
      </c>
      <c r="HY185" s="52">
        <v>0</v>
      </c>
      <c r="HZ185" s="52">
        <v>0</v>
      </c>
      <c r="IA185" s="52">
        <v>0</v>
      </c>
      <c r="IB185" s="52">
        <v>0</v>
      </c>
      <c r="IC185" s="52">
        <v>0</v>
      </c>
      <c r="ID185" s="52">
        <v>0</v>
      </c>
      <c r="IE185" s="52">
        <v>0</v>
      </c>
      <c r="IF185" s="52">
        <v>0</v>
      </c>
      <c r="IG185" s="52">
        <v>0</v>
      </c>
      <c r="IH185" s="52">
        <v>0</v>
      </c>
      <c r="II185" s="52">
        <v>0</v>
      </c>
      <c r="IJ185" s="52">
        <v>0</v>
      </c>
      <c r="IK185" s="52">
        <v>0</v>
      </c>
      <c r="IL185" s="52">
        <v>0</v>
      </c>
      <c r="IM185" s="52">
        <v>0</v>
      </c>
      <c r="IN185" s="52">
        <v>0</v>
      </c>
      <c r="IO185" s="52">
        <v>0</v>
      </c>
      <c r="IP185" s="52">
        <v>0</v>
      </c>
      <c r="IQ185" s="52">
        <v>0</v>
      </c>
      <c r="IR185" s="52">
        <v>0</v>
      </c>
      <c r="IS185" s="52">
        <v>0</v>
      </c>
      <c r="IT185" s="52">
        <v>0</v>
      </c>
      <c r="IU185" s="52">
        <v>0</v>
      </c>
      <c r="IV185" s="52">
        <v>0</v>
      </c>
      <c r="IW185" s="52">
        <v>0</v>
      </c>
      <c r="IX185" s="52">
        <v>0</v>
      </c>
      <c r="IY185" s="52">
        <v>0</v>
      </c>
      <c r="IZ185" s="52">
        <v>0</v>
      </c>
      <c r="JA185" s="52">
        <v>0</v>
      </c>
      <c r="JB185" s="52">
        <v>0</v>
      </c>
      <c r="JC185" s="52">
        <v>0</v>
      </c>
      <c r="JD185" s="52">
        <v>0</v>
      </c>
      <c r="JE185" s="52">
        <v>0</v>
      </c>
      <c r="JF185" s="52">
        <v>0</v>
      </c>
      <c r="JG185" s="52">
        <v>0</v>
      </c>
      <c r="JH185" s="52">
        <v>0</v>
      </c>
      <c r="JI185" s="52">
        <v>0</v>
      </c>
      <c r="JJ185" s="52">
        <v>0</v>
      </c>
      <c r="JK185" s="52">
        <v>0</v>
      </c>
      <c r="JL185" s="52">
        <v>0</v>
      </c>
      <c r="JM185" s="52">
        <v>0</v>
      </c>
      <c r="JN185" s="52">
        <v>0</v>
      </c>
      <c r="JO185" s="52">
        <v>0</v>
      </c>
      <c r="JP185" s="52">
        <v>0</v>
      </c>
      <c r="JQ185" s="52">
        <v>0</v>
      </c>
      <c r="JR185" s="52">
        <v>0</v>
      </c>
      <c r="JS185" s="52">
        <v>0</v>
      </c>
      <c r="JT185" s="52">
        <v>0</v>
      </c>
      <c r="JU185" s="52">
        <v>0</v>
      </c>
      <c r="JV185" s="52">
        <v>0</v>
      </c>
      <c r="JW185" s="52">
        <v>0</v>
      </c>
      <c r="JX185" s="52">
        <v>0</v>
      </c>
      <c r="JY185" s="52">
        <v>0</v>
      </c>
      <c r="JZ185" s="52">
        <v>0</v>
      </c>
      <c r="KA185" s="52">
        <v>0</v>
      </c>
      <c r="KB185" s="52">
        <v>0</v>
      </c>
      <c r="KC185" s="52">
        <v>0</v>
      </c>
      <c r="KD185" s="52">
        <v>0</v>
      </c>
      <c r="KE185" s="52">
        <v>0</v>
      </c>
      <c r="KF185" s="52">
        <v>0</v>
      </c>
      <c r="KG185" s="52">
        <v>0</v>
      </c>
      <c r="KH185" s="52">
        <v>0</v>
      </c>
      <c r="KI185" s="52">
        <v>0</v>
      </c>
      <c r="KJ185" s="52">
        <v>0</v>
      </c>
      <c r="KK185" s="52">
        <v>0</v>
      </c>
      <c r="KL185" s="52">
        <v>0</v>
      </c>
      <c r="KM185" s="52">
        <v>0</v>
      </c>
      <c r="KN185" s="52">
        <v>0</v>
      </c>
      <c r="KO185" s="52">
        <v>0</v>
      </c>
      <c r="KP185" s="52">
        <v>0</v>
      </c>
      <c r="KQ185" s="52">
        <v>0</v>
      </c>
      <c r="KR185" s="52">
        <v>0</v>
      </c>
      <c r="KS185" s="52">
        <v>0</v>
      </c>
      <c r="KT185" s="52">
        <v>0</v>
      </c>
      <c r="KU185" s="52">
        <v>0</v>
      </c>
      <c r="KV185" s="52">
        <v>0</v>
      </c>
      <c r="KW185" s="52">
        <v>0</v>
      </c>
      <c r="KX185" s="52">
        <v>0</v>
      </c>
      <c r="KY185" s="52">
        <v>0</v>
      </c>
      <c r="KZ185" s="52">
        <v>0</v>
      </c>
      <c r="LA185" s="52">
        <v>0</v>
      </c>
      <c r="LB185" s="52">
        <v>0</v>
      </c>
      <c r="LC185" s="52">
        <v>0</v>
      </c>
      <c r="LD185" s="52">
        <v>0</v>
      </c>
      <c r="LE185" s="52">
        <v>0</v>
      </c>
      <c r="LF185" s="52">
        <v>0</v>
      </c>
      <c r="LG185" s="52">
        <v>0</v>
      </c>
      <c r="LH185" s="52">
        <v>0</v>
      </c>
      <c r="LI185" s="52">
        <v>0</v>
      </c>
      <c r="LJ185" s="52">
        <v>0</v>
      </c>
      <c r="LK185" s="52">
        <v>0</v>
      </c>
      <c r="LL185" s="52">
        <v>0</v>
      </c>
      <c r="LM185" s="52">
        <v>0</v>
      </c>
      <c r="LN185" s="52">
        <v>0</v>
      </c>
      <c r="LO185" s="52">
        <v>0</v>
      </c>
      <c r="LP185" s="52">
        <v>0</v>
      </c>
      <c r="LQ185" s="52">
        <v>0</v>
      </c>
      <c r="LR185" s="52">
        <v>0</v>
      </c>
      <c r="LS185" s="52">
        <v>0</v>
      </c>
      <c r="LT185" s="52">
        <v>0</v>
      </c>
      <c r="LU185" s="52">
        <v>0</v>
      </c>
      <c r="LV185" s="52">
        <v>0</v>
      </c>
      <c r="LW185" s="52">
        <v>0</v>
      </c>
      <c r="LX185" s="52">
        <v>0</v>
      </c>
      <c r="LY185" s="52">
        <v>0</v>
      </c>
      <c r="LZ185" s="52">
        <v>0</v>
      </c>
      <c r="MA185" s="52">
        <v>0</v>
      </c>
      <c r="MB185" s="52">
        <v>0</v>
      </c>
      <c r="MC185" s="52">
        <v>0</v>
      </c>
      <c r="MD185" s="52">
        <v>0</v>
      </c>
      <c r="ME185" s="52">
        <v>0</v>
      </c>
      <c r="MF185" s="52">
        <v>0</v>
      </c>
      <c r="MG185" s="52">
        <v>0</v>
      </c>
      <c r="MH185" s="52">
        <v>0</v>
      </c>
      <c r="MI185" s="52">
        <v>0</v>
      </c>
      <c r="MJ185" s="52">
        <v>0</v>
      </c>
      <c r="MK185" s="52">
        <v>0</v>
      </c>
      <c r="ML185" s="52">
        <v>0</v>
      </c>
      <c r="MM185" s="52">
        <v>0</v>
      </c>
      <c r="MN185" s="52">
        <v>0</v>
      </c>
      <c r="MO185" s="52">
        <v>0</v>
      </c>
      <c r="MP185" s="52">
        <v>0</v>
      </c>
      <c r="MQ185" s="52">
        <v>0</v>
      </c>
      <c r="MR185" s="52">
        <v>0</v>
      </c>
      <c r="MS185" s="52">
        <v>0</v>
      </c>
      <c r="MT185" s="52">
        <v>0</v>
      </c>
      <c r="MU185" s="52">
        <v>0</v>
      </c>
      <c r="MV185" s="52">
        <v>0</v>
      </c>
      <c r="MW185" s="52">
        <v>0</v>
      </c>
      <c r="MX185" s="52">
        <v>0</v>
      </c>
      <c r="MY185" s="52">
        <v>0</v>
      </c>
      <c r="MZ185" s="52">
        <v>0</v>
      </c>
      <c r="NA185" s="52">
        <v>0</v>
      </c>
      <c r="NB185" s="52">
        <v>0</v>
      </c>
      <c r="NC185" s="52">
        <v>0</v>
      </c>
      <c r="ND185" s="52">
        <v>0</v>
      </c>
      <c r="NE185" s="52">
        <v>0</v>
      </c>
      <c r="NF185" s="52">
        <v>0</v>
      </c>
      <c r="NG185" s="52">
        <v>0</v>
      </c>
      <c r="NH185" s="52">
        <v>0</v>
      </c>
      <c r="NI185" s="52">
        <v>0</v>
      </c>
      <c r="NJ185" s="52">
        <v>0</v>
      </c>
      <c r="NK185" s="52">
        <v>0</v>
      </c>
      <c r="NL185" s="52">
        <v>0</v>
      </c>
      <c r="NM185" s="52">
        <v>0</v>
      </c>
      <c r="NN185" s="52">
        <v>0</v>
      </c>
      <c r="NO185" s="52">
        <v>0</v>
      </c>
      <c r="NP185" s="52">
        <v>0</v>
      </c>
      <c r="NQ185" s="52">
        <v>0</v>
      </c>
      <c r="NR185" s="68">
        <f t="shared" si="9"/>
        <v>2124</v>
      </c>
      <c r="NS185" s="68">
        <f t="shared" si="10"/>
        <v>2124</v>
      </c>
      <c r="NT185" s="68">
        <f t="shared" si="11"/>
        <v>2124</v>
      </c>
    </row>
    <row r="186" spans="1:384" s="40" customFormat="1" ht="15" customHeight="1" outlineLevel="1" x14ac:dyDescent="0.2">
      <c r="A186" s="61"/>
      <c r="B186" s="49" t="s">
        <v>671</v>
      </c>
      <c r="C186" s="49" t="s">
        <v>514</v>
      </c>
      <c r="D186" s="49" t="s">
        <v>515</v>
      </c>
      <c r="E186" s="50" t="s">
        <v>516</v>
      </c>
      <c r="F186" s="64">
        <v>45230</v>
      </c>
      <c r="G186" s="49" t="s">
        <v>37</v>
      </c>
      <c r="H186" s="72">
        <v>0</v>
      </c>
      <c r="I186" s="65">
        <v>63277.760000000002</v>
      </c>
      <c r="J186" s="114" t="str">
        <f>_xlfn.XLOOKUP(E186,'[12]Resumo Unidades'!$B:$B,'[12]Resumo Unidades'!$W:$W)</f>
        <v>Fluxo com Divergência de até 2%</v>
      </c>
      <c r="K186" s="51" t="str">
        <f>IF(L186&gt;Resumo!$E$23,"Sim","Não")</f>
        <v>Não</v>
      </c>
      <c r="L186" s="66">
        <v>50</v>
      </c>
      <c r="M186" s="67"/>
      <c r="N186" s="52">
        <v>0</v>
      </c>
      <c r="O186" s="52">
        <v>0</v>
      </c>
      <c r="P186" s="52">
        <v>0</v>
      </c>
      <c r="Q186" s="52">
        <v>0</v>
      </c>
      <c r="R186" s="52">
        <v>0</v>
      </c>
      <c r="S186" s="52">
        <v>0</v>
      </c>
      <c r="T186" s="52">
        <v>0</v>
      </c>
      <c r="U186" s="52">
        <v>0</v>
      </c>
      <c r="V186" s="52">
        <v>0</v>
      </c>
      <c r="W186" s="52">
        <v>0</v>
      </c>
      <c r="X186" s="52">
        <v>0</v>
      </c>
      <c r="Y186" s="52">
        <v>0</v>
      </c>
      <c r="Z186" s="52">
        <v>0</v>
      </c>
      <c r="AA186" s="52">
        <v>0</v>
      </c>
      <c r="AB186" s="52">
        <v>0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v>0</v>
      </c>
      <c r="AN186" s="52">
        <v>0</v>
      </c>
      <c r="AO186" s="52">
        <v>0</v>
      </c>
      <c r="AP186" s="52">
        <v>0</v>
      </c>
      <c r="AQ186" s="52"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v>0</v>
      </c>
      <c r="AX186" s="52">
        <v>0</v>
      </c>
      <c r="AY186" s="52">
        <v>0</v>
      </c>
      <c r="AZ186" s="52">
        <v>0</v>
      </c>
      <c r="BA186" s="52">
        <v>0</v>
      </c>
      <c r="BB186" s="52">
        <v>0</v>
      </c>
      <c r="BC186" s="52">
        <v>0</v>
      </c>
      <c r="BD186" s="52">
        <v>0</v>
      </c>
      <c r="BE186" s="52">
        <v>0</v>
      </c>
      <c r="BF186" s="52">
        <v>0</v>
      </c>
      <c r="BG186" s="52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52">
        <v>0</v>
      </c>
      <c r="BW186" s="52">
        <v>0</v>
      </c>
      <c r="BX186" s="52">
        <v>0</v>
      </c>
      <c r="BY186" s="52">
        <v>0</v>
      </c>
      <c r="BZ186" s="52">
        <v>0</v>
      </c>
      <c r="CA186" s="52">
        <v>0</v>
      </c>
      <c r="CB186" s="52">
        <v>659.25</v>
      </c>
      <c r="CC186" s="52">
        <v>604.9799999999999</v>
      </c>
      <c r="CD186" s="52">
        <v>527.56000000000006</v>
      </c>
      <c r="CE186" s="52">
        <v>527.56000000000006</v>
      </c>
      <c r="CF186" s="52">
        <v>527.56000000000006</v>
      </c>
      <c r="CG186" s="52">
        <v>527.56000000000006</v>
      </c>
      <c r="CH186" s="52">
        <v>527.56000000000006</v>
      </c>
      <c r="CI186" s="52">
        <v>527.56000000000006</v>
      </c>
      <c r="CJ186" s="52">
        <v>527.56000000000006</v>
      </c>
      <c r="CK186" s="52">
        <v>527.56000000000006</v>
      </c>
      <c r="CL186" s="52">
        <v>527.56000000000006</v>
      </c>
      <c r="CM186" s="52">
        <v>527.56000000000006</v>
      </c>
      <c r="CN186" s="52">
        <v>527.56000000000006</v>
      </c>
      <c r="CO186" s="52">
        <v>527.56000000000006</v>
      </c>
      <c r="CP186" s="52">
        <v>527.56000000000006</v>
      </c>
      <c r="CQ186" s="52">
        <v>527.56000000000006</v>
      </c>
      <c r="CR186" s="52">
        <v>527.56000000000006</v>
      </c>
      <c r="CS186" s="52">
        <v>527.56000000000006</v>
      </c>
      <c r="CT186" s="52">
        <v>527.56000000000006</v>
      </c>
      <c r="CU186" s="52">
        <v>527.56000000000006</v>
      </c>
      <c r="CV186" s="52">
        <v>527.56000000000006</v>
      </c>
      <c r="CW186" s="52">
        <v>527.56000000000006</v>
      </c>
      <c r="CX186" s="52">
        <v>527.56000000000006</v>
      </c>
      <c r="CY186" s="52">
        <v>527.56000000000006</v>
      </c>
      <c r="CZ186" s="52">
        <v>527.56000000000006</v>
      </c>
      <c r="DA186" s="52">
        <v>527.56000000000006</v>
      </c>
      <c r="DB186" s="52">
        <v>527.56000000000006</v>
      </c>
      <c r="DC186" s="52">
        <v>527.56000000000006</v>
      </c>
      <c r="DD186" s="52">
        <v>527.56000000000006</v>
      </c>
      <c r="DE186" s="52">
        <v>527.56000000000006</v>
      </c>
      <c r="DF186" s="52">
        <v>527.56000000000006</v>
      </c>
      <c r="DG186" s="52">
        <v>527.56000000000006</v>
      </c>
      <c r="DH186" s="52">
        <v>527.56000000000006</v>
      </c>
      <c r="DI186" s="52">
        <v>527.56000000000006</v>
      </c>
      <c r="DJ186" s="52">
        <v>527.56000000000006</v>
      </c>
      <c r="DK186" s="52">
        <v>527.56000000000006</v>
      </c>
      <c r="DL186" s="52">
        <v>527.56000000000006</v>
      </c>
      <c r="DM186" s="52">
        <v>527.56000000000006</v>
      </c>
      <c r="DN186" s="52">
        <v>527.56000000000006</v>
      </c>
      <c r="DO186" s="52">
        <v>527.56000000000006</v>
      </c>
      <c r="DP186" s="52">
        <v>527.56000000000006</v>
      </c>
      <c r="DQ186" s="52">
        <v>527.56000000000006</v>
      </c>
      <c r="DR186" s="52">
        <v>527.56000000000006</v>
      </c>
      <c r="DS186" s="52">
        <v>527.56000000000006</v>
      </c>
      <c r="DT186" s="52">
        <v>527.56000000000006</v>
      </c>
      <c r="DU186" s="52">
        <v>527.56000000000006</v>
      </c>
      <c r="DV186" s="52">
        <v>527.56000000000006</v>
      </c>
      <c r="DW186" s="52">
        <v>527.56000000000006</v>
      </c>
      <c r="DX186" s="52">
        <v>527.56000000000006</v>
      </c>
      <c r="DY186" s="52">
        <v>527.56000000000006</v>
      </c>
      <c r="DZ186" s="52">
        <v>527.56000000000006</v>
      </c>
      <c r="EA186" s="52">
        <v>527.56000000000006</v>
      </c>
      <c r="EB186" s="52">
        <v>527.56000000000006</v>
      </c>
      <c r="EC186" s="52">
        <v>527.56000000000006</v>
      </c>
      <c r="ED186" s="52">
        <v>527.56000000000006</v>
      </c>
      <c r="EE186" s="52">
        <v>527.56000000000006</v>
      </c>
      <c r="EF186" s="52">
        <v>527.56000000000006</v>
      </c>
      <c r="EG186" s="52">
        <v>527.56000000000006</v>
      </c>
      <c r="EH186" s="52">
        <v>527.56000000000006</v>
      </c>
      <c r="EI186" s="52">
        <v>527.56000000000006</v>
      </c>
      <c r="EJ186" s="52">
        <v>527.56000000000006</v>
      </c>
      <c r="EK186" s="52">
        <v>527.56000000000006</v>
      </c>
      <c r="EL186" s="52">
        <v>527.56000000000006</v>
      </c>
      <c r="EM186" s="52">
        <v>527.56000000000006</v>
      </c>
      <c r="EN186" s="52">
        <v>527.56000000000006</v>
      </c>
      <c r="EO186" s="52">
        <v>527.56000000000006</v>
      </c>
      <c r="EP186" s="52">
        <v>527.56000000000006</v>
      </c>
      <c r="EQ186" s="52">
        <v>527.56000000000006</v>
      </c>
      <c r="ER186" s="52">
        <v>527.56000000000006</v>
      </c>
      <c r="ES186" s="52">
        <v>527.56000000000006</v>
      </c>
      <c r="ET186" s="52">
        <v>527.56000000000006</v>
      </c>
      <c r="EU186" s="52">
        <v>527.56000000000006</v>
      </c>
      <c r="EV186" s="52">
        <v>527.56000000000006</v>
      </c>
      <c r="EW186" s="52">
        <v>527.56000000000006</v>
      </c>
      <c r="EX186" s="52">
        <v>527.56000000000006</v>
      </c>
      <c r="EY186" s="52">
        <v>527.56000000000006</v>
      </c>
      <c r="EZ186" s="52">
        <v>527.56000000000006</v>
      </c>
      <c r="FA186" s="52">
        <v>527.56000000000006</v>
      </c>
      <c r="FB186" s="52">
        <v>527.56000000000006</v>
      </c>
      <c r="FC186" s="52">
        <v>527.56000000000006</v>
      </c>
      <c r="FD186" s="52">
        <v>527.56000000000006</v>
      </c>
      <c r="FE186" s="52">
        <v>527.56000000000006</v>
      </c>
      <c r="FF186" s="52">
        <v>527.56000000000006</v>
      </c>
      <c r="FG186" s="52">
        <v>527.56000000000006</v>
      </c>
      <c r="FH186" s="52">
        <v>527.56000000000006</v>
      </c>
      <c r="FI186" s="52">
        <v>527.56000000000006</v>
      </c>
      <c r="FJ186" s="52">
        <v>527.56000000000006</v>
      </c>
      <c r="FK186" s="52">
        <v>527.56000000000006</v>
      </c>
      <c r="FL186" s="52">
        <v>527.56000000000006</v>
      </c>
      <c r="FM186" s="52">
        <v>527.56000000000006</v>
      </c>
      <c r="FN186" s="52">
        <v>527.56000000000006</v>
      </c>
      <c r="FO186" s="52">
        <v>527.56000000000006</v>
      </c>
      <c r="FP186" s="52">
        <v>527.56000000000006</v>
      </c>
      <c r="FQ186" s="52">
        <v>527.56000000000006</v>
      </c>
      <c r="FR186" s="52">
        <v>527.56000000000006</v>
      </c>
      <c r="FS186" s="52">
        <v>527.56000000000006</v>
      </c>
      <c r="FT186" s="52">
        <v>527.56000000000006</v>
      </c>
      <c r="FU186" s="52">
        <v>527.56000000000006</v>
      </c>
      <c r="FV186" s="52">
        <v>527.56000000000006</v>
      </c>
      <c r="FW186" s="52">
        <v>527.56000000000006</v>
      </c>
      <c r="FX186" s="52">
        <v>527.56000000000006</v>
      </c>
      <c r="FY186" s="52">
        <v>527.56000000000006</v>
      </c>
      <c r="FZ186" s="52">
        <v>527.56000000000006</v>
      </c>
      <c r="GA186" s="52">
        <v>527.56000000000006</v>
      </c>
      <c r="GB186" s="52">
        <v>527.56000000000006</v>
      </c>
      <c r="GC186" s="52">
        <v>527.56000000000006</v>
      </c>
      <c r="GD186" s="52">
        <v>527.56000000000006</v>
      </c>
      <c r="GE186" s="52">
        <v>527.56000000000006</v>
      </c>
      <c r="GF186" s="52">
        <v>527.56000000000006</v>
      </c>
      <c r="GG186" s="52">
        <v>527.56000000000006</v>
      </c>
      <c r="GH186" s="52">
        <v>527.56000000000006</v>
      </c>
      <c r="GI186" s="52">
        <v>527.56000000000006</v>
      </c>
      <c r="GJ186" s="52">
        <v>527.56000000000006</v>
      </c>
      <c r="GK186" s="52">
        <v>527.56000000000006</v>
      </c>
      <c r="GL186" s="52">
        <v>527.56000000000006</v>
      </c>
      <c r="GM186" s="52">
        <v>527.56000000000006</v>
      </c>
      <c r="GN186" s="52">
        <v>527.56000000000006</v>
      </c>
      <c r="GO186" s="52">
        <v>527.56000000000006</v>
      </c>
      <c r="GP186" s="52">
        <v>527.56000000000006</v>
      </c>
      <c r="GQ186" s="52">
        <v>527.56000000000006</v>
      </c>
      <c r="GR186" s="52">
        <v>527.56000000000006</v>
      </c>
      <c r="GS186" s="52">
        <v>527.56000000000006</v>
      </c>
      <c r="GT186" s="52">
        <v>527.56000000000006</v>
      </c>
      <c r="GU186" s="52">
        <v>527.56000000000006</v>
      </c>
      <c r="GV186" s="52">
        <v>527.56000000000006</v>
      </c>
      <c r="GW186" s="52">
        <v>527.56000000000006</v>
      </c>
      <c r="GX186" s="52">
        <v>527.56000000000006</v>
      </c>
      <c r="GY186" s="52">
        <v>527.56000000000006</v>
      </c>
      <c r="GZ186" s="52">
        <v>527.56000000000006</v>
      </c>
      <c r="HA186" s="52">
        <v>527.56000000000006</v>
      </c>
      <c r="HB186" s="52">
        <v>0</v>
      </c>
      <c r="HC186" s="52">
        <v>0</v>
      </c>
      <c r="HD186" s="52">
        <v>0</v>
      </c>
      <c r="HE186" s="52">
        <v>0</v>
      </c>
      <c r="HF186" s="52">
        <v>0</v>
      </c>
      <c r="HG186" s="52">
        <v>0</v>
      </c>
      <c r="HH186" s="52">
        <v>0</v>
      </c>
      <c r="HI186" s="52">
        <v>0</v>
      </c>
      <c r="HJ186" s="52">
        <v>0</v>
      </c>
      <c r="HK186" s="52">
        <v>0</v>
      </c>
      <c r="HL186" s="52">
        <v>0</v>
      </c>
      <c r="HM186" s="52">
        <v>0</v>
      </c>
      <c r="HN186" s="52">
        <v>0</v>
      </c>
      <c r="HO186" s="52">
        <v>0</v>
      </c>
      <c r="HP186" s="52">
        <v>0</v>
      </c>
      <c r="HQ186" s="52">
        <v>0</v>
      </c>
      <c r="HR186" s="52">
        <v>0</v>
      </c>
      <c r="HS186" s="52">
        <v>0</v>
      </c>
      <c r="HT186" s="52">
        <v>0</v>
      </c>
      <c r="HU186" s="52">
        <v>0</v>
      </c>
      <c r="HV186" s="52">
        <v>0</v>
      </c>
      <c r="HW186" s="52">
        <v>0</v>
      </c>
      <c r="HX186" s="52">
        <v>0</v>
      </c>
      <c r="HY186" s="52">
        <v>0</v>
      </c>
      <c r="HZ186" s="52">
        <v>0</v>
      </c>
      <c r="IA186" s="52">
        <v>0</v>
      </c>
      <c r="IB186" s="52">
        <v>0</v>
      </c>
      <c r="IC186" s="52">
        <v>0</v>
      </c>
      <c r="ID186" s="52">
        <v>0</v>
      </c>
      <c r="IE186" s="52">
        <v>0</v>
      </c>
      <c r="IF186" s="52">
        <v>0</v>
      </c>
      <c r="IG186" s="52">
        <v>0</v>
      </c>
      <c r="IH186" s="52">
        <v>0</v>
      </c>
      <c r="II186" s="52">
        <v>0</v>
      </c>
      <c r="IJ186" s="52">
        <v>0</v>
      </c>
      <c r="IK186" s="52">
        <v>0</v>
      </c>
      <c r="IL186" s="52">
        <v>0</v>
      </c>
      <c r="IM186" s="52">
        <v>0</v>
      </c>
      <c r="IN186" s="52">
        <v>0</v>
      </c>
      <c r="IO186" s="52">
        <v>0</v>
      </c>
      <c r="IP186" s="52">
        <v>0</v>
      </c>
      <c r="IQ186" s="52">
        <v>0</v>
      </c>
      <c r="IR186" s="52">
        <v>0</v>
      </c>
      <c r="IS186" s="52">
        <v>0</v>
      </c>
      <c r="IT186" s="52">
        <v>0</v>
      </c>
      <c r="IU186" s="52">
        <v>0</v>
      </c>
      <c r="IV186" s="52">
        <v>0</v>
      </c>
      <c r="IW186" s="52">
        <v>0</v>
      </c>
      <c r="IX186" s="52">
        <v>0</v>
      </c>
      <c r="IY186" s="52">
        <v>0</v>
      </c>
      <c r="IZ186" s="52">
        <v>0</v>
      </c>
      <c r="JA186" s="52">
        <v>0</v>
      </c>
      <c r="JB186" s="52">
        <v>0</v>
      </c>
      <c r="JC186" s="52">
        <v>0</v>
      </c>
      <c r="JD186" s="52">
        <v>0</v>
      </c>
      <c r="JE186" s="52">
        <v>0</v>
      </c>
      <c r="JF186" s="52">
        <v>0</v>
      </c>
      <c r="JG186" s="52">
        <v>0</v>
      </c>
      <c r="JH186" s="52">
        <v>0</v>
      </c>
      <c r="JI186" s="52">
        <v>0</v>
      </c>
      <c r="JJ186" s="52">
        <v>0</v>
      </c>
      <c r="JK186" s="52">
        <v>0</v>
      </c>
      <c r="JL186" s="52">
        <v>0</v>
      </c>
      <c r="JM186" s="52">
        <v>0</v>
      </c>
      <c r="JN186" s="52">
        <v>0</v>
      </c>
      <c r="JO186" s="52">
        <v>0</v>
      </c>
      <c r="JP186" s="52">
        <v>0</v>
      </c>
      <c r="JQ186" s="52">
        <v>0</v>
      </c>
      <c r="JR186" s="52">
        <v>0</v>
      </c>
      <c r="JS186" s="52">
        <v>0</v>
      </c>
      <c r="JT186" s="52">
        <v>0</v>
      </c>
      <c r="JU186" s="52">
        <v>0</v>
      </c>
      <c r="JV186" s="52">
        <v>0</v>
      </c>
      <c r="JW186" s="52">
        <v>0</v>
      </c>
      <c r="JX186" s="52">
        <v>0</v>
      </c>
      <c r="JY186" s="52">
        <v>0</v>
      </c>
      <c r="JZ186" s="52">
        <v>0</v>
      </c>
      <c r="KA186" s="52">
        <v>0</v>
      </c>
      <c r="KB186" s="52">
        <v>0</v>
      </c>
      <c r="KC186" s="52">
        <v>0</v>
      </c>
      <c r="KD186" s="52">
        <v>0</v>
      </c>
      <c r="KE186" s="52">
        <v>0</v>
      </c>
      <c r="KF186" s="52">
        <v>0</v>
      </c>
      <c r="KG186" s="52">
        <v>0</v>
      </c>
      <c r="KH186" s="52">
        <v>0</v>
      </c>
      <c r="KI186" s="52">
        <v>0</v>
      </c>
      <c r="KJ186" s="52">
        <v>0</v>
      </c>
      <c r="KK186" s="52">
        <v>0</v>
      </c>
      <c r="KL186" s="52">
        <v>0</v>
      </c>
      <c r="KM186" s="52">
        <v>0</v>
      </c>
      <c r="KN186" s="52">
        <v>0</v>
      </c>
      <c r="KO186" s="52">
        <v>0</v>
      </c>
      <c r="KP186" s="52">
        <v>0</v>
      </c>
      <c r="KQ186" s="52">
        <v>0</v>
      </c>
      <c r="KR186" s="52">
        <v>0</v>
      </c>
      <c r="KS186" s="52">
        <v>0</v>
      </c>
      <c r="KT186" s="52">
        <v>0</v>
      </c>
      <c r="KU186" s="52">
        <v>0</v>
      </c>
      <c r="KV186" s="52">
        <v>0</v>
      </c>
      <c r="KW186" s="52">
        <v>0</v>
      </c>
      <c r="KX186" s="52">
        <v>0</v>
      </c>
      <c r="KY186" s="52">
        <v>0</v>
      </c>
      <c r="KZ186" s="52">
        <v>0</v>
      </c>
      <c r="LA186" s="52">
        <v>0</v>
      </c>
      <c r="LB186" s="52">
        <v>0</v>
      </c>
      <c r="LC186" s="52">
        <v>0</v>
      </c>
      <c r="LD186" s="52">
        <v>0</v>
      </c>
      <c r="LE186" s="52">
        <v>0</v>
      </c>
      <c r="LF186" s="52">
        <v>0</v>
      </c>
      <c r="LG186" s="52">
        <v>0</v>
      </c>
      <c r="LH186" s="52">
        <v>0</v>
      </c>
      <c r="LI186" s="52">
        <v>0</v>
      </c>
      <c r="LJ186" s="52">
        <v>0</v>
      </c>
      <c r="LK186" s="52">
        <v>0</v>
      </c>
      <c r="LL186" s="52">
        <v>0</v>
      </c>
      <c r="LM186" s="52">
        <v>0</v>
      </c>
      <c r="LN186" s="52">
        <v>0</v>
      </c>
      <c r="LO186" s="52">
        <v>0</v>
      </c>
      <c r="LP186" s="52">
        <v>0</v>
      </c>
      <c r="LQ186" s="52">
        <v>0</v>
      </c>
      <c r="LR186" s="52">
        <v>0</v>
      </c>
      <c r="LS186" s="52">
        <v>0</v>
      </c>
      <c r="LT186" s="52">
        <v>0</v>
      </c>
      <c r="LU186" s="52">
        <v>0</v>
      </c>
      <c r="LV186" s="52">
        <v>0</v>
      </c>
      <c r="LW186" s="52">
        <v>0</v>
      </c>
      <c r="LX186" s="52">
        <v>0</v>
      </c>
      <c r="LY186" s="52">
        <v>0</v>
      </c>
      <c r="LZ186" s="52">
        <v>0</v>
      </c>
      <c r="MA186" s="52">
        <v>0</v>
      </c>
      <c r="MB186" s="52">
        <v>0</v>
      </c>
      <c r="MC186" s="52">
        <v>0</v>
      </c>
      <c r="MD186" s="52">
        <v>0</v>
      </c>
      <c r="ME186" s="52">
        <v>0</v>
      </c>
      <c r="MF186" s="52">
        <v>0</v>
      </c>
      <c r="MG186" s="52">
        <v>0</v>
      </c>
      <c r="MH186" s="52">
        <v>0</v>
      </c>
      <c r="MI186" s="52">
        <v>0</v>
      </c>
      <c r="MJ186" s="52">
        <v>0</v>
      </c>
      <c r="MK186" s="52">
        <v>0</v>
      </c>
      <c r="ML186" s="52">
        <v>0</v>
      </c>
      <c r="MM186" s="52">
        <v>0</v>
      </c>
      <c r="MN186" s="52">
        <v>0</v>
      </c>
      <c r="MO186" s="52">
        <v>0</v>
      </c>
      <c r="MP186" s="52">
        <v>0</v>
      </c>
      <c r="MQ186" s="52">
        <v>0</v>
      </c>
      <c r="MR186" s="52">
        <v>0</v>
      </c>
      <c r="MS186" s="52">
        <v>0</v>
      </c>
      <c r="MT186" s="52">
        <v>0</v>
      </c>
      <c r="MU186" s="52">
        <v>0</v>
      </c>
      <c r="MV186" s="52">
        <v>0</v>
      </c>
      <c r="MW186" s="52">
        <v>0</v>
      </c>
      <c r="MX186" s="52">
        <v>0</v>
      </c>
      <c r="MY186" s="52">
        <v>0</v>
      </c>
      <c r="MZ186" s="52">
        <v>0</v>
      </c>
      <c r="NA186" s="52">
        <v>0</v>
      </c>
      <c r="NB186" s="52">
        <v>0</v>
      </c>
      <c r="NC186" s="52">
        <v>0</v>
      </c>
      <c r="ND186" s="52">
        <v>0</v>
      </c>
      <c r="NE186" s="52">
        <v>0</v>
      </c>
      <c r="NF186" s="52">
        <v>0</v>
      </c>
      <c r="NG186" s="52">
        <v>0</v>
      </c>
      <c r="NH186" s="52">
        <v>0</v>
      </c>
      <c r="NI186" s="52">
        <v>0</v>
      </c>
      <c r="NJ186" s="52">
        <v>0</v>
      </c>
      <c r="NK186" s="52">
        <v>0</v>
      </c>
      <c r="NL186" s="52">
        <v>0</v>
      </c>
      <c r="NM186" s="52">
        <v>0</v>
      </c>
      <c r="NN186" s="52">
        <v>0</v>
      </c>
      <c r="NO186" s="52">
        <v>0</v>
      </c>
      <c r="NP186" s="52">
        <v>0</v>
      </c>
      <c r="NQ186" s="52">
        <v>0</v>
      </c>
      <c r="NR186" s="68">
        <f t="shared" si="9"/>
        <v>68791.909999999887</v>
      </c>
      <c r="NS186" s="68">
        <f t="shared" si="10"/>
        <v>68791.909999999887</v>
      </c>
      <c r="NT186" s="68">
        <f t="shared" si="11"/>
        <v>58768.269999999924</v>
      </c>
    </row>
    <row r="187" spans="1:384" s="40" customFormat="1" ht="15" customHeight="1" outlineLevel="1" x14ac:dyDescent="0.2">
      <c r="A187" s="61"/>
      <c r="B187" s="49" t="s">
        <v>671</v>
      </c>
      <c r="C187" s="49" t="s">
        <v>517</v>
      </c>
      <c r="D187" s="49" t="s">
        <v>518</v>
      </c>
      <c r="E187" s="50" t="s">
        <v>519</v>
      </c>
      <c r="F187" s="64">
        <v>45251</v>
      </c>
      <c r="G187" s="49" t="s">
        <v>37</v>
      </c>
      <c r="H187" s="72">
        <v>0</v>
      </c>
      <c r="I187" s="65">
        <v>63277.760000000002</v>
      </c>
      <c r="J187" s="114" t="str">
        <f>_xlfn.XLOOKUP(E187,'[12]Resumo Unidades'!$B:$B,'[12]Resumo Unidades'!$W:$W)</f>
        <v>Fluxo com Divergência de até 2%</v>
      </c>
      <c r="K187" s="51" t="str">
        <f>IF(L187&gt;Resumo!$E$23,"Sim","Não")</f>
        <v>Não</v>
      </c>
      <c r="L187" s="66">
        <v>43</v>
      </c>
      <c r="M187" s="67"/>
      <c r="N187" s="52">
        <v>0</v>
      </c>
      <c r="O187" s="52">
        <v>0</v>
      </c>
      <c r="P187" s="52">
        <v>0</v>
      </c>
      <c r="Q187" s="52">
        <v>0</v>
      </c>
      <c r="R187" s="52">
        <v>0</v>
      </c>
      <c r="S187" s="52">
        <v>0</v>
      </c>
      <c r="T187" s="52">
        <v>0</v>
      </c>
      <c r="U187" s="52">
        <v>0</v>
      </c>
      <c r="V187" s="52">
        <v>0</v>
      </c>
      <c r="W187" s="52">
        <v>0</v>
      </c>
      <c r="X187" s="52">
        <v>0</v>
      </c>
      <c r="Y187" s="52">
        <v>0</v>
      </c>
      <c r="Z187" s="52">
        <v>0</v>
      </c>
      <c r="AA187" s="52">
        <v>0</v>
      </c>
      <c r="AB187" s="52">
        <v>0</v>
      </c>
      <c r="AC187" s="52">
        <v>0</v>
      </c>
      <c r="AD187" s="52">
        <v>0</v>
      </c>
      <c r="AE187" s="52">
        <v>0</v>
      </c>
      <c r="AF187" s="52">
        <v>0</v>
      </c>
      <c r="AG187" s="52">
        <v>0</v>
      </c>
      <c r="AH187" s="52">
        <v>0</v>
      </c>
      <c r="AI187" s="52">
        <v>0</v>
      </c>
      <c r="AJ187" s="52">
        <v>0</v>
      </c>
      <c r="AK187" s="52">
        <v>0</v>
      </c>
      <c r="AL187" s="52">
        <v>0</v>
      </c>
      <c r="AM187" s="52">
        <v>0</v>
      </c>
      <c r="AN187" s="52">
        <v>0</v>
      </c>
      <c r="AO187" s="52">
        <v>0</v>
      </c>
      <c r="AP187" s="52">
        <v>0</v>
      </c>
      <c r="AQ187" s="52"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v>0</v>
      </c>
      <c r="AX187" s="52">
        <v>0</v>
      </c>
      <c r="AY187" s="52">
        <v>0</v>
      </c>
      <c r="AZ187" s="52">
        <v>0</v>
      </c>
      <c r="BA187" s="52">
        <v>0</v>
      </c>
      <c r="BB187" s="52">
        <v>0</v>
      </c>
      <c r="BC187" s="52">
        <v>0</v>
      </c>
      <c r="BD187" s="52">
        <v>0</v>
      </c>
      <c r="BE187" s="52">
        <v>0</v>
      </c>
      <c r="BF187" s="52">
        <v>0</v>
      </c>
      <c r="BG187" s="52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52">
        <v>0</v>
      </c>
      <c r="BW187" s="52">
        <v>0</v>
      </c>
      <c r="BX187" s="52">
        <v>0</v>
      </c>
      <c r="BY187" s="52">
        <v>0</v>
      </c>
      <c r="BZ187" s="52">
        <v>0</v>
      </c>
      <c r="CA187" s="52">
        <v>0</v>
      </c>
      <c r="CB187" s="52">
        <v>609.27</v>
      </c>
      <c r="CC187" s="52">
        <v>581.54000000000008</v>
      </c>
      <c r="CD187" s="52">
        <v>516.80999999999995</v>
      </c>
      <c r="CE187" s="52">
        <v>516.80999999999995</v>
      </c>
      <c r="CF187" s="52">
        <v>516.80999999999995</v>
      </c>
      <c r="CG187" s="52">
        <v>516.80999999999995</v>
      </c>
      <c r="CH187" s="52">
        <v>516.80999999999995</v>
      </c>
      <c r="CI187" s="52">
        <v>516.80999999999995</v>
      </c>
      <c r="CJ187" s="52">
        <v>516.80999999999995</v>
      </c>
      <c r="CK187" s="52">
        <v>516.80999999999995</v>
      </c>
      <c r="CL187" s="52">
        <v>516.80999999999995</v>
      </c>
      <c r="CM187" s="52">
        <v>516.80999999999995</v>
      </c>
      <c r="CN187" s="52">
        <v>516.80999999999995</v>
      </c>
      <c r="CO187" s="52">
        <v>516.80999999999995</v>
      </c>
      <c r="CP187" s="52">
        <v>516.80999999999995</v>
      </c>
      <c r="CQ187" s="52">
        <v>516.80999999999995</v>
      </c>
      <c r="CR187" s="52">
        <v>516.80999999999995</v>
      </c>
      <c r="CS187" s="52">
        <v>516.80999999999995</v>
      </c>
      <c r="CT187" s="52">
        <v>516.80999999999995</v>
      </c>
      <c r="CU187" s="52">
        <v>516.80999999999995</v>
      </c>
      <c r="CV187" s="52">
        <v>516.80999999999995</v>
      </c>
      <c r="CW187" s="52">
        <v>516.80999999999995</v>
      </c>
      <c r="CX187" s="52">
        <v>516.80999999999995</v>
      </c>
      <c r="CY187" s="52">
        <v>516.80999999999995</v>
      </c>
      <c r="CZ187" s="52">
        <v>516.80999999999995</v>
      </c>
      <c r="DA187" s="52">
        <v>516.80999999999995</v>
      </c>
      <c r="DB187" s="52">
        <v>516.80999999999995</v>
      </c>
      <c r="DC187" s="52">
        <v>516.80999999999995</v>
      </c>
      <c r="DD187" s="52">
        <v>516.80999999999995</v>
      </c>
      <c r="DE187" s="52">
        <v>516.80999999999995</v>
      </c>
      <c r="DF187" s="52">
        <v>516.80999999999995</v>
      </c>
      <c r="DG187" s="52">
        <v>516.80999999999995</v>
      </c>
      <c r="DH187" s="52">
        <v>516.80999999999995</v>
      </c>
      <c r="DI187" s="52">
        <v>516.80999999999995</v>
      </c>
      <c r="DJ187" s="52">
        <v>516.80999999999995</v>
      </c>
      <c r="DK187" s="52">
        <v>516.80999999999995</v>
      </c>
      <c r="DL187" s="52">
        <v>516.80999999999995</v>
      </c>
      <c r="DM187" s="52">
        <v>516.80999999999995</v>
      </c>
      <c r="DN187" s="52">
        <v>516.80999999999995</v>
      </c>
      <c r="DO187" s="52">
        <v>516.80999999999995</v>
      </c>
      <c r="DP187" s="52">
        <v>516.80999999999995</v>
      </c>
      <c r="DQ187" s="52">
        <v>516.80999999999995</v>
      </c>
      <c r="DR187" s="52">
        <v>516.80999999999995</v>
      </c>
      <c r="DS187" s="52">
        <v>516.80999999999995</v>
      </c>
      <c r="DT187" s="52">
        <v>516.80999999999995</v>
      </c>
      <c r="DU187" s="52">
        <v>516.80999999999995</v>
      </c>
      <c r="DV187" s="52">
        <v>516.80999999999995</v>
      </c>
      <c r="DW187" s="52">
        <v>516.80999999999995</v>
      </c>
      <c r="DX187" s="52">
        <v>516.80999999999995</v>
      </c>
      <c r="DY187" s="52">
        <v>516.80999999999995</v>
      </c>
      <c r="DZ187" s="52">
        <v>516.80999999999995</v>
      </c>
      <c r="EA187" s="52">
        <v>516.80999999999995</v>
      </c>
      <c r="EB187" s="52">
        <v>516.80999999999995</v>
      </c>
      <c r="EC187" s="52">
        <v>516.80999999999995</v>
      </c>
      <c r="ED187" s="52">
        <v>516.80999999999995</v>
      </c>
      <c r="EE187" s="52">
        <v>516.80999999999995</v>
      </c>
      <c r="EF187" s="52">
        <v>516.80999999999995</v>
      </c>
      <c r="EG187" s="52">
        <v>516.80999999999995</v>
      </c>
      <c r="EH187" s="52">
        <v>516.80999999999995</v>
      </c>
      <c r="EI187" s="52">
        <v>516.80999999999995</v>
      </c>
      <c r="EJ187" s="52">
        <v>516.80999999999995</v>
      </c>
      <c r="EK187" s="52">
        <v>516.80999999999995</v>
      </c>
      <c r="EL187" s="52">
        <v>516.80999999999995</v>
      </c>
      <c r="EM187" s="52">
        <v>516.80999999999995</v>
      </c>
      <c r="EN187" s="52">
        <v>516.80999999999995</v>
      </c>
      <c r="EO187" s="52">
        <v>516.80999999999995</v>
      </c>
      <c r="EP187" s="52">
        <v>516.80999999999995</v>
      </c>
      <c r="EQ187" s="52">
        <v>516.80999999999995</v>
      </c>
      <c r="ER187" s="52">
        <v>516.80999999999995</v>
      </c>
      <c r="ES187" s="52">
        <v>516.80999999999995</v>
      </c>
      <c r="ET187" s="52">
        <v>516.80999999999995</v>
      </c>
      <c r="EU187" s="52">
        <v>516.80999999999995</v>
      </c>
      <c r="EV187" s="52">
        <v>516.80999999999995</v>
      </c>
      <c r="EW187" s="52">
        <v>516.80999999999995</v>
      </c>
      <c r="EX187" s="52">
        <v>516.80999999999995</v>
      </c>
      <c r="EY187" s="52">
        <v>516.80999999999995</v>
      </c>
      <c r="EZ187" s="52">
        <v>516.80999999999995</v>
      </c>
      <c r="FA187" s="52">
        <v>516.80999999999995</v>
      </c>
      <c r="FB187" s="52">
        <v>516.80999999999995</v>
      </c>
      <c r="FC187" s="52">
        <v>516.80999999999995</v>
      </c>
      <c r="FD187" s="52">
        <v>516.80999999999995</v>
      </c>
      <c r="FE187" s="52">
        <v>516.80999999999995</v>
      </c>
      <c r="FF187" s="52">
        <v>516.80999999999995</v>
      </c>
      <c r="FG187" s="52">
        <v>516.80999999999995</v>
      </c>
      <c r="FH187" s="52">
        <v>516.80999999999995</v>
      </c>
      <c r="FI187" s="52">
        <v>516.80999999999995</v>
      </c>
      <c r="FJ187" s="52">
        <v>516.80999999999995</v>
      </c>
      <c r="FK187" s="52">
        <v>516.80999999999995</v>
      </c>
      <c r="FL187" s="52">
        <v>516.80999999999995</v>
      </c>
      <c r="FM187" s="52">
        <v>516.80999999999995</v>
      </c>
      <c r="FN187" s="52">
        <v>516.80999999999995</v>
      </c>
      <c r="FO187" s="52">
        <v>516.80999999999995</v>
      </c>
      <c r="FP187" s="52">
        <v>516.80999999999995</v>
      </c>
      <c r="FQ187" s="52">
        <v>516.80999999999995</v>
      </c>
      <c r="FR187" s="52">
        <v>516.80999999999995</v>
      </c>
      <c r="FS187" s="52">
        <v>516.80999999999995</v>
      </c>
      <c r="FT187" s="52">
        <v>516.80999999999995</v>
      </c>
      <c r="FU187" s="52">
        <v>516.80999999999995</v>
      </c>
      <c r="FV187" s="52">
        <v>516.80999999999995</v>
      </c>
      <c r="FW187" s="52">
        <v>516.80999999999995</v>
      </c>
      <c r="FX187" s="52">
        <v>516.80999999999995</v>
      </c>
      <c r="FY187" s="52">
        <v>516.80999999999995</v>
      </c>
      <c r="FZ187" s="52">
        <v>516.80999999999995</v>
      </c>
      <c r="GA187" s="52">
        <v>516.80999999999995</v>
      </c>
      <c r="GB187" s="52">
        <v>516.80999999999995</v>
      </c>
      <c r="GC187" s="52">
        <v>516.80999999999995</v>
      </c>
      <c r="GD187" s="52">
        <v>516.80999999999995</v>
      </c>
      <c r="GE187" s="52">
        <v>516.80999999999995</v>
      </c>
      <c r="GF187" s="52">
        <v>516.80999999999995</v>
      </c>
      <c r="GG187" s="52">
        <v>516.80999999999995</v>
      </c>
      <c r="GH187" s="52">
        <v>516.80999999999995</v>
      </c>
      <c r="GI187" s="52">
        <v>516.80999999999995</v>
      </c>
      <c r="GJ187" s="52">
        <v>516.80999999999995</v>
      </c>
      <c r="GK187" s="52">
        <v>516.80999999999995</v>
      </c>
      <c r="GL187" s="52">
        <v>516.80999999999995</v>
      </c>
      <c r="GM187" s="52">
        <v>516.80999999999995</v>
      </c>
      <c r="GN187" s="52">
        <v>516.80999999999995</v>
      </c>
      <c r="GO187" s="52">
        <v>516.80999999999995</v>
      </c>
      <c r="GP187" s="52">
        <v>516.80999999999995</v>
      </c>
      <c r="GQ187" s="52">
        <v>516.80999999999995</v>
      </c>
      <c r="GR187" s="52">
        <v>516.80999999999995</v>
      </c>
      <c r="GS187" s="52">
        <v>516.80999999999995</v>
      </c>
      <c r="GT187" s="52">
        <v>516.80999999999995</v>
      </c>
      <c r="GU187" s="52">
        <v>516.80999999999995</v>
      </c>
      <c r="GV187" s="52">
        <v>516.80999999999995</v>
      </c>
      <c r="GW187" s="52">
        <v>516.80999999999995</v>
      </c>
      <c r="GX187" s="52">
        <v>516.80999999999995</v>
      </c>
      <c r="GY187" s="52">
        <v>516.80999999999995</v>
      </c>
      <c r="GZ187" s="52">
        <v>516.80999999999995</v>
      </c>
      <c r="HA187" s="52">
        <v>516.80999999999995</v>
      </c>
      <c r="HB187" s="52">
        <v>0</v>
      </c>
      <c r="HC187" s="52">
        <v>0</v>
      </c>
      <c r="HD187" s="52">
        <v>0</v>
      </c>
      <c r="HE187" s="52">
        <v>0</v>
      </c>
      <c r="HF187" s="52">
        <v>0</v>
      </c>
      <c r="HG187" s="52">
        <v>0</v>
      </c>
      <c r="HH187" s="52">
        <v>0</v>
      </c>
      <c r="HI187" s="52">
        <v>0</v>
      </c>
      <c r="HJ187" s="52">
        <v>0</v>
      </c>
      <c r="HK187" s="52">
        <v>0</v>
      </c>
      <c r="HL187" s="52">
        <v>0</v>
      </c>
      <c r="HM187" s="52">
        <v>0</v>
      </c>
      <c r="HN187" s="52">
        <v>0</v>
      </c>
      <c r="HO187" s="52">
        <v>0</v>
      </c>
      <c r="HP187" s="52">
        <v>0</v>
      </c>
      <c r="HQ187" s="52">
        <v>0</v>
      </c>
      <c r="HR187" s="52">
        <v>0</v>
      </c>
      <c r="HS187" s="52">
        <v>0</v>
      </c>
      <c r="HT187" s="52">
        <v>0</v>
      </c>
      <c r="HU187" s="52">
        <v>0</v>
      </c>
      <c r="HV187" s="52">
        <v>0</v>
      </c>
      <c r="HW187" s="52">
        <v>0</v>
      </c>
      <c r="HX187" s="52">
        <v>0</v>
      </c>
      <c r="HY187" s="52">
        <v>0</v>
      </c>
      <c r="HZ187" s="52">
        <v>0</v>
      </c>
      <c r="IA187" s="52">
        <v>0</v>
      </c>
      <c r="IB187" s="52">
        <v>0</v>
      </c>
      <c r="IC187" s="52">
        <v>0</v>
      </c>
      <c r="ID187" s="52">
        <v>0</v>
      </c>
      <c r="IE187" s="52">
        <v>0</v>
      </c>
      <c r="IF187" s="52">
        <v>0</v>
      </c>
      <c r="IG187" s="52">
        <v>0</v>
      </c>
      <c r="IH187" s="52">
        <v>0</v>
      </c>
      <c r="II187" s="52">
        <v>0</v>
      </c>
      <c r="IJ187" s="52">
        <v>0</v>
      </c>
      <c r="IK187" s="52">
        <v>0</v>
      </c>
      <c r="IL187" s="52">
        <v>0</v>
      </c>
      <c r="IM187" s="52">
        <v>0</v>
      </c>
      <c r="IN187" s="52">
        <v>0</v>
      </c>
      <c r="IO187" s="52">
        <v>0</v>
      </c>
      <c r="IP187" s="52">
        <v>0</v>
      </c>
      <c r="IQ187" s="52">
        <v>0</v>
      </c>
      <c r="IR187" s="52">
        <v>0</v>
      </c>
      <c r="IS187" s="52">
        <v>0</v>
      </c>
      <c r="IT187" s="52">
        <v>0</v>
      </c>
      <c r="IU187" s="52">
        <v>0</v>
      </c>
      <c r="IV187" s="52">
        <v>0</v>
      </c>
      <c r="IW187" s="52">
        <v>0</v>
      </c>
      <c r="IX187" s="52">
        <v>0</v>
      </c>
      <c r="IY187" s="52">
        <v>0</v>
      </c>
      <c r="IZ187" s="52">
        <v>0</v>
      </c>
      <c r="JA187" s="52">
        <v>0</v>
      </c>
      <c r="JB187" s="52">
        <v>0</v>
      </c>
      <c r="JC187" s="52">
        <v>0</v>
      </c>
      <c r="JD187" s="52">
        <v>0</v>
      </c>
      <c r="JE187" s="52">
        <v>0</v>
      </c>
      <c r="JF187" s="52">
        <v>0</v>
      </c>
      <c r="JG187" s="52">
        <v>0</v>
      </c>
      <c r="JH187" s="52">
        <v>0</v>
      </c>
      <c r="JI187" s="52">
        <v>0</v>
      </c>
      <c r="JJ187" s="52">
        <v>0</v>
      </c>
      <c r="JK187" s="52">
        <v>0</v>
      </c>
      <c r="JL187" s="52">
        <v>0</v>
      </c>
      <c r="JM187" s="52">
        <v>0</v>
      </c>
      <c r="JN187" s="52">
        <v>0</v>
      </c>
      <c r="JO187" s="52">
        <v>0</v>
      </c>
      <c r="JP187" s="52">
        <v>0</v>
      </c>
      <c r="JQ187" s="52">
        <v>0</v>
      </c>
      <c r="JR187" s="52">
        <v>0</v>
      </c>
      <c r="JS187" s="52">
        <v>0</v>
      </c>
      <c r="JT187" s="52">
        <v>0</v>
      </c>
      <c r="JU187" s="52">
        <v>0</v>
      </c>
      <c r="JV187" s="52">
        <v>0</v>
      </c>
      <c r="JW187" s="52">
        <v>0</v>
      </c>
      <c r="JX187" s="52">
        <v>0</v>
      </c>
      <c r="JY187" s="52">
        <v>0</v>
      </c>
      <c r="JZ187" s="52">
        <v>0</v>
      </c>
      <c r="KA187" s="52">
        <v>0</v>
      </c>
      <c r="KB187" s="52">
        <v>0</v>
      </c>
      <c r="KC187" s="52">
        <v>0</v>
      </c>
      <c r="KD187" s="52">
        <v>0</v>
      </c>
      <c r="KE187" s="52">
        <v>0</v>
      </c>
      <c r="KF187" s="52">
        <v>0</v>
      </c>
      <c r="KG187" s="52">
        <v>0</v>
      </c>
      <c r="KH187" s="52">
        <v>0</v>
      </c>
      <c r="KI187" s="52">
        <v>0</v>
      </c>
      <c r="KJ187" s="52">
        <v>0</v>
      </c>
      <c r="KK187" s="52">
        <v>0</v>
      </c>
      <c r="KL187" s="52">
        <v>0</v>
      </c>
      <c r="KM187" s="52">
        <v>0</v>
      </c>
      <c r="KN187" s="52">
        <v>0</v>
      </c>
      <c r="KO187" s="52">
        <v>0</v>
      </c>
      <c r="KP187" s="52">
        <v>0</v>
      </c>
      <c r="KQ187" s="52">
        <v>0</v>
      </c>
      <c r="KR187" s="52">
        <v>0</v>
      </c>
      <c r="KS187" s="52">
        <v>0</v>
      </c>
      <c r="KT187" s="52">
        <v>0</v>
      </c>
      <c r="KU187" s="52">
        <v>0</v>
      </c>
      <c r="KV187" s="52">
        <v>0</v>
      </c>
      <c r="KW187" s="52">
        <v>0</v>
      </c>
      <c r="KX187" s="52">
        <v>0</v>
      </c>
      <c r="KY187" s="52">
        <v>0</v>
      </c>
      <c r="KZ187" s="52">
        <v>0</v>
      </c>
      <c r="LA187" s="52">
        <v>0</v>
      </c>
      <c r="LB187" s="52">
        <v>0</v>
      </c>
      <c r="LC187" s="52">
        <v>0</v>
      </c>
      <c r="LD187" s="52">
        <v>0</v>
      </c>
      <c r="LE187" s="52">
        <v>0</v>
      </c>
      <c r="LF187" s="52">
        <v>0</v>
      </c>
      <c r="LG187" s="52">
        <v>0</v>
      </c>
      <c r="LH187" s="52">
        <v>0</v>
      </c>
      <c r="LI187" s="52">
        <v>0</v>
      </c>
      <c r="LJ187" s="52">
        <v>0</v>
      </c>
      <c r="LK187" s="52">
        <v>0</v>
      </c>
      <c r="LL187" s="52">
        <v>0</v>
      </c>
      <c r="LM187" s="52">
        <v>0</v>
      </c>
      <c r="LN187" s="52">
        <v>0</v>
      </c>
      <c r="LO187" s="52">
        <v>0</v>
      </c>
      <c r="LP187" s="52">
        <v>0</v>
      </c>
      <c r="LQ187" s="52">
        <v>0</v>
      </c>
      <c r="LR187" s="52">
        <v>0</v>
      </c>
      <c r="LS187" s="52">
        <v>0</v>
      </c>
      <c r="LT187" s="52">
        <v>0</v>
      </c>
      <c r="LU187" s="52">
        <v>0</v>
      </c>
      <c r="LV187" s="52">
        <v>0</v>
      </c>
      <c r="LW187" s="52">
        <v>0</v>
      </c>
      <c r="LX187" s="52">
        <v>0</v>
      </c>
      <c r="LY187" s="52">
        <v>0</v>
      </c>
      <c r="LZ187" s="52">
        <v>0</v>
      </c>
      <c r="MA187" s="52">
        <v>0</v>
      </c>
      <c r="MB187" s="52">
        <v>0</v>
      </c>
      <c r="MC187" s="52">
        <v>0</v>
      </c>
      <c r="MD187" s="52">
        <v>0</v>
      </c>
      <c r="ME187" s="52">
        <v>0</v>
      </c>
      <c r="MF187" s="52">
        <v>0</v>
      </c>
      <c r="MG187" s="52">
        <v>0</v>
      </c>
      <c r="MH187" s="52">
        <v>0</v>
      </c>
      <c r="MI187" s="52">
        <v>0</v>
      </c>
      <c r="MJ187" s="52">
        <v>0</v>
      </c>
      <c r="MK187" s="52">
        <v>0</v>
      </c>
      <c r="ML187" s="52">
        <v>0</v>
      </c>
      <c r="MM187" s="52">
        <v>0</v>
      </c>
      <c r="MN187" s="52">
        <v>0</v>
      </c>
      <c r="MO187" s="52">
        <v>0</v>
      </c>
      <c r="MP187" s="52">
        <v>0</v>
      </c>
      <c r="MQ187" s="52">
        <v>0</v>
      </c>
      <c r="MR187" s="52">
        <v>0</v>
      </c>
      <c r="MS187" s="52">
        <v>0</v>
      </c>
      <c r="MT187" s="52">
        <v>0</v>
      </c>
      <c r="MU187" s="52">
        <v>0</v>
      </c>
      <c r="MV187" s="52">
        <v>0</v>
      </c>
      <c r="MW187" s="52">
        <v>0</v>
      </c>
      <c r="MX187" s="52">
        <v>0</v>
      </c>
      <c r="MY187" s="52">
        <v>0</v>
      </c>
      <c r="MZ187" s="52">
        <v>0</v>
      </c>
      <c r="NA187" s="52">
        <v>0</v>
      </c>
      <c r="NB187" s="52">
        <v>0</v>
      </c>
      <c r="NC187" s="52">
        <v>0</v>
      </c>
      <c r="ND187" s="52">
        <v>0</v>
      </c>
      <c r="NE187" s="52">
        <v>0</v>
      </c>
      <c r="NF187" s="52">
        <v>0</v>
      </c>
      <c r="NG187" s="52">
        <v>0</v>
      </c>
      <c r="NH187" s="52">
        <v>0</v>
      </c>
      <c r="NI187" s="52">
        <v>0</v>
      </c>
      <c r="NJ187" s="52">
        <v>0</v>
      </c>
      <c r="NK187" s="52">
        <v>0</v>
      </c>
      <c r="NL187" s="52">
        <v>0</v>
      </c>
      <c r="NM187" s="52">
        <v>0</v>
      </c>
      <c r="NN187" s="52">
        <v>0</v>
      </c>
      <c r="NO187" s="52">
        <v>0</v>
      </c>
      <c r="NP187" s="52">
        <v>0</v>
      </c>
      <c r="NQ187" s="52">
        <v>0</v>
      </c>
      <c r="NR187" s="68">
        <f t="shared" si="9"/>
        <v>67342.489999999874</v>
      </c>
      <c r="NS187" s="68">
        <f t="shared" si="10"/>
        <v>67342.489999999874</v>
      </c>
      <c r="NT187" s="68">
        <f t="shared" si="11"/>
        <v>57523.099999999919</v>
      </c>
    </row>
    <row r="188" spans="1:384" s="40" customFormat="1" ht="15" customHeight="1" outlineLevel="1" x14ac:dyDescent="0.2">
      <c r="A188" s="61"/>
      <c r="B188" s="49" t="s">
        <v>671</v>
      </c>
      <c r="C188" s="49" t="s">
        <v>520</v>
      </c>
      <c r="D188" s="49" t="s">
        <v>521</v>
      </c>
      <c r="E188" s="50" t="s">
        <v>522</v>
      </c>
      <c r="F188" s="64">
        <v>45243</v>
      </c>
      <c r="G188" s="49" t="s">
        <v>37</v>
      </c>
      <c r="H188" s="72">
        <v>0</v>
      </c>
      <c r="I188" s="65">
        <v>63277.760000000002</v>
      </c>
      <c r="J188" s="114" t="str">
        <f>_xlfn.XLOOKUP(E188,'[12]Resumo Unidades'!$B:$B,'[12]Resumo Unidades'!$W:$W)</f>
        <v>Fluxo com Divergência de até 2%</v>
      </c>
      <c r="K188" s="51" t="str">
        <f>IF(L188&gt;Resumo!$E$23,"Sim","Não")</f>
        <v>Não</v>
      </c>
      <c r="L188" s="66">
        <v>50</v>
      </c>
      <c r="M188" s="67"/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52">
        <v>0</v>
      </c>
      <c r="W188" s="52">
        <v>0</v>
      </c>
      <c r="X188" s="52">
        <v>0</v>
      </c>
      <c r="Y188" s="52">
        <v>0</v>
      </c>
      <c r="Z188" s="52">
        <v>0</v>
      </c>
      <c r="AA188" s="52">
        <v>0</v>
      </c>
      <c r="AB188" s="52">
        <v>0</v>
      </c>
      <c r="AC188" s="52">
        <v>0</v>
      </c>
      <c r="AD188" s="52">
        <v>0</v>
      </c>
      <c r="AE188" s="52">
        <v>0</v>
      </c>
      <c r="AF188" s="52">
        <v>0</v>
      </c>
      <c r="AG188" s="52">
        <v>0</v>
      </c>
      <c r="AH188" s="52">
        <v>0</v>
      </c>
      <c r="AI188" s="52">
        <v>0</v>
      </c>
      <c r="AJ188" s="52">
        <v>0</v>
      </c>
      <c r="AK188" s="52">
        <v>0</v>
      </c>
      <c r="AL188" s="52">
        <v>0</v>
      </c>
      <c r="AM188" s="52">
        <v>0</v>
      </c>
      <c r="AN188" s="52">
        <v>0</v>
      </c>
      <c r="AO188" s="52">
        <v>0</v>
      </c>
      <c r="AP188" s="52">
        <v>0</v>
      </c>
      <c r="AQ188" s="52">
        <v>0</v>
      </c>
      <c r="AR188" s="52">
        <v>0</v>
      </c>
      <c r="AS188" s="52">
        <v>0</v>
      </c>
      <c r="AT188" s="52">
        <v>0</v>
      </c>
      <c r="AU188" s="52">
        <v>0</v>
      </c>
      <c r="AV188" s="52">
        <v>0</v>
      </c>
      <c r="AW188" s="52">
        <v>0</v>
      </c>
      <c r="AX188" s="52">
        <v>0</v>
      </c>
      <c r="AY188" s="52">
        <v>0</v>
      </c>
      <c r="AZ188" s="52">
        <v>0</v>
      </c>
      <c r="BA188" s="52">
        <v>0</v>
      </c>
      <c r="BB188" s="52">
        <v>0</v>
      </c>
      <c r="BC188" s="52">
        <v>0</v>
      </c>
      <c r="BD188" s="52">
        <v>0</v>
      </c>
      <c r="BE188" s="52">
        <v>0</v>
      </c>
      <c r="BF188" s="52">
        <v>0</v>
      </c>
      <c r="BG188" s="52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52">
        <v>0</v>
      </c>
      <c r="BW188" s="52">
        <v>0</v>
      </c>
      <c r="BX188" s="52">
        <v>0</v>
      </c>
      <c r="BY188" s="52">
        <v>0</v>
      </c>
      <c r="BZ188" s="52">
        <v>0</v>
      </c>
      <c r="CA188" s="52">
        <v>0</v>
      </c>
      <c r="CB188" s="52">
        <v>657.47</v>
      </c>
      <c r="CC188" s="52">
        <v>603.34999999999991</v>
      </c>
      <c r="CD188" s="52">
        <v>526.25</v>
      </c>
      <c r="CE188" s="52">
        <v>526.25</v>
      </c>
      <c r="CF188" s="52">
        <v>526.25</v>
      </c>
      <c r="CG188" s="52">
        <v>526.25</v>
      </c>
      <c r="CH188" s="52">
        <v>526.25</v>
      </c>
      <c r="CI188" s="52">
        <v>526.25</v>
      </c>
      <c r="CJ188" s="52">
        <v>526.25</v>
      </c>
      <c r="CK188" s="52">
        <v>526.25</v>
      </c>
      <c r="CL188" s="52">
        <v>526.25</v>
      </c>
      <c r="CM188" s="52">
        <v>526.25</v>
      </c>
      <c r="CN188" s="52">
        <v>526.25</v>
      </c>
      <c r="CO188" s="52">
        <v>526.25</v>
      </c>
      <c r="CP188" s="52">
        <v>526.25</v>
      </c>
      <c r="CQ188" s="52">
        <v>526.25</v>
      </c>
      <c r="CR188" s="52">
        <v>526.25</v>
      </c>
      <c r="CS188" s="52">
        <v>526.25</v>
      </c>
      <c r="CT188" s="52">
        <v>526.25</v>
      </c>
      <c r="CU188" s="52">
        <v>526.25</v>
      </c>
      <c r="CV188" s="52">
        <v>526.25</v>
      </c>
      <c r="CW188" s="52">
        <v>526.25</v>
      </c>
      <c r="CX188" s="52">
        <v>526.25</v>
      </c>
      <c r="CY188" s="52">
        <v>526.25</v>
      </c>
      <c r="CZ188" s="52">
        <v>526.25</v>
      </c>
      <c r="DA188" s="52">
        <v>526.25</v>
      </c>
      <c r="DB188" s="52">
        <v>526.25</v>
      </c>
      <c r="DC188" s="52">
        <v>526.25</v>
      </c>
      <c r="DD188" s="52">
        <v>526.25</v>
      </c>
      <c r="DE188" s="52">
        <v>526.25</v>
      </c>
      <c r="DF188" s="52">
        <v>526.25</v>
      </c>
      <c r="DG188" s="52">
        <v>526.25</v>
      </c>
      <c r="DH188" s="52">
        <v>526.25</v>
      </c>
      <c r="DI188" s="52">
        <v>526.25</v>
      </c>
      <c r="DJ188" s="52">
        <v>526.25</v>
      </c>
      <c r="DK188" s="52">
        <v>526.25</v>
      </c>
      <c r="DL188" s="52">
        <v>526.25</v>
      </c>
      <c r="DM188" s="52">
        <v>526.25</v>
      </c>
      <c r="DN188" s="52">
        <v>526.25</v>
      </c>
      <c r="DO188" s="52">
        <v>526.25</v>
      </c>
      <c r="DP188" s="52">
        <v>526.25</v>
      </c>
      <c r="DQ188" s="52">
        <v>526.25</v>
      </c>
      <c r="DR188" s="52">
        <v>526.25</v>
      </c>
      <c r="DS188" s="52">
        <v>526.25</v>
      </c>
      <c r="DT188" s="52">
        <v>526.25</v>
      </c>
      <c r="DU188" s="52">
        <v>526.25</v>
      </c>
      <c r="DV188" s="52">
        <v>526.25</v>
      </c>
      <c r="DW188" s="52">
        <v>526.25</v>
      </c>
      <c r="DX188" s="52">
        <v>526.25</v>
      </c>
      <c r="DY188" s="52">
        <v>526.25</v>
      </c>
      <c r="DZ188" s="52">
        <v>526.25</v>
      </c>
      <c r="EA188" s="52">
        <v>526.25</v>
      </c>
      <c r="EB188" s="52">
        <v>526.25</v>
      </c>
      <c r="EC188" s="52">
        <v>526.25</v>
      </c>
      <c r="ED188" s="52">
        <v>526.25</v>
      </c>
      <c r="EE188" s="52">
        <v>526.25</v>
      </c>
      <c r="EF188" s="52">
        <v>526.25</v>
      </c>
      <c r="EG188" s="52">
        <v>526.25</v>
      </c>
      <c r="EH188" s="52">
        <v>526.25</v>
      </c>
      <c r="EI188" s="52">
        <v>526.25</v>
      </c>
      <c r="EJ188" s="52">
        <v>526.25</v>
      </c>
      <c r="EK188" s="52">
        <v>526.25</v>
      </c>
      <c r="EL188" s="52">
        <v>526.25</v>
      </c>
      <c r="EM188" s="52">
        <v>526.25</v>
      </c>
      <c r="EN188" s="52">
        <v>526.25</v>
      </c>
      <c r="EO188" s="52">
        <v>526.25</v>
      </c>
      <c r="EP188" s="52">
        <v>526.25</v>
      </c>
      <c r="EQ188" s="52">
        <v>526.25</v>
      </c>
      <c r="ER188" s="52">
        <v>526.25</v>
      </c>
      <c r="ES188" s="52">
        <v>526.25</v>
      </c>
      <c r="ET188" s="52">
        <v>526.25</v>
      </c>
      <c r="EU188" s="52">
        <v>526.25</v>
      </c>
      <c r="EV188" s="52">
        <v>526.25</v>
      </c>
      <c r="EW188" s="52">
        <v>526.25</v>
      </c>
      <c r="EX188" s="52">
        <v>526.25</v>
      </c>
      <c r="EY188" s="52">
        <v>526.25</v>
      </c>
      <c r="EZ188" s="52">
        <v>526.25</v>
      </c>
      <c r="FA188" s="52">
        <v>526.25</v>
      </c>
      <c r="FB188" s="52">
        <v>526.25</v>
      </c>
      <c r="FC188" s="52">
        <v>526.25</v>
      </c>
      <c r="FD188" s="52">
        <v>526.25</v>
      </c>
      <c r="FE188" s="52">
        <v>526.25</v>
      </c>
      <c r="FF188" s="52">
        <v>526.25</v>
      </c>
      <c r="FG188" s="52">
        <v>526.25</v>
      </c>
      <c r="FH188" s="52">
        <v>526.25</v>
      </c>
      <c r="FI188" s="52">
        <v>526.25</v>
      </c>
      <c r="FJ188" s="52">
        <v>526.25</v>
      </c>
      <c r="FK188" s="52">
        <v>526.25</v>
      </c>
      <c r="FL188" s="52">
        <v>526.25</v>
      </c>
      <c r="FM188" s="52">
        <v>526.25</v>
      </c>
      <c r="FN188" s="52">
        <v>526.25</v>
      </c>
      <c r="FO188" s="52">
        <v>526.25</v>
      </c>
      <c r="FP188" s="52">
        <v>526.25</v>
      </c>
      <c r="FQ188" s="52">
        <v>526.25</v>
      </c>
      <c r="FR188" s="52">
        <v>526.25</v>
      </c>
      <c r="FS188" s="52">
        <v>526.25</v>
      </c>
      <c r="FT188" s="52">
        <v>526.25</v>
      </c>
      <c r="FU188" s="52">
        <v>526.25</v>
      </c>
      <c r="FV188" s="52">
        <v>526.25</v>
      </c>
      <c r="FW188" s="52">
        <v>526.25</v>
      </c>
      <c r="FX188" s="52">
        <v>526.25</v>
      </c>
      <c r="FY188" s="52">
        <v>526.25</v>
      </c>
      <c r="FZ188" s="52">
        <v>526.25</v>
      </c>
      <c r="GA188" s="52">
        <v>526.25</v>
      </c>
      <c r="GB188" s="52">
        <v>526.25</v>
      </c>
      <c r="GC188" s="52">
        <v>526.25</v>
      </c>
      <c r="GD188" s="52">
        <v>526.25</v>
      </c>
      <c r="GE188" s="52">
        <v>526.25</v>
      </c>
      <c r="GF188" s="52">
        <v>526.25</v>
      </c>
      <c r="GG188" s="52">
        <v>526.25</v>
      </c>
      <c r="GH188" s="52">
        <v>526.25</v>
      </c>
      <c r="GI188" s="52">
        <v>526.25</v>
      </c>
      <c r="GJ188" s="52">
        <v>526.25</v>
      </c>
      <c r="GK188" s="52">
        <v>526.25</v>
      </c>
      <c r="GL188" s="52">
        <v>526.25</v>
      </c>
      <c r="GM188" s="52">
        <v>526.25</v>
      </c>
      <c r="GN188" s="52">
        <v>526.25</v>
      </c>
      <c r="GO188" s="52">
        <v>526.25</v>
      </c>
      <c r="GP188" s="52">
        <v>526.25</v>
      </c>
      <c r="GQ188" s="52">
        <v>526.25</v>
      </c>
      <c r="GR188" s="52">
        <v>526.25</v>
      </c>
      <c r="GS188" s="52">
        <v>526.25</v>
      </c>
      <c r="GT188" s="52">
        <v>526.25</v>
      </c>
      <c r="GU188" s="52">
        <v>526.25</v>
      </c>
      <c r="GV188" s="52">
        <v>526.25</v>
      </c>
      <c r="GW188" s="52">
        <v>526.25</v>
      </c>
      <c r="GX188" s="52">
        <v>526.25</v>
      </c>
      <c r="GY188" s="52">
        <v>526.25</v>
      </c>
      <c r="GZ188" s="52">
        <v>526.25</v>
      </c>
      <c r="HA188" s="52">
        <v>526.25</v>
      </c>
      <c r="HB188" s="52">
        <v>0</v>
      </c>
      <c r="HC188" s="52">
        <v>0</v>
      </c>
      <c r="HD188" s="52">
        <v>0</v>
      </c>
      <c r="HE188" s="52">
        <v>0</v>
      </c>
      <c r="HF188" s="52">
        <v>0</v>
      </c>
      <c r="HG188" s="52">
        <v>0</v>
      </c>
      <c r="HH188" s="52">
        <v>0</v>
      </c>
      <c r="HI188" s="52">
        <v>0</v>
      </c>
      <c r="HJ188" s="52">
        <v>0</v>
      </c>
      <c r="HK188" s="52">
        <v>0</v>
      </c>
      <c r="HL188" s="52">
        <v>0</v>
      </c>
      <c r="HM188" s="52">
        <v>0</v>
      </c>
      <c r="HN188" s="52">
        <v>0</v>
      </c>
      <c r="HO188" s="52">
        <v>0</v>
      </c>
      <c r="HP188" s="52">
        <v>0</v>
      </c>
      <c r="HQ188" s="52">
        <v>0</v>
      </c>
      <c r="HR188" s="52">
        <v>0</v>
      </c>
      <c r="HS188" s="52">
        <v>0</v>
      </c>
      <c r="HT188" s="52">
        <v>0</v>
      </c>
      <c r="HU188" s="52">
        <v>0</v>
      </c>
      <c r="HV188" s="52">
        <v>0</v>
      </c>
      <c r="HW188" s="52">
        <v>0</v>
      </c>
      <c r="HX188" s="52">
        <v>0</v>
      </c>
      <c r="HY188" s="52">
        <v>0</v>
      </c>
      <c r="HZ188" s="52">
        <v>0</v>
      </c>
      <c r="IA188" s="52">
        <v>0</v>
      </c>
      <c r="IB188" s="52">
        <v>0</v>
      </c>
      <c r="IC188" s="52">
        <v>0</v>
      </c>
      <c r="ID188" s="52">
        <v>0</v>
      </c>
      <c r="IE188" s="52">
        <v>0</v>
      </c>
      <c r="IF188" s="52">
        <v>0</v>
      </c>
      <c r="IG188" s="52">
        <v>0</v>
      </c>
      <c r="IH188" s="52">
        <v>0</v>
      </c>
      <c r="II188" s="52">
        <v>0</v>
      </c>
      <c r="IJ188" s="52">
        <v>0</v>
      </c>
      <c r="IK188" s="52">
        <v>0</v>
      </c>
      <c r="IL188" s="52">
        <v>0</v>
      </c>
      <c r="IM188" s="52">
        <v>0</v>
      </c>
      <c r="IN188" s="52">
        <v>0</v>
      </c>
      <c r="IO188" s="52">
        <v>0</v>
      </c>
      <c r="IP188" s="52">
        <v>0</v>
      </c>
      <c r="IQ188" s="52">
        <v>0</v>
      </c>
      <c r="IR188" s="52">
        <v>0</v>
      </c>
      <c r="IS188" s="52">
        <v>0</v>
      </c>
      <c r="IT188" s="52">
        <v>0</v>
      </c>
      <c r="IU188" s="52">
        <v>0</v>
      </c>
      <c r="IV188" s="52">
        <v>0</v>
      </c>
      <c r="IW188" s="52">
        <v>0</v>
      </c>
      <c r="IX188" s="52">
        <v>0</v>
      </c>
      <c r="IY188" s="52">
        <v>0</v>
      </c>
      <c r="IZ188" s="52">
        <v>0</v>
      </c>
      <c r="JA188" s="52">
        <v>0</v>
      </c>
      <c r="JB188" s="52">
        <v>0</v>
      </c>
      <c r="JC188" s="52">
        <v>0</v>
      </c>
      <c r="JD188" s="52">
        <v>0</v>
      </c>
      <c r="JE188" s="52">
        <v>0</v>
      </c>
      <c r="JF188" s="52">
        <v>0</v>
      </c>
      <c r="JG188" s="52">
        <v>0</v>
      </c>
      <c r="JH188" s="52">
        <v>0</v>
      </c>
      <c r="JI188" s="52">
        <v>0</v>
      </c>
      <c r="JJ188" s="52">
        <v>0</v>
      </c>
      <c r="JK188" s="52">
        <v>0</v>
      </c>
      <c r="JL188" s="52">
        <v>0</v>
      </c>
      <c r="JM188" s="52">
        <v>0</v>
      </c>
      <c r="JN188" s="52">
        <v>0</v>
      </c>
      <c r="JO188" s="52">
        <v>0</v>
      </c>
      <c r="JP188" s="52">
        <v>0</v>
      </c>
      <c r="JQ188" s="52">
        <v>0</v>
      </c>
      <c r="JR188" s="52">
        <v>0</v>
      </c>
      <c r="JS188" s="52">
        <v>0</v>
      </c>
      <c r="JT188" s="52">
        <v>0</v>
      </c>
      <c r="JU188" s="52">
        <v>0</v>
      </c>
      <c r="JV188" s="52">
        <v>0</v>
      </c>
      <c r="JW188" s="52">
        <v>0</v>
      </c>
      <c r="JX188" s="52">
        <v>0</v>
      </c>
      <c r="JY188" s="52">
        <v>0</v>
      </c>
      <c r="JZ188" s="52">
        <v>0</v>
      </c>
      <c r="KA188" s="52">
        <v>0</v>
      </c>
      <c r="KB188" s="52">
        <v>0</v>
      </c>
      <c r="KC188" s="52">
        <v>0</v>
      </c>
      <c r="KD188" s="52">
        <v>0</v>
      </c>
      <c r="KE188" s="52">
        <v>0</v>
      </c>
      <c r="KF188" s="52">
        <v>0</v>
      </c>
      <c r="KG188" s="52">
        <v>0</v>
      </c>
      <c r="KH188" s="52">
        <v>0</v>
      </c>
      <c r="KI188" s="52">
        <v>0</v>
      </c>
      <c r="KJ188" s="52">
        <v>0</v>
      </c>
      <c r="KK188" s="52">
        <v>0</v>
      </c>
      <c r="KL188" s="52">
        <v>0</v>
      </c>
      <c r="KM188" s="52">
        <v>0</v>
      </c>
      <c r="KN188" s="52">
        <v>0</v>
      </c>
      <c r="KO188" s="52">
        <v>0</v>
      </c>
      <c r="KP188" s="52">
        <v>0</v>
      </c>
      <c r="KQ188" s="52">
        <v>0</v>
      </c>
      <c r="KR188" s="52">
        <v>0</v>
      </c>
      <c r="KS188" s="52">
        <v>0</v>
      </c>
      <c r="KT188" s="52">
        <v>0</v>
      </c>
      <c r="KU188" s="52">
        <v>0</v>
      </c>
      <c r="KV188" s="52">
        <v>0</v>
      </c>
      <c r="KW188" s="52">
        <v>0</v>
      </c>
      <c r="KX188" s="52">
        <v>0</v>
      </c>
      <c r="KY188" s="52">
        <v>0</v>
      </c>
      <c r="KZ188" s="52">
        <v>0</v>
      </c>
      <c r="LA188" s="52">
        <v>0</v>
      </c>
      <c r="LB188" s="52">
        <v>0</v>
      </c>
      <c r="LC188" s="52">
        <v>0</v>
      </c>
      <c r="LD188" s="52">
        <v>0</v>
      </c>
      <c r="LE188" s="52">
        <v>0</v>
      </c>
      <c r="LF188" s="52">
        <v>0</v>
      </c>
      <c r="LG188" s="52">
        <v>0</v>
      </c>
      <c r="LH188" s="52">
        <v>0</v>
      </c>
      <c r="LI188" s="52">
        <v>0</v>
      </c>
      <c r="LJ188" s="52">
        <v>0</v>
      </c>
      <c r="LK188" s="52">
        <v>0</v>
      </c>
      <c r="LL188" s="52">
        <v>0</v>
      </c>
      <c r="LM188" s="52">
        <v>0</v>
      </c>
      <c r="LN188" s="52">
        <v>0</v>
      </c>
      <c r="LO188" s="52">
        <v>0</v>
      </c>
      <c r="LP188" s="52">
        <v>0</v>
      </c>
      <c r="LQ188" s="52">
        <v>0</v>
      </c>
      <c r="LR188" s="52">
        <v>0</v>
      </c>
      <c r="LS188" s="52">
        <v>0</v>
      </c>
      <c r="LT188" s="52">
        <v>0</v>
      </c>
      <c r="LU188" s="52">
        <v>0</v>
      </c>
      <c r="LV188" s="52">
        <v>0</v>
      </c>
      <c r="LW188" s="52">
        <v>0</v>
      </c>
      <c r="LX188" s="52">
        <v>0</v>
      </c>
      <c r="LY188" s="52">
        <v>0</v>
      </c>
      <c r="LZ188" s="52">
        <v>0</v>
      </c>
      <c r="MA188" s="52">
        <v>0</v>
      </c>
      <c r="MB188" s="52">
        <v>0</v>
      </c>
      <c r="MC188" s="52">
        <v>0</v>
      </c>
      <c r="MD188" s="52">
        <v>0</v>
      </c>
      <c r="ME188" s="52">
        <v>0</v>
      </c>
      <c r="MF188" s="52">
        <v>0</v>
      </c>
      <c r="MG188" s="52">
        <v>0</v>
      </c>
      <c r="MH188" s="52">
        <v>0</v>
      </c>
      <c r="MI188" s="52">
        <v>0</v>
      </c>
      <c r="MJ188" s="52">
        <v>0</v>
      </c>
      <c r="MK188" s="52">
        <v>0</v>
      </c>
      <c r="ML188" s="52">
        <v>0</v>
      </c>
      <c r="MM188" s="52">
        <v>0</v>
      </c>
      <c r="MN188" s="52">
        <v>0</v>
      </c>
      <c r="MO188" s="52">
        <v>0</v>
      </c>
      <c r="MP188" s="52">
        <v>0</v>
      </c>
      <c r="MQ188" s="52">
        <v>0</v>
      </c>
      <c r="MR188" s="52">
        <v>0</v>
      </c>
      <c r="MS188" s="52">
        <v>0</v>
      </c>
      <c r="MT188" s="52">
        <v>0</v>
      </c>
      <c r="MU188" s="52">
        <v>0</v>
      </c>
      <c r="MV188" s="52">
        <v>0</v>
      </c>
      <c r="MW188" s="52">
        <v>0</v>
      </c>
      <c r="MX188" s="52">
        <v>0</v>
      </c>
      <c r="MY188" s="52">
        <v>0</v>
      </c>
      <c r="MZ188" s="52">
        <v>0</v>
      </c>
      <c r="NA188" s="52">
        <v>0</v>
      </c>
      <c r="NB188" s="52">
        <v>0</v>
      </c>
      <c r="NC188" s="52">
        <v>0</v>
      </c>
      <c r="ND188" s="52">
        <v>0</v>
      </c>
      <c r="NE188" s="52">
        <v>0</v>
      </c>
      <c r="NF188" s="52">
        <v>0</v>
      </c>
      <c r="NG188" s="52">
        <v>0</v>
      </c>
      <c r="NH188" s="52">
        <v>0</v>
      </c>
      <c r="NI188" s="52">
        <v>0</v>
      </c>
      <c r="NJ188" s="52">
        <v>0</v>
      </c>
      <c r="NK188" s="52">
        <v>0</v>
      </c>
      <c r="NL188" s="52">
        <v>0</v>
      </c>
      <c r="NM188" s="52">
        <v>0</v>
      </c>
      <c r="NN188" s="52">
        <v>0</v>
      </c>
      <c r="NO188" s="52">
        <v>0</v>
      </c>
      <c r="NP188" s="52">
        <v>0</v>
      </c>
      <c r="NQ188" s="52">
        <v>0</v>
      </c>
      <c r="NR188" s="68">
        <f t="shared" si="9"/>
        <v>68620.820000000007</v>
      </c>
      <c r="NS188" s="68">
        <f t="shared" si="10"/>
        <v>68620.820000000007</v>
      </c>
      <c r="NT188" s="68">
        <f t="shared" si="11"/>
        <v>58622.07</v>
      </c>
    </row>
    <row r="189" spans="1:384" s="40" customFormat="1" ht="15" customHeight="1" outlineLevel="1" x14ac:dyDescent="0.2">
      <c r="A189" s="61"/>
      <c r="B189" s="49" t="s">
        <v>671</v>
      </c>
      <c r="C189" s="49" t="s">
        <v>523</v>
      </c>
      <c r="D189" s="49" t="s">
        <v>524</v>
      </c>
      <c r="E189" s="50" t="s">
        <v>525</v>
      </c>
      <c r="F189" s="64">
        <v>45246</v>
      </c>
      <c r="G189" s="49" t="s">
        <v>37</v>
      </c>
      <c r="H189" s="72">
        <v>0</v>
      </c>
      <c r="I189" s="65">
        <v>55250</v>
      </c>
      <c r="J189" s="114" t="str">
        <f>_xlfn.XLOOKUP(E189,'[12]Resumo Unidades'!$B:$B,'[12]Resumo Unidades'!$W:$W)</f>
        <v>Fluxo ok</v>
      </c>
      <c r="K189" s="51" t="str">
        <f>IF(L189&gt;Resumo!$E$23,"Sim","Não")</f>
        <v>Não</v>
      </c>
      <c r="L189" s="66">
        <v>0</v>
      </c>
      <c r="M189" s="67"/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0</v>
      </c>
      <c r="T189" s="52">
        <v>0</v>
      </c>
      <c r="U189" s="52">
        <v>0</v>
      </c>
      <c r="V189" s="52">
        <v>0</v>
      </c>
      <c r="W189" s="52">
        <v>0</v>
      </c>
      <c r="X189" s="52">
        <v>0</v>
      </c>
      <c r="Y189" s="52">
        <v>0</v>
      </c>
      <c r="Z189" s="52">
        <v>0</v>
      </c>
      <c r="AA189" s="52">
        <v>0</v>
      </c>
      <c r="AB189" s="52">
        <v>0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v>0</v>
      </c>
      <c r="AN189" s="52">
        <v>0</v>
      </c>
      <c r="AO189" s="52">
        <v>0</v>
      </c>
      <c r="AP189" s="52">
        <v>0</v>
      </c>
      <c r="AQ189" s="52"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v>0</v>
      </c>
      <c r="AX189" s="52">
        <v>0</v>
      </c>
      <c r="AY189" s="52">
        <v>0</v>
      </c>
      <c r="AZ189" s="52">
        <v>0</v>
      </c>
      <c r="BA189" s="52">
        <v>0</v>
      </c>
      <c r="BB189" s="52">
        <v>0</v>
      </c>
      <c r="BC189" s="52">
        <v>0</v>
      </c>
      <c r="BD189" s="52">
        <v>0</v>
      </c>
      <c r="BE189" s="52">
        <v>0</v>
      </c>
      <c r="BF189" s="52">
        <v>0</v>
      </c>
      <c r="BG189" s="52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52">
        <v>0</v>
      </c>
      <c r="BW189" s="52">
        <v>0</v>
      </c>
      <c r="BX189" s="52">
        <v>0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355.24999999999994</v>
      </c>
      <c r="CE189" s="52">
        <v>340.85999999999996</v>
      </c>
      <c r="CF189" s="52">
        <v>340.85999999999996</v>
      </c>
      <c r="CG189" s="52">
        <v>340.85999999999996</v>
      </c>
      <c r="CH189" s="52">
        <v>340.85999999999996</v>
      </c>
      <c r="CI189" s="52">
        <v>340.85999999999996</v>
      </c>
      <c r="CJ189" s="52">
        <v>340.85999999999996</v>
      </c>
      <c r="CK189" s="52">
        <v>340.85999999999996</v>
      </c>
      <c r="CL189" s="52">
        <v>340.85999999999996</v>
      </c>
      <c r="CM189" s="52">
        <v>340.85999999999996</v>
      </c>
      <c r="CN189" s="52">
        <v>340.85999999999996</v>
      </c>
      <c r="CO189" s="52">
        <v>340.85999999999996</v>
      </c>
      <c r="CP189" s="52">
        <v>340.85999999999996</v>
      </c>
      <c r="CQ189" s="52">
        <v>340.85999999999996</v>
      </c>
      <c r="CR189" s="52">
        <v>340.85999999999996</v>
      </c>
      <c r="CS189" s="52">
        <v>340.85999999999996</v>
      </c>
      <c r="CT189" s="52">
        <v>340.85999999999996</v>
      </c>
      <c r="CU189" s="52">
        <v>340.85999999999996</v>
      </c>
      <c r="CV189" s="52">
        <v>340.85999999999996</v>
      </c>
      <c r="CW189" s="52">
        <v>340.85999999999996</v>
      </c>
      <c r="CX189" s="52">
        <v>340.85999999999996</v>
      </c>
      <c r="CY189" s="52">
        <v>340.85999999999996</v>
      </c>
      <c r="CZ189" s="52">
        <v>340.85999999999996</v>
      </c>
      <c r="DA189" s="52">
        <v>340.85999999999996</v>
      </c>
      <c r="DB189" s="52">
        <v>340.85999999999996</v>
      </c>
      <c r="DC189" s="52">
        <v>340.85999999999996</v>
      </c>
      <c r="DD189" s="52">
        <v>340.85999999999996</v>
      </c>
      <c r="DE189" s="52">
        <v>340.85999999999996</v>
      </c>
      <c r="DF189" s="52">
        <v>340.85999999999996</v>
      </c>
      <c r="DG189" s="52">
        <v>340.85999999999996</v>
      </c>
      <c r="DH189" s="52">
        <v>340.85999999999996</v>
      </c>
      <c r="DI189" s="52">
        <v>340.85999999999996</v>
      </c>
      <c r="DJ189" s="52">
        <v>340.85999999999996</v>
      </c>
      <c r="DK189" s="52">
        <v>340.85999999999996</v>
      </c>
      <c r="DL189" s="52">
        <v>340.85999999999996</v>
      </c>
      <c r="DM189" s="52">
        <v>340.85999999999996</v>
      </c>
      <c r="DN189" s="52">
        <v>340.85999999999996</v>
      </c>
      <c r="DO189" s="52">
        <v>340.85999999999996</v>
      </c>
      <c r="DP189" s="52">
        <v>340.85999999999996</v>
      </c>
      <c r="DQ189" s="52">
        <v>340.85999999999996</v>
      </c>
      <c r="DR189" s="52">
        <v>340.85999999999996</v>
      </c>
      <c r="DS189" s="52">
        <v>340.85999999999996</v>
      </c>
      <c r="DT189" s="52">
        <v>340.85999999999996</v>
      </c>
      <c r="DU189" s="52">
        <v>340.85999999999996</v>
      </c>
      <c r="DV189" s="52">
        <v>340.85999999999996</v>
      </c>
      <c r="DW189" s="52">
        <v>340.85999999999996</v>
      </c>
      <c r="DX189" s="52">
        <v>340.85999999999996</v>
      </c>
      <c r="DY189" s="52">
        <v>340.85999999999996</v>
      </c>
      <c r="DZ189" s="52">
        <v>340.85999999999996</v>
      </c>
      <c r="EA189" s="52">
        <v>340.85999999999996</v>
      </c>
      <c r="EB189" s="52">
        <v>340.85999999999996</v>
      </c>
      <c r="EC189" s="52">
        <v>340.85999999999996</v>
      </c>
      <c r="ED189" s="52">
        <v>340.85999999999996</v>
      </c>
      <c r="EE189" s="52">
        <v>340.85999999999996</v>
      </c>
      <c r="EF189" s="52">
        <v>340.85999999999996</v>
      </c>
      <c r="EG189" s="52">
        <v>340.85999999999996</v>
      </c>
      <c r="EH189" s="52">
        <v>340.85999999999996</v>
      </c>
      <c r="EI189" s="52">
        <v>340.85999999999996</v>
      </c>
      <c r="EJ189" s="52">
        <v>340.85999999999996</v>
      </c>
      <c r="EK189" s="52">
        <v>340.85999999999996</v>
      </c>
      <c r="EL189" s="52">
        <v>340.85999999999996</v>
      </c>
      <c r="EM189" s="52">
        <v>340.85999999999996</v>
      </c>
      <c r="EN189" s="52">
        <v>340.85999999999996</v>
      </c>
      <c r="EO189" s="52">
        <v>340.85999999999996</v>
      </c>
      <c r="EP189" s="52">
        <v>340.85999999999996</v>
      </c>
      <c r="EQ189" s="52">
        <v>340.85999999999996</v>
      </c>
      <c r="ER189" s="52">
        <v>340.85999999999996</v>
      </c>
      <c r="ES189" s="52">
        <v>340.85999999999996</v>
      </c>
      <c r="ET189" s="52">
        <v>340.85999999999996</v>
      </c>
      <c r="EU189" s="52">
        <v>340.85999999999996</v>
      </c>
      <c r="EV189" s="52">
        <v>340.85999999999996</v>
      </c>
      <c r="EW189" s="52">
        <v>340.85999999999996</v>
      </c>
      <c r="EX189" s="52">
        <v>340.85999999999996</v>
      </c>
      <c r="EY189" s="52">
        <v>340.85999999999996</v>
      </c>
      <c r="EZ189" s="52">
        <v>340.85999999999996</v>
      </c>
      <c r="FA189" s="52">
        <v>0</v>
      </c>
      <c r="FB189" s="52">
        <v>0</v>
      </c>
      <c r="FC189" s="52">
        <v>0</v>
      </c>
      <c r="FD189" s="52">
        <v>0</v>
      </c>
      <c r="FE189" s="52">
        <v>0</v>
      </c>
      <c r="FF189" s="52">
        <v>0</v>
      </c>
      <c r="FG189" s="52">
        <v>0</v>
      </c>
      <c r="FH189" s="52">
        <v>0</v>
      </c>
      <c r="FI189" s="52">
        <v>0</v>
      </c>
      <c r="FJ189" s="52">
        <v>0</v>
      </c>
      <c r="FK189" s="52">
        <v>0</v>
      </c>
      <c r="FL189" s="52">
        <v>0</v>
      </c>
      <c r="FM189" s="52">
        <v>0</v>
      </c>
      <c r="FN189" s="52">
        <v>0</v>
      </c>
      <c r="FO189" s="52">
        <v>0</v>
      </c>
      <c r="FP189" s="52">
        <v>0</v>
      </c>
      <c r="FQ189" s="52">
        <v>0</v>
      </c>
      <c r="FR189" s="52">
        <v>0</v>
      </c>
      <c r="FS189" s="52">
        <v>0</v>
      </c>
      <c r="FT189" s="52">
        <v>0</v>
      </c>
      <c r="FU189" s="52">
        <v>0</v>
      </c>
      <c r="FV189" s="52">
        <v>0</v>
      </c>
      <c r="FW189" s="52">
        <v>0</v>
      </c>
      <c r="FX189" s="52">
        <v>0</v>
      </c>
      <c r="FY189" s="52">
        <v>0</v>
      </c>
      <c r="FZ189" s="52">
        <v>0</v>
      </c>
      <c r="GA189" s="52">
        <v>0</v>
      </c>
      <c r="GB189" s="52">
        <v>0</v>
      </c>
      <c r="GC189" s="52">
        <v>0</v>
      </c>
      <c r="GD189" s="52">
        <v>0</v>
      </c>
      <c r="GE189" s="52">
        <v>0</v>
      </c>
      <c r="GF189" s="52">
        <v>0</v>
      </c>
      <c r="GG189" s="52">
        <v>0</v>
      </c>
      <c r="GH189" s="52">
        <v>0</v>
      </c>
      <c r="GI189" s="52">
        <v>0</v>
      </c>
      <c r="GJ189" s="52">
        <v>0</v>
      </c>
      <c r="GK189" s="52">
        <v>0</v>
      </c>
      <c r="GL189" s="52">
        <v>0</v>
      </c>
      <c r="GM189" s="52">
        <v>0</v>
      </c>
      <c r="GN189" s="52">
        <v>0</v>
      </c>
      <c r="GO189" s="52">
        <v>0</v>
      </c>
      <c r="GP189" s="52">
        <v>0</v>
      </c>
      <c r="GQ189" s="52">
        <v>0</v>
      </c>
      <c r="GR189" s="52">
        <v>0</v>
      </c>
      <c r="GS189" s="52">
        <v>0</v>
      </c>
      <c r="GT189" s="52">
        <v>0</v>
      </c>
      <c r="GU189" s="52">
        <v>0</v>
      </c>
      <c r="GV189" s="52">
        <v>0</v>
      </c>
      <c r="GW189" s="52">
        <v>0</v>
      </c>
      <c r="GX189" s="52">
        <v>0</v>
      </c>
      <c r="GY189" s="52">
        <v>0</v>
      </c>
      <c r="GZ189" s="52">
        <v>0</v>
      </c>
      <c r="HA189" s="52">
        <v>0</v>
      </c>
      <c r="HB189" s="52">
        <v>0</v>
      </c>
      <c r="HC189" s="52">
        <v>0</v>
      </c>
      <c r="HD189" s="52">
        <v>0</v>
      </c>
      <c r="HE189" s="52">
        <v>0</v>
      </c>
      <c r="HF189" s="52">
        <v>0</v>
      </c>
      <c r="HG189" s="52">
        <v>0</v>
      </c>
      <c r="HH189" s="52">
        <v>0</v>
      </c>
      <c r="HI189" s="52">
        <v>0</v>
      </c>
      <c r="HJ189" s="52">
        <v>0</v>
      </c>
      <c r="HK189" s="52">
        <v>0</v>
      </c>
      <c r="HL189" s="52">
        <v>0</v>
      </c>
      <c r="HM189" s="52">
        <v>0</v>
      </c>
      <c r="HN189" s="52">
        <v>0</v>
      </c>
      <c r="HO189" s="52">
        <v>0</v>
      </c>
      <c r="HP189" s="52">
        <v>0</v>
      </c>
      <c r="HQ189" s="52">
        <v>0</v>
      </c>
      <c r="HR189" s="52">
        <v>0</v>
      </c>
      <c r="HS189" s="52">
        <v>0</v>
      </c>
      <c r="HT189" s="52">
        <v>0</v>
      </c>
      <c r="HU189" s="52">
        <v>0</v>
      </c>
      <c r="HV189" s="52">
        <v>0</v>
      </c>
      <c r="HW189" s="52">
        <v>0</v>
      </c>
      <c r="HX189" s="52">
        <v>0</v>
      </c>
      <c r="HY189" s="52">
        <v>0</v>
      </c>
      <c r="HZ189" s="52">
        <v>0</v>
      </c>
      <c r="IA189" s="52">
        <v>0</v>
      </c>
      <c r="IB189" s="52">
        <v>0</v>
      </c>
      <c r="IC189" s="52">
        <v>0</v>
      </c>
      <c r="ID189" s="52">
        <v>0</v>
      </c>
      <c r="IE189" s="52">
        <v>0</v>
      </c>
      <c r="IF189" s="52">
        <v>0</v>
      </c>
      <c r="IG189" s="52">
        <v>0</v>
      </c>
      <c r="IH189" s="52">
        <v>0</v>
      </c>
      <c r="II189" s="52">
        <v>0</v>
      </c>
      <c r="IJ189" s="52">
        <v>0</v>
      </c>
      <c r="IK189" s="52">
        <v>0</v>
      </c>
      <c r="IL189" s="52">
        <v>0</v>
      </c>
      <c r="IM189" s="52">
        <v>0</v>
      </c>
      <c r="IN189" s="52">
        <v>0</v>
      </c>
      <c r="IO189" s="52">
        <v>0</v>
      </c>
      <c r="IP189" s="52">
        <v>0</v>
      </c>
      <c r="IQ189" s="52">
        <v>0</v>
      </c>
      <c r="IR189" s="52">
        <v>0</v>
      </c>
      <c r="IS189" s="52">
        <v>0</v>
      </c>
      <c r="IT189" s="52">
        <v>0</v>
      </c>
      <c r="IU189" s="52">
        <v>0</v>
      </c>
      <c r="IV189" s="52">
        <v>0</v>
      </c>
      <c r="IW189" s="52">
        <v>0</v>
      </c>
      <c r="IX189" s="52">
        <v>0</v>
      </c>
      <c r="IY189" s="52">
        <v>0</v>
      </c>
      <c r="IZ189" s="52">
        <v>0</v>
      </c>
      <c r="JA189" s="52">
        <v>0</v>
      </c>
      <c r="JB189" s="52">
        <v>0</v>
      </c>
      <c r="JC189" s="52">
        <v>0</v>
      </c>
      <c r="JD189" s="52">
        <v>0</v>
      </c>
      <c r="JE189" s="52">
        <v>0</v>
      </c>
      <c r="JF189" s="52">
        <v>0</v>
      </c>
      <c r="JG189" s="52">
        <v>0</v>
      </c>
      <c r="JH189" s="52">
        <v>0</v>
      </c>
      <c r="JI189" s="52">
        <v>0</v>
      </c>
      <c r="JJ189" s="52">
        <v>0</v>
      </c>
      <c r="JK189" s="52">
        <v>0</v>
      </c>
      <c r="JL189" s="52">
        <v>0</v>
      </c>
      <c r="JM189" s="52">
        <v>0</v>
      </c>
      <c r="JN189" s="52">
        <v>0</v>
      </c>
      <c r="JO189" s="52">
        <v>0</v>
      </c>
      <c r="JP189" s="52">
        <v>0</v>
      </c>
      <c r="JQ189" s="52">
        <v>0</v>
      </c>
      <c r="JR189" s="52">
        <v>0</v>
      </c>
      <c r="JS189" s="52">
        <v>0</v>
      </c>
      <c r="JT189" s="52">
        <v>0</v>
      </c>
      <c r="JU189" s="52">
        <v>0</v>
      </c>
      <c r="JV189" s="52">
        <v>0</v>
      </c>
      <c r="JW189" s="52">
        <v>0</v>
      </c>
      <c r="JX189" s="52">
        <v>0</v>
      </c>
      <c r="JY189" s="52">
        <v>0</v>
      </c>
      <c r="JZ189" s="52">
        <v>0</v>
      </c>
      <c r="KA189" s="52">
        <v>0</v>
      </c>
      <c r="KB189" s="52">
        <v>0</v>
      </c>
      <c r="KC189" s="52">
        <v>0</v>
      </c>
      <c r="KD189" s="52">
        <v>0</v>
      </c>
      <c r="KE189" s="52">
        <v>0</v>
      </c>
      <c r="KF189" s="52">
        <v>0</v>
      </c>
      <c r="KG189" s="52">
        <v>0</v>
      </c>
      <c r="KH189" s="52">
        <v>0</v>
      </c>
      <c r="KI189" s="52">
        <v>0</v>
      </c>
      <c r="KJ189" s="52">
        <v>0</v>
      </c>
      <c r="KK189" s="52">
        <v>0</v>
      </c>
      <c r="KL189" s="52">
        <v>0</v>
      </c>
      <c r="KM189" s="52">
        <v>0</v>
      </c>
      <c r="KN189" s="52">
        <v>0</v>
      </c>
      <c r="KO189" s="52">
        <v>0</v>
      </c>
      <c r="KP189" s="52">
        <v>0</v>
      </c>
      <c r="KQ189" s="52">
        <v>0</v>
      </c>
      <c r="KR189" s="52">
        <v>0</v>
      </c>
      <c r="KS189" s="52">
        <v>0</v>
      </c>
      <c r="KT189" s="52">
        <v>0</v>
      </c>
      <c r="KU189" s="52">
        <v>0</v>
      </c>
      <c r="KV189" s="52">
        <v>0</v>
      </c>
      <c r="KW189" s="52">
        <v>0</v>
      </c>
      <c r="KX189" s="52">
        <v>0</v>
      </c>
      <c r="KY189" s="52">
        <v>0</v>
      </c>
      <c r="KZ189" s="52">
        <v>0</v>
      </c>
      <c r="LA189" s="52">
        <v>0</v>
      </c>
      <c r="LB189" s="52">
        <v>0</v>
      </c>
      <c r="LC189" s="52">
        <v>0</v>
      </c>
      <c r="LD189" s="52">
        <v>0</v>
      </c>
      <c r="LE189" s="52">
        <v>0</v>
      </c>
      <c r="LF189" s="52">
        <v>0</v>
      </c>
      <c r="LG189" s="52">
        <v>0</v>
      </c>
      <c r="LH189" s="52">
        <v>0</v>
      </c>
      <c r="LI189" s="52">
        <v>0</v>
      </c>
      <c r="LJ189" s="52">
        <v>0</v>
      </c>
      <c r="LK189" s="52">
        <v>0</v>
      </c>
      <c r="LL189" s="52">
        <v>0</v>
      </c>
      <c r="LM189" s="52">
        <v>0</v>
      </c>
      <c r="LN189" s="52">
        <v>0</v>
      </c>
      <c r="LO189" s="52">
        <v>0</v>
      </c>
      <c r="LP189" s="52">
        <v>0</v>
      </c>
      <c r="LQ189" s="52">
        <v>0</v>
      </c>
      <c r="LR189" s="52">
        <v>0</v>
      </c>
      <c r="LS189" s="52">
        <v>0</v>
      </c>
      <c r="LT189" s="52">
        <v>0</v>
      </c>
      <c r="LU189" s="52">
        <v>0</v>
      </c>
      <c r="LV189" s="52">
        <v>0</v>
      </c>
      <c r="LW189" s="52">
        <v>0</v>
      </c>
      <c r="LX189" s="52">
        <v>0</v>
      </c>
      <c r="LY189" s="52">
        <v>0</v>
      </c>
      <c r="LZ189" s="52">
        <v>0</v>
      </c>
      <c r="MA189" s="52">
        <v>0</v>
      </c>
      <c r="MB189" s="52">
        <v>0</v>
      </c>
      <c r="MC189" s="52">
        <v>0</v>
      </c>
      <c r="MD189" s="52">
        <v>0</v>
      </c>
      <c r="ME189" s="52">
        <v>0</v>
      </c>
      <c r="MF189" s="52">
        <v>0</v>
      </c>
      <c r="MG189" s="52">
        <v>0</v>
      </c>
      <c r="MH189" s="52">
        <v>0</v>
      </c>
      <c r="MI189" s="52">
        <v>0</v>
      </c>
      <c r="MJ189" s="52">
        <v>0</v>
      </c>
      <c r="MK189" s="52">
        <v>0</v>
      </c>
      <c r="ML189" s="52">
        <v>0</v>
      </c>
      <c r="MM189" s="52">
        <v>0</v>
      </c>
      <c r="MN189" s="52">
        <v>0</v>
      </c>
      <c r="MO189" s="52">
        <v>0</v>
      </c>
      <c r="MP189" s="52">
        <v>0</v>
      </c>
      <c r="MQ189" s="52">
        <v>0</v>
      </c>
      <c r="MR189" s="52">
        <v>0</v>
      </c>
      <c r="MS189" s="52">
        <v>0</v>
      </c>
      <c r="MT189" s="52">
        <v>0</v>
      </c>
      <c r="MU189" s="52">
        <v>0</v>
      </c>
      <c r="MV189" s="52">
        <v>0</v>
      </c>
      <c r="MW189" s="52">
        <v>0</v>
      </c>
      <c r="MX189" s="52">
        <v>0</v>
      </c>
      <c r="MY189" s="52">
        <v>0</v>
      </c>
      <c r="MZ189" s="52">
        <v>0</v>
      </c>
      <c r="NA189" s="52">
        <v>0</v>
      </c>
      <c r="NB189" s="52">
        <v>0</v>
      </c>
      <c r="NC189" s="52">
        <v>0</v>
      </c>
      <c r="ND189" s="52">
        <v>0</v>
      </c>
      <c r="NE189" s="52">
        <v>0</v>
      </c>
      <c r="NF189" s="52">
        <v>0</v>
      </c>
      <c r="NG189" s="52">
        <v>0</v>
      </c>
      <c r="NH189" s="52">
        <v>0</v>
      </c>
      <c r="NI189" s="52">
        <v>0</v>
      </c>
      <c r="NJ189" s="52">
        <v>0</v>
      </c>
      <c r="NK189" s="52">
        <v>0</v>
      </c>
      <c r="NL189" s="52">
        <v>0</v>
      </c>
      <c r="NM189" s="52">
        <v>0</v>
      </c>
      <c r="NN189" s="52">
        <v>0</v>
      </c>
      <c r="NO189" s="52">
        <v>0</v>
      </c>
      <c r="NP189" s="52">
        <v>0</v>
      </c>
      <c r="NQ189" s="52">
        <v>0</v>
      </c>
      <c r="NR189" s="68">
        <f t="shared" si="9"/>
        <v>25578.890000000025</v>
      </c>
      <c r="NS189" s="68">
        <f t="shared" si="10"/>
        <v>25578.890000000025</v>
      </c>
      <c r="NT189" s="68">
        <f t="shared" si="11"/>
        <v>25578.890000000025</v>
      </c>
    </row>
    <row r="190" spans="1:384" s="40" customFormat="1" ht="15" customHeight="1" outlineLevel="1" x14ac:dyDescent="0.2">
      <c r="A190" s="61"/>
      <c r="B190" s="49" t="s">
        <v>671</v>
      </c>
      <c r="C190" s="49" t="s">
        <v>526</v>
      </c>
      <c r="D190" s="49" t="s">
        <v>527</v>
      </c>
      <c r="E190" s="50" t="s">
        <v>528</v>
      </c>
      <c r="F190" s="64">
        <v>45234</v>
      </c>
      <c r="G190" s="49" t="s">
        <v>37</v>
      </c>
      <c r="H190" s="72">
        <v>0</v>
      </c>
      <c r="I190" s="65">
        <v>63277.760000000002</v>
      </c>
      <c r="J190" s="114" t="str">
        <f>_xlfn.XLOOKUP(E190,'[12]Resumo Unidades'!$B:$B,'[12]Resumo Unidades'!$W:$W)</f>
        <v>Fluxo com Divergência de até 2%</v>
      </c>
      <c r="K190" s="51" t="str">
        <f>IF(L190&gt;Resumo!$E$23,"Sim","Não")</f>
        <v>Não</v>
      </c>
      <c r="L190" s="66">
        <v>50</v>
      </c>
      <c r="M190" s="67"/>
      <c r="N190" s="52">
        <v>0</v>
      </c>
      <c r="O190" s="52">
        <v>0</v>
      </c>
      <c r="P190" s="52">
        <v>0</v>
      </c>
      <c r="Q190" s="52">
        <v>0</v>
      </c>
      <c r="R190" s="52">
        <v>0</v>
      </c>
      <c r="S190" s="52">
        <v>0</v>
      </c>
      <c r="T190" s="52">
        <v>0</v>
      </c>
      <c r="U190" s="52">
        <v>0</v>
      </c>
      <c r="V190" s="52">
        <v>0</v>
      </c>
      <c r="W190" s="52">
        <v>0</v>
      </c>
      <c r="X190" s="52">
        <v>0</v>
      </c>
      <c r="Y190" s="52">
        <v>0</v>
      </c>
      <c r="Z190" s="52">
        <v>0</v>
      </c>
      <c r="AA190" s="52">
        <v>0</v>
      </c>
      <c r="AB190" s="52">
        <v>0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0</v>
      </c>
      <c r="AK190" s="52">
        <v>0</v>
      </c>
      <c r="AL190" s="52">
        <v>0</v>
      </c>
      <c r="AM190" s="52">
        <v>0</v>
      </c>
      <c r="AN190" s="52">
        <v>0</v>
      </c>
      <c r="AO190" s="52">
        <v>0</v>
      </c>
      <c r="AP190" s="52">
        <v>0</v>
      </c>
      <c r="AQ190" s="52">
        <v>0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v>0</v>
      </c>
      <c r="AX190" s="52">
        <v>0</v>
      </c>
      <c r="AY190" s="52">
        <v>0</v>
      </c>
      <c r="AZ190" s="52">
        <v>0</v>
      </c>
      <c r="BA190" s="52">
        <v>0</v>
      </c>
      <c r="BB190" s="52">
        <v>0</v>
      </c>
      <c r="BC190" s="52">
        <v>0</v>
      </c>
      <c r="BD190" s="52">
        <v>0</v>
      </c>
      <c r="BE190" s="52">
        <v>0</v>
      </c>
      <c r="BF190" s="52">
        <v>0</v>
      </c>
      <c r="BG190" s="52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v>0</v>
      </c>
      <c r="CB190" s="52">
        <v>657.47</v>
      </c>
      <c r="CC190" s="52">
        <v>603.34999999999991</v>
      </c>
      <c r="CD190" s="52">
        <v>526.25</v>
      </c>
      <c r="CE190" s="52">
        <v>526.25</v>
      </c>
      <c r="CF190" s="52">
        <v>526.25</v>
      </c>
      <c r="CG190" s="52">
        <v>526.25</v>
      </c>
      <c r="CH190" s="52">
        <v>526.25</v>
      </c>
      <c r="CI190" s="52">
        <v>526.25</v>
      </c>
      <c r="CJ190" s="52">
        <v>526.25</v>
      </c>
      <c r="CK190" s="52">
        <v>526.25</v>
      </c>
      <c r="CL190" s="52">
        <v>526.25</v>
      </c>
      <c r="CM190" s="52">
        <v>526.25</v>
      </c>
      <c r="CN190" s="52">
        <v>526.25</v>
      </c>
      <c r="CO190" s="52">
        <v>526.25</v>
      </c>
      <c r="CP190" s="52">
        <v>526.25</v>
      </c>
      <c r="CQ190" s="52">
        <v>526.25</v>
      </c>
      <c r="CR190" s="52">
        <v>526.25</v>
      </c>
      <c r="CS190" s="52">
        <v>526.25</v>
      </c>
      <c r="CT190" s="52">
        <v>526.25</v>
      </c>
      <c r="CU190" s="52">
        <v>526.25</v>
      </c>
      <c r="CV190" s="52">
        <v>526.25</v>
      </c>
      <c r="CW190" s="52">
        <v>526.25</v>
      </c>
      <c r="CX190" s="52">
        <v>526.25</v>
      </c>
      <c r="CY190" s="52">
        <v>526.25</v>
      </c>
      <c r="CZ190" s="52">
        <v>526.25</v>
      </c>
      <c r="DA190" s="52">
        <v>526.25</v>
      </c>
      <c r="DB190" s="52">
        <v>526.25</v>
      </c>
      <c r="DC190" s="52">
        <v>526.25</v>
      </c>
      <c r="DD190" s="52">
        <v>526.25</v>
      </c>
      <c r="DE190" s="52">
        <v>526.25</v>
      </c>
      <c r="DF190" s="52">
        <v>526.25</v>
      </c>
      <c r="DG190" s="52">
        <v>526.25</v>
      </c>
      <c r="DH190" s="52">
        <v>526.25</v>
      </c>
      <c r="DI190" s="52">
        <v>526.25</v>
      </c>
      <c r="DJ190" s="52">
        <v>526.25</v>
      </c>
      <c r="DK190" s="52">
        <v>526.25</v>
      </c>
      <c r="DL190" s="52">
        <v>526.25</v>
      </c>
      <c r="DM190" s="52">
        <v>526.25</v>
      </c>
      <c r="DN190" s="52">
        <v>526.25</v>
      </c>
      <c r="DO190" s="52">
        <v>526.25</v>
      </c>
      <c r="DP190" s="52">
        <v>526.25</v>
      </c>
      <c r="DQ190" s="52">
        <v>526.25</v>
      </c>
      <c r="DR190" s="52">
        <v>526.25</v>
      </c>
      <c r="DS190" s="52">
        <v>526.25</v>
      </c>
      <c r="DT190" s="52">
        <v>526.25</v>
      </c>
      <c r="DU190" s="52">
        <v>526.25</v>
      </c>
      <c r="DV190" s="52">
        <v>526.25</v>
      </c>
      <c r="DW190" s="52">
        <v>526.25</v>
      </c>
      <c r="DX190" s="52">
        <v>526.25</v>
      </c>
      <c r="DY190" s="52">
        <v>526.25</v>
      </c>
      <c r="DZ190" s="52">
        <v>526.25</v>
      </c>
      <c r="EA190" s="52">
        <v>526.25</v>
      </c>
      <c r="EB190" s="52">
        <v>526.25</v>
      </c>
      <c r="EC190" s="52">
        <v>526.25</v>
      </c>
      <c r="ED190" s="52">
        <v>526.25</v>
      </c>
      <c r="EE190" s="52">
        <v>526.25</v>
      </c>
      <c r="EF190" s="52">
        <v>526.25</v>
      </c>
      <c r="EG190" s="52">
        <v>526.25</v>
      </c>
      <c r="EH190" s="52">
        <v>526.25</v>
      </c>
      <c r="EI190" s="52">
        <v>526.25</v>
      </c>
      <c r="EJ190" s="52">
        <v>526.25</v>
      </c>
      <c r="EK190" s="52">
        <v>526.25</v>
      </c>
      <c r="EL190" s="52">
        <v>526.25</v>
      </c>
      <c r="EM190" s="52">
        <v>526.25</v>
      </c>
      <c r="EN190" s="52">
        <v>526.25</v>
      </c>
      <c r="EO190" s="52">
        <v>526.25</v>
      </c>
      <c r="EP190" s="52">
        <v>526.25</v>
      </c>
      <c r="EQ190" s="52">
        <v>526.25</v>
      </c>
      <c r="ER190" s="52">
        <v>526.25</v>
      </c>
      <c r="ES190" s="52">
        <v>526.25</v>
      </c>
      <c r="ET190" s="52">
        <v>526.25</v>
      </c>
      <c r="EU190" s="52">
        <v>526.25</v>
      </c>
      <c r="EV190" s="52">
        <v>526.25</v>
      </c>
      <c r="EW190" s="52">
        <v>526.25</v>
      </c>
      <c r="EX190" s="52">
        <v>526.25</v>
      </c>
      <c r="EY190" s="52">
        <v>526.25</v>
      </c>
      <c r="EZ190" s="52">
        <v>526.25</v>
      </c>
      <c r="FA190" s="52">
        <v>526.25</v>
      </c>
      <c r="FB190" s="52">
        <v>526.25</v>
      </c>
      <c r="FC190" s="52">
        <v>526.25</v>
      </c>
      <c r="FD190" s="52">
        <v>526.25</v>
      </c>
      <c r="FE190" s="52">
        <v>526.25</v>
      </c>
      <c r="FF190" s="52">
        <v>526.25</v>
      </c>
      <c r="FG190" s="52">
        <v>526.25</v>
      </c>
      <c r="FH190" s="52">
        <v>526.25</v>
      </c>
      <c r="FI190" s="52">
        <v>526.25</v>
      </c>
      <c r="FJ190" s="52">
        <v>526.25</v>
      </c>
      <c r="FK190" s="52">
        <v>526.25</v>
      </c>
      <c r="FL190" s="52">
        <v>526.25</v>
      </c>
      <c r="FM190" s="52">
        <v>526.25</v>
      </c>
      <c r="FN190" s="52">
        <v>526.25</v>
      </c>
      <c r="FO190" s="52">
        <v>526.25</v>
      </c>
      <c r="FP190" s="52">
        <v>526.25</v>
      </c>
      <c r="FQ190" s="52">
        <v>526.25</v>
      </c>
      <c r="FR190" s="52">
        <v>526.25</v>
      </c>
      <c r="FS190" s="52">
        <v>526.25</v>
      </c>
      <c r="FT190" s="52">
        <v>526.25</v>
      </c>
      <c r="FU190" s="52">
        <v>526.25</v>
      </c>
      <c r="FV190" s="52">
        <v>526.25</v>
      </c>
      <c r="FW190" s="52">
        <v>526.25</v>
      </c>
      <c r="FX190" s="52">
        <v>526.25</v>
      </c>
      <c r="FY190" s="52">
        <v>526.25</v>
      </c>
      <c r="FZ190" s="52">
        <v>526.25</v>
      </c>
      <c r="GA190" s="52">
        <v>526.25</v>
      </c>
      <c r="GB190" s="52">
        <v>526.25</v>
      </c>
      <c r="GC190" s="52">
        <v>526.25</v>
      </c>
      <c r="GD190" s="52">
        <v>526.25</v>
      </c>
      <c r="GE190" s="52">
        <v>526.25</v>
      </c>
      <c r="GF190" s="52">
        <v>526.25</v>
      </c>
      <c r="GG190" s="52">
        <v>526.25</v>
      </c>
      <c r="GH190" s="52">
        <v>526.25</v>
      </c>
      <c r="GI190" s="52">
        <v>526.25</v>
      </c>
      <c r="GJ190" s="52">
        <v>526.25</v>
      </c>
      <c r="GK190" s="52">
        <v>526.25</v>
      </c>
      <c r="GL190" s="52">
        <v>526.25</v>
      </c>
      <c r="GM190" s="52">
        <v>526.25</v>
      </c>
      <c r="GN190" s="52">
        <v>526.25</v>
      </c>
      <c r="GO190" s="52">
        <v>526.25</v>
      </c>
      <c r="GP190" s="52">
        <v>526.25</v>
      </c>
      <c r="GQ190" s="52">
        <v>526.25</v>
      </c>
      <c r="GR190" s="52">
        <v>526.25</v>
      </c>
      <c r="GS190" s="52">
        <v>526.25</v>
      </c>
      <c r="GT190" s="52">
        <v>526.25</v>
      </c>
      <c r="GU190" s="52">
        <v>526.25</v>
      </c>
      <c r="GV190" s="52">
        <v>526.25</v>
      </c>
      <c r="GW190" s="52">
        <v>526.25</v>
      </c>
      <c r="GX190" s="52">
        <v>526.25</v>
      </c>
      <c r="GY190" s="52">
        <v>526.25</v>
      </c>
      <c r="GZ190" s="52">
        <v>526.25</v>
      </c>
      <c r="HA190" s="52">
        <v>526.25</v>
      </c>
      <c r="HB190" s="52">
        <v>0</v>
      </c>
      <c r="HC190" s="52">
        <v>0</v>
      </c>
      <c r="HD190" s="52">
        <v>0</v>
      </c>
      <c r="HE190" s="52">
        <v>0</v>
      </c>
      <c r="HF190" s="52">
        <v>0</v>
      </c>
      <c r="HG190" s="52">
        <v>0</v>
      </c>
      <c r="HH190" s="52">
        <v>0</v>
      </c>
      <c r="HI190" s="52">
        <v>0</v>
      </c>
      <c r="HJ190" s="52">
        <v>0</v>
      </c>
      <c r="HK190" s="52">
        <v>0</v>
      </c>
      <c r="HL190" s="52">
        <v>0</v>
      </c>
      <c r="HM190" s="52">
        <v>0</v>
      </c>
      <c r="HN190" s="52">
        <v>0</v>
      </c>
      <c r="HO190" s="52">
        <v>0</v>
      </c>
      <c r="HP190" s="52">
        <v>0</v>
      </c>
      <c r="HQ190" s="52">
        <v>0</v>
      </c>
      <c r="HR190" s="52">
        <v>0</v>
      </c>
      <c r="HS190" s="52">
        <v>0</v>
      </c>
      <c r="HT190" s="52">
        <v>0</v>
      </c>
      <c r="HU190" s="52">
        <v>0</v>
      </c>
      <c r="HV190" s="52">
        <v>0</v>
      </c>
      <c r="HW190" s="52">
        <v>0</v>
      </c>
      <c r="HX190" s="52">
        <v>0</v>
      </c>
      <c r="HY190" s="52">
        <v>0</v>
      </c>
      <c r="HZ190" s="52">
        <v>0</v>
      </c>
      <c r="IA190" s="52">
        <v>0</v>
      </c>
      <c r="IB190" s="52">
        <v>0</v>
      </c>
      <c r="IC190" s="52">
        <v>0</v>
      </c>
      <c r="ID190" s="52">
        <v>0</v>
      </c>
      <c r="IE190" s="52">
        <v>0</v>
      </c>
      <c r="IF190" s="52">
        <v>0</v>
      </c>
      <c r="IG190" s="52">
        <v>0</v>
      </c>
      <c r="IH190" s="52">
        <v>0</v>
      </c>
      <c r="II190" s="52">
        <v>0</v>
      </c>
      <c r="IJ190" s="52">
        <v>0</v>
      </c>
      <c r="IK190" s="52">
        <v>0</v>
      </c>
      <c r="IL190" s="52">
        <v>0</v>
      </c>
      <c r="IM190" s="52">
        <v>0</v>
      </c>
      <c r="IN190" s="52">
        <v>0</v>
      </c>
      <c r="IO190" s="52">
        <v>0</v>
      </c>
      <c r="IP190" s="52">
        <v>0</v>
      </c>
      <c r="IQ190" s="52">
        <v>0</v>
      </c>
      <c r="IR190" s="52">
        <v>0</v>
      </c>
      <c r="IS190" s="52">
        <v>0</v>
      </c>
      <c r="IT190" s="52">
        <v>0</v>
      </c>
      <c r="IU190" s="52">
        <v>0</v>
      </c>
      <c r="IV190" s="52">
        <v>0</v>
      </c>
      <c r="IW190" s="52">
        <v>0</v>
      </c>
      <c r="IX190" s="52">
        <v>0</v>
      </c>
      <c r="IY190" s="52">
        <v>0</v>
      </c>
      <c r="IZ190" s="52">
        <v>0</v>
      </c>
      <c r="JA190" s="52">
        <v>0</v>
      </c>
      <c r="JB190" s="52">
        <v>0</v>
      </c>
      <c r="JC190" s="52">
        <v>0</v>
      </c>
      <c r="JD190" s="52">
        <v>0</v>
      </c>
      <c r="JE190" s="52">
        <v>0</v>
      </c>
      <c r="JF190" s="52">
        <v>0</v>
      </c>
      <c r="JG190" s="52">
        <v>0</v>
      </c>
      <c r="JH190" s="52">
        <v>0</v>
      </c>
      <c r="JI190" s="52">
        <v>0</v>
      </c>
      <c r="JJ190" s="52">
        <v>0</v>
      </c>
      <c r="JK190" s="52">
        <v>0</v>
      </c>
      <c r="JL190" s="52">
        <v>0</v>
      </c>
      <c r="JM190" s="52">
        <v>0</v>
      </c>
      <c r="JN190" s="52">
        <v>0</v>
      </c>
      <c r="JO190" s="52">
        <v>0</v>
      </c>
      <c r="JP190" s="52">
        <v>0</v>
      </c>
      <c r="JQ190" s="52">
        <v>0</v>
      </c>
      <c r="JR190" s="52">
        <v>0</v>
      </c>
      <c r="JS190" s="52">
        <v>0</v>
      </c>
      <c r="JT190" s="52">
        <v>0</v>
      </c>
      <c r="JU190" s="52">
        <v>0</v>
      </c>
      <c r="JV190" s="52">
        <v>0</v>
      </c>
      <c r="JW190" s="52">
        <v>0</v>
      </c>
      <c r="JX190" s="52">
        <v>0</v>
      </c>
      <c r="JY190" s="52">
        <v>0</v>
      </c>
      <c r="JZ190" s="52">
        <v>0</v>
      </c>
      <c r="KA190" s="52">
        <v>0</v>
      </c>
      <c r="KB190" s="52">
        <v>0</v>
      </c>
      <c r="KC190" s="52">
        <v>0</v>
      </c>
      <c r="KD190" s="52">
        <v>0</v>
      </c>
      <c r="KE190" s="52">
        <v>0</v>
      </c>
      <c r="KF190" s="52">
        <v>0</v>
      </c>
      <c r="KG190" s="52">
        <v>0</v>
      </c>
      <c r="KH190" s="52">
        <v>0</v>
      </c>
      <c r="KI190" s="52">
        <v>0</v>
      </c>
      <c r="KJ190" s="52">
        <v>0</v>
      </c>
      <c r="KK190" s="52">
        <v>0</v>
      </c>
      <c r="KL190" s="52">
        <v>0</v>
      </c>
      <c r="KM190" s="52">
        <v>0</v>
      </c>
      <c r="KN190" s="52">
        <v>0</v>
      </c>
      <c r="KO190" s="52">
        <v>0</v>
      </c>
      <c r="KP190" s="52">
        <v>0</v>
      </c>
      <c r="KQ190" s="52">
        <v>0</v>
      </c>
      <c r="KR190" s="52">
        <v>0</v>
      </c>
      <c r="KS190" s="52">
        <v>0</v>
      </c>
      <c r="KT190" s="52">
        <v>0</v>
      </c>
      <c r="KU190" s="52">
        <v>0</v>
      </c>
      <c r="KV190" s="52">
        <v>0</v>
      </c>
      <c r="KW190" s="52">
        <v>0</v>
      </c>
      <c r="KX190" s="52">
        <v>0</v>
      </c>
      <c r="KY190" s="52">
        <v>0</v>
      </c>
      <c r="KZ190" s="52">
        <v>0</v>
      </c>
      <c r="LA190" s="52">
        <v>0</v>
      </c>
      <c r="LB190" s="52">
        <v>0</v>
      </c>
      <c r="LC190" s="52">
        <v>0</v>
      </c>
      <c r="LD190" s="52">
        <v>0</v>
      </c>
      <c r="LE190" s="52">
        <v>0</v>
      </c>
      <c r="LF190" s="52">
        <v>0</v>
      </c>
      <c r="LG190" s="52">
        <v>0</v>
      </c>
      <c r="LH190" s="52">
        <v>0</v>
      </c>
      <c r="LI190" s="52">
        <v>0</v>
      </c>
      <c r="LJ190" s="52">
        <v>0</v>
      </c>
      <c r="LK190" s="52">
        <v>0</v>
      </c>
      <c r="LL190" s="52">
        <v>0</v>
      </c>
      <c r="LM190" s="52">
        <v>0</v>
      </c>
      <c r="LN190" s="52">
        <v>0</v>
      </c>
      <c r="LO190" s="52">
        <v>0</v>
      </c>
      <c r="LP190" s="52">
        <v>0</v>
      </c>
      <c r="LQ190" s="52">
        <v>0</v>
      </c>
      <c r="LR190" s="52">
        <v>0</v>
      </c>
      <c r="LS190" s="52">
        <v>0</v>
      </c>
      <c r="LT190" s="52">
        <v>0</v>
      </c>
      <c r="LU190" s="52">
        <v>0</v>
      </c>
      <c r="LV190" s="52">
        <v>0</v>
      </c>
      <c r="LW190" s="52">
        <v>0</v>
      </c>
      <c r="LX190" s="52">
        <v>0</v>
      </c>
      <c r="LY190" s="52">
        <v>0</v>
      </c>
      <c r="LZ190" s="52">
        <v>0</v>
      </c>
      <c r="MA190" s="52">
        <v>0</v>
      </c>
      <c r="MB190" s="52">
        <v>0</v>
      </c>
      <c r="MC190" s="52">
        <v>0</v>
      </c>
      <c r="MD190" s="52">
        <v>0</v>
      </c>
      <c r="ME190" s="52">
        <v>0</v>
      </c>
      <c r="MF190" s="52">
        <v>0</v>
      </c>
      <c r="MG190" s="52">
        <v>0</v>
      </c>
      <c r="MH190" s="52">
        <v>0</v>
      </c>
      <c r="MI190" s="52">
        <v>0</v>
      </c>
      <c r="MJ190" s="52">
        <v>0</v>
      </c>
      <c r="MK190" s="52">
        <v>0</v>
      </c>
      <c r="ML190" s="52">
        <v>0</v>
      </c>
      <c r="MM190" s="52">
        <v>0</v>
      </c>
      <c r="MN190" s="52">
        <v>0</v>
      </c>
      <c r="MO190" s="52">
        <v>0</v>
      </c>
      <c r="MP190" s="52">
        <v>0</v>
      </c>
      <c r="MQ190" s="52">
        <v>0</v>
      </c>
      <c r="MR190" s="52">
        <v>0</v>
      </c>
      <c r="MS190" s="52">
        <v>0</v>
      </c>
      <c r="MT190" s="52">
        <v>0</v>
      </c>
      <c r="MU190" s="52">
        <v>0</v>
      </c>
      <c r="MV190" s="52">
        <v>0</v>
      </c>
      <c r="MW190" s="52">
        <v>0</v>
      </c>
      <c r="MX190" s="52">
        <v>0</v>
      </c>
      <c r="MY190" s="52">
        <v>0</v>
      </c>
      <c r="MZ190" s="52">
        <v>0</v>
      </c>
      <c r="NA190" s="52">
        <v>0</v>
      </c>
      <c r="NB190" s="52">
        <v>0</v>
      </c>
      <c r="NC190" s="52">
        <v>0</v>
      </c>
      <c r="ND190" s="52">
        <v>0</v>
      </c>
      <c r="NE190" s="52">
        <v>0</v>
      </c>
      <c r="NF190" s="52">
        <v>0</v>
      </c>
      <c r="NG190" s="52">
        <v>0</v>
      </c>
      <c r="NH190" s="52">
        <v>0</v>
      </c>
      <c r="NI190" s="52">
        <v>0</v>
      </c>
      <c r="NJ190" s="52">
        <v>0</v>
      </c>
      <c r="NK190" s="52">
        <v>0</v>
      </c>
      <c r="NL190" s="52">
        <v>0</v>
      </c>
      <c r="NM190" s="52">
        <v>0</v>
      </c>
      <c r="NN190" s="52">
        <v>0</v>
      </c>
      <c r="NO190" s="52">
        <v>0</v>
      </c>
      <c r="NP190" s="52">
        <v>0</v>
      </c>
      <c r="NQ190" s="52">
        <v>0</v>
      </c>
      <c r="NR190" s="68">
        <f t="shared" si="9"/>
        <v>68620.820000000007</v>
      </c>
      <c r="NS190" s="68">
        <f t="shared" si="10"/>
        <v>68620.820000000007</v>
      </c>
      <c r="NT190" s="68">
        <f t="shared" si="11"/>
        <v>58622.07</v>
      </c>
    </row>
    <row r="191" spans="1:384" s="40" customFormat="1" ht="15" customHeight="1" outlineLevel="1" x14ac:dyDescent="0.2">
      <c r="A191" s="61"/>
      <c r="B191" s="49" t="s">
        <v>671</v>
      </c>
      <c r="C191" s="49" t="s">
        <v>529</v>
      </c>
      <c r="D191" s="49" t="s">
        <v>530</v>
      </c>
      <c r="E191" s="50" t="s">
        <v>531</v>
      </c>
      <c r="F191" s="64">
        <v>45256</v>
      </c>
      <c r="G191" s="49" t="s">
        <v>37</v>
      </c>
      <c r="H191" s="72">
        <v>0</v>
      </c>
      <c r="I191" s="65">
        <v>63277.760000000002</v>
      </c>
      <c r="J191" s="114" t="str">
        <f>_xlfn.XLOOKUP(E191,'[12]Resumo Unidades'!$B:$B,'[12]Resumo Unidades'!$W:$W)</f>
        <v>Fluxo com Divergência de até 2%</v>
      </c>
      <c r="K191" s="51" t="str">
        <f>IF(L191&gt;Resumo!$E$23,"Sim","Não")</f>
        <v>Não</v>
      </c>
      <c r="L191" s="66">
        <v>0</v>
      </c>
      <c r="M191" s="67"/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52">
        <v>0</v>
      </c>
      <c r="U191" s="52">
        <v>0</v>
      </c>
      <c r="V191" s="52">
        <v>0</v>
      </c>
      <c r="W191" s="52">
        <v>0</v>
      </c>
      <c r="X191" s="52">
        <v>0</v>
      </c>
      <c r="Y191" s="52">
        <v>0</v>
      </c>
      <c r="Z191" s="52">
        <v>0</v>
      </c>
      <c r="AA191" s="52">
        <v>0</v>
      </c>
      <c r="AB191" s="52">
        <v>0</v>
      </c>
      <c r="AC191" s="52">
        <v>0</v>
      </c>
      <c r="AD191" s="52">
        <v>0</v>
      </c>
      <c r="AE191" s="52">
        <v>0</v>
      </c>
      <c r="AF191" s="52">
        <v>0</v>
      </c>
      <c r="AG191" s="52">
        <v>0</v>
      </c>
      <c r="AH191" s="52">
        <v>0</v>
      </c>
      <c r="AI191" s="52">
        <v>0</v>
      </c>
      <c r="AJ191" s="52">
        <v>0</v>
      </c>
      <c r="AK191" s="52">
        <v>0</v>
      </c>
      <c r="AL191" s="52">
        <v>0</v>
      </c>
      <c r="AM191" s="52">
        <v>0</v>
      </c>
      <c r="AN191" s="52">
        <v>0</v>
      </c>
      <c r="AO191" s="52">
        <v>0</v>
      </c>
      <c r="AP191" s="52">
        <v>0</v>
      </c>
      <c r="AQ191" s="52">
        <v>0</v>
      </c>
      <c r="AR191" s="52">
        <v>0</v>
      </c>
      <c r="AS191" s="52">
        <v>0</v>
      </c>
      <c r="AT191" s="52">
        <v>0</v>
      </c>
      <c r="AU191" s="52">
        <v>0</v>
      </c>
      <c r="AV191" s="52">
        <v>0</v>
      </c>
      <c r="AW191" s="52">
        <v>0</v>
      </c>
      <c r="AX191" s="52">
        <v>0</v>
      </c>
      <c r="AY191" s="52">
        <v>0</v>
      </c>
      <c r="AZ191" s="52">
        <v>0</v>
      </c>
      <c r="BA191" s="52">
        <v>0</v>
      </c>
      <c r="BB191" s="52">
        <v>0</v>
      </c>
      <c r="BC191" s="52">
        <v>0</v>
      </c>
      <c r="BD191" s="52">
        <v>0</v>
      </c>
      <c r="BE191" s="52">
        <v>0</v>
      </c>
      <c r="BF191" s="52">
        <v>0</v>
      </c>
      <c r="BG191" s="52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52">
        <v>0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0</v>
      </c>
      <c r="CC191" s="52">
        <v>0</v>
      </c>
      <c r="CD191" s="52">
        <v>526.25</v>
      </c>
      <c r="CE191" s="52">
        <v>526.25</v>
      </c>
      <c r="CF191" s="52">
        <v>526.25</v>
      </c>
      <c r="CG191" s="52">
        <v>526.25</v>
      </c>
      <c r="CH191" s="52">
        <v>526.25</v>
      </c>
      <c r="CI191" s="52">
        <v>526.25</v>
      </c>
      <c r="CJ191" s="52">
        <v>526.25</v>
      </c>
      <c r="CK191" s="52">
        <v>526.25</v>
      </c>
      <c r="CL191" s="52">
        <v>526.25</v>
      </c>
      <c r="CM191" s="52">
        <v>526.25</v>
      </c>
      <c r="CN191" s="52">
        <v>526.25</v>
      </c>
      <c r="CO191" s="52">
        <v>526.25</v>
      </c>
      <c r="CP191" s="52">
        <v>526.25</v>
      </c>
      <c r="CQ191" s="52">
        <v>526.25</v>
      </c>
      <c r="CR191" s="52">
        <v>526.25</v>
      </c>
      <c r="CS191" s="52">
        <v>526.25</v>
      </c>
      <c r="CT191" s="52">
        <v>526.25</v>
      </c>
      <c r="CU191" s="52">
        <v>526.25</v>
      </c>
      <c r="CV191" s="52">
        <v>526.25</v>
      </c>
      <c r="CW191" s="52">
        <v>526.25</v>
      </c>
      <c r="CX191" s="52">
        <v>526.25</v>
      </c>
      <c r="CY191" s="52">
        <v>526.25</v>
      </c>
      <c r="CZ191" s="52">
        <v>526.25</v>
      </c>
      <c r="DA191" s="52">
        <v>526.25</v>
      </c>
      <c r="DB191" s="52">
        <v>526.25</v>
      </c>
      <c r="DC191" s="52">
        <v>526.25</v>
      </c>
      <c r="DD191" s="52">
        <v>526.25</v>
      </c>
      <c r="DE191" s="52">
        <v>526.25</v>
      </c>
      <c r="DF191" s="52">
        <v>526.25</v>
      </c>
      <c r="DG191" s="52">
        <v>526.25</v>
      </c>
      <c r="DH191" s="52">
        <v>526.25</v>
      </c>
      <c r="DI191" s="52">
        <v>526.25</v>
      </c>
      <c r="DJ191" s="52">
        <v>526.25</v>
      </c>
      <c r="DK191" s="52">
        <v>526.25</v>
      </c>
      <c r="DL191" s="52">
        <v>526.25</v>
      </c>
      <c r="DM191" s="52">
        <v>526.25</v>
      </c>
      <c r="DN191" s="52">
        <v>526.25</v>
      </c>
      <c r="DO191" s="52">
        <v>526.25</v>
      </c>
      <c r="DP191" s="52">
        <v>526.25</v>
      </c>
      <c r="DQ191" s="52">
        <v>526.25</v>
      </c>
      <c r="DR191" s="52">
        <v>526.25</v>
      </c>
      <c r="DS191" s="52">
        <v>526.25</v>
      </c>
      <c r="DT191" s="52">
        <v>526.25</v>
      </c>
      <c r="DU191" s="52">
        <v>526.25</v>
      </c>
      <c r="DV191" s="52">
        <v>526.25</v>
      </c>
      <c r="DW191" s="52">
        <v>526.25</v>
      </c>
      <c r="DX191" s="52">
        <v>526.25</v>
      </c>
      <c r="DY191" s="52">
        <v>526.25</v>
      </c>
      <c r="DZ191" s="52">
        <v>526.25</v>
      </c>
      <c r="EA191" s="52">
        <v>526.25</v>
      </c>
      <c r="EB191" s="52">
        <v>526.25</v>
      </c>
      <c r="EC191" s="52">
        <v>526.25</v>
      </c>
      <c r="ED191" s="52">
        <v>526.25</v>
      </c>
      <c r="EE191" s="52">
        <v>526.25</v>
      </c>
      <c r="EF191" s="52">
        <v>526.25</v>
      </c>
      <c r="EG191" s="52">
        <v>526.25</v>
      </c>
      <c r="EH191" s="52">
        <v>526.25</v>
      </c>
      <c r="EI191" s="52">
        <v>526.25</v>
      </c>
      <c r="EJ191" s="52">
        <v>526.25</v>
      </c>
      <c r="EK191" s="52">
        <v>526.25</v>
      </c>
      <c r="EL191" s="52">
        <v>526.25</v>
      </c>
      <c r="EM191" s="52">
        <v>526.25</v>
      </c>
      <c r="EN191" s="52">
        <v>526.25</v>
      </c>
      <c r="EO191" s="52">
        <v>526.25</v>
      </c>
      <c r="EP191" s="52">
        <v>526.25</v>
      </c>
      <c r="EQ191" s="52">
        <v>526.25</v>
      </c>
      <c r="ER191" s="52">
        <v>526.25</v>
      </c>
      <c r="ES191" s="52">
        <v>526.25</v>
      </c>
      <c r="ET191" s="52">
        <v>526.25</v>
      </c>
      <c r="EU191" s="52">
        <v>526.25</v>
      </c>
      <c r="EV191" s="52">
        <v>526.25</v>
      </c>
      <c r="EW191" s="52">
        <v>526.25</v>
      </c>
      <c r="EX191" s="52">
        <v>526.25</v>
      </c>
      <c r="EY191" s="52">
        <v>526.25</v>
      </c>
      <c r="EZ191" s="52">
        <v>526.25</v>
      </c>
      <c r="FA191" s="52">
        <v>526.25</v>
      </c>
      <c r="FB191" s="52">
        <v>526.25</v>
      </c>
      <c r="FC191" s="52">
        <v>526.25</v>
      </c>
      <c r="FD191" s="52">
        <v>526.25</v>
      </c>
      <c r="FE191" s="52">
        <v>526.25</v>
      </c>
      <c r="FF191" s="52">
        <v>526.25</v>
      </c>
      <c r="FG191" s="52">
        <v>526.25</v>
      </c>
      <c r="FH191" s="52">
        <v>526.25</v>
      </c>
      <c r="FI191" s="52">
        <v>526.25</v>
      </c>
      <c r="FJ191" s="52">
        <v>526.25</v>
      </c>
      <c r="FK191" s="52">
        <v>526.25</v>
      </c>
      <c r="FL191" s="52">
        <v>526.25</v>
      </c>
      <c r="FM191" s="52">
        <v>526.25</v>
      </c>
      <c r="FN191" s="52">
        <v>526.25</v>
      </c>
      <c r="FO191" s="52">
        <v>526.25</v>
      </c>
      <c r="FP191" s="52">
        <v>526.25</v>
      </c>
      <c r="FQ191" s="52">
        <v>526.25</v>
      </c>
      <c r="FR191" s="52">
        <v>526.25</v>
      </c>
      <c r="FS191" s="52">
        <v>526.25</v>
      </c>
      <c r="FT191" s="52">
        <v>526.25</v>
      </c>
      <c r="FU191" s="52">
        <v>526.25</v>
      </c>
      <c r="FV191" s="52">
        <v>526.25</v>
      </c>
      <c r="FW191" s="52">
        <v>526.25</v>
      </c>
      <c r="FX191" s="52">
        <v>526.25</v>
      </c>
      <c r="FY191" s="52">
        <v>526.25</v>
      </c>
      <c r="FZ191" s="52">
        <v>526.25</v>
      </c>
      <c r="GA191" s="52">
        <v>526.25</v>
      </c>
      <c r="GB191" s="52">
        <v>526.25</v>
      </c>
      <c r="GC191" s="52">
        <v>526.25</v>
      </c>
      <c r="GD191" s="52">
        <v>526.25</v>
      </c>
      <c r="GE191" s="52">
        <v>526.25</v>
      </c>
      <c r="GF191" s="52">
        <v>526.25</v>
      </c>
      <c r="GG191" s="52">
        <v>526.25</v>
      </c>
      <c r="GH191" s="52">
        <v>526.25</v>
      </c>
      <c r="GI191" s="52">
        <v>526.25</v>
      </c>
      <c r="GJ191" s="52">
        <v>526.25</v>
      </c>
      <c r="GK191" s="52">
        <v>526.25</v>
      </c>
      <c r="GL191" s="52">
        <v>526.25</v>
      </c>
      <c r="GM191" s="52">
        <v>526.25</v>
      </c>
      <c r="GN191" s="52">
        <v>526.25</v>
      </c>
      <c r="GO191" s="52">
        <v>526.25</v>
      </c>
      <c r="GP191" s="52">
        <v>526.25</v>
      </c>
      <c r="GQ191" s="52">
        <v>526.25</v>
      </c>
      <c r="GR191" s="52">
        <v>526.25</v>
      </c>
      <c r="GS191" s="52">
        <v>526.25</v>
      </c>
      <c r="GT191" s="52">
        <v>526.25</v>
      </c>
      <c r="GU191" s="52">
        <v>526.25</v>
      </c>
      <c r="GV191" s="52">
        <v>526.25</v>
      </c>
      <c r="GW191" s="52">
        <v>526.25</v>
      </c>
      <c r="GX191" s="52">
        <v>526.25</v>
      </c>
      <c r="GY191" s="52">
        <v>526.25</v>
      </c>
      <c r="GZ191" s="52">
        <v>526.25</v>
      </c>
      <c r="HA191" s="52">
        <v>526.25</v>
      </c>
      <c r="HB191" s="52">
        <v>0</v>
      </c>
      <c r="HC191" s="52">
        <v>0</v>
      </c>
      <c r="HD191" s="52">
        <v>0</v>
      </c>
      <c r="HE191" s="52">
        <v>0</v>
      </c>
      <c r="HF191" s="52">
        <v>0</v>
      </c>
      <c r="HG191" s="52">
        <v>0</v>
      </c>
      <c r="HH191" s="52">
        <v>0</v>
      </c>
      <c r="HI191" s="52">
        <v>0</v>
      </c>
      <c r="HJ191" s="52">
        <v>0</v>
      </c>
      <c r="HK191" s="52">
        <v>0</v>
      </c>
      <c r="HL191" s="52">
        <v>0</v>
      </c>
      <c r="HM191" s="52">
        <v>0</v>
      </c>
      <c r="HN191" s="52">
        <v>0</v>
      </c>
      <c r="HO191" s="52">
        <v>0</v>
      </c>
      <c r="HP191" s="52">
        <v>0</v>
      </c>
      <c r="HQ191" s="52">
        <v>0</v>
      </c>
      <c r="HR191" s="52">
        <v>0</v>
      </c>
      <c r="HS191" s="52">
        <v>0</v>
      </c>
      <c r="HT191" s="52">
        <v>0</v>
      </c>
      <c r="HU191" s="52">
        <v>0</v>
      </c>
      <c r="HV191" s="52">
        <v>0</v>
      </c>
      <c r="HW191" s="52">
        <v>0</v>
      </c>
      <c r="HX191" s="52">
        <v>0</v>
      </c>
      <c r="HY191" s="52">
        <v>0</v>
      </c>
      <c r="HZ191" s="52">
        <v>0</v>
      </c>
      <c r="IA191" s="52">
        <v>0</v>
      </c>
      <c r="IB191" s="52">
        <v>0</v>
      </c>
      <c r="IC191" s="52">
        <v>0</v>
      </c>
      <c r="ID191" s="52">
        <v>0</v>
      </c>
      <c r="IE191" s="52">
        <v>0</v>
      </c>
      <c r="IF191" s="52">
        <v>0</v>
      </c>
      <c r="IG191" s="52">
        <v>0</v>
      </c>
      <c r="IH191" s="52">
        <v>0</v>
      </c>
      <c r="II191" s="52">
        <v>0</v>
      </c>
      <c r="IJ191" s="52">
        <v>0</v>
      </c>
      <c r="IK191" s="52">
        <v>0</v>
      </c>
      <c r="IL191" s="52">
        <v>0</v>
      </c>
      <c r="IM191" s="52">
        <v>0</v>
      </c>
      <c r="IN191" s="52">
        <v>0</v>
      </c>
      <c r="IO191" s="52">
        <v>0</v>
      </c>
      <c r="IP191" s="52">
        <v>0</v>
      </c>
      <c r="IQ191" s="52">
        <v>0</v>
      </c>
      <c r="IR191" s="52">
        <v>0</v>
      </c>
      <c r="IS191" s="52">
        <v>0</v>
      </c>
      <c r="IT191" s="52">
        <v>0</v>
      </c>
      <c r="IU191" s="52">
        <v>0</v>
      </c>
      <c r="IV191" s="52">
        <v>0</v>
      </c>
      <c r="IW191" s="52">
        <v>0</v>
      </c>
      <c r="IX191" s="52">
        <v>0</v>
      </c>
      <c r="IY191" s="52">
        <v>0</v>
      </c>
      <c r="IZ191" s="52">
        <v>0</v>
      </c>
      <c r="JA191" s="52">
        <v>0</v>
      </c>
      <c r="JB191" s="52">
        <v>0</v>
      </c>
      <c r="JC191" s="52">
        <v>0</v>
      </c>
      <c r="JD191" s="52">
        <v>0</v>
      </c>
      <c r="JE191" s="52">
        <v>0</v>
      </c>
      <c r="JF191" s="52">
        <v>0</v>
      </c>
      <c r="JG191" s="52">
        <v>0</v>
      </c>
      <c r="JH191" s="52">
        <v>0</v>
      </c>
      <c r="JI191" s="52">
        <v>0</v>
      </c>
      <c r="JJ191" s="52">
        <v>0</v>
      </c>
      <c r="JK191" s="52">
        <v>0</v>
      </c>
      <c r="JL191" s="52">
        <v>0</v>
      </c>
      <c r="JM191" s="52">
        <v>0</v>
      </c>
      <c r="JN191" s="52">
        <v>0</v>
      </c>
      <c r="JO191" s="52">
        <v>0</v>
      </c>
      <c r="JP191" s="52">
        <v>0</v>
      </c>
      <c r="JQ191" s="52">
        <v>0</v>
      </c>
      <c r="JR191" s="52">
        <v>0</v>
      </c>
      <c r="JS191" s="52">
        <v>0</v>
      </c>
      <c r="JT191" s="52">
        <v>0</v>
      </c>
      <c r="JU191" s="52">
        <v>0</v>
      </c>
      <c r="JV191" s="52">
        <v>0</v>
      </c>
      <c r="JW191" s="52">
        <v>0</v>
      </c>
      <c r="JX191" s="52">
        <v>0</v>
      </c>
      <c r="JY191" s="52">
        <v>0</v>
      </c>
      <c r="JZ191" s="52">
        <v>0</v>
      </c>
      <c r="KA191" s="52">
        <v>0</v>
      </c>
      <c r="KB191" s="52">
        <v>0</v>
      </c>
      <c r="KC191" s="52">
        <v>0</v>
      </c>
      <c r="KD191" s="52">
        <v>0</v>
      </c>
      <c r="KE191" s="52">
        <v>0</v>
      </c>
      <c r="KF191" s="52">
        <v>0</v>
      </c>
      <c r="KG191" s="52">
        <v>0</v>
      </c>
      <c r="KH191" s="52">
        <v>0</v>
      </c>
      <c r="KI191" s="52">
        <v>0</v>
      </c>
      <c r="KJ191" s="52">
        <v>0</v>
      </c>
      <c r="KK191" s="52">
        <v>0</v>
      </c>
      <c r="KL191" s="52">
        <v>0</v>
      </c>
      <c r="KM191" s="52">
        <v>0</v>
      </c>
      <c r="KN191" s="52">
        <v>0</v>
      </c>
      <c r="KO191" s="52">
        <v>0</v>
      </c>
      <c r="KP191" s="52">
        <v>0</v>
      </c>
      <c r="KQ191" s="52">
        <v>0</v>
      </c>
      <c r="KR191" s="52">
        <v>0</v>
      </c>
      <c r="KS191" s="52">
        <v>0</v>
      </c>
      <c r="KT191" s="52">
        <v>0</v>
      </c>
      <c r="KU191" s="52">
        <v>0</v>
      </c>
      <c r="KV191" s="52">
        <v>0</v>
      </c>
      <c r="KW191" s="52">
        <v>0</v>
      </c>
      <c r="KX191" s="52">
        <v>0</v>
      </c>
      <c r="KY191" s="52">
        <v>0</v>
      </c>
      <c r="KZ191" s="52">
        <v>0</v>
      </c>
      <c r="LA191" s="52">
        <v>0</v>
      </c>
      <c r="LB191" s="52">
        <v>0</v>
      </c>
      <c r="LC191" s="52">
        <v>0</v>
      </c>
      <c r="LD191" s="52">
        <v>0</v>
      </c>
      <c r="LE191" s="52">
        <v>0</v>
      </c>
      <c r="LF191" s="52">
        <v>0</v>
      </c>
      <c r="LG191" s="52">
        <v>0</v>
      </c>
      <c r="LH191" s="52">
        <v>0</v>
      </c>
      <c r="LI191" s="52">
        <v>0</v>
      </c>
      <c r="LJ191" s="52">
        <v>0</v>
      </c>
      <c r="LK191" s="52">
        <v>0</v>
      </c>
      <c r="LL191" s="52">
        <v>0</v>
      </c>
      <c r="LM191" s="52">
        <v>0</v>
      </c>
      <c r="LN191" s="52">
        <v>0</v>
      </c>
      <c r="LO191" s="52">
        <v>0</v>
      </c>
      <c r="LP191" s="52">
        <v>0</v>
      </c>
      <c r="LQ191" s="52">
        <v>0</v>
      </c>
      <c r="LR191" s="52">
        <v>0</v>
      </c>
      <c r="LS191" s="52">
        <v>0</v>
      </c>
      <c r="LT191" s="52">
        <v>0</v>
      </c>
      <c r="LU191" s="52">
        <v>0</v>
      </c>
      <c r="LV191" s="52">
        <v>0</v>
      </c>
      <c r="LW191" s="52">
        <v>0</v>
      </c>
      <c r="LX191" s="52">
        <v>0</v>
      </c>
      <c r="LY191" s="52">
        <v>0</v>
      </c>
      <c r="LZ191" s="52">
        <v>0</v>
      </c>
      <c r="MA191" s="52">
        <v>0</v>
      </c>
      <c r="MB191" s="52">
        <v>0</v>
      </c>
      <c r="MC191" s="52">
        <v>0</v>
      </c>
      <c r="MD191" s="52">
        <v>0</v>
      </c>
      <c r="ME191" s="52">
        <v>0</v>
      </c>
      <c r="MF191" s="52">
        <v>0</v>
      </c>
      <c r="MG191" s="52">
        <v>0</v>
      </c>
      <c r="MH191" s="52">
        <v>0</v>
      </c>
      <c r="MI191" s="52">
        <v>0</v>
      </c>
      <c r="MJ191" s="52">
        <v>0</v>
      </c>
      <c r="MK191" s="52">
        <v>0</v>
      </c>
      <c r="ML191" s="52">
        <v>0</v>
      </c>
      <c r="MM191" s="52">
        <v>0</v>
      </c>
      <c r="MN191" s="52">
        <v>0</v>
      </c>
      <c r="MO191" s="52">
        <v>0</v>
      </c>
      <c r="MP191" s="52">
        <v>0</v>
      </c>
      <c r="MQ191" s="52">
        <v>0</v>
      </c>
      <c r="MR191" s="52">
        <v>0</v>
      </c>
      <c r="MS191" s="52">
        <v>0</v>
      </c>
      <c r="MT191" s="52">
        <v>0</v>
      </c>
      <c r="MU191" s="52">
        <v>0</v>
      </c>
      <c r="MV191" s="52">
        <v>0</v>
      </c>
      <c r="MW191" s="52">
        <v>0</v>
      </c>
      <c r="MX191" s="52">
        <v>0</v>
      </c>
      <c r="MY191" s="52">
        <v>0</v>
      </c>
      <c r="MZ191" s="52">
        <v>0</v>
      </c>
      <c r="NA191" s="52">
        <v>0</v>
      </c>
      <c r="NB191" s="52">
        <v>0</v>
      </c>
      <c r="NC191" s="52">
        <v>0</v>
      </c>
      <c r="ND191" s="52">
        <v>0</v>
      </c>
      <c r="NE191" s="52">
        <v>0</v>
      </c>
      <c r="NF191" s="52">
        <v>0</v>
      </c>
      <c r="NG191" s="52">
        <v>0</v>
      </c>
      <c r="NH191" s="52">
        <v>0</v>
      </c>
      <c r="NI191" s="52">
        <v>0</v>
      </c>
      <c r="NJ191" s="52">
        <v>0</v>
      </c>
      <c r="NK191" s="52">
        <v>0</v>
      </c>
      <c r="NL191" s="52">
        <v>0</v>
      </c>
      <c r="NM191" s="52">
        <v>0</v>
      </c>
      <c r="NN191" s="52">
        <v>0</v>
      </c>
      <c r="NO191" s="52">
        <v>0</v>
      </c>
      <c r="NP191" s="52">
        <v>0</v>
      </c>
      <c r="NQ191" s="52">
        <v>0</v>
      </c>
      <c r="NR191" s="68">
        <f t="shared" si="9"/>
        <v>67360</v>
      </c>
      <c r="NS191" s="68">
        <f t="shared" si="10"/>
        <v>67360</v>
      </c>
      <c r="NT191" s="68">
        <f t="shared" si="11"/>
        <v>57361.25</v>
      </c>
    </row>
    <row r="192" spans="1:384" s="40" customFormat="1" ht="15" customHeight="1" outlineLevel="1" x14ac:dyDescent="0.2">
      <c r="A192" s="61"/>
      <c r="B192" s="49" t="s">
        <v>671</v>
      </c>
      <c r="C192" s="49" t="s">
        <v>532</v>
      </c>
      <c r="D192" s="49" t="s">
        <v>533</v>
      </c>
      <c r="E192" s="50" t="s">
        <v>534</v>
      </c>
      <c r="F192" s="64">
        <v>45262</v>
      </c>
      <c r="G192" s="49" t="s">
        <v>37</v>
      </c>
      <c r="H192" s="72">
        <v>0</v>
      </c>
      <c r="I192" s="65">
        <v>64010</v>
      </c>
      <c r="J192" s="114" t="str">
        <f>_xlfn.XLOOKUP(E192,'[12]Resumo Unidades'!$B:$B,'[12]Resumo Unidades'!$W:$W)</f>
        <v>Fluxo com Divergência de até 2%</v>
      </c>
      <c r="K192" s="51" t="str">
        <f>IF(L192&gt;Resumo!$E$23,"Sim","Não")</f>
        <v>Não</v>
      </c>
      <c r="L192" s="66">
        <v>0</v>
      </c>
      <c r="M192" s="67"/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52">
        <v>0</v>
      </c>
      <c r="U192" s="52">
        <v>0</v>
      </c>
      <c r="V192" s="52">
        <v>0</v>
      </c>
      <c r="W192" s="52">
        <v>0</v>
      </c>
      <c r="X192" s="52">
        <v>0</v>
      </c>
      <c r="Y192" s="52">
        <v>0</v>
      </c>
      <c r="Z192" s="52">
        <v>0</v>
      </c>
      <c r="AA192" s="52">
        <v>0</v>
      </c>
      <c r="AB192" s="52">
        <v>0</v>
      </c>
      <c r="AC192" s="52">
        <v>0</v>
      </c>
      <c r="AD192" s="52">
        <v>0</v>
      </c>
      <c r="AE192" s="52">
        <v>0</v>
      </c>
      <c r="AF192" s="52">
        <v>0</v>
      </c>
      <c r="AG192" s="52">
        <v>0</v>
      </c>
      <c r="AH192" s="52">
        <v>0</v>
      </c>
      <c r="AI192" s="52">
        <v>0</v>
      </c>
      <c r="AJ192" s="52">
        <v>0</v>
      </c>
      <c r="AK192" s="52">
        <v>0</v>
      </c>
      <c r="AL192" s="52">
        <v>0</v>
      </c>
      <c r="AM192" s="52">
        <v>0</v>
      </c>
      <c r="AN192" s="52">
        <v>0</v>
      </c>
      <c r="AO192" s="52">
        <v>0</v>
      </c>
      <c r="AP192" s="52">
        <v>0</v>
      </c>
      <c r="AQ192" s="52"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v>0</v>
      </c>
      <c r="AX192" s="52">
        <v>0</v>
      </c>
      <c r="AY192" s="52">
        <v>0</v>
      </c>
      <c r="AZ192" s="52">
        <v>0</v>
      </c>
      <c r="BA192" s="52">
        <v>0</v>
      </c>
      <c r="BB192" s="52">
        <v>0</v>
      </c>
      <c r="BC192" s="52">
        <v>0</v>
      </c>
      <c r="BD192" s="52">
        <v>0</v>
      </c>
      <c r="BE192" s="52">
        <v>0</v>
      </c>
      <c r="BF192" s="52">
        <v>0</v>
      </c>
      <c r="BG192" s="52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52">
        <v>0</v>
      </c>
      <c r="BW192" s="52">
        <v>0</v>
      </c>
      <c r="BX192" s="52">
        <v>0</v>
      </c>
      <c r="BY192" s="52">
        <v>0</v>
      </c>
      <c r="BZ192" s="52">
        <v>0</v>
      </c>
      <c r="CA192" s="52">
        <v>0</v>
      </c>
      <c r="CB192" s="52">
        <v>0</v>
      </c>
      <c r="CC192" s="52">
        <v>0</v>
      </c>
      <c r="CD192" s="52">
        <v>530.54999999999995</v>
      </c>
      <c r="CE192" s="52">
        <v>530.54999999999995</v>
      </c>
      <c r="CF192" s="52">
        <v>530.54999999999995</v>
      </c>
      <c r="CG192" s="52">
        <v>530.54999999999995</v>
      </c>
      <c r="CH192" s="52">
        <v>530.54999999999995</v>
      </c>
      <c r="CI192" s="52">
        <v>530.54999999999995</v>
      </c>
      <c r="CJ192" s="52">
        <v>530.54999999999995</v>
      </c>
      <c r="CK192" s="52">
        <v>530.54999999999995</v>
      </c>
      <c r="CL192" s="52">
        <v>530.54999999999995</v>
      </c>
      <c r="CM192" s="52">
        <v>530.54999999999995</v>
      </c>
      <c r="CN192" s="52">
        <v>530.54999999999995</v>
      </c>
      <c r="CO192" s="52">
        <v>530.54999999999995</v>
      </c>
      <c r="CP192" s="52">
        <v>530.54999999999995</v>
      </c>
      <c r="CQ192" s="52">
        <v>530.54999999999995</v>
      </c>
      <c r="CR192" s="52">
        <v>530.54999999999995</v>
      </c>
      <c r="CS192" s="52">
        <v>530.54999999999995</v>
      </c>
      <c r="CT192" s="52">
        <v>530.54999999999995</v>
      </c>
      <c r="CU192" s="52">
        <v>530.54999999999995</v>
      </c>
      <c r="CV192" s="52">
        <v>530.54999999999995</v>
      </c>
      <c r="CW192" s="52">
        <v>530.54999999999995</v>
      </c>
      <c r="CX192" s="52">
        <v>530.54999999999995</v>
      </c>
      <c r="CY192" s="52">
        <v>530.54999999999995</v>
      </c>
      <c r="CZ192" s="52">
        <v>530.54999999999995</v>
      </c>
      <c r="DA192" s="52">
        <v>530.54999999999995</v>
      </c>
      <c r="DB192" s="52">
        <v>530.54999999999995</v>
      </c>
      <c r="DC192" s="52">
        <v>530.54999999999995</v>
      </c>
      <c r="DD192" s="52">
        <v>530.54999999999995</v>
      </c>
      <c r="DE192" s="52">
        <v>530.54999999999995</v>
      </c>
      <c r="DF192" s="52">
        <v>530.54999999999995</v>
      </c>
      <c r="DG192" s="52">
        <v>530.54999999999995</v>
      </c>
      <c r="DH192" s="52">
        <v>530.54999999999995</v>
      </c>
      <c r="DI192" s="52">
        <v>530.54999999999995</v>
      </c>
      <c r="DJ192" s="52">
        <v>530.54999999999995</v>
      </c>
      <c r="DK192" s="52">
        <v>530.54999999999995</v>
      </c>
      <c r="DL192" s="52">
        <v>530.54999999999995</v>
      </c>
      <c r="DM192" s="52">
        <v>530.54999999999995</v>
      </c>
      <c r="DN192" s="52">
        <v>530.54999999999995</v>
      </c>
      <c r="DO192" s="52">
        <v>530.54999999999995</v>
      </c>
      <c r="DP192" s="52">
        <v>530.54999999999995</v>
      </c>
      <c r="DQ192" s="52">
        <v>530.54999999999995</v>
      </c>
      <c r="DR192" s="52">
        <v>530.54999999999995</v>
      </c>
      <c r="DS192" s="52">
        <v>530.54999999999995</v>
      </c>
      <c r="DT192" s="52">
        <v>530.54999999999995</v>
      </c>
      <c r="DU192" s="52">
        <v>530.54999999999995</v>
      </c>
      <c r="DV192" s="52">
        <v>530.54999999999995</v>
      </c>
      <c r="DW192" s="52">
        <v>530.54999999999995</v>
      </c>
      <c r="DX192" s="52">
        <v>530.54999999999995</v>
      </c>
      <c r="DY192" s="52">
        <v>530.54999999999995</v>
      </c>
      <c r="DZ192" s="52">
        <v>530.54999999999995</v>
      </c>
      <c r="EA192" s="52">
        <v>530.54999999999995</v>
      </c>
      <c r="EB192" s="52">
        <v>530.54999999999995</v>
      </c>
      <c r="EC192" s="52">
        <v>530.54999999999995</v>
      </c>
      <c r="ED192" s="52">
        <v>530.54999999999995</v>
      </c>
      <c r="EE192" s="52">
        <v>530.54999999999995</v>
      </c>
      <c r="EF192" s="52">
        <v>530.54999999999995</v>
      </c>
      <c r="EG192" s="52">
        <v>530.54999999999995</v>
      </c>
      <c r="EH192" s="52">
        <v>530.54999999999995</v>
      </c>
      <c r="EI192" s="52">
        <v>530.54999999999995</v>
      </c>
      <c r="EJ192" s="52">
        <v>530.54999999999995</v>
      </c>
      <c r="EK192" s="52">
        <v>530.54999999999995</v>
      </c>
      <c r="EL192" s="52">
        <v>530.54999999999995</v>
      </c>
      <c r="EM192" s="52">
        <v>530.54999999999995</v>
      </c>
      <c r="EN192" s="52">
        <v>530.54999999999995</v>
      </c>
      <c r="EO192" s="52">
        <v>530.54999999999995</v>
      </c>
      <c r="EP192" s="52">
        <v>530.54999999999995</v>
      </c>
      <c r="EQ192" s="52">
        <v>530.54999999999995</v>
      </c>
      <c r="ER192" s="52">
        <v>530.54999999999995</v>
      </c>
      <c r="ES192" s="52">
        <v>530.54999999999995</v>
      </c>
      <c r="ET192" s="52">
        <v>530.54999999999995</v>
      </c>
      <c r="EU192" s="52">
        <v>530.54999999999995</v>
      </c>
      <c r="EV192" s="52">
        <v>530.54999999999995</v>
      </c>
      <c r="EW192" s="52">
        <v>530.54999999999995</v>
      </c>
      <c r="EX192" s="52">
        <v>530.54999999999995</v>
      </c>
      <c r="EY192" s="52">
        <v>530.54999999999995</v>
      </c>
      <c r="EZ192" s="52">
        <v>530.54999999999995</v>
      </c>
      <c r="FA192" s="52">
        <v>530.54999999999995</v>
      </c>
      <c r="FB192" s="52">
        <v>530.54999999999995</v>
      </c>
      <c r="FC192" s="52">
        <v>530.54999999999995</v>
      </c>
      <c r="FD192" s="52">
        <v>530.54999999999995</v>
      </c>
      <c r="FE192" s="52">
        <v>530.54999999999995</v>
      </c>
      <c r="FF192" s="52">
        <v>530.54999999999995</v>
      </c>
      <c r="FG192" s="52">
        <v>530.54999999999995</v>
      </c>
      <c r="FH192" s="52">
        <v>530.54999999999995</v>
      </c>
      <c r="FI192" s="52">
        <v>530.54999999999995</v>
      </c>
      <c r="FJ192" s="52">
        <v>530.54999999999995</v>
      </c>
      <c r="FK192" s="52">
        <v>530.54999999999995</v>
      </c>
      <c r="FL192" s="52">
        <v>530.54999999999995</v>
      </c>
      <c r="FM192" s="52">
        <v>530.54999999999995</v>
      </c>
      <c r="FN192" s="52">
        <v>530.54999999999995</v>
      </c>
      <c r="FO192" s="52">
        <v>530.54999999999995</v>
      </c>
      <c r="FP192" s="52">
        <v>530.54999999999995</v>
      </c>
      <c r="FQ192" s="52">
        <v>530.54999999999995</v>
      </c>
      <c r="FR192" s="52">
        <v>530.54999999999995</v>
      </c>
      <c r="FS192" s="52">
        <v>530.54999999999995</v>
      </c>
      <c r="FT192" s="52">
        <v>530.54999999999995</v>
      </c>
      <c r="FU192" s="52">
        <v>530.54999999999995</v>
      </c>
      <c r="FV192" s="52">
        <v>530.54999999999995</v>
      </c>
      <c r="FW192" s="52">
        <v>530.54999999999995</v>
      </c>
      <c r="FX192" s="52">
        <v>530.54999999999995</v>
      </c>
      <c r="FY192" s="52">
        <v>530.54999999999995</v>
      </c>
      <c r="FZ192" s="52">
        <v>530.54999999999995</v>
      </c>
      <c r="GA192" s="52">
        <v>530.54999999999995</v>
      </c>
      <c r="GB192" s="52">
        <v>530.54999999999995</v>
      </c>
      <c r="GC192" s="52">
        <v>530.54999999999995</v>
      </c>
      <c r="GD192" s="52">
        <v>530.54999999999995</v>
      </c>
      <c r="GE192" s="52">
        <v>530.54999999999995</v>
      </c>
      <c r="GF192" s="52">
        <v>530.54999999999995</v>
      </c>
      <c r="GG192" s="52">
        <v>530.54999999999995</v>
      </c>
      <c r="GH192" s="52">
        <v>530.54999999999995</v>
      </c>
      <c r="GI192" s="52">
        <v>530.54999999999995</v>
      </c>
      <c r="GJ192" s="52">
        <v>530.54999999999995</v>
      </c>
      <c r="GK192" s="52">
        <v>530.54999999999995</v>
      </c>
      <c r="GL192" s="52">
        <v>530.54999999999995</v>
      </c>
      <c r="GM192" s="52">
        <v>530.54999999999995</v>
      </c>
      <c r="GN192" s="52">
        <v>530.54999999999995</v>
      </c>
      <c r="GO192" s="52">
        <v>530.54999999999995</v>
      </c>
      <c r="GP192" s="52">
        <v>530.54999999999995</v>
      </c>
      <c r="GQ192" s="52">
        <v>530.54999999999995</v>
      </c>
      <c r="GR192" s="52">
        <v>530.54999999999995</v>
      </c>
      <c r="GS192" s="52">
        <v>530.54999999999995</v>
      </c>
      <c r="GT192" s="52">
        <v>530.54999999999995</v>
      </c>
      <c r="GU192" s="52">
        <v>530.54999999999995</v>
      </c>
      <c r="GV192" s="52">
        <v>530.54999999999995</v>
      </c>
      <c r="GW192" s="52">
        <v>530.54999999999995</v>
      </c>
      <c r="GX192" s="52">
        <v>530.54999999999995</v>
      </c>
      <c r="GY192" s="52">
        <v>530.54999999999995</v>
      </c>
      <c r="GZ192" s="52">
        <v>530.54999999999995</v>
      </c>
      <c r="HA192" s="52">
        <v>530.54999999999995</v>
      </c>
      <c r="HB192" s="52">
        <v>530.54999999999995</v>
      </c>
      <c r="HC192" s="52">
        <v>0</v>
      </c>
      <c r="HD192" s="52">
        <v>0</v>
      </c>
      <c r="HE192" s="52">
        <v>0</v>
      </c>
      <c r="HF192" s="52">
        <v>0</v>
      </c>
      <c r="HG192" s="52">
        <v>0</v>
      </c>
      <c r="HH192" s="52">
        <v>0</v>
      </c>
      <c r="HI192" s="52">
        <v>0</v>
      </c>
      <c r="HJ192" s="52">
        <v>0</v>
      </c>
      <c r="HK192" s="52">
        <v>0</v>
      </c>
      <c r="HL192" s="52">
        <v>0</v>
      </c>
      <c r="HM192" s="52">
        <v>0</v>
      </c>
      <c r="HN192" s="52">
        <v>0</v>
      </c>
      <c r="HO192" s="52">
        <v>0</v>
      </c>
      <c r="HP192" s="52">
        <v>0</v>
      </c>
      <c r="HQ192" s="52">
        <v>0</v>
      </c>
      <c r="HR192" s="52">
        <v>0</v>
      </c>
      <c r="HS192" s="52">
        <v>0</v>
      </c>
      <c r="HT192" s="52">
        <v>0</v>
      </c>
      <c r="HU192" s="52">
        <v>0</v>
      </c>
      <c r="HV192" s="52">
        <v>0</v>
      </c>
      <c r="HW192" s="52">
        <v>0</v>
      </c>
      <c r="HX192" s="52">
        <v>0</v>
      </c>
      <c r="HY192" s="52">
        <v>0</v>
      </c>
      <c r="HZ192" s="52">
        <v>0</v>
      </c>
      <c r="IA192" s="52">
        <v>0</v>
      </c>
      <c r="IB192" s="52">
        <v>0</v>
      </c>
      <c r="IC192" s="52">
        <v>0</v>
      </c>
      <c r="ID192" s="52">
        <v>0</v>
      </c>
      <c r="IE192" s="52">
        <v>0</v>
      </c>
      <c r="IF192" s="52">
        <v>0</v>
      </c>
      <c r="IG192" s="52">
        <v>0</v>
      </c>
      <c r="IH192" s="52">
        <v>0</v>
      </c>
      <c r="II192" s="52">
        <v>0</v>
      </c>
      <c r="IJ192" s="52">
        <v>0</v>
      </c>
      <c r="IK192" s="52">
        <v>0</v>
      </c>
      <c r="IL192" s="52">
        <v>0</v>
      </c>
      <c r="IM192" s="52">
        <v>0</v>
      </c>
      <c r="IN192" s="52">
        <v>0</v>
      </c>
      <c r="IO192" s="52">
        <v>0</v>
      </c>
      <c r="IP192" s="52">
        <v>0</v>
      </c>
      <c r="IQ192" s="52">
        <v>0</v>
      </c>
      <c r="IR192" s="52">
        <v>0</v>
      </c>
      <c r="IS192" s="52">
        <v>0</v>
      </c>
      <c r="IT192" s="52">
        <v>0</v>
      </c>
      <c r="IU192" s="52">
        <v>0</v>
      </c>
      <c r="IV192" s="52">
        <v>0</v>
      </c>
      <c r="IW192" s="52">
        <v>0</v>
      </c>
      <c r="IX192" s="52">
        <v>0</v>
      </c>
      <c r="IY192" s="52">
        <v>0</v>
      </c>
      <c r="IZ192" s="52">
        <v>0</v>
      </c>
      <c r="JA192" s="52">
        <v>0</v>
      </c>
      <c r="JB192" s="52">
        <v>0</v>
      </c>
      <c r="JC192" s="52">
        <v>0</v>
      </c>
      <c r="JD192" s="52">
        <v>0</v>
      </c>
      <c r="JE192" s="52">
        <v>0</v>
      </c>
      <c r="JF192" s="52">
        <v>0</v>
      </c>
      <c r="JG192" s="52">
        <v>0</v>
      </c>
      <c r="JH192" s="52">
        <v>0</v>
      </c>
      <c r="JI192" s="52">
        <v>0</v>
      </c>
      <c r="JJ192" s="52">
        <v>0</v>
      </c>
      <c r="JK192" s="52">
        <v>0</v>
      </c>
      <c r="JL192" s="52">
        <v>0</v>
      </c>
      <c r="JM192" s="52">
        <v>0</v>
      </c>
      <c r="JN192" s="52">
        <v>0</v>
      </c>
      <c r="JO192" s="52">
        <v>0</v>
      </c>
      <c r="JP192" s="52">
        <v>0</v>
      </c>
      <c r="JQ192" s="52">
        <v>0</v>
      </c>
      <c r="JR192" s="52">
        <v>0</v>
      </c>
      <c r="JS192" s="52">
        <v>0</v>
      </c>
      <c r="JT192" s="52">
        <v>0</v>
      </c>
      <c r="JU192" s="52">
        <v>0</v>
      </c>
      <c r="JV192" s="52">
        <v>0</v>
      </c>
      <c r="JW192" s="52">
        <v>0</v>
      </c>
      <c r="JX192" s="52">
        <v>0</v>
      </c>
      <c r="JY192" s="52">
        <v>0</v>
      </c>
      <c r="JZ192" s="52">
        <v>0</v>
      </c>
      <c r="KA192" s="52">
        <v>0</v>
      </c>
      <c r="KB192" s="52">
        <v>0</v>
      </c>
      <c r="KC192" s="52">
        <v>0</v>
      </c>
      <c r="KD192" s="52">
        <v>0</v>
      </c>
      <c r="KE192" s="52">
        <v>0</v>
      </c>
      <c r="KF192" s="52">
        <v>0</v>
      </c>
      <c r="KG192" s="52">
        <v>0</v>
      </c>
      <c r="KH192" s="52">
        <v>0</v>
      </c>
      <c r="KI192" s="52">
        <v>0</v>
      </c>
      <c r="KJ192" s="52">
        <v>0</v>
      </c>
      <c r="KK192" s="52">
        <v>0</v>
      </c>
      <c r="KL192" s="52">
        <v>0</v>
      </c>
      <c r="KM192" s="52">
        <v>0</v>
      </c>
      <c r="KN192" s="52">
        <v>0</v>
      </c>
      <c r="KO192" s="52">
        <v>0</v>
      </c>
      <c r="KP192" s="52">
        <v>0</v>
      </c>
      <c r="KQ192" s="52">
        <v>0</v>
      </c>
      <c r="KR192" s="52">
        <v>0</v>
      </c>
      <c r="KS192" s="52">
        <v>0</v>
      </c>
      <c r="KT192" s="52">
        <v>0</v>
      </c>
      <c r="KU192" s="52">
        <v>0</v>
      </c>
      <c r="KV192" s="52">
        <v>0</v>
      </c>
      <c r="KW192" s="52">
        <v>0</v>
      </c>
      <c r="KX192" s="52">
        <v>0</v>
      </c>
      <c r="KY192" s="52">
        <v>0</v>
      </c>
      <c r="KZ192" s="52">
        <v>0</v>
      </c>
      <c r="LA192" s="52">
        <v>0</v>
      </c>
      <c r="LB192" s="52">
        <v>0</v>
      </c>
      <c r="LC192" s="52">
        <v>0</v>
      </c>
      <c r="LD192" s="52">
        <v>0</v>
      </c>
      <c r="LE192" s="52">
        <v>0</v>
      </c>
      <c r="LF192" s="52">
        <v>0</v>
      </c>
      <c r="LG192" s="52">
        <v>0</v>
      </c>
      <c r="LH192" s="52">
        <v>0</v>
      </c>
      <c r="LI192" s="52">
        <v>0</v>
      </c>
      <c r="LJ192" s="52">
        <v>0</v>
      </c>
      <c r="LK192" s="52">
        <v>0</v>
      </c>
      <c r="LL192" s="52">
        <v>0</v>
      </c>
      <c r="LM192" s="52">
        <v>0</v>
      </c>
      <c r="LN192" s="52">
        <v>0</v>
      </c>
      <c r="LO192" s="52">
        <v>0</v>
      </c>
      <c r="LP192" s="52">
        <v>0</v>
      </c>
      <c r="LQ192" s="52">
        <v>0</v>
      </c>
      <c r="LR192" s="52">
        <v>0</v>
      </c>
      <c r="LS192" s="52">
        <v>0</v>
      </c>
      <c r="LT192" s="52">
        <v>0</v>
      </c>
      <c r="LU192" s="52">
        <v>0</v>
      </c>
      <c r="LV192" s="52">
        <v>0</v>
      </c>
      <c r="LW192" s="52">
        <v>0</v>
      </c>
      <c r="LX192" s="52">
        <v>0</v>
      </c>
      <c r="LY192" s="52">
        <v>0</v>
      </c>
      <c r="LZ192" s="52">
        <v>0</v>
      </c>
      <c r="MA192" s="52">
        <v>0</v>
      </c>
      <c r="MB192" s="52">
        <v>0</v>
      </c>
      <c r="MC192" s="52">
        <v>0</v>
      </c>
      <c r="MD192" s="52">
        <v>0</v>
      </c>
      <c r="ME192" s="52">
        <v>0</v>
      </c>
      <c r="MF192" s="52">
        <v>0</v>
      </c>
      <c r="MG192" s="52">
        <v>0</v>
      </c>
      <c r="MH192" s="52">
        <v>0</v>
      </c>
      <c r="MI192" s="52">
        <v>0</v>
      </c>
      <c r="MJ192" s="52">
        <v>0</v>
      </c>
      <c r="MK192" s="52">
        <v>0</v>
      </c>
      <c r="ML192" s="52">
        <v>0</v>
      </c>
      <c r="MM192" s="52">
        <v>0</v>
      </c>
      <c r="MN192" s="52">
        <v>0</v>
      </c>
      <c r="MO192" s="52">
        <v>0</v>
      </c>
      <c r="MP192" s="52">
        <v>0</v>
      </c>
      <c r="MQ192" s="52">
        <v>0</v>
      </c>
      <c r="MR192" s="52">
        <v>0</v>
      </c>
      <c r="MS192" s="52">
        <v>0</v>
      </c>
      <c r="MT192" s="52">
        <v>0</v>
      </c>
      <c r="MU192" s="52">
        <v>0</v>
      </c>
      <c r="MV192" s="52">
        <v>0</v>
      </c>
      <c r="MW192" s="52">
        <v>0</v>
      </c>
      <c r="MX192" s="52">
        <v>0</v>
      </c>
      <c r="MY192" s="52">
        <v>0</v>
      </c>
      <c r="MZ192" s="52">
        <v>0</v>
      </c>
      <c r="NA192" s="52">
        <v>0</v>
      </c>
      <c r="NB192" s="52">
        <v>0</v>
      </c>
      <c r="NC192" s="52">
        <v>0</v>
      </c>
      <c r="ND192" s="52">
        <v>0</v>
      </c>
      <c r="NE192" s="52">
        <v>0</v>
      </c>
      <c r="NF192" s="52">
        <v>0</v>
      </c>
      <c r="NG192" s="52">
        <v>0</v>
      </c>
      <c r="NH192" s="52">
        <v>0</v>
      </c>
      <c r="NI192" s="52">
        <v>0</v>
      </c>
      <c r="NJ192" s="52">
        <v>0</v>
      </c>
      <c r="NK192" s="52">
        <v>0</v>
      </c>
      <c r="NL192" s="52">
        <v>0</v>
      </c>
      <c r="NM192" s="52">
        <v>0</v>
      </c>
      <c r="NN192" s="52">
        <v>0</v>
      </c>
      <c r="NO192" s="52">
        <v>0</v>
      </c>
      <c r="NP192" s="52">
        <v>0</v>
      </c>
      <c r="NQ192" s="52">
        <v>0</v>
      </c>
      <c r="NR192" s="68">
        <f t="shared" si="9"/>
        <v>68440.950000000157</v>
      </c>
      <c r="NS192" s="68">
        <f t="shared" si="10"/>
        <v>68440.950000000157</v>
      </c>
      <c r="NT192" s="68">
        <f t="shared" si="11"/>
        <v>57829.950000000106</v>
      </c>
    </row>
    <row r="193" spans="1:384" s="40" customFormat="1" ht="15" customHeight="1" outlineLevel="1" x14ac:dyDescent="0.2">
      <c r="A193" s="61"/>
      <c r="B193" s="49" t="s">
        <v>671</v>
      </c>
      <c r="C193" s="49" t="s">
        <v>536</v>
      </c>
      <c r="D193" s="49" t="s">
        <v>537</v>
      </c>
      <c r="E193" s="50" t="s">
        <v>538</v>
      </c>
      <c r="F193" s="64">
        <v>45265</v>
      </c>
      <c r="G193" s="49" t="s">
        <v>37</v>
      </c>
      <c r="H193" s="72">
        <v>0</v>
      </c>
      <c r="I193" s="65">
        <v>63277.760000000002</v>
      </c>
      <c r="J193" s="114" t="str">
        <f>_xlfn.XLOOKUP(E193,'[12]Resumo Unidades'!$B:$B,'[12]Resumo Unidades'!$W:$W)</f>
        <v>Fluxo com Divergência de até 2%</v>
      </c>
      <c r="K193" s="51" t="str">
        <f>IF(L193&gt;Resumo!$E$23,"Sim","Não")</f>
        <v>Não</v>
      </c>
      <c r="L193" s="66">
        <v>0</v>
      </c>
      <c r="M193" s="67"/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52">
        <v>0</v>
      </c>
      <c r="W193" s="52">
        <v>0</v>
      </c>
      <c r="X193" s="52">
        <v>0</v>
      </c>
      <c r="Y193" s="52">
        <v>0</v>
      </c>
      <c r="Z193" s="52">
        <v>0</v>
      </c>
      <c r="AA193" s="52">
        <v>0</v>
      </c>
      <c r="AB193" s="52">
        <v>0</v>
      </c>
      <c r="AC193" s="52">
        <v>0</v>
      </c>
      <c r="AD193" s="52">
        <v>0</v>
      </c>
      <c r="AE193" s="52">
        <v>0</v>
      </c>
      <c r="AF193" s="52">
        <v>0</v>
      </c>
      <c r="AG193" s="52">
        <v>0</v>
      </c>
      <c r="AH193" s="52">
        <v>0</v>
      </c>
      <c r="AI193" s="52">
        <v>0</v>
      </c>
      <c r="AJ193" s="52">
        <v>0</v>
      </c>
      <c r="AK193" s="52">
        <v>0</v>
      </c>
      <c r="AL193" s="52">
        <v>0</v>
      </c>
      <c r="AM193" s="52">
        <v>0</v>
      </c>
      <c r="AN193" s="52">
        <v>0</v>
      </c>
      <c r="AO193" s="52">
        <v>0</v>
      </c>
      <c r="AP193" s="52">
        <v>0</v>
      </c>
      <c r="AQ193" s="52"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v>0</v>
      </c>
      <c r="AX193" s="52">
        <v>0</v>
      </c>
      <c r="AY193" s="52">
        <v>0</v>
      </c>
      <c r="AZ193" s="52">
        <v>0</v>
      </c>
      <c r="BA193" s="52">
        <v>0</v>
      </c>
      <c r="BB193" s="52">
        <v>0</v>
      </c>
      <c r="BC193" s="52">
        <v>0</v>
      </c>
      <c r="BD193" s="52">
        <v>0</v>
      </c>
      <c r="BE193" s="52">
        <v>0</v>
      </c>
      <c r="BF193" s="52">
        <v>0</v>
      </c>
      <c r="BG193" s="52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52">
        <v>0</v>
      </c>
      <c r="BW193" s="52">
        <v>0</v>
      </c>
      <c r="BX193" s="52">
        <v>0</v>
      </c>
      <c r="BY193" s="52">
        <v>0</v>
      </c>
      <c r="BZ193" s="52">
        <v>0</v>
      </c>
      <c r="CA193" s="52">
        <v>0</v>
      </c>
      <c r="CB193" s="52">
        <v>0</v>
      </c>
      <c r="CC193" s="52">
        <v>0</v>
      </c>
      <c r="CD193" s="52">
        <v>524.89</v>
      </c>
      <c r="CE193" s="52">
        <v>524.89</v>
      </c>
      <c r="CF193" s="52">
        <v>524.89</v>
      </c>
      <c r="CG193" s="52">
        <v>524.89</v>
      </c>
      <c r="CH193" s="52">
        <v>524.89</v>
      </c>
      <c r="CI193" s="52">
        <v>524.89</v>
      </c>
      <c r="CJ193" s="52">
        <v>524.89</v>
      </c>
      <c r="CK193" s="52">
        <v>524.89</v>
      </c>
      <c r="CL193" s="52">
        <v>524.89</v>
      </c>
      <c r="CM193" s="52">
        <v>524.89</v>
      </c>
      <c r="CN193" s="52">
        <v>524.89</v>
      </c>
      <c r="CO193" s="52">
        <v>524.89</v>
      </c>
      <c r="CP193" s="52">
        <v>524.89</v>
      </c>
      <c r="CQ193" s="52">
        <v>524.89</v>
      </c>
      <c r="CR193" s="52">
        <v>524.89</v>
      </c>
      <c r="CS193" s="52">
        <v>524.89</v>
      </c>
      <c r="CT193" s="52">
        <v>524.89</v>
      </c>
      <c r="CU193" s="52">
        <v>524.89</v>
      </c>
      <c r="CV193" s="52">
        <v>524.89</v>
      </c>
      <c r="CW193" s="52">
        <v>524.89</v>
      </c>
      <c r="CX193" s="52">
        <v>524.89</v>
      </c>
      <c r="CY193" s="52">
        <v>524.89</v>
      </c>
      <c r="CZ193" s="52">
        <v>524.89</v>
      </c>
      <c r="DA193" s="52">
        <v>524.89</v>
      </c>
      <c r="DB193" s="52">
        <v>524.89</v>
      </c>
      <c r="DC193" s="52">
        <v>524.89</v>
      </c>
      <c r="DD193" s="52">
        <v>524.89</v>
      </c>
      <c r="DE193" s="52">
        <v>524.89</v>
      </c>
      <c r="DF193" s="52">
        <v>524.89</v>
      </c>
      <c r="DG193" s="52">
        <v>524.89</v>
      </c>
      <c r="DH193" s="52">
        <v>524.89</v>
      </c>
      <c r="DI193" s="52">
        <v>524.89</v>
      </c>
      <c r="DJ193" s="52">
        <v>524.89</v>
      </c>
      <c r="DK193" s="52">
        <v>524.89</v>
      </c>
      <c r="DL193" s="52">
        <v>524.89</v>
      </c>
      <c r="DM193" s="52">
        <v>524.89</v>
      </c>
      <c r="DN193" s="52">
        <v>524.89</v>
      </c>
      <c r="DO193" s="52">
        <v>524.89</v>
      </c>
      <c r="DP193" s="52">
        <v>524.89</v>
      </c>
      <c r="DQ193" s="52">
        <v>524.89</v>
      </c>
      <c r="DR193" s="52">
        <v>524.89</v>
      </c>
      <c r="DS193" s="52">
        <v>524.89</v>
      </c>
      <c r="DT193" s="52">
        <v>524.89</v>
      </c>
      <c r="DU193" s="52">
        <v>524.89</v>
      </c>
      <c r="DV193" s="52">
        <v>524.89</v>
      </c>
      <c r="DW193" s="52">
        <v>524.89</v>
      </c>
      <c r="DX193" s="52">
        <v>524.89</v>
      </c>
      <c r="DY193" s="52">
        <v>524.89</v>
      </c>
      <c r="DZ193" s="52">
        <v>524.89</v>
      </c>
      <c r="EA193" s="52">
        <v>524.89</v>
      </c>
      <c r="EB193" s="52">
        <v>524.89</v>
      </c>
      <c r="EC193" s="52">
        <v>524.89</v>
      </c>
      <c r="ED193" s="52">
        <v>524.89</v>
      </c>
      <c r="EE193" s="52">
        <v>524.89</v>
      </c>
      <c r="EF193" s="52">
        <v>524.89</v>
      </c>
      <c r="EG193" s="52">
        <v>524.89</v>
      </c>
      <c r="EH193" s="52">
        <v>524.89</v>
      </c>
      <c r="EI193" s="52">
        <v>524.89</v>
      </c>
      <c r="EJ193" s="52">
        <v>524.89</v>
      </c>
      <c r="EK193" s="52">
        <v>524.89</v>
      </c>
      <c r="EL193" s="52">
        <v>524.89</v>
      </c>
      <c r="EM193" s="52">
        <v>524.89</v>
      </c>
      <c r="EN193" s="52">
        <v>524.89</v>
      </c>
      <c r="EO193" s="52">
        <v>524.89</v>
      </c>
      <c r="EP193" s="52">
        <v>524.89</v>
      </c>
      <c r="EQ193" s="52">
        <v>524.89</v>
      </c>
      <c r="ER193" s="52">
        <v>524.89</v>
      </c>
      <c r="ES193" s="52">
        <v>524.89</v>
      </c>
      <c r="ET193" s="52">
        <v>524.89</v>
      </c>
      <c r="EU193" s="52">
        <v>524.89</v>
      </c>
      <c r="EV193" s="52">
        <v>524.89</v>
      </c>
      <c r="EW193" s="52">
        <v>524.89</v>
      </c>
      <c r="EX193" s="52">
        <v>524.89</v>
      </c>
      <c r="EY193" s="52">
        <v>524.89</v>
      </c>
      <c r="EZ193" s="52">
        <v>524.89</v>
      </c>
      <c r="FA193" s="52">
        <v>524.89</v>
      </c>
      <c r="FB193" s="52">
        <v>524.89</v>
      </c>
      <c r="FC193" s="52">
        <v>524.89</v>
      </c>
      <c r="FD193" s="52">
        <v>524.89</v>
      </c>
      <c r="FE193" s="52">
        <v>524.89</v>
      </c>
      <c r="FF193" s="52">
        <v>524.89</v>
      </c>
      <c r="FG193" s="52">
        <v>524.89</v>
      </c>
      <c r="FH193" s="52">
        <v>524.89</v>
      </c>
      <c r="FI193" s="52">
        <v>524.89</v>
      </c>
      <c r="FJ193" s="52">
        <v>524.89</v>
      </c>
      <c r="FK193" s="52">
        <v>524.89</v>
      </c>
      <c r="FL193" s="52">
        <v>524.89</v>
      </c>
      <c r="FM193" s="52">
        <v>524.89</v>
      </c>
      <c r="FN193" s="52">
        <v>524.89</v>
      </c>
      <c r="FO193" s="52">
        <v>524.89</v>
      </c>
      <c r="FP193" s="52">
        <v>524.89</v>
      </c>
      <c r="FQ193" s="52">
        <v>524.89</v>
      </c>
      <c r="FR193" s="52">
        <v>524.89</v>
      </c>
      <c r="FS193" s="52">
        <v>524.89</v>
      </c>
      <c r="FT193" s="52">
        <v>524.89</v>
      </c>
      <c r="FU193" s="52">
        <v>524.89</v>
      </c>
      <c r="FV193" s="52">
        <v>524.89</v>
      </c>
      <c r="FW193" s="52">
        <v>524.89</v>
      </c>
      <c r="FX193" s="52">
        <v>524.89</v>
      </c>
      <c r="FY193" s="52">
        <v>524.89</v>
      </c>
      <c r="FZ193" s="52">
        <v>524.89</v>
      </c>
      <c r="GA193" s="52">
        <v>524.89</v>
      </c>
      <c r="GB193" s="52">
        <v>524.89</v>
      </c>
      <c r="GC193" s="52">
        <v>524.89</v>
      </c>
      <c r="GD193" s="52">
        <v>524.89</v>
      </c>
      <c r="GE193" s="52">
        <v>524.89</v>
      </c>
      <c r="GF193" s="52">
        <v>524.89</v>
      </c>
      <c r="GG193" s="52">
        <v>524.89</v>
      </c>
      <c r="GH193" s="52">
        <v>524.89</v>
      </c>
      <c r="GI193" s="52">
        <v>524.89</v>
      </c>
      <c r="GJ193" s="52">
        <v>524.89</v>
      </c>
      <c r="GK193" s="52">
        <v>524.89</v>
      </c>
      <c r="GL193" s="52">
        <v>524.89</v>
      </c>
      <c r="GM193" s="52">
        <v>524.89</v>
      </c>
      <c r="GN193" s="52">
        <v>524.89</v>
      </c>
      <c r="GO193" s="52">
        <v>524.89</v>
      </c>
      <c r="GP193" s="52">
        <v>524.89</v>
      </c>
      <c r="GQ193" s="52">
        <v>524.89</v>
      </c>
      <c r="GR193" s="52">
        <v>524.89</v>
      </c>
      <c r="GS193" s="52">
        <v>524.89</v>
      </c>
      <c r="GT193" s="52">
        <v>524.89</v>
      </c>
      <c r="GU193" s="52">
        <v>524.89</v>
      </c>
      <c r="GV193" s="52">
        <v>524.89</v>
      </c>
      <c r="GW193" s="52">
        <v>524.89</v>
      </c>
      <c r="GX193" s="52">
        <v>524.89</v>
      </c>
      <c r="GY193" s="52">
        <v>524.89</v>
      </c>
      <c r="GZ193" s="52">
        <v>524.89</v>
      </c>
      <c r="HA193" s="52">
        <v>524.89</v>
      </c>
      <c r="HB193" s="52">
        <v>524.89</v>
      </c>
      <c r="HC193" s="52">
        <v>0</v>
      </c>
      <c r="HD193" s="52">
        <v>0</v>
      </c>
      <c r="HE193" s="52">
        <v>0</v>
      </c>
      <c r="HF193" s="52">
        <v>0</v>
      </c>
      <c r="HG193" s="52">
        <v>0</v>
      </c>
      <c r="HH193" s="52">
        <v>0</v>
      </c>
      <c r="HI193" s="52">
        <v>0</v>
      </c>
      <c r="HJ193" s="52">
        <v>0</v>
      </c>
      <c r="HK193" s="52">
        <v>0</v>
      </c>
      <c r="HL193" s="52">
        <v>0</v>
      </c>
      <c r="HM193" s="52">
        <v>0</v>
      </c>
      <c r="HN193" s="52">
        <v>0</v>
      </c>
      <c r="HO193" s="52">
        <v>0</v>
      </c>
      <c r="HP193" s="52">
        <v>0</v>
      </c>
      <c r="HQ193" s="52">
        <v>0</v>
      </c>
      <c r="HR193" s="52">
        <v>0</v>
      </c>
      <c r="HS193" s="52">
        <v>0</v>
      </c>
      <c r="HT193" s="52">
        <v>0</v>
      </c>
      <c r="HU193" s="52">
        <v>0</v>
      </c>
      <c r="HV193" s="52">
        <v>0</v>
      </c>
      <c r="HW193" s="52">
        <v>0</v>
      </c>
      <c r="HX193" s="52">
        <v>0</v>
      </c>
      <c r="HY193" s="52">
        <v>0</v>
      </c>
      <c r="HZ193" s="52">
        <v>0</v>
      </c>
      <c r="IA193" s="52">
        <v>0</v>
      </c>
      <c r="IB193" s="52">
        <v>0</v>
      </c>
      <c r="IC193" s="52">
        <v>0</v>
      </c>
      <c r="ID193" s="52">
        <v>0</v>
      </c>
      <c r="IE193" s="52">
        <v>0</v>
      </c>
      <c r="IF193" s="52">
        <v>0</v>
      </c>
      <c r="IG193" s="52">
        <v>0</v>
      </c>
      <c r="IH193" s="52">
        <v>0</v>
      </c>
      <c r="II193" s="52">
        <v>0</v>
      </c>
      <c r="IJ193" s="52">
        <v>0</v>
      </c>
      <c r="IK193" s="52">
        <v>0</v>
      </c>
      <c r="IL193" s="52">
        <v>0</v>
      </c>
      <c r="IM193" s="52">
        <v>0</v>
      </c>
      <c r="IN193" s="52">
        <v>0</v>
      </c>
      <c r="IO193" s="52">
        <v>0</v>
      </c>
      <c r="IP193" s="52">
        <v>0</v>
      </c>
      <c r="IQ193" s="52">
        <v>0</v>
      </c>
      <c r="IR193" s="52">
        <v>0</v>
      </c>
      <c r="IS193" s="52">
        <v>0</v>
      </c>
      <c r="IT193" s="52">
        <v>0</v>
      </c>
      <c r="IU193" s="52">
        <v>0</v>
      </c>
      <c r="IV193" s="52">
        <v>0</v>
      </c>
      <c r="IW193" s="52">
        <v>0</v>
      </c>
      <c r="IX193" s="52">
        <v>0</v>
      </c>
      <c r="IY193" s="52">
        <v>0</v>
      </c>
      <c r="IZ193" s="52">
        <v>0</v>
      </c>
      <c r="JA193" s="52">
        <v>0</v>
      </c>
      <c r="JB193" s="52">
        <v>0</v>
      </c>
      <c r="JC193" s="52">
        <v>0</v>
      </c>
      <c r="JD193" s="52">
        <v>0</v>
      </c>
      <c r="JE193" s="52">
        <v>0</v>
      </c>
      <c r="JF193" s="52">
        <v>0</v>
      </c>
      <c r="JG193" s="52">
        <v>0</v>
      </c>
      <c r="JH193" s="52">
        <v>0</v>
      </c>
      <c r="JI193" s="52">
        <v>0</v>
      </c>
      <c r="JJ193" s="52">
        <v>0</v>
      </c>
      <c r="JK193" s="52">
        <v>0</v>
      </c>
      <c r="JL193" s="52">
        <v>0</v>
      </c>
      <c r="JM193" s="52">
        <v>0</v>
      </c>
      <c r="JN193" s="52">
        <v>0</v>
      </c>
      <c r="JO193" s="52">
        <v>0</v>
      </c>
      <c r="JP193" s="52">
        <v>0</v>
      </c>
      <c r="JQ193" s="52">
        <v>0</v>
      </c>
      <c r="JR193" s="52">
        <v>0</v>
      </c>
      <c r="JS193" s="52">
        <v>0</v>
      </c>
      <c r="JT193" s="52">
        <v>0</v>
      </c>
      <c r="JU193" s="52">
        <v>0</v>
      </c>
      <c r="JV193" s="52">
        <v>0</v>
      </c>
      <c r="JW193" s="52">
        <v>0</v>
      </c>
      <c r="JX193" s="52">
        <v>0</v>
      </c>
      <c r="JY193" s="52">
        <v>0</v>
      </c>
      <c r="JZ193" s="52">
        <v>0</v>
      </c>
      <c r="KA193" s="52">
        <v>0</v>
      </c>
      <c r="KB193" s="52">
        <v>0</v>
      </c>
      <c r="KC193" s="52">
        <v>0</v>
      </c>
      <c r="KD193" s="52">
        <v>0</v>
      </c>
      <c r="KE193" s="52">
        <v>0</v>
      </c>
      <c r="KF193" s="52">
        <v>0</v>
      </c>
      <c r="KG193" s="52">
        <v>0</v>
      </c>
      <c r="KH193" s="52">
        <v>0</v>
      </c>
      <c r="KI193" s="52">
        <v>0</v>
      </c>
      <c r="KJ193" s="52">
        <v>0</v>
      </c>
      <c r="KK193" s="52">
        <v>0</v>
      </c>
      <c r="KL193" s="52">
        <v>0</v>
      </c>
      <c r="KM193" s="52">
        <v>0</v>
      </c>
      <c r="KN193" s="52">
        <v>0</v>
      </c>
      <c r="KO193" s="52">
        <v>0</v>
      </c>
      <c r="KP193" s="52">
        <v>0</v>
      </c>
      <c r="KQ193" s="52">
        <v>0</v>
      </c>
      <c r="KR193" s="52">
        <v>0</v>
      </c>
      <c r="KS193" s="52">
        <v>0</v>
      </c>
      <c r="KT193" s="52">
        <v>0</v>
      </c>
      <c r="KU193" s="52">
        <v>0</v>
      </c>
      <c r="KV193" s="52">
        <v>0</v>
      </c>
      <c r="KW193" s="52">
        <v>0</v>
      </c>
      <c r="KX193" s="52">
        <v>0</v>
      </c>
      <c r="KY193" s="52">
        <v>0</v>
      </c>
      <c r="KZ193" s="52">
        <v>0</v>
      </c>
      <c r="LA193" s="52">
        <v>0</v>
      </c>
      <c r="LB193" s="52">
        <v>0</v>
      </c>
      <c r="LC193" s="52">
        <v>0</v>
      </c>
      <c r="LD193" s="52">
        <v>0</v>
      </c>
      <c r="LE193" s="52">
        <v>0</v>
      </c>
      <c r="LF193" s="52">
        <v>0</v>
      </c>
      <c r="LG193" s="52">
        <v>0</v>
      </c>
      <c r="LH193" s="52">
        <v>0</v>
      </c>
      <c r="LI193" s="52">
        <v>0</v>
      </c>
      <c r="LJ193" s="52">
        <v>0</v>
      </c>
      <c r="LK193" s="52">
        <v>0</v>
      </c>
      <c r="LL193" s="52">
        <v>0</v>
      </c>
      <c r="LM193" s="52">
        <v>0</v>
      </c>
      <c r="LN193" s="52">
        <v>0</v>
      </c>
      <c r="LO193" s="52">
        <v>0</v>
      </c>
      <c r="LP193" s="52">
        <v>0</v>
      </c>
      <c r="LQ193" s="52">
        <v>0</v>
      </c>
      <c r="LR193" s="52">
        <v>0</v>
      </c>
      <c r="LS193" s="52">
        <v>0</v>
      </c>
      <c r="LT193" s="52">
        <v>0</v>
      </c>
      <c r="LU193" s="52">
        <v>0</v>
      </c>
      <c r="LV193" s="52">
        <v>0</v>
      </c>
      <c r="LW193" s="52">
        <v>0</v>
      </c>
      <c r="LX193" s="52">
        <v>0</v>
      </c>
      <c r="LY193" s="52">
        <v>0</v>
      </c>
      <c r="LZ193" s="52">
        <v>0</v>
      </c>
      <c r="MA193" s="52">
        <v>0</v>
      </c>
      <c r="MB193" s="52">
        <v>0</v>
      </c>
      <c r="MC193" s="52">
        <v>0</v>
      </c>
      <c r="MD193" s="52">
        <v>0</v>
      </c>
      <c r="ME193" s="52">
        <v>0</v>
      </c>
      <c r="MF193" s="52">
        <v>0</v>
      </c>
      <c r="MG193" s="52">
        <v>0</v>
      </c>
      <c r="MH193" s="52">
        <v>0</v>
      </c>
      <c r="MI193" s="52">
        <v>0</v>
      </c>
      <c r="MJ193" s="52">
        <v>0</v>
      </c>
      <c r="MK193" s="52">
        <v>0</v>
      </c>
      <c r="ML193" s="52">
        <v>0</v>
      </c>
      <c r="MM193" s="52">
        <v>0</v>
      </c>
      <c r="MN193" s="52">
        <v>0</v>
      </c>
      <c r="MO193" s="52">
        <v>0</v>
      </c>
      <c r="MP193" s="52">
        <v>0</v>
      </c>
      <c r="MQ193" s="52">
        <v>0</v>
      </c>
      <c r="MR193" s="52">
        <v>0</v>
      </c>
      <c r="MS193" s="52">
        <v>0</v>
      </c>
      <c r="MT193" s="52">
        <v>0</v>
      </c>
      <c r="MU193" s="52">
        <v>0</v>
      </c>
      <c r="MV193" s="52">
        <v>0</v>
      </c>
      <c r="MW193" s="52">
        <v>0</v>
      </c>
      <c r="MX193" s="52">
        <v>0</v>
      </c>
      <c r="MY193" s="52">
        <v>0</v>
      </c>
      <c r="MZ193" s="52">
        <v>0</v>
      </c>
      <c r="NA193" s="52">
        <v>0</v>
      </c>
      <c r="NB193" s="52">
        <v>0</v>
      </c>
      <c r="NC193" s="52">
        <v>0</v>
      </c>
      <c r="ND193" s="52">
        <v>0</v>
      </c>
      <c r="NE193" s="52">
        <v>0</v>
      </c>
      <c r="NF193" s="52">
        <v>0</v>
      </c>
      <c r="NG193" s="52">
        <v>0</v>
      </c>
      <c r="NH193" s="52">
        <v>0</v>
      </c>
      <c r="NI193" s="52">
        <v>0</v>
      </c>
      <c r="NJ193" s="52">
        <v>0</v>
      </c>
      <c r="NK193" s="52">
        <v>0</v>
      </c>
      <c r="NL193" s="52">
        <v>0</v>
      </c>
      <c r="NM193" s="52">
        <v>0</v>
      </c>
      <c r="NN193" s="52">
        <v>0</v>
      </c>
      <c r="NO193" s="52">
        <v>0</v>
      </c>
      <c r="NP193" s="52">
        <v>0</v>
      </c>
      <c r="NQ193" s="52">
        <v>0</v>
      </c>
      <c r="NR193" s="68">
        <f t="shared" si="9"/>
        <v>67710.809999999939</v>
      </c>
      <c r="NS193" s="68">
        <f t="shared" si="10"/>
        <v>67710.809999999939</v>
      </c>
      <c r="NT193" s="68">
        <f t="shared" si="11"/>
        <v>57213.009999999951</v>
      </c>
    </row>
    <row r="194" spans="1:384" s="40" customFormat="1" ht="15" customHeight="1" outlineLevel="1" x14ac:dyDescent="0.2">
      <c r="A194" s="61"/>
      <c r="B194" s="49" t="s">
        <v>671</v>
      </c>
      <c r="C194" s="49" t="s">
        <v>539</v>
      </c>
      <c r="D194" s="49" t="s">
        <v>540</v>
      </c>
      <c r="E194" s="50" t="s">
        <v>541</v>
      </c>
      <c r="F194" s="64">
        <v>45268</v>
      </c>
      <c r="G194" s="49" t="s">
        <v>37</v>
      </c>
      <c r="H194" s="72">
        <v>0</v>
      </c>
      <c r="I194" s="65">
        <v>63277.760000000002</v>
      </c>
      <c r="J194" s="114" t="str">
        <f>_xlfn.XLOOKUP(E194,'[12]Resumo Unidades'!$B:$B,'[12]Resumo Unidades'!$W:$W)</f>
        <v>Fluxo com Divergência de até 2%</v>
      </c>
      <c r="K194" s="51" t="str">
        <f>IF(L194&gt;Resumo!$E$23,"Sim","Não")</f>
        <v>Não</v>
      </c>
      <c r="L194" s="66">
        <v>19</v>
      </c>
      <c r="M194" s="67"/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0</v>
      </c>
      <c r="U194" s="52">
        <v>0</v>
      </c>
      <c r="V194" s="52">
        <v>0</v>
      </c>
      <c r="W194" s="52">
        <v>0</v>
      </c>
      <c r="X194" s="52">
        <v>0</v>
      </c>
      <c r="Y194" s="52">
        <v>0</v>
      </c>
      <c r="Z194" s="52">
        <v>0</v>
      </c>
      <c r="AA194" s="52">
        <v>0</v>
      </c>
      <c r="AB194" s="52">
        <v>0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  <c r="AH194" s="52"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v>0</v>
      </c>
      <c r="AN194" s="52">
        <v>0</v>
      </c>
      <c r="AO194" s="52">
        <v>0</v>
      </c>
      <c r="AP194" s="52">
        <v>0</v>
      </c>
      <c r="AQ194" s="52"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0</v>
      </c>
      <c r="AW194" s="52">
        <v>0</v>
      </c>
      <c r="AX194" s="52">
        <v>0</v>
      </c>
      <c r="AY194" s="52">
        <v>0</v>
      </c>
      <c r="AZ194" s="52">
        <v>0</v>
      </c>
      <c r="BA194" s="52">
        <v>0</v>
      </c>
      <c r="BB194" s="52">
        <v>0</v>
      </c>
      <c r="BC194" s="52">
        <v>0</v>
      </c>
      <c r="BD194" s="52">
        <v>0</v>
      </c>
      <c r="BE194" s="52">
        <v>0</v>
      </c>
      <c r="BF194" s="52">
        <v>0</v>
      </c>
      <c r="BG194" s="52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52">
        <v>0</v>
      </c>
      <c r="BW194" s="52">
        <v>0</v>
      </c>
      <c r="BX194" s="52">
        <v>0</v>
      </c>
      <c r="BY194" s="52">
        <v>0</v>
      </c>
      <c r="BZ194" s="52">
        <v>0</v>
      </c>
      <c r="CA194" s="52">
        <v>0</v>
      </c>
      <c r="CB194" s="52">
        <v>0</v>
      </c>
      <c r="CC194" s="52">
        <v>598.97</v>
      </c>
      <c r="CD194" s="52">
        <v>524.89</v>
      </c>
      <c r="CE194" s="52">
        <v>524.89</v>
      </c>
      <c r="CF194" s="52">
        <v>524.89</v>
      </c>
      <c r="CG194" s="52">
        <v>524.89</v>
      </c>
      <c r="CH194" s="52">
        <v>524.89</v>
      </c>
      <c r="CI194" s="52">
        <v>524.89</v>
      </c>
      <c r="CJ194" s="52">
        <v>524.89</v>
      </c>
      <c r="CK194" s="52">
        <v>524.89</v>
      </c>
      <c r="CL194" s="52">
        <v>524.89</v>
      </c>
      <c r="CM194" s="52">
        <v>524.89</v>
      </c>
      <c r="CN194" s="52">
        <v>524.89</v>
      </c>
      <c r="CO194" s="52">
        <v>524.89</v>
      </c>
      <c r="CP194" s="52">
        <v>524.89</v>
      </c>
      <c r="CQ194" s="52">
        <v>524.89</v>
      </c>
      <c r="CR194" s="52">
        <v>524.89</v>
      </c>
      <c r="CS194" s="52">
        <v>524.89</v>
      </c>
      <c r="CT194" s="52">
        <v>524.89</v>
      </c>
      <c r="CU194" s="52">
        <v>524.89</v>
      </c>
      <c r="CV194" s="52">
        <v>524.89</v>
      </c>
      <c r="CW194" s="52">
        <v>524.89</v>
      </c>
      <c r="CX194" s="52">
        <v>524.89</v>
      </c>
      <c r="CY194" s="52">
        <v>524.89</v>
      </c>
      <c r="CZ194" s="52">
        <v>524.89</v>
      </c>
      <c r="DA194" s="52">
        <v>524.89</v>
      </c>
      <c r="DB194" s="52">
        <v>524.89</v>
      </c>
      <c r="DC194" s="52">
        <v>524.89</v>
      </c>
      <c r="DD194" s="52">
        <v>524.89</v>
      </c>
      <c r="DE194" s="52">
        <v>524.89</v>
      </c>
      <c r="DF194" s="52">
        <v>524.89</v>
      </c>
      <c r="DG194" s="52">
        <v>524.89</v>
      </c>
      <c r="DH194" s="52">
        <v>524.89</v>
      </c>
      <c r="DI194" s="52">
        <v>524.89</v>
      </c>
      <c r="DJ194" s="52">
        <v>524.89</v>
      </c>
      <c r="DK194" s="52">
        <v>524.89</v>
      </c>
      <c r="DL194" s="52">
        <v>524.89</v>
      </c>
      <c r="DM194" s="52">
        <v>524.89</v>
      </c>
      <c r="DN194" s="52">
        <v>524.89</v>
      </c>
      <c r="DO194" s="52">
        <v>524.89</v>
      </c>
      <c r="DP194" s="52">
        <v>524.89</v>
      </c>
      <c r="DQ194" s="52">
        <v>524.89</v>
      </c>
      <c r="DR194" s="52">
        <v>524.89</v>
      </c>
      <c r="DS194" s="52">
        <v>524.89</v>
      </c>
      <c r="DT194" s="52">
        <v>524.89</v>
      </c>
      <c r="DU194" s="52">
        <v>524.89</v>
      </c>
      <c r="DV194" s="52">
        <v>524.89</v>
      </c>
      <c r="DW194" s="52">
        <v>524.89</v>
      </c>
      <c r="DX194" s="52">
        <v>524.89</v>
      </c>
      <c r="DY194" s="52">
        <v>524.89</v>
      </c>
      <c r="DZ194" s="52">
        <v>524.89</v>
      </c>
      <c r="EA194" s="52">
        <v>524.89</v>
      </c>
      <c r="EB194" s="52">
        <v>524.89</v>
      </c>
      <c r="EC194" s="52">
        <v>524.89</v>
      </c>
      <c r="ED194" s="52">
        <v>524.89</v>
      </c>
      <c r="EE194" s="52">
        <v>524.89</v>
      </c>
      <c r="EF194" s="52">
        <v>524.89</v>
      </c>
      <c r="EG194" s="52">
        <v>524.89</v>
      </c>
      <c r="EH194" s="52">
        <v>524.89</v>
      </c>
      <c r="EI194" s="52">
        <v>524.89</v>
      </c>
      <c r="EJ194" s="52">
        <v>524.89</v>
      </c>
      <c r="EK194" s="52">
        <v>524.89</v>
      </c>
      <c r="EL194" s="52">
        <v>524.89</v>
      </c>
      <c r="EM194" s="52">
        <v>524.89</v>
      </c>
      <c r="EN194" s="52">
        <v>524.89</v>
      </c>
      <c r="EO194" s="52">
        <v>524.89</v>
      </c>
      <c r="EP194" s="52">
        <v>524.89</v>
      </c>
      <c r="EQ194" s="52">
        <v>524.89</v>
      </c>
      <c r="ER194" s="52">
        <v>524.89</v>
      </c>
      <c r="ES194" s="52">
        <v>524.89</v>
      </c>
      <c r="ET194" s="52">
        <v>524.89</v>
      </c>
      <c r="EU194" s="52">
        <v>524.89</v>
      </c>
      <c r="EV194" s="52">
        <v>524.89</v>
      </c>
      <c r="EW194" s="52">
        <v>524.89</v>
      </c>
      <c r="EX194" s="52">
        <v>524.89</v>
      </c>
      <c r="EY194" s="52">
        <v>524.89</v>
      </c>
      <c r="EZ194" s="52">
        <v>524.89</v>
      </c>
      <c r="FA194" s="52">
        <v>524.89</v>
      </c>
      <c r="FB194" s="52">
        <v>524.89</v>
      </c>
      <c r="FC194" s="52">
        <v>524.89</v>
      </c>
      <c r="FD194" s="52">
        <v>524.89</v>
      </c>
      <c r="FE194" s="52">
        <v>524.89</v>
      </c>
      <c r="FF194" s="52">
        <v>524.89</v>
      </c>
      <c r="FG194" s="52">
        <v>524.89</v>
      </c>
      <c r="FH194" s="52">
        <v>524.89</v>
      </c>
      <c r="FI194" s="52">
        <v>524.89</v>
      </c>
      <c r="FJ194" s="52">
        <v>524.89</v>
      </c>
      <c r="FK194" s="52">
        <v>524.89</v>
      </c>
      <c r="FL194" s="52">
        <v>524.89</v>
      </c>
      <c r="FM194" s="52">
        <v>524.89</v>
      </c>
      <c r="FN194" s="52">
        <v>524.89</v>
      </c>
      <c r="FO194" s="52">
        <v>524.89</v>
      </c>
      <c r="FP194" s="52">
        <v>524.89</v>
      </c>
      <c r="FQ194" s="52">
        <v>524.89</v>
      </c>
      <c r="FR194" s="52">
        <v>524.89</v>
      </c>
      <c r="FS194" s="52">
        <v>524.89</v>
      </c>
      <c r="FT194" s="52">
        <v>524.89</v>
      </c>
      <c r="FU194" s="52">
        <v>524.89</v>
      </c>
      <c r="FV194" s="52">
        <v>524.89</v>
      </c>
      <c r="FW194" s="52">
        <v>524.89</v>
      </c>
      <c r="FX194" s="52">
        <v>524.89</v>
      </c>
      <c r="FY194" s="52">
        <v>524.89</v>
      </c>
      <c r="FZ194" s="52">
        <v>524.89</v>
      </c>
      <c r="GA194" s="52">
        <v>524.89</v>
      </c>
      <c r="GB194" s="52">
        <v>524.89</v>
      </c>
      <c r="GC194" s="52">
        <v>524.89</v>
      </c>
      <c r="GD194" s="52">
        <v>524.89</v>
      </c>
      <c r="GE194" s="52">
        <v>524.89</v>
      </c>
      <c r="GF194" s="52">
        <v>524.89</v>
      </c>
      <c r="GG194" s="52">
        <v>524.89</v>
      </c>
      <c r="GH194" s="52">
        <v>524.89</v>
      </c>
      <c r="GI194" s="52">
        <v>524.89</v>
      </c>
      <c r="GJ194" s="52">
        <v>524.89</v>
      </c>
      <c r="GK194" s="52">
        <v>524.89</v>
      </c>
      <c r="GL194" s="52">
        <v>524.89</v>
      </c>
      <c r="GM194" s="52">
        <v>524.89</v>
      </c>
      <c r="GN194" s="52">
        <v>524.89</v>
      </c>
      <c r="GO194" s="52">
        <v>524.89</v>
      </c>
      <c r="GP194" s="52">
        <v>524.89</v>
      </c>
      <c r="GQ194" s="52">
        <v>524.89</v>
      </c>
      <c r="GR194" s="52">
        <v>524.89</v>
      </c>
      <c r="GS194" s="52">
        <v>524.89</v>
      </c>
      <c r="GT194" s="52">
        <v>524.89</v>
      </c>
      <c r="GU194" s="52">
        <v>524.89</v>
      </c>
      <c r="GV194" s="52">
        <v>524.89</v>
      </c>
      <c r="GW194" s="52">
        <v>524.89</v>
      </c>
      <c r="GX194" s="52">
        <v>524.89</v>
      </c>
      <c r="GY194" s="52">
        <v>524.89</v>
      </c>
      <c r="GZ194" s="52">
        <v>524.89</v>
      </c>
      <c r="HA194" s="52">
        <v>524.89</v>
      </c>
      <c r="HB194" s="52">
        <v>524.89</v>
      </c>
      <c r="HC194" s="52">
        <v>0</v>
      </c>
      <c r="HD194" s="52">
        <v>0</v>
      </c>
      <c r="HE194" s="52">
        <v>0</v>
      </c>
      <c r="HF194" s="52">
        <v>0</v>
      </c>
      <c r="HG194" s="52">
        <v>0</v>
      </c>
      <c r="HH194" s="52">
        <v>0</v>
      </c>
      <c r="HI194" s="52">
        <v>0</v>
      </c>
      <c r="HJ194" s="52">
        <v>0</v>
      </c>
      <c r="HK194" s="52">
        <v>0</v>
      </c>
      <c r="HL194" s="52">
        <v>0</v>
      </c>
      <c r="HM194" s="52">
        <v>0</v>
      </c>
      <c r="HN194" s="52">
        <v>0</v>
      </c>
      <c r="HO194" s="52">
        <v>0</v>
      </c>
      <c r="HP194" s="52">
        <v>0</v>
      </c>
      <c r="HQ194" s="52">
        <v>0</v>
      </c>
      <c r="HR194" s="52">
        <v>0</v>
      </c>
      <c r="HS194" s="52">
        <v>0</v>
      </c>
      <c r="HT194" s="52">
        <v>0</v>
      </c>
      <c r="HU194" s="52">
        <v>0</v>
      </c>
      <c r="HV194" s="52">
        <v>0</v>
      </c>
      <c r="HW194" s="52">
        <v>0</v>
      </c>
      <c r="HX194" s="52">
        <v>0</v>
      </c>
      <c r="HY194" s="52">
        <v>0</v>
      </c>
      <c r="HZ194" s="52">
        <v>0</v>
      </c>
      <c r="IA194" s="52">
        <v>0</v>
      </c>
      <c r="IB194" s="52">
        <v>0</v>
      </c>
      <c r="IC194" s="52">
        <v>0</v>
      </c>
      <c r="ID194" s="52">
        <v>0</v>
      </c>
      <c r="IE194" s="52">
        <v>0</v>
      </c>
      <c r="IF194" s="52">
        <v>0</v>
      </c>
      <c r="IG194" s="52">
        <v>0</v>
      </c>
      <c r="IH194" s="52">
        <v>0</v>
      </c>
      <c r="II194" s="52">
        <v>0</v>
      </c>
      <c r="IJ194" s="52">
        <v>0</v>
      </c>
      <c r="IK194" s="52">
        <v>0</v>
      </c>
      <c r="IL194" s="52">
        <v>0</v>
      </c>
      <c r="IM194" s="52">
        <v>0</v>
      </c>
      <c r="IN194" s="52">
        <v>0</v>
      </c>
      <c r="IO194" s="52">
        <v>0</v>
      </c>
      <c r="IP194" s="52">
        <v>0</v>
      </c>
      <c r="IQ194" s="52">
        <v>0</v>
      </c>
      <c r="IR194" s="52">
        <v>0</v>
      </c>
      <c r="IS194" s="52">
        <v>0</v>
      </c>
      <c r="IT194" s="52">
        <v>0</v>
      </c>
      <c r="IU194" s="52">
        <v>0</v>
      </c>
      <c r="IV194" s="52">
        <v>0</v>
      </c>
      <c r="IW194" s="52">
        <v>0</v>
      </c>
      <c r="IX194" s="52">
        <v>0</v>
      </c>
      <c r="IY194" s="52">
        <v>0</v>
      </c>
      <c r="IZ194" s="52">
        <v>0</v>
      </c>
      <c r="JA194" s="52">
        <v>0</v>
      </c>
      <c r="JB194" s="52">
        <v>0</v>
      </c>
      <c r="JC194" s="52">
        <v>0</v>
      </c>
      <c r="JD194" s="52">
        <v>0</v>
      </c>
      <c r="JE194" s="52">
        <v>0</v>
      </c>
      <c r="JF194" s="52">
        <v>0</v>
      </c>
      <c r="JG194" s="52">
        <v>0</v>
      </c>
      <c r="JH194" s="52">
        <v>0</v>
      </c>
      <c r="JI194" s="52">
        <v>0</v>
      </c>
      <c r="JJ194" s="52">
        <v>0</v>
      </c>
      <c r="JK194" s="52">
        <v>0</v>
      </c>
      <c r="JL194" s="52">
        <v>0</v>
      </c>
      <c r="JM194" s="52">
        <v>0</v>
      </c>
      <c r="JN194" s="52">
        <v>0</v>
      </c>
      <c r="JO194" s="52">
        <v>0</v>
      </c>
      <c r="JP194" s="52">
        <v>0</v>
      </c>
      <c r="JQ194" s="52">
        <v>0</v>
      </c>
      <c r="JR194" s="52">
        <v>0</v>
      </c>
      <c r="JS194" s="52">
        <v>0</v>
      </c>
      <c r="JT194" s="52">
        <v>0</v>
      </c>
      <c r="JU194" s="52">
        <v>0</v>
      </c>
      <c r="JV194" s="52">
        <v>0</v>
      </c>
      <c r="JW194" s="52">
        <v>0</v>
      </c>
      <c r="JX194" s="52">
        <v>0</v>
      </c>
      <c r="JY194" s="52">
        <v>0</v>
      </c>
      <c r="JZ194" s="52">
        <v>0</v>
      </c>
      <c r="KA194" s="52">
        <v>0</v>
      </c>
      <c r="KB194" s="52">
        <v>0</v>
      </c>
      <c r="KC194" s="52">
        <v>0</v>
      </c>
      <c r="KD194" s="52">
        <v>0</v>
      </c>
      <c r="KE194" s="52">
        <v>0</v>
      </c>
      <c r="KF194" s="52">
        <v>0</v>
      </c>
      <c r="KG194" s="52">
        <v>0</v>
      </c>
      <c r="KH194" s="52">
        <v>0</v>
      </c>
      <c r="KI194" s="52">
        <v>0</v>
      </c>
      <c r="KJ194" s="52">
        <v>0</v>
      </c>
      <c r="KK194" s="52">
        <v>0</v>
      </c>
      <c r="KL194" s="52">
        <v>0</v>
      </c>
      <c r="KM194" s="52">
        <v>0</v>
      </c>
      <c r="KN194" s="52">
        <v>0</v>
      </c>
      <c r="KO194" s="52">
        <v>0</v>
      </c>
      <c r="KP194" s="52">
        <v>0</v>
      </c>
      <c r="KQ194" s="52">
        <v>0</v>
      </c>
      <c r="KR194" s="52">
        <v>0</v>
      </c>
      <c r="KS194" s="52">
        <v>0</v>
      </c>
      <c r="KT194" s="52">
        <v>0</v>
      </c>
      <c r="KU194" s="52">
        <v>0</v>
      </c>
      <c r="KV194" s="52">
        <v>0</v>
      </c>
      <c r="KW194" s="52">
        <v>0</v>
      </c>
      <c r="KX194" s="52">
        <v>0</v>
      </c>
      <c r="KY194" s="52">
        <v>0</v>
      </c>
      <c r="KZ194" s="52">
        <v>0</v>
      </c>
      <c r="LA194" s="52">
        <v>0</v>
      </c>
      <c r="LB194" s="52">
        <v>0</v>
      </c>
      <c r="LC194" s="52">
        <v>0</v>
      </c>
      <c r="LD194" s="52">
        <v>0</v>
      </c>
      <c r="LE194" s="52">
        <v>0</v>
      </c>
      <c r="LF194" s="52">
        <v>0</v>
      </c>
      <c r="LG194" s="52">
        <v>0</v>
      </c>
      <c r="LH194" s="52">
        <v>0</v>
      </c>
      <c r="LI194" s="52">
        <v>0</v>
      </c>
      <c r="LJ194" s="52">
        <v>0</v>
      </c>
      <c r="LK194" s="52">
        <v>0</v>
      </c>
      <c r="LL194" s="52">
        <v>0</v>
      </c>
      <c r="LM194" s="52">
        <v>0</v>
      </c>
      <c r="LN194" s="52">
        <v>0</v>
      </c>
      <c r="LO194" s="52">
        <v>0</v>
      </c>
      <c r="LP194" s="52">
        <v>0</v>
      </c>
      <c r="LQ194" s="52">
        <v>0</v>
      </c>
      <c r="LR194" s="52">
        <v>0</v>
      </c>
      <c r="LS194" s="52">
        <v>0</v>
      </c>
      <c r="LT194" s="52">
        <v>0</v>
      </c>
      <c r="LU194" s="52">
        <v>0</v>
      </c>
      <c r="LV194" s="52">
        <v>0</v>
      </c>
      <c r="LW194" s="52">
        <v>0</v>
      </c>
      <c r="LX194" s="52">
        <v>0</v>
      </c>
      <c r="LY194" s="52">
        <v>0</v>
      </c>
      <c r="LZ194" s="52">
        <v>0</v>
      </c>
      <c r="MA194" s="52">
        <v>0</v>
      </c>
      <c r="MB194" s="52">
        <v>0</v>
      </c>
      <c r="MC194" s="52">
        <v>0</v>
      </c>
      <c r="MD194" s="52">
        <v>0</v>
      </c>
      <c r="ME194" s="52">
        <v>0</v>
      </c>
      <c r="MF194" s="52">
        <v>0</v>
      </c>
      <c r="MG194" s="52">
        <v>0</v>
      </c>
      <c r="MH194" s="52">
        <v>0</v>
      </c>
      <c r="MI194" s="52">
        <v>0</v>
      </c>
      <c r="MJ194" s="52">
        <v>0</v>
      </c>
      <c r="MK194" s="52">
        <v>0</v>
      </c>
      <c r="ML194" s="52">
        <v>0</v>
      </c>
      <c r="MM194" s="52">
        <v>0</v>
      </c>
      <c r="MN194" s="52">
        <v>0</v>
      </c>
      <c r="MO194" s="52">
        <v>0</v>
      </c>
      <c r="MP194" s="52">
        <v>0</v>
      </c>
      <c r="MQ194" s="52">
        <v>0</v>
      </c>
      <c r="MR194" s="52">
        <v>0</v>
      </c>
      <c r="MS194" s="52">
        <v>0</v>
      </c>
      <c r="MT194" s="52">
        <v>0</v>
      </c>
      <c r="MU194" s="52">
        <v>0</v>
      </c>
      <c r="MV194" s="52">
        <v>0</v>
      </c>
      <c r="MW194" s="52">
        <v>0</v>
      </c>
      <c r="MX194" s="52">
        <v>0</v>
      </c>
      <c r="MY194" s="52">
        <v>0</v>
      </c>
      <c r="MZ194" s="52">
        <v>0</v>
      </c>
      <c r="NA194" s="52">
        <v>0</v>
      </c>
      <c r="NB194" s="52">
        <v>0</v>
      </c>
      <c r="NC194" s="52">
        <v>0</v>
      </c>
      <c r="ND194" s="52">
        <v>0</v>
      </c>
      <c r="NE194" s="52">
        <v>0</v>
      </c>
      <c r="NF194" s="52">
        <v>0</v>
      </c>
      <c r="NG194" s="52">
        <v>0</v>
      </c>
      <c r="NH194" s="52">
        <v>0</v>
      </c>
      <c r="NI194" s="52">
        <v>0</v>
      </c>
      <c r="NJ194" s="52">
        <v>0</v>
      </c>
      <c r="NK194" s="52">
        <v>0</v>
      </c>
      <c r="NL194" s="52">
        <v>0</v>
      </c>
      <c r="NM194" s="52">
        <v>0</v>
      </c>
      <c r="NN194" s="52">
        <v>0</v>
      </c>
      <c r="NO194" s="52">
        <v>0</v>
      </c>
      <c r="NP194" s="52">
        <v>0</v>
      </c>
      <c r="NQ194" s="52">
        <v>0</v>
      </c>
      <c r="NR194" s="68">
        <f t="shared" si="9"/>
        <v>68309.779999999941</v>
      </c>
      <c r="NS194" s="68">
        <f t="shared" si="10"/>
        <v>68309.779999999941</v>
      </c>
      <c r="NT194" s="68">
        <f t="shared" si="11"/>
        <v>57811.979999999952</v>
      </c>
    </row>
    <row r="195" spans="1:384" s="40" customFormat="1" ht="15" customHeight="1" outlineLevel="1" x14ac:dyDescent="0.2">
      <c r="A195" s="61"/>
      <c r="B195" s="49" t="s">
        <v>671</v>
      </c>
      <c r="C195" s="49" t="s">
        <v>542</v>
      </c>
      <c r="D195" s="49" t="s">
        <v>543</v>
      </c>
      <c r="E195" s="50" t="s">
        <v>544</v>
      </c>
      <c r="F195" s="64">
        <v>45268</v>
      </c>
      <c r="G195" s="49" t="s">
        <v>37</v>
      </c>
      <c r="H195" s="72">
        <v>0</v>
      </c>
      <c r="I195" s="65">
        <v>63277.760000000002</v>
      </c>
      <c r="J195" s="114" t="str">
        <f>_xlfn.XLOOKUP(E195,'[12]Resumo Unidades'!$B:$B,'[12]Resumo Unidades'!$W:$W)</f>
        <v>Fluxo com Divergência de até 2%</v>
      </c>
      <c r="K195" s="51" t="str">
        <f>IF(L195&gt;Resumo!$E$23,"Sim","Não")</f>
        <v>Não</v>
      </c>
      <c r="L195" s="66">
        <v>50</v>
      </c>
      <c r="M195" s="67"/>
      <c r="N195" s="52">
        <v>0</v>
      </c>
      <c r="O195" s="52">
        <v>0</v>
      </c>
      <c r="P195" s="52">
        <v>0</v>
      </c>
      <c r="Q195" s="52">
        <v>0</v>
      </c>
      <c r="R195" s="52">
        <v>0</v>
      </c>
      <c r="S195" s="52">
        <v>0</v>
      </c>
      <c r="T195" s="52">
        <v>0</v>
      </c>
      <c r="U195" s="52">
        <v>0</v>
      </c>
      <c r="V195" s="52">
        <v>0</v>
      </c>
      <c r="W195" s="52">
        <v>0</v>
      </c>
      <c r="X195" s="52">
        <v>0</v>
      </c>
      <c r="Y195" s="52">
        <v>0</v>
      </c>
      <c r="Z195" s="52">
        <v>0</v>
      </c>
      <c r="AA195" s="52">
        <v>0</v>
      </c>
      <c r="AB195" s="52">
        <v>0</v>
      </c>
      <c r="AC195" s="52">
        <v>0</v>
      </c>
      <c r="AD195" s="52">
        <v>0</v>
      </c>
      <c r="AE195" s="52">
        <v>0</v>
      </c>
      <c r="AF195" s="52">
        <v>0</v>
      </c>
      <c r="AG195" s="52">
        <v>0</v>
      </c>
      <c r="AH195" s="52">
        <v>0</v>
      </c>
      <c r="AI195" s="52">
        <v>0</v>
      </c>
      <c r="AJ195" s="52">
        <v>0</v>
      </c>
      <c r="AK195" s="52">
        <v>0</v>
      </c>
      <c r="AL195" s="52">
        <v>0</v>
      </c>
      <c r="AM195" s="52">
        <v>0</v>
      </c>
      <c r="AN195" s="52">
        <v>0</v>
      </c>
      <c r="AO195" s="52">
        <v>0</v>
      </c>
      <c r="AP195" s="52">
        <v>0</v>
      </c>
      <c r="AQ195" s="52">
        <v>0</v>
      </c>
      <c r="AR195" s="52">
        <v>0</v>
      </c>
      <c r="AS195" s="52">
        <v>0</v>
      </c>
      <c r="AT195" s="52">
        <v>0</v>
      </c>
      <c r="AU195" s="52">
        <v>0</v>
      </c>
      <c r="AV195" s="52">
        <v>0</v>
      </c>
      <c r="AW195" s="52">
        <v>0</v>
      </c>
      <c r="AX195" s="52">
        <v>0</v>
      </c>
      <c r="AY195" s="52">
        <v>0</v>
      </c>
      <c r="AZ195" s="52">
        <v>0</v>
      </c>
      <c r="BA195" s="52">
        <v>0</v>
      </c>
      <c r="BB195" s="52">
        <v>0</v>
      </c>
      <c r="BC195" s="52">
        <v>0</v>
      </c>
      <c r="BD195" s="52">
        <v>0</v>
      </c>
      <c r="BE195" s="52">
        <v>0</v>
      </c>
      <c r="BF195" s="52">
        <v>0</v>
      </c>
      <c r="BG195" s="52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52">
        <v>0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670.27</v>
      </c>
      <c r="CC195" s="52">
        <v>615.12</v>
      </c>
      <c r="CD195" s="52">
        <v>524.89</v>
      </c>
      <c r="CE195" s="52">
        <v>524.89</v>
      </c>
      <c r="CF195" s="52">
        <v>524.89</v>
      </c>
      <c r="CG195" s="52">
        <v>524.89</v>
      </c>
      <c r="CH195" s="52">
        <v>524.89</v>
      </c>
      <c r="CI195" s="52">
        <v>524.89</v>
      </c>
      <c r="CJ195" s="52">
        <v>524.89</v>
      </c>
      <c r="CK195" s="52">
        <v>524.89</v>
      </c>
      <c r="CL195" s="52">
        <v>524.89</v>
      </c>
      <c r="CM195" s="52">
        <v>524.89</v>
      </c>
      <c r="CN195" s="52">
        <v>524.89</v>
      </c>
      <c r="CO195" s="52">
        <v>524.89</v>
      </c>
      <c r="CP195" s="52">
        <v>524.89</v>
      </c>
      <c r="CQ195" s="52">
        <v>524.89</v>
      </c>
      <c r="CR195" s="52">
        <v>524.89</v>
      </c>
      <c r="CS195" s="52">
        <v>524.89</v>
      </c>
      <c r="CT195" s="52">
        <v>524.89</v>
      </c>
      <c r="CU195" s="52">
        <v>524.89</v>
      </c>
      <c r="CV195" s="52">
        <v>524.89</v>
      </c>
      <c r="CW195" s="52">
        <v>524.89</v>
      </c>
      <c r="CX195" s="52">
        <v>524.89</v>
      </c>
      <c r="CY195" s="52">
        <v>524.89</v>
      </c>
      <c r="CZ195" s="52">
        <v>524.89</v>
      </c>
      <c r="DA195" s="52">
        <v>524.89</v>
      </c>
      <c r="DB195" s="52">
        <v>524.89</v>
      </c>
      <c r="DC195" s="52">
        <v>524.89</v>
      </c>
      <c r="DD195" s="52">
        <v>524.89</v>
      </c>
      <c r="DE195" s="52">
        <v>524.89</v>
      </c>
      <c r="DF195" s="52">
        <v>524.89</v>
      </c>
      <c r="DG195" s="52">
        <v>524.89</v>
      </c>
      <c r="DH195" s="52">
        <v>524.89</v>
      </c>
      <c r="DI195" s="52">
        <v>524.89</v>
      </c>
      <c r="DJ195" s="52">
        <v>524.89</v>
      </c>
      <c r="DK195" s="52">
        <v>524.89</v>
      </c>
      <c r="DL195" s="52">
        <v>524.89</v>
      </c>
      <c r="DM195" s="52">
        <v>524.89</v>
      </c>
      <c r="DN195" s="52">
        <v>524.89</v>
      </c>
      <c r="DO195" s="52">
        <v>524.89</v>
      </c>
      <c r="DP195" s="52">
        <v>524.89</v>
      </c>
      <c r="DQ195" s="52">
        <v>524.89</v>
      </c>
      <c r="DR195" s="52">
        <v>524.89</v>
      </c>
      <c r="DS195" s="52">
        <v>524.89</v>
      </c>
      <c r="DT195" s="52">
        <v>524.89</v>
      </c>
      <c r="DU195" s="52">
        <v>524.89</v>
      </c>
      <c r="DV195" s="52">
        <v>524.89</v>
      </c>
      <c r="DW195" s="52">
        <v>524.89</v>
      </c>
      <c r="DX195" s="52">
        <v>524.89</v>
      </c>
      <c r="DY195" s="52">
        <v>524.89</v>
      </c>
      <c r="DZ195" s="52">
        <v>524.89</v>
      </c>
      <c r="EA195" s="52">
        <v>524.89</v>
      </c>
      <c r="EB195" s="52">
        <v>524.89</v>
      </c>
      <c r="EC195" s="52">
        <v>524.89</v>
      </c>
      <c r="ED195" s="52">
        <v>524.89</v>
      </c>
      <c r="EE195" s="52">
        <v>524.89</v>
      </c>
      <c r="EF195" s="52">
        <v>524.89</v>
      </c>
      <c r="EG195" s="52">
        <v>524.89</v>
      </c>
      <c r="EH195" s="52">
        <v>524.89</v>
      </c>
      <c r="EI195" s="52">
        <v>524.89</v>
      </c>
      <c r="EJ195" s="52">
        <v>524.89</v>
      </c>
      <c r="EK195" s="52">
        <v>524.89</v>
      </c>
      <c r="EL195" s="52">
        <v>524.89</v>
      </c>
      <c r="EM195" s="52">
        <v>524.89</v>
      </c>
      <c r="EN195" s="52">
        <v>524.89</v>
      </c>
      <c r="EO195" s="52">
        <v>524.89</v>
      </c>
      <c r="EP195" s="52">
        <v>524.89</v>
      </c>
      <c r="EQ195" s="52">
        <v>524.89</v>
      </c>
      <c r="ER195" s="52">
        <v>524.89</v>
      </c>
      <c r="ES195" s="52">
        <v>524.89</v>
      </c>
      <c r="ET195" s="52">
        <v>524.89</v>
      </c>
      <c r="EU195" s="52">
        <v>524.89</v>
      </c>
      <c r="EV195" s="52">
        <v>524.89</v>
      </c>
      <c r="EW195" s="52">
        <v>524.89</v>
      </c>
      <c r="EX195" s="52">
        <v>524.89</v>
      </c>
      <c r="EY195" s="52">
        <v>524.89</v>
      </c>
      <c r="EZ195" s="52">
        <v>524.89</v>
      </c>
      <c r="FA195" s="52">
        <v>524.89</v>
      </c>
      <c r="FB195" s="52">
        <v>524.89</v>
      </c>
      <c r="FC195" s="52">
        <v>524.89</v>
      </c>
      <c r="FD195" s="52">
        <v>524.89</v>
      </c>
      <c r="FE195" s="52">
        <v>524.89</v>
      </c>
      <c r="FF195" s="52">
        <v>524.89</v>
      </c>
      <c r="FG195" s="52">
        <v>524.89</v>
      </c>
      <c r="FH195" s="52">
        <v>524.89</v>
      </c>
      <c r="FI195" s="52">
        <v>524.89</v>
      </c>
      <c r="FJ195" s="52">
        <v>524.89</v>
      </c>
      <c r="FK195" s="52">
        <v>524.89</v>
      </c>
      <c r="FL195" s="52">
        <v>524.89</v>
      </c>
      <c r="FM195" s="52">
        <v>524.89</v>
      </c>
      <c r="FN195" s="52">
        <v>524.89</v>
      </c>
      <c r="FO195" s="52">
        <v>524.89</v>
      </c>
      <c r="FP195" s="52">
        <v>524.89</v>
      </c>
      <c r="FQ195" s="52">
        <v>524.89</v>
      </c>
      <c r="FR195" s="52">
        <v>524.89</v>
      </c>
      <c r="FS195" s="52">
        <v>524.89</v>
      </c>
      <c r="FT195" s="52">
        <v>524.89</v>
      </c>
      <c r="FU195" s="52">
        <v>524.89</v>
      </c>
      <c r="FV195" s="52">
        <v>524.89</v>
      </c>
      <c r="FW195" s="52">
        <v>524.89</v>
      </c>
      <c r="FX195" s="52">
        <v>524.89</v>
      </c>
      <c r="FY195" s="52">
        <v>524.89</v>
      </c>
      <c r="FZ195" s="52">
        <v>524.89</v>
      </c>
      <c r="GA195" s="52">
        <v>524.89</v>
      </c>
      <c r="GB195" s="52">
        <v>524.89</v>
      </c>
      <c r="GC195" s="52">
        <v>524.89</v>
      </c>
      <c r="GD195" s="52">
        <v>524.89</v>
      </c>
      <c r="GE195" s="52">
        <v>524.89</v>
      </c>
      <c r="GF195" s="52">
        <v>524.89</v>
      </c>
      <c r="GG195" s="52">
        <v>524.89</v>
      </c>
      <c r="GH195" s="52">
        <v>524.89</v>
      </c>
      <c r="GI195" s="52">
        <v>524.89</v>
      </c>
      <c r="GJ195" s="52">
        <v>524.89</v>
      </c>
      <c r="GK195" s="52">
        <v>524.89</v>
      </c>
      <c r="GL195" s="52">
        <v>524.89</v>
      </c>
      <c r="GM195" s="52">
        <v>524.89</v>
      </c>
      <c r="GN195" s="52">
        <v>524.89</v>
      </c>
      <c r="GO195" s="52">
        <v>524.89</v>
      </c>
      <c r="GP195" s="52">
        <v>524.89</v>
      </c>
      <c r="GQ195" s="52">
        <v>524.89</v>
      </c>
      <c r="GR195" s="52">
        <v>524.89</v>
      </c>
      <c r="GS195" s="52">
        <v>524.89</v>
      </c>
      <c r="GT195" s="52">
        <v>524.89</v>
      </c>
      <c r="GU195" s="52">
        <v>524.89</v>
      </c>
      <c r="GV195" s="52">
        <v>524.89</v>
      </c>
      <c r="GW195" s="52">
        <v>524.89</v>
      </c>
      <c r="GX195" s="52">
        <v>524.89</v>
      </c>
      <c r="GY195" s="52">
        <v>524.89</v>
      </c>
      <c r="GZ195" s="52">
        <v>524.89</v>
      </c>
      <c r="HA195" s="52">
        <v>524.89</v>
      </c>
      <c r="HB195" s="52">
        <v>524.89</v>
      </c>
      <c r="HC195" s="52">
        <v>0</v>
      </c>
      <c r="HD195" s="52">
        <v>0</v>
      </c>
      <c r="HE195" s="52">
        <v>0</v>
      </c>
      <c r="HF195" s="52">
        <v>0</v>
      </c>
      <c r="HG195" s="52">
        <v>0</v>
      </c>
      <c r="HH195" s="52">
        <v>0</v>
      </c>
      <c r="HI195" s="52">
        <v>0</v>
      </c>
      <c r="HJ195" s="52">
        <v>0</v>
      </c>
      <c r="HK195" s="52">
        <v>0</v>
      </c>
      <c r="HL195" s="52">
        <v>0</v>
      </c>
      <c r="HM195" s="52">
        <v>0</v>
      </c>
      <c r="HN195" s="52">
        <v>0</v>
      </c>
      <c r="HO195" s="52">
        <v>0</v>
      </c>
      <c r="HP195" s="52">
        <v>0</v>
      </c>
      <c r="HQ195" s="52">
        <v>0</v>
      </c>
      <c r="HR195" s="52">
        <v>0</v>
      </c>
      <c r="HS195" s="52">
        <v>0</v>
      </c>
      <c r="HT195" s="52">
        <v>0</v>
      </c>
      <c r="HU195" s="52">
        <v>0</v>
      </c>
      <c r="HV195" s="52">
        <v>0</v>
      </c>
      <c r="HW195" s="52">
        <v>0</v>
      </c>
      <c r="HX195" s="52">
        <v>0</v>
      </c>
      <c r="HY195" s="52">
        <v>0</v>
      </c>
      <c r="HZ195" s="52">
        <v>0</v>
      </c>
      <c r="IA195" s="52">
        <v>0</v>
      </c>
      <c r="IB195" s="52">
        <v>0</v>
      </c>
      <c r="IC195" s="52">
        <v>0</v>
      </c>
      <c r="ID195" s="52">
        <v>0</v>
      </c>
      <c r="IE195" s="52">
        <v>0</v>
      </c>
      <c r="IF195" s="52">
        <v>0</v>
      </c>
      <c r="IG195" s="52">
        <v>0</v>
      </c>
      <c r="IH195" s="52">
        <v>0</v>
      </c>
      <c r="II195" s="52">
        <v>0</v>
      </c>
      <c r="IJ195" s="52">
        <v>0</v>
      </c>
      <c r="IK195" s="52">
        <v>0</v>
      </c>
      <c r="IL195" s="52">
        <v>0</v>
      </c>
      <c r="IM195" s="52">
        <v>0</v>
      </c>
      <c r="IN195" s="52">
        <v>0</v>
      </c>
      <c r="IO195" s="52">
        <v>0</v>
      </c>
      <c r="IP195" s="52">
        <v>0</v>
      </c>
      <c r="IQ195" s="52">
        <v>0</v>
      </c>
      <c r="IR195" s="52">
        <v>0</v>
      </c>
      <c r="IS195" s="52">
        <v>0</v>
      </c>
      <c r="IT195" s="52">
        <v>0</v>
      </c>
      <c r="IU195" s="52">
        <v>0</v>
      </c>
      <c r="IV195" s="52">
        <v>0</v>
      </c>
      <c r="IW195" s="52">
        <v>0</v>
      </c>
      <c r="IX195" s="52">
        <v>0</v>
      </c>
      <c r="IY195" s="52">
        <v>0</v>
      </c>
      <c r="IZ195" s="52">
        <v>0</v>
      </c>
      <c r="JA195" s="52">
        <v>0</v>
      </c>
      <c r="JB195" s="52">
        <v>0</v>
      </c>
      <c r="JC195" s="52">
        <v>0</v>
      </c>
      <c r="JD195" s="52">
        <v>0</v>
      </c>
      <c r="JE195" s="52">
        <v>0</v>
      </c>
      <c r="JF195" s="52">
        <v>0</v>
      </c>
      <c r="JG195" s="52">
        <v>0</v>
      </c>
      <c r="JH195" s="52">
        <v>0</v>
      </c>
      <c r="JI195" s="52">
        <v>0</v>
      </c>
      <c r="JJ195" s="52">
        <v>0</v>
      </c>
      <c r="JK195" s="52">
        <v>0</v>
      </c>
      <c r="JL195" s="52">
        <v>0</v>
      </c>
      <c r="JM195" s="52">
        <v>0</v>
      </c>
      <c r="JN195" s="52">
        <v>0</v>
      </c>
      <c r="JO195" s="52">
        <v>0</v>
      </c>
      <c r="JP195" s="52">
        <v>0</v>
      </c>
      <c r="JQ195" s="52">
        <v>0</v>
      </c>
      <c r="JR195" s="52">
        <v>0</v>
      </c>
      <c r="JS195" s="52">
        <v>0</v>
      </c>
      <c r="JT195" s="52">
        <v>0</v>
      </c>
      <c r="JU195" s="52">
        <v>0</v>
      </c>
      <c r="JV195" s="52">
        <v>0</v>
      </c>
      <c r="JW195" s="52">
        <v>0</v>
      </c>
      <c r="JX195" s="52">
        <v>0</v>
      </c>
      <c r="JY195" s="52">
        <v>0</v>
      </c>
      <c r="JZ195" s="52">
        <v>0</v>
      </c>
      <c r="KA195" s="52">
        <v>0</v>
      </c>
      <c r="KB195" s="52">
        <v>0</v>
      </c>
      <c r="KC195" s="52">
        <v>0</v>
      </c>
      <c r="KD195" s="52">
        <v>0</v>
      </c>
      <c r="KE195" s="52">
        <v>0</v>
      </c>
      <c r="KF195" s="52">
        <v>0</v>
      </c>
      <c r="KG195" s="52">
        <v>0</v>
      </c>
      <c r="KH195" s="52">
        <v>0</v>
      </c>
      <c r="KI195" s="52">
        <v>0</v>
      </c>
      <c r="KJ195" s="52">
        <v>0</v>
      </c>
      <c r="KK195" s="52">
        <v>0</v>
      </c>
      <c r="KL195" s="52">
        <v>0</v>
      </c>
      <c r="KM195" s="52">
        <v>0</v>
      </c>
      <c r="KN195" s="52">
        <v>0</v>
      </c>
      <c r="KO195" s="52">
        <v>0</v>
      </c>
      <c r="KP195" s="52">
        <v>0</v>
      </c>
      <c r="KQ195" s="52">
        <v>0</v>
      </c>
      <c r="KR195" s="52">
        <v>0</v>
      </c>
      <c r="KS195" s="52">
        <v>0</v>
      </c>
      <c r="KT195" s="52">
        <v>0</v>
      </c>
      <c r="KU195" s="52">
        <v>0</v>
      </c>
      <c r="KV195" s="52">
        <v>0</v>
      </c>
      <c r="KW195" s="52">
        <v>0</v>
      </c>
      <c r="KX195" s="52">
        <v>0</v>
      </c>
      <c r="KY195" s="52">
        <v>0</v>
      </c>
      <c r="KZ195" s="52">
        <v>0</v>
      </c>
      <c r="LA195" s="52">
        <v>0</v>
      </c>
      <c r="LB195" s="52">
        <v>0</v>
      </c>
      <c r="LC195" s="52">
        <v>0</v>
      </c>
      <c r="LD195" s="52">
        <v>0</v>
      </c>
      <c r="LE195" s="52">
        <v>0</v>
      </c>
      <c r="LF195" s="52">
        <v>0</v>
      </c>
      <c r="LG195" s="52">
        <v>0</v>
      </c>
      <c r="LH195" s="52">
        <v>0</v>
      </c>
      <c r="LI195" s="52">
        <v>0</v>
      </c>
      <c r="LJ195" s="52">
        <v>0</v>
      </c>
      <c r="LK195" s="52">
        <v>0</v>
      </c>
      <c r="LL195" s="52">
        <v>0</v>
      </c>
      <c r="LM195" s="52">
        <v>0</v>
      </c>
      <c r="LN195" s="52">
        <v>0</v>
      </c>
      <c r="LO195" s="52">
        <v>0</v>
      </c>
      <c r="LP195" s="52">
        <v>0</v>
      </c>
      <c r="LQ195" s="52">
        <v>0</v>
      </c>
      <c r="LR195" s="52">
        <v>0</v>
      </c>
      <c r="LS195" s="52">
        <v>0</v>
      </c>
      <c r="LT195" s="52">
        <v>0</v>
      </c>
      <c r="LU195" s="52">
        <v>0</v>
      </c>
      <c r="LV195" s="52">
        <v>0</v>
      </c>
      <c r="LW195" s="52">
        <v>0</v>
      </c>
      <c r="LX195" s="52">
        <v>0</v>
      </c>
      <c r="LY195" s="52">
        <v>0</v>
      </c>
      <c r="LZ195" s="52">
        <v>0</v>
      </c>
      <c r="MA195" s="52">
        <v>0</v>
      </c>
      <c r="MB195" s="52">
        <v>0</v>
      </c>
      <c r="MC195" s="52">
        <v>0</v>
      </c>
      <c r="MD195" s="52">
        <v>0</v>
      </c>
      <c r="ME195" s="52">
        <v>0</v>
      </c>
      <c r="MF195" s="52">
        <v>0</v>
      </c>
      <c r="MG195" s="52">
        <v>0</v>
      </c>
      <c r="MH195" s="52">
        <v>0</v>
      </c>
      <c r="MI195" s="52">
        <v>0</v>
      </c>
      <c r="MJ195" s="52">
        <v>0</v>
      </c>
      <c r="MK195" s="52">
        <v>0</v>
      </c>
      <c r="ML195" s="52">
        <v>0</v>
      </c>
      <c r="MM195" s="52">
        <v>0</v>
      </c>
      <c r="MN195" s="52">
        <v>0</v>
      </c>
      <c r="MO195" s="52">
        <v>0</v>
      </c>
      <c r="MP195" s="52">
        <v>0</v>
      </c>
      <c r="MQ195" s="52">
        <v>0</v>
      </c>
      <c r="MR195" s="52">
        <v>0</v>
      </c>
      <c r="MS195" s="52">
        <v>0</v>
      </c>
      <c r="MT195" s="52">
        <v>0</v>
      </c>
      <c r="MU195" s="52">
        <v>0</v>
      </c>
      <c r="MV195" s="52">
        <v>0</v>
      </c>
      <c r="MW195" s="52">
        <v>0</v>
      </c>
      <c r="MX195" s="52">
        <v>0</v>
      </c>
      <c r="MY195" s="52">
        <v>0</v>
      </c>
      <c r="MZ195" s="52">
        <v>0</v>
      </c>
      <c r="NA195" s="52">
        <v>0</v>
      </c>
      <c r="NB195" s="52">
        <v>0</v>
      </c>
      <c r="NC195" s="52">
        <v>0</v>
      </c>
      <c r="ND195" s="52">
        <v>0</v>
      </c>
      <c r="NE195" s="52">
        <v>0</v>
      </c>
      <c r="NF195" s="52">
        <v>0</v>
      </c>
      <c r="NG195" s="52">
        <v>0</v>
      </c>
      <c r="NH195" s="52">
        <v>0</v>
      </c>
      <c r="NI195" s="52">
        <v>0</v>
      </c>
      <c r="NJ195" s="52">
        <v>0</v>
      </c>
      <c r="NK195" s="52">
        <v>0</v>
      </c>
      <c r="NL195" s="52">
        <v>0</v>
      </c>
      <c r="NM195" s="52">
        <v>0</v>
      </c>
      <c r="NN195" s="52">
        <v>0</v>
      </c>
      <c r="NO195" s="52">
        <v>0</v>
      </c>
      <c r="NP195" s="52">
        <v>0</v>
      </c>
      <c r="NQ195" s="52">
        <v>0</v>
      </c>
      <c r="NR195" s="68">
        <f t="shared" si="9"/>
        <v>68996.199999999939</v>
      </c>
      <c r="NS195" s="68">
        <f t="shared" si="10"/>
        <v>68996.199999999939</v>
      </c>
      <c r="NT195" s="68">
        <f t="shared" si="11"/>
        <v>58498.399999999951</v>
      </c>
    </row>
    <row r="196" spans="1:384" s="40" customFormat="1" ht="15" customHeight="1" outlineLevel="1" x14ac:dyDescent="0.2">
      <c r="A196" s="61"/>
      <c r="B196" s="49" t="s">
        <v>671</v>
      </c>
      <c r="C196" s="49" t="s">
        <v>545</v>
      </c>
      <c r="D196" s="49" t="s">
        <v>543</v>
      </c>
      <c r="E196" s="50" t="s">
        <v>546</v>
      </c>
      <c r="F196" s="64">
        <v>45268</v>
      </c>
      <c r="G196" s="49" t="s">
        <v>37</v>
      </c>
      <c r="H196" s="72">
        <v>0</v>
      </c>
      <c r="I196" s="65">
        <v>63277.760000000002</v>
      </c>
      <c r="J196" s="114" t="str">
        <f>_xlfn.XLOOKUP(E196,'[12]Resumo Unidades'!$B:$B,'[12]Resumo Unidades'!$W:$W)</f>
        <v>Fluxo com Divergência de até 2%</v>
      </c>
      <c r="K196" s="51" t="str">
        <f>IF(L196&gt;Resumo!$E$23,"Sim","Não")</f>
        <v>Não</v>
      </c>
      <c r="L196" s="66">
        <v>50</v>
      </c>
      <c r="M196" s="67"/>
      <c r="N196" s="52">
        <v>0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0</v>
      </c>
      <c r="U196" s="52">
        <v>0</v>
      </c>
      <c r="V196" s="52">
        <v>0</v>
      </c>
      <c r="W196" s="52">
        <v>0</v>
      </c>
      <c r="X196" s="52">
        <v>0</v>
      </c>
      <c r="Y196" s="52">
        <v>0</v>
      </c>
      <c r="Z196" s="52">
        <v>0</v>
      </c>
      <c r="AA196" s="52">
        <v>0</v>
      </c>
      <c r="AB196" s="52">
        <v>0</v>
      </c>
      <c r="AC196" s="52">
        <v>0</v>
      </c>
      <c r="AD196" s="52">
        <v>0</v>
      </c>
      <c r="AE196" s="52">
        <v>0</v>
      </c>
      <c r="AF196" s="52">
        <v>0</v>
      </c>
      <c r="AG196" s="52">
        <v>0</v>
      </c>
      <c r="AH196" s="52">
        <v>0</v>
      </c>
      <c r="AI196" s="52">
        <v>0</v>
      </c>
      <c r="AJ196" s="52">
        <v>0</v>
      </c>
      <c r="AK196" s="52">
        <v>0</v>
      </c>
      <c r="AL196" s="52">
        <v>0</v>
      </c>
      <c r="AM196" s="52">
        <v>0</v>
      </c>
      <c r="AN196" s="52">
        <v>0</v>
      </c>
      <c r="AO196" s="52">
        <v>0</v>
      </c>
      <c r="AP196" s="52">
        <v>0</v>
      </c>
      <c r="AQ196" s="52">
        <v>0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v>0</v>
      </c>
      <c r="AX196" s="52">
        <v>0</v>
      </c>
      <c r="AY196" s="52">
        <v>0</v>
      </c>
      <c r="AZ196" s="52">
        <v>0</v>
      </c>
      <c r="BA196" s="52">
        <v>0</v>
      </c>
      <c r="BB196" s="52">
        <v>0</v>
      </c>
      <c r="BC196" s="52">
        <v>0</v>
      </c>
      <c r="BD196" s="52">
        <v>0</v>
      </c>
      <c r="BE196" s="52">
        <v>0</v>
      </c>
      <c r="BF196" s="52">
        <v>0</v>
      </c>
      <c r="BG196" s="52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52">
        <v>0</v>
      </c>
      <c r="BW196" s="52">
        <v>0</v>
      </c>
      <c r="BX196" s="52">
        <v>0</v>
      </c>
      <c r="BY196" s="52">
        <v>0</v>
      </c>
      <c r="BZ196" s="52">
        <v>0</v>
      </c>
      <c r="CA196" s="52">
        <v>0</v>
      </c>
      <c r="CB196" s="52">
        <v>670.27</v>
      </c>
      <c r="CC196" s="52">
        <v>615.12</v>
      </c>
      <c r="CD196" s="52">
        <v>524.89</v>
      </c>
      <c r="CE196" s="52">
        <v>524.89</v>
      </c>
      <c r="CF196" s="52">
        <v>524.89</v>
      </c>
      <c r="CG196" s="52">
        <v>524.89</v>
      </c>
      <c r="CH196" s="52">
        <v>524.89</v>
      </c>
      <c r="CI196" s="52">
        <v>524.89</v>
      </c>
      <c r="CJ196" s="52">
        <v>524.89</v>
      </c>
      <c r="CK196" s="52">
        <v>524.89</v>
      </c>
      <c r="CL196" s="52">
        <v>524.89</v>
      </c>
      <c r="CM196" s="52">
        <v>524.89</v>
      </c>
      <c r="CN196" s="52">
        <v>524.89</v>
      </c>
      <c r="CO196" s="52">
        <v>524.89</v>
      </c>
      <c r="CP196" s="52">
        <v>524.89</v>
      </c>
      <c r="CQ196" s="52">
        <v>524.89</v>
      </c>
      <c r="CR196" s="52">
        <v>524.89</v>
      </c>
      <c r="CS196" s="52">
        <v>524.89</v>
      </c>
      <c r="CT196" s="52">
        <v>524.89</v>
      </c>
      <c r="CU196" s="52">
        <v>524.89</v>
      </c>
      <c r="CV196" s="52">
        <v>524.89</v>
      </c>
      <c r="CW196" s="52">
        <v>524.89</v>
      </c>
      <c r="CX196" s="52">
        <v>524.89</v>
      </c>
      <c r="CY196" s="52">
        <v>524.89</v>
      </c>
      <c r="CZ196" s="52">
        <v>524.89</v>
      </c>
      <c r="DA196" s="52">
        <v>524.89</v>
      </c>
      <c r="DB196" s="52">
        <v>524.89</v>
      </c>
      <c r="DC196" s="52">
        <v>524.89</v>
      </c>
      <c r="DD196" s="52">
        <v>524.89</v>
      </c>
      <c r="DE196" s="52">
        <v>524.89</v>
      </c>
      <c r="DF196" s="52">
        <v>524.89</v>
      </c>
      <c r="DG196" s="52">
        <v>524.89</v>
      </c>
      <c r="DH196" s="52">
        <v>524.89</v>
      </c>
      <c r="DI196" s="52">
        <v>524.89</v>
      </c>
      <c r="DJ196" s="52">
        <v>524.89</v>
      </c>
      <c r="DK196" s="52">
        <v>524.89</v>
      </c>
      <c r="DL196" s="52">
        <v>524.89</v>
      </c>
      <c r="DM196" s="52">
        <v>524.89</v>
      </c>
      <c r="DN196" s="52">
        <v>524.89</v>
      </c>
      <c r="DO196" s="52">
        <v>524.89</v>
      </c>
      <c r="DP196" s="52">
        <v>524.89</v>
      </c>
      <c r="DQ196" s="52">
        <v>524.89</v>
      </c>
      <c r="DR196" s="52">
        <v>524.89</v>
      </c>
      <c r="DS196" s="52">
        <v>524.89</v>
      </c>
      <c r="DT196" s="52">
        <v>524.89</v>
      </c>
      <c r="DU196" s="52">
        <v>524.89</v>
      </c>
      <c r="DV196" s="52">
        <v>524.89</v>
      </c>
      <c r="DW196" s="52">
        <v>524.89</v>
      </c>
      <c r="DX196" s="52">
        <v>524.89</v>
      </c>
      <c r="DY196" s="52">
        <v>524.89</v>
      </c>
      <c r="DZ196" s="52">
        <v>524.89</v>
      </c>
      <c r="EA196" s="52">
        <v>524.89</v>
      </c>
      <c r="EB196" s="52">
        <v>524.89</v>
      </c>
      <c r="EC196" s="52">
        <v>524.89</v>
      </c>
      <c r="ED196" s="52">
        <v>524.89</v>
      </c>
      <c r="EE196" s="52">
        <v>524.89</v>
      </c>
      <c r="EF196" s="52">
        <v>524.89</v>
      </c>
      <c r="EG196" s="52">
        <v>524.89</v>
      </c>
      <c r="EH196" s="52">
        <v>524.89</v>
      </c>
      <c r="EI196" s="52">
        <v>524.89</v>
      </c>
      <c r="EJ196" s="52">
        <v>524.89</v>
      </c>
      <c r="EK196" s="52">
        <v>524.89</v>
      </c>
      <c r="EL196" s="52">
        <v>524.89</v>
      </c>
      <c r="EM196" s="52">
        <v>524.89</v>
      </c>
      <c r="EN196" s="52">
        <v>524.89</v>
      </c>
      <c r="EO196" s="52">
        <v>524.89</v>
      </c>
      <c r="EP196" s="52">
        <v>524.89</v>
      </c>
      <c r="EQ196" s="52">
        <v>524.89</v>
      </c>
      <c r="ER196" s="52">
        <v>524.89</v>
      </c>
      <c r="ES196" s="52">
        <v>524.89</v>
      </c>
      <c r="ET196" s="52">
        <v>524.89</v>
      </c>
      <c r="EU196" s="52">
        <v>524.89</v>
      </c>
      <c r="EV196" s="52">
        <v>524.89</v>
      </c>
      <c r="EW196" s="52">
        <v>524.89</v>
      </c>
      <c r="EX196" s="52">
        <v>524.89</v>
      </c>
      <c r="EY196" s="52">
        <v>524.89</v>
      </c>
      <c r="EZ196" s="52">
        <v>524.89</v>
      </c>
      <c r="FA196" s="52">
        <v>524.89</v>
      </c>
      <c r="FB196" s="52">
        <v>524.89</v>
      </c>
      <c r="FC196" s="52">
        <v>524.89</v>
      </c>
      <c r="FD196" s="52">
        <v>524.89</v>
      </c>
      <c r="FE196" s="52">
        <v>524.89</v>
      </c>
      <c r="FF196" s="52">
        <v>524.89</v>
      </c>
      <c r="FG196" s="52">
        <v>524.89</v>
      </c>
      <c r="FH196" s="52">
        <v>524.89</v>
      </c>
      <c r="FI196" s="52">
        <v>524.89</v>
      </c>
      <c r="FJ196" s="52">
        <v>524.89</v>
      </c>
      <c r="FK196" s="52">
        <v>524.89</v>
      </c>
      <c r="FL196" s="52">
        <v>524.89</v>
      </c>
      <c r="FM196" s="52">
        <v>524.89</v>
      </c>
      <c r="FN196" s="52">
        <v>524.89</v>
      </c>
      <c r="FO196" s="52">
        <v>524.89</v>
      </c>
      <c r="FP196" s="52">
        <v>524.89</v>
      </c>
      <c r="FQ196" s="52">
        <v>524.89</v>
      </c>
      <c r="FR196" s="52">
        <v>524.89</v>
      </c>
      <c r="FS196" s="52">
        <v>524.89</v>
      </c>
      <c r="FT196" s="52">
        <v>524.89</v>
      </c>
      <c r="FU196" s="52">
        <v>524.89</v>
      </c>
      <c r="FV196" s="52">
        <v>524.89</v>
      </c>
      <c r="FW196" s="52">
        <v>524.89</v>
      </c>
      <c r="FX196" s="52">
        <v>524.89</v>
      </c>
      <c r="FY196" s="52">
        <v>524.89</v>
      </c>
      <c r="FZ196" s="52">
        <v>524.89</v>
      </c>
      <c r="GA196" s="52">
        <v>524.89</v>
      </c>
      <c r="GB196" s="52">
        <v>524.89</v>
      </c>
      <c r="GC196" s="52">
        <v>524.89</v>
      </c>
      <c r="GD196" s="52">
        <v>524.89</v>
      </c>
      <c r="GE196" s="52">
        <v>524.89</v>
      </c>
      <c r="GF196" s="52">
        <v>524.89</v>
      </c>
      <c r="GG196" s="52">
        <v>524.89</v>
      </c>
      <c r="GH196" s="52">
        <v>524.89</v>
      </c>
      <c r="GI196" s="52">
        <v>524.89</v>
      </c>
      <c r="GJ196" s="52">
        <v>524.89</v>
      </c>
      <c r="GK196" s="52">
        <v>524.89</v>
      </c>
      <c r="GL196" s="52">
        <v>524.89</v>
      </c>
      <c r="GM196" s="52">
        <v>524.89</v>
      </c>
      <c r="GN196" s="52">
        <v>524.89</v>
      </c>
      <c r="GO196" s="52">
        <v>524.89</v>
      </c>
      <c r="GP196" s="52">
        <v>524.89</v>
      </c>
      <c r="GQ196" s="52">
        <v>524.89</v>
      </c>
      <c r="GR196" s="52">
        <v>524.89</v>
      </c>
      <c r="GS196" s="52">
        <v>524.89</v>
      </c>
      <c r="GT196" s="52">
        <v>524.89</v>
      </c>
      <c r="GU196" s="52">
        <v>524.89</v>
      </c>
      <c r="GV196" s="52">
        <v>524.89</v>
      </c>
      <c r="GW196" s="52">
        <v>524.89</v>
      </c>
      <c r="GX196" s="52">
        <v>524.89</v>
      </c>
      <c r="GY196" s="52">
        <v>524.89</v>
      </c>
      <c r="GZ196" s="52">
        <v>524.89</v>
      </c>
      <c r="HA196" s="52">
        <v>524.89</v>
      </c>
      <c r="HB196" s="52">
        <v>524.89</v>
      </c>
      <c r="HC196" s="52">
        <v>0</v>
      </c>
      <c r="HD196" s="52">
        <v>0</v>
      </c>
      <c r="HE196" s="52">
        <v>0</v>
      </c>
      <c r="HF196" s="52">
        <v>0</v>
      </c>
      <c r="HG196" s="52">
        <v>0</v>
      </c>
      <c r="HH196" s="52">
        <v>0</v>
      </c>
      <c r="HI196" s="52">
        <v>0</v>
      </c>
      <c r="HJ196" s="52">
        <v>0</v>
      </c>
      <c r="HK196" s="52">
        <v>0</v>
      </c>
      <c r="HL196" s="52">
        <v>0</v>
      </c>
      <c r="HM196" s="52">
        <v>0</v>
      </c>
      <c r="HN196" s="52">
        <v>0</v>
      </c>
      <c r="HO196" s="52">
        <v>0</v>
      </c>
      <c r="HP196" s="52">
        <v>0</v>
      </c>
      <c r="HQ196" s="52">
        <v>0</v>
      </c>
      <c r="HR196" s="52">
        <v>0</v>
      </c>
      <c r="HS196" s="52">
        <v>0</v>
      </c>
      <c r="HT196" s="52">
        <v>0</v>
      </c>
      <c r="HU196" s="52">
        <v>0</v>
      </c>
      <c r="HV196" s="52">
        <v>0</v>
      </c>
      <c r="HW196" s="52">
        <v>0</v>
      </c>
      <c r="HX196" s="52">
        <v>0</v>
      </c>
      <c r="HY196" s="52">
        <v>0</v>
      </c>
      <c r="HZ196" s="52">
        <v>0</v>
      </c>
      <c r="IA196" s="52">
        <v>0</v>
      </c>
      <c r="IB196" s="52">
        <v>0</v>
      </c>
      <c r="IC196" s="52">
        <v>0</v>
      </c>
      <c r="ID196" s="52">
        <v>0</v>
      </c>
      <c r="IE196" s="52">
        <v>0</v>
      </c>
      <c r="IF196" s="52">
        <v>0</v>
      </c>
      <c r="IG196" s="52">
        <v>0</v>
      </c>
      <c r="IH196" s="52">
        <v>0</v>
      </c>
      <c r="II196" s="52">
        <v>0</v>
      </c>
      <c r="IJ196" s="52">
        <v>0</v>
      </c>
      <c r="IK196" s="52">
        <v>0</v>
      </c>
      <c r="IL196" s="52">
        <v>0</v>
      </c>
      <c r="IM196" s="52">
        <v>0</v>
      </c>
      <c r="IN196" s="52">
        <v>0</v>
      </c>
      <c r="IO196" s="52">
        <v>0</v>
      </c>
      <c r="IP196" s="52">
        <v>0</v>
      </c>
      <c r="IQ196" s="52">
        <v>0</v>
      </c>
      <c r="IR196" s="52">
        <v>0</v>
      </c>
      <c r="IS196" s="52">
        <v>0</v>
      </c>
      <c r="IT196" s="52">
        <v>0</v>
      </c>
      <c r="IU196" s="52">
        <v>0</v>
      </c>
      <c r="IV196" s="52">
        <v>0</v>
      </c>
      <c r="IW196" s="52">
        <v>0</v>
      </c>
      <c r="IX196" s="52">
        <v>0</v>
      </c>
      <c r="IY196" s="52">
        <v>0</v>
      </c>
      <c r="IZ196" s="52">
        <v>0</v>
      </c>
      <c r="JA196" s="52">
        <v>0</v>
      </c>
      <c r="JB196" s="52">
        <v>0</v>
      </c>
      <c r="JC196" s="52">
        <v>0</v>
      </c>
      <c r="JD196" s="52">
        <v>0</v>
      </c>
      <c r="JE196" s="52">
        <v>0</v>
      </c>
      <c r="JF196" s="52">
        <v>0</v>
      </c>
      <c r="JG196" s="52">
        <v>0</v>
      </c>
      <c r="JH196" s="52">
        <v>0</v>
      </c>
      <c r="JI196" s="52">
        <v>0</v>
      </c>
      <c r="JJ196" s="52">
        <v>0</v>
      </c>
      <c r="JK196" s="52">
        <v>0</v>
      </c>
      <c r="JL196" s="52">
        <v>0</v>
      </c>
      <c r="JM196" s="52">
        <v>0</v>
      </c>
      <c r="JN196" s="52">
        <v>0</v>
      </c>
      <c r="JO196" s="52">
        <v>0</v>
      </c>
      <c r="JP196" s="52">
        <v>0</v>
      </c>
      <c r="JQ196" s="52">
        <v>0</v>
      </c>
      <c r="JR196" s="52">
        <v>0</v>
      </c>
      <c r="JS196" s="52">
        <v>0</v>
      </c>
      <c r="JT196" s="52">
        <v>0</v>
      </c>
      <c r="JU196" s="52">
        <v>0</v>
      </c>
      <c r="JV196" s="52">
        <v>0</v>
      </c>
      <c r="JW196" s="52">
        <v>0</v>
      </c>
      <c r="JX196" s="52">
        <v>0</v>
      </c>
      <c r="JY196" s="52">
        <v>0</v>
      </c>
      <c r="JZ196" s="52">
        <v>0</v>
      </c>
      <c r="KA196" s="52">
        <v>0</v>
      </c>
      <c r="KB196" s="52">
        <v>0</v>
      </c>
      <c r="KC196" s="52">
        <v>0</v>
      </c>
      <c r="KD196" s="52">
        <v>0</v>
      </c>
      <c r="KE196" s="52">
        <v>0</v>
      </c>
      <c r="KF196" s="52">
        <v>0</v>
      </c>
      <c r="KG196" s="52">
        <v>0</v>
      </c>
      <c r="KH196" s="52">
        <v>0</v>
      </c>
      <c r="KI196" s="52">
        <v>0</v>
      </c>
      <c r="KJ196" s="52">
        <v>0</v>
      </c>
      <c r="KK196" s="52">
        <v>0</v>
      </c>
      <c r="KL196" s="52">
        <v>0</v>
      </c>
      <c r="KM196" s="52">
        <v>0</v>
      </c>
      <c r="KN196" s="52">
        <v>0</v>
      </c>
      <c r="KO196" s="52">
        <v>0</v>
      </c>
      <c r="KP196" s="52">
        <v>0</v>
      </c>
      <c r="KQ196" s="52">
        <v>0</v>
      </c>
      <c r="KR196" s="52">
        <v>0</v>
      </c>
      <c r="KS196" s="52">
        <v>0</v>
      </c>
      <c r="KT196" s="52">
        <v>0</v>
      </c>
      <c r="KU196" s="52">
        <v>0</v>
      </c>
      <c r="KV196" s="52">
        <v>0</v>
      </c>
      <c r="KW196" s="52">
        <v>0</v>
      </c>
      <c r="KX196" s="52">
        <v>0</v>
      </c>
      <c r="KY196" s="52">
        <v>0</v>
      </c>
      <c r="KZ196" s="52">
        <v>0</v>
      </c>
      <c r="LA196" s="52">
        <v>0</v>
      </c>
      <c r="LB196" s="52">
        <v>0</v>
      </c>
      <c r="LC196" s="52">
        <v>0</v>
      </c>
      <c r="LD196" s="52">
        <v>0</v>
      </c>
      <c r="LE196" s="52">
        <v>0</v>
      </c>
      <c r="LF196" s="52">
        <v>0</v>
      </c>
      <c r="LG196" s="52">
        <v>0</v>
      </c>
      <c r="LH196" s="52">
        <v>0</v>
      </c>
      <c r="LI196" s="52">
        <v>0</v>
      </c>
      <c r="LJ196" s="52">
        <v>0</v>
      </c>
      <c r="LK196" s="52">
        <v>0</v>
      </c>
      <c r="LL196" s="52">
        <v>0</v>
      </c>
      <c r="LM196" s="52">
        <v>0</v>
      </c>
      <c r="LN196" s="52">
        <v>0</v>
      </c>
      <c r="LO196" s="52">
        <v>0</v>
      </c>
      <c r="LP196" s="52">
        <v>0</v>
      </c>
      <c r="LQ196" s="52">
        <v>0</v>
      </c>
      <c r="LR196" s="52">
        <v>0</v>
      </c>
      <c r="LS196" s="52">
        <v>0</v>
      </c>
      <c r="LT196" s="52">
        <v>0</v>
      </c>
      <c r="LU196" s="52">
        <v>0</v>
      </c>
      <c r="LV196" s="52">
        <v>0</v>
      </c>
      <c r="LW196" s="52">
        <v>0</v>
      </c>
      <c r="LX196" s="52">
        <v>0</v>
      </c>
      <c r="LY196" s="52">
        <v>0</v>
      </c>
      <c r="LZ196" s="52">
        <v>0</v>
      </c>
      <c r="MA196" s="52">
        <v>0</v>
      </c>
      <c r="MB196" s="52">
        <v>0</v>
      </c>
      <c r="MC196" s="52">
        <v>0</v>
      </c>
      <c r="MD196" s="52">
        <v>0</v>
      </c>
      <c r="ME196" s="52">
        <v>0</v>
      </c>
      <c r="MF196" s="52">
        <v>0</v>
      </c>
      <c r="MG196" s="52">
        <v>0</v>
      </c>
      <c r="MH196" s="52">
        <v>0</v>
      </c>
      <c r="MI196" s="52">
        <v>0</v>
      </c>
      <c r="MJ196" s="52">
        <v>0</v>
      </c>
      <c r="MK196" s="52">
        <v>0</v>
      </c>
      <c r="ML196" s="52">
        <v>0</v>
      </c>
      <c r="MM196" s="52">
        <v>0</v>
      </c>
      <c r="MN196" s="52">
        <v>0</v>
      </c>
      <c r="MO196" s="52">
        <v>0</v>
      </c>
      <c r="MP196" s="52">
        <v>0</v>
      </c>
      <c r="MQ196" s="52">
        <v>0</v>
      </c>
      <c r="MR196" s="52">
        <v>0</v>
      </c>
      <c r="MS196" s="52">
        <v>0</v>
      </c>
      <c r="MT196" s="52">
        <v>0</v>
      </c>
      <c r="MU196" s="52">
        <v>0</v>
      </c>
      <c r="MV196" s="52">
        <v>0</v>
      </c>
      <c r="MW196" s="52">
        <v>0</v>
      </c>
      <c r="MX196" s="52">
        <v>0</v>
      </c>
      <c r="MY196" s="52">
        <v>0</v>
      </c>
      <c r="MZ196" s="52">
        <v>0</v>
      </c>
      <c r="NA196" s="52">
        <v>0</v>
      </c>
      <c r="NB196" s="52">
        <v>0</v>
      </c>
      <c r="NC196" s="52">
        <v>0</v>
      </c>
      <c r="ND196" s="52">
        <v>0</v>
      </c>
      <c r="NE196" s="52">
        <v>0</v>
      </c>
      <c r="NF196" s="52">
        <v>0</v>
      </c>
      <c r="NG196" s="52">
        <v>0</v>
      </c>
      <c r="NH196" s="52">
        <v>0</v>
      </c>
      <c r="NI196" s="52">
        <v>0</v>
      </c>
      <c r="NJ196" s="52">
        <v>0</v>
      </c>
      <c r="NK196" s="52">
        <v>0</v>
      </c>
      <c r="NL196" s="52">
        <v>0</v>
      </c>
      <c r="NM196" s="52">
        <v>0</v>
      </c>
      <c r="NN196" s="52">
        <v>0</v>
      </c>
      <c r="NO196" s="52">
        <v>0</v>
      </c>
      <c r="NP196" s="52">
        <v>0</v>
      </c>
      <c r="NQ196" s="52">
        <v>0</v>
      </c>
      <c r="NR196" s="68">
        <f t="shared" si="9"/>
        <v>68996.199999999939</v>
      </c>
      <c r="NS196" s="68">
        <f t="shared" si="10"/>
        <v>68996.199999999939</v>
      </c>
      <c r="NT196" s="68">
        <f t="shared" si="11"/>
        <v>58498.399999999951</v>
      </c>
    </row>
    <row r="197" spans="1:384" s="40" customFormat="1" ht="15" customHeight="1" outlineLevel="1" x14ac:dyDescent="0.2">
      <c r="A197" s="61"/>
      <c r="B197" s="49" t="s">
        <v>671</v>
      </c>
      <c r="C197" s="49" t="s">
        <v>547</v>
      </c>
      <c r="D197" s="49" t="s">
        <v>543</v>
      </c>
      <c r="E197" s="50" t="s">
        <v>548</v>
      </c>
      <c r="F197" s="64">
        <v>45268</v>
      </c>
      <c r="G197" s="49" t="s">
        <v>37</v>
      </c>
      <c r="H197" s="72">
        <v>0</v>
      </c>
      <c r="I197" s="65">
        <v>63277.760000000002</v>
      </c>
      <c r="J197" s="114" t="str">
        <f>_xlfn.XLOOKUP(E197,'[12]Resumo Unidades'!$B:$B,'[12]Resumo Unidades'!$W:$W)</f>
        <v>Fluxo com Divergência de até 2%</v>
      </c>
      <c r="K197" s="51" t="str">
        <f>IF(L197&gt;Resumo!$E$23,"Sim","Não")</f>
        <v>Não</v>
      </c>
      <c r="L197" s="66">
        <v>50</v>
      </c>
      <c r="M197" s="67"/>
      <c r="N197" s="52">
        <v>0</v>
      </c>
      <c r="O197" s="52">
        <v>0</v>
      </c>
      <c r="P197" s="52">
        <v>0</v>
      </c>
      <c r="Q197" s="52">
        <v>0</v>
      </c>
      <c r="R197" s="52">
        <v>0</v>
      </c>
      <c r="S197" s="52">
        <v>0</v>
      </c>
      <c r="T197" s="52">
        <v>0</v>
      </c>
      <c r="U197" s="52">
        <v>0</v>
      </c>
      <c r="V197" s="52">
        <v>0</v>
      </c>
      <c r="W197" s="52">
        <v>0</v>
      </c>
      <c r="X197" s="52">
        <v>0</v>
      </c>
      <c r="Y197" s="52">
        <v>0</v>
      </c>
      <c r="Z197" s="52">
        <v>0</v>
      </c>
      <c r="AA197" s="52">
        <v>0</v>
      </c>
      <c r="AB197" s="52">
        <v>0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0</v>
      </c>
      <c r="AJ197" s="52">
        <v>0</v>
      </c>
      <c r="AK197" s="52">
        <v>0</v>
      </c>
      <c r="AL197" s="52">
        <v>0</v>
      </c>
      <c r="AM197" s="52">
        <v>0</v>
      </c>
      <c r="AN197" s="52">
        <v>0</v>
      </c>
      <c r="AO197" s="52">
        <v>0</v>
      </c>
      <c r="AP197" s="52">
        <v>0</v>
      </c>
      <c r="AQ197" s="52">
        <v>0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v>0</v>
      </c>
      <c r="AX197" s="52">
        <v>0</v>
      </c>
      <c r="AY197" s="52">
        <v>0</v>
      </c>
      <c r="AZ197" s="52">
        <v>0</v>
      </c>
      <c r="BA197" s="52">
        <v>0</v>
      </c>
      <c r="BB197" s="52">
        <v>0</v>
      </c>
      <c r="BC197" s="52">
        <v>0</v>
      </c>
      <c r="BD197" s="52">
        <v>0</v>
      </c>
      <c r="BE197" s="52">
        <v>0</v>
      </c>
      <c r="BF197" s="52">
        <v>0</v>
      </c>
      <c r="BG197" s="52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52">
        <v>0</v>
      </c>
      <c r="BW197" s="52">
        <v>0</v>
      </c>
      <c r="BX197" s="52">
        <v>0</v>
      </c>
      <c r="BY197" s="52">
        <v>0</v>
      </c>
      <c r="BZ197" s="52">
        <v>0</v>
      </c>
      <c r="CA197" s="52">
        <v>0</v>
      </c>
      <c r="CB197" s="52">
        <v>670.27</v>
      </c>
      <c r="CC197" s="52">
        <v>615.12</v>
      </c>
      <c r="CD197" s="52">
        <v>524.89</v>
      </c>
      <c r="CE197" s="52">
        <v>524.89</v>
      </c>
      <c r="CF197" s="52">
        <v>524.89</v>
      </c>
      <c r="CG197" s="52">
        <v>524.89</v>
      </c>
      <c r="CH197" s="52">
        <v>524.89</v>
      </c>
      <c r="CI197" s="52">
        <v>524.89</v>
      </c>
      <c r="CJ197" s="52">
        <v>524.89</v>
      </c>
      <c r="CK197" s="52">
        <v>524.89</v>
      </c>
      <c r="CL197" s="52">
        <v>524.89</v>
      </c>
      <c r="CM197" s="52">
        <v>524.89</v>
      </c>
      <c r="CN197" s="52">
        <v>524.89</v>
      </c>
      <c r="CO197" s="52">
        <v>524.89</v>
      </c>
      <c r="CP197" s="52">
        <v>524.89</v>
      </c>
      <c r="CQ197" s="52">
        <v>524.89</v>
      </c>
      <c r="CR197" s="52">
        <v>524.89</v>
      </c>
      <c r="CS197" s="52">
        <v>524.89</v>
      </c>
      <c r="CT197" s="52">
        <v>524.89</v>
      </c>
      <c r="CU197" s="52">
        <v>524.89</v>
      </c>
      <c r="CV197" s="52">
        <v>524.89</v>
      </c>
      <c r="CW197" s="52">
        <v>524.89</v>
      </c>
      <c r="CX197" s="52">
        <v>524.89</v>
      </c>
      <c r="CY197" s="52">
        <v>524.89</v>
      </c>
      <c r="CZ197" s="52">
        <v>524.89</v>
      </c>
      <c r="DA197" s="52">
        <v>524.89</v>
      </c>
      <c r="DB197" s="52">
        <v>524.89</v>
      </c>
      <c r="DC197" s="52">
        <v>524.89</v>
      </c>
      <c r="DD197" s="52">
        <v>524.89</v>
      </c>
      <c r="DE197" s="52">
        <v>524.89</v>
      </c>
      <c r="DF197" s="52">
        <v>524.89</v>
      </c>
      <c r="DG197" s="52">
        <v>524.89</v>
      </c>
      <c r="DH197" s="52">
        <v>524.89</v>
      </c>
      <c r="DI197" s="52">
        <v>524.89</v>
      </c>
      <c r="DJ197" s="52">
        <v>524.89</v>
      </c>
      <c r="DK197" s="52">
        <v>524.89</v>
      </c>
      <c r="DL197" s="52">
        <v>524.89</v>
      </c>
      <c r="DM197" s="52">
        <v>524.89</v>
      </c>
      <c r="DN197" s="52">
        <v>524.89</v>
      </c>
      <c r="DO197" s="52">
        <v>524.89</v>
      </c>
      <c r="DP197" s="52">
        <v>524.89</v>
      </c>
      <c r="DQ197" s="52">
        <v>524.89</v>
      </c>
      <c r="DR197" s="52">
        <v>524.89</v>
      </c>
      <c r="DS197" s="52">
        <v>524.89</v>
      </c>
      <c r="DT197" s="52">
        <v>524.89</v>
      </c>
      <c r="DU197" s="52">
        <v>524.89</v>
      </c>
      <c r="DV197" s="52">
        <v>524.89</v>
      </c>
      <c r="DW197" s="52">
        <v>524.89</v>
      </c>
      <c r="DX197" s="52">
        <v>524.89</v>
      </c>
      <c r="DY197" s="52">
        <v>524.89</v>
      </c>
      <c r="DZ197" s="52">
        <v>524.89</v>
      </c>
      <c r="EA197" s="52">
        <v>524.89</v>
      </c>
      <c r="EB197" s="52">
        <v>524.89</v>
      </c>
      <c r="EC197" s="52">
        <v>524.89</v>
      </c>
      <c r="ED197" s="52">
        <v>524.89</v>
      </c>
      <c r="EE197" s="52">
        <v>524.89</v>
      </c>
      <c r="EF197" s="52">
        <v>524.89</v>
      </c>
      <c r="EG197" s="52">
        <v>524.89</v>
      </c>
      <c r="EH197" s="52">
        <v>524.89</v>
      </c>
      <c r="EI197" s="52">
        <v>524.89</v>
      </c>
      <c r="EJ197" s="52">
        <v>524.89</v>
      </c>
      <c r="EK197" s="52">
        <v>524.89</v>
      </c>
      <c r="EL197" s="52">
        <v>524.89</v>
      </c>
      <c r="EM197" s="52">
        <v>524.89</v>
      </c>
      <c r="EN197" s="52">
        <v>524.89</v>
      </c>
      <c r="EO197" s="52">
        <v>524.89</v>
      </c>
      <c r="EP197" s="52">
        <v>524.89</v>
      </c>
      <c r="EQ197" s="52">
        <v>524.89</v>
      </c>
      <c r="ER197" s="52">
        <v>524.89</v>
      </c>
      <c r="ES197" s="52">
        <v>524.89</v>
      </c>
      <c r="ET197" s="52">
        <v>524.89</v>
      </c>
      <c r="EU197" s="52">
        <v>524.89</v>
      </c>
      <c r="EV197" s="52">
        <v>524.89</v>
      </c>
      <c r="EW197" s="52">
        <v>524.89</v>
      </c>
      <c r="EX197" s="52">
        <v>524.89</v>
      </c>
      <c r="EY197" s="52">
        <v>524.89</v>
      </c>
      <c r="EZ197" s="52">
        <v>524.89</v>
      </c>
      <c r="FA197" s="52">
        <v>524.89</v>
      </c>
      <c r="FB197" s="52">
        <v>524.89</v>
      </c>
      <c r="FC197" s="52">
        <v>524.89</v>
      </c>
      <c r="FD197" s="52">
        <v>524.89</v>
      </c>
      <c r="FE197" s="52">
        <v>524.89</v>
      </c>
      <c r="FF197" s="52">
        <v>524.89</v>
      </c>
      <c r="FG197" s="52">
        <v>524.89</v>
      </c>
      <c r="FH197" s="52">
        <v>524.89</v>
      </c>
      <c r="FI197" s="52">
        <v>524.89</v>
      </c>
      <c r="FJ197" s="52">
        <v>524.89</v>
      </c>
      <c r="FK197" s="52">
        <v>524.89</v>
      </c>
      <c r="FL197" s="52">
        <v>524.89</v>
      </c>
      <c r="FM197" s="52">
        <v>524.89</v>
      </c>
      <c r="FN197" s="52">
        <v>524.89</v>
      </c>
      <c r="FO197" s="52">
        <v>524.89</v>
      </c>
      <c r="FP197" s="52">
        <v>524.89</v>
      </c>
      <c r="FQ197" s="52">
        <v>524.89</v>
      </c>
      <c r="FR197" s="52">
        <v>524.89</v>
      </c>
      <c r="FS197" s="52">
        <v>524.89</v>
      </c>
      <c r="FT197" s="52">
        <v>524.89</v>
      </c>
      <c r="FU197" s="52">
        <v>524.89</v>
      </c>
      <c r="FV197" s="52">
        <v>524.89</v>
      </c>
      <c r="FW197" s="52">
        <v>524.89</v>
      </c>
      <c r="FX197" s="52">
        <v>524.89</v>
      </c>
      <c r="FY197" s="52">
        <v>524.89</v>
      </c>
      <c r="FZ197" s="52">
        <v>524.89</v>
      </c>
      <c r="GA197" s="52">
        <v>524.89</v>
      </c>
      <c r="GB197" s="52">
        <v>524.89</v>
      </c>
      <c r="GC197" s="52">
        <v>524.89</v>
      </c>
      <c r="GD197" s="52">
        <v>524.89</v>
      </c>
      <c r="GE197" s="52">
        <v>524.89</v>
      </c>
      <c r="GF197" s="52">
        <v>524.89</v>
      </c>
      <c r="GG197" s="52">
        <v>524.89</v>
      </c>
      <c r="GH197" s="52">
        <v>524.89</v>
      </c>
      <c r="GI197" s="52">
        <v>524.89</v>
      </c>
      <c r="GJ197" s="52">
        <v>524.89</v>
      </c>
      <c r="GK197" s="52">
        <v>524.89</v>
      </c>
      <c r="GL197" s="52">
        <v>524.89</v>
      </c>
      <c r="GM197" s="52">
        <v>524.89</v>
      </c>
      <c r="GN197" s="52">
        <v>524.89</v>
      </c>
      <c r="GO197" s="52">
        <v>524.89</v>
      </c>
      <c r="GP197" s="52">
        <v>524.89</v>
      </c>
      <c r="GQ197" s="52">
        <v>524.89</v>
      </c>
      <c r="GR197" s="52">
        <v>524.89</v>
      </c>
      <c r="GS197" s="52">
        <v>524.89</v>
      </c>
      <c r="GT197" s="52">
        <v>524.89</v>
      </c>
      <c r="GU197" s="52">
        <v>524.89</v>
      </c>
      <c r="GV197" s="52">
        <v>524.89</v>
      </c>
      <c r="GW197" s="52">
        <v>524.89</v>
      </c>
      <c r="GX197" s="52">
        <v>524.89</v>
      </c>
      <c r="GY197" s="52">
        <v>524.89</v>
      </c>
      <c r="GZ197" s="52">
        <v>524.89</v>
      </c>
      <c r="HA197" s="52">
        <v>524.89</v>
      </c>
      <c r="HB197" s="52">
        <v>524.89</v>
      </c>
      <c r="HC197" s="52">
        <v>0</v>
      </c>
      <c r="HD197" s="52">
        <v>0</v>
      </c>
      <c r="HE197" s="52">
        <v>0</v>
      </c>
      <c r="HF197" s="52">
        <v>0</v>
      </c>
      <c r="HG197" s="52">
        <v>0</v>
      </c>
      <c r="HH197" s="52">
        <v>0</v>
      </c>
      <c r="HI197" s="52">
        <v>0</v>
      </c>
      <c r="HJ197" s="52">
        <v>0</v>
      </c>
      <c r="HK197" s="52">
        <v>0</v>
      </c>
      <c r="HL197" s="52">
        <v>0</v>
      </c>
      <c r="HM197" s="52">
        <v>0</v>
      </c>
      <c r="HN197" s="52">
        <v>0</v>
      </c>
      <c r="HO197" s="52">
        <v>0</v>
      </c>
      <c r="HP197" s="52">
        <v>0</v>
      </c>
      <c r="HQ197" s="52">
        <v>0</v>
      </c>
      <c r="HR197" s="52">
        <v>0</v>
      </c>
      <c r="HS197" s="52">
        <v>0</v>
      </c>
      <c r="HT197" s="52">
        <v>0</v>
      </c>
      <c r="HU197" s="52">
        <v>0</v>
      </c>
      <c r="HV197" s="52">
        <v>0</v>
      </c>
      <c r="HW197" s="52">
        <v>0</v>
      </c>
      <c r="HX197" s="52">
        <v>0</v>
      </c>
      <c r="HY197" s="52">
        <v>0</v>
      </c>
      <c r="HZ197" s="52">
        <v>0</v>
      </c>
      <c r="IA197" s="52">
        <v>0</v>
      </c>
      <c r="IB197" s="52">
        <v>0</v>
      </c>
      <c r="IC197" s="52">
        <v>0</v>
      </c>
      <c r="ID197" s="52">
        <v>0</v>
      </c>
      <c r="IE197" s="52">
        <v>0</v>
      </c>
      <c r="IF197" s="52">
        <v>0</v>
      </c>
      <c r="IG197" s="52">
        <v>0</v>
      </c>
      <c r="IH197" s="52">
        <v>0</v>
      </c>
      <c r="II197" s="52">
        <v>0</v>
      </c>
      <c r="IJ197" s="52">
        <v>0</v>
      </c>
      <c r="IK197" s="52">
        <v>0</v>
      </c>
      <c r="IL197" s="52">
        <v>0</v>
      </c>
      <c r="IM197" s="52">
        <v>0</v>
      </c>
      <c r="IN197" s="52">
        <v>0</v>
      </c>
      <c r="IO197" s="52">
        <v>0</v>
      </c>
      <c r="IP197" s="52">
        <v>0</v>
      </c>
      <c r="IQ197" s="52">
        <v>0</v>
      </c>
      <c r="IR197" s="52">
        <v>0</v>
      </c>
      <c r="IS197" s="52">
        <v>0</v>
      </c>
      <c r="IT197" s="52">
        <v>0</v>
      </c>
      <c r="IU197" s="52">
        <v>0</v>
      </c>
      <c r="IV197" s="52">
        <v>0</v>
      </c>
      <c r="IW197" s="52">
        <v>0</v>
      </c>
      <c r="IX197" s="52">
        <v>0</v>
      </c>
      <c r="IY197" s="52">
        <v>0</v>
      </c>
      <c r="IZ197" s="52">
        <v>0</v>
      </c>
      <c r="JA197" s="52">
        <v>0</v>
      </c>
      <c r="JB197" s="52">
        <v>0</v>
      </c>
      <c r="JC197" s="52">
        <v>0</v>
      </c>
      <c r="JD197" s="52">
        <v>0</v>
      </c>
      <c r="JE197" s="52">
        <v>0</v>
      </c>
      <c r="JF197" s="52">
        <v>0</v>
      </c>
      <c r="JG197" s="52">
        <v>0</v>
      </c>
      <c r="JH197" s="52">
        <v>0</v>
      </c>
      <c r="JI197" s="52">
        <v>0</v>
      </c>
      <c r="JJ197" s="52">
        <v>0</v>
      </c>
      <c r="JK197" s="52">
        <v>0</v>
      </c>
      <c r="JL197" s="52">
        <v>0</v>
      </c>
      <c r="JM197" s="52">
        <v>0</v>
      </c>
      <c r="JN197" s="52">
        <v>0</v>
      </c>
      <c r="JO197" s="52">
        <v>0</v>
      </c>
      <c r="JP197" s="52">
        <v>0</v>
      </c>
      <c r="JQ197" s="52">
        <v>0</v>
      </c>
      <c r="JR197" s="52">
        <v>0</v>
      </c>
      <c r="JS197" s="52">
        <v>0</v>
      </c>
      <c r="JT197" s="52">
        <v>0</v>
      </c>
      <c r="JU197" s="52">
        <v>0</v>
      </c>
      <c r="JV197" s="52">
        <v>0</v>
      </c>
      <c r="JW197" s="52">
        <v>0</v>
      </c>
      <c r="JX197" s="52">
        <v>0</v>
      </c>
      <c r="JY197" s="52">
        <v>0</v>
      </c>
      <c r="JZ197" s="52">
        <v>0</v>
      </c>
      <c r="KA197" s="52">
        <v>0</v>
      </c>
      <c r="KB197" s="52">
        <v>0</v>
      </c>
      <c r="KC197" s="52">
        <v>0</v>
      </c>
      <c r="KD197" s="52">
        <v>0</v>
      </c>
      <c r="KE197" s="52">
        <v>0</v>
      </c>
      <c r="KF197" s="52">
        <v>0</v>
      </c>
      <c r="KG197" s="52">
        <v>0</v>
      </c>
      <c r="KH197" s="52">
        <v>0</v>
      </c>
      <c r="KI197" s="52">
        <v>0</v>
      </c>
      <c r="KJ197" s="52">
        <v>0</v>
      </c>
      <c r="KK197" s="52">
        <v>0</v>
      </c>
      <c r="KL197" s="52">
        <v>0</v>
      </c>
      <c r="KM197" s="52">
        <v>0</v>
      </c>
      <c r="KN197" s="52">
        <v>0</v>
      </c>
      <c r="KO197" s="52">
        <v>0</v>
      </c>
      <c r="KP197" s="52">
        <v>0</v>
      </c>
      <c r="KQ197" s="52">
        <v>0</v>
      </c>
      <c r="KR197" s="52">
        <v>0</v>
      </c>
      <c r="KS197" s="52">
        <v>0</v>
      </c>
      <c r="KT197" s="52">
        <v>0</v>
      </c>
      <c r="KU197" s="52">
        <v>0</v>
      </c>
      <c r="KV197" s="52">
        <v>0</v>
      </c>
      <c r="KW197" s="52">
        <v>0</v>
      </c>
      <c r="KX197" s="52">
        <v>0</v>
      </c>
      <c r="KY197" s="52">
        <v>0</v>
      </c>
      <c r="KZ197" s="52">
        <v>0</v>
      </c>
      <c r="LA197" s="52">
        <v>0</v>
      </c>
      <c r="LB197" s="52">
        <v>0</v>
      </c>
      <c r="LC197" s="52">
        <v>0</v>
      </c>
      <c r="LD197" s="52">
        <v>0</v>
      </c>
      <c r="LE197" s="52">
        <v>0</v>
      </c>
      <c r="LF197" s="52">
        <v>0</v>
      </c>
      <c r="LG197" s="52">
        <v>0</v>
      </c>
      <c r="LH197" s="52">
        <v>0</v>
      </c>
      <c r="LI197" s="52">
        <v>0</v>
      </c>
      <c r="LJ197" s="52">
        <v>0</v>
      </c>
      <c r="LK197" s="52">
        <v>0</v>
      </c>
      <c r="LL197" s="52">
        <v>0</v>
      </c>
      <c r="LM197" s="52">
        <v>0</v>
      </c>
      <c r="LN197" s="52">
        <v>0</v>
      </c>
      <c r="LO197" s="52">
        <v>0</v>
      </c>
      <c r="LP197" s="52">
        <v>0</v>
      </c>
      <c r="LQ197" s="52">
        <v>0</v>
      </c>
      <c r="LR197" s="52">
        <v>0</v>
      </c>
      <c r="LS197" s="52">
        <v>0</v>
      </c>
      <c r="LT197" s="52">
        <v>0</v>
      </c>
      <c r="LU197" s="52">
        <v>0</v>
      </c>
      <c r="LV197" s="52">
        <v>0</v>
      </c>
      <c r="LW197" s="52">
        <v>0</v>
      </c>
      <c r="LX197" s="52">
        <v>0</v>
      </c>
      <c r="LY197" s="52">
        <v>0</v>
      </c>
      <c r="LZ197" s="52">
        <v>0</v>
      </c>
      <c r="MA197" s="52">
        <v>0</v>
      </c>
      <c r="MB197" s="52">
        <v>0</v>
      </c>
      <c r="MC197" s="52">
        <v>0</v>
      </c>
      <c r="MD197" s="52">
        <v>0</v>
      </c>
      <c r="ME197" s="52">
        <v>0</v>
      </c>
      <c r="MF197" s="52">
        <v>0</v>
      </c>
      <c r="MG197" s="52">
        <v>0</v>
      </c>
      <c r="MH197" s="52">
        <v>0</v>
      </c>
      <c r="MI197" s="52">
        <v>0</v>
      </c>
      <c r="MJ197" s="52">
        <v>0</v>
      </c>
      <c r="MK197" s="52">
        <v>0</v>
      </c>
      <c r="ML197" s="52">
        <v>0</v>
      </c>
      <c r="MM197" s="52">
        <v>0</v>
      </c>
      <c r="MN197" s="52">
        <v>0</v>
      </c>
      <c r="MO197" s="52">
        <v>0</v>
      </c>
      <c r="MP197" s="52">
        <v>0</v>
      </c>
      <c r="MQ197" s="52">
        <v>0</v>
      </c>
      <c r="MR197" s="52">
        <v>0</v>
      </c>
      <c r="MS197" s="52">
        <v>0</v>
      </c>
      <c r="MT197" s="52">
        <v>0</v>
      </c>
      <c r="MU197" s="52">
        <v>0</v>
      </c>
      <c r="MV197" s="52">
        <v>0</v>
      </c>
      <c r="MW197" s="52">
        <v>0</v>
      </c>
      <c r="MX197" s="52">
        <v>0</v>
      </c>
      <c r="MY197" s="52">
        <v>0</v>
      </c>
      <c r="MZ197" s="52">
        <v>0</v>
      </c>
      <c r="NA197" s="52">
        <v>0</v>
      </c>
      <c r="NB197" s="52">
        <v>0</v>
      </c>
      <c r="NC197" s="52">
        <v>0</v>
      </c>
      <c r="ND197" s="52">
        <v>0</v>
      </c>
      <c r="NE197" s="52">
        <v>0</v>
      </c>
      <c r="NF197" s="52">
        <v>0</v>
      </c>
      <c r="NG197" s="52">
        <v>0</v>
      </c>
      <c r="NH197" s="52">
        <v>0</v>
      </c>
      <c r="NI197" s="52">
        <v>0</v>
      </c>
      <c r="NJ197" s="52">
        <v>0</v>
      </c>
      <c r="NK197" s="52">
        <v>0</v>
      </c>
      <c r="NL197" s="52">
        <v>0</v>
      </c>
      <c r="NM197" s="52">
        <v>0</v>
      </c>
      <c r="NN197" s="52">
        <v>0</v>
      </c>
      <c r="NO197" s="52">
        <v>0</v>
      </c>
      <c r="NP197" s="52">
        <v>0</v>
      </c>
      <c r="NQ197" s="52">
        <v>0</v>
      </c>
      <c r="NR197" s="68">
        <f t="shared" si="9"/>
        <v>68996.199999999939</v>
      </c>
      <c r="NS197" s="68">
        <f t="shared" si="10"/>
        <v>68996.199999999939</v>
      </c>
      <c r="NT197" s="68">
        <f t="shared" si="11"/>
        <v>58498.399999999951</v>
      </c>
    </row>
    <row r="198" spans="1:384" s="40" customFormat="1" ht="15" customHeight="1" outlineLevel="1" x14ac:dyDescent="0.2">
      <c r="A198" s="61"/>
      <c r="B198" s="49" t="s">
        <v>671</v>
      </c>
      <c r="C198" s="49" t="s">
        <v>549</v>
      </c>
      <c r="D198" s="49" t="s">
        <v>543</v>
      </c>
      <c r="E198" s="50" t="s">
        <v>550</v>
      </c>
      <c r="F198" s="64">
        <v>45268</v>
      </c>
      <c r="G198" s="49" t="s">
        <v>37</v>
      </c>
      <c r="H198" s="72">
        <v>0</v>
      </c>
      <c r="I198" s="65">
        <v>63277.760000000002</v>
      </c>
      <c r="J198" s="114" t="str">
        <f>_xlfn.XLOOKUP(E198,'[12]Resumo Unidades'!$B:$B,'[12]Resumo Unidades'!$W:$W)</f>
        <v>Fluxo com Divergência de até 2%</v>
      </c>
      <c r="K198" s="51" t="str">
        <f>IF(L198&gt;Resumo!$E$23,"Sim","Não")</f>
        <v>Não</v>
      </c>
      <c r="L198" s="66">
        <v>50</v>
      </c>
      <c r="M198" s="67"/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0</v>
      </c>
      <c r="X198" s="52">
        <v>0</v>
      </c>
      <c r="Y198" s="52">
        <v>0</v>
      </c>
      <c r="Z198" s="52">
        <v>0</v>
      </c>
      <c r="AA198" s="52">
        <v>0</v>
      </c>
      <c r="AB198" s="52">
        <v>0</v>
      </c>
      <c r="AC198" s="52">
        <v>0</v>
      </c>
      <c r="AD198" s="52">
        <v>0</v>
      </c>
      <c r="AE198" s="52">
        <v>0</v>
      </c>
      <c r="AF198" s="52">
        <v>0</v>
      </c>
      <c r="AG198" s="52">
        <v>0</v>
      </c>
      <c r="AH198" s="52">
        <v>0</v>
      </c>
      <c r="AI198" s="52">
        <v>0</v>
      </c>
      <c r="AJ198" s="52">
        <v>0</v>
      </c>
      <c r="AK198" s="52">
        <v>0</v>
      </c>
      <c r="AL198" s="52">
        <v>0</v>
      </c>
      <c r="AM198" s="52">
        <v>0</v>
      </c>
      <c r="AN198" s="52">
        <v>0</v>
      </c>
      <c r="AO198" s="52">
        <v>0</v>
      </c>
      <c r="AP198" s="52">
        <v>0</v>
      </c>
      <c r="AQ198" s="52">
        <v>0</v>
      </c>
      <c r="AR198" s="52">
        <v>0</v>
      </c>
      <c r="AS198" s="52">
        <v>0</v>
      </c>
      <c r="AT198" s="52">
        <v>0</v>
      </c>
      <c r="AU198" s="52">
        <v>0</v>
      </c>
      <c r="AV198" s="52">
        <v>0</v>
      </c>
      <c r="AW198" s="52">
        <v>0</v>
      </c>
      <c r="AX198" s="52">
        <v>0</v>
      </c>
      <c r="AY198" s="52">
        <v>0</v>
      </c>
      <c r="AZ198" s="52">
        <v>0</v>
      </c>
      <c r="BA198" s="52">
        <v>0</v>
      </c>
      <c r="BB198" s="52">
        <v>0</v>
      </c>
      <c r="BC198" s="52">
        <v>0</v>
      </c>
      <c r="BD198" s="52">
        <v>0</v>
      </c>
      <c r="BE198" s="52">
        <v>0</v>
      </c>
      <c r="BF198" s="52">
        <v>0</v>
      </c>
      <c r="BG198" s="52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52">
        <v>0</v>
      </c>
      <c r="BW198" s="52">
        <v>0</v>
      </c>
      <c r="BX198" s="52">
        <v>0</v>
      </c>
      <c r="BY198" s="52">
        <v>0</v>
      </c>
      <c r="BZ198" s="52">
        <v>0</v>
      </c>
      <c r="CA198" s="52">
        <v>0</v>
      </c>
      <c r="CB198" s="52">
        <v>670.27</v>
      </c>
      <c r="CC198" s="52">
        <v>615.12</v>
      </c>
      <c r="CD198" s="52">
        <v>524.89</v>
      </c>
      <c r="CE198" s="52">
        <v>524.89</v>
      </c>
      <c r="CF198" s="52">
        <v>524.89</v>
      </c>
      <c r="CG198" s="52">
        <v>524.89</v>
      </c>
      <c r="CH198" s="52">
        <v>524.89</v>
      </c>
      <c r="CI198" s="52">
        <v>524.89</v>
      </c>
      <c r="CJ198" s="52">
        <v>524.89</v>
      </c>
      <c r="CK198" s="52">
        <v>524.89</v>
      </c>
      <c r="CL198" s="52">
        <v>524.89</v>
      </c>
      <c r="CM198" s="52">
        <v>524.89</v>
      </c>
      <c r="CN198" s="52">
        <v>524.89</v>
      </c>
      <c r="CO198" s="52">
        <v>524.89</v>
      </c>
      <c r="CP198" s="52">
        <v>524.89</v>
      </c>
      <c r="CQ198" s="52">
        <v>524.89</v>
      </c>
      <c r="CR198" s="52">
        <v>524.89</v>
      </c>
      <c r="CS198" s="52">
        <v>524.89</v>
      </c>
      <c r="CT198" s="52">
        <v>524.89</v>
      </c>
      <c r="CU198" s="52">
        <v>524.89</v>
      </c>
      <c r="CV198" s="52">
        <v>524.89</v>
      </c>
      <c r="CW198" s="52">
        <v>524.89</v>
      </c>
      <c r="CX198" s="52">
        <v>524.89</v>
      </c>
      <c r="CY198" s="52">
        <v>524.89</v>
      </c>
      <c r="CZ198" s="52">
        <v>524.89</v>
      </c>
      <c r="DA198" s="52">
        <v>524.89</v>
      </c>
      <c r="DB198" s="52">
        <v>524.89</v>
      </c>
      <c r="DC198" s="52">
        <v>524.89</v>
      </c>
      <c r="DD198" s="52">
        <v>524.89</v>
      </c>
      <c r="DE198" s="52">
        <v>524.89</v>
      </c>
      <c r="DF198" s="52">
        <v>524.89</v>
      </c>
      <c r="DG198" s="52">
        <v>524.89</v>
      </c>
      <c r="DH198" s="52">
        <v>524.89</v>
      </c>
      <c r="DI198" s="52">
        <v>524.89</v>
      </c>
      <c r="DJ198" s="52">
        <v>524.89</v>
      </c>
      <c r="DK198" s="52">
        <v>524.89</v>
      </c>
      <c r="DL198" s="52">
        <v>524.89</v>
      </c>
      <c r="DM198" s="52">
        <v>524.89</v>
      </c>
      <c r="DN198" s="52">
        <v>524.89</v>
      </c>
      <c r="DO198" s="52">
        <v>524.89</v>
      </c>
      <c r="DP198" s="52">
        <v>524.89</v>
      </c>
      <c r="DQ198" s="52">
        <v>524.89</v>
      </c>
      <c r="DR198" s="52">
        <v>524.89</v>
      </c>
      <c r="DS198" s="52">
        <v>524.89</v>
      </c>
      <c r="DT198" s="52">
        <v>524.89</v>
      </c>
      <c r="DU198" s="52">
        <v>524.89</v>
      </c>
      <c r="DV198" s="52">
        <v>524.89</v>
      </c>
      <c r="DW198" s="52">
        <v>524.89</v>
      </c>
      <c r="DX198" s="52">
        <v>524.89</v>
      </c>
      <c r="DY198" s="52">
        <v>524.89</v>
      </c>
      <c r="DZ198" s="52">
        <v>524.89</v>
      </c>
      <c r="EA198" s="52">
        <v>524.89</v>
      </c>
      <c r="EB198" s="52">
        <v>524.89</v>
      </c>
      <c r="EC198" s="52">
        <v>524.89</v>
      </c>
      <c r="ED198" s="52">
        <v>524.89</v>
      </c>
      <c r="EE198" s="52">
        <v>524.89</v>
      </c>
      <c r="EF198" s="52">
        <v>524.89</v>
      </c>
      <c r="EG198" s="52">
        <v>524.89</v>
      </c>
      <c r="EH198" s="52">
        <v>524.89</v>
      </c>
      <c r="EI198" s="52">
        <v>524.89</v>
      </c>
      <c r="EJ198" s="52">
        <v>524.89</v>
      </c>
      <c r="EK198" s="52">
        <v>524.89</v>
      </c>
      <c r="EL198" s="52">
        <v>524.89</v>
      </c>
      <c r="EM198" s="52">
        <v>524.89</v>
      </c>
      <c r="EN198" s="52">
        <v>524.89</v>
      </c>
      <c r="EO198" s="52">
        <v>524.89</v>
      </c>
      <c r="EP198" s="52">
        <v>524.89</v>
      </c>
      <c r="EQ198" s="52">
        <v>524.89</v>
      </c>
      <c r="ER198" s="52">
        <v>524.89</v>
      </c>
      <c r="ES198" s="52">
        <v>524.89</v>
      </c>
      <c r="ET198" s="52">
        <v>524.89</v>
      </c>
      <c r="EU198" s="52">
        <v>524.89</v>
      </c>
      <c r="EV198" s="52">
        <v>524.89</v>
      </c>
      <c r="EW198" s="52">
        <v>524.89</v>
      </c>
      <c r="EX198" s="52">
        <v>524.89</v>
      </c>
      <c r="EY198" s="52">
        <v>524.89</v>
      </c>
      <c r="EZ198" s="52">
        <v>524.89</v>
      </c>
      <c r="FA198" s="52">
        <v>524.89</v>
      </c>
      <c r="FB198" s="52">
        <v>524.89</v>
      </c>
      <c r="FC198" s="52">
        <v>524.89</v>
      </c>
      <c r="FD198" s="52">
        <v>524.89</v>
      </c>
      <c r="FE198" s="52">
        <v>524.89</v>
      </c>
      <c r="FF198" s="52">
        <v>524.89</v>
      </c>
      <c r="FG198" s="52">
        <v>524.89</v>
      </c>
      <c r="FH198" s="52">
        <v>524.89</v>
      </c>
      <c r="FI198" s="52">
        <v>524.89</v>
      </c>
      <c r="FJ198" s="52">
        <v>524.89</v>
      </c>
      <c r="FK198" s="52">
        <v>524.89</v>
      </c>
      <c r="FL198" s="52">
        <v>524.89</v>
      </c>
      <c r="FM198" s="52">
        <v>524.89</v>
      </c>
      <c r="FN198" s="52">
        <v>524.89</v>
      </c>
      <c r="FO198" s="52">
        <v>524.89</v>
      </c>
      <c r="FP198" s="52">
        <v>524.89</v>
      </c>
      <c r="FQ198" s="52">
        <v>524.89</v>
      </c>
      <c r="FR198" s="52">
        <v>524.89</v>
      </c>
      <c r="FS198" s="52">
        <v>524.89</v>
      </c>
      <c r="FT198" s="52">
        <v>524.89</v>
      </c>
      <c r="FU198" s="52">
        <v>524.89</v>
      </c>
      <c r="FV198" s="52">
        <v>524.89</v>
      </c>
      <c r="FW198" s="52">
        <v>524.89</v>
      </c>
      <c r="FX198" s="52">
        <v>524.89</v>
      </c>
      <c r="FY198" s="52">
        <v>524.89</v>
      </c>
      <c r="FZ198" s="52">
        <v>524.89</v>
      </c>
      <c r="GA198" s="52">
        <v>524.89</v>
      </c>
      <c r="GB198" s="52">
        <v>524.89</v>
      </c>
      <c r="GC198" s="52">
        <v>524.89</v>
      </c>
      <c r="GD198" s="52">
        <v>524.89</v>
      </c>
      <c r="GE198" s="52">
        <v>524.89</v>
      </c>
      <c r="GF198" s="52">
        <v>524.89</v>
      </c>
      <c r="GG198" s="52">
        <v>524.89</v>
      </c>
      <c r="GH198" s="52">
        <v>524.89</v>
      </c>
      <c r="GI198" s="52">
        <v>524.89</v>
      </c>
      <c r="GJ198" s="52">
        <v>524.89</v>
      </c>
      <c r="GK198" s="52">
        <v>524.89</v>
      </c>
      <c r="GL198" s="52">
        <v>524.89</v>
      </c>
      <c r="GM198" s="52">
        <v>524.89</v>
      </c>
      <c r="GN198" s="52">
        <v>524.89</v>
      </c>
      <c r="GO198" s="52">
        <v>524.89</v>
      </c>
      <c r="GP198" s="52">
        <v>524.89</v>
      </c>
      <c r="GQ198" s="52">
        <v>524.89</v>
      </c>
      <c r="GR198" s="52">
        <v>524.89</v>
      </c>
      <c r="GS198" s="52">
        <v>524.89</v>
      </c>
      <c r="GT198" s="52">
        <v>524.89</v>
      </c>
      <c r="GU198" s="52">
        <v>524.89</v>
      </c>
      <c r="GV198" s="52">
        <v>524.89</v>
      </c>
      <c r="GW198" s="52">
        <v>524.89</v>
      </c>
      <c r="GX198" s="52">
        <v>524.89</v>
      </c>
      <c r="GY198" s="52">
        <v>524.89</v>
      </c>
      <c r="GZ198" s="52">
        <v>524.89</v>
      </c>
      <c r="HA198" s="52">
        <v>524.89</v>
      </c>
      <c r="HB198" s="52">
        <v>524.89</v>
      </c>
      <c r="HC198" s="52">
        <v>0</v>
      </c>
      <c r="HD198" s="52">
        <v>0</v>
      </c>
      <c r="HE198" s="52">
        <v>0</v>
      </c>
      <c r="HF198" s="52">
        <v>0</v>
      </c>
      <c r="HG198" s="52">
        <v>0</v>
      </c>
      <c r="HH198" s="52">
        <v>0</v>
      </c>
      <c r="HI198" s="52">
        <v>0</v>
      </c>
      <c r="HJ198" s="52">
        <v>0</v>
      </c>
      <c r="HK198" s="52">
        <v>0</v>
      </c>
      <c r="HL198" s="52">
        <v>0</v>
      </c>
      <c r="HM198" s="52">
        <v>0</v>
      </c>
      <c r="HN198" s="52">
        <v>0</v>
      </c>
      <c r="HO198" s="52">
        <v>0</v>
      </c>
      <c r="HP198" s="52">
        <v>0</v>
      </c>
      <c r="HQ198" s="52">
        <v>0</v>
      </c>
      <c r="HR198" s="52">
        <v>0</v>
      </c>
      <c r="HS198" s="52">
        <v>0</v>
      </c>
      <c r="HT198" s="52">
        <v>0</v>
      </c>
      <c r="HU198" s="52">
        <v>0</v>
      </c>
      <c r="HV198" s="52">
        <v>0</v>
      </c>
      <c r="HW198" s="52">
        <v>0</v>
      </c>
      <c r="HX198" s="52">
        <v>0</v>
      </c>
      <c r="HY198" s="52">
        <v>0</v>
      </c>
      <c r="HZ198" s="52">
        <v>0</v>
      </c>
      <c r="IA198" s="52">
        <v>0</v>
      </c>
      <c r="IB198" s="52">
        <v>0</v>
      </c>
      <c r="IC198" s="52">
        <v>0</v>
      </c>
      <c r="ID198" s="52">
        <v>0</v>
      </c>
      <c r="IE198" s="52">
        <v>0</v>
      </c>
      <c r="IF198" s="52">
        <v>0</v>
      </c>
      <c r="IG198" s="52">
        <v>0</v>
      </c>
      <c r="IH198" s="52">
        <v>0</v>
      </c>
      <c r="II198" s="52">
        <v>0</v>
      </c>
      <c r="IJ198" s="52">
        <v>0</v>
      </c>
      <c r="IK198" s="52">
        <v>0</v>
      </c>
      <c r="IL198" s="52">
        <v>0</v>
      </c>
      <c r="IM198" s="52">
        <v>0</v>
      </c>
      <c r="IN198" s="52">
        <v>0</v>
      </c>
      <c r="IO198" s="52">
        <v>0</v>
      </c>
      <c r="IP198" s="52">
        <v>0</v>
      </c>
      <c r="IQ198" s="52">
        <v>0</v>
      </c>
      <c r="IR198" s="52">
        <v>0</v>
      </c>
      <c r="IS198" s="52">
        <v>0</v>
      </c>
      <c r="IT198" s="52">
        <v>0</v>
      </c>
      <c r="IU198" s="52">
        <v>0</v>
      </c>
      <c r="IV198" s="52">
        <v>0</v>
      </c>
      <c r="IW198" s="52">
        <v>0</v>
      </c>
      <c r="IX198" s="52">
        <v>0</v>
      </c>
      <c r="IY198" s="52">
        <v>0</v>
      </c>
      <c r="IZ198" s="52">
        <v>0</v>
      </c>
      <c r="JA198" s="52">
        <v>0</v>
      </c>
      <c r="JB198" s="52">
        <v>0</v>
      </c>
      <c r="JC198" s="52">
        <v>0</v>
      </c>
      <c r="JD198" s="52">
        <v>0</v>
      </c>
      <c r="JE198" s="52">
        <v>0</v>
      </c>
      <c r="JF198" s="52">
        <v>0</v>
      </c>
      <c r="JG198" s="52">
        <v>0</v>
      </c>
      <c r="JH198" s="52">
        <v>0</v>
      </c>
      <c r="JI198" s="52">
        <v>0</v>
      </c>
      <c r="JJ198" s="52">
        <v>0</v>
      </c>
      <c r="JK198" s="52">
        <v>0</v>
      </c>
      <c r="JL198" s="52">
        <v>0</v>
      </c>
      <c r="JM198" s="52">
        <v>0</v>
      </c>
      <c r="JN198" s="52">
        <v>0</v>
      </c>
      <c r="JO198" s="52">
        <v>0</v>
      </c>
      <c r="JP198" s="52">
        <v>0</v>
      </c>
      <c r="JQ198" s="52">
        <v>0</v>
      </c>
      <c r="JR198" s="52">
        <v>0</v>
      </c>
      <c r="JS198" s="52">
        <v>0</v>
      </c>
      <c r="JT198" s="52">
        <v>0</v>
      </c>
      <c r="JU198" s="52">
        <v>0</v>
      </c>
      <c r="JV198" s="52">
        <v>0</v>
      </c>
      <c r="JW198" s="52">
        <v>0</v>
      </c>
      <c r="JX198" s="52">
        <v>0</v>
      </c>
      <c r="JY198" s="52">
        <v>0</v>
      </c>
      <c r="JZ198" s="52">
        <v>0</v>
      </c>
      <c r="KA198" s="52">
        <v>0</v>
      </c>
      <c r="KB198" s="52">
        <v>0</v>
      </c>
      <c r="KC198" s="52">
        <v>0</v>
      </c>
      <c r="KD198" s="52">
        <v>0</v>
      </c>
      <c r="KE198" s="52">
        <v>0</v>
      </c>
      <c r="KF198" s="52">
        <v>0</v>
      </c>
      <c r="KG198" s="52">
        <v>0</v>
      </c>
      <c r="KH198" s="52">
        <v>0</v>
      </c>
      <c r="KI198" s="52">
        <v>0</v>
      </c>
      <c r="KJ198" s="52">
        <v>0</v>
      </c>
      <c r="KK198" s="52">
        <v>0</v>
      </c>
      <c r="KL198" s="52">
        <v>0</v>
      </c>
      <c r="KM198" s="52">
        <v>0</v>
      </c>
      <c r="KN198" s="52">
        <v>0</v>
      </c>
      <c r="KO198" s="52">
        <v>0</v>
      </c>
      <c r="KP198" s="52">
        <v>0</v>
      </c>
      <c r="KQ198" s="52">
        <v>0</v>
      </c>
      <c r="KR198" s="52">
        <v>0</v>
      </c>
      <c r="KS198" s="52">
        <v>0</v>
      </c>
      <c r="KT198" s="52">
        <v>0</v>
      </c>
      <c r="KU198" s="52">
        <v>0</v>
      </c>
      <c r="KV198" s="52">
        <v>0</v>
      </c>
      <c r="KW198" s="52">
        <v>0</v>
      </c>
      <c r="KX198" s="52">
        <v>0</v>
      </c>
      <c r="KY198" s="52">
        <v>0</v>
      </c>
      <c r="KZ198" s="52">
        <v>0</v>
      </c>
      <c r="LA198" s="52">
        <v>0</v>
      </c>
      <c r="LB198" s="52">
        <v>0</v>
      </c>
      <c r="LC198" s="52">
        <v>0</v>
      </c>
      <c r="LD198" s="52">
        <v>0</v>
      </c>
      <c r="LE198" s="52">
        <v>0</v>
      </c>
      <c r="LF198" s="52">
        <v>0</v>
      </c>
      <c r="LG198" s="52">
        <v>0</v>
      </c>
      <c r="LH198" s="52">
        <v>0</v>
      </c>
      <c r="LI198" s="52">
        <v>0</v>
      </c>
      <c r="LJ198" s="52">
        <v>0</v>
      </c>
      <c r="LK198" s="52">
        <v>0</v>
      </c>
      <c r="LL198" s="52">
        <v>0</v>
      </c>
      <c r="LM198" s="52">
        <v>0</v>
      </c>
      <c r="LN198" s="52">
        <v>0</v>
      </c>
      <c r="LO198" s="52">
        <v>0</v>
      </c>
      <c r="LP198" s="52">
        <v>0</v>
      </c>
      <c r="LQ198" s="52">
        <v>0</v>
      </c>
      <c r="LR198" s="52">
        <v>0</v>
      </c>
      <c r="LS198" s="52">
        <v>0</v>
      </c>
      <c r="LT198" s="52">
        <v>0</v>
      </c>
      <c r="LU198" s="52">
        <v>0</v>
      </c>
      <c r="LV198" s="52">
        <v>0</v>
      </c>
      <c r="LW198" s="52">
        <v>0</v>
      </c>
      <c r="LX198" s="52">
        <v>0</v>
      </c>
      <c r="LY198" s="52">
        <v>0</v>
      </c>
      <c r="LZ198" s="52">
        <v>0</v>
      </c>
      <c r="MA198" s="52">
        <v>0</v>
      </c>
      <c r="MB198" s="52">
        <v>0</v>
      </c>
      <c r="MC198" s="52">
        <v>0</v>
      </c>
      <c r="MD198" s="52">
        <v>0</v>
      </c>
      <c r="ME198" s="52">
        <v>0</v>
      </c>
      <c r="MF198" s="52">
        <v>0</v>
      </c>
      <c r="MG198" s="52">
        <v>0</v>
      </c>
      <c r="MH198" s="52">
        <v>0</v>
      </c>
      <c r="MI198" s="52">
        <v>0</v>
      </c>
      <c r="MJ198" s="52">
        <v>0</v>
      </c>
      <c r="MK198" s="52">
        <v>0</v>
      </c>
      <c r="ML198" s="52">
        <v>0</v>
      </c>
      <c r="MM198" s="52">
        <v>0</v>
      </c>
      <c r="MN198" s="52">
        <v>0</v>
      </c>
      <c r="MO198" s="52">
        <v>0</v>
      </c>
      <c r="MP198" s="52">
        <v>0</v>
      </c>
      <c r="MQ198" s="52">
        <v>0</v>
      </c>
      <c r="MR198" s="52">
        <v>0</v>
      </c>
      <c r="MS198" s="52">
        <v>0</v>
      </c>
      <c r="MT198" s="52">
        <v>0</v>
      </c>
      <c r="MU198" s="52">
        <v>0</v>
      </c>
      <c r="MV198" s="52">
        <v>0</v>
      </c>
      <c r="MW198" s="52">
        <v>0</v>
      </c>
      <c r="MX198" s="52">
        <v>0</v>
      </c>
      <c r="MY198" s="52">
        <v>0</v>
      </c>
      <c r="MZ198" s="52">
        <v>0</v>
      </c>
      <c r="NA198" s="52">
        <v>0</v>
      </c>
      <c r="NB198" s="52">
        <v>0</v>
      </c>
      <c r="NC198" s="52">
        <v>0</v>
      </c>
      <c r="ND198" s="52">
        <v>0</v>
      </c>
      <c r="NE198" s="52">
        <v>0</v>
      </c>
      <c r="NF198" s="52">
        <v>0</v>
      </c>
      <c r="NG198" s="52">
        <v>0</v>
      </c>
      <c r="NH198" s="52">
        <v>0</v>
      </c>
      <c r="NI198" s="52">
        <v>0</v>
      </c>
      <c r="NJ198" s="52">
        <v>0</v>
      </c>
      <c r="NK198" s="52">
        <v>0</v>
      </c>
      <c r="NL198" s="52">
        <v>0</v>
      </c>
      <c r="NM198" s="52">
        <v>0</v>
      </c>
      <c r="NN198" s="52">
        <v>0</v>
      </c>
      <c r="NO198" s="52">
        <v>0</v>
      </c>
      <c r="NP198" s="52">
        <v>0</v>
      </c>
      <c r="NQ198" s="52">
        <v>0</v>
      </c>
      <c r="NR198" s="68">
        <f t="shared" si="9"/>
        <v>68996.199999999939</v>
      </c>
      <c r="NS198" s="68">
        <f t="shared" si="10"/>
        <v>68996.199999999939</v>
      </c>
      <c r="NT198" s="68">
        <f t="shared" si="11"/>
        <v>58498.399999999951</v>
      </c>
    </row>
    <row r="199" spans="1:384" s="40" customFormat="1" ht="15" customHeight="1" outlineLevel="1" x14ac:dyDescent="0.2">
      <c r="A199" s="61"/>
      <c r="B199" s="49" t="s">
        <v>671</v>
      </c>
      <c r="C199" s="49" t="s">
        <v>551</v>
      </c>
      <c r="D199" s="49" t="s">
        <v>552</v>
      </c>
      <c r="E199" s="50" t="s">
        <v>553</v>
      </c>
      <c r="F199" s="64">
        <v>45269</v>
      </c>
      <c r="G199" s="49" t="s">
        <v>37</v>
      </c>
      <c r="H199" s="72">
        <v>0</v>
      </c>
      <c r="I199" s="65">
        <v>63277.760000000002</v>
      </c>
      <c r="J199" s="114" t="str">
        <f>_xlfn.XLOOKUP(E199,'[12]Resumo Unidades'!$B:$B,'[12]Resumo Unidades'!$W:$W)</f>
        <v>Fluxo com Divergência de até 2%</v>
      </c>
      <c r="K199" s="51" t="str">
        <f>IF(L199&gt;Resumo!$E$23,"Sim","Não")</f>
        <v>Não</v>
      </c>
      <c r="L199" s="66">
        <v>50</v>
      </c>
      <c r="M199" s="67"/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0</v>
      </c>
      <c r="X199" s="52">
        <v>0</v>
      </c>
      <c r="Y199" s="52">
        <v>0</v>
      </c>
      <c r="Z199" s="52">
        <v>0</v>
      </c>
      <c r="AA199" s="52">
        <v>0</v>
      </c>
      <c r="AB199" s="52">
        <v>0</v>
      </c>
      <c r="AC199" s="52">
        <v>0</v>
      </c>
      <c r="AD199" s="52">
        <v>0</v>
      </c>
      <c r="AE199" s="52">
        <v>0</v>
      </c>
      <c r="AF199" s="52">
        <v>0</v>
      </c>
      <c r="AG199" s="52">
        <v>0</v>
      </c>
      <c r="AH199" s="52">
        <v>0</v>
      </c>
      <c r="AI199" s="52">
        <v>0</v>
      </c>
      <c r="AJ199" s="52">
        <v>0</v>
      </c>
      <c r="AK199" s="52">
        <v>0</v>
      </c>
      <c r="AL199" s="52">
        <v>0</v>
      </c>
      <c r="AM199" s="52">
        <v>0</v>
      </c>
      <c r="AN199" s="52">
        <v>0</v>
      </c>
      <c r="AO199" s="52">
        <v>0</v>
      </c>
      <c r="AP199" s="52">
        <v>0</v>
      </c>
      <c r="AQ199" s="52">
        <v>0</v>
      </c>
      <c r="AR199" s="52">
        <v>0</v>
      </c>
      <c r="AS199" s="52">
        <v>0</v>
      </c>
      <c r="AT199" s="52">
        <v>0</v>
      </c>
      <c r="AU199" s="52">
        <v>0</v>
      </c>
      <c r="AV199" s="52">
        <v>0</v>
      </c>
      <c r="AW199" s="52">
        <v>0</v>
      </c>
      <c r="AX199" s="52">
        <v>0</v>
      </c>
      <c r="AY199" s="52">
        <v>0</v>
      </c>
      <c r="AZ199" s="52">
        <v>0</v>
      </c>
      <c r="BA199" s="52">
        <v>0</v>
      </c>
      <c r="BB199" s="52">
        <v>0</v>
      </c>
      <c r="BC199" s="52">
        <v>0</v>
      </c>
      <c r="BD199" s="52">
        <v>0</v>
      </c>
      <c r="BE199" s="52">
        <v>0</v>
      </c>
      <c r="BF199" s="52">
        <v>0</v>
      </c>
      <c r="BG199" s="52">
        <v>0</v>
      </c>
      <c r="BH199" s="52">
        <v>0</v>
      </c>
      <c r="BI199" s="52">
        <v>0</v>
      </c>
      <c r="BJ199" s="52">
        <v>0</v>
      </c>
      <c r="BK199" s="52">
        <v>0</v>
      </c>
      <c r="BL199" s="52">
        <v>0</v>
      </c>
      <c r="BM199" s="52">
        <v>0</v>
      </c>
      <c r="BN199" s="52">
        <v>0</v>
      </c>
      <c r="BO199" s="52">
        <v>0</v>
      </c>
      <c r="BP199" s="52">
        <v>0</v>
      </c>
      <c r="BQ199" s="52">
        <v>0</v>
      </c>
      <c r="BR199" s="52">
        <v>0</v>
      </c>
      <c r="BS199" s="52">
        <v>0</v>
      </c>
      <c r="BT199" s="52">
        <v>0</v>
      </c>
      <c r="BU199" s="52">
        <v>0</v>
      </c>
      <c r="BV199" s="52">
        <v>0</v>
      </c>
      <c r="BW199" s="52">
        <v>0</v>
      </c>
      <c r="BX199" s="52">
        <v>0</v>
      </c>
      <c r="BY199" s="52">
        <v>0</v>
      </c>
      <c r="BZ199" s="52">
        <v>0</v>
      </c>
      <c r="CA199" s="52">
        <v>0</v>
      </c>
      <c r="CB199" s="52">
        <v>654.19000000000005</v>
      </c>
      <c r="CC199" s="52">
        <v>600.33999999999992</v>
      </c>
      <c r="CD199" s="52">
        <v>524.89</v>
      </c>
      <c r="CE199" s="52">
        <v>524.89</v>
      </c>
      <c r="CF199" s="52">
        <v>524.89</v>
      </c>
      <c r="CG199" s="52">
        <v>524.89</v>
      </c>
      <c r="CH199" s="52">
        <v>524.89</v>
      </c>
      <c r="CI199" s="52">
        <v>524.89</v>
      </c>
      <c r="CJ199" s="52">
        <v>524.89</v>
      </c>
      <c r="CK199" s="52">
        <v>524.89</v>
      </c>
      <c r="CL199" s="52">
        <v>524.89</v>
      </c>
      <c r="CM199" s="52">
        <v>524.89</v>
      </c>
      <c r="CN199" s="52">
        <v>524.89</v>
      </c>
      <c r="CO199" s="52">
        <v>524.89</v>
      </c>
      <c r="CP199" s="52">
        <v>524.89</v>
      </c>
      <c r="CQ199" s="52">
        <v>524.89</v>
      </c>
      <c r="CR199" s="52">
        <v>524.89</v>
      </c>
      <c r="CS199" s="52">
        <v>524.89</v>
      </c>
      <c r="CT199" s="52">
        <v>524.89</v>
      </c>
      <c r="CU199" s="52">
        <v>524.89</v>
      </c>
      <c r="CV199" s="52">
        <v>524.89</v>
      </c>
      <c r="CW199" s="52">
        <v>524.89</v>
      </c>
      <c r="CX199" s="52">
        <v>524.89</v>
      </c>
      <c r="CY199" s="52">
        <v>524.89</v>
      </c>
      <c r="CZ199" s="52">
        <v>524.89</v>
      </c>
      <c r="DA199" s="52">
        <v>524.89</v>
      </c>
      <c r="DB199" s="52">
        <v>524.89</v>
      </c>
      <c r="DC199" s="52">
        <v>524.89</v>
      </c>
      <c r="DD199" s="52">
        <v>524.89</v>
      </c>
      <c r="DE199" s="52">
        <v>524.89</v>
      </c>
      <c r="DF199" s="52">
        <v>524.89</v>
      </c>
      <c r="DG199" s="52">
        <v>524.89</v>
      </c>
      <c r="DH199" s="52">
        <v>524.89</v>
      </c>
      <c r="DI199" s="52">
        <v>524.89</v>
      </c>
      <c r="DJ199" s="52">
        <v>524.89</v>
      </c>
      <c r="DK199" s="52">
        <v>524.89</v>
      </c>
      <c r="DL199" s="52">
        <v>524.89</v>
      </c>
      <c r="DM199" s="52">
        <v>524.89</v>
      </c>
      <c r="DN199" s="52">
        <v>524.89</v>
      </c>
      <c r="DO199" s="52">
        <v>524.89</v>
      </c>
      <c r="DP199" s="52">
        <v>524.89</v>
      </c>
      <c r="DQ199" s="52">
        <v>524.89</v>
      </c>
      <c r="DR199" s="52">
        <v>524.89</v>
      </c>
      <c r="DS199" s="52">
        <v>524.89</v>
      </c>
      <c r="DT199" s="52">
        <v>524.89</v>
      </c>
      <c r="DU199" s="52">
        <v>524.89</v>
      </c>
      <c r="DV199" s="52">
        <v>524.89</v>
      </c>
      <c r="DW199" s="52">
        <v>524.89</v>
      </c>
      <c r="DX199" s="52">
        <v>524.89</v>
      </c>
      <c r="DY199" s="52">
        <v>524.89</v>
      </c>
      <c r="DZ199" s="52">
        <v>524.89</v>
      </c>
      <c r="EA199" s="52">
        <v>524.89</v>
      </c>
      <c r="EB199" s="52">
        <v>524.89</v>
      </c>
      <c r="EC199" s="52">
        <v>524.89</v>
      </c>
      <c r="ED199" s="52">
        <v>524.89</v>
      </c>
      <c r="EE199" s="52">
        <v>524.89</v>
      </c>
      <c r="EF199" s="52">
        <v>524.89</v>
      </c>
      <c r="EG199" s="52">
        <v>524.89</v>
      </c>
      <c r="EH199" s="52">
        <v>524.89</v>
      </c>
      <c r="EI199" s="52">
        <v>524.89</v>
      </c>
      <c r="EJ199" s="52">
        <v>524.89</v>
      </c>
      <c r="EK199" s="52">
        <v>524.89</v>
      </c>
      <c r="EL199" s="52">
        <v>524.89</v>
      </c>
      <c r="EM199" s="52">
        <v>524.89</v>
      </c>
      <c r="EN199" s="52">
        <v>524.89</v>
      </c>
      <c r="EO199" s="52">
        <v>524.89</v>
      </c>
      <c r="EP199" s="52">
        <v>524.89</v>
      </c>
      <c r="EQ199" s="52">
        <v>524.89</v>
      </c>
      <c r="ER199" s="52">
        <v>524.89</v>
      </c>
      <c r="ES199" s="52">
        <v>524.89</v>
      </c>
      <c r="ET199" s="52">
        <v>524.89</v>
      </c>
      <c r="EU199" s="52">
        <v>524.89</v>
      </c>
      <c r="EV199" s="52">
        <v>524.89</v>
      </c>
      <c r="EW199" s="52">
        <v>524.89</v>
      </c>
      <c r="EX199" s="52">
        <v>524.89</v>
      </c>
      <c r="EY199" s="52">
        <v>524.89</v>
      </c>
      <c r="EZ199" s="52">
        <v>524.89</v>
      </c>
      <c r="FA199" s="52">
        <v>524.89</v>
      </c>
      <c r="FB199" s="52">
        <v>524.89</v>
      </c>
      <c r="FC199" s="52">
        <v>524.89</v>
      </c>
      <c r="FD199" s="52">
        <v>524.89</v>
      </c>
      <c r="FE199" s="52">
        <v>524.89</v>
      </c>
      <c r="FF199" s="52">
        <v>524.89</v>
      </c>
      <c r="FG199" s="52">
        <v>524.89</v>
      </c>
      <c r="FH199" s="52">
        <v>524.89</v>
      </c>
      <c r="FI199" s="52">
        <v>524.89</v>
      </c>
      <c r="FJ199" s="52">
        <v>524.89</v>
      </c>
      <c r="FK199" s="52">
        <v>524.89</v>
      </c>
      <c r="FL199" s="52">
        <v>524.89</v>
      </c>
      <c r="FM199" s="52">
        <v>524.89</v>
      </c>
      <c r="FN199" s="52">
        <v>524.89</v>
      </c>
      <c r="FO199" s="52">
        <v>524.89</v>
      </c>
      <c r="FP199" s="52">
        <v>524.89</v>
      </c>
      <c r="FQ199" s="52">
        <v>524.89</v>
      </c>
      <c r="FR199" s="52">
        <v>524.89</v>
      </c>
      <c r="FS199" s="52">
        <v>524.89</v>
      </c>
      <c r="FT199" s="52">
        <v>524.89</v>
      </c>
      <c r="FU199" s="52">
        <v>524.89</v>
      </c>
      <c r="FV199" s="52">
        <v>524.89</v>
      </c>
      <c r="FW199" s="52">
        <v>524.89</v>
      </c>
      <c r="FX199" s="52">
        <v>524.89</v>
      </c>
      <c r="FY199" s="52">
        <v>524.89</v>
      </c>
      <c r="FZ199" s="52">
        <v>524.89</v>
      </c>
      <c r="GA199" s="52">
        <v>524.89</v>
      </c>
      <c r="GB199" s="52">
        <v>524.89</v>
      </c>
      <c r="GC199" s="52">
        <v>524.89</v>
      </c>
      <c r="GD199" s="52">
        <v>524.89</v>
      </c>
      <c r="GE199" s="52">
        <v>524.89</v>
      </c>
      <c r="GF199" s="52">
        <v>524.89</v>
      </c>
      <c r="GG199" s="52">
        <v>524.89</v>
      </c>
      <c r="GH199" s="52">
        <v>524.89</v>
      </c>
      <c r="GI199" s="52">
        <v>524.89</v>
      </c>
      <c r="GJ199" s="52">
        <v>524.89</v>
      </c>
      <c r="GK199" s="52">
        <v>524.89</v>
      </c>
      <c r="GL199" s="52">
        <v>524.89</v>
      </c>
      <c r="GM199" s="52">
        <v>524.89</v>
      </c>
      <c r="GN199" s="52">
        <v>524.89</v>
      </c>
      <c r="GO199" s="52">
        <v>524.89</v>
      </c>
      <c r="GP199" s="52">
        <v>524.89</v>
      </c>
      <c r="GQ199" s="52">
        <v>524.89</v>
      </c>
      <c r="GR199" s="52">
        <v>524.89</v>
      </c>
      <c r="GS199" s="52">
        <v>524.89</v>
      </c>
      <c r="GT199" s="52">
        <v>524.89</v>
      </c>
      <c r="GU199" s="52">
        <v>524.89</v>
      </c>
      <c r="GV199" s="52">
        <v>524.89</v>
      </c>
      <c r="GW199" s="52">
        <v>524.89</v>
      </c>
      <c r="GX199" s="52">
        <v>524.89</v>
      </c>
      <c r="GY199" s="52">
        <v>524.89</v>
      </c>
      <c r="GZ199" s="52">
        <v>524.89</v>
      </c>
      <c r="HA199" s="52">
        <v>524.89</v>
      </c>
      <c r="HB199" s="52">
        <v>524.89</v>
      </c>
      <c r="HC199" s="52">
        <v>0</v>
      </c>
      <c r="HD199" s="52">
        <v>0</v>
      </c>
      <c r="HE199" s="52">
        <v>0</v>
      </c>
      <c r="HF199" s="52">
        <v>0</v>
      </c>
      <c r="HG199" s="52">
        <v>0</v>
      </c>
      <c r="HH199" s="52">
        <v>0</v>
      </c>
      <c r="HI199" s="52">
        <v>0</v>
      </c>
      <c r="HJ199" s="52">
        <v>0</v>
      </c>
      <c r="HK199" s="52">
        <v>0</v>
      </c>
      <c r="HL199" s="52">
        <v>0</v>
      </c>
      <c r="HM199" s="52">
        <v>0</v>
      </c>
      <c r="HN199" s="52">
        <v>0</v>
      </c>
      <c r="HO199" s="52">
        <v>0</v>
      </c>
      <c r="HP199" s="52">
        <v>0</v>
      </c>
      <c r="HQ199" s="52">
        <v>0</v>
      </c>
      <c r="HR199" s="52">
        <v>0</v>
      </c>
      <c r="HS199" s="52">
        <v>0</v>
      </c>
      <c r="HT199" s="52">
        <v>0</v>
      </c>
      <c r="HU199" s="52">
        <v>0</v>
      </c>
      <c r="HV199" s="52">
        <v>0</v>
      </c>
      <c r="HW199" s="52">
        <v>0</v>
      </c>
      <c r="HX199" s="52">
        <v>0</v>
      </c>
      <c r="HY199" s="52">
        <v>0</v>
      </c>
      <c r="HZ199" s="52">
        <v>0</v>
      </c>
      <c r="IA199" s="52">
        <v>0</v>
      </c>
      <c r="IB199" s="52">
        <v>0</v>
      </c>
      <c r="IC199" s="52">
        <v>0</v>
      </c>
      <c r="ID199" s="52">
        <v>0</v>
      </c>
      <c r="IE199" s="52">
        <v>0</v>
      </c>
      <c r="IF199" s="52">
        <v>0</v>
      </c>
      <c r="IG199" s="52">
        <v>0</v>
      </c>
      <c r="IH199" s="52">
        <v>0</v>
      </c>
      <c r="II199" s="52">
        <v>0</v>
      </c>
      <c r="IJ199" s="52">
        <v>0</v>
      </c>
      <c r="IK199" s="52">
        <v>0</v>
      </c>
      <c r="IL199" s="52">
        <v>0</v>
      </c>
      <c r="IM199" s="52">
        <v>0</v>
      </c>
      <c r="IN199" s="52">
        <v>0</v>
      </c>
      <c r="IO199" s="52">
        <v>0</v>
      </c>
      <c r="IP199" s="52">
        <v>0</v>
      </c>
      <c r="IQ199" s="52">
        <v>0</v>
      </c>
      <c r="IR199" s="52">
        <v>0</v>
      </c>
      <c r="IS199" s="52">
        <v>0</v>
      </c>
      <c r="IT199" s="52">
        <v>0</v>
      </c>
      <c r="IU199" s="52">
        <v>0</v>
      </c>
      <c r="IV199" s="52">
        <v>0</v>
      </c>
      <c r="IW199" s="52">
        <v>0</v>
      </c>
      <c r="IX199" s="52">
        <v>0</v>
      </c>
      <c r="IY199" s="52">
        <v>0</v>
      </c>
      <c r="IZ199" s="52">
        <v>0</v>
      </c>
      <c r="JA199" s="52">
        <v>0</v>
      </c>
      <c r="JB199" s="52">
        <v>0</v>
      </c>
      <c r="JC199" s="52">
        <v>0</v>
      </c>
      <c r="JD199" s="52">
        <v>0</v>
      </c>
      <c r="JE199" s="52">
        <v>0</v>
      </c>
      <c r="JF199" s="52">
        <v>0</v>
      </c>
      <c r="JG199" s="52">
        <v>0</v>
      </c>
      <c r="JH199" s="52">
        <v>0</v>
      </c>
      <c r="JI199" s="52">
        <v>0</v>
      </c>
      <c r="JJ199" s="52">
        <v>0</v>
      </c>
      <c r="JK199" s="52">
        <v>0</v>
      </c>
      <c r="JL199" s="52">
        <v>0</v>
      </c>
      <c r="JM199" s="52">
        <v>0</v>
      </c>
      <c r="JN199" s="52">
        <v>0</v>
      </c>
      <c r="JO199" s="52">
        <v>0</v>
      </c>
      <c r="JP199" s="52">
        <v>0</v>
      </c>
      <c r="JQ199" s="52">
        <v>0</v>
      </c>
      <c r="JR199" s="52">
        <v>0</v>
      </c>
      <c r="JS199" s="52">
        <v>0</v>
      </c>
      <c r="JT199" s="52">
        <v>0</v>
      </c>
      <c r="JU199" s="52">
        <v>0</v>
      </c>
      <c r="JV199" s="52">
        <v>0</v>
      </c>
      <c r="JW199" s="52">
        <v>0</v>
      </c>
      <c r="JX199" s="52">
        <v>0</v>
      </c>
      <c r="JY199" s="52">
        <v>0</v>
      </c>
      <c r="JZ199" s="52">
        <v>0</v>
      </c>
      <c r="KA199" s="52">
        <v>0</v>
      </c>
      <c r="KB199" s="52">
        <v>0</v>
      </c>
      <c r="KC199" s="52">
        <v>0</v>
      </c>
      <c r="KD199" s="52">
        <v>0</v>
      </c>
      <c r="KE199" s="52">
        <v>0</v>
      </c>
      <c r="KF199" s="52">
        <v>0</v>
      </c>
      <c r="KG199" s="52">
        <v>0</v>
      </c>
      <c r="KH199" s="52">
        <v>0</v>
      </c>
      <c r="KI199" s="52">
        <v>0</v>
      </c>
      <c r="KJ199" s="52">
        <v>0</v>
      </c>
      <c r="KK199" s="52">
        <v>0</v>
      </c>
      <c r="KL199" s="52">
        <v>0</v>
      </c>
      <c r="KM199" s="52">
        <v>0</v>
      </c>
      <c r="KN199" s="52">
        <v>0</v>
      </c>
      <c r="KO199" s="52">
        <v>0</v>
      </c>
      <c r="KP199" s="52">
        <v>0</v>
      </c>
      <c r="KQ199" s="52">
        <v>0</v>
      </c>
      <c r="KR199" s="52">
        <v>0</v>
      </c>
      <c r="KS199" s="52">
        <v>0</v>
      </c>
      <c r="KT199" s="52">
        <v>0</v>
      </c>
      <c r="KU199" s="52">
        <v>0</v>
      </c>
      <c r="KV199" s="52">
        <v>0</v>
      </c>
      <c r="KW199" s="52">
        <v>0</v>
      </c>
      <c r="KX199" s="52">
        <v>0</v>
      </c>
      <c r="KY199" s="52">
        <v>0</v>
      </c>
      <c r="KZ199" s="52">
        <v>0</v>
      </c>
      <c r="LA199" s="52">
        <v>0</v>
      </c>
      <c r="LB199" s="52">
        <v>0</v>
      </c>
      <c r="LC199" s="52">
        <v>0</v>
      </c>
      <c r="LD199" s="52">
        <v>0</v>
      </c>
      <c r="LE199" s="52">
        <v>0</v>
      </c>
      <c r="LF199" s="52">
        <v>0</v>
      </c>
      <c r="LG199" s="52">
        <v>0</v>
      </c>
      <c r="LH199" s="52">
        <v>0</v>
      </c>
      <c r="LI199" s="52">
        <v>0</v>
      </c>
      <c r="LJ199" s="52">
        <v>0</v>
      </c>
      <c r="LK199" s="52">
        <v>0</v>
      </c>
      <c r="LL199" s="52">
        <v>0</v>
      </c>
      <c r="LM199" s="52">
        <v>0</v>
      </c>
      <c r="LN199" s="52">
        <v>0</v>
      </c>
      <c r="LO199" s="52">
        <v>0</v>
      </c>
      <c r="LP199" s="52">
        <v>0</v>
      </c>
      <c r="LQ199" s="52">
        <v>0</v>
      </c>
      <c r="LR199" s="52">
        <v>0</v>
      </c>
      <c r="LS199" s="52">
        <v>0</v>
      </c>
      <c r="LT199" s="52">
        <v>0</v>
      </c>
      <c r="LU199" s="52">
        <v>0</v>
      </c>
      <c r="LV199" s="52">
        <v>0</v>
      </c>
      <c r="LW199" s="52">
        <v>0</v>
      </c>
      <c r="LX199" s="52">
        <v>0</v>
      </c>
      <c r="LY199" s="52">
        <v>0</v>
      </c>
      <c r="LZ199" s="52">
        <v>0</v>
      </c>
      <c r="MA199" s="52">
        <v>0</v>
      </c>
      <c r="MB199" s="52">
        <v>0</v>
      </c>
      <c r="MC199" s="52">
        <v>0</v>
      </c>
      <c r="MD199" s="52">
        <v>0</v>
      </c>
      <c r="ME199" s="52">
        <v>0</v>
      </c>
      <c r="MF199" s="52">
        <v>0</v>
      </c>
      <c r="MG199" s="52">
        <v>0</v>
      </c>
      <c r="MH199" s="52">
        <v>0</v>
      </c>
      <c r="MI199" s="52">
        <v>0</v>
      </c>
      <c r="MJ199" s="52">
        <v>0</v>
      </c>
      <c r="MK199" s="52">
        <v>0</v>
      </c>
      <c r="ML199" s="52">
        <v>0</v>
      </c>
      <c r="MM199" s="52">
        <v>0</v>
      </c>
      <c r="MN199" s="52">
        <v>0</v>
      </c>
      <c r="MO199" s="52">
        <v>0</v>
      </c>
      <c r="MP199" s="52">
        <v>0</v>
      </c>
      <c r="MQ199" s="52">
        <v>0</v>
      </c>
      <c r="MR199" s="52">
        <v>0</v>
      </c>
      <c r="MS199" s="52">
        <v>0</v>
      </c>
      <c r="MT199" s="52">
        <v>0</v>
      </c>
      <c r="MU199" s="52">
        <v>0</v>
      </c>
      <c r="MV199" s="52">
        <v>0</v>
      </c>
      <c r="MW199" s="52">
        <v>0</v>
      </c>
      <c r="MX199" s="52">
        <v>0</v>
      </c>
      <c r="MY199" s="52">
        <v>0</v>
      </c>
      <c r="MZ199" s="52">
        <v>0</v>
      </c>
      <c r="NA199" s="52">
        <v>0</v>
      </c>
      <c r="NB199" s="52">
        <v>0</v>
      </c>
      <c r="NC199" s="52">
        <v>0</v>
      </c>
      <c r="ND199" s="52">
        <v>0</v>
      </c>
      <c r="NE199" s="52">
        <v>0</v>
      </c>
      <c r="NF199" s="52">
        <v>0</v>
      </c>
      <c r="NG199" s="52">
        <v>0</v>
      </c>
      <c r="NH199" s="52">
        <v>0</v>
      </c>
      <c r="NI199" s="52">
        <v>0</v>
      </c>
      <c r="NJ199" s="52">
        <v>0</v>
      </c>
      <c r="NK199" s="52">
        <v>0</v>
      </c>
      <c r="NL199" s="52">
        <v>0</v>
      </c>
      <c r="NM199" s="52">
        <v>0</v>
      </c>
      <c r="NN199" s="52">
        <v>0</v>
      </c>
      <c r="NO199" s="52">
        <v>0</v>
      </c>
      <c r="NP199" s="52">
        <v>0</v>
      </c>
      <c r="NQ199" s="52">
        <v>0</v>
      </c>
      <c r="NR199" s="68">
        <f t="shared" si="9"/>
        <v>68965.339999999938</v>
      </c>
      <c r="NS199" s="68">
        <f t="shared" si="10"/>
        <v>68965.339999999938</v>
      </c>
      <c r="NT199" s="68">
        <f t="shared" si="11"/>
        <v>58467.53999999995</v>
      </c>
    </row>
    <row r="200" spans="1:384" s="40" customFormat="1" ht="15" customHeight="1" outlineLevel="1" x14ac:dyDescent="0.2">
      <c r="A200" s="61"/>
      <c r="B200" s="49" t="s">
        <v>671</v>
      </c>
      <c r="C200" s="49" t="s">
        <v>554</v>
      </c>
      <c r="D200" s="49" t="s">
        <v>555</v>
      </c>
      <c r="E200" s="50" t="s">
        <v>556</v>
      </c>
      <c r="F200" s="64">
        <v>45276</v>
      </c>
      <c r="G200" s="49" t="s">
        <v>37</v>
      </c>
      <c r="H200" s="72">
        <v>0</v>
      </c>
      <c r="I200" s="65">
        <v>64899.92</v>
      </c>
      <c r="J200" s="114" t="str">
        <f>_xlfn.XLOOKUP(E200,'[12]Resumo Unidades'!$B:$B,'[12]Resumo Unidades'!$W:$W)</f>
        <v>Fluxo com Divergência maior do que 10%</v>
      </c>
      <c r="K200" s="51" t="str">
        <f>IF(L200&gt;Resumo!$E$23,"Sim","Não")</f>
        <v>Não</v>
      </c>
      <c r="L200" s="66">
        <v>50</v>
      </c>
      <c r="M200" s="67"/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0</v>
      </c>
      <c r="X200" s="52">
        <v>0</v>
      </c>
      <c r="Y200" s="52">
        <v>0</v>
      </c>
      <c r="Z200" s="52">
        <v>0</v>
      </c>
      <c r="AA200" s="52">
        <v>0</v>
      </c>
      <c r="AB200" s="52">
        <v>0</v>
      </c>
      <c r="AC200" s="52">
        <v>0</v>
      </c>
      <c r="AD200" s="52">
        <v>0</v>
      </c>
      <c r="AE200" s="52">
        <v>0</v>
      </c>
      <c r="AF200" s="52">
        <v>0</v>
      </c>
      <c r="AG200" s="52">
        <v>0</v>
      </c>
      <c r="AH200" s="52">
        <v>0</v>
      </c>
      <c r="AI200" s="52">
        <v>0</v>
      </c>
      <c r="AJ200" s="52">
        <v>0</v>
      </c>
      <c r="AK200" s="52">
        <v>0</v>
      </c>
      <c r="AL200" s="52">
        <v>0</v>
      </c>
      <c r="AM200" s="52">
        <v>0</v>
      </c>
      <c r="AN200" s="52">
        <v>0</v>
      </c>
      <c r="AO200" s="52">
        <v>0</v>
      </c>
      <c r="AP200" s="52">
        <v>0</v>
      </c>
      <c r="AQ200" s="52">
        <v>0</v>
      </c>
      <c r="AR200" s="52">
        <v>0</v>
      </c>
      <c r="AS200" s="52">
        <v>0</v>
      </c>
      <c r="AT200" s="52">
        <v>0</v>
      </c>
      <c r="AU200" s="52">
        <v>0</v>
      </c>
      <c r="AV200" s="52">
        <v>0</v>
      </c>
      <c r="AW200" s="52">
        <v>0</v>
      </c>
      <c r="AX200" s="52">
        <v>0</v>
      </c>
      <c r="AY200" s="52">
        <v>0</v>
      </c>
      <c r="AZ200" s="52">
        <v>0</v>
      </c>
      <c r="BA200" s="52">
        <v>0</v>
      </c>
      <c r="BB200" s="52">
        <v>0</v>
      </c>
      <c r="BC200" s="52">
        <v>0</v>
      </c>
      <c r="BD200" s="52">
        <v>0</v>
      </c>
      <c r="BE200" s="52">
        <v>0</v>
      </c>
      <c r="BF200" s="52">
        <v>0</v>
      </c>
      <c r="BG200" s="52">
        <v>0</v>
      </c>
      <c r="BH200" s="52">
        <v>0</v>
      </c>
      <c r="BI200" s="52">
        <v>0</v>
      </c>
      <c r="BJ200" s="52">
        <v>0</v>
      </c>
      <c r="BK200" s="52">
        <v>0</v>
      </c>
      <c r="BL200" s="52">
        <v>0</v>
      </c>
      <c r="BM200" s="52">
        <v>0</v>
      </c>
      <c r="BN200" s="52">
        <v>0</v>
      </c>
      <c r="BO200" s="52">
        <v>0</v>
      </c>
      <c r="BP200" s="52">
        <v>0</v>
      </c>
      <c r="BQ200" s="52">
        <v>0</v>
      </c>
      <c r="BR200" s="52">
        <v>0</v>
      </c>
      <c r="BS200" s="52">
        <v>0</v>
      </c>
      <c r="BT200" s="52">
        <v>0</v>
      </c>
      <c r="BU200" s="52">
        <v>0</v>
      </c>
      <c r="BV200" s="52">
        <v>0</v>
      </c>
      <c r="BW200" s="52">
        <v>0</v>
      </c>
      <c r="BX200" s="52">
        <v>0</v>
      </c>
      <c r="BY200" s="52">
        <v>0</v>
      </c>
      <c r="BZ200" s="52">
        <v>0</v>
      </c>
      <c r="CA200" s="52">
        <v>0</v>
      </c>
      <c r="CB200" s="52">
        <v>605.18000000000006</v>
      </c>
      <c r="CC200" s="52">
        <v>501.24</v>
      </c>
      <c r="CD200" s="52">
        <v>421.96</v>
      </c>
      <c r="CE200" s="52">
        <v>421.96</v>
      </c>
      <c r="CF200" s="52">
        <v>421.96</v>
      </c>
      <c r="CG200" s="52">
        <v>421.96</v>
      </c>
      <c r="CH200" s="52">
        <v>421.96</v>
      </c>
      <c r="CI200" s="52">
        <v>421.96</v>
      </c>
      <c r="CJ200" s="52">
        <v>421.96</v>
      </c>
      <c r="CK200" s="52">
        <v>421.96</v>
      </c>
      <c r="CL200" s="52">
        <v>421.96</v>
      </c>
      <c r="CM200" s="52">
        <v>421.96</v>
      </c>
      <c r="CN200" s="52">
        <v>421.96</v>
      </c>
      <c r="CO200" s="52">
        <v>421.96</v>
      </c>
      <c r="CP200" s="52">
        <v>421.96</v>
      </c>
      <c r="CQ200" s="52">
        <v>421.96</v>
      </c>
      <c r="CR200" s="52">
        <v>421.96</v>
      </c>
      <c r="CS200" s="52">
        <v>421.96</v>
      </c>
      <c r="CT200" s="52">
        <v>421.96</v>
      </c>
      <c r="CU200" s="52">
        <v>421.96</v>
      </c>
      <c r="CV200" s="52">
        <v>421.96</v>
      </c>
      <c r="CW200" s="52">
        <v>421.96</v>
      </c>
      <c r="CX200" s="52">
        <v>421.96</v>
      </c>
      <c r="CY200" s="52">
        <v>421.96</v>
      </c>
      <c r="CZ200" s="52">
        <v>421.96</v>
      </c>
      <c r="DA200" s="52">
        <v>421.96</v>
      </c>
      <c r="DB200" s="52">
        <v>421.96</v>
      </c>
      <c r="DC200" s="52">
        <v>421.96</v>
      </c>
      <c r="DD200" s="52">
        <v>421.96</v>
      </c>
      <c r="DE200" s="52">
        <v>421.96</v>
      </c>
      <c r="DF200" s="52">
        <v>421.96</v>
      </c>
      <c r="DG200" s="52">
        <v>421.96</v>
      </c>
      <c r="DH200" s="52">
        <v>421.96</v>
      </c>
      <c r="DI200" s="52">
        <v>421.96</v>
      </c>
      <c r="DJ200" s="52">
        <v>421.96</v>
      </c>
      <c r="DK200" s="52">
        <v>421.96</v>
      </c>
      <c r="DL200" s="52">
        <v>421.96</v>
      </c>
      <c r="DM200" s="52">
        <v>421.96</v>
      </c>
      <c r="DN200" s="52">
        <v>421.96</v>
      </c>
      <c r="DO200" s="52">
        <v>421.96</v>
      </c>
      <c r="DP200" s="52">
        <v>421.96</v>
      </c>
      <c r="DQ200" s="52">
        <v>421.96</v>
      </c>
      <c r="DR200" s="52">
        <v>421.96</v>
      </c>
      <c r="DS200" s="52">
        <v>421.96</v>
      </c>
      <c r="DT200" s="52">
        <v>421.96</v>
      </c>
      <c r="DU200" s="52">
        <v>421.96</v>
      </c>
      <c r="DV200" s="52">
        <v>421.96</v>
      </c>
      <c r="DW200" s="52">
        <v>421.96</v>
      </c>
      <c r="DX200" s="52">
        <v>421.96</v>
      </c>
      <c r="DY200" s="52">
        <v>421.96</v>
      </c>
      <c r="DZ200" s="52">
        <v>421.96</v>
      </c>
      <c r="EA200" s="52">
        <v>421.96</v>
      </c>
      <c r="EB200" s="52">
        <v>421.96</v>
      </c>
      <c r="EC200" s="52">
        <v>421.96</v>
      </c>
      <c r="ED200" s="52">
        <v>421.96</v>
      </c>
      <c r="EE200" s="52">
        <v>421.96</v>
      </c>
      <c r="EF200" s="52">
        <v>421.96</v>
      </c>
      <c r="EG200" s="52">
        <v>421.96</v>
      </c>
      <c r="EH200" s="52">
        <v>421.96</v>
      </c>
      <c r="EI200" s="52">
        <v>421.96</v>
      </c>
      <c r="EJ200" s="52">
        <v>421.96</v>
      </c>
      <c r="EK200" s="52">
        <v>421.96</v>
      </c>
      <c r="EL200" s="52">
        <v>421.96</v>
      </c>
      <c r="EM200" s="52">
        <v>421.96</v>
      </c>
      <c r="EN200" s="52">
        <v>421.96</v>
      </c>
      <c r="EO200" s="52">
        <v>421.96</v>
      </c>
      <c r="EP200" s="52">
        <v>421.96</v>
      </c>
      <c r="EQ200" s="52">
        <v>421.96</v>
      </c>
      <c r="ER200" s="52">
        <v>421.96</v>
      </c>
      <c r="ES200" s="52">
        <v>421.96</v>
      </c>
      <c r="ET200" s="52">
        <v>421.96</v>
      </c>
      <c r="EU200" s="52">
        <v>421.96</v>
      </c>
      <c r="EV200" s="52">
        <v>421.96</v>
      </c>
      <c r="EW200" s="52">
        <v>421.96</v>
      </c>
      <c r="EX200" s="52">
        <v>421.96</v>
      </c>
      <c r="EY200" s="52">
        <v>421.96</v>
      </c>
      <c r="EZ200" s="52">
        <v>421.96</v>
      </c>
      <c r="FA200" s="52">
        <v>421.96</v>
      </c>
      <c r="FB200" s="52">
        <v>421.96</v>
      </c>
      <c r="FC200" s="52">
        <v>421.96</v>
      </c>
      <c r="FD200" s="52">
        <v>421.96</v>
      </c>
      <c r="FE200" s="52">
        <v>421.96</v>
      </c>
      <c r="FF200" s="52">
        <v>421.96</v>
      </c>
      <c r="FG200" s="52">
        <v>421.96</v>
      </c>
      <c r="FH200" s="52">
        <v>421.96</v>
      </c>
      <c r="FI200" s="52">
        <v>421.96</v>
      </c>
      <c r="FJ200" s="52">
        <v>421.96</v>
      </c>
      <c r="FK200" s="52">
        <v>421.96</v>
      </c>
      <c r="FL200" s="52">
        <v>421.96</v>
      </c>
      <c r="FM200" s="52">
        <v>421.96</v>
      </c>
      <c r="FN200" s="52">
        <v>421.96</v>
      </c>
      <c r="FO200" s="52">
        <v>421.96</v>
      </c>
      <c r="FP200" s="52">
        <v>421.96</v>
      </c>
      <c r="FQ200" s="52">
        <v>421.96</v>
      </c>
      <c r="FR200" s="52">
        <v>421.96</v>
      </c>
      <c r="FS200" s="52">
        <v>421.96</v>
      </c>
      <c r="FT200" s="52">
        <v>421.96</v>
      </c>
      <c r="FU200" s="52">
        <v>421.96</v>
      </c>
      <c r="FV200" s="52">
        <v>421.96</v>
      </c>
      <c r="FW200" s="52">
        <v>421.96</v>
      </c>
      <c r="FX200" s="52">
        <v>421.96</v>
      </c>
      <c r="FY200" s="52">
        <v>421.96</v>
      </c>
      <c r="FZ200" s="52">
        <v>421.96</v>
      </c>
      <c r="GA200" s="52">
        <v>421.96</v>
      </c>
      <c r="GB200" s="52">
        <v>421.96</v>
      </c>
      <c r="GC200" s="52">
        <v>421.96</v>
      </c>
      <c r="GD200" s="52">
        <v>421.96</v>
      </c>
      <c r="GE200" s="52">
        <v>421.96</v>
      </c>
      <c r="GF200" s="52">
        <v>421.96</v>
      </c>
      <c r="GG200" s="52">
        <v>421.96</v>
      </c>
      <c r="GH200" s="52">
        <v>421.96</v>
      </c>
      <c r="GI200" s="52">
        <v>421.96</v>
      </c>
      <c r="GJ200" s="52">
        <v>421.96</v>
      </c>
      <c r="GK200" s="52">
        <v>421.96</v>
      </c>
      <c r="GL200" s="52">
        <v>421.96</v>
      </c>
      <c r="GM200" s="52">
        <v>421.96</v>
      </c>
      <c r="GN200" s="52">
        <v>421.96</v>
      </c>
      <c r="GO200" s="52">
        <v>421.96</v>
      </c>
      <c r="GP200" s="52">
        <v>421.96</v>
      </c>
      <c r="GQ200" s="52">
        <v>421.96</v>
      </c>
      <c r="GR200" s="52">
        <v>421.96</v>
      </c>
      <c r="GS200" s="52">
        <v>421.96</v>
      </c>
      <c r="GT200" s="52">
        <v>421.96</v>
      </c>
      <c r="GU200" s="52">
        <v>421.96</v>
      </c>
      <c r="GV200" s="52">
        <v>421.96</v>
      </c>
      <c r="GW200" s="52">
        <v>421.96</v>
      </c>
      <c r="GX200" s="52">
        <v>421.96</v>
      </c>
      <c r="GY200" s="52">
        <v>421.96</v>
      </c>
      <c r="GZ200" s="52">
        <v>421.96</v>
      </c>
      <c r="HA200" s="52">
        <v>421.96</v>
      </c>
      <c r="HB200" s="52">
        <v>421.96</v>
      </c>
      <c r="HC200" s="52">
        <v>421.96</v>
      </c>
      <c r="HD200" s="52">
        <v>421.96</v>
      </c>
      <c r="HE200" s="52">
        <v>421.96</v>
      </c>
      <c r="HF200" s="52">
        <v>0</v>
      </c>
      <c r="HG200" s="52">
        <v>0</v>
      </c>
      <c r="HH200" s="52">
        <v>0</v>
      </c>
      <c r="HI200" s="52">
        <v>0</v>
      </c>
      <c r="HJ200" s="52">
        <v>0</v>
      </c>
      <c r="HK200" s="52">
        <v>0</v>
      </c>
      <c r="HL200" s="52">
        <v>0</v>
      </c>
      <c r="HM200" s="52">
        <v>0</v>
      </c>
      <c r="HN200" s="52">
        <v>0</v>
      </c>
      <c r="HO200" s="52">
        <v>0</v>
      </c>
      <c r="HP200" s="52">
        <v>0</v>
      </c>
      <c r="HQ200" s="52">
        <v>0</v>
      </c>
      <c r="HR200" s="52">
        <v>0</v>
      </c>
      <c r="HS200" s="52">
        <v>0</v>
      </c>
      <c r="HT200" s="52">
        <v>0</v>
      </c>
      <c r="HU200" s="52">
        <v>0</v>
      </c>
      <c r="HV200" s="52">
        <v>0</v>
      </c>
      <c r="HW200" s="52">
        <v>0</v>
      </c>
      <c r="HX200" s="52">
        <v>0</v>
      </c>
      <c r="HY200" s="52">
        <v>0</v>
      </c>
      <c r="HZ200" s="52">
        <v>0</v>
      </c>
      <c r="IA200" s="52">
        <v>0</v>
      </c>
      <c r="IB200" s="52">
        <v>0</v>
      </c>
      <c r="IC200" s="52">
        <v>0</v>
      </c>
      <c r="ID200" s="52">
        <v>0</v>
      </c>
      <c r="IE200" s="52">
        <v>0</v>
      </c>
      <c r="IF200" s="52">
        <v>0</v>
      </c>
      <c r="IG200" s="52">
        <v>0</v>
      </c>
      <c r="IH200" s="52">
        <v>0</v>
      </c>
      <c r="II200" s="52">
        <v>0</v>
      </c>
      <c r="IJ200" s="52">
        <v>0</v>
      </c>
      <c r="IK200" s="52">
        <v>0</v>
      </c>
      <c r="IL200" s="52">
        <v>0</v>
      </c>
      <c r="IM200" s="52">
        <v>0</v>
      </c>
      <c r="IN200" s="52">
        <v>0</v>
      </c>
      <c r="IO200" s="52">
        <v>0</v>
      </c>
      <c r="IP200" s="52">
        <v>0</v>
      </c>
      <c r="IQ200" s="52">
        <v>0</v>
      </c>
      <c r="IR200" s="52">
        <v>0</v>
      </c>
      <c r="IS200" s="52">
        <v>0</v>
      </c>
      <c r="IT200" s="52">
        <v>0</v>
      </c>
      <c r="IU200" s="52">
        <v>0</v>
      </c>
      <c r="IV200" s="52">
        <v>0</v>
      </c>
      <c r="IW200" s="52">
        <v>0</v>
      </c>
      <c r="IX200" s="52">
        <v>0</v>
      </c>
      <c r="IY200" s="52">
        <v>0</v>
      </c>
      <c r="IZ200" s="52">
        <v>0</v>
      </c>
      <c r="JA200" s="52">
        <v>0</v>
      </c>
      <c r="JB200" s="52">
        <v>0</v>
      </c>
      <c r="JC200" s="52">
        <v>0</v>
      </c>
      <c r="JD200" s="52">
        <v>0</v>
      </c>
      <c r="JE200" s="52">
        <v>0</v>
      </c>
      <c r="JF200" s="52">
        <v>0</v>
      </c>
      <c r="JG200" s="52">
        <v>0</v>
      </c>
      <c r="JH200" s="52">
        <v>0</v>
      </c>
      <c r="JI200" s="52">
        <v>0</v>
      </c>
      <c r="JJ200" s="52">
        <v>0</v>
      </c>
      <c r="JK200" s="52">
        <v>0</v>
      </c>
      <c r="JL200" s="52">
        <v>0</v>
      </c>
      <c r="JM200" s="52">
        <v>0</v>
      </c>
      <c r="JN200" s="52">
        <v>0</v>
      </c>
      <c r="JO200" s="52">
        <v>0</v>
      </c>
      <c r="JP200" s="52">
        <v>0</v>
      </c>
      <c r="JQ200" s="52">
        <v>0</v>
      </c>
      <c r="JR200" s="52">
        <v>0</v>
      </c>
      <c r="JS200" s="52">
        <v>0</v>
      </c>
      <c r="JT200" s="52">
        <v>0</v>
      </c>
      <c r="JU200" s="52">
        <v>0</v>
      </c>
      <c r="JV200" s="52">
        <v>0</v>
      </c>
      <c r="JW200" s="52">
        <v>0</v>
      </c>
      <c r="JX200" s="52">
        <v>0</v>
      </c>
      <c r="JY200" s="52">
        <v>0</v>
      </c>
      <c r="JZ200" s="52">
        <v>0</v>
      </c>
      <c r="KA200" s="52">
        <v>0</v>
      </c>
      <c r="KB200" s="52">
        <v>0</v>
      </c>
      <c r="KC200" s="52">
        <v>0</v>
      </c>
      <c r="KD200" s="52">
        <v>0</v>
      </c>
      <c r="KE200" s="52">
        <v>0</v>
      </c>
      <c r="KF200" s="52">
        <v>0</v>
      </c>
      <c r="KG200" s="52">
        <v>0</v>
      </c>
      <c r="KH200" s="52">
        <v>0</v>
      </c>
      <c r="KI200" s="52">
        <v>0</v>
      </c>
      <c r="KJ200" s="52">
        <v>0</v>
      </c>
      <c r="KK200" s="52">
        <v>0</v>
      </c>
      <c r="KL200" s="52">
        <v>0</v>
      </c>
      <c r="KM200" s="52">
        <v>0</v>
      </c>
      <c r="KN200" s="52">
        <v>0</v>
      </c>
      <c r="KO200" s="52">
        <v>0</v>
      </c>
      <c r="KP200" s="52">
        <v>0</v>
      </c>
      <c r="KQ200" s="52">
        <v>0</v>
      </c>
      <c r="KR200" s="52">
        <v>0</v>
      </c>
      <c r="KS200" s="52">
        <v>0</v>
      </c>
      <c r="KT200" s="52">
        <v>0</v>
      </c>
      <c r="KU200" s="52">
        <v>0</v>
      </c>
      <c r="KV200" s="52">
        <v>0</v>
      </c>
      <c r="KW200" s="52">
        <v>0</v>
      </c>
      <c r="KX200" s="52">
        <v>0</v>
      </c>
      <c r="KY200" s="52">
        <v>0</v>
      </c>
      <c r="KZ200" s="52">
        <v>0</v>
      </c>
      <c r="LA200" s="52">
        <v>0</v>
      </c>
      <c r="LB200" s="52">
        <v>0</v>
      </c>
      <c r="LC200" s="52">
        <v>0</v>
      </c>
      <c r="LD200" s="52">
        <v>0</v>
      </c>
      <c r="LE200" s="52">
        <v>0</v>
      </c>
      <c r="LF200" s="52">
        <v>0</v>
      </c>
      <c r="LG200" s="52">
        <v>0</v>
      </c>
      <c r="LH200" s="52">
        <v>0</v>
      </c>
      <c r="LI200" s="52">
        <v>0</v>
      </c>
      <c r="LJ200" s="52">
        <v>0</v>
      </c>
      <c r="LK200" s="52">
        <v>0</v>
      </c>
      <c r="LL200" s="52">
        <v>0</v>
      </c>
      <c r="LM200" s="52">
        <v>0</v>
      </c>
      <c r="LN200" s="52">
        <v>0</v>
      </c>
      <c r="LO200" s="52">
        <v>0</v>
      </c>
      <c r="LP200" s="52">
        <v>0</v>
      </c>
      <c r="LQ200" s="52">
        <v>0</v>
      </c>
      <c r="LR200" s="52">
        <v>0</v>
      </c>
      <c r="LS200" s="52">
        <v>0</v>
      </c>
      <c r="LT200" s="52">
        <v>0</v>
      </c>
      <c r="LU200" s="52">
        <v>0</v>
      </c>
      <c r="LV200" s="52">
        <v>0</v>
      </c>
      <c r="LW200" s="52">
        <v>0</v>
      </c>
      <c r="LX200" s="52">
        <v>0</v>
      </c>
      <c r="LY200" s="52">
        <v>0</v>
      </c>
      <c r="LZ200" s="52">
        <v>0</v>
      </c>
      <c r="MA200" s="52">
        <v>0</v>
      </c>
      <c r="MB200" s="52">
        <v>0</v>
      </c>
      <c r="MC200" s="52">
        <v>0</v>
      </c>
      <c r="MD200" s="52">
        <v>0</v>
      </c>
      <c r="ME200" s="52">
        <v>0</v>
      </c>
      <c r="MF200" s="52">
        <v>0</v>
      </c>
      <c r="MG200" s="52">
        <v>0</v>
      </c>
      <c r="MH200" s="52">
        <v>0</v>
      </c>
      <c r="MI200" s="52">
        <v>0</v>
      </c>
      <c r="MJ200" s="52">
        <v>0</v>
      </c>
      <c r="MK200" s="52">
        <v>0</v>
      </c>
      <c r="ML200" s="52">
        <v>0</v>
      </c>
      <c r="MM200" s="52">
        <v>0</v>
      </c>
      <c r="MN200" s="52">
        <v>0</v>
      </c>
      <c r="MO200" s="52">
        <v>0</v>
      </c>
      <c r="MP200" s="52">
        <v>0</v>
      </c>
      <c r="MQ200" s="52">
        <v>0</v>
      </c>
      <c r="MR200" s="52">
        <v>0</v>
      </c>
      <c r="MS200" s="52">
        <v>0</v>
      </c>
      <c r="MT200" s="52">
        <v>0</v>
      </c>
      <c r="MU200" s="52">
        <v>0</v>
      </c>
      <c r="MV200" s="52">
        <v>0</v>
      </c>
      <c r="MW200" s="52">
        <v>0</v>
      </c>
      <c r="MX200" s="52">
        <v>0</v>
      </c>
      <c r="MY200" s="52">
        <v>0</v>
      </c>
      <c r="MZ200" s="52">
        <v>0</v>
      </c>
      <c r="NA200" s="52">
        <v>0</v>
      </c>
      <c r="NB200" s="52">
        <v>0</v>
      </c>
      <c r="NC200" s="52">
        <v>0</v>
      </c>
      <c r="ND200" s="52">
        <v>0</v>
      </c>
      <c r="NE200" s="52">
        <v>0</v>
      </c>
      <c r="NF200" s="52">
        <v>0</v>
      </c>
      <c r="NG200" s="52">
        <v>0</v>
      </c>
      <c r="NH200" s="52">
        <v>0</v>
      </c>
      <c r="NI200" s="52">
        <v>0</v>
      </c>
      <c r="NJ200" s="52">
        <v>0</v>
      </c>
      <c r="NK200" s="52">
        <v>0</v>
      </c>
      <c r="NL200" s="52">
        <v>0</v>
      </c>
      <c r="NM200" s="52">
        <v>0</v>
      </c>
      <c r="NN200" s="52">
        <v>0</v>
      </c>
      <c r="NO200" s="52">
        <v>0</v>
      </c>
      <c r="NP200" s="52">
        <v>0</v>
      </c>
      <c r="NQ200" s="52">
        <v>0</v>
      </c>
      <c r="NR200" s="68">
        <f t="shared" si="9"/>
        <v>56805.139999999905</v>
      </c>
      <c r="NS200" s="68">
        <f t="shared" si="10"/>
        <v>56805.139999999905</v>
      </c>
      <c r="NT200" s="68">
        <f t="shared" si="11"/>
        <v>47100.059999999925</v>
      </c>
    </row>
    <row r="201" spans="1:384" s="40" customFormat="1" ht="15" customHeight="1" outlineLevel="1" x14ac:dyDescent="0.2">
      <c r="A201" s="61"/>
      <c r="B201" s="49" t="s">
        <v>671</v>
      </c>
      <c r="C201" s="49" t="s">
        <v>557</v>
      </c>
      <c r="D201" s="49" t="s">
        <v>558</v>
      </c>
      <c r="E201" s="50" t="s">
        <v>559</v>
      </c>
      <c r="F201" s="64">
        <v>45278</v>
      </c>
      <c r="G201" s="49" t="s">
        <v>37</v>
      </c>
      <c r="H201" s="72">
        <v>0</v>
      </c>
      <c r="I201" s="65">
        <v>64990</v>
      </c>
      <c r="J201" s="114" t="str">
        <f>_xlfn.XLOOKUP(E201,'[12]Resumo Unidades'!$B:$B,'[12]Resumo Unidades'!$W:$W)</f>
        <v>Fluxo com Divergência de até 2%</v>
      </c>
      <c r="K201" s="51" t="str">
        <f>IF(L201&gt;Resumo!$E$23,"Sim","Não")</f>
        <v>Não</v>
      </c>
      <c r="L201" s="66">
        <v>0</v>
      </c>
      <c r="M201" s="67"/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52">
        <v>0</v>
      </c>
      <c r="W201" s="52">
        <v>0</v>
      </c>
      <c r="X201" s="52">
        <v>0</v>
      </c>
      <c r="Y201" s="52">
        <v>0</v>
      </c>
      <c r="Z201" s="52">
        <v>0</v>
      </c>
      <c r="AA201" s="52">
        <v>0</v>
      </c>
      <c r="AB201" s="52">
        <v>0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v>0</v>
      </c>
      <c r="AN201" s="52">
        <v>0</v>
      </c>
      <c r="AO201" s="52">
        <v>0</v>
      </c>
      <c r="AP201" s="52">
        <v>0</v>
      </c>
      <c r="AQ201" s="52"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>
        <v>0</v>
      </c>
      <c r="BC201" s="52">
        <v>0</v>
      </c>
      <c r="BD201" s="52">
        <v>0</v>
      </c>
      <c r="BE201" s="52">
        <v>0</v>
      </c>
      <c r="BF201" s="52">
        <v>0</v>
      </c>
      <c r="BG201" s="52">
        <v>0</v>
      </c>
      <c r="BH201" s="52">
        <v>0</v>
      </c>
      <c r="BI201" s="52">
        <v>0</v>
      </c>
      <c r="BJ201" s="52">
        <v>0</v>
      </c>
      <c r="BK201" s="52">
        <v>0</v>
      </c>
      <c r="BL201" s="52">
        <v>0</v>
      </c>
      <c r="BM201" s="52">
        <v>0</v>
      </c>
      <c r="BN201" s="52">
        <v>0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0</v>
      </c>
      <c r="BV201" s="52">
        <v>0</v>
      </c>
      <c r="BW201" s="52">
        <v>0</v>
      </c>
      <c r="BX201" s="52">
        <v>0</v>
      </c>
      <c r="BY201" s="52">
        <v>0</v>
      </c>
      <c r="BZ201" s="52">
        <v>0</v>
      </c>
      <c r="CA201" s="52">
        <v>0</v>
      </c>
      <c r="CB201" s="52">
        <v>0</v>
      </c>
      <c r="CC201" s="52">
        <v>0</v>
      </c>
      <c r="CD201" s="52">
        <v>488.36999999999995</v>
      </c>
      <c r="CE201" s="52">
        <v>488.36999999999995</v>
      </c>
      <c r="CF201" s="52">
        <v>488.36999999999995</v>
      </c>
      <c r="CG201" s="52">
        <v>488.36999999999995</v>
      </c>
      <c r="CH201" s="52">
        <v>488.36999999999995</v>
      </c>
      <c r="CI201" s="52">
        <v>488.36999999999995</v>
      </c>
      <c r="CJ201" s="52">
        <v>488.36999999999995</v>
      </c>
      <c r="CK201" s="52">
        <v>488.36999999999995</v>
      </c>
      <c r="CL201" s="52">
        <v>488.36999999999995</v>
      </c>
      <c r="CM201" s="52">
        <v>488.36999999999995</v>
      </c>
      <c r="CN201" s="52">
        <v>488.36999999999995</v>
      </c>
      <c r="CO201" s="52">
        <v>488.36999999999995</v>
      </c>
      <c r="CP201" s="52">
        <v>488.36999999999995</v>
      </c>
      <c r="CQ201" s="52">
        <v>488.36999999999995</v>
      </c>
      <c r="CR201" s="52">
        <v>488.36999999999995</v>
      </c>
      <c r="CS201" s="52">
        <v>488.36999999999995</v>
      </c>
      <c r="CT201" s="52">
        <v>488.36999999999995</v>
      </c>
      <c r="CU201" s="52">
        <v>488.36999999999995</v>
      </c>
      <c r="CV201" s="52">
        <v>488.36999999999995</v>
      </c>
      <c r="CW201" s="52">
        <v>488.36999999999995</v>
      </c>
      <c r="CX201" s="52">
        <v>488.36999999999995</v>
      </c>
      <c r="CY201" s="52">
        <v>488.36999999999995</v>
      </c>
      <c r="CZ201" s="52">
        <v>488.36999999999995</v>
      </c>
      <c r="DA201" s="52">
        <v>488.36999999999995</v>
      </c>
      <c r="DB201" s="52">
        <v>488.36999999999995</v>
      </c>
      <c r="DC201" s="52">
        <v>488.36999999999995</v>
      </c>
      <c r="DD201" s="52">
        <v>488.36999999999995</v>
      </c>
      <c r="DE201" s="52">
        <v>488.36999999999995</v>
      </c>
      <c r="DF201" s="52">
        <v>488.36999999999995</v>
      </c>
      <c r="DG201" s="52">
        <v>488.36999999999995</v>
      </c>
      <c r="DH201" s="52">
        <v>488.36999999999995</v>
      </c>
      <c r="DI201" s="52">
        <v>488.36999999999995</v>
      </c>
      <c r="DJ201" s="52">
        <v>488.36999999999995</v>
      </c>
      <c r="DK201" s="52">
        <v>488.36999999999995</v>
      </c>
      <c r="DL201" s="52">
        <v>488.36999999999995</v>
      </c>
      <c r="DM201" s="52">
        <v>488.36999999999995</v>
      </c>
      <c r="DN201" s="52">
        <v>488.36999999999995</v>
      </c>
      <c r="DO201" s="52">
        <v>488.36999999999995</v>
      </c>
      <c r="DP201" s="52">
        <v>488.36999999999995</v>
      </c>
      <c r="DQ201" s="52">
        <v>488.36999999999995</v>
      </c>
      <c r="DR201" s="52">
        <v>488.36999999999995</v>
      </c>
      <c r="DS201" s="52">
        <v>488.36999999999995</v>
      </c>
      <c r="DT201" s="52">
        <v>488.36999999999995</v>
      </c>
      <c r="DU201" s="52">
        <v>488.36999999999995</v>
      </c>
      <c r="DV201" s="52">
        <v>488.36999999999995</v>
      </c>
      <c r="DW201" s="52">
        <v>488.36999999999995</v>
      </c>
      <c r="DX201" s="52">
        <v>488.36999999999995</v>
      </c>
      <c r="DY201" s="52">
        <v>488.36999999999995</v>
      </c>
      <c r="DZ201" s="52">
        <v>488.36999999999995</v>
      </c>
      <c r="EA201" s="52">
        <v>488.36999999999995</v>
      </c>
      <c r="EB201" s="52">
        <v>488.36999999999995</v>
      </c>
      <c r="EC201" s="52">
        <v>488.36999999999995</v>
      </c>
      <c r="ED201" s="52">
        <v>488.36999999999995</v>
      </c>
      <c r="EE201" s="52">
        <v>488.36999999999995</v>
      </c>
      <c r="EF201" s="52">
        <v>488.36999999999995</v>
      </c>
      <c r="EG201" s="52">
        <v>488.36999999999995</v>
      </c>
      <c r="EH201" s="52">
        <v>488.36999999999995</v>
      </c>
      <c r="EI201" s="52">
        <v>488.36999999999995</v>
      </c>
      <c r="EJ201" s="52">
        <v>488.36999999999995</v>
      </c>
      <c r="EK201" s="52">
        <v>488.36999999999995</v>
      </c>
      <c r="EL201" s="52">
        <v>488.36999999999995</v>
      </c>
      <c r="EM201" s="52">
        <v>488.36999999999995</v>
      </c>
      <c r="EN201" s="52">
        <v>488.36999999999995</v>
      </c>
      <c r="EO201" s="52">
        <v>488.36999999999995</v>
      </c>
      <c r="EP201" s="52">
        <v>488.36999999999995</v>
      </c>
      <c r="EQ201" s="52">
        <v>488.36999999999995</v>
      </c>
      <c r="ER201" s="52">
        <v>488.36999999999995</v>
      </c>
      <c r="ES201" s="52">
        <v>488.36999999999995</v>
      </c>
      <c r="ET201" s="52">
        <v>488.36999999999995</v>
      </c>
      <c r="EU201" s="52">
        <v>488.36999999999995</v>
      </c>
      <c r="EV201" s="52">
        <v>488.36999999999995</v>
      </c>
      <c r="EW201" s="52">
        <v>488.36999999999995</v>
      </c>
      <c r="EX201" s="52">
        <v>488.36999999999995</v>
      </c>
      <c r="EY201" s="52">
        <v>488.36999999999995</v>
      </c>
      <c r="EZ201" s="52">
        <v>488.36999999999995</v>
      </c>
      <c r="FA201" s="52">
        <v>488.36999999999995</v>
      </c>
      <c r="FB201" s="52">
        <v>488.36999999999995</v>
      </c>
      <c r="FC201" s="52">
        <v>488.36999999999995</v>
      </c>
      <c r="FD201" s="52">
        <v>488.36999999999995</v>
      </c>
      <c r="FE201" s="52">
        <v>488.36999999999995</v>
      </c>
      <c r="FF201" s="52">
        <v>488.36999999999995</v>
      </c>
      <c r="FG201" s="52">
        <v>488.36999999999995</v>
      </c>
      <c r="FH201" s="52">
        <v>488.36999999999995</v>
      </c>
      <c r="FI201" s="52">
        <v>488.36999999999995</v>
      </c>
      <c r="FJ201" s="52">
        <v>488.36999999999995</v>
      </c>
      <c r="FK201" s="52">
        <v>488.36999999999995</v>
      </c>
      <c r="FL201" s="52">
        <v>488.36999999999995</v>
      </c>
      <c r="FM201" s="52">
        <v>488.36999999999995</v>
      </c>
      <c r="FN201" s="52">
        <v>488.36999999999995</v>
      </c>
      <c r="FO201" s="52">
        <v>488.36999999999995</v>
      </c>
      <c r="FP201" s="52">
        <v>488.36999999999995</v>
      </c>
      <c r="FQ201" s="52">
        <v>488.36999999999995</v>
      </c>
      <c r="FR201" s="52">
        <v>488.36999999999995</v>
      </c>
      <c r="FS201" s="52">
        <v>488.36999999999995</v>
      </c>
      <c r="FT201" s="52">
        <v>488.36999999999995</v>
      </c>
      <c r="FU201" s="52">
        <v>488.36999999999995</v>
      </c>
      <c r="FV201" s="52">
        <v>488.36999999999995</v>
      </c>
      <c r="FW201" s="52">
        <v>488.36999999999995</v>
      </c>
      <c r="FX201" s="52">
        <v>488.36999999999995</v>
      </c>
      <c r="FY201" s="52">
        <v>488.36999999999995</v>
      </c>
      <c r="FZ201" s="52">
        <v>488.36999999999995</v>
      </c>
      <c r="GA201" s="52">
        <v>488.36999999999995</v>
      </c>
      <c r="GB201" s="52">
        <v>488.36999999999995</v>
      </c>
      <c r="GC201" s="52">
        <v>488.36999999999995</v>
      </c>
      <c r="GD201" s="52">
        <v>488.36999999999995</v>
      </c>
      <c r="GE201" s="52">
        <v>488.36999999999995</v>
      </c>
      <c r="GF201" s="52">
        <v>488.36999999999995</v>
      </c>
      <c r="GG201" s="52">
        <v>488.36999999999995</v>
      </c>
      <c r="GH201" s="52">
        <v>488.36999999999995</v>
      </c>
      <c r="GI201" s="52">
        <v>488.36999999999995</v>
      </c>
      <c r="GJ201" s="52">
        <v>488.36999999999995</v>
      </c>
      <c r="GK201" s="52">
        <v>488.36999999999995</v>
      </c>
      <c r="GL201" s="52">
        <v>488.36999999999995</v>
      </c>
      <c r="GM201" s="52">
        <v>488.36999999999995</v>
      </c>
      <c r="GN201" s="52">
        <v>488.36999999999995</v>
      </c>
      <c r="GO201" s="52">
        <v>488.36999999999995</v>
      </c>
      <c r="GP201" s="52">
        <v>488.36999999999995</v>
      </c>
      <c r="GQ201" s="52">
        <v>488.36999999999995</v>
      </c>
      <c r="GR201" s="52">
        <v>488.36999999999995</v>
      </c>
      <c r="GS201" s="52">
        <v>488.36999999999995</v>
      </c>
      <c r="GT201" s="52">
        <v>488.36999999999995</v>
      </c>
      <c r="GU201" s="52">
        <v>488.36999999999995</v>
      </c>
      <c r="GV201" s="52">
        <v>488.36999999999995</v>
      </c>
      <c r="GW201" s="52">
        <v>488.36999999999995</v>
      </c>
      <c r="GX201" s="52">
        <v>488.36999999999995</v>
      </c>
      <c r="GY201" s="52">
        <v>488.36999999999995</v>
      </c>
      <c r="GZ201" s="52">
        <v>488.36999999999995</v>
      </c>
      <c r="HA201" s="52">
        <v>488.36999999999995</v>
      </c>
      <c r="HB201" s="52">
        <v>488.36999999999995</v>
      </c>
      <c r="HC201" s="52">
        <v>488.36999999999995</v>
      </c>
      <c r="HD201" s="52">
        <v>488.36999999999995</v>
      </c>
      <c r="HE201" s="52">
        <v>488.36999999999995</v>
      </c>
      <c r="HF201" s="52">
        <v>0</v>
      </c>
      <c r="HG201" s="52">
        <v>0</v>
      </c>
      <c r="HH201" s="52">
        <v>0</v>
      </c>
      <c r="HI201" s="52">
        <v>0</v>
      </c>
      <c r="HJ201" s="52">
        <v>0</v>
      </c>
      <c r="HK201" s="52">
        <v>0</v>
      </c>
      <c r="HL201" s="52">
        <v>0</v>
      </c>
      <c r="HM201" s="52">
        <v>0</v>
      </c>
      <c r="HN201" s="52">
        <v>0</v>
      </c>
      <c r="HO201" s="52">
        <v>0</v>
      </c>
      <c r="HP201" s="52">
        <v>0</v>
      </c>
      <c r="HQ201" s="52">
        <v>0</v>
      </c>
      <c r="HR201" s="52">
        <v>0</v>
      </c>
      <c r="HS201" s="52">
        <v>0</v>
      </c>
      <c r="HT201" s="52">
        <v>0</v>
      </c>
      <c r="HU201" s="52">
        <v>0</v>
      </c>
      <c r="HV201" s="52">
        <v>0</v>
      </c>
      <c r="HW201" s="52">
        <v>0</v>
      </c>
      <c r="HX201" s="52">
        <v>0</v>
      </c>
      <c r="HY201" s="52">
        <v>0</v>
      </c>
      <c r="HZ201" s="52">
        <v>0</v>
      </c>
      <c r="IA201" s="52">
        <v>0</v>
      </c>
      <c r="IB201" s="52">
        <v>0</v>
      </c>
      <c r="IC201" s="52">
        <v>0</v>
      </c>
      <c r="ID201" s="52">
        <v>0</v>
      </c>
      <c r="IE201" s="52">
        <v>0</v>
      </c>
      <c r="IF201" s="52">
        <v>0</v>
      </c>
      <c r="IG201" s="52">
        <v>0</v>
      </c>
      <c r="IH201" s="52">
        <v>0</v>
      </c>
      <c r="II201" s="52">
        <v>0</v>
      </c>
      <c r="IJ201" s="52">
        <v>0</v>
      </c>
      <c r="IK201" s="52">
        <v>0</v>
      </c>
      <c r="IL201" s="52">
        <v>0</v>
      </c>
      <c r="IM201" s="52">
        <v>0</v>
      </c>
      <c r="IN201" s="52">
        <v>0</v>
      </c>
      <c r="IO201" s="52">
        <v>0</v>
      </c>
      <c r="IP201" s="52">
        <v>0</v>
      </c>
      <c r="IQ201" s="52">
        <v>0</v>
      </c>
      <c r="IR201" s="52">
        <v>0</v>
      </c>
      <c r="IS201" s="52">
        <v>0</v>
      </c>
      <c r="IT201" s="52">
        <v>0</v>
      </c>
      <c r="IU201" s="52">
        <v>0</v>
      </c>
      <c r="IV201" s="52">
        <v>0</v>
      </c>
      <c r="IW201" s="52">
        <v>0</v>
      </c>
      <c r="IX201" s="52">
        <v>0</v>
      </c>
      <c r="IY201" s="52">
        <v>0</v>
      </c>
      <c r="IZ201" s="52">
        <v>0</v>
      </c>
      <c r="JA201" s="52">
        <v>0</v>
      </c>
      <c r="JB201" s="52">
        <v>0</v>
      </c>
      <c r="JC201" s="52">
        <v>0</v>
      </c>
      <c r="JD201" s="52">
        <v>0</v>
      </c>
      <c r="JE201" s="52">
        <v>0</v>
      </c>
      <c r="JF201" s="52">
        <v>0</v>
      </c>
      <c r="JG201" s="52">
        <v>0</v>
      </c>
      <c r="JH201" s="52">
        <v>0</v>
      </c>
      <c r="JI201" s="52">
        <v>0</v>
      </c>
      <c r="JJ201" s="52">
        <v>0</v>
      </c>
      <c r="JK201" s="52">
        <v>0</v>
      </c>
      <c r="JL201" s="52">
        <v>0</v>
      </c>
      <c r="JM201" s="52">
        <v>0</v>
      </c>
      <c r="JN201" s="52">
        <v>0</v>
      </c>
      <c r="JO201" s="52">
        <v>0</v>
      </c>
      <c r="JP201" s="52">
        <v>0</v>
      </c>
      <c r="JQ201" s="52">
        <v>0</v>
      </c>
      <c r="JR201" s="52">
        <v>0</v>
      </c>
      <c r="JS201" s="52">
        <v>0</v>
      </c>
      <c r="JT201" s="52">
        <v>0</v>
      </c>
      <c r="JU201" s="52">
        <v>0</v>
      </c>
      <c r="JV201" s="52">
        <v>0</v>
      </c>
      <c r="JW201" s="52">
        <v>0</v>
      </c>
      <c r="JX201" s="52">
        <v>0</v>
      </c>
      <c r="JY201" s="52">
        <v>0</v>
      </c>
      <c r="JZ201" s="52">
        <v>0</v>
      </c>
      <c r="KA201" s="52">
        <v>0</v>
      </c>
      <c r="KB201" s="52">
        <v>0</v>
      </c>
      <c r="KC201" s="52">
        <v>0</v>
      </c>
      <c r="KD201" s="52">
        <v>0</v>
      </c>
      <c r="KE201" s="52">
        <v>0</v>
      </c>
      <c r="KF201" s="52">
        <v>0</v>
      </c>
      <c r="KG201" s="52">
        <v>0</v>
      </c>
      <c r="KH201" s="52">
        <v>0</v>
      </c>
      <c r="KI201" s="52">
        <v>0</v>
      </c>
      <c r="KJ201" s="52">
        <v>0</v>
      </c>
      <c r="KK201" s="52">
        <v>0</v>
      </c>
      <c r="KL201" s="52">
        <v>0</v>
      </c>
      <c r="KM201" s="52">
        <v>0</v>
      </c>
      <c r="KN201" s="52">
        <v>0</v>
      </c>
      <c r="KO201" s="52">
        <v>0</v>
      </c>
      <c r="KP201" s="52">
        <v>0</v>
      </c>
      <c r="KQ201" s="52">
        <v>0</v>
      </c>
      <c r="KR201" s="52">
        <v>0</v>
      </c>
      <c r="KS201" s="52">
        <v>0</v>
      </c>
      <c r="KT201" s="52">
        <v>0</v>
      </c>
      <c r="KU201" s="52">
        <v>0</v>
      </c>
      <c r="KV201" s="52">
        <v>0</v>
      </c>
      <c r="KW201" s="52">
        <v>0</v>
      </c>
      <c r="KX201" s="52">
        <v>0</v>
      </c>
      <c r="KY201" s="52">
        <v>0</v>
      </c>
      <c r="KZ201" s="52">
        <v>0</v>
      </c>
      <c r="LA201" s="52">
        <v>0</v>
      </c>
      <c r="LB201" s="52">
        <v>0</v>
      </c>
      <c r="LC201" s="52">
        <v>0</v>
      </c>
      <c r="LD201" s="52">
        <v>0</v>
      </c>
      <c r="LE201" s="52">
        <v>0</v>
      </c>
      <c r="LF201" s="52">
        <v>0</v>
      </c>
      <c r="LG201" s="52">
        <v>0</v>
      </c>
      <c r="LH201" s="52">
        <v>0</v>
      </c>
      <c r="LI201" s="52">
        <v>0</v>
      </c>
      <c r="LJ201" s="52">
        <v>0</v>
      </c>
      <c r="LK201" s="52">
        <v>0</v>
      </c>
      <c r="LL201" s="52">
        <v>0</v>
      </c>
      <c r="LM201" s="52">
        <v>0</v>
      </c>
      <c r="LN201" s="52">
        <v>0</v>
      </c>
      <c r="LO201" s="52">
        <v>0</v>
      </c>
      <c r="LP201" s="52">
        <v>0</v>
      </c>
      <c r="LQ201" s="52">
        <v>0</v>
      </c>
      <c r="LR201" s="52">
        <v>0</v>
      </c>
      <c r="LS201" s="52">
        <v>0</v>
      </c>
      <c r="LT201" s="52">
        <v>0</v>
      </c>
      <c r="LU201" s="52">
        <v>0</v>
      </c>
      <c r="LV201" s="52">
        <v>0</v>
      </c>
      <c r="LW201" s="52">
        <v>0</v>
      </c>
      <c r="LX201" s="52">
        <v>0</v>
      </c>
      <c r="LY201" s="52">
        <v>0</v>
      </c>
      <c r="LZ201" s="52">
        <v>0</v>
      </c>
      <c r="MA201" s="52">
        <v>0</v>
      </c>
      <c r="MB201" s="52">
        <v>0</v>
      </c>
      <c r="MC201" s="52">
        <v>0</v>
      </c>
      <c r="MD201" s="52">
        <v>0</v>
      </c>
      <c r="ME201" s="52">
        <v>0</v>
      </c>
      <c r="MF201" s="52">
        <v>0</v>
      </c>
      <c r="MG201" s="52">
        <v>0</v>
      </c>
      <c r="MH201" s="52">
        <v>0</v>
      </c>
      <c r="MI201" s="52">
        <v>0</v>
      </c>
      <c r="MJ201" s="52">
        <v>0</v>
      </c>
      <c r="MK201" s="52">
        <v>0</v>
      </c>
      <c r="ML201" s="52">
        <v>0</v>
      </c>
      <c r="MM201" s="52">
        <v>0</v>
      </c>
      <c r="MN201" s="52">
        <v>0</v>
      </c>
      <c r="MO201" s="52">
        <v>0</v>
      </c>
      <c r="MP201" s="52">
        <v>0</v>
      </c>
      <c r="MQ201" s="52">
        <v>0</v>
      </c>
      <c r="MR201" s="52">
        <v>0</v>
      </c>
      <c r="MS201" s="52">
        <v>0</v>
      </c>
      <c r="MT201" s="52">
        <v>0</v>
      </c>
      <c r="MU201" s="52">
        <v>0</v>
      </c>
      <c r="MV201" s="52">
        <v>0</v>
      </c>
      <c r="MW201" s="52">
        <v>0</v>
      </c>
      <c r="MX201" s="52">
        <v>0</v>
      </c>
      <c r="MY201" s="52">
        <v>0</v>
      </c>
      <c r="MZ201" s="52">
        <v>0</v>
      </c>
      <c r="NA201" s="52">
        <v>0</v>
      </c>
      <c r="NB201" s="52">
        <v>0</v>
      </c>
      <c r="NC201" s="52">
        <v>0</v>
      </c>
      <c r="ND201" s="52">
        <v>0</v>
      </c>
      <c r="NE201" s="52">
        <v>0</v>
      </c>
      <c r="NF201" s="52">
        <v>0</v>
      </c>
      <c r="NG201" s="52">
        <v>0</v>
      </c>
      <c r="NH201" s="52">
        <v>0</v>
      </c>
      <c r="NI201" s="52">
        <v>0</v>
      </c>
      <c r="NJ201" s="52">
        <v>0</v>
      </c>
      <c r="NK201" s="52">
        <v>0</v>
      </c>
      <c r="NL201" s="52">
        <v>0</v>
      </c>
      <c r="NM201" s="52">
        <v>0</v>
      </c>
      <c r="NN201" s="52">
        <v>0</v>
      </c>
      <c r="NO201" s="52">
        <v>0</v>
      </c>
      <c r="NP201" s="52">
        <v>0</v>
      </c>
      <c r="NQ201" s="52">
        <v>0</v>
      </c>
      <c r="NR201" s="68">
        <f t="shared" si="9"/>
        <v>64464.840000000149</v>
      </c>
      <c r="NS201" s="68">
        <f t="shared" si="10"/>
        <v>64464.840000000149</v>
      </c>
      <c r="NT201" s="68">
        <f t="shared" si="11"/>
        <v>53232.330000000089</v>
      </c>
    </row>
    <row r="202" spans="1:384" s="40" customFormat="1" ht="15" customHeight="1" outlineLevel="1" x14ac:dyDescent="0.2">
      <c r="A202" s="61"/>
      <c r="B202" s="49" t="s">
        <v>671</v>
      </c>
      <c r="C202" s="49" t="s">
        <v>560</v>
      </c>
      <c r="D202" s="49" t="s">
        <v>561</v>
      </c>
      <c r="E202" s="50" t="s">
        <v>562</v>
      </c>
      <c r="F202" s="64">
        <v>45284</v>
      </c>
      <c r="G202" s="49" t="s">
        <v>37</v>
      </c>
      <c r="H202" s="72">
        <v>0</v>
      </c>
      <c r="I202" s="65">
        <v>67000</v>
      </c>
      <c r="J202" s="114" t="str">
        <f>_xlfn.XLOOKUP(E202,'[12]Resumo Unidades'!$B:$B,'[12]Resumo Unidades'!$W:$W)</f>
        <v>Fluxo com Divergência de até 2%</v>
      </c>
      <c r="K202" s="51" t="str">
        <f>IF(L202&gt;Resumo!$E$23,"Sim","Não")</f>
        <v>Não</v>
      </c>
      <c r="L202" s="66">
        <v>50</v>
      </c>
      <c r="M202" s="67"/>
      <c r="N202" s="52">
        <v>0</v>
      </c>
      <c r="O202" s="52">
        <v>0</v>
      </c>
      <c r="P202" s="52">
        <v>0</v>
      </c>
      <c r="Q202" s="52">
        <v>0</v>
      </c>
      <c r="R202" s="52">
        <v>0</v>
      </c>
      <c r="S202" s="52">
        <v>0</v>
      </c>
      <c r="T202" s="52">
        <v>0</v>
      </c>
      <c r="U202" s="52">
        <v>0</v>
      </c>
      <c r="V202" s="52">
        <v>0</v>
      </c>
      <c r="W202" s="52">
        <v>0</v>
      </c>
      <c r="X202" s="52">
        <v>0</v>
      </c>
      <c r="Y202" s="52">
        <v>0</v>
      </c>
      <c r="Z202" s="52">
        <v>0</v>
      </c>
      <c r="AA202" s="52">
        <v>0</v>
      </c>
      <c r="AB202" s="52">
        <v>0</v>
      </c>
      <c r="AC202" s="52">
        <v>0</v>
      </c>
      <c r="AD202" s="52">
        <v>0</v>
      </c>
      <c r="AE202" s="52">
        <v>0</v>
      </c>
      <c r="AF202" s="52">
        <v>0</v>
      </c>
      <c r="AG202" s="52">
        <v>0</v>
      </c>
      <c r="AH202" s="52">
        <v>0</v>
      </c>
      <c r="AI202" s="52">
        <v>0</v>
      </c>
      <c r="AJ202" s="52">
        <v>0</v>
      </c>
      <c r="AK202" s="52">
        <v>0</v>
      </c>
      <c r="AL202" s="52">
        <v>0</v>
      </c>
      <c r="AM202" s="52">
        <v>0</v>
      </c>
      <c r="AN202" s="52">
        <v>0</v>
      </c>
      <c r="AO202" s="52">
        <v>0</v>
      </c>
      <c r="AP202" s="52">
        <v>0</v>
      </c>
      <c r="AQ202" s="52">
        <v>0</v>
      </c>
      <c r="AR202" s="52">
        <v>0</v>
      </c>
      <c r="AS202" s="52">
        <v>0</v>
      </c>
      <c r="AT202" s="52">
        <v>0</v>
      </c>
      <c r="AU202" s="52">
        <v>0</v>
      </c>
      <c r="AV202" s="52">
        <v>0</v>
      </c>
      <c r="AW202" s="52">
        <v>0</v>
      </c>
      <c r="AX202" s="52">
        <v>0</v>
      </c>
      <c r="AY202" s="52">
        <v>0</v>
      </c>
      <c r="AZ202" s="52">
        <v>0</v>
      </c>
      <c r="BA202" s="52">
        <v>0</v>
      </c>
      <c r="BB202" s="52">
        <v>0</v>
      </c>
      <c r="BC202" s="52">
        <v>0</v>
      </c>
      <c r="BD202" s="52">
        <v>0</v>
      </c>
      <c r="BE202" s="52">
        <v>0</v>
      </c>
      <c r="BF202" s="52">
        <v>0</v>
      </c>
      <c r="BG202" s="52">
        <v>0</v>
      </c>
      <c r="BH202" s="52">
        <v>0</v>
      </c>
      <c r="BI202" s="52">
        <v>0</v>
      </c>
      <c r="BJ202" s="52">
        <v>0</v>
      </c>
      <c r="BK202" s="52">
        <v>0</v>
      </c>
      <c r="BL202" s="52">
        <v>0</v>
      </c>
      <c r="BM202" s="52">
        <v>0</v>
      </c>
      <c r="BN202" s="52">
        <v>0</v>
      </c>
      <c r="BO202" s="52">
        <v>0</v>
      </c>
      <c r="BP202" s="52">
        <v>0</v>
      </c>
      <c r="BQ202" s="52">
        <v>0</v>
      </c>
      <c r="BR202" s="52">
        <v>0</v>
      </c>
      <c r="BS202" s="52">
        <v>0</v>
      </c>
      <c r="BT202" s="52">
        <v>0</v>
      </c>
      <c r="BU202" s="52">
        <v>0</v>
      </c>
      <c r="BV202" s="52">
        <v>0</v>
      </c>
      <c r="BW202" s="52">
        <v>0</v>
      </c>
      <c r="BX202" s="52">
        <v>0</v>
      </c>
      <c r="BY202" s="52">
        <v>0</v>
      </c>
      <c r="BZ202" s="52">
        <v>0</v>
      </c>
      <c r="CA202" s="52">
        <v>0</v>
      </c>
      <c r="CB202" s="52">
        <v>653.77</v>
      </c>
      <c r="CC202" s="52">
        <v>599.54</v>
      </c>
      <c r="CD202" s="52">
        <v>524.89</v>
      </c>
      <c r="CE202" s="52">
        <v>524.89</v>
      </c>
      <c r="CF202" s="52">
        <v>524.89</v>
      </c>
      <c r="CG202" s="52">
        <v>524.89</v>
      </c>
      <c r="CH202" s="52">
        <v>524.89</v>
      </c>
      <c r="CI202" s="52">
        <v>524.89</v>
      </c>
      <c r="CJ202" s="52">
        <v>524.89</v>
      </c>
      <c r="CK202" s="52">
        <v>524.89</v>
      </c>
      <c r="CL202" s="52">
        <v>524.89</v>
      </c>
      <c r="CM202" s="52">
        <v>524.89</v>
      </c>
      <c r="CN202" s="52">
        <v>524.89</v>
      </c>
      <c r="CO202" s="52">
        <v>524.89</v>
      </c>
      <c r="CP202" s="52">
        <v>524.89</v>
      </c>
      <c r="CQ202" s="52">
        <v>524.89</v>
      </c>
      <c r="CR202" s="52">
        <v>524.89</v>
      </c>
      <c r="CS202" s="52">
        <v>524.89</v>
      </c>
      <c r="CT202" s="52">
        <v>524.89</v>
      </c>
      <c r="CU202" s="52">
        <v>524.89</v>
      </c>
      <c r="CV202" s="52">
        <v>524.89</v>
      </c>
      <c r="CW202" s="52">
        <v>524.89</v>
      </c>
      <c r="CX202" s="52">
        <v>524.89</v>
      </c>
      <c r="CY202" s="52">
        <v>524.89</v>
      </c>
      <c r="CZ202" s="52">
        <v>524.89</v>
      </c>
      <c r="DA202" s="52">
        <v>524.89</v>
      </c>
      <c r="DB202" s="52">
        <v>524.89</v>
      </c>
      <c r="DC202" s="52">
        <v>524.89</v>
      </c>
      <c r="DD202" s="52">
        <v>524.89</v>
      </c>
      <c r="DE202" s="52">
        <v>524.89</v>
      </c>
      <c r="DF202" s="52">
        <v>524.89</v>
      </c>
      <c r="DG202" s="52">
        <v>524.89</v>
      </c>
      <c r="DH202" s="52">
        <v>524.89</v>
      </c>
      <c r="DI202" s="52">
        <v>524.89</v>
      </c>
      <c r="DJ202" s="52">
        <v>524.89</v>
      </c>
      <c r="DK202" s="52">
        <v>524.89</v>
      </c>
      <c r="DL202" s="52">
        <v>524.89</v>
      </c>
      <c r="DM202" s="52">
        <v>524.89</v>
      </c>
      <c r="DN202" s="52">
        <v>524.89</v>
      </c>
      <c r="DO202" s="52">
        <v>524.89</v>
      </c>
      <c r="DP202" s="52">
        <v>524.89</v>
      </c>
      <c r="DQ202" s="52">
        <v>524.89</v>
      </c>
      <c r="DR202" s="52">
        <v>524.89</v>
      </c>
      <c r="DS202" s="52">
        <v>524.89</v>
      </c>
      <c r="DT202" s="52">
        <v>524.89</v>
      </c>
      <c r="DU202" s="52">
        <v>524.89</v>
      </c>
      <c r="DV202" s="52">
        <v>524.89</v>
      </c>
      <c r="DW202" s="52">
        <v>524.89</v>
      </c>
      <c r="DX202" s="52">
        <v>524.89</v>
      </c>
      <c r="DY202" s="52">
        <v>524.89</v>
      </c>
      <c r="DZ202" s="52">
        <v>524.89</v>
      </c>
      <c r="EA202" s="52">
        <v>524.89</v>
      </c>
      <c r="EB202" s="52">
        <v>524.89</v>
      </c>
      <c r="EC202" s="52">
        <v>524.89</v>
      </c>
      <c r="ED202" s="52">
        <v>524.89</v>
      </c>
      <c r="EE202" s="52">
        <v>524.89</v>
      </c>
      <c r="EF202" s="52">
        <v>524.89</v>
      </c>
      <c r="EG202" s="52">
        <v>524.89</v>
      </c>
      <c r="EH202" s="52">
        <v>524.89</v>
      </c>
      <c r="EI202" s="52">
        <v>524.89</v>
      </c>
      <c r="EJ202" s="52">
        <v>524.89</v>
      </c>
      <c r="EK202" s="52">
        <v>524.89</v>
      </c>
      <c r="EL202" s="52">
        <v>524.89</v>
      </c>
      <c r="EM202" s="52">
        <v>524.89</v>
      </c>
      <c r="EN202" s="52">
        <v>524.89</v>
      </c>
      <c r="EO202" s="52">
        <v>524.89</v>
      </c>
      <c r="EP202" s="52">
        <v>524.89</v>
      </c>
      <c r="EQ202" s="52">
        <v>524.89</v>
      </c>
      <c r="ER202" s="52">
        <v>524.89</v>
      </c>
      <c r="ES202" s="52">
        <v>524.89</v>
      </c>
      <c r="ET202" s="52">
        <v>524.89</v>
      </c>
      <c r="EU202" s="52">
        <v>524.89</v>
      </c>
      <c r="EV202" s="52">
        <v>524.89</v>
      </c>
      <c r="EW202" s="52">
        <v>524.89</v>
      </c>
      <c r="EX202" s="52">
        <v>524.89</v>
      </c>
      <c r="EY202" s="52">
        <v>524.89</v>
      </c>
      <c r="EZ202" s="52">
        <v>524.89</v>
      </c>
      <c r="FA202" s="52">
        <v>524.89</v>
      </c>
      <c r="FB202" s="52">
        <v>524.89</v>
      </c>
      <c r="FC202" s="52">
        <v>524.89</v>
      </c>
      <c r="FD202" s="52">
        <v>524.89</v>
      </c>
      <c r="FE202" s="52">
        <v>524.89</v>
      </c>
      <c r="FF202" s="52">
        <v>524.89</v>
      </c>
      <c r="FG202" s="52">
        <v>524.89</v>
      </c>
      <c r="FH202" s="52">
        <v>524.89</v>
      </c>
      <c r="FI202" s="52">
        <v>524.89</v>
      </c>
      <c r="FJ202" s="52">
        <v>524.89</v>
      </c>
      <c r="FK202" s="52">
        <v>524.89</v>
      </c>
      <c r="FL202" s="52">
        <v>524.89</v>
      </c>
      <c r="FM202" s="52">
        <v>524.89</v>
      </c>
      <c r="FN202" s="52">
        <v>524.89</v>
      </c>
      <c r="FO202" s="52">
        <v>524.89</v>
      </c>
      <c r="FP202" s="52">
        <v>524.89</v>
      </c>
      <c r="FQ202" s="52">
        <v>524.89</v>
      </c>
      <c r="FR202" s="52">
        <v>524.89</v>
      </c>
      <c r="FS202" s="52">
        <v>524.89</v>
      </c>
      <c r="FT202" s="52">
        <v>524.89</v>
      </c>
      <c r="FU202" s="52">
        <v>524.89</v>
      </c>
      <c r="FV202" s="52">
        <v>524.89</v>
      </c>
      <c r="FW202" s="52">
        <v>524.89</v>
      </c>
      <c r="FX202" s="52">
        <v>524.89</v>
      </c>
      <c r="FY202" s="52">
        <v>524.89</v>
      </c>
      <c r="FZ202" s="52">
        <v>524.89</v>
      </c>
      <c r="GA202" s="52">
        <v>524.89</v>
      </c>
      <c r="GB202" s="52">
        <v>524.89</v>
      </c>
      <c r="GC202" s="52">
        <v>524.89</v>
      </c>
      <c r="GD202" s="52">
        <v>524.89</v>
      </c>
      <c r="GE202" s="52">
        <v>524.89</v>
      </c>
      <c r="GF202" s="52">
        <v>524.89</v>
      </c>
      <c r="GG202" s="52">
        <v>524.89</v>
      </c>
      <c r="GH202" s="52">
        <v>524.89</v>
      </c>
      <c r="GI202" s="52">
        <v>524.89</v>
      </c>
      <c r="GJ202" s="52">
        <v>524.89</v>
      </c>
      <c r="GK202" s="52">
        <v>524.89</v>
      </c>
      <c r="GL202" s="52">
        <v>524.89</v>
      </c>
      <c r="GM202" s="52">
        <v>524.89</v>
      </c>
      <c r="GN202" s="52">
        <v>524.89</v>
      </c>
      <c r="GO202" s="52">
        <v>524.89</v>
      </c>
      <c r="GP202" s="52">
        <v>524.89</v>
      </c>
      <c r="GQ202" s="52">
        <v>524.89</v>
      </c>
      <c r="GR202" s="52">
        <v>524.89</v>
      </c>
      <c r="GS202" s="52">
        <v>524.89</v>
      </c>
      <c r="GT202" s="52">
        <v>524.89</v>
      </c>
      <c r="GU202" s="52">
        <v>524.89</v>
      </c>
      <c r="GV202" s="52">
        <v>524.89</v>
      </c>
      <c r="GW202" s="52">
        <v>524.89</v>
      </c>
      <c r="GX202" s="52">
        <v>524.89</v>
      </c>
      <c r="GY202" s="52">
        <v>524.89</v>
      </c>
      <c r="GZ202" s="52">
        <v>524.89</v>
      </c>
      <c r="HA202" s="52">
        <v>524.89</v>
      </c>
      <c r="HB202" s="52">
        <v>524.89</v>
      </c>
      <c r="HC202" s="52">
        <v>0</v>
      </c>
      <c r="HD202" s="52">
        <v>0</v>
      </c>
      <c r="HE202" s="52">
        <v>0</v>
      </c>
      <c r="HF202" s="52">
        <v>0</v>
      </c>
      <c r="HG202" s="52">
        <v>0</v>
      </c>
      <c r="HH202" s="52">
        <v>0</v>
      </c>
      <c r="HI202" s="52">
        <v>0</v>
      </c>
      <c r="HJ202" s="52">
        <v>0</v>
      </c>
      <c r="HK202" s="52">
        <v>0</v>
      </c>
      <c r="HL202" s="52">
        <v>0</v>
      </c>
      <c r="HM202" s="52">
        <v>0</v>
      </c>
      <c r="HN202" s="52">
        <v>0</v>
      </c>
      <c r="HO202" s="52">
        <v>0</v>
      </c>
      <c r="HP202" s="52">
        <v>0</v>
      </c>
      <c r="HQ202" s="52">
        <v>0</v>
      </c>
      <c r="HR202" s="52">
        <v>0</v>
      </c>
      <c r="HS202" s="52">
        <v>0</v>
      </c>
      <c r="HT202" s="52">
        <v>0</v>
      </c>
      <c r="HU202" s="52">
        <v>0</v>
      </c>
      <c r="HV202" s="52">
        <v>0</v>
      </c>
      <c r="HW202" s="52">
        <v>0</v>
      </c>
      <c r="HX202" s="52">
        <v>0</v>
      </c>
      <c r="HY202" s="52">
        <v>0</v>
      </c>
      <c r="HZ202" s="52">
        <v>0</v>
      </c>
      <c r="IA202" s="52">
        <v>0</v>
      </c>
      <c r="IB202" s="52">
        <v>0</v>
      </c>
      <c r="IC202" s="52">
        <v>0</v>
      </c>
      <c r="ID202" s="52">
        <v>0</v>
      </c>
      <c r="IE202" s="52">
        <v>0</v>
      </c>
      <c r="IF202" s="52">
        <v>0</v>
      </c>
      <c r="IG202" s="52">
        <v>0</v>
      </c>
      <c r="IH202" s="52">
        <v>0</v>
      </c>
      <c r="II202" s="52">
        <v>0</v>
      </c>
      <c r="IJ202" s="52">
        <v>0</v>
      </c>
      <c r="IK202" s="52">
        <v>0</v>
      </c>
      <c r="IL202" s="52">
        <v>0</v>
      </c>
      <c r="IM202" s="52">
        <v>0</v>
      </c>
      <c r="IN202" s="52">
        <v>0</v>
      </c>
      <c r="IO202" s="52">
        <v>0</v>
      </c>
      <c r="IP202" s="52">
        <v>0</v>
      </c>
      <c r="IQ202" s="52">
        <v>0</v>
      </c>
      <c r="IR202" s="52">
        <v>0</v>
      </c>
      <c r="IS202" s="52">
        <v>0</v>
      </c>
      <c r="IT202" s="52">
        <v>0</v>
      </c>
      <c r="IU202" s="52">
        <v>0</v>
      </c>
      <c r="IV202" s="52">
        <v>0</v>
      </c>
      <c r="IW202" s="52">
        <v>0</v>
      </c>
      <c r="IX202" s="52">
        <v>0</v>
      </c>
      <c r="IY202" s="52">
        <v>0</v>
      </c>
      <c r="IZ202" s="52">
        <v>0</v>
      </c>
      <c r="JA202" s="52">
        <v>0</v>
      </c>
      <c r="JB202" s="52">
        <v>0</v>
      </c>
      <c r="JC202" s="52">
        <v>0</v>
      </c>
      <c r="JD202" s="52">
        <v>0</v>
      </c>
      <c r="JE202" s="52">
        <v>0</v>
      </c>
      <c r="JF202" s="52">
        <v>0</v>
      </c>
      <c r="JG202" s="52">
        <v>0</v>
      </c>
      <c r="JH202" s="52">
        <v>0</v>
      </c>
      <c r="JI202" s="52">
        <v>0</v>
      </c>
      <c r="JJ202" s="52">
        <v>0</v>
      </c>
      <c r="JK202" s="52">
        <v>0</v>
      </c>
      <c r="JL202" s="52">
        <v>0</v>
      </c>
      <c r="JM202" s="52">
        <v>0</v>
      </c>
      <c r="JN202" s="52">
        <v>0</v>
      </c>
      <c r="JO202" s="52">
        <v>0</v>
      </c>
      <c r="JP202" s="52">
        <v>0</v>
      </c>
      <c r="JQ202" s="52">
        <v>0</v>
      </c>
      <c r="JR202" s="52">
        <v>0</v>
      </c>
      <c r="JS202" s="52">
        <v>0</v>
      </c>
      <c r="JT202" s="52">
        <v>0</v>
      </c>
      <c r="JU202" s="52">
        <v>0</v>
      </c>
      <c r="JV202" s="52">
        <v>0</v>
      </c>
      <c r="JW202" s="52">
        <v>0</v>
      </c>
      <c r="JX202" s="52">
        <v>0</v>
      </c>
      <c r="JY202" s="52">
        <v>0</v>
      </c>
      <c r="JZ202" s="52">
        <v>0</v>
      </c>
      <c r="KA202" s="52">
        <v>0</v>
      </c>
      <c r="KB202" s="52">
        <v>0</v>
      </c>
      <c r="KC202" s="52">
        <v>0</v>
      </c>
      <c r="KD202" s="52">
        <v>0</v>
      </c>
      <c r="KE202" s="52">
        <v>0</v>
      </c>
      <c r="KF202" s="52">
        <v>0</v>
      </c>
      <c r="KG202" s="52">
        <v>0</v>
      </c>
      <c r="KH202" s="52">
        <v>0</v>
      </c>
      <c r="KI202" s="52">
        <v>0</v>
      </c>
      <c r="KJ202" s="52">
        <v>0</v>
      </c>
      <c r="KK202" s="52">
        <v>0</v>
      </c>
      <c r="KL202" s="52">
        <v>0</v>
      </c>
      <c r="KM202" s="52">
        <v>0</v>
      </c>
      <c r="KN202" s="52">
        <v>0</v>
      </c>
      <c r="KO202" s="52">
        <v>0</v>
      </c>
      <c r="KP202" s="52">
        <v>0</v>
      </c>
      <c r="KQ202" s="52">
        <v>0</v>
      </c>
      <c r="KR202" s="52">
        <v>0</v>
      </c>
      <c r="KS202" s="52">
        <v>0</v>
      </c>
      <c r="KT202" s="52">
        <v>0</v>
      </c>
      <c r="KU202" s="52">
        <v>0</v>
      </c>
      <c r="KV202" s="52">
        <v>0</v>
      </c>
      <c r="KW202" s="52">
        <v>0</v>
      </c>
      <c r="KX202" s="52">
        <v>0</v>
      </c>
      <c r="KY202" s="52">
        <v>0</v>
      </c>
      <c r="KZ202" s="52">
        <v>0</v>
      </c>
      <c r="LA202" s="52">
        <v>0</v>
      </c>
      <c r="LB202" s="52">
        <v>0</v>
      </c>
      <c r="LC202" s="52">
        <v>0</v>
      </c>
      <c r="LD202" s="52">
        <v>0</v>
      </c>
      <c r="LE202" s="52">
        <v>0</v>
      </c>
      <c r="LF202" s="52">
        <v>0</v>
      </c>
      <c r="LG202" s="52">
        <v>0</v>
      </c>
      <c r="LH202" s="52">
        <v>0</v>
      </c>
      <c r="LI202" s="52">
        <v>0</v>
      </c>
      <c r="LJ202" s="52">
        <v>0</v>
      </c>
      <c r="LK202" s="52">
        <v>0</v>
      </c>
      <c r="LL202" s="52">
        <v>0</v>
      </c>
      <c r="LM202" s="52">
        <v>0</v>
      </c>
      <c r="LN202" s="52">
        <v>0</v>
      </c>
      <c r="LO202" s="52">
        <v>0</v>
      </c>
      <c r="LP202" s="52">
        <v>0</v>
      </c>
      <c r="LQ202" s="52">
        <v>0</v>
      </c>
      <c r="LR202" s="52">
        <v>0</v>
      </c>
      <c r="LS202" s="52">
        <v>0</v>
      </c>
      <c r="LT202" s="52">
        <v>0</v>
      </c>
      <c r="LU202" s="52">
        <v>0</v>
      </c>
      <c r="LV202" s="52">
        <v>0</v>
      </c>
      <c r="LW202" s="52">
        <v>0</v>
      </c>
      <c r="LX202" s="52">
        <v>0</v>
      </c>
      <c r="LY202" s="52">
        <v>0</v>
      </c>
      <c r="LZ202" s="52">
        <v>0</v>
      </c>
      <c r="MA202" s="52">
        <v>0</v>
      </c>
      <c r="MB202" s="52">
        <v>0</v>
      </c>
      <c r="MC202" s="52">
        <v>0</v>
      </c>
      <c r="MD202" s="52">
        <v>0</v>
      </c>
      <c r="ME202" s="52">
        <v>0</v>
      </c>
      <c r="MF202" s="52">
        <v>0</v>
      </c>
      <c r="MG202" s="52">
        <v>0</v>
      </c>
      <c r="MH202" s="52">
        <v>0</v>
      </c>
      <c r="MI202" s="52">
        <v>0</v>
      </c>
      <c r="MJ202" s="52">
        <v>0</v>
      </c>
      <c r="MK202" s="52">
        <v>0</v>
      </c>
      <c r="ML202" s="52">
        <v>0</v>
      </c>
      <c r="MM202" s="52">
        <v>0</v>
      </c>
      <c r="MN202" s="52">
        <v>0</v>
      </c>
      <c r="MO202" s="52">
        <v>0</v>
      </c>
      <c r="MP202" s="52">
        <v>0</v>
      </c>
      <c r="MQ202" s="52">
        <v>0</v>
      </c>
      <c r="MR202" s="52">
        <v>0</v>
      </c>
      <c r="MS202" s="52">
        <v>0</v>
      </c>
      <c r="MT202" s="52">
        <v>0</v>
      </c>
      <c r="MU202" s="52">
        <v>0</v>
      </c>
      <c r="MV202" s="52">
        <v>0</v>
      </c>
      <c r="MW202" s="52">
        <v>0</v>
      </c>
      <c r="MX202" s="52">
        <v>0</v>
      </c>
      <c r="MY202" s="52">
        <v>0</v>
      </c>
      <c r="MZ202" s="52">
        <v>0</v>
      </c>
      <c r="NA202" s="52">
        <v>0</v>
      </c>
      <c r="NB202" s="52">
        <v>0</v>
      </c>
      <c r="NC202" s="52">
        <v>0</v>
      </c>
      <c r="ND202" s="52">
        <v>0</v>
      </c>
      <c r="NE202" s="52">
        <v>0</v>
      </c>
      <c r="NF202" s="52">
        <v>0</v>
      </c>
      <c r="NG202" s="52">
        <v>0</v>
      </c>
      <c r="NH202" s="52">
        <v>0</v>
      </c>
      <c r="NI202" s="52">
        <v>0</v>
      </c>
      <c r="NJ202" s="52">
        <v>0</v>
      </c>
      <c r="NK202" s="52">
        <v>0</v>
      </c>
      <c r="NL202" s="52">
        <v>0</v>
      </c>
      <c r="NM202" s="52">
        <v>0</v>
      </c>
      <c r="NN202" s="52">
        <v>0</v>
      </c>
      <c r="NO202" s="52">
        <v>0</v>
      </c>
      <c r="NP202" s="52">
        <v>0</v>
      </c>
      <c r="NQ202" s="52">
        <v>0</v>
      </c>
      <c r="NR202" s="68">
        <f t="shared" si="9"/>
        <v>68964.119999999937</v>
      </c>
      <c r="NS202" s="68">
        <f t="shared" si="10"/>
        <v>68964.119999999937</v>
      </c>
      <c r="NT202" s="68">
        <f t="shared" si="11"/>
        <v>58466.319999999949</v>
      </c>
    </row>
    <row r="203" spans="1:384" s="40" customFormat="1" ht="15" customHeight="1" outlineLevel="1" x14ac:dyDescent="0.2">
      <c r="A203" s="61"/>
      <c r="B203" s="49" t="s">
        <v>671</v>
      </c>
      <c r="C203" s="49" t="s">
        <v>563</v>
      </c>
      <c r="D203" s="49" t="s">
        <v>564</v>
      </c>
      <c r="E203" s="50" t="s">
        <v>565</v>
      </c>
      <c r="F203" s="64">
        <v>45295</v>
      </c>
      <c r="G203" s="49" t="s">
        <v>37</v>
      </c>
      <c r="H203" s="72">
        <v>0</v>
      </c>
      <c r="I203" s="65">
        <v>67000</v>
      </c>
      <c r="J203" s="114" t="str">
        <f>_xlfn.XLOOKUP(E203,'[12]Resumo Unidades'!$B:$B,'[12]Resumo Unidades'!$W:$W)</f>
        <v>Fluxo com Divergência de até 2%</v>
      </c>
      <c r="K203" s="51" t="str">
        <f>IF(L203&gt;Resumo!$E$23,"Sim","Não")</f>
        <v>Não</v>
      </c>
      <c r="L203" s="66">
        <v>50</v>
      </c>
      <c r="M203" s="67"/>
      <c r="N203" s="52">
        <v>0</v>
      </c>
      <c r="O203" s="52">
        <v>0</v>
      </c>
      <c r="P203" s="52">
        <v>0</v>
      </c>
      <c r="Q203" s="52">
        <v>0</v>
      </c>
      <c r="R203" s="52">
        <v>0</v>
      </c>
      <c r="S203" s="52">
        <v>0</v>
      </c>
      <c r="T203" s="52">
        <v>0</v>
      </c>
      <c r="U203" s="52">
        <v>0</v>
      </c>
      <c r="V203" s="52">
        <v>0</v>
      </c>
      <c r="W203" s="52">
        <v>0</v>
      </c>
      <c r="X203" s="52">
        <v>0</v>
      </c>
      <c r="Y203" s="52">
        <v>0</v>
      </c>
      <c r="Z203" s="52">
        <v>0</v>
      </c>
      <c r="AA203" s="52">
        <v>0</v>
      </c>
      <c r="AB203" s="52">
        <v>0</v>
      </c>
      <c r="AC203" s="52">
        <v>0</v>
      </c>
      <c r="AD203" s="52">
        <v>0</v>
      </c>
      <c r="AE203" s="52">
        <v>0</v>
      </c>
      <c r="AF203" s="52">
        <v>0</v>
      </c>
      <c r="AG203" s="52">
        <v>0</v>
      </c>
      <c r="AH203" s="52">
        <v>0</v>
      </c>
      <c r="AI203" s="52">
        <v>0</v>
      </c>
      <c r="AJ203" s="52">
        <v>0</v>
      </c>
      <c r="AK203" s="52">
        <v>0</v>
      </c>
      <c r="AL203" s="52">
        <v>0</v>
      </c>
      <c r="AM203" s="52">
        <v>0</v>
      </c>
      <c r="AN203" s="52">
        <v>0</v>
      </c>
      <c r="AO203" s="52">
        <v>0</v>
      </c>
      <c r="AP203" s="52">
        <v>0</v>
      </c>
      <c r="AQ203" s="52">
        <v>0</v>
      </c>
      <c r="AR203" s="52">
        <v>0</v>
      </c>
      <c r="AS203" s="52">
        <v>0</v>
      </c>
      <c r="AT203" s="52">
        <v>0</v>
      </c>
      <c r="AU203" s="52">
        <v>0</v>
      </c>
      <c r="AV203" s="52">
        <v>0</v>
      </c>
      <c r="AW203" s="52">
        <v>0</v>
      </c>
      <c r="AX203" s="52">
        <v>0</v>
      </c>
      <c r="AY203" s="52">
        <v>0</v>
      </c>
      <c r="AZ203" s="52">
        <v>0</v>
      </c>
      <c r="BA203" s="52">
        <v>0</v>
      </c>
      <c r="BB203" s="52">
        <v>0</v>
      </c>
      <c r="BC203" s="52">
        <v>0</v>
      </c>
      <c r="BD203" s="52">
        <v>0</v>
      </c>
      <c r="BE203" s="52">
        <v>0</v>
      </c>
      <c r="BF203" s="52">
        <v>0</v>
      </c>
      <c r="BG203" s="52">
        <v>0</v>
      </c>
      <c r="BH203" s="52">
        <v>0</v>
      </c>
      <c r="BI203" s="52">
        <v>0</v>
      </c>
      <c r="BJ203" s="52">
        <v>0</v>
      </c>
      <c r="BK203" s="52">
        <v>0</v>
      </c>
      <c r="BL203" s="52">
        <v>0</v>
      </c>
      <c r="BM203" s="52">
        <v>0</v>
      </c>
      <c r="BN203" s="52">
        <v>0</v>
      </c>
      <c r="BO203" s="52">
        <v>0</v>
      </c>
      <c r="BP203" s="52">
        <v>0</v>
      </c>
      <c r="BQ203" s="52">
        <v>0</v>
      </c>
      <c r="BR203" s="52">
        <v>0</v>
      </c>
      <c r="BS203" s="52">
        <v>0</v>
      </c>
      <c r="BT203" s="52">
        <v>0</v>
      </c>
      <c r="BU203" s="52">
        <v>0</v>
      </c>
      <c r="BV203" s="52">
        <v>0</v>
      </c>
      <c r="BW203" s="52">
        <v>0</v>
      </c>
      <c r="BX203" s="52">
        <v>0</v>
      </c>
      <c r="BY203" s="52">
        <v>0</v>
      </c>
      <c r="BZ203" s="52">
        <v>0</v>
      </c>
      <c r="CA203" s="52">
        <v>0</v>
      </c>
      <c r="CB203" s="52">
        <v>667.93</v>
      </c>
      <c r="CC203" s="52">
        <v>612.42999999999995</v>
      </c>
      <c r="CD203" s="52">
        <v>523.37</v>
      </c>
      <c r="CE203" s="52">
        <v>523.37</v>
      </c>
      <c r="CF203" s="52">
        <v>523.37</v>
      </c>
      <c r="CG203" s="52">
        <v>523.37</v>
      </c>
      <c r="CH203" s="52">
        <v>523.37</v>
      </c>
      <c r="CI203" s="52">
        <v>523.37</v>
      </c>
      <c r="CJ203" s="52">
        <v>523.37</v>
      </c>
      <c r="CK203" s="52">
        <v>523.37</v>
      </c>
      <c r="CL203" s="52">
        <v>523.37</v>
      </c>
      <c r="CM203" s="52">
        <v>523.37</v>
      </c>
      <c r="CN203" s="52">
        <v>523.37</v>
      </c>
      <c r="CO203" s="52">
        <v>523.37</v>
      </c>
      <c r="CP203" s="52">
        <v>523.37</v>
      </c>
      <c r="CQ203" s="52">
        <v>523.37</v>
      </c>
      <c r="CR203" s="52">
        <v>523.37</v>
      </c>
      <c r="CS203" s="52">
        <v>523.37</v>
      </c>
      <c r="CT203" s="52">
        <v>523.37</v>
      </c>
      <c r="CU203" s="52">
        <v>523.37</v>
      </c>
      <c r="CV203" s="52">
        <v>523.37</v>
      </c>
      <c r="CW203" s="52">
        <v>523.37</v>
      </c>
      <c r="CX203" s="52">
        <v>523.37</v>
      </c>
      <c r="CY203" s="52">
        <v>523.37</v>
      </c>
      <c r="CZ203" s="52">
        <v>523.37</v>
      </c>
      <c r="DA203" s="52">
        <v>523.37</v>
      </c>
      <c r="DB203" s="52">
        <v>523.37</v>
      </c>
      <c r="DC203" s="52">
        <v>523.37</v>
      </c>
      <c r="DD203" s="52">
        <v>523.37</v>
      </c>
      <c r="DE203" s="52">
        <v>523.37</v>
      </c>
      <c r="DF203" s="52">
        <v>523.37</v>
      </c>
      <c r="DG203" s="52">
        <v>523.37</v>
      </c>
      <c r="DH203" s="52">
        <v>523.37</v>
      </c>
      <c r="DI203" s="52">
        <v>523.37</v>
      </c>
      <c r="DJ203" s="52">
        <v>523.37</v>
      </c>
      <c r="DK203" s="52">
        <v>523.37</v>
      </c>
      <c r="DL203" s="52">
        <v>523.37</v>
      </c>
      <c r="DM203" s="52">
        <v>523.37</v>
      </c>
      <c r="DN203" s="52">
        <v>523.37</v>
      </c>
      <c r="DO203" s="52">
        <v>523.37</v>
      </c>
      <c r="DP203" s="52">
        <v>523.37</v>
      </c>
      <c r="DQ203" s="52">
        <v>523.37</v>
      </c>
      <c r="DR203" s="52">
        <v>523.37</v>
      </c>
      <c r="DS203" s="52">
        <v>523.37</v>
      </c>
      <c r="DT203" s="52">
        <v>523.37</v>
      </c>
      <c r="DU203" s="52">
        <v>523.37</v>
      </c>
      <c r="DV203" s="52">
        <v>523.37</v>
      </c>
      <c r="DW203" s="52">
        <v>523.37</v>
      </c>
      <c r="DX203" s="52">
        <v>523.37</v>
      </c>
      <c r="DY203" s="52">
        <v>523.37</v>
      </c>
      <c r="DZ203" s="52">
        <v>523.37</v>
      </c>
      <c r="EA203" s="52">
        <v>523.37</v>
      </c>
      <c r="EB203" s="52">
        <v>523.37</v>
      </c>
      <c r="EC203" s="52">
        <v>523.37</v>
      </c>
      <c r="ED203" s="52">
        <v>523.37</v>
      </c>
      <c r="EE203" s="52">
        <v>523.37</v>
      </c>
      <c r="EF203" s="52">
        <v>523.37</v>
      </c>
      <c r="EG203" s="52">
        <v>523.37</v>
      </c>
      <c r="EH203" s="52">
        <v>523.37</v>
      </c>
      <c r="EI203" s="52">
        <v>523.37</v>
      </c>
      <c r="EJ203" s="52">
        <v>523.37</v>
      </c>
      <c r="EK203" s="52">
        <v>523.37</v>
      </c>
      <c r="EL203" s="52">
        <v>523.37</v>
      </c>
      <c r="EM203" s="52">
        <v>523.37</v>
      </c>
      <c r="EN203" s="52">
        <v>523.37</v>
      </c>
      <c r="EO203" s="52">
        <v>523.37</v>
      </c>
      <c r="EP203" s="52">
        <v>523.37</v>
      </c>
      <c r="EQ203" s="52">
        <v>523.37</v>
      </c>
      <c r="ER203" s="52">
        <v>523.37</v>
      </c>
      <c r="ES203" s="52">
        <v>523.37</v>
      </c>
      <c r="ET203" s="52">
        <v>523.37</v>
      </c>
      <c r="EU203" s="52">
        <v>523.37</v>
      </c>
      <c r="EV203" s="52">
        <v>523.37</v>
      </c>
      <c r="EW203" s="52">
        <v>523.37</v>
      </c>
      <c r="EX203" s="52">
        <v>523.37</v>
      </c>
      <c r="EY203" s="52">
        <v>523.37</v>
      </c>
      <c r="EZ203" s="52">
        <v>523.37</v>
      </c>
      <c r="FA203" s="52">
        <v>523.37</v>
      </c>
      <c r="FB203" s="52">
        <v>523.37</v>
      </c>
      <c r="FC203" s="52">
        <v>523.37</v>
      </c>
      <c r="FD203" s="52">
        <v>523.37</v>
      </c>
      <c r="FE203" s="52">
        <v>523.37</v>
      </c>
      <c r="FF203" s="52">
        <v>523.37</v>
      </c>
      <c r="FG203" s="52">
        <v>523.37</v>
      </c>
      <c r="FH203" s="52">
        <v>523.37</v>
      </c>
      <c r="FI203" s="52">
        <v>523.37</v>
      </c>
      <c r="FJ203" s="52">
        <v>523.37</v>
      </c>
      <c r="FK203" s="52">
        <v>523.37</v>
      </c>
      <c r="FL203" s="52">
        <v>523.37</v>
      </c>
      <c r="FM203" s="52">
        <v>523.37</v>
      </c>
      <c r="FN203" s="52">
        <v>523.37</v>
      </c>
      <c r="FO203" s="52">
        <v>523.37</v>
      </c>
      <c r="FP203" s="52">
        <v>523.37</v>
      </c>
      <c r="FQ203" s="52">
        <v>523.37</v>
      </c>
      <c r="FR203" s="52">
        <v>523.37</v>
      </c>
      <c r="FS203" s="52">
        <v>523.37</v>
      </c>
      <c r="FT203" s="52">
        <v>523.37</v>
      </c>
      <c r="FU203" s="52">
        <v>523.37</v>
      </c>
      <c r="FV203" s="52">
        <v>523.37</v>
      </c>
      <c r="FW203" s="52">
        <v>523.37</v>
      </c>
      <c r="FX203" s="52">
        <v>523.37</v>
      </c>
      <c r="FY203" s="52">
        <v>523.37</v>
      </c>
      <c r="FZ203" s="52">
        <v>523.37</v>
      </c>
      <c r="GA203" s="52">
        <v>523.37</v>
      </c>
      <c r="GB203" s="52">
        <v>523.37</v>
      </c>
      <c r="GC203" s="52">
        <v>523.37</v>
      </c>
      <c r="GD203" s="52">
        <v>523.37</v>
      </c>
      <c r="GE203" s="52">
        <v>523.37</v>
      </c>
      <c r="GF203" s="52">
        <v>523.37</v>
      </c>
      <c r="GG203" s="52">
        <v>523.37</v>
      </c>
      <c r="GH203" s="52">
        <v>523.37</v>
      </c>
      <c r="GI203" s="52">
        <v>523.37</v>
      </c>
      <c r="GJ203" s="52">
        <v>523.37</v>
      </c>
      <c r="GK203" s="52">
        <v>523.37</v>
      </c>
      <c r="GL203" s="52">
        <v>523.37</v>
      </c>
      <c r="GM203" s="52">
        <v>523.37</v>
      </c>
      <c r="GN203" s="52">
        <v>523.37</v>
      </c>
      <c r="GO203" s="52">
        <v>523.37</v>
      </c>
      <c r="GP203" s="52">
        <v>523.37</v>
      </c>
      <c r="GQ203" s="52">
        <v>523.37</v>
      </c>
      <c r="GR203" s="52">
        <v>523.37</v>
      </c>
      <c r="GS203" s="52">
        <v>523.37</v>
      </c>
      <c r="GT203" s="52">
        <v>523.37</v>
      </c>
      <c r="GU203" s="52">
        <v>523.37</v>
      </c>
      <c r="GV203" s="52">
        <v>523.37</v>
      </c>
      <c r="GW203" s="52">
        <v>523.37</v>
      </c>
      <c r="GX203" s="52">
        <v>523.37</v>
      </c>
      <c r="GY203" s="52">
        <v>523.37</v>
      </c>
      <c r="GZ203" s="52">
        <v>523.37</v>
      </c>
      <c r="HA203" s="52">
        <v>523.37</v>
      </c>
      <c r="HB203" s="52">
        <v>523.37</v>
      </c>
      <c r="HC203" s="52">
        <v>523.37</v>
      </c>
      <c r="HD203" s="52">
        <v>0</v>
      </c>
      <c r="HE203" s="52">
        <v>0</v>
      </c>
      <c r="HF203" s="52">
        <v>0</v>
      </c>
      <c r="HG203" s="52">
        <v>0</v>
      </c>
      <c r="HH203" s="52">
        <v>0</v>
      </c>
      <c r="HI203" s="52">
        <v>0</v>
      </c>
      <c r="HJ203" s="52">
        <v>0</v>
      </c>
      <c r="HK203" s="52">
        <v>0</v>
      </c>
      <c r="HL203" s="52">
        <v>0</v>
      </c>
      <c r="HM203" s="52">
        <v>0</v>
      </c>
      <c r="HN203" s="52">
        <v>0</v>
      </c>
      <c r="HO203" s="52">
        <v>0</v>
      </c>
      <c r="HP203" s="52">
        <v>0</v>
      </c>
      <c r="HQ203" s="52">
        <v>0</v>
      </c>
      <c r="HR203" s="52">
        <v>0</v>
      </c>
      <c r="HS203" s="52">
        <v>0</v>
      </c>
      <c r="HT203" s="52">
        <v>0</v>
      </c>
      <c r="HU203" s="52">
        <v>0</v>
      </c>
      <c r="HV203" s="52">
        <v>0</v>
      </c>
      <c r="HW203" s="52">
        <v>0</v>
      </c>
      <c r="HX203" s="52">
        <v>0</v>
      </c>
      <c r="HY203" s="52">
        <v>0</v>
      </c>
      <c r="HZ203" s="52">
        <v>0</v>
      </c>
      <c r="IA203" s="52">
        <v>0</v>
      </c>
      <c r="IB203" s="52">
        <v>0</v>
      </c>
      <c r="IC203" s="52">
        <v>0</v>
      </c>
      <c r="ID203" s="52">
        <v>0</v>
      </c>
      <c r="IE203" s="52">
        <v>0</v>
      </c>
      <c r="IF203" s="52">
        <v>0</v>
      </c>
      <c r="IG203" s="52">
        <v>0</v>
      </c>
      <c r="IH203" s="52">
        <v>0</v>
      </c>
      <c r="II203" s="52">
        <v>0</v>
      </c>
      <c r="IJ203" s="52">
        <v>0</v>
      </c>
      <c r="IK203" s="52">
        <v>0</v>
      </c>
      <c r="IL203" s="52">
        <v>0</v>
      </c>
      <c r="IM203" s="52">
        <v>0</v>
      </c>
      <c r="IN203" s="52">
        <v>0</v>
      </c>
      <c r="IO203" s="52">
        <v>0</v>
      </c>
      <c r="IP203" s="52">
        <v>0</v>
      </c>
      <c r="IQ203" s="52">
        <v>0</v>
      </c>
      <c r="IR203" s="52">
        <v>0</v>
      </c>
      <c r="IS203" s="52">
        <v>0</v>
      </c>
      <c r="IT203" s="52">
        <v>0</v>
      </c>
      <c r="IU203" s="52">
        <v>0</v>
      </c>
      <c r="IV203" s="52">
        <v>0</v>
      </c>
      <c r="IW203" s="52">
        <v>0</v>
      </c>
      <c r="IX203" s="52">
        <v>0</v>
      </c>
      <c r="IY203" s="52">
        <v>0</v>
      </c>
      <c r="IZ203" s="52">
        <v>0</v>
      </c>
      <c r="JA203" s="52">
        <v>0</v>
      </c>
      <c r="JB203" s="52">
        <v>0</v>
      </c>
      <c r="JC203" s="52">
        <v>0</v>
      </c>
      <c r="JD203" s="52">
        <v>0</v>
      </c>
      <c r="JE203" s="52">
        <v>0</v>
      </c>
      <c r="JF203" s="52">
        <v>0</v>
      </c>
      <c r="JG203" s="52">
        <v>0</v>
      </c>
      <c r="JH203" s="52">
        <v>0</v>
      </c>
      <c r="JI203" s="52">
        <v>0</v>
      </c>
      <c r="JJ203" s="52">
        <v>0</v>
      </c>
      <c r="JK203" s="52">
        <v>0</v>
      </c>
      <c r="JL203" s="52">
        <v>0</v>
      </c>
      <c r="JM203" s="52">
        <v>0</v>
      </c>
      <c r="JN203" s="52">
        <v>0</v>
      </c>
      <c r="JO203" s="52">
        <v>0</v>
      </c>
      <c r="JP203" s="52">
        <v>0</v>
      </c>
      <c r="JQ203" s="52">
        <v>0</v>
      </c>
      <c r="JR203" s="52">
        <v>0</v>
      </c>
      <c r="JS203" s="52">
        <v>0</v>
      </c>
      <c r="JT203" s="52">
        <v>0</v>
      </c>
      <c r="JU203" s="52">
        <v>0</v>
      </c>
      <c r="JV203" s="52">
        <v>0</v>
      </c>
      <c r="JW203" s="52">
        <v>0</v>
      </c>
      <c r="JX203" s="52">
        <v>0</v>
      </c>
      <c r="JY203" s="52">
        <v>0</v>
      </c>
      <c r="JZ203" s="52">
        <v>0</v>
      </c>
      <c r="KA203" s="52">
        <v>0</v>
      </c>
      <c r="KB203" s="52">
        <v>0</v>
      </c>
      <c r="KC203" s="52">
        <v>0</v>
      </c>
      <c r="KD203" s="52">
        <v>0</v>
      </c>
      <c r="KE203" s="52">
        <v>0</v>
      </c>
      <c r="KF203" s="52">
        <v>0</v>
      </c>
      <c r="KG203" s="52">
        <v>0</v>
      </c>
      <c r="KH203" s="52">
        <v>0</v>
      </c>
      <c r="KI203" s="52">
        <v>0</v>
      </c>
      <c r="KJ203" s="52">
        <v>0</v>
      </c>
      <c r="KK203" s="52">
        <v>0</v>
      </c>
      <c r="KL203" s="52">
        <v>0</v>
      </c>
      <c r="KM203" s="52">
        <v>0</v>
      </c>
      <c r="KN203" s="52">
        <v>0</v>
      </c>
      <c r="KO203" s="52">
        <v>0</v>
      </c>
      <c r="KP203" s="52">
        <v>0</v>
      </c>
      <c r="KQ203" s="52">
        <v>0</v>
      </c>
      <c r="KR203" s="52">
        <v>0</v>
      </c>
      <c r="KS203" s="52">
        <v>0</v>
      </c>
      <c r="KT203" s="52">
        <v>0</v>
      </c>
      <c r="KU203" s="52">
        <v>0</v>
      </c>
      <c r="KV203" s="52">
        <v>0</v>
      </c>
      <c r="KW203" s="52">
        <v>0</v>
      </c>
      <c r="KX203" s="52">
        <v>0</v>
      </c>
      <c r="KY203" s="52">
        <v>0</v>
      </c>
      <c r="KZ203" s="52">
        <v>0</v>
      </c>
      <c r="LA203" s="52">
        <v>0</v>
      </c>
      <c r="LB203" s="52">
        <v>0</v>
      </c>
      <c r="LC203" s="52">
        <v>0</v>
      </c>
      <c r="LD203" s="52">
        <v>0</v>
      </c>
      <c r="LE203" s="52">
        <v>0</v>
      </c>
      <c r="LF203" s="52">
        <v>0</v>
      </c>
      <c r="LG203" s="52">
        <v>0</v>
      </c>
      <c r="LH203" s="52">
        <v>0</v>
      </c>
      <c r="LI203" s="52">
        <v>0</v>
      </c>
      <c r="LJ203" s="52">
        <v>0</v>
      </c>
      <c r="LK203" s="52">
        <v>0</v>
      </c>
      <c r="LL203" s="52">
        <v>0</v>
      </c>
      <c r="LM203" s="52">
        <v>0</v>
      </c>
      <c r="LN203" s="52">
        <v>0</v>
      </c>
      <c r="LO203" s="52">
        <v>0</v>
      </c>
      <c r="LP203" s="52">
        <v>0</v>
      </c>
      <c r="LQ203" s="52">
        <v>0</v>
      </c>
      <c r="LR203" s="52">
        <v>0</v>
      </c>
      <c r="LS203" s="52">
        <v>0</v>
      </c>
      <c r="LT203" s="52">
        <v>0</v>
      </c>
      <c r="LU203" s="52">
        <v>0</v>
      </c>
      <c r="LV203" s="52">
        <v>0</v>
      </c>
      <c r="LW203" s="52">
        <v>0</v>
      </c>
      <c r="LX203" s="52">
        <v>0</v>
      </c>
      <c r="LY203" s="52">
        <v>0</v>
      </c>
      <c r="LZ203" s="52">
        <v>0</v>
      </c>
      <c r="MA203" s="52">
        <v>0</v>
      </c>
      <c r="MB203" s="52">
        <v>0</v>
      </c>
      <c r="MC203" s="52">
        <v>0</v>
      </c>
      <c r="MD203" s="52">
        <v>0</v>
      </c>
      <c r="ME203" s="52">
        <v>0</v>
      </c>
      <c r="MF203" s="52">
        <v>0</v>
      </c>
      <c r="MG203" s="52">
        <v>0</v>
      </c>
      <c r="MH203" s="52">
        <v>0</v>
      </c>
      <c r="MI203" s="52">
        <v>0</v>
      </c>
      <c r="MJ203" s="52">
        <v>0</v>
      </c>
      <c r="MK203" s="52">
        <v>0</v>
      </c>
      <c r="ML203" s="52">
        <v>0</v>
      </c>
      <c r="MM203" s="52">
        <v>0</v>
      </c>
      <c r="MN203" s="52">
        <v>0</v>
      </c>
      <c r="MO203" s="52">
        <v>0</v>
      </c>
      <c r="MP203" s="52">
        <v>0</v>
      </c>
      <c r="MQ203" s="52">
        <v>0</v>
      </c>
      <c r="MR203" s="52">
        <v>0</v>
      </c>
      <c r="MS203" s="52">
        <v>0</v>
      </c>
      <c r="MT203" s="52">
        <v>0</v>
      </c>
      <c r="MU203" s="52">
        <v>0</v>
      </c>
      <c r="MV203" s="52">
        <v>0</v>
      </c>
      <c r="MW203" s="52">
        <v>0</v>
      </c>
      <c r="MX203" s="52">
        <v>0</v>
      </c>
      <c r="MY203" s="52">
        <v>0</v>
      </c>
      <c r="MZ203" s="52">
        <v>0</v>
      </c>
      <c r="NA203" s="52">
        <v>0</v>
      </c>
      <c r="NB203" s="52">
        <v>0</v>
      </c>
      <c r="NC203" s="52">
        <v>0</v>
      </c>
      <c r="ND203" s="52">
        <v>0</v>
      </c>
      <c r="NE203" s="52">
        <v>0</v>
      </c>
      <c r="NF203" s="52">
        <v>0</v>
      </c>
      <c r="NG203" s="52">
        <v>0</v>
      </c>
      <c r="NH203" s="52">
        <v>0</v>
      </c>
      <c r="NI203" s="52">
        <v>0</v>
      </c>
      <c r="NJ203" s="52">
        <v>0</v>
      </c>
      <c r="NK203" s="52">
        <v>0</v>
      </c>
      <c r="NL203" s="52">
        <v>0</v>
      </c>
      <c r="NM203" s="52">
        <v>0</v>
      </c>
      <c r="NN203" s="52">
        <v>0</v>
      </c>
      <c r="NO203" s="52">
        <v>0</v>
      </c>
      <c r="NP203" s="52">
        <v>0</v>
      </c>
      <c r="NQ203" s="52">
        <v>0</v>
      </c>
      <c r="NR203" s="68">
        <f t="shared" si="9"/>
        <v>69318.460000000108</v>
      </c>
      <c r="NS203" s="68">
        <f t="shared" si="10"/>
        <v>69318.460000000108</v>
      </c>
      <c r="NT203" s="68">
        <f t="shared" si="11"/>
        <v>58327.690000000104</v>
      </c>
    </row>
    <row r="204" spans="1:384" s="40" customFormat="1" ht="15" customHeight="1" outlineLevel="1" x14ac:dyDescent="0.2">
      <c r="A204" s="61"/>
      <c r="B204" s="49" t="s">
        <v>671</v>
      </c>
      <c r="C204" s="49" t="s">
        <v>566</v>
      </c>
      <c r="D204" s="49" t="s">
        <v>567</v>
      </c>
      <c r="E204" s="50" t="s">
        <v>568</v>
      </c>
      <c r="F204" s="64">
        <v>45321</v>
      </c>
      <c r="G204" s="49" t="s">
        <v>37</v>
      </c>
      <c r="H204" s="72">
        <v>0</v>
      </c>
      <c r="I204" s="65">
        <v>63900</v>
      </c>
      <c r="J204" s="114" t="str">
        <f>_xlfn.XLOOKUP(E204,'[12]Resumo Unidades'!$B:$B,'[12]Resumo Unidades'!$W:$W)</f>
        <v>Fluxo com Divergência de até 2%</v>
      </c>
      <c r="K204" s="51" t="str">
        <f>IF(L204&gt;Resumo!$E$23,"Sim","Não")</f>
        <v>Não</v>
      </c>
      <c r="L204" s="66">
        <v>0</v>
      </c>
      <c r="M204" s="67"/>
      <c r="N204" s="52">
        <v>0</v>
      </c>
      <c r="O204" s="52">
        <v>0</v>
      </c>
      <c r="P204" s="52">
        <v>0</v>
      </c>
      <c r="Q204" s="52">
        <v>0</v>
      </c>
      <c r="R204" s="52">
        <v>0</v>
      </c>
      <c r="S204" s="52">
        <v>0</v>
      </c>
      <c r="T204" s="52">
        <v>0</v>
      </c>
      <c r="U204" s="52">
        <v>0</v>
      </c>
      <c r="V204" s="52">
        <v>0</v>
      </c>
      <c r="W204" s="52">
        <v>0</v>
      </c>
      <c r="X204" s="52">
        <v>0</v>
      </c>
      <c r="Y204" s="52">
        <v>0</v>
      </c>
      <c r="Z204" s="52">
        <v>0</v>
      </c>
      <c r="AA204" s="52">
        <v>0</v>
      </c>
      <c r="AB204" s="52">
        <v>0</v>
      </c>
      <c r="AC204" s="52">
        <v>0</v>
      </c>
      <c r="AD204" s="52">
        <v>0</v>
      </c>
      <c r="AE204" s="52">
        <v>0</v>
      </c>
      <c r="AF204" s="52">
        <v>0</v>
      </c>
      <c r="AG204" s="52">
        <v>0</v>
      </c>
      <c r="AH204" s="52">
        <v>0</v>
      </c>
      <c r="AI204" s="52">
        <v>0</v>
      </c>
      <c r="AJ204" s="52">
        <v>0</v>
      </c>
      <c r="AK204" s="52">
        <v>0</v>
      </c>
      <c r="AL204" s="52">
        <v>0</v>
      </c>
      <c r="AM204" s="52">
        <v>0</v>
      </c>
      <c r="AN204" s="52">
        <v>0</v>
      </c>
      <c r="AO204" s="52">
        <v>0</v>
      </c>
      <c r="AP204" s="52">
        <v>0</v>
      </c>
      <c r="AQ204" s="52">
        <v>0</v>
      </c>
      <c r="AR204" s="52">
        <v>0</v>
      </c>
      <c r="AS204" s="52">
        <v>0</v>
      </c>
      <c r="AT204" s="52">
        <v>0</v>
      </c>
      <c r="AU204" s="52">
        <v>0</v>
      </c>
      <c r="AV204" s="52">
        <v>0</v>
      </c>
      <c r="AW204" s="52">
        <v>0</v>
      </c>
      <c r="AX204" s="52">
        <v>0</v>
      </c>
      <c r="AY204" s="52">
        <v>0</v>
      </c>
      <c r="AZ204" s="52">
        <v>0</v>
      </c>
      <c r="BA204" s="52">
        <v>0</v>
      </c>
      <c r="BB204" s="52">
        <v>0</v>
      </c>
      <c r="BC204" s="52">
        <v>0</v>
      </c>
      <c r="BD204" s="52">
        <v>0</v>
      </c>
      <c r="BE204" s="52">
        <v>0</v>
      </c>
      <c r="BF204" s="52">
        <v>0</v>
      </c>
      <c r="BG204" s="52">
        <v>0</v>
      </c>
      <c r="BH204" s="52">
        <v>0</v>
      </c>
      <c r="BI204" s="52">
        <v>0</v>
      </c>
      <c r="BJ204" s="52">
        <v>0</v>
      </c>
      <c r="BK204" s="52">
        <v>0</v>
      </c>
      <c r="BL204" s="52">
        <v>0</v>
      </c>
      <c r="BM204" s="52">
        <v>0</v>
      </c>
      <c r="BN204" s="52">
        <v>0</v>
      </c>
      <c r="BO204" s="52">
        <v>0</v>
      </c>
      <c r="BP204" s="52">
        <v>0</v>
      </c>
      <c r="BQ204" s="52">
        <v>0</v>
      </c>
      <c r="BR204" s="52">
        <v>0</v>
      </c>
      <c r="BS204" s="52">
        <v>0</v>
      </c>
      <c r="BT204" s="52">
        <v>0</v>
      </c>
      <c r="BU204" s="52">
        <v>0</v>
      </c>
      <c r="BV204" s="52">
        <v>0</v>
      </c>
      <c r="BW204" s="52">
        <v>0</v>
      </c>
      <c r="BX204" s="52">
        <v>0</v>
      </c>
      <c r="BY204" s="52">
        <v>0</v>
      </c>
      <c r="BZ204" s="52">
        <v>0</v>
      </c>
      <c r="CA204" s="52">
        <v>0</v>
      </c>
      <c r="CB204" s="52">
        <v>0</v>
      </c>
      <c r="CC204" s="52">
        <v>0</v>
      </c>
      <c r="CD204" s="52">
        <v>477.11</v>
      </c>
      <c r="CE204" s="52">
        <v>477.11</v>
      </c>
      <c r="CF204" s="52">
        <v>477.11</v>
      </c>
      <c r="CG204" s="52">
        <v>477.11</v>
      </c>
      <c r="CH204" s="52">
        <v>477.11</v>
      </c>
      <c r="CI204" s="52">
        <v>477.11</v>
      </c>
      <c r="CJ204" s="52">
        <v>477.11</v>
      </c>
      <c r="CK204" s="52">
        <v>477.11</v>
      </c>
      <c r="CL204" s="52">
        <v>477.11</v>
      </c>
      <c r="CM204" s="52">
        <v>477.11</v>
      </c>
      <c r="CN204" s="52">
        <v>477.11</v>
      </c>
      <c r="CO204" s="52">
        <v>477.11</v>
      </c>
      <c r="CP204" s="52">
        <v>477.11</v>
      </c>
      <c r="CQ204" s="52">
        <v>477.11</v>
      </c>
      <c r="CR204" s="52">
        <v>477.11</v>
      </c>
      <c r="CS204" s="52">
        <v>477.11</v>
      </c>
      <c r="CT204" s="52">
        <v>477.11</v>
      </c>
      <c r="CU204" s="52">
        <v>477.11</v>
      </c>
      <c r="CV204" s="52">
        <v>477.11</v>
      </c>
      <c r="CW204" s="52">
        <v>477.11</v>
      </c>
      <c r="CX204" s="52">
        <v>477.11</v>
      </c>
      <c r="CY204" s="52">
        <v>477.11</v>
      </c>
      <c r="CZ204" s="52">
        <v>477.11</v>
      </c>
      <c r="DA204" s="52">
        <v>477.11</v>
      </c>
      <c r="DB204" s="52">
        <v>477.11</v>
      </c>
      <c r="DC204" s="52">
        <v>477.11</v>
      </c>
      <c r="DD204" s="52">
        <v>477.11</v>
      </c>
      <c r="DE204" s="52">
        <v>477.11</v>
      </c>
      <c r="DF204" s="52">
        <v>477.11</v>
      </c>
      <c r="DG204" s="52">
        <v>477.11</v>
      </c>
      <c r="DH204" s="52">
        <v>477.11</v>
      </c>
      <c r="DI204" s="52">
        <v>477.11</v>
      </c>
      <c r="DJ204" s="52">
        <v>477.11</v>
      </c>
      <c r="DK204" s="52">
        <v>477.11</v>
      </c>
      <c r="DL204" s="52">
        <v>477.11</v>
      </c>
      <c r="DM204" s="52">
        <v>477.11</v>
      </c>
      <c r="DN204" s="52">
        <v>477.11</v>
      </c>
      <c r="DO204" s="52">
        <v>477.11</v>
      </c>
      <c r="DP204" s="52">
        <v>477.11</v>
      </c>
      <c r="DQ204" s="52">
        <v>477.11</v>
      </c>
      <c r="DR204" s="52">
        <v>477.11</v>
      </c>
      <c r="DS204" s="52">
        <v>477.11</v>
      </c>
      <c r="DT204" s="52">
        <v>477.11</v>
      </c>
      <c r="DU204" s="52">
        <v>477.11</v>
      </c>
      <c r="DV204" s="52">
        <v>477.11</v>
      </c>
      <c r="DW204" s="52">
        <v>477.11</v>
      </c>
      <c r="DX204" s="52">
        <v>477.11</v>
      </c>
      <c r="DY204" s="52">
        <v>477.11</v>
      </c>
      <c r="DZ204" s="52">
        <v>477.11</v>
      </c>
      <c r="EA204" s="52">
        <v>477.11</v>
      </c>
      <c r="EB204" s="52">
        <v>477.11</v>
      </c>
      <c r="EC204" s="52">
        <v>477.11</v>
      </c>
      <c r="ED204" s="52">
        <v>477.11</v>
      </c>
      <c r="EE204" s="52">
        <v>477.11</v>
      </c>
      <c r="EF204" s="52">
        <v>477.11</v>
      </c>
      <c r="EG204" s="52">
        <v>477.11</v>
      </c>
      <c r="EH204" s="52">
        <v>477.11</v>
      </c>
      <c r="EI204" s="52">
        <v>477.11</v>
      </c>
      <c r="EJ204" s="52">
        <v>477.11</v>
      </c>
      <c r="EK204" s="52">
        <v>477.11</v>
      </c>
      <c r="EL204" s="52">
        <v>477.11</v>
      </c>
      <c r="EM204" s="52">
        <v>477.11</v>
      </c>
      <c r="EN204" s="52">
        <v>477.11</v>
      </c>
      <c r="EO204" s="52">
        <v>477.11</v>
      </c>
      <c r="EP204" s="52">
        <v>477.11</v>
      </c>
      <c r="EQ204" s="52">
        <v>477.11</v>
      </c>
      <c r="ER204" s="52">
        <v>477.11</v>
      </c>
      <c r="ES204" s="52">
        <v>477.11</v>
      </c>
      <c r="ET204" s="52">
        <v>477.11</v>
      </c>
      <c r="EU204" s="52">
        <v>477.11</v>
      </c>
      <c r="EV204" s="52">
        <v>477.11</v>
      </c>
      <c r="EW204" s="52">
        <v>477.11</v>
      </c>
      <c r="EX204" s="52">
        <v>477.11</v>
      </c>
      <c r="EY204" s="52">
        <v>477.11</v>
      </c>
      <c r="EZ204" s="52">
        <v>477.11</v>
      </c>
      <c r="FA204" s="52">
        <v>477.11</v>
      </c>
      <c r="FB204" s="52">
        <v>477.11</v>
      </c>
      <c r="FC204" s="52">
        <v>477.11</v>
      </c>
      <c r="FD204" s="52">
        <v>477.11</v>
      </c>
      <c r="FE204" s="52">
        <v>477.11</v>
      </c>
      <c r="FF204" s="52">
        <v>477.11</v>
      </c>
      <c r="FG204" s="52">
        <v>477.11</v>
      </c>
      <c r="FH204" s="52">
        <v>477.11</v>
      </c>
      <c r="FI204" s="52">
        <v>477.11</v>
      </c>
      <c r="FJ204" s="52">
        <v>477.11</v>
      </c>
      <c r="FK204" s="52">
        <v>477.11</v>
      </c>
      <c r="FL204" s="52">
        <v>477.11</v>
      </c>
      <c r="FM204" s="52">
        <v>477.11</v>
      </c>
      <c r="FN204" s="52">
        <v>477.11</v>
      </c>
      <c r="FO204" s="52">
        <v>477.11</v>
      </c>
      <c r="FP204" s="52">
        <v>477.11</v>
      </c>
      <c r="FQ204" s="52">
        <v>477.11</v>
      </c>
      <c r="FR204" s="52">
        <v>477.11</v>
      </c>
      <c r="FS204" s="52">
        <v>477.11</v>
      </c>
      <c r="FT204" s="52">
        <v>477.11</v>
      </c>
      <c r="FU204" s="52">
        <v>477.11</v>
      </c>
      <c r="FV204" s="52">
        <v>477.11</v>
      </c>
      <c r="FW204" s="52">
        <v>477.11</v>
      </c>
      <c r="FX204" s="52">
        <v>477.11</v>
      </c>
      <c r="FY204" s="52">
        <v>477.11</v>
      </c>
      <c r="FZ204" s="52">
        <v>477.11</v>
      </c>
      <c r="GA204" s="52">
        <v>477.11</v>
      </c>
      <c r="GB204" s="52">
        <v>477.11</v>
      </c>
      <c r="GC204" s="52">
        <v>477.11</v>
      </c>
      <c r="GD204" s="52">
        <v>477.11</v>
      </c>
      <c r="GE204" s="52">
        <v>477.11</v>
      </c>
      <c r="GF204" s="52">
        <v>477.11</v>
      </c>
      <c r="GG204" s="52">
        <v>477.11</v>
      </c>
      <c r="GH204" s="52">
        <v>477.11</v>
      </c>
      <c r="GI204" s="52">
        <v>477.11</v>
      </c>
      <c r="GJ204" s="52">
        <v>477.11</v>
      </c>
      <c r="GK204" s="52">
        <v>477.11</v>
      </c>
      <c r="GL204" s="52">
        <v>477.11</v>
      </c>
      <c r="GM204" s="52">
        <v>477.11</v>
      </c>
      <c r="GN204" s="52">
        <v>477.11</v>
      </c>
      <c r="GO204" s="52">
        <v>477.11</v>
      </c>
      <c r="GP204" s="52">
        <v>477.11</v>
      </c>
      <c r="GQ204" s="52">
        <v>477.11</v>
      </c>
      <c r="GR204" s="52">
        <v>477.11</v>
      </c>
      <c r="GS204" s="52">
        <v>477.11</v>
      </c>
      <c r="GT204" s="52">
        <v>477.11</v>
      </c>
      <c r="GU204" s="52">
        <v>477.11</v>
      </c>
      <c r="GV204" s="52">
        <v>477.11</v>
      </c>
      <c r="GW204" s="52">
        <v>477.11</v>
      </c>
      <c r="GX204" s="52">
        <v>477.11</v>
      </c>
      <c r="GY204" s="52">
        <v>477.11</v>
      </c>
      <c r="GZ204" s="52">
        <v>477.11</v>
      </c>
      <c r="HA204" s="52">
        <v>477.11</v>
      </c>
      <c r="HB204" s="52">
        <v>477.11</v>
      </c>
      <c r="HC204" s="52">
        <v>477.11</v>
      </c>
      <c r="HD204" s="52">
        <v>477.11</v>
      </c>
      <c r="HE204" s="52">
        <v>477.11</v>
      </c>
      <c r="HF204" s="52">
        <v>0</v>
      </c>
      <c r="HG204" s="52">
        <v>0</v>
      </c>
      <c r="HH204" s="52">
        <v>0</v>
      </c>
      <c r="HI204" s="52">
        <v>0</v>
      </c>
      <c r="HJ204" s="52">
        <v>0</v>
      </c>
      <c r="HK204" s="52">
        <v>0</v>
      </c>
      <c r="HL204" s="52">
        <v>0</v>
      </c>
      <c r="HM204" s="52">
        <v>0</v>
      </c>
      <c r="HN204" s="52">
        <v>0</v>
      </c>
      <c r="HO204" s="52">
        <v>0</v>
      </c>
      <c r="HP204" s="52">
        <v>0</v>
      </c>
      <c r="HQ204" s="52">
        <v>0</v>
      </c>
      <c r="HR204" s="52">
        <v>0</v>
      </c>
      <c r="HS204" s="52">
        <v>0</v>
      </c>
      <c r="HT204" s="52">
        <v>0</v>
      </c>
      <c r="HU204" s="52">
        <v>0</v>
      </c>
      <c r="HV204" s="52">
        <v>0</v>
      </c>
      <c r="HW204" s="52">
        <v>0</v>
      </c>
      <c r="HX204" s="52">
        <v>0</v>
      </c>
      <c r="HY204" s="52">
        <v>0</v>
      </c>
      <c r="HZ204" s="52">
        <v>0</v>
      </c>
      <c r="IA204" s="52">
        <v>0</v>
      </c>
      <c r="IB204" s="52">
        <v>0</v>
      </c>
      <c r="IC204" s="52">
        <v>0</v>
      </c>
      <c r="ID204" s="52">
        <v>0</v>
      </c>
      <c r="IE204" s="52">
        <v>0</v>
      </c>
      <c r="IF204" s="52">
        <v>0</v>
      </c>
      <c r="IG204" s="52">
        <v>0</v>
      </c>
      <c r="IH204" s="52">
        <v>0</v>
      </c>
      <c r="II204" s="52">
        <v>0</v>
      </c>
      <c r="IJ204" s="52">
        <v>0</v>
      </c>
      <c r="IK204" s="52">
        <v>0</v>
      </c>
      <c r="IL204" s="52">
        <v>0</v>
      </c>
      <c r="IM204" s="52">
        <v>0</v>
      </c>
      <c r="IN204" s="52">
        <v>0</v>
      </c>
      <c r="IO204" s="52">
        <v>0</v>
      </c>
      <c r="IP204" s="52">
        <v>0</v>
      </c>
      <c r="IQ204" s="52">
        <v>0</v>
      </c>
      <c r="IR204" s="52">
        <v>0</v>
      </c>
      <c r="IS204" s="52">
        <v>0</v>
      </c>
      <c r="IT204" s="52">
        <v>0</v>
      </c>
      <c r="IU204" s="52">
        <v>0</v>
      </c>
      <c r="IV204" s="52">
        <v>0</v>
      </c>
      <c r="IW204" s="52">
        <v>0</v>
      </c>
      <c r="IX204" s="52">
        <v>0</v>
      </c>
      <c r="IY204" s="52">
        <v>0</v>
      </c>
      <c r="IZ204" s="52">
        <v>0</v>
      </c>
      <c r="JA204" s="52">
        <v>0</v>
      </c>
      <c r="JB204" s="52">
        <v>0</v>
      </c>
      <c r="JC204" s="52">
        <v>0</v>
      </c>
      <c r="JD204" s="52">
        <v>0</v>
      </c>
      <c r="JE204" s="52">
        <v>0</v>
      </c>
      <c r="JF204" s="52">
        <v>0</v>
      </c>
      <c r="JG204" s="52">
        <v>0</v>
      </c>
      <c r="JH204" s="52">
        <v>0</v>
      </c>
      <c r="JI204" s="52">
        <v>0</v>
      </c>
      <c r="JJ204" s="52">
        <v>0</v>
      </c>
      <c r="JK204" s="52">
        <v>0</v>
      </c>
      <c r="JL204" s="52">
        <v>0</v>
      </c>
      <c r="JM204" s="52">
        <v>0</v>
      </c>
      <c r="JN204" s="52">
        <v>0</v>
      </c>
      <c r="JO204" s="52">
        <v>0</v>
      </c>
      <c r="JP204" s="52">
        <v>0</v>
      </c>
      <c r="JQ204" s="52">
        <v>0</v>
      </c>
      <c r="JR204" s="52">
        <v>0</v>
      </c>
      <c r="JS204" s="52">
        <v>0</v>
      </c>
      <c r="JT204" s="52">
        <v>0</v>
      </c>
      <c r="JU204" s="52">
        <v>0</v>
      </c>
      <c r="JV204" s="52">
        <v>0</v>
      </c>
      <c r="JW204" s="52">
        <v>0</v>
      </c>
      <c r="JX204" s="52">
        <v>0</v>
      </c>
      <c r="JY204" s="52">
        <v>0</v>
      </c>
      <c r="JZ204" s="52">
        <v>0</v>
      </c>
      <c r="KA204" s="52">
        <v>0</v>
      </c>
      <c r="KB204" s="52">
        <v>0</v>
      </c>
      <c r="KC204" s="52">
        <v>0</v>
      </c>
      <c r="KD204" s="52">
        <v>0</v>
      </c>
      <c r="KE204" s="52">
        <v>0</v>
      </c>
      <c r="KF204" s="52">
        <v>0</v>
      </c>
      <c r="KG204" s="52">
        <v>0</v>
      </c>
      <c r="KH204" s="52">
        <v>0</v>
      </c>
      <c r="KI204" s="52">
        <v>0</v>
      </c>
      <c r="KJ204" s="52">
        <v>0</v>
      </c>
      <c r="KK204" s="52">
        <v>0</v>
      </c>
      <c r="KL204" s="52">
        <v>0</v>
      </c>
      <c r="KM204" s="52">
        <v>0</v>
      </c>
      <c r="KN204" s="52">
        <v>0</v>
      </c>
      <c r="KO204" s="52">
        <v>0</v>
      </c>
      <c r="KP204" s="52">
        <v>0</v>
      </c>
      <c r="KQ204" s="52">
        <v>0</v>
      </c>
      <c r="KR204" s="52">
        <v>0</v>
      </c>
      <c r="KS204" s="52">
        <v>0</v>
      </c>
      <c r="KT204" s="52">
        <v>0</v>
      </c>
      <c r="KU204" s="52">
        <v>0</v>
      </c>
      <c r="KV204" s="52">
        <v>0</v>
      </c>
      <c r="KW204" s="52">
        <v>0</v>
      </c>
      <c r="KX204" s="52">
        <v>0</v>
      </c>
      <c r="KY204" s="52">
        <v>0</v>
      </c>
      <c r="KZ204" s="52">
        <v>0</v>
      </c>
      <c r="LA204" s="52">
        <v>0</v>
      </c>
      <c r="LB204" s="52">
        <v>0</v>
      </c>
      <c r="LC204" s="52">
        <v>0</v>
      </c>
      <c r="LD204" s="52">
        <v>0</v>
      </c>
      <c r="LE204" s="52">
        <v>0</v>
      </c>
      <c r="LF204" s="52">
        <v>0</v>
      </c>
      <c r="LG204" s="52">
        <v>0</v>
      </c>
      <c r="LH204" s="52">
        <v>0</v>
      </c>
      <c r="LI204" s="52">
        <v>0</v>
      </c>
      <c r="LJ204" s="52">
        <v>0</v>
      </c>
      <c r="LK204" s="52">
        <v>0</v>
      </c>
      <c r="LL204" s="52">
        <v>0</v>
      </c>
      <c r="LM204" s="52">
        <v>0</v>
      </c>
      <c r="LN204" s="52">
        <v>0</v>
      </c>
      <c r="LO204" s="52">
        <v>0</v>
      </c>
      <c r="LP204" s="52">
        <v>0</v>
      </c>
      <c r="LQ204" s="52">
        <v>0</v>
      </c>
      <c r="LR204" s="52">
        <v>0</v>
      </c>
      <c r="LS204" s="52">
        <v>0</v>
      </c>
      <c r="LT204" s="52">
        <v>0</v>
      </c>
      <c r="LU204" s="52">
        <v>0</v>
      </c>
      <c r="LV204" s="52">
        <v>0</v>
      </c>
      <c r="LW204" s="52">
        <v>0</v>
      </c>
      <c r="LX204" s="52">
        <v>0</v>
      </c>
      <c r="LY204" s="52">
        <v>0</v>
      </c>
      <c r="LZ204" s="52">
        <v>0</v>
      </c>
      <c r="MA204" s="52">
        <v>0</v>
      </c>
      <c r="MB204" s="52">
        <v>0</v>
      </c>
      <c r="MC204" s="52">
        <v>0</v>
      </c>
      <c r="MD204" s="52">
        <v>0</v>
      </c>
      <c r="ME204" s="52">
        <v>0</v>
      </c>
      <c r="MF204" s="52">
        <v>0</v>
      </c>
      <c r="MG204" s="52">
        <v>0</v>
      </c>
      <c r="MH204" s="52">
        <v>0</v>
      </c>
      <c r="MI204" s="52">
        <v>0</v>
      </c>
      <c r="MJ204" s="52">
        <v>0</v>
      </c>
      <c r="MK204" s="52">
        <v>0</v>
      </c>
      <c r="ML204" s="52">
        <v>0</v>
      </c>
      <c r="MM204" s="52">
        <v>0</v>
      </c>
      <c r="MN204" s="52">
        <v>0</v>
      </c>
      <c r="MO204" s="52">
        <v>0</v>
      </c>
      <c r="MP204" s="52">
        <v>0</v>
      </c>
      <c r="MQ204" s="52">
        <v>0</v>
      </c>
      <c r="MR204" s="52">
        <v>0</v>
      </c>
      <c r="MS204" s="52">
        <v>0</v>
      </c>
      <c r="MT204" s="52">
        <v>0</v>
      </c>
      <c r="MU204" s="52">
        <v>0</v>
      </c>
      <c r="MV204" s="52">
        <v>0</v>
      </c>
      <c r="MW204" s="52">
        <v>0</v>
      </c>
      <c r="MX204" s="52">
        <v>0</v>
      </c>
      <c r="MY204" s="52">
        <v>0</v>
      </c>
      <c r="MZ204" s="52">
        <v>0</v>
      </c>
      <c r="NA204" s="52">
        <v>0</v>
      </c>
      <c r="NB204" s="52">
        <v>0</v>
      </c>
      <c r="NC204" s="52">
        <v>0</v>
      </c>
      <c r="ND204" s="52">
        <v>0</v>
      </c>
      <c r="NE204" s="52">
        <v>0</v>
      </c>
      <c r="NF204" s="52">
        <v>0</v>
      </c>
      <c r="NG204" s="52">
        <v>0</v>
      </c>
      <c r="NH204" s="52">
        <v>0</v>
      </c>
      <c r="NI204" s="52">
        <v>0</v>
      </c>
      <c r="NJ204" s="52">
        <v>0</v>
      </c>
      <c r="NK204" s="52">
        <v>0</v>
      </c>
      <c r="NL204" s="52">
        <v>0</v>
      </c>
      <c r="NM204" s="52">
        <v>0</v>
      </c>
      <c r="NN204" s="52">
        <v>0</v>
      </c>
      <c r="NO204" s="52">
        <v>0</v>
      </c>
      <c r="NP204" s="52">
        <v>0</v>
      </c>
      <c r="NQ204" s="52">
        <v>0</v>
      </c>
      <c r="NR204" s="68">
        <f t="shared" si="9"/>
        <v>62978.520000000062</v>
      </c>
      <c r="NS204" s="68">
        <f t="shared" si="10"/>
        <v>62978.520000000062</v>
      </c>
      <c r="NT204" s="68">
        <f t="shared" si="11"/>
        <v>52004.990000000049</v>
      </c>
    </row>
    <row r="205" spans="1:384" s="40" customFormat="1" ht="15" customHeight="1" outlineLevel="1" x14ac:dyDescent="0.2">
      <c r="A205" s="61"/>
      <c r="B205" s="49" t="s">
        <v>671</v>
      </c>
      <c r="C205" s="49" t="s">
        <v>569</v>
      </c>
      <c r="D205" s="49" t="s">
        <v>570</v>
      </c>
      <c r="E205" s="50" t="s">
        <v>571</v>
      </c>
      <c r="F205" s="64">
        <v>45321</v>
      </c>
      <c r="G205" s="49" t="s">
        <v>37</v>
      </c>
      <c r="H205" s="72">
        <v>0</v>
      </c>
      <c r="I205" s="65">
        <v>67000</v>
      </c>
      <c r="J205" s="114" t="str">
        <f>_xlfn.XLOOKUP(E205,'[12]Resumo Unidades'!$B:$B,'[12]Resumo Unidades'!$W:$W)</f>
        <v>Fluxo com Divergência de 2% a 5%</v>
      </c>
      <c r="K205" s="51" t="str">
        <f>IF(L205&gt;Resumo!$E$23,"Sim","Não")</f>
        <v>Não</v>
      </c>
      <c r="L205" s="66">
        <v>0</v>
      </c>
      <c r="M205" s="67"/>
      <c r="N205" s="52">
        <v>0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52">
        <v>0</v>
      </c>
      <c r="W205" s="52">
        <v>0</v>
      </c>
      <c r="X205" s="52">
        <v>0</v>
      </c>
      <c r="Y205" s="52">
        <v>0</v>
      </c>
      <c r="Z205" s="52">
        <v>0</v>
      </c>
      <c r="AA205" s="52">
        <v>0</v>
      </c>
      <c r="AB205" s="52">
        <v>0</v>
      </c>
      <c r="AC205" s="52">
        <v>0</v>
      </c>
      <c r="AD205" s="52">
        <v>0</v>
      </c>
      <c r="AE205" s="52">
        <v>0</v>
      </c>
      <c r="AF205" s="52">
        <v>0</v>
      </c>
      <c r="AG205" s="52">
        <v>0</v>
      </c>
      <c r="AH205" s="52">
        <v>0</v>
      </c>
      <c r="AI205" s="52">
        <v>0</v>
      </c>
      <c r="AJ205" s="52">
        <v>0</v>
      </c>
      <c r="AK205" s="52">
        <v>0</v>
      </c>
      <c r="AL205" s="52">
        <v>0</v>
      </c>
      <c r="AM205" s="52">
        <v>0</v>
      </c>
      <c r="AN205" s="52">
        <v>0</v>
      </c>
      <c r="AO205" s="52">
        <v>0</v>
      </c>
      <c r="AP205" s="52">
        <v>0</v>
      </c>
      <c r="AQ205" s="52">
        <v>0</v>
      </c>
      <c r="AR205" s="52">
        <v>0</v>
      </c>
      <c r="AS205" s="52">
        <v>0</v>
      </c>
      <c r="AT205" s="52">
        <v>0</v>
      </c>
      <c r="AU205" s="52">
        <v>0</v>
      </c>
      <c r="AV205" s="52">
        <v>0</v>
      </c>
      <c r="AW205" s="52">
        <v>0</v>
      </c>
      <c r="AX205" s="52">
        <v>0</v>
      </c>
      <c r="AY205" s="52">
        <v>0</v>
      </c>
      <c r="AZ205" s="52">
        <v>0</v>
      </c>
      <c r="BA205" s="52">
        <v>0</v>
      </c>
      <c r="BB205" s="52">
        <v>0</v>
      </c>
      <c r="BC205" s="52">
        <v>0</v>
      </c>
      <c r="BD205" s="52">
        <v>0</v>
      </c>
      <c r="BE205" s="52">
        <v>0</v>
      </c>
      <c r="BF205" s="52">
        <v>0</v>
      </c>
      <c r="BG205" s="52">
        <v>0</v>
      </c>
      <c r="BH205" s="52">
        <v>0</v>
      </c>
      <c r="BI205" s="52">
        <v>0</v>
      </c>
      <c r="BJ205" s="52">
        <v>0</v>
      </c>
      <c r="BK205" s="52">
        <v>0</v>
      </c>
      <c r="BL205" s="52">
        <v>0</v>
      </c>
      <c r="BM205" s="52">
        <v>0</v>
      </c>
      <c r="BN205" s="52">
        <v>0</v>
      </c>
      <c r="BO205" s="52">
        <v>0</v>
      </c>
      <c r="BP205" s="52">
        <v>0</v>
      </c>
      <c r="BQ205" s="52">
        <v>0</v>
      </c>
      <c r="BR205" s="52">
        <v>0</v>
      </c>
      <c r="BS205" s="52">
        <v>0</v>
      </c>
      <c r="BT205" s="52">
        <v>0</v>
      </c>
      <c r="BU205" s="52">
        <v>0</v>
      </c>
      <c r="BV205" s="52">
        <v>0</v>
      </c>
      <c r="BW205" s="52">
        <v>0</v>
      </c>
      <c r="BX205" s="52">
        <v>0</v>
      </c>
      <c r="BY205" s="52">
        <v>0</v>
      </c>
      <c r="BZ205" s="52">
        <v>0</v>
      </c>
      <c r="CA205" s="52">
        <v>0</v>
      </c>
      <c r="CB205" s="52">
        <v>0</v>
      </c>
      <c r="CC205" s="52">
        <v>0</v>
      </c>
      <c r="CD205" s="52">
        <v>523.29</v>
      </c>
      <c r="CE205" s="52">
        <v>523.29</v>
      </c>
      <c r="CF205" s="52">
        <v>523.29</v>
      </c>
      <c r="CG205" s="52">
        <v>523.29</v>
      </c>
      <c r="CH205" s="52">
        <v>523.29</v>
      </c>
      <c r="CI205" s="52">
        <v>523.29</v>
      </c>
      <c r="CJ205" s="52">
        <v>523.29</v>
      </c>
      <c r="CK205" s="52">
        <v>523.29</v>
      </c>
      <c r="CL205" s="52">
        <v>523.29</v>
      </c>
      <c r="CM205" s="52">
        <v>523.29</v>
      </c>
      <c r="CN205" s="52">
        <v>523.29</v>
      </c>
      <c r="CO205" s="52">
        <v>523.29</v>
      </c>
      <c r="CP205" s="52">
        <v>523.29</v>
      </c>
      <c r="CQ205" s="52">
        <v>523.29</v>
      </c>
      <c r="CR205" s="52">
        <v>523.29</v>
      </c>
      <c r="CS205" s="52">
        <v>523.29</v>
      </c>
      <c r="CT205" s="52">
        <v>523.29</v>
      </c>
      <c r="CU205" s="52">
        <v>523.29</v>
      </c>
      <c r="CV205" s="52">
        <v>523.29</v>
      </c>
      <c r="CW205" s="52">
        <v>523.29</v>
      </c>
      <c r="CX205" s="52">
        <v>523.29</v>
      </c>
      <c r="CY205" s="52">
        <v>523.29</v>
      </c>
      <c r="CZ205" s="52">
        <v>523.29</v>
      </c>
      <c r="DA205" s="52">
        <v>523.29</v>
      </c>
      <c r="DB205" s="52">
        <v>523.29</v>
      </c>
      <c r="DC205" s="52">
        <v>523.29</v>
      </c>
      <c r="DD205" s="52">
        <v>523.29</v>
      </c>
      <c r="DE205" s="52">
        <v>523.29</v>
      </c>
      <c r="DF205" s="52">
        <v>523.29</v>
      </c>
      <c r="DG205" s="52">
        <v>523.29</v>
      </c>
      <c r="DH205" s="52">
        <v>523.29</v>
      </c>
      <c r="DI205" s="52">
        <v>523.29</v>
      </c>
      <c r="DJ205" s="52">
        <v>523.29</v>
      </c>
      <c r="DK205" s="52">
        <v>523.29</v>
      </c>
      <c r="DL205" s="52">
        <v>523.29</v>
      </c>
      <c r="DM205" s="52">
        <v>523.29</v>
      </c>
      <c r="DN205" s="52">
        <v>523.29</v>
      </c>
      <c r="DO205" s="52">
        <v>523.29</v>
      </c>
      <c r="DP205" s="52">
        <v>523.29</v>
      </c>
      <c r="DQ205" s="52">
        <v>523.29</v>
      </c>
      <c r="DR205" s="52">
        <v>523.29</v>
      </c>
      <c r="DS205" s="52">
        <v>523.29</v>
      </c>
      <c r="DT205" s="52">
        <v>523.29</v>
      </c>
      <c r="DU205" s="52">
        <v>523.29</v>
      </c>
      <c r="DV205" s="52">
        <v>523.29</v>
      </c>
      <c r="DW205" s="52">
        <v>523.29</v>
      </c>
      <c r="DX205" s="52">
        <v>523.29</v>
      </c>
      <c r="DY205" s="52">
        <v>523.29</v>
      </c>
      <c r="DZ205" s="52">
        <v>523.29</v>
      </c>
      <c r="EA205" s="52">
        <v>523.29</v>
      </c>
      <c r="EB205" s="52">
        <v>523.29</v>
      </c>
      <c r="EC205" s="52">
        <v>523.29</v>
      </c>
      <c r="ED205" s="52">
        <v>523.29</v>
      </c>
      <c r="EE205" s="52">
        <v>523.29</v>
      </c>
      <c r="EF205" s="52">
        <v>523.29</v>
      </c>
      <c r="EG205" s="52">
        <v>523.29</v>
      </c>
      <c r="EH205" s="52">
        <v>523.29</v>
      </c>
      <c r="EI205" s="52">
        <v>523.29</v>
      </c>
      <c r="EJ205" s="52">
        <v>523.29</v>
      </c>
      <c r="EK205" s="52">
        <v>523.29</v>
      </c>
      <c r="EL205" s="52">
        <v>523.29</v>
      </c>
      <c r="EM205" s="52">
        <v>523.29</v>
      </c>
      <c r="EN205" s="52">
        <v>523.29</v>
      </c>
      <c r="EO205" s="52">
        <v>523.29</v>
      </c>
      <c r="EP205" s="52">
        <v>523.29</v>
      </c>
      <c r="EQ205" s="52">
        <v>523.29</v>
      </c>
      <c r="ER205" s="52">
        <v>523.29</v>
      </c>
      <c r="ES205" s="52">
        <v>523.29</v>
      </c>
      <c r="ET205" s="52">
        <v>523.29</v>
      </c>
      <c r="EU205" s="52">
        <v>523.29</v>
      </c>
      <c r="EV205" s="52">
        <v>523.29</v>
      </c>
      <c r="EW205" s="52">
        <v>523.29</v>
      </c>
      <c r="EX205" s="52">
        <v>523.29</v>
      </c>
      <c r="EY205" s="52">
        <v>523.29</v>
      </c>
      <c r="EZ205" s="52">
        <v>523.29</v>
      </c>
      <c r="FA205" s="52">
        <v>523.29</v>
      </c>
      <c r="FB205" s="52">
        <v>523.29</v>
      </c>
      <c r="FC205" s="52">
        <v>523.29</v>
      </c>
      <c r="FD205" s="52">
        <v>523.29</v>
      </c>
      <c r="FE205" s="52">
        <v>523.29</v>
      </c>
      <c r="FF205" s="52">
        <v>523.29</v>
      </c>
      <c r="FG205" s="52">
        <v>523.29</v>
      </c>
      <c r="FH205" s="52">
        <v>523.29</v>
      </c>
      <c r="FI205" s="52">
        <v>523.29</v>
      </c>
      <c r="FJ205" s="52">
        <v>523.29</v>
      </c>
      <c r="FK205" s="52">
        <v>523.29</v>
      </c>
      <c r="FL205" s="52">
        <v>523.29</v>
      </c>
      <c r="FM205" s="52">
        <v>523.29</v>
      </c>
      <c r="FN205" s="52">
        <v>523.29</v>
      </c>
      <c r="FO205" s="52">
        <v>523.29</v>
      </c>
      <c r="FP205" s="52">
        <v>523.29</v>
      </c>
      <c r="FQ205" s="52">
        <v>523.29</v>
      </c>
      <c r="FR205" s="52">
        <v>523.29</v>
      </c>
      <c r="FS205" s="52">
        <v>523.29</v>
      </c>
      <c r="FT205" s="52">
        <v>523.29</v>
      </c>
      <c r="FU205" s="52">
        <v>523.29</v>
      </c>
      <c r="FV205" s="52">
        <v>523.29</v>
      </c>
      <c r="FW205" s="52">
        <v>523.29</v>
      </c>
      <c r="FX205" s="52">
        <v>523.29</v>
      </c>
      <c r="FY205" s="52">
        <v>523.29</v>
      </c>
      <c r="FZ205" s="52">
        <v>523.29</v>
      </c>
      <c r="GA205" s="52">
        <v>523.29</v>
      </c>
      <c r="GB205" s="52">
        <v>523.29</v>
      </c>
      <c r="GC205" s="52">
        <v>523.29</v>
      </c>
      <c r="GD205" s="52">
        <v>523.29</v>
      </c>
      <c r="GE205" s="52">
        <v>523.29</v>
      </c>
      <c r="GF205" s="52">
        <v>523.29</v>
      </c>
      <c r="GG205" s="52">
        <v>523.29</v>
      </c>
      <c r="GH205" s="52">
        <v>523.29</v>
      </c>
      <c r="GI205" s="52">
        <v>523.29</v>
      </c>
      <c r="GJ205" s="52">
        <v>523.29</v>
      </c>
      <c r="GK205" s="52">
        <v>523.29</v>
      </c>
      <c r="GL205" s="52">
        <v>523.29</v>
      </c>
      <c r="GM205" s="52">
        <v>523.29</v>
      </c>
      <c r="GN205" s="52">
        <v>523.29</v>
      </c>
      <c r="GO205" s="52">
        <v>523.29</v>
      </c>
      <c r="GP205" s="52">
        <v>523.29</v>
      </c>
      <c r="GQ205" s="52">
        <v>523.29</v>
      </c>
      <c r="GR205" s="52">
        <v>523.29</v>
      </c>
      <c r="GS205" s="52">
        <v>523.29</v>
      </c>
      <c r="GT205" s="52">
        <v>523.29</v>
      </c>
      <c r="GU205" s="52">
        <v>523.29</v>
      </c>
      <c r="GV205" s="52">
        <v>523.29</v>
      </c>
      <c r="GW205" s="52">
        <v>523.29</v>
      </c>
      <c r="GX205" s="52">
        <v>523.29</v>
      </c>
      <c r="GY205" s="52">
        <v>523.29</v>
      </c>
      <c r="GZ205" s="52">
        <v>523.29</v>
      </c>
      <c r="HA205" s="52">
        <v>523.29</v>
      </c>
      <c r="HB205" s="52">
        <v>523.29</v>
      </c>
      <c r="HC205" s="52">
        <v>523.29</v>
      </c>
      <c r="HD205" s="52">
        <v>35.239999999999995</v>
      </c>
      <c r="HE205" s="52">
        <v>35.239999999999995</v>
      </c>
      <c r="HF205" s="52">
        <v>35.239999999999995</v>
      </c>
      <c r="HG205" s="52">
        <v>35.239999999999995</v>
      </c>
      <c r="HH205" s="52">
        <v>35.239999999999995</v>
      </c>
      <c r="HI205" s="52">
        <v>35.239999999999995</v>
      </c>
      <c r="HJ205" s="52">
        <v>0</v>
      </c>
      <c r="HK205" s="52">
        <v>0</v>
      </c>
      <c r="HL205" s="52">
        <v>0</v>
      </c>
      <c r="HM205" s="52">
        <v>0</v>
      </c>
      <c r="HN205" s="52">
        <v>0</v>
      </c>
      <c r="HO205" s="52">
        <v>0</v>
      </c>
      <c r="HP205" s="52">
        <v>0</v>
      </c>
      <c r="HQ205" s="52">
        <v>0</v>
      </c>
      <c r="HR205" s="52">
        <v>0</v>
      </c>
      <c r="HS205" s="52">
        <v>0</v>
      </c>
      <c r="HT205" s="52">
        <v>0</v>
      </c>
      <c r="HU205" s="52">
        <v>0</v>
      </c>
      <c r="HV205" s="52">
        <v>0</v>
      </c>
      <c r="HW205" s="52">
        <v>0</v>
      </c>
      <c r="HX205" s="52">
        <v>0</v>
      </c>
      <c r="HY205" s="52">
        <v>0</v>
      </c>
      <c r="HZ205" s="52">
        <v>0</v>
      </c>
      <c r="IA205" s="52">
        <v>0</v>
      </c>
      <c r="IB205" s="52">
        <v>0</v>
      </c>
      <c r="IC205" s="52">
        <v>0</v>
      </c>
      <c r="ID205" s="52">
        <v>0</v>
      </c>
      <c r="IE205" s="52">
        <v>0</v>
      </c>
      <c r="IF205" s="52">
        <v>0</v>
      </c>
      <c r="IG205" s="52">
        <v>0</v>
      </c>
      <c r="IH205" s="52">
        <v>0</v>
      </c>
      <c r="II205" s="52">
        <v>0</v>
      </c>
      <c r="IJ205" s="52">
        <v>0</v>
      </c>
      <c r="IK205" s="52">
        <v>0</v>
      </c>
      <c r="IL205" s="52">
        <v>0</v>
      </c>
      <c r="IM205" s="52">
        <v>0</v>
      </c>
      <c r="IN205" s="52">
        <v>0</v>
      </c>
      <c r="IO205" s="52">
        <v>0</v>
      </c>
      <c r="IP205" s="52">
        <v>0</v>
      </c>
      <c r="IQ205" s="52">
        <v>0</v>
      </c>
      <c r="IR205" s="52">
        <v>0</v>
      </c>
      <c r="IS205" s="52">
        <v>0</v>
      </c>
      <c r="IT205" s="52">
        <v>0</v>
      </c>
      <c r="IU205" s="52">
        <v>0</v>
      </c>
      <c r="IV205" s="52">
        <v>0</v>
      </c>
      <c r="IW205" s="52">
        <v>0</v>
      </c>
      <c r="IX205" s="52">
        <v>0</v>
      </c>
      <c r="IY205" s="52">
        <v>0</v>
      </c>
      <c r="IZ205" s="52">
        <v>0</v>
      </c>
      <c r="JA205" s="52">
        <v>0</v>
      </c>
      <c r="JB205" s="52">
        <v>0</v>
      </c>
      <c r="JC205" s="52">
        <v>0</v>
      </c>
      <c r="JD205" s="52">
        <v>0</v>
      </c>
      <c r="JE205" s="52">
        <v>0</v>
      </c>
      <c r="JF205" s="52">
        <v>0</v>
      </c>
      <c r="JG205" s="52">
        <v>0</v>
      </c>
      <c r="JH205" s="52">
        <v>0</v>
      </c>
      <c r="JI205" s="52">
        <v>0</v>
      </c>
      <c r="JJ205" s="52">
        <v>0</v>
      </c>
      <c r="JK205" s="52">
        <v>0</v>
      </c>
      <c r="JL205" s="52">
        <v>0</v>
      </c>
      <c r="JM205" s="52">
        <v>0</v>
      </c>
      <c r="JN205" s="52">
        <v>0</v>
      </c>
      <c r="JO205" s="52">
        <v>0</v>
      </c>
      <c r="JP205" s="52">
        <v>0</v>
      </c>
      <c r="JQ205" s="52">
        <v>0</v>
      </c>
      <c r="JR205" s="52">
        <v>0</v>
      </c>
      <c r="JS205" s="52">
        <v>0</v>
      </c>
      <c r="JT205" s="52">
        <v>0</v>
      </c>
      <c r="JU205" s="52">
        <v>0</v>
      </c>
      <c r="JV205" s="52">
        <v>0</v>
      </c>
      <c r="JW205" s="52">
        <v>0</v>
      </c>
      <c r="JX205" s="52">
        <v>0</v>
      </c>
      <c r="JY205" s="52">
        <v>0</v>
      </c>
      <c r="JZ205" s="52">
        <v>0</v>
      </c>
      <c r="KA205" s="52">
        <v>0</v>
      </c>
      <c r="KB205" s="52">
        <v>0</v>
      </c>
      <c r="KC205" s="52">
        <v>0</v>
      </c>
      <c r="KD205" s="52">
        <v>0</v>
      </c>
      <c r="KE205" s="52">
        <v>0</v>
      </c>
      <c r="KF205" s="52">
        <v>0</v>
      </c>
      <c r="KG205" s="52">
        <v>0</v>
      </c>
      <c r="KH205" s="52">
        <v>0</v>
      </c>
      <c r="KI205" s="52">
        <v>0</v>
      </c>
      <c r="KJ205" s="52">
        <v>0</v>
      </c>
      <c r="KK205" s="52">
        <v>0</v>
      </c>
      <c r="KL205" s="52">
        <v>0</v>
      </c>
      <c r="KM205" s="52">
        <v>0</v>
      </c>
      <c r="KN205" s="52">
        <v>0</v>
      </c>
      <c r="KO205" s="52">
        <v>0</v>
      </c>
      <c r="KP205" s="52">
        <v>0</v>
      </c>
      <c r="KQ205" s="52">
        <v>0</v>
      </c>
      <c r="KR205" s="52">
        <v>0</v>
      </c>
      <c r="KS205" s="52">
        <v>0</v>
      </c>
      <c r="KT205" s="52">
        <v>0</v>
      </c>
      <c r="KU205" s="52">
        <v>0</v>
      </c>
      <c r="KV205" s="52">
        <v>0</v>
      </c>
      <c r="KW205" s="52">
        <v>0</v>
      </c>
      <c r="KX205" s="52">
        <v>0</v>
      </c>
      <c r="KY205" s="52">
        <v>0</v>
      </c>
      <c r="KZ205" s="52">
        <v>0</v>
      </c>
      <c r="LA205" s="52">
        <v>0</v>
      </c>
      <c r="LB205" s="52">
        <v>0</v>
      </c>
      <c r="LC205" s="52">
        <v>0</v>
      </c>
      <c r="LD205" s="52">
        <v>0</v>
      </c>
      <c r="LE205" s="52">
        <v>0</v>
      </c>
      <c r="LF205" s="52">
        <v>0</v>
      </c>
      <c r="LG205" s="52">
        <v>0</v>
      </c>
      <c r="LH205" s="52">
        <v>0</v>
      </c>
      <c r="LI205" s="52">
        <v>0</v>
      </c>
      <c r="LJ205" s="52">
        <v>0</v>
      </c>
      <c r="LK205" s="52">
        <v>0</v>
      </c>
      <c r="LL205" s="52">
        <v>0</v>
      </c>
      <c r="LM205" s="52">
        <v>0</v>
      </c>
      <c r="LN205" s="52">
        <v>0</v>
      </c>
      <c r="LO205" s="52">
        <v>0</v>
      </c>
      <c r="LP205" s="52">
        <v>0</v>
      </c>
      <c r="LQ205" s="52">
        <v>0</v>
      </c>
      <c r="LR205" s="52">
        <v>0</v>
      </c>
      <c r="LS205" s="52">
        <v>0</v>
      </c>
      <c r="LT205" s="52">
        <v>0</v>
      </c>
      <c r="LU205" s="52">
        <v>0</v>
      </c>
      <c r="LV205" s="52">
        <v>0</v>
      </c>
      <c r="LW205" s="52">
        <v>0</v>
      </c>
      <c r="LX205" s="52">
        <v>0</v>
      </c>
      <c r="LY205" s="52">
        <v>0</v>
      </c>
      <c r="LZ205" s="52">
        <v>0</v>
      </c>
      <c r="MA205" s="52">
        <v>0</v>
      </c>
      <c r="MB205" s="52">
        <v>0</v>
      </c>
      <c r="MC205" s="52">
        <v>0</v>
      </c>
      <c r="MD205" s="52">
        <v>0</v>
      </c>
      <c r="ME205" s="52">
        <v>0</v>
      </c>
      <c r="MF205" s="52">
        <v>0</v>
      </c>
      <c r="MG205" s="52">
        <v>0</v>
      </c>
      <c r="MH205" s="52">
        <v>0</v>
      </c>
      <c r="MI205" s="52">
        <v>0</v>
      </c>
      <c r="MJ205" s="52">
        <v>0</v>
      </c>
      <c r="MK205" s="52">
        <v>0</v>
      </c>
      <c r="ML205" s="52">
        <v>0</v>
      </c>
      <c r="MM205" s="52">
        <v>0</v>
      </c>
      <c r="MN205" s="52">
        <v>0</v>
      </c>
      <c r="MO205" s="52">
        <v>0</v>
      </c>
      <c r="MP205" s="52">
        <v>0</v>
      </c>
      <c r="MQ205" s="52">
        <v>0</v>
      </c>
      <c r="MR205" s="52">
        <v>0</v>
      </c>
      <c r="MS205" s="52">
        <v>0</v>
      </c>
      <c r="MT205" s="52">
        <v>0</v>
      </c>
      <c r="MU205" s="52">
        <v>0</v>
      </c>
      <c r="MV205" s="52">
        <v>0</v>
      </c>
      <c r="MW205" s="52">
        <v>0</v>
      </c>
      <c r="MX205" s="52">
        <v>0</v>
      </c>
      <c r="MY205" s="52">
        <v>0</v>
      </c>
      <c r="MZ205" s="52">
        <v>0</v>
      </c>
      <c r="NA205" s="52">
        <v>0</v>
      </c>
      <c r="NB205" s="52">
        <v>0</v>
      </c>
      <c r="NC205" s="52">
        <v>0</v>
      </c>
      <c r="ND205" s="52">
        <v>0</v>
      </c>
      <c r="NE205" s="52">
        <v>0</v>
      </c>
      <c r="NF205" s="52">
        <v>0</v>
      </c>
      <c r="NG205" s="52">
        <v>0</v>
      </c>
      <c r="NH205" s="52">
        <v>0</v>
      </c>
      <c r="NI205" s="52">
        <v>0</v>
      </c>
      <c r="NJ205" s="52">
        <v>0</v>
      </c>
      <c r="NK205" s="52">
        <v>0</v>
      </c>
      <c r="NL205" s="52">
        <v>0</v>
      </c>
      <c r="NM205" s="52">
        <v>0</v>
      </c>
      <c r="NN205" s="52">
        <v>0</v>
      </c>
      <c r="NO205" s="52">
        <v>0</v>
      </c>
      <c r="NP205" s="52">
        <v>0</v>
      </c>
      <c r="NQ205" s="52">
        <v>0</v>
      </c>
      <c r="NR205" s="68">
        <f t="shared" si="9"/>
        <v>68239.140000000101</v>
      </c>
      <c r="NS205" s="68">
        <f t="shared" si="10"/>
        <v>68239.140000000101</v>
      </c>
      <c r="NT205" s="68">
        <f t="shared" si="11"/>
        <v>57038.610000000081</v>
      </c>
    </row>
    <row r="206" spans="1:384" s="40" customFormat="1" ht="15" customHeight="1" outlineLevel="1" x14ac:dyDescent="0.2">
      <c r="A206" s="61"/>
      <c r="B206" s="49" t="s">
        <v>671</v>
      </c>
      <c r="C206" s="49" t="s">
        <v>572</v>
      </c>
      <c r="D206" s="49" t="s">
        <v>573</v>
      </c>
      <c r="E206" s="50" t="s">
        <v>574</v>
      </c>
      <c r="F206" s="64">
        <v>45319</v>
      </c>
      <c r="G206" s="49" t="s">
        <v>37</v>
      </c>
      <c r="H206" s="72">
        <v>0</v>
      </c>
      <c r="I206" s="65">
        <v>69900</v>
      </c>
      <c r="J206" s="114" t="str">
        <f>_xlfn.XLOOKUP(E206,'[12]Resumo Unidades'!$B:$B,'[12]Resumo Unidades'!$W:$W)</f>
        <v>Fluxo com Divergência de até 2%</v>
      </c>
      <c r="K206" s="51" t="str">
        <f>IF(L206&gt;Resumo!$E$23,"Sim","Não")</f>
        <v>Não</v>
      </c>
      <c r="L206" s="66">
        <v>19</v>
      </c>
      <c r="M206" s="67"/>
      <c r="N206" s="52">
        <v>0</v>
      </c>
      <c r="O206" s="52">
        <v>0</v>
      </c>
      <c r="P206" s="52">
        <v>0</v>
      </c>
      <c r="Q206" s="52">
        <v>0</v>
      </c>
      <c r="R206" s="52">
        <v>0</v>
      </c>
      <c r="S206" s="52">
        <v>0</v>
      </c>
      <c r="T206" s="52">
        <v>0</v>
      </c>
      <c r="U206" s="52">
        <v>0</v>
      </c>
      <c r="V206" s="52">
        <v>0</v>
      </c>
      <c r="W206" s="52">
        <v>0</v>
      </c>
      <c r="X206" s="52">
        <v>0</v>
      </c>
      <c r="Y206" s="52">
        <v>0</v>
      </c>
      <c r="Z206" s="52">
        <v>0</v>
      </c>
      <c r="AA206" s="52">
        <v>0</v>
      </c>
      <c r="AB206" s="52">
        <v>0</v>
      </c>
      <c r="AC206" s="52">
        <v>0</v>
      </c>
      <c r="AD206" s="52">
        <v>0</v>
      </c>
      <c r="AE206" s="52">
        <v>0</v>
      </c>
      <c r="AF206" s="52">
        <v>0</v>
      </c>
      <c r="AG206" s="52">
        <v>0</v>
      </c>
      <c r="AH206" s="52">
        <v>0</v>
      </c>
      <c r="AI206" s="52">
        <v>0</v>
      </c>
      <c r="AJ206" s="52">
        <v>0</v>
      </c>
      <c r="AK206" s="52">
        <v>0</v>
      </c>
      <c r="AL206" s="52">
        <v>0</v>
      </c>
      <c r="AM206" s="52">
        <v>0</v>
      </c>
      <c r="AN206" s="52">
        <v>0</v>
      </c>
      <c r="AO206" s="52">
        <v>0</v>
      </c>
      <c r="AP206" s="52">
        <v>0</v>
      </c>
      <c r="AQ206" s="52">
        <v>0</v>
      </c>
      <c r="AR206" s="52">
        <v>0</v>
      </c>
      <c r="AS206" s="52">
        <v>0</v>
      </c>
      <c r="AT206" s="52">
        <v>0</v>
      </c>
      <c r="AU206" s="52">
        <v>0</v>
      </c>
      <c r="AV206" s="52">
        <v>0</v>
      </c>
      <c r="AW206" s="52">
        <v>0</v>
      </c>
      <c r="AX206" s="52">
        <v>0</v>
      </c>
      <c r="AY206" s="52">
        <v>0</v>
      </c>
      <c r="AZ206" s="52">
        <v>0</v>
      </c>
      <c r="BA206" s="52">
        <v>0</v>
      </c>
      <c r="BB206" s="52">
        <v>0</v>
      </c>
      <c r="BC206" s="52">
        <v>0</v>
      </c>
      <c r="BD206" s="52">
        <v>0</v>
      </c>
      <c r="BE206" s="52">
        <v>0</v>
      </c>
      <c r="BF206" s="52">
        <v>0</v>
      </c>
      <c r="BG206" s="52">
        <v>0</v>
      </c>
      <c r="BH206" s="52">
        <v>0</v>
      </c>
      <c r="BI206" s="52">
        <v>0</v>
      </c>
      <c r="BJ206" s="52">
        <v>0</v>
      </c>
      <c r="BK206" s="52">
        <v>0</v>
      </c>
      <c r="BL206" s="52">
        <v>0</v>
      </c>
      <c r="BM206" s="52">
        <v>0</v>
      </c>
      <c r="BN206" s="52">
        <v>0</v>
      </c>
      <c r="BO206" s="52">
        <v>0</v>
      </c>
      <c r="BP206" s="52">
        <v>0</v>
      </c>
      <c r="BQ206" s="52">
        <v>0</v>
      </c>
      <c r="BR206" s="52">
        <v>0</v>
      </c>
      <c r="BS206" s="52">
        <v>0</v>
      </c>
      <c r="BT206" s="52">
        <v>0</v>
      </c>
      <c r="BU206" s="52">
        <v>0</v>
      </c>
      <c r="BV206" s="52">
        <v>0</v>
      </c>
      <c r="BW206" s="52">
        <v>0</v>
      </c>
      <c r="BX206" s="52">
        <v>0</v>
      </c>
      <c r="BY206" s="52">
        <v>0</v>
      </c>
      <c r="BZ206" s="52">
        <v>0</v>
      </c>
      <c r="CA206" s="52">
        <v>0</v>
      </c>
      <c r="CB206" s="52">
        <v>0</v>
      </c>
      <c r="CC206" s="52">
        <v>590.79999999999995</v>
      </c>
      <c r="CD206" s="52">
        <v>515.96</v>
      </c>
      <c r="CE206" s="52">
        <v>515.96</v>
      </c>
      <c r="CF206" s="52">
        <v>515.96</v>
      </c>
      <c r="CG206" s="52">
        <v>515.96</v>
      </c>
      <c r="CH206" s="52">
        <v>515.96</v>
      </c>
      <c r="CI206" s="52">
        <v>515.96</v>
      </c>
      <c r="CJ206" s="52">
        <v>515.96</v>
      </c>
      <c r="CK206" s="52">
        <v>515.96</v>
      </c>
      <c r="CL206" s="52">
        <v>515.96</v>
      </c>
      <c r="CM206" s="52">
        <v>515.96</v>
      </c>
      <c r="CN206" s="52">
        <v>515.96</v>
      </c>
      <c r="CO206" s="52">
        <v>515.96</v>
      </c>
      <c r="CP206" s="52">
        <v>515.96</v>
      </c>
      <c r="CQ206" s="52">
        <v>515.96</v>
      </c>
      <c r="CR206" s="52">
        <v>515.96</v>
      </c>
      <c r="CS206" s="52">
        <v>515.96</v>
      </c>
      <c r="CT206" s="52">
        <v>515.96</v>
      </c>
      <c r="CU206" s="52">
        <v>515.96</v>
      </c>
      <c r="CV206" s="52">
        <v>515.96</v>
      </c>
      <c r="CW206" s="52">
        <v>515.96</v>
      </c>
      <c r="CX206" s="52">
        <v>515.96</v>
      </c>
      <c r="CY206" s="52">
        <v>515.96</v>
      </c>
      <c r="CZ206" s="52">
        <v>515.96</v>
      </c>
      <c r="DA206" s="52">
        <v>515.96</v>
      </c>
      <c r="DB206" s="52">
        <v>515.96</v>
      </c>
      <c r="DC206" s="52">
        <v>515.96</v>
      </c>
      <c r="DD206" s="52">
        <v>515.96</v>
      </c>
      <c r="DE206" s="52">
        <v>515.96</v>
      </c>
      <c r="DF206" s="52">
        <v>515.96</v>
      </c>
      <c r="DG206" s="52">
        <v>515.96</v>
      </c>
      <c r="DH206" s="52">
        <v>515.96</v>
      </c>
      <c r="DI206" s="52">
        <v>515.96</v>
      </c>
      <c r="DJ206" s="52">
        <v>515.96</v>
      </c>
      <c r="DK206" s="52">
        <v>515.96</v>
      </c>
      <c r="DL206" s="52">
        <v>515.96</v>
      </c>
      <c r="DM206" s="52">
        <v>515.96</v>
      </c>
      <c r="DN206" s="52">
        <v>515.96</v>
      </c>
      <c r="DO206" s="52">
        <v>515.96</v>
      </c>
      <c r="DP206" s="52">
        <v>515.96</v>
      </c>
      <c r="DQ206" s="52">
        <v>515.96</v>
      </c>
      <c r="DR206" s="52">
        <v>515.96</v>
      </c>
      <c r="DS206" s="52">
        <v>515.96</v>
      </c>
      <c r="DT206" s="52">
        <v>515.96</v>
      </c>
      <c r="DU206" s="52">
        <v>515.96</v>
      </c>
      <c r="DV206" s="52">
        <v>515.96</v>
      </c>
      <c r="DW206" s="52">
        <v>515.96</v>
      </c>
      <c r="DX206" s="52">
        <v>515.96</v>
      </c>
      <c r="DY206" s="52">
        <v>515.96</v>
      </c>
      <c r="DZ206" s="52">
        <v>515.96</v>
      </c>
      <c r="EA206" s="52">
        <v>515.96</v>
      </c>
      <c r="EB206" s="52">
        <v>515.96</v>
      </c>
      <c r="EC206" s="52">
        <v>515.96</v>
      </c>
      <c r="ED206" s="52">
        <v>515.96</v>
      </c>
      <c r="EE206" s="52">
        <v>515.96</v>
      </c>
      <c r="EF206" s="52">
        <v>515.96</v>
      </c>
      <c r="EG206" s="52">
        <v>515.96</v>
      </c>
      <c r="EH206" s="52">
        <v>515.96</v>
      </c>
      <c r="EI206" s="52">
        <v>515.96</v>
      </c>
      <c r="EJ206" s="52">
        <v>515.96</v>
      </c>
      <c r="EK206" s="52">
        <v>515.96</v>
      </c>
      <c r="EL206" s="52">
        <v>515.96</v>
      </c>
      <c r="EM206" s="52">
        <v>515.96</v>
      </c>
      <c r="EN206" s="52">
        <v>515.96</v>
      </c>
      <c r="EO206" s="52">
        <v>515.96</v>
      </c>
      <c r="EP206" s="52">
        <v>515.96</v>
      </c>
      <c r="EQ206" s="52">
        <v>515.96</v>
      </c>
      <c r="ER206" s="52">
        <v>515.96</v>
      </c>
      <c r="ES206" s="52">
        <v>515.96</v>
      </c>
      <c r="ET206" s="52">
        <v>515.96</v>
      </c>
      <c r="EU206" s="52">
        <v>515.96</v>
      </c>
      <c r="EV206" s="52">
        <v>515.96</v>
      </c>
      <c r="EW206" s="52">
        <v>515.96</v>
      </c>
      <c r="EX206" s="52">
        <v>515.96</v>
      </c>
      <c r="EY206" s="52">
        <v>515.96</v>
      </c>
      <c r="EZ206" s="52">
        <v>515.96</v>
      </c>
      <c r="FA206" s="52">
        <v>515.96</v>
      </c>
      <c r="FB206" s="52">
        <v>515.96</v>
      </c>
      <c r="FC206" s="52">
        <v>515.96</v>
      </c>
      <c r="FD206" s="52">
        <v>515.96</v>
      </c>
      <c r="FE206" s="52">
        <v>515.96</v>
      </c>
      <c r="FF206" s="52">
        <v>515.96</v>
      </c>
      <c r="FG206" s="52">
        <v>515.96</v>
      </c>
      <c r="FH206" s="52">
        <v>515.96</v>
      </c>
      <c r="FI206" s="52">
        <v>515.96</v>
      </c>
      <c r="FJ206" s="52">
        <v>515.96</v>
      </c>
      <c r="FK206" s="52">
        <v>515.96</v>
      </c>
      <c r="FL206" s="52">
        <v>515.96</v>
      </c>
      <c r="FM206" s="52">
        <v>515.96</v>
      </c>
      <c r="FN206" s="52">
        <v>515.96</v>
      </c>
      <c r="FO206" s="52">
        <v>515.96</v>
      </c>
      <c r="FP206" s="52">
        <v>515.96</v>
      </c>
      <c r="FQ206" s="52">
        <v>515.96</v>
      </c>
      <c r="FR206" s="52">
        <v>515.96</v>
      </c>
      <c r="FS206" s="52">
        <v>515.96</v>
      </c>
      <c r="FT206" s="52">
        <v>515.96</v>
      </c>
      <c r="FU206" s="52">
        <v>515.96</v>
      </c>
      <c r="FV206" s="52">
        <v>515.96</v>
      </c>
      <c r="FW206" s="52">
        <v>515.96</v>
      </c>
      <c r="FX206" s="52">
        <v>515.96</v>
      </c>
      <c r="FY206" s="52">
        <v>515.96</v>
      </c>
      <c r="FZ206" s="52">
        <v>515.96</v>
      </c>
      <c r="GA206" s="52">
        <v>515.96</v>
      </c>
      <c r="GB206" s="52">
        <v>515.96</v>
      </c>
      <c r="GC206" s="52">
        <v>515.96</v>
      </c>
      <c r="GD206" s="52">
        <v>515.96</v>
      </c>
      <c r="GE206" s="52">
        <v>515.96</v>
      </c>
      <c r="GF206" s="52">
        <v>515.96</v>
      </c>
      <c r="GG206" s="52">
        <v>515.96</v>
      </c>
      <c r="GH206" s="52">
        <v>515.96</v>
      </c>
      <c r="GI206" s="52">
        <v>515.96</v>
      </c>
      <c r="GJ206" s="52">
        <v>515.96</v>
      </c>
      <c r="GK206" s="52">
        <v>515.96</v>
      </c>
      <c r="GL206" s="52">
        <v>515.96</v>
      </c>
      <c r="GM206" s="52">
        <v>515.96</v>
      </c>
      <c r="GN206" s="52">
        <v>515.96</v>
      </c>
      <c r="GO206" s="52">
        <v>515.96</v>
      </c>
      <c r="GP206" s="52">
        <v>515.96</v>
      </c>
      <c r="GQ206" s="52">
        <v>515.96</v>
      </c>
      <c r="GR206" s="52">
        <v>515.96</v>
      </c>
      <c r="GS206" s="52">
        <v>515.96</v>
      </c>
      <c r="GT206" s="52">
        <v>515.96</v>
      </c>
      <c r="GU206" s="52">
        <v>515.96</v>
      </c>
      <c r="GV206" s="52">
        <v>515.96</v>
      </c>
      <c r="GW206" s="52">
        <v>515.96</v>
      </c>
      <c r="GX206" s="52">
        <v>515.96</v>
      </c>
      <c r="GY206" s="52">
        <v>515.96</v>
      </c>
      <c r="GZ206" s="52">
        <v>515.96</v>
      </c>
      <c r="HA206" s="52">
        <v>515.96</v>
      </c>
      <c r="HB206" s="52">
        <v>515.96</v>
      </c>
      <c r="HC206" s="52">
        <v>515.96</v>
      </c>
      <c r="HD206" s="52">
        <v>515.96</v>
      </c>
      <c r="HE206" s="52">
        <v>515.96</v>
      </c>
      <c r="HF206" s="52">
        <v>515.96</v>
      </c>
      <c r="HG206" s="52">
        <v>515.96</v>
      </c>
      <c r="HH206" s="52">
        <v>515.96</v>
      </c>
      <c r="HI206" s="52">
        <v>515.96</v>
      </c>
      <c r="HJ206" s="52">
        <v>0</v>
      </c>
      <c r="HK206" s="52">
        <v>0</v>
      </c>
      <c r="HL206" s="52">
        <v>0</v>
      </c>
      <c r="HM206" s="52">
        <v>0</v>
      </c>
      <c r="HN206" s="52">
        <v>0</v>
      </c>
      <c r="HO206" s="52">
        <v>0</v>
      </c>
      <c r="HP206" s="52">
        <v>0</v>
      </c>
      <c r="HQ206" s="52">
        <v>0</v>
      </c>
      <c r="HR206" s="52">
        <v>0</v>
      </c>
      <c r="HS206" s="52">
        <v>0</v>
      </c>
      <c r="HT206" s="52">
        <v>0</v>
      </c>
      <c r="HU206" s="52">
        <v>0</v>
      </c>
      <c r="HV206" s="52">
        <v>0</v>
      </c>
      <c r="HW206" s="52">
        <v>0</v>
      </c>
      <c r="HX206" s="52">
        <v>0</v>
      </c>
      <c r="HY206" s="52">
        <v>0</v>
      </c>
      <c r="HZ206" s="52">
        <v>0</v>
      </c>
      <c r="IA206" s="52">
        <v>0</v>
      </c>
      <c r="IB206" s="52">
        <v>0</v>
      </c>
      <c r="IC206" s="52">
        <v>0</v>
      </c>
      <c r="ID206" s="52">
        <v>0</v>
      </c>
      <c r="IE206" s="52">
        <v>0</v>
      </c>
      <c r="IF206" s="52">
        <v>0</v>
      </c>
      <c r="IG206" s="52">
        <v>0</v>
      </c>
      <c r="IH206" s="52">
        <v>0</v>
      </c>
      <c r="II206" s="52">
        <v>0</v>
      </c>
      <c r="IJ206" s="52">
        <v>0</v>
      </c>
      <c r="IK206" s="52">
        <v>0</v>
      </c>
      <c r="IL206" s="52">
        <v>0</v>
      </c>
      <c r="IM206" s="52">
        <v>0</v>
      </c>
      <c r="IN206" s="52">
        <v>0</v>
      </c>
      <c r="IO206" s="52">
        <v>0</v>
      </c>
      <c r="IP206" s="52">
        <v>0</v>
      </c>
      <c r="IQ206" s="52">
        <v>0</v>
      </c>
      <c r="IR206" s="52">
        <v>0</v>
      </c>
      <c r="IS206" s="52">
        <v>0</v>
      </c>
      <c r="IT206" s="52">
        <v>0</v>
      </c>
      <c r="IU206" s="52">
        <v>0</v>
      </c>
      <c r="IV206" s="52">
        <v>0</v>
      </c>
      <c r="IW206" s="52">
        <v>0</v>
      </c>
      <c r="IX206" s="52">
        <v>0</v>
      </c>
      <c r="IY206" s="52">
        <v>0</v>
      </c>
      <c r="IZ206" s="52">
        <v>0</v>
      </c>
      <c r="JA206" s="52">
        <v>0</v>
      </c>
      <c r="JB206" s="52">
        <v>0</v>
      </c>
      <c r="JC206" s="52">
        <v>0</v>
      </c>
      <c r="JD206" s="52">
        <v>0</v>
      </c>
      <c r="JE206" s="52">
        <v>0</v>
      </c>
      <c r="JF206" s="52">
        <v>0</v>
      </c>
      <c r="JG206" s="52">
        <v>0</v>
      </c>
      <c r="JH206" s="52">
        <v>0</v>
      </c>
      <c r="JI206" s="52">
        <v>0</v>
      </c>
      <c r="JJ206" s="52">
        <v>0</v>
      </c>
      <c r="JK206" s="52">
        <v>0</v>
      </c>
      <c r="JL206" s="52">
        <v>0</v>
      </c>
      <c r="JM206" s="52">
        <v>0</v>
      </c>
      <c r="JN206" s="52">
        <v>0</v>
      </c>
      <c r="JO206" s="52">
        <v>0</v>
      </c>
      <c r="JP206" s="52">
        <v>0</v>
      </c>
      <c r="JQ206" s="52">
        <v>0</v>
      </c>
      <c r="JR206" s="52">
        <v>0</v>
      </c>
      <c r="JS206" s="52">
        <v>0</v>
      </c>
      <c r="JT206" s="52">
        <v>0</v>
      </c>
      <c r="JU206" s="52">
        <v>0</v>
      </c>
      <c r="JV206" s="52">
        <v>0</v>
      </c>
      <c r="JW206" s="52">
        <v>0</v>
      </c>
      <c r="JX206" s="52">
        <v>0</v>
      </c>
      <c r="JY206" s="52">
        <v>0</v>
      </c>
      <c r="JZ206" s="52">
        <v>0</v>
      </c>
      <c r="KA206" s="52">
        <v>0</v>
      </c>
      <c r="KB206" s="52">
        <v>0</v>
      </c>
      <c r="KC206" s="52">
        <v>0</v>
      </c>
      <c r="KD206" s="52">
        <v>0</v>
      </c>
      <c r="KE206" s="52">
        <v>0</v>
      </c>
      <c r="KF206" s="52">
        <v>0</v>
      </c>
      <c r="KG206" s="52">
        <v>0</v>
      </c>
      <c r="KH206" s="52">
        <v>0</v>
      </c>
      <c r="KI206" s="52">
        <v>0</v>
      </c>
      <c r="KJ206" s="52">
        <v>0</v>
      </c>
      <c r="KK206" s="52">
        <v>0</v>
      </c>
      <c r="KL206" s="52">
        <v>0</v>
      </c>
      <c r="KM206" s="52">
        <v>0</v>
      </c>
      <c r="KN206" s="52">
        <v>0</v>
      </c>
      <c r="KO206" s="52">
        <v>0</v>
      </c>
      <c r="KP206" s="52">
        <v>0</v>
      </c>
      <c r="KQ206" s="52">
        <v>0</v>
      </c>
      <c r="KR206" s="52">
        <v>0</v>
      </c>
      <c r="KS206" s="52">
        <v>0</v>
      </c>
      <c r="KT206" s="52">
        <v>0</v>
      </c>
      <c r="KU206" s="52">
        <v>0</v>
      </c>
      <c r="KV206" s="52">
        <v>0</v>
      </c>
      <c r="KW206" s="52">
        <v>0</v>
      </c>
      <c r="KX206" s="52">
        <v>0</v>
      </c>
      <c r="KY206" s="52">
        <v>0</v>
      </c>
      <c r="KZ206" s="52">
        <v>0</v>
      </c>
      <c r="LA206" s="52">
        <v>0</v>
      </c>
      <c r="LB206" s="52">
        <v>0</v>
      </c>
      <c r="LC206" s="52">
        <v>0</v>
      </c>
      <c r="LD206" s="52">
        <v>0</v>
      </c>
      <c r="LE206" s="52">
        <v>0</v>
      </c>
      <c r="LF206" s="52">
        <v>0</v>
      </c>
      <c r="LG206" s="52">
        <v>0</v>
      </c>
      <c r="LH206" s="52">
        <v>0</v>
      </c>
      <c r="LI206" s="52">
        <v>0</v>
      </c>
      <c r="LJ206" s="52">
        <v>0</v>
      </c>
      <c r="LK206" s="52">
        <v>0</v>
      </c>
      <c r="LL206" s="52">
        <v>0</v>
      </c>
      <c r="LM206" s="52">
        <v>0</v>
      </c>
      <c r="LN206" s="52">
        <v>0</v>
      </c>
      <c r="LO206" s="52">
        <v>0</v>
      </c>
      <c r="LP206" s="52">
        <v>0</v>
      </c>
      <c r="LQ206" s="52">
        <v>0</v>
      </c>
      <c r="LR206" s="52">
        <v>0</v>
      </c>
      <c r="LS206" s="52">
        <v>0</v>
      </c>
      <c r="LT206" s="52">
        <v>0</v>
      </c>
      <c r="LU206" s="52">
        <v>0</v>
      </c>
      <c r="LV206" s="52">
        <v>0</v>
      </c>
      <c r="LW206" s="52">
        <v>0</v>
      </c>
      <c r="LX206" s="52">
        <v>0</v>
      </c>
      <c r="LY206" s="52">
        <v>0</v>
      </c>
      <c r="LZ206" s="52">
        <v>0</v>
      </c>
      <c r="MA206" s="52">
        <v>0</v>
      </c>
      <c r="MB206" s="52">
        <v>0</v>
      </c>
      <c r="MC206" s="52">
        <v>0</v>
      </c>
      <c r="MD206" s="52">
        <v>0</v>
      </c>
      <c r="ME206" s="52">
        <v>0</v>
      </c>
      <c r="MF206" s="52">
        <v>0</v>
      </c>
      <c r="MG206" s="52">
        <v>0</v>
      </c>
      <c r="MH206" s="52">
        <v>0</v>
      </c>
      <c r="MI206" s="52">
        <v>0</v>
      </c>
      <c r="MJ206" s="52">
        <v>0</v>
      </c>
      <c r="MK206" s="52">
        <v>0</v>
      </c>
      <c r="ML206" s="52">
        <v>0</v>
      </c>
      <c r="MM206" s="52">
        <v>0</v>
      </c>
      <c r="MN206" s="52">
        <v>0</v>
      </c>
      <c r="MO206" s="52">
        <v>0</v>
      </c>
      <c r="MP206" s="52">
        <v>0</v>
      </c>
      <c r="MQ206" s="52">
        <v>0</v>
      </c>
      <c r="MR206" s="52">
        <v>0</v>
      </c>
      <c r="MS206" s="52">
        <v>0</v>
      </c>
      <c r="MT206" s="52">
        <v>0</v>
      </c>
      <c r="MU206" s="52">
        <v>0</v>
      </c>
      <c r="MV206" s="52">
        <v>0</v>
      </c>
      <c r="MW206" s="52">
        <v>0</v>
      </c>
      <c r="MX206" s="52">
        <v>0</v>
      </c>
      <c r="MY206" s="52">
        <v>0</v>
      </c>
      <c r="MZ206" s="52">
        <v>0</v>
      </c>
      <c r="NA206" s="52">
        <v>0</v>
      </c>
      <c r="NB206" s="52">
        <v>0</v>
      </c>
      <c r="NC206" s="52">
        <v>0</v>
      </c>
      <c r="ND206" s="52">
        <v>0</v>
      </c>
      <c r="NE206" s="52">
        <v>0</v>
      </c>
      <c r="NF206" s="52">
        <v>0</v>
      </c>
      <c r="NG206" s="52">
        <v>0</v>
      </c>
      <c r="NH206" s="52">
        <v>0</v>
      </c>
      <c r="NI206" s="52">
        <v>0</v>
      </c>
      <c r="NJ206" s="52">
        <v>0</v>
      </c>
      <c r="NK206" s="52">
        <v>0</v>
      </c>
      <c r="NL206" s="52">
        <v>0</v>
      </c>
      <c r="NM206" s="52">
        <v>0</v>
      </c>
      <c r="NN206" s="52">
        <v>0</v>
      </c>
      <c r="NO206" s="52">
        <v>0</v>
      </c>
      <c r="NP206" s="52">
        <v>0</v>
      </c>
      <c r="NQ206" s="52">
        <v>0</v>
      </c>
      <c r="NR206" s="68">
        <f t="shared" si="9"/>
        <v>70761.359999999971</v>
      </c>
      <c r="NS206" s="68">
        <f t="shared" si="10"/>
        <v>70761.359999999971</v>
      </c>
      <c r="NT206" s="68">
        <f t="shared" si="11"/>
        <v>56830.439999999922</v>
      </c>
    </row>
    <row r="207" spans="1:384" s="40" customFormat="1" ht="15" customHeight="1" outlineLevel="1" x14ac:dyDescent="0.2">
      <c r="A207" s="61"/>
      <c r="B207" s="49" t="s">
        <v>671</v>
      </c>
      <c r="C207" s="49" t="s">
        <v>575</v>
      </c>
      <c r="D207" s="49" t="s">
        <v>576</v>
      </c>
      <c r="E207" s="50" t="s">
        <v>577</v>
      </c>
      <c r="F207" s="64">
        <v>45342</v>
      </c>
      <c r="G207" s="49" t="s">
        <v>37</v>
      </c>
      <c r="H207" s="72">
        <v>0</v>
      </c>
      <c r="I207" s="65">
        <v>63900</v>
      </c>
      <c r="J207" s="114" t="str">
        <f>_xlfn.XLOOKUP(E207,'[12]Resumo Unidades'!$B:$B,'[12]Resumo Unidades'!$W:$W)</f>
        <v>Fluxo com Divergência maior do que 10%</v>
      </c>
      <c r="K207" s="51" t="str">
        <f>IF(L207&gt;Resumo!$E$23,"Sim","Não")</f>
        <v>Não</v>
      </c>
      <c r="L207" s="66">
        <v>0</v>
      </c>
      <c r="M207" s="67"/>
      <c r="N207" s="52">
        <v>0</v>
      </c>
      <c r="O207" s="52">
        <v>0</v>
      </c>
      <c r="P207" s="52">
        <v>0</v>
      </c>
      <c r="Q207" s="52">
        <v>0</v>
      </c>
      <c r="R207" s="52">
        <v>0</v>
      </c>
      <c r="S207" s="52">
        <v>0</v>
      </c>
      <c r="T207" s="52">
        <v>0</v>
      </c>
      <c r="U207" s="52">
        <v>0</v>
      </c>
      <c r="V207" s="52">
        <v>0</v>
      </c>
      <c r="W207" s="52">
        <v>0</v>
      </c>
      <c r="X207" s="52">
        <v>0</v>
      </c>
      <c r="Y207" s="52">
        <v>0</v>
      </c>
      <c r="Z207" s="52">
        <v>0</v>
      </c>
      <c r="AA207" s="52">
        <v>0</v>
      </c>
      <c r="AB207" s="52">
        <v>0</v>
      </c>
      <c r="AC207" s="52">
        <v>0</v>
      </c>
      <c r="AD207" s="52">
        <v>0</v>
      </c>
      <c r="AE207" s="52">
        <v>0</v>
      </c>
      <c r="AF207" s="52">
        <v>0</v>
      </c>
      <c r="AG207" s="52">
        <v>0</v>
      </c>
      <c r="AH207" s="52">
        <v>0</v>
      </c>
      <c r="AI207" s="52">
        <v>0</v>
      </c>
      <c r="AJ207" s="52">
        <v>0</v>
      </c>
      <c r="AK207" s="52">
        <v>0</v>
      </c>
      <c r="AL207" s="52">
        <v>0</v>
      </c>
      <c r="AM207" s="52">
        <v>0</v>
      </c>
      <c r="AN207" s="52">
        <v>0</v>
      </c>
      <c r="AO207" s="52">
        <v>0</v>
      </c>
      <c r="AP207" s="52">
        <v>0</v>
      </c>
      <c r="AQ207" s="52">
        <v>0</v>
      </c>
      <c r="AR207" s="52">
        <v>0</v>
      </c>
      <c r="AS207" s="52">
        <v>0</v>
      </c>
      <c r="AT207" s="52">
        <v>0</v>
      </c>
      <c r="AU207" s="52">
        <v>0</v>
      </c>
      <c r="AV207" s="52">
        <v>0</v>
      </c>
      <c r="AW207" s="52">
        <v>0</v>
      </c>
      <c r="AX207" s="52">
        <v>0</v>
      </c>
      <c r="AY207" s="52">
        <v>0</v>
      </c>
      <c r="AZ207" s="52">
        <v>0</v>
      </c>
      <c r="BA207" s="52">
        <v>0</v>
      </c>
      <c r="BB207" s="52">
        <v>0</v>
      </c>
      <c r="BC207" s="52">
        <v>0</v>
      </c>
      <c r="BD207" s="52">
        <v>0</v>
      </c>
      <c r="BE207" s="52">
        <v>0</v>
      </c>
      <c r="BF207" s="52">
        <v>0</v>
      </c>
      <c r="BG207" s="52">
        <v>0</v>
      </c>
      <c r="BH207" s="52">
        <v>0</v>
      </c>
      <c r="BI207" s="52">
        <v>0</v>
      </c>
      <c r="BJ207" s="52">
        <v>0</v>
      </c>
      <c r="BK207" s="52">
        <v>0</v>
      </c>
      <c r="BL207" s="52">
        <v>0</v>
      </c>
      <c r="BM207" s="52">
        <v>0</v>
      </c>
      <c r="BN207" s="52">
        <v>0</v>
      </c>
      <c r="BO207" s="52">
        <v>0</v>
      </c>
      <c r="BP207" s="52">
        <v>0</v>
      </c>
      <c r="BQ207" s="52">
        <v>0</v>
      </c>
      <c r="BR207" s="52">
        <v>0</v>
      </c>
      <c r="BS207" s="52">
        <v>0</v>
      </c>
      <c r="BT207" s="52">
        <v>0</v>
      </c>
      <c r="BU207" s="52">
        <v>0</v>
      </c>
      <c r="BV207" s="52">
        <v>0</v>
      </c>
      <c r="BW207" s="52">
        <v>0</v>
      </c>
      <c r="BX207" s="52">
        <v>0</v>
      </c>
      <c r="BY207" s="52">
        <v>0</v>
      </c>
      <c r="BZ207" s="52">
        <v>0</v>
      </c>
      <c r="CA207" s="52">
        <v>0</v>
      </c>
      <c r="CB207" s="52">
        <v>0</v>
      </c>
      <c r="CC207" s="52">
        <v>0</v>
      </c>
      <c r="CD207" s="52">
        <v>437.96</v>
      </c>
      <c r="CE207" s="52">
        <v>437.96</v>
      </c>
      <c r="CF207" s="52">
        <v>437.96</v>
      </c>
      <c r="CG207" s="52">
        <v>437.96</v>
      </c>
      <c r="CH207" s="52">
        <v>437.96</v>
      </c>
      <c r="CI207" s="52">
        <v>437.96</v>
      </c>
      <c r="CJ207" s="52">
        <v>437.96</v>
      </c>
      <c r="CK207" s="52">
        <v>437.96</v>
      </c>
      <c r="CL207" s="52">
        <v>437.96</v>
      </c>
      <c r="CM207" s="52">
        <v>437.96</v>
      </c>
      <c r="CN207" s="52">
        <v>437.96</v>
      </c>
      <c r="CO207" s="52">
        <v>437.96</v>
      </c>
      <c r="CP207" s="52">
        <v>437.96</v>
      </c>
      <c r="CQ207" s="52">
        <v>437.96</v>
      </c>
      <c r="CR207" s="52">
        <v>437.96</v>
      </c>
      <c r="CS207" s="52">
        <v>437.96</v>
      </c>
      <c r="CT207" s="52">
        <v>437.96</v>
      </c>
      <c r="CU207" s="52">
        <v>437.96</v>
      </c>
      <c r="CV207" s="52">
        <v>437.96</v>
      </c>
      <c r="CW207" s="52">
        <v>437.96</v>
      </c>
      <c r="CX207" s="52">
        <v>472.97999999999996</v>
      </c>
      <c r="CY207" s="52">
        <v>472.97999999999996</v>
      </c>
      <c r="CZ207" s="52">
        <v>472.97999999999996</v>
      </c>
      <c r="DA207" s="52">
        <v>472.97999999999996</v>
      </c>
      <c r="DB207" s="52">
        <v>472.97999999999996</v>
      </c>
      <c r="DC207" s="52">
        <v>472.97999999999996</v>
      </c>
      <c r="DD207" s="52">
        <v>472.97999999999996</v>
      </c>
      <c r="DE207" s="52">
        <v>472.97999999999996</v>
      </c>
      <c r="DF207" s="52">
        <v>472.97999999999996</v>
      </c>
      <c r="DG207" s="52">
        <v>472.97999999999996</v>
      </c>
      <c r="DH207" s="52">
        <v>472.97999999999996</v>
      </c>
      <c r="DI207" s="52">
        <v>472.97999999999996</v>
      </c>
      <c r="DJ207" s="52">
        <v>472.97999999999996</v>
      </c>
      <c r="DK207" s="52">
        <v>472.97999999999996</v>
      </c>
      <c r="DL207" s="52">
        <v>472.97999999999996</v>
      </c>
      <c r="DM207" s="52">
        <v>472.97999999999996</v>
      </c>
      <c r="DN207" s="52">
        <v>472.97999999999996</v>
      </c>
      <c r="DO207" s="52">
        <v>472.97999999999996</v>
      </c>
      <c r="DP207" s="52">
        <v>472.97999999999996</v>
      </c>
      <c r="DQ207" s="52">
        <v>472.97999999999996</v>
      </c>
      <c r="DR207" s="52">
        <v>472.97999999999996</v>
      </c>
      <c r="DS207" s="52">
        <v>472.97999999999996</v>
      </c>
      <c r="DT207" s="52">
        <v>472.97999999999996</v>
      </c>
      <c r="DU207" s="52">
        <v>472.97999999999996</v>
      </c>
      <c r="DV207" s="52">
        <v>472.97999999999996</v>
      </c>
      <c r="DW207" s="52">
        <v>472.97999999999996</v>
      </c>
      <c r="DX207" s="52">
        <v>472.97999999999996</v>
      </c>
      <c r="DY207" s="52">
        <v>472.97999999999996</v>
      </c>
      <c r="DZ207" s="52">
        <v>472.97999999999996</v>
      </c>
      <c r="EA207" s="52">
        <v>472.97999999999996</v>
      </c>
      <c r="EB207" s="52">
        <v>472.97999999999996</v>
      </c>
      <c r="EC207" s="52">
        <v>472.97999999999996</v>
      </c>
      <c r="ED207" s="52">
        <v>472.97999999999996</v>
      </c>
      <c r="EE207" s="52">
        <v>472.97999999999996</v>
      </c>
      <c r="EF207" s="52">
        <v>472.97999999999996</v>
      </c>
      <c r="EG207" s="52">
        <v>472.97999999999996</v>
      </c>
      <c r="EH207" s="52">
        <v>472.97999999999996</v>
      </c>
      <c r="EI207" s="52">
        <v>472.97999999999996</v>
      </c>
      <c r="EJ207" s="52">
        <v>472.97999999999996</v>
      </c>
      <c r="EK207" s="52">
        <v>472.97999999999996</v>
      </c>
      <c r="EL207" s="52">
        <v>472.97999999999996</v>
      </c>
      <c r="EM207" s="52">
        <v>472.97999999999996</v>
      </c>
      <c r="EN207" s="52">
        <v>472.97999999999996</v>
      </c>
      <c r="EO207" s="52">
        <v>472.97999999999996</v>
      </c>
      <c r="EP207" s="52">
        <v>472.97999999999996</v>
      </c>
      <c r="EQ207" s="52">
        <v>472.97999999999996</v>
      </c>
      <c r="ER207" s="52">
        <v>472.97999999999996</v>
      </c>
      <c r="ES207" s="52">
        <v>472.97999999999996</v>
      </c>
      <c r="ET207" s="52">
        <v>472.97999999999996</v>
      </c>
      <c r="EU207" s="52">
        <v>472.97999999999996</v>
      </c>
      <c r="EV207" s="52">
        <v>472.97999999999996</v>
      </c>
      <c r="EW207" s="52">
        <v>472.97999999999996</v>
      </c>
      <c r="EX207" s="52">
        <v>472.97999999999996</v>
      </c>
      <c r="EY207" s="52">
        <v>472.97999999999996</v>
      </c>
      <c r="EZ207" s="52">
        <v>472.97999999999996</v>
      </c>
      <c r="FA207" s="52">
        <v>472.97999999999996</v>
      </c>
      <c r="FB207" s="52">
        <v>472.97999999999996</v>
      </c>
      <c r="FC207" s="52">
        <v>472.97999999999996</v>
      </c>
      <c r="FD207" s="52">
        <v>472.97999999999996</v>
      </c>
      <c r="FE207" s="52">
        <v>472.97999999999996</v>
      </c>
      <c r="FF207" s="52">
        <v>472.97999999999996</v>
      </c>
      <c r="FG207" s="52">
        <v>472.97999999999996</v>
      </c>
      <c r="FH207" s="52">
        <v>472.97999999999996</v>
      </c>
      <c r="FI207" s="52">
        <v>472.97999999999996</v>
      </c>
      <c r="FJ207" s="52">
        <v>472.97999999999996</v>
      </c>
      <c r="FK207" s="52">
        <v>472.97999999999996</v>
      </c>
      <c r="FL207" s="52">
        <v>472.97999999999996</v>
      </c>
      <c r="FM207" s="52">
        <v>472.97999999999996</v>
      </c>
      <c r="FN207" s="52">
        <v>472.97999999999996</v>
      </c>
      <c r="FO207" s="52">
        <v>472.97999999999996</v>
      </c>
      <c r="FP207" s="52">
        <v>472.97999999999996</v>
      </c>
      <c r="FQ207" s="52">
        <v>472.97999999999996</v>
      </c>
      <c r="FR207" s="52">
        <v>472.97999999999996</v>
      </c>
      <c r="FS207" s="52">
        <v>472.97999999999996</v>
      </c>
      <c r="FT207" s="52">
        <v>472.97999999999996</v>
      </c>
      <c r="FU207" s="52">
        <v>472.97999999999996</v>
      </c>
      <c r="FV207" s="52">
        <v>472.97999999999996</v>
      </c>
      <c r="FW207" s="52">
        <v>472.97999999999996</v>
      </c>
      <c r="FX207" s="52">
        <v>472.97999999999996</v>
      </c>
      <c r="FY207" s="52">
        <v>472.97999999999996</v>
      </c>
      <c r="FZ207" s="52">
        <v>472.97999999999996</v>
      </c>
      <c r="GA207" s="52">
        <v>472.97999999999996</v>
      </c>
      <c r="GB207" s="52">
        <v>472.97999999999996</v>
      </c>
      <c r="GC207" s="52">
        <v>472.97999999999996</v>
      </c>
      <c r="GD207" s="52">
        <v>472.97999999999996</v>
      </c>
      <c r="GE207" s="52">
        <v>472.97999999999996</v>
      </c>
      <c r="GF207" s="52">
        <v>472.97999999999996</v>
      </c>
      <c r="GG207" s="52">
        <v>472.97999999999996</v>
      </c>
      <c r="GH207" s="52">
        <v>472.97999999999996</v>
      </c>
      <c r="GI207" s="52">
        <v>472.97999999999996</v>
      </c>
      <c r="GJ207" s="52">
        <v>472.97999999999996</v>
      </c>
      <c r="GK207" s="52">
        <v>472.97999999999996</v>
      </c>
      <c r="GL207" s="52">
        <v>472.97999999999996</v>
      </c>
      <c r="GM207" s="52">
        <v>472.97999999999996</v>
      </c>
      <c r="GN207" s="52">
        <v>472.97999999999996</v>
      </c>
      <c r="GO207" s="52">
        <v>472.97999999999996</v>
      </c>
      <c r="GP207" s="52">
        <v>472.97999999999996</v>
      </c>
      <c r="GQ207" s="52">
        <v>472.97999999999996</v>
      </c>
      <c r="GR207" s="52">
        <v>472.97999999999996</v>
      </c>
      <c r="GS207" s="52">
        <v>472.97999999999996</v>
      </c>
      <c r="GT207" s="52">
        <v>472.97999999999996</v>
      </c>
      <c r="GU207" s="52">
        <v>472.97999999999996</v>
      </c>
      <c r="GV207" s="52">
        <v>472.97999999999996</v>
      </c>
      <c r="GW207" s="52">
        <v>472.97999999999996</v>
      </c>
      <c r="GX207" s="52">
        <v>472.97999999999996</v>
      </c>
      <c r="GY207" s="52">
        <v>437.96</v>
      </c>
      <c r="GZ207" s="52">
        <v>437.96</v>
      </c>
      <c r="HA207" s="52">
        <v>437.96</v>
      </c>
      <c r="HB207" s="52">
        <v>437.96</v>
      </c>
      <c r="HC207" s="52">
        <v>437.96</v>
      </c>
      <c r="HD207" s="52">
        <v>437.96</v>
      </c>
      <c r="HE207" s="52">
        <v>437.96</v>
      </c>
      <c r="HF207" s="52">
        <v>0</v>
      </c>
      <c r="HG207" s="52">
        <v>0</v>
      </c>
      <c r="HH207" s="52">
        <v>0</v>
      </c>
      <c r="HI207" s="52">
        <v>0</v>
      </c>
      <c r="HJ207" s="52">
        <v>0</v>
      </c>
      <c r="HK207" s="52">
        <v>0</v>
      </c>
      <c r="HL207" s="52">
        <v>0</v>
      </c>
      <c r="HM207" s="52">
        <v>0</v>
      </c>
      <c r="HN207" s="52">
        <v>0</v>
      </c>
      <c r="HO207" s="52">
        <v>0</v>
      </c>
      <c r="HP207" s="52">
        <v>0</v>
      </c>
      <c r="HQ207" s="52">
        <v>0</v>
      </c>
      <c r="HR207" s="52">
        <v>0</v>
      </c>
      <c r="HS207" s="52">
        <v>0</v>
      </c>
      <c r="HT207" s="52">
        <v>0</v>
      </c>
      <c r="HU207" s="52">
        <v>0</v>
      </c>
      <c r="HV207" s="52">
        <v>0</v>
      </c>
      <c r="HW207" s="52">
        <v>0</v>
      </c>
      <c r="HX207" s="52">
        <v>0</v>
      </c>
      <c r="HY207" s="52">
        <v>0</v>
      </c>
      <c r="HZ207" s="52">
        <v>0</v>
      </c>
      <c r="IA207" s="52">
        <v>0</v>
      </c>
      <c r="IB207" s="52">
        <v>0</v>
      </c>
      <c r="IC207" s="52">
        <v>0</v>
      </c>
      <c r="ID207" s="52">
        <v>0</v>
      </c>
      <c r="IE207" s="52">
        <v>0</v>
      </c>
      <c r="IF207" s="52">
        <v>0</v>
      </c>
      <c r="IG207" s="52">
        <v>0</v>
      </c>
      <c r="IH207" s="52">
        <v>0</v>
      </c>
      <c r="II207" s="52">
        <v>0</v>
      </c>
      <c r="IJ207" s="52">
        <v>0</v>
      </c>
      <c r="IK207" s="52">
        <v>0</v>
      </c>
      <c r="IL207" s="52">
        <v>0</v>
      </c>
      <c r="IM207" s="52">
        <v>0</v>
      </c>
      <c r="IN207" s="52">
        <v>0</v>
      </c>
      <c r="IO207" s="52">
        <v>0</v>
      </c>
      <c r="IP207" s="52">
        <v>0</v>
      </c>
      <c r="IQ207" s="52">
        <v>0</v>
      </c>
      <c r="IR207" s="52">
        <v>0</v>
      </c>
      <c r="IS207" s="52">
        <v>0</v>
      </c>
      <c r="IT207" s="52">
        <v>0</v>
      </c>
      <c r="IU207" s="52">
        <v>0</v>
      </c>
      <c r="IV207" s="52">
        <v>0</v>
      </c>
      <c r="IW207" s="52">
        <v>0</v>
      </c>
      <c r="IX207" s="52">
        <v>0</v>
      </c>
      <c r="IY207" s="52">
        <v>0</v>
      </c>
      <c r="IZ207" s="52">
        <v>0</v>
      </c>
      <c r="JA207" s="52">
        <v>0</v>
      </c>
      <c r="JB207" s="52">
        <v>0</v>
      </c>
      <c r="JC207" s="52">
        <v>0</v>
      </c>
      <c r="JD207" s="52">
        <v>0</v>
      </c>
      <c r="JE207" s="52">
        <v>0</v>
      </c>
      <c r="JF207" s="52">
        <v>0</v>
      </c>
      <c r="JG207" s="52">
        <v>0</v>
      </c>
      <c r="JH207" s="52">
        <v>0</v>
      </c>
      <c r="JI207" s="52">
        <v>0</v>
      </c>
      <c r="JJ207" s="52">
        <v>0</v>
      </c>
      <c r="JK207" s="52">
        <v>0</v>
      </c>
      <c r="JL207" s="52">
        <v>0</v>
      </c>
      <c r="JM207" s="52">
        <v>0</v>
      </c>
      <c r="JN207" s="52">
        <v>0</v>
      </c>
      <c r="JO207" s="52">
        <v>0</v>
      </c>
      <c r="JP207" s="52">
        <v>0</v>
      </c>
      <c r="JQ207" s="52">
        <v>0</v>
      </c>
      <c r="JR207" s="52">
        <v>0</v>
      </c>
      <c r="JS207" s="52">
        <v>0</v>
      </c>
      <c r="JT207" s="52">
        <v>0</v>
      </c>
      <c r="JU207" s="52">
        <v>0</v>
      </c>
      <c r="JV207" s="52">
        <v>0</v>
      </c>
      <c r="JW207" s="52">
        <v>0</v>
      </c>
      <c r="JX207" s="52">
        <v>0</v>
      </c>
      <c r="JY207" s="52">
        <v>0</v>
      </c>
      <c r="JZ207" s="52">
        <v>0</v>
      </c>
      <c r="KA207" s="52">
        <v>0</v>
      </c>
      <c r="KB207" s="52">
        <v>0</v>
      </c>
      <c r="KC207" s="52">
        <v>0</v>
      </c>
      <c r="KD207" s="52">
        <v>0</v>
      </c>
      <c r="KE207" s="52">
        <v>0</v>
      </c>
      <c r="KF207" s="52">
        <v>0</v>
      </c>
      <c r="KG207" s="52">
        <v>0</v>
      </c>
      <c r="KH207" s="52">
        <v>0</v>
      </c>
      <c r="KI207" s="52">
        <v>0</v>
      </c>
      <c r="KJ207" s="52">
        <v>0</v>
      </c>
      <c r="KK207" s="52">
        <v>0</v>
      </c>
      <c r="KL207" s="52">
        <v>0</v>
      </c>
      <c r="KM207" s="52">
        <v>0</v>
      </c>
      <c r="KN207" s="52">
        <v>0</v>
      </c>
      <c r="KO207" s="52">
        <v>0</v>
      </c>
      <c r="KP207" s="52">
        <v>0</v>
      </c>
      <c r="KQ207" s="52">
        <v>0</v>
      </c>
      <c r="KR207" s="52">
        <v>0</v>
      </c>
      <c r="KS207" s="52">
        <v>0</v>
      </c>
      <c r="KT207" s="52">
        <v>0</v>
      </c>
      <c r="KU207" s="52">
        <v>0</v>
      </c>
      <c r="KV207" s="52">
        <v>0</v>
      </c>
      <c r="KW207" s="52">
        <v>0</v>
      </c>
      <c r="KX207" s="52">
        <v>0</v>
      </c>
      <c r="KY207" s="52">
        <v>0</v>
      </c>
      <c r="KZ207" s="52">
        <v>0</v>
      </c>
      <c r="LA207" s="52">
        <v>0</v>
      </c>
      <c r="LB207" s="52">
        <v>0</v>
      </c>
      <c r="LC207" s="52">
        <v>0</v>
      </c>
      <c r="LD207" s="52">
        <v>0</v>
      </c>
      <c r="LE207" s="52">
        <v>0</v>
      </c>
      <c r="LF207" s="52">
        <v>0</v>
      </c>
      <c r="LG207" s="52">
        <v>0</v>
      </c>
      <c r="LH207" s="52">
        <v>0</v>
      </c>
      <c r="LI207" s="52">
        <v>0</v>
      </c>
      <c r="LJ207" s="52">
        <v>0</v>
      </c>
      <c r="LK207" s="52">
        <v>0</v>
      </c>
      <c r="LL207" s="52">
        <v>0</v>
      </c>
      <c r="LM207" s="52">
        <v>0</v>
      </c>
      <c r="LN207" s="52">
        <v>0</v>
      </c>
      <c r="LO207" s="52">
        <v>0</v>
      </c>
      <c r="LP207" s="52">
        <v>0</v>
      </c>
      <c r="LQ207" s="52">
        <v>0</v>
      </c>
      <c r="LR207" s="52">
        <v>0</v>
      </c>
      <c r="LS207" s="52">
        <v>0</v>
      </c>
      <c r="LT207" s="52">
        <v>0</v>
      </c>
      <c r="LU207" s="52">
        <v>0</v>
      </c>
      <c r="LV207" s="52">
        <v>0</v>
      </c>
      <c r="LW207" s="52">
        <v>0</v>
      </c>
      <c r="LX207" s="52">
        <v>0</v>
      </c>
      <c r="LY207" s="52">
        <v>0</v>
      </c>
      <c r="LZ207" s="52">
        <v>0</v>
      </c>
      <c r="MA207" s="52">
        <v>0</v>
      </c>
      <c r="MB207" s="52">
        <v>0</v>
      </c>
      <c r="MC207" s="52">
        <v>0</v>
      </c>
      <c r="MD207" s="52">
        <v>0</v>
      </c>
      <c r="ME207" s="52">
        <v>0</v>
      </c>
      <c r="MF207" s="52">
        <v>0</v>
      </c>
      <c r="MG207" s="52">
        <v>0</v>
      </c>
      <c r="MH207" s="52">
        <v>0</v>
      </c>
      <c r="MI207" s="52">
        <v>0</v>
      </c>
      <c r="MJ207" s="52">
        <v>0</v>
      </c>
      <c r="MK207" s="52">
        <v>0</v>
      </c>
      <c r="ML207" s="52">
        <v>0</v>
      </c>
      <c r="MM207" s="52">
        <v>0</v>
      </c>
      <c r="MN207" s="52">
        <v>0</v>
      </c>
      <c r="MO207" s="52">
        <v>0</v>
      </c>
      <c r="MP207" s="52">
        <v>0</v>
      </c>
      <c r="MQ207" s="52">
        <v>0</v>
      </c>
      <c r="MR207" s="52">
        <v>0</v>
      </c>
      <c r="MS207" s="52">
        <v>0</v>
      </c>
      <c r="MT207" s="52">
        <v>0</v>
      </c>
      <c r="MU207" s="52">
        <v>0</v>
      </c>
      <c r="MV207" s="52">
        <v>0</v>
      </c>
      <c r="MW207" s="52">
        <v>0</v>
      </c>
      <c r="MX207" s="52">
        <v>0</v>
      </c>
      <c r="MY207" s="52">
        <v>0</v>
      </c>
      <c r="MZ207" s="52">
        <v>0</v>
      </c>
      <c r="NA207" s="52">
        <v>0</v>
      </c>
      <c r="NB207" s="52">
        <v>0</v>
      </c>
      <c r="NC207" s="52">
        <v>0</v>
      </c>
      <c r="ND207" s="52">
        <v>0</v>
      </c>
      <c r="NE207" s="52">
        <v>0</v>
      </c>
      <c r="NF207" s="52">
        <v>0</v>
      </c>
      <c r="NG207" s="52">
        <v>0</v>
      </c>
      <c r="NH207" s="52">
        <v>0</v>
      </c>
      <c r="NI207" s="52">
        <v>0</v>
      </c>
      <c r="NJ207" s="52">
        <v>0</v>
      </c>
      <c r="NK207" s="52">
        <v>0</v>
      </c>
      <c r="NL207" s="52">
        <v>0</v>
      </c>
      <c r="NM207" s="52">
        <v>0</v>
      </c>
      <c r="NN207" s="52">
        <v>0</v>
      </c>
      <c r="NO207" s="52">
        <v>0</v>
      </c>
      <c r="NP207" s="52">
        <v>0</v>
      </c>
      <c r="NQ207" s="52">
        <v>0</v>
      </c>
      <c r="NR207" s="68">
        <f t="shared" si="9"/>
        <v>61487.820000000145</v>
      </c>
      <c r="NS207" s="68">
        <f t="shared" si="10"/>
        <v>61487.820000000145</v>
      </c>
      <c r="NT207" s="68">
        <f t="shared" si="11"/>
        <v>50854.4200000001</v>
      </c>
    </row>
    <row r="208" spans="1:384" s="40" customFormat="1" ht="15" customHeight="1" outlineLevel="1" x14ac:dyDescent="0.2">
      <c r="A208" s="61"/>
      <c r="B208" s="49" t="s">
        <v>671</v>
      </c>
      <c r="C208" s="49" t="s">
        <v>578</v>
      </c>
      <c r="D208" s="49" t="s">
        <v>579</v>
      </c>
      <c r="E208" s="50" t="s">
        <v>580</v>
      </c>
      <c r="F208" s="64">
        <v>45330</v>
      </c>
      <c r="G208" s="49" t="s">
        <v>37</v>
      </c>
      <c r="H208" s="72">
        <v>0</v>
      </c>
      <c r="I208" s="65">
        <v>63900</v>
      </c>
      <c r="J208" s="114" t="str">
        <f>_xlfn.XLOOKUP(E208,'[12]Resumo Unidades'!$B:$B,'[12]Resumo Unidades'!$W:$W)</f>
        <v>Fluxo com Divergência de até 2%</v>
      </c>
      <c r="K208" s="51" t="str">
        <f>IF(L208&gt;Resumo!$E$23,"Sim","Não")</f>
        <v>Não</v>
      </c>
      <c r="L208" s="66">
        <v>50</v>
      </c>
      <c r="M208" s="67"/>
      <c r="N208" s="52">
        <v>0</v>
      </c>
      <c r="O208" s="52">
        <v>0</v>
      </c>
      <c r="P208" s="52">
        <v>0</v>
      </c>
      <c r="Q208" s="52">
        <v>0</v>
      </c>
      <c r="R208" s="52">
        <v>0</v>
      </c>
      <c r="S208" s="52">
        <v>0</v>
      </c>
      <c r="T208" s="52">
        <v>0</v>
      </c>
      <c r="U208" s="52">
        <v>0</v>
      </c>
      <c r="V208" s="52">
        <v>0</v>
      </c>
      <c r="W208" s="52">
        <v>0</v>
      </c>
      <c r="X208" s="52">
        <v>0</v>
      </c>
      <c r="Y208" s="52">
        <v>0</v>
      </c>
      <c r="Z208" s="52">
        <v>0</v>
      </c>
      <c r="AA208" s="52">
        <v>0</v>
      </c>
      <c r="AB208" s="52">
        <v>0</v>
      </c>
      <c r="AC208" s="52">
        <v>0</v>
      </c>
      <c r="AD208" s="52">
        <v>0</v>
      </c>
      <c r="AE208" s="52">
        <v>0</v>
      </c>
      <c r="AF208" s="52">
        <v>0</v>
      </c>
      <c r="AG208" s="52">
        <v>0</v>
      </c>
      <c r="AH208" s="52">
        <v>0</v>
      </c>
      <c r="AI208" s="52">
        <v>0</v>
      </c>
      <c r="AJ208" s="52">
        <v>0</v>
      </c>
      <c r="AK208" s="52">
        <v>0</v>
      </c>
      <c r="AL208" s="52">
        <v>0</v>
      </c>
      <c r="AM208" s="52">
        <v>0</v>
      </c>
      <c r="AN208" s="52">
        <v>0</v>
      </c>
      <c r="AO208" s="52">
        <v>0</v>
      </c>
      <c r="AP208" s="52">
        <v>0</v>
      </c>
      <c r="AQ208" s="52">
        <v>0</v>
      </c>
      <c r="AR208" s="52">
        <v>0</v>
      </c>
      <c r="AS208" s="52">
        <v>0</v>
      </c>
      <c r="AT208" s="52">
        <v>0</v>
      </c>
      <c r="AU208" s="52">
        <v>0</v>
      </c>
      <c r="AV208" s="52">
        <v>0</v>
      </c>
      <c r="AW208" s="52">
        <v>0</v>
      </c>
      <c r="AX208" s="52">
        <v>0</v>
      </c>
      <c r="AY208" s="52">
        <v>0</v>
      </c>
      <c r="AZ208" s="52">
        <v>0</v>
      </c>
      <c r="BA208" s="52">
        <v>0</v>
      </c>
      <c r="BB208" s="52">
        <v>0</v>
      </c>
      <c r="BC208" s="52">
        <v>0</v>
      </c>
      <c r="BD208" s="52">
        <v>0</v>
      </c>
      <c r="BE208" s="52">
        <v>0</v>
      </c>
      <c r="BF208" s="52">
        <v>0</v>
      </c>
      <c r="BG208" s="52">
        <v>0</v>
      </c>
      <c r="BH208" s="52">
        <v>0</v>
      </c>
      <c r="BI208" s="52">
        <v>0</v>
      </c>
      <c r="BJ208" s="52">
        <v>0</v>
      </c>
      <c r="BK208" s="52">
        <v>0</v>
      </c>
      <c r="BL208" s="52">
        <v>0</v>
      </c>
      <c r="BM208" s="52">
        <v>0</v>
      </c>
      <c r="BN208" s="52">
        <v>0</v>
      </c>
      <c r="BO208" s="52">
        <v>0</v>
      </c>
      <c r="BP208" s="52">
        <v>0</v>
      </c>
      <c r="BQ208" s="52">
        <v>0</v>
      </c>
      <c r="BR208" s="52">
        <v>0</v>
      </c>
      <c r="BS208" s="52">
        <v>0</v>
      </c>
      <c r="BT208" s="52">
        <v>0</v>
      </c>
      <c r="BU208" s="52">
        <v>0</v>
      </c>
      <c r="BV208" s="52">
        <v>0</v>
      </c>
      <c r="BW208" s="52">
        <v>0</v>
      </c>
      <c r="BX208" s="52">
        <v>0</v>
      </c>
      <c r="BY208" s="52">
        <v>0</v>
      </c>
      <c r="BZ208" s="52">
        <v>0</v>
      </c>
      <c r="CA208" s="52">
        <v>0</v>
      </c>
      <c r="CB208" s="52">
        <v>588.36</v>
      </c>
      <c r="CC208" s="52">
        <v>540.21</v>
      </c>
      <c r="CD208" s="52">
        <v>472.97999999999996</v>
      </c>
      <c r="CE208" s="52">
        <v>472.97999999999996</v>
      </c>
      <c r="CF208" s="52">
        <v>472.97999999999996</v>
      </c>
      <c r="CG208" s="52">
        <v>472.97999999999996</v>
      </c>
      <c r="CH208" s="52">
        <v>472.97999999999996</v>
      </c>
      <c r="CI208" s="52">
        <v>472.97999999999996</v>
      </c>
      <c r="CJ208" s="52">
        <v>472.97999999999996</v>
      </c>
      <c r="CK208" s="52">
        <v>472.97999999999996</v>
      </c>
      <c r="CL208" s="52">
        <v>472.97999999999996</v>
      </c>
      <c r="CM208" s="52">
        <v>472.97999999999996</v>
      </c>
      <c r="CN208" s="52">
        <v>472.97999999999996</v>
      </c>
      <c r="CO208" s="52">
        <v>472.97999999999996</v>
      </c>
      <c r="CP208" s="52">
        <v>472.97999999999996</v>
      </c>
      <c r="CQ208" s="52">
        <v>472.97999999999996</v>
      </c>
      <c r="CR208" s="52">
        <v>472.97999999999996</v>
      </c>
      <c r="CS208" s="52">
        <v>472.97999999999996</v>
      </c>
      <c r="CT208" s="52">
        <v>472.97999999999996</v>
      </c>
      <c r="CU208" s="52">
        <v>472.97999999999996</v>
      </c>
      <c r="CV208" s="52">
        <v>472.97999999999996</v>
      </c>
      <c r="CW208" s="52">
        <v>472.97999999999996</v>
      </c>
      <c r="CX208" s="52">
        <v>472.97999999999996</v>
      </c>
      <c r="CY208" s="52">
        <v>472.97999999999996</v>
      </c>
      <c r="CZ208" s="52">
        <v>472.97999999999996</v>
      </c>
      <c r="DA208" s="52">
        <v>472.97999999999996</v>
      </c>
      <c r="DB208" s="52">
        <v>472.97999999999996</v>
      </c>
      <c r="DC208" s="52">
        <v>472.97999999999996</v>
      </c>
      <c r="DD208" s="52">
        <v>472.97999999999996</v>
      </c>
      <c r="DE208" s="52">
        <v>472.97999999999996</v>
      </c>
      <c r="DF208" s="52">
        <v>472.97999999999996</v>
      </c>
      <c r="DG208" s="52">
        <v>472.97999999999996</v>
      </c>
      <c r="DH208" s="52">
        <v>472.97999999999996</v>
      </c>
      <c r="DI208" s="52">
        <v>472.97999999999996</v>
      </c>
      <c r="DJ208" s="52">
        <v>472.97999999999996</v>
      </c>
      <c r="DK208" s="52">
        <v>472.97999999999996</v>
      </c>
      <c r="DL208" s="52">
        <v>472.97999999999996</v>
      </c>
      <c r="DM208" s="52">
        <v>472.97999999999996</v>
      </c>
      <c r="DN208" s="52">
        <v>472.97999999999996</v>
      </c>
      <c r="DO208" s="52">
        <v>472.97999999999996</v>
      </c>
      <c r="DP208" s="52">
        <v>472.97999999999996</v>
      </c>
      <c r="DQ208" s="52">
        <v>472.97999999999996</v>
      </c>
      <c r="DR208" s="52">
        <v>472.97999999999996</v>
      </c>
      <c r="DS208" s="52">
        <v>472.97999999999996</v>
      </c>
      <c r="DT208" s="52">
        <v>472.97999999999996</v>
      </c>
      <c r="DU208" s="52">
        <v>472.97999999999996</v>
      </c>
      <c r="DV208" s="52">
        <v>472.97999999999996</v>
      </c>
      <c r="DW208" s="52">
        <v>472.97999999999996</v>
      </c>
      <c r="DX208" s="52">
        <v>472.97999999999996</v>
      </c>
      <c r="DY208" s="52">
        <v>472.97999999999996</v>
      </c>
      <c r="DZ208" s="52">
        <v>472.97999999999996</v>
      </c>
      <c r="EA208" s="52">
        <v>472.97999999999996</v>
      </c>
      <c r="EB208" s="52">
        <v>472.97999999999996</v>
      </c>
      <c r="EC208" s="52">
        <v>472.97999999999996</v>
      </c>
      <c r="ED208" s="52">
        <v>472.97999999999996</v>
      </c>
      <c r="EE208" s="52">
        <v>472.97999999999996</v>
      </c>
      <c r="EF208" s="52">
        <v>472.97999999999996</v>
      </c>
      <c r="EG208" s="52">
        <v>472.97999999999996</v>
      </c>
      <c r="EH208" s="52">
        <v>472.97999999999996</v>
      </c>
      <c r="EI208" s="52">
        <v>472.97999999999996</v>
      </c>
      <c r="EJ208" s="52">
        <v>472.97999999999996</v>
      </c>
      <c r="EK208" s="52">
        <v>472.97999999999996</v>
      </c>
      <c r="EL208" s="52">
        <v>472.97999999999996</v>
      </c>
      <c r="EM208" s="52">
        <v>472.97999999999996</v>
      </c>
      <c r="EN208" s="52">
        <v>472.97999999999996</v>
      </c>
      <c r="EO208" s="52">
        <v>472.97999999999996</v>
      </c>
      <c r="EP208" s="52">
        <v>472.97999999999996</v>
      </c>
      <c r="EQ208" s="52">
        <v>472.97999999999996</v>
      </c>
      <c r="ER208" s="52">
        <v>472.97999999999996</v>
      </c>
      <c r="ES208" s="52">
        <v>472.97999999999996</v>
      </c>
      <c r="ET208" s="52">
        <v>472.97999999999996</v>
      </c>
      <c r="EU208" s="52">
        <v>472.97999999999996</v>
      </c>
      <c r="EV208" s="52">
        <v>472.97999999999996</v>
      </c>
      <c r="EW208" s="52">
        <v>472.97999999999996</v>
      </c>
      <c r="EX208" s="52">
        <v>472.97999999999996</v>
      </c>
      <c r="EY208" s="52">
        <v>472.97999999999996</v>
      </c>
      <c r="EZ208" s="52">
        <v>472.97999999999996</v>
      </c>
      <c r="FA208" s="52">
        <v>472.97999999999996</v>
      </c>
      <c r="FB208" s="52">
        <v>472.97999999999996</v>
      </c>
      <c r="FC208" s="52">
        <v>472.97999999999996</v>
      </c>
      <c r="FD208" s="52">
        <v>472.97999999999996</v>
      </c>
      <c r="FE208" s="52">
        <v>472.97999999999996</v>
      </c>
      <c r="FF208" s="52">
        <v>472.97999999999996</v>
      </c>
      <c r="FG208" s="52">
        <v>472.97999999999996</v>
      </c>
      <c r="FH208" s="52">
        <v>472.97999999999996</v>
      </c>
      <c r="FI208" s="52">
        <v>472.97999999999996</v>
      </c>
      <c r="FJ208" s="52">
        <v>472.97999999999996</v>
      </c>
      <c r="FK208" s="52">
        <v>472.97999999999996</v>
      </c>
      <c r="FL208" s="52">
        <v>472.97999999999996</v>
      </c>
      <c r="FM208" s="52">
        <v>472.97999999999996</v>
      </c>
      <c r="FN208" s="52">
        <v>472.97999999999996</v>
      </c>
      <c r="FO208" s="52">
        <v>472.97999999999996</v>
      </c>
      <c r="FP208" s="52">
        <v>472.97999999999996</v>
      </c>
      <c r="FQ208" s="52">
        <v>472.97999999999996</v>
      </c>
      <c r="FR208" s="52">
        <v>472.97999999999996</v>
      </c>
      <c r="FS208" s="52">
        <v>472.97999999999996</v>
      </c>
      <c r="FT208" s="52">
        <v>472.97999999999996</v>
      </c>
      <c r="FU208" s="52">
        <v>472.97999999999996</v>
      </c>
      <c r="FV208" s="52">
        <v>472.97999999999996</v>
      </c>
      <c r="FW208" s="52">
        <v>472.97999999999996</v>
      </c>
      <c r="FX208" s="52">
        <v>472.97999999999996</v>
      </c>
      <c r="FY208" s="52">
        <v>472.97999999999996</v>
      </c>
      <c r="FZ208" s="52">
        <v>472.97999999999996</v>
      </c>
      <c r="GA208" s="52">
        <v>472.97999999999996</v>
      </c>
      <c r="GB208" s="52">
        <v>472.97999999999996</v>
      </c>
      <c r="GC208" s="52">
        <v>472.97999999999996</v>
      </c>
      <c r="GD208" s="52">
        <v>472.97999999999996</v>
      </c>
      <c r="GE208" s="52">
        <v>472.97999999999996</v>
      </c>
      <c r="GF208" s="52">
        <v>472.97999999999996</v>
      </c>
      <c r="GG208" s="52">
        <v>472.97999999999996</v>
      </c>
      <c r="GH208" s="52">
        <v>472.97999999999996</v>
      </c>
      <c r="GI208" s="52">
        <v>472.97999999999996</v>
      </c>
      <c r="GJ208" s="52">
        <v>472.97999999999996</v>
      </c>
      <c r="GK208" s="52">
        <v>472.97999999999996</v>
      </c>
      <c r="GL208" s="52">
        <v>472.97999999999996</v>
      </c>
      <c r="GM208" s="52">
        <v>472.97999999999996</v>
      </c>
      <c r="GN208" s="52">
        <v>472.97999999999996</v>
      </c>
      <c r="GO208" s="52">
        <v>472.97999999999996</v>
      </c>
      <c r="GP208" s="52">
        <v>472.97999999999996</v>
      </c>
      <c r="GQ208" s="52">
        <v>472.97999999999996</v>
      </c>
      <c r="GR208" s="52">
        <v>472.97999999999996</v>
      </c>
      <c r="GS208" s="52">
        <v>472.97999999999996</v>
      </c>
      <c r="GT208" s="52">
        <v>472.97999999999996</v>
      </c>
      <c r="GU208" s="52">
        <v>472.97999999999996</v>
      </c>
      <c r="GV208" s="52">
        <v>472.97999999999996</v>
      </c>
      <c r="GW208" s="52">
        <v>472.97999999999996</v>
      </c>
      <c r="GX208" s="52">
        <v>472.97999999999996</v>
      </c>
      <c r="GY208" s="52">
        <v>472.97999999999996</v>
      </c>
      <c r="GZ208" s="52">
        <v>472.97999999999996</v>
      </c>
      <c r="HA208" s="52">
        <v>472.97999999999996</v>
      </c>
      <c r="HB208" s="52">
        <v>472.97999999999996</v>
      </c>
      <c r="HC208" s="52">
        <v>472.97999999999996</v>
      </c>
      <c r="HD208" s="52">
        <v>472.97999999999996</v>
      </c>
      <c r="HE208" s="52">
        <v>472.97999999999996</v>
      </c>
      <c r="HF208" s="52">
        <v>472.97999999999996</v>
      </c>
      <c r="HG208" s="52">
        <v>472.97999999999996</v>
      </c>
      <c r="HH208" s="52">
        <v>472.97999999999996</v>
      </c>
      <c r="HI208" s="52">
        <v>0</v>
      </c>
      <c r="HJ208" s="52">
        <v>0</v>
      </c>
      <c r="HK208" s="52">
        <v>0</v>
      </c>
      <c r="HL208" s="52">
        <v>0</v>
      </c>
      <c r="HM208" s="52">
        <v>0</v>
      </c>
      <c r="HN208" s="52">
        <v>0</v>
      </c>
      <c r="HO208" s="52">
        <v>0</v>
      </c>
      <c r="HP208" s="52">
        <v>0</v>
      </c>
      <c r="HQ208" s="52">
        <v>0</v>
      </c>
      <c r="HR208" s="52">
        <v>0</v>
      </c>
      <c r="HS208" s="52">
        <v>0</v>
      </c>
      <c r="HT208" s="52">
        <v>0</v>
      </c>
      <c r="HU208" s="52">
        <v>0</v>
      </c>
      <c r="HV208" s="52">
        <v>0</v>
      </c>
      <c r="HW208" s="52">
        <v>0</v>
      </c>
      <c r="HX208" s="52">
        <v>0</v>
      </c>
      <c r="HY208" s="52">
        <v>0</v>
      </c>
      <c r="HZ208" s="52">
        <v>0</v>
      </c>
      <c r="IA208" s="52">
        <v>0</v>
      </c>
      <c r="IB208" s="52">
        <v>0</v>
      </c>
      <c r="IC208" s="52">
        <v>0</v>
      </c>
      <c r="ID208" s="52">
        <v>0</v>
      </c>
      <c r="IE208" s="52">
        <v>0</v>
      </c>
      <c r="IF208" s="52">
        <v>0</v>
      </c>
      <c r="IG208" s="52">
        <v>0</v>
      </c>
      <c r="IH208" s="52">
        <v>0</v>
      </c>
      <c r="II208" s="52">
        <v>0</v>
      </c>
      <c r="IJ208" s="52">
        <v>0</v>
      </c>
      <c r="IK208" s="52">
        <v>0</v>
      </c>
      <c r="IL208" s="52">
        <v>0</v>
      </c>
      <c r="IM208" s="52">
        <v>0</v>
      </c>
      <c r="IN208" s="52">
        <v>0</v>
      </c>
      <c r="IO208" s="52">
        <v>0</v>
      </c>
      <c r="IP208" s="52">
        <v>0</v>
      </c>
      <c r="IQ208" s="52">
        <v>0</v>
      </c>
      <c r="IR208" s="52">
        <v>0</v>
      </c>
      <c r="IS208" s="52">
        <v>0</v>
      </c>
      <c r="IT208" s="52">
        <v>0</v>
      </c>
      <c r="IU208" s="52">
        <v>0</v>
      </c>
      <c r="IV208" s="52">
        <v>0</v>
      </c>
      <c r="IW208" s="52">
        <v>0</v>
      </c>
      <c r="IX208" s="52">
        <v>0</v>
      </c>
      <c r="IY208" s="52">
        <v>0</v>
      </c>
      <c r="IZ208" s="52">
        <v>0</v>
      </c>
      <c r="JA208" s="52">
        <v>0</v>
      </c>
      <c r="JB208" s="52">
        <v>0</v>
      </c>
      <c r="JC208" s="52">
        <v>0</v>
      </c>
      <c r="JD208" s="52">
        <v>0</v>
      </c>
      <c r="JE208" s="52">
        <v>0</v>
      </c>
      <c r="JF208" s="52">
        <v>0</v>
      </c>
      <c r="JG208" s="52">
        <v>0</v>
      </c>
      <c r="JH208" s="52">
        <v>0</v>
      </c>
      <c r="JI208" s="52">
        <v>0</v>
      </c>
      <c r="JJ208" s="52">
        <v>0</v>
      </c>
      <c r="JK208" s="52">
        <v>0</v>
      </c>
      <c r="JL208" s="52">
        <v>0</v>
      </c>
      <c r="JM208" s="52">
        <v>0</v>
      </c>
      <c r="JN208" s="52">
        <v>0</v>
      </c>
      <c r="JO208" s="52">
        <v>0</v>
      </c>
      <c r="JP208" s="52">
        <v>0</v>
      </c>
      <c r="JQ208" s="52">
        <v>0</v>
      </c>
      <c r="JR208" s="52">
        <v>0</v>
      </c>
      <c r="JS208" s="52">
        <v>0</v>
      </c>
      <c r="JT208" s="52">
        <v>0</v>
      </c>
      <c r="JU208" s="52">
        <v>0</v>
      </c>
      <c r="JV208" s="52">
        <v>0</v>
      </c>
      <c r="JW208" s="52">
        <v>0</v>
      </c>
      <c r="JX208" s="52">
        <v>0</v>
      </c>
      <c r="JY208" s="52">
        <v>0</v>
      </c>
      <c r="JZ208" s="52">
        <v>0</v>
      </c>
      <c r="KA208" s="52">
        <v>0</v>
      </c>
      <c r="KB208" s="52">
        <v>0</v>
      </c>
      <c r="KC208" s="52">
        <v>0</v>
      </c>
      <c r="KD208" s="52">
        <v>0</v>
      </c>
      <c r="KE208" s="52">
        <v>0</v>
      </c>
      <c r="KF208" s="52">
        <v>0</v>
      </c>
      <c r="KG208" s="52">
        <v>0</v>
      </c>
      <c r="KH208" s="52">
        <v>0</v>
      </c>
      <c r="KI208" s="52">
        <v>0</v>
      </c>
      <c r="KJ208" s="52">
        <v>0</v>
      </c>
      <c r="KK208" s="52">
        <v>0</v>
      </c>
      <c r="KL208" s="52">
        <v>0</v>
      </c>
      <c r="KM208" s="52">
        <v>0</v>
      </c>
      <c r="KN208" s="52">
        <v>0</v>
      </c>
      <c r="KO208" s="52">
        <v>0</v>
      </c>
      <c r="KP208" s="52">
        <v>0</v>
      </c>
      <c r="KQ208" s="52">
        <v>0</v>
      </c>
      <c r="KR208" s="52">
        <v>0</v>
      </c>
      <c r="KS208" s="52">
        <v>0</v>
      </c>
      <c r="KT208" s="52">
        <v>0</v>
      </c>
      <c r="KU208" s="52">
        <v>0</v>
      </c>
      <c r="KV208" s="52">
        <v>0</v>
      </c>
      <c r="KW208" s="52">
        <v>0</v>
      </c>
      <c r="KX208" s="52">
        <v>0</v>
      </c>
      <c r="KY208" s="52">
        <v>0</v>
      </c>
      <c r="KZ208" s="52">
        <v>0</v>
      </c>
      <c r="LA208" s="52">
        <v>0</v>
      </c>
      <c r="LB208" s="52">
        <v>0</v>
      </c>
      <c r="LC208" s="52">
        <v>0</v>
      </c>
      <c r="LD208" s="52">
        <v>0</v>
      </c>
      <c r="LE208" s="52">
        <v>0</v>
      </c>
      <c r="LF208" s="52">
        <v>0</v>
      </c>
      <c r="LG208" s="52">
        <v>0</v>
      </c>
      <c r="LH208" s="52">
        <v>0</v>
      </c>
      <c r="LI208" s="52">
        <v>0</v>
      </c>
      <c r="LJ208" s="52">
        <v>0</v>
      </c>
      <c r="LK208" s="52">
        <v>0</v>
      </c>
      <c r="LL208" s="52">
        <v>0</v>
      </c>
      <c r="LM208" s="52">
        <v>0</v>
      </c>
      <c r="LN208" s="52">
        <v>0</v>
      </c>
      <c r="LO208" s="52">
        <v>0</v>
      </c>
      <c r="LP208" s="52">
        <v>0</v>
      </c>
      <c r="LQ208" s="52">
        <v>0</v>
      </c>
      <c r="LR208" s="52">
        <v>0</v>
      </c>
      <c r="LS208" s="52">
        <v>0</v>
      </c>
      <c r="LT208" s="52">
        <v>0</v>
      </c>
      <c r="LU208" s="52">
        <v>0</v>
      </c>
      <c r="LV208" s="52">
        <v>0</v>
      </c>
      <c r="LW208" s="52">
        <v>0</v>
      </c>
      <c r="LX208" s="52">
        <v>0</v>
      </c>
      <c r="LY208" s="52">
        <v>0</v>
      </c>
      <c r="LZ208" s="52">
        <v>0</v>
      </c>
      <c r="MA208" s="52">
        <v>0</v>
      </c>
      <c r="MB208" s="52">
        <v>0</v>
      </c>
      <c r="MC208" s="52">
        <v>0</v>
      </c>
      <c r="MD208" s="52">
        <v>0</v>
      </c>
      <c r="ME208" s="52">
        <v>0</v>
      </c>
      <c r="MF208" s="52">
        <v>0</v>
      </c>
      <c r="MG208" s="52">
        <v>0</v>
      </c>
      <c r="MH208" s="52">
        <v>0</v>
      </c>
      <c r="MI208" s="52">
        <v>0</v>
      </c>
      <c r="MJ208" s="52">
        <v>0</v>
      </c>
      <c r="MK208" s="52">
        <v>0</v>
      </c>
      <c r="ML208" s="52">
        <v>0</v>
      </c>
      <c r="MM208" s="52">
        <v>0</v>
      </c>
      <c r="MN208" s="52">
        <v>0</v>
      </c>
      <c r="MO208" s="52">
        <v>0</v>
      </c>
      <c r="MP208" s="52">
        <v>0</v>
      </c>
      <c r="MQ208" s="52">
        <v>0</v>
      </c>
      <c r="MR208" s="52">
        <v>0</v>
      </c>
      <c r="MS208" s="52">
        <v>0</v>
      </c>
      <c r="MT208" s="52">
        <v>0</v>
      </c>
      <c r="MU208" s="52">
        <v>0</v>
      </c>
      <c r="MV208" s="52">
        <v>0</v>
      </c>
      <c r="MW208" s="52">
        <v>0</v>
      </c>
      <c r="MX208" s="52">
        <v>0</v>
      </c>
      <c r="MY208" s="52">
        <v>0</v>
      </c>
      <c r="MZ208" s="52">
        <v>0</v>
      </c>
      <c r="NA208" s="52">
        <v>0</v>
      </c>
      <c r="NB208" s="52">
        <v>0</v>
      </c>
      <c r="NC208" s="52">
        <v>0</v>
      </c>
      <c r="ND208" s="52">
        <v>0</v>
      </c>
      <c r="NE208" s="52">
        <v>0</v>
      </c>
      <c r="NF208" s="52">
        <v>0</v>
      </c>
      <c r="NG208" s="52">
        <v>0</v>
      </c>
      <c r="NH208" s="52">
        <v>0</v>
      </c>
      <c r="NI208" s="52">
        <v>0</v>
      </c>
      <c r="NJ208" s="52">
        <v>0</v>
      </c>
      <c r="NK208" s="52">
        <v>0</v>
      </c>
      <c r="NL208" s="52">
        <v>0</v>
      </c>
      <c r="NM208" s="52">
        <v>0</v>
      </c>
      <c r="NN208" s="52">
        <v>0</v>
      </c>
      <c r="NO208" s="52">
        <v>0</v>
      </c>
      <c r="NP208" s="52">
        <v>0</v>
      </c>
      <c r="NQ208" s="52">
        <v>0</v>
      </c>
      <c r="NR208" s="68">
        <f t="shared" si="9"/>
        <v>64980.870000000192</v>
      </c>
      <c r="NS208" s="68">
        <f t="shared" si="10"/>
        <v>64980.870000000192</v>
      </c>
      <c r="NT208" s="68">
        <f t="shared" si="11"/>
        <v>52683.390000000109</v>
      </c>
    </row>
    <row r="209" spans="1:384" s="40" customFormat="1" ht="15" customHeight="1" outlineLevel="1" x14ac:dyDescent="0.2">
      <c r="A209" s="61"/>
      <c r="B209" s="49" t="s">
        <v>671</v>
      </c>
      <c r="C209" s="49" t="s">
        <v>581</v>
      </c>
      <c r="D209" s="49" t="s">
        <v>582</v>
      </c>
      <c r="E209" s="50" t="s">
        <v>583</v>
      </c>
      <c r="F209" s="64">
        <v>45338</v>
      </c>
      <c r="G209" s="49" t="s">
        <v>37</v>
      </c>
      <c r="H209" s="72">
        <v>0</v>
      </c>
      <c r="I209" s="65">
        <v>69900</v>
      </c>
      <c r="J209" s="114" t="str">
        <f>_xlfn.XLOOKUP(E209,'[12]Resumo Unidades'!$B:$B,'[12]Resumo Unidades'!$W:$W)</f>
        <v>Fluxo com Divergência de até 2%</v>
      </c>
      <c r="K209" s="51" t="str">
        <f>IF(L209&gt;Resumo!$E$23,"Sim","Não")</f>
        <v>Não</v>
      </c>
      <c r="L209" s="66">
        <v>19</v>
      </c>
      <c r="M209" s="67"/>
      <c r="N209" s="52">
        <v>0</v>
      </c>
      <c r="O209" s="52">
        <v>0</v>
      </c>
      <c r="P209" s="52">
        <v>0</v>
      </c>
      <c r="Q209" s="52">
        <v>0</v>
      </c>
      <c r="R209" s="52">
        <v>0</v>
      </c>
      <c r="S209" s="52">
        <v>0</v>
      </c>
      <c r="T209" s="52">
        <v>0</v>
      </c>
      <c r="U209" s="52">
        <v>0</v>
      </c>
      <c r="V209" s="52">
        <v>0</v>
      </c>
      <c r="W209" s="52">
        <v>0</v>
      </c>
      <c r="X209" s="52">
        <v>0</v>
      </c>
      <c r="Y209" s="52">
        <v>0</v>
      </c>
      <c r="Z209" s="52">
        <v>0</v>
      </c>
      <c r="AA209" s="52">
        <v>0</v>
      </c>
      <c r="AB209" s="52">
        <v>0</v>
      </c>
      <c r="AC209" s="52">
        <v>0</v>
      </c>
      <c r="AD209" s="52">
        <v>0</v>
      </c>
      <c r="AE209" s="52">
        <v>0</v>
      </c>
      <c r="AF209" s="52">
        <v>0</v>
      </c>
      <c r="AG209" s="52">
        <v>0</v>
      </c>
      <c r="AH209" s="52">
        <v>0</v>
      </c>
      <c r="AI209" s="52">
        <v>0</v>
      </c>
      <c r="AJ209" s="52">
        <v>0</v>
      </c>
      <c r="AK209" s="52">
        <v>0</v>
      </c>
      <c r="AL209" s="52">
        <v>0</v>
      </c>
      <c r="AM209" s="52">
        <v>0</v>
      </c>
      <c r="AN209" s="52">
        <v>0</v>
      </c>
      <c r="AO209" s="52">
        <v>0</v>
      </c>
      <c r="AP209" s="52">
        <v>0</v>
      </c>
      <c r="AQ209" s="52">
        <v>0</v>
      </c>
      <c r="AR209" s="52">
        <v>0</v>
      </c>
      <c r="AS209" s="52">
        <v>0</v>
      </c>
      <c r="AT209" s="52">
        <v>0</v>
      </c>
      <c r="AU209" s="52">
        <v>0</v>
      </c>
      <c r="AV209" s="52">
        <v>0</v>
      </c>
      <c r="AW209" s="52">
        <v>0</v>
      </c>
      <c r="AX209" s="52">
        <v>0</v>
      </c>
      <c r="AY209" s="52">
        <v>0</v>
      </c>
      <c r="AZ209" s="52">
        <v>0</v>
      </c>
      <c r="BA209" s="52">
        <v>0</v>
      </c>
      <c r="BB209" s="52">
        <v>0</v>
      </c>
      <c r="BC209" s="52">
        <v>0</v>
      </c>
      <c r="BD209" s="52">
        <v>0</v>
      </c>
      <c r="BE209" s="52">
        <v>0</v>
      </c>
      <c r="BF209" s="52">
        <v>0</v>
      </c>
      <c r="BG209" s="52">
        <v>0</v>
      </c>
      <c r="BH209" s="52">
        <v>0</v>
      </c>
      <c r="BI209" s="52">
        <v>0</v>
      </c>
      <c r="BJ209" s="52">
        <v>0</v>
      </c>
      <c r="BK209" s="52">
        <v>0</v>
      </c>
      <c r="BL209" s="52">
        <v>0</v>
      </c>
      <c r="BM209" s="52">
        <v>0</v>
      </c>
      <c r="BN209" s="52">
        <v>0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0</v>
      </c>
      <c r="BV209" s="52">
        <v>0</v>
      </c>
      <c r="BW209" s="52">
        <v>0</v>
      </c>
      <c r="BX209" s="52">
        <v>0</v>
      </c>
      <c r="BY209" s="52">
        <v>0</v>
      </c>
      <c r="BZ209" s="52">
        <v>0</v>
      </c>
      <c r="CA209" s="52">
        <v>0</v>
      </c>
      <c r="CB209" s="52">
        <v>0</v>
      </c>
      <c r="CC209" s="52">
        <v>584.44999999999993</v>
      </c>
      <c r="CD209" s="52">
        <v>511.46</v>
      </c>
      <c r="CE209" s="52">
        <v>511.46</v>
      </c>
      <c r="CF209" s="52">
        <v>511.46</v>
      </c>
      <c r="CG209" s="52">
        <v>511.46</v>
      </c>
      <c r="CH209" s="52">
        <v>511.46</v>
      </c>
      <c r="CI209" s="52">
        <v>511.46</v>
      </c>
      <c r="CJ209" s="52">
        <v>511.46</v>
      </c>
      <c r="CK209" s="52">
        <v>511.46</v>
      </c>
      <c r="CL209" s="52">
        <v>511.46</v>
      </c>
      <c r="CM209" s="52">
        <v>511.46</v>
      </c>
      <c r="CN209" s="52">
        <v>511.46</v>
      </c>
      <c r="CO209" s="52">
        <v>511.46</v>
      </c>
      <c r="CP209" s="52">
        <v>511.46</v>
      </c>
      <c r="CQ209" s="52">
        <v>511.46</v>
      </c>
      <c r="CR209" s="52">
        <v>511.46</v>
      </c>
      <c r="CS209" s="52">
        <v>511.46</v>
      </c>
      <c r="CT209" s="52">
        <v>511.46</v>
      </c>
      <c r="CU209" s="52">
        <v>511.46</v>
      </c>
      <c r="CV209" s="52">
        <v>511.46</v>
      </c>
      <c r="CW209" s="52">
        <v>511.46</v>
      </c>
      <c r="CX209" s="52">
        <v>511.46</v>
      </c>
      <c r="CY209" s="52">
        <v>511.46</v>
      </c>
      <c r="CZ209" s="52">
        <v>511.46</v>
      </c>
      <c r="DA209" s="52">
        <v>511.46</v>
      </c>
      <c r="DB209" s="52">
        <v>511.46</v>
      </c>
      <c r="DC209" s="52">
        <v>511.46</v>
      </c>
      <c r="DD209" s="52">
        <v>511.46</v>
      </c>
      <c r="DE209" s="52">
        <v>511.46</v>
      </c>
      <c r="DF209" s="52">
        <v>511.46</v>
      </c>
      <c r="DG209" s="52">
        <v>511.46</v>
      </c>
      <c r="DH209" s="52">
        <v>511.46</v>
      </c>
      <c r="DI209" s="52">
        <v>511.46</v>
      </c>
      <c r="DJ209" s="52">
        <v>511.46</v>
      </c>
      <c r="DK209" s="52">
        <v>511.46</v>
      </c>
      <c r="DL209" s="52">
        <v>511.46</v>
      </c>
      <c r="DM209" s="52">
        <v>511.46</v>
      </c>
      <c r="DN209" s="52">
        <v>511.46</v>
      </c>
      <c r="DO209" s="52">
        <v>511.46</v>
      </c>
      <c r="DP209" s="52">
        <v>511.46</v>
      </c>
      <c r="DQ209" s="52">
        <v>511.46</v>
      </c>
      <c r="DR209" s="52">
        <v>511.46</v>
      </c>
      <c r="DS209" s="52">
        <v>511.46</v>
      </c>
      <c r="DT209" s="52">
        <v>511.46</v>
      </c>
      <c r="DU209" s="52">
        <v>511.46</v>
      </c>
      <c r="DV209" s="52">
        <v>511.46</v>
      </c>
      <c r="DW209" s="52">
        <v>511.46</v>
      </c>
      <c r="DX209" s="52">
        <v>511.46</v>
      </c>
      <c r="DY209" s="52">
        <v>511.46</v>
      </c>
      <c r="DZ209" s="52">
        <v>511.46</v>
      </c>
      <c r="EA209" s="52">
        <v>511.46</v>
      </c>
      <c r="EB209" s="52">
        <v>511.46</v>
      </c>
      <c r="EC209" s="52">
        <v>511.46</v>
      </c>
      <c r="ED209" s="52">
        <v>511.46</v>
      </c>
      <c r="EE209" s="52">
        <v>511.46</v>
      </c>
      <c r="EF209" s="52">
        <v>511.46</v>
      </c>
      <c r="EG209" s="52">
        <v>511.46</v>
      </c>
      <c r="EH209" s="52">
        <v>511.46</v>
      </c>
      <c r="EI209" s="52">
        <v>511.46</v>
      </c>
      <c r="EJ209" s="52">
        <v>511.46</v>
      </c>
      <c r="EK209" s="52">
        <v>511.46</v>
      </c>
      <c r="EL209" s="52">
        <v>511.46</v>
      </c>
      <c r="EM209" s="52">
        <v>511.46</v>
      </c>
      <c r="EN209" s="52">
        <v>511.46</v>
      </c>
      <c r="EO209" s="52">
        <v>511.46</v>
      </c>
      <c r="EP209" s="52">
        <v>511.46</v>
      </c>
      <c r="EQ209" s="52">
        <v>511.46</v>
      </c>
      <c r="ER209" s="52">
        <v>511.46</v>
      </c>
      <c r="ES209" s="52">
        <v>511.46</v>
      </c>
      <c r="ET209" s="52">
        <v>511.46</v>
      </c>
      <c r="EU209" s="52">
        <v>511.46</v>
      </c>
      <c r="EV209" s="52">
        <v>511.46</v>
      </c>
      <c r="EW209" s="52">
        <v>511.46</v>
      </c>
      <c r="EX209" s="52">
        <v>511.46</v>
      </c>
      <c r="EY209" s="52">
        <v>511.46</v>
      </c>
      <c r="EZ209" s="52">
        <v>511.46</v>
      </c>
      <c r="FA209" s="52">
        <v>511.46</v>
      </c>
      <c r="FB209" s="52">
        <v>511.46</v>
      </c>
      <c r="FC209" s="52">
        <v>511.46</v>
      </c>
      <c r="FD209" s="52">
        <v>511.46</v>
      </c>
      <c r="FE209" s="52">
        <v>511.46</v>
      </c>
      <c r="FF209" s="52">
        <v>511.46</v>
      </c>
      <c r="FG209" s="52">
        <v>511.46</v>
      </c>
      <c r="FH209" s="52">
        <v>511.46</v>
      </c>
      <c r="FI209" s="52">
        <v>511.46</v>
      </c>
      <c r="FJ209" s="52">
        <v>511.46</v>
      </c>
      <c r="FK209" s="52">
        <v>511.46</v>
      </c>
      <c r="FL209" s="52">
        <v>511.46</v>
      </c>
      <c r="FM209" s="52">
        <v>511.46</v>
      </c>
      <c r="FN209" s="52">
        <v>511.46</v>
      </c>
      <c r="FO209" s="52">
        <v>511.46</v>
      </c>
      <c r="FP209" s="52">
        <v>511.46</v>
      </c>
      <c r="FQ209" s="52">
        <v>511.46</v>
      </c>
      <c r="FR209" s="52">
        <v>511.46</v>
      </c>
      <c r="FS209" s="52">
        <v>511.46</v>
      </c>
      <c r="FT209" s="52">
        <v>511.46</v>
      </c>
      <c r="FU209" s="52">
        <v>511.46</v>
      </c>
      <c r="FV209" s="52">
        <v>511.46</v>
      </c>
      <c r="FW209" s="52">
        <v>511.46</v>
      </c>
      <c r="FX209" s="52">
        <v>511.46</v>
      </c>
      <c r="FY209" s="52">
        <v>511.46</v>
      </c>
      <c r="FZ209" s="52">
        <v>511.46</v>
      </c>
      <c r="GA209" s="52">
        <v>511.46</v>
      </c>
      <c r="GB209" s="52">
        <v>511.46</v>
      </c>
      <c r="GC209" s="52">
        <v>511.46</v>
      </c>
      <c r="GD209" s="52">
        <v>511.46</v>
      </c>
      <c r="GE209" s="52">
        <v>511.46</v>
      </c>
      <c r="GF209" s="52">
        <v>511.46</v>
      </c>
      <c r="GG209" s="52">
        <v>511.46</v>
      </c>
      <c r="GH209" s="52">
        <v>511.46</v>
      </c>
      <c r="GI209" s="52">
        <v>511.46</v>
      </c>
      <c r="GJ209" s="52">
        <v>511.46</v>
      </c>
      <c r="GK209" s="52">
        <v>511.46</v>
      </c>
      <c r="GL209" s="52">
        <v>511.46</v>
      </c>
      <c r="GM209" s="52">
        <v>511.46</v>
      </c>
      <c r="GN209" s="52">
        <v>511.46</v>
      </c>
      <c r="GO209" s="52">
        <v>511.46</v>
      </c>
      <c r="GP209" s="52">
        <v>511.46</v>
      </c>
      <c r="GQ209" s="52">
        <v>511.46</v>
      </c>
      <c r="GR209" s="52">
        <v>511.46</v>
      </c>
      <c r="GS209" s="52">
        <v>511.46</v>
      </c>
      <c r="GT209" s="52">
        <v>511.46</v>
      </c>
      <c r="GU209" s="52">
        <v>511.46</v>
      </c>
      <c r="GV209" s="52">
        <v>511.46</v>
      </c>
      <c r="GW209" s="52">
        <v>511.46</v>
      </c>
      <c r="GX209" s="52">
        <v>511.46</v>
      </c>
      <c r="GY209" s="52">
        <v>511.46</v>
      </c>
      <c r="GZ209" s="52">
        <v>511.46</v>
      </c>
      <c r="HA209" s="52">
        <v>511.46</v>
      </c>
      <c r="HB209" s="52">
        <v>511.46</v>
      </c>
      <c r="HC209" s="52">
        <v>511.46</v>
      </c>
      <c r="HD209" s="52">
        <v>511.46</v>
      </c>
      <c r="HE209" s="52">
        <v>511.46</v>
      </c>
      <c r="HF209" s="52">
        <v>511.46</v>
      </c>
      <c r="HG209" s="52">
        <v>511.46</v>
      </c>
      <c r="HH209" s="52">
        <v>511.46</v>
      </c>
      <c r="HI209" s="52">
        <v>511.46</v>
      </c>
      <c r="HJ209" s="52">
        <v>511.46</v>
      </c>
      <c r="HK209" s="52">
        <v>9.27</v>
      </c>
      <c r="HL209" s="52">
        <v>0</v>
      </c>
      <c r="HM209" s="52">
        <v>0</v>
      </c>
      <c r="HN209" s="52">
        <v>0</v>
      </c>
      <c r="HO209" s="52">
        <v>0</v>
      </c>
      <c r="HP209" s="52">
        <v>0</v>
      </c>
      <c r="HQ209" s="52">
        <v>0</v>
      </c>
      <c r="HR209" s="52">
        <v>0</v>
      </c>
      <c r="HS209" s="52">
        <v>0</v>
      </c>
      <c r="HT209" s="52">
        <v>0</v>
      </c>
      <c r="HU209" s="52">
        <v>0</v>
      </c>
      <c r="HV209" s="52">
        <v>0</v>
      </c>
      <c r="HW209" s="52">
        <v>0</v>
      </c>
      <c r="HX209" s="52">
        <v>0</v>
      </c>
      <c r="HY209" s="52">
        <v>0</v>
      </c>
      <c r="HZ209" s="52">
        <v>0</v>
      </c>
      <c r="IA209" s="52">
        <v>0</v>
      </c>
      <c r="IB209" s="52">
        <v>0</v>
      </c>
      <c r="IC209" s="52">
        <v>0</v>
      </c>
      <c r="ID209" s="52">
        <v>0</v>
      </c>
      <c r="IE209" s="52">
        <v>0</v>
      </c>
      <c r="IF209" s="52">
        <v>0</v>
      </c>
      <c r="IG209" s="52">
        <v>0</v>
      </c>
      <c r="IH209" s="52">
        <v>0</v>
      </c>
      <c r="II209" s="52">
        <v>0</v>
      </c>
      <c r="IJ209" s="52">
        <v>0</v>
      </c>
      <c r="IK209" s="52">
        <v>0</v>
      </c>
      <c r="IL209" s="52">
        <v>0</v>
      </c>
      <c r="IM209" s="52">
        <v>0</v>
      </c>
      <c r="IN209" s="52">
        <v>0</v>
      </c>
      <c r="IO209" s="52">
        <v>0</v>
      </c>
      <c r="IP209" s="52">
        <v>0</v>
      </c>
      <c r="IQ209" s="52">
        <v>0</v>
      </c>
      <c r="IR209" s="52">
        <v>0</v>
      </c>
      <c r="IS209" s="52">
        <v>0</v>
      </c>
      <c r="IT209" s="52">
        <v>0</v>
      </c>
      <c r="IU209" s="52">
        <v>0</v>
      </c>
      <c r="IV209" s="52">
        <v>0</v>
      </c>
      <c r="IW209" s="52">
        <v>0</v>
      </c>
      <c r="IX209" s="52">
        <v>0</v>
      </c>
      <c r="IY209" s="52">
        <v>0</v>
      </c>
      <c r="IZ209" s="52">
        <v>0</v>
      </c>
      <c r="JA209" s="52">
        <v>0</v>
      </c>
      <c r="JB209" s="52">
        <v>0</v>
      </c>
      <c r="JC209" s="52">
        <v>0</v>
      </c>
      <c r="JD209" s="52">
        <v>0</v>
      </c>
      <c r="JE209" s="52">
        <v>0</v>
      </c>
      <c r="JF209" s="52">
        <v>0</v>
      </c>
      <c r="JG209" s="52">
        <v>0</v>
      </c>
      <c r="JH209" s="52">
        <v>0</v>
      </c>
      <c r="JI209" s="52">
        <v>0</v>
      </c>
      <c r="JJ209" s="52">
        <v>0</v>
      </c>
      <c r="JK209" s="52">
        <v>0</v>
      </c>
      <c r="JL209" s="52">
        <v>0</v>
      </c>
      <c r="JM209" s="52">
        <v>0</v>
      </c>
      <c r="JN209" s="52">
        <v>0</v>
      </c>
      <c r="JO209" s="52">
        <v>0</v>
      </c>
      <c r="JP209" s="52">
        <v>0</v>
      </c>
      <c r="JQ209" s="52">
        <v>0</v>
      </c>
      <c r="JR209" s="52">
        <v>0</v>
      </c>
      <c r="JS209" s="52">
        <v>0</v>
      </c>
      <c r="JT209" s="52">
        <v>0</v>
      </c>
      <c r="JU209" s="52">
        <v>0</v>
      </c>
      <c r="JV209" s="52">
        <v>0</v>
      </c>
      <c r="JW209" s="52">
        <v>0</v>
      </c>
      <c r="JX209" s="52">
        <v>0</v>
      </c>
      <c r="JY209" s="52">
        <v>0</v>
      </c>
      <c r="JZ209" s="52">
        <v>0</v>
      </c>
      <c r="KA209" s="52">
        <v>0</v>
      </c>
      <c r="KB209" s="52">
        <v>0</v>
      </c>
      <c r="KC209" s="52">
        <v>0</v>
      </c>
      <c r="KD209" s="52">
        <v>0</v>
      </c>
      <c r="KE209" s="52">
        <v>0</v>
      </c>
      <c r="KF209" s="52">
        <v>0</v>
      </c>
      <c r="KG209" s="52">
        <v>0</v>
      </c>
      <c r="KH209" s="52">
        <v>0</v>
      </c>
      <c r="KI209" s="52">
        <v>0</v>
      </c>
      <c r="KJ209" s="52">
        <v>0</v>
      </c>
      <c r="KK209" s="52">
        <v>0</v>
      </c>
      <c r="KL209" s="52">
        <v>0</v>
      </c>
      <c r="KM209" s="52">
        <v>0</v>
      </c>
      <c r="KN209" s="52">
        <v>0</v>
      </c>
      <c r="KO209" s="52">
        <v>0</v>
      </c>
      <c r="KP209" s="52">
        <v>0</v>
      </c>
      <c r="KQ209" s="52">
        <v>0</v>
      </c>
      <c r="KR209" s="52">
        <v>0</v>
      </c>
      <c r="KS209" s="52">
        <v>0</v>
      </c>
      <c r="KT209" s="52">
        <v>0</v>
      </c>
      <c r="KU209" s="52">
        <v>0</v>
      </c>
      <c r="KV209" s="52">
        <v>0</v>
      </c>
      <c r="KW209" s="52">
        <v>0</v>
      </c>
      <c r="KX209" s="52">
        <v>0</v>
      </c>
      <c r="KY209" s="52">
        <v>0</v>
      </c>
      <c r="KZ209" s="52">
        <v>0</v>
      </c>
      <c r="LA209" s="52">
        <v>0</v>
      </c>
      <c r="LB209" s="52">
        <v>0</v>
      </c>
      <c r="LC209" s="52">
        <v>0</v>
      </c>
      <c r="LD209" s="52">
        <v>0</v>
      </c>
      <c r="LE209" s="52">
        <v>0</v>
      </c>
      <c r="LF209" s="52">
        <v>0</v>
      </c>
      <c r="LG209" s="52">
        <v>0</v>
      </c>
      <c r="LH209" s="52">
        <v>0</v>
      </c>
      <c r="LI209" s="52">
        <v>0</v>
      </c>
      <c r="LJ209" s="52">
        <v>0</v>
      </c>
      <c r="LK209" s="52">
        <v>0</v>
      </c>
      <c r="LL209" s="52">
        <v>0</v>
      </c>
      <c r="LM209" s="52">
        <v>0</v>
      </c>
      <c r="LN209" s="52">
        <v>0</v>
      </c>
      <c r="LO209" s="52">
        <v>0</v>
      </c>
      <c r="LP209" s="52">
        <v>0</v>
      </c>
      <c r="LQ209" s="52">
        <v>0</v>
      </c>
      <c r="LR209" s="52">
        <v>0</v>
      </c>
      <c r="LS209" s="52">
        <v>0</v>
      </c>
      <c r="LT209" s="52">
        <v>0</v>
      </c>
      <c r="LU209" s="52">
        <v>0</v>
      </c>
      <c r="LV209" s="52">
        <v>0</v>
      </c>
      <c r="LW209" s="52">
        <v>0</v>
      </c>
      <c r="LX209" s="52">
        <v>0</v>
      </c>
      <c r="LY209" s="52">
        <v>0</v>
      </c>
      <c r="LZ209" s="52">
        <v>0</v>
      </c>
      <c r="MA209" s="52">
        <v>0</v>
      </c>
      <c r="MB209" s="52">
        <v>0</v>
      </c>
      <c r="MC209" s="52">
        <v>0</v>
      </c>
      <c r="MD209" s="52">
        <v>0</v>
      </c>
      <c r="ME209" s="52">
        <v>0</v>
      </c>
      <c r="MF209" s="52">
        <v>0</v>
      </c>
      <c r="MG209" s="52">
        <v>0</v>
      </c>
      <c r="MH209" s="52">
        <v>0</v>
      </c>
      <c r="MI209" s="52">
        <v>0</v>
      </c>
      <c r="MJ209" s="52">
        <v>0</v>
      </c>
      <c r="MK209" s="52">
        <v>0</v>
      </c>
      <c r="ML209" s="52">
        <v>0</v>
      </c>
      <c r="MM209" s="52">
        <v>0</v>
      </c>
      <c r="MN209" s="52">
        <v>0</v>
      </c>
      <c r="MO209" s="52">
        <v>0</v>
      </c>
      <c r="MP209" s="52">
        <v>0</v>
      </c>
      <c r="MQ209" s="52">
        <v>0</v>
      </c>
      <c r="MR209" s="52">
        <v>0</v>
      </c>
      <c r="MS209" s="52">
        <v>0</v>
      </c>
      <c r="MT209" s="52">
        <v>0</v>
      </c>
      <c r="MU209" s="52">
        <v>0</v>
      </c>
      <c r="MV209" s="52">
        <v>0</v>
      </c>
      <c r="MW209" s="52">
        <v>0</v>
      </c>
      <c r="MX209" s="52">
        <v>0</v>
      </c>
      <c r="MY209" s="52">
        <v>0</v>
      </c>
      <c r="MZ209" s="52">
        <v>0</v>
      </c>
      <c r="NA209" s="52">
        <v>0</v>
      </c>
      <c r="NB209" s="52">
        <v>0</v>
      </c>
      <c r="NC209" s="52">
        <v>0</v>
      </c>
      <c r="ND209" s="52">
        <v>0</v>
      </c>
      <c r="NE209" s="52">
        <v>0</v>
      </c>
      <c r="NF209" s="52">
        <v>0</v>
      </c>
      <c r="NG209" s="52">
        <v>0</v>
      </c>
      <c r="NH209" s="52">
        <v>0</v>
      </c>
      <c r="NI209" s="52">
        <v>0</v>
      </c>
      <c r="NJ209" s="52">
        <v>0</v>
      </c>
      <c r="NK209" s="52">
        <v>0</v>
      </c>
      <c r="NL209" s="52">
        <v>0</v>
      </c>
      <c r="NM209" s="52">
        <v>0</v>
      </c>
      <c r="NN209" s="52">
        <v>0</v>
      </c>
      <c r="NO209" s="52">
        <v>0</v>
      </c>
      <c r="NP209" s="52">
        <v>0</v>
      </c>
      <c r="NQ209" s="52">
        <v>0</v>
      </c>
      <c r="NR209" s="68">
        <f t="shared" si="9"/>
        <v>70663.739999999976</v>
      </c>
      <c r="NS209" s="68">
        <f t="shared" si="10"/>
        <v>70663.739999999976</v>
      </c>
      <c r="NT209" s="68">
        <f t="shared" si="11"/>
        <v>56333.589999999924</v>
      </c>
    </row>
    <row r="210" spans="1:384" s="40" customFormat="1" ht="15" customHeight="1" outlineLevel="1" x14ac:dyDescent="0.2">
      <c r="A210" s="61"/>
      <c r="B210" s="49" t="s">
        <v>671</v>
      </c>
      <c r="C210" s="49" t="s">
        <v>584</v>
      </c>
      <c r="D210" s="49" t="s">
        <v>585</v>
      </c>
      <c r="E210" s="50" t="s">
        <v>586</v>
      </c>
      <c r="F210" s="64">
        <v>45362</v>
      </c>
      <c r="G210" s="49" t="s">
        <v>37</v>
      </c>
      <c r="H210" s="72">
        <v>0</v>
      </c>
      <c r="I210" s="65">
        <v>69900</v>
      </c>
      <c r="J210" s="114" t="str">
        <f>_xlfn.XLOOKUP(E210,'[12]Resumo Unidades'!$B:$B,'[12]Resumo Unidades'!$W:$W)</f>
        <v>Fluxo com Divergência de até 2%</v>
      </c>
      <c r="K210" s="51" t="str">
        <f>IF(L210&gt;Resumo!$E$23,"Sim","Não")</f>
        <v>Não</v>
      </c>
      <c r="L210" s="66">
        <v>19</v>
      </c>
      <c r="M210" s="67"/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52">
        <v>0</v>
      </c>
      <c r="W210" s="52">
        <v>0</v>
      </c>
      <c r="X210" s="52">
        <v>0</v>
      </c>
      <c r="Y210" s="52">
        <v>0</v>
      </c>
      <c r="Z210" s="52">
        <v>0</v>
      </c>
      <c r="AA210" s="52">
        <v>0</v>
      </c>
      <c r="AB210" s="52">
        <v>0</v>
      </c>
      <c r="AC210" s="52">
        <v>0</v>
      </c>
      <c r="AD210" s="52">
        <v>0</v>
      </c>
      <c r="AE210" s="52">
        <v>0</v>
      </c>
      <c r="AF210" s="52">
        <v>0</v>
      </c>
      <c r="AG210" s="52">
        <v>0</v>
      </c>
      <c r="AH210" s="52">
        <v>0</v>
      </c>
      <c r="AI210" s="52">
        <v>0</v>
      </c>
      <c r="AJ210" s="52">
        <v>0</v>
      </c>
      <c r="AK210" s="52">
        <v>0</v>
      </c>
      <c r="AL210" s="52">
        <v>0</v>
      </c>
      <c r="AM210" s="52">
        <v>0</v>
      </c>
      <c r="AN210" s="52">
        <v>0</v>
      </c>
      <c r="AO210" s="52">
        <v>0</v>
      </c>
      <c r="AP210" s="52">
        <v>0</v>
      </c>
      <c r="AQ210" s="52">
        <v>0</v>
      </c>
      <c r="AR210" s="52">
        <v>0</v>
      </c>
      <c r="AS210" s="52">
        <v>0</v>
      </c>
      <c r="AT210" s="52">
        <v>0</v>
      </c>
      <c r="AU210" s="52">
        <v>0</v>
      </c>
      <c r="AV210" s="52">
        <v>0</v>
      </c>
      <c r="AW210" s="52">
        <v>0</v>
      </c>
      <c r="AX210" s="52">
        <v>0</v>
      </c>
      <c r="AY210" s="52">
        <v>0</v>
      </c>
      <c r="AZ210" s="52">
        <v>0</v>
      </c>
      <c r="BA210" s="52">
        <v>0</v>
      </c>
      <c r="BB210" s="52">
        <v>0</v>
      </c>
      <c r="BC210" s="52">
        <v>0</v>
      </c>
      <c r="BD210" s="52">
        <v>0</v>
      </c>
      <c r="BE210" s="52">
        <v>0</v>
      </c>
      <c r="BF210" s="52">
        <v>0</v>
      </c>
      <c r="BG210" s="52">
        <v>0</v>
      </c>
      <c r="BH210" s="52">
        <v>0</v>
      </c>
      <c r="BI210" s="52">
        <v>0</v>
      </c>
      <c r="BJ210" s="52">
        <v>0</v>
      </c>
      <c r="BK210" s="52">
        <v>0</v>
      </c>
      <c r="BL210" s="52">
        <v>0</v>
      </c>
      <c r="BM210" s="52">
        <v>0</v>
      </c>
      <c r="BN210" s="52">
        <v>0</v>
      </c>
      <c r="BO210" s="52">
        <v>0</v>
      </c>
      <c r="BP210" s="52">
        <v>0</v>
      </c>
      <c r="BQ210" s="52">
        <v>0</v>
      </c>
      <c r="BR210" s="52">
        <v>0</v>
      </c>
      <c r="BS210" s="52">
        <v>0</v>
      </c>
      <c r="BT210" s="52">
        <v>0</v>
      </c>
      <c r="BU210" s="52">
        <v>0</v>
      </c>
      <c r="BV210" s="52">
        <v>0</v>
      </c>
      <c r="BW210" s="52">
        <v>0</v>
      </c>
      <c r="BX210" s="52">
        <v>0</v>
      </c>
      <c r="BY210" s="52">
        <v>0</v>
      </c>
      <c r="BZ210" s="52">
        <v>0</v>
      </c>
      <c r="CA210" s="52">
        <v>0</v>
      </c>
      <c r="CB210" s="52">
        <v>0</v>
      </c>
      <c r="CC210" s="52">
        <v>584.20000000000005</v>
      </c>
      <c r="CD210" s="52">
        <v>509.40999999999997</v>
      </c>
      <c r="CE210" s="52">
        <v>509.40999999999997</v>
      </c>
      <c r="CF210" s="52">
        <v>509.40999999999997</v>
      </c>
      <c r="CG210" s="52">
        <v>509.40999999999997</v>
      </c>
      <c r="CH210" s="52">
        <v>509.40999999999997</v>
      </c>
      <c r="CI210" s="52">
        <v>509.40999999999997</v>
      </c>
      <c r="CJ210" s="52">
        <v>509.40999999999997</v>
      </c>
      <c r="CK210" s="52">
        <v>509.40999999999997</v>
      </c>
      <c r="CL210" s="52">
        <v>509.40999999999997</v>
      </c>
      <c r="CM210" s="52">
        <v>509.40999999999997</v>
      </c>
      <c r="CN210" s="52">
        <v>509.40999999999997</v>
      </c>
      <c r="CO210" s="52">
        <v>509.40999999999997</v>
      </c>
      <c r="CP210" s="52">
        <v>509.40999999999997</v>
      </c>
      <c r="CQ210" s="52">
        <v>509.40999999999997</v>
      </c>
      <c r="CR210" s="52">
        <v>509.40999999999997</v>
      </c>
      <c r="CS210" s="52">
        <v>509.40999999999997</v>
      </c>
      <c r="CT210" s="52">
        <v>509.40999999999997</v>
      </c>
      <c r="CU210" s="52">
        <v>509.40999999999997</v>
      </c>
      <c r="CV210" s="52">
        <v>509.40999999999997</v>
      </c>
      <c r="CW210" s="52">
        <v>509.40999999999997</v>
      </c>
      <c r="CX210" s="52">
        <v>509.40999999999997</v>
      </c>
      <c r="CY210" s="52">
        <v>509.40999999999997</v>
      </c>
      <c r="CZ210" s="52">
        <v>509.40999999999997</v>
      </c>
      <c r="DA210" s="52">
        <v>509.40999999999997</v>
      </c>
      <c r="DB210" s="52">
        <v>509.40999999999997</v>
      </c>
      <c r="DC210" s="52">
        <v>509.40999999999997</v>
      </c>
      <c r="DD210" s="52">
        <v>509.40999999999997</v>
      </c>
      <c r="DE210" s="52">
        <v>509.40999999999997</v>
      </c>
      <c r="DF210" s="52">
        <v>509.40999999999997</v>
      </c>
      <c r="DG210" s="52">
        <v>509.40999999999997</v>
      </c>
      <c r="DH210" s="52">
        <v>509.40999999999997</v>
      </c>
      <c r="DI210" s="52">
        <v>509.40999999999997</v>
      </c>
      <c r="DJ210" s="52">
        <v>509.40999999999997</v>
      </c>
      <c r="DK210" s="52">
        <v>509.40999999999997</v>
      </c>
      <c r="DL210" s="52">
        <v>509.40999999999997</v>
      </c>
      <c r="DM210" s="52">
        <v>509.40999999999997</v>
      </c>
      <c r="DN210" s="52">
        <v>509.40999999999997</v>
      </c>
      <c r="DO210" s="52">
        <v>509.40999999999997</v>
      </c>
      <c r="DP210" s="52">
        <v>509.40999999999997</v>
      </c>
      <c r="DQ210" s="52">
        <v>509.40999999999997</v>
      </c>
      <c r="DR210" s="52">
        <v>509.40999999999997</v>
      </c>
      <c r="DS210" s="52">
        <v>509.40999999999997</v>
      </c>
      <c r="DT210" s="52">
        <v>509.40999999999997</v>
      </c>
      <c r="DU210" s="52">
        <v>509.40999999999997</v>
      </c>
      <c r="DV210" s="52">
        <v>509.40999999999997</v>
      </c>
      <c r="DW210" s="52">
        <v>509.40999999999997</v>
      </c>
      <c r="DX210" s="52">
        <v>509.40999999999997</v>
      </c>
      <c r="DY210" s="52">
        <v>509.40999999999997</v>
      </c>
      <c r="DZ210" s="52">
        <v>509.40999999999997</v>
      </c>
      <c r="EA210" s="52">
        <v>509.40999999999997</v>
      </c>
      <c r="EB210" s="52">
        <v>509.40999999999997</v>
      </c>
      <c r="EC210" s="52">
        <v>509.40999999999997</v>
      </c>
      <c r="ED210" s="52">
        <v>509.40999999999997</v>
      </c>
      <c r="EE210" s="52">
        <v>509.40999999999997</v>
      </c>
      <c r="EF210" s="52">
        <v>509.40999999999997</v>
      </c>
      <c r="EG210" s="52">
        <v>509.40999999999997</v>
      </c>
      <c r="EH210" s="52">
        <v>509.40999999999997</v>
      </c>
      <c r="EI210" s="52">
        <v>509.40999999999997</v>
      </c>
      <c r="EJ210" s="52">
        <v>509.40999999999997</v>
      </c>
      <c r="EK210" s="52">
        <v>509.40999999999997</v>
      </c>
      <c r="EL210" s="52">
        <v>509.40999999999997</v>
      </c>
      <c r="EM210" s="52">
        <v>509.40999999999997</v>
      </c>
      <c r="EN210" s="52">
        <v>509.40999999999997</v>
      </c>
      <c r="EO210" s="52">
        <v>509.40999999999997</v>
      </c>
      <c r="EP210" s="52">
        <v>509.40999999999997</v>
      </c>
      <c r="EQ210" s="52">
        <v>509.40999999999997</v>
      </c>
      <c r="ER210" s="52">
        <v>509.40999999999997</v>
      </c>
      <c r="ES210" s="52">
        <v>509.40999999999997</v>
      </c>
      <c r="ET210" s="52">
        <v>509.40999999999997</v>
      </c>
      <c r="EU210" s="52">
        <v>509.40999999999997</v>
      </c>
      <c r="EV210" s="52">
        <v>509.40999999999997</v>
      </c>
      <c r="EW210" s="52">
        <v>509.40999999999997</v>
      </c>
      <c r="EX210" s="52">
        <v>509.40999999999997</v>
      </c>
      <c r="EY210" s="52">
        <v>509.40999999999997</v>
      </c>
      <c r="EZ210" s="52">
        <v>509.40999999999997</v>
      </c>
      <c r="FA210" s="52">
        <v>509.40999999999997</v>
      </c>
      <c r="FB210" s="52">
        <v>509.40999999999997</v>
      </c>
      <c r="FC210" s="52">
        <v>509.40999999999997</v>
      </c>
      <c r="FD210" s="52">
        <v>509.40999999999997</v>
      </c>
      <c r="FE210" s="52">
        <v>509.40999999999997</v>
      </c>
      <c r="FF210" s="52">
        <v>509.40999999999997</v>
      </c>
      <c r="FG210" s="52">
        <v>509.40999999999997</v>
      </c>
      <c r="FH210" s="52">
        <v>509.40999999999997</v>
      </c>
      <c r="FI210" s="52">
        <v>509.40999999999997</v>
      </c>
      <c r="FJ210" s="52">
        <v>509.40999999999997</v>
      </c>
      <c r="FK210" s="52">
        <v>509.40999999999997</v>
      </c>
      <c r="FL210" s="52">
        <v>509.40999999999997</v>
      </c>
      <c r="FM210" s="52">
        <v>509.40999999999997</v>
      </c>
      <c r="FN210" s="52">
        <v>509.40999999999997</v>
      </c>
      <c r="FO210" s="52">
        <v>509.40999999999997</v>
      </c>
      <c r="FP210" s="52">
        <v>509.40999999999997</v>
      </c>
      <c r="FQ210" s="52">
        <v>509.40999999999997</v>
      </c>
      <c r="FR210" s="52">
        <v>509.40999999999997</v>
      </c>
      <c r="FS210" s="52">
        <v>509.40999999999997</v>
      </c>
      <c r="FT210" s="52">
        <v>509.40999999999997</v>
      </c>
      <c r="FU210" s="52">
        <v>509.40999999999997</v>
      </c>
      <c r="FV210" s="52">
        <v>509.40999999999997</v>
      </c>
      <c r="FW210" s="52">
        <v>509.40999999999997</v>
      </c>
      <c r="FX210" s="52">
        <v>509.40999999999997</v>
      </c>
      <c r="FY210" s="52">
        <v>509.40999999999997</v>
      </c>
      <c r="FZ210" s="52">
        <v>509.40999999999997</v>
      </c>
      <c r="GA210" s="52">
        <v>509.40999999999997</v>
      </c>
      <c r="GB210" s="52">
        <v>509.40999999999997</v>
      </c>
      <c r="GC210" s="52">
        <v>509.40999999999997</v>
      </c>
      <c r="GD210" s="52">
        <v>509.40999999999997</v>
      </c>
      <c r="GE210" s="52">
        <v>509.40999999999997</v>
      </c>
      <c r="GF210" s="52">
        <v>509.40999999999997</v>
      </c>
      <c r="GG210" s="52">
        <v>509.40999999999997</v>
      </c>
      <c r="GH210" s="52">
        <v>509.40999999999997</v>
      </c>
      <c r="GI210" s="52">
        <v>509.40999999999997</v>
      </c>
      <c r="GJ210" s="52">
        <v>509.40999999999997</v>
      </c>
      <c r="GK210" s="52">
        <v>509.40999999999997</v>
      </c>
      <c r="GL210" s="52">
        <v>509.40999999999997</v>
      </c>
      <c r="GM210" s="52">
        <v>509.40999999999997</v>
      </c>
      <c r="GN210" s="52">
        <v>509.40999999999997</v>
      </c>
      <c r="GO210" s="52">
        <v>509.40999999999997</v>
      </c>
      <c r="GP210" s="52">
        <v>509.40999999999997</v>
      </c>
      <c r="GQ210" s="52">
        <v>509.40999999999997</v>
      </c>
      <c r="GR210" s="52">
        <v>509.40999999999997</v>
      </c>
      <c r="GS210" s="52">
        <v>509.40999999999997</v>
      </c>
      <c r="GT210" s="52">
        <v>509.40999999999997</v>
      </c>
      <c r="GU210" s="52">
        <v>509.40999999999997</v>
      </c>
      <c r="GV210" s="52">
        <v>509.40999999999997</v>
      </c>
      <c r="GW210" s="52">
        <v>509.40999999999997</v>
      </c>
      <c r="GX210" s="52">
        <v>509.40999999999997</v>
      </c>
      <c r="GY210" s="52">
        <v>509.40999999999997</v>
      </c>
      <c r="GZ210" s="52">
        <v>509.40999999999997</v>
      </c>
      <c r="HA210" s="52">
        <v>509.40999999999997</v>
      </c>
      <c r="HB210" s="52">
        <v>509.40999999999997</v>
      </c>
      <c r="HC210" s="52">
        <v>509.40999999999997</v>
      </c>
      <c r="HD210" s="52">
        <v>509.40999999999997</v>
      </c>
      <c r="HE210" s="52">
        <v>509.40999999999997</v>
      </c>
      <c r="HF210" s="52">
        <v>509.40999999999997</v>
      </c>
      <c r="HG210" s="52">
        <v>509.40999999999997</v>
      </c>
      <c r="HH210" s="52">
        <v>509.40999999999997</v>
      </c>
      <c r="HI210" s="52">
        <v>509.40999999999997</v>
      </c>
      <c r="HJ210" s="52">
        <v>509.40999999999997</v>
      </c>
      <c r="HK210" s="52">
        <v>509.40999999999997</v>
      </c>
      <c r="HL210" s="52">
        <v>0</v>
      </c>
      <c r="HM210" s="52">
        <v>0</v>
      </c>
      <c r="HN210" s="52">
        <v>0</v>
      </c>
      <c r="HO210" s="52">
        <v>0</v>
      </c>
      <c r="HP210" s="52">
        <v>0</v>
      </c>
      <c r="HQ210" s="52">
        <v>0</v>
      </c>
      <c r="HR210" s="52">
        <v>0</v>
      </c>
      <c r="HS210" s="52">
        <v>0</v>
      </c>
      <c r="HT210" s="52">
        <v>0</v>
      </c>
      <c r="HU210" s="52">
        <v>0</v>
      </c>
      <c r="HV210" s="52">
        <v>0</v>
      </c>
      <c r="HW210" s="52">
        <v>0</v>
      </c>
      <c r="HX210" s="52">
        <v>0</v>
      </c>
      <c r="HY210" s="52">
        <v>0</v>
      </c>
      <c r="HZ210" s="52">
        <v>0</v>
      </c>
      <c r="IA210" s="52">
        <v>0</v>
      </c>
      <c r="IB210" s="52">
        <v>0</v>
      </c>
      <c r="IC210" s="52">
        <v>0</v>
      </c>
      <c r="ID210" s="52">
        <v>0</v>
      </c>
      <c r="IE210" s="52">
        <v>0</v>
      </c>
      <c r="IF210" s="52">
        <v>0</v>
      </c>
      <c r="IG210" s="52">
        <v>0</v>
      </c>
      <c r="IH210" s="52">
        <v>0</v>
      </c>
      <c r="II210" s="52">
        <v>0</v>
      </c>
      <c r="IJ210" s="52">
        <v>0</v>
      </c>
      <c r="IK210" s="52">
        <v>0</v>
      </c>
      <c r="IL210" s="52">
        <v>0</v>
      </c>
      <c r="IM210" s="52">
        <v>0</v>
      </c>
      <c r="IN210" s="52">
        <v>0</v>
      </c>
      <c r="IO210" s="52">
        <v>0</v>
      </c>
      <c r="IP210" s="52">
        <v>0</v>
      </c>
      <c r="IQ210" s="52">
        <v>0</v>
      </c>
      <c r="IR210" s="52">
        <v>0</v>
      </c>
      <c r="IS210" s="52">
        <v>0</v>
      </c>
      <c r="IT210" s="52">
        <v>0</v>
      </c>
      <c r="IU210" s="52">
        <v>0</v>
      </c>
      <c r="IV210" s="52">
        <v>0</v>
      </c>
      <c r="IW210" s="52">
        <v>0</v>
      </c>
      <c r="IX210" s="52">
        <v>0</v>
      </c>
      <c r="IY210" s="52">
        <v>0</v>
      </c>
      <c r="IZ210" s="52">
        <v>0</v>
      </c>
      <c r="JA210" s="52">
        <v>0</v>
      </c>
      <c r="JB210" s="52">
        <v>0</v>
      </c>
      <c r="JC210" s="52">
        <v>0</v>
      </c>
      <c r="JD210" s="52">
        <v>0</v>
      </c>
      <c r="JE210" s="52">
        <v>0</v>
      </c>
      <c r="JF210" s="52">
        <v>0</v>
      </c>
      <c r="JG210" s="52">
        <v>0</v>
      </c>
      <c r="JH210" s="52">
        <v>0</v>
      </c>
      <c r="JI210" s="52">
        <v>0</v>
      </c>
      <c r="JJ210" s="52">
        <v>0</v>
      </c>
      <c r="JK210" s="52">
        <v>0</v>
      </c>
      <c r="JL210" s="52">
        <v>0</v>
      </c>
      <c r="JM210" s="52">
        <v>0</v>
      </c>
      <c r="JN210" s="52">
        <v>0</v>
      </c>
      <c r="JO210" s="52">
        <v>0</v>
      </c>
      <c r="JP210" s="52">
        <v>0</v>
      </c>
      <c r="JQ210" s="52">
        <v>0</v>
      </c>
      <c r="JR210" s="52">
        <v>0</v>
      </c>
      <c r="JS210" s="52">
        <v>0</v>
      </c>
      <c r="JT210" s="52">
        <v>0</v>
      </c>
      <c r="JU210" s="52">
        <v>0</v>
      </c>
      <c r="JV210" s="52">
        <v>0</v>
      </c>
      <c r="JW210" s="52">
        <v>0</v>
      </c>
      <c r="JX210" s="52">
        <v>0</v>
      </c>
      <c r="JY210" s="52">
        <v>0</v>
      </c>
      <c r="JZ210" s="52">
        <v>0</v>
      </c>
      <c r="KA210" s="52">
        <v>0</v>
      </c>
      <c r="KB210" s="52">
        <v>0</v>
      </c>
      <c r="KC210" s="52">
        <v>0</v>
      </c>
      <c r="KD210" s="52">
        <v>0</v>
      </c>
      <c r="KE210" s="52">
        <v>0</v>
      </c>
      <c r="KF210" s="52">
        <v>0</v>
      </c>
      <c r="KG210" s="52">
        <v>0</v>
      </c>
      <c r="KH210" s="52">
        <v>0</v>
      </c>
      <c r="KI210" s="52">
        <v>0</v>
      </c>
      <c r="KJ210" s="52">
        <v>0</v>
      </c>
      <c r="KK210" s="52">
        <v>0</v>
      </c>
      <c r="KL210" s="52">
        <v>0</v>
      </c>
      <c r="KM210" s="52">
        <v>0</v>
      </c>
      <c r="KN210" s="52">
        <v>0</v>
      </c>
      <c r="KO210" s="52">
        <v>0</v>
      </c>
      <c r="KP210" s="52">
        <v>0</v>
      </c>
      <c r="KQ210" s="52">
        <v>0</v>
      </c>
      <c r="KR210" s="52">
        <v>0</v>
      </c>
      <c r="KS210" s="52">
        <v>0</v>
      </c>
      <c r="KT210" s="52">
        <v>0</v>
      </c>
      <c r="KU210" s="52">
        <v>0</v>
      </c>
      <c r="KV210" s="52">
        <v>0</v>
      </c>
      <c r="KW210" s="52">
        <v>0</v>
      </c>
      <c r="KX210" s="52">
        <v>0</v>
      </c>
      <c r="KY210" s="52">
        <v>0</v>
      </c>
      <c r="KZ210" s="52">
        <v>0</v>
      </c>
      <c r="LA210" s="52">
        <v>0</v>
      </c>
      <c r="LB210" s="52">
        <v>0</v>
      </c>
      <c r="LC210" s="52">
        <v>0</v>
      </c>
      <c r="LD210" s="52">
        <v>0</v>
      </c>
      <c r="LE210" s="52">
        <v>0</v>
      </c>
      <c r="LF210" s="52">
        <v>0</v>
      </c>
      <c r="LG210" s="52">
        <v>0</v>
      </c>
      <c r="LH210" s="52">
        <v>0</v>
      </c>
      <c r="LI210" s="52">
        <v>0</v>
      </c>
      <c r="LJ210" s="52">
        <v>0</v>
      </c>
      <c r="LK210" s="52">
        <v>0</v>
      </c>
      <c r="LL210" s="52">
        <v>0</v>
      </c>
      <c r="LM210" s="52">
        <v>0</v>
      </c>
      <c r="LN210" s="52">
        <v>0</v>
      </c>
      <c r="LO210" s="52">
        <v>0</v>
      </c>
      <c r="LP210" s="52">
        <v>0</v>
      </c>
      <c r="LQ210" s="52">
        <v>0</v>
      </c>
      <c r="LR210" s="52">
        <v>0</v>
      </c>
      <c r="LS210" s="52">
        <v>0</v>
      </c>
      <c r="LT210" s="52">
        <v>0</v>
      </c>
      <c r="LU210" s="52">
        <v>0</v>
      </c>
      <c r="LV210" s="52">
        <v>0</v>
      </c>
      <c r="LW210" s="52">
        <v>0</v>
      </c>
      <c r="LX210" s="52">
        <v>0</v>
      </c>
      <c r="LY210" s="52">
        <v>0</v>
      </c>
      <c r="LZ210" s="52">
        <v>0</v>
      </c>
      <c r="MA210" s="52">
        <v>0</v>
      </c>
      <c r="MB210" s="52">
        <v>0</v>
      </c>
      <c r="MC210" s="52">
        <v>0</v>
      </c>
      <c r="MD210" s="52">
        <v>0</v>
      </c>
      <c r="ME210" s="52">
        <v>0</v>
      </c>
      <c r="MF210" s="52">
        <v>0</v>
      </c>
      <c r="MG210" s="52">
        <v>0</v>
      </c>
      <c r="MH210" s="52">
        <v>0</v>
      </c>
      <c r="MI210" s="52">
        <v>0</v>
      </c>
      <c r="MJ210" s="52">
        <v>0</v>
      </c>
      <c r="MK210" s="52">
        <v>0</v>
      </c>
      <c r="ML210" s="52">
        <v>0</v>
      </c>
      <c r="MM210" s="52">
        <v>0</v>
      </c>
      <c r="MN210" s="52">
        <v>0</v>
      </c>
      <c r="MO210" s="52">
        <v>0</v>
      </c>
      <c r="MP210" s="52">
        <v>0</v>
      </c>
      <c r="MQ210" s="52">
        <v>0</v>
      </c>
      <c r="MR210" s="52">
        <v>0</v>
      </c>
      <c r="MS210" s="52">
        <v>0</v>
      </c>
      <c r="MT210" s="52">
        <v>0</v>
      </c>
      <c r="MU210" s="52">
        <v>0</v>
      </c>
      <c r="MV210" s="52">
        <v>0</v>
      </c>
      <c r="MW210" s="52">
        <v>0</v>
      </c>
      <c r="MX210" s="52">
        <v>0</v>
      </c>
      <c r="MY210" s="52">
        <v>0</v>
      </c>
      <c r="MZ210" s="52">
        <v>0</v>
      </c>
      <c r="NA210" s="52">
        <v>0</v>
      </c>
      <c r="NB210" s="52">
        <v>0</v>
      </c>
      <c r="NC210" s="52">
        <v>0</v>
      </c>
      <c r="ND210" s="52">
        <v>0</v>
      </c>
      <c r="NE210" s="52">
        <v>0</v>
      </c>
      <c r="NF210" s="52">
        <v>0</v>
      </c>
      <c r="NG210" s="52">
        <v>0</v>
      </c>
      <c r="NH210" s="52">
        <v>0</v>
      </c>
      <c r="NI210" s="52">
        <v>0</v>
      </c>
      <c r="NJ210" s="52">
        <v>0</v>
      </c>
      <c r="NK210" s="52">
        <v>0</v>
      </c>
      <c r="NL210" s="52">
        <v>0</v>
      </c>
      <c r="NM210" s="52">
        <v>0</v>
      </c>
      <c r="NN210" s="52">
        <v>0</v>
      </c>
      <c r="NO210" s="52">
        <v>0</v>
      </c>
      <c r="NP210" s="52">
        <v>0</v>
      </c>
      <c r="NQ210" s="52">
        <v>0</v>
      </c>
      <c r="NR210" s="68">
        <f t="shared" si="9"/>
        <v>70882.780000000246</v>
      </c>
      <c r="NS210" s="68">
        <f t="shared" si="10"/>
        <v>70882.780000000246</v>
      </c>
      <c r="NT210" s="68">
        <f t="shared" si="11"/>
        <v>56109.890000000152</v>
      </c>
    </row>
    <row r="211" spans="1:384" s="40" customFormat="1" ht="15" customHeight="1" outlineLevel="1" x14ac:dyDescent="0.2">
      <c r="A211" s="61"/>
      <c r="B211" s="49" t="s">
        <v>671</v>
      </c>
      <c r="C211" s="49" t="s">
        <v>587</v>
      </c>
      <c r="D211" s="49" t="s">
        <v>588</v>
      </c>
      <c r="E211" s="50" t="s">
        <v>589</v>
      </c>
      <c r="F211" s="64">
        <v>45377</v>
      </c>
      <c r="G211" s="49" t="s">
        <v>37</v>
      </c>
      <c r="H211" s="72">
        <v>0</v>
      </c>
      <c r="I211" s="65">
        <v>63900</v>
      </c>
      <c r="J211" s="114" t="str">
        <f>_xlfn.XLOOKUP(E211,'[12]Resumo Unidades'!$B:$B,'[12]Resumo Unidades'!$W:$W)</f>
        <v>Fluxo com Divergência de até 2%</v>
      </c>
      <c r="K211" s="51" t="str">
        <f>IF(L211&gt;Resumo!$E$23,"Sim","Não")</f>
        <v>Não</v>
      </c>
      <c r="L211" s="66">
        <v>50</v>
      </c>
      <c r="M211" s="67"/>
      <c r="N211" s="52">
        <v>0</v>
      </c>
      <c r="O211" s="52">
        <v>0</v>
      </c>
      <c r="P211" s="52">
        <v>0</v>
      </c>
      <c r="Q211" s="52">
        <v>0</v>
      </c>
      <c r="R211" s="52">
        <v>0</v>
      </c>
      <c r="S211" s="52">
        <v>0</v>
      </c>
      <c r="T211" s="52">
        <v>0</v>
      </c>
      <c r="U211" s="52">
        <v>0</v>
      </c>
      <c r="V211" s="52">
        <v>0</v>
      </c>
      <c r="W211" s="52">
        <v>0</v>
      </c>
      <c r="X211" s="52">
        <v>0</v>
      </c>
      <c r="Y211" s="52">
        <v>0</v>
      </c>
      <c r="Z211" s="52">
        <v>0</v>
      </c>
      <c r="AA211" s="52">
        <v>0</v>
      </c>
      <c r="AB211" s="52">
        <v>0</v>
      </c>
      <c r="AC211" s="52">
        <v>0</v>
      </c>
      <c r="AD211" s="52">
        <v>0</v>
      </c>
      <c r="AE211" s="52">
        <v>0</v>
      </c>
      <c r="AF211" s="52">
        <v>0</v>
      </c>
      <c r="AG211" s="52">
        <v>0</v>
      </c>
      <c r="AH211" s="52">
        <v>0</v>
      </c>
      <c r="AI211" s="52">
        <v>0</v>
      </c>
      <c r="AJ211" s="52">
        <v>0</v>
      </c>
      <c r="AK211" s="52">
        <v>0</v>
      </c>
      <c r="AL211" s="52">
        <v>0</v>
      </c>
      <c r="AM211" s="52">
        <v>0</v>
      </c>
      <c r="AN211" s="52">
        <v>0</v>
      </c>
      <c r="AO211" s="52">
        <v>0</v>
      </c>
      <c r="AP211" s="52">
        <v>0</v>
      </c>
      <c r="AQ211" s="52">
        <v>0</v>
      </c>
      <c r="AR211" s="52">
        <v>0</v>
      </c>
      <c r="AS211" s="52">
        <v>0</v>
      </c>
      <c r="AT211" s="52">
        <v>0</v>
      </c>
      <c r="AU211" s="52">
        <v>0</v>
      </c>
      <c r="AV211" s="52">
        <v>0</v>
      </c>
      <c r="AW211" s="52">
        <v>0</v>
      </c>
      <c r="AX211" s="52">
        <v>0</v>
      </c>
      <c r="AY211" s="52">
        <v>0</v>
      </c>
      <c r="AZ211" s="52">
        <v>0</v>
      </c>
      <c r="BA211" s="52">
        <v>0</v>
      </c>
      <c r="BB211" s="52">
        <v>0</v>
      </c>
      <c r="BC211" s="52">
        <v>0</v>
      </c>
      <c r="BD211" s="52">
        <v>0</v>
      </c>
      <c r="BE211" s="52">
        <v>0</v>
      </c>
      <c r="BF211" s="52">
        <v>0</v>
      </c>
      <c r="BG211" s="52">
        <v>0</v>
      </c>
      <c r="BH211" s="52">
        <v>0</v>
      </c>
      <c r="BI211" s="52">
        <v>0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0</v>
      </c>
      <c r="BR211" s="52">
        <v>0</v>
      </c>
      <c r="BS211" s="52">
        <v>0</v>
      </c>
      <c r="BT211" s="52">
        <v>0</v>
      </c>
      <c r="BU211" s="52">
        <v>0</v>
      </c>
      <c r="BV211" s="52">
        <v>0</v>
      </c>
      <c r="BW211" s="52">
        <v>0</v>
      </c>
      <c r="BX211" s="52">
        <v>0</v>
      </c>
      <c r="BY211" s="52">
        <v>0</v>
      </c>
      <c r="BZ211" s="52">
        <v>0</v>
      </c>
      <c r="CA211" s="52">
        <v>0</v>
      </c>
      <c r="CB211" s="52">
        <v>609.5100000000001</v>
      </c>
      <c r="CC211" s="52">
        <v>559.1</v>
      </c>
      <c r="CD211" s="52">
        <v>477.23999999999995</v>
      </c>
      <c r="CE211" s="52">
        <v>477.23999999999995</v>
      </c>
      <c r="CF211" s="52">
        <v>477.23999999999995</v>
      </c>
      <c r="CG211" s="52">
        <v>477.23999999999995</v>
      </c>
      <c r="CH211" s="52">
        <v>477.23999999999995</v>
      </c>
      <c r="CI211" s="52">
        <v>477.23999999999995</v>
      </c>
      <c r="CJ211" s="52">
        <v>477.23999999999995</v>
      </c>
      <c r="CK211" s="52">
        <v>477.23999999999995</v>
      </c>
      <c r="CL211" s="52">
        <v>477.23999999999995</v>
      </c>
      <c r="CM211" s="52">
        <v>477.23999999999995</v>
      </c>
      <c r="CN211" s="52">
        <v>477.23999999999995</v>
      </c>
      <c r="CO211" s="52">
        <v>477.23999999999995</v>
      </c>
      <c r="CP211" s="52">
        <v>477.23999999999995</v>
      </c>
      <c r="CQ211" s="52">
        <v>477.23999999999995</v>
      </c>
      <c r="CR211" s="52">
        <v>477.23999999999995</v>
      </c>
      <c r="CS211" s="52">
        <v>477.23999999999995</v>
      </c>
      <c r="CT211" s="52">
        <v>477.23999999999995</v>
      </c>
      <c r="CU211" s="52">
        <v>477.23999999999995</v>
      </c>
      <c r="CV211" s="52">
        <v>477.23999999999995</v>
      </c>
      <c r="CW211" s="52">
        <v>477.23999999999995</v>
      </c>
      <c r="CX211" s="52">
        <v>477.23999999999995</v>
      </c>
      <c r="CY211" s="52">
        <v>477.23999999999995</v>
      </c>
      <c r="CZ211" s="52">
        <v>477.23999999999995</v>
      </c>
      <c r="DA211" s="52">
        <v>477.23999999999995</v>
      </c>
      <c r="DB211" s="52">
        <v>477.23999999999995</v>
      </c>
      <c r="DC211" s="52">
        <v>477.23999999999995</v>
      </c>
      <c r="DD211" s="52">
        <v>477.23999999999995</v>
      </c>
      <c r="DE211" s="52">
        <v>477.23999999999995</v>
      </c>
      <c r="DF211" s="52">
        <v>477.23999999999995</v>
      </c>
      <c r="DG211" s="52">
        <v>477.23999999999995</v>
      </c>
      <c r="DH211" s="52">
        <v>477.23999999999995</v>
      </c>
      <c r="DI211" s="52">
        <v>477.23999999999995</v>
      </c>
      <c r="DJ211" s="52">
        <v>477.23999999999995</v>
      </c>
      <c r="DK211" s="52">
        <v>477.23999999999995</v>
      </c>
      <c r="DL211" s="52">
        <v>477.23999999999995</v>
      </c>
      <c r="DM211" s="52">
        <v>477.23999999999995</v>
      </c>
      <c r="DN211" s="52">
        <v>477.23999999999995</v>
      </c>
      <c r="DO211" s="52">
        <v>477.23999999999995</v>
      </c>
      <c r="DP211" s="52">
        <v>477.23999999999995</v>
      </c>
      <c r="DQ211" s="52">
        <v>477.23999999999995</v>
      </c>
      <c r="DR211" s="52">
        <v>477.23999999999995</v>
      </c>
      <c r="DS211" s="52">
        <v>477.23999999999995</v>
      </c>
      <c r="DT211" s="52">
        <v>477.23999999999995</v>
      </c>
      <c r="DU211" s="52">
        <v>477.23999999999995</v>
      </c>
      <c r="DV211" s="52">
        <v>477.23999999999995</v>
      </c>
      <c r="DW211" s="52">
        <v>477.23999999999995</v>
      </c>
      <c r="DX211" s="52">
        <v>477.23999999999995</v>
      </c>
      <c r="DY211" s="52">
        <v>477.23999999999995</v>
      </c>
      <c r="DZ211" s="52">
        <v>477.23999999999995</v>
      </c>
      <c r="EA211" s="52">
        <v>477.23999999999995</v>
      </c>
      <c r="EB211" s="52">
        <v>477.23999999999995</v>
      </c>
      <c r="EC211" s="52">
        <v>477.23999999999995</v>
      </c>
      <c r="ED211" s="52">
        <v>477.23999999999995</v>
      </c>
      <c r="EE211" s="52">
        <v>477.23999999999995</v>
      </c>
      <c r="EF211" s="52">
        <v>477.23999999999995</v>
      </c>
      <c r="EG211" s="52">
        <v>477.23999999999995</v>
      </c>
      <c r="EH211" s="52">
        <v>477.23999999999995</v>
      </c>
      <c r="EI211" s="52">
        <v>477.23999999999995</v>
      </c>
      <c r="EJ211" s="52">
        <v>477.23999999999995</v>
      </c>
      <c r="EK211" s="52">
        <v>477.23999999999995</v>
      </c>
      <c r="EL211" s="52">
        <v>477.23999999999995</v>
      </c>
      <c r="EM211" s="52">
        <v>477.23999999999995</v>
      </c>
      <c r="EN211" s="52">
        <v>477.23999999999995</v>
      </c>
      <c r="EO211" s="52">
        <v>477.23999999999995</v>
      </c>
      <c r="EP211" s="52">
        <v>477.23999999999995</v>
      </c>
      <c r="EQ211" s="52">
        <v>477.23999999999995</v>
      </c>
      <c r="ER211" s="52">
        <v>477.23999999999995</v>
      </c>
      <c r="ES211" s="52">
        <v>477.23999999999995</v>
      </c>
      <c r="ET211" s="52">
        <v>477.23999999999995</v>
      </c>
      <c r="EU211" s="52">
        <v>477.23999999999995</v>
      </c>
      <c r="EV211" s="52">
        <v>477.23999999999995</v>
      </c>
      <c r="EW211" s="52">
        <v>477.23999999999995</v>
      </c>
      <c r="EX211" s="52">
        <v>477.23999999999995</v>
      </c>
      <c r="EY211" s="52">
        <v>477.23999999999995</v>
      </c>
      <c r="EZ211" s="52">
        <v>477.23999999999995</v>
      </c>
      <c r="FA211" s="52">
        <v>477.23999999999995</v>
      </c>
      <c r="FB211" s="52">
        <v>477.23999999999995</v>
      </c>
      <c r="FC211" s="52">
        <v>477.23999999999995</v>
      </c>
      <c r="FD211" s="52">
        <v>477.23999999999995</v>
      </c>
      <c r="FE211" s="52">
        <v>477.23999999999995</v>
      </c>
      <c r="FF211" s="52">
        <v>477.23999999999995</v>
      </c>
      <c r="FG211" s="52">
        <v>477.23999999999995</v>
      </c>
      <c r="FH211" s="52">
        <v>477.23999999999995</v>
      </c>
      <c r="FI211" s="52">
        <v>477.23999999999995</v>
      </c>
      <c r="FJ211" s="52">
        <v>477.23999999999995</v>
      </c>
      <c r="FK211" s="52">
        <v>477.23999999999995</v>
      </c>
      <c r="FL211" s="52">
        <v>477.23999999999995</v>
      </c>
      <c r="FM211" s="52">
        <v>477.23999999999995</v>
      </c>
      <c r="FN211" s="52">
        <v>477.23999999999995</v>
      </c>
      <c r="FO211" s="52">
        <v>477.23999999999995</v>
      </c>
      <c r="FP211" s="52">
        <v>477.23999999999995</v>
      </c>
      <c r="FQ211" s="52">
        <v>477.23999999999995</v>
      </c>
      <c r="FR211" s="52">
        <v>477.23999999999995</v>
      </c>
      <c r="FS211" s="52">
        <v>477.23999999999995</v>
      </c>
      <c r="FT211" s="52">
        <v>477.23999999999995</v>
      </c>
      <c r="FU211" s="52">
        <v>477.23999999999995</v>
      </c>
      <c r="FV211" s="52">
        <v>477.23999999999995</v>
      </c>
      <c r="FW211" s="52">
        <v>477.23999999999995</v>
      </c>
      <c r="FX211" s="52">
        <v>477.23999999999995</v>
      </c>
      <c r="FY211" s="52">
        <v>477.23999999999995</v>
      </c>
      <c r="FZ211" s="52">
        <v>477.23999999999995</v>
      </c>
      <c r="GA211" s="52">
        <v>477.23999999999995</v>
      </c>
      <c r="GB211" s="52">
        <v>477.23999999999995</v>
      </c>
      <c r="GC211" s="52">
        <v>477.23999999999995</v>
      </c>
      <c r="GD211" s="52">
        <v>477.23999999999995</v>
      </c>
      <c r="GE211" s="52">
        <v>477.23999999999995</v>
      </c>
      <c r="GF211" s="52">
        <v>477.23999999999995</v>
      </c>
      <c r="GG211" s="52">
        <v>477.23999999999995</v>
      </c>
      <c r="GH211" s="52">
        <v>477.23999999999995</v>
      </c>
      <c r="GI211" s="52">
        <v>477.23999999999995</v>
      </c>
      <c r="GJ211" s="52">
        <v>477.23999999999995</v>
      </c>
      <c r="GK211" s="52">
        <v>477.23999999999995</v>
      </c>
      <c r="GL211" s="52">
        <v>477.23999999999995</v>
      </c>
      <c r="GM211" s="52">
        <v>477.23999999999995</v>
      </c>
      <c r="GN211" s="52">
        <v>477.23999999999995</v>
      </c>
      <c r="GO211" s="52">
        <v>477.23999999999995</v>
      </c>
      <c r="GP211" s="52">
        <v>477.23999999999995</v>
      </c>
      <c r="GQ211" s="52">
        <v>477.23999999999995</v>
      </c>
      <c r="GR211" s="52">
        <v>477.23999999999995</v>
      </c>
      <c r="GS211" s="52">
        <v>477.23999999999995</v>
      </c>
      <c r="GT211" s="52">
        <v>477.23999999999995</v>
      </c>
      <c r="GU211" s="52">
        <v>477.23999999999995</v>
      </c>
      <c r="GV211" s="52">
        <v>477.23999999999995</v>
      </c>
      <c r="GW211" s="52">
        <v>477.23999999999995</v>
      </c>
      <c r="GX211" s="52">
        <v>477.23999999999995</v>
      </c>
      <c r="GY211" s="52">
        <v>477.23999999999995</v>
      </c>
      <c r="GZ211" s="52">
        <v>477.23999999999995</v>
      </c>
      <c r="HA211" s="52">
        <v>477.23999999999995</v>
      </c>
      <c r="HB211" s="52">
        <v>477.23999999999995</v>
      </c>
      <c r="HC211" s="52">
        <v>477.23999999999995</v>
      </c>
      <c r="HD211" s="52">
        <v>477.23999999999995</v>
      </c>
      <c r="HE211" s="52">
        <v>477.23999999999995</v>
      </c>
      <c r="HF211" s="52">
        <v>477.23999999999995</v>
      </c>
      <c r="HG211" s="52">
        <v>0</v>
      </c>
      <c r="HH211" s="52">
        <v>0</v>
      </c>
      <c r="HI211" s="52">
        <v>0</v>
      </c>
      <c r="HJ211" s="52">
        <v>0</v>
      </c>
      <c r="HK211" s="52">
        <v>0</v>
      </c>
      <c r="HL211" s="52">
        <v>0</v>
      </c>
      <c r="HM211" s="52">
        <v>0</v>
      </c>
      <c r="HN211" s="52">
        <v>0</v>
      </c>
      <c r="HO211" s="52">
        <v>0</v>
      </c>
      <c r="HP211" s="52">
        <v>0</v>
      </c>
      <c r="HQ211" s="52">
        <v>0</v>
      </c>
      <c r="HR211" s="52">
        <v>0</v>
      </c>
      <c r="HS211" s="52">
        <v>0</v>
      </c>
      <c r="HT211" s="52">
        <v>0</v>
      </c>
      <c r="HU211" s="52">
        <v>0</v>
      </c>
      <c r="HV211" s="52">
        <v>0</v>
      </c>
      <c r="HW211" s="52">
        <v>0</v>
      </c>
      <c r="HX211" s="52">
        <v>0</v>
      </c>
      <c r="HY211" s="52">
        <v>0</v>
      </c>
      <c r="HZ211" s="52">
        <v>0</v>
      </c>
      <c r="IA211" s="52">
        <v>0</v>
      </c>
      <c r="IB211" s="52">
        <v>0</v>
      </c>
      <c r="IC211" s="52">
        <v>0</v>
      </c>
      <c r="ID211" s="52">
        <v>0</v>
      </c>
      <c r="IE211" s="52">
        <v>0</v>
      </c>
      <c r="IF211" s="52">
        <v>0</v>
      </c>
      <c r="IG211" s="52">
        <v>0</v>
      </c>
      <c r="IH211" s="52">
        <v>0</v>
      </c>
      <c r="II211" s="52">
        <v>0</v>
      </c>
      <c r="IJ211" s="52">
        <v>0</v>
      </c>
      <c r="IK211" s="52">
        <v>0</v>
      </c>
      <c r="IL211" s="52">
        <v>0</v>
      </c>
      <c r="IM211" s="52">
        <v>0</v>
      </c>
      <c r="IN211" s="52">
        <v>0</v>
      </c>
      <c r="IO211" s="52">
        <v>0</v>
      </c>
      <c r="IP211" s="52">
        <v>0</v>
      </c>
      <c r="IQ211" s="52">
        <v>0</v>
      </c>
      <c r="IR211" s="52">
        <v>0</v>
      </c>
      <c r="IS211" s="52">
        <v>0</v>
      </c>
      <c r="IT211" s="52">
        <v>0</v>
      </c>
      <c r="IU211" s="52">
        <v>0</v>
      </c>
      <c r="IV211" s="52">
        <v>0</v>
      </c>
      <c r="IW211" s="52">
        <v>0</v>
      </c>
      <c r="IX211" s="52">
        <v>0</v>
      </c>
      <c r="IY211" s="52">
        <v>0</v>
      </c>
      <c r="IZ211" s="52">
        <v>0</v>
      </c>
      <c r="JA211" s="52">
        <v>0</v>
      </c>
      <c r="JB211" s="52">
        <v>0</v>
      </c>
      <c r="JC211" s="52">
        <v>0</v>
      </c>
      <c r="JD211" s="52">
        <v>0</v>
      </c>
      <c r="JE211" s="52">
        <v>0</v>
      </c>
      <c r="JF211" s="52">
        <v>0</v>
      </c>
      <c r="JG211" s="52">
        <v>0</v>
      </c>
      <c r="JH211" s="52">
        <v>0</v>
      </c>
      <c r="JI211" s="52">
        <v>0</v>
      </c>
      <c r="JJ211" s="52">
        <v>0</v>
      </c>
      <c r="JK211" s="52">
        <v>0</v>
      </c>
      <c r="JL211" s="52">
        <v>0</v>
      </c>
      <c r="JM211" s="52">
        <v>0</v>
      </c>
      <c r="JN211" s="52">
        <v>0</v>
      </c>
      <c r="JO211" s="52">
        <v>0</v>
      </c>
      <c r="JP211" s="52">
        <v>0</v>
      </c>
      <c r="JQ211" s="52">
        <v>0</v>
      </c>
      <c r="JR211" s="52">
        <v>0</v>
      </c>
      <c r="JS211" s="52">
        <v>0</v>
      </c>
      <c r="JT211" s="52">
        <v>0</v>
      </c>
      <c r="JU211" s="52">
        <v>0</v>
      </c>
      <c r="JV211" s="52">
        <v>0</v>
      </c>
      <c r="JW211" s="52">
        <v>0</v>
      </c>
      <c r="JX211" s="52">
        <v>0</v>
      </c>
      <c r="JY211" s="52">
        <v>0</v>
      </c>
      <c r="JZ211" s="52">
        <v>0</v>
      </c>
      <c r="KA211" s="52">
        <v>0</v>
      </c>
      <c r="KB211" s="52">
        <v>0</v>
      </c>
      <c r="KC211" s="52">
        <v>0</v>
      </c>
      <c r="KD211" s="52">
        <v>0</v>
      </c>
      <c r="KE211" s="52">
        <v>0</v>
      </c>
      <c r="KF211" s="52">
        <v>0</v>
      </c>
      <c r="KG211" s="52">
        <v>0</v>
      </c>
      <c r="KH211" s="52">
        <v>0</v>
      </c>
      <c r="KI211" s="52">
        <v>0</v>
      </c>
      <c r="KJ211" s="52">
        <v>0</v>
      </c>
      <c r="KK211" s="52">
        <v>0</v>
      </c>
      <c r="KL211" s="52">
        <v>0</v>
      </c>
      <c r="KM211" s="52">
        <v>0</v>
      </c>
      <c r="KN211" s="52">
        <v>0</v>
      </c>
      <c r="KO211" s="52">
        <v>0</v>
      </c>
      <c r="KP211" s="52">
        <v>0</v>
      </c>
      <c r="KQ211" s="52">
        <v>0</v>
      </c>
      <c r="KR211" s="52">
        <v>0</v>
      </c>
      <c r="KS211" s="52">
        <v>0</v>
      </c>
      <c r="KT211" s="52">
        <v>0</v>
      </c>
      <c r="KU211" s="52">
        <v>0</v>
      </c>
      <c r="KV211" s="52">
        <v>0</v>
      </c>
      <c r="KW211" s="52">
        <v>0</v>
      </c>
      <c r="KX211" s="52">
        <v>0</v>
      </c>
      <c r="KY211" s="52">
        <v>0</v>
      </c>
      <c r="KZ211" s="52">
        <v>0</v>
      </c>
      <c r="LA211" s="52">
        <v>0</v>
      </c>
      <c r="LB211" s="52">
        <v>0</v>
      </c>
      <c r="LC211" s="52">
        <v>0</v>
      </c>
      <c r="LD211" s="52">
        <v>0</v>
      </c>
      <c r="LE211" s="52">
        <v>0</v>
      </c>
      <c r="LF211" s="52">
        <v>0</v>
      </c>
      <c r="LG211" s="52">
        <v>0</v>
      </c>
      <c r="LH211" s="52">
        <v>0</v>
      </c>
      <c r="LI211" s="52">
        <v>0</v>
      </c>
      <c r="LJ211" s="52">
        <v>0</v>
      </c>
      <c r="LK211" s="52">
        <v>0</v>
      </c>
      <c r="LL211" s="52">
        <v>0</v>
      </c>
      <c r="LM211" s="52">
        <v>0</v>
      </c>
      <c r="LN211" s="52">
        <v>0</v>
      </c>
      <c r="LO211" s="52">
        <v>0</v>
      </c>
      <c r="LP211" s="52">
        <v>0</v>
      </c>
      <c r="LQ211" s="52">
        <v>0</v>
      </c>
      <c r="LR211" s="52">
        <v>0</v>
      </c>
      <c r="LS211" s="52">
        <v>0</v>
      </c>
      <c r="LT211" s="52">
        <v>0</v>
      </c>
      <c r="LU211" s="52">
        <v>0</v>
      </c>
      <c r="LV211" s="52">
        <v>0</v>
      </c>
      <c r="LW211" s="52">
        <v>0</v>
      </c>
      <c r="LX211" s="52">
        <v>0</v>
      </c>
      <c r="LY211" s="52">
        <v>0</v>
      </c>
      <c r="LZ211" s="52">
        <v>0</v>
      </c>
      <c r="MA211" s="52">
        <v>0</v>
      </c>
      <c r="MB211" s="52">
        <v>0</v>
      </c>
      <c r="MC211" s="52">
        <v>0</v>
      </c>
      <c r="MD211" s="52">
        <v>0</v>
      </c>
      <c r="ME211" s="52">
        <v>0</v>
      </c>
      <c r="MF211" s="52">
        <v>0</v>
      </c>
      <c r="MG211" s="52">
        <v>0</v>
      </c>
      <c r="MH211" s="52">
        <v>0</v>
      </c>
      <c r="MI211" s="52">
        <v>0</v>
      </c>
      <c r="MJ211" s="52">
        <v>0</v>
      </c>
      <c r="MK211" s="52">
        <v>0</v>
      </c>
      <c r="ML211" s="52">
        <v>0</v>
      </c>
      <c r="MM211" s="52">
        <v>0</v>
      </c>
      <c r="MN211" s="52">
        <v>0</v>
      </c>
      <c r="MO211" s="52">
        <v>0</v>
      </c>
      <c r="MP211" s="52">
        <v>0</v>
      </c>
      <c r="MQ211" s="52">
        <v>0</v>
      </c>
      <c r="MR211" s="52">
        <v>0</v>
      </c>
      <c r="MS211" s="52">
        <v>0</v>
      </c>
      <c r="MT211" s="52">
        <v>0</v>
      </c>
      <c r="MU211" s="52">
        <v>0</v>
      </c>
      <c r="MV211" s="52">
        <v>0</v>
      </c>
      <c r="MW211" s="52">
        <v>0</v>
      </c>
      <c r="MX211" s="52">
        <v>0</v>
      </c>
      <c r="MY211" s="52">
        <v>0</v>
      </c>
      <c r="MZ211" s="52">
        <v>0</v>
      </c>
      <c r="NA211" s="52">
        <v>0</v>
      </c>
      <c r="NB211" s="52">
        <v>0</v>
      </c>
      <c r="NC211" s="52">
        <v>0</v>
      </c>
      <c r="ND211" s="52">
        <v>0</v>
      </c>
      <c r="NE211" s="52">
        <v>0</v>
      </c>
      <c r="NF211" s="52">
        <v>0</v>
      </c>
      <c r="NG211" s="52">
        <v>0</v>
      </c>
      <c r="NH211" s="52">
        <v>0</v>
      </c>
      <c r="NI211" s="52">
        <v>0</v>
      </c>
      <c r="NJ211" s="52">
        <v>0</v>
      </c>
      <c r="NK211" s="52">
        <v>0</v>
      </c>
      <c r="NL211" s="52">
        <v>0</v>
      </c>
      <c r="NM211" s="52">
        <v>0</v>
      </c>
      <c r="NN211" s="52">
        <v>0</v>
      </c>
      <c r="NO211" s="52">
        <v>0</v>
      </c>
      <c r="NP211" s="52">
        <v>0</v>
      </c>
      <c r="NQ211" s="52">
        <v>0</v>
      </c>
      <c r="NR211" s="68">
        <f t="shared" si="9"/>
        <v>64641.529999999912</v>
      </c>
      <c r="NS211" s="68">
        <f t="shared" si="10"/>
        <v>64641.529999999912</v>
      </c>
      <c r="NT211" s="68">
        <f t="shared" si="11"/>
        <v>53187.76999999996</v>
      </c>
    </row>
    <row r="212" spans="1:384" s="40" customFormat="1" ht="15" customHeight="1" outlineLevel="1" x14ac:dyDescent="0.2">
      <c r="A212" s="61"/>
      <c r="B212" s="49" t="s">
        <v>671</v>
      </c>
      <c r="C212" s="49" t="s">
        <v>590</v>
      </c>
      <c r="D212" s="49" t="s">
        <v>591</v>
      </c>
      <c r="E212" s="50" t="s">
        <v>592</v>
      </c>
      <c r="F212" s="64">
        <v>45398</v>
      </c>
      <c r="G212" s="49" t="s">
        <v>37</v>
      </c>
      <c r="H212" s="72">
        <v>0</v>
      </c>
      <c r="I212" s="65">
        <v>67000</v>
      </c>
      <c r="J212" s="114" t="str">
        <f>_xlfn.XLOOKUP(E212,'[12]Resumo Unidades'!$B:$B,'[12]Resumo Unidades'!$W:$W)</f>
        <v>Fluxo com Divergência de até 2%</v>
      </c>
      <c r="K212" s="51" t="str">
        <f>IF(L212&gt;Resumo!$E$23,"Sim","Não")</f>
        <v>Não</v>
      </c>
      <c r="L212" s="66">
        <v>50</v>
      </c>
      <c r="M212" s="67"/>
      <c r="N212" s="52">
        <v>0</v>
      </c>
      <c r="O212" s="52">
        <v>0</v>
      </c>
      <c r="P212" s="52">
        <v>0</v>
      </c>
      <c r="Q212" s="52">
        <v>0</v>
      </c>
      <c r="R212" s="52">
        <v>0</v>
      </c>
      <c r="S212" s="52">
        <v>0</v>
      </c>
      <c r="T212" s="52">
        <v>0</v>
      </c>
      <c r="U212" s="52">
        <v>0</v>
      </c>
      <c r="V212" s="52">
        <v>0</v>
      </c>
      <c r="W212" s="52">
        <v>0</v>
      </c>
      <c r="X212" s="52">
        <v>0</v>
      </c>
      <c r="Y212" s="52">
        <v>0</v>
      </c>
      <c r="Z212" s="52">
        <v>0</v>
      </c>
      <c r="AA212" s="52">
        <v>0</v>
      </c>
      <c r="AB212" s="52">
        <v>0</v>
      </c>
      <c r="AC212" s="52">
        <v>0</v>
      </c>
      <c r="AD212" s="52">
        <v>0</v>
      </c>
      <c r="AE212" s="52">
        <v>0</v>
      </c>
      <c r="AF212" s="52">
        <v>0</v>
      </c>
      <c r="AG212" s="52">
        <v>0</v>
      </c>
      <c r="AH212" s="52">
        <v>0</v>
      </c>
      <c r="AI212" s="52">
        <v>0</v>
      </c>
      <c r="AJ212" s="52">
        <v>0</v>
      </c>
      <c r="AK212" s="52">
        <v>0</v>
      </c>
      <c r="AL212" s="52">
        <v>0</v>
      </c>
      <c r="AM212" s="52">
        <v>0</v>
      </c>
      <c r="AN212" s="52">
        <v>0</v>
      </c>
      <c r="AO212" s="52">
        <v>0</v>
      </c>
      <c r="AP212" s="52">
        <v>0</v>
      </c>
      <c r="AQ212" s="52">
        <v>0</v>
      </c>
      <c r="AR212" s="52">
        <v>0</v>
      </c>
      <c r="AS212" s="52">
        <v>0</v>
      </c>
      <c r="AT212" s="52">
        <v>0</v>
      </c>
      <c r="AU212" s="52">
        <v>0</v>
      </c>
      <c r="AV212" s="52">
        <v>0</v>
      </c>
      <c r="AW212" s="52">
        <v>0</v>
      </c>
      <c r="AX212" s="52">
        <v>0</v>
      </c>
      <c r="AY212" s="52">
        <v>0</v>
      </c>
      <c r="AZ212" s="52">
        <v>0</v>
      </c>
      <c r="BA212" s="52">
        <v>0</v>
      </c>
      <c r="BB212" s="52">
        <v>0</v>
      </c>
      <c r="BC212" s="52">
        <v>0</v>
      </c>
      <c r="BD212" s="52">
        <v>0</v>
      </c>
      <c r="BE212" s="52">
        <v>0</v>
      </c>
      <c r="BF212" s="52">
        <v>0</v>
      </c>
      <c r="BG212" s="52">
        <v>0</v>
      </c>
      <c r="BH212" s="52">
        <v>0</v>
      </c>
      <c r="BI212" s="52">
        <v>0</v>
      </c>
      <c r="BJ212" s="52">
        <v>0</v>
      </c>
      <c r="BK212" s="52">
        <v>0</v>
      </c>
      <c r="BL212" s="52">
        <v>0</v>
      </c>
      <c r="BM212" s="52">
        <v>0</v>
      </c>
      <c r="BN212" s="52">
        <v>0</v>
      </c>
      <c r="BO212" s="52">
        <v>0</v>
      </c>
      <c r="BP212" s="52">
        <v>0</v>
      </c>
      <c r="BQ212" s="52">
        <v>0</v>
      </c>
      <c r="BR212" s="52">
        <v>0</v>
      </c>
      <c r="BS212" s="52">
        <v>0</v>
      </c>
      <c r="BT212" s="52">
        <v>0</v>
      </c>
      <c r="BU212" s="52">
        <v>0</v>
      </c>
      <c r="BV212" s="52">
        <v>0</v>
      </c>
      <c r="BW212" s="52">
        <v>0</v>
      </c>
      <c r="BX212" s="52">
        <v>0</v>
      </c>
      <c r="BY212" s="52">
        <v>0</v>
      </c>
      <c r="BZ212" s="52">
        <v>0</v>
      </c>
      <c r="CA212" s="52">
        <v>0</v>
      </c>
      <c r="CB212" s="52">
        <v>644</v>
      </c>
      <c r="CC212" s="52">
        <v>590.99</v>
      </c>
      <c r="CD212" s="52">
        <v>514.16</v>
      </c>
      <c r="CE212" s="52">
        <v>514.16</v>
      </c>
      <c r="CF212" s="52">
        <v>514.16</v>
      </c>
      <c r="CG212" s="52">
        <v>514.16</v>
      </c>
      <c r="CH212" s="52">
        <v>514.16</v>
      </c>
      <c r="CI212" s="52">
        <v>514.16</v>
      </c>
      <c r="CJ212" s="52">
        <v>514.16</v>
      </c>
      <c r="CK212" s="52">
        <v>514.16</v>
      </c>
      <c r="CL212" s="52">
        <v>514.16</v>
      </c>
      <c r="CM212" s="52">
        <v>514.16</v>
      </c>
      <c r="CN212" s="52">
        <v>514.16</v>
      </c>
      <c r="CO212" s="52">
        <v>514.16</v>
      </c>
      <c r="CP212" s="52">
        <v>514.16</v>
      </c>
      <c r="CQ212" s="52">
        <v>514.16</v>
      </c>
      <c r="CR212" s="52">
        <v>514.16</v>
      </c>
      <c r="CS212" s="52">
        <v>514.16</v>
      </c>
      <c r="CT212" s="52">
        <v>514.16</v>
      </c>
      <c r="CU212" s="52">
        <v>514.16</v>
      </c>
      <c r="CV212" s="52">
        <v>514.16</v>
      </c>
      <c r="CW212" s="52">
        <v>514.16</v>
      </c>
      <c r="CX212" s="52">
        <v>514.16</v>
      </c>
      <c r="CY212" s="52">
        <v>514.16</v>
      </c>
      <c r="CZ212" s="52">
        <v>514.16</v>
      </c>
      <c r="DA212" s="52">
        <v>514.16</v>
      </c>
      <c r="DB212" s="52">
        <v>514.16</v>
      </c>
      <c r="DC212" s="52">
        <v>514.16</v>
      </c>
      <c r="DD212" s="52">
        <v>514.16</v>
      </c>
      <c r="DE212" s="52">
        <v>514.16</v>
      </c>
      <c r="DF212" s="52">
        <v>514.16</v>
      </c>
      <c r="DG212" s="52">
        <v>514.16</v>
      </c>
      <c r="DH212" s="52">
        <v>514.16</v>
      </c>
      <c r="DI212" s="52">
        <v>514.16</v>
      </c>
      <c r="DJ212" s="52">
        <v>514.16</v>
      </c>
      <c r="DK212" s="52">
        <v>514.16</v>
      </c>
      <c r="DL212" s="52">
        <v>514.16</v>
      </c>
      <c r="DM212" s="52">
        <v>514.16</v>
      </c>
      <c r="DN212" s="52">
        <v>514.16</v>
      </c>
      <c r="DO212" s="52">
        <v>514.16</v>
      </c>
      <c r="DP212" s="52">
        <v>514.16</v>
      </c>
      <c r="DQ212" s="52">
        <v>514.16</v>
      </c>
      <c r="DR212" s="52">
        <v>514.16</v>
      </c>
      <c r="DS212" s="52">
        <v>514.16</v>
      </c>
      <c r="DT212" s="52">
        <v>514.16</v>
      </c>
      <c r="DU212" s="52">
        <v>514.16</v>
      </c>
      <c r="DV212" s="52">
        <v>514.16</v>
      </c>
      <c r="DW212" s="52">
        <v>514.16</v>
      </c>
      <c r="DX212" s="52">
        <v>514.16</v>
      </c>
      <c r="DY212" s="52">
        <v>514.16</v>
      </c>
      <c r="DZ212" s="52">
        <v>514.16</v>
      </c>
      <c r="EA212" s="52">
        <v>514.16</v>
      </c>
      <c r="EB212" s="52">
        <v>514.16</v>
      </c>
      <c r="EC212" s="52">
        <v>514.16</v>
      </c>
      <c r="ED212" s="52">
        <v>514.16</v>
      </c>
      <c r="EE212" s="52">
        <v>514.16</v>
      </c>
      <c r="EF212" s="52">
        <v>514.16</v>
      </c>
      <c r="EG212" s="52">
        <v>514.16</v>
      </c>
      <c r="EH212" s="52">
        <v>514.16</v>
      </c>
      <c r="EI212" s="52">
        <v>514.16</v>
      </c>
      <c r="EJ212" s="52">
        <v>514.16</v>
      </c>
      <c r="EK212" s="52">
        <v>514.16</v>
      </c>
      <c r="EL212" s="52">
        <v>514.16</v>
      </c>
      <c r="EM212" s="52">
        <v>514.16</v>
      </c>
      <c r="EN212" s="52">
        <v>514.16</v>
      </c>
      <c r="EO212" s="52">
        <v>514.16</v>
      </c>
      <c r="EP212" s="52">
        <v>514.16</v>
      </c>
      <c r="EQ212" s="52">
        <v>514.16</v>
      </c>
      <c r="ER212" s="52">
        <v>514.16</v>
      </c>
      <c r="ES212" s="52">
        <v>514.16</v>
      </c>
      <c r="ET212" s="52">
        <v>514.16</v>
      </c>
      <c r="EU212" s="52">
        <v>514.16</v>
      </c>
      <c r="EV212" s="52">
        <v>514.16</v>
      </c>
      <c r="EW212" s="52">
        <v>514.16</v>
      </c>
      <c r="EX212" s="52">
        <v>514.16</v>
      </c>
      <c r="EY212" s="52">
        <v>514.16</v>
      </c>
      <c r="EZ212" s="52">
        <v>514.16</v>
      </c>
      <c r="FA212" s="52">
        <v>514.16</v>
      </c>
      <c r="FB212" s="52">
        <v>514.16</v>
      </c>
      <c r="FC212" s="52">
        <v>514.16</v>
      </c>
      <c r="FD212" s="52">
        <v>514.16</v>
      </c>
      <c r="FE212" s="52">
        <v>514.16</v>
      </c>
      <c r="FF212" s="52">
        <v>514.16</v>
      </c>
      <c r="FG212" s="52">
        <v>514.16</v>
      </c>
      <c r="FH212" s="52">
        <v>514.16</v>
      </c>
      <c r="FI212" s="52">
        <v>514.16</v>
      </c>
      <c r="FJ212" s="52">
        <v>514.16</v>
      </c>
      <c r="FK212" s="52">
        <v>514.16</v>
      </c>
      <c r="FL212" s="52">
        <v>514.16</v>
      </c>
      <c r="FM212" s="52">
        <v>514.16</v>
      </c>
      <c r="FN212" s="52">
        <v>514.16</v>
      </c>
      <c r="FO212" s="52">
        <v>514.16</v>
      </c>
      <c r="FP212" s="52">
        <v>514.16</v>
      </c>
      <c r="FQ212" s="52">
        <v>514.16</v>
      </c>
      <c r="FR212" s="52">
        <v>514.16</v>
      </c>
      <c r="FS212" s="52">
        <v>514.16</v>
      </c>
      <c r="FT212" s="52">
        <v>514.16</v>
      </c>
      <c r="FU212" s="52">
        <v>514.16</v>
      </c>
      <c r="FV212" s="52">
        <v>514.16</v>
      </c>
      <c r="FW212" s="52">
        <v>514.16</v>
      </c>
      <c r="FX212" s="52">
        <v>514.16</v>
      </c>
      <c r="FY212" s="52">
        <v>514.16</v>
      </c>
      <c r="FZ212" s="52">
        <v>514.16</v>
      </c>
      <c r="GA212" s="52">
        <v>514.16</v>
      </c>
      <c r="GB212" s="52">
        <v>514.16</v>
      </c>
      <c r="GC212" s="52">
        <v>514.16</v>
      </c>
      <c r="GD212" s="52">
        <v>514.16</v>
      </c>
      <c r="GE212" s="52">
        <v>514.16</v>
      </c>
      <c r="GF212" s="52">
        <v>514.16</v>
      </c>
      <c r="GG212" s="52">
        <v>514.16</v>
      </c>
      <c r="GH212" s="52">
        <v>514.16</v>
      </c>
      <c r="GI212" s="52">
        <v>514.16</v>
      </c>
      <c r="GJ212" s="52">
        <v>514.16</v>
      </c>
      <c r="GK212" s="52">
        <v>514.16</v>
      </c>
      <c r="GL212" s="52">
        <v>514.16</v>
      </c>
      <c r="GM212" s="52">
        <v>514.16</v>
      </c>
      <c r="GN212" s="52">
        <v>514.16</v>
      </c>
      <c r="GO212" s="52">
        <v>514.16</v>
      </c>
      <c r="GP212" s="52">
        <v>514.16</v>
      </c>
      <c r="GQ212" s="52">
        <v>514.16</v>
      </c>
      <c r="GR212" s="52">
        <v>514.16</v>
      </c>
      <c r="GS212" s="52">
        <v>514.16</v>
      </c>
      <c r="GT212" s="52">
        <v>514.16</v>
      </c>
      <c r="GU212" s="52">
        <v>514.16</v>
      </c>
      <c r="GV212" s="52">
        <v>514.16</v>
      </c>
      <c r="GW212" s="52">
        <v>514.16</v>
      </c>
      <c r="GX212" s="52">
        <v>514.16</v>
      </c>
      <c r="GY212" s="52">
        <v>514.16</v>
      </c>
      <c r="GZ212" s="52">
        <v>514.16</v>
      </c>
      <c r="HA212" s="52">
        <v>514.16</v>
      </c>
      <c r="HB212" s="52">
        <v>514.16</v>
      </c>
      <c r="HC212" s="52">
        <v>514.16</v>
      </c>
      <c r="HD212" s="52">
        <v>514.16</v>
      </c>
      <c r="HE212" s="52">
        <v>514.16</v>
      </c>
      <c r="HF212" s="52">
        <v>514.16</v>
      </c>
      <c r="HG212" s="52">
        <v>0</v>
      </c>
      <c r="HH212" s="52">
        <v>0</v>
      </c>
      <c r="HI212" s="52">
        <v>0</v>
      </c>
      <c r="HJ212" s="52">
        <v>0</v>
      </c>
      <c r="HK212" s="52">
        <v>0</v>
      </c>
      <c r="HL212" s="52">
        <v>0</v>
      </c>
      <c r="HM212" s="52">
        <v>0</v>
      </c>
      <c r="HN212" s="52">
        <v>0</v>
      </c>
      <c r="HO212" s="52">
        <v>0</v>
      </c>
      <c r="HP212" s="52">
        <v>0</v>
      </c>
      <c r="HQ212" s="52">
        <v>0</v>
      </c>
      <c r="HR212" s="52">
        <v>0</v>
      </c>
      <c r="HS212" s="52">
        <v>0</v>
      </c>
      <c r="HT212" s="52">
        <v>0</v>
      </c>
      <c r="HU212" s="52">
        <v>0</v>
      </c>
      <c r="HV212" s="52">
        <v>0</v>
      </c>
      <c r="HW212" s="52">
        <v>0</v>
      </c>
      <c r="HX212" s="52">
        <v>0</v>
      </c>
      <c r="HY212" s="52">
        <v>0</v>
      </c>
      <c r="HZ212" s="52">
        <v>0</v>
      </c>
      <c r="IA212" s="52">
        <v>0</v>
      </c>
      <c r="IB212" s="52">
        <v>0</v>
      </c>
      <c r="IC212" s="52">
        <v>0</v>
      </c>
      <c r="ID212" s="52">
        <v>0</v>
      </c>
      <c r="IE212" s="52">
        <v>0</v>
      </c>
      <c r="IF212" s="52">
        <v>0</v>
      </c>
      <c r="IG212" s="52">
        <v>0</v>
      </c>
      <c r="IH212" s="52">
        <v>0</v>
      </c>
      <c r="II212" s="52">
        <v>0</v>
      </c>
      <c r="IJ212" s="52">
        <v>0</v>
      </c>
      <c r="IK212" s="52">
        <v>0</v>
      </c>
      <c r="IL212" s="52">
        <v>0</v>
      </c>
      <c r="IM212" s="52">
        <v>0</v>
      </c>
      <c r="IN212" s="52">
        <v>0</v>
      </c>
      <c r="IO212" s="52">
        <v>0</v>
      </c>
      <c r="IP212" s="52">
        <v>0</v>
      </c>
      <c r="IQ212" s="52">
        <v>0</v>
      </c>
      <c r="IR212" s="52">
        <v>0</v>
      </c>
      <c r="IS212" s="52">
        <v>0</v>
      </c>
      <c r="IT212" s="52">
        <v>0</v>
      </c>
      <c r="IU212" s="52">
        <v>0</v>
      </c>
      <c r="IV212" s="52">
        <v>0</v>
      </c>
      <c r="IW212" s="52">
        <v>0</v>
      </c>
      <c r="IX212" s="52">
        <v>0</v>
      </c>
      <c r="IY212" s="52">
        <v>0</v>
      </c>
      <c r="IZ212" s="52">
        <v>0</v>
      </c>
      <c r="JA212" s="52">
        <v>0</v>
      </c>
      <c r="JB212" s="52">
        <v>0</v>
      </c>
      <c r="JC212" s="52">
        <v>0</v>
      </c>
      <c r="JD212" s="52">
        <v>0</v>
      </c>
      <c r="JE212" s="52">
        <v>0</v>
      </c>
      <c r="JF212" s="52">
        <v>0</v>
      </c>
      <c r="JG212" s="52">
        <v>0</v>
      </c>
      <c r="JH212" s="52">
        <v>0</v>
      </c>
      <c r="JI212" s="52">
        <v>0</v>
      </c>
      <c r="JJ212" s="52">
        <v>0</v>
      </c>
      <c r="JK212" s="52">
        <v>0</v>
      </c>
      <c r="JL212" s="52">
        <v>0</v>
      </c>
      <c r="JM212" s="52">
        <v>0</v>
      </c>
      <c r="JN212" s="52">
        <v>0</v>
      </c>
      <c r="JO212" s="52">
        <v>0</v>
      </c>
      <c r="JP212" s="52">
        <v>0</v>
      </c>
      <c r="JQ212" s="52">
        <v>0</v>
      </c>
      <c r="JR212" s="52">
        <v>0</v>
      </c>
      <c r="JS212" s="52">
        <v>0</v>
      </c>
      <c r="JT212" s="52">
        <v>0</v>
      </c>
      <c r="JU212" s="52">
        <v>0</v>
      </c>
      <c r="JV212" s="52">
        <v>0</v>
      </c>
      <c r="JW212" s="52">
        <v>0</v>
      </c>
      <c r="JX212" s="52">
        <v>0</v>
      </c>
      <c r="JY212" s="52">
        <v>0</v>
      </c>
      <c r="JZ212" s="52">
        <v>0</v>
      </c>
      <c r="KA212" s="52">
        <v>0</v>
      </c>
      <c r="KB212" s="52">
        <v>0</v>
      </c>
      <c r="KC212" s="52">
        <v>0</v>
      </c>
      <c r="KD212" s="52">
        <v>0</v>
      </c>
      <c r="KE212" s="52">
        <v>0</v>
      </c>
      <c r="KF212" s="52">
        <v>0</v>
      </c>
      <c r="KG212" s="52">
        <v>0</v>
      </c>
      <c r="KH212" s="52">
        <v>0</v>
      </c>
      <c r="KI212" s="52">
        <v>0</v>
      </c>
      <c r="KJ212" s="52">
        <v>0</v>
      </c>
      <c r="KK212" s="52">
        <v>0</v>
      </c>
      <c r="KL212" s="52">
        <v>0</v>
      </c>
      <c r="KM212" s="52">
        <v>0</v>
      </c>
      <c r="KN212" s="52">
        <v>0</v>
      </c>
      <c r="KO212" s="52">
        <v>0</v>
      </c>
      <c r="KP212" s="52">
        <v>0</v>
      </c>
      <c r="KQ212" s="52">
        <v>0</v>
      </c>
      <c r="KR212" s="52">
        <v>0</v>
      </c>
      <c r="KS212" s="52">
        <v>0</v>
      </c>
      <c r="KT212" s="52">
        <v>0</v>
      </c>
      <c r="KU212" s="52">
        <v>0</v>
      </c>
      <c r="KV212" s="52">
        <v>0</v>
      </c>
      <c r="KW212" s="52">
        <v>0</v>
      </c>
      <c r="KX212" s="52">
        <v>0</v>
      </c>
      <c r="KY212" s="52">
        <v>0</v>
      </c>
      <c r="KZ212" s="52">
        <v>0</v>
      </c>
      <c r="LA212" s="52">
        <v>0</v>
      </c>
      <c r="LB212" s="52">
        <v>0</v>
      </c>
      <c r="LC212" s="52">
        <v>0</v>
      </c>
      <c r="LD212" s="52">
        <v>0</v>
      </c>
      <c r="LE212" s="52">
        <v>0</v>
      </c>
      <c r="LF212" s="52">
        <v>0</v>
      </c>
      <c r="LG212" s="52">
        <v>0</v>
      </c>
      <c r="LH212" s="52">
        <v>0</v>
      </c>
      <c r="LI212" s="52">
        <v>0</v>
      </c>
      <c r="LJ212" s="52">
        <v>0</v>
      </c>
      <c r="LK212" s="52">
        <v>0</v>
      </c>
      <c r="LL212" s="52">
        <v>0</v>
      </c>
      <c r="LM212" s="52">
        <v>0</v>
      </c>
      <c r="LN212" s="52">
        <v>0</v>
      </c>
      <c r="LO212" s="52">
        <v>0</v>
      </c>
      <c r="LP212" s="52">
        <v>0</v>
      </c>
      <c r="LQ212" s="52">
        <v>0</v>
      </c>
      <c r="LR212" s="52">
        <v>0</v>
      </c>
      <c r="LS212" s="52">
        <v>0</v>
      </c>
      <c r="LT212" s="52">
        <v>0</v>
      </c>
      <c r="LU212" s="52">
        <v>0</v>
      </c>
      <c r="LV212" s="52">
        <v>0</v>
      </c>
      <c r="LW212" s="52">
        <v>0</v>
      </c>
      <c r="LX212" s="52">
        <v>0</v>
      </c>
      <c r="LY212" s="52">
        <v>0</v>
      </c>
      <c r="LZ212" s="52">
        <v>0</v>
      </c>
      <c r="MA212" s="52">
        <v>0</v>
      </c>
      <c r="MB212" s="52">
        <v>0</v>
      </c>
      <c r="MC212" s="52">
        <v>0</v>
      </c>
      <c r="MD212" s="52">
        <v>0</v>
      </c>
      <c r="ME212" s="52">
        <v>0</v>
      </c>
      <c r="MF212" s="52">
        <v>0</v>
      </c>
      <c r="MG212" s="52">
        <v>0</v>
      </c>
      <c r="MH212" s="52">
        <v>0</v>
      </c>
      <c r="MI212" s="52">
        <v>0</v>
      </c>
      <c r="MJ212" s="52">
        <v>0</v>
      </c>
      <c r="MK212" s="52">
        <v>0</v>
      </c>
      <c r="ML212" s="52">
        <v>0</v>
      </c>
      <c r="MM212" s="52">
        <v>0</v>
      </c>
      <c r="MN212" s="52">
        <v>0</v>
      </c>
      <c r="MO212" s="52">
        <v>0</v>
      </c>
      <c r="MP212" s="52">
        <v>0</v>
      </c>
      <c r="MQ212" s="52">
        <v>0</v>
      </c>
      <c r="MR212" s="52">
        <v>0</v>
      </c>
      <c r="MS212" s="52">
        <v>0</v>
      </c>
      <c r="MT212" s="52">
        <v>0</v>
      </c>
      <c r="MU212" s="52">
        <v>0</v>
      </c>
      <c r="MV212" s="52">
        <v>0</v>
      </c>
      <c r="MW212" s="52">
        <v>0</v>
      </c>
      <c r="MX212" s="52">
        <v>0</v>
      </c>
      <c r="MY212" s="52">
        <v>0</v>
      </c>
      <c r="MZ212" s="52">
        <v>0</v>
      </c>
      <c r="NA212" s="52">
        <v>0</v>
      </c>
      <c r="NB212" s="52">
        <v>0</v>
      </c>
      <c r="NC212" s="52">
        <v>0</v>
      </c>
      <c r="ND212" s="52">
        <v>0</v>
      </c>
      <c r="NE212" s="52">
        <v>0</v>
      </c>
      <c r="NF212" s="52">
        <v>0</v>
      </c>
      <c r="NG212" s="52">
        <v>0</v>
      </c>
      <c r="NH212" s="52">
        <v>0</v>
      </c>
      <c r="NI212" s="52">
        <v>0</v>
      </c>
      <c r="NJ212" s="52">
        <v>0</v>
      </c>
      <c r="NK212" s="52">
        <v>0</v>
      </c>
      <c r="NL212" s="52">
        <v>0</v>
      </c>
      <c r="NM212" s="52">
        <v>0</v>
      </c>
      <c r="NN212" s="52">
        <v>0</v>
      </c>
      <c r="NO212" s="52">
        <v>0</v>
      </c>
      <c r="NP212" s="52">
        <v>0</v>
      </c>
      <c r="NQ212" s="52">
        <v>0</v>
      </c>
      <c r="NR212" s="68">
        <f t="shared" si="9"/>
        <v>69618.270000000237</v>
      </c>
      <c r="NS212" s="68">
        <f t="shared" si="10"/>
        <v>69618.270000000237</v>
      </c>
      <c r="NT212" s="68">
        <f t="shared" si="11"/>
        <v>57278.43000000016</v>
      </c>
    </row>
    <row r="213" spans="1:384" s="40" customFormat="1" ht="15" customHeight="1" outlineLevel="1" x14ac:dyDescent="0.2">
      <c r="A213" s="61"/>
      <c r="B213" s="49" t="s">
        <v>671</v>
      </c>
      <c r="C213" s="49" t="s">
        <v>593</v>
      </c>
      <c r="D213" s="49" t="s">
        <v>594</v>
      </c>
      <c r="E213" s="50" t="s">
        <v>595</v>
      </c>
      <c r="F213" s="64">
        <v>45414</v>
      </c>
      <c r="G213" s="49" t="s">
        <v>37</v>
      </c>
      <c r="H213" s="72">
        <v>0</v>
      </c>
      <c r="I213" s="65">
        <v>61087.57</v>
      </c>
      <c r="J213" s="114" t="str">
        <f>_xlfn.XLOOKUP(E213,'[12]Resumo Unidades'!$B:$B,'[12]Resumo Unidades'!$W:$W)</f>
        <v>Fluxo com Divergência de até 2%</v>
      </c>
      <c r="K213" s="51" t="str">
        <f>IF(L213&gt;Resumo!$E$23,"Sim","Não")</f>
        <v>Não</v>
      </c>
      <c r="L213" s="66">
        <v>50</v>
      </c>
      <c r="M213" s="67"/>
      <c r="N213" s="52">
        <v>0</v>
      </c>
      <c r="O213" s="52">
        <v>0</v>
      </c>
      <c r="P213" s="52">
        <v>0</v>
      </c>
      <c r="Q213" s="52">
        <v>0</v>
      </c>
      <c r="R213" s="52">
        <v>0</v>
      </c>
      <c r="S213" s="52">
        <v>0</v>
      </c>
      <c r="T213" s="52">
        <v>0</v>
      </c>
      <c r="U213" s="52">
        <v>0</v>
      </c>
      <c r="V213" s="52">
        <v>0</v>
      </c>
      <c r="W213" s="52">
        <v>0</v>
      </c>
      <c r="X213" s="52">
        <v>0</v>
      </c>
      <c r="Y213" s="52">
        <v>0</v>
      </c>
      <c r="Z213" s="52">
        <v>0</v>
      </c>
      <c r="AA213" s="52">
        <v>0</v>
      </c>
      <c r="AB213" s="52">
        <v>0</v>
      </c>
      <c r="AC213" s="52">
        <v>0</v>
      </c>
      <c r="AD213" s="52">
        <v>0</v>
      </c>
      <c r="AE213" s="52">
        <v>0</v>
      </c>
      <c r="AF213" s="52">
        <v>0</v>
      </c>
      <c r="AG213" s="52">
        <v>0</v>
      </c>
      <c r="AH213" s="52">
        <v>0</v>
      </c>
      <c r="AI213" s="52">
        <v>0</v>
      </c>
      <c r="AJ213" s="52">
        <v>0</v>
      </c>
      <c r="AK213" s="52">
        <v>0</v>
      </c>
      <c r="AL213" s="52">
        <v>0</v>
      </c>
      <c r="AM213" s="52">
        <v>0</v>
      </c>
      <c r="AN213" s="52">
        <v>0</v>
      </c>
      <c r="AO213" s="52">
        <v>0</v>
      </c>
      <c r="AP213" s="52">
        <v>0</v>
      </c>
      <c r="AQ213" s="52">
        <v>0</v>
      </c>
      <c r="AR213" s="52">
        <v>0</v>
      </c>
      <c r="AS213" s="52">
        <v>0</v>
      </c>
      <c r="AT213" s="52">
        <v>0</v>
      </c>
      <c r="AU213" s="52">
        <v>0</v>
      </c>
      <c r="AV213" s="52">
        <v>0</v>
      </c>
      <c r="AW213" s="52">
        <v>0</v>
      </c>
      <c r="AX213" s="52">
        <v>0</v>
      </c>
      <c r="AY213" s="52">
        <v>0</v>
      </c>
      <c r="AZ213" s="52">
        <v>0</v>
      </c>
      <c r="BA213" s="52">
        <v>0</v>
      </c>
      <c r="BB213" s="52">
        <v>0</v>
      </c>
      <c r="BC213" s="52">
        <v>0</v>
      </c>
      <c r="BD213" s="52">
        <v>0</v>
      </c>
      <c r="BE213" s="52">
        <v>0</v>
      </c>
      <c r="BF213" s="52">
        <v>0</v>
      </c>
      <c r="BG213" s="52">
        <v>0</v>
      </c>
      <c r="BH213" s="52">
        <v>0</v>
      </c>
      <c r="BI213" s="52">
        <v>0</v>
      </c>
      <c r="BJ213" s="52">
        <v>0</v>
      </c>
      <c r="BK213" s="52">
        <v>0</v>
      </c>
      <c r="BL213" s="52">
        <v>0</v>
      </c>
      <c r="BM213" s="52">
        <v>0</v>
      </c>
      <c r="BN213" s="52">
        <v>0</v>
      </c>
      <c r="BO213" s="52">
        <v>0</v>
      </c>
      <c r="BP213" s="52">
        <v>0</v>
      </c>
      <c r="BQ213" s="52">
        <v>0</v>
      </c>
      <c r="BR213" s="52">
        <v>0</v>
      </c>
      <c r="BS213" s="52">
        <v>0</v>
      </c>
      <c r="BT213" s="52">
        <v>0</v>
      </c>
      <c r="BU213" s="52">
        <v>0</v>
      </c>
      <c r="BV213" s="52">
        <v>0</v>
      </c>
      <c r="BW213" s="52">
        <v>0</v>
      </c>
      <c r="BX213" s="52">
        <v>0</v>
      </c>
      <c r="BY213" s="52">
        <v>0</v>
      </c>
      <c r="BZ213" s="52">
        <v>0</v>
      </c>
      <c r="CA213" s="52">
        <v>0</v>
      </c>
      <c r="CB213" s="52">
        <v>488.52</v>
      </c>
      <c r="CC213" s="52">
        <v>449.09</v>
      </c>
      <c r="CD213" s="52">
        <v>383.74</v>
      </c>
      <c r="CE213" s="52">
        <v>383.74</v>
      </c>
      <c r="CF213" s="52">
        <v>383.74</v>
      </c>
      <c r="CG213" s="52">
        <v>383.74</v>
      </c>
      <c r="CH213" s="52">
        <v>383.74</v>
      </c>
      <c r="CI213" s="52">
        <v>383.74</v>
      </c>
      <c r="CJ213" s="52">
        <v>383.74</v>
      </c>
      <c r="CK213" s="52">
        <v>383.74</v>
      </c>
      <c r="CL213" s="52">
        <v>383.74</v>
      </c>
      <c r="CM213" s="52">
        <v>383.74</v>
      </c>
      <c r="CN213" s="52">
        <v>383.74</v>
      </c>
      <c r="CO213" s="52">
        <v>383.74</v>
      </c>
      <c r="CP213" s="52">
        <v>383.74</v>
      </c>
      <c r="CQ213" s="52">
        <v>383.74</v>
      </c>
      <c r="CR213" s="52">
        <v>383.74</v>
      </c>
      <c r="CS213" s="52">
        <v>383.74</v>
      </c>
      <c r="CT213" s="52">
        <v>383.74</v>
      </c>
      <c r="CU213" s="52">
        <v>383.74</v>
      </c>
      <c r="CV213" s="52">
        <v>383.74</v>
      </c>
      <c r="CW213" s="52">
        <v>383.74</v>
      </c>
      <c r="CX213" s="52">
        <v>383.74</v>
      </c>
      <c r="CY213" s="52">
        <v>383.74</v>
      </c>
      <c r="CZ213" s="52">
        <v>383.74</v>
      </c>
      <c r="DA213" s="52">
        <v>383.74</v>
      </c>
      <c r="DB213" s="52">
        <v>383.74</v>
      </c>
      <c r="DC213" s="52">
        <v>383.74</v>
      </c>
      <c r="DD213" s="52">
        <v>383.74</v>
      </c>
      <c r="DE213" s="52">
        <v>383.74</v>
      </c>
      <c r="DF213" s="52">
        <v>383.74</v>
      </c>
      <c r="DG213" s="52">
        <v>383.74</v>
      </c>
      <c r="DH213" s="52">
        <v>383.74</v>
      </c>
      <c r="DI213" s="52">
        <v>383.74</v>
      </c>
      <c r="DJ213" s="52">
        <v>383.74</v>
      </c>
      <c r="DK213" s="52">
        <v>383.74</v>
      </c>
      <c r="DL213" s="52">
        <v>383.74</v>
      </c>
      <c r="DM213" s="52">
        <v>383.74</v>
      </c>
      <c r="DN213" s="52">
        <v>383.74</v>
      </c>
      <c r="DO213" s="52">
        <v>383.74</v>
      </c>
      <c r="DP213" s="52">
        <v>383.74</v>
      </c>
      <c r="DQ213" s="52">
        <v>383.74</v>
      </c>
      <c r="DR213" s="52">
        <v>383.74</v>
      </c>
      <c r="DS213" s="52">
        <v>383.74</v>
      </c>
      <c r="DT213" s="52">
        <v>383.74</v>
      </c>
      <c r="DU213" s="52">
        <v>383.74</v>
      </c>
      <c r="DV213" s="52">
        <v>383.74</v>
      </c>
      <c r="DW213" s="52">
        <v>383.74</v>
      </c>
      <c r="DX213" s="52">
        <v>383.74</v>
      </c>
      <c r="DY213" s="52">
        <v>383.74</v>
      </c>
      <c r="DZ213" s="52">
        <v>383.74</v>
      </c>
      <c r="EA213" s="52">
        <v>383.74</v>
      </c>
      <c r="EB213" s="52">
        <v>383.74</v>
      </c>
      <c r="EC213" s="52">
        <v>383.74</v>
      </c>
      <c r="ED213" s="52">
        <v>383.74</v>
      </c>
      <c r="EE213" s="52">
        <v>383.74</v>
      </c>
      <c r="EF213" s="52">
        <v>383.74</v>
      </c>
      <c r="EG213" s="52">
        <v>383.74</v>
      </c>
      <c r="EH213" s="52">
        <v>383.74</v>
      </c>
      <c r="EI213" s="52">
        <v>383.74</v>
      </c>
      <c r="EJ213" s="52">
        <v>383.74</v>
      </c>
      <c r="EK213" s="52">
        <v>383.74</v>
      </c>
      <c r="EL213" s="52">
        <v>383.74</v>
      </c>
      <c r="EM213" s="52">
        <v>383.74</v>
      </c>
      <c r="EN213" s="52">
        <v>383.74</v>
      </c>
      <c r="EO213" s="52">
        <v>383.74</v>
      </c>
      <c r="EP213" s="52">
        <v>383.74</v>
      </c>
      <c r="EQ213" s="52">
        <v>383.74</v>
      </c>
      <c r="ER213" s="52">
        <v>383.74</v>
      </c>
      <c r="ES213" s="52">
        <v>383.74</v>
      </c>
      <c r="ET213" s="52">
        <v>383.74</v>
      </c>
      <c r="EU213" s="52">
        <v>383.74</v>
      </c>
      <c r="EV213" s="52">
        <v>383.74</v>
      </c>
      <c r="EW213" s="52">
        <v>383.74</v>
      </c>
      <c r="EX213" s="52">
        <v>383.74</v>
      </c>
      <c r="EY213" s="52">
        <v>383.74</v>
      </c>
      <c r="EZ213" s="52">
        <v>383.74</v>
      </c>
      <c r="FA213" s="52">
        <v>383.74</v>
      </c>
      <c r="FB213" s="52">
        <v>383.74</v>
      </c>
      <c r="FC213" s="52">
        <v>383.74</v>
      </c>
      <c r="FD213" s="52">
        <v>383.74</v>
      </c>
      <c r="FE213" s="52">
        <v>383.74</v>
      </c>
      <c r="FF213" s="52">
        <v>383.74</v>
      </c>
      <c r="FG213" s="52">
        <v>383.74</v>
      </c>
      <c r="FH213" s="52">
        <v>383.74</v>
      </c>
      <c r="FI213" s="52">
        <v>383.74</v>
      </c>
      <c r="FJ213" s="52">
        <v>383.74</v>
      </c>
      <c r="FK213" s="52">
        <v>383.74</v>
      </c>
      <c r="FL213" s="52">
        <v>383.74</v>
      </c>
      <c r="FM213" s="52">
        <v>383.74</v>
      </c>
      <c r="FN213" s="52">
        <v>383.74</v>
      </c>
      <c r="FO213" s="52">
        <v>383.74</v>
      </c>
      <c r="FP213" s="52">
        <v>383.74</v>
      </c>
      <c r="FQ213" s="52">
        <v>383.74</v>
      </c>
      <c r="FR213" s="52">
        <v>383.74</v>
      </c>
      <c r="FS213" s="52">
        <v>383.74</v>
      </c>
      <c r="FT213" s="52">
        <v>383.74</v>
      </c>
      <c r="FU213" s="52">
        <v>383.74</v>
      </c>
      <c r="FV213" s="52">
        <v>383.74</v>
      </c>
      <c r="FW213" s="52">
        <v>383.74</v>
      </c>
      <c r="FX213" s="52">
        <v>383.74</v>
      </c>
      <c r="FY213" s="52">
        <v>383.74</v>
      </c>
      <c r="FZ213" s="52">
        <v>383.74</v>
      </c>
      <c r="GA213" s="52">
        <v>383.74</v>
      </c>
      <c r="GB213" s="52">
        <v>383.74</v>
      </c>
      <c r="GC213" s="52">
        <v>383.74</v>
      </c>
      <c r="GD213" s="52">
        <v>383.74</v>
      </c>
      <c r="GE213" s="52">
        <v>383.74</v>
      </c>
      <c r="GF213" s="52">
        <v>383.74</v>
      </c>
      <c r="GG213" s="52">
        <v>383.74</v>
      </c>
      <c r="GH213" s="52">
        <v>383.74</v>
      </c>
      <c r="GI213" s="52">
        <v>383.74</v>
      </c>
      <c r="GJ213" s="52">
        <v>383.74</v>
      </c>
      <c r="GK213" s="52">
        <v>383.74</v>
      </c>
      <c r="GL213" s="52">
        <v>383.74</v>
      </c>
      <c r="GM213" s="52">
        <v>383.74</v>
      </c>
      <c r="GN213" s="52">
        <v>383.74</v>
      </c>
      <c r="GO213" s="52">
        <v>383.74</v>
      </c>
      <c r="GP213" s="52">
        <v>383.74</v>
      </c>
      <c r="GQ213" s="52">
        <v>383.74</v>
      </c>
      <c r="GR213" s="52">
        <v>383.74</v>
      </c>
      <c r="GS213" s="52">
        <v>383.74</v>
      </c>
      <c r="GT213" s="52">
        <v>383.74</v>
      </c>
      <c r="GU213" s="52">
        <v>383.74</v>
      </c>
      <c r="GV213" s="52">
        <v>383.74</v>
      </c>
      <c r="GW213" s="52">
        <v>383.74</v>
      </c>
      <c r="GX213" s="52">
        <v>383.74</v>
      </c>
      <c r="GY213" s="52">
        <v>383.74</v>
      </c>
      <c r="GZ213" s="52">
        <v>383.74</v>
      </c>
      <c r="HA213" s="52">
        <v>383.74</v>
      </c>
      <c r="HB213" s="52">
        <v>383.74</v>
      </c>
      <c r="HC213" s="52">
        <v>383.74</v>
      </c>
      <c r="HD213" s="52">
        <v>383.74</v>
      </c>
      <c r="HE213" s="52">
        <v>383.74</v>
      </c>
      <c r="HF213" s="52">
        <v>383.74</v>
      </c>
      <c r="HG213" s="52">
        <v>383.74</v>
      </c>
      <c r="HH213" s="52">
        <v>383.74</v>
      </c>
      <c r="HI213" s="52">
        <v>383.74</v>
      </c>
      <c r="HJ213" s="52">
        <v>383.74</v>
      </c>
      <c r="HK213" s="52">
        <v>383.74</v>
      </c>
      <c r="HL213" s="52">
        <v>383.74</v>
      </c>
      <c r="HM213" s="52">
        <v>383.74</v>
      </c>
      <c r="HN213" s="52">
        <v>383.74</v>
      </c>
      <c r="HO213" s="52">
        <v>383.74</v>
      </c>
      <c r="HP213" s="52">
        <v>383.74</v>
      </c>
      <c r="HQ213" s="52">
        <v>383.74</v>
      </c>
      <c r="HR213" s="52">
        <v>383.74</v>
      </c>
      <c r="HS213" s="52">
        <v>383.74</v>
      </c>
      <c r="HT213" s="52">
        <v>383.74</v>
      </c>
      <c r="HU213" s="52">
        <v>383.74</v>
      </c>
      <c r="HV213" s="52">
        <v>383.74</v>
      </c>
      <c r="HW213" s="52">
        <v>383.74</v>
      </c>
      <c r="HX213" s="52">
        <v>383.74</v>
      </c>
      <c r="HY213" s="52">
        <v>383.74</v>
      </c>
      <c r="HZ213" s="52">
        <v>383.74</v>
      </c>
      <c r="IA213" s="52">
        <v>383.74</v>
      </c>
      <c r="IB213" s="52">
        <v>383.74</v>
      </c>
      <c r="IC213" s="52">
        <v>383.74</v>
      </c>
      <c r="ID213" s="52">
        <v>383.74</v>
      </c>
      <c r="IE213" s="52">
        <v>383.74</v>
      </c>
      <c r="IF213" s="52">
        <v>383.74</v>
      </c>
      <c r="IG213" s="52">
        <v>383.74</v>
      </c>
      <c r="IH213" s="52">
        <v>383.74</v>
      </c>
      <c r="II213" s="52">
        <v>383.74</v>
      </c>
      <c r="IJ213" s="52">
        <v>383.74</v>
      </c>
      <c r="IK213" s="52">
        <v>383.74</v>
      </c>
      <c r="IL213" s="52">
        <v>383.74</v>
      </c>
      <c r="IM213" s="52">
        <v>383.74</v>
      </c>
      <c r="IN213" s="52">
        <v>383.74</v>
      </c>
      <c r="IO213" s="52">
        <v>383.74</v>
      </c>
      <c r="IP213" s="52">
        <v>383.74</v>
      </c>
      <c r="IQ213" s="52">
        <v>383.74</v>
      </c>
      <c r="IR213" s="52">
        <v>0</v>
      </c>
      <c r="IS213" s="52">
        <v>0</v>
      </c>
      <c r="IT213" s="52">
        <v>0</v>
      </c>
      <c r="IU213" s="52">
        <v>0</v>
      </c>
      <c r="IV213" s="52">
        <v>0</v>
      </c>
      <c r="IW213" s="52">
        <v>0</v>
      </c>
      <c r="IX213" s="52">
        <v>0</v>
      </c>
      <c r="IY213" s="52">
        <v>0</v>
      </c>
      <c r="IZ213" s="52">
        <v>0</v>
      </c>
      <c r="JA213" s="52">
        <v>0</v>
      </c>
      <c r="JB213" s="52">
        <v>0</v>
      </c>
      <c r="JC213" s="52">
        <v>0</v>
      </c>
      <c r="JD213" s="52">
        <v>0</v>
      </c>
      <c r="JE213" s="52">
        <v>0</v>
      </c>
      <c r="JF213" s="52">
        <v>0</v>
      </c>
      <c r="JG213" s="52">
        <v>0</v>
      </c>
      <c r="JH213" s="52">
        <v>0</v>
      </c>
      <c r="JI213" s="52">
        <v>0</v>
      </c>
      <c r="JJ213" s="52">
        <v>0</v>
      </c>
      <c r="JK213" s="52">
        <v>0</v>
      </c>
      <c r="JL213" s="52">
        <v>0</v>
      </c>
      <c r="JM213" s="52">
        <v>0</v>
      </c>
      <c r="JN213" s="52">
        <v>0</v>
      </c>
      <c r="JO213" s="52">
        <v>0</v>
      </c>
      <c r="JP213" s="52">
        <v>0</v>
      </c>
      <c r="JQ213" s="52">
        <v>0</v>
      </c>
      <c r="JR213" s="52">
        <v>0</v>
      </c>
      <c r="JS213" s="52">
        <v>0</v>
      </c>
      <c r="JT213" s="52">
        <v>0</v>
      </c>
      <c r="JU213" s="52">
        <v>0</v>
      </c>
      <c r="JV213" s="52">
        <v>0</v>
      </c>
      <c r="JW213" s="52">
        <v>0</v>
      </c>
      <c r="JX213" s="52">
        <v>0</v>
      </c>
      <c r="JY213" s="52">
        <v>0</v>
      </c>
      <c r="JZ213" s="52">
        <v>0</v>
      </c>
      <c r="KA213" s="52">
        <v>0</v>
      </c>
      <c r="KB213" s="52">
        <v>0</v>
      </c>
      <c r="KC213" s="52">
        <v>0</v>
      </c>
      <c r="KD213" s="52">
        <v>0</v>
      </c>
      <c r="KE213" s="52">
        <v>0</v>
      </c>
      <c r="KF213" s="52">
        <v>0</v>
      </c>
      <c r="KG213" s="52">
        <v>0</v>
      </c>
      <c r="KH213" s="52">
        <v>0</v>
      </c>
      <c r="KI213" s="52">
        <v>0</v>
      </c>
      <c r="KJ213" s="52">
        <v>0</v>
      </c>
      <c r="KK213" s="52">
        <v>0</v>
      </c>
      <c r="KL213" s="52">
        <v>0</v>
      </c>
      <c r="KM213" s="52">
        <v>0</v>
      </c>
      <c r="KN213" s="52">
        <v>0</v>
      </c>
      <c r="KO213" s="52">
        <v>0</v>
      </c>
      <c r="KP213" s="52">
        <v>0</v>
      </c>
      <c r="KQ213" s="52">
        <v>0</v>
      </c>
      <c r="KR213" s="52">
        <v>0</v>
      </c>
      <c r="KS213" s="52">
        <v>0</v>
      </c>
      <c r="KT213" s="52">
        <v>0</v>
      </c>
      <c r="KU213" s="52">
        <v>0</v>
      </c>
      <c r="KV213" s="52">
        <v>0</v>
      </c>
      <c r="KW213" s="52">
        <v>0</v>
      </c>
      <c r="KX213" s="52">
        <v>0</v>
      </c>
      <c r="KY213" s="52">
        <v>0</v>
      </c>
      <c r="KZ213" s="52">
        <v>0</v>
      </c>
      <c r="LA213" s="52">
        <v>0</v>
      </c>
      <c r="LB213" s="52">
        <v>0</v>
      </c>
      <c r="LC213" s="52">
        <v>0</v>
      </c>
      <c r="LD213" s="52">
        <v>0</v>
      </c>
      <c r="LE213" s="52">
        <v>0</v>
      </c>
      <c r="LF213" s="52">
        <v>0</v>
      </c>
      <c r="LG213" s="52">
        <v>0</v>
      </c>
      <c r="LH213" s="52">
        <v>0</v>
      </c>
      <c r="LI213" s="52">
        <v>0</v>
      </c>
      <c r="LJ213" s="52">
        <v>0</v>
      </c>
      <c r="LK213" s="52">
        <v>0</v>
      </c>
      <c r="LL213" s="52">
        <v>0</v>
      </c>
      <c r="LM213" s="52">
        <v>0</v>
      </c>
      <c r="LN213" s="52">
        <v>0</v>
      </c>
      <c r="LO213" s="52">
        <v>0</v>
      </c>
      <c r="LP213" s="52">
        <v>0</v>
      </c>
      <c r="LQ213" s="52">
        <v>0</v>
      </c>
      <c r="LR213" s="52">
        <v>0</v>
      </c>
      <c r="LS213" s="52">
        <v>0</v>
      </c>
      <c r="LT213" s="52">
        <v>0</v>
      </c>
      <c r="LU213" s="52">
        <v>0</v>
      </c>
      <c r="LV213" s="52">
        <v>0</v>
      </c>
      <c r="LW213" s="52">
        <v>0</v>
      </c>
      <c r="LX213" s="52">
        <v>0</v>
      </c>
      <c r="LY213" s="52">
        <v>0</v>
      </c>
      <c r="LZ213" s="52">
        <v>0</v>
      </c>
      <c r="MA213" s="52">
        <v>0</v>
      </c>
      <c r="MB213" s="52">
        <v>0</v>
      </c>
      <c r="MC213" s="52">
        <v>0</v>
      </c>
      <c r="MD213" s="52">
        <v>0</v>
      </c>
      <c r="ME213" s="52">
        <v>0</v>
      </c>
      <c r="MF213" s="52">
        <v>0</v>
      </c>
      <c r="MG213" s="52">
        <v>0</v>
      </c>
      <c r="MH213" s="52">
        <v>0</v>
      </c>
      <c r="MI213" s="52">
        <v>0</v>
      </c>
      <c r="MJ213" s="52">
        <v>0</v>
      </c>
      <c r="MK213" s="52">
        <v>0</v>
      </c>
      <c r="ML213" s="52">
        <v>0</v>
      </c>
      <c r="MM213" s="52">
        <v>0</v>
      </c>
      <c r="MN213" s="52">
        <v>0</v>
      </c>
      <c r="MO213" s="52">
        <v>0</v>
      </c>
      <c r="MP213" s="52">
        <v>0</v>
      </c>
      <c r="MQ213" s="52">
        <v>0</v>
      </c>
      <c r="MR213" s="52">
        <v>0</v>
      </c>
      <c r="MS213" s="52">
        <v>0</v>
      </c>
      <c r="MT213" s="52">
        <v>0</v>
      </c>
      <c r="MU213" s="52">
        <v>0</v>
      </c>
      <c r="MV213" s="52">
        <v>0</v>
      </c>
      <c r="MW213" s="52">
        <v>0</v>
      </c>
      <c r="MX213" s="52">
        <v>0</v>
      </c>
      <c r="MY213" s="52">
        <v>0</v>
      </c>
      <c r="MZ213" s="52">
        <v>0</v>
      </c>
      <c r="NA213" s="52">
        <v>0</v>
      </c>
      <c r="NB213" s="52">
        <v>0</v>
      </c>
      <c r="NC213" s="52">
        <v>0</v>
      </c>
      <c r="ND213" s="52">
        <v>0</v>
      </c>
      <c r="NE213" s="52">
        <v>0</v>
      </c>
      <c r="NF213" s="52">
        <v>0</v>
      </c>
      <c r="NG213" s="52">
        <v>0</v>
      </c>
      <c r="NH213" s="52">
        <v>0</v>
      </c>
      <c r="NI213" s="52">
        <v>0</v>
      </c>
      <c r="NJ213" s="52">
        <v>0</v>
      </c>
      <c r="NK213" s="52">
        <v>0</v>
      </c>
      <c r="NL213" s="52">
        <v>0</v>
      </c>
      <c r="NM213" s="52">
        <v>0</v>
      </c>
      <c r="NN213" s="52">
        <v>0</v>
      </c>
      <c r="NO213" s="52">
        <v>0</v>
      </c>
      <c r="NP213" s="52">
        <v>0</v>
      </c>
      <c r="NQ213" s="52">
        <v>0</v>
      </c>
      <c r="NR213" s="68">
        <f t="shared" si="9"/>
        <v>66173.409999999887</v>
      </c>
      <c r="NS213" s="68">
        <f t="shared" si="10"/>
        <v>66173.409999999887</v>
      </c>
      <c r="NT213" s="68">
        <f t="shared" si="11"/>
        <v>42765.270000000004</v>
      </c>
    </row>
    <row r="214" spans="1:384" s="40" customFormat="1" ht="15" customHeight="1" outlineLevel="1" x14ac:dyDescent="0.2">
      <c r="A214" s="61"/>
      <c r="B214" s="49" t="s">
        <v>671</v>
      </c>
      <c r="C214" s="49" t="s">
        <v>596</v>
      </c>
      <c r="D214" s="49" t="s">
        <v>597</v>
      </c>
      <c r="E214" s="50" t="s">
        <v>598</v>
      </c>
      <c r="F214" s="64">
        <v>45461</v>
      </c>
      <c r="G214" s="49" t="s">
        <v>37</v>
      </c>
      <c r="H214" s="72">
        <v>0</v>
      </c>
      <c r="I214" s="65">
        <v>59900</v>
      </c>
      <c r="J214" s="114" t="str">
        <f>_xlfn.XLOOKUP(E214,'[12]Resumo Unidades'!$B:$B,'[12]Resumo Unidades'!$W:$W)</f>
        <v>Fluxo com Divergência maior do que 10%</v>
      </c>
      <c r="K214" s="51" t="str">
        <f>IF(L214&gt;Resumo!$E$23,"Sim","Não")</f>
        <v>Não</v>
      </c>
      <c r="L214" s="66">
        <v>0</v>
      </c>
      <c r="M214" s="67"/>
      <c r="N214" s="52">
        <v>0</v>
      </c>
      <c r="O214" s="52">
        <v>0</v>
      </c>
      <c r="P214" s="52">
        <v>0</v>
      </c>
      <c r="Q214" s="52">
        <v>0</v>
      </c>
      <c r="R214" s="52">
        <v>0</v>
      </c>
      <c r="S214" s="52">
        <v>0</v>
      </c>
      <c r="T214" s="52">
        <v>0</v>
      </c>
      <c r="U214" s="52">
        <v>0</v>
      </c>
      <c r="V214" s="52">
        <v>0</v>
      </c>
      <c r="W214" s="52">
        <v>0</v>
      </c>
      <c r="X214" s="52">
        <v>0</v>
      </c>
      <c r="Y214" s="52">
        <v>0</v>
      </c>
      <c r="Z214" s="52">
        <v>0</v>
      </c>
      <c r="AA214" s="52">
        <v>0</v>
      </c>
      <c r="AB214" s="52">
        <v>0</v>
      </c>
      <c r="AC214" s="52">
        <v>0</v>
      </c>
      <c r="AD214" s="52">
        <v>0</v>
      </c>
      <c r="AE214" s="52">
        <v>0</v>
      </c>
      <c r="AF214" s="52">
        <v>0</v>
      </c>
      <c r="AG214" s="52">
        <v>0</v>
      </c>
      <c r="AH214" s="52">
        <v>0</v>
      </c>
      <c r="AI214" s="52">
        <v>0</v>
      </c>
      <c r="AJ214" s="52">
        <v>0</v>
      </c>
      <c r="AK214" s="52">
        <v>0</v>
      </c>
      <c r="AL214" s="52">
        <v>0</v>
      </c>
      <c r="AM214" s="52">
        <v>0</v>
      </c>
      <c r="AN214" s="52">
        <v>0</v>
      </c>
      <c r="AO214" s="52">
        <v>0</v>
      </c>
      <c r="AP214" s="52">
        <v>0</v>
      </c>
      <c r="AQ214" s="52">
        <v>0</v>
      </c>
      <c r="AR214" s="52">
        <v>0</v>
      </c>
      <c r="AS214" s="52">
        <v>0</v>
      </c>
      <c r="AT214" s="52">
        <v>0</v>
      </c>
      <c r="AU214" s="52">
        <v>0</v>
      </c>
      <c r="AV214" s="52">
        <v>0</v>
      </c>
      <c r="AW214" s="52">
        <v>0</v>
      </c>
      <c r="AX214" s="52">
        <v>0</v>
      </c>
      <c r="AY214" s="52">
        <v>0</v>
      </c>
      <c r="AZ214" s="52">
        <v>0</v>
      </c>
      <c r="BA214" s="52">
        <v>0</v>
      </c>
      <c r="BB214" s="52">
        <v>0</v>
      </c>
      <c r="BC214" s="52">
        <v>0</v>
      </c>
      <c r="BD214" s="52">
        <v>0</v>
      </c>
      <c r="BE214" s="52">
        <v>0</v>
      </c>
      <c r="BF214" s="52">
        <v>0</v>
      </c>
      <c r="BG214" s="52">
        <v>0</v>
      </c>
      <c r="BH214" s="52">
        <v>0</v>
      </c>
      <c r="BI214" s="52">
        <v>0</v>
      </c>
      <c r="BJ214" s="52">
        <v>0</v>
      </c>
      <c r="BK214" s="52">
        <v>0</v>
      </c>
      <c r="BL214" s="52">
        <v>0</v>
      </c>
      <c r="BM214" s="52">
        <v>0</v>
      </c>
      <c r="BN214" s="52">
        <v>0</v>
      </c>
      <c r="BO214" s="52">
        <v>0</v>
      </c>
      <c r="BP214" s="52">
        <v>0</v>
      </c>
      <c r="BQ214" s="52">
        <v>0</v>
      </c>
      <c r="BR214" s="52">
        <v>0</v>
      </c>
      <c r="BS214" s="52">
        <v>0</v>
      </c>
      <c r="BT214" s="52">
        <v>0</v>
      </c>
      <c r="BU214" s="52">
        <v>0</v>
      </c>
      <c r="BV214" s="52">
        <v>0</v>
      </c>
      <c r="BW214" s="52">
        <v>0</v>
      </c>
      <c r="BX214" s="52">
        <v>0</v>
      </c>
      <c r="BY214" s="52">
        <v>0</v>
      </c>
      <c r="BZ214" s="52">
        <v>0</v>
      </c>
      <c r="CA214" s="52">
        <v>0</v>
      </c>
      <c r="CB214" s="52">
        <v>0</v>
      </c>
      <c r="CC214" s="52">
        <v>0</v>
      </c>
      <c r="CD214" s="52">
        <v>347.64</v>
      </c>
      <c r="CE214" s="52">
        <v>347.64</v>
      </c>
      <c r="CF214" s="52">
        <v>347.64</v>
      </c>
      <c r="CG214" s="52">
        <v>347.64</v>
      </c>
      <c r="CH214" s="52">
        <v>347.64</v>
      </c>
      <c r="CI214" s="52">
        <v>347.64</v>
      </c>
      <c r="CJ214" s="52">
        <v>347.64</v>
      </c>
      <c r="CK214" s="52">
        <v>347.64</v>
      </c>
      <c r="CL214" s="52">
        <v>347.64</v>
      </c>
      <c r="CM214" s="52">
        <v>347.64</v>
      </c>
      <c r="CN214" s="52">
        <v>347.64</v>
      </c>
      <c r="CO214" s="52">
        <v>347.64</v>
      </c>
      <c r="CP214" s="52">
        <v>347.64</v>
      </c>
      <c r="CQ214" s="52">
        <v>347.64</v>
      </c>
      <c r="CR214" s="52">
        <v>347.64</v>
      </c>
      <c r="CS214" s="52">
        <v>347.64</v>
      </c>
      <c r="CT214" s="52">
        <v>347.64</v>
      </c>
      <c r="CU214" s="52">
        <v>347.64</v>
      </c>
      <c r="CV214" s="52">
        <v>347.64</v>
      </c>
      <c r="CW214" s="52">
        <v>347.64</v>
      </c>
      <c r="CX214" s="52">
        <v>347.64</v>
      </c>
      <c r="CY214" s="52">
        <v>347.64</v>
      </c>
      <c r="CZ214" s="52">
        <v>347.64</v>
      </c>
      <c r="DA214" s="52">
        <v>347.64</v>
      </c>
      <c r="DB214" s="52">
        <v>347.64</v>
      </c>
      <c r="DC214" s="52">
        <v>347.64</v>
      </c>
      <c r="DD214" s="52">
        <v>347.64</v>
      </c>
      <c r="DE214" s="52">
        <v>347.64</v>
      </c>
      <c r="DF214" s="52">
        <v>347.64</v>
      </c>
      <c r="DG214" s="52">
        <v>347.64</v>
      </c>
      <c r="DH214" s="52">
        <v>347.64</v>
      </c>
      <c r="DI214" s="52">
        <v>347.64</v>
      </c>
      <c r="DJ214" s="52">
        <v>347.64</v>
      </c>
      <c r="DK214" s="52">
        <v>347.64</v>
      </c>
      <c r="DL214" s="52">
        <v>347.64</v>
      </c>
      <c r="DM214" s="52">
        <v>347.64</v>
      </c>
      <c r="DN214" s="52">
        <v>347.64</v>
      </c>
      <c r="DO214" s="52">
        <v>347.64</v>
      </c>
      <c r="DP214" s="52">
        <v>347.64</v>
      </c>
      <c r="DQ214" s="52">
        <v>347.64</v>
      </c>
      <c r="DR214" s="52">
        <v>347.64</v>
      </c>
      <c r="DS214" s="52">
        <v>347.64</v>
      </c>
      <c r="DT214" s="52">
        <v>347.64</v>
      </c>
      <c r="DU214" s="52">
        <v>347.64</v>
      </c>
      <c r="DV214" s="52">
        <v>347.64</v>
      </c>
      <c r="DW214" s="52">
        <v>347.64</v>
      </c>
      <c r="DX214" s="52">
        <v>347.64</v>
      </c>
      <c r="DY214" s="52">
        <v>347.64</v>
      </c>
      <c r="DZ214" s="52">
        <v>347.64</v>
      </c>
      <c r="EA214" s="52">
        <v>347.64</v>
      </c>
      <c r="EB214" s="52">
        <v>347.64</v>
      </c>
      <c r="EC214" s="52">
        <v>347.64</v>
      </c>
      <c r="ED214" s="52">
        <v>347.64</v>
      </c>
      <c r="EE214" s="52">
        <v>347.64</v>
      </c>
      <c r="EF214" s="52">
        <v>347.64</v>
      </c>
      <c r="EG214" s="52">
        <v>347.64</v>
      </c>
      <c r="EH214" s="52">
        <v>347.64</v>
      </c>
      <c r="EI214" s="52">
        <v>347.64</v>
      </c>
      <c r="EJ214" s="52">
        <v>347.64</v>
      </c>
      <c r="EK214" s="52">
        <v>347.64</v>
      </c>
      <c r="EL214" s="52">
        <v>347.64</v>
      </c>
      <c r="EM214" s="52">
        <v>347.64</v>
      </c>
      <c r="EN214" s="52">
        <v>347.64</v>
      </c>
      <c r="EO214" s="52">
        <v>347.64</v>
      </c>
      <c r="EP214" s="52">
        <v>347.64</v>
      </c>
      <c r="EQ214" s="52">
        <v>347.64</v>
      </c>
      <c r="ER214" s="52">
        <v>347.64</v>
      </c>
      <c r="ES214" s="52">
        <v>347.64</v>
      </c>
      <c r="ET214" s="52">
        <v>347.64</v>
      </c>
      <c r="EU214" s="52">
        <v>347.64</v>
      </c>
      <c r="EV214" s="52">
        <v>347.64</v>
      </c>
      <c r="EW214" s="52">
        <v>347.64</v>
      </c>
      <c r="EX214" s="52">
        <v>347.64</v>
      </c>
      <c r="EY214" s="52">
        <v>347.64</v>
      </c>
      <c r="EZ214" s="52">
        <v>347.64</v>
      </c>
      <c r="FA214" s="52">
        <v>347.64</v>
      </c>
      <c r="FB214" s="52">
        <v>347.64</v>
      </c>
      <c r="FC214" s="52">
        <v>347.64</v>
      </c>
      <c r="FD214" s="52">
        <v>347.64</v>
      </c>
      <c r="FE214" s="52">
        <v>347.64</v>
      </c>
      <c r="FF214" s="52">
        <v>347.64</v>
      </c>
      <c r="FG214" s="52">
        <v>347.64</v>
      </c>
      <c r="FH214" s="52">
        <v>347.64</v>
      </c>
      <c r="FI214" s="52">
        <v>347.64</v>
      </c>
      <c r="FJ214" s="52">
        <v>347.64</v>
      </c>
      <c r="FK214" s="52">
        <v>347.64</v>
      </c>
      <c r="FL214" s="52">
        <v>347.64</v>
      </c>
      <c r="FM214" s="52">
        <v>347.64</v>
      </c>
      <c r="FN214" s="52">
        <v>347.64</v>
      </c>
      <c r="FO214" s="52">
        <v>347.64</v>
      </c>
      <c r="FP214" s="52">
        <v>347.64</v>
      </c>
      <c r="FQ214" s="52">
        <v>347.64</v>
      </c>
      <c r="FR214" s="52">
        <v>347.64</v>
      </c>
      <c r="FS214" s="52">
        <v>347.64</v>
      </c>
      <c r="FT214" s="52">
        <v>347.64</v>
      </c>
      <c r="FU214" s="52">
        <v>347.64</v>
      </c>
      <c r="FV214" s="52">
        <v>347.64</v>
      </c>
      <c r="FW214" s="52">
        <v>347.64</v>
      </c>
      <c r="FX214" s="52">
        <v>347.64</v>
      </c>
      <c r="FY214" s="52">
        <v>347.64</v>
      </c>
      <c r="FZ214" s="52">
        <v>347.64</v>
      </c>
      <c r="GA214" s="52">
        <v>347.64</v>
      </c>
      <c r="GB214" s="52">
        <v>347.64</v>
      </c>
      <c r="GC214" s="52">
        <v>347.64</v>
      </c>
      <c r="GD214" s="52">
        <v>347.64</v>
      </c>
      <c r="GE214" s="52">
        <v>347.64</v>
      </c>
      <c r="GF214" s="52">
        <v>347.64</v>
      </c>
      <c r="GG214" s="52">
        <v>347.64</v>
      </c>
      <c r="GH214" s="52">
        <v>347.64</v>
      </c>
      <c r="GI214" s="52">
        <v>347.64</v>
      </c>
      <c r="GJ214" s="52">
        <v>347.64</v>
      </c>
      <c r="GK214" s="52">
        <v>347.64</v>
      </c>
      <c r="GL214" s="52">
        <v>347.64</v>
      </c>
      <c r="GM214" s="52">
        <v>347.64</v>
      </c>
      <c r="GN214" s="52">
        <v>347.64</v>
      </c>
      <c r="GO214" s="52">
        <v>347.64</v>
      </c>
      <c r="GP214" s="52">
        <v>347.64</v>
      </c>
      <c r="GQ214" s="52">
        <v>347.64</v>
      </c>
      <c r="GR214" s="52">
        <v>347.64</v>
      </c>
      <c r="GS214" s="52">
        <v>347.64</v>
      </c>
      <c r="GT214" s="52">
        <v>347.64</v>
      </c>
      <c r="GU214" s="52">
        <v>347.64</v>
      </c>
      <c r="GV214" s="52">
        <v>347.64</v>
      </c>
      <c r="GW214" s="52">
        <v>347.64</v>
      </c>
      <c r="GX214" s="52">
        <v>347.64</v>
      </c>
      <c r="GY214" s="52">
        <v>347.64</v>
      </c>
      <c r="GZ214" s="52">
        <v>347.64</v>
      </c>
      <c r="HA214" s="52">
        <v>347.64</v>
      </c>
      <c r="HB214" s="52">
        <v>347.64</v>
      </c>
      <c r="HC214" s="52">
        <v>347.64</v>
      </c>
      <c r="HD214" s="52">
        <v>347.64</v>
      </c>
      <c r="HE214" s="52">
        <v>347.64</v>
      </c>
      <c r="HF214" s="52">
        <v>347.64</v>
      </c>
      <c r="HG214" s="52">
        <v>347.64</v>
      </c>
      <c r="HH214" s="52">
        <v>347.64</v>
      </c>
      <c r="HI214" s="52">
        <v>347.64</v>
      </c>
      <c r="HJ214" s="52">
        <v>347.64</v>
      </c>
      <c r="HK214" s="52">
        <v>347.64</v>
      </c>
      <c r="HL214" s="52">
        <v>347.64</v>
      </c>
      <c r="HM214" s="52">
        <v>347.64</v>
      </c>
      <c r="HN214" s="52">
        <v>347.64</v>
      </c>
      <c r="HO214" s="52">
        <v>347.64</v>
      </c>
      <c r="HP214" s="52">
        <v>347.64</v>
      </c>
      <c r="HQ214" s="52">
        <v>347.64</v>
      </c>
      <c r="HR214" s="52">
        <v>347.64</v>
      </c>
      <c r="HS214" s="52">
        <v>347.64</v>
      </c>
      <c r="HT214" s="52">
        <v>347.64</v>
      </c>
      <c r="HU214" s="52">
        <v>347.64</v>
      </c>
      <c r="HV214" s="52">
        <v>347.64</v>
      </c>
      <c r="HW214" s="52">
        <v>347.64</v>
      </c>
      <c r="HX214" s="52">
        <v>347.64</v>
      </c>
      <c r="HY214" s="52">
        <v>347.64</v>
      </c>
      <c r="HZ214" s="52">
        <v>347.64</v>
      </c>
      <c r="IA214" s="52">
        <v>347.64</v>
      </c>
      <c r="IB214" s="52">
        <v>347.64</v>
      </c>
      <c r="IC214" s="52">
        <v>347.64</v>
      </c>
      <c r="ID214" s="52">
        <v>347.64</v>
      </c>
      <c r="IE214" s="52">
        <v>347.64</v>
      </c>
      <c r="IF214" s="52">
        <v>347.64</v>
      </c>
      <c r="IG214" s="52">
        <v>347.64</v>
      </c>
      <c r="IH214" s="52">
        <v>347.64</v>
      </c>
      <c r="II214" s="52">
        <v>347.64</v>
      </c>
      <c r="IJ214" s="52">
        <v>347.64</v>
      </c>
      <c r="IK214" s="52">
        <v>347.64</v>
      </c>
      <c r="IL214" s="52">
        <v>347.64</v>
      </c>
      <c r="IM214" s="52">
        <v>347.64</v>
      </c>
      <c r="IN214" s="52">
        <v>347.64</v>
      </c>
      <c r="IO214" s="52">
        <v>347.64</v>
      </c>
      <c r="IP214" s="52">
        <v>347.64</v>
      </c>
      <c r="IQ214" s="52">
        <v>347.64</v>
      </c>
      <c r="IR214" s="52">
        <v>347.64</v>
      </c>
      <c r="IS214" s="52">
        <v>347.64</v>
      </c>
      <c r="IT214" s="52">
        <v>0</v>
      </c>
      <c r="IU214" s="52">
        <v>0</v>
      </c>
      <c r="IV214" s="52">
        <v>0</v>
      </c>
      <c r="IW214" s="52">
        <v>0</v>
      </c>
      <c r="IX214" s="52">
        <v>0</v>
      </c>
      <c r="IY214" s="52">
        <v>0</v>
      </c>
      <c r="IZ214" s="52">
        <v>0</v>
      </c>
      <c r="JA214" s="52">
        <v>0</v>
      </c>
      <c r="JB214" s="52">
        <v>0</v>
      </c>
      <c r="JC214" s="52">
        <v>0</v>
      </c>
      <c r="JD214" s="52">
        <v>0</v>
      </c>
      <c r="JE214" s="52">
        <v>0</v>
      </c>
      <c r="JF214" s="52">
        <v>0</v>
      </c>
      <c r="JG214" s="52">
        <v>0</v>
      </c>
      <c r="JH214" s="52">
        <v>0</v>
      </c>
      <c r="JI214" s="52">
        <v>0</v>
      </c>
      <c r="JJ214" s="52">
        <v>0</v>
      </c>
      <c r="JK214" s="52">
        <v>0</v>
      </c>
      <c r="JL214" s="52">
        <v>0</v>
      </c>
      <c r="JM214" s="52">
        <v>0</v>
      </c>
      <c r="JN214" s="52">
        <v>0</v>
      </c>
      <c r="JO214" s="52">
        <v>0</v>
      </c>
      <c r="JP214" s="52">
        <v>0</v>
      </c>
      <c r="JQ214" s="52">
        <v>0</v>
      </c>
      <c r="JR214" s="52">
        <v>0</v>
      </c>
      <c r="JS214" s="52">
        <v>0</v>
      </c>
      <c r="JT214" s="52">
        <v>0</v>
      </c>
      <c r="JU214" s="52">
        <v>0</v>
      </c>
      <c r="JV214" s="52">
        <v>0</v>
      </c>
      <c r="JW214" s="52">
        <v>0</v>
      </c>
      <c r="JX214" s="52">
        <v>0</v>
      </c>
      <c r="JY214" s="52">
        <v>0</v>
      </c>
      <c r="JZ214" s="52">
        <v>0</v>
      </c>
      <c r="KA214" s="52">
        <v>0</v>
      </c>
      <c r="KB214" s="52">
        <v>0</v>
      </c>
      <c r="KC214" s="52">
        <v>0</v>
      </c>
      <c r="KD214" s="52">
        <v>0</v>
      </c>
      <c r="KE214" s="52">
        <v>0</v>
      </c>
      <c r="KF214" s="52">
        <v>0</v>
      </c>
      <c r="KG214" s="52">
        <v>0</v>
      </c>
      <c r="KH214" s="52">
        <v>0</v>
      </c>
      <c r="KI214" s="52">
        <v>0</v>
      </c>
      <c r="KJ214" s="52">
        <v>0</v>
      </c>
      <c r="KK214" s="52">
        <v>0</v>
      </c>
      <c r="KL214" s="52">
        <v>0</v>
      </c>
      <c r="KM214" s="52">
        <v>0</v>
      </c>
      <c r="KN214" s="52">
        <v>0</v>
      </c>
      <c r="KO214" s="52">
        <v>0</v>
      </c>
      <c r="KP214" s="52">
        <v>0</v>
      </c>
      <c r="KQ214" s="52">
        <v>0</v>
      </c>
      <c r="KR214" s="52">
        <v>0</v>
      </c>
      <c r="KS214" s="52">
        <v>0</v>
      </c>
      <c r="KT214" s="52">
        <v>0</v>
      </c>
      <c r="KU214" s="52">
        <v>0</v>
      </c>
      <c r="KV214" s="52">
        <v>0</v>
      </c>
      <c r="KW214" s="52">
        <v>0</v>
      </c>
      <c r="KX214" s="52">
        <v>0</v>
      </c>
      <c r="KY214" s="52">
        <v>0</v>
      </c>
      <c r="KZ214" s="52">
        <v>0</v>
      </c>
      <c r="LA214" s="52">
        <v>0</v>
      </c>
      <c r="LB214" s="52">
        <v>0</v>
      </c>
      <c r="LC214" s="52">
        <v>0</v>
      </c>
      <c r="LD214" s="52">
        <v>0</v>
      </c>
      <c r="LE214" s="52">
        <v>0</v>
      </c>
      <c r="LF214" s="52">
        <v>0</v>
      </c>
      <c r="LG214" s="52">
        <v>0</v>
      </c>
      <c r="LH214" s="52">
        <v>0</v>
      </c>
      <c r="LI214" s="52">
        <v>0</v>
      </c>
      <c r="LJ214" s="52">
        <v>0</v>
      </c>
      <c r="LK214" s="52">
        <v>0</v>
      </c>
      <c r="LL214" s="52">
        <v>0</v>
      </c>
      <c r="LM214" s="52">
        <v>0</v>
      </c>
      <c r="LN214" s="52">
        <v>0</v>
      </c>
      <c r="LO214" s="52">
        <v>0</v>
      </c>
      <c r="LP214" s="52">
        <v>0</v>
      </c>
      <c r="LQ214" s="52">
        <v>0</v>
      </c>
      <c r="LR214" s="52">
        <v>0</v>
      </c>
      <c r="LS214" s="52">
        <v>0</v>
      </c>
      <c r="LT214" s="52">
        <v>0</v>
      </c>
      <c r="LU214" s="52">
        <v>0</v>
      </c>
      <c r="LV214" s="52">
        <v>0</v>
      </c>
      <c r="LW214" s="52">
        <v>0</v>
      </c>
      <c r="LX214" s="52">
        <v>0</v>
      </c>
      <c r="LY214" s="52">
        <v>0</v>
      </c>
      <c r="LZ214" s="52">
        <v>0</v>
      </c>
      <c r="MA214" s="52">
        <v>0</v>
      </c>
      <c r="MB214" s="52">
        <v>0</v>
      </c>
      <c r="MC214" s="52">
        <v>0</v>
      </c>
      <c r="MD214" s="52">
        <v>0</v>
      </c>
      <c r="ME214" s="52">
        <v>0</v>
      </c>
      <c r="MF214" s="52">
        <v>0</v>
      </c>
      <c r="MG214" s="52">
        <v>0</v>
      </c>
      <c r="MH214" s="52">
        <v>0</v>
      </c>
      <c r="MI214" s="52">
        <v>0</v>
      </c>
      <c r="MJ214" s="52">
        <v>0</v>
      </c>
      <c r="MK214" s="52">
        <v>0</v>
      </c>
      <c r="ML214" s="52">
        <v>0</v>
      </c>
      <c r="MM214" s="52">
        <v>0</v>
      </c>
      <c r="MN214" s="52">
        <v>0</v>
      </c>
      <c r="MO214" s="52">
        <v>0</v>
      </c>
      <c r="MP214" s="52">
        <v>0</v>
      </c>
      <c r="MQ214" s="52">
        <v>0</v>
      </c>
      <c r="MR214" s="52">
        <v>0</v>
      </c>
      <c r="MS214" s="52">
        <v>0</v>
      </c>
      <c r="MT214" s="52">
        <v>0</v>
      </c>
      <c r="MU214" s="52">
        <v>0</v>
      </c>
      <c r="MV214" s="52">
        <v>0</v>
      </c>
      <c r="MW214" s="52">
        <v>0</v>
      </c>
      <c r="MX214" s="52">
        <v>0</v>
      </c>
      <c r="MY214" s="52">
        <v>0</v>
      </c>
      <c r="MZ214" s="52">
        <v>0</v>
      </c>
      <c r="NA214" s="52">
        <v>0</v>
      </c>
      <c r="NB214" s="52">
        <v>0</v>
      </c>
      <c r="NC214" s="52">
        <v>0</v>
      </c>
      <c r="ND214" s="52">
        <v>0</v>
      </c>
      <c r="NE214" s="52">
        <v>0</v>
      </c>
      <c r="NF214" s="52">
        <v>0</v>
      </c>
      <c r="NG214" s="52">
        <v>0</v>
      </c>
      <c r="NH214" s="52">
        <v>0</v>
      </c>
      <c r="NI214" s="52">
        <v>0</v>
      </c>
      <c r="NJ214" s="52">
        <v>0</v>
      </c>
      <c r="NK214" s="52">
        <v>0</v>
      </c>
      <c r="NL214" s="52">
        <v>0</v>
      </c>
      <c r="NM214" s="52">
        <v>0</v>
      </c>
      <c r="NN214" s="52">
        <v>0</v>
      </c>
      <c r="NO214" s="52">
        <v>0</v>
      </c>
      <c r="NP214" s="52">
        <v>0</v>
      </c>
      <c r="NQ214" s="52">
        <v>0</v>
      </c>
      <c r="NR214" s="68">
        <f t="shared" si="9"/>
        <v>59794.079999999922</v>
      </c>
      <c r="NS214" s="68">
        <f t="shared" si="10"/>
        <v>59794.079999999922</v>
      </c>
      <c r="NT214" s="68">
        <f t="shared" si="11"/>
        <v>37892.759999999958</v>
      </c>
    </row>
    <row r="215" spans="1:384" s="40" customFormat="1" ht="15" customHeight="1" outlineLevel="1" x14ac:dyDescent="0.2">
      <c r="A215" s="61"/>
      <c r="B215" s="49" t="s">
        <v>671</v>
      </c>
      <c r="C215" s="49" t="s">
        <v>599</v>
      </c>
      <c r="D215" s="49" t="s">
        <v>600</v>
      </c>
      <c r="E215" s="50" t="s">
        <v>601</v>
      </c>
      <c r="F215" s="64">
        <v>45459</v>
      </c>
      <c r="G215" s="49" t="s">
        <v>37</v>
      </c>
      <c r="H215" s="72">
        <v>0</v>
      </c>
      <c r="I215" s="65">
        <v>69900</v>
      </c>
      <c r="J215" s="114" t="str">
        <f>_xlfn.XLOOKUP(E215,'[12]Resumo Unidades'!$B:$B,'[12]Resumo Unidades'!$W:$W)</f>
        <v>Fluxo com Divergência de até 2%</v>
      </c>
      <c r="K215" s="51" t="str">
        <f>IF(L215&gt;Resumo!$E$23,"Sim","Não")</f>
        <v>Não</v>
      </c>
      <c r="L215" s="66">
        <v>19</v>
      </c>
      <c r="M215" s="67"/>
      <c r="N215" s="52">
        <v>0</v>
      </c>
      <c r="O215" s="52">
        <v>0</v>
      </c>
      <c r="P215" s="52">
        <v>0</v>
      </c>
      <c r="Q215" s="52">
        <v>0</v>
      </c>
      <c r="R215" s="52">
        <v>0</v>
      </c>
      <c r="S215" s="52">
        <v>0</v>
      </c>
      <c r="T215" s="52">
        <v>0</v>
      </c>
      <c r="U215" s="52">
        <v>0</v>
      </c>
      <c r="V215" s="52">
        <v>0</v>
      </c>
      <c r="W215" s="52">
        <v>0</v>
      </c>
      <c r="X215" s="52">
        <v>0</v>
      </c>
      <c r="Y215" s="52">
        <v>0</v>
      </c>
      <c r="Z215" s="52">
        <v>0</v>
      </c>
      <c r="AA215" s="52">
        <v>0</v>
      </c>
      <c r="AB215" s="52">
        <v>0</v>
      </c>
      <c r="AC215" s="52">
        <v>0</v>
      </c>
      <c r="AD215" s="52">
        <v>0</v>
      </c>
      <c r="AE215" s="52">
        <v>0</v>
      </c>
      <c r="AF215" s="52">
        <v>0</v>
      </c>
      <c r="AG215" s="52">
        <v>0</v>
      </c>
      <c r="AH215" s="52">
        <v>0</v>
      </c>
      <c r="AI215" s="52">
        <v>0</v>
      </c>
      <c r="AJ215" s="52">
        <v>0</v>
      </c>
      <c r="AK215" s="52">
        <v>0</v>
      </c>
      <c r="AL215" s="52">
        <v>0</v>
      </c>
      <c r="AM215" s="52">
        <v>0</v>
      </c>
      <c r="AN215" s="52">
        <v>0</v>
      </c>
      <c r="AO215" s="52">
        <v>0</v>
      </c>
      <c r="AP215" s="52">
        <v>0</v>
      </c>
      <c r="AQ215" s="52">
        <v>0</v>
      </c>
      <c r="AR215" s="52">
        <v>0</v>
      </c>
      <c r="AS215" s="52">
        <v>0</v>
      </c>
      <c r="AT215" s="52">
        <v>0</v>
      </c>
      <c r="AU215" s="52">
        <v>0</v>
      </c>
      <c r="AV215" s="52">
        <v>0</v>
      </c>
      <c r="AW215" s="52">
        <v>0</v>
      </c>
      <c r="AX215" s="52">
        <v>0</v>
      </c>
      <c r="AY215" s="52">
        <v>0</v>
      </c>
      <c r="AZ215" s="52">
        <v>0</v>
      </c>
      <c r="BA215" s="52">
        <v>0</v>
      </c>
      <c r="BB215" s="52">
        <v>0</v>
      </c>
      <c r="BC215" s="52">
        <v>0</v>
      </c>
      <c r="BD215" s="52">
        <v>0</v>
      </c>
      <c r="BE215" s="52">
        <v>0</v>
      </c>
      <c r="BF215" s="52">
        <v>0</v>
      </c>
      <c r="BG215" s="52">
        <v>0</v>
      </c>
      <c r="BH215" s="52">
        <v>0</v>
      </c>
      <c r="BI215" s="52">
        <v>0</v>
      </c>
      <c r="BJ215" s="52">
        <v>0</v>
      </c>
      <c r="BK215" s="52">
        <v>0</v>
      </c>
      <c r="BL215" s="52">
        <v>0</v>
      </c>
      <c r="BM215" s="52">
        <v>0</v>
      </c>
      <c r="BN215" s="52">
        <v>0</v>
      </c>
      <c r="BO215" s="52">
        <v>0</v>
      </c>
      <c r="BP215" s="52">
        <v>0</v>
      </c>
      <c r="BQ215" s="52">
        <v>0</v>
      </c>
      <c r="BR215" s="52">
        <v>0</v>
      </c>
      <c r="BS215" s="52">
        <v>0</v>
      </c>
      <c r="BT215" s="52">
        <v>0</v>
      </c>
      <c r="BU215" s="52">
        <v>0</v>
      </c>
      <c r="BV215" s="52">
        <v>0</v>
      </c>
      <c r="BW215" s="52">
        <v>0</v>
      </c>
      <c r="BX215" s="52">
        <v>0</v>
      </c>
      <c r="BY215" s="52">
        <v>0</v>
      </c>
      <c r="BZ215" s="52">
        <v>0</v>
      </c>
      <c r="CA215" s="52">
        <v>0</v>
      </c>
      <c r="CB215" s="52">
        <v>0</v>
      </c>
      <c r="CC215" s="52">
        <v>559.57000000000005</v>
      </c>
      <c r="CD215" s="52">
        <v>487.23</v>
      </c>
      <c r="CE215" s="52">
        <v>487.23</v>
      </c>
      <c r="CF215" s="52">
        <v>487.23</v>
      </c>
      <c r="CG215" s="52">
        <v>487.23</v>
      </c>
      <c r="CH215" s="52">
        <v>487.23</v>
      </c>
      <c r="CI215" s="52">
        <v>487.23</v>
      </c>
      <c r="CJ215" s="52">
        <v>487.23</v>
      </c>
      <c r="CK215" s="52">
        <v>487.23</v>
      </c>
      <c r="CL215" s="52">
        <v>487.23</v>
      </c>
      <c r="CM215" s="52">
        <v>487.23</v>
      </c>
      <c r="CN215" s="52">
        <v>487.23</v>
      </c>
      <c r="CO215" s="52">
        <v>487.23</v>
      </c>
      <c r="CP215" s="52">
        <v>487.23</v>
      </c>
      <c r="CQ215" s="52">
        <v>487.23</v>
      </c>
      <c r="CR215" s="52">
        <v>487.23</v>
      </c>
      <c r="CS215" s="52">
        <v>487.23</v>
      </c>
      <c r="CT215" s="52">
        <v>487.23</v>
      </c>
      <c r="CU215" s="52">
        <v>487.23</v>
      </c>
      <c r="CV215" s="52">
        <v>487.23</v>
      </c>
      <c r="CW215" s="52">
        <v>487.23</v>
      </c>
      <c r="CX215" s="52">
        <v>487.23</v>
      </c>
      <c r="CY215" s="52">
        <v>487.23</v>
      </c>
      <c r="CZ215" s="52">
        <v>487.23</v>
      </c>
      <c r="DA215" s="52">
        <v>487.23</v>
      </c>
      <c r="DB215" s="52">
        <v>487.23</v>
      </c>
      <c r="DC215" s="52">
        <v>487.23</v>
      </c>
      <c r="DD215" s="52">
        <v>487.23</v>
      </c>
      <c r="DE215" s="52">
        <v>487.23</v>
      </c>
      <c r="DF215" s="52">
        <v>487.23</v>
      </c>
      <c r="DG215" s="52">
        <v>487.23</v>
      </c>
      <c r="DH215" s="52">
        <v>487.23</v>
      </c>
      <c r="DI215" s="52">
        <v>487.23</v>
      </c>
      <c r="DJ215" s="52">
        <v>487.23</v>
      </c>
      <c r="DK215" s="52">
        <v>487.23</v>
      </c>
      <c r="DL215" s="52">
        <v>487.23</v>
      </c>
      <c r="DM215" s="52">
        <v>487.23</v>
      </c>
      <c r="DN215" s="52">
        <v>487.23</v>
      </c>
      <c r="DO215" s="52">
        <v>487.23</v>
      </c>
      <c r="DP215" s="52">
        <v>487.23</v>
      </c>
      <c r="DQ215" s="52">
        <v>487.23</v>
      </c>
      <c r="DR215" s="52">
        <v>487.23</v>
      </c>
      <c r="DS215" s="52">
        <v>487.23</v>
      </c>
      <c r="DT215" s="52">
        <v>487.23</v>
      </c>
      <c r="DU215" s="52">
        <v>487.23</v>
      </c>
      <c r="DV215" s="52">
        <v>487.23</v>
      </c>
      <c r="DW215" s="52">
        <v>487.23</v>
      </c>
      <c r="DX215" s="52">
        <v>487.23</v>
      </c>
      <c r="DY215" s="52">
        <v>487.23</v>
      </c>
      <c r="DZ215" s="52">
        <v>487.23</v>
      </c>
      <c r="EA215" s="52">
        <v>487.23</v>
      </c>
      <c r="EB215" s="52">
        <v>487.23</v>
      </c>
      <c r="EC215" s="52">
        <v>487.23</v>
      </c>
      <c r="ED215" s="52">
        <v>487.23</v>
      </c>
      <c r="EE215" s="52">
        <v>487.23</v>
      </c>
      <c r="EF215" s="52">
        <v>487.23</v>
      </c>
      <c r="EG215" s="52">
        <v>487.23</v>
      </c>
      <c r="EH215" s="52">
        <v>487.23</v>
      </c>
      <c r="EI215" s="52">
        <v>487.23</v>
      </c>
      <c r="EJ215" s="52">
        <v>487.23</v>
      </c>
      <c r="EK215" s="52">
        <v>487.23</v>
      </c>
      <c r="EL215" s="52">
        <v>487.23</v>
      </c>
      <c r="EM215" s="52">
        <v>487.23</v>
      </c>
      <c r="EN215" s="52">
        <v>487.23</v>
      </c>
      <c r="EO215" s="52">
        <v>487.23</v>
      </c>
      <c r="EP215" s="52">
        <v>487.23</v>
      </c>
      <c r="EQ215" s="52">
        <v>487.23</v>
      </c>
      <c r="ER215" s="52">
        <v>487.23</v>
      </c>
      <c r="ES215" s="52">
        <v>487.23</v>
      </c>
      <c r="ET215" s="52">
        <v>487.23</v>
      </c>
      <c r="EU215" s="52">
        <v>487.23</v>
      </c>
      <c r="EV215" s="52">
        <v>487.23</v>
      </c>
      <c r="EW215" s="52">
        <v>487.23</v>
      </c>
      <c r="EX215" s="52">
        <v>487.23</v>
      </c>
      <c r="EY215" s="52">
        <v>487.23</v>
      </c>
      <c r="EZ215" s="52">
        <v>487.23</v>
      </c>
      <c r="FA215" s="52">
        <v>487.23</v>
      </c>
      <c r="FB215" s="52">
        <v>487.23</v>
      </c>
      <c r="FC215" s="52">
        <v>487.23</v>
      </c>
      <c r="FD215" s="52">
        <v>487.23</v>
      </c>
      <c r="FE215" s="52">
        <v>487.23</v>
      </c>
      <c r="FF215" s="52">
        <v>487.23</v>
      </c>
      <c r="FG215" s="52">
        <v>487.23</v>
      </c>
      <c r="FH215" s="52">
        <v>487.23</v>
      </c>
      <c r="FI215" s="52">
        <v>487.23</v>
      </c>
      <c r="FJ215" s="52">
        <v>487.23</v>
      </c>
      <c r="FK215" s="52">
        <v>487.23</v>
      </c>
      <c r="FL215" s="52">
        <v>487.23</v>
      </c>
      <c r="FM215" s="52">
        <v>487.23</v>
      </c>
      <c r="FN215" s="52">
        <v>487.23</v>
      </c>
      <c r="FO215" s="52">
        <v>487.23</v>
      </c>
      <c r="FP215" s="52">
        <v>487.23</v>
      </c>
      <c r="FQ215" s="52">
        <v>487.23</v>
      </c>
      <c r="FR215" s="52">
        <v>487.23</v>
      </c>
      <c r="FS215" s="52">
        <v>487.23</v>
      </c>
      <c r="FT215" s="52">
        <v>487.23</v>
      </c>
      <c r="FU215" s="52">
        <v>487.23</v>
      </c>
      <c r="FV215" s="52">
        <v>487.23</v>
      </c>
      <c r="FW215" s="52">
        <v>487.23</v>
      </c>
      <c r="FX215" s="52">
        <v>487.23</v>
      </c>
      <c r="FY215" s="52">
        <v>487.23</v>
      </c>
      <c r="FZ215" s="52">
        <v>487.23</v>
      </c>
      <c r="GA215" s="52">
        <v>487.23</v>
      </c>
      <c r="GB215" s="52">
        <v>487.23</v>
      </c>
      <c r="GC215" s="52">
        <v>487.23</v>
      </c>
      <c r="GD215" s="52">
        <v>487.23</v>
      </c>
      <c r="GE215" s="52">
        <v>487.23</v>
      </c>
      <c r="GF215" s="52">
        <v>487.23</v>
      </c>
      <c r="GG215" s="52">
        <v>487.23</v>
      </c>
      <c r="GH215" s="52">
        <v>487.23</v>
      </c>
      <c r="GI215" s="52">
        <v>487.23</v>
      </c>
      <c r="GJ215" s="52">
        <v>487.23</v>
      </c>
      <c r="GK215" s="52">
        <v>487.23</v>
      </c>
      <c r="GL215" s="52">
        <v>487.23</v>
      </c>
      <c r="GM215" s="52">
        <v>487.23</v>
      </c>
      <c r="GN215" s="52">
        <v>487.23</v>
      </c>
      <c r="GO215" s="52">
        <v>487.23</v>
      </c>
      <c r="GP215" s="52">
        <v>487.23</v>
      </c>
      <c r="GQ215" s="52">
        <v>487.23</v>
      </c>
      <c r="GR215" s="52">
        <v>487.23</v>
      </c>
      <c r="GS215" s="52">
        <v>487.23</v>
      </c>
      <c r="GT215" s="52">
        <v>487.23</v>
      </c>
      <c r="GU215" s="52">
        <v>487.23</v>
      </c>
      <c r="GV215" s="52">
        <v>487.23</v>
      </c>
      <c r="GW215" s="52">
        <v>487.23</v>
      </c>
      <c r="GX215" s="52">
        <v>487.23</v>
      </c>
      <c r="GY215" s="52">
        <v>487.23</v>
      </c>
      <c r="GZ215" s="52">
        <v>487.23</v>
      </c>
      <c r="HA215" s="52">
        <v>487.23</v>
      </c>
      <c r="HB215" s="52">
        <v>487.23</v>
      </c>
      <c r="HC215" s="52">
        <v>487.23</v>
      </c>
      <c r="HD215" s="52">
        <v>487.23</v>
      </c>
      <c r="HE215" s="52">
        <v>487.23</v>
      </c>
      <c r="HF215" s="52">
        <v>487.23</v>
      </c>
      <c r="HG215" s="52">
        <v>487.23</v>
      </c>
      <c r="HH215" s="52">
        <v>487.23</v>
      </c>
      <c r="HI215" s="52">
        <v>487.23</v>
      </c>
      <c r="HJ215" s="52">
        <v>487.23</v>
      </c>
      <c r="HK215" s="52">
        <v>487.23</v>
      </c>
      <c r="HL215" s="52">
        <v>0</v>
      </c>
      <c r="HM215" s="52">
        <v>0</v>
      </c>
      <c r="HN215" s="52">
        <v>0</v>
      </c>
      <c r="HO215" s="52">
        <v>0</v>
      </c>
      <c r="HP215" s="52">
        <v>0</v>
      </c>
      <c r="HQ215" s="52">
        <v>0</v>
      </c>
      <c r="HR215" s="52">
        <v>0</v>
      </c>
      <c r="HS215" s="52">
        <v>0</v>
      </c>
      <c r="HT215" s="52">
        <v>0</v>
      </c>
      <c r="HU215" s="52">
        <v>0</v>
      </c>
      <c r="HV215" s="52">
        <v>0</v>
      </c>
      <c r="HW215" s="52">
        <v>0</v>
      </c>
      <c r="HX215" s="52">
        <v>0</v>
      </c>
      <c r="HY215" s="52">
        <v>0</v>
      </c>
      <c r="HZ215" s="52">
        <v>0</v>
      </c>
      <c r="IA215" s="52">
        <v>0</v>
      </c>
      <c r="IB215" s="52">
        <v>0</v>
      </c>
      <c r="IC215" s="52">
        <v>0</v>
      </c>
      <c r="ID215" s="52">
        <v>0</v>
      </c>
      <c r="IE215" s="52">
        <v>0</v>
      </c>
      <c r="IF215" s="52">
        <v>0</v>
      </c>
      <c r="IG215" s="52">
        <v>0</v>
      </c>
      <c r="IH215" s="52">
        <v>0</v>
      </c>
      <c r="II215" s="52">
        <v>0</v>
      </c>
      <c r="IJ215" s="52">
        <v>0</v>
      </c>
      <c r="IK215" s="52">
        <v>0</v>
      </c>
      <c r="IL215" s="52">
        <v>0</v>
      </c>
      <c r="IM215" s="52">
        <v>0</v>
      </c>
      <c r="IN215" s="52">
        <v>0</v>
      </c>
      <c r="IO215" s="52">
        <v>0</v>
      </c>
      <c r="IP215" s="52">
        <v>0</v>
      </c>
      <c r="IQ215" s="52">
        <v>0</v>
      </c>
      <c r="IR215" s="52">
        <v>0</v>
      </c>
      <c r="IS215" s="52">
        <v>0</v>
      </c>
      <c r="IT215" s="52">
        <v>0</v>
      </c>
      <c r="IU215" s="52">
        <v>0</v>
      </c>
      <c r="IV215" s="52">
        <v>0</v>
      </c>
      <c r="IW215" s="52">
        <v>0</v>
      </c>
      <c r="IX215" s="52">
        <v>0</v>
      </c>
      <c r="IY215" s="52">
        <v>0</v>
      </c>
      <c r="IZ215" s="52">
        <v>0</v>
      </c>
      <c r="JA215" s="52">
        <v>0</v>
      </c>
      <c r="JB215" s="52">
        <v>0</v>
      </c>
      <c r="JC215" s="52">
        <v>0</v>
      </c>
      <c r="JD215" s="52">
        <v>0</v>
      </c>
      <c r="JE215" s="52">
        <v>0</v>
      </c>
      <c r="JF215" s="52">
        <v>0</v>
      </c>
      <c r="JG215" s="52">
        <v>0</v>
      </c>
      <c r="JH215" s="52">
        <v>0</v>
      </c>
      <c r="JI215" s="52">
        <v>0</v>
      </c>
      <c r="JJ215" s="52">
        <v>0</v>
      </c>
      <c r="JK215" s="52">
        <v>0</v>
      </c>
      <c r="JL215" s="52">
        <v>0</v>
      </c>
      <c r="JM215" s="52">
        <v>0</v>
      </c>
      <c r="JN215" s="52">
        <v>0</v>
      </c>
      <c r="JO215" s="52">
        <v>0</v>
      </c>
      <c r="JP215" s="52">
        <v>0</v>
      </c>
      <c r="JQ215" s="52">
        <v>0</v>
      </c>
      <c r="JR215" s="52">
        <v>0</v>
      </c>
      <c r="JS215" s="52">
        <v>0</v>
      </c>
      <c r="JT215" s="52">
        <v>0</v>
      </c>
      <c r="JU215" s="52">
        <v>0</v>
      </c>
      <c r="JV215" s="52">
        <v>0</v>
      </c>
      <c r="JW215" s="52">
        <v>0</v>
      </c>
      <c r="JX215" s="52">
        <v>0</v>
      </c>
      <c r="JY215" s="52">
        <v>0</v>
      </c>
      <c r="JZ215" s="52">
        <v>0</v>
      </c>
      <c r="KA215" s="52">
        <v>0</v>
      </c>
      <c r="KB215" s="52">
        <v>0</v>
      </c>
      <c r="KC215" s="52">
        <v>0</v>
      </c>
      <c r="KD215" s="52">
        <v>0</v>
      </c>
      <c r="KE215" s="52">
        <v>0</v>
      </c>
      <c r="KF215" s="52">
        <v>0</v>
      </c>
      <c r="KG215" s="52">
        <v>0</v>
      </c>
      <c r="KH215" s="52">
        <v>0</v>
      </c>
      <c r="KI215" s="52">
        <v>0</v>
      </c>
      <c r="KJ215" s="52">
        <v>0</v>
      </c>
      <c r="KK215" s="52">
        <v>0</v>
      </c>
      <c r="KL215" s="52">
        <v>0</v>
      </c>
      <c r="KM215" s="52">
        <v>0</v>
      </c>
      <c r="KN215" s="52">
        <v>0</v>
      </c>
      <c r="KO215" s="52">
        <v>0</v>
      </c>
      <c r="KP215" s="52">
        <v>0</v>
      </c>
      <c r="KQ215" s="52">
        <v>0</v>
      </c>
      <c r="KR215" s="52">
        <v>0</v>
      </c>
      <c r="KS215" s="52">
        <v>0</v>
      </c>
      <c r="KT215" s="52">
        <v>0</v>
      </c>
      <c r="KU215" s="52">
        <v>0</v>
      </c>
      <c r="KV215" s="52">
        <v>0</v>
      </c>
      <c r="KW215" s="52">
        <v>0</v>
      </c>
      <c r="KX215" s="52">
        <v>0</v>
      </c>
      <c r="KY215" s="52">
        <v>0</v>
      </c>
      <c r="KZ215" s="52">
        <v>0</v>
      </c>
      <c r="LA215" s="52">
        <v>0</v>
      </c>
      <c r="LB215" s="52">
        <v>0</v>
      </c>
      <c r="LC215" s="52">
        <v>0</v>
      </c>
      <c r="LD215" s="52">
        <v>0</v>
      </c>
      <c r="LE215" s="52">
        <v>0</v>
      </c>
      <c r="LF215" s="52">
        <v>0</v>
      </c>
      <c r="LG215" s="52">
        <v>0</v>
      </c>
      <c r="LH215" s="52">
        <v>0</v>
      </c>
      <c r="LI215" s="52">
        <v>0</v>
      </c>
      <c r="LJ215" s="52">
        <v>0</v>
      </c>
      <c r="LK215" s="52">
        <v>0</v>
      </c>
      <c r="LL215" s="52">
        <v>0</v>
      </c>
      <c r="LM215" s="52">
        <v>0</v>
      </c>
      <c r="LN215" s="52">
        <v>0</v>
      </c>
      <c r="LO215" s="52">
        <v>0</v>
      </c>
      <c r="LP215" s="52">
        <v>0</v>
      </c>
      <c r="LQ215" s="52">
        <v>0</v>
      </c>
      <c r="LR215" s="52">
        <v>0</v>
      </c>
      <c r="LS215" s="52">
        <v>0</v>
      </c>
      <c r="LT215" s="52">
        <v>0</v>
      </c>
      <c r="LU215" s="52">
        <v>0</v>
      </c>
      <c r="LV215" s="52">
        <v>0</v>
      </c>
      <c r="LW215" s="52">
        <v>0</v>
      </c>
      <c r="LX215" s="52">
        <v>0</v>
      </c>
      <c r="LY215" s="52">
        <v>0</v>
      </c>
      <c r="LZ215" s="52">
        <v>0</v>
      </c>
      <c r="MA215" s="52">
        <v>0</v>
      </c>
      <c r="MB215" s="52">
        <v>0</v>
      </c>
      <c r="MC215" s="52">
        <v>0</v>
      </c>
      <c r="MD215" s="52">
        <v>0</v>
      </c>
      <c r="ME215" s="52">
        <v>0</v>
      </c>
      <c r="MF215" s="52">
        <v>0</v>
      </c>
      <c r="MG215" s="52">
        <v>0</v>
      </c>
      <c r="MH215" s="52">
        <v>0</v>
      </c>
      <c r="MI215" s="52">
        <v>0</v>
      </c>
      <c r="MJ215" s="52">
        <v>0</v>
      </c>
      <c r="MK215" s="52">
        <v>0</v>
      </c>
      <c r="ML215" s="52">
        <v>0</v>
      </c>
      <c r="MM215" s="52">
        <v>0</v>
      </c>
      <c r="MN215" s="52">
        <v>0</v>
      </c>
      <c r="MO215" s="52">
        <v>0</v>
      </c>
      <c r="MP215" s="52">
        <v>0</v>
      </c>
      <c r="MQ215" s="52">
        <v>0</v>
      </c>
      <c r="MR215" s="52">
        <v>0</v>
      </c>
      <c r="MS215" s="52">
        <v>0</v>
      </c>
      <c r="MT215" s="52">
        <v>0</v>
      </c>
      <c r="MU215" s="52">
        <v>0</v>
      </c>
      <c r="MV215" s="52">
        <v>0</v>
      </c>
      <c r="MW215" s="52">
        <v>0</v>
      </c>
      <c r="MX215" s="52">
        <v>0</v>
      </c>
      <c r="MY215" s="52">
        <v>0</v>
      </c>
      <c r="MZ215" s="52">
        <v>0</v>
      </c>
      <c r="NA215" s="52">
        <v>0</v>
      </c>
      <c r="NB215" s="52">
        <v>0</v>
      </c>
      <c r="NC215" s="52">
        <v>0</v>
      </c>
      <c r="ND215" s="52">
        <v>0</v>
      </c>
      <c r="NE215" s="52">
        <v>0</v>
      </c>
      <c r="NF215" s="52">
        <v>0</v>
      </c>
      <c r="NG215" s="52">
        <v>0</v>
      </c>
      <c r="NH215" s="52">
        <v>0</v>
      </c>
      <c r="NI215" s="52">
        <v>0</v>
      </c>
      <c r="NJ215" s="52">
        <v>0</v>
      </c>
      <c r="NK215" s="52">
        <v>0</v>
      </c>
      <c r="NL215" s="52">
        <v>0</v>
      </c>
      <c r="NM215" s="52">
        <v>0</v>
      </c>
      <c r="NN215" s="52">
        <v>0</v>
      </c>
      <c r="NO215" s="52">
        <v>0</v>
      </c>
      <c r="NP215" s="52">
        <v>0</v>
      </c>
      <c r="NQ215" s="52">
        <v>0</v>
      </c>
      <c r="NR215" s="68">
        <f t="shared" si="9"/>
        <v>67797.310000000172</v>
      </c>
      <c r="NS215" s="68">
        <f t="shared" si="10"/>
        <v>67797.310000000172</v>
      </c>
      <c r="NT215" s="68">
        <f t="shared" si="11"/>
        <v>53667.640000000109</v>
      </c>
    </row>
    <row r="216" spans="1:384" s="40" customFormat="1" ht="15" customHeight="1" outlineLevel="1" x14ac:dyDescent="0.2">
      <c r="A216" s="61"/>
      <c r="B216" s="49" t="s">
        <v>671</v>
      </c>
      <c r="C216" s="49" t="s">
        <v>602</v>
      </c>
      <c r="D216" s="49" t="s">
        <v>603</v>
      </c>
      <c r="E216" s="50" t="s">
        <v>604</v>
      </c>
      <c r="F216" s="64">
        <v>45461</v>
      </c>
      <c r="G216" s="49" t="s">
        <v>37</v>
      </c>
      <c r="H216" s="72">
        <v>0</v>
      </c>
      <c r="I216" s="65">
        <v>58596.3</v>
      </c>
      <c r="J216" s="114" t="str">
        <f>_xlfn.XLOOKUP(E216,'[12]Resumo Unidades'!$B:$B,'[12]Resumo Unidades'!$W:$W)</f>
        <v>Fluxo com Divergência de até 2%</v>
      </c>
      <c r="K216" s="51" t="str">
        <f>IF(L216&gt;Resumo!$E$23,"Sim","Não")</f>
        <v>Não</v>
      </c>
      <c r="L216" s="66">
        <v>50</v>
      </c>
      <c r="M216" s="67"/>
      <c r="N216" s="52">
        <v>0</v>
      </c>
      <c r="O216" s="52">
        <v>0</v>
      </c>
      <c r="P216" s="52">
        <v>0</v>
      </c>
      <c r="Q216" s="52">
        <v>0</v>
      </c>
      <c r="R216" s="52">
        <v>0</v>
      </c>
      <c r="S216" s="52">
        <v>0</v>
      </c>
      <c r="T216" s="52">
        <v>0</v>
      </c>
      <c r="U216" s="52">
        <v>0</v>
      </c>
      <c r="V216" s="52">
        <v>0</v>
      </c>
      <c r="W216" s="52">
        <v>0</v>
      </c>
      <c r="X216" s="52">
        <v>0</v>
      </c>
      <c r="Y216" s="52">
        <v>0</v>
      </c>
      <c r="Z216" s="52">
        <v>0</v>
      </c>
      <c r="AA216" s="52">
        <v>0</v>
      </c>
      <c r="AB216" s="52">
        <v>0</v>
      </c>
      <c r="AC216" s="52">
        <v>0</v>
      </c>
      <c r="AD216" s="52">
        <v>0</v>
      </c>
      <c r="AE216" s="52">
        <v>0</v>
      </c>
      <c r="AF216" s="52">
        <v>0</v>
      </c>
      <c r="AG216" s="52">
        <v>0</v>
      </c>
      <c r="AH216" s="52">
        <v>0</v>
      </c>
      <c r="AI216" s="52">
        <v>0</v>
      </c>
      <c r="AJ216" s="52">
        <v>0</v>
      </c>
      <c r="AK216" s="52">
        <v>0</v>
      </c>
      <c r="AL216" s="52">
        <v>0</v>
      </c>
      <c r="AM216" s="52">
        <v>0</v>
      </c>
      <c r="AN216" s="52">
        <v>0</v>
      </c>
      <c r="AO216" s="52">
        <v>0</v>
      </c>
      <c r="AP216" s="52">
        <v>0</v>
      </c>
      <c r="AQ216" s="52">
        <v>0</v>
      </c>
      <c r="AR216" s="52">
        <v>0</v>
      </c>
      <c r="AS216" s="52">
        <v>0</v>
      </c>
      <c r="AT216" s="52">
        <v>0</v>
      </c>
      <c r="AU216" s="52">
        <v>0</v>
      </c>
      <c r="AV216" s="52">
        <v>0</v>
      </c>
      <c r="AW216" s="52">
        <v>0</v>
      </c>
      <c r="AX216" s="52">
        <v>0</v>
      </c>
      <c r="AY216" s="52">
        <v>0</v>
      </c>
      <c r="AZ216" s="52">
        <v>0</v>
      </c>
      <c r="BA216" s="52">
        <v>0</v>
      </c>
      <c r="BB216" s="52">
        <v>0</v>
      </c>
      <c r="BC216" s="52">
        <v>0</v>
      </c>
      <c r="BD216" s="52">
        <v>0</v>
      </c>
      <c r="BE216" s="52">
        <v>0</v>
      </c>
      <c r="BF216" s="52">
        <v>0</v>
      </c>
      <c r="BG216" s="52">
        <v>0</v>
      </c>
      <c r="BH216" s="52">
        <v>0</v>
      </c>
      <c r="BI216" s="52">
        <v>0</v>
      </c>
      <c r="BJ216" s="52">
        <v>0</v>
      </c>
      <c r="BK216" s="52">
        <v>0</v>
      </c>
      <c r="BL216" s="52">
        <v>0</v>
      </c>
      <c r="BM216" s="52">
        <v>0</v>
      </c>
      <c r="BN216" s="52">
        <v>0</v>
      </c>
      <c r="BO216" s="52">
        <v>0</v>
      </c>
      <c r="BP216" s="52">
        <v>0</v>
      </c>
      <c r="BQ216" s="52">
        <v>0</v>
      </c>
      <c r="BR216" s="52">
        <v>0</v>
      </c>
      <c r="BS216" s="52">
        <v>0</v>
      </c>
      <c r="BT216" s="52">
        <v>0</v>
      </c>
      <c r="BU216" s="52">
        <v>0</v>
      </c>
      <c r="BV216" s="52">
        <v>0</v>
      </c>
      <c r="BW216" s="52">
        <v>0</v>
      </c>
      <c r="BX216" s="52">
        <v>0</v>
      </c>
      <c r="BY216" s="52">
        <v>0</v>
      </c>
      <c r="BZ216" s="52">
        <v>0</v>
      </c>
      <c r="CA216" s="52">
        <v>0</v>
      </c>
      <c r="CB216" s="52">
        <v>464.72</v>
      </c>
      <c r="CC216" s="52">
        <v>427.35</v>
      </c>
      <c r="CD216" s="52">
        <v>365.62</v>
      </c>
      <c r="CE216" s="52">
        <v>365.62</v>
      </c>
      <c r="CF216" s="52">
        <v>365.62</v>
      </c>
      <c r="CG216" s="52">
        <v>365.62</v>
      </c>
      <c r="CH216" s="52">
        <v>365.62</v>
      </c>
      <c r="CI216" s="52">
        <v>365.62</v>
      </c>
      <c r="CJ216" s="52">
        <v>365.62</v>
      </c>
      <c r="CK216" s="52">
        <v>365.62</v>
      </c>
      <c r="CL216" s="52">
        <v>365.62</v>
      </c>
      <c r="CM216" s="52">
        <v>365.62</v>
      </c>
      <c r="CN216" s="52">
        <v>365.62</v>
      </c>
      <c r="CO216" s="52">
        <v>365.62</v>
      </c>
      <c r="CP216" s="52">
        <v>365.62</v>
      </c>
      <c r="CQ216" s="52">
        <v>365.62</v>
      </c>
      <c r="CR216" s="52">
        <v>365.62</v>
      </c>
      <c r="CS216" s="52">
        <v>365.62</v>
      </c>
      <c r="CT216" s="52">
        <v>365.62</v>
      </c>
      <c r="CU216" s="52">
        <v>365.62</v>
      </c>
      <c r="CV216" s="52">
        <v>365.62</v>
      </c>
      <c r="CW216" s="52">
        <v>365.62</v>
      </c>
      <c r="CX216" s="52">
        <v>365.62</v>
      </c>
      <c r="CY216" s="52">
        <v>365.62</v>
      </c>
      <c r="CZ216" s="52">
        <v>365.62</v>
      </c>
      <c r="DA216" s="52">
        <v>365.62</v>
      </c>
      <c r="DB216" s="52">
        <v>365.62</v>
      </c>
      <c r="DC216" s="52">
        <v>365.62</v>
      </c>
      <c r="DD216" s="52">
        <v>365.62</v>
      </c>
      <c r="DE216" s="52">
        <v>365.62</v>
      </c>
      <c r="DF216" s="52">
        <v>365.62</v>
      </c>
      <c r="DG216" s="52">
        <v>365.62</v>
      </c>
      <c r="DH216" s="52">
        <v>365.62</v>
      </c>
      <c r="DI216" s="52">
        <v>365.62</v>
      </c>
      <c r="DJ216" s="52">
        <v>365.62</v>
      </c>
      <c r="DK216" s="52">
        <v>365.62</v>
      </c>
      <c r="DL216" s="52">
        <v>365.62</v>
      </c>
      <c r="DM216" s="52">
        <v>365.62</v>
      </c>
      <c r="DN216" s="52">
        <v>365.62</v>
      </c>
      <c r="DO216" s="52">
        <v>365.62</v>
      </c>
      <c r="DP216" s="52">
        <v>365.62</v>
      </c>
      <c r="DQ216" s="52">
        <v>365.62</v>
      </c>
      <c r="DR216" s="52">
        <v>365.62</v>
      </c>
      <c r="DS216" s="52">
        <v>365.62</v>
      </c>
      <c r="DT216" s="52">
        <v>365.62</v>
      </c>
      <c r="DU216" s="52">
        <v>365.62</v>
      </c>
      <c r="DV216" s="52">
        <v>365.62</v>
      </c>
      <c r="DW216" s="52">
        <v>365.62</v>
      </c>
      <c r="DX216" s="52">
        <v>365.62</v>
      </c>
      <c r="DY216" s="52">
        <v>365.62</v>
      </c>
      <c r="DZ216" s="52">
        <v>365.62</v>
      </c>
      <c r="EA216" s="52">
        <v>365.62</v>
      </c>
      <c r="EB216" s="52">
        <v>365.62</v>
      </c>
      <c r="EC216" s="52">
        <v>365.62</v>
      </c>
      <c r="ED216" s="52">
        <v>365.62</v>
      </c>
      <c r="EE216" s="52">
        <v>365.62</v>
      </c>
      <c r="EF216" s="52">
        <v>365.62</v>
      </c>
      <c r="EG216" s="52">
        <v>365.62</v>
      </c>
      <c r="EH216" s="52">
        <v>365.62</v>
      </c>
      <c r="EI216" s="52">
        <v>365.62</v>
      </c>
      <c r="EJ216" s="52">
        <v>365.62</v>
      </c>
      <c r="EK216" s="52">
        <v>365.62</v>
      </c>
      <c r="EL216" s="52">
        <v>365.62</v>
      </c>
      <c r="EM216" s="52">
        <v>365.62</v>
      </c>
      <c r="EN216" s="52">
        <v>365.62</v>
      </c>
      <c r="EO216" s="52">
        <v>365.62</v>
      </c>
      <c r="EP216" s="52">
        <v>365.62</v>
      </c>
      <c r="EQ216" s="52">
        <v>365.62</v>
      </c>
      <c r="ER216" s="52">
        <v>365.62</v>
      </c>
      <c r="ES216" s="52">
        <v>365.62</v>
      </c>
      <c r="ET216" s="52">
        <v>365.62</v>
      </c>
      <c r="EU216" s="52">
        <v>365.62</v>
      </c>
      <c r="EV216" s="52">
        <v>365.62</v>
      </c>
      <c r="EW216" s="52">
        <v>365.62</v>
      </c>
      <c r="EX216" s="52">
        <v>365.62</v>
      </c>
      <c r="EY216" s="52">
        <v>365.62</v>
      </c>
      <c r="EZ216" s="52">
        <v>365.62</v>
      </c>
      <c r="FA216" s="52">
        <v>365.62</v>
      </c>
      <c r="FB216" s="52">
        <v>365.62</v>
      </c>
      <c r="FC216" s="52">
        <v>365.62</v>
      </c>
      <c r="FD216" s="52">
        <v>365.62</v>
      </c>
      <c r="FE216" s="52">
        <v>365.62</v>
      </c>
      <c r="FF216" s="52">
        <v>365.62</v>
      </c>
      <c r="FG216" s="52">
        <v>365.62</v>
      </c>
      <c r="FH216" s="52">
        <v>365.62</v>
      </c>
      <c r="FI216" s="52">
        <v>365.62</v>
      </c>
      <c r="FJ216" s="52">
        <v>365.62</v>
      </c>
      <c r="FK216" s="52">
        <v>365.62</v>
      </c>
      <c r="FL216" s="52">
        <v>365.62</v>
      </c>
      <c r="FM216" s="52">
        <v>365.62</v>
      </c>
      <c r="FN216" s="52">
        <v>365.62</v>
      </c>
      <c r="FO216" s="52">
        <v>365.62</v>
      </c>
      <c r="FP216" s="52">
        <v>365.62</v>
      </c>
      <c r="FQ216" s="52">
        <v>365.62</v>
      </c>
      <c r="FR216" s="52">
        <v>365.62</v>
      </c>
      <c r="FS216" s="52">
        <v>365.62</v>
      </c>
      <c r="FT216" s="52">
        <v>365.62</v>
      </c>
      <c r="FU216" s="52">
        <v>365.62</v>
      </c>
      <c r="FV216" s="52">
        <v>365.62</v>
      </c>
      <c r="FW216" s="52">
        <v>365.62</v>
      </c>
      <c r="FX216" s="52">
        <v>365.62</v>
      </c>
      <c r="FY216" s="52">
        <v>365.62</v>
      </c>
      <c r="FZ216" s="52">
        <v>365.62</v>
      </c>
      <c r="GA216" s="52">
        <v>365.62</v>
      </c>
      <c r="GB216" s="52">
        <v>365.62</v>
      </c>
      <c r="GC216" s="52">
        <v>365.62</v>
      </c>
      <c r="GD216" s="52">
        <v>365.62</v>
      </c>
      <c r="GE216" s="52">
        <v>365.62</v>
      </c>
      <c r="GF216" s="52">
        <v>365.62</v>
      </c>
      <c r="GG216" s="52">
        <v>365.62</v>
      </c>
      <c r="GH216" s="52">
        <v>365.62</v>
      </c>
      <c r="GI216" s="52">
        <v>365.62</v>
      </c>
      <c r="GJ216" s="52">
        <v>365.62</v>
      </c>
      <c r="GK216" s="52">
        <v>365.62</v>
      </c>
      <c r="GL216" s="52">
        <v>365.62</v>
      </c>
      <c r="GM216" s="52">
        <v>365.62</v>
      </c>
      <c r="GN216" s="52">
        <v>365.62</v>
      </c>
      <c r="GO216" s="52">
        <v>365.62</v>
      </c>
      <c r="GP216" s="52">
        <v>365.62</v>
      </c>
      <c r="GQ216" s="52">
        <v>365.62</v>
      </c>
      <c r="GR216" s="52">
        <v>365.62</v>
      </c>
      <c r="GS216" s="52">
        <v>365.62</v>
      </c>
      <c r="GT216" s="52">
        <v>365.62</v>
      </c>
      <c r="GU216" s="52">
        <v>365.62</v>
      </c>
      <c r="GV216" s="52">
        <v>365.62</v>
      </c>
      <c r="GW216" s="52">
        <v>365.62</v>
      </c>
      <c r="GX216" s="52">
        <v>365.62</v>
      </c>
      <c r="GY216" s="52">
        <v>365.62</v>
      </c>
      <c r="GZ216" s="52">
        <v>365.62</v>
      </c>
      <c r="HA216" s="52">
        <v>365.62</v>
      </c>
      <c r="HB216" s="52">
        <v>365.62</v>
      </c>
      <c r="HC216" s="52">
        <v>365.62</v>
      </c>
      <c r="HD216" s="52">
        <v>365.62</v>
      </c>
      <c r="HE216" s="52">
        <v>365.62</v>
      </c>
      <c r="HF216" s="52">
        <v>365.62</v>
      </c>
      <c r="HG216" s="52">
        <v>365.62</v>
      </c>
      <c r="HH216" s="52">
        <v>365.62</v>
      </c>
      <c r="HI216" s="52">
        <v>365.62</v>
      </c>
      <c r="HJ216" s="52">
        <v>365.62</v>
      </c>
      <c r="HK216" s="52">
        <v>365.62</v>
      </c>
      <c r="HL216" s="52">
        <v>365.62</v>
      </c>
      <c r="HM216" s="52">
        <v>365.62</v>
      </c>
      <c r="HN216" s="52">
        <v>365.62</v>
      </c>
      <c r="HO216" s="52">
        <v>365.62</v>
      </c>
      <c r="HP216" s="52">
        <v>365.62</v>
      </c>
      <c r="HQ216" s="52">
        <v>365.62</v>
      </c>
      <c r="HR216" s="52">
        <v>365.62</v>
      </c>
      <c r="HS216" s="52">
        <v>365.62</v>
      </c>
      <c r="HT216" s="52">
        <v>365.62</v>
      </c>
      <c r="HU216" s="52">
        <v>365.62</v>
      </c>
      <c r="HV216" s="52">
        <v>365.62</v>
      </c>
      <c r="HW216" s="52">
        <v>365.62</v>
      </c>
      <c r="HX216" s="52">
        <v>365.62</v>
      </c>
      <c r="HY216" s="52">
        <v>365.62</v>
      </c>
      <c r="HZ216" s="52">
        <v>365.62</v>
      </c>
      <c r="IA216" s="52">
        <v>365.62</v>
      </c>
      <c r="IB216" s="52">
        <v>365.62</v>
      </c>
      <c r="IC216" s="52">
        <v>365.62</v>
      </c>
      <c r="ID216" s="52">
        <v>365.62</v>
      </c>
      <c r="IE216" s="52">
        <v>365.62</v>
      </c>
      <c r="IF216" s="52">
        <v>365.62</v>
      </c>
      <c r="IG216" s="52">
        <v>365.62</v>
      </c>
      <c r="IH216" s="52">
        <v>365.62</v>
      </c>
      <c r="II216" s="52">
        <v>365.62</v>
      </c>
      <c r="IJ216" s="52">
        <v>365.62</v>
      </c>
      <c r="IK216" s="52">
        <v>365.62</v>
      </c>
      <c r="IL216" s="52">
        <v>365.62</v>
      </c>
      <c r="IM216" s="52">
        <v>365.62</v>
      </c>
      <c r="IN216" s="52">
        <v>365.62</v>
      </c>
      <c r="IO216" s="52">
        <v>365.62</v>
      </c>
      <c r="IP216" s="52">
        <v>365.62</v>
      </c>
      <c r="IQ216" s="52">
        <v>365.62</v>
      </c>
      <c r="IR216" s="52">
        <v>365.62</v>
      </c>
      <c r="IS216" s="52">
        <v>365.62</v>
      </c>
      <c r="IT216" s="52">
        <v>365.62</v>
      </c>
      <c r="IU216" s="52">
        <v>365.62</v>
      </c>
      <c r="IV216" s="52">
        <v>0</v>
      </c>
      <c r="IW216" s="52">
        <v>0</v>
      </c>
      <c r="IX216" s="52">
        <v>0</v>
      </c>
      <c r="IY216" s="52">
        <v>0</v>
      </c>
      <c r="IZ216" s="52">
        <v>0</v>
      </c>
      <c r="JA216" s="52">
        <v>0</v>
      </c>
      <c r="JB216" s="52">
        <v>0</v>
      </c>
      <c r="JC216" s="52">
        <v>0</v>
      </c>
      <c r="JD216" s="52">
        <v>0</v>
      </c>
      <c r="JE216" s="52">
        <v>0</v>
      </c>
      <c r="JF216" s="52">
        <v>0</v>
      </c>
      <c r="JG216" s="52">
        <v>0</v>
      </c>
      <c r="JH216" s="52">
        <v>0</v>
      </c>
      <c r="JI216" s="52">
        <v>0</v>
      </c>
      <c r="JJ216" s="52">
        <v>0</v>
      </c>
      <c r="JK216" s="52">
        <v>0</v>
      </c>
      <c r="JL216" s="52">
        <v>0</v>
      </c>
      <c r="JM216" s="52">
        <v>0</v>
      </c>
      <c r="JN216" s="52">
        <v>0</v>
      </c>
      <c r="JO216" s="52">
        <v>0</v>
      </c>
      <c r="JP216" s="52">
        <v>0</v>
      </c>
      <c r="JQ216" s="52">
        <v>0</v>
      </c>
      <c r="JR216" s="52">
        <v>0</v>
      </c>
      <c r="JS216" s="52">
        <v>0</v>
      </c>
      <c r="JT216" s="52">
        <v>0</v>
      </c>
      <c r="JU216" s="52">
        <v>0</v>
      </c>
      <c r="JV216" s="52">
        <v>0</v>
      </c>
      <c r="JW216" s="52">
        <v>0</v>
      </c>
      <c r="JX216" s="52">
        <v>0</v>
      </c>
      <c r="JY216" s="52">
        <v>0</v>
      </c>
      <c r="JZ216" s="52">
        <v>0</v>
      </c>
      <c r="KA216" s="52">
        <v>0</v>
      </c>
      <c r="KB216" s="52">
        <v>0</v>
      </c>
      <c r="KC216" s="52">
        <v>0</v>
      </c>
      <c r="KD216" s="52">
        <v>0</v>
      </c>
      <c r="KE216" s="52">
        <v>0</v>
      </c>
      <c r="KF216" s="52">
        <v>0</v>
      </c>
      <c r="KG216" s="52">
        <v>0</v>
      </c>
      <c r="KH216" s="52">
        <v>0</v>
      </c>
      <c r="KI216" s="52">
        <v>0</v>
      </c>
      <c r="KJ216" s="52">
        <v>0</v>
      </c>
      <c r="KK216" s="52">
        <v>0</v>
      </c>
      <c r="KL216" s="52">
        <v>0</v>
      </c>
      <c r="KM216" s="52">
        <v>0</v>
      </c>
      <c r="KN216" s="52">
        <v>0</v>
      </c>
      <c r="KO216" s="52">
        <v>0</v>
      </c>
      <c r="KP216" s="52">
        <v>0</v>
      </c>
      <c r="KQ216" s="52">
        <v>0</v>
      </c>
      <c r="KR216" s="52">
        <v>0</v>
      </c>
      <c r="KS216" s="52">
        <v>0</v>
      </c>
      <c r="KT216" s="52">
        <v>0</v>
      </c>
      <c r="KU216" s="52">
        <v>0</v>
      </c>
      <c r="KV216" s="52">
        <v>0</v>
      </c>
      <c r="KW216" s="52">
        <v>0</v>
      </c>
      <c r="KX216" s="52">
        <v>0</v>
      </c>
      <c r="KY216" s="52">
        <v>0</v>
      </c>
      <c r="KZ216" s="52">
        <v>0</v>
      </c>
      <c r="LA216" s="52">
        <v>0</v>
      </c>
      <c r="LB216" s="52">
        <v>0</v>
      </c>
      <c r="LC216" s="52">
        <v>0</v>
      </c>
      <c r="LD216" s="52">
        <v>0</v>
      </c>
      <c r="LE216" s="52">
        <v>0</v>
      </c>
      <c r="LF216" s="52">
        <v>0</v>
      </c>
      <c r="LG216" s="52">
        <v>0</v>
      </c>
      <c r="LH216" s="52">
        <v>0</v>
      </c>
      <c r="LI216" s="52">
        <v>0</v>
      </c>
      <c r="LJ216" s="52">
        <v>0</v>
      </c>
      <c r="LK216" s="52">
        <v>0</v>
      </c>
      <c r="LL216" s="52">
        <v>0</v>
      </c>
      <c r="LM216" s="52">
        <v>0</v>
      </c>
      <c r="LN216" s="52">
        <v>0</v>
      </c>
      <c r="LO216" s="52">
        <v>0</v>
      </c>
      <c r="LP216" s="52">
        <v>0</v>
      </c>
      <c r="LQ216" s="52">
        <v>0</v>
      </c>
      <c r="LR216" s="52">
        <v>0</v>
      </c>
      <c r="LS216" s="52">
        <v>0</v>
      </c>
      <c r="LT216" s="52">
        <v>0</v>
      </c>
      <c r="LU216" s="52">
        <v>0</v>
      </c>
      <c r="LV216" s="52">
        <v>0</v>
      </c>
      <c r="LW216" s="52">
        <v>0</v>
      </c>
      <c r="LX216" s="52">
        <v>0</v>
      </c>
      <c r="LY216" s="52">
        <v>0</v>
      </c>
      <c r="LZ216" s="52">
        <v>0</v>
      </c>
      <c r="MA216" s="52">
        <v>0</v>
      </c>
      <c r="MB216" s="52">
        <v>0</v>
      </c>
      <c r="MC216" s="52">
        <v>0</v>
      </c>
      <c r="MD216" s="52">
        <v>0</v>
      </c>
      <c r="ME216" s="52">
        <v>0</v>
      </c>
      <c r="MF216" s="52">
        <v>0</v>
      </c>
      <c r="MG216" s="52">
        <v>0</v>
      </c>
      <c r="MH216" s="52">
        <v>0</v>
      </c>
      <c r="MI216" s="52">
        <v>0</v>
      </c>
      <c r="MJ216" s="52">
        <v>0</v>
      </c>
      <c r="MK216" s="52">
        <v>0</v>
      </c>
      <c r="ML216" s="52">
        <v>0</v>
      </c>
      <c r="MM216" s="52">
        <v>0</v>
      </c>
      <c r="MN216" s="52">
        <v>0</v>
      </c>
      <c r="MO216" s="52">
        <v>0</v>
      </c>
      <c r="MP216" s="52">
        <v>0</v>
      </c>
      <c r="MQ216" s="52">
        <v>0</v>
      </c>
      <c r="MR216" s="52">
        <v>0</v>
      </c>
      <c r="MS216" s="52">
        <v>0</v>
      </c>
      <c r="MT216" s="52">
        <v>0</v>
      </c>
      <c r="MU216" s="52">
        <v>0</v>
      </c>
      <c r="MV216" s="52">
        <v>0</v>
      </c>
      <c r="MW216" s="52">
        <v>0</v>
      </c>
      <c r="MX216" s="52">
        <v>0</v>
      </c>
      <c r="MY216" s="52">
        <v>0</v>
      </c>
      <c r="MZ216" s="52">
        <v>0</v>
      </c>
      <c r="NA216" s="52">
        <v>0</v>
      </c>
      <c r="NB216" s="52">
        <v>0</v>
      </c>
      <c r="NC216" s="52">
        <v>0</v>
      </c>
      <c r="ND216" s="52">
        <v>0</v>
      </c>
      <c r="NE216" s="52">
        <v>0</v>
      </c>
      <c r="NF216" s="52">
        <v>0</v>
      </c>
      <c r="NG216" s="52">
        <v>0</v>
      </c>
      <c r="NH216" s="52">
        <v>0</v>
      </c>
      <c r="NI216" s="52">
        <v>0</v>
      </c>
      <c r="NJ216" s="52">
        <v>0</v>
      </c>
      <c r="NK216" s="52">
        <v>0</v>
      </c>
      <c r="NL216" s="52">
        <v>0</v>
      </c>
      <c r="NM216" s="52">
        <v>0</v>
      </c>
      <c r="NN216" s="52">
        <v>0</v>
      </c>
      <c r="NO216" s="52">
        <v>0</v>
      </c>
      <c r="NP216" s="52">
        <v>0</v>
      </c>
      <c r="NQ216" s="52">
        <v>0</v>
      </c>
      <c r="NR216" s="68">
        <f t="shared" si="9"/>
        <v>64509.950000000201</v>
      </c>
      <c r="NS216" s="68">
        <f t="shared" si="10"/>
        <v>64509.950000000201</v>
      </c>
      <c r="NT216" s="68">
        <f t="shared" si="11"/>
        <v>40744.650000000031</v>
      </c>
    </row>
    <row r="217" spans="1:384" s="40" customFormat="1" ht="15" customHeight="1" outlineLevel="1" x14ac:dyDescent="0.2">
      <c r="A217" s="61"/>
      <c r="B217" s="49" t="s">
        <v>671</v>
      </c>
      <c r="C217" s="49" t="s">
        <v>605</v>
      </c>
      <c r="D217" s="49" t="s">
        <v>606</v>
      </c>
      <c r="E217" s="50" t="s">
        <v>607</v>
      </c>
      <c r="F217" s="64">
        <v>45476</v>
      </c>
      <c r="G217" s="49" t="s">
        <v>37</v>
      </c>
      <c r="H217" s="72">
        <v>0</v>
      </c>
      <c r="I217" s="65">
        <v>67803</v>
      </c>
      <c r="J217" s="114" t="str">
        <f>_xlfn.XLOOKUP(E217,'[12]Resumo Unidades'!$B:$B,'[12]Resumo Unidades'!$W:$W)</f>
        <v>Fluxo ok</v>
      </c>
      <c r="K217" s="51" t="str">
        <f>IF(L217&gt;Resumo!$E$23,"Sim","Não")</f>
        <v>Não</v>
      </c>
      <c r="L217" s="66">
        <v>50</v>
      </c>
      <c r="M217" s="67"/>
      <c r="N217" s="52">
        <v>0</v>
      </c>
      <c r="O217" s="52">
        <v>0</v>
      </c>
      <c r="P217" s="52">
        <v>0</v>
      </c>
      <c r="Q217" s="52">
        <v>0</v>
      </c>
      <c r="R217" s="52">
        <v>0</v>
      </c>
      <c r="S217" s="52">
        <v>0</v>
      </c>
      <c r="T217" s="52">
        <v>0</v>
      </c>
      <c r="U217" s="52">
        <v>0</v>
      </c>
      <c r="V217" s="52">
        <v>0</v>
      </c>
      <c r="W217" s="52">
        <v>0</v>
      </c>
      <c r="X217" s="52">
        <v>0</v>
      </c>
      <c r="Y217" s="52">
        <v>0</v>
      </c>
      <c r="Z217" s="52">
        <v>0</v>
      </c>
      <c r="AA217" s="52">
        <v>0</v>
      </c>
      <c r="AB217" s="52">
        <v>0</v>
      </c>
      <c r="AC217" s="52">
        <v>0</v>
      </c>
      <c r="AD217" s="52">
        <v>0</v>
      </c>
      <c r="AE217" s="52">
        <v>0</v>
      </c>
      <c r="AF217" s="52">
        <v>0</v>
      </c>
      <c r="AG217" s="52">
        <v>0</v>
      </c>
      <c r="AH217" s="52">
        <v>0</v>
      </c>
      <c r="AI217" s="52">
        <v>0</v>
      </c>
      <c r="AJ217" s="52">
        <v>0</v>
      </c>
      <c r="AK217" s="52">
        <v>0</v>
      </c>
      <c r="AL217" s="52">
        <v>0</v>
      </c>
      <c r="AM217" s="52">
        <v>0</v>
      </c>
      <c r="AN217" s="52">
        <v>0</v>
      </c>
      <c r="AO217" s="52">
        <v>0</v>
      </c>
      <c r="AP217" s="52">
        <v>0</v>
      </c>
      <c r="AQ217" s="52">
        <v>0</v>
      </c>
      <c r="AR217" s="52">
        <v>0</v>
      </c>
      <c r="AS217" s="52">
        <v>0</v>
      </c>
      <c r="AT217" s="52">
        <v>0</v>
      </c>
      <c r="AU217" s="52">
        <v>0</v>
      </c>
      <c r="AV217" s="52">
        <v>0</v>
      </c>
      <c r="AW217" s="52">
        <v>0</v>
      </c>
      <c r="AX217" s="52">
        <v>0</v>
      </c>
      <c r="AY217" s="52">
        <v>0</v>
      </c>
      <c r="AZ217" s="52">
        <v>0</v>
      </c>
      <c r="BA217" s="52">
        <v>0</v>
      </c>
      <c r="BB217" s="52">
        <v>0</v>
      </c>
      <c r="BC217" s="52">
        <v>0</v>
      </c>
      <c r="BD217" s="52">
        <v>0</v>
      </c>
      <c r="BE217" s="52">
        <v>0</v>
      </c>
      <c r="BF217" s="52">
        <v>0</v>
      </c>
      <c r="BG217" s="52">
        <v>0</v>
      </c>
      <c r="BH217" s="52">
        <v>0</v>
      </c>
      <c r="BI217" s="52">
        <v>0</v>
      </c>
      <c r="BJ217" s="52">
        <v>0</v>
      </c>
      <c r="BK217" s="52">
        <v>0</v>
      </c>
      <c r="BL217" s="52">
        <v>0</v>
      </c>
      <c r="BM217" s="52">
        <v>0</v>
      </c>
      <c r="BN217" s="52">
        <v>0</v>
      </c>
      <c r="BO217" s="52">
        <v>0</v>
      </c>
      <c r="BP217" s="52">
        <v>0</v>
      </c>
      <c r="BQ217" s="52">
        <v>0</v>
      </c>
      <c r="BR217" s="52">
        <v>0</v>
      </c>
      <c r="BS217" s="52">
        <v>0</v>
      </c>
      <c r="BT217" s="52">
        <v>0</v>
      </c>
      <c r="BU217" s="52">
        <v>0</v>
      </c>
      <c r="BV217" s="52">
        <v>0</v>
      </c>
      <c r="BW217" s="52">
        <v>0</v>
      </c>
      <c r="BX217" s="52">
        <v>0</v>
      </c>
      <c r="BY217" s="52">
        <v>0</v>
      </c>
      <c r="BZ217" s="52">
        <v>0</v>
      </c>
      <c r="CA217" s="52">
        <v>0</v>
      </c>
      <c r="CB217" s="52">
        <v>605.28000000000009</v>
      </c>
      <c r="CC217" s="52">
        <v>555.22</v>
      </c>
      <c r="CD217" s="52">
        <v>522.71</v>
      </c>
      <c r="CE217" s="52">
        <v>470.78999999999996</v>
      </c>
      <c r="CF217" s="52">
        <v>470.78999999999996</v>
      </c>
      <c r="CG217" s="52">
        <v>470.78999999999996</v>
      </c>
      <c r="CH217" s="52">
        <v>470.78999999999996</v>
      </c>
      <c r="CI217" s="52">
        <v>470.78999999999996</v>
      </c>
      <c r="CJ217" s="52">
        <v>470.78999999999996</v>
      </c>
      <c r="CK217" s="52">
        <v>470.78999999999996</v>
      </c>
      <c r="CL217" s="52">
        <v>470.78999999999996</v>
      </c>
      <c r="CM217" s="52">
        <v>470.78999999999996</v>
      </c>
      <c r="CN217" s="52">
        <v>470.78999999999996</v>
      </c>
      <c r="CO217" s="52">
        <v>470.78999999999996</v>
      </c>
      <c r="CP217" s="52">
        <v>470.78999999999996</v>
      </c>
      <c r="CQ217" s="52">
        <v>470.78999999999996</v>
      </c>
      <c r="CR217" s="52">
        <v>470.78999999999996</v>
      </c>
      <c r="CS217" s="52">
        <v>470.78999999999996</v>
      </c>
      <c r="CT217" s="52">
        <v>470.78999999999996</v>
      </c>
      <c r="CU217" s="52">
        <v>470.78999999999996</v>
      </c>
      <c r="CV217" s="52">
        <v>470.78999999999996</v>
      </c>
      <c r="CW217" s="52">
        <v>470.78999999999996</v>
      </c>
      <c r="CX217" s="52">
        <v>470.78999999999996</v>
      </c>
      <c r="CY217" s="52">
        <v>470.78999999999996</v>
      </c>
      <c r="CZ217" s="52">
        <v>470.78999999999996</v>
      </c>
      <c r="DA217" s="52">
        <v>470.78999999999996</v>
      </c>
      <c r="DB217" s="52">
        <v>470.78999999999996</v>
      </c>
      <c r="DC217" s="52">
        <v>470.78999999999996</v>
      </c>
      <c r="DD217" s="52">
        <v>470.78999999999996</v>
      </c>
      <c r="DE217" s="52">
        <v>470.78999999999996</v>
      </c>
      <c r="DF217" s="52">
        <v>470.78999999999996</v>
      </c>
      <c r="DG217" s="52">
        <v>470.78999999999996</v>
      </c>
      <c r="DH217" s="52">
        <v>470.78999999999996</v>
      </c>
      <c r="DI217" s="52">
        <v>470.78999999999996</v>
      </c>
      <c r="DJ217" s="52">
        <v>470.78999999999996</v>
      </c>
      <c r="DK217" s="52">
        <v>470.78999999999996</v>
      </c>
      <c r="DL217" s="52">
        <v>470.78999999999996</v>
      </c>
      <c r="DM217" s="52">
        <v>470.78999999999996</v>
      </c>
      <c r="DN217" s="52">
        <v>470.78999999999996</v>
      </c>
      <c r="DO217" s="52">
        <v>470.78999999999996</v>
      </c>
      <c r="DP217" s="52">
        <v>470.78999999999996</v>
      </c>
      <c r="DQ217" s="52">
        <v>470.78999999999996</v>
      </c>
      <c r="DR217" s="52">
        <v>470.78999999999996</v>
      </c>
      <c r="DS217" s="52">
        <v>470.78999999999996</v>
      </c>
      <c r="DT217" s="52">
        <v>470.78999999999996</v>
      </c>
      <c r="DU217" s="52">
        <v>470.78999999999996</v>
      </c>
      <c r="DV217" s="52">
        <v>470.78999999999996</v>
      </c>
      <c r="DW217" s="52">
        <v>470.78999999999996</v>
      </c>
      <c r="DX217" s="52">
        <v>470.78999999999996</v>
      </c>
      <c r="DY217" s="52">
        <v>470.78999999999996</v>
      </c>
      <c r="DZ217" s="52">
        <v>470.78999999999996</v>
      </c>
      <c r="EA217" s="52">
        <v>470.78999999999996</v>
      </c>
      <c r="EB217" s="52">
        <v>470.78999999999996</v>
      </c>
      <c r="EC217" s="52">
        <v>470.78999999999996</v>
      </c>
      <c r="ED217" s="52">
        <v>470.78999999999996</v>
      </c>
      <c r="EE217" s="52">
        <v>470.78999999999996</v>
      </c>
      <c r="EF217" s="52">
        <v>470.78999999999996</v>
      </c>
      <c r="EG217" s="52">
        <v>470.78999999999996</v>
      </c>
      <c r="EH217" s="52">
        <v>470.78999999999996</v>
      </c>
      <c r="EI217" s="52">
        <v>470.78999999999996</v>
      </c>
      <c r="EJ217" s="52">
        <v>470.78999999999996</v>
      </c>
      <c r="EK217" s="52">
        <v>470.78999999999996</v>
      </c>
      <c r="EL217" s="52">
        <v>470.78999999999996</v>
      </c>
      <c r="EM217" s="52">
        <v>470.78999999999996</v>
      </c>
      <c r="EN217" s="52">
        <v>470.78999999999996</v>
      </c>
      <c r="EO217" s="52">
        <v>470.78999999999996</v>
      </c>
      <c r="EP217" s="52">
        <v>470.78999999999996</v>
      </c>
      <c r="EQ217" s="52">
        <v>470.78999999999996</v>
      </c>
      <c r="ER217" s="52">
        <v>470.78999999999996</v>
      </c>
      <c r="ES217" s="52">
        <v>470.78999999999996</v>
      </c>
      <c r="ET217" s="52">
        <v>470.78999999999996</v>
      </c>
      <c r="EU217" s="52">
        <v>470.78999999999996</v>
      </c>
      <c r="EV217" s="52">
        <v>470.78999999999996</v>
      </c>
      <c r="EW217" s="52">
        <v>470.78999999999996</v>
      </c>
      <c r="EX217" s="52">
        <v>470.78999999999996</v>
      </c>
      <c r="EY217" s="52">
        <v>470.78999999999996</v>
      </c>
      <c r="EZ217" s="52">
        <v>470.78999999999996</v>
      </c>
      <c r="FA217" s="52">
        <v>470.78999999999996</v>
      </c>
      <c r="FB217" s="52">
        <v>470.78999999999996</v>
      </c>
      <c r="FC217" s="52">
        <v>470.78999999999996</v>
      </c>
      <c r="FD217" s="52">
        <v>470.78999999999996</v>
      </c>
      <c r="FE217" s="52">
        <v>470.78999999999996</v>
      </c>
      <c r="FF217" s="52">
        <v>470.78999999999996</v>
      </c>
      <c r="FG217" s="52">
        <v>470.78999999999996</v>
      </c>
      <c r="FH217" s="52">
        <v>470.78999999999996</v>
      </c>
      <c r="FI217" s="52">
        <v>470.78999999999996</v>
      </c>
      <c r="FJ217" s="52">
        <v>470.78999999999996</v>
      </c>
      <c r="FK217" s="52">
        <v>470.78999999999996</v>
      </c>
      <c r="FL217" s="52">
        <v>470.78999999999996</v>
      </c>
      <c r="FM217" s="52">
        <v>470.78999999999996</v>
      </c>
      <c r="FN217" s="52">
        <v>470.78999999999996</v>
      </c>
      <c r="FO217" s="52">
        <v>470.78999999999996</v>
      </c>
      <c r="FP217" s="52">
        <v>470.78999999999996</v>
      </c>
      <c r="FQ217" s="52">
        <v>470.78999999999996</v>
      </c>
      <c r="FR217" s="52">
        <v>470.78999999999996</v>
      </c>
      <c r="FS217" s="52">
        <v>470.78999999999996</v>
      </c>
      <c r="FT217" s="52">
        <v>470.78999999999996</v>
      </c>
      <c r="FU217" s="52">
        <v>470.78999999999996</v>
      </c>
      <c r="FV217" s="52">
        <v>470.78999999999996</v>
      </c>
      <c r="FW217" s="52">
        <v>470.78999999999996</v>
      </c>
      <c r="FX217" s="52">
        <v>470.78999999999996</v>
      </c>
      <c r="FY217" s="52">
        <v>470.78999999999996</v>
      </c>
      <c r="FZ217" s="52">
        <v>470.78999999999996</v>
      </c>
      <c r="GA217" s="52">
        <v>470.78999999999996</v>
      </c>
      <c r="GB217" s="52">
        <v>470.78999999999996</v>
      </c>
      <c r="GC217" s="52">
        <v>470.78999999999996</v>
      </c>
      <c r="GD217" s="52">
        <v>470.78999999999996</v>
      </c>
      <c r="GE217" s="52">
        <v>470.78999999999996</v>
      </c>
      <c r="GF217" s="52">
        <v>470.78999999999996</v>
      </c>
      <c r="GG217" s="52">
        <v>470.78999999999996</v>
      </c>
      <c r="GH217" s="52">
        <v>470.78999999999996</v>
      </c>
      <c r="GI217" s="52">
        <v>470.78999999999996</v>
      </c>
      <c r="GJ217" s="52">
        <v>470.78999999999996</v>
      </c>
      <c r="GK217" s="52">
        <v>470.78999999999996</v>
      </c>
      <c r="GL217" s="52">
        <v>470.78999999999996</v>
      </c>
      <c r="GM217" s="52">
        <v>470.78999999999996</v>
      </c>
      <c r="GN217" s="52">
        <v>470.78999999999996</v>
      </c>
      <c r="GO217" s="52">
        <v>470.78999999999996</v>
      </c>
      <c r="GP217" s="52">
        <v>470.78999999999996</v>
      </c>
      <c r="GQ217" s="52">
        <v>470.78999999999996</v>
      </c>
      <c r="GR217" s="52">
        <v>470.78999999999996</v>
      </c>
      <c r="GS217" s="52">
        <v>470.78999999999996</v>
      </c>
      <c r="GT217" s="52">
        <v>470.78999999999996</v>
      </c>
      <c r="GU217" s="52">
        <v>470.78999999999996</v>
      </c>
      <c r="GV217" s="52">
        <v>470.78999999999996</v>
      </c>
      <c r="GW217" s="52">
        <v>470.78999999999996</v>
      </c>
      <c r="GX217" s="52">
        <v>470.78999999999996</v>
      </c>
      <c r="GY217" s="52">
        <v>470.78999999999996</v>
      </c>
      <c r="GZ217" s="52">
        <v>470.78999999999996</v>
      </c>
      <c r="HA217" s="52">
        <v>470.78999999999996</v>
      </c>
      <c r="HB217" s="52">
        <v>470.78999999999996</v>
      </c>
      <c r="HC217" s="52">
        <v>470.78999999999996</v>
      </c>
      <c r="HD217" s="52">
        <v>470.78999999999996</v>
      </c>
      <c r="HE217" s="52">
        <v>470.78999999999996</v>
      </c>
      <c r="HF217" s="52">
        <v>470.78999999999996</v>
      </c>
      <c r="HG217" s="52">
        <v>470.78999999999996</v>
      </c>
      <c r="HH217" s="52">
        <v>470.78999999999996</v>
      </c>
      <c r="HI217" s="52">
        <v>470.78999999999996</v>
      </c>
      <c r="HJ217" s="52">
        <v>470.78999999999996</v>
      </c>
      <c r="HK217" s="52">
        <v>470.78999999999996</v>
      </c>
      <c r="HL217" s="52">
        <v>470.78999999999996</v>
      </c>
      <c r="HM217" s="52">
        <v>0</v>
      </c>
      <c r="HN217" s="52">
        <v>0</v>
      </c>
      <c r="HO217" s="52">
        <v>0</v>
      </c>
      <c r="HP217" s="52">
        <v>0</v>
      </c>
      <c r="HQ217" s="52">
        <v>0</v>
      </c>
      <c r="HR217" s="52">
        <v>0</v>
      </c>
      <c r="HS217" s="52">
        <v>0</v>
      </c>
      <c r="HT217" s="52">
        <v>0</v>
      </c>
      <c r="HU217" s="52">
        <v>0</v>
      </c>
      <c r="HV217" s="52">
        <v>0</v>
      </c>
      <c r="HW217" s="52">
        <v>0</v>
      </c>
      <c r="HX217" s="52">
        <v>0</v>
      </c>
      <c r="HY217" s="52">
        <v>0</v>
      </c>
      <c r="HZ217" s="52">
        <v>0</v>
      </c>
      <c r="IA217" s="52">
        <v>0</v>
      </c>
      <c r="IB217" s="52">
        <v>0</v>
      </c>
      <c r="IC217" s="52">
        <v>0</v>
      </c>
      <c r="ID217" s="52">
        <v>0</v>
      </c>
      <c r="IE217" s="52">
        <v>0</v>
      </c>
      <c r="IF217" s="52">
        <v>0</v>
      </c>
      <c r="IG217" s="52">
        <v>0</v>
      </c>
      <c r="IH217" s="52">
        <v>0</v>
      </c>
      <c r="II217" s="52">
        <v>0</v>
      </c>
      <c r="IJ217" s="52">
        <v>0</v>
      </c>
      <c r="IK217" s="52">
        <v>0</v>
      </c>
      <c r="IL217" s="52">
        <v>0</v>
      </c>
      <c r="IM217" s="52">
        <v>0</v>
      </c>
      <c r="IN217" s="52">
        <v>0</v>
      </c>
      <c r="IO217" s="52">
        <v>0</v>
      </c>
      <c r="IP217" s="52">
        <v>0</v>
      </c>
      <c r="IQ217" s="52">
        <v>0</v>
      </c>
      <c r="IR217" s="52">
        <v>0</v>
      </c>
      <c r="IS217" s="52">
        <v>0</v>
      </c>
      <c r="IT217" s="52">
        <v>0</v>
      </c>
      <c r="IU217" s="52">
        <v>0</v>
      </c>
      <c r="IV217" s="52">
        <v>0</v>
      </c>
      <c r="IW217" s="52">
        <v>0</v>
      </c>
      <c r="IX217" s="52">
        <v>0</v>
      </c>
      <c r="IY217" s="52">
        <v>0</v>
      </c>
      <c r="IZ217" s="52">
        <v>0</v>
      </c>
      <c r="JA217" s="52">
        <v>0</v>
      </c>
      <c r="JB217" s="52">
        <v>0</v>
      </c>
      <c r="JC217" s="52">
        <v>0</v>
      </c>
      <c r="JD217" s="52">
        <v>0</v>
      </c>
      <c r="JE217" s="52">
        <v>0</v>
      </c>
      <c r="JF217" s="52">
        <v>0</v>
      </c>
      <c r="JG217" s="52">
        <v>0</v>
      </c>
      <c r="JH217" s="52">
        <v>0</v>
      </c>
      <c r="JI217" s="52">
        <v>0</v>
      </c>
      <c r="JJ217" s="52">
        <v>0</v>
      </c>
      <c r="JK217" s="52">
        <v>0</v>
      </c>
      <c r="JL217" s="52">
        <v>0</v>
      </c>
      <c r="JM217" s="52">
        <v>0</v>
      </c>
      <c r="JN217" s="52">
        <v>0</v>
      </c>
      <c r="JO217" s="52">
        <v>0</v>
      </c>
      <c r="JP217" s="52">
        <v>0</v>
      </c>
      <c r="JQ217" s="52">
        <v>0</v>
      </c>
      <c r="JR217" s="52">
        <v>0</v>
      </c>
      <c r="JS217" s="52">
        <v>0</v>
      </c>
      <c r="JT217" s="52">
        <v>0</v>
      </c>
      <c r="JU217" s="52">
        <v>0</v>
      </c>
      <c r="JV217" s="52">
        <v>0</v>
      </c>
      <c r="JW217" s="52">
        <v>0</v>
      </c>
      <c r="JX217" s="52">
        <v>0</v>
      </c>
      <c r="JY217" s="52">
        <v>0</v>
      </c>
      <c r="JZ217" s="52">
        <v>0</v>
      </c>
      <c r="KA217" s="52">
        <v>0</v>
      </c>
      <c r="KB217" s="52">
        <v>0</v>
      </c>
      <c r="KC217" s="52">
        <v>0</v>
      </c>
      <c r="KD217" s="52">
        <v>0</v>
      </c>
      <c r="KE217" s="52">
        <v>0</v>
      </c>
      <c r="KF217" s="52">
        <v>0</v>
      </c>
      <c r="KG217" s="52">
        <v>0</v>
      </c>
      <c r="KH217" s="52">
        <v>0</v>
      </c>
      <c r="KI217" s="52">
        <v>0</v>
      </c>
      <c r="KJ217" s="52">
        <v>0</v>
      </c>
      <c r="KK217" s="52">
        <v>0</v>
      </c>
      <c r="KL217" s="52">
        <v>0</v>
      </c>
      <c r="KM217" s="52">
        <v>0</v>
      </c>
      <c r="KN217" s="52">
        <v>0</v>
      </c>
      <c r="KO217" s="52">
        <v>0</v>
      </c>
      <c r="KP217" s="52">
        <v>0</v>
      </c>
      <c r="KQ217" s="52">
        <v>0</v>
      </c>
      <c r="KR217" s="52">
        <v>0</v>
      </c>
      <c r="KS217" s="52">
        <v>0</v>
      </c>
      <c r="KT217" s="52">
        <v>0</v>
      </c>
      <c r="KU217" s="52">
        <v>0</v>
      </c>
      <c r="KV217" s="52">
        <v>0</v>
      </c>
      <c r="KW217" s="52">
        <v>0</v>
      </c>
      <c r="KX217" s="52">
        <v>0</v>
      </c>
      <c r="KY217" s="52">
        <v>0</v>
      </c>
      <c r="KZ217" s="52">
        <v>0</v>
      </c>
      <c r="LA217" s="52">
        <v>0</v>
      </c>
      <c r="LB217" s="52">
        <v>0</v>
      </c>
      <c r="LC217" s="52">
        <v>0</v>
      </c>
      <c r="LD217" s="52">
        <v>0</v>
      </c>
      <c r="LE217" s="52">
        <v>0</v>
      </c>
      <c r="LF217" s="52">
        <v>0</v>
      </c>
      <c r="LG217" s="52">
        <v>0</v>
      </c>
      <c r="LH217" s="52">
        <v>0</v>
      </c>
      <c r="LI217" s="52">
        <v>0</v>
      </c>
      <c r="LJ217" s="52">
        <v>0</v>
      </c>
      <c r="LK217" s="52">
        <v>0</v>
      </c>
      <c r="LL217" s="52">
        <v>0</v>
      </c>
      <c r="LM217" s="52">
        <v>0</v>
      </c>
      <c r="LN217" s="52">
        <v>0</v>
      </c>
      <c r="LO217" s="52">
        <v>0</v>
      </c>
      <c r="LP217" s="52">
        <v>0</v>
      </c>
      <c r="LQ217" s="52">
        <v>0</v>
      </c>
      <c r="LR217" s="52">
        <v>0</v>
      </c>
      <c r="LS217" s="52">
        <v>0</v>
      </c>
      <c r="LT217" s="52">
        <v>0</v>
      </c>
      <c r="LU217" s="52">
        <v>0</v>
      </c>
      <c r="LV217" s="52">
        <v>0</v>
      </c>
      <c r="LW217" s="52">
        <v>0</v>
      </c>
      <c r="LX217" s="52">
        <v>0</v>
      </c>
      <c r="LY217" s="52">
        <v>0</v>
      </c>
      <c r="LZ217" s="52">
        <v>0</v>
      </c>
      <c r="MA217" s="52">
        <v>0</v>
      </c>
      <c r="MB217" s="52">
        <v>0</v>
      </c>
      <c r="MC217" s="52">
        <v>0</v>
      </c>
      <c r="MD217" s="52">
        <v>0</v>
      </c>
      <c r="ME217" s="52">
        <v>0</v>
      </c>
      <c r="MF217" s="52">
        <v>0</v>
      </c>
      <c r="MG217" s="52">
        <v>0</v>
      </c>
      <c r="MH217" s="52">
        <v>0</v>
      </c>
      <c r="MI217" s="52">
        <v>0</v>
      </c>
      <c r="MJ217" s="52">
        <v>0</v>
      </c>
      <c r="MK217" s="52">
        <v>0</v>
      </c>
      <c r="ML217" s="52">
        <v>0</v>
      </c>
      <c r="MM217" s="52">
        <v>0</v>
      </c>
      <c r="MN217" s="52">
        <v>0</v>
      </c>
      <c r="MO217" s="52">
        <v>0</v>
      </c>
      <c r="MP217" s="52">
        <v>0</v>
      </c>
      <c r="MQ217" s="52">
        <v>0</v>
      </c>
      <c r="MR217" s="52">
        <v>0</v>
      </c>
      <c r="MS217" s="52">
        <v>0</v>
      </c>
      <c r="MT217" s="52">
        <v>0</v>
      </c>
      <c r="MU217" s="52">
        <v>0</v>
      </c>
      <c r="MV217" s="52">
        <v>0</v>
      </c>
      <c r="MW217" s="52">
        <v>0</v>
      </c>
      <c r="MX217" s="52">
        <v>0</v>
      </c>
      <c r="MY217" s="52">
        <v>0</v>
      </c>
      <c r="MZ217" s="52">
        <v>0</v>
      </c>
      <c r="NA217" s="52">
        <v>0</v>
      </c>
      <c r="NB217" s="52">
        <v>0</v>
      </c>
      <c r="NC217" s="52">
        <v>0</v>
      </c>
      <c r="ND217" s="52">
        <v>0</v>
      </c>
      <c r="NE217" s="52">
        <v>0</v>
      </c>
      <c r="NF217" s="52">
        <v>0</v>
      </c>
      <c r="NG217" s="52">
        <v>0</v>
      </c>
      <c r="NH217" s="52">
        <v>0</v>
      </c>
      <c r="NI217" s="52">
        <v>0</v>
      </c>
      <c r="NJ217" s="52">
        <v>0</v>
      </c>
      <c r="NK217" s="52">
        <v>0</v>
      </c>
      <c r="NL217" s="52">
        <v>0</v>
      </c>
      <c r="NM217" s="52">
        <v>0</v>
      </c>
      <c r="NN217" s="52">
        <v>0</v>
      </c>
      <c r="NO217" s="52">
        <v>0</v>
      </c>
      <c r="NP217" s="52">
        <v>0</v>
      </c>
      <c r="NQ217" s="52">
        <v>0</v>
      </c>
      <c r="NR217" s="68">
        <f t="shared" si="9"/>
        <v>66652.230000000083</v>
      </c>
      <c r="NS217" s="68">
        <f t="shared" si="10"/>
        <v>66652.230000000083</v>
      </c>
      <c r="NT217" s="68">
        <f t="shared" si="11"/>
        <v>52528.530000000079</v>
      </c>
    </row>
    <row r="218" spans="1:384" s="40" customFormat="1" ht="15" customHeight="1" outlineLevel="1" x14ac:dyDescent="0.2">
      <c r="A218" s="61"/>
      <c r="B218" s="49" t="s">
        <v>671</v>
      </c>
      <c r="C218" s="49" t="s">
        <v>1095</v>
      </c>
      <c r="D218" s="49" t="s">
        <v>608</v>
      </c>
      <c r="E218" s="50" t="s">
        <v>609</v>
      </c>
      <c r="F218" s="64">
        <v>45463</v>
      </c>
      <c r="G218" s="49" t="s">
        <v>37</v>
      </c>
      <c r="H218" s="72">
        <v>0</v>
      </c>
      <c r="I218" s="65">
        <v>63900</v>
      </c>
      <c r="J218" s="114" t="str">
        <f>_xlfn.XLOOKUP(E218,'[12]Resumo Unidades'!$B:$B,'[12]Resumo Unidades'!$W:$W)</f>
        <v>Fluxo ok</v>
      </c>
      <c r="K218" s="51" t="str">
        <f>IF(L218&gt;Resumo!$E$23,"Sim","Não")</f>
        <v>Não</v>
      </c>
      <c r="L218" s="66">
        <v>50</v>
      </c>
      <c r="M218" s="67"/>
      <c r="N218" s="52">
        <v>0</v>
      </c>
      <c r="O218" s="52">
        <v>0</v>
      </c>
      <c r="P218" s="52">
        <v>0</v>
      </c>
      <c r="Q218" s="52">
        <v>0</v>
      </c>
      <c r="R218" s="52">
        <v>0</v>
      </c>
      <c r="S218" s="52">
        <v>0</v>
      </c>
      <c r="T218" s="52">
        <v>0</v>
      </c>
      <c r="U218" s="52">
        <v>0</v>
      </c>
      <c r="V218" s="52">
        <v>0</v>
      </c>
      <c r="W218" s="52">
        <v>0</v>
      </c>
      <c r="X218" s="52">
        <v>0</v>
      </c>
      <c r="Y218" s="52">
        <v>0</v>
      </c>
      <c r="Z218" s="52">
        <v>0</v>
      </c>
      <c r="AA218" s="52">
        <v>0</v>
      </c>
      <c r="AB218" s="52">
        <v>0</v>
      </c>
      <c r="AC218" s="52">
        <v>0</v>
      </c>
      <c r="AD218" s="52">
        <v>0</v>
      </c>
      <c r="AE218" s="52">
        <v>0</v>
      </c>
      <c r="AF218" s="52">
        <v>0</v>
      </c>
      <c r="AG218" s="52">
        <v>0</v>
      </c>
      <c r="AH218" s="52">
        <v>0</v>
      </c>
      <c r="AI218" s="52">
        <v>0</v>
      </c>
      <c r="AJ218" s="52">
        <v>0</v>
      </c>
      <c r="AK218" s="52">
        <v>0</v>
      </c>
      <c r="AL218" s="52">
        <v>0</v>
      </c>
      <c r="AM218" s="52">
        <v>0</v>
      </c>
      <c r="AN218" s="52">
        <v>0</v>
      </c>
      <c r="AO218" s="52">
        <v>0</v>
      </c>
      <c r="AP218" s="52">
        <v>0</v>
      </c>
      <c r="AQ218" s="52">
        <v>0</v>
      </c>
      <c r="AR218" s="52">
        <v>0</v>
      </c>
      <c r="AS218" s="52">
        <v>0</v>
      </c>
      <c r="AT218" s="52">
        <v>0</v>
      </c>
      <c r="AU218" s="52">
        <v>0</v>
      </c>
      <c r="AV218" s="52">
        <v>0</v>
      </c>
      <c r="AW218" s="52">
        <v>0</v>
      </c>
      <c r="AX218" s="52">
        <v>0</v>
      </c>
      <c r="AY218" s="52">
        <v>0</v>
      </c>
      <c r="AZ218" s="52">
        <v>0</v>
      </c>
      <c r="BA218" s="52">
        <v>0</v>
      </c>
      <c r="BB218" s="52">
        <v>0</v>
      </c>
      <c r="BC218" s="52">
        <v>0</v>
      </c>
      <c r="BD218" s="52">
        <v>0</v>
      </c>
      <c r="BE218" s="52">
        <v>0</v>
      </c>
      <c r="BF218" s="52">
        <v>0</v>
      </c>
      <c r="BG218" s="52">
        <v>0</v>
      </c>
      <c r="BH218" s="52">
        <v>0</v>
      </c>
      <c r="BI218" s="52">
        <v>0</v>
      </c>
      <c r="BJ218" s="52">
        <v>0</v>
      </c>
      <c r="BK218" s="52">
        <v>0</v>
      </c>
      <c r="BL218" s="52">
        <v>0</v>
      </c>
      <c r="BM218" s="52">
        <v>0</v>
      </c>
      <c r="BN218" s="52">
        <v>0</v>
      </c>
      <c r="BO218" s="52">
        <v>0</v>
      </c>
      <c r="BP218" s="52">
        <v>0</v>
      </c>
      <c r="BQ218" s="52">
        <v>0</v>
      </c>
      <c r="BR218" s="52">
        <v>0</v>
      </c>
      <c r="BS218" s="52">
        <v>0</v>
      </c>
      <c r="BT218" s="52">
        <v>0</v>
      </c>
      <c r="BU218" s="52">
        <v>0</v>
      </c>
      <c r="BV218" s="52">
        <v>0</v>
      </c>
      <c r="BW218" s="52">
        <v>0</v>
      </c>
      <c r="BX218" s="52">
        <v>0</v>
      </c>
      <c r="BY218" s="52">
        <v>0</v>
      </c>
      <c r="BZ218" s="52">
        <v>0</v>
      </c>
      <c r="CA218" s="52">
        <v>0</v>
      </c>
      <c r="CB218" s="52">
        <v>478.38</v>
      </c>
      <c r="CC218" s="52">
        <v>439.72999999999996</v>
      </c>
      <c r="CD218" s="52">
        <v>414.75999999999993</v>
      </c>
      <c r="CE218" s="52">
        <v>377.16999999999996</v>
      </c>
      <c r="CF218" s="52">
        <v>377.16999999999996</v>
      </c>
      <c r="CG218" s="52">
        <v>377.16999999999996</v>
      </c>
      <c r="CH218" s="52">
        <v>377.16999999999996</v>
      </c>
      <c r="CI218" s="52">
        <v>377.16999999999996</v>
      </c>
      <c r="CJ218" s="52">
        <v>377.16999999999996</v>
      </c>
      <c r="CK218" s="52">
        <v>377.16999999999996</v>
      </c>
      <c r="CL218" s="52">
        <v>377.16999999999996</v>
      </c>
      <c r="CM218" s="52">
        <v>377.16999999999996</v>
      </c>
      <c r="CN218" s="52">
        <v>377.16999999999996</v>
      </c>
      <c r="CO218" s="52">
        <v>377.16999999999996</v>
      </c>
      <c r="CP218" s="52">
        <v>377.16999999999996</v>
      </c>
      <c r="CQ218" s="52">
        <v>377.16999999999996</v>
      </c>
      <c r="CR218" s="52">
        <v>377.16999999999996</v>
      </c>
      <c r="CS218" s="52">
        <v>377.16999999999996</v>
      </c>
      <c r="CT218" s="52">
        <v>377.16999999999996</v>
      </c>
      <c r="CU218" s="52">
        <v>377.16999999999996</v>
      </c>
      <c r="CV218" s="52">
        <v>377.16999999999996</v>
      </c>
      <c r="CW218" s="52">
        <v>377.16999999999996</v>
      </c>
      <c r="CX218" s="52">
        <v>377.16999999999996</v>
      </c>
      <c r="CY218" s="52">
        <v>377.16999999999996</v>
      </c>
      <c r="CZ218" s="52">
        <v>377.16999999999996</v>
      </c>
      <c r="DA218" s="52">
        <v>377.16999999999996</v>
      </c>
      <c r="DB218" s="52">
        <v>377.16999999999996</v>
      </c>
      <c r="DC218" s="52">
        <v>377.16999999999996</v>
      </c>
      <c r="DD218" s="52">
        <v>377.16999999999996</v>
      </c>
      <c r="DE218" s="52">
        <v>377.16999999999996</v>
      </c>
      <c r="DF218" s="52">
        <v>377.16999999999996</v>
      </c>
      <c r="DG218" s="52">
        <v>377.16999999999996</v>
      </c>
      <c r="DH218" s="52">
        <v>377.16999999999996</v>
      </c>
      <c r="DI218" s="52">
        <v>377.16999999999996</v>
      </c>
      <c r="DJ218" s="52">
        <v>377.16999999999996</v>
      </c>
      <c r="DK218" s="52">
        <v>377.16999999999996</v>
      </c>
      <c r="DL218" s="52">
        <v>377.16999999999996</v>
      </c>
      <c r="DM218" s="52">
        <v>377.16999999999996</v>
      </c>
      <c r="DN218" s="52">
        <v>377.16999999999996</v>
      </c>
      <c r="DO218" s="52">
        <v>377.16999999999996</v>
      </c>
      <c r="DP218" s="52">
        <v>377.16999999999996</v>
      </c>
      <c r="DQ218" s="52">
        <v>377.16999999999996</v>
      </c>
      <c r="DR218" s="52">
        <v>377.16999999999996</v>
      </c>
      <c r="DS218" s="52">
        <v>377.16999999999996</v>
      </c>
      <c r="DT218" s="52">
        <v>377.16999999999996</v>
      </c>
      <c r="DU218" s="52">
        <v>377.16999999999996</v>
      </c>
      <c r="DV218" s="52">
        <v>377.16999999999996</v>
      </c>
      <c r="DW218" s="52">
        <v>377.16999999999996</v>
      </c>
      <c r="DX218" s="52">
        <v>377.16999999999996</v>
      </c>
      <c r="DY218" s="52">
        <v>377.16999999999996</v>
      </c>
      <c r="DZ218" s="52">
        <v>377.16999999999996</v>
      </c>
      <c r="EA218" s="52">
        <v>377.16999999999996</v>
      </c>
      <c r="EB218" s="52">
        <v>377.16999999999996</v>
      </c>
      <c r="EC218" s="52">
        <v>377.16999999999996</v>
      </c>
      <c r="ED218" s="52">
        <v>377.16999999999996</v>
      </c>
      <c r="EE218" s="52">
        <v>377.16999999999996</v>
      </c>
      <c r="EF218" s="52">
        <v>377.16999999999996</v>
      </c>
      <c r="EG218" s="52">
        <v>377.16999999999996</v>
      </c>
      <c r="EH218" s="52">
        <v>377.16999999999996</v>
      </c>
      <c r="EI218" s="52">
        <v>377.16999999999996</v>
      </c>
      <c r="EJ218" s="52">
        <v>377.16999999999996</v>
      </c>
      <c r="EK218" s="52">
        <v>377.16999999999996</v>
      </c>
      <c r="EL218" s="52">
        <v>377.16999999999996</v>
      </c>
      <c r="EM218" s="52">
        <v>377.16999999999996</v>
      </c>
      <c r="EN218" s="52">
        <v>377.16999999999996</v>
      </c>
      <c r="EO218" s="52">
        <v>377.16999999999996</v>
      </c>
      <c r="EP218" s="52">
        <v>377.16999999999996</v>
      </c>
      <c r="EQ218" s="52">
        <v>377.16999999999996</v>
      </c>
      <c r="ER218" s="52">
        <v>377.16999999999996</v>
      </c>
      <c r="ES218" s="52">
        <v>377.16999999999996</v>
      </c>
      <c r="ET218" s="52">
        <v>377.16999999999996</v>
      </c>
      <c r="EU218" s="52">
        <v>377.16999999999996</v>
      </c>
      <c r="EV218" s="52">
        <v>377.16999999999996</v>
      </c>
      <c r="EW218" s="52">
        <v>377.16999999999996</v>
      </c>
      <c r="EX218" s="52">
        <v>377.16999999999996</v>
      </c>
      <c r="EY218" s="52">
        <v>377.16999999999996</v>
      </c>
      <c r="EZ218" s="52">
        <v>377.16999999999996</v>
      </c>
      <c r="FA218" s="52">
        <v>377.16999999999996</v>
      </c>
      <c r="FB218" s="52">
        <v>377.16999999999996</v>
      </c>
      <c r="FC218" s="52">
        <v>377.16999999999996</v>
      </c>
      <c r="FD218" s="52">
        <v>377.16999999999996</v>
      </c>
      <c r="FE218" s="52">
        <v>377.16999999999996</v>
      </c>
      <c r="FF218" s="52">
        <v>377.16999999999996</v>
      </c>
      <c r="FG218" s="52">
        <v>377.16999999999996</v>
      </c>
      <c r="FH218" s="52">
        <v>377.16999999999996</v>
      </c>
      <c r="FI218" s="52">
        <v>377.16999999999996</v>
      </c>
      <c r="FJ218" s="52">
        <v>377.16999999999996</v>
      </c>
      <c r="FK218" s="52">
        <v>377.16999999999996</v>
      </c>
      <c r="FL218" s="52">
        <v>377.16999999999996</v>
      </c>
      <c r="FM218" s="52">
        <v>377.16999999999996</v>
      </c>
      <c r="FN218" s="52">
        <v>377.16999999999996</v>
      </c>
      <c r="FO218" s="52">
        <v>377.16999999999996</v>
      </c>
      <c r="FP218" s="52">
        <v>377.16999999999996</v>
      </c>
      <c r="FQ218" s="52">
        <v>377.16999999999996</v>
      </c>
      <c r="FR218" s="52">
        <v>377.16999999999996</v>
      </c>
      <c r="FS218" s="52">
        <v>377.16999999999996</v>
      </c>
      <c r="FT218" s="52">
        <v>377.16999999999996</v>
      </c>
      <c r="FU218" s="52">
        <v>377.16999999999996</v>
      </c>
      <c r="FV218" s="52">
        <v>377.16999999999996</v>
      </c>
      <c r="FW218" s="52">
        <v>377.16999999999996</v>
      </c>
      <c r="FX218" s="52">
        <v>377.16999999999996</v>
      </c>
      <c r="FY218" s="52">
        <v>377.16999999999996</v>
      </c>
      <c r="FZ218" s="52">
        <v>377.16999999999996</v>
      </c>
      <c r="GA218" s="52">
        <v>377.16999999999996</v>
      </c>
      <c r="GB218" s="52">
        <v>377.16999999999996</v>
      </c>
      <c r="GC218" s="52">
        <v>377.16999999999996</v>
      </c>
      <c r="GD218" s="52">
        <v>377.16999999999996</v>
      </c>
      <c r="GE218" s="52">
        <v>377.16999999999996</v>
      </c>
      <c r="GF218" s="52">
        <v>377.16999999999996</v>
      </c>
      <c r="GG218" s="52">
        <v>377.16999999999996</v>
      </c>
      <c r="GH218" s="52">
        <v>377.16999999999996</v>
      </c>
      <c r="GI218" s="52">
        <v>377.16999999999996</v>
      </c>
      <c r="GJ218" s="52">
        <v>377.16999999999996</v>
      </c>
      <c r="GK218" s="52">
        <v>377.16999999999996</v>
      </c>
      <c r="GL218" s="52">
        <v>377.16999999999996</v>
      </c>
      <c r="GM218" s="52">
        <v>377.16999999999996</v>
      </c>
      <c r="GN218" s="52">
        <v>377.16999999999996</v>
      </c>
      <c r="GO218" s="52">
        <v>377.16999999999996</v>
      </c>
      <c r="GP218" s="52">
        <v>377.16999999999996</v>
      </c>
      <c r="GQ218" s="52">
        <v>377.16999999999996</v>
      </c>
      <c r="GR218" s="52">
        <v>377.16999999999996</v>
      </c>
      <c r="GS218" s="52">
        <v>377.16999999999996</v>
      </c>
      <c r="GT218" s="52">
        <v>377.16999999999996</v>
      </c>
      <c r="GU218" s="52">
        <v>377.16999999999996</v>
      </c>
      <c r="GV218" s="52">
        <v>377.16999999999996</v>
      </c>
      <c r="GW218" s="52">
        <v>377.16999999999996</v>
      </c>
      <c r="GX218" s="52">
        <v>377.16999999999996</v>
      </c>
      <c r="GY218" s="52">
        <v>377.16999999999996</v>
      </c>
      <c r="GZ218" s="52">
        <v>377.16999999999996</v>
      </c>
      <c r="HA218" s="52">
        <v>377.16999999999996</v>
      </c>
      <c r="HB218" s="52">
        <v>377.16999999999996</v>
      </c>
      <c r="HC218" s="52">
        <v>377.16999999999996</v>
      </c>
      <c r="HD218" s="52">
        <v>377.16999999999996</v>
      </c>
      <c r="HE218" s="52">
        <v>377.16999999999996</v>
      </c>
      <c r="HF218" s="52">
        <v>377.16999999999996</v>
      </c>
      <c r="HG218" s="52">
        <v>377.16999999999996</v>
      </c>
      <c r="HH218" s="52">
        <v>377.16999999999996</v>
      </c>
      <c r="HI218" s="52">
        <v>377.16999999999996</v>
      </c>
      <c r="HJ218" s="52">
        <v>377.16999999999996</v>
      </c>
      <c r="HK218" s="52">
        <v>377.16999999999996</v>
      </c>
      <c r="HL218" s="52">
        <v>377.16999999999996</v>
      </c>
      <c r="HM218" s="52">
        <v>377.16999999999996</v>
      </c>
      <c r="HN218" s="52">
        <v>377.16999999999996</v>
      </c>
      <c r="HO218" s="52">
        <v>377.16999999999996</v>
      </c>
      <c r="HP218" s="52">
        <v>377.16999999999996</v>
      </c>
      <c r="HQ218" s="52">
        <v>377.16999999999996</v>
      </c>
      <c r="HR218" s="52">
        <v>377.16999999999996</v>
      </c>
      <c r="HS218" s="52">
        <v>377.16999999999996</v>
      </c>
      <c r="HT218" s="52">
        <v>377.16999999999996</v>
      </c>
      <c r="HU218" s="52">
        <v>377.16999999999996</v>
      </c>
      <c r="HV218" s="52">
        <v>377.16999999999996</v>
      </c>
      <c r="HW218" s="52">
        <v>377.16999999999996</v>
      </c>
      <c r="HX218" s="52">
        <v>377.16999999999996</v>
      </c>
      <c r="HY218" s="52">
        <v>377.16999999999996</v>
      </c>
      <c r="HZ218" s="52">
        <v>377.16999999999996</v>
      </c>
      <c r="IA218" s="52">
        <v>377.16999999999996</v>
      </c>
      <c r="IB218" s="52">
        <v>377.16999999999996</v>
      </c>
      <c r="IC218" s="52">
        <v>377.16999999999996</v>
      </c>
      <c r="ID218" s="52">
        <v>377.16999999999996</v>
      </c>
      <c r="IE218" s="52">
        <v>377.16999999999996</v>
      </c>
      <c r="IF218" s="52">
        <v>377.16999999999996</v>
      </c>
      <c r="IG218" s="52">
        <v>377.16999999999996</v>
      </c>
      <c r="IH218" s="52">
        <v>377.16999999999996</v>
      </c>
      <c r="II218" s="52">
        <v>377.16999999999996</v>
      </c>
      <c r="IJ218" s="52">
        <v>377.16999999999996</v>
      </c>
      <c r="IK218" s="52">
        <v>377.16999999999996</v>
      </c>
      <c r="IL218" s="52">
        <v>377.16999999999996</v>
      </c>
      <c r="IM218" s="52">
        <v>377.16999999999996</v>
      </c>
      <c r="IN218" s="52">
        <v>377.16999999999996</v>
      </c>
      <c r="IO218" s="52">
        <v>377.16999999999996</v>
      </c>
      <c r="IP218" s="52">
        <v>377.16999999999996</v>
      </c>
      <c r="IQ218" s="52">
        <v>377.16999999999996</v>
      </c>
      <c r="IR218" s="52">
        <v>377.16999999999996</v>
      </c>
      <c r="IS218" s="52">
        <v>377.16999999999996</v>
      </c>
      <c r="IT218" s="52">
        <v>0</v>
      </c>
      <c r="IU218" s="52">
        <v>0</v>
      </c>
      <c r="IV218" s="52">
        <v>0</v>
      </c>
      <c r="IW218" s="52">
        <v>0</v>
      </c>
      <c r="IX218" s="52">
        <v>0</v>
      </c>
      <c r="IY218" s="52">
        <v>0</v>
      </c>
      <c r="IZ218" s="52">
        <v>0</v>
      </c>
      <c r="JA218" s="52">
        <v>0</v>
      </c>
      <c r="JB218" s="52">
        <v>0</v>
      </c>
      <c r="JC218" s="52">
        <v>0</v>
      </c>
      <c r="JD218" s="52">
        <v>0</v>
      </c>
      <c r="JE218" s="52">
        <v>0</v>
      </c>
      <c r="JF218" s="52">
        <v>0</v>
      </c>
      <c r="JG218" s="52">
        <v>0</v>
      </c>
      <c r="JH218" s="52">
        <v>0</v>
      </c>
      <c r="JI218" s="52">
        <v>0</v>
      </c>
      <c r="JJ218" s="52">
        <v>0</v>
      </c>
      <c r="JK218" s="52">
        <v>0</v>
      </c>
      <c r="JL218" s="52">
        <v>0</v>
      </c>
      <c r="JM218" s="52">
        <v>0</v>
      </c>
      <c r="JN218" s="52">
        <v>0</v>
      </c>
      <c r="JO218" s="52">
        <v>0</v>
      </c>
      <c r="JP218" s="52">
        <v>0</v>
      </c>
      <c r="JQ218" s="52">
        <v>0</v>
      </c>
      <c r="JR218" s="52">
        <v>0</v>
      </c>
      <c r="JS218" s="52">
        <v>0</v>
      </c>
      <c r="JT218" s="52">
        <v>0</v>
      </c>
      <c r="JU218" s="52">
        <v>0</v>
      </c>
      <c r="JV218" s="52">
        <v>0</v>
      </c>
      <c r="JW218" s="52">
        <v>0</v>
      </c>
      <c r="JX218" s="52">
        <v>0</v>
      </c>
      <c r="JY218" s="52">
        <v>0</v>
      </c>
      <c r="JZ218" s="52">
        <v>0</v>
      </c>
      <c r="KA218" s="52">
        <v>0</v>
      </c>
      <c r="KB218" s="52">
        <v>0</v>
      </c>
      <c r="KC218" s="52">
        <v>0</v>
      </c>
      <c r="KD218" s="52">
        <v>0</v>
      </c>
      <c r="KE218" s="52">
        <v>0</v>
      </c>
      <c r="KF218" s="52">
        <v>0</v>
      </c>
      <c r="KG218" s="52">
        <v>0</v>
      </c>
      <c r="KH218" s="52">
        <v>0</v>
      </c>
      <c r="KI218" s="52">
        <v>0</v>
      </c>
      <c r="KJ218" s="52">
        <v>0</v>
      </c>
      <c r="KK218" s="52">
        <v>0</v>
      </c>
      <c r="KL218" s="52">
        <v>0</v>
      </c>
      <c r="KM218" s="52">
        <v>0</v>
      </c>
      <c r="KN218" s="52">
        <v>0</v>
      </c>
      <c r="KO218" s="52">
        <v>0</v>
      </c>
      <c r="KP218" s="52">
        <v>0</v>
      </c>
      <c r="KQ218" s="52">
        <v>0</v>
      </c>
      <c r="KR218" s="52">
        <v>0</v>
      </c>
      <c r="KS218" s="52">
        <v>0</v>
      </c>
      <c r="KT218" s="52">
        <v>0</v>
      </c>
      <c r="KU218" s="52">
        <v>0</v>
      </c>
      <c r="KV218" s="52">
        <v>0</v>
      </c>
      <c r="KW218" s="52">
        <v>0</v>
      </c>
      <c r="KX218" s="52">
        <v>0</v>
      </c>
      <c r="KY218" s="52">
        <v>0</v>
      </c>
      <c r="KZ218" s="52">
        <v>0</v>
      </c>
      <c r="LA218" s="52">
        <v>0</v>
      </c>
      <c r="LB218" s="52">
        <v>0</v>
      </c>
      <c r="LC218" s="52">
        <v>0</v>
      </c>
      <c r="LD218" s="52">
        <v>0</v>
      </c>
      <c r="LE218" s="52">
        <v>0</v>
      </c>
      <c r="LF218" s="52">
        <v>0</v>
      </c>
      <c r="LG218" s="52">
        <v>0</v>
      </c>
      <c r="LH218" s="52">
        <v>0</v>
      </c>
      <c r="LI218" s="52">
        <v>0</v>
      </c>
      <c r="LJ218" s="52">
        <v>0</v>
      </c>
      <c r="LK218" s="52">
        <v>0</v>
      </c>
      <c r="LL218" s="52">
        <v>0</v>
      </c>
      <c r="LM218" s="52">
        <v>0</v>
      </c>
      <c r="LN218" s="52">
        <v>0</v>
      </c>
      <c r="LO218" s="52">
        <v>0</v>
      </c>
      <c r="LP218" s="52">
        <v>0</v>
      </c>
      <c r="LQ218" s="52">
        <v>0</v>
      </c>
      <c r="LR218" s="52">
        <v>0</v>
      </c>
      <c r="LS218" s="52">
        <v>0</v>
      </c>
      <c r="LT218" s="52">
        <v>0</v>
      </c>
      <c r="LU218" s="52">
        <v>0</v>
      </c>
      <c r="LV218" s="52">
        <v>0</v>
      </c>
      <c r="LW218" s="52">
        <v>0</v>
      </c>
      <c r="LX218" s="52">
        <v>0</v>
      </c>
      <c r="LY218" s="52">
        <v>0</v>
      </c>
      <c r="LZ218" s="52">
        <v>0</v>
      </c>
      <c r="MA218" s="52">
        <v>0</v>
      </c>
      <c r="MB218" s="52">
        <v>0</v>
      </c>
      <c r="MC218" s="52">
        <v>0</v>
      </c>
      <c r="MD218" s="52">
        <v>0</v>
      </c>
      <c r="ME218" s="52">
        <v>0</v>
      </c>
      <c r="MF218" s="52">
        <v>0</v>
      </c>
      <c r="MG218" s="52">
        <v>0</v>
      </c>
      <c r="MH218" s="52">
        <v>0</v>
      </c>
      <c r="MI218" s="52">
        <v>0</v>
      </c>
      <c r="MJ218" s="52">
        <v>0</v>
      </c>
      <c r="MK218" s="52">
        <v>0</v>
      </c>
      <c r="ML218" s="52">
        <v>0</v>
      </c>
      <c r="MM218" s="52">
        <v>0</v>
      </c>
      <c r="MN218" s="52">
        <v>0</v>
      </c>
      <c r="MO218" s="52">
        <v>0</v>
      </c>
      <c r="MP218" s="52">
        <v>0</v>
      </c>
      <c r="MQ218" s="52">
        <v>0</v>
      </c>
      <c r="MR218" s="52">
        <v>0</v>
      </c>
      <c r="MS218" s="52">
        <v>0</v>
      </c>
      <c r="MT218" s="52">
        <v>0</v>
      </c>
      <c r="MU218" s="52">
        <v>0</v>
      </c>
      <c r="MV218" s="52">
        <v>0</v>
      </c>
      <c r="MW218" s="52">
        <v>0</v>
      </c>
      <c r="MX218" s="52">
        <v>0</v>
      </c>
      <c r="MY218" s="52">
        <v>0</v>
      </c>
      <c r="MZ218" s="52">
        <v>0</v>
      </c>
      <c r="NA218" s="52">
        <v>0</v>
      </c>
      <c r="NB218" s="52">
        <v>0</v>
      </c>
      <c r="NC218" s="52">
        <v>0</v>
      </c>
      <c r="ND218" s="52">
        <v>0</v>
      </c>
      <c r="NE218" s="52">
        <v>0</v>
      </c>
      <c r="NF218" s="52">
        <v>0</v>
      </c>
      <c r="NG218" s="52">
        <v>0</v>
      </c>
      <c r="NH218" s="52">
        <v>0</v>
      </c>
      <c r="NI218" s="52">
        <v>0</v>
      </c>
      <c r="NJ218" s="52">
        <v>0</v>
      </c>
      <c r="NK218" s="52">
        <v>0</v>
      </c>
      <c r="NL218" s="52">
        <v>0</v>
      </c>
      <c r="NM218" s="52">
        <v>0</v>
      </c>
      <c r="NN218" s="52">
        <v>0</v>
      </c>
      <c r="NO218" s="52">
        <v>0</v>
      </c>
      <c r="NP218" s="52">
        <v>0</v>
      </c>
      <c r="NQ218" s="52">
        <v>0</v>
      </c>
      <c r="NR218" s="68">
        <f t="shared" si="9"/>
        <v>65828.939999999784</v>
      </c>
      <c r="NS218" s="68">
        <f t="shared" si="10"/>
        <v>65828.939999999784</v>
      </c>
      <c r="NT218" s="68">
        <f t="shared" si="11"/>
        <v>42067.229999999887</v>
      </c>
    </row>
    <row r="219" spans="1:384" s="40" customFormat="1" ht="15" customHeight="1" outlineLevel="1" x14ac:dyDescent="0.2">
      <c r="A219" s="61"/>
      <c r="B219" s="49" t="s">
        <v>671</v>
      </c>
      <c r="C219" s="49" t="s">
        <v>610</v>
      </c>
      <c r="D219" s="49" t="s">
        <v>611</v>
      </c>
      <c r="E219" s="50" t="s">
        <v>612</v>
      </c>
      <c r="F219" s="64">
        <v>45503</v>
      </c>
      <c r="G219" s="49" t="s">
        <v>37</v>
      </c>
      <c r="H219" s="72">
        <v>6.1677999999999997E-2</v>
      </c>
      <c r="I219" s="65">
        <v>63900</v>
      </c>
      <c r="J219" s="114" t="str">
        <f>_xlfn.XLOOKUP(E219,'[12]Resumo Unidades'!$B:$B,'[12]Resumo Unidades'!$W:$W)</f>
        <v>Fluxo ok</v>
      </c>
      <c r="K219" s="51" t="str">
        <f>IF(L219&gt;Resumo!$E$23,"Sim","Não")</f>
        <v>Não</v>
      </c>
      <c r="L219" s="66">
        <v>12</v>
      </c>
      <c r="M219" s="67"/>
      <c r="N219" s="52">
        <v>0</v>
      </c>
      <c r="O219" s="52">
        <v>0</v>
      </c>
      <c r="P219" s="52">
        <v>0</v>
      </c>
      <c r="Q219" s="52">
        <v>0</v>
      </c>
      <c r="R219" s="52">
        <v>0</v>
      </c>
      <c r="S219" s="52">
        <v>0</v>
      </c>
      <c r="T219" s="52">
        <v>0</v>
      </c>
      <c r="U219" s="52">
        <v>0</v>
      </c>
      <c r="V219" s="52">
        <v>0</v>
      </c>
      <c r="W219" s="52">
        <v>0</v>
      </c>
      <c r="X219" s="52">
        <v>0</v>
      </c>
      <c r="Y219" s="52">
        <v>0</v>
      </c>
      <c r="Z219" s="52">
        <v>0</v>
      </c>
      <c r="AA219" s="52">
        <v>0</v>
      </c>
      <c r="AB219" s="52">
        <v>0</v>
      </c>
      <c r="AC219" s="52">
        <v>0</v>
      </c>
      <c r="AD219" s="52">
        <v>0</v>
      </c>
      <c r="AE219" s="52">
        <v>0</v>
      </c>
      <c r="AF219" s="52">
        <v>0</v>
      </c>
      <c r="AG219" s="52">
        <v>0</v>
      </c>
      <c r="AH219" s="52">
        <v>0</v>
      </c>
      <c r="AI219" s="52">
        <v>0</v>
      </c>
      <c r="AJ219" s="52">
        <v>0</v>
      </c>
      <c r="AK219" s="52">
        <v>0</v>
      </c>
      <c r="AL219" s="52">
        <v>0</v>
      </c>
      <c r="AM219" s="52">
        <v>0</v>
      </c>
      <c r="AN219" s="52">
        <v>0</v>
      </c>
      <c r="AO219" s="52">
        <v>0</v>
      </c>
      <c r="AP219" s="52">
        <v>0</v>
      </c>
      <c r="AQ219" s="52">
        <v>0</v>
      </c>
      <c r="AR219" s="52">
        <v>0</v>
      </c>
      <c r="AS219" s="52">
        <v>0</v>
      </c>
      <c r="AT219" s="52">
        <v>0</v>
      </c>
      <c r="AU219" s="52">
        <v>0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0</v>
      </c>
      <c r="BF219" s="52">
        <v>0</v>
      </c>
      <c r="BG219" s="52">
        <v>0</v>
      </c>
      <c r="BH219" s="52">
        <v>0</v>
      </c>
      <c r="BI219" s="52">
        <v>0</v>
      </c>
      <c r="BJ219" s="52">
        <v>0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0</v>
      </c>
      <c r="BV219" s="52">
        <v>0</v>
      </c>
      <c r="BW219" s="52">
        <v>0</v>
      </c>
      <c r="BX219" s="52">
        <v>0</v>
      </c>
      <c r="BY219" s="52">
        <v>0</v>
      </c>
      <c r="BZ219" s="52">
        <v>0</v>
      </c>
      <c r="CA219" s="52">
        <v>0</v>
      </c>
      <c r="CB219" s="52">
        <v>0</v>
      </c>
      <c r="CC219" s="52">
        <v>348.71</v>
      </c>
      <c r="CD219" s="52">
        <v>334.37</v>
      </c>
      <c r="CE219" s="52">
        <v>334.37</v>
      </c>
      <c r="CF219" s="52">
        <v>334.37</v>
      </c>
      <c r="CG219" s="52">
        <v>334.37</v>
      </c>
      <c r="CH219" s="52">
        <v>334.37</v>
      </c>
      <c r="CI219" s="52">
        <v>334.37</v>
      </c>
      <c r="CJ219" s="52">
        <v>334.37</v>
      </c>
      <c r="CK219" s="52">
        <v>334.37</v>
      </c>
      <c r="CL219" s="52">
        <v>334.37</v>
      </c>
      <c r="CM219" s="52">
        <v>334.37</v>
      </c>
      <c r="CN219" s="52">
        <v>369.95000000000005</v>
      </c>
      <c r="CO219" s="52">
        <v>369.95</v>
      </c>
      <c r="CP219" s="52">
        <v>369.95000000000005</v>
      </c>
      <c r="CQ219" s="52">
        <v>369.95000000000005</v>
      </c>
      <c r="CR219" s="52">
        <v>369.95000000000005</v>
      </c>
      <c r="CS219" s="52">
        <v>369.95</v>
      </c>
      <c r="CT219" s="52">
        <v>369.95000000000005</v>
      </c>
      <c r="CU219" s="52">
        <v>369.95000000000005</v>
      </c>
      <c r="CV219" s="52">
        <v>369.95000000000005</v>
      </c>
      <c r="CW219" s="52">
        <v>369.95</v>
      </c>
      <c r="CX219" s="52">
        <v>369.95000000000005</v>
      </c>
      <c r="CY219" s="52">
        <v>369.95000000000005</v>
      </c>
      <c r="CZ219" s="52">
        <v>369.95000000000005</v>
      </c>
      <c r="DA219" s="52">
        <v>369.95</v>
      </c>
      <c r="DB219" s="52">
        <v>369.95000000000005</v>
      </c>
      <c r="DC219" s="52">
        <v>369.95000000000005</v>
      </c>
      <c r="DD219" s="52">
        <v>369.95000000000005</v>
      </c>
      <c r="DE219" s="52">
        <v>369.95</v>
      </c>
      <c r="DF219" s="52">
        <v>369.95000000000005</v>
      </c>
      <c r="DG219" s="52">
        <v>369.95000000000005</v>
      </c>
      <c r="DH219" s="52">
        <v>369.95000000000005</v>
      </c>
      <c r="DI219" s="52">
        <v>369.95</v>
      </c>
      <c r="DJ219" s="52">
        <v>369.95000000000005</v>
      </c>
      <c r="DK219" s="52">
        <v>369.95000000000005</v>
      </c>
      <c r="DL219" s="52">
        <v>369.95000000000005</v>
      </c>
      <c r="DM219" s="52">
        <v>369.95</v>
      </c>
      <c r="DN219" s="52">
        <v>369.95000000000005</v>
      </c>
      <c r="DO219" s="52">
        <v>369.95000000000005</v>
      </c>
      <c r="DP219" s="52">
        <v>369.95000000000005</v>
      </c>
      <c r="DQ219" s="52">
        <v>369.95</v>
      </c>
      <c r="DR219" s="52">
        <v>369.95000000000005</v>
      </c>
      <c r="DS219" s="52">
        <v>369.95000000000005</v>
      </c>
      <c r="DT219" s="52">
        <v>369.95000000000005</v>
      </c>
      <c r="DU219" s="52">
        <v>369.95</v>
      </c>
      <c r="DV219" s="52">
        <v>369.95000000000005</v>
      </c>
      <c r="DW219" s="52">
        <v>369.95000000000005</v>
      </c>
      <c r="DX219" s="52">
        <v>369.95000000000005</v>
      </c>
      <c r="DY219" s="52">
        <v>369.95</v>
      </c>
      <c r="DZ219" s="52">
        <v>369.95000000000005</v>
      </c>
      <c r="EA219" s="52">
        <v>369.95000000000005</v>
      </c>
      <c r="EB219" s="52">
        <v>369.95000000000005</v>
      </c>
      <c r="EC219" s="52">
        <v>369.95</v>
      </c>
      <c r="ED219" s="52">
        <v>369.95000000000005</v>
      </c>
      <c r="EE219" s="52">
        <v>369.95000000000005</v>
      </c>
      <c r="EF219" s="52">
        <v>369.95000000000005</v>
      </c>
      <c r="EG219" s="52">
        <v>369.95</v>
      </c>
      <c r="EH219" s="52">
        <v>369.95000000000005</v>
      </c>
      <c r="EI219" s="52">
        <v>369.95000000000005</v>
      </c>
      <c r="EJ219" s="52">
        <v>369.95000000000005</v>
      </c>
      <c r="EK219" s="52">
        <v>369.95</v>
      </c>
      <c r="EL219" s="52">
        <v>369.95000000000005</v>
      </c>
      <c r="EM219" s="52">
        <v>369.95000000000005</v>
      </c>
      <c r="EN219" s="52">
        <v>369.95000000000005</v>
      </c>
      <c r="EO219" s="52">
        <v>369.95</v>
      </c>
      <c r="EP219" s="52">
        <v>369.95000000000005</v>
      </c>
      <c r="EQ219" s="52">
        <v>369.95000000000005</v>
      </c>
      <c r="ER219" s="52">
        <v>369.95000000000005</v>
      </c>
      <c r="ES219" s="52">
        <v>369.95</v>
      </c>
      <c r="ET219" s="52">
        <v>369.95000000000005</v>
      </c>
      <c r="EU219" s="52">
        <v>369.95000000000005</v>
      </c>
      <c r="EV219" s="52">
        <v>369.95000000000005</v>
      </c>
      <c r="EW219" s="52">
        <v>369.95</v>
      </c>
      <c r="EX219" s="52">
        <v>369.95000000000005</v>
      </c>
      <c r="EY219" s="52">
        <v>369.95000000000005</v>
      </c>
      <c r="EZ219" s="52">
        <v>369.95000000000005</v>
      </c>
      <c r="FA219" s="52">
        <v>369.95</v>
      </c>
      <c r="FB219" s="52">
        <v>369.95000000000005</v>
      </c>
      <c r="FC219" s="52">
        <v>369.95000000000005</v>
      </c>
      <c r="FD219" s="52">
        <v>369.95000000000005</v>
      </c>
      <c r="FE219" s="52">
        <v>369.95</v>
      </c>
      <c r="FF219" s="52">
        <v>369.95000000000005</v>
      </c>
      <c r="FG219" s="52">
        <v>369.95000000000005</v>
      </c>
      <c r="FH219" s="52">
        <v>369.95000000000005</v>
      </c>
      <c r="FI219" s="52">
        <v>369.95</v>
      </c>
      <c r="FJ219" s="52">
        <v>369.95000000000005</v>
      </c>
      <c r="FK219" s="52">
        <v>369.95000000000005</v>
      </c>
      <c r="FL219" s="52">
        <v>369.95000000000005</v>
      </c>
      <c r="FM219" s="52">
        <v>369.95</v>
      </c>
      <c r="FN219" s="52">
        <v>369.95000000000005</v>
      </c>
      <c r="FO219" s="52">
        <v>369.95000000000005</v>
      </c>
      <c r="FP219" s="52">
        <v>369.95000000000005</v>
      </c>
      <c r="FQ219" s="52">
        <v>369.95</v>
      </c>
      <c r="FR219" s="52">
        <v>369.95000000000005</v>
      </c>
      <c r="FS219" s="52">
        <v>369.95000000000005</v>
      </c>
      <c r="FT219" s="52">
        <v>369.95000000000005</v>
      </c>
      <c r="FU219" s="52">
        <v>369.95</v>
      </c>
      <c r="FV219" s="52">
        <v>369.95000000000005</v>
      </c>
      <c r="FW219" s="52">
        <v>369.95000000000005</v>
      </c>
      <c r="FX219" s="52">
        <v>369.95000000000005</v>
      </c>
      <c r="FY219" s="52">
        <v>369.95</v>
      </c>
      <c r="FZ219" s="52">
        <v>369.95000000000005</v>
      </c>
      <c r="GA219" s="52">
        <v>369.95000000000005</v>
      </c>
      <c r="GB219" s="52">
        <v>369.95000000000005</v>
      </c>
      <c r="GC219" s="52">
        <v>369.95</v>
      </c>
      <c r="GD219" s="52">
        <v>369.95000000000005</v>
      </c>
      <c r="GE219" s="52">
        <v>369.95000000000005</v>
      </c>
      <c r="GF219" s="52">
        <v>369.95000000000005</v>
      </c>
      <c r="GG219" s="52">
        <v>369.95</v>
      </c>
      <c r="GH219" s="52">
        <v>369.95000000000005</v>
      </c>
      <c r="GI219" s="52">
        <v>369.95000000000005</v>
      </c>
      <c r="GJ219" s="52">
        <v>369.95000000000005</v>
      </c>
      <c r="GK219" s="52">
        <v>369.95</v>
      </c>
      <c r="GL219" s="52">
        <v>369.95000000000005</v>
      </c>
      <c r="GM219" s="52">
        <v>369.95000000000005</v>
      </c>
      <c r="GN219" s="52">
        <v>369.95000000000005</v>
      </c>
      <c r="GO219" s="52">
        <v>369.95</v>
      </c>
      <c r="GP219" s="52">
        <v>369.95000000000005</v>
      </c>
      <c r="GQ219" s="52">
        <v>369.95000000000005</v>
      </c>
      <c r="GR219" s="52">
        <v>369.95000000000005</v>
      </c>
      <c r="GS219" s="52">
        <v>369.95</v>
      </c>
      <c r="GT219" s="52">
        <v>369.95</v>
      </c>
      <c r="GU219" s="52">
        <v>369.95000000000005</v>
      </c>
      <c r="GV219" s="52">
        <v>369.95</v>
      </c>
      <c r="GW219" s="52">
        <v>369.95000000000005</v>
      </c>
      <c r="GX219" s="52">
        <v>369.95000000000005</v>
      </c>
      <c r="GY219" s="52">
        <v>369.95</v>
      </c>
      <c r="GZ219" s="52">
        <v>369.95000000000005</v>
      </c>
      <c r="HA219" s="52">
        <v>369.95000000000005</v>
      </c>
      <c r="HB219" s="52">
        <v>369.95000000000005</v>
      </c>
      <c r="HC219" s="52">
        <v>369.95</v>
      </c>
      <c r="HD219" s="52">
        <v>369.95000000000005</v>
      </c>
      <c r="HE219" s="52">
        <v>369.95000000000005</v>
      </c>
      <c r="HF219" s="52">
        <v>369.95000000000005</v>
      </c>
      <c r="HG219" s="52">
        <v>369.95</v>
      </c>
      <c r="HH219" s="52">
        <v>369.95000000000005</v>
      </c>
      <c r="HI219" s="52">
        <v>369.95000000000005</v>
      </c>
      <c r="HJ219" s="52">
        <v>369.95000000000005</v>
      </c>
      <c r="HK219" s="52">
        <v>369.95</v>
      </c>
      <c r="HL219" s="52">
        <v>369.95000000000005</v>
      </c>
      <c r="HM219" s="52">
        <v>369.95000000000005</v>
      </c>
      <c r="HN219" s="52">
        <v>369.95000000000005</v>
      </c>
      <c r="HO219" s="52">
        <v>369.95</v>
      </c>
      <c r="HP219" s="52">
        <v>369.95000000000005</v>
      </c>
      <c r="HQ219" s="52">
        <v>369.95000000000005</v>
      </c>
      <c r="HR219" s="52">
        <v>369.95000000000005</v>
      </c>
      <c r="HS219" s="52">
        <v>369.95</v>
      </c>
      <c r="HT219" s="52">
        <v>369.95000000000005</v>
      </c>
      <c r="HU219" s="52">
        <v>369.95000000000005</v>
      </c>
      <c r="HV219" s="52">
        <v>369.95000000000005</v>
      </c>
      <c r="HW219" s="52">
        <v>369.95</v>
      </c>
      <c r="HX219" s="52">
        <v>369.95000000000005</v>
      </c>
      <c r="HY219" s="52">
        <v>369.95000000000005</v>
      </c>
      <c r="HZ219" s="52">
        <v>369.95000000000005</v>
      </c>
      <c r="IA219" s="52">
        <v>369.95</v>
      </c>
      <c r="IB219" s="52">
        <v>369.95000000000005</v>
      </c>
      <c r="IC219" s="52">
        <v>369.95000000000005</v>
      </c>
      <c r="ID219" s="52">
        <v>369.95000000000005</v>
      </c>
      <c r="IE219" s="52">
        <v>369.95</v>
      </c>
      <c r="IF219" s="52">
        <v>369.95000000000005</v>
      </c>
      <c r="IG219" s="52">
        <v>369.95000000000005</v>
      </c>
      <c r="IH219" s="52">
        <v>369.95000000000005</v>
      </c>
      <c r="II219" s="52">
        <v>369.95</v>
      </c>
      <c r="IJ219" s="52">
        <v>369.95000000000005</v>
      </c>
      <c r="IK219" s="52">
        <v>369.95000000000005</v>
      </c>
      <c r="IL219" s="52">
        <v>369.95000000000005</v>
      </c>
      <c r="IM219" s="52">
        <v>369.95</v>
      </c>
      <c r="IN219" s="52">
        <v>369.95000000000005</v>
      </c>
      <c r="IO219" s="52">
        <v>369.95000000000005</v>
      </c>
      <c r="IP219" s="52">
        <v>369.95000000000005</v>
      </c>
      <c r="IQ219" s="52">
        <v>369.95</v>
      </c>
      <c r="IR219" s="52">
        <v>369.95000000000005</v>
      </c>
      <c r="IS219" s="52">
        <v>369.95000000000005</v>
      </c>
      <c r="IT219" s="52">
        <v>369.95000000000005</v>
      </c>
      <c r="IU219" s="52">
        <v>369.95</v>
      </c>
      <c r="IV219" s="52">
        <v>369.95000000000005</v>
      </c>
      <c r="IW219" s="52">
        <v>0</v>
      </c>
      <c r="IX219" s="52">
        <v>0</v>
      </c>
      <c r="IY219" s="52">
        <v>0</v>
      </c>
      <c r="IZ219" s="52">
        <v>0</v>
      </c>
      <c r="JA219" s="52">
        <v>0</v>
      </c>
      <c r="JB219" s="52">
        <v>0</v>
      </c>
      <c r="JC219" s="52">
        <v>0</v>
      </c>
      <c r="JD219" s="52">
        <v>0</v>
      </c>
      <c r="JE219" s="52">
        <v>0</v>
      </c>
      <c r="JF219" s="52">
        <v>0</v>
      </c>
      <c r="JG219" s="52">
        <v>0</v>
      </c>
      <c r="JH219" s="52">
        <v>0</v>
      </c>
      <c r="JI219" s="52">
        <v>0</v>
      </c>
      <c r="JJ219" s="52">
        <v>0</v>
      </c>
      <c r="JK219" s="52">
        <v>0</v>
      </c>
      <c r="JL219" s="52">
        <v>0</v>
      </c>
      <c r="JM219" s="52">
        <v>0</v>
      </c>
      <c r="JN219" s="52">
        <v>0</v>
      </c>
      <c r="JO219" s="52">
        <v>0</v>
      </c>
      <c r="JP219" s="52">
        <v>0</v>
      </c>
      <c r="JQ219" s="52">
        <v>0</v>
      </c>
      <c r="JR219" s="52">
        <v>0</v>
      </c>
      <c r="JS219" s="52">
        <v>0</v>
      </c>
      <c r="JT219" s="52">
        <v>0</v>
      </c>
      <c r="JU219" s="52">
        <v>0</v>
      </c>
      <c r="JV219" s="52">
        <v>0</v>
      </c>
      <c r="JW219" s="52">
        <v>0</v>
      </c>
      <c r="JX219" s="52">
        <v>0</v>
      </c>
      <c r="JY219" s="52">
        <v>0</v>
      </c>
      <c r="JZ219" s="52">
        <v>0</v>
      </c>
      <c r="KA219" s="52">
        <v>0</v>
      </c>
      <c r="KB219" s="52">
        <v>0</v>
      </c>
      <c r="KC219" s="52">
        <v>0</v>
      </c>
      <c r="KD219" s="52">
        <v>0</v>
      </c>
      <c r="KE219" s="52">
        <v>0</v>
      </c>
      <c r="KF219" s="52">
        <v>0</v>
      </c>
      <c r="KG219" s="52">
        <v>0</v>
      </c>
      <c r="KH219" s="52">
        <v>0</v>
      </c>
      <c r="KI219" s="52">
        <v>0</v>
      </c>
      <c r="KJ219" s="52">
        <v>0</v>
      </c>
      <c r="KK219" s="52">
        <v>0</v>
      </c>
      <c r="KL219" s="52">
        <v>0</v>
      </c>
      <c r="KM219" s="52">
        <v>0</v>
      </c>
      <c r="KN219" s="52">
        <v>0</v>
      </c>
      <c r="KO219" s="52">
        <v>0</v>
      </c>
      <c r="KP219" s="52">
        <v>0</v>
      </c>
      <c r="KQ219" s="52">
        <v>0</v>
      </c>
      <c r="KR219" s="52">
        <v>0</v>
      </c>
      <c r="KS219" s="52">
        <v>0</v>
      </c>
      <c r="KT219" s="52">
        <v>0</v>
      </c>
      <c r="KU219" s="52">
        <v>0</v>
      </c>
      <c r="KV219" s="52">
        <v>0</v>
      </c>
      <c r="KW219" s="52">
        <v>0</v>
      </c>
      <c r="KX219" s="52">
        <v>0</v>
      </c>
      <c r="KY219" s="52">
        <v>0</v>
      </c>
      <c r="KZ219" s="52">
        <v>0</v>
      </c>
      <c r="LA219" s="52">
        <v>0</v>
      </c>
      <c r="LB219" s="52">
        <v>0</v>
      </c>
      <c r="LC219" s="52">
        <v>0</v>
      </c>
      <c r="LD219" s="52">
        <v>0</v>
      </c>
      <c r="LE219" s="52">
        <v>0</v>
      </c>
      <c r="LF219" s="52">
        <v>0</v>
      </c>
      <c r="LG219" s="52">
        <v>0</v>
      </c>
      <c r="LH219" s="52">
        <v>0</v>
      </c>
      <c r="LI219" s="52">
        <v>0</v>
      </c>
      <c r="LJ219" s="52">
        <v>0</v>
      </c>
      <c r="LK219" s="52">
        <v>0</v>
      </c>
      <c r="LL219" s="52">
        <v>0</v>
      </c>
      <c r="LM219" s="52">
        <v>0</v>
      </c>
      <c r="LN219" s="52">
        <v>0</v>
      </c>
      <c r="LO219" s="52">
        <v>0</v>
      </c>
      <c r="LP219" s="52">
        <v>0</v>
      </c>
      <c r="LQ219" s="52">
        <v>0</v>
      </c>
      <c r="LR219" s="52">
        <v>0</v>
      </c>
      <c r="LS219" s="52">
        <v>0</v>
      </c>
      <c r="LT219" s="52">
        <v>0</v>
      </c>
      <c r="LU219" s="52">
        <v>0</v>
      </c>
      <c r="LV219" s="52">
        <v>0</v>
      </c>
      <c r="LW219" s="52">
        <v>0</v>
      </c>
      <c r="LX219" s="52">
        <v>0</v>
      </c>
      <c r="LY219" s="52">
        <v>0</v>
      </c>
      <c r="LZ219" s="52">
        <v>0</v>
      </c>
      <c r="MA219" s="52">
        <v>0</v>
      </c>
      <c r="MB219" s="52">
        <v>0</v>
      </c>
      <c r="MC219" s="52">
        <v>0</v>
      </c>
      <c r="MD219" s="52">
        <v>0</v>
      </c>
      <c r="ME219" s="52">
        <v>0</v>
      </c>
      <c r="MF219" s="52">
        <v>0</v>
      </c>
      <c r="MG219" s="52">
        <v>0</v>
      </c>
      <c r="MH219" s="52">
        <v>0</v>
      </c>
      <c r="MI219" s="52">
        <v>0</v>
      </c>
      <c r="MJ219" s="52">
        <v>0</v>
      </c>
      <c r="MK219" s="52">
        <v>0</v>
      </c>
      <c r="ML219" s="52">
        <v>0</v>
      </c>
      <c r="MM219" s="52">
        <v>0</v>
      </c>
      <c r="MN219" s="52">
        <v>0</v>
      </c>
      <c r="MO219" s="52">
        <v>0</v>
      </c>
      <c r="MP219" s="52">
        <v>0</v>
      </c>
      <c r="MQ219" s="52">
        <v>0</v>
      </c>
      <c r="MR219" s="52">
        <v>0</v>
      </c>
      <c r="MS219" s="52">
        <v>0</v>
      </c>
      <c r="MT219" s="52">
        <v>0</v>
      </c>
      <c r="MU219" s="52">
        <v>0</v>
      </c>
      <c r="MV219" s="52">
        <v>0</v>
      </c>
      <c r="MW219" s="52">
        <v>0</v>
      </c>
      <c r="MX219" s="52">
        <v>0</v>
      </c>
      <c r="MY219" s="52">
        <v>0</v>
      </c>
      <c r="MZ219" s="52">
        <v>0</v>
      </c>
      <c r="NA219" s="52">
        <v>0</v>
      </c>
      <c r="NB219" s="52">
        <v>0</v>
      </c>
      <c r="NC219" s="52">
        <v>0</v>
      </c>
      <c r="ND219" s="52">
        <v>0</v>
      </c>
      <c r="NE219" s="52">
        <v>0</v>
      </c>
      <c r="NF219" s="52">
        <v>0</v>
      </c>
      <c r="NG219" s="52">
        <v>0</v>
      </c>
      <c r="NH219" s="52">
        <v>0</v>
      </c>
      <c r="NI219" s="52">
        <v>0</v>
      </c>
      <c r="NJ219" s="52">
        <v>0</v>
      </c>
      <c r="NK219" s="52">
        <v>0</v>
      </c>
      <c r="NL219" s="52">
        <v>0</v>
      </c>
      <c r="NM219" s="52">
        <v>0</v>
      </c>
      <c r="NN219" s="52">
        <v>0</v>
      </c>
      <c r="NO219" s="52">
        <v>0</v>
      </c>
      <c r="NP219" s="52">
        <v>0</v>
      </c>
      <c r="NQ219" s="52">
        <v>0</v>
      </c>
      <c r="NR219" s="68">
        <f t="shared" si="9"/>
        <v>64734.159999999792</v>
      </c>
      <c r="NS219" s="68">
        <f t="shared" si="10"/>
        <v>64734.159999999792</v>
      </c>
      <c r="NT219" s="68">
        <f t="shared" si="11"/>
        <v>40317.459999999985</v>
      </c>
    </row>
    <row r="220" spans="1:384" s="40" customFormat="1" ht="15" customHeight="1" outlineLevel="1" x14ac:dyDescent="0.2">
      <c r="A220" s="61"/>
      <c r="B220" s="49" t="s">
        <v>671</v>
      </c>
      <c r="C220" s="49" t="s">
        <v>613</v>
      </c>
      <c r="D220" s="49" t="s">
        <v>614</v>
      </c>
      <c r="E220" s="50" t="s">
        <v>615</v>
      </c>
      <c r="F220" s="64">
        <v>45505</v>
      </c>
      <c r="G220" s="49" t="s">
        <v>16</v>
      </c>
      <c r="H220" s="72">
        <v>0</v>
      </c>
      <c r="I220" s="65">
        <v>63900</v>
      </c>
      <c r="J220" s="114" t="str">
        <f>_xlfn.XLOOKUP(E220,'[12]Resumo Unidades'!$B:$B,'[12]Resumo Unidades'!$W:$W)</f>
        <v>Fluxo ok</v>
      </c>
      <c r="K220" s="51" t="str">
        <f>IF(L220&gt;Resumo!$E$23,"Sim","Não")</f>
        <v>Não</v>
      </c>
      <c r="L220" s="66">
        <v>0</v>
      </c>
      <c r="M220" s="67"/>
      <c r="N220" s="52">
        <v>0</v>
      </c>
      <c r="O220" s="52">
        <v>0</v>
      </c>
      <c r="P220" s="52">
        <v>0</v>
      </c>
      <c r="Q220" s="52">
        <v>0</v>
      </c>
      <c r="R220" s="52">
        <v>0</v>
      </c>
      <c r="S220" s="52">
        <v>0</v>
      </c>
      <c r="T220" s="52">
        <v>0</v>
      </c>
      <c r="U220" s="52">
        <v>0</v>
      </c>
      <c r="V220" s="52">
        <v>0</v>
      </c>
      <c r="W220" s="52">
        <v>0</v>
      </c>
      <c r="X220" s="52">
        <v>0</v>
      </c>
      <c r="Y220" s="52">
        <v>0</v>
      </c>
      <c r="Z220" s="52">
        <v>0</v>
      </c>
      <c r="AA220" s="52">
        <v>0</v>
      </c>
      <c r="AB220" s="52">
        <v>0</v>
      </c>
      <c r="AC220" s="52">
        <v>0</v>
      </c>
      <c r="AD220" s="52">
        <v>0</v>
      </c>
      <c r="AE220" s="52">
        <v>0</v>
      </c>
      <c r="AF220" s="52">
        <v>0</v>
      </c>
      <c r="AG220" s="52">
        <v>0</v>
      </c>
      <c r="AH220" s="52">
        <v>0</v>
      </c>
      <c r="AI220" s="52">
        <v>0</v>
      </c>
      <c r="AJ220" s="52">
        <v>0</v>
      </c>
      <c r="AK220" s="52">
        <v>0</v>
      </c>
      <c r="AL220" s="52">
        <v>0</v>
      </c>
      <c r="AM220" s="52">
        <v>0</v>
      </c>
      <c r="AN220" s="52">
        <v>0</v>
      </c>
      <c r="AO220" s="52">
        <v>0</v>
      </c>
      <c r="AP220" s="52">
        <v>0</v>
      </c>
      <c r="AQ220" s="52">
        <v>0</v>
      </c>
      <c r="AR220" s="52">
        <v>0</v>
      </c>
      <c r="AS220" s="52">
        <v>0</v>
      </c>
      <c r="AT220" s="52">
        <v>0</v>
      </c>
      <c r="AU220" s="52">
        <v>0</v>
      </c>
      <c r="AV220" s="52">
        <v>0</v>
      </c>
      <c r="AW220" s="52">
        <v>0</v>
      </c>
      <c r="AX220" s="52">
        <v>0</v>
      </c>
      <c r="AY220" s="52">
        <v>0</v>
      </c>
      <c r="AZ220" s="52">
        <v>0</v>
      </c>
      <c r="BA220" s="52">
        <v>0</v>
      </c>
      <c r="BB220" s="52">
        <v>0</v>
      </c>
      <c r="BC220" s="52">
        <v>0</v>
      </c>
      <c r="BD220" s="52">
        <v>0</v>
      </c>
      <c r="BE220" s="52">
        <v>0</v>
      </c>
      <c r="BF220" s="52">
        <v>0</v>
      </c>
      <c r="BG220" s="52">
        <v>0</v>
      </c>
      <c r="BH220" s="52">
        <v>0</v>
      </c>
      <c r="BI220" s="52">
        <v>0</v>
      </c>
      <c r="BJ220" s="52">
        <v>0</v>
      </c>
      <c r="BK220" s="52">
        <v>0</v>
      </c>
      <c r="BL220" s="52">
        <v>0</v>
      </c>
      <c r="BM220" s="52">
        <v>0</v>
      </c>
      <c r="BN220" s="52">
        <v>0</v>
      </c>
      <c r="BO220" s="52">
        <v>0</v>
      </c>
      <c r="BP220" s="52">
        <v>0</v>
      </c>
      <c r="BQ220" s="52">
        <v>0</v>
      </c>
      <c r="BR220" s="52">
        <v>0</v>
      </c>
      <c r="BS220" s="52">
        <v>0</v>
      </c>
      <c r="BT220" s="52">
        <v>0</v>
      </c>
      <c r="BU220" s="52">
        <v>0</v>
      </c>
      <c r="BV220" s="52">
        <v>0</v>
      </c>
      <c r="BW220" s="52">
        <v>0</v>
      </c>
      <c r="BX220" s="52">
        <v>0</v>
      </c>
      <c r="BY220" s="52">
        <v>0</v>
      </c>
      <c r="BZ220" s="52">
        <v>0</v>
      </c>
      <c r="CA220" s="52">
        <v>0</v>
      </c>
      <c r="CB220" s="52">
        <v>0</v>
      </c>
      <c r="CC220" s="52">
        <v>0</v>
      </c>
      <c r="CD220" s="52">
        <v>338.86</v>
      </c>
      <c r="CE220" s="52">
        <v>338.86</v>
      </c>
      <c r="CF220" s="52">
        <v>338.86</v>
      </c>
      <c r="CG220" s="52">
        <v>338.86</v>
      </c>
      <c r="CH220" s="52">
        <v>338.86</v>
      </c>
      <c r="CI220" s="52">
        <v>338.86</v>
      </c>
      <c r="CJ220" s="52">
        <v>361.55</v>
      </c>
      <c r="CK220" s="52">
        <v>361.55</v>
      </c>
      <c r="CL220" s="52">
        <v>361.55</v>
      </c>
      <c r="CM220" s="52">
        <v>361.55</v>
      </c>
      <c r="CN220" s="52">
        <v>361.55</v>
      </c>
      <c r="CO220" s="52">
        <v>361.55</v>
      </c>
      <c r="CP220" s="52">
        <v>361.55</v>
      </c>
      <c r="CQ220" s="52">
        <v>361.55</v>
      </c>
      <c r="CR220" s="52">
        <v>361.55</v>
      </c>
      <c r="CS220" s="52">
        <v>361.55</v>
      </c>
      <c r="CT220" s="52">
        <v>361.55</v>
      </c>
      <c r="CU220" s="52">
        <v>361.55</v>
      </c>
      <c r="CV220" s="52">
        <v>383.86</v>
      </c>
      <c r="CW220" s="52">
        <v>383.86</v>
      </c>
      <c r="CX220" s="52">
        <v>383.86</v>
      </c>
      <c r="CY220" s="52">
        <v>383.86</v>
      </c>
      <c r="CZ220" s="52">
        <v>383.86</v>
      </c>
      <c r="DA220" s="52">
        <v>383.86</v>
      </c>
      <c r="DB220" s="52">
        <v>383.86</v>
      </c>
      <c r="DC220" s="52">
        <v>383.86</v>
      </c>
      <c r="DD220" s="52">
        <v>383.86</v>
      </c>
      <c r="DE220" s="52">
        <v>383.86</v>
      </c>
      <c r="DF220" s="52">
        <v>383.86</v>
      </c>
      <c r="DG220" s="52">
        <v>383.86</v>
      </c>
      <c r="DH220" s="52">
        <v>407.53</v>
      </c>
      <c r="DI220" s="52">
        <v>407.53</v>
      </c>
      <c r="DJ220" s="52">
        <v>407.53</v>
      </c>
      <c r="DK220" s="52">
        <v>407.53</v>
      </c>
      <c r="DL220" s="52">
        <v>407.53</v>
      </c>
      <c r="DM220" s="52">
        <v>407.53</v>
      </c>
      <c r="DN220" s="52">
        <v>407.53</v>
      </c>
      <c r="DO220" s="52">
        <v>407.53</v>
      </c>
      <c r="DP220" s="52">
        <v>407.53</v>
      </c>
      <c r="DQ220" s="52">
        <v>407.53</v>
      </c>
      <c r="DR220" s="52">
        <v>407.53</v>
      </c>
      <c r="DS220" s="52">
        <v>407.53</v>
      </c>
      <c r="DT220" s="52">
        <v>432.66</v>
      </c>
      <c r="DU220" s="52">
        <v>432.66</v>
      </c>
      <c r="DV220" s="52">
        <v>432.66</v>
      </c>
      <c r="DW220" s="52">
        <v>432.66</v>
      </c>
      <c r="DX220" s="52">
        <v>432.66</v>
      </c>
      <c r="DY220" s="52">
        <v>432.66</v>
      </c>
      <c r="DZ220" s="52">
        <v>432.66</v>
      </c>
      <c r="EA220" s="52">
        <v>432.66</v>
      </c>
      <c r="EB220" s="52">
        <v>432.66</v>
      </c>
      <c r="EC220" s="52">
        <v>432.66</v>
      </c>
      <c r="ED220" s="52">
        <v>432.66</v>
      </c>
      <c r="EE220" s="52">
        <v>432.66</v>
      </c>
      <c r="EF220" s="52">
        <v>459.35</v>
      </c>
      <c r="EG220" s="52">
        <v>459.35</v>
      </c>
      <c r="EH220" s="52">
        <v>459.35</v>
      </c>
      <c r="EI220" s="52">
        <v>459.35</v>
      </c>
      <c r="EJ220" s="52">
        <v>459.35</v>
      </c>
      <c r="EK220" s="52">
        <v>459.35</v>
      </c>
      <c r="EL220" s="52">
        <v>459.35</v>
      </c>
      <c r="EM220" s="52">
        <v>459.35</v>
      </c>
      <c r="EN220" s="52">
        <v>459.35</v>
      </c>
      <c r="EO220" s="52">
        <v>459.35</v>
      </c>
      <c r="EP220" s="52">
        <v>459.35</v>
      </c>
      <c r="EQ220" s="52">
        <v>459.35</v>
      </c>
      <c r="ER220" s="52">
        <v>487.68</v>
      </c>
      <c r="ES220" s="52">
        <v>487.68</v>
      </c>
      <c r="ET220" s="52">
        <v>487.68</v>
      </c>
      <c r="EU220" s="52">
        <v>487.68</v>
      </c>
      <c r="EV220" s="52">
        <v>487.68</v>
      </c>
      <c r="EW220" s="52">
        <v>487.68</v>
      </c>
      <c r="EX220" s="52">
        <v>487.68</v>
      </c>
      <c r="EY220" s="52">
        <v>487.68</v>
      </c>
      <c r="EZ220" s="52">
        <v>487.68</v>
      </c>
      <c r="FA220" s="52">
        <v>487.68</v>
      </c>
      <c r="FB220" s="52">
        <v>487.68</v>
      </c>
      <c r="FC220" s="52">
        <v>487.68</v>
      </c>
      <c r="FD220" s="52">
        <v>517.76</v>
      </c>
      <c r="FE220" s="52">
        <v>517.76</v>
      </c>
      <c r="FF220" s="52">
        <v>517.76</v>
      </c>
      <c r="FG220" s="52">
        <v>517.76</v>
      </c>
      <c r="FH220" s="52">
        <v>517.76</v>
      </c>
      <c r="FI220" s="52">
        <v>517.76</v>
      </c>
      <c r="FJ220" s="52">
        <v>517.76</v>
      </c>
      <c r="FK220" s="52">
        <v>517.76</v>
      </c>
      <c r="FL220" s="52">
        <v>517.76</v>
      </c>
      <c r="FM220" s="52">
        <v>517.76</v>
      </c>
      <c r="FN220" s="52">
        <v>517.76</v>
      </c>
      <c r="FO220" s="52">
        <v>517.76</v>
      </c>
      <c r="FP220" s="52">
        <v>549.70000000000005</v>
      </c>
      <c r="FQ220" s="52">
        <v>549.70000000000005</v>
      </c>
      <c r="FR220" s="52">
        <v>549.70000000000005</v>
      </c>
      <c r="FS220" s="52">
        <v>549.70000000000005</v>
      </c>
      <c r="FT220" s="52">
        <v>549.70000000000005</v>
      </c>
      <c r="FU220" s="52">
        <v>549.70000000000005</v>
      </c>
      <c r="FV220" s="52">
        <v>549.70000000000005</v>
      </c>
      <c r="FW220" s="52">
        <v>549.70000000000005</v>
      </c>
      <c r="FX220" s="52">
        <v>549.70000000000005</v>
      </c>
      <c r="FY220" s="52">
        <v>549.70000000000005</v>
      </c>
      <c r="FZ220" s="52">
        <v>549.70000000000005</v>
      </c>
      <c r="GA220" s="52">
        <v>549.70000000000005</v>
      </c>
      <c r="GB220" s="52">
        <v>583.6</v>
      </c>
      <c r="GC220" s="52">
        <v>583.6</v>
      </c>
      <c r="GD220" s="52">
        <v>583.6</v>
      </c>
      <c r="GE220" s="52">
        <v>583.6</v>
      </c>
      <c r="GF220" s="52">
        <v>583.6</v>
      </c>
      <c r="GG220" s="52">
        <v>583.6</v>
      </c>
      <c r="GH220" s="52">
        <v>583.6</v>
      </c>
      <c r="GI220" s="52">
        <v>583.6</v>
      </c>
      <c r="GJ220" s="52">
        <v>583.6</v>
      </c>
      <c r="GK220" s="52">
        <v>583.6</v>
      </c>
      <c r="GL220" s="52">
        <v>583.6</v>
      </c>
      <c r="GM220" s="52">
        <v>583.6</v>
      </c>
      <c r="GN220" s="52">
        <v>619.59</v>
      </c>
      <c r="GO220" s="52">
        <v>619.59</v>
      </c>
      <c r="GP220" s="52">
        <v>619.59</v>
      </c>
      <c r="GQ220" s="52">
        <v>619.59</v>
      </c>
      <c r="GR220" s="52">
        <v>619.59</v>
      </c>
      <c r="GS220" s="52">
        <v>619.59</v>
      </c>
      <c r="GT220" s="52">
        <v>619.59</v>
      </c>
      <c r="GU220" s="52">
        <v>619.59</v>
      </c>
      <c r="GV220" s="52">
        <v>619.59</v>
      </c>
      <c r="GW220" s="52">
        <v>619.59</v>
      </c>
      <c r="GX220" s="52">
        <v>619.59</v>
      </c>
      <c r="GY220" s="52">
        <v>619.59</v>
      </c>
      <c r="GZ220" s="52">
        <v>657.82</v>
      </c>
      <c r="HA220" s="52">
        <v>657.82</v>
      </c>
      <c r="HB220" s="52">
        <v>657.82</v>
      </c>
      <c r="HC220" s="52">
        <v>657.82</v>
      </c>
      <c r="HD220" s="52">
        <v>657.82</v>
      </c>
      <c r="HE220" s="52">
        <v>657.82</v>
      </c>
      <c r="HF220" s="52">
        <v>657.82</v>
      </c>
      <c r="HG220" s="52">
        <v>657.82</v>
      </c>
      <c r="HH220" s="52">
        <v>657.82</v>
      </c>
      <c r="HI220" s="52">
        <v>657.82</v>
      </c>
      <c r="HJ220" s="52">
        <v>657.82</v>
      </c>
      <c r="HK220" s="52">
        <v>657.82</v>
      </c>
      <c r="HL220" s="52">
        <v>698.39</v>
      </c>
      <c r="HM220" s="52">
        <v>698.39</v>
      </c>
      <c r="HN220" s="52">
        <v>698.39</v>
      </c>
      <c r="HO220" s="52">
        <v>698.39</v>
      </c>
      <c r="HP220" s="52">
        <v>698.39</v>
      </c>
      <c r="HQ220" s="52">
        <v>698.39</v>
      </c>
      <c r="HR220" s="52">
        <v>698.39</v>
      </c>
      <c r="HS220" s="52">
        <v>698.39</v>
      </c>
      <c r="HT220" s="52">
        <v>698.39</v>
      </c>
      <c r="HU220" s="52">
        <v>698.39</v>
      </c>
      <c r="HV220" s="52">
        <v>698.39</v>
      </c>
      <c r="HW220" s="52">
        <v>698.39</v>
      </c>
      <c r="HX220" s="52">
        <v>741.46</v>
      </c>
      <c r="HY220" s="52">
        <v>741.46</v>
      </c>
      <c r="HZ220" s="52">
        <v>741.46</v>
      </c>
      <c r="IA220" s="52">
        <v>741.46</v>
      </c>
      <c r="IB220" s="52">
        <v>741.46</v>
      </c>
      <c r="IC220" s="52">
        <v>741.46</v>
      </c>
      <c r="ID220" s="52">
        <v>741.46</v>
      </c>
      <c r="IE220" s="52">
        <v>741.46</v>
      </c>
      <c r="IF220" s="52">
        <v>741.46</v>
      </c>
      <c r="IG220" s="52">
        <v>741.46</v>
      </c>
      <c r="IH220" s="52">
        <v>741.46</v>
      </c>
      <c r="II220" s="52">
        <v>741.46</v>
      </c>
      <c r="IJ220" s="52">
        <v>787.19</v>
      </c>
      <c r="IK220" s="52">
        <v>787.19</v>
      </c>
      <c r="IL220" s="52">
        <v>787.19</v>
      </c>
      <c r="IM220" s="52">
        <v>787.19</v>
      </c>
      <c r="IN220" s="52">
        <v>787.19</v>
      </c>
      <c r="IO220" s="52">
        <v>787.19</v>
      </c>
      <c r="IP220" s="52">
        <v>787.19</v>
      </c>
      <c r="IQ220" s="52">
        <v>787.19</v>
      </c>
      <c r="IR220" s="52">
        <v>787.19</v>
      </c>
      <c r="IS220" s="52">
        <v>787.19</v>
      </c>
      <c r="IT220" s="52">
        <v>787.19</v>
      </c>
      <c r="IU220" s="52">
        <v>787.19</v>
      </c>
      <c r="IV220" s="52">
        <v>835.74</v>
      </c>
      <c r="IW220" s="52">
        <v>0</v>
      </c>
      <c r="IX220" s="52">
        <v>0</v>
      </c>
      <c r="IY220" s="52">
        <v>0</v>
      </c>
      <c r="IZ220" s="52">
        <v>0</v>
      </c>
      <c r="JA220" s="52">
        <v>0</v>
      </c>
      <c r="JB220" s="52">
        <v>0</v>
      </c>
      <c r="JC220" s="52">
        <v>0</v>
      </c>
      <c r="JD220" s="52">
        <v>0</v>
      </c>
      <c r="JE220" s="52">
        <v>0</v>
      </c>
      <c r="JF220" s="52">
        <v>0</v>
      </c>
      <c r="JG220" s="52">
        <v>0</v>
      </c>
      <c r="JH220" s="52">
        <v>0</v>
      </c>
      <c r="JI220" s="52">
        <v>0</v>
      </c>
      <c r="JJ220" s="52">
        <v>0</v>
      </c>
      <c r="JK220" s="52">
        <v>0</v>
      </c>
      <c r="JL220" s="52">
        <v>0</v>
      </c>
      <c r="JM220" s="52">
        <v>0</v>
      </c>
      <c r="JN220" s="52">
        <v>0</v>
      </c>
      <c r="JO220" s="52">
        <v>0</v>
      </c>
      <c r="JP220" s="52">
        <v>0</v>
      </c>
      <c r="JQ220" s="52">
        <v>0</v>
      </c>
      <c r="JR220" s="52">
        <v>0</v>
      </c>
      <c r="JS220" s="52">
        <v>0</v>
      </c>
      <c r="JT220" s="52">
        <v>0</v>
      </c>
      <c r="JU220" s="52">
        <v>0</v>
      </c>
      <c r="JV220" s="52">
        <v>0</v>
      </c>
      <c r="JW220" s="52">
        <v>0</v>
      </c>
      <c r="JX220" s="52">
        <v>0</v>
      </c>
      <c r="JY220" s="52">
        <v>0</v>
      </c>
      <c r="JZ220" s="52">
        <v>0</v>
      </c>
      <c r="KA220" s="52">
        <v>0</v>
      </c>
      <c r="KB220" s="52">
        <v>0</v>
      </c>
      <c r="KC220" s="52">
        <v>0</v>
      </c>
      <c r="KD220" s="52">
        <v>0</v>
      </c>
      <c r="KE220" s="52">
        <v>0</v>
      </c>
      <c r="KF220" s="52">
        <v>0</v>
      </c>
      <c r="KG220" s="52">
        <v>0</v>
      </c>
      <c r="KH220" s="52">
        <v>0</v>
      </c>
      <c r="KI220" s="52">
        <v>0</v>
      </c>
      <c r="KJ220" s="52">
        <v>0</v>
      </c>
      <c r="KK220" s="52">
        <v>0</v>
      </c>
      <c r="KL220" s="52">
        <v>0</v>
      </c>
      <c r="KM220" s="52">
        <v>0</v>
      </c>
      <c r="KN220" s="52">
        <v>0</v>
      </c>
      <c r="KO220" s="52">
        <v>0</v>
      </c>
      <c r="KP220" s="52">
        <v>0</v>
      </c>
      <c r="KQ220" s="52">
        <v>0</v>
      </c>
      <c r="KR220" s="52">
        <v>0</v>
      </c>
      <c r="KS220" s="52">
        <v>0</v>
      </c>
      <c r="KT220" s="52">
        <v>0</v>
      </c>
      <c r="KU220" s="52">
        <v>0</v>
      </c>
      <c r="KV220" s="52">
        <v>0</v>
      </c>
      <c r="KW220" s="52">
        <v>0</v>
      </c>
      <c r="KX220" s="52">
        <v>0</v>
      </c>
      <c r="KY220" s="52">
        <v>0</v>
      </c>
      <c r="KZ220" s="52">
        <v>0</v>
      </c>
      <c r="LA220" s="52">
        <v>0</v>
      </c>
      <c r="LB220" s="52">
        <v>0</v>
      </c>
      <c r="LC220" s="52">
        <v>0</v>
      </c>
      <c r="LD220" s="52">
        <v>0</v>
      </c>
      <c r="LE220" s="52">
        <v>0</v>
      </c>
      <c r="LF220" s="52">
        <v>0</v>
      </c>
      <c r="LG220" s="52">
        <v>0</v>
      </c>
      <c r="LH220" s="52">
        <v>0</v>
      </c>
      <c r="LI220" s="52">
        <v>0</v>
      </c>
      <c r="LJ220" s="52">
        <v>0</v>
      </c>
      <c r="LK220" s="52">
        <v>0</v>
      </c>
      <c r="LL220" s="52">
        <v>0</v>
      </c>
      <c r="LM220" s="52">
        <v>0</v>
      </c>
      <c r="LN220" s="52">
        <v>0</v>
      </c>
      <c r="LO220" s="52">
        <v>0</v>
      </c>
      <c r="LP220" s="52">
        <v>0</v>
      </c>
      <c r="LQ220" s="52">
        <v>0</v>
      </c>
      <c r="LR220" s="52">
        <v>0</v>
      </c>
      <c r="LS220" s="52">
        <v>0</v>
      </c>
      <c r="LT220" s="52">
        <v>0</v>
      </c>
      <c r="LU220" s="52">
        <v>0</v>
      </c>
      <c r="LV220" s="52">
        <v>0</v>
      </c>
      <c r="LW220" s="52">
        <v>0</v>
      </c>
      <c r="LX220" s="52">
        <v>0</v>
      </c>
      <c r="LY220" s="52">
        <v>0</v>
      </c>
      <c r="LZ220" s="52">
        <v>0</v>
      </c>
      <c r="MA220" s="52">
        <v>0</v>
      </c>
      <c r="MB220" s="52">
        <v>0</v>
      </c>
      <c r="MC220" s="52">
        <v>0</v>
      </c>
      <c r="MD220" s="52">
        <v>0</v>
      </c>
      <c r="ME220" s="52">
        <v>0</v>
      </c>
      <c r="MF220" s="52">
        <v>0</v>
      </c>
      <c r="MG220" s="52">
        <v>0</v>
      </c>
      <c r="MH220" s="52">
        <v>0</v>
      </c>
      <c r="MI220" s="52">
        <v>0</v>
      </c>
      <c r="MJ220" s="52">
        <v>0</v>
      </c>
      <c r="MK220" s="52">
        <v>0</v>
      </c>
      <c r="ML220" s="52">
        <v>0</v>
      </c>
      <c r="MM220" s="52">
        <v>0</v>
      </c>
      <c r="MN220" s="52">
        <v>0</v>
      </c>
      <c r="MO220" s="52">
        <v>0</v>
      </c>
      <c r="MP220" s="52">
        <v>0</v>
      </c>
      <c r="MQ220" s="52">
        <v>0</v>
      </c>
      <c r="MR220" s="52">
        <v>0</v>
      </c>
      <c r="MS220" s="52">
        <v>0</v>
      </c>
      <c r="MT220" s="52">
        <v>0</v>
      </c>
      <c r="MU220" s="52">
        <v>0</v>
      </c>
      <c r="MV220" s="52">
        <v>0</v>
      </c>
      <c r="MW220" s="52">
        <v>0</v>
      </c>
      <c r="MX220" s="52">
        <v>0</v>
      </c>
      <c r="MY220" s="52">
        <v>0</v>
      </c>
      <c r="MZ220" s="52">
        <v>0</v>
      </c>
      <c r="NA220" s="52">
        <v>0</v>
      </c>
      <c r="NB220" s="52">
        <v>0</v>
      </c>
      <c r="NC220" s="52">
        <v>0</v>
      </c>
      <c r="ND220" s="52">
        <v>0</v>
      </c>
      <c r="NE220" s="52">
        <v>0</v>
      </c>
      <c r="NF220" s="52">
        <v>0</v>
      </c>
      <c r="NG220" s="52">
        <v>0</v>
      </c>
      <c r="NH220" s="52">
        <v>0</v>
      </c>
      <c r="NI220" s="52">
        <v>0</v>
      </c>
      <c r="NJ220" s="52">
        <v>0</v>
      </c>
      <c r="NK220" s="52">
        <v>0</v>
      </c>
      <c r="NL220" s="52">
        <v>0</v>
      </c>
      <c r="NM220" s="52">
        <v>0</v>
      </c>
      <c r="NN220" s="52">
        <v>0</v>
      </c>
      <c r="NO220" s="52">
        <v>0</v>
      </c>
      <c r="NP220" s="52">
        <v>0</v>
      </c>
      <c r="NQ220" s="52">
        <v>0</v>
      </c>
      <c r="NR220" s="68">
        <f t="shared" si="9"/>
        <v>95126.580000000045</v>
      </c>
      <c r="NS220" s="68">
        <f t="shared" si="10"/>
        <v>95126.580000000045</v>
      </c>
      <c r="NT220" s="68">
        <f t="shared" si="11"/>
        <v>49319.439999999973</v>
      </c>
    </row>
    <row r="221" spans="1:384" s="40" customFormat="1" ht="15" customHeight="1" outlineLevel="1" x14ac:dyDescent="0.2">
      <c r="A221" s="61"/>
      <c r="B221" s="49" t="s">
        <v>671</v>
      </c>
      <c r="C221" s="49" t="s">
        <v>616</v>
      </c>
      <c r="D221" s="49" t="s">
        <v>617</v>
      </c>
      <c r="E221" s="50" t="s">
        <v>618</v>
      </c>
      <c r="F221" s="64">
        <v>45510</v>
      </c>
      <c r="G221" s="49" t="s">
        <v>16</v>
      </c>
      <c r="H221" s="72">
        <v>0</v>
      </c>
      <c r="I221" s="65">
        <v>63900</v>
      </c>
      <c r="J221" s="114" t="str">
        <f>_xlfn.XLOOKUP(E221,'[12]Resumo Unidades'!$B:$B,'[12]Resumo Unidades'!$W:$W)</f>
        <v>Fluxo ok</v>
      </c>
      <c r="K221" s="51" t="str">
        <f>IF(L221&gt;Resumo!$E$23,"Sim","Não")</f>
        <v>Não</v>
      </c>
      <c r="L221" s="66">
        <v>0</v>
      </c>
      <c r="M221" s="67"/>
      <c r="N221" s="52">
        <v>0</v>
      </c>
      <c r="O221" s="52">
        <v>0</v>
      </c>
      <c r="P221" s="52">
        <v>0</v>
      </c>
      <c r="Q221" s="52">
        <v>0</v>
      </c>
      <c r="R221" s="52">
        <v>0</v>
      </c>
      <c r="S221" s="52">
        <v>0</v>
      </c>
      <c r="T221" s="52">
        <v>0</v>
      </c>
      <c r="U221" s="52">
        <v>0</v>
      </c>
      <c r="V221" s="52">
        <v>0</v>
      </c>
      <c r="W221" s="52">
        <v>0</v>
      </c>
      <c r="X221" s="52">
        <v>0</v>
      </c>
      <c r="Y221" s="52">
        <v>0</v>
      </c>
      <c r="Z221" s="52">
        <v>0</v>
      </c>
      <c r="AA221" s="52">
        <v>0</v>
      </c>
      <c r="AB221" s="52">
        <v>0</v>
      </c>
      <c r="AC221" s="52">
        <v>0</v>
      </c>
      <c r="AD221" s="52">
        <v>0</v>
      </c>
      <c r="AE221" s="52">
        <v>0</v>
      </c>
      <c r="AF221" s="52">
        <v>0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0</v>
      </c>
      <c r="AM221" s="52">
        <v>0</v>
      </c>
      <c r="AN221" s="52">
        <v>0</v>
      </c>
      <c r="AO221" s="52">
        <v>0</v>
      </c>
      <c r="AP221" s="52">
        <v>0</v>
      </c>
      <c r="AQ221" s="52">
        <v>0</v>
      </c>
      <c r="AR221" s="52">
        <v>0</v>
      </c>
      <c r="AS221" s="52">
        <v>0</v>
      </c>
      <c r="AT221" s="52">
        <v>0</v>
      </c>
      <c r="AU221" s="52">
        <v>0</v>
      </c>
      <c r="AV221" s="52">
        <v>0</v>
      </c>
      <c r="AW221" s="52">
        <v>0</v>
      </c>
      <c r="AX221" s="52">
        <v>0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0</v>
      </c>
      <c r="BF221" s="52">
        <v>0</v>
      </c>
      <c r="BG221" s="52">
        <v>0</v>
      </c>
      <c r="BH221" s="52">
        <v>0</v>
      </c>
      <c r="BI221" s="52">
        <v>0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0</v>
      </c>
      <c r="BV221" s="52">
        <v>0</v>
      </c>
      <c r="BW221" s="52">
        <v>0</v>
      </c>
      <c r="BX221" s="52">
        <v>0</v>
      </c>
      <c r="BY221" s="52">
        <v>0</v>
      </c>
      <c r="BZ221" s="52">
        <v>0</v>
      </c>
      <c r="CA221" s="52">
        <v>0</v>
      </c>
      <c r="CB221" s="52">
        <v>0</v>
      </c>
      <c r="CC221" s="52">
        <v>0</v>
      </c>
      <c r="CD221" s="52">
        <v>352.37</v>
      </c>
      <c r="CE221" s="52">
        <v>352.37</v>
      </c>
      <c r="CF221" s="52">
        <v>352.37</v>
      </c>
      <c r="CG221" s="52">
        <v>352.37</v>
      </c>
      <c r="CH221" s="52">
        <v>352.37</v>
      </c>
      <c r="CI221" s="52">
        <v>352.37</v>
      </c>
      <c r="CJ221" s="52">
        <v>375.97</v>
      </c>
      <c r="CK221" s="52">
        <v>375.97</v>
      </c>
      <c r="CL221" s="52">
        <v>375.97</v>
      </c>
      <c r="CM221" s="52">
        <v>375.97</v>
      </c>
      <c r="CN221" s="52">
        <v>411.55000000000007</v>
      </c>
      <c r="CO221" s="52">
        <v>411.55000000000007</v>
      </c>
      <c r="CP221" s="52">
        <v>411.55000000000007</v>
      </c>
      <c r="CQ221" s="52">
        <v>411.55</v>
      </c>
      <c r="CR221" s="52">
        <v>411.55000000000007</v>
      </c>
      <c r="CS221" s="52">
        <v>411.55000000000007</v>
      </c>
      <c r="CT221" s="52">
        <v>411.55000000000007</v>
      </c>
      <c r="CU221" s="52">
        <v>411.55</v>
      </c>
      <c r="CV221" s="52">
        <v>434.74000000000007</v>
      </c>
      <c r="CW221" s="52">
        <v>434.74000000000007</v>
      </c>
      <c r="CX221" s="52">
        <v>434.74000000000007</v>
      </c>
      <c r="CY221" s="52">
        <v>434.74</v>
      </c>
      <c r="CZ221" s="52">
        <v>434.74000000000007</v>
      </c>
      <c r="DA221" s="52">
        <v>434.74000000000007</v>
      </c>
      <c r="DB221" s="52">
        <v>434.74000000000007</v>
      </c>
      <c r="DC221" s="52">
        <v>434.74</v>
      </c>
      <c r="DD221" s="52">
        <v>434.74000000000007</v>
      </c>
      <c r="DE221" s="52">
        <v>434.74000000000007</v>
      </c>
      <c r="DF221" s="52">
        <v>434.74000000000007</v>
      </c>
      <c r="DG221" s="52">
        <v>434.74</v>
      </c>
      <c r="DH221" s="52">
        <v>459.37000000000006</v>
      </c>
      <c r="DI221" s="52">
        <v>459.37000000000006</v>
      </c>
      <c r="DJ221" s="52">
        <v>459.37000000000006</v>
      </c>
      <c r="DK221" s="52">
        <v>459.37</v>
      </c>
      <c r="DL221" s="52">
        <v>459.37000000000006</v>
      </c>
      <c r="DM221" s="52">
        <v>459.37000000000006</v>
      </c>
      <c r="DN221" s="52">
        <v>459.37000000000006</v>
      </c>
      <c r="DO221" s="52">
        <v>459.37</v>
      </c>
      <c r="DP221" s="52">
        <v>459.37000000000006</v>
      </c>
      <c r="DQ221" s="52">
        <v>459.37000000000006</v>
      </c>
      <c r="DR221" s="52">
        <v>459.37000000000006</v>
      </c>
      <c r="DS221" s="52">
        <v>459.37</v>
      </c>
      <c r="DT221" s="52">
        <v>485.50000000000006</v>
      </c>
      <c r="DU221" s="52">
        <v>485.50000000000006</v>
      </c>
      <c r="DV221" s="52">
        <v>485.50000000000006</v>
      </c>
      <c r="DW221" s="52">
        <v>485.5</v>
      </c>
      <c r="DX221" s="52">
        <v>485.50000000000006</v>
      </c>
      <c r="DY221" s="52">
        <v>485.50000000000006</v>
      </c>
      <c r="DZ221" s="52">
        <v>485.50000000000006</v>
      </c>
      <c r="EA221" s="52">
        <v>485.5</v>
      </c>
      <c r="EB221" s="52">
        <v>485.50000000000006</v>
      </c>
      <c r="EC221" s="52">
        <v>485.50000000000006</v>
      </c>
      <c r="ED221" s="52">
        <v>485.50000000000006</v>
      </c>
      <c r="EE221" s="52">
        <v>485.5</v>
      </c>
      <c r="EF221" s="52">
        <v>513.25</v>
      </c>
      <c r="EG221" s="52">
        <v>513.25</v>
      </c>
      <c r="EH221" s="52">
        <v>513.25</v>
      </c>
      <c r="EI221" s="52">
        <v>513.25</v>
      </c>
      <c r="EJ221" s="52">
        <v>513.25</v>
      </c>
      <c r="EK221" s="52">
        <v>513.25</v>
      </c>
      <c r="EL221" s="52">
        <v>513.25</v>
      </c>
      <c r="EM221" s="52">
        <v>513.25</v>
      </c>
      <c r="EN221" s="52">
        <v>513.25</v>
      </c>
      <c r="EO221" s="52">
        <v>513.25</v>
      </c>
      <c r="EP221" s="52">
        <v>513.25</v>
      </c>
      <c r="EQ221" s="52">
        <v>513.25</v>
      </c>
      <c r="ER221" s="52">
        <v>542.70999999999992</v>
      </c>
      <c r="ES221" s="52">
        <v>542.70999999999992</v>
      </c>
      <c r="ET221" s="52">
        <v>542.70999999999992</v>
      </c>
      <c r="EU221" s="52">
        <v>542.71</v>
      </c>
      <c r="EV221" s="52">
        <v>542.70999999999992</v>
      </c>
      <c r="EW221" s="52">
        <v>542.70999999999992</v>
      </c>
      <c r="EX221" s="52">
        <v>542.70999999999992</v>
      </c>
      <c r="EY221" s="52">
        <v>542.71</v>
      </c>
      <c r="EZ221" s="52">
        <v>542.70999999999992</v>
      </c>
      <c r="FA221" s="52">
        <v>542.70999999999992</v>
      </c>
      <c r="FB221" s="52">
        <v>542.70999999999992</v>
      </c>
      <c r="FC221" s="52">
        <v>542.71</v>
      </c>
      <c r="FD221" s="52">
        <v>573.9899999999999</v>
      </c>
      <c r="FE221" s="52">
        <v>573.9899999999999</v>
      </c>
      <c r="FF221" s="52">
        <v>573.9899999999999</v>
      </c>
      <c r="FG221" s="52">
        <v>573.99</v>
      </c>
      <c r="FH221" s="52">
        <v>573.9899999999999</v>
      </c>
      <c r="FI221" s="52">
        <v>573.9899999999999</v>
      </c>
      <c r="FJ221" s="52">
        <v>573.9899999999999</v>
      </c>
      <c r="FK221" s="52">
        <v>573.99</v>
      </c>
      <c r="FL221" s="52">
        <v>573.9899999999999</v>
      </c>
      <c r="FM221" s="52">
        <v>573.99</v>
      </c>
      <c r="FN221" s="52">
        <v>573.9899999999999</v>
      </c>
      <c r="FO221" s="52">
        <v>573.99</v>
      </c>
      <c r="FP221" s="52">
        <v>607.19999999999993</v>
      </c>
      <c r="FQ221" s="52">
        <v>607.19999999999993</v>
      </c>
      <c r="FR221" s="52">
        <v>607.19999999999993</v>
      </c>
      <c r="FS221" s="52">
        <v>607.19999999999993</v>
      </c>
      <c r="FT221" s="52">
        <v>607.19999999999993</v>
      </c>
      <c r="FU221" s="52">
        <v>607.20000000000005</v>
      </c>
      <c r="FV221" s="52">
        <v>607.19999999999993</v>
      </c>
      <c r="FW221" s="52">
        <v>607.20000000000005</v>
      </c>
      <c r="FX221" s="52">
        <v>607.19999999999993</v>
      </c>
      <c r="FY221" s="52">
        <v>607.19999999999993</v>
      </c>
      <c r="FZ221" s="52">
        <v>607.19999999999993</v>
      </c>
      <c r="GA221" s="52">
        <v>607.19999999999993</v>
      </c>
      <c r="GB221" s="52">
        <v>642.45999999999992</v>
      </c>
      <c r="GC221" s="52">
        <v>642.46</v>
      </c>
      <c r="GD221" s="52">
        <v>642.45999999999992</v>
      </c>
      <c r="GE221" s="52">
        <v>642.46</v>
      </c>
      <c r="GF221" s="52">
        <v>642.45999999999992</v>
      </c>
      <c r="GG221" s="52">
        <v>642.45999999999992</v>
      </c>
      <c r="GH221" s="52">
        <v>642.45999999999992</v>
      </c>
      <c r="GI221" s="52">
        <v>642.45999999999992</v>
      </c>
      <c r="GJ221" s="52">
        <v>642.45999999999992</v>
      </c>
      <c r="GK221" s="52">
        <v>642.46</v>
      </c>
      <c r="GL221" s="52">
        <v>642.45999999999992</v>
      </c>
      <c r="GM221" s="52">
        <v>642.46</v>
      </c>
      <c r="GN221" s="52">
        <v>679.87999999999988</v>
      </c>
      <c r="GO221" s="52">
        <v>679.87999999999988</v>
      </c>
      <c r="GP221" s="52">
        <v>679.87999999999988</v>
      </c>
      <c r="GQ221" s="52">
        <v>679.87999999999988</v>
      </c>
      <c r="GR221" s="52">
        <v>679.87999999999988</v>
      </c>
      <c r="GS221" s="52">
        <v>679.88</v>
      </c>
      <c r="GT221" s="52">
        <v>679.87999999999988</v>
      </c>
      <c r="GU221" s="52">
        <v>679.88</v>
      </c>
      <c r="GV221" s="52">
        <v>679.87999999999988</v>
      </c>
      <c r="GW221" s="52">
        <v>679.87999999999988</v>
      </c>
      <c r="GX221" s="52">
        <v>679.87999999999988</v>
      </c>
      <c r="GY221" s="52">
        <v>679.87999999999988</v>
      </c>
      <c r="GZ221" s="52">
        <v>719.62999999999988</v>
      </c>
      <c r="HA221" s="52">
        <v>719.63</v>
      </c>
      <c r="HB221" s="52">
        <v>719.62999999999988</v>
      </c>
      <c r="HC221" s="52">
        <v>719.63</v>
      </c>
      <c r="HD221" s="52">
        <v>719.62999999999988</v>
      </c>
      <c r="HE221" s="52">
        <v>719.62999999999988</v>
      </c>
      <c r="HF221" s="52">
        <v>719.62999999999988</v>
      </c>
      <c r="HG221" s="52">
        <v>719.62999999999988</v>
      </c>
      <c r="HH221" s="52">
        <v>719.62999999999988</v>
      </c>
      <c r="HI221" s="52">
        <v>719.63</v>
      </c>
      <c r="HJ221" s="52">
        <v>719.62999999999988</v>
      </c>
      <c r="HK221" s="52">
        <v>719.63</v>
      </c>
      <c r="HL221" s="52">
        <v>761.81</v>
      </c>
      <c r="HM221" s="52">
        <v>761.81</v>
      </c>
      <c r="HN221" s="52">
        <v>761.81</v>
      </c>
      <c r="HO221" s="52">
        <v>761.81</v>
      </c>
      <c r="HP221" s="52">
        <v>761.81</v>
      </c>
      <c r="HQ221" s="52">
        <v>761.81000000000006</v>
      </c>
      <c r="HR221" s="52">
        <v>761.81</v>
      </c>
      <c r="HS221" s="52">
        <v>761.81000000000006</v>
      </c>
      <c r="HT221" s="52">
        <v>761.81</v>
      </c>
      <c r="HU221" s="52">
        <v>761.81</v>
      </c>
      <c r="HV221" s="52">
        <v>761.81</v>
      </c>
      <c r="HW221" s="52">
        <v>761.81</v>
      </c>
      <c r="HX221" s="52">
        <v>806.6099999999999</v>
      </c>
      <c r="HY221" s="52">
        <v>806.61</v>
      </c>
      <c r="HZ221" s="52">
        <v>806.6099999999999</v>
      </c>
      <c r="IA221" s="52">
        <v>806.61</v>
      </c>
      <c r="IB221" s="52">
        <v>806.6099999999999</v>
      </c>
      <c r="IC221" s="52">
        <v>806.6099999999999</v>
      </c>
      <c r="ID221" s="52">
        <v>806.6099999999999</v>
      </c>
      <c r="IE221" s="52">
        <v>806.6099999999999</v>
      </c>
      <c r="IF221" s="52">
        <v>806.6099999999999</v>
      </c>
      <c r="IG221" s="52">
        <v>806.61</v>
      </c>
      <c r="IH221" s="52">
        <v>806.6099999999999</v>
      </c>
      <c r="II221" s="52">
        <v>806.61</v>
      </c>
      <c r="IJ221" s="52">
        <v>854.16</v>
      </c>
      <c r="IK221" s="52">
        <v>854.16</v>
      </c>
      <c r="IL221" s="52">
        <v>854.16</v>
      </c>
      <c r="IM221" s="52">
        <v>854.16</v>
      </c>
      <c r="IN221" s="52">
        <v>854.16</v>
      </c>
      <c r="IO221" s="52">
        <v>854.16000000000008</v>
      </c>
      <c r="IP221" s="52">
        <v>854.16</v>
      </c>
      <c r="IQ221" s="52">
        <v>854.16000000000008</v>
      </c>
      <c r="IR221" s="52">
        <v>854.16</v>
      </c>
      <c r="IS221" s="52">
        <v>854.16</v>
      </c>
      <c r="IT221" s="52">
        <v>854.16</v>
      </c>
      <c r="IU221" s="52">
        <v>854.16</v>
      </c>
      <c r="IV221" s="52">
        <v>0</v>
      </c>
      <c r="IW221" s="52">
        <v>0</v>
      </c>
      <c r="IX221" s="52">
        <v>0</v>
      </c>
      <c r="IY221" s="52">
        <v>0</v>
      </c>
      <c r="IZ221" s="52">
        <v>0</v>
      </c>
      <c r="JA221" s="52">
        <v>0</v>
      </c>
      <c r="JB221" s="52">
        <v>0</v>
      </c>
      <c r="JC221" s="52">
        <v>0</v>
      </c>
      <c r="JD221" s="52">
        <v>0</v>
      </c>
      <c r="JE221" s="52">
        <v>0</v>
      </c>
      <c r="JF221" s="52">
        <v>0</v>
      </c>
      <c r="JG221" s="52">
        <v>0</v>
      </c>
      <c r="JH221" s="52">
        <v>0</v>
      </c>
      <c r="JI221" s="52">
        <v>0</v>
      </c>
      <c r="JJ221" s="52">
        <v>0</v>
      </c>
      <c r="JK221" s="52">
        <v>0</v>
      </c>
      <c r="JL221" s="52">
        <v>0</v>
      </c>
      <c r="JM221" s="52">
        <v>0</v>
      </c>
      <c r="JN221" s="52">
        <v>0</v>
      </c>
      <c r="JO221" s="52">
        <v>0</v>
      </c>
      <c r="JP221" s="52">
        <v>0</v>
      </c>
      <c r="JQ221" s="52">
        <v>0</v>
      </c>
      <c r="JR221" s="52">
        <v>0</v>
      </c>
      <c r="JS221" s="52">
        <v>0</v>
      </c>
      <c r="JT221" s="52">
        <v>0</v>
      </c>
      <c r="JU221" s="52">
        <v>0</v>
      </c>
      <c r="JV221" s="52">
        <v>0</v>
      </c>
      <c r="JW221" s="52">
        <v>0</v>
      </c>
      <c r="JX221" s="52">
        <v>0</v>
      </c>
      <c r="JY221" s="52">
        <v>0</v>
      </c>
      <c r="JZ221" s="52">
        <v>0</v>
      </c>
      <c r="KA221" s="52">
        <v>0</v>
      </c>
      <c r="KB221" s="52">
        <v>0</v>
      </c>
      <c r="KC221" s="52">
        <v>0</v>
      </c>
      <c r="KD221" s="52">
        <v>0</v>
      </c>
      <c r="KE221" s="52">
        <v>0</v>
      </c>
      <c r="KF221" s="52">
        <v>0</v>
      </c>
      <c r="KG221" s="52">
        <v>0</v>
      </c>
      <c r="KH221" s="52">
        <v>0</v>
      </c>
      <c r="KI221" s="52">
        <v>0</v>
      </c>
      <c r="KJ221" s="52">
        <v>0</v>
      </c>
      <c r="KK221" s="52">
        <v>0</v>
      </c>
      <c r="KL221" s="52">
        <v>0</v>
      </c>
      <c r="KM221" s="52">
        <v>0</v>
      </c>
      <c r="KN221" s="52">
        <v>0</v>
      </c>
      <c r="KO221" s="52">
        <v>0</v>
      </c>
      <c r="KP221" s="52">
        <v>0</v>
      </c>
      <c r="KQ221" s="52">
        <v>0</v>
      </c>
      <c r="KR221" s="52">
        <v>0</v>
      </c>
      <c r="KS221" s="52">
        <v>0</v>
      </c>
      <c r="KT221" s="52">
        <v>0</v>
      </c>
      <c r="KU221" s="52">
        <v>0</v>
      </c>
      <c r="KV221" s="52">
        <v>0</v>
      </c>
      <c r="KW221" s="52">
        <v>0</v>
      </c>
      <c r="KX221" s="52">
        <v>0</v>
      </c>
      <c r="KY221" s="52">
        <v>0</v>
      </c>
      <c r="KZ221" s="52">
        <v>0</v>
      </c>
      <c r="LA221" s="52">
        <v>0</v>
      </c>
      <c r="LB221" s="52">
        <v>0</v>
      </c>
      <c r="LC221" s="52">
        <v>0</v>
      </c>
      <c r="LD221" s="52">
        <v>0</v>
      </c>
      <c r="LE221" s="52">
        <v>0</v>
      </c>
      <c r="LF221" s="52">
        <v>0</v>
      </c>
      <c r="LG221" s="52">
        <v>0</v>
      </c>
      <c r="LH221" s="52">
        <v>0</v>
      </c>
      <c r="LI221" s="52">
        <v>0</v>
      </c>
      <c r="LJ221" s="52">
        <v>0</v>
      </c>
      <c r="LK221" s="52">
        <v>0</v>
      </c>
      <c r="LL221" s="52">
        <v>0</v>
      </c>
      <c r="LM221" s="52">
        <v>0</v>
      </c>
      <c r="LN221" s="52">
        <v>0</v>
      </c>
      <c r="LO221" s="52">
        <v>0</v>
      </c>
      <c r="LP221" s="52">
        <v>0</v>
      </c>
      <c r="LQ221" s="52">
        <v>0</v>
      </c>
      <c r="LR221" s="52">
        <v>0</v>
      </c>
      <c r="LS221" s="52">
        <v>0</v>
      </c>
      <c r="LT221" s="52">
        <v>0</v>
      </c>
      <c r="LU221" s="52">
        <v>0</v>
      </c>
      <c r="LV221" s="52">
        <v>0</v>
      </c>
      <c r="LW221" s="52">
        <v>0</v>
      </c>
      <c r="LX221" s="52">
        <v>0</v>
      </c>
      <c r="LY221" s="52">
        <v>0</v>
      </c>
      <c r="LZ221" s="52">
        <v>0</v>
      </c>
      <c r="MA221" s="52">
        <v>0</v>
      </c>
      <c r="MB221" s="52">
        <v>0</v>
      </c>
      <c r="MC221" s="52">
        <v>0</v>
      </c>
      <c r="MD221" s="52">
        <v>0</v>
      </c>
      <c r="ME221" s="52">
        <v>0</v>
      </c>
      <c r="MF221" s="52">
        <v>0</v>
      </c>
      <c r="MG221" s="52">
        <v>0</v>
      </c>
      <c r="MH221" s="52">
        <v>0</v>
      </c>
      <c r="MI221" s="52">
        <v>0</v>
      </c>
      <c r="MJ221" s="52">
        <v>0</v>
      </c>
      <c r="MK221" s="52">
        <v>0</v>
      </c>
      <c r="ML221" s="52">
        <v>0</v>
      </c>
      <c r="MM221" s="52">
        <v>0</v>
      </c>
      <c r="MN221" s="52">
        <v>0</v>
      </c>
      <c r="MO221" s="52">
        <v>0</v>
      </c>
      <c r="MP221" s="52">
        <v>0</v>
      </c>
      <c r="MQ221" s="52">
        <v>0</v>
      </c>
      <c r="MR221" s="52">
        <v>0</v>
      </c>
      <c r="MS221" s="52">
        <v>0</v>
      </c>
      <c r="MT221" s="52">
        <v>0</v>
      </c>
      <c r="MU221" s="52">
        <v>0</v>
      </c>
      <c r="MV221" s="52">
        <v>0</v>
      </c>
      <c r="MW221" s="52">
        <v>0</v>
      </c>
      <c r="MX221" s="52">
        <v>0</v>
      </c>
      <c r="MY221" s="52">
        <v>0</v>
      </c>
      <c r="MZ221" s="52">
        <v>0</v>
      </c>
      <c r="NA221" s="52">
        <v>0</v>
      </c>
      <c r="NB221" s="52">
        <v>0</v>
      </c>
      <c r="NC221" s="52">
        <v>0</v>
      </c>
      <c r="ND221" s="52">
        <v>0</v>
      </c>
      <c r="NE221" s="52">
        <v>0</v>
      </c>
      <c r="NF221" s="52">
        <v>0</v>
      </c>
      <c r="NG221" s="52">
        <v>0</v>
      </c>
      <c r="NH221" s="52">
        <v>0</v>
      </c>
      <c r="NI221" s="52">
        <v>0</v>
      </c>
      <c r="NJ221" s="52">
        <v>0</v>
      </c>
      <c r="NK221" s="52">
        <v>0</v>
      </c>
      <c r="NL221" s="52">
        <v>0</v>
      </c>
      <c r="NM221" s="52">
        <v>0</v>
      </c>
      <c r="NN221" s="52">
        <v>0</v>
      </c>
      <c r="NO221" s="52">
        <v>0</v>
      </c>
      <c r="NP221" s="52">
        <v>0</v>
      </c>
      <c r="NQ221" s="52">
        <v>0</v>
      </c>
      <c r="NR221" s="68">
        <f t="shared" si="9"/>
        <v>103886.21999999997</v>
      </c>
      <c r="NS221" s="68">
        <f t="shared" si="10"/>
        <v>103886.21999999997</v>
      </c>
      <c r="NT221" s="68">
        <f t="shared" si="11"/>
        <v>54808.839999999931</v>
      </c>
    </row>
    <row r="222" spans="1:384" s="40" customFormat="1" ht="15" customHeight="1" outlineLevel="1" x14ac:dyDescent="0.2">
      <c r="A222" s="61"/>
      <c r="B222" s="49" t="s">
        <v>671</v>
      </c>
      <c r="C222" s="49" t="s">
        <v>619</v>
      </c>
      <c r="D222" s="49" t="s">
        <v>620</v>
      </c>
      <c r="E222" s="50" t="s">
        <v>621</v>
      </c>
      <c r="F222" s="64">
        <v>45510</v>
      </c>
      <c r="G222" s="49" t="s">
        <v>16</v>
      </c>
      <c r="H222" s="72">
        <v>0</v>
      </c>
      <c r="I222" s="65">
        <v>63900</v>
      </c>
      <c r="J222" s="114" t="str">
        <f>_xlfn.XLOOKUP(E222,'[12]Resumo Unidades'!$B:$B,'[12]Resumo Unidades'!$W:$W)</f>
        <v>Fluxo ok</v>
      </c>
      <c r="K222" s="51" t="str">
        <f>IF(L222&gt;Resumo!$E$23,"Sim","Não")</f>
        <v>Não</v>
      </c>
      <c r="L222" s="66">
        <v>0</v>
      </c>
      <c r="M222" s="67"/>
      <c r="N222" s="52">
        <v>0</v>
      </c>
      <c r="O222" s="52">
        <v>0</v>
      </c>
      <c r="P222" s="52">
        <v>0</v>
      </c>
      <c r="Q222" s="52">
        <v>0</v>
      </c>
      <c r="R222" s="52">
        <v>0</v>
      </c>
      <c r="S222" s="52">
        <v>0</v>
      </c>
      <c r="T222" s="52">
        <v>0</v>
      </c>
      <c r="U222" s="52">
        <v>0</v>
      </c>
      <c r="V222" s="52">
        <v>0</v>
      </c>
      <c r="W222" s="52">
        <v>0</v>
      </c>
      <c r="X222" s="52">
        <v>0</v>
      </c>
      <c r="Y222" s="52">
        <v>0</v>
      </c>
      <c r="Z222" s="52">
        <v>0</v>
      </c>
      <c r="AA222" s="52">
        <v>0</v>
      </c>
      <c r="AB222" s="52">
        <v>0</v>
      </c>
      <c r="AC222" s="52">
        <v>0</v>
      </c>
      <c r="AD222" s="52">
        <v>0</v>
      </c>
      <c r="AE222" s="52">
        <v>0</v>
      </c>
      <c r="AF222" s="52">
        <v>0</v>
      </c>
      <c r="AG222" s="52">
        <v>0</v>
      </c>
      <c r="AH222" s="52">
        <v>0</v>
      </c>
      <c r="AI222" s="52">
        <v>0</v>
      </c>
      <c r="AJ222" s="52">
        <v>0</v>
      </c>
      <c r="AK222" s="52">
        <v>0</v>
      </c>
      <c r="AL222" s="52">
        <v>0</v>
      </c>
      <c r="AM222" s="52">
        <v>0</v>
      </c>
      <c r="AN222" s="52">
        <v>0</v>
      </c>
      <c r="AO222" s="52">
        <v>0</v>
      </c>
      <c r="AP222" s="52">
        <v>0</v>
      </c>
      <c r="AQ222" s="52">
        <v>0</v>
      </c>
      <c r="AR222" s="52">
        <v>0</v>
      </c>
      <c r="AS222" s="52">
        <v>0</v>
      </c>
      <c r="AT222" s="52">
        <v>0</v>
      </c>
      <c r="AU222" s="52">
        <v>0</v>
      </c>
      <c r="AV222" s="52">
        <v>0</v>
      </c>
      <c r="AW222" s="52">
        <v>0</v>
      </c>
      <c r="AX222" s="52">
        <v>0</v>
      </c>
      <c r="AY222" s="52">
        <v>0</v>
      </c>
      <c r="AZ222" s="52">
        <v>0</v>
      </c>
      <c r="BA222" s="52">
        <v>0</v>
      </c>
      <c r="BB222" s="52">
        <v>0</v>
      </c>
      <c r="BC222" s="52">
        <v>0</v>
      </c>
      <c r="BD222" s="52">
        <v>0</v>
      </c>
      <c r="BE222" s="52">
        <v>0</v>
      </c>
      <c r="BF222" s="52">
        <v>0</v>
      </c>
      <c r="BG222" s="52">
        <v>0</v>
      </c>
      <c r="BH222" s="52">
        <v>0</v>
      </c>
      <c r="BI222" s="52">
        <v>0</v>
      </c>
      <c r="BJ222" s="52">
        <v>0</v>
      </c>
      <c r="BK222" s="52">
        <v>0</v>
      </c>
      <c r="BL222" s="52">
        <v>0</v>
      </c>
      <c r="BM222" s="52">
        <v>0</v>
      </c>
      <c r="BN222" s="52">
        <v>0</v>
      </c>
      <c r="BO222" s="52">
        <v>0</v>
      </c>
      <c r="BP222" s="52">
        <v>0</v>
      </c>
      <c r="BQ222" s="52">
        <v>0</v>
      </c>
      <c r="BR222" s="52">
        <v>0</v>
      </c>
      <c r="BS222" s="52">
        <v>0</v>
      </c>
      <c r="BT222" s="52">
        <v>0</v>
      </c>
      <c r="BU222" s="52">
        <v>0</v>
      </c>
      <c r="BV222" s="52">
        <v>0</v>
      </c>
      <c r="BW222" s="52">
        <v>0</v>
      </c>
      <c r="BX222" s="52">
        <v>0</v>
      </c>
      <c r="BY222" s="52">
        <v>0</v>
      </c>
      <c r="BZ222" s="52">
        <v>0</v>
      </c>
      <c r="CA222" s="52">
        <v>0</v>
      </c>
      <c r="CB222" s="52">
        <v>0</v>
      </c>
      <c r="CC222" s="52">
        <v>0</v>
      </c>
      <c r="CD222" s="52">
        <v>350.64</v>
      </c>
      <c r="CE222" s="52">
        <v>350.64</v>
      </c>
      <c r="CF222" s="52">
        <v>350.64</v>
      </c>
      <c r="CG222" s="52">
        <v>350.64</v>
      </c>
      <c r="CH222" s="52">
        <v>350.64</v>
      </c>
      <c r="CI222" s="52">
        <v>350.64</v>
      </c>
      <c r="CJ222" s="52">
        <v>374.13</v>
      </c>
      <c r="CK222" s="52">
        <v>374.13</v>
      </c>
      <c r="CL222" s="52">
        <v>374.13</v>
      </c>
      <c r="CM222" s="52">
        <v>374.13</v>
      </c>
      <c r="CN222" s="52">
        <v>409.71</v>
      </c>
      <c r="CO222" s="52">
        <v>409.71000000000004</v>
      </c>
      <c r="CP222" s="52">
        <v>409.71000000000004</v>
      </c>
      <c r="CQ222" s="52">
        <v>409.71</v>
      </c>
      <c r="CR222" s="52">
        <v>409.71000000000004</v>
      </c>
      <c r="CS222" s="52">
        <v>409.71</v>
      </c>
      <c r="CT222" s="52">
        <v>409.71000000000004</v>
      </c>
      <c r="CU222" s="52">
        <v>409.71000000000004</v>
      </c>
      <c r="CV222" s="52">
        <v>432.78</v>
      </c>
      <c r="CW222" s="52">
        <v>432.78000000000003</v>
      </c>
      <c r="CX222" s="52">
        <v>432.78000000000003</v>
      </c>
      <c r="CY222" s="52">
        <v>432.78</v>
      </c>
      <c r="CZ222" s="52">
        <v>432.78000000000003</v>
      </c>
      <c r="DA222" s="52">
        <v>432.78</v>
      </c>
      <c r="DB222" s="52">
        <v>432.78000000000003</v>
      </c>
      <c r="DC222" s="52">
        <v>432.78000000000003</v>
      </c>
      <c r="DD222" s="52">
        <v>432.78000000000003</v>
      </c>
      <c r="DE222" s="52">
        <v>432.78000000000003</v>
      </c>
      <c r="DF222" s="52">
        <v>432.78000000000003</v>
      </c>
      <c r="DG222" s="52">
        <v>432.78</v>
      </c>
      <c r="DH222" s="52">
        <v>457.28000000000003</v>
      </c>
      <c r="DI222" s="52">
        <v>457.28</v>
      </c>
      <c r="DJ222" s="52">
        <v>457.28000000000003</v>
      </c>
      <c r="DK222" s="52">
        <v>457.28000000000003</v>
      </c>
      <c r="DL222" s="52">
        <v>457.28000000000003</v>
      </c>
      <c r="DM222" s="52">
        <v>457.28000000000003</v>
      </c>
      <c r="DN222" s="52">
        <v>457.28000000000003</v>
      </c>
      <c r="DO222" s="52">
        <v>457.28</v>
      </c>
      <c r="DP222" s="52">
        <v>457.28000000000003</v>
      </c>
      <c r="DQ222" s="52">
        <v>457.28</v>
      </c>
      <c r="DR222" s="52">
        <v>457.28000000000003</v>
      </c>
      <c r="DS222" s="52">
        <v>457.28000000000003</v>
      </c>
      <c r="DT222" s="52">
        <v>483.29</v>
      </c>
      <c r="DU222" s="52">
        <v>483.29</v>
      </c>
      <c r="DV222" s="52">
        <v>483.29</v>
      </c>
      <c r="DW222" s="52">
        <v>483.28999999999996</v>
      </c>
      <c r="DX222" s="52">
        <v>483.29</v>
      </c>
      <c r="DY222" s="52">
        <v>483.28999999999996</v>
      </c>
      <c r="DZ222" s="52">
        <v>483.29</v>
      </c>
      <c r="EA222" s="52">
        <v>483.29</v>
      </c>
      <c r="EB222" s="52">
        <v>483.29</v>
      </c>
      <c r="EC222" s="52">
        <v>483.29</v>
      </c>
      <c r="ED222" s="52">
        <v>483.29</v>
      </c>
      <c r="EE222" s="52">
        <v>483.28999999999996</v>
      </c>
      <c r="EF222" s="52">
        <v>510.91</v>
      </c>
      <c r="EG222" s="52">
        <v>510.90999999999997</v>
      </c>
      <c r="EH222" s="52">
        <v>510.91</v>
      </c>
      <c r="EI222" s="52">
        <v>510.91</v>
      </c>
      <c r="EJ222" s="52">
        <v>510.91</v>
      </c>
      <c r="EK222" s="52">
        <v>510.91</v>
      </c>
      <c r="EL222" s="52">
        <v>510.91</v>
      </c>
      <c r="EM222" s="52">
        <v>510.90999999999997</v>
      </c>
      <c r="EN222" s="52">
        <v>510.91</v>
      </c>
      <c r="EO222" s="52">
        <v>510.90999999999997</v>
      </c>
      <c r="EP222" s="52">
        <v>510.91</v>
      </c>
      <c r="EQ222" s="52">
        <v>510.91</v>
      </c>
      <c r="ER222" s="52">
        <v>540.21999999999991</v>
      </c>
      <c r="ES222" s="52">
        <v>540.21999999999991</v>
      </c>
      <c r="ET222" s="52">
        <v>540.21999999999991</v>
      </c>
      <c r="EU222" s="52">
        <v>540.22</v>
      </c>
      <c r="EV222" s="52">
        <v>540.21999999999991</v>
      </c>
      <c r="EW222" s="52">
        <v>540.22</v>
      </c>
      <c r="EX222" s="52">
        <v>540.21999999999991</v>
      </c>
      <c r="EY222" s="52">
        <v>540.21999999999991</v>
      </c>
      <c r="EZ222" s="52">
        <v>540.21999999999991</v>
      </c>
      <c r="FA222" s="52">
        <v>540.21999999999991</v>
      </c>
      <c r="FB222" s="52">
        <v>540.21999999999991</v>
      </c>
      <c r="FC222" s="52">
        <v>540.22</v>
      </c>
      <c r="FD222" s="52">
        <v>571.33999999999992</v>
      </c>
      <c r="FE222" s="52">
        <v>571.34</v>
      </c>
      <c r="FF222" s="52">
        <v>571.33999999999992</v>
      </c>
      <c r="FG222" s="52">
        <v>571.33999999999992</v>
      </c>
      <c r="FH222" s="52">
        <v>571.33999999999992</v>
      </c>
      <c r="FI222" s="52">
        <v>571.33999999999992</v>
      </c>
      <c r="FJ222" s="52">
        <v>571.33999999999992</v>
      </c>
      <c r="FK222" s="52">
        <v>571.34</v>
      </c>
      <c r="FL222" s="52">
        <v>571.33999999999992</v>
      </c>
      <c r="FM222" s="52">
        <v>571.34</v>
      </c>
      <c r="FN222" s="52">
        <v>571.33999999999992</v>
      </c>
      <c r="FO222" s="52">
        <v>571.33999999999992</v>
      </c>
      <c r="FP222" s="52">
        <v>604.38999999999987</v>
      </c>
      <c r="FQ222" s="52">
        <v>604.38999999999987</v>
      </c>
      <c r="FR222" s="52">
        <v>604.38999999999987</v>
      </c>
      <c r="FS222" s="52">
        <v>604.39</v>
      </c>
      <c r="FT222" s="52">
        <v>604.38999999999987</v>
      </c>
      <c r="FU222" s="52">
        <v>604.39</v>
      </c>
      <c r="FV222" s="52">
        <v>604.38999999999987</v>
      </c>
      <c r="FW222" s="52">
        <v>604.38999999999987</v>
      </c>
      <c r="FX222" s="52">
        <v>604.38999999999987</v>
      </c>
      <c r="FY222" s="52">
        <v>604.38999999999987</v>
      </c>
      <c r="FZ222" s="52">
        <v>604.38999999999987</v>
      </c>
      <c r="GA222" s="52">
        <v>604.39</v>
      </c>
      <c r="GB222" s="52">
        <v>639.46999999999991</v>
      </c>
      <c r="GC222" s="52">
        <v>639.47</v>
      </c>
      <c r="GD222" s="52">
        <v>639.47</v>
      </c>
      <c r="GE222" s="52">
        <v>639.46999999999991</v>
      </c>
      <c r="GF222" s="52">
        <v>639.46999999999991</v>
      </c>
      <c r="GG222" s="52">
        <v>639.46999999999991</v>
      </c>
      <c r="GH222" s="52">
        <v>639.47</v>
      </c>
      <c r="GI222" s="52">
        <v>639.47</v>
      </c>
      <c r="GJ222" s="52">
        <v>639.46999999999991</v>
      </c>
      <c r="GK222" s="52">
        <v>639.46999999999991</v>
      </c>
      <c r="GL222" s="52">
        <v>639.47</v>
      </c>
      <c r="GM222" s="52">
        <v>639.46999999999991</v>
      </c>
      <c r="GN222" s="52">
        <v>676.71999999999991</v>
      </c>
      <c r="GO222" s="52">
        <v>676.71999999999991</v>
      </c>
      <c r="GP222" s="52">
        <v>676.72</v>
      </c>
      <c r="GQ222" s="52">
        <v>676.72</v>
      </c>
      <c r="GR222" s="52">
        <v>676.71999999999991</v>
      </c>
      <c r="GS222" s="52">
        <v>676.71999999999991</v>
      </c>
      <c r="GT222" s="52">
        <v>676.72</v>
      </c>
      <c r="GU222" s="52">
        <v>676.71999999999991</v>
      </c>
      <c r="GV222" s="52">
        <v>676.71999999999991</v>
      </c>
      <c r="GW222" s="52">
        <v>676.71999999999991</v>
      </c>
      <c r="GX222" s="52">
        <v>676.72</v>
      </c>
      <c r="GY222" s="52">
        <v>676.72</v>
      </c>
      <c r="GZ222" s="52">
        <v>716.25999999999988</v>
      </c>
      <c r="HA222" s="52">
        <v>716.25999999999988</v>
      </c>
      <c r="HB222" s="52">
        <v>716.26</v>
      </c>
      <c r="HC222" s="52">
        <v>716.25999999999988</v>
      </c>
      <c r="HD222" s="52">
        <v>716.25999999999988</v>
      </c>
      <c r="HE222" s="52">
        <v>716.25999999999988</v>
      </c>
      <c r="HF222" s="52">
        <v>716.26</v>
      </c>
      <c r="HG222" s="52">
        <v>716.26</v>
      </c>
      <c r="HH222" s="52">
        <v>716.25999999999988</v>
      </c>
      <c r="HI222" s="52">
        <v>716.25999999999988</v>
      </c>
      <c r="HJ222" s="52">
        <v>716.26</v>
      </c>
      <c r="HK222" s="52">
        <v>716.25999999999988</v>
      </c>
      <c r="HL222" s="52">
        <v>758.2399999999999</v>
      </c>
      <c r="HM222" s="52">
        <v>758.2399999999999</v>
      </c>
      <c r="HN222" s="52">
        <v>758.24</v>
      </c>
      <c r="HO222" s="52">
        <v>758.24</v>
      </c>
      <c r="HP222" s="52">
        <v>758.2399999999999</v>
      </c>
      <c r="HQ222" s="52">
        <v>758.2399999999999</v>
      </c>
      <c r="HR222" s="52">
        <v>758.24</v>
      </c>
      <c r="HS222" s="52">
        <v>758.2399999999999</v>
      </c>
      <c r="HT222" s="52">
        <v>758.2399999999999</v>
      </c>
      <c r="HU222" s="52">
        <v>758.2399999999999</v>
      </c>
      <c r="HV222" s="52">
        <v>758.24</v>
      </c>
      <c r="HW222" s="52">
        <v>758.24</v>
      </c>
      <c r="HX222" s="52">
        <v>802.81</v>
      </c>
      <c r="HY222" s="52">
        <v>802.81</v>
      </c>
      <c r="HZ222" s="52">
        <v>802.81000000000006</v>
      </c>
      <c r="IA222" s="52">
        <v>802.81</v>
      </c>
      <c r="IB222" s="52">
        <v>802.81</v>
      </c>
      <c r="IC222" s="52">
        <v>802.81</v>
      </c>
      <c r="ID222" s="52">
        <v>802.81000000000006</v>
      </c>
      <c r="IE222" s="52">
        <v>802.81000000000006</v>
      </c>
      <c r="IF222" s="52">
        <v>802.81</v>
      </c>
      <c r="IG222" s="52">
        <v>802.81</v>
      </c>
      <c r="IH222" s="52">
        <v>802.81000000000006</v>
      </c>
      <c r="II222" s="52">
        <v>802.81</v>
      </c>
      <c r="IJ222" s="52">
        <v>850.13999999999987</v>
      </c>
      <c r="IK222" s="52">
        <v>850.13999999999987</v>
      </c>
      <c r="IL222" s="52">
        <v>850.14</v>
      </c>
      <c r="IM222" s="52">
        <v>850.14</v>
      </c>
      <c r="IN222" s="52">
        <v>850.13999999999987</v>
      </c>
      <c r="IO222" s="52">
        <v>850.13999999999987</v>
      </c>
      <c r="IP222" s="52">
        <v>850.14</v>
      </c>
      <c r="IQ222" s="52">
        <v>850.13999999999987</v>
      </c>
      <c r="IR222" s="52">
        <v>850.13999999999987</v>
      </c>
      <c r="IS222" s="52">
        <v>850.13999999999987</v>
      </c>
      <c r="IT222" s="52">
        <v>850.14</v>
      </c>
      <c r="IU222" s="52">
        <v>850.14</v>
      </c>
      <c r="IV222" s="52">
        <v>0</v>
      </c>
      <c r="IW222" s="52">
        <v>0</v>
      </c>
      <c r="IX222" s="52">
        <v>0</v>
      </c>
      <c r="IY222" s="52">
        <v>0</v>
      </c>
      <c r="IZ222" s="52">
        <v>0</v>
      </c>
      <c r="JA222" s="52">
        <v>0</v>
      </c>
      <c r="JB222" s="52">
        <v>0</v>
      </c>
      <c r="JC222" s="52">
        <v>0</v>
      </c>
      <c r="JD222" s="52">
        <v>0</v>
      </c>
      <c r="JE222" s="52">
        <v>0</v>
      </c>
      <c r="JF222" s="52">
        <v>0</v>
      </c>
      <c r="JG222" s="52">
        <v>0</v>
      </c>
      <c r="JH222" s="52">
        <v>0</v>
      </c>
      <c r="JI222" s="52">
        <v>0</v>
      </c>
      <c r="JJ222" s="52">
        <v>0</v>
      </c>
      <c r="JK222" s="52">
        <v>0</v>
      </c>
      <c r="JL222" s="52">
        <v>0</v>
      </c>
      <c r="JM222" s="52">
        <v>0</v>
      </c>
      <c r="JN222" s="52">
        <v>0</v>
      </c>
      <c r="JO222" s="52">
        <v>0</v>
      </c>
      <c r="JP222" s="52">
        <v>0</v>
      </c>
      <c r="JQ222" s="52">
        <v>0</v>
      </c>
      <c r="JR222" s="52">
        <v>0</v>
      </c>
      <c r="JS222" s="52">
        <v>0</v>
      </c>
      <c r="JT222" s="52">
        <v>0</v>
      </c>
      <c r="JU222" s="52">
        <v>0</v>
      </c>
      <c r="JV222" s="52">
        <v>0</v>
      </c>
      <c r="JW222" s="52">
        <v>0</v>
      </c>
      <c r="JX222" s="52">
        <v>0</v>
      </c>
      <c r="JY222" s="52">
        <v>0</v>
      </c>
      <c r="JZ222" s="52">
        <v>0</v>
      </c>
      <c r="KA222" s="52">
        <v>0</v>
      </c>
      <c r="KB222" s="52">
        <v>0</v>
      </c>
      <c r="KC222" s="52">
        <v>0</v>
      </c>
      <c r="KD222" s="52">
        <v>0</v>
      </c>
      <c r="KE222" s="52">
        <v>0</v>
      </c>
      <c r="KF222" s="52">
        <v>0</v>
      </c>
      <c r="KG222" s="52">
        <v>0</v>
      </c>
      <c r="KH222" s="52">
        <v>0</v>
      </c>
      <c r="KI222" s="52">
        <v>0</v>
      </c>
      <c r="KJ222" s="52">
        <v>0</v>
      </c>
      <c r="KK222" s="52">
        <v>0</v>
      </c>
      <c r="KL222" s="52">
        <v>0</v>
      </c>
      <c r="KM222" s="52">
        <v>0</v>
      </c>
      <c r="KN222" s="52">
        <v>0</v>
      </c>
      <c r="KO222" s="52">
        <v>0</v>
      </c>
      <c r="KP222" s="52">
        <v>0</v>
      </c>
      <c r="KQ222" s="52">
        <v>0</v>
      </c>
      <c r="KR222" s="52">
        <v>0</v>
      </c>
      <c r="KS222" s="52">
        <v>0</v>
      </c>
      <c r="KT222" s="52">
        <v>0</v>
      </c>
      <c r="KU222" s="52">
        <v>0</v>
      </c>
      <c r="KV222" s="52">
        <v>0</v>
      </c>
      <c r="KW222" s="52">
        <v>0</v>
      </c>
      <c r="KX222" s="52">
        <v>0</v>
      </c>
      <c r="KY222" s="52">
        <v>0</v>
      </c>
      <c r="KZ222" s="52">
        <v>0</v>
      </c>
      <c r="LA222" s="52">
        <v>0</v>
      </c>
      <c r="LB222" s="52">
        <v>0</v>
      </c>
      <c r="LC222" s="52">
        <v>0</v>
      </c>
      <c r="LD222" s="52">
        <v>0</v>
      </c>
      <c r="LE222" s="52">
        <v>0</v>
      </c>
      <c r="LF222" s="52">
        <v>0</v>
      </c>
      <c r="LG222" s="52">
        <v>0</v>
      </c>
      <c r="LH222" s="52">
        <v>0</v>
      </c>
      <c r="LI222" s="52">
        <v>0</v>
      </c>
      <c r="LJ222" s="52">
        <v>0</v>
      </c>
      <c r="LK222" s="52">
        <v>0</v>
      </c>
      <c r="LL222" s="52">
        <v>0</v>
      </c>
      <c r="LM222" s="52">
        <v>0</v>
      </c>
      <c r="LN222" s="52">
        <v>0</v>
      </c>
      <c r="LO222" s="52">
        <v>0</v>
      </c>
      <c r="LP222" s="52">
        <v>0</v>
      </c>
      <c r="LQ222" s="52">
        <v>0</v>
      </c>
      <c r="LR222" s="52">
        <v>0</v>
      </c>
      <c r="LS222" s="52">
        <v>0</v>
      </c>
      <c r="LT222" s="52">
        <v>0</v>
      </c>
      <c r="LU222" s="52">
        <v>0</v>
      </c>
      <c r="LV222" s="52">
        <v>0</v>
      </c>
      <c r="LW222" s="52">
        <v>0</v>
      </c>
      <c r="LX222" s="52">
        <v>0</v>
      </c>
      <c r="LY222" s="52">
        <v>0</v>
      </c>
      <c r="LZ222" s="52">
        <v>0</v>
      </c>
      <c r="MA222" s="52">
        <v>0</v>
      </c>
      <c r="MB222" s="52">
        <v>0</v>
      </c>
      <c r="MC222" s="52">
        <v>0</v>
      </c>
      <c r="MD222" s="52">
        <v>0</v>
      </c>
      <c r="ME222" s="52">
        <v>0</v>
      </c>
      <c r="MF222" s="52">
        <v>0</v>
      </c>
      <c r="MG222" s="52">
        <v>0</v>
      </c>
      <c r="MH222" s="52">
        <v>0</v>
      </c>
      <c r="MI222" s="52">
        <v>0</v>
      </c>
      <c r="MJ222" s="52">
        <v>0</v>
      </c>
      <c r="MK222" s="52">
        <v>0</v>
      </c>
      <c r="ML222" s="52">
        <v>0</v>
      </c>
      <c r="MM222" s="52">
        <v>0</v>
      </c>
      <c r="MN222" s="52">
        <v>0</v>
      </c>
      <c r="MO222" s="52">
        <v>0</v>
      </c>
      <c r="MP222" s="52">
        <v>0</v>
      </c>
      <c r="MQ222" s="52">
        <v>0</v>
      </c>
      <c r="MR222" s="52">
        <v>0</v>
      </c>
      <c r="MS222" s="52">
        <v>0</v>
      </c>
      <c r="MT222" s="52">
        <v>0</v>
      </c>
      <c r="MU222" s="52">
        <v>0</v>
      </c>
      <c r="MV222" s="52">
        <v>0</v>
      </c>
      <c r="MW222" s="52">
        <v>0</v>
      </c>
      <c r="MX222" s="52">
        <v>0</v>
      </c>
      <c r="MY222" s="52">
        <v>0</v>
      </c>
      <c r="MZ222" s="52">
        <v>0</v>
      </c>
      <c r="NA222" s="52">
        <v>0</v>
      </c>
      <c r="NB222" s="52">
        <v>0</v>
      </c>
      <c r="NC222" s="52">
        <v>0</v>
      </c>
      <c r="ND222" s="52">
        <v>0</v>
      </c>
      <c r="NE222" s="52">
        <v>0</v>
      </c>
      <c r="NF222" s="52">
        <v>0</v>
      </c>
      <c r="NG222" s="52">
        <v>0</v>
      </c>
      <c r="NH222" s="52">
        <v>0</v>
      </c>
      <c r="NI222" s="52">
        <v>0</v>
      </c>
      <c r="NJ222" s="52">
        <v>0</v>
      </c>
      <c r="NK222" s="52">
        <v>0</v>
      </c>
      <c r="NL222" s="52">
        <v>0</v>
      </c>
      <c r="NM222" s="52">
        <v>0</v>
      </c>
      <c r="NN222" s="52">
        <v>0</v>
      </c>
      <c r="NO222" s="52">
        <v>0</v>
      </c>
      <c r="NP222" s="52">
        <v>0</v>
      </c>
      <c r="NQ222" s="52">
        <v>0</v>
      </c>
      <c r="NR222" s="68">
        <f t="shared" si="9"/>
        <v>103404.23999999998</v>
      </c>
      <c r="NS222" s="68">
        <f t="shared" si="10"/>
        <v>103404.23999999998</v>
      </c>
      <c r="NT222" s="68">
        <f t="shared" si="11"/>
        <v>54556.849999999991</v>
      </c>
    </row>
    <row r="223" spans="1:384" s="40" customFormat="1" ht="15" customHeight="1" outlineLevel="1" x14ac:dyDescent="0.2">
      <c r="A223" s="61"/>
      <c r="B223" s="49" t="s">
        <v>671</v>
      </c>
      <c r="C223" s="49" t="s">
        <v>622</v>
      </c>
      <c r="D223" s="49" t="s">
        <v>623</v>
      </c>
      <c r="E223" s="50" t="s">
        <v>624</v>
      </c>
      <c r="F223" s="64">
        <v>45510</v>
      </c>
      <c r="G223" s="49" t="s">
        <v>16</v>
      </c>
      <c r="H223" s="72">
        <v>0</v>
      </c>
      <c r="I223" s="65">
        <v>63900</v>
      </c>
      <c r="J223" s="114" t="str">
        <f>_xlfn.XLOOKUP(E223,'[12]Resumo Unidades'!$B:$B,'[12]Resumo Unidades'!$W:$W)</f>
        <v>Fluxo ok</v>
      </c>
      <c r="K223" s="51" t="str">
        <f>IF(L223&gt;Resumo!$E$23,"Sim","Não")</f>
        <v>Não</v>
      </c>
      <c r="L223" s="66">
        <v>0</v>
      </c>
      <c r="M223" s="67"/>
      <c r="N223" s="52">
        <v>0</v>
      </c>
      <c r="O223" s="52">
        <v>0</v>
      </c>
      <c r="P223" s="52">
        <v>0</v>
      </c>
      <c r="Q223" s="52">
        <v>0</v>
      </c>
      <c r="R223" s="52">
        <v>0</v>
      </c>
      <c r="S223" s="52">
        <v>0</v>
      </c>
      <c r="T223" s="52">
        <v>0</v>
      </c>
      <c r="U223" s="52">
        <v>0</v>
      </c>
      <c r="V223" s="52">
        <v>0</v>
      </c>
      <c r="W223" s="52">
        <v>0</v>
      </c>
      <c r="X223" s="52">
        <v>0</v>
      </c>
      <c r="Y223" s="52">
        <v>0</v>
      </c>
      <c r="Z223" s="52">
        <v>0</v>
      </c>
      <c r="AA223" s="52">
        <v>0</v>
      </c>
      <c r="AB223" s="52">
        <v>0</v>
      </c>
      <c r="AC223" s="52">
        <v>0</v>
      </c>
      <c r="AD223" s="52">
        <v>0</v>
      </c>
      <c r="AE223" s="52">
        <v>0</v>
      </c>
      <c r="AF223" s="52">
        <v>0</v>
      </c>
      <c r="AG223" s="52">
        <v>0</v>
      </c>
      <c r="AH223" s="52">
        <v>0</v>
      </c>
      <c r="AI223" s="52">
        <v>0</v>
      </c>
      <c r="AJ223" s="52">
        <v>0</v>
      </c>
      <c r="AK223" s="52">
        <v>0</v>
      </c>
      <c r="AL223" s="52">
        <v>0</v>
      </c>
      <c r="AM223" s="52">
        <v>0</v>
      </c>
      <c r="AN223" s="52">
        <v>0</v>
      </c>
      <c r="AO223" s="52">
        <v>0</v>
      </c>
      <c r="AP223" s="52">
        <v>0</v>
      </c>
      <c r="AQ223" s="52">
        <v>0</v>
      </c>
      <c r="AR223" s="52">
        <v>0</v>
      </c>
      <c r="AS223" s="52">
        <v>0</v>
      </c>
      <c r="AT223" s="52">
        <v>0</v>
      </c>
      <c r="AU223" s="52">
        <v>0</v>
      </c>
      <c r="AV223" s="52">
        <v>0</v>
      </c>
      <c r="AW223" s="52">
        <v>0</v>
      </c>
      <c r="AX223" s="52">
        <v>0</v>
      </c>
      <c r="AY223" s="52">
        <v>0</v>
      </c>
      <c r="AZ223" s="52">
        <v>0</v>
      </c>
      <c r="BA223" s="52">
        <v>0</v>
      </c>
      <c r="BB223" s="52">
        <v>0</v>
      </c>
      <c r="BC223" s="52">
        <v>0</v>
      </c>
      <c r="BD223" s="52">
        <v>0</v>
      </c>
      <c r="BE223" s="52">
        <v>0</v>
      </c>
      <c r="BF223" s="52">
        <v>0</v>
      </c>
      <c r="BG223" s="52">
        <v>0</v>
      </c>
      <c r="BH223" s="52">
        <v>0</v>
      </c>
      <c r="BI223" s="52">
        <v>0</v>
      </c>
      <c r="BJ223" s="52">
        <v>0</v>
      </c>
      <c r="BK223" s="52">
        <v>0</v>
      </c>
      <c r="BL223" s="52">
        <v>0</v>
      </c>
      <c r="BM223" s="52">
        <v>0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0</v>
      </c>
      <c r="BV223" s="52">
        <v>0</v>
      </c>
      <c r="BW223" s="52">
        <v>0</v>
      </c>
      <c r="BX223" s="52">
        <v>0</v>
      </c>
      <c r="BY223" s="52">
        <v>0</v>
      </c>
      <c r="BZ223" s="52">
        <v>0</v>
      </c>
      <c r="CA223" s="52">
        <v>0</v>
      </c>
      <c r="CB223" s="52">
        <v>0</v>
      </c>
      <c r="CC223" s="52">
        <v>0</v>
      </c>
      <c r="CD223" s="52">
        <v>352.37</v>
      </c>
      <c r="CE223" s="52">
        <v>352.37</v>
      </c>
      <c r="CF223" s="52">
        <v>352.37</v>
      </c>
      <c r="CG223" s="52">
        <v>352.37</v>
      </c>
      <c r="CH223" s="52">
        <v>352.37</v>
      </c>
      <c r="CI223" s="52">
        <v>352.37</v>
      </c>
      <c r="CJ223" s="52">
        <v>375.97</v>
      </c>
      <c r="CK223" s="52">
        <v>375.97</v>
      </c>
      <c r="CL223" s="52">
        <v>375.97</v>
      </c>
      <c r="CM223" s="52">
        <v>375.97</v>
      </c>
      <c r="CN223" s="52">
        <v>411.55000000000007</v>
      </c>
      <c r="CO223" s="52">
        <v>411.55000000000007</v>
      </c>
      <c r="CP223" s="52">
        <v>411.55000000000007</v>
      </c>
      <c r="CQ223" s="52">
        <v>411.55</v>
      </c>
      <c r="CR223" s="52">
        <v>411.55</v>
      </c>
      <c r="CS223" s="52">
        <v>411.55000000000007</v>
      </c>
      <c r="CT223" s="52">
        <v>411.55000000000007</v>
      </c>
      <c r="CU223" s="52">
        <v>411.55</v>
      </c>
      <c r="CV223" s="52">
        <v>434.74000000000007</v>
      </c>
      <c r="CW223" s="52">
        <v>434.74000000000007</v>
      </c>
      <c r="CX223" s="52">
        <v>434.74000000000007</v>
      </c>
      <c r="CY223" s="52">
        <v>434.74</v>
      </c>
      <c r="CZ223" s="52">
        <v>434.74</v>
      </c>
      <c r="DA223" s="52">
        <v>434.74000000000007</v>
      </c>
      <c r="DB223" s="52">
        <v>434.74000000000007</v>
      </c>
      <c r="DC223" s="52">
        <v>434.74</v>
      </c>
      <c r="DD223" s="52">
        <v>434.74000000000007</v>
      </c>
      <c r="DE223" s="52">
        <v>434.74000000000007</v>
      </c>
      <c r="DF223" s="52">
        <v>434.74000000000007</v>
      </c>
      <c r="DG223" s="52">
        <v>434.74</v>
      </c>
      <c r="DH223" s="52">
        <v>459.37</v>
      </c>
      <c r="DI223" s="52">
        <v>459.37000000000006</v>
      </c>
      <c r="DJ223" s="52">
        <v>459.37000000000006</v>
      </c>
      <c r="DK223" s="52">
        <v>459.37</v>
      </c>
      <c r="DL223" s="52">
        <v>459.37000000000006</v>
      </c>
      <c r="DM223" s="52">
        <v>459.37000000000006</v>
      </c>
      <c r="DN223" s="52">
        <v>459.37000000000006</v>
      </c>
      <c r="DO223" s="52">
        <v>459.37</v>
      </c>
      <c r="DP223" s="52">
        <v>459.37</v>
      </c>
      <c r="DQ223" s="52">
        <v>459.37000000000006</v>
      </c>
      <c r="DR223" s="52">
        <v>459.37000000000006</v>
      </c>
      <c r="DS223" s="52">
        <v>459.37</v>
      </c>
      <c r="DT223" s="52">
        <v>485.50000000000006</v>
      </c>
      <c r="DU223" s="52">
        <v>485.50000000000006</v>
      </c>
      <c r="DV223" s="52">
        <v>485.50000000000006</v>
      </c>
      <c r="DW223" s="52">
        <v>485.5</v>
      </c>
      <c r="DX223" s="52">
        <v>485.5</v>
      </c>
      <c r="DY223" s="52">
        <v>485.50000000000006</v>
      </c>
      <c r="DZ223" s="52">
        <v>485.50000000000006</v>
      </c>
      <c r="EA223" s="52">
        <v>485.5</v>
      </c>
      <c r="EB223" s="52">
        <v>485.50000000000006</v>
      </c>
      <c r="EC223" s="52">
        <v>485.50000000000006</v>
      </c>
      <c r="ED223" s="52">
        <v>485.50000000000006</v>
      </c>
      <c r="EE223" s="52">
        <v>485.5</v>
      </c>
      <c r="EF223" s="52">
        <v>513.25</v>
      </c>
      <c r="EG223" s="52">
        <v>513.25</v>
      </c>
      <c r="EH223" s="52">
        <v>513.25</v>
      </c>
      <c r="EI223" s="52">
        <v>513.25</v>
      </c>
      <c r="EJ223" s="52">
        <v>513.25</v>
      </c>
      <c r="EK223" s="52">
        <v>513.25</v>
      </c>
      <c r="EL223" s="52">
        <v>513.25</v>
      </c>
      <c r="EM223" s="52">
        <v>513.25</v>
      </c>
      <c r="EN223" s="52">
        <v>513.25</v>
      </c>
      <c r="EO223" s="52">
        <v>513.25</v>
      </c>
      <c r="EP223" s="52">
        <v>513.25</v>
      </c>
      <c r="EQ223" s="52">
        <v>513.25</v>
      </c>
      <c r="ER223" s="52">
        <v>542.70999999999992</v>
      </c>
      <c r="ES223" s="52">
        <v>542.70999999999992</v>
      </c>
      <c r="ET223" s="52">
        <v>542.70999999999992</v>
      </c>
      <c r="EU223" s="52">
        <v>542.71</v>
      </c>
      <c r="EV223" s="52">
        <v>542.71</v>
      </c>
      <c r="EW223" s="52">
        <v>542.70999999999992</v>
      </c>
      <c r="EX223" s="52">
        <v>542.70999999999992</v>
      </c>
      <c r="EY223" s="52">
        <v>542.71</v>
      </c>
      <c r="EZ223" s="52">
        <v>542.70999999999992</v>
      </c>
      <c r="FA223" s="52">
        <v>542.70999999999992</v>
      </c>
      <c r="FB223" s="52">
        <v>542.70999999999992</v>
      </c>
      <c r="FC223" s="52">
        <v>542.71</v>
      </c>
      <c r="FD223" s="52">
        <v>573.99</v>
      </c>
      <c r="FE223" s="52">
        <v>573.9899999999999</v>
      </c>
      <c r="FF223" s="52">
        <v>573.9899999999999</v>
      </c>
      <c r="FG223" s="52">
        <v>573.99</v>
      </c>
      <c r="FH223" s="52">
        <v>573.9899999999999</v>
      </c>
      <c r="FI223" s="52">
        <v>573.9899999999999</v>
      </c>
      <c r="FJ223" s="52">
        <v>573.9899999999999</v>
      </c>
      <c r="FK223" s="52">
        <v>573.99</v>
      </c>
      <c r="FL223" s="52">
        <v>573.99</v>
      </c>
      <c r="FM223" s="52">
        <v>573.9899999999999</v>
      </c>
      <c r="FN223" s="52">
        <v>573.9899999999999</v>
      </c>
      <c r="FO223" s="52">
        <v>573.99</v>
      </c>
      <c r="FP223" s="52">
        <v>607.19999999999993</v>
      </c>
      <c r="FQ223" s="52">
        <v>607.19999999999993</v>
      </c>
      <c r="FR223" s="52">
        <v>607.19999999999993</v>
      </c>
      <c r="FS223" s="52">
        <v>607.20000000000005</v>
      </c>
      <c r="FT223" s="52">
        <v>607.20000000000005</v>
      </c>
      <c r="FU223" s="52">
        <v>607.19999999999993</v>
      </c>
      <c r="FV223" s="52">
        <v>607.19999999999993</v>
      </c>
      <c r="FW223" s="52">
        <v>607.20000000000005</v>
      </c>
      <c r="FX223" s="52">
        <v>607.19999999999993</v>
      </c>
      <c r="FY223" s="52">
        <v>607.19999999999993</v>
      </c>
      <c r="FZ223" s="52">
        <v>607.19999999999993</v>
      </c>
      <c r="GA223" s="52">
        <v>607.20000000000005</v>
      </c>
      <c r="GB223" s="52">
        <v>642.46</v>
      </c>
      <c r="GC223" s="52">
        <v>642.45999999999992</v>
      </c>
      <c r="GD223" s="52">
        <v>642.45999999999992</v>
      </c>
      <c r="GE223" s="52">
        <v>642.46</v>
      </c>
      <c r="GF223" s="52">
        <v>642.45999999999992</v>
      </c>
      <c r="GG223" s="52">
        <v>642.45999999999992</v>
      </c>
      <c r="GH223" s="52">
        <v>642.45999999999992</v>
      </c>
      <c r="GI223" s="52">
        <v>642.46</v>
      </c>
      <c r="GJ223" s="52">
        <v>642.46</v>
      </c>
      <c r="GK223" s="52">
        <v>642.45999999999992</v>
      </c>
      <c r="GL223" s="52">
        <v>642.45999999999992</v>
      </c>
      <c r="GM223" s="52">
        <v>642.46</v>
      </c>
      <c r="GN223" s="52">
        <v>679.87999999999988</v>
      </c>
      <c r="GO223" s="52">
        <v>679.87999999999988</v>
      </c>
      <c r="GP223" s="52">
        <v>679.87999999999988</v>
      </c>
      <c r="GQ223" s="52">
        <v>679.88</v>
      </c>
      <c r="GR223" s="52">
        <v>679.88</v>
      </c>
      <c r="GS223" s="52">
        <v>679.87999999999988</v>
      </c>
      <c r="GT223" s="52">
        <v>679.87999999999988</v>
      </c>
      <c r="GU223" s="52">
        <v>679.88</v>
      </c>
      <c r="GV223" s="52">
        <v>679.87999999999988</v>
      </c>
      <c r="GW223" s="52">
        <v>679.87999999999988</v>
      </c>
      <c r="GX223" s="52">
        <v>679.87999999999988</v>
      </c>
      <c r="GY223" s="52">
        <v>679.88</v>
      </c>
      <c r="GZ223" s="52">
        <v>719.63</v>
      </c>
      <c r="HA223" s="52">
        <v>719.62999999999988</v>
      </c>
      <c r="HB223" s="52">
        <v>719.62999999999988</v>
      </c>
      <c r="HC223" s="52">
        <v>719.62999999999988</v>
      </c>
      <c r="HD223" s="52">
        <v>719.63</v>
      </c>
      <c r="HE223" s="52">
        <v>719.62999999999988</v>
      </c>
      <c r="HF223" s="52">
        <v>719.62999999999988</v>
      </c>
      <c r="HG223" s="52">
        <v>719.62999999999988</v>
      </c>
      <c r="HH223" s="52">
        <v>719.63</v>
      </c>
      <c r="HI223" s="52">
        <v>719.62999999999988</v>
      </c>
      <c r="HJ223" s="52">
        <v>719.62999999999988</v>
      </c>
      <c r="HK223" s="52">
        <v>719.62999999999988</v>
      </c>
      <c r="HL223" s="52">
        <v>761.81</v>
      </c>
      <c r="HM223" s="52">
        <v>761.81</v>
      </c>
      <c r="HN223" s="52">
        <v>761.81</v>
      </c>
      <c r="HO223" s="52">
        <v>761.81</v>
      </c>
      <c r="HP223" s="52">
        <v>761.81000000000006</v>
      </c>
      <c r="HQ223" s="52">
        <v>761.81</v>
      </c>
      <c r="HR223" s="52">
        <v>761.81</v>
      </c>
      <c r="HS223" s="52">
        <v>761.81</v>
      </c>
      <c r="HT223" s="52">
        <v>761.81</v>
      </c>
      <c r="HU223" s="52">
        <v>761.81</v>
      </c>
      <c r="HV223" s="52">
        <v>761.81</v>
      </c>
      <c r="HW223" s="52">
        <v>761.81</v>
      </c>
      <c r="HX223" s="52">
        <v>806.61</v>
      </c>
      <c r="HY223" s="52">
        <v>806.6099999999999</v>
      </c>
      <c r="HZ223" s="52">
        <v>806.6099999999999</v>
      </c>
      <c r="IA223" s="52">
        <v>806.6099999999999</v>
      </c>
      <c r="IB223" s="52">
        <v>806.6099999999999</v>
      </c>
      <c r="IC223" s="52">
        <v>806.6099999999999</v>
      </c>
      <c r="ID223" s="52">
        <v>806.6099999999999</v>
      </c>
      <c r="IE223" s="52">
        <v>806.6099999999999</v>
      </c>
      <c r="IF223" s="52">
        <v>806.61</v>
      </c>
      <c r="IG223" s="52">
        <v>806.6099999999999</v>
      </c>
      <c r="IH223" s="52">
        <v>806.6099999999999</v>
      </c>
      <c r="II223" s="52">
        <v>806.6099999999999</v>
      </c>
      <c r="IJ223" s="52">
        <v>854.16</v>
      </c>
      <c r="IK223" s="52">
        <v>854.16</v>
      </c>
      <c r="IL223" s="52">
        <v>854.16</v>
      </c>
      <c r="IM223" s="52">
        <v>854.16</v>
      </c>
      <c r="IN223" s="52">
        <v>854.16000000000008</v>
      </c>
      <c r="IO223" s="52">
        <v>854.16</v>
      </c>
      <c r="IP223" s="52">
        <v>854.16</v>
      </c>
      <c r="IQ223" s="52">
        <v>854.16</v>
      </c>
      <c r="IR223" s="52">
        <v>854.16</v>
      </c>
      <c r="IS223" s="52">
        <v>854.16</v>
      </c>
      <c r="IT223" s="52">
        <v>854.16</v>
      </c>
      <c r="IU223" s="52">
        <v>854.16</v>
      </c>
      <c r="IV223" s="52">
        <v>0</v>
      </c>
      <c r="IW223" s="52">
        <v>0</v>
      </c>
      <c r="IX223" s="52">
        <v>0</v>
      </c>
      <c r="IY223" s="52">
        <v>0</v>
      </c>
      <c r="IZ223" s="52">
        <v>0</v>
      </c>
      <c r="JA223" s="52">
        <v>0</v>
      </c>
      <c r="JB223" s="52">
        <v>0</v>
      </c>
      <c r="JC223" s="52">
        <v>0</v>
      </c>
      <c r="JD223" s="52">
        <v>0</v>
      </c>
      <c r="JE223" s="52">
        <v>0</v>
      </c>
      <c r="JF223" s="52">
        <v>0</v>
      </c>
      <c r="JG223" s="52">
        <v>0</v>
      </c>
      <c r="JH223" s="52">
        <v>0</v>
      </c>
      <c r="JI223" s="52">
        <v>0</v>
      </c>
      <c r="JJ223" s="52">
        <v>0</v>
      </c>
      <c r="JK223" s="52">
        <v>0</v>
      </c>
      <c r="JL223" s="52">
        <v>0</v>
      </c>
      <c r="JM223" s="52">
        <v>0</v>
      </c>
      <c r="JN223" s="52">
        <v>0</v>
      </c>
      <c r="JO223" s="52">
        <v>0</v>
      </c>
      <c r="JP223" s="52">
        <v>0</v>
      </c>
      <c r="JQ223" s="52">
        <v>0</v>
      </c>
      <c r="JR223" s="52">
        <v>0</v>
      </c>
      <c r="JS223" s="52">
        <v>0</v>
      </c>
      <c r="JT223" s="52">
        <v>0</v>
      </c>
      <c r="JU223" s="52">
        <v>0</v>
      </c>
      <c r="JV223" s="52">
        <v>0</v>
      </c>
      <c r="JW223" s="52">
        <v>0</v>
      </c>
      <c r="JX223" s="52">
        <v>0</v>
      </c>
      <c r="JY223" s="52">
        <v>0</v>
      </c>
      <c r="JZ223" s="52">
        <v>0</v>
      </c>
      <c r="KA223" s="52">
        <v>0</v>
      </c>
      <c r="KB223" s="52">
        <v>0</v>
      </c>
      <c r="KC223" s="52">
        <v>0</v>
      </c>
      <c r="KD223" s="52">
        <v>0</v>
      </c>
      <c r="KE223" s="52">
        <v>0</v>
      </c>
      <c r="KF223" s="52">
        <v>0</v>
      </c>
      <c r="KG223" s="52">
        <v>0</v>
      </c>
      <c r="KH223" s="52">
        <v>0</v>
      </c>
      <c r="KI223" s="52">
        <v>0</v>
      </c>
      <c r="KJ223" s="52">
        <v>0</v>
      </c>
      <c r="KK223" s="52">
        <v>0</v>
      </c>
      <c r="KL223" s="52">
        <v>0</v>
      </c>
      <c r="KM223" s="52">
        <v>0</v>
      </c>
      <c r="KN223" s="52">
        <v>0</v>
      </c>
      <c r="KO223" s="52">
        <v>0</v>
      </c>
      <c r="KP223" s="52">
        <v>0</v>
      </c>
      <c r="KQ223" s="52">
        <v>0</v>
      </c>
      <c r="KR223" s="52">
        <v>0</v>
      </c>
      <c r="KS223" s="52">
        <v>0</v>
      </c>
      <c r="KT223" s="52">
        <v>0</v>
      </c>
      <c r="KU223" s="52">
        <v>0</v>
      </c>
      <c r="KV223" s="52">
        <v>0</v>
      </c>
      <c r="KW223" s="52">
        <v>0</v>
      </c>
      <c r="KX223" s="52">
        <v>0</v>
      </c>
      <c r="KY223" s="52">
        <v>0</v>
      </c>
      <c r="KZ223" s="52">
        <v>0</v>
      </c>
      <c r="LA223" s="52">
        <v>0</v>
      </c>
      <c r="LB223" s="52">
        <v>0</v>
      </c>
      <c r="LC223" s="52">
        <v>0</v>
      </c>
      <c r="LD223" s="52">
        <v>0</v>
      </c>
      <c r="LE223" s="52">
        <v>0</v>
      </c>
      <c r="LF223" s="52">
        <v>0</v>
      </c>
      <c r="LG223" s="52">
        <v>0</v>
      </c>
      <c r="LH223" s="52">
        <v>0</v>
      </c>
      <c r="LI223" s="52">
        <v>0</v>
      </c>
      <c r="LJ223" s="52">
        <v>0</v>
      </c>
      <c r="LK223" s="52">
        <v>0</v>
      </c>
      <c r="LL223" s="52">
        <v>0</v>
      </c>
      <c r="LM223" s="52">
        <v>0</v>
      </c>
      <c r="LN223" s="52">
        <v>0</v>
      </c>
      <c r="LO223" s="52">
        <v>0</v>
      </c>
      <c r="LP223" s="52">
        <v>0</v>
      </c>
      <c r="LQ223" s="52">
        <v>0</v>
      </c>
      <c r="LR223" s="52">
        <v>0</v>
      </c>
      <c r="LS223" s="52">
        <v>0</v>
      </c>
      <c r="LT223" s="52">
        <v>0</v>
      </c>
      <c r="LU223" s="52">
        <v>0</v>
      </c>
      <c r="LV223" s="52">
        <v>0</v>
      </c>
      <c r="LW223" s="52">
        <v>0</v>
      </c>
      <c r="LX223" s="52">
        <v>0</v>
      </c>
      <c r="LY223" s="52">
        <v>0</v>
      </c>
      <c r="LZ223" s="52">
        <v>0</v>
      </c>
      <c r="MA223" s="52">
        <v>0</v>
      </c>
      <c r="MB223" s="52">
        <v>0</v>
      </c>
      <c r="MC223" s="52">
        <v>0</v>
      </c>
      <c r="MD223" s="52">
        <v>0</v>
      </c>
      <c r="ME223" s="52">
        <v>0</v>
      </c>
      <c r="MF223" s="52">
        <v>0</v>
      </c>
      <c r="MG223" s="52">
        <v>0</v>
      </c>
      <c r="MH223" s="52">
        <v>0</v>
      </c>
      <c r="MI223" s="52">
        <v>0</v>
      </c>
      <c r="MJ223" s="52">
        <v>0</v>
      </c>
      <c r="MK223" s="52">
        <v>0</v>
      </c>
      <c r="ML223" s="52">
        <v>0</v>
      </c>
      <c r="MM223" s="52">
        <v>0</v>
      </c>
      <c r="MN223" s="52">
        <v>0</v>
      </c>
      <c r="MO223" s="52">
        <v>0</v>
      </c>
      <c r="MP223" s="52">
        <v>0</v>
      </c>
      <c r="MQ223" s="52">
        <v>0</v>
      </c>
      <c r="MR223" s="52">
        <v>0</v>
      </c>
      <c r="MS223" s="52">
        <v>0</v>
      </c>
      <c r="MT223" s="52">
        <v>0</v>
      </c>
      <c r="MU223" s="52">
        <v>0</v>
      </c>
      <c r="MV223" s="52">
        <v>0</v>
      </c>
      <c r="MW223" s="52">
        <v>0</v>
      </c>
      <c r="MX223" s="52">
        <v>0</v>
      </c>
      <c r="MY223" s="52">
        <v>0</v>
      </c>
      <c r="MZ223" s="52">
        <v>0</v>
      </c>
      <c r="NA223" s="52">
        <v>0</v>
      </c>
      <c r="NB223" s="52">
        <v>0</v>
      </c>
      <c r="NC223" s="52">
        <v>0</v>
      </c>
      <c r="ND223" s="52">
        <v>0</v>
      </c>
      <c r="NE223" s="52">
        <v>0</v>
      </c>
      <c r="NF223" s="52">
        <v>0</v>
      </c>
      <c r="NG223" s="52">
        <v>0</v>
      </c>
      <c r="NH223" s="52">
        <v>0</v>
      </c>
      <c r="NI223" s="52">
        <v>0</v>
      </c>
      <c r="NJ223" s="52">
        <v>0</v>
      </c>
      <c r="NK223" s="52">
        <v>0</v>
      </c>
      <c r="NL223" s="52">
        <v>0</v>
      </c>
      <c r="NM223" s="52">
        <v>0</v>
      </c>
      <c r="NN223" s="52">
        <v>0</v>
      </c>
      <c r="NO223" s="52">
        <v>0</v>
      </c>
      <c r="NP223" s="52">
        <v>0</v>
      </c>
      <c r="NQ223" s="52">
        <v>0</v>
      </c>
      <c r="NR223" s="68">
        <f t="shared" si="9"/>
        <v>103886.21999999997</v>
      </c>
      <c r="NS223" s="68">
        <f t="shared" si="10"/>
        <v>103886.21999999997</v>
      </c>
      <c r="NT223" s="68">
        <f t="shared" si="11"/>
        <v>54808.839999999931</v>
      </c>
    </row>
    <row r="224" spans="1:384" s="40" customFormat="1" ht="15" customHeight="1" outlineLevel="1" x14ac:dyDescent="0.2">
      <c r="A224" s="61"/>
      <c r="B224" s="49" t="s">
        <v>671</v>
      </c>
      <c r="C224" s="49" t="s">
        <v>625</v>
      </c>
      <c r="D224" s="49" t="s">
        <v>626</v>
      </c>
      <c r="E224" s="50" t="s">
        <v>627</v>
      </c>
      <c r="F224" s="64">
        <v>45520</v>
      </c>
      <c r="G224" s="49" t="s">
        <v>37</v>
      </c>
      <c r="H224" s="72">
        <v>6.1677999999999997E-2</v>
      </c>
      <c r="I224" s="65">
        <v>63900</v>
      </c>
      <c r="J224" s="114" t="str">
        <f>_xlfn.XLOOKUP(E224,'[12]Resumo Unidades'!$B:$B,'[12]Resumo Unidades'!$W:$W)</f>
        <v>Fluxo ok</v>
      </c>
      <c r="K224" s="51" t="str">
        <f>IF(L224&gt;Resumo!$E$23,"Sim","Não")</f>
        <v>Não</v>
      </c>
      <c r="L224" s="66">
        <v>0</v>
      </c>
      <c r="M224" s="67"/>
      <c r="N224" s="52">
        <v>0</v>
      </c>
      <c r="O224" s="52">
        <v>0</v>
      </c>
      <c r="P224" s="52">
        <v>0</v>
      </c>
      <c r="Q224" s="52">
        <v>0</v>
      </c>
      <c r="R224" s="52">
        <v>0</v>
      </c>
      <c r="S224" s="52">
        <v>0</v>
      </c>
      <c r="T224" s="52">
        <v>0</v>
      </c>
      <c r="U224" s="52">
        <v>0</v>
      </c>
      <c r="V224" s="52">
        <v>0</v>
      </c>
      <c r="W224" s="52">
        <v>0</v>
      </c>
      <c r="X224" s="52">
        <v>0</v>
      </c>
      <c r="Y224" s="52">
        <v>0</v>
      </c>
      <c r="Z224" s="52">
        <v>0</v>
      </c>
      <c r="AA224" s="52">
        <v>0</v>
      </c>
      <c r="AB224" s="52">
        <v>0</v>
      </c>
      <c r="AC224" s="52">
        <v>0</v>
      </c>
      <c r="AD224" s="52">
        <v>0</v>
      </c>
      <c r="AE224" s="52">
        <v>0</v>
      </c>
      <c r="AF224" s="52">
        <v>0</v>
      </c>
      <c r="AG224" s="52">
        <v>0</v>
      </c>
      <c r="AH224" s="52">
        <v>0</v>
      </c>
      <c r="AI224" s="52">
        <v>0</v>
      </c>
      <c r="AJ224" s="52">
        <v>0</v>
      </c>
      <c r="AK224" s="52">
        <v>0</v>
      </c>
      <c r="AL224" s="52">
        <v>0</v>
      </c>
      <c r="AM224" s="52">
        <v>0</v>
      </c>
      <c r="AN224" s="52">
        <v>0</v>
      </c>
      <c r="AO224" s="52">
        <v>0</v>
      </c>
      <c r="AP224" s="52">
        <v>0</v>
      </c>
      <c r="AQ224" s="52">
        <v>0</v>
      </c>
      <c r="AR224" s="52">
        <v>0</v>
      </c>
      <c r="AS224" s="52">
        <v>0</v>
      </c>
      <c r="AT224" s="52">
        <v>0</v>
      </c>
      <c r="AU224" s="52">
        <v>0</v>
      </c>
      <c r="AV224" s="52">
        <v>0</v>
      </c>
      <c r="AW224" s="52">
        <v>0</v>
      </c>
      <c r="AX224" s="52">
        <v>0</v>
      </c>
      <c r="AY224" s="52">
        <v>0</v>
      </c>
      <c r="AZ224" s="52">
        <v>0</v>
      </c>
      <c r="BA224" s="52">
        <v>0</v>
      </c>
      <c r="BB224" s="52">
        <v>0</v>
      </c>
      <c r="BC224" s="52">
        <v>0</v>
      </c>
      <c r="BD224" s="52">
        <v>0</v>
      </c>
      <c r="BE224" s="52">
        <v>0</v>
      </c>
      <c r="BF224" s="52">
        <v>0</v>
      </c>
      <c r="BG224" s="52">
        <v>0</v>
      </c>
      <c r="BH224" s="52">
        <v>0</v>
      </c>
      <c r="BI224" s="52">
        <v>0</v>
      </c>
      <c r="BJ224" s="52">
        <v>0</v>
      </c>
      <c r="BK224" s="52">
        <v>0</v>
      </c>
      <c r="BL224" s="52">
        <v>0</v>
      </c>
      <c r="BM224" s="52">
        <v>0</v>
      </c>
      <c r="BN224" s="52">
        <v>0</v>
      </c>
      <c r="BO224" s="52">
        <v>0</v>
      </c>
      <c r="BP224" s="52">
        <v>0</v>
      </c>
      <c r="BQ224" s="52">
        <v>0</v>
      </c>
      <c r="BR224" s="52">
        <v>0</v>
      </c>
      <c r="BS224" s="52">
        <v>0</v>
      </c>
      <c r="BT224" s="52">
        <v>0</v>
      </c>
      <c r="BU224" s="52">
        <v>0</v>
      </c>
      <c r="BV224" s="52">
        <v>0</v>
      </c>
      <c r="BW224" s="52">
        <v>0</v>
      </c>
      <c r="BX224" s="52">
        <v>0</v>
      </c>
      <c r="BY224" s="52">
        <v>0</v>
      </c>
      <c r="BZ224" s="52">
        <v>0</v>
      </c>
      <c r="CA224" s="52">
        <v>0</v>
      </c>
      <c r="CB224" s="52">
        <v>0</v>
      </c>
      <c r="CC224" s="52">
        <v>0</v>
      </c>
      <c r="CD224" s="52">
        <v>326.17</v>
      </c>
      <c r="CE224" s="52">
        <v>326.17</v>
      </c>
      <c r="CF224" s="52">
        <v>326.17</v>
      </c>
      <c r="CG224" s="52">
        <v>326.17</v>
      </c>
      <c r="CH224" s="52">
        <v>326.17</v>
      </c>
      <c r="CI224" s="52">
        <v>326.17</v>
      </c>
      <c r="CJ224" s="52">
        <v>348.01</v>
      </c>
      <c r="CK224" s="52">
        <v>348.01</v>
      </c>
      <c r="CL224" s="52">
        <v>348.01</v>
      </c>
      <c r="CM224" s="52">
        <v>348.01</v>
      </c>
      <c r="CN224" s="52">
        <v>348.01</v>
      </c>
      <c r="CO224" s="52">
        <v>348.01</v>
      </c>
      <c r="CP224" s="52">
        <v>348.01</v>
      </c>
      <c r="CQ224" s="52">
        <v>348.01</v>
      </c>
      <c r="CR224" s="52">
        <v>348.01</v>
      </c>
      <c r="CS224" s="52">
        <v>348.01</v>
      </c>
      <c r="CT224" s="52">
        <v>348.01</v>
      </c>
      <c r="CU224" s="52">
        <v>348.01</v>
      </c>
      <c r="CV224" s="52">
        <v>369.48</v>
      </c>
      <c r="CW224" s="52">
        <v>369.48</v>
      </c>
      <c r="CX224" s="52">
        <v>369.48</v>
      </c>
      <c r="CY224" s="52">
        <v>369.48</v>
      </c>
      <c r="CZ224" s="52">
        <v>369.48</v>
      </c>
      <c r="DA224" s="52">
        <v>369.48</v>
      </c>
      <c r="DB224" s="52">
        <v>369.48</v>
      </c>
      <c r="DC224" s="52">
        <v>369.48</v>
      </c>
      <c r="DD224" s="52">
        <v>369.48</v>
      </c>
      <c r="DE224" s="52">
        <v>369.48</v>
      </c>
      <c r="DF224" s="52">
        <v>369.48</v>
      </c>
      <c r="DG224" s="52">
        <v>369.48</v>
      </c>
      <c r="DH224" s="52">
        <v>392.27</v>
      </c>
      <c r="DI224" s="52">
        <v>392.27</v>
      </c>
      <c r="DJ224" s="52">
        <v>392.27</v>
      </c>
      <c r="DK224" s="52">
        <v>392.27</v>
      </c>
      <c r="DL224" s="52">
        <v>392.27</v>
      </c>
      <c r="DM224" s="52">
        <v>392.27</v>
      </c>
      <c r="DN224" s="52">
        <v>392.27</v>
      </c>
      <c r="DO224" s="52">
        <v>392.27</v>
      </c>
      <c r="DP224" s="52">
        <v>392.27</v>
      </c>
      <c r="DQ224" s="52">
        <v>392.27</v>
      </c>
      <c r="DR224" s="52">
        <v>392.27</v>
      </c>
      <c r="DS224" s="52">
        <v>392.27</v>
      </c>
      <c r="DT224" s="52">
        <v>416.46</v>
      </c>
      <c r="DU224" s="52">
        <v>416.46</v>
      </c>
      <c r="DV224" s="52">
        <v>416.46</v>
      </c>
      <c r="DW224" s="52">
        <v>416.46</v>
      </c>
      <c r="DX224" s="52">
        <v>416.46</v>
      </c>
      <c r="DY224" s="52">
        <v>416.46</v>
      </c>
      <c r="DZ224" s="52">
        <v>416.46</v>
      </c>
      <c r="EA224" s="52">
        <v>416.46</v>
      </c>
      <c r="EB224" s="52">
        <v>416.46</v>
      </c>
      <c r="EC224" s="52">
        <v>416.46</v>
      </c>
      <c r="ED224" s="52">
        <v>416.46</v>
      </c>
      <c r="EE224" s="52">
        <v>416.46</v>
      </c>
      <c r="EF224" s="52">
        <v>442.15</v>
      </c>
      <c r="EG224" s="52">
        <v>442.15</v>
      </c>
      <c r="EH224" s="52">
        <v>442.15</v>
      </c>
      <c r="EI224" s="52">
        <v>442.15</v>
      </c>
      <c r="EJ224" s="52">
        <v>442.15</v>
      </c>
      <c r="EK224" s="52">
        <v>442.15</v>
      </c>
      <c r="EL224" s="52">
        <v>442.15</v>
      </c>
      <c r="EM224" s="52">
        <v>442.15</v>
      </c>
      <c r="EN224" s="52">
        <v>442.15</v>
      </c>
      <c r="EO224" s="52">
        <v>442.15</v>
      </c>
      <c r="EP224" s="52">
        <v>442.15</v>
      </c>
      <c r="EQ224" s="52">
        <v>442.15</v>
      </c>
      <c r="ER224" s="52">
        <v>469.43</v>
      </c>
      <c r="ES224" s="52">
        <v>469.43</v>
      </c>
      <c r="ET224" s="52">
        <v>469.43</v>
      </c>
      <c r="EU224" s="52">
        <v>469.43</v>
      </c>
      <c r="EV224" s="52">
        <v>469.43</v>
      </c>
      <c r="EW224" s="52">
        <v>469.43</v>
      </c>
      <c r="EX224" s="52">
        <v>469.43</v>
      </c>
      <c r="EY224" s="52">
        <v>469.43</v>
      </c>
      <c r="EZ224" s="52">
        <v>469.43</v>
      </c>
      <c r="FA224" s="52">
        <v>469.43</v>
      </c>
      <c r="FB224" s="52">
        <v>469.43</v>
      </c>
      <c r="FC224" s="52">
        <v>469.43</v>
      </c>
      <c r="FD224" s="52">
        <v>498.38</v>
      </c>
      <c r="FE224" s="52">
        <v>498.38</v>
      </c>
      <c r="FF224" s="52">
        <v>498.38</v>
      </c>
      <c r="FG224" s="52">
        <v>498.38</v>
      </c>
      <c r="FH224" s="52">
        <v>498.38</v>
      </c>
      <c r="FI224" s="52">
        <v>498.38</v>
      </c>
      <c r="FJ224" s="52">
        <v>498.38</v>
      </c>
      <c r="FK224" s="52">
        <v>498.38</v>
      </c>
      <c r="FL224" s="52">
        <v>498.38</v>
      </c>
      <c r="FM224" s="52">
        <v>498.38</v>
      </c>
      <c r="FN224" s="52">
        <v>498.38</v>
      </c>
      <c r="FO224" s="52">
        <v>498.38</v>
      </c>
      <c r="FP224" s="52">
        <v>529.12</v>
      </c>
      <c r="FQ224" s="52">
        <v>529.12</v>
      </c>
      <c r="FR224" s="52">
        <v>529.12</v>
      </c>
      <c r="FS224" s="52">
        <v>529.12</v>
      </c>
      <c r="FT224" s="52">
        <v>529.12</v>
      </c>
      <c r="FU224" s="52">
        <v>529.12</v>
      </c>
      <c r="FV224" s="52">
        <v>529.12</v>
      </c>
      <c r="FW224" s="52">
        <v>529.12</v>
      </c>
      <c r="FX224" s="52">
        <v>529.12</v>
      </c>
      <c r="FY224" s="52">
        <v>529.12</v>
      </c>
      <c r="FZ224" s="52">
        <v>529.12</v>
      </c>
      <c r="GA224" s="52">
        <v>529.12</v>
      </c>
      <c r="GB224" s="52">
        <v>561.74</v>
      </c>
      <c r="GC224" s="52">
        <v>561.74</v>
      </c>
      <c r="GD224" s="52">
        <v>561.74</v>
      </c>
      <c r="GE224" s="52">
        <v>561.74</v>
      </c>
      <c r="GF224" s="52">
        <v>561.74</v>
      </c>
      <c r="GG224" s="52">
        <v>561.74</v>
      </c>
      <c r="GH224" s="52">
        <v>561.74</v>
      </c>
      <c r="GI224" s="52">
        <v>561.74</v>
      </c>
      <c r="GJ224" s="52">
        <v>561.74</v>
      </c>
      <c r="GK224" s="52">
        <v>561.74</v>
      </c>
      <c r="GL224" s="52">
        <v>561.74</v>
      </c>
      <c r="GM224" s="52">
        <v>561.74</v>
      </c>
      <c r="GN224" s="52">
        <v>596.39</v>
      </c>
      <c r="GO224" s="52">
        <v>596.39</v>
      </c>
      <c r="GP224" s="52">
        <v>596.39</v>
      </c>
      <c r="GQ224" s="52">
        <v>596.39</v>
      </c>
      <c r="GR224" s="52">
        <v>596.39</v>
      </c>
      <c r="GS224" s="52">
        <v>596.39</v>
      </c>
      <c r="GT224" s="52">
        <v>596.39</v>
      </c>
      <c r="GU224" s="52">
        <v>596.39</v>
      </c>
      <c r="GV224" s="52">
        <v>596.39</v>
      </c>
      <c r="GW224" s="52">
        <v>596.39</v>
      </c>
      <c r="GX224" s="52">
        <v>596.39</v>
      </c>
      <c r="GY224" s="52">
        <v>596.39</v>
      </c>
      <c r="GZ224" s="52">
        <v>633.17999999999995</v>
      </c>
      <c r="HA224" s="52">
        <v>633.17999999999995</v>
      </c>
      <c r="HB224" s="52">
        <v>633.17999999999995</v>
      </c>
      <c r="HC224" s="52">
        <v>633.17999999999995</v>
      </c>
      <c r="HD224" s="52">
        <v>633.17999999999995</v>
      </c>
      <c r="HE224" s="52">
        <v>633.17999999999995</v>
      </c>
      <c r="HF224" s="52">
        <v>633.17999999999995</v>
      </c>
      <c r="HG224" s="52">
        <v>633.17999999999995</v>
      </c>
      <c r="HH224" s="52">
        <v>633.17999999999995</v>
      </c>
      <c r="HI224" s="52">
        <v>633.17999999999995</v>
      </c>
      <c r="HJ224" s="52">
        <v>633.17999999999995</v>
      </c>
      <c r="HK224" s="52">
        <v>633.17999999999995</v>
      </c>
      <c r="HL224" s="52">
        <v>672.23</v>
      </c>
      <c r="HM224" s="52">
        <v>672.23</v>
      </c>
      <c r="HN224" s="52">
        <v>672.23</v>
      </c>
      <c r="HO224" s="52">
        <v>672.23</v>
      </c>
      <c r="HP224" s="52">
        <v>672.23</v>
      </c>
      <c r="HQ224" s="52">
        <v>672.23</v>
      </c>
      <c r="HR224" s="52">
        <v>672.23</v>
      </c>
      <c r="HS224" s="52">
        <v>672.23</v>
      </c>
      <c r="HT224" s="52">
        <v>672.23</v>
      </c>
      <c r="HU224" s="52">
        <v>672.23</v>
      </c>
      <c r="HV224" s="52">
        <v>672.23</v>
      </c>
      <c r="HW224" s="52">
        <v>672.23</v>
      </c>
      <c r="HX224" s="52">
        <v>713.69</v>
      </c>
      <c r="HY224" s="52">
        <v>713.69</v>
      </c>
      <c r="HZ224" s="52">
        <v>713.69</v>
      </c>
      <c r="IA224" s="52">
        <v>713.69</v>
      </c>
      <c r="IB224" s="52">
        <v>713.69</v>
      </c>
      <c r="IC224" s="52">
        <v>713.69</v>
      </c>
      <c r="ID224" s="52">
        <v>713.69</v>
      </c>
      <c r="IE224" s="52">
        <v>713.69</v>
      </c>
      <c r="IF224" s="52">
        <v>713.69</v>
      </c>
      <c r="IG224" s="52">
        <v>713.69</v>
      </c>
      <c r="IH224" s="52">
        <v>713.69</v>
      </c>
      <c r="II224" s="52">
        <v>713.69</v>
      </c>
      <c r="IJ224" s="52">
        <v>757.71</v>
      </c>
      <c r="IK224" s="52">
        <v>757.71</v>
      </c>
      <c r="IL224" s="52">
        <v>757.71</v>
      </c>
      <c r="IM224" s="52">
        <v>757.71</v>
      </c>
      <c r="IN224" s="52">
        <v>757.71</v>
      </c>
      <c r="IO224" s="52">
        <v>757.71</v>
      </c>
      <c r="IP224" s="52">
        <v>757.71</v>
      </c>
      <c r="IQ224" s="52">
        <v>757.71</v>
      </c>
      <c r="IR224" s="52">
        <v>757.71</v>
      </c>
      <c r="IS224" s="52">
        <v>757.71</v>
      </c>
      <c r="IT224" s="52">
        <v>757.71</v>
      </c>
      <c r="IU224" s="52">
        <v>757.71</v>
      </c>
      <c r="IV224" s="52">
        <v>0</v>
      </c>
      <c r="IW224" s="52">
        <v>0</v>
      </c>
      <c r="IX224" s="52">
        <v>0</v>
      </c>
      <c r="IY224" s="52">
        <v>0</v>
      </c>
      <c r="IZ224" s="52">
        <v>0</v>
      </c>
      <c r="JA224" s="52">
        <v>0</v>
      </c>
      <c r="JB224" s="52">
        <v>0</v>
      </c>
      <c r="JC224" s="52">
        <v>0</v>
      </c>
      <c r="JD224" s="52">
        <v>0</v>
      </c>
      <c r="JE224" s="52">
        <v>0</v>
      </c>
      <c r="JF224" s="52">
        <v>0</v>
      </c>
      <c r="JG224" s="52">
        <v>0</v>
      </c>
      <c r="JH224" s="52">
        <v>0</v>
      </c>
      <c r="JI224" s="52">
        <v>0</v>
      </c>
      <c r="JJ224" s="52">
        <v>0</v>
      </c>
      <c r="JK224" s="52">
        <v>0</v>
      </c>
      <c r="JL224" s="52">
        <v>0</v>
      </c>
      <c r="JM224" s="52">
        <v>0</v>
      </c>
      <c r="JN224" s="52">
        <v>0</v>
      </c>
      <c r="JO224" s="52">
        <v>0</v>
      </c>
      <c r="JP224" s="52">
        <v>0</v>
      </c>
      <c r="JQ224" s="52">
        <v>0</v>
      </c>
      <c r="JR224" s="52">
        <v>0</v>
      </c>
      <c r="JS224" s="52">
        <v>0</v>
      </c>
      <c r="JT224" s="52">
        <v>0</v>
      </c>
      <c r="JU224" s="52">
        <v>0</v>
      </c>
      <c r="JV224" s="52">
        <v>0</v>
      </c>
      <c r="JW224" s="52">
        <v>0</v>
      </c>
      <c r="JX224" s="52">
        <v>0</v>
      </c>
      <c r="JY224" s="52">
        <v>0</v>
      </c>
      <c r="JZ224" s="52">
        <v>0</v>
      </c>
      <c r="KA224" s="52">
        <v>0</v>
      </c>
      <c r="KB224" s="52">
        <v>0</v>
      </c>
      <c r="KC224" s="52">
        <v>0</v>
      </c>
      <c r="KD224" s="52">
        <v>0</v>
      </c>
      <c r="KE224" s="52">
        <v>0</v>
      </c>
      <c r="KF224" s="52">
        <v>0</v>
      </c>
      <c r="KG224" s="52">
        <v>0</v>
      </c>
      <c r="KH224" s="52">
        <v>0</v>
      </c>
      <c r="KI224" s="52">
        <v>0</v>
      </c>
      <c r="KJ224" s="52">
        <v>0</v>
      </c>
      <c r="KK224" s="52">
        <v>0</v>
      </c>
      <c r="KL224" s="52">
        <v>0</v>
      </c>
      <c r="KM224" s="52">
        <v>0</v>
      </c>
      <c r="KN224" s="52">
        <v>0</v>
      </c>
      <c r="KO224" s="52">
        <v>0</v>
      </c>
      <c r="KP224" s="52">
        <v>0</v>
      </c>
      <c r="KQ224" s="52">
        <v>0</v>
      </c>
      <c r="KR224" s="52">
        <v>0</v>
      </c>
      <c r="KS224" s="52">
        <v>0</v>
      </c>
      <c r="KT224" s="52">
        <v>0</v>
      </c>
      <c r="KU224" s="52">
        <v>0</v>
      </c>
      <c r="KV224" s="52">
        <v>0</v>
      </c>
      <c r="KW224" s="52">
        <v>0</v>
      </c>
      <c r="KX224" s="52">
        <v>0</v>
      </c>
      <c r="KY224" s="52">
        <v>0</v>
      </c>
      <c r="KZ224" s="52">
        <v>0</v>
      </c>
      <c r="LA224" s="52">
        <v>0</v>
      </c>
      <c r="LB224" s="52">
        <v>0</v>
      </c>
      <c r="LC224" s="52">
        <v>0</v>
      </c>
      <c r="LD224" s="52">
        <v>0</v>
      </c>
      <c r="LE224" s="52">
        <v>0</v>
      </c>
      <c r="LF224" s="52">
        <v>0</v>
      </c>
      <c r="LG224" s="52">
        <v>0</v>
      </c>
      <c r="LH224" s="52">
        <v>0</v>
      </c>
      <c r="LI224" s="52">
        <v>0</v>
      </c>
      <c r="LJ224" s="52">
        <v>0</v>
      </c>
      <c r="LK224" s="52">
        <v>0</v>
      </c>
      <c r="LL224" s="52">
        <v>0</v>
      </c>
      <c r="LM224" s="52">
        <v>0</v>
      </c>
      <c r="LN224" s="52">
        <v>0</v>
      </c>
      <c r="LO224" s="52">
        <v>0</v>
      </c>
      <c r="LP224" s="52">
        <v>0</v>
      </c>
      <c r="LQ224" s="52">
        <v>0</v>
      </c>
      <c r="LR224" s="52">
        <v>0</v>
      </c>
      <c r="LS224" s="52">
        <v>0</v>
      </c>
      <c r="LT224" s="52">
        <v>0</v>
      </c>
      <c r="LU224" s="52">
        <v>0</v>
      </c>
      <c r="LV224" s="52">
        <v>0</v>
      </c>
      <c r="LW224" s="52">
        <v>0</v>
      </c>
      <c r="LX224" s="52">
        <v>0</v>
      </c>
      <c r="LY224" s="52">
        <v>0</v>
      </c>
      <c r="LZ224" s="52">
        <v>0</v>
      </c>
      <c r="MA224" s="52">
        <v>0</v>
      </c>
      <c r="MB224" s="52">
        <v>0</v>
      </c>
      <c r="MC224" s="52">
        <v>0</v>
      </c>
      <c r="MD224" s="52">
        <v>0</v>
      </c>
      <c r="ME224" s="52">
        <v>0</v>
      </c>
      <c r="MF224" s="52">
        <v>0</v>
      </c>
      <c r="MG224" s="52">
        <v>0</v>
      </c>
      <c r="MH224" s="52">
        <v>0</v>
      </c>
      <c r="MI224" s="52">
        <v>0</v>
      </c>
      <c r="MJ224" s="52">
        <v>0</v>
      </c>
      <c r="MK224" s="52">
        <v>0</v>
      </c>
      <c r="ML224" s="52">
        <v>0</v>
      </c>
      <c r="MM224" s="52">
        <v>0</v>
      </c>
      <c r="MN224" s="52">
        <v>0</v>
      </c>
      <c r="MO224" s="52">
        <v>0</v>
      </c>
      <c r="MP224" s="52">
        <v>0</v>
      </c>
      <c r="MQ224" s="52">
        <v>0</v>
      </c>
      <c r="MR224" s="52">
        <v>0</v>
      </c>
      <c r="MS224" s="52">
        <v>0</v>
      </c>
      <c r="MT224" s="52">
        <v>0</v>
      </c>
      <c r="MU224" s="52">
        <v>0</v>
      </c>
      <c r="MV224" s="52">
        <v>0</v>
      </c>
      <c r="MW224" s="52">
        <v>0</v>
      </c>
      <c r="MX224" s="52">
        <v>0</v>
      </c>
      <c r="MY224" s="52">
        <v>0</v>
      </c>
      <c r="MZ224" s="52">
        <v>0</v>
      </c>
      <c r="NA224" s="52">
        <v>0</v>
      </c>
      <c r="NB224" s="52">
        <v>0</v>
      </c>
      <c r="NC224" s="52">
        <v>0</v>
      </c>
      <c r="ND224" s="52">
        <v>0</v>
      </c>
      <c r="NE224" s="52">
        <v>0</v>
      </c>
      <c r="NF224" s="52">
        <v>0</v>
      </c>
      <c r="NG224" s="52">
        <v>0</v>
      </c>
      <c r="NH224" s="52">
        <v>0</v>
      </c>
      <c r="NI224" s="52">
        <v>0</v>
      </c>
      <c r="NJ224" s="52">
        <v>0</v>
      </c>
      <c r="NK224" s="52">
        <v>0</v>
      </c>
      <c r="NL224" s="52">
        <v>0</v>
      </c>
      <c r="NM224" s="52">
        <v>0</v>
      </c>
      <c r="NN224" s="52">
        <v>0</v>
      </c>
      <c r="NO224" s="52">
        <v>0</v>
      </c>
      <c r="NP224" s="52">
        <v>0</v>
      </c>
      <c r="NQ224" s="52">
        <v>0</v>
      </c>
      <c r="NR224" s="68">
        <f t="shared" si="9"/>
        <v>90759.900000000052</v>
      </c>
      <c r="NS224" s="68">
        <f t="shared" si="10"/>
        <v>90759.900000000052</v>
      </c>
      <c r="NT224" s="68">
        <f t="shared" si="11"/>
        <v>47472.80000000001</v>
      </c>
    </row>
    <row r="225" spans="1:384" s="40" customFormat="1" ht="15" customHeight="1" outlineLevel="1" x14ac:dyDescent="0.2">
      <c r="A225" s="61"/>
      <c r="B225" s="49" t="s">
        <v>671</v>
      </c>
      <c r="C225" s="49" t="s">
        <v>628</v>
      </c>
      <c r="D225" s="49" t="s">
        <v>629</v>
      </c>
      <c r="E225" s="50" t="s">
        <v>630</v>
      </c>
      <c r="F225" s="64">
        <v>45512</v>
      </c>
      <c r="G225" s="49" t="s">
        <v>37</v>
      </c>
      <c r="H225" s="72">
        <v>6.1677999999999997E-2</v>
      </c>
      <c r="I225" s="65">
        <v>63900</v>
      </c>
      <c r="J225" s="114" t="str">
        <f>_xlfn.XLOOKUP(E225,'[12]Resumo Unidades'!$B:$B,'[12]Resumo Unidades'!$W:$W)</f>
        <v>Fluxo ok</v>
      </c>
      <c r="K225" s="51" t="str">
        <f>IF(L225&gt;Resumo!$E$23,"Sim","Não")</f>
        <v>Não</v>
      </c>
      <c r="L225" s="66">
        <v>50</v>
      </c>
      <c r="M225" s="67"/>
      <c r="N225" s="52">
        <v>0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52">
        <v>0</v>
      </c>
      <c r="W225" s="52">
        <v>0</v>
      </c>
      <c r="X225" s="52">
        <v>0</v>
      </c>
      <c r="Y225" s="52">
        <v>0</v>
      </c>
      <c r="Z225" s="52">
        <v>0</v>
      </c>
      <c r="AA225" s="52">
        <v>0</v>
      </c>
      <c r="AB225" s="52">
        <v>0</v>
      </c>
      <c r="AC225" s="52">
        <v>0</v>
      </c>
      <c r="AD225" s="52">
        <v>0</v>
      </c>
      <c r="AE225" s="52">
        <v>0</v>
      </c>
      <c r="AF225" s="52">
        <v>0</v>
      </c>
      <c r="AG225" s="52">
        <v>0</v>
      </c>
      <c r="AH225" s="52">
        <v>0</v>
      </c>
      <c r="AI225" s="52">
        <v>0</v>
      </c>
      <c r="AJ225" s="52">
        <v>0</v>
      </c>
      <c r="AK225" s="52">
        <v>0</v>
      </c>
      <c r="AL225" s="52">
        <v>0</v>
      </c>
      <c r="AM225" s="52">
        <v>0</v>
      </c>
      <c r="AN225" s="52">
        <v>0</v>
      </c>
      <c r="AO225" s="52">
        <v>0</v>
      </c>
      <c r="AP225" s="52">
        <v>0</v>
      </c>
      <c r="AQ225" s="52">
        <v>0</v>
      </c>
      <c r="AR225" s="52">
        <v>0</v>
      </c>
      <c r="AS225" s="52">
        <v>0</v>
      </c>
      <c r="AT225" s="52">
        <v>0</v>
      </c>
      <c r="AU225" s="52">
        <v>0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>
        <v>0</v>
      </c>
      <c r="BC225" s="52">
        <v>0</v>
      </c>
      <c r="BD225" s="52">
        <v>0</v>
      </c>
      <c r="BE225" s="52">
        <v>0</v>
      </c>
      <c r="BF225" s="52">
        <v>0</v>
      </c>
      <c r="BG225" s="52">
        <v>0</v>
      </c>
      <c r="BH225" s="52">
        <v>0</v>
      </c>
      <c r="BI225" s="52">
        <v>0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0</v>
      </c>
      <c r="BV225" s="52">
        <v>0</v>
      </c>
      <c r="BW225" s="52">
        <v>0</v>
      </c>
      <c r="BX225" s="52">
        <v>0</v>
      </c>
      <c r="BY225" s="52">
        <v>0</v>
      </c>
      <c r="BZ225" s="52">
        <v>0</v>
      </c>
      <c r="CA225" s="52">
        <v>0</v>
      </c>
      <c r="CB225" s="52">
        <v>381.06</v>
      </c>
      <c r="CC225" s="52">
        <v>347.7</v>
      </c>
      <c r="CD225" s="52">
        <v>326.17</v>
      </c>
      <c r="CE225" s="52">
        <v>326.17</v>
      </c>
      <c r="CF225" s="52">
        <v>326.17</v>
      </c>
      <c r="CG225" s="52">
        <v>326.17</v>
      </c>
      <c r="CH225" s="52">
        <v>326.17</v>
      </c>
      <c r="CI225" s="52">
        <v>326.17</v>
      </c>
      <c r="CJ225" s="52">
        <v>348.01</v>
      </c>
      <c r="CK225" s="52">
        <v>348.01</v>
      </c>
      <c r="CL225" s="52">
        <v>348.01</v>
      </c>
      <c r="CM225" s="52">
        <v>348.01</v>
      </c>
      <c r="CN225" s="52">
        <v>383.59000000000003</v>
      </c>
      <c r="CO225" s="52">
        <v>383.59000000000003</v>
      </c>
      <c r="CP225" s="52">
        <v>383.59000000000003</v>
      </c>
      <c r="CQ225" s="52">
        <v>383.59</v>
      </c>
      <c r="CR225" s="52">
        <v>383.59000000000003</v>
      </c>
      <c r="CS225" s="52">
        <v>383.59000000000003</v>
      </c>
      <c r="CT225" s="52">
        <v>383.59000000000003</v>
      </c>
      <c r="CU225" s="52">
        <v>383.59000000000003</v>
      </c>
      <c r="CV225" s="52">
        <v>405.06000000000006</v>
      </c>
      <c r="CW225" s="52">
        <v>405.06000000000006</v>
      </c>
      <c r="CX225" s="52">
        <v>405.06000000000006</v>
      </c>
      <c r="CY225" s="52">
        <v>405.06</v>
      </c>
      <c r="CZ225" s="52">
        <v>405.06000000000006</v>
      </c>
      <c r="DA225" s="52">
        <v>405.06000000000006</v>
      </c>
      <c r="DB225" s="52">
        <v>405.06000000000006</v>
      </c>
      <c r="DC225" s="52">
        <v>405.06000000000006</v>
      </c>
      <c r="DD225" s="52">
        <v>405.06000000000006</v>
      </c>
      <c r="DE225" s="52">
        <v>405.06000000000006</v>
      </c>
      <c r="DF225" s="52">
        <v>405.06000000000006</v>
      </c>
      <c r="DG225" s="52">
        <v>405.06</v>
      </c>
      <c r="DH225" s="52">
        <v>427.85</v>
      </c>
      <c r="DI225" s="52">
        <v>427.85</v>
      </c>
      <c r="DJ225" s="52">
        <v>427.85</v>
      </c>
      <c r="DK225" s="52">
        <v>427.85</v>
      </c>
      <c r="DL225" s="52">
        <v>427.85</v>
      </c>
      <c r="DM225" s="52">
        <v>427.85</v>
      </c>
      <c r="DN225" s="52">
        <v>427.85</v>
      </c>
      <c r="DO225" s="52">
        <v>427.84999999999997</v>
      </c>
      <c r="DP225" s="52">
        <v>427.85</v>
      </c>
      <c r="DQ225" s="52">
        <v>427.85</v>
      </c>
      <c r="DR225" s="52">
        <v>427.85</v>
      </c>
      <c r="DS225" s="52">
        <v>427.85</v>
      </c>
      <c r="DT225" s="52">
        <v>452.04</v>
      </c>
      <c r="DU225" s="52">
        <v>452.04</v>
      </c>
      <c r="DV225" s="52">
        <v>452.04</v>
      </c>
      <c r="DW225" s="52">
        <v>452.03999999999996</v>
      </c>
      <c r="DX225" s="52">
        <v>452.04</v>
      </c>
      <c r="DY225" s="52">
        <v>452.04</v>
      </c>
      <c r="DZ225" s="52">
        <v>452.04</v>
      </c>
      <c r="EA225" s="52">
        <v>452.04</v>
      </c>
      <c r="EB225" s="52">
        <v>452.04</v>
      </c>
      <c r="EC225" s="52">
        <v>452.04</v>
      </c>
      <c r="ED225" s="52">
        <v>452.04</v>
      </c>
      <c r="EE225" s="52">
        <v>452.03999999999996</v>
      </c>
      <c r="EF225" s="52">
        <v>477.73</v>
      </c>
      <c r="EG225" s="52">
        <v>477.73</v>
      </c>
      <c r="EH225" s="52">
        <v>477.73</v>
      </c>
      <c r="EI225" s="52">
        <v>477.73</v>
      </c>
      <c r="EJ225" s="52">
        <v>477.73</v>
      </c>
      <c r="EK225" s="52">
        <v>477.73</v>
      </c>
      <c r="EL225" s="52">
        <v>477.73</v>
      </c>
      <c r="EM225" s="52">
        <v>477.72999999999996</v>
      </c>
      <c r="EN225" s="52">
        <v>477.73</v>
      </c>
      <c r="EO225" s="52">
        <v>477.73</v>
      </c>
      <c r="EP225" s="52">
        <v>477.73</v>
      </c>
      <c r="EQ225" s="52">
        <v>477.72999999999996</v>
      </c>
      <c r="ER225" s="52">
        <v>505.01000000000005</v>
      </c>
      <c r="ES225" s="52">
        <v>505.01000000000005</v>
      </c>
      <c r="ET225" s="52">
        <v>505.01000000000005</v>
      </c>
      <c r="EU225" s="52">
        <v>505.01</v>
      </c>
      <c r="EV225" s="52">
        <v>505.01000000000005</v>
      </c>
      <c r="EW225" s="52">
        <v>505.01000000000005</v>
      </c>
      <c r="EX225" s="52">
        <v>505.01000000000005</v>
      </c>
      <c r="EY225" s="52">
        <v>505.01</v>
      </c>
      <c r="EZ225" s="52">
        <v>505.01000000000005</v>
      </c>
      <c r="FA225" s="52">
        <v>505.01000000000005</v>
      </c>
      <c r="FB225" s="52">
        <v>505.01000000000005</v>
      </c>
      <c r="FC225" s="52">
        <v>505.01</v>
      </c>
      <c r="FD225" s="52">
        <v>533.95999999999992</v>
      </c>
      <c r="FE225" s="52">
        <v>533.95999999999992</v>
      </c>
      <c r="FF225" s="52">
        <v>533.96</v>
      </c>
      <c r="FG225" s="52">
        <v>533.96</v>
      </c>
      <c r="FH225" s="52">
        <v>533.96</v>
      </c>
      <c r="FI225" s="52">
        <v>533.96</v>
      </c>
      <c r="FJ225" s="52">
        <v>533.96</v>
      </c>
      <c r="FK225" s="52">
        <v>533.96</v>
      </c>
      <c r="FL225" s="52">
        <v>533.95999999999992</v>
      </c>
      <c r="FM225" s="52">
        <v>533.96</v>
      </c>
      <c r="FN225" s="52">
        <v>533.95999999999992</v>
      </c>
      <c r="FO225" s="52">
        <v>533.96</v>
      </c>
      <c r="FP225" s="52">
        <v>564.69999999999993</v>
      </c>
      <c r="FQ225" s="52">
        <v>564.70000000000005</v>
      </c>
      <c r="FR225" s="52">
        <v>564.70000000000005</v>
      </c>
      <c r="FS225" s="52">
        <v>564.69999999999993</v>
      </c>
      <c r="FT225" s="52">
        <v>564.70000000000005</v>
      </c>
      <c r="FU225" s="52">
        <v>564.69999999999993</v>
      </c>
      <c r="FV225" s="52">
        <v>564.69999999999993</v>
      </c>
      <c r="FW225" s="52">
        <v>564.69999999999993</v>
      </c>
      <c r="FX225" s="52">
        <v>564.69999999999993</v>
      </c>
      <c r="FY225" s="52">
        <v>564.69999999999993</v>
      </c>
      <c r="FZ225" s="52">
        <v>564.70000000000005</v>
      </c>
      <c r="GA225" s="52">
        <v>564.69999999999993</v>
      </c>
      <c r="GB225" s="52">
        <v>597.32000000000005</v>
      </c>
      <c r="GC225" s="52">
        <v>597.31999999999994</v>
      </c>
      <c r="GD225" s="52">
        <v>597.31999999999994</v>
      </c>
      <c r="GE225" s="52">
        <v>597.31999999999994</v>
      </c>
      <c r="GF225" s="52">
        <v>597.31999999999994</v>
      </c>
      <c r="GG225" s="52">
        <v>597.31999999999994</v>
      </c>
      <c r="GH225" s="52">
        <v>597.32000000000005</v>
      </c>
      <c r="GI225" s="52">
        <v>597.31999999999994</v>
      </c>
      <c r="GJ225" s="52">
        <v>597.32000000000005</v>
      </c>
      <c r="GK225" s="52">
        <v>597.31999999999994</v>
      </c>
      <c r="GL225" s="52">
        <v>597.31999999999994</v>
      </c>
      <c r="GM225" s="52">
        <v>597.31999999999994</v>
      </c>
      <c r="GN225" s="52">
        <v>631.96999999999991</v>
      </c>
      <c r="GO225" s="52">
        <v>631.96999999999991</v>
      </c>
      <c r="GP225" s="52">
        <v>631.97</v>
      </c>
      <c r="GQ225" s="52">
        <v>631.96999999999991</v>
      </c>
      <c r="GR225" s="52">
        <v>631.97</v>
      </c>
      <c r="GS225" s="52">
        <v>631.96999999999991</v>
      </c>
      <c r="GT225" s="52">
        <v>631.96999999999991</v>
      </c>
      <c r="GU225" s="52">
        <v>631.96999999999991</v>
      </c>
      <c r="GV225" s="52">
        <v>631.96999999999991</v>
      </c>
      <c r="GW225" s="52">
        <v>631.96999999999991</v>
      </c>
      <c r="GX225" s="52">
        <v>631.97</v>
      </c>
      <c r="GY225" s="52">
        <v>631.96999999999991</v>
      </c>
      <c r="GZ225" s="52">
        <v>668.76</v>
      </c>
      <c r="HA225" s="52">
        <v>668.75999999999988</v>
      </c>
      <c r="HB225" s="52">
        <v>668.75999999999988</v>
      </c>
      <c r="HC225" s="52">
        <v>668.75999999999988</v>
      </c>
      <c r="HD225" s="52">
        <v>668.75999999999988</v>
      </c>
      <c r="HE225" s="52">
        <v>668.75999999999988</v>
      </c>
      <c r="HF225" s="52">
        <v>668.76</v>
      </c>
      <c r="HG225" s="52">
        <v>668.75999999999988</v>
      </c>
      <c r="HH225" s="52">
        <v>668.76</v>
      </c>
      <c r="HI225" s="52">
        <v>668.75999999999988</v>
      </c>
      <c r="HJ225" s="52">
        <v>668.75999999999988</v>
      </c>
      <c r="HK225" s="52">
        <v>668.75999999999988</v>
      </c>
      <c r="HL225" s="52">
        <v>707.81</v>
      </c>
      <c r="HM225" s="52">
        <v>707.81</v>
      </c>
      <c r="HN225" s="52">
        <v>707.81000000000006</v>
      </c>
      <c r="HO225" s="52">
        <v>707.81</v>
      </c>
      <c r="HP225" s="52">
        <v>707.81000000000006</v>
      </c>
      <c r="HQ225" s="52">
        <v>707.81</v>
      </c>
      <c r="HR225" s="52">
        <v>707.81</v>
      </c>
      <c r="HS225" s="52">
        <v>707.81</v>
      </c>
      <c r="HT225" s="52">
        <v>707.81</v>
      </c>
      <c r="HU225" s="52">
        <v>707.81</v>
      </c>
      <c r="HV225" s="52">
        <v>707.81000000000006</v>
      </c>
      <c r="HW225" s="52">
        <v>707.81</v>
      </c>
      <c r="HX225" s="52">
        <v>749.2700000000001</v>
      </c>
      <c r="HY225" s="52">
        <v>749.27</v>
      </c>
      <c r="HZ225" s="52">
        <v>749.27</v>
      </c>
      <c r="IA225" s="52">
        <v>749.27</v>
      </c>
      <c r="IB225" s="52">
        <v>749.27</v>
      </c>
      <c r="IC225" s="52">
        <v>749.27</v>
      </c>
      <c r="ID225" s="52">
        <v>749.2700000000001</v>
      </c>
      <c r="IE225" s="52">
        <v>749.27</v>
      </c>
      <c r="IF225" s="52">
        <v>749.2700000000001</v>
      </c>
      <c r="IG225" s="52">
        <v>749.27</v>
      </c>
      <c r="IH225" s="52">
        <v>749.27</v>
      </c>
      <c r="II225" s="52">
        <v>749.27</v>
      </c>
      <c r="IJ225" s="52">
        <v>793.29</v>
      </c>
      <c r="IK225" s="52">
        <v>793.29</v>
      </c>
      <c r="IL225" s="52">
        <v>793.29000000000008</v>
      </c>
      <c r="IM225" s="52">
        <v>793.29</v>
      </c>
      <c r="IN225" s="52">
        <v>793.29000000000008</v>
      </c>
      <c r="IO225" s="52">
        <v>793.29</v>
      </c>
      <c r="IP225" s="52">
        <v>793.29</v>
      </c>
      <c r="IQ225" s="52">
        <v>793.29</v>
      </c>
      <c r="IR225" s="52">
        <v>793.29</v>
      </c>
      <c r="IS225" s="52">
        <v>793.29</v>
      </c>
      <c r="IT225" s="52">
        <v>793.29000000000008</v>
      </c>
      <c r="IU225" s="52">
        <v>793.29</v>
      </c>
      <c r="IV225" s="52">
        <v>840.0200000000001</v>
      </c>
      <c r="IW225" s="52">
        <v>840.02</v>
      </c>
      <c r="IX225" s="52">
        <v>0</v>
      </c>
      <c r="IY225" s="52">
        <v>0</v>
      </c>
      <c r="IZ225" s="52">
        <v>0</v>
      </c>
      <c r="JA225" s="52">
        <v>0</v>
      </c>
      <c r="JB225" s="52">
        <v>0</v>
      </c>
      <c r="JC225" s="52">
        <v>0</v>
      </c>
      <c r="JD225" s="52">
        <v>0</v>
      </c>
      <c r="JE225" s="52">
        <v>0</v>
      </c>
      <c r="JF225" s="52">
        <v>0</v>
      </c>
      <c r="JG225" s="52">
        <v>0</v>
      </c>
      <c r="JH225" s="52">
        <v>0</v>
      </c>
      <c r="JI225" s="52">
        <v>0</v>
      </c>
      <c r="JJ225" s="52">
        <v>0</v>
      </c>
      <c r="JK225" s="52">
        <v>0</v>
      </c>
      <c r="JL225" s="52">
        <v>0</v>
      </c>
      <c r="JM225" s="52">
        <v>0</v>
      </c>
      <c r="JN225" s="52">
        <v>0</v>
      </c>
      <c r="JO225" s="52">
        <v>0</v>
      </c>
      <c r="JP225" s="52">
        <v>0</v>
      </c>
      <c r="JQ225" s="52">
        <v>0</v>
      </c>
      <c r="JR225" s="52">
        <v>0</v>
      </c>
      <c r="JS225" s="52">
        <v>0</v>
      </c>
      <c r="JT225" s="52">
        <v>0</v>
      </c>
      <c r="JU225" s="52">
        <v>0</v>
      </c>
      <c r="JV225" s="52">
        <v>0</v>
      </c>
      <c r="JW225" s="52">
        <v>0</v>
      </c>
      <c r="JX225" s="52">
        <v>0</v>
      </c>
      <c r="JY225" s="52">
        <v>0</v>
      </c>
      <c r="JZ225" s="52">
        <v>0</v>
      </c>
      <c r="KA225" s="52">
        <v>0</v>
      </c>
      <c r="KB225" s="52">
        <v>0</v>
      </c>
      <c r="KC225" s="52">
        <v>0</v>
      </c>
      <c r="KD225" s="52">
        <v>0</v>
      </c>
      <c r="KE225" s="52">
        <v>0</v>
      </c>
      <c r="KF225" s="52">
        <v>0</v>
      </c>
      <c r="KG225" s="52">
        <v>0</v>
      </c>
      <c r="KH225" s="52">
        <v>0</v>
      </c>
      <c r="KI225" s="52">
        <v>0</v>
      </c>
      <c r="KJ225" s="52">
        <v>0</v>
      </c>
      <c r="KK225" s="52">
        <v>0</v>
      </c>
      <c r="KL225" s="52">
        <v>0</v>
      </c>
      <c r="KM225" s="52">
        <v>0</v>
      </c>
      <c r="KN225" s="52">
        <v>0</v>
      </c>
      <c r="KO225" s="52">
        <v>0</v>
      </c>
      <c r="KP225" s="52">
        <v>0</v>
      </c>
      <c r="KQ225" s="52">
        <v>0</v>
      </c>
      <c r="KR225" s="52">
        <v>0</v>
      </c>
      <c r="KS225" s="52">
        <v>0</v>
      </c>
      <c r="KT225" s="52">
        <v>0</v>
      </c>
      <c r="KU225" s="52">
        <v>0</v>
      </c>
      <c r="KV225" s="52">
        <v>0</v>
      </c>
      <c r="KW225" s="52">
        <v>0</v>
      </c>
      <c r="KX225" s="52">
        <v>0</v>
      </c>
      <c r="KY225" s="52">
        <v>0</v>
      </c>
      <c r="KZ225" s="52">
        <v>0</v>
      </c>
      <c r="LA225" s="52">
        <v>0</v>
      </c>
      <c r="LB225" s="52">
        <v>0</v>
      </c>
      <c r="LC225" s="52">
        <v>0</v>
      </c>
      <c r="LD225" s="52">
        <v>0</v>
      </c>
      <c r="LE225" s="52">
        <v>0</v>
      </c>
      <c r="LF225" s="52">
        <v>0</v>
      </c>
      <c r="LG225" s="52">
        <v>0</v>
      </c>
      <c r="LH225" s="52">
        <v>0</v>
      </c>
      <c r="LI225" s="52">
        <v>0</v>
      </c>
      <c r="LJ225" s="52">
        <v>0</v>
      </c>
      <c r="LK225" s="52">
        <v>0</v>
      </c>
      <c r="LL225" s="52">
        <v>0</v>
      </c>
      <c r="LM225" s="52">
        <v>0</v>
      </c>
      <c r="LN225" s="52">
        <v>0</v>
      </c>
      <c r="LO225" s="52">
        <v>0</v>
      </c>
      <c r="LP225" s="52">
        <v>0</v>
      </c>
      <c r="LQ225" s="52">
        <v>0</v>
      </c>
      <c r="LR225" s="52">
        <v>0</v>
      </c>
      <c r="LS225" s="52">
        <v>0</v>
      </c>
      <c r="LT225" s="52">
        <v>0</v>
      </c>
      <c r="LU225" s="52">
        <v>0</v>
      </c>
      <c r="LV225" s="52">
        <v>0</v>
      </c>
      <c r="LW225" s="52">
        <v>0</v>
      </c>
      <c r="LX225" s="52">
        <v>0</v>
      </c>
      <c r="LY225" s="52">
        <v>0</v>
      </c>
      <c r="LZ225" s="52">
        <v>0</v>
      </c>
      <c r="MA225" s="52">
        <v>0</v>
      </c>
      <c r="MB225" s="52">
        <v>0</v>
      </c>
      <c r="MC225" s="52">
        <v>0</v>
      </c>
      <c r="MD225" s="52">
        <v>0</v>
      </c>
      <c r="ME225" s="52">
        <v>0</v>
      </c>
      <c r="MF225" s="52">
        <v>0</v>
      </c>
      <c r="MG225" s="52">
        <v>0</v>
      </c>
      <c r="MH225" s="52">
        <v>0</v>
      </c>
      <c r="MI225" s="52">
        <v>0</v>
      </c>
      <c r="MJ225" s="52">
        <v>0</v>
      </c>
      <c r="MK225" s="52">
        <v>0</v>
      </c>
      <c r="ML225" s="52">
        <v>0</v>
      </c>
      <c r="MM225" s="52">
        <v>0</v>
      </c>
      <c r="MN225" s="52">
        <v>0</v>
      </c>
      <c r="MO225" s="52">
        <v>0</v>
      </c>
      <c r="MP225" s="52">
        <v>0</v>
      </c>
      <c r="MQ225" s="52">
        <v>0</v>
      </c>
      <c r="MR225" s="52">
        <v>0</v>
      </c>
      <c r="MS225" s="52">
        <v>0</v>
      </c>
      <c r="MT225" s="52">
        <v>0</v>
      </c>
      <c r="MU225" s="52">
        <v>0</v>
      </c>
      <c r="MV225" s="52">
        <v>0</v>
      </c>
      <c r="MW225" s="52">
        <v>0</v>
      </c>
      <c r="MX225" s="52">
        <v>0</v>
      </c>
      <c r="MY225" s="52">
        <v>0</v>
      </c>
      <c r="MZ225" s="52">
        <v>0</v>
      </c>
      <c r="NA225" s="52">
        <v>0</v>
      </c>
      <c r="NB225" s="52">
        <v>0</v>
      </c>
      <c r="NC225" s="52">
        <v>0</v>
      </c>
      <c r="ND225" s="52">
        <v>0</v>
      </c>
      <c r="NE225" s="52">
        <v>0</v>
      </c>
      <c r="NF225" s="52">
        <v>0</v>
      </c>
      <c r="NG225" s="52">
        <v>0</v>
      </c>
      <c r="NH225" s="52">
        <v>0</v>
      </c>
      <c r="NI225" s="52">
        <v>0</v>
      </c>
      <c r="NJ225" s="52">
        <v>0</v>
      </c>
      <c r="NK225" s="52">
        <v>0</v>
      </c>
      <c r="NL225" s="52">
        <v>0</v>
      </c>
      <c r="NM225" s="52">
        <v>0</v>
      </c>
      <c r="NN225" s="52">
        <v>0</v>
      </c>
      <c r="NO225" s="52">
        <v>0</v>
      </c>
      <c r="NP225" s="52">
        <v>0</v>
      </c>
      <c r="NQ225" s="52">
        <v>0</v>
      </c>
      <c r="NR225" s="68">
        <f t="shared" si="9"/>
        <v>99003.819999999891</v>
      </c>
      <c r="NS225" s="68">
        <f t="shared" si="10"/>
        <v>99003.819999999891</v>
      </c>
      <c r="NT225" s="68">
        <f t="shared" si="11"/>
        <v>51723.979999999952</v>
      </c>
    </row>
    <row r="226" spans="1:384" s="40" customFormat="1" ht="15" customHeight="1" outlineLevel="1" x14ac:dyDescent="0.2">
      <c r="A226" s="61"/>
      <c r="B226" s="49" t="s">
        <v>671</v>
      </c>
      <c r="C226" s="49" t="s">
        <v>631</v>
      </c>
      <c r="D226" s="49" t="s">
        <v>632</v>
      </c>
      <c r="E226" s="50" t="s">
        <v>633</v>
      </c>
      <c r="F226" s="64">
        <v>45504</v>
      </c>
      <c r="G226" s="49" t="s">
        <v>37</v>
      </c>
      <c r="H226" s="72">
        <v>6.1677999999999997E-2</v>
      </c>
      <c r="I226" s="65">
        <v>60497.32</v>
      </c>
      <c r="J226" s="114" t="str">
        <f>_xlfn.XLOOKUP(E226,'[12]Resumo Unidades'!$B:$B,'[12]Resumo Unidades'!$W:$W)</f>
        <v>Fluxo ok</v>
      </c>
      <c r="K226" s="51" t="str">
        <f>IF(L226&gt;Resumo!$E$23,"Sim","Não")</f>
        <v>Não</v>
      </c>
      <c r="L226" s="66">
        <v>50</v>
      </c>
      <c r="M226" s="67"/>
      <c r="N226" s="52">
        <v>0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52">
        <v>0</v>
      </c>
      <c r="W226" s="52">
        <v>0</v>
      </c>
      <c r="X226" s="52">
        <v>0</v>
      </c>
      <c r="Y226" s="52">
        <v>0</v>
      </c>
      <c r="Z226" s="52">
        <v>0</v>
      </c>
      <c r="AA226" s="52">
        <v>0</v>
      </c>
      <c r="AB226" s="52">
        <v>0</v>
      </c>
      <c r="AC226" s="52">
        <v>0</v>
      </c>
      <c r="AD226" s="52">
        <v>0</v>
      </c>
      <c r="AE226" s="52">
        <v>0</v>
      </c>
      <c r="AF226" s="52">
        <v>0</v>
      </c>
      <c r="AG226" s="52">
        <v>0</v>
      </c>
      <c r="AH226" s="52">
        <v>0</v>
      </c>
      <c r="AI226" s="52">
        <v>0</v>
      </c>
      <c r="AJ226" s="52">
        <v>0</v>
      </c>
      <c r="AK226" s="52">
        <v>0</v>
      </c>
      <c r="AL226" s="52">
        <v>0</v>
      </c>
      <c r="AM226" s="52">
        <v>0</v>
      </c>
      <c r="AN226" s="52">
        <v>0</v>
      </c>
      <c r="AO226" s="52">
        <v>0</v>
      </c>
      <c r="AP226" s="52">
        <v>0</v>
      </c>
      <c r="AQ226" s="52">
        <v>0</v>
      </c>
      <c r="AR226" s="52">
        <v>0</v>
      </c>
      <c r="AS226" s="52">
        <v>0</v>
      </c>
      <c r="AT226" s="52">
        <v>0</v>
      </c>
      <c r="AU226" s="52">
        <v>0</v>
      </c>
      <c r="AV226" s="52">
        <v>0</v>
      </c>
      <c r="AW226" s="52">
        <v>0</v>
      </c>
      <c r="AX226" s="52">
        <v>0</v>
      </c>
      <c r="AY226" s="52">
        <v>0</v>
      </c>
      <c r="AZ226" s="52">
        <v>0</v>
      </c>
      <c r="BA226" s="52">
        <v>0</v>
      </c>
      <c r="BB226" s="52">
        <v>0</v>
      </c>
      <c r="BC226" s="52">
        <v>0</v>
      </c>
      <c r="BD226" s="52">
        <v>0</v>
      </c>
      <c r="BE226" s="52">
        <v>0</v>
      </c>
      <c r="BF226" s="52">
        <v>0</v>
      </c>
      <c r="BG226" s="52">
        <v>0</v>
      </c>
      <c r="BH226" s="52">
        <v>0</v>
      </c>
      <c r="BI226" s="52">
        <v>0</v>
      </c>
      <c r="BJ226" s="52">
        <v>0</v>
      </c>
      <c r="BK226" s="52">
        <v>0</v>
      </c>
      <c r="BL226" s="52">
        <v>0</v>
      </c>
      <c r="BM226" s="52">
        <v>0</v>
      </c>
      <c r="BN226" s="52">
        <v>0</v>
      </c>
      <c r="BO226" s="52">
        <v>0</v>
      </c>
      <c r="BP226" s="52">
        <v>0</v>
      </c>
      <c r="BQ226" s="52">
        <v>0</v>
      </c>
      <c r="BR226" s="52">
        <v>0</v>
      </c>
      <c r="BS226" s="52">
        <v>0</v>
      </c>
      <c r="BT226" s="52">
        <v>0</v>
      </c>
      <c r="BU226" s="52">
        <v>0</v>
      </c>
      <c r="BV226" s="52">
        <v>0</v>
      </c>
      <c r="BW226" s="52">
        <v>0</v>
      </c>
      <c r="BX226" s="52">
        <v>0</v>
      </c>
      <c r="BY226" s="52">
        <v>0</v>
      </c>
      <c r="BZ226" s="52">
        <v>0</v>
      </c>
      <c r="CA226" s="52">
        <v>0</v>
      </c>
      <c r="CB226" s="52">
        <v>300.64</v>
      </c>
      <c r="CC226" s="52">
        <v>274.31</v>
      </c>
      <c r="CD226" s="52">
        <v>257.33</v>
      </c>
      <c r="CE226" s="52">
        <v>257.33</v>
      </c>
      <c r="CF226" s="52">
        <v>257.33</v>
      </c>
      <c r="CG226" s="52">
        <v>257.33</v>
      </c>
      <c r="CH226" s="52">
        <v>257.33</v>
      </c>
      <c r="CI226" s="52">
        <v>257.33</v>
      </c>
      <c r="CJ226" s="52">
        <v>274.57</v>
      </c>
      <c r="CK226" s="52">
        <v>274.57</v>
      </c>
      <c r="CL226" s="52">
        <v>274.57</v>
      </c>
      <c r="CM226" s="52">
        <v>274.57</v>
      </c>
      <c r="CN226" s="52">
        <v>310.14999999999998</v>
      </c>
      <c r="CO226" s="52">
        <v>310.15000000000003</v>
      </c>
      <c r="CP226" s="52">
        <v>310.15000000000003</v>
      </c>
      <c r="CQ226" s="52">
        <v>310.15000000000003</v>
      </c>
      <c r="CR226" s="52">
        <v>310.15000000000003</v>
      </c>
      <c r="CS226" s="52">
        <v>310.14999999999998</v>
      </c>
      <c r="CT226" s="52">
        <v>310.15000000000003</v>
      </c>
      <c r="CU226" s="52">
        <v>310.14999999999998</v>
      </c>
      <c r="CV226" s="52">
        <v>327.08</v>
      </c>
      <c r="CW226" s="52">
        <v>327.08000000000004</v>
      </c>
      <c r="CX226" s="52">
        <v>327.08000000000004</v>
      </c>
      <c r="CY226" s="52">
        <v>327.08000000000004</v>
      </c>
      <c r="CZ226" s="52">
        <v>327.08000000000004</v>
      </c>
      <c r="DA226" s="52">
        <v>327.08</v>
      </c>
      <c r="DB226" s="52">
        <v>327.08000000000004</v>
      </c>
      <c r="DC226" s="52">
        <v>327.08</v>
      </c>
      <c r="DD226" s="52">
        <v>327.08</v>
      </c>
      <c r="DE226" s="52">
        <v>327.08000000000004</v>
      </c>
      <c r="DF226" s="52">
        <v>327.08000000000004</v>
      </c>
      <c r="DG226" s="52">
        <v>327.08000000000004</v>
      </c>
      <c r="DH226" s="52">
        <v>345.07000000000005</v>
      </c>
      <c r="DI226" s="52">
        <v>345.07</v>
      </c>
      <c r="DJ226" s="52">
        <v>345.07000000000005</v>
      </c>
      <c r="DK226" s="52">
        <v>345.07</v>
      </c>
      <c r="DL226" s="52">
        <v>345.07</v>
      </c>
      <c r="DM226" s="52">
        <v>345.07000000000005</v>
      </c>
      <c r="DN226" s="52">
        <v>345.07000000000005</v>
      </c>
      <c r="DO226" s="52">
        <v>345.07000000000005</v>
      </c>
      <c r="DP226" s="52">
        <v>345.07000000000005</v>
      </c>
      <c r="DQ226" s="52">
        <v>345.07</v>
      </c>
      <c r="DR226" s="52">
        <v>345.07000000000005</v>
      </c>
      <c r="DS226" s="52">
        <v>345.07</v>
      </c>
      <c r="DT226" s="52">
        <v>364.15</v>
      </c>
      <c r="DU226" s="52">
        <v>364.15000000000003</v>
      </c>
      <c r="DV226" s="52">
        <v>364.15000000000003</v>
      </c>
      <c r="DW226" s="52">
        <v>364.15000000000003</v>
      </c>
      <c r="DX226" s="52">
        <v>364.15000000000003</v>
      </c>
      <c r="DY226" s="52">
        <v>364.15</v>
      </c>
      <c r="DZ226" s="52">
        <v>364.15000000000003</v>
      </c>
      <c r="EA226" s="52">
        <v>364.15</v>
      </c>
      <c r="EB226" s="52">
        <v>364.15</v>
      </c>
      <c r="EC226" s="52">
        <v>364.15000000000003</v>
      </c>
      <c r="ED226" s="52">
        <v>364.15000000000003</v>
      </c>
      <c r="EE226" s="52">
        <v>364.15000000000003</v>
      </c>
      <c r="EF226" s="52">
        <v>384.41</v>
      </c>
      <c r="EG226" s="52">
        <v>384.40999999999997</v>
      </c>
      <c r="EH226" s="52">
        <v>384.41</v>
      </c>
      <c r="EI226" s="52">
        <v>384.40999999999997</v>
      </c>
      <c r="EJ226" s="52">
        <v>384.40999999999997</v>
      </c>
      <c r="EK226" s="52">
        <v>384.41</v>
      </c>
      <c r="EL226" s="52">
        <v>384.41</v>
      </c>
      <c r="EM226" s="52">
        <v>384.41</v>
      </c>
      <c r="EN226" s="52">
        <v>384.41</v>
      </c>
      <c r="EO226" s="52">
        <v>384.40999999999997</v>
      </c>
      <c r="EP226" s="52">
        <v>384.41</v>
      </c>
      <c r="EQ226" s="52">
        <v>384.40999999999997</v>
      </c>
      <c r="ER226" s="52">
        <v>405.93</v>
      </c>
      <c r="ES226" s="52">
        <v>405.93000000000006</v>
      </c>
      <c r="ET226" s="52">
        <v>405.93000000000006</v>
      </c>
      <c r="EU226" s="52">
        <v>405.93000000000006</v>
      </c>
      <c r="EV226" s="52">
        <v>405.93000000000006</v>
      </c>
      <c r="EW226" s="52">
        <v>405.93</v>
      </c>
      <c r="EX226" s="52">
        <v>405.93000000000006</v>
      </c>
      <c r="EY226" s="52">
        <v>405.93</v>
      </c>
      <c r="EZ226" s="52">
        <v>405.93</v>
      </c>
      <c r="FA226" s="52">
        <v>405.93000000000006</v>
      </c>
      <c r="FB226" s="52">
        <v>405.93000000000006</v>
      </c>
      <c r="FC226" s="52">
        <v>405.93000000000006</v>
      </c>
      <c r="FD226" s="52">
        <v>428.78000000000003</v>
      </c>
      <c r="FE226" s="52">
        <v>428.78</v>
      </c>
      <c r="FF226" s="52">
        <v>428.78000000000003</v>
      </c>
      <c r="FG226" s="52">
        <v>428.78</v>
      </c>
      <c r="FH226" s="52">
        <v>428.78</v>
      </c>
      <c r="FI226" s="52">
        <v>428.78000000000003</v>
      </c>
      <c r="FJ226" s="52">
        <v>428.78000000000003</v>
      </c>
      <c r="FK226" s="52">
        <v>428.78000000000003</v>
      </c>
      <c r="FL226" s="52">
        <v>428.78000000000003</v>
      </c>
      <c r="FM226" s="52">
        <v>428.78</v>
      </c>
      <c r="FN226" s="52">
        <v>428.78000000000003</v>
      </c>
      <c r="FO226" s="52">
        <v>428.78</v>
      </c>
      <c r="FP226" s="52">
        <v>453.02</v>
      </c>
      <c r="FQ226" s="52">
        <v>453.02000000000004</v>
      </c>
      <c r="FR226" s="52">
        <v>453.02000000000004</v>
      </c>
      <c r="FS226" s="52">
        <v>453.02000000000004</v>
      </c>
      <c r="FT226" s="52">
        <v>453.02000000000004</v>
      </c>
      <c r="FU226" s="52">
        <v>453.02</v>
      </c>
      <c r="FV226" s="52">
        <v>453.02000000000004</v>
      </c>
      <c r="FW226" s="52">
        <v>453.02</v>
      </c>
      <c r="FX226" s="52">
        <v>453.02</v>
      </c>
      <c r="FY226" s="52">
        <v>453.02000000000004</v>
      </c>
      <c r="FZ226" s="52">
        <v>453.02000000000004</v>
      </c>
      <c r="GA226" s="52">
        <v>453.02000000000004</v>
      </c>
      <c r="GB226" s="52">
        <v>478.77000000000004</v>
      </c>
      <c r="GC226" s="52">
        <v>478.77000000000004</v>
      </c>
      <c r="GD226" s="52">
        <v>478.77000000000004</v>
      </c>
      <c r="GE226" s="52">
        <v>478.77</v>
      </c>
      <c r="GF226" s="52">
        <v>478.77</v>
      </c>
      <c r="GG226" s="52">
        <v>478.77000000000004</v>
      </c>
      <c r="GH226" s="52">
        <v>478.77000000000004</v>
      </c>
      <c r="GI226" s="52">
        <v>478.77000000000004</v>
      </c>
      <c r="GJ226" s="52">
        <v>478.77</v>
      </c>
      <c r="GK226" s="52">
        <v>478.77000000000004</v>
      </c>
      <c r="GL226" s="52">
        <v>478.77000000000004</v>
      </c>
      <c r="GM226" s="52">
        <v>478.77</v>
      </c>
      <c r="GN226" s="52">
        <v>506.11</v>
      </c>
      <c r="GO226" s="52">
        <v>506.11</v>
      </c>
      <c r="GP226" s="52">
        <v>506.10999999999996</v>
      </c>
      <c r="GQ226" s="52">
        <v>506.10999999999996</v>
      </c>
      <c r="GR226" s="52">
        <v>506.10999999999996</v>
      </c>
      <c r="GS226" s="52">
        <v>506.11</v>
      </c>
      <c r="GT226" s="52">
        <v>506.11</v>
      </c>
      <c r="GU226" s="52">
        <v>506.10999999999996</v>
      </c>
      <c r="GV226" s="52">
        <v>506.11</v>
      </c>
      <c r="GW226" s="52">
        <v>506.11</v>
      </c>
      <c r="GX226" s="52">
        <v>506.10999999999996</v>
      </c>
      <c r="GY226" s="52">
        <v>506.10999999999996</v>
      </c>
      <c r="GZ226" s="52">
        <v>535.13</v>
      </c>
      <c r="HA226" s="52">
        <v>535.13</v>
      </c>
      <c r="HB226" s="52">
        <v>535.13</v>
      </c>
      <c r="HC226" s="52">
        <v>535.13</v>
      </c>
      <c r="HD226" s="52">
        <v>535.13</v>
      </c>
      <c r="HE226" s="52">
        <v>535.13</v>
      </c>
      <c r="HF226" s="52">
        <v>535.13</v>
      </c>
      <c r="HG226" s="52">
        <v>535.13</v>
      </c>
      <c r="HH226" s="52">
        <v>535.13</v>
      </c>
      <c r="HI226" s="52">
        <v>535.13</v>
      </c>
      <c r="HJ226" s="52">
        <v>535.13</v>
      </c>
      <c r="HK226" s="52">
        <v>535.13</v>
      </c>
      <c r="HL226" s="52">
        <v>565.93999999999994</v>
      </c>
      <c r="HM226" s="52">
        <v>565.93999999999994</v>
      </c>
      <c r="HN226" s="52">
        <v>565.94000000000005</v>
      </c>
      <c r="HO226" s="52">
        <v>565.94000000000005</v>
      </c>
      <c r="HP226" s="52">
        <v>565.94000000000005</v>
      </c>
      <c r="HQ226" s="52">
        <v>565.93999999999994</v>
      </c>
      <c r="HR226" s="52">
        <v>565.93999999999994</v>
      </c>
      <c r="HS226" s="52">
        <v>565.94000000000005</v>
      </c>
      <c r="HT226" s="52">
        <v>565.93999999999994</v>
      </c>
      <c r="HU226" s="52">
        <v>565.93999999999994</v>
      </c>
      <c r="HV226" s="52">
        <v>565.94000000000005</v>
      </c>
      <c r="HW226" s="52">
        <v>565.94000000000005</v>
      </c>
      <c r="HX226" s="52">
        <v>598.65000000000009</v>
      </c>
      <c r="HY226" s="52">
        <v>598.65</v>
      </c>
      <c r="HZ226" s="52">
        <v>598.65</v>
      </c>
      <c r="IA226" s="52">
        <v>598.65000000000009</v>
      </c>
      <c r="IB226" s="52">
        <v>598.65</v>
      </c>
      <c r="IC226" s="52">
        <v>598.65</v>
      </c>
      <c r="ID226" s="52">
        <v>598.65000000000009</v>
      </c>
      <c r="IE226" s="52">
        <v>598.65000000000009</v>
      </c>
      <c r="IF226" s="52">
        <v>598.65000000000009</v>
      </c>
      <c r="IG226" s="52">
        <v>598.65</v>
      </c>
      <c r="IH226" s="52">
        <v>598.65</v>
      </c>
      <c r="II226" s="52">
        <v>598.65000000000009</v>
      </c>
      <c r="IJ226" s="52">
        <v>633.37999999999988</v>
      </c>
      <c r="IK226" s="52">
        <v>633.37999999999988</v>
      </c>
      <c r="IL226" s="52">
        <v>633.38</v>
      </c>
      <c r="IM226" s="52">
        <v>633.38</v>
      </c>
      <c r="IN226" s="52">
        <v>633.38</v>
      </c>
      <c r="IO226" s="52">
        <v>633.37999999999988</v>
      </c>
      <c r="IP226" s="52">
        <v>633.37999999999988</v>
      </c>
      <c r="IQ226" s="52">
        <v>633.38</v>
      </c>
      <c r="IR226" s="52">
        <v>633.37999999999988</v>
      </c>
      <c r="IS226" s="52">
        <v>633.37999999999988</v>
      </c>
      <c r="IT226" s="52">
        <v>633.38</v>
      </c>
      <c r="IU226" s="52">
        <v>633.38</v>
      </c>
      <c r="IV226" s="52">
        <v>670.25</v>
      </c>
      <c r="IW226" s="52">
        <v>670.24999999999989</v>
      </c>
      <c r="IX226" s="52">
        <v>670.24999999999989</v>
      </c>
      <c r="IY226" s="52">
        <v>670.25</v>
      </c>
      <c r="IZ226" s="52">
        <v>670.24999999999989</v>
      </c>
      <c r="JA226" s="52">
        <v>670.24999999999989</v>
      </c>
      <c r="JB226" s="52">
        <v>670.25</v>
      </c>
      <c r="JC226" s="52">
        <v>670.25</v>
      </c>
      <c r="JD226" s="52">
        <v>670.25</v>
      </c>
      <c r="JE226" s="52">
        <v>670.24999999999989</v>
      </c>
      <c r="JF226" s="52">
        <v>670.24999999999989</v>
      </c>
      <c r="JG226" s="52">
        <v>670.25</v>
      </c>
      <c r="JH226" s="52">
        <v>709.38999999999987</v>
      </c>
      <c r="JI226" s="52">
        <v>709.38999999999987</v>
      </c>
      <c r="JJ226" s="52">
        <v>709.39</v>
      </c>
      <c r="JK226" s="52">
        <v>709.39</v>
      </c>
      <c r="JL226" s="52">
        <v>709.39</v>
      </c>
      <c r="JM226" s="52">
        <v>709.38999999999987</v>
      </c>
      <c r="JN226" s="52">
        <v>709.38999999999987</v>
      </c>
      <c r="JO226" s="52">
        <v>709.39</v>
      </c>
      <c r="JP226" s="52">
        <v>709.38999999999987</v>
      </c>
      <c r="JQ226" s="52">
        <v>709.38999999999987</v>
      </c>
      <c r="JR226" s="52">
        <v>709.39</v>
      </c>
      <c r="JS226" s="52">
        <v>709.39</v>
      </c>
      <c r="JT226" s="52">
        <v>750.95</v>
      </c>
      <c r="JU226" s="52">
        <v>750.94999999999993</v>
      </c>
      <c r="JV226" s="52">
        <v>750.94999999999993</v>
      </c>
      <c r="JW226" s="52">
        <v>750.95</v>
      </c>
      <c r="JX226" s="52">
        <v>750.94999999999993</v>
      </c>
      <c r="JY226" s="52">
        <v>750.94999999999993</v>
      </c>
      <c r="JZ226" s="52">
        <v>750.95</v>
      </c>
      <c r="KA226" s="52">
        <v>750.95</v>
      </c>
      <c r="KB226" s="52">
        <v>750.95</v>
      </c>
      <c r="KC226" s="52">
        <v>750.94999999999993</v>
      </c>
      <c r="KD226" s="52">
        <v>750.94999999999993</v>
      </c>
      <c r="KE226" s="52">
        <v>750.95</v>
      </c>
      <c r="KF226" s="52">
        <v>795.06999999999994</v>
      </c>
      <c r="KG226" s="52">
        <v>795.06999999999994</v>
      </c>
      <c r="KH226" s="52">
        <v>795.07</v>
      </c>
      <c r="KI226" s="52">
        <v>795.07</v>
      </c>
      <c r="KJ226" s="52">
        <v>795.07</v>
      </c>
      <c r="KK226" s="52">
        <v>795.06999999999994</v>
      </c>
      <c r="KL226" s="52">
        <v>795.06999999999994</v>
      </c>
      <c r="KM226" s="52">
        <v>795.07</v>
      </c>
      <c r="KN226" s="52">
        <v>795.06999999999994</v>
      </c>
      <c r="KO226" s="52">
        <v>795.06999999999994</v>
      </c>
      <c r="KP226" s="52">
        <v>795.07</v>
      </c>
      <c r="KQ226" s="52">
        <v>795.07</v>
      </c>
      <c r="KR226" s="52">
        <v>841.92000000000007</v>
      </c>
      <c r="KS226" s="52">
        <v>841.92</v>
      </c>
      <c r="KT226" s="52">
        <v>841.92</v>
      </c>
      <c r="KU226" s="52">
        <v>841.92000000000007</v>
      </c>
      <c r="KV226" s="52">
        <v>841.92</v>
      </c>
      <c r="KW226" s="52">
        <v>841.92</v>
      </c>
      <c r="KX226" s="52">
        <v>841.92000000000007</v>
      </c>
      <c r="KY226" s="52">
        <v>841.92000000000007</v>
      </c>
      <c r="KZ226" s="52">
        <v>841.92000000000007</v>
      </c>
      <c r="LA226" s="52">
        <v>841.92</v>
      </c>
      <c r="LB226" s="52">
        <v>841.92</v>
      </c>
      <c r="LC226" s="52">
        <v>0</v>
      </c>
      <c r="LD226" s="52">
        <v>0</v>
      </c>
      <c r="LE226" s="52">
        <v>0</v>
      </c>
      <c r="LF226" s="52">
        <v>0</v>
      </c>
      <c r="LG226" s="52">
        <v>0</v>
      </c>
      <c r="LH226" s="52">
        <v>0</v>
      </c>
      <c r="LI226" s="52">
        <v>0</v>
      </c>
      <c r="LJ226" s="52">
        <v>0</v>
      </c>
      <c r="LK226" s="52">
        <v>0</v>
      </c>
      <c r="LL226" s="52">
        <v>0</v>
      </c>
      <c r="LM226" s="52">
        <v>0</v>
      </c>
      <c r="LN226" s="52">
        <v>0</v>
      </c>
      <c r="LO226" s="52">
        <v>0</v>
      </c>
      <c r="LP226" s="52">
        <v>0</v>
      </c>
      <c r="LQ226" s="52">
        <v>0</v>
      </c>
      <c r="LR226" s="52">
        <v>0</v>
      </c>
      <c r="LS226" s="52">
        <v>0</v>
      </c>
      <c r="LT226" s="52">
        <v>0</v>
      </c>
      <c r="LU226" s="52">
        <v>0</v>
      </c>
      <c r="LV226" s="52">
        <v>0</v>
      </c>
      <c r="LW226" s="52">
        <v>0</v>
      </c>
      <c r="LX226" s="52">
        <v>0</v>
      </c>
      <c r="LY226" s="52">
        <v>0</v>
      </c>
      <c r="LZ226" s="52">
        <v>0</v>
      </c>
      <c r="MA226" s="52">
        <v>0</v>
      </c>
      <c r="MB226" s="52">
        <v>0</v>
      </c>
      <c r="MC226" s="52">
        <v>0</v>
      </c>
      <c r="MD226" s="52">
        <v>0</v>
      </c>
      <c r="ME226" s="52">
        <v>0</v>
      </c>
      <c r="MF226" s="52">
        <v>0</v>
      </c>
      <c r="MG226" s="52">
        <v>0</v>
      </c>
      <c r="MH226" s="52">
        <v>0</v>
      </c>
      <c r="MI226" s="52">
        <v>0</v>
      </c>
      <c r="MJ226" s="52">
        <v>0</v>
      </c>
      <c r="MK226" s="52">
        <v>0</v>
      </c>
      <c r="ML226" s="52">
        <v>0</v>
      </c>
      <c r="MM226" s="52">
        <v>0</v>
      </c>
      <c r="MN226" s="52">
        <v>0</v>
      </c>
      <c r="MO226" s="52">
        <v>0</v>
      </c>
      <c r="MP226" s="52">
        <v>0</v>
      </c>
      <c r="MQ226" s="52">
        <v>0</v>
      </c>
      <c r="MR226" s="52">
        <v>0</v>
      </c>
      <c r="MS226" s="52">
        <v>0</v>
      </c>
      <c r="MT226" s="52">
        <v>0</v>
      </c>
      <c r="MU226" s="52">
        <v>0</v>
      </c>
      <c r="MV226" s="52">
        <v>0</v>
      </c>
      <c r="MW226" s="52">
        <v>0</v>
      </c>
      <c r="MX226" s="52">
        <v>0</v>
      </c>
      <c r="MY226" s="52">
        <v>0</v>
      </c>
      <c r="MZ226" s="52">
        <v>0</v>
      </c>
      <c r="NA226" s="52">
        <v>0</v>
      </c>
      <c r="NB226" s="52">
        <v>0</v>
      </c>
      <c r="NC226" s="52">
        <v>0</v>
      </c>
      <c r="ND226" s="52">
        <v>0</v>
      </c>
      <c r="NE226" s="52">
        <v>0</v>
      </c>
      <c r="NF226" s="52">
        <v>0</v>
      </c>
      <c r="NG226" s="52">
        <v>0</v>
      </c>
      <c r="NH226" s="52">
        <v>0</v>
      </c>
      <c r="NI226" s="52">
        <v>0</v>
      </c>
      <c r="NJ226" s="52">
        <v>0</v>
      </c>
      <c r="NK226" s="52">
        <v>0</v>
      </c>
      <c r="NL226" s="52">
        <v>0</v>
      </c>
      <c r="NM226" s="52">
        <v>0</v>
      </c>
      <c r="NN226" s="52">
        <v>0</v>
      </c>
      <c r="NO226" s="52">
        <v>0</v>
      </c>
      <c r="NP226" s="52">
        <v>0</v>
      </c>
      <c r="NQ226" s="52">
        <v>0</v>
      </c>
      <c r="NR226" s="68">
        <f t="shared" si="9"/>
        <v>122384.48999999995</v>
      </c>
      <c r="NS226" s="68">
        <f t="shared" si="10"/>
        <v>122384.48999999995</v>
      </c>
      <c r="NT226" s="68">
        <f t="shared" si="11"/>
        <v>41551.079999999929</v>
      </c>
    </row>
    <row r="227" spans="1:384" s="40" customFormat="1" ht="15" customHeight="1" outlineLevel="1" x14ac:dyDescent="0.2">
      <c r="A227" s="61"/>
      <c r="B227" s="49" t="s">
        <v>671</v>
      </c>
      <c r="C227" s="49" t="s">
        <v>634</v>
      </c>
      <c r="D227" s="49" t="s">
        <v>635</v>
      </c>
      <c r="E227" s="50" t="s">
        <v>636</v>
      </c>
      <c r="F227" s="64">
        <v>45513</v>
      </c>
      <c r="G227" s="49" t="s">
        <v>37</v>
      </c>
      <c r="H227" s="72">
        <v>6.1677999999999997E-2</v>
      </c>
      <c r="I227" s="65">
        <v>63900</v>
      </c>
      <c r="J227" s="114" t="str">
        <f>_xlfn.XLOOKUP(E227,'[12]Resumo Unidades'!$B:$B,'[12]Resumo Unidades'!$W:$W)</f>
        <v>Fluxo ok</v>
      </c>
      <c r="K227" s="51" t="str">
        <f>IF(L227&gt;Resumo!$E$23,"Sim","Não")</f>
        <v>Não</v>
      </c>
      <c r="L227" s="66">
        <v>19</v>
      </c>
      <c r="M227" s="67"/>
      <c r="N227" s="52">
        <v>0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52">
        <v>0</v>
      </c>
      <c r="W227" s="52">
        <v>0</v>
      </c>
      <c r="X227" s="52">
        <v>0</v>
      </c>
      <c r="Y227" s="52">
        <v>0</v>
      </c>
      <c r="Z227" s="52">
        <v>0</v>
      </c>
      <c r="AA227" s="52">
        <v>0</v>
      </c>
      <c r="AB227" s="52">
        <v>0</v>
      </c>
      <c r="AC227" s="52">
        <v>0</v>
      </c>
      <c r="AD227" s="52">
        <v>0</v>
      </c>
      <c r="AE227" s="52">
        <v>0</v>
      </c>
      <c r="AF227" s="52">
        <v>0</v>
      </c>
      <c r="AG227" s="52">
        <v>0</v>
      </c>
      <c r="AH227" s="52">
        <v>0</v>
      </c>
      <c r="AI227" s="52">
        <v>0</v>
      </c>
      <c r="AJ227" s="52">
        <v>0</v>
      </c>
      <c r="AK227" s="52">
        <v>0</v>
      </c>
      <c r="AL227" s="52">
        <v>0</v>
      </c>
      <c r="AM227" s="52">
        <v>0</v>
      </c>
      <c r="AN227" s="52">
        <v>0</v>
      </c>
      <c r="AO227" s="52">
        <v>0</v>
      </c>
      <c r="AP227" s="52">
        <v>0</v>
      </c>
      <c r="AQ227" s="52">
        <v>0</v>
      </c>
      <c r="AR227" s="52">
        <v>0</v>
      </c>
      <c r="AS227" s="52">
        <v>0</v>
      </c>
      <c r="AT227" s="52">
        <v>0</v>
      </c>
      <c r="AU227" s="52">
        <v>0</v>
      </c>
      <c r="AV227" s="52">
        <v>0</v>
      </c>
      <c r="AW227" s="52">
        <v>0</v>
      </c>
      <c r="AX227" s="52">
        <v>0</v>
      </c>
      <c r="AY227" s="52">
        <v>0</v>
      </c>
      <c r="AZ227" s="52">
        <v>0</v>
      </c>
      <c r="BA227" s="52">
        <v>0</v>
      </c>
      <c r="BB227" s="52">
        <v>0</v>
      </c>
      <c r="BC227" s="52">
        <v>0</v>
      </c>
      <c r="BD227" s="52">
        <v>0</v>
      </c>
      <c r="BE227" s="52">
        <v>0</v>
      </c>
      <c r="BF227" s="52">
        <v>0</v>
      </c>
      <c r="BG227" s="52">
        <v>0</v>
      </c>
      <c r="BH227" s="52">
        <v>0</v>
      </c>
      <c r="BI227" s="52">
        <v>0</v>
      </c>
      <c r="BJ227" s="52">
        <v>0</v>
      </c>
      <c r="BK227" s="52">
        <v>0</v>
      </c>
      <c r="BL227" s="52">
        <v>0</v>
      </c>
      <c r="BM227" s="52">
        <v>0</v>
      </c>
      <c r="BN227" s="52">
        <v>0</v>
      </c>
      <c r="BO227" s="52">
        <v>0</v>
      </c>
      <c r="BP227" s="52">
        <v>0</v>
      </c>
      <c r="BQ227" s="52">
        <v>0</v>
      </c>
      <c r="BR227" s="52">
        <v>0</v>
      </c>
      <c r="BS227" s="52">
        <v>0</v>
      </c>
      <c r="BT227" s="52">
        <v>0</v>
      </c>
      <c r="BU227" s="52">
        <v>0</v>
      </c>
      <c r="BV227" s="52">
        <v>0</v>
      </c>
      <c r="BW227" s="52">
        <v>0</v>
      </c>
      <c r="BX227" s="52">
        <v>0</v>
      </c>
      <c r="BY227" s="52">
        <v>0</v>
      </c>
      <c r="BZ227" s="52">
        <v>0</v>
      </c>
      <c r="CA227" s="52">
        <v>0</v>
      </c>
      <c r="CB227" s="52">
        <v>0</v>
      </c>
      <c r="CC227" s="52">
        <v>386.27</v>
      </c>
      <c r="CD227" s="52">
        <v>364.5</v>
      </c>
      <c r="CE227" s="52">
        <v>364.5</v>
      </c>
      <c r="CF227" s="52">
        <v>364.5</v>
      </c>
      <c r="CG227" s="52">
        <v>364.5</v>
      </c>
      <c r="CH227" s="52">
        <v>364.5</v>
      </c>
      <c r="CI227" s="52">
        <v>364.5</v>
      </c>
      <c r="CJ227" s="52">
        <v>386.59</v>
      </c>
      <c r="CK227" s="52">
        <v>386.59</v>
      </c>
      <c r="CL227" s="52">
        <v>386.59</v>
      </c>
      <c r="CM227" s="52">
        <v>386.59</v>
      </c>
      <c r="CN227" s="52">
        <v>386.59</v>
      </c>
      <c r="CO227" s="52">
        <v>386.59</v>
      </c>
      <c r="CP227" s="52">
        <v>386.59</v>
      </c>
      <c r="CQ227" s="52">
        <v>386.59</v>
      </c>
      <c r="CR227" s="52">
        <v>386.59</v>
      </c>
      <c r="CS227" s="52">
        <v>386.59</v>
      </c>
      <c r="CT227" s="52">
        <v>386.59</v>
      </c>
      <c r="CU227" s="52">
        <v>386.59</v>
      </c>
      <c r="CV227" s="52">
        <v>408.29999999999995</v>
      </c>
      <c r="CW227" s="52">
        <v>408.29999999999995</v>
      </c>
      <c r="CX227" s="52">
        <v>408.29999999999995</v>
      </c>
      <c r="CY227" s="52">
        <v>408.29999999999995</v>
      </c>
      <c r="CZ227" s="52">
        <v>408.29999999999995</v>
      </c>
      <c r="DA227" s="52">
        <v>408.29999999999995</v>
      </c>
      <c r="DB227" s="52">
        <v>408.29999999999995</v>
      </c>
      <c r="DC227" s="52">
        <v>408.29999999999995</v>
      </c>
      <c r="DD227" s="52">
        <v>408.29999999999995</v>
      </c>
      <c r="DE227" s="52">
        <v>408.29999999999995</v>
      </c>
      <c r="DF227" s="52">
        <v>408.29999999999995</v>
      </c>
      <c r="DG227" s="52">
        <v>408.29999999999995</v>
      </c>
      <c r="DH227" s="52">
        <v>431.34</v>
      </c>
      <c r="DI227" s="52">
        <v>431.34</v>
      </c>
      <c r="DJ227" s="52">
        <v>431.34</v>
      </c>
      <c r="DK227" s="52">
        <v>431.34</v>
      </c>
      <c r="DL227" s="52">
        <v>431.34</v>
      </c>
      <c r="DM227" s="52">
        <v>431.34</v>
      </c>
      <c r="DN227" s="52">
        <v>431.34</v>
      </c>
      <c r="DO227" s="52">
        <v>431.34</v>
      </c>
      <c r="DP227" s="52">
        <v>431.34</v>
      </c>
      <c r="DQ227" s="52">
        <v>431.34</v>
      </c>
      <c r="DR227" s="52">
        <v>431.34</v>
      </c>
      <c r="DS227" s="52">
        <v>431.34</v>
      </c>
      <c r="DT227" s="52">
        <v>455.79999999999995</v>
      </c>
      <c r="DU227" s="52">
        <v>455.79999999999995</v>
      </c>
      <c r="DV227" s="52">
        <v>455.79999999999995</v>
      </c>
      <c r="DW227" s="52">
        <v>455.79999999999995</v>
      </c>
      <c r="DX227" s="52">
        <v>455.79999999999995</v>
      </c>
      <c r="DY227" s="52">
        <v>455.79999999999995</v>
      </c>
      <c r="DZ227" s="52">
        <v>455.79999999999995</v>
      </c>
      <c r="EA227" s="52">
        <v>455.79999999999995</v>
      </c>
      <c r="EB227" s="52">
        <v>455.79999999999995</v>
      </c>
      <c r="EC227" s="52">
        <v>455.79999999999995</v>
      </c>
      <c r="ED227" s="52">
        <v>455.79999999999995</v>
      </c>
      <c r="EE227" s="52">
        <v>455.79999999999995</v>
      </c>
      <c r="EF227" s="52">
        <v>481.77</v>
      </c>
      <c r="EG227" s="52">
        <v>481.77</v>
      </c>
      <c r="EH227" s="52">
        <v>481.77</v>
      </c>
      <c r="EI227" s="52">
        <v>481.77</v>
      </c>
      <c r="EJ227" s="52">
        <v>481.77</v>
      </c>
      <c r="EK227" s="52">
        <v>481.77</v>
      </c>
      <c r="EL227" s="52">
        <v>481.77</v>
      </c>
      <c r="EM227" s="52">
        <v>481.77</v>
      </c>
      <c r="EN227" s="52">
        <v>481.77</v>
      </c>
      <c r="EO227" s="52">
        <v>481.77</v>
      </c>
      <c r="EP227" s="52">
        <v>481.77</v>
      </c>
      <c r="EQ227" s="52">
        <v>481.77</v>
      </c>
      <c r="ER227" s="52">
        <v>509.34</v>
      </c>
      <c r="ES227" s="52">
        <v>509.34</v>
      </c>
      <c r="ET227" s="52">
        <v>509.34</v>
      </c>
      <c r="EU227" s="52">
        <v>509.34</v>
      </c>
      <c r="EV227" s="52">
        <v>509.34</v>
      </c>
      <c r="EW227" s="52">
        <v>509.34</v>
      </c>
      <c r="EX227" s="52">
        <v>509.34</v>
      </c>
      <c r="EY227" s="52">
        <v>509.34</v>
      </c>
      <c r="EZ227" s="52">
        <v>509.34</v>
      </c>
      <c r="FA227" s="52">
        <v>509.34</v>
      </c>
      <c r="FB227" s="52">
        <v>509.34</v>
      </c>
      <c r="FC227" s="52">
        <v>509.34</v>
      </c>
      <c r="FD227" s="52">
        <v>538.62</v>
      </c>
      <c r="FE227" s="52">
        <v>538.62000000000012</v>
      </c>
      <c r="FF227" s="52">
        <v>538.62000000000012</v>
      </c>
      <c r="FG227" s="52">
        <v>538.62</v>
      </c>
      <c r="FH227" s="52">
        <v>538.62</v>
      </c>
      <c r="FI227" s="52">
        <v>538.62</v>
      </c>
      <c r="FJ227" s="52">
        <v>538.62</v>
      </c>
      <c r="FK227" s="52">
        <v>538.62</v>
      </c>
      <c r="FL227" s="52">
        <v>538.62</v>
      </c>
      <c r="FM227" s="52">
        <v>538.62000000000012</v>
      </c>
      <c r="FN227" s="52">
        <v>538.62</v>
      </c>
      <c r="FO227" s="52">
        <v>538.62</v>
      </c>
      <c r="FP227" s="52">
        <v>569.71</v>
      </c>
      <c r="FQ227" s="52">
        <v>569.71</v>
      </c>
      <c r="FR227" s="52">
        <v>569.71</v>
      </c>
      <c r="FS227" s="52">
        <v>569.71</v>
      </c>
      <c r="FT227" s="52">
        <v>569.71</v>
      </c>
      <c r="FU227" s="52">
        <v>569.71</v>
      </c>
      <c r="FV227" s="52">
        <v>569.71</v>
      </c>
      <c r="FW227" s="52">
        <v>569.71</v>
      </c>
      <c r="FX227" s="52">
        <v>569.71</v>
      </c>
      <c r="FY227" s="52">
        <v>569.71</v>
      </c>
      <c r="FZ227" s="52">
        <v>569.71</v>
      </c>
      <c r="GA227" s="52">
        <v>569.71</v>
      </c>
      <c r="GB227" s="52">
        <v>602.70000000000005</v>
      </c>
      <c r="GC227" s="52">
        <v>602.70000000000005</v>
      </c>
      <c r="GD227" s="52">
        <v>602.70000000000005</v>
      </c>
      <c r="GE227" s="52">
        <v>602.70000000000005</v>
      </c>
      <c r="GF227" s="52">
        <v>602.70000000000005</v>
      </c>
      <c r="GG227" s="52">
        <v>602.70000000000005</v>
      </c>
      <c r="GH227" s="52">
        <v>602.70000000000005</v>
      </c>
      <c r="GI227" s="52">
        <v>602.70000000000005</v>
      </c>
      <c r="GJ227" s="52">
        <v>602.70000000000005</v>
      </c>
      <c r="GK227" s="52">
        <v>602.70000000000005</v>
      </c>
      <c r="GL227" s="52">
        <v>602.70000000000005</v>
      </c>
      <c r="GM227" s="52">
        <v>602.70000000000005</v>
      </c>
      <c r="GN227" s="52">
        <v>637.73</v>
      </c>
      <c r="GO227" s="52">
        <v>637.73</v>
      </c>
      <c r="GP227" s="52">
        <v>637.73</v>
      </c>
      <c r="GQ227" s="52">
        <v>637.73</v>
      </c>
      <c r="GR227" s="52">
        <v>637.73</v>
      </c>
      <c r="GS227" s="52">
        <v>637.73</v>
      </c>
      <c r="GT227" s="52">
        <v>637.73</v>
      </c>
      <c r="GU227" s="52">
        <v>637.73</v>
      </c>
      <c r="GV227" s="52">
        <v>637.73</v>
      </c>
      <c r="GW227" s="52">
        <v>637.73</v>
      </c>
      <c r="GX227" s="52">
        <v>637.73</v>
      </c>
      <c r="GY227" s="52">
        <v>637.73</v>
      </c>
      <c r="GZ227" s="52">
        <v>674.93000000000006</v>
      </c>
      <c r="HA227" s="52">
        <v>674.93000000000006</v>
      </c>
      <c r="HB227" s="52">
        <v>674.93000000000006</v>
      </c>
      <c r="HC227" s="52">
        <v>674.93000000000006</v>
      </c>
      <c r="HD227" s="52">
        <v>674.93000000000006</v>
      </c>
      <c r="HE227" s="52">
        <v>674.93000000000006</v>
      </c>
      <c r="HF227" s="52">
        <v>674.93000000000006</v>
      </c>
      <c r="HG227" s="52">
        <v>674.93000000000006</v>
      </c>
      <c r="HH227" s="52">
        <v>674.93000000000006</v>
      </c>
      <c r="HI227" s="52">
        <v>674.93000000000006</v>
      </c>
      <c r="HJ227" s="52">
        <v>674.93000000000006</v>
      </c>
      <c r="HK227" s="52">
        <v>674.93000000000006</v>
      </c>
      <c r="HL227" s="52">
        <v>714.41000000000008</v>
      </c>
      <c r="HM227" s="52">
        <v>714.41000000000008</v>
      </c>
      <c r="HN227" s="52">
        <v>714.41000000000008</v>
      </c>
      <c r="HO227" s="52">
        <v>714.41000000000008</v>
      </c>
      <c r="HP227" s="52">
        <v>714.41000000000008</v>
      </c>
      <c r="HQ227" s="52">
        <v>714.41000000000008</v>
      </c>
      <c r="HR227" s="52">
        <v>714.41000000000008</v>
      </c>
      <c r="HS227" s="52">
        <v>714.41000000000008</v>
      </c>
      <c r="HT227" s="52">
        <v>714.41000000000008</v>
      </c>
      <c r="HU227" s="52">
        <v>714.41000000000008</v>
      </c>
      <c r="HV227" s="52">
        <v>714.41000000000008</v>
      </c>
      <c r="HW227" s="52">
        <v>714.41000000000008</v>
      </c>
      <c r="HX227" s="52">
        <v>756.33</v>
      </c>
      <c r="HY227" s="52">
        <v>756.33</v>
      </c>
      <c r="HZ227" s="52">
        <v>756.33</v>
      </c>
      <c r="IA227" s="52">
        <v>756.33</v>
      </c>
      <c r="IB227" s="52">
        <v>756.33</v>
      </c>
      <c r="IC227" s="52">
        <v>756.33</v>
      </c>
      <c r="ID227" s="52">
        <v>756.33</v>
      </c>
      <c r="IE227" s="52">
        <v>756.33</v>
      </c>
      <c r="IF227" s="52">
        <v>756.33</v>
      </c>
      <c r="IG227" s="52">
        <v>756.33</v>
      </c>
      <c r="IH227" s="52">
        <v>756.33</v>
      </c>
      <c r="II227" s="52">
        <v>756.33</v>
      </c>
      <c r="IJ227" s="52">
        <v>800.84</v>
      </c>
      <c r="IK227" s="52">
        <v>800.84</v>
      </c>
      <c r="IL227" s="52">
        <v>800.84</v>
      </c>
      <c r="IM227" s="52">
        <v>800.84</v>
      </c>
      <c r="IN227" s="52">
        <v>800.84</v>
      </c>
      <c r="IO227" s="52">
        <v>800.84</v>
      </c>
      <c r="IP227" s="52">
        <v>800.84</v>
      </c>
      <c r="IQ227" s="52">
        <v>800.84</v>
      </c>
      <c r="IR227" s="52">
        <v>800.84</v>
      </c>
      <c r="IS227" s="52">
        <v>800.84</v>
      </c>
      <c r="IT227" s="52">
        <v>800.84</v>
      </c>
      <c r="IU227" s="52">
        <v>800.84</v>
      </c>
      <c r="IV227" s="52">
        <v>848.1</v>
      </c>
      <c r="IW227" s="52">
        <v>848.1</v>
      </c>
      <c r="IX227" s="52">
        <v>0</v>
      </c>
      <c r="IY227" s="52">
        <v>0</v>
      </c>
      <c r="IZ227" s="52">
        <v>0</v>
      </c>
      <c r="JA227" s="52">
        <v>0</v>
      </c>
      <c r="JB227" s="52">
        <v>0</v>
      </c>
      <c r="JC227" s="52">
        <v>0</v>
      </c>
      <c r="JD227" s="52">
        <v>0</v>
      </c>
      <c r="JE227" s="52">
        <v>0</v>
      </c>
      <c r="JF227" s="52">
        <v>0</v>
      </c>
      <c r="JG227" s="52">
        <v>0</v>
      </c>
      <c r="JH227" s="52">
        <v>0</v>
      </c>
      <c r="JI227" s="52">
        <v>0</v>
      </c>
      <c r="JJ227" s="52">
        <v>0</v>
      </c>
      <c r="JK227" s="52">
        <v>0</v>
      </c>
      <c r="JL227" s="52">
        <v>0</v>
      </c>
      <c r="JM227" s="52">
        <v>0</v>
      </c>
      <c r="JN227" s="52">
        <v>0</v>
      </c>
      <c r="JO227" s="52">
        <v>0</v>
      </c>
      <c r="JP227" s="52">
        <v>0</v>
      </c>
      <c r="JQ227" s="52">
        <v>0</v>
      </c>
      <c r="JR227" s="52">
        <v>0</v>
      </c>
      <c r="JS227" s="52">
        <v>0</v>
      </c>
      <c r="JT227" s="52">
        <v>0</v>
      </c>
      <c r="JU227" s="52">
        <v>0</v>
      </c>
      <c r="JV227" s="52">
        <v>0</v>
      </c>
      <c r="JW227" s="52">
        <v>0</v>
      </c>
      <c r="JX227" s="52">
        <v>0</v>
      </c>
      <c r="JY227" s="52">
        <v>0</v>
      </c>
      <c r="JZ227" s="52">
        <v>0</v>
      </c>
      <c r="KA227" s="52">
        <v>0</v>
      </c>
      <c r="KB227" s="52">
        <v>0</v>
      </c>
      <c r="KC227" s="52">
        <v>0</v>
      </c>
      <c r="KD227" s="52">
        <v>0</v>
      </c>
      <c r="KE227" s="52">
        <v>0</v>
      </c>
      <c r="KF227" s="52">
        <v>0</v>
      </c>
      <c r="KG227" s="52">
        <v>0</v>
      </c>
      <c r="KH227" s="52">
        <v>0</v>
      </c>
      <c r="KI227" s="52">
        <v>0</v>
      </c>
      <c r="KJ227" s="52">
        <v>0</v>
      </c>
      <c r="KK227" s="52">
        <v>0</v>
      </c>
      <c r="KL227" s="52">
        <v>0</v>
      </c>
      <c r="KM227" s="52">
        <v>0</v>
      </c>
      <c r="KN227" s="52">
        <v>0</v>
      </c>
      <c r="KO227" s="52">
        <v>0</v>
      </c>
      <c r="KP227" s="52">
        <v>0</v>
      </c>
      <c r="KQ227" s="52">
        <v>0</v>
      </c>
      <c r="KR227" s="52">
        <v>0</v>
      </c>
      <c r="KS227" s="52">
        <v>0</v>
      </c>
      <c r="KT227" s="52">
        <v>0</v>
      </c>
      <c r="KU227" s="52">
        <v>0</v>
      </c>
      <c r="KV227" s="52">
        <v>0</v>
      </c>
      <c r="KW227" s="52">
        <v>0</v>
      </c>
      <c r="KX227" s="52">
        <v>0</v>
      </c>
      <c r="KY227" s="52">
        <v>0</v>
      </c>
      <c r="KZ227" s="52">
        <v>0</v>
      </c>
      <c r="LA227" s="52">
        <v>0</v>
      </c>
      <c r="LB227" s="52">
        <v>0</v>
      </c>
      <c r="LC227" s="52">
        <v>0</v>
      </c>
      <c r="LD227" s="52">
        <v>0</v>
      </c>
      <c r="LE227" s="52">
        <v>0</v>
      </c>
      <c r="LF227" s="52">
        <v>0</v>
      </c>
      <c r="LG227" s="52">
        <v>0</v>
      </c>
      <c r="LH227" s="52">
        <v>0</v>
      </c>
      <c r="LI227" s="52">
        <v>0</v>
      </c>
      <c r="LJ227" s="52">
        <v>0</v>
      </c>
      <c r="LK227" s="52">
        <v>0</v>
      </c>
      <c r="LL227" s="52">
        <v>0</v>
      </c>
      <c r="LM227" s="52">
        <v>0</v>
      </c>
      <c r="LN227" s="52">
        <v>0</v>
      </c>
      <c r="LO227" s="52">
        <v>0</v>
      </c>
      <c r="LP227" s="52">
        <v>0</v>
      </c>
      <c r="LQ227" s="52">
        <v>0</v>
      </c>
      <c r="LR227" s="52">
        <v>0</v>
      </c>
      <c r="LS227" s="52">
        <v>0</v>
      </c>
      <c r="LT227" s="52">
        <v>0</v>
      </c>
      <c r="LU227" s="52">
        <v>0</v>
      </c>
      <c r="LV227" s="52">
        <v>0</v>
      </c>
      <c r="LW227" s="52">
        <v>0</v>
      </c>
      <c r="LX227" s="52">
        <v>0</v>
      </c>
      <c r="LY227" s="52">
        <v>0</v>
      </c>
      <c r="LZ227" s="52">
        <v>0</v>
      </c>
      <c r="MA227" s="52">
        <v>0</v>
      </c>
      <c r="MB227" s="52">
        <v>0</v>
      </c>
      <c r="MC227" s="52">
        <v>0</v>
      </c>
      <c r="MD227" s="52">
        <v>0</v>
      </c>
      <c r="ME227" s="52">
        <v>0</v>
      </c>
      <c r="MF227" s="52">
        <v>0</v>
      </c>
      <c r="MG227" s="52">
        <v>0</v>
      </c>
      <c r="MH227" s="52">
        <v>0</v>
      </c>
      <c r="MI227" s="52">
        <v>0</v>
      </c>
      <c r="MJ227" s="52">
        <v>0</v>
      </c>
      <c r="MK227" s="52">
        <v>0</v>
      </c>
      <c r="ML227" s="52">
        <v>0</v>
      </c>
      <c r="MM227" s="52">
        <v>0</v>
      </c>
      <c r="MN227" s="52">
        <v>0</v>
      </c>
      <c r="MO227" s="52">
        <v>0</v>
      </c>
      <c r="MP227" s="52">
        <v>0</v>
      </c>
      <c r="MQ227" s="52">
        <v>0</v>
      </c>
      <c r="MR227" s="52">
        <v>0</v>
      </c>
      <c r="MS227" s="52">
        <v>0</v>
      </c>
      <c r="MT227" s="52">
        <v>0</v>
      </c>
      <c r="MU227" s="52">
        <v>0</v>
      </c>
      <c r="MV227" s="52">
        <v>0</v>
      </c>
      <c r="MW227" s="52">
        <v>0</v>
      </c>
      <c r="MX227" s="52">
        <v>0</v>
      </c>
      <c r="MY227" s="52">
        <v>0</v>
      </c>
      <c r="MZ227" s="52">
        <v>0</v>
      </c>
      <c r="NA227" s="52">
        <v>0</v>
      </c>
      <c r="NB227" s="52">
        <v>0</v>
      </c>
      <c r="NC227" s="52">
        <v>0</v>
      </c>
      <c r="ND227" s="52">
        <v>0</v>
      </c>
      <c r="NE227" s="52">
        <v>0</v>
      </c>
      <c r="NF227" s="52">
        <v>0</v>
      </c>
      <c r="NG227" s="52">
        <v>0</v>
      </c>
      <c r="NH227" s="52">
        <v>0</v>
      </c>
      <c r="NI227" s="52">
        <v>0</v>
      </c>
      <c r="NJ227" s="52">
        <v>0</v>
      </c>
      <c r="NK227" s="52">
        <v>0</v>
      </c>
      <c r="NL227" s="52">
        <v>0</v>
      </c>
      <c r="NM227" s="52">
        <v>0</v>
      </c>
      <c r="NN227" s="52">
        <v>0</v>
      </c>
      <c r="NO227" s="52">
        <v>0</v>
      </c>
      <c r="NP227" s="52">
        <v>0</v>
      </c>
      <c r="NQ227" s="52">
        <v>0</v>
      </c>
      <c r="NR227" s="68">
        <f t="shared" ref="NR227:NR290" si="12">SUM(N227:NQ227)</f>
        <v>99890.389999999985</v>
      </c>
      <c r="NS227" s="68">
        <f t="shared" ref="NS227:NS290" si="13">SUM(BS227:NQ227)</f>
        <v>99890.389999999985</v>
      </c>
      <c r="NT227" s="68">
        <f t="shared" ref="NT227:NT290" si="14">SUM(BS227:GH227)</f>
        <v>52169.809999999983</v>
      </c>
    </row>
    <row r="228" spans="1:384" s="40" customFormat="1" ht="15" customHeight="1" outlineLevel="1" x14ac:dyDescent="0.2">
      <c r="A228" s="61"/>
      <c r="B228" s="49" t="s">
        <v>671</v>
      </c>
      <c r="C228" s="49" t="s">
        <v>637</v>
      </c>
      <c r="D228" s="49" t="s">
        <v>638</v>
      </c>
      <c r="E228" s="50" t="s">
        <v>639</v>
      </c>
      <c r="F228" s="64">
        <v>45533</v>
      </c>
      <c r="G228" s="49" t="s">
        <v>37</v>
      </c>
      <c r="H228" s="72">
        <v>6.1677999999999997E-2</v>
      </c>
      <c r="I228" s="65">
        <v>63900</v>
      </c>
      <c r="J228" s="114" t="str">
        <f>_xlfn.XLOOKUP(E228,'[12]Resumo Unidades'!$B:$B,'[12]Resumo Unidades'!$W:$W)</f>
        <v>Fluxo ok</v>
      </c>
      <c r="K228" s="51" t="str">
        <f>IF(L228&gt;Resumo!$E$23,"Sim","Não")</f>
        <v>Não</v>
      </c>
      <c r="L228" s="66">
        <v>0</v>
      </c>
      <c r="M228" s="67"/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52">
        <v>0</v>
      </c>
      <c r="W228" s="52">
        <v>0</v>
      </c>
      <c r="X228" s="52">
        <v>0</v>
      </c>
      <c r="Y228" s="52">
        <v>0</v>
      </c>
      <c r="Z228" s="52">
        <v>0</v>
      </c>
      <c r="AA228" s="52">
        <v>0</v>
      </c>
      <c r="AB228" s="52">
        <v>0</v>
      </c>
      <c r="AC228" s="52">
        <v>0</v>
      </c>
      <c r="AD228" s="52">
        <v>0</v>
      </c>
      <c r="AE228" s="52">
        <v>0</v>
      </c>
      <c r="AF228" s="52">
        <v>0</v>
      </c>
      <c r="AG228" s="52">
        <v>0</v>
      </c>
      <c r="AH228" s="52">
        <v>0</v>
      </c>
      <c r="AI228" s="52">
        <v>0</v>
      </c>
      <c r="AJ228" s="52">
        <v>0</v>
      </c>
      <c r="AK228" s="52">
        <v>0</v>
      </c>
      <c r="AL228" s="52">
        <v>0</v>
      </c>
      <c r="AM228" s="52">
        <v>0</v>
      </c>
      <c r="AN228" s="52">
        <v>0</v>
      </c>
      <c r="AO228" s="52">
        <v>0</v>
      </c>
      <c r="AP228" s="52">
        <v>0</v>
      </c>
      <c r="AQ228" s="52">
        <v>0</v>
      </c>
      <c r="AR228" s="52">
        <v>0</v>
      </c>
      <c r="AS228" s="52">
        <v>0</v>
      </c>
      <c r="AT228" s="52">
        <v>0</v>
      </c>
      <c r="AU228" s="52">
        <v>0</v>
      </c>
      <c r="AV228" s="52">
        <v>0</v>
      </c>
      <c r="AW228" s="52">
        <v>0</v>
      </c>
      <c r="AX228" s="52">
        <v>0</v>
      </c>
      <c r="AY228" s="52">
        <v>0</v>
      </c>
      <c r="AZ228" s="52">
        <v>0</v>
      </c>
      <c r="BA228" s="52">
        <v>0</v>
      </c>
      <c r="BB228" s="52">
        <v>0</v>
      </c>
      <c r="BC228" s="52">
        <v>0</v>
      </c>
      <c r="BD228" s="52">
        <v>0</v>
      </c>
      <c r="BE228" s="52">
        <v>0</v>
      </c>
      <c r="BF228" s="52">
        <v>0</v>
      </c>
      <c r="BG228" s="52">
        <v>0</v>
      </c>
      <c r="BH228" s="52">
        <v>0</v>
      </c>
      <c r="BI228" s="52">
        <v>0</v>
      </c>
      <c r="BJ228" s="52">
        <v>0</v>
      </c>
      <c r="BK228" s="52">
        <v>0</v>
      </c>
      <c r="BL228" s="52">
        <v>0</v>
      </c>
      <c r="BM228" s="52">
        <v>0</v>
      </c>
      <c r="BN228" s="52">
        <v>0</v>
      </c>
      <c r="BO228" s="52">
        <v>0</v>
      </c>
      <c r="BP228" s="52">
        <v>0</v>
      </c>
      <c r="BQ228" s="52">
        <v>0</v>
      </c>
      <c r="BR228" s="52">
        <v>0</v>
      </c>
      <c r="BS228" s="52">
        <v>0</v>
      </c>
      <c r="BT228" s="52">
        <v>0</v>
      </c>
      <c r="BU228" s="52">
        <v>0</v>
      </c>
      <c r="BV228" s="52">
        <v>0</v>
      </c>
      <c r="BW228" s="52">
        <v>0</v>
      </c>
      <c r="BX228" s="52">
        <v>0</v>
      </c>
      <c r="BY228" s="52">
        <v>0</v>
      </c>
      <c r="BZ228" s="52">
        <v>0</v>
      </c>
      <c r="CA228" s="52">
        <v>0</v>
      </c>
      <c r="CB228" s="52">
        <v>0</v>
      </c>
      <c r="CC228" s="52">
        <v>0</v>
      </c>
      <c r="CD228" s="52">
        <v>334.37</v>
      </c>
      <c r="CE228" s="52">
        <v>334.37</v>
      </c>
      <c r="CF228" s="52">
        <v>334.37</v>
      </c>
      <c r="CG228" s="52">
        <v>334.37</v>
      </c>
      <c r="CH228" s="52">
        <v>334.37</v>
      </c>
      <c r="CI228" s="52">
        <v>334.37</v>
      </c>
      <c r="CJ228" s="52">
        <v>356.76</v>
      </c>
      <c r="CK228" s="52">
        <v>356.76</v>
      </c>
      <c r="CL228" s="52">
        <v>356.76</v>
      </c>
      <c r="CM228" s="52">
        <v>356.76</v>
      </c>
      <c r="CN228" s="52">
        <v>356.76</v>
      </c>
      <c r="CO228" s="52">
        <v>356.76</v>
      </c>
      <c r="CP228" s="52">
        <v>356.76</v>
      </c>
      <c r="CQ228" s="52">
        <v>356.76</v>
      </c>
      <c r="CR228" s="52">
        <v>356.76</v>
      </c>
      <c r="CS228" s="52">
        <v>356.76</v>
      </c>
      <c r="CT228" s="52">
        <v>356.76</v>
      </c>
      <c r="CU228" s="52">
        <v>356.76</v>
      </c>
      <c r="CV228" s="52">
        <v>378.77</v>
      </c>
      <c r="CW228" s="52">
        <v>378.77</v>
      </c>
      <c r="CX228" s="52">
        <v>378.77</v>
      </c>
      <c r="CY228" s="52">
        <v>378.77</v>
      </c>
      <c r="CZ228" s="52">
        <v>378.77</v>
      </c>
      <c r="DA228" s="52">
        <v>378.77</v>
      </c>
      <c r="DB228" s="52">
        <v>378.77</v>
      </c>
      <c r="DC228" s="52">
        <v>378.77</v>
      </c>
      <c r="DD228" s="52">
        <v>378.77</v>
      </c>
      <c r="DE228" s="52">
        <v>378.77</v>
      </c>
      <c r="DF228" s="52">
        <v>378.77</v>
      </c>
      <c r="DG228" s="52">
        <v>378.77</v>
      </c>
      <c r="DH228" s="52">
        <v>402.13</v>
      </c>
      <c r="DI228" s="52">
        <v>402.13</v>
      </c>
      <c r="DJ228" s="52">
        <v>402.13</v>
      </c>
      <c r="DK228" s="52">
        <v>402.13</v>
      </c>
      <c r="DL228" s="52">
        <v>402.13</v>
      </c>
      <c r="DM228" s="52">
        <v>402.13</v>
      </c>
      <c r="DN228" s="52">
        <v>402.13</v>
      </c>
      <c r="DO228" s="52">
        <v>402.13</v>
      </c>
      <c r="DP228" s="52">
        <v>402.13</v>
      </c>
      <c r="DQ228" s="52">
        <v>402.13</v>
      </c>
      <c r="DR228" s="52">
        <v>402.13</v>
      </c>
      <c r="DS228" s="52">
        <v>402.13</v>
      </c>
      <c r="DT228" s="52">
        <v>426.94</v>
      </c>
      <c r="DU228" s="52">
        <v>426.94</v>
      </c>
      <c r="DV228" s="52">
        <v>426.94</v>
      </c>
      <c r="DW228" s="52">
        <v>426.94</v>
      </c>
      <c r="DX228" s="52">
        <v>426.94</v>
      </c>
      <c r="DY228" s="52">
        <v>426.94</v>
      </c>
      <c r="DZ228" s="52">
        <v>426.94</v>
      </c>
      <c r="EA228" s="52">
        <v>426.94</v>
      </c>
      <c r="EB228" s="52">
        <v>426.94</v>
      </c>
      <c r="EC228" s="52">
        <v>426.94</v>
      </c>
      <c r="ED228" s="52">
        <v>426.94</v>
      </c>
      <c r="EE228" s="52">
        <v>426.94</v>
      </c>
      <c r="EF228" s="52">
        <v>453.27</v>
      </c>
      <c r="EG228" s="52">
        <v>453.27</v>
      </c>
      <c r="EH228" s="52">
        <v>453.27</v>
      </c>
      <c r="EI228" s="52">
        <v>453.27</v>
      </c>
      <c r="EJ228" s="52">
        <v>453.27</v>
      </c>
      <c r="EK228" s="52">
        <v>453.27</v>
      </c>
      <c r="EL228" s="52">
        <v>453.27</v>
      </c>
      <c r="EM228" s="52">
        <v>453.27</v>
      </c>
      <c r="EN228" s="52">
        <v>453.27</v>
      </c>
      <c r="EO228" s="52">
        <v>453.27</v>
      </c>
      <c r="EP228" s="52">
        <v>453.27</v>
      </c>
      <c r="EQ228" s="52">
        <v>453.27</v>
      </c>
      <c r="ER228" s="52">
        <v>481.23</v>
      </c>
      <c r="ES228" s="52">
        <v>481.23</v>
      </c>
      <c r="ET228" s="52">
        <v>481.23</v>
      </c>
      <c r="EU228" s="52">
        <v>481.23</v>
      </c>
      <c r="EV228" s="52">
        <v>481.23</v>
      </c>
      <c r="EW228" s="52">
        <v>481.23</v>
      </c>
      <c r="EX228" s="52">
        <v>481.23</v>
      </c>
      <c r="EY228" s="52">
        <v>481.23</v>
      </c>
      <c r="EZ228" s="52">
        <v>481.23</v>
      </c>
      <c r="FA228" s="52">
        <v>481.23</v>
      </c>
      <c r="FB228" s="52">
        <v>481.23</v>
      </c>
      <c r="FC228" s="52">
        <v>481.23</v>
      </c>
      <c r="FD228" s="52">
        <v>510.91</v>
      </c>
      <c r="FE228" s="52">
        <v>510.91</v>
      </c>
      <c r="FF228" s="52">
        <v>510.91</v>
      </c>
      <c r="FG228" s="52">
        <v>510.91</v>
      </c>
      <c r="FH228" s="52">
        <v>510.91</v>
      </c>
      <c r="FI228" s="52">
        <v>510.91</v>
      </c>
      <c r="FJ228" s="52">
        <v>510.91</v>
      </c>
      <c r="FK228" s="52">
        <v>510.91</v>
      </c>
      <c r="FL228" s="52">
        <v>510.91</v>
      </c>
      <c r="FM228" s="52">
        <v>510.91</v>
      </c>
      <c r="FN228" s="52">
        <v>510.91</v>
      </c>
      <c r="FO228" s="52">
        <v>510.91</v>
      </c>
      <c r="FP228" s="52">
        <v>542.41999999999996</v>
      </c>
      <c r="FQ228" s="52">
        <v>542.41999999999996</v>
      </c>
      <c r="FR228" s="52">
        <v>542.41999999999996</v>
      </c>
      <c r="FS228" s="52">
        <v>542.41999999999996</v>
      </c>
      <c r="FT228" s="52">
        <v>542.41999999999996</v>
      </c>
      <c r="FU228" s="52">
        <v>542.41999999999996</v>
      </c>
      <c r="FV228" s="52">
        <v>542.41999999999996</v>
      </c>
      <c r="FW228" s="52">
        <v>542.41999999999996</v>
      </c>
      <c r="FX228" s="52">
        <v>542.41999999999996</v>
      </c>
      <c r="FY228" s="52">
        <v>542.41999999999996</v>
      </c>
      <c r="FZ228" s="52">
        <v>542.41999999999996</v>
      </c>
      <c r="GA228" s="52">
        <v>542.41999999999996</v>
      </c>
      <c r="GB228" s="52">
        <v>575.87</v>
      </c>
      <c r="GC228" s="52">
        <v>575.87</v>
      </c>
      <c r="GD228" s="52">
        <v>575.87</v>
      </c>
      <c r="GE228" s="52">
        <v>575.87</v>
      </c>
      <c r="GF228" s="52">
        <v>575.87</v>
      </c>
      <c r="GG228" s="52">
        <v>575.87</v>
      </c>
      <c r="GH228" s="52">
        <v>575.87</v>
      </c>
      <c r="GI228" s="52">
        <v>575.87</v>
      </c>
      <c r="GJ228" s="52">
        <v>575.87</v>
      </c>
      <c r="GK228" s="52">
        <v>575.87</v>
      </c>
      <c r="GL228" s="52">
        <v>575.87</v>
      </c>
      <c r="GM228" s="52">
        <v>575.87</v>
      </c>
      <c r="GN228" s="52">
        <v>611.39</v>
      </c>
      <c r="GO228" s="52">
        <v>611.39</v>
      </c>
      <c r="GP228" s="52">
        <v>611.39</v>
      </c>
      <c r="GQ228" s="52">
        <v>611.39</v>
      </c>
      <c r="GR228" s="52">
        <v>611.39</v>
      </c>
      <c r="GS228" s="52">
        <v>611.39</v>
      </c>
      <c r="GT228" s="52">
        <v>611.39</v>
      </c>
      <c r="GU228" s="52">
        <v>611.39</v>
      </c>
      <c r="GV228" s="52">
        <v>611.39</v>
      </c>
      <c r="GW228" s="52">
        <v>611.39</v>
      </c>
      <c r="GX228" s="52">
        <v>611.39</v>
      </c>
      <c r="GY228" s="52">
        <v>611.39</v>
      </c>
      <c r="GZ228" s="52">
        <v>649.1</v>
      </c>
      <c r="HA228" s="52">
        <v>649.1</v>
      </c>
      <c r="HB228" s="52">
        <v>649.1</v>
      </c>
      <c r="HC228" s="52">
        <v>649.1</v>
      </c>
      <c r="HD228" s="52">
        <v>649.1</v>
      </c>
      <c r="HE228" s="52">
        <v>649.1</v>
      </c>
      <c r="HF228" s="52">
        <v>649.1</v>
      </c>
      <c r="HG228" s="52">
        <v>649.1</v>
      </c>
      <c r="HH228" s="52">
        <v>649.1</v>
      </c>
      <c r="HI228" s="52">
        <v>649.1</v>
      </c>
      <c r="HJ228" s="52">
        <v>649.1</v>
      </c>
      <c r="HK228" s="52">
        <v>649.1</v>
      </c>
      <c r="HL228" s="52">
        <v>689.13</v>
      </c>
      <c r="HM228" s="52">
        <v>689.13</v>
      </c>
      <c r="HN228" s="52">
        <v>689.13</v>
      </c>
      <c r="HO228" s="52">
        <v>689.13</v>
      </c>
      <c r="HP228" s="52">
        <v>689.13</v>
      </c>
      <c r="HQ228" s="52">
        <v>689.13</v>
      </c>
      <c r="HR228" s="52">
        <v>689.13</v>
      </c>
      <c r="HS228" s="52">
        <v>689.13</v>
      </c>
      <c r="HT228" s="52">
        <v>689.13</v>
      </c>
      <c r="HU228" s="52">
        <v>689.13</v>
      </c>
      <c r="HV228" s="52">
        <v>689.13</v>
      </c>
      <c r="HW228" s="52">
        <v>689.13</v>
      </c>
      <c r="HX228" s="52">
        <v>731.63</v>
      </c>
      <c r="HY228" s="52">
        <v>731.63</v>
      </c>
      <c r="HZ228" s="52">
        <v>731.63</v>
      </c>
      <c r="IA228" s="52">
        <v>731.63</v>
      </c>
      <c r="IB228" s="52">
        <v>731.63</v>
      </c>
      <c r="IC228" s="52">
        <v>731.63</v>
      </c>
      <c r="ID228" s="52">
        <v>731.63</v>
      </c>
      <c r="IE228" s="52">
        <v>731.63</v>
      </c>
      <c r="IF228" s="52">
        <v>731.63</v>
      </c>
      <c r="IG228" s="52">
        <v>731.63</v>
      </c>
      <c r="IH228" s="52">
        <v>731.63</v>
      </c>
      <c r="II228" s="52">
        <v>731.63</v>
      </c>
      <c r="IJ228" s="52">
        <v>776.76</v>
      </c>
      <c r="IK228" s="52">
        <v>776.76</v>
      </c>
      <c r="IL228" s="52">
        <v>776.76</v>
      </c>
      <c r="IM228" s="52">
        <v>776.76</v>
      </c>
      <c r="IN228" s="52">
        <v>776.76</v>
      </c>
      <c r="IO228" s="52">
        <v>776.76</v>
      </c>
      <c r="IP228" s="52">
        <v>776.76</v>
      </c>
      <c r="IQ228" s="52">
        <v>776.76</v>
      </c>
      <c r="IR228" s="52">
        <v>776.76</v>
      </c>
      <c r="IS228" s="52">
        <v>776.76</v>
      </c>
      <c r="IT228" s="52">
        <v>776.76</v>
      </c>
      <c r="IU228" s="52">
        <v>776.76</v>
      </c>
      <c r="IV228" s="52">
        <v>0</v>
      </c>
      <c r="IW228" s="52">
        <v>0</v>
      </c>
      <c r="IX228" s="52">
        <v>0</v>
      </c>
      <c r="IY228" s="52">
        <v>0</v>
      </c>
      <c r="IZ228" s="52">
        <v>0</v>
      </c>
      <c r="JA228" s="52">
        <v>0</v>
      </c>
      <c r="JB228" s="52">
        <v>0</v>
      </c>
      <c r="JC228" s="52">
        <v>0</v>
      </c>
      <c r="JD228" s="52">
        <v>0</v>
      </c>
      <c r="JE228" s="52">
        <v>0</v>
      </c>
      <c r="JF228" s="52">
        <v>0</v>
      </c>
      <c r="JG228" s="52">
        <v>0</v>
      </c>
      <c r="JH228" s="52">
        <v>0</v>
      </c>
      <c r="JI228" s="52">
        <v>0</v>
      </c>
      <c r="JJ228" s="52">
        <v>0</v>
      </c>
      <c r="JK228" s="52">
        <v>0</v>
      </c>
      <c r="JL228" s="52">
        <v>0</v>
      </c>
      <c r="JM228" s="52">
        <v>0</v>
      </c>
      <c r="JN228" s="52">
        <v>0</v>
      </c>
      <c r="JO228" s="52">
        <v>0</v>
      </c>
      <c r="JP228" s="52">
        <v>0</v>
      </c>
      <c r="JQ228" s="52">
        <v>0</v>
      </c>
      <c r="JR228" s="52">
        <v>0</v>
      </c>
      <c r="JS228" s="52">
        <v>0</v>
      </c>
      <c r="JT228" s="52">
        <v>0</v>
      </c>
      <c r="JU228" s="52">
        <v>0</v>
      </c>
      <c r="JV228" s="52">
        <v>0</v>
      </c>
      <c r="JW228" s="52">
        <v>0</v>
      </c>
      <c r="JX228" s="52">
        <v>0</v>
      </c>
      <c r="JY228" s="52">
        <v>0</v>
      </c>
      <c r="JZ228" s="52">
        <v>0</v>
      </c>
      <c r="KA228" s="52">
        <v>0</v>
      </c>
      <c r="KB228" s="52">
        <v>0</v>
      </c>
      <c r="KC228" s="52">
        <v>0</v>
      </c>
      <c r="KD228" s="52">
        <v>0</v>
      </c>
      <c r="KE228" s="52">
        <v>0</v>
      </c>
      <c r="KF228" s="52">
        <v>0</v>
      </c>
      <c r="KG228" s="52">
        <v>0</v>
      </c>
      <c r="KH228" s="52">
        <v>0</v>
      </c>
      <c r="KI228" s="52">
        <v>0</v>
      </c>
      <c r="KJ228" s="52">
        <v>0</v>
      </c>
      <c r="KK228" s="52">
        <v>0</v>
      </c>
      <c r="KL228" s="52">
        <v>0</v>
      </c>
      <c r="KM228" s="52">
        <v>0</v>
      </c>
      <c r="KN228" s="52">
        <v>0</v>
      </c>
      <c r="KO228" s="52">
        <v>0</v>
      </c>
      <c r="KP228" s="52">
        <v>0</v>
      </c>
      <c r="KQ228" s="52">
        <v>0</v>
      </c>
      <c r="KR228" s="52">
        <v>0</v>
      </c>
      <c r="KS228" s="52">
        <v>0</v>
      </c>
      <c r="KT228" s="52">
        <v>0</v>
      </c>
      <c r="KU228" s="52">
        <v>0</v>
      </c>
      <c r="KV228" s="52">
        <v>0</v>
      </c>
      <c r="KW228" s="52">
        <v>0</v>
      </c>
      <c r="KX228" s="52">
        <v>0</v>
      </c>
      <c r="KY228" s="52">
        <v>0</v>
      </c>
      <c r="KZ228" s="52">
        <v>0</v>
      </c>
      <c r="LA228" s="52">
        <v>0</v>
      </c>
      <c r="LB228" s="52">
        <v>0</v>
      </c>
      <c r="LC228" s="52">
        <v>0</v>
      </c>
      <c r="LD228" s="52">
        <v>0</v>
      </c>
      <c r="LE228" s="52">
        <v>0</v>
      </c>
      <c r="LF228" s="52">
        <v>0</v>
      </c>
      <c r="LG228" s="52">
        <v>0</v>
      </c>
      <c r="LH228" s="52">
        <v>0</v>
      </c>
      <c r="LI228" s="52">
        <v>0</v>
      </c>
      <c r="LJ228" s="52">
        <v>0</v>
      </c>
      <c r="LK228" s="52">
        <v>0</v>
      </c>
      <c r="LL228" s="52">
        <v>0</v>
      </c>
      <c r="LM228" s="52">
        <v>0</v>
      </c>
      <c r="LN228" s="52">
        <v>0</v>
      </c>
      <c r="LO228" s="52">
        <v>0</v>
      </c>
      <c r="LP228" s="52">
        <v>0</v>
      </c>
      <c r="LQ228" s="52">
        <v>0</v>
      </c>
      <c r="LR228" s="52">
        <v>0</v>
      </c>
      <c r="LS228" s="52">
        <v>0</v>
      </c>
      <c r="LT228" s="52">
        <v>0</v>
      </c>
      <c r="LU228" s="52">
        <v>0</v>
      </c>
      <c r="LV228" s="52">
        <v>0</v>
      </c>
      <c r="LW228" s="52">
        <v>0</v>
      </c>
      <c r="LX228" s="52">
        <v>0</v>
      </c>
      <c r="LY228" s="52">
        <v>0</v>
      </c>
      <c r="LZ228" s="52">
        <v>0</v>
      </c>
      <c r="MA228" s="52">
        <v>0</v>
      </c>
      <c r="MB228" s="52">
        <v>0</v>
      </c>
      <c r="MC228" s="52">
        <v>0</v>
      </c>
      <c r="MD228" s="52">
        <v>0</v>
      </c>
      <c r="ME228" s="52">
        <v>0</v>
      </c>
      <c r="MF228" s="52">
        <v>0</v>
      </c>
      <c r="MG228" s="52">
        <v>0</v>
      </c>
      <c r="MH228" s="52">
        <v>0</v>
      </c>
      <c r="MI228" s="52">
        <v>0</v>
      </c>
      <c r="MJ228" s="52">
        <v>0</v>
      </c>
      <c r="MK228" s="52">
        <v>0</v>
      </c>
      <c r="ML228" s="52">
        <v>0</v>
      </c>
      <c r="MM228" s="52">
        <v>0</v>
      </c>
      <c r="MN228" s="52">
        <v>0</v>
      </c>
      <c r="MO228" s="52">
        <v>0</v>
      </c>
      <c r="MP228" s="52">
        <v>0</v>
      </c>
      <c r="MQ228" s="52">
        <v>0</v>
      </c>
      <c r="MR228" s="52">
        <v>0</v>
      </c>
      <c r="MS228" s="52">
        <v>0</v>
      </c>
      <c r="MT228" s="52">
        <v>0</v>
      </c>
      <c r="MU228" s="52">
        <v>0</v>
      </c>
      <c r="MV228" s="52">
        <v>0</v>
      </c>
      <c r="MW228" s="52">
        <v>0</v>
      </c>
      <c r="MX228" s="52">
        <v>0</v>
      </c>
      <c r="MY228" s="52">
        <v>0</v>
      </c>
      <c r="MZ228" s="52">
        <v>0</v>
      </c>
      <c r="NA228" s="52">
        <v>0</v>
      </c>
      <c r="NB228" s="52">
        <v>0</v>
      </c>
      <c r="NC228" s="52">
        <v>0</v>
      </c>
      <c r="ND228" s="52">
        <v>0</v>
      </c>
      <c r="NE228" s="52">
        <v>0</v>
      </c>
      <c r="NF228" s="52">
        <v>0</v>
      </c>
      <c r="NG228" s="52">
        <v>0</v>
      </c>
      <c r="NH228" s="52">
        <v>0</v>
      </c>
      <c r="NI228" s="52">
        <v>0</v>
      </c>
      <c r="NJ228" s="52">
        <v>0</v>
      </c>
      <c r="NK228" s="52">
        <v>0</v>
      </c>
      <c r="NL228" s="52">
        <v>0</v>
      </c>
      <c r="NM228" s="52">
        <v>0</v>
      </c>
      <c r="NN228" s="52">
        <v>0</v>
      </c>
      <c r="NO228" s="52">
        <v>0</v>
      </c>
      <c r="NP228" s="52">
        <v>0</v>
      </c>
      <c r="NQ228" s="52">
        <v>0</v>
      </c>
      <c r="NR228" s="68">
        <f t="shared" si="12"/>
        <v>93041.940000000061</v>
      </c>
      <c r="NS228" s="68">
        <f t="shared" si="13"/>
        <v>93041.940000000061</v>
      </c>
      <c r="NT228" s="68">
        <f t="shared" si="14"/>
        <v>48666.470000000016</v>
      </c>
    </row>
    <row r="229" spans="1:384" s="40" customFormat="1" ht="15" customHeight="1" outlineLevel="1" x14ac:dyDescent="0.2">
      <c r="A229" s="61"/>
      <c r="B229" s="49" t="s">
        <v>671</v>
      </c>
      <c r="C229" s="49" t="s">
        <v>640</v>
      </c>
      <c r="D229" s="49" t="s">
        <v>641</v>
      </c>
      <c r="E229" s="50" t="s">
        <v>642</v>
      </c>
      <c r="F229" s="64">
        <v>45537</v>
      </c>
      <c r="G229" s="49" t="s">
        <v>16</v>
      </c>
      <c r="H229" s="72">
        <v>0</v>
      </c>
      <c r="I229" s="65">
        <v>64850.400000000001</v>
      </c>
      <c r="J229" s="114" t="str">
        <f>_xlfn.XLOOKUP(E229,'[12]Resumo Unidades'!$B:$B,'[12]Resumo Unidades'!$W:$W)</f>
        <v>Fluxo ok</v>
      </c>
      <c r="K229" s="51" t="str">
        <f>IF(L229&gt;Resumo!$E$23,"Sim","Não")</f>
        <v>Não</v>
      </c>
      <c r="L229" s="66">
        <v>50</v>
      </c>
      <c r="M229" s="67"/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52">
        <v>0</v>
      </c>
      <c r="U229" s="52">
        <v>0</v>
      </c>
      <c r="V229" s="52">
        <v>0</v>
      </c>
      <c r="W229" s="52">
        <v>0</v>
      </c>
      <c r="X229" s="52">
        <v>0</v>
      </c>
      <c r="Y229" s="52">
        <v>0</v>
      </c>
      <c r="Z229" s="52">
        <v>0</v>
      </c>
      <c r="AA229" s="52">
        <v>0</v>
      </c>
      <c r="AB229" s="52">
        <v>0</v>
      </c>
      <c r="AC229" s="52">
        <v>0</v>
      </c>
      <c r="AD229" s="52">
        <v>0</v>
      </c>
      <c r="AE229" s="52">
        <v>0</v>
      </c>
      <c r="AF229" s="52">
        <v>0</v>
      </c>
      <c r="AG229" s="52">
        <v>0</v>
      </c>
      <c r="AH229" s="52">
        <v>0</v>
      </c>
      <c r="AI229" s="52">
        <v>0</v>
      </c>
      <c r="AJ229" s="52">
        <v>0</v>
      </c>
      <c r="AK229" s="52">
        <v>0</v>
      </c>
      <c r="AL229" s="52">
        <v>0</v>
      </c>
      <c r="AM229" s="52">
        <v>0</v>
      </c>
      <c r="AN229" s="52">
        <v>0</v>
      </c>
      <c r="AO229" s="52">
        <v>0</v>
      </c>
      <c r="AP229" s="52">
        <v>0</v>
      </c>
      <c r="AQ229" s="52">
        <v>0</v>
      </c>
      <c r="AR229" s="52">
        <v>0</v>
      </c>
      <c r="AS229" s="52">
        <v>0</v>
      </c>
      <c r="AT229" s="52">
        <v>0</v>
      </c>
      <c r="AU229" s="52">
        <v>0</v>
      </c>
      <c r="AV229" s="52">
        <v>0</v>
      </c>
      <c r="AW229" s="52">
        <v>0</v>
      </c>
      <c r="AX229" s="52">
        <v>0</v>
      </c>
      <c r="AY229" s="52">
        <v>0</v>
      </c>
      <c r="AZ229" s="52">
        <v>0</v>
      </c>
      <c r="BA229" s="52">
        <v>0</v>
      </c>
      <c r="BB229" s="52">
        <v>0</v>
      </c>
      <c r="BC229" s="52">
        <v>0</v>
      </c>
      <c r="BD229" s="52">
        <v>0</v>
      </c>
      <c r="BE229" s="52">
        <v>0</v>
      </c>
      <c r="BF229" s="52">
        <v>0</v>
      </c>
      <c r="BG229" s="52">
        <v>0</v>
      </c>
      <c r="BH229" s="52">
        <v>0</v>
      </c>
      <c r="BI229" s="52">
        <v>0</v>
      </c>
      <c r="BJ229" s="52">
        <v>0</v>
      </c>
      <c r="BK229" s="52">
        <v>0</v>
      </c>
      <c r="BL229" s="52">
        <v>0</v>
      </c>
      <c r="BM229" s="52">
        <v>0</v>
      </c>
      <c r="BN229" s="52">
        <v>0</v>
      </c>
      <c r="BO229" s="52">
        <v>0</v>
      </c>
      <c r="BP229" s="52">
        <v>0</v>
      </c>
      <c r="BQ229" s="52">
        <v>0</v>
      </c>
      <c r="BR229" s="52">
        <v>0</v>
      </c>
      <c r="BS229" s="52">
        <v>0</v>
      </c>
      <c r="BT229" s="52">
        <v>0</v>
      </c>
      <c r="BU229" s="52">
        <v>0</v>
      </c>
      <c r="BV229" s="52">
        <v>0</v>
      </c>
      <c r="BW229" s="52">
        <v>0</v>
      </c>
      <c r="BX229" s="52">
        <v>0</v>
      </c>
      <c r="BY229" s="52">
        <v>0</v>
      </c>
      <c r="BZ229" s="52">
        <v>0</v>
      </c>
      <c r="CA229" s="52">
        <v>0</v>
      </c>
      <c r="CB229" s="52">
        <v>616.92999999999995</v>
      </c>
      <c r="CC229" s="52">
        <v>566.24</v>
      </c>
      <c r="CD229" s="52">
        <v>532.73</v>
      </c>
      <c r="CE229" s="52">
        <v>492.29</v>
      </c>
      <c r="CF229" s="52">
        <v>492.29</v>
      </c>
      <c r="CG229" s="52">
        <v>492.29</v>
      </c>
      <c r="CH229" s="52">
        <v>492.29</v>
      </c>
      <c r="CI229" s="52">
        <v>492.29</v>
      </c>
      <c r="CJ229" s="52">
        <v>492.29</v>
      </c>
      <c r="CK229" s="52">
        <v>492.29</v>
      </c>
      <c r="CL229" s="52">
        <v>492.29</v>
      </c>
      <c r="CM229" s="52">
        <v>492.29</v>
      </c>
      <c r="CN229" s="52">
        <v>492.29</v>
      </c>
      <c r="CO229" s="52">
        <v>492.29</v>
      </c>
      <c r="CP229" s="52">
        <v>492.29</v>
      </c>
      <c r="CQ229" s="52">
        <v>492.29</v>
      </c>
      <c r="CR229" s="52">
        <v>492.29</v>
      </c>
      <c r="CS229" s="52">
        <v>492.29</v>
      </c>
      <c r="CT229" s="52">
        <v>492.29</v>
      </c>
      <c r="CU229" s="52">
        <v>492.29</v>
      </c>
      <c r="CV229" s="52">
        <v>492.29</v>
      </c>
      <c r="CW229" s="52">
        <v>492.29</v>
      </c>
      <c r="CX229" s="52">
        <v>492.29</v>
      </c>
      <c r="CY229" s="52">
        <v>492.29</v>
      </c>
      <c r="CZ229" s="52">
        <v>492.29</v>
      </c>
      <c r="DA229" s="52">
        <v>492.29</v>
      </c>
      <c r="DB229" s="52">
        <v>492.29</v>
      </c>
      <c r="DC229" s="52">
        <v>492.29</v>
      </c>
      <c r="DD229" s="52">
        <v>492.29</v>
      </c>
      <c r="DE229" s="52">
        <v>492.29</v>
      </c>
      <c r="DF229" s="52">
        <v>492.29</v>
      </c>
      <c r="DG229" s="52">
        <v>492.29</v>
      </c>
      <c r="DH229" s="52">
        <v>492.29</v>
      </c>
      <c r="DI229" s="52">
        <v>492.29</v>
      </c>
      <c r="DJ229" s="52">
        <v>492.29</v>
      </c>
      <c r="DK229" s="52">
        <v>492.29</v>
      </c>
      <c r="DL229" s="52">
        <v>492.29</v>
      </c>
      <c r="DM229" s="52">
        <v>492.29</v>
      </c>
      <c r="DN229" s="52">
        <v>492.29</v>
      </c>
      <c r="DO229" s="52">
        <v>492.29</v>
      </c>
      <c r="DP229" s="52">
        <v>492.29</v>
      </c>
      <c r="DQ229" s="52">
        <v>492.29</v>
      </c>
      <c r="DR229" s="52">
        <v>492.29</v>
      </c>
      <c r="DS229" s="52">
        <v>492.29</v>
      </c>
      <c r="DT229" s="52">
        <v>492.29</v>
      </c>
      <c r="DU229" s="52">
        <v>492.29</v>
      </c>
      <c r="DV229" s="52">
        <v>492.29</v>
      </c>
      <c r="DW229" s="52">
        <v>492.29</v>
      </c>
      <c r="DX229" s="52">
        <v>492.29</v>
      </c>
      <c r="DY229" s="52">
        <v>492.29</v>
      </c>
      <c r="DZ229" s="52">
        <v>492.29</v>
      </c>
      <c r="EA229" s="52">
        <v>492.29</v>
      </c>
      <c r="EB229" s="52">
        <v>492.29</v>
      </c>
      <c r="EC229" s="52">
        <v>492.29</v>
      </c>
      <c r="ED229" s="52">
        <v>492.29</v>
      </c>
      <c r="EE229" s="52">
        <v>492.29</v>
      </c>
      <c r="EF229" s="52">
        <v>492.29</v>
      </c>
      <c r="EG229" s="52">
        <v>492.29</v>
      </c>
      <c r="EH229" s="52">
        <v>492.29</v>
      </c>
      <c r="EI229" s="52">
        <v>492.29</v>
      </c>
      <c r="EJ229" s="52">
        <v>492.29</v>
      </c>
      <c r="EK229" s="52">
        <v>492.29</v>
      </c>
      <c r="EL229" s="52">
        <v>492.29</v>
      </c>
      <c r="EM229" s="52">
        <v>492.29</v>
      </c>
      <c r="EN229" s="52">
        <v>492.29</v>
      </c>
      <c r="EO229" s="52">
        <v>492.29</v>
      </c>
      <c r="EP229" s="52">
        <v>492.29</v>
      </c>
      <c r="EQ229" s="52">
        <v>492.29</v>
      </c>
      <c r="ER229" s="52">
        <v>492.29</v>
      </c>
      <c r="ES229" s="52">
        <v>492.29</v>
      </c>
      <c r="ET229" s="52">
        <v>492.29</v>
      </c>
      <c r="EU229" s="52">
        <v>492.29</v>
      </c>
      <c r="EV229" s="52">
        <v>492.29</v>
      </c>
      <c r="EW229" s="52">
        <v>492.29</v>
      </c>
      <c r="EX229" s="52">
        <v>492.29</v>
      </c>
      <c r="EY229" s="52">
        <v>492.29</v>
      </c>
      <c r="EZ229" s="52">
        <v>492.29</v>
      </c>
      <c r="FA229" s="52">
        <v>492.29</v>
      </c>
      <c r="FB229" s="52">
        <v>492.29</v>
      </c>
      <c r="FC229" s="52">
        <v>492.29</v>
      </c>
      <c r="FD229" s="52">
        <v>492.29</v>
      </c>
      <c r="FE229" s="52">
        <v>492.29</v>
      </c>
      <c r="FF229" s="52">
        <v>492.29</v>
      </c>
      <c r="FG229" s="52">
        <v>492.29</v>
      </c>
      <c r="FH229" s="52">
        <v>492.29</v>
      </c>
      <c r="FI229" s="52">
        <v>492.29</v>
      </c>
      <c r="FJ229" s="52">
        <v>492.29</v>
      </c>
      <c r="FK229" s="52">
        <v>492.29</v>
      </c>
      <c r="FL229" s="52">
        <v>492.29</v>
      </c>
      <c r="FM229" s="52">
        <v>492.29</v>
      </c>
      <c r="FN229" s="52">
        <v>492.29</v>
      </c>
      <c r="FO229" s="52">
        <v>492.29</v>
      </c>
      <c r="FP229" s="52">
        <v>492.29</v>
      </c>
      <c r="FQ229" s="52">
        <v>492.29</v>
      </c>
      <c r="FR229" s="52">
        <v>492.29</v>
      </c>
      <c r="FS229" s="52">
        <v>492.29</v>
      </c>
      <c r="FT229" s="52">
        <v>492.29</v>
      </c>
      <c r="FU229" s="52">
        <v>492.29</v>
      </c>
      <c r="FV229" s="52">
        <v>492.29</v>
      </c>
      <c r="FW229" s="52">
        <v>492.29</v>
      </c>
      <c r="FX229" s="52">
        <v>492.29</v>
      </c>
      <c r="FY229" s="52">
        <v>492.29</v>
      </c>
      <c r="FZ229" s="52">
        <v>492.29</v>
      </c>
      <c r="GA229" s="52">
        <v>492.29</v>
      </c>
      <c r="GB229" s="52">
        <v>492.29</v>
      </c>
      <c r="GC229" s="52">
        <v>492.29</v>
      </c>
      <c r="GD229" s="52">
        <v>492.29</v>
      </c>
      <c r="GE229" s="52">
        <v>492.29</v>
      </c>
      <c r="GF229" s="52">
        <v>492.29</v>
      </c>
      <c r="GG229" s="52">
        <v>492.29</v>
      </c>
      <c r="GH229" s="52">
        <v>492.29</v>
      </c>
      <c r="GI229" s="52">
        <v>492.29</v>
      </c>
      <c r="GJ229" s="52">
        <v>492.29</v>
      </c>
      <c r="GK229" s="52">
        <v>492.29</v>
      </c>
      <c r="GL229" s="52">
        <v>492.29</v>
      </c>
      <c r="GM229" s="52">
        <v>492.29</v>
      </c>
      <c r="GN229" s="52">
        <v>492.29</v>
      </c>
      <c r="GO229" s="52">
        <v>492.29</v>
      </c>
      <c r="GP229" s="52">
        <v>492.29</v>
      </c>
      <c r="GQ229" s="52">
        <v>492.29</v>
      </c>
      <c r="GR229" s="52">
        <v>492.29</v>
      </c>
      <c r="GS229" s="52">
        <v>492.29</v>
      </c>
      <c r="GT229" s="52">
        <v>492.29</v>
      </c>
      <c r="GU229" s="52">
        <v>492.29</v>
      </c>
      <c r="GV229" s="52">
        <v>492.29</v>
      </c>
      <c r="GW229" s="52">
        <v>492.29</v>
      </c>
      <c r="GX229" s="52">
        <v>492.29</v>
      </c>
      <c r="GY229" s="52">
        <v>492.29</v>
      </c>
      <c r="GZ229" s="52">
        <v>492.29</v>
      </c>
      <c r="HA229" s="52">
        <v>492.29</v>
      </c>
      <c r="HB229" s="52">
        <v>492.29</v>
      </c>
      <c r="HC229" s="52">
        <v>492.29</v>
      </c>
      <c r="HD229" s="52">
        <v>492.29</v>
      </c>
      <c r="HE229" s="52">
        <v>492.29</v>
      </c>
      <c r="HF229" s="52">
        <v>492.29</v>
      </c>
      <c r="HG229" s="52">
        <v>492.29</v>
      </c>
      <c r="HH229" s="52">
        <v>492.29</v>
      </c>
      <c r="HI229" s="52">
        <v>492.29</v>
      </c>
      <c r="HJ229" s="52">
        <v>492.29</v>
      </c>
      <c r="HK229" s="52">
        <v>492.29</v>
      </c>
      <c r="HL229" s="52">
        <v>0</v>
      </c>
      <c r="HM229" s="52">
        <v>0</v>
      </c>
      <c r="HN229" s="52">
        <v>0</v>
      </c>
      <c r="HO229" s="52">
        <v>0</v>
      </c>
      <c r="HP229" s="52">
        <v>0</v>
      </c>
      <c r="HQ229" s="52">
        <v>0</v>
      </c>
      <c r="HR229" s="52">
        <v>0</v>
      </c>
      <c r="HS229" s="52">
        <v>0</v>
      </c>
      <c r="HT229" s="52">
        <v>0</v>
      </c>
      <c r="HU229" s="52">
        <v>0</v>
      </c>
      <c r="HV229" s="52">
        <v>0</v>
      </c>
      <c r="HW229" s="52">
        <v>0</v>
      </c>
      <c r="HX229" s="52">
        <v>0</v>
      </c>
      <c r="HY229" s="52">
        <v>0</v>
      </c>
      <c r="HZ229" s="52">
        <v>0</v>
      </c>
      <c r="IA229" s="52">
        <v>0</v>
      </c>
      <c r="IB229" s="52">
        <v>0</v>
      </c>
      <c r="IC229" s="52">
        <v>0</v>
      </c>
      <c r="ID229" s="52">
        <v>0</v>
      </c>
      <c r="IE229" s="52">
        <v>0</v>
      </c>
      <c r="IF229" s="52">
        <v>0</v>
      </c>
      <c r="IG229" s="52">
        <v>0</v>
      </c>
      <c r="IH229" s="52">
        <v>0</v>
      </c>
      <c r="II229" s="52">
        <v>0</v>
      </c>
      <c r="IJ229" s="52">
        <v>0</v>
      </c>
      <c r="IK229" s="52">
        <v>0</v>
      </c>
      <c r="IL229" s="52">
        <v>0</v>
      </c>
      <c r="IM229" s="52">
        <v>0</v>
      </c>
      <c r="IN229" s="52">
        <v>0</v>
      </c>
      <c r="IO229" s="52">
        <v>0</v>
      </c>
      <c r="IP229" s="52">
        <v>0</v>
      </c>
      <c r="IQ229" s="52">
        <v>0</v>
      </c>
      <c r="IR229" s="52">
        <v>0</v>
      </c>
      <c r="IS229" s="52">
        <v>0</v>
      </c>
      <c r="IT229" s="52">
        <v>0</v>
      </c>
      <c r="IU229" s="52">
        <v>0</v>
      </c>
      <c r="IV229" s="52">
        <v>0</v>
      </c>
      <c r="IW229" s="52">
        <v>0</v>
      </c>
      <c r="IX229" s="52">
        <v>0</v>
      </c>
      <c r="IY229" s="52">
        <v>0</v>
      </c>
      <c r="IZ229" s="52">
        <v>0</v>
      </c>
      <c r="JA229" s="52">
        <v>0</v>
      </c>
      <c r="JB229" s="52">
        <v>0</v>
      </c>
      <c r="JC229" s="52">
        <v>0</v>
      </c>
      <c r="JD229" s="52">
        <v>0</v>
      </c>
      <c r="JE229" s="52">
        <v>0</v>
      </c>
      <c r="JF229" s="52">
        <v>0</v>
      </c>
      <c r="JG229" s="52">
        <v>0</v>
      </c>
      <c r="JH229" s="52">
        <v>0</v>
      </c>
      <c r="JI229" s="52">
        <v>0</v>
      </c>
      <c r="JJ229" s="52">
        <v>0</v>
      </c>
      <c r="JK229" s="52">
        <v>0</v>
      </c>
      <c r="JL229" s="52">
        <v>0</v>
      </c>
      <c r="JM229" s="52">
        <v>0</v>
      </c>
      <c r="JN229" s="52">
        <v>0</v>
      </c>
      <c r="JO229" s="52">
        <v>0</v>
      </c>
      <c r="JP229" s="52">
        <v>0</v>
      </c>
      <c r="JQ229" s="52">
        <v>0</v>
      </c>
      <c r="JR229" s="52">
        <v>0</v>
      </c>
      <c r="JS229" s="52">
        <v>0</v>
      </c>
      <c r="JT229" s="52">
        <v>0</v>
      </c>
      <c r="JU229" s="52">
        <v>0</v>
      </c>
      <c r="JV229" s="52">
        <v>0</v>
      </c>
      <c r="JW229" s="52">
        <v>0</v>
      </c>
      <c r="JX229" s="52">
        <v>0</v>
      </c>
      <c r="JY229" s="52">
        <v>0</v>
      </c>
      <c r="JZ229" s="52">
        <v>0</v>
      </c>
      <c r="KA229" s="52">
        <v>0</v>
      </c>
      <c r="KB229" s="52">
        <v>0</v>
      </c>
      <c r="KC229" s="52">
        <v>0</v>
      </c>
      <c r="KD229" s="52">
        <v>0</v>
      </c>
      <c r="KE229" s="52">
        <v>0</v>
      </c>
      <c r="KF229" s="52">
        <v>0</v>
      </c>
      <c r="KG229" s="52">
        <v>0</v>
      </c>
      <c r="KH229" s="52">
        <v>0</v>
      </c>
      <c r="KI229" s="52">
        <v>0</v>
      </c>
      <c r="KJ229" s="52">
        <v>0</v>
      </c>
      <c r="KK229" s="52">
        <v>0</v>
      </c>
      <c r="KL229" s="52">
        <v>0</v>
      </c>
      <c r="KM229" s="52">
        <v>0</v>
      </c>
      <c r="KN229" s="52">
        <v>0</v>
      </c>
      <c r="KO229" s="52">
        <v>0</v>
      </c>
      <c r="KP229" s="52">
        <v>0</v>
      </c>
      <c r="KQ229" s="52">
        <v>0</v>
      </c>
      <c r="KR229" s="52">
        <v>0</v>
      </c>
      <c r="KS229" s="52">
        <v>0</v>
      </c>
      <c r="KT229" s="52">
        <v>0</v>
      </c>
      <c r="KU229" s="52">
        <v>0</v>
      </c>
      <c r="KV229" s="52">
        <v>0</v>
      </c>
      <c r="KW229" s="52">
        <v>0</v>
      </c>
      <c r="KX229" s="52">
        <v>0</v>
      </c>
      <c r="KY229" s="52">
        <v>0</v>
      </c>
      <c r="KZ229" s="52">
        <v>0</v>
      </c>
      <c r="LA229" s="52">
        <v>0</v>
      </c>
      <c r="LB229" s="52">
        <v>0</v>
      </c>
      <c r="LC229" s="52">
        <v>0</v>
      </c>
      <c r="LD229" s="52">
        <v>0</v>
      </c>
      <c r="LE229" s="52">
        <v>0</v>
      </c>
      <c r="LF229" s="52">
        <v>0</v>
      </c>
      <c r="LG229" s="52">
        <v>0</v>
      </c>
      <c r="LH229" s="52">
        <v>0</v>
      </c>
      <c r="LI229" s="52">
        <v>0</v>
      </c>
      <c r="LJ229" s="52">
        <v>0</v>
      </c>
      <c r="LK229" s="52">
        <v>0</v>
      </c>
      <c r="LL229" s="52">
        <v>0</v>
      </c>
      <c r="LM229" s="52">
        <v>0</v>
      </c>
      <c r="LN229" s="52">
        <v>0</v>
      </c>
      <c r="LO229" s="52">
        <v>0</v>
      </c>
      <c r="LP229" s="52">
        <v>0</v>
      </c>
      <c r="LQ229" s="52">
        <v>0</v>
      </c>
      <c r="LR229" s="52">
        <v>0</v>
      </c>
      <c r="LS229" s="52">
        <v>0</v>
      </c>
      <c r="LT229" s="52">
        <v>0</v>
      </c>
      <c r="LU229" s="52">
        <v>0</v>
      </c>
      <c r="LV229" s="52">
        <v>0</v>
      </c>
      <c r="LW229" s="52">
        <v>0</v>
      </c>
      <c r="LX229" s="52">
        <v>0</v>
      </c>
      <c r="LY229" s="52">
        <v>0</v>
      </c>
      <c r="LZ229" s="52">
        <v>0</v>
      </c>
      <c r="MA229" s="52">
        <v>0</v>
      </c>
      <c r="MB229" s="52">
        <v>0</v>
      </c>
      <c r="MC229" s="52">
        <v>0</v>
      </c>
      <c r="MD229" s="52">
        <v>0</v>
      </c>
      <c r="ME229" s="52">
        <v>0</v>
      </c>
      <c r="MF229" s="52">
        <v>0</v>
      </c>
      <c r="MG229" s="52">
        <v>0</v>
      </c>
      <c r="MH229" s="52">
        <v>0</v>
      </c>
      <c r="MI229" s="52">
        <v>0</v>
      </c>
      <c r="MJ229" s="52">
        <v>0</v>
      </c>
      <c r="MK229" s="52">
        <v>0</v>
      </c>
      <c r="ML229" s="52">
        <v>0</v>
      </c>
      <c r="MM229" s="52">
        <v>0</v>
      </c>
      <c r="MN229" s="52">
        <v>0</v>
      </c>
      <c r="MO229" s="52">
        <v>0</v>
      </c>
      <c r="MP229" s="52">
        <v>0</v>
      </c>
      <c r="MQ229" s="52">
        <v>0</v>
      </c>
      <c r="MR229" s="52">
        <v>0</v>
      </c>
      <c r="MS229" s="52">
        <v>0</v>
      </c>
      <c r="MT229" s="52">
        <v>0</v>
      </c>
      <c r="MU229" s="52">
        <v>0</v>
      </c>
      <c r="MV229" s="52">
        <v>0</v>
      </c>
      <c r="MW229" s="52">
        <v>0</v>
      </c>
      <c r="MX229" s="52">
        <v>0</v>
      </c>
      <c r="MY229" s="52">
        <v>0</v>
      </c>
      <c r="MZ229" s="52">
        <v>0</v>
      </c>
      <c r="NA229" s="52">
        <v>0</v>
      </c>
      <c r="NB229" s="52">
        <v>0</v>
      </c>
      <c r="NC229" s="52">
        <v>0</v>
      </c>
      <c r="ND229" s="52">
        <v>0</v>
      </c>
      <c r="NE229" s="52">
        <v>0</v>
      </c>
      <c r="NF229" s="52">
        <v>0</v>
      </c>
      <c r="NG229" s="52">
        <v>0</v>
      </c>
      <c r="NH229" s="52">
        <v>0</v>
      </c>
      <c r="NI229" s="52">
        <v>0</v>
      </c>
      <c r="NJ229" s="52">
        <v>0</v>
      </c>
      <c r="NK229" s="52">
        <v>0</v>
      </c>
      <c r="NL229" s="52">
        <v>0</v>
      </c>
      <c r="NM229" s="52">
        <v>0</v>
      </c>
      <c r="NN229" s="52">
        <v>0</v>
      </c>
      <c r="NO229" s="52">
        <v>0</v>
      </c>
      <c r="NP229" s="52">
        <v>0</v>
      </c>
      <c r="NQ229" s="52">
        <v>0</v>
      </c>
      <c r="NR229" s="68">
        <f t="shared" si="12"/>
        <v>69159.630000000048</v>
      </c>
      <c r="NS229" s="68">
        <f t="shared" si="13"/>
        <v>69159.630000000048</v>
      </c>
      <c r="NT229" s="68">
        <f t="shared" si="14"/>
        <v>54883.220000000081</v>
      </c>
    </row>
    <row r="230" spans="1:384" s="40" customFormat="1" ht="15" customHeight="1" outlineLevel="1" x14ac:dyDescent="0.2">
      <c r="A230" s="61"/>
      <c r="B230" s="49" t="s">
        <v>671</v>
      </c>
      <c r="C230" s="49" t="s">
        <v>643</v>
      </c>
      <c r="D230" s="49" t="s">
        <v>644</v>
      </c>
      <c r="E230" s="50" t="s">
        <v>645</v>
      </c>
      <c r="F230" s="64">
        <v>45537</v>
      </c>
      <c r="G230" s="49" t="s">
        <v>16</v>
      </c>
      <c r="H230" s="72">
        <v>0</v>
      </c>
      <c r="I230" s="65">
        <v>70166.31</v>
      </c>
      <c r="J230" s="114" t="str">
        <f>_xlfn.XLOOKUP(E230,'[12]Resumo Unidades'!$B:$B,'[12]Resumo Unidades'!$W:$W)</f>
        <v>Fluxo ok</v>
      </c>
      <c r="K230" s="51" t="str">
        <f>IF(L230&gt;Resumo!$E$23,"Sim","Não")</f>
        <v>Não</v>
      </c>
      <c r="L230" s="66">
        <v>0</v>
      </c>
      <c r="M230" s="67"/>
      <c r="N230" s="52">
        <v>0</v>
      </c>
      <c r="O230" s="52">
        <v>0</v>
      </c>
      <c r="P230" s="52">
        <v>0</v>
      </c>
      <c r="Q230" s="52">
        <v>0</v>
      </c>
      <c r="R230" s="52">
        <v>0</v>
      </c>
      <c r="S230" s="52">
        <v>0</v>
      </c>
      <c r="T230" s="52">
        <v>0</v>
      </c>
      <c r="U230" s="52">
        <v>0</v>
      </c>
      <c r="V230" s="52">
        <v>0</v>
      </c>
      <c r="W230" s="52">
        <v>0</v>
      </c>
      <c r="X230" s="52">
        <v>0</v>
      </c>
      <c r="Y230" s="52">
        <v>0</v>
      </c>
      <c r="Z230" s="52">
        <v>0</v>
      </c>
      <c r="AA230" s="52">
        <v>0</v>
      </c>
      <c r="AB230" s="52">
        <v>0</v>
      </c>
      <c r="AC230" s="52">
        <v>0</v>
      </c>
      <c r="AD230" s="52">
        <v>0</v>
      </c>
      <c r="AE230" s="52">
        <v>0</v>
      </c>
      <c r="AF230" s="52">
        <v>0</v>
      </c>
      <c r="AG230" s="52">
        <v>0</v>
      </c>
      <c r="AH230" s="52">
        <v>0</v>
      </c>
      <c r="AI230" s="52">
        <v>0</v>
      </c>
      <c r="AJ230" s="52">
        <v>0</v>
      </c>
      <c r="AK230" s="52">
        <v>0</v>
      </c>
      <c r="AL230" s="52">
        <v>0</v>
      </c>
      <c r="AM230" s="52">
        <v>0</v>
      </c>
      <c r="AN230" s="52">
        <v>0</v>
      </c>
      <c r="AO230" s="52">
        <v>0</v>
      </c>
      <c r="AP230" s="52">
        <v>0</v>
      </c>
      <c r="AQ230" s="52">
        <v>0</v>
      </c>
      <c r="AR230" s="52">
        <v>0</v>
      </c>
      <c r="AS230" s="52">
        <v>0</v>
      </c>
      <c r="AT230" s="52">
        <v>0</v>
      </c>
      <c r="AU230" s="52">
        <v>0</v>
      </c>
      <c r="AV230" s="52">
        <v>0</v>
      </c>
      <c r="AW230" s="52">
        <v>0</v>
      </c>
      <c r="AX230" s="52">
        <v>0</v>
      </c>
      <c r="AY230" s="52">
        <v>0</v>
      </c>
      <c r="AZ230" s="52">
        <v>0</v>
      </c>
      <c r="BA230" s="52">
        <v>0</v>
      </c>
      <c r="BB230" s="52">
        <v>0</v>
      </c>
      <c r="BC230" s="52">
        <v>0</v>
      </c>
      <c r="BD230" s="52">
        <v>0</v>
      </c>
      <c r="BE230" s="52">
        <v>0</v>
      </c>
      <c r="BF230" s="52">
        <v>0</v>
      </c>
      <c r="BG230" s="52">
        <v>0</v>
      </c>
      <c r="BH230" s="52">
        <v>0</v>
      </c>
      <c r="BI230" s="52">
        <v>0</v>
      </c>
      <c r="BJ230" s="52">
        <v>0</v>
      </c>
      <c r="BK230" s="52">
        <v>0</v>
      </c>
      <c r="BL230" s="52">
        <v>0</v>
      </c>
      <c r="BM230" s="52">
        <v>0</v>
      </c>
      <c r="BN230" s="52">
        <v>0</v>
      </c>
      <c r="BO230" s="52">
        <v>0</v>
      </c>
      <c r="BP230" s="52">
        <v>0</v>
      </c>
      <c r="BQ230" s="52">
        <v>0</v>
      </c>
      <c r="BR230" s="52">
        <v>0</v>
      </c>
      <c r="BS230" s="52">
        <v>0</v>
      </c>
      <c r="BT230" s="52">
        <v>0</v>
      </c>
      <c r="BU230" s="52">
        <v>0</v>
      </c>
      <c r="BV230" s="52">
        <v>0</v>
      </c>
      <c r="BW230" s="52">
        <v>0</v>
      </c>
      <c r="BX230" s="52">
        <v>0</v>
      </c>
      <c r="BY230" s="52">
        <v>0</v>
      </c>
      <c r="BZ230" s="52">
        <v>0</v>
      </c>
      <c r="CA230" s="52">
        <v>0</v>
      </c>
      <c r="CB230" s="52">
        <v>0</v>
      </c>
      <c r="CC230" s="52">
        <v>0</v>
      </c>
      <c r="CD230" s="52">
        <v>519.81999999999994</v>
      </c>
      <c r="CE230" s="52">
        <v>480.29</v>
      </c>
      <c r="CF230" s="52">
        <v>480.29</v>
      </c>
      <c r="CG230" s="52">
        <v>480.29</v>
      </c>
      <c r="CH230" s="52">
        <v>480.29</v>
      </c>
      <c r="CI230" s="52">
        <v>480.29</v>
      </c>
      <c r="CJ230" s="52">
        <v>480.29</v>
      </c>
      <c r="CK230" s="52">
        <v>480.29</v>
      </c>
      <c r="CL230" s="52">
        <v>480.29</v>
      </c>
      <c r="CM230" s="52">
        <v>480.29</v>
      </c>
      <c r="CN230" s="52">
        <v>480.29</v>
      </c>
      <c r="CO230" s="52">
        <v>480.29</v>
      </c>
      <c r="CP230" s="52">
        <v>480.29</v>
      </c>
      <c r="CQ230" s="52">
        <v>480.29</v>
      </c>
      <c r="CR230" s="52">
        <v>480.29</v>
      </c>
      <c r="CS230" s="52">
        <v>480.29</v>
      </c>
      <c r="CT230" s="52">
        <v>480.29</v>
      </c>
      <c r="CU230" s="52">
        <v>480.29</v>
      </c>
      <c r="CV230" s="52">
        <v>480.29</v>
      </c>
      <c r="CW230" s="52">
        <v>480.29</v>
      </c>
      <c r="CX230" s="52">
        <v>480.29</v>
      </c>
      <c r="CY230" s="52">
        <v>480.29</v>
      </c>
      <c r="CZ230" s="52">
        <v>480.29</v>
      </c>
      <c r="DA230" s="52">
        <v>480.29</v>
      </c>
      <c r="DB230" s="52">
        <v>480.29</v>
      </c>
      <c r="DC230" s="52">
        <v>480.29</v>
      </c>
      <c r="DD230" s="52">
        <v>480.29</v>
      </c>
      <c r="DE230" s="52">
        <v>480.29</v>
      </c>
      <c r="DF230" s="52">
        <v>480.29</v>
      </c>
      <c r="DG230" s="52">
        <v>480.29</v>
      </c>
      <c r="DH230" s="52">
        <v>480.29</v>
      </c>
      <c r="DI230" s="52">
        <v>480.29</v>
      </c>
      <c r="DJ230" s="52">
        <v>480.29</v>
      </c>
      <c r="DK230" s="52">
        <v>480.29</v>
      </c>
      <c r="DL230" s="52">
        <v>480.29</v>
      </c>
      <c r="DM230" s="52">
        <v>480.29</v>
      </c>
      <c r="DN230" s="52">
        <v>480.29</v>
      </c>
      <c r="DO230" s="52">
        <v>480.29</v>
      </c>
      <c r="DP230" s="52">
        <v>480.29</v>
      </c>
      <c r="DQ230" s="52">
        <v>480.29</v>
      </c>
      <c r="DR230" s="52">
        <v>480.29</v>
      </c>
      <c r="DS230" s="52">
        <v>480.29</v>
      </c>
      <c r="DT230" s="52">
        <v>480.29</v>
      </c>
      <c r="DU230" s="52">
        <v>480.29</v>
      </c>
      <c r="DV230" s="52">
        <v>480.29</v>
      </c>
      <c r="DW230" s="52">
        <v>480.29</v>
      </c>
      <c r="DX230" s="52">
        <v>480.29</v>
      </c>
      <c r="DY230" s="52">
        <v>480.29</v>
      </c>
      <c r="DZ230" s="52">
        <v>480.29</v>
      </c>
      <c r="EA230" s="52">
        <v>480.29</v>
      </c>
      <c r="EB230" s="52">
        <v>480.29</v>
      </c>
      <c r="EC230" s="52">
        <v>480.29</v>
      </c>
      <c r="ED230" s="52">
        <v>480.29</v>
      </c>
      <c r="EE230" s="52">
        <v>480.29</v>
      </c>
      <c r="EF230" s="52">
        <v>480.29</v>
      </c>
      <c r="EG230" s="52">
        <v>480.29</v>
      </c>
      <c r="EH230" s="52">
        <v>480.29</v>
      </c>
      <c r="EI230" s="52">
        <v>480.29</v>
      </c>
      <c r="EJ230" s="52">
        <v>480.29</v>
      </c>
      <c r="EK230" s="52">
        <v>480.29</v>
      </c>
      <c r="EL230" s="52">
        <v>480.29</v>
      </c>
      <c r="EM230" s="52">
        <v>480.29</v>
      </c>
      <c r="EN230" s="52">
        <v>480.29</v>
      </c>
      <c r="EO230" s="52">
        <v>480.29</v>
      </c>
      <c r="EP230" s="52">
        <v>480.29</v>
      </c>
      <c r="EQ230" s="52">
        <v>480.29</v>
      </c>
      <c r="ER230" s="52">
        <v>480.29</v>
      </c>
      <c r="ES230" s="52">
        <v>480.29</v>
      </c>
      <c r="ET230" s="52">
        <v>480.29</v>
      </c>
      <c r="EU230" s="52">
        <v>480.29</v>
      </c>
      <c r="EV230" s="52">
        <v>480.29</v>
      </c>
      <c r="EW230" s="52">
        <v>480.29</v>
      </c>
      <c r="EX230" s="52">
        <v>480.29</v>
      </c>
      <c r="EY230" s="52">
        <v>480.29</v>
      </c>
      <c r="EZ230" s="52">
        <v>480.29</v>
      </c>
      <c r="FA230" s="52">
        <v>480.29</v>
      </c>
      <c r="FB230" s="52">
        <v>480.29</v>
      </c>
      <c r="FC230" s="52">
        <v>480.29</v>
      </c>
      <c r="FD230" s="52">
        <v>480.29</v>
      </c>
      <c r="FE230" s="52">
        <v>480.29</v>
      </c>
      <c r="FF230" s="52">
        <v>480.29</v>
      </c>
      <c r="FG230" s="52">
        <v>480.29</v>
      </c>
      <c r="FH230" s="52">
        <v>480.29</v>
      </c>
      <c r="FI230" s="52">
        <v>480.29</v>
      </c>
      <c r="FJ230" s="52">
        <v>480.29</v>
      </c>
      <c r="FK230" s="52">
        <v>480.29</v>
      </c>
      <c r="FL230" s="52">
        <v>480.29</v>
      </c>
      <c r="FM230" s="52">
        <v>480.29</v>
      </c>
      <c r="FN230" s="52">
        <v>480.29</v>
      </c>
      <c r="FO230" s="52">
        <v>480.29</v>
      </c>
      <c r="FP230" s="52">
        <v>480.29</v>
      </c>
      <c r="FQ230" s="52">
        <v>480.29</v>
      </c>
      <c r="FR230" s="52">
        <v>480.29</v>
      </c>
      <c r="FS230" s="52">
        <v>480.29</v>
      </c>
      <c r="FT230" s="52">
        <v>480.29</v>
      </c>
      <c r="FU230" s="52">
        <v>480.29</v>
      </c>
      <c r="FV230" s="52">
        <v>480.29</v>
      </c>
      <c r="FW230" s="52">
        <v>480.29</v>
      </c>
      <c r="FX230" s="52">
        <v>480.29</v>
      </c>
      <c r="FY230" s="52">
        <v>480.29</v>
      </c>
      <c r="FZ230" s="52">
        <v>480.29</v>
      </c>
      <c r="GA230" s="52">
        <v>480.29</v>
      </c>
      <c r="GB230" s="52">
        <v>480.29</v>
      </c>
      <c r="GC230" s="52">
        <v>480.29</v>
      </c>
      <c r="GD230" s="52">
        <v>480.29</v>
      </c>
      <c r="GE230" s="52">
        <v>480.29</v>
      </c>
      <c r="GF230" s="52">
        <v>480.29</v>
      </c>
      <c r="GG230" s="52">
        <v>480.29</v>
      </c>
      <c r="GH230" s="52">
        <v>480.29</v>
      </c>
      <c r="GI230" s="52">
        <v>480.29</v>
      </c>
      <c r="GJ230" s="52">
        <v>480.29</v>
      </c>
      <c r="GK230" s="52">
        <v>480.29</v>
      </c>
      <c r="GL230" s="52">
        <v>480.29</v>
      </c>
      <c r="GM230" s="52">
        <v>480.29</v>
      </c>
      <c r="GN230" s="52">
        <v>480.29</v>
      </c>
      <c r="GO230" s="52">
        <v>480.29</v>
      </c>
      <c r="GP230" s="52">
        <v>480.29</v>
      </c>
      <c r="GQ230" s="52">
        <v>480.29</v>
      </c>
      <c r="GR230" s="52">
        <v>480.29</v>
      </c>
      <c r="GS230" s="52">
        <v>480.29</v>
      </c>
      <c r="GT230" s="52">
        <v>480.29</v>
      </c>
      <c r="GU230" s="52">
        <v>480.29</v>
      </c>
      <c r="GV230" s="52">
        <v>480.29</v>
      </c>
      <c r="GW230" s="52">
        <v>480.29</v>
      </c>
      <c r="GX230" s="52">
        <v>480.29</v>
      </c>
      <c r="GY230" s="52">
        <v>480.29</v>
      </c>
      <c r="GZ230" s="52">
        <v>480.29</v>
      </c>
      <c r="HA230" s="52">
        <v>480.29</v>
      </c>
      <c r="HB230" s="52">
        <v>480.29</v>
      </c>
      <c r="HC230" s="52">
        <v>480.29</v>
      </c>
      <c r="HD230" s="52">
        <v>480.29</v>
      </c>
      <c r="HE230" s="52">
        <v>480.29</v>
      </c>
      <c r="HF230" s="52">
        <v>480.29</v>
      </c>
      <c r="HG230" s="52">
        <v>480.29</v>
      </c>
      <c r="HH230" s="52">
        <v>480.29</v>
      </c>
      <c r="HI230" s="52">
        <v>480.29</v>
      </c>
      <c r="HJ230" s="52">
        <v>480.29</v>
      </c>
      <c r="HK230" s="52">
        <v>480.29</v>
      </c>
      <c r="HL230" s="52">
        <v>480.29</v>
      </c>
      <c r="HM230" s="52">
        <v>480.29</v>
      </c>
      <c r="HN230" s="52">
        <v>480.29</v>
      </c>
      <c r="HO230" s="52">
        <v>0</v>
      </c>
      <c r="HP230" s="52">
        <v>0</v>
      </c>
      <c r="HQ230" s="52">
        <v>0</v>
      </c>
      <c r="HR230" s="52">
        <v>0</v>
      </c>
      <c r="HS230" s="52">
        <v>0</v>
      </c>
      <c r="HT230" s="52">
        <v>0</v>
      </c>
      <c r="HU230" s="52">
        <v>0</v>
      </c>
      <c r="HV230" s="52">
        <v>0</v>
      </c>
      <c r="HW230" s="52">
        <v>0</v>
      </c>
      <c r="HX230" s="52">
        <v>0</v>
      </c>
      <c r="HY230" s="52">
        <v>0</v>
      </c>
      <c r="HZ230" s="52">
        <v>0</v>
      </c>
      <c r="IA230" s="52">
        <v>0</v>
      </c>
      <c r="IB230" s="52">
        <v>0</v>
      </c>
      <c r="IC230" s="52">
        <v>0</v>
      </c>
      <c r="ID230" s="52">
        <v>0</v>
      </c>
      <c r="IE230" s="52">
        <v>0</v>
      </c>
      <c r="IF230" s="52">
        <v>0</v>
      </c>
      <c r="IG230" s="52">
        <v>0</v>
      </c>
      <c r="IH230" s="52">
        <v>0</v>
      </c>
      <c r="II230" s="52">
        <v>0</v>
      </c>
      <c r="IJ230" s="52">
        <v>0</v>
      </c>
      <c r="IK230" s="52">
        <v>0</v>
      </c>
      <c r="IL230" s="52">
        <v>0</v>
      </c>
      <c r="IM230" s="52">
        <v>0</v>
      </c>
      <c r="IN230" s="52">
        <v>0</v>
      </c>
      <c r="IO230" s="52">
        <v>0</v>
      </c>
      <c r="IP230" s="52">
        <v>0</v>
      </c>
      <c r="IQ230" s="52">
        <v>0</v>
      </c>
      <c r="IR230" s="52">
        <v>0</v>
      </c>
      <c r="IS230" s="52">
        <v>0</v>
      </c>
      <c r="IT230" s="52">
        <v>0</v>
      </c>
      <c r="IU230" s="52">
        <v>0</v>
      </c>
      <c r="IV230" s="52">
        <v>0</v>
      </c>
      <c r="IW230" s="52">
        <v>0</v>
      </c>
      <c r="IX230" s="52">
        <v>0</v>
      </c>
      <c r="IY230" s="52">
        <v>0</v>
      </c>
      <c r="IZ230" s="52">
        <v>0</v>
      </c>
      <c r="JA230" s="52">
        <v>0</v>
      </c>
      <c r="JB230" s="52">
        <v>0</v>
      </c>
      <c r="JC230" s="52">
        <v>0</v>
      </c>
      <c r="JD230" s="52">
        <v>0</v>
      </c>
      <c r="JE230" s="52">
        <v>0</v>
      </c>
      <c r="JF230" s="52">
        <v>0</v>
      </c>
      <c r="JG230" s="52">
        <v>0</v>
      </c>
      <c r="JH230" s="52">
        <v>0</v>
      </c>
      <c r="JI230" s="52">
        <v>0</v>
      </c>
      <c r="JJ230" s="52">
        <v>0</v>
      </c>
      <c r="JK230" s="52">
        <v>0</v>
      </c>
      <c r="JL230" s="52">
        <v>0</v>
      </c>
      <c r="JM230" s="52">
        <v>0</v>
      </c>
      <c r="JN230" s="52">
        <v>0</v>
      </c>
      <c r="JO230" s="52">
        <v>0</v>
      </c>
      <c r="JP230" s="52">
        <v>0</v>
      </c>
      <c r="JQ230" s="52">
        <v>0</v>
      </c>
      <c r="JR230" s="52">
        <v>0</v>
      </c>
      <c r="JS230" s="52">
        <v>0</v>
      </c>
      <c r="JT230" s="52">
        <v>0</v>
      </c>
      <c r="JU230" s="52">
        <v>0</v>
      </c>
      <c r="JV230" s="52">
        <v>0</v>
      </c>
      <c r="JW230" s="52">
        <v>0</v>
      </c>
      <c r="JX230" s="52">
        <v>0</v>
      </c>
      <c r="JY230" s="52">
        <v>0</v>
      </c>
      <c r="JZ230" s="52">
        <v>0</v>
      </c>
      <c r="KA230" s="52">
        <v>0</v>
      </c>
      <c r="KB230" s="52">
        <v>0</v>
      </c>
      <c r="KC230" s="52">
        <v>0</v>
      </c>
      <c r="KD230" s="52">
        <v>0</v>
      </c>
      <c r="KE230" s="52">
        <v>0</v>
      </c>
      <c r="KF230" s="52">
        <v>0</v>
      </c>
      <c r="KG230" s="52">
        <v>0</v>
      </c>
      <c r="KH230" s="52">
        <v>0</v>
      </c>
      <c r="KI230" s="52">
        <v>0</v>
      </c>
      <c r="KJ230" s="52">
        <v>0</v>
      </c>
      <c r="KK230" s="52">
        <v>0</v>
      </c>
      <c r="KL230" s="52">
        <v>0</v>
      </c>
      <c r="KM230" s="52">
        <v>0</v>
      </c>
      <c r="KN230" s="52">
        <v>0</v>
      </c>
      <c r="KO230" s="52">
        <v>0</v>
      </c>
      <c r="KP230" s="52">
        <v>0</v>
      </c>
      <c r="KQ230" s="52">
        <v>0</v>
      </c>
      <c r="KR230" s="52">
        <v>0</v>
      </c>
      <c r="KS230" s="52">
        <v>0</v>
      </c>
      <c r="KT230" s="52">
        <v>0</v>
      </c>
      <c r="KU230" s="52">
        <v>0</v>
      </c>
      <c r="KV230" s="52">
        <v>0</v>
      </c>
      <c r="KW230" s="52">
        <v>0</v>
      </c>
      <c r="KX230" s="52">
        <v>0</v>
      </c>
      <c r="KY230" s="52">
        <v>0</v>
      </c>
      <c r="KZ230" s="52">
        <v>0</v>
      </c>
      <c r="LA230" s="52">
        <v>0</v>
      </c>
      <c r="LB230" s="52">
        <v>0</v>
      </c>
      <c r="LC230" s="52">
        <v>0</v>
      </c>
      <c r="LD230" s="52">
        <v>0</v>
      </c>
      <c r="LE230" s="52">
        <v>0</v>
      </c>
      <c r="LF230" s="52">
        <v>0</v>
      </c>
      <c r="LG230" s="52">
        <v>0</v>
      </c>
      <c r="LH230" s="52">
        <v>0</v>
      </c>
      <c r="LI230" s="52">
        <v>0</v>
      </c>
      <c r="LJ230" s="52">
        <v>0</v>
      </c>
      <c r="LK230" s="52">
        <v>0</v>
      </c>
      <c r="LL230" s="52">
        <v>0</v>
      </c>
      <c r="LM230" s="52">
        <v>0</v>
      </c>
      <c r="LN230" s="52">
        <v>0</v>
      </c>
      <c r="LO230" s="52">
        <v>0</v>
      </c>
      <c r="LP230" s="52">
        <v>0</v>
      </c>
      <c r="LQ230" s="52">
        <v>0</v>
      </c>
      <c r="LR230" s="52">
        <v>0</v>
      </c>
      <c r="LS230" s="52">
        <v>0</v>
      </c>
      <c r="LT230" s="52">
        <v>0</v>
      </c>
      <c r="LU230" s="52">
        <v>0</v>
      </c>
      <c r="LV230" s="52">
        <v>0</v>
      </c>
      <c r="LW230" s="52">
        <v>0</v>
      </c>
      <c r="LX230" s="52">
        <v>0</v>
      </c>
      <c r="LY230" s="52">
        <v>0</v>
      </c>
      <c r="LZ230" s="52">
        <v>0</v>
      </c>
      <c r="MA230" s="52">
        <v>0</v>
      </c>
      <c r="MB230" s="52">
        <v>0</v>
      </c>
      <c r="MC230" s="52">
        <v>0</v>
      </c>
      <c r="MD230" s="52">
        <v>0</v>
      </c>
      <c r="ME230" s="52">
        <v>0</v>
      </c>
      <c r="MF230" s="52">
        <v>0</v>
      </c>
      <c r="MG230" s="52">
        <v>0</v>
      </c>
      <c r="MH230" s="52">
        <v>0</v>
      </c>
      <c r="MI230" s="52">
        <v>0</v>
      </c>
      <c r="MJ230" s="52">
        <v>0</v>
      </c>
      <c r="MK230" s="52">
        <v>0</v>
      </c>
      <c r="ML230" s="52">
        <v>0</v>
      </c>
      <c r="MM230" s="52">
        <v>0</v>
      </c>
      <c r="MN230" s="52">
        <v>0</v>
      </c>
      <c r="MO230" s="52">
        <v>0</v>
      </c>
      <c r="MP230" s="52">
        <v>0</v>
      </c>
      <c r="MQ230" s="52">
        <v>0</v>
      </c>
      <c r="MR230" s="52">
        <v>0</v>
      </c>
      <c r="MS230" s="52">
        <v>0</v>
      </c>
      <c r="MT230" s="52">
        <v>0</v>
      </c>
      <c r="MU230" s="52">
        <v>0</v>
      </c>
      <c r="MV230" s="52">
        <v>0</v>
      </c>
      <c r="MW230" s="52">
        <v>0</v>
      </c>
      <c r="MX230" s="52">
        <v>0</v>
      </c>
      <c r="MY230" s="52">
        <v>0</v>
      </c>
      <c r="MZ230" s="52">
        <v>0</v>
      </c>
      <c r="NA230" s="52">
        <v>0</v>
      </c>
      <c r="NB230" s="52">
        <v>0</v>
      </c>
      <c r="NC230" s="52">
        <v>0</v>
      </c>
      <c r="ND230" s="52">
        <v>0</v>
      </c>
      <c r="NE230" s="52">
        <v>0</v>
      </c>
      <c r="NF230" s="52">
        <v>0</v>
      </c>
      <c r="NG230" s="52">
        <v>0</v>
      </c>
      <c r="NH230" s="52">
        <v>0</v>
      </c>
      <c r="NI230" s="52">
        <v>0</v>
      </c>
      <c r="NJ230" s="52">
        <v>0</v>
      </c>
      <c r="NK230" s="52">
        <v>0</v>
      </c>
      <c r="NL230" s="52">
        <v>0</v>
      </c>
      <c r="NM230" s="52">
        <v>0</v>
      </c>
      <c r="NN230" s="52">
        <v>0</v>
      </c>
      <c r="NO230" s="52">
        <v>0</v>
      </c>
      <c r="NP230" s="52">
        <v>0</v>
      </c>
      <c r="NQ230" s="52">
        <v>0</v>
      </c>
      <c r="NR230" s="68">
        <f t="shared" si="12"/>
        <v>67760.420000000071</v>
      </c>
      <c r="NS230" s="68">
        <f t="shared" si="13"/>
        <v>67760.420000000071</v>
      </c>
      <c r="NT230" s="68">
        <f t="shared" si="14"/>
        <v>52391.140000000079</v>
      </c>
    </row>
    <row r="231" spans="1:384" s="40" customFormat="1" ht="15" customHeight="1" outlineLevel="1" x14ac:dyDescent="0.2">
      <c r="A231" s="61"/>
      <c r="B231" s="49" t="s">
        <v>671</v>
      </c>
      <c r="C231" s="49" t="s">
        <v>646</v>
      </c>
      <c r="D231" s="49" t="s">
        <v>647</v>
      </c>
      <c r="E231" s="50" t="s">
        <v>648</v>
      </c>
      <c r="F231" s="64">
        <v>45536</v>
      </c>
      <c r="G231" s="49" t="s">
        <v>16</v>
      </c>
      <c r="H231" s="72">
        <v>0</v>
      </c>
      <c r="I231" s="65">
        <v>63899.96</v>
      </c>
      <c r="J231" s="114" t="str">
        <f>_xlfn.XLOOKUP(E231,'[12]Resumo Unidades'!$B:$B,'[12]Resumo Unidades'!$W:$W)</f>
        <v>Fluxo ok</v>
      </c>
      <c r="K231" s="51" t="str">
        <f>IF(L231&gt;Resumo!$E$23,"Sim","Não")</f>
        <v>Não</v>
      </c>
      <c r="L231" s="66">
        <v>50</v>
      </c>
      <c r="M231" s="67"/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52">
        <v>0</v>
      </c>
      <c r="U231" s="52">
        <v>0</v>
      </c>
      <c r="V231" s="52">
        <v>0</v>
      </c>
      <c r="W231" s="52">
        <v>0</v>
      </c>
      <c r="X231" s="52">
        <v>0</v>
      </c>
      <c r="Y231" s="52">
        <v>0</v>
      </c>
      <c r="Z231" s="52">
        <v>0</v>
      </c>
      <c r="AA231" s="52">
        <v>0</v>
      </c>
      <c r="AB231" s="52">
        <v>0</v>
      </c>
      <c r="AC231" s="52">
        <v>0</v>
      </c>
      <c r="AD231" s="52">
        <v>0</v>
      </c>
      <c r="AE231" s="52">
        <v>0</v>
      </c>
      <c r="AF231" s="52">
        <v>0</v>
      </c>
      <c r="AG231" s="52">
        <v>0</v>
      </c>
      <c r="AH231" s="52">
        <v>0</v>
      </c>
      <c r="AI231" s="52">
        <v>0</v>
      </c>
      <c r="AJ231" s="52">
        <v>0</v>
      </c>
      <c r="AK231" s="52">
        <v>0</v>
      </c>
      <c r="AL231" s="52">
        <v>0</v>
      </c>
      <c r="AM231" s="52">
        <v>0</v>
      </c>
      <c r="AN231" s="52">
        <v>0</v>
      </c>
      <c r="AO231" s="52">
        <v>0</v>
      </c>
      <c r="AP231" s="52">
        <v>0</v>
      </c>
      <c r="AQ231" s="52">
        <v>0</v>
      </c>
      <c r="AR231" s="52">
        <v>0</v>
      </c>
      <c r="AS231" s="52">
        <v>0</v>
      </c>
      <c r="AT231" s="52">
        <v>0</v>
      </c>
      <c r="AU231" s="52">
        <v>0</v>
      </c>
      <c r="AV231" s="52">
        <v>0</v>
      </c>
      <c r="AW231" s="52">
        <v>0</v>
      </c>
      <c r="AX231" s="52">
        <v>0</v>
      </c>
      <c r="AY231" s="52">
        <v>0</v>
      </c>
      <c r="AZ231" s="52">
        <v>0</v>
      </c>
      <c r="BA231" s="52">
        <v>0</v>
      </c>
      <c r="BB231" s="52">
        <v>0</v>
      </c>
      <c r="BC231" s="52">
        <v>0</v>
      </c>
      <c r="BD231" s="52">
        <v>0</v>
      </c>
      <c r="BE231" s="52">
        <v>0</v>
      </c>
      <c r="BF231" s="52">
        <v>0</v>
      </c>
      <c r="BG231" s="52">
        <v>0</v>
      </c>
      <c r="BH231" s="52">
        <v>0</v>
      </c>
      <c r="BI231" s="52">
        <v>0</v>
      </c>
      <c r="BJ231" s="52">
        <v>0</v>
      </c>
      <c r="BK231" s="52">
        <v>0</v>
      </c>
      <c r="BL231" s="52">
        <v>0</v>
      </c>
      <c r="BM231" s="52">
        <v>0</v>
      </c>
      <c r="BN231" s="52">
        <v>0</v>
      </c>
      <c r="BO231" s="52">
        <v>0</v>
      </c>
      <c r="BP231" s="52">
        <v>0</v>
      </c>
      <c r="BQ231" s="52">
        <v>0</v>
      </c>
      <c r="BR231" s="52">
        <v>0</v>
      </c>
      <c r="BS231" s="52">
        <v>0</v>
      </c>
      <c r="BT231" s="52">
        <v>0</v>
      </c>
      <c r="BU231" s="52">
        <v>0</v>
      </c>
      <c r="BV231" s="52">
        <v>0</v>
      </c>
      <c r="BW231" s="52">
        <v>0</v>
      </c>
      <c r="BX231" s="52">
        <v>0</v>
      </c>
      <c r="BY231" s="52">
        <v>0</v>
      </c>
      <c r="BZ231" s="52">
        <v>0</v>
      </c>
      <c r="CA231" s="52">
        <v>0</v>
      </c>
      <c r="CB231" s="52">
        <v>878.94</v>
      </c>
      <c r="CC231" s="52">
        <v>801.97</v>
      </c>
      <c r="CD231" s="52">
        <v>752.32</v>
      </c>
      <c r="CE231" s="52">
        <v>363.6</v>
      </c>
      <c r="CF231" s="52">
        <v>363.6</v>
      </c>
      <c r="CG231" s="52">
        <v>363.6</v>
      </c>
      <c r="CH231" s="52">
        <v>363.6</v>
      </c>
      <c r="CI231" s="52">
        <v>363.6</v>
      </c>
      <c r="CJ231" s="52">
        <v>363.6</v>
      </c>
      <c r="CK231" s="52">
        <v>385.59</v>
      </c>
      <c r="CL231" s="52">
        <v>385.59</v>
      </c>
      <c r="CM231" s="52">
        <v>385.59</v>
      </c>
      <c r="CN231" s="52">
        <v>385.59</v>
      </c>
      <c r="CO231" s="52">
        <v>385.59</v>
      </c>
      <c r="CP231" s="52">
        <v>385.59</v>
      </c>
      <c r="CQ231" s="52">
        <v>385.59</v>
      </c>
      <c r="CR231" s="52">
        <v>385.59</v>
      </c>
      <c r="CS231" s="52">
        <v>385.59</v>
      </c>
      <c r="CT231" s="52">
        <v>385.59</v>
      </c>
      <c r="CU231" s="52">
        <v>385.59</v>
      </c>
      <c r="CV231" s="52">
        <v>385.59</v>
      </c>
      <c r="CW231" s="52">
        <v>407.2</v>
      </c>
      <c r="CX231" s="52">
        <v>407.2</v>
      </c>
      <c r="CY231" s="52">
        <v>407.2</v>
      </c>
      <c r="CZ231" s="52">
        <v>407.2</v>
      </c>
      <c r="DA231" s="52">
        <v>407.2</v>
      </c>
      <c r="DB231" s="52">
        <v>407.2</v>
      </c>
      <c r="DC231" s="52">
        <v>407.2</v>
      </c>
      <c r="DD231" s="52">
        <v>407.2</v>
      </c>
      <c r="DE231" s="52">
        <v>407.2</v>
      </c>
      <c r="DF231" s="52">
        <v>407.2</v>
      </c>
      <c r="DG231" s="52">
        <v>407.2</v>
      </c>
      <c r="DH231" s="52">
        <v>407.2</v>
      </c>
      <c r="DI231" s="52">
        <v>430.14</v>
      </c>
      <c r="DJ231" s="52">
        <v>430.14</v>
      </c>
      <c r="DK231" s="52">
        <v>430.14</v>
      </c>
      <c r="DL231" s="52">
        <v>430.14</v>
      </c>
      <c r="DM231" s="52">
        <v>430.14</v>
      </c>
      <c r="DN231" s="52">
        <v>430.14</v>
      </c>
      <c r="DO231" s="52">
        <v>430.14</v>
      </c>
      <c r="DP231" s="52">
        <v>430.14</v>
      </c>
      <c r="DQ231" s="52">
        <v>430.14</v>
      </c>
      <c r="DR231" s="52">
        <v>430.14</v>
      </c>
      <c r="DS231" s="52">
        <v>430.14</v>
      </c>
      <c r="DT231" s="52">
        <v>430.14</v>
      </c>
      <c r="DU231" s="52">
        <v>454.49</v>
      </c>
      <c r="DV231" s="52">
        <v>454.49</v>
      </c>
      <c r="DW231" s="52">
        <v>454.49</v>
      </c>
      <c r="DX231" s="52">
        <v>454.49</v>
      </c>
      <c r="DY231" s="52">
        <v>454.49</v>
      </c>
      <c r="DZ231" s="52">
        <v>454.49</v>
      </c>
      <c r="EA231" s="52">
        <v>454.49</v>
      </c>
      <c r="EB231" s="52">
        <v>454.49</v>
      </c>
      <c r="EC231" s="52">
        <v>454.49</v>
      </c>
      <c r="ED231" s="52">
        <v>454.49</v>
      </c>
      <c r="EE231" s="52">
        <v>454.49</v>
      </c>
      <c r="EF231" s="52">
        <v>454.49</v>
      </c>
      <c r="EG231" s="52">
        <v>480.35</v>
      </c>
      <c r="EH231" s="52">
        <v>480.35</v>
      </c>
      <c r="EI231" s="52">
        <v>480.35</v>
      </c>
      <c r="EJ231" s="52">
        <v>480.35</v>
      </c>
      <c r="EK231" s="52">
        <v>480.35</v>
      </c>
      <c r="EL231" s="52">
        <v>480.35</v>
      </c>
      <c r="EM231" s="52">
        <v>480.35</v>
      </c>
      <c r="EN231" s="52">
        <v>480.35</v>
      </c>
      <c r="EO231" s="52">
        <v>480.35</v>
      </c>
      <c r="EP231" s="52">
        <v>480.35</v>
      </c>
      <c r="EQ231" s="52">
        <v>480.35</v>
      </c>
      <c r="ER231" s="52">
        <v>480.35</v>
      </c>
      <c r="ES231" s="52">
        <v>507.8</v>
      </c>
      <c r="ET231" s="52">
        <v>507.8</v>
      </c>
      <c r="EU231" s="52">
        <v>507.8</v>
      </c>
      <c r="EV231" s="52">
        <v>507.8</v>
      </c>
      <c r="EW231" s="52">
        <v>507.8</v>
      </c>
      <c r="EX231" s="52">
        <v>507.8</v>
      </c>
      <c r="EY231" s="52">
        <v>507.8</v>
      </c>
      <c r="EZ231" s="52">
        <v>507.8</v>
      </c>
      <c r="FA231" s="52">
        <v>507.8</v>
      </c>
      <c r="FB231" s="52">
        <v>507.8</v>
      </c>
      <c r="FC231" s="52">
        <v>507.8</v>
      </c>
      <c r="FD231" s="52">
        <v>507.8</v>
      </c>
      <c r="FE231" s="52">
        <v>536.95000000000005</v>
      </c>
      <c r="FF231" s="52">
        <v>536.95000000000005</v>
      </c>
      <c r="FG231" s="52">
        <v>536.95000000000005</v>
      </c>
      <c r="FH231" s="52">
        <v>536.94999999999993</v>
      </c>
      <c r="FI231" s="52">
        <v>536.94999999999993</v>
      </c>
      <c r="FJ231" s="52">
        <v>536.95000000000005</v>
      </c>
      <c r="FK231" s="52">
        <v>536.95000000000005</v>
      </c>
      <c r="FL231" s="52">
        <v>536.94999999999993</v>
      </c>
      <c r="FM231" s="52">
        <v>536.95000000000005</v>
      </c>
      <c r="FN231" s="52">
        <v>536.94999999999993</v>
      </c>
      <c r="FO231" s="52">
        <v>536.95000000000005</v>
      </c>
      <c r="FP231" s="52">
        <v>536.94999999999993</v>
      </c>
      <c r="FQ231" s="52">
        <v>567.9</v>
      </c>
      <c r="FR231" s="52">
        <v>567.9</v>
      </c>
      <c r="FS231" s="52">
        <v>567.9</v>
      </c>
      <c r="FT231" s="52">
        <v>567.9</v>
      </c>
      <c r="FU231" s="52">
        <v>567.9</v>
      </c>
      <c r="FV231" s="52">
        <v>567.9</v>
      </c>
      <c r="FW231" s="52">
        <v>567.9</v>
      </c>
      <c r="FX231" s="52">
        <v>567.9</v>
      </c>
      <c r="FY231" s="52">
        <v>567.9</v>
      </c>
      <c r="FZ231" s="52">
        <v>567.9</v>
      </c>
      <c r="GA231" s="52">
        <v>567.9</v>
      </c>
      <c r="GB231" s="52">
        <v>567.9</v>
      </c>
      <c r="GC231" s="52">
        <v>600.75</v>
      </c>
      <c r="GD231" s="52">
        <v>600.75</v>
      </c>
      <c r="GE231" s="52">
        <v>600.75</v>
      </c>
      <c r="GF231" s="52">
        <v>600.75</v>
      </c>
      <c r="GG231" s="52">
        <v>600.75</v>
      </c>
      <c r="GH231" s="52">
        <v>600.75</v>
      </c>
      <c r="GI231" s="52">
        <v>600.75</v>
      </c>
      <c r="GJ231" s="52">
        <v>600.75</v>
      </c>
      <c r="GK231" s="52">
        <v>600.75</v>
      </c>
      <c r="GL231" s="52">
        <v>600.75</v>
      </c>
      <c r="GM231" s="52">
        <v>600.75</v>
      </c>
      <c r="GN231" s="52">
        <v>600.75</v>
      </c>
      <c r="GO231" s="52">
        <v>635.62</v>
      </c>
      <c r="GP231" s="52">
        <v>635.62</v>
      </c>
      <c r="GQ231" s="52">
        <v>635.62</v>
      </c>
      <c r="GR231" s="52">
        <v>635.62</v>
      </c>
      <c r="GS231" s="52">
        <v>635.62</v>
      </c>
      <c r="GT231" s="52">
        <v>635.62</v>
      </c>
      <c r="GU231" s="52">
        <v>635.62</v>
      </c>
      <c r="GV231" s="52">
        <v>635.62</v>
      </c>
      <c r="GW231" s="52">
        <v>635.62</v>
      </c>
      <c r="GX231" s="52">
        <v>635.62</v>
      </c>
      <c r="GY231" s="52">
        <v>635.62</v>
      </c>
      <c r="GZ231" s="52">
        <v>635.62</v>
      </c>
      <c r="HA231" s="52">
        <v>672.66</v>
      </c>
      <c r="HB231" s="52">
        <v>672.66</v>
      </c>
      <c r="HC231" s="52">
        <v>672.66</v>
      </c>
      <c r="HD231" s="52">
        <v>672.66</v>
      </c>
      <c r="HE231" s="52">
        <v>672.66</v>
      </c>
      <c r="HF231" s="52">
        <v>672.66</v>
      </c>
      <c r="HG231" s="52">
        <v>672.66</v>
      </c>
      <c r="HH231" s="52">
        <v>672.66</v>
      </c>
      <c r="HI231" s="52">
        <v>672.66</v>
      </c>
      <c r="HJ231" s="52">
        <v>672.66</v>
      </c>
      <c r="HK231" s="52">
        <v>672.66</v>
      </c>
      <c r="HL231" s="52">
        <v>672.66</v>
      </c>
      <c r="HM231" s="52">
        <v>711.98</v>
      </c>
      <c r="HN231" s="52">
        <v>711.98</v>
      </c>
      <c r="HO231" s="52">
        <v>711.98</v>
      </c>
      <c r="HP231" s="52">
        <v>711.98</v>
      </c>
      <c r="HQ231" s="52">
        <v>711.98</v>
      </c>
      <c r="HR231" s="52">
        <v>711.98</v>
      </c>
      <c r="HS231" s="52">
        <v>711.98</v>
      </c>
      <c r="HT231" s="52">
        <v>711.98</v>
      </c>
      <c r="HU231" s="52">
        <v>711.98</v>
      </c>
      <c r="HV231" s="52">
        <v>711.98</v>
      </c>
      <c r="HW231" s="52">
        <v>711.98</v>
      </c>
      <c r="HX231" s="52">
        <v>711.98</v>
      </c>
      <c r="HY231" s="52">
        <v>753.71</v>
      </c>
      <c r="HZ231" s="52">
        <v>753.71</v>
      </c>
      <c r="IA231" s="52">
        <v>753.71</v>
      </c>
      <c r="IB231" s="52">
        <v>753.71</v>
      </c>
      <c r="IC231" s="52">
        <v>753.71</v>
      </c>
      <c r="ID231" s="52">
        <v>753.71</v>
      </c>
      <c r="IE231" s="52">
        <v>753.71</v>
      </c>
      <c r="IF231" s="52">
        <v>753.71</v>
      </c>
      <c r="IG231" s="52">
        <v>753.71</v>
      </c>
      <c r="IH231" s="52">
        <v>753.71</v>
      </c>
      <c r="II231" s="52">
        <v>753.71</v>
      </c>
      <c r="IJ231" s="52">
        <v>753.71</v>
      </c>
      <c r="IK231" s="52">
        <v>798.02</v>
      </c>
      <c r="IL231" s="52">
        <v>798.02</v>
      </c>
      <c r="IM231" s="52">
        <v>798.02</v>
      </c>
      <c r="IN231" s="52">
        <v>798.02</v>
      </c>
      <c r="IO231" s="52">
        <v>798.02</v>
      </c>
      <c r="IP231" s="52">
        <v>798.02</v>
      </c>
      <c r="IQ231" s="52">
        <v>798.02</v>
      </c>
      <c r="IR231" s="52">
        <v>798.02</v>
      </c>
      <c r="IS231" s="52">
        <v>798.02</v>
      </c>
      <c r="IT231" s="52">
        <v>798.02</v>
      </c>
      <c r="IU231" s="52">
        <v>798.02</v>
      </c>
      <c r="IV231" s="52">
        <v>798.02</v>
      </c>
      <c r="IW231" s="52">
        <v>845.07</v>
      </c>
      <c r="IX231" s="52">
        <v>845.07</v>
      </c>
      <c r="IY231" s="52">
        <v>845.07</v>
      </c>
      <c r="IZ231" s="52">
        <v>845.07</v>
      </c>
      <c r="JA231" s="52">
        <v>845.07</v>
      </c>
      <c r="JB231" s="52">
        <v>845.07</v>
      </c>
      <c r="JC231" s="52">
        <v>0</v>
      </c>
      <c r="JD231" s="52">
        <v>0</v>
      </c>
      <c r="JE231" s="52">
        <v>0</v>
      </c>
      <c r="JF231" s="52">
        <v>0</v>
      </c>
      <c r="JG231" s="52">
        <v>0</v>
      </c>
      <c r="JH231" s="52">
        <v>0</v>
      </c>
      <c r="JI231" s="52">
        <v>0</v>
      </c>
      <c r="JJ231" s="52">
        <v>0</v>
      </c>
      <c r="JK231" s="52">
        <v>0</v>
      </c>
      <c r="JL231" s="52">
        <v>0</v>
      </c>
      <c r="JM231" s="52">
        <v>0</v>
      </c>
      <c r="JN231" s="52">
        <v>0</v>
      </c>
      <c r="JO231" s="52">
        <v>0</v>
      </c>
      <c r="JP231" s="52">
        <v>0</v>
      </c>
      <c r="JQ231" s="52">
        <v>0</v>
      </c>
      <c r="JR231" s="52">
        <v>0</v>
      </c>
      <c r="JS231" s="52">
        <v>0</v>
      </c>
      <c r="JT231" s="52">
        <v>0</v>
      </c>
      <c r="JU231" s="52">
        <v>0</v>
      </c>
      <c r="JV231" s="52">
        <v>0</v>
      </c>
      <c r="JW231" s="52">
        <v>0</v>
      </c>
      <c r="JX231" s="52">
        <v>0</v>
      </c>
      <c r="JY231" s="52">
        <v>0</v>
      </c>
      <c r="JZ231" s="52">
        <v>0</v>
      </c>
      <c r="KA231" s="52">
        <v>0</v>
      </c>
      <c r="KB231" s="52">
        <v>0</v>
      </c>
      <c r="KC231" s="52">
        <v>0</v>
      </c>
      <c r="KD231" s="52">
        <v>0</v>
      </c>
      <c r="KE231" s="52">
        <v>0</v>
      </c>
      <c r="KF231" s="52">
        <v>0</v>
      </c>
      <c r="KG231" s="52">
        <v>0</v>
      </c>
      <c r="KH231" s="52">
        <v>0</v>
      </c>
      <c r="KI231" s="52">
        <v>0</v>
      </c>
      <c r="KJ231" s="52">
        <v>0</v>
      </c>
      <c r="KK231" s="52">
        <v>0</v>
      </c>
      <c r="KL231" s="52">
        <v>0</v>
      </c>
      <c r="KM231" s="52">
        <v>0</v>
      </c>
      <c r="KN231" s="52">
        <v>0</v>
      </c>
      <c r="KO231" s="52">
        <v>0</v>
      </c>
      <c r="KP231" s="52">
        <v>0</v>
      </c>
      <c r="KQ231" s="52">
        <v>0</v>
      </c>
      <c r="KR231" s="52">
        <v>0</v>
      </c>
      <c r="KS231" s="52">
        <v>0</v>
      </c>
      <c r="KT231" s="52">
        <v>0</v>
      </c>
      <c r="KU231" s="52">
        <v>0</v>
      </c>
      <c r="KV231" s="52">
        <v>0</v>
      </c>
      <c r="KW231" s="52">
        <v>0</v>
      </c>
      <c r="KX231" s="52">
        <v>0</v>
      </c>
      <c r="KY231" s="52">
        <v>0</v>
      </c>
      <c r="KZ231" s="52">
        <v>0</v>
      </c>
      <c r="LA231" s="52">
        <v>0</v>
      </c>
      <c r="LB231" s="52">
        <v>0</v>
      </c>
      <c r="LC231" s="52">
        <v>0</v>
      </c>
      <c r="LD231" s="52">
        <v>0</v>
      </c>
      <c r="LE231" s="52">
        <v>0</v>
      </c>
      <c r="LF231" s="52">
        <v>0</v>
      </c>
      <c r="LG231" s="52">
        <v>0</v>
      </c>
      <c r="LH231" s="52">
        <v>0</v>
      </c>
      <c r="LI231" s="52">
        <v>0</v>
      </c>
      <c r="LJ231" s="52">
        <v>0</v>
      </c>
      <c r="LK231" s="52">
        <v>0</v>
      </c>
      <c r="LL231" s="52">
        <v>0</v>
      </c>
      <c r="LM231" s="52">
        <v>0</v>
      </c>
      <c r="LN231" s="52">
        <v>0</v>
      </c>
      <c r="LO231" s="52">
        <v>0</v>
      </c>
      <c r="LP231" s="52">
        <v>0</v>
      </c>
      <c r="LQ231" s="52">
        <v>0</v>
      </c>
      <c r="LR231" s="52">
        <v>0</v>
      </c>
      <c r="LS231" s="52">
        <v>0</v>
      </c>
      <c r="LT231" s="52">
        <v>0</v>
      </c>
      <c r="LU231" s="52">
        <v>0</v>
      </c>
      <c r="LV231" s="52">
        <v>0</v>
      </c>
      <c r="LW231" s="52">
        <v>0</v>
      </c>
      <c r="LX231" s="52">
        <v>0</v>
      </c>
      <c r="LY231" s="52">
        <v>0</v>
      </c>
      <c r="LZ231" s="52">
        <v>0</v>
      </c>
      <c r="MA231" s="52">
        <v>0</v>
      </c>
      <c r="MB231" s="52">
        <v>0</v>
      </c>
      <c r="MC231" s="52">
        <v>0</v>
      </c>
      <c r="MD231" s="52">
        <v>0</v>
      </c>
      <c r="ME231" s="52">
        <v>0</v>
      </c>
      <c r="MF231" s="52">
        <v>0</v>
      </c>
      <c r="MG231" s="52">
        <v>0</v>
      </c>
      <c r="MH231" s="52">
        <v>0</v>
      </c>
      <c r="MI231" s="52">
        <v>0</v>
      </c>
      <c r="MJ231" s="52">
        <v>0</v>
      </c>
      <c r="MK231" s="52">
        <v>0</v>
      </c>
      <c r="ML231" s="52">
        <v>0</v>
      </c>
      <c r="MM231" s="52">
        <v>0</v>
      </c>
      <c r="MN231" s="52">
        <v>0</v>
      </c>
      <c r="MO231" s="52">
        <v>0</v>
      </c>
      <c r="MP231" s="52">
        <v>0</v>
      </c>
      <c r="MQ231" s="52">
        <v>0</v>
      </c>
      <c r="MR231" s="52">
        <v>0</v>
      </c>
      <c r="MS231" s="52">
        <v>0</v>
      </c>
      <c r="MT231" s="52">
        <v>0</v>
      </c>
      <c r="MU231" s="52">
        <v>0</v>
      </c>
      <c r="MV231" s="52">
        <v>0</v>
      </c>
      <c r="MW231" s="52">
        <v>0</v>
      </c>
      <c r="MX231" s="52">
        <v>0</v>
      </c>
      <c r="MY231" s="52">
        <v>0</v>
      </c>
      <c r="MZ231" s="52">
        <v>0</v>
      </c>
      <c r="NA231" s="52">
        <v>0</v>
      </c>
      <c r="NB231" s="52">
        <v>0</v>
      </c>
      <c r="NC231" s="52">
        <v>0</v>
      </c>
      <c r="ND231" s="52">
        <v>0</v>
      </c>
      <c r="NE231" s="52">
        <v>0</v>
      </c>
      <c r="NF231" s="52">
        <v>0</v>
      </c>
      <c r="NG231" s="52">
        <v>0</v>
      </c>
      <c r="NH231" s="52">
        <v>0</v>
      </c>
      <c r="NI231" s="52">
        <v>0</v>
      </c>
      <c r="NJ231" s="52">
        <v>0</v>
      </c>
      <c r="NK231" s="52">
        <v>0</v>
      </c>
      <c r="NL231" s="52">
        <v>0</v>
      </c>
      <c r="NM231" s="52">
        <v>0</v>
      </c>
      <c r="NN231" s="52">
        <v>0</v>
      </c>
      <c r="NO231" s="52">
        <v>0</v>
      </c>
      <c r="NP231" s="52">
        <v>0</v>
      </c>
      <c r="NQ231" s="52">
        <v>0</v>
      </c>
      <c r="NR231" s="68">
        <f t="shared" si="12"/>
        <v>105003.1700000002</v>
      </c>
      <c r="NS231" s="68">
        <f t="shared" si="13"/>
        <v>105003.1700000002</v>
      </c>
      <c r="NT231" s="68">
        <f t="shared" si="14"/>
        <v>53464.37000000001</v>
      </c>
    </row>
    <row r="232" spans="1:384" s="40" customFormat="1" ht="15" customHeight="1" outlineLevel="1" x14ac:dyDescent="0.2">
      <c r="A232" s="61"/>
      <c r="B232" s="49" t="s">
        <v>671</v>
      </c>
      <c r="C232" s="49" t="s">
        <v>649</v>
      </c>
      <c r="D232" s="49" t="s">
        <v>650</v>
      </c>
      <c r="E232" s="50" t="s">
        <v>651</v>
      </c>
      <c r="F232" s="64">
        <v>45547</v>
      </c>
      <c r="G232" s="49" t="s">
        <v>16</v>
      </c>
      <c r="H232" s="72">
        <v>0</v>
      </c>
      <c r="I232" s="65">
        <v>70165.210000000006</v>
      </c>
      <c r="J232" s="114" t="str">
        <f>_xlfn.XLOOKUP(E232,'[12]Resumo Unidades'!$B:$B,'[12]Resumo Unidades'!$W:$W)</f>
        <v>Fluxo ok</v>
      </c>
      <c r="K232" s="51" t="str">
        <f>IF(L232&gt;Resumo!$E$23,"Sim","Não")</f>
        <v>Não</v>
      </c>
      <c r="L232" s="66">
        <v>0</v>
      </c>
      <c r="M232" s="67"/>
      <c r="N232" s="52">
        <v>0</v>
      </c>
      <c r="O232" s="52">
        <v>0</v>
      </c>
      <c r="P232" s="52">
        <v>0</v>
      </c>
      <c r="Q232" s="52">
        <v>0</v>
      </c>
      <c r="R232" s="52">
        <v>0</v>
      </c>
      <c r="S232" s="52">
        <v>0</v>
      </c>
      <c r="T232" s="52">
        <v>0</v>
      </c>
      <c r="U232" s="52">
        <v>0</v>
      </c>
      <c r="V232" s="52">
        <v>0</v>
      </c>
      <c r="W232" s="52">
        <v>0</v>
      </c>
      <c r="X232" s="52">
        <v>0</v>
      </c>
      <c r="Y232" s="52">
        <v>0</v>
      </c>
      <c r="Z232" s="52">
        <v>0</v>
      </c>
      <c r="AA232" s="52">
        <v>0</v>
      </c>
      <c r="AB232" s="52">
        <v>0</v>
      </c>
      <c r="AC232" s="52">
        <v>0</v>
      </c>
      <c r="AD232" s="52">
        <v>0</v>
      </c>
      <c r="AE232" s="52">
        <v>0</v>
      </c>
      <c r="AF232" s="52">
        <v>0</v>
      </c>
      <c r="AG232" s="52">
        <v>0</v>
      </c>
      <c r="AH232" s="52">
        <v>0</v>
      </c>
      <c r="AI232" s="52">
        <v>0</v>
      </c>
      <c r="AJ232" s="52">
        <v>0</v>
      </c>
      <c r="AK232" s="52">
        <v>0</v>
      </c>
      <c r="AL232" s="52">
        <v>0</v>
      </c>
      <c r="AM232" s="52">
        <v>0</v>
      </c>
      <c r="AN232" s="52">
        <v>0</v>
      </c>
      <c r="AO232" s="52">
        <v>0</v>
      </c>
      <c r="AP232" s="52">
        <v>0</v>
      </c>
      <c r="AQ232" s="52">
        <v>0</v>
      </c>
      <c r="AR232" s="52">
        <v>0</v>
      </c>
      <c r="AS232" s="52">
        <v>0</v>
      </c>
      <c r="AT232" s="52">
        <v>0</v>
      </c>
      <c r="AU232" s="52">
        <v>0</v>
      </c>
      <c r="AV232" s="52">
        <v>0</v>
      </c>
      <c r="AW232" s="52">
        <v>0</v>
      </c>
      <c r="AX232" s="52">
        <v>0</v>
      </c>
      <c r="AY232" s="52">
        <v>0</v>
      </c>
      <c r="AZ232" s="52">
        <v>0</v>
      </c>
      <c r="BA232" s="52">
        <v>0</v>
      </c>
      <c r="BB232" s="52">
        <v>0</v>
      </c>
      <c r="BC232" s="52">
        <v>0</v>
      </c>
      <c r="BD232" s="52">
        <v>0</v>
      </c>
      <c r="BE232" s="52">
        <v>0</v>
      </c>
      <c r="BF232" s="52">
        <v>0</v>
      </c>
      <c r="BG232" s="52">
        <v>0</v>
      </c>
      <c r="BH232" s="52">
        <v>0</v>
      </c>
      <c r="BI232" s="52">
        <v>0</v>
      </c>
      <c r="BJ232" s="52">
        <v>0</v>
      </c>
      <c r="BK232" s="52">
        <v>0</v>
      </c>
      <c r="BL232" s="52">
        <v>0</v>
      </c>
      <c r="BM232" s="52">
        <v>0</v>
      </c>
      <c r="BN232" s="52">
        <v>0</v>
      </c>
      <c r="BO232" s="52">
        <v>0</v>
      </c>
      <c r="BP232" s="52">
        <v>0</v>
      </c>
      <c r="BQ232" s="52">
        <v>0</v>
      </c>
      <c r="BR232" s="52">
        <v>0</v>
      </c>
      <c r="BS232" s="52">
        <v>0</v>
      </c>
      <c r="BT232" s="52">
        <v>0</v>
      </c>
      <c r="BU232" s="52">
        <v>0</v>
      </c>
      <c r="BV232" s="52">
        <v>0</v>
      </c>
      <c r="BW232" s="52">
        <v>0</v>
      </c>
      <c r="BX232" s="52">
        <v>0</v>
      </c>
      <c r="BY232" s="52">
        <v>0</v>
      </c>
      <c r="BZ232" s="52">
        <v>0</v>
      </c>
      <c r="CA232" s="52">
        <v>0</v>
      </c>
      <c r="CB232" s="52">
        <v>0</v>
      </c>
      <c r="CC232" s="52">
        <v>0</v>
      </c>
      <c r="CD232" s="52">
        <v>314.19000000000005</v>
      </c>
      <c r="CE232" s="52">
        <v>304.29000000000002</v>
      </c>
      <c r="CF232" s="52">
        <v>304.29000000000002</v>
      </c>
      <c r="CG232" s="52">
        <v>304.29000000000002</v>
      </c>
      <c r="CH232" s="52">
        <v>304.29000000000002</v>
      </c>
      <c r="CI232" s="52">
        <v>304.29000000000002</v>
      </c>
      <c r="CJ232" s="52">
        <v>304.29000000000002</v>
      </c>
      <c r="CK232" s="52">
        <v>304.29000000000002</v>
      </c>
      <c r="CL232" s="52">
        <v>304.29000000000002</v>
      </c>
      <c r="CM232" s="52">
        <v>304.29000000000002</v>
      </c>
      <c r="CN232" s="52">
        <v>304.29000000000002</v>
      </c>
      <c r="CO232" s="52">
        <v>304.29000000000002</v>
      </c>
      <c r="CP232" s="52">
        <v>304.29000000000002</v>
      </c>
      <c r="CQ232" s="52">
        <v>304.29000000000002</v>
      </c>
      <c r="CR232" s="52">
        <v>304.29000000000002</v>
      </c>
      <c r="CS232" s="52">
        <v>304.29000000000002</v>
      </c>
      <c r="CT232" s="52">
        <v>304.29000000000002</v>
      </c>
      <c r="CU232" s="52">
        <v>304.29000000000002</v>
      </c>
      <c r="CV232" s="52">
        <v>304.29000000000002</v>
      </c>
      <c r="CW232" s="52">
        <v>304.29000000000002</v>
      </c>
      <c r="CX232" s="52">
        <v>304.29000000000002</v>
      </c>
      <c r="CY232" s="52">
        <v>304.29000000000002</v>
      </c>
      <c r="CZ232" s="52">
        <v>304.29000000000002</v>
      </c>
      <c r="DA232" s="52">
        <v>304.29000000000002</v>
      </c>
      <c r="DB232" s="52">
        <v>304.29000000000002</v>
      </c>
      <c r="DC232" s="52">
        <v>304.29000000000002</v>
      </c>
      <c r="DD232" s="52">
        <v>304.29000000000002</v>
      </c>
      <c r="DE232" s="52">
        <v>304.29000000000002</v>
      </c>
      <c r="DF232" s="52">
        <v>304.29000000000002</v>
      </c>
      <c r="DG232" s="52">
        <v>304.29000000000002</v>
      </c>
      <c r="DH232" s="52">
        <v>304.29000000000002</v>
      </c>
      <c r="DI232" s="52">
        <v>304.29000000000002</v>
      </c>
      <c r="DJ232" s="52">
        <v>304.29000000000002</v>
      </c>
      <c r="DK232" s="52">
        <v>304.29000000000002</v>
      </c>
      <c r="DL232" s="52">
        <v>304.29000000000002</v>
      </c>
      <c r="DM232" s="52">
        <v>304.29000000000002</v>
      </c>
      <c r="DN232" s="52">
        <v>304.29000000000002</v>
      </c>
      <c r="DO232" s="52">
        <v>304.29000000000002</v>
      </c>
      <c r="DP232" s="52">
        <v>304.29000000000002</v>
      </c>
      <c r="DQ232" s="52">
        <v>304.29000000000002</v>
      </c>
      <c r="DR232" s="52">
        <v>304.29000000000002</v>
      </c>
      <c r="DS232" s="52">
        <v>304.29000000000002</v>
      </c>
      <c r="DT232" s="52">
        <v>304.29000000000002</v>
      </c>
      <c r="DU232" s="52">
        <v>304.29000000000002</v>
      </c>
      <c r="DV232" s="52">
        <v>304.29000000000002</v>
      </c>
      <c r="DW232" s="52">
        <v>304.29000000000002</v>
      </c>
      <c r="DX232" s="52">
        <v>304.29000000000002</v>
      </c>
      <c r="DY232" s="52">
        <v>304.29000000000002</v>
      </c>
      <c r="DZ232" s="52">
        <v>304.29000000000002</v>
      </c>
      <c r="EA232" s="52">
        <v>304.29000000000002</v>
      </c>
      <c r="EB232" s="52">
        <v>304.29000000000002</v>
      </c>
      <c r="EC232" s="52">
        <v>304.29000000000002</v>
      </c>
      <c r="ED232" s="52">
        <v>304.29000000000002</v>
      </c>
      <c r="EE232" s="52">
        <v>304.29000000000002</v>
      </c>
      <c r="EF232" s="52">
        <v>304.29000000000002</v>
      </c>
      <c r="EG232" s="52">
        <v>304.29000000000002</v>
      </c>
      <c r="EH232" s="52">
        <v>304.29000000000002</v>
      </c>
      <c r="EI232" s="52">
        <v>304.29000000000002</v>
      </c>
      <c r="EJ232" s="52">
        <v>304.29000000000002</v>
      </c>
      <c r="EK232" s="52">
        <v>304.29000000000002</v>
      </c>
      <c r="EL232" s="52">
        <v>304.29000000000002</v>
      </c>
      <c r="EM232" s="52">
        <v>304.29000000000002</v>
      </c>
      <c r="EN232" s="52">
        <v>304.29000000000002</v>
      </c>
      <c r="EO232" s="52">
        <v>304.29000000000002</v>
      </c>
      <c r="EP232" s="52">
        <v>304.29000000000002</v>
      </c>
      <c r="EQ232" s="52">
        <v>304.29000000000002</v>
      </c>
      <c r="ER232" s="52">
        <v>304.29000000000002</v>
      </c>
      <c r="ES232" s="52">
        <v>304.29000000000002</v>
      </c>
      <c r="ET232" s="52">
        <v>304.29000000000002</v>
      </c>
      <c r="EU232" s="52">
        <v>304.29000000000002</v>
      </c>
      <c r="EV232" s="52">
        <v>304.29000000000002</v>
      </c>
      <c r="EW232" s="52">
        <v>304.29000000000002</v>
      </c>
      <c r="EX232" s="52">
        <v>304.29000000000002</v>
      </c>
      <c r="EY232" s="52">
        <v>304.29000000000002</v>
      </c>
      <c r="EZ232" s="52">
        <v>304.29000000000002</v>
      </c>
      <c r="FA232" s="52">
        <v>304.29000000000002</v>
      </c>
      <c r="FB232" s="52">
        <v>304.29000000000002</v>
      </c>
      <c r="FC232" s="52">
        <v>304.29000000000002</v>
      </c>
      <c r="FD232" s="52">
        <v>304.29000000000002</v>
      </c>
      <c r="FE232" s="52">
        <v>304.29000000000002</v>
      </c>
      <c r="FF232" s="52">
        <v>304.29000000000002</v>
      </c>
      <c r="FG232" s="52">
        <v>304.29000000000002</v>
      </c>
      <c r="FH232" s="52">
        <v>304.29000000000002</v>
      </c>
      <c r="FI232" s="52">
        <v>304.29000000000002</v>
      </c>
      <c r="FJ232" s="52">
        <v>304.29000000000002</v>
      </c>
      <c r="FK232" s="52">
        <v>304.29000000000002</v>
      </c>
      <c r="FL232" s="52">
        <v>304.29000000000002</v>
      </c>
      <c r="FM232" s="52">
        <v>304.29000000000002</v>
      </c>
      <c r="FN232" s="52">
        <v>304.29000000000002</v>
      </c>
      <c r="FO232" s="52">
        <v>304.29000000000002</v>
      </c>
      <c r="FP232" s="52">
        <v>304.29000000000002</v>
      </c>
      <c r="FQ232" s="52">
        <v>304.29000000000002</v>
      </c>
      <c r="FR232" s="52">
        <v>304.29000000000002</v>
      </c>
      <c r="FS232" s="52">
        <v>304.29000000000002</v>
      </c>
      <c r="FT232" s="52">
        <v>304.29000000000002</v>
      </c>
      <c r="FU232" s="52">
        <v>304.29000000000002</v>
      </c>
      <c r="FV232" s="52">
        <v>304.29000000000002</v>
      </c>
      <c r="FW232" s="52">
        <v>304.29000000000002</v>
      </c>
      <c r="FX232" s="52">
        <v>304.29000000000002</v>
      </c>
      <c r="FY232" s="52">
        <v>304.29000000000002</v>
      </c>
      <c r="FZ232" s="52">
        <v>304.29000000000002</v>
      </c>
      <c r="GA232" s="52">
        <v>304.29000000000002</v>
      </c>
      <c r="GB232" s="52">
        <v>304.29000000000002</v>
      </c>
      <c r="GC232" s="52">
        <v>304.29000000000002</v>
      </c>
      <c r="GD232" s="52">
        <v>304.29000000000002</v>
      </c>
      <c r="GE232" s="52">
        <v>304.29000000000002</v>
      </c>
      <c r="GF232" s="52">
        <v>304.29000000000002</v>
      </c>
      <c r="GG232" s="52">
        <v>304.29000000000002</v>
      </c>
      <c r="GH232" s="52">
        <v>304.29000000000002</v>
      </c>
      <c r="GI232" s="52">
        <v>304.29000000000002</v>
      </c>
      <c r="GJ232" s="52">
        <v>304.29000000000002</v>
      </c>
      <c r="GK232" s="52">
        <v>304.29000000000002</v>
      </c>
      <c r="GL232" s="52">
        <v>304.29000000000002</v>
      </c>
      <c r="GM232" s="52">
        <v>304.29000000000002</v>
      </c>
      <c r="GN232" s="52">
        <v>304.29000000000002</v>
      </c>
      <c r="GO232" s="52">
        <v>304.29000000000002</v>
      </c>
      <c r="GP232" s="52">
        <v>304.29000000000002</v>
      </c>
      <c r="GQ232" s="52">
        <v>304.29000000000002</v>
      </c>
      <c r="GR232" s="52">
        <v>304.29000000000002</v>
      </c>
      <c r="GS232" s="52">
        <v>304.29000000000002</v>
      </c>
      <c r="GT232" s="52">
        <v>304.29000000000002</v>
      </c>
      <c r="GU232" s="52">
        <v>304.29000000000002</v>
      </c>
      <c r="GV232" s="52">
        <v>304.29000000000002</v>
      </c>
      <c r="GW232" s="52">
        <v>304.29000000000002</v>
      </c>
      <c r="GX232" s="52">
        <v>304.29000000000002</v>
      </c>
      <c r="GY232" s="52">
        <v>304.29000000000002</v>
      </c>
      <c r="GZ232" s="52">
        <v>304.29000000000002</v>
      </c>
      <c r="HA232" s="52">
        <v>304.29000000000002</v>
      </c>
      <c r="HB232" s="52">
        <v>304.29000000000002</v>
      </c>
      <c r="HC232" s="52">
        <v>304.29000000000002</v>
      </c>
      <c r="HD232" s="52">
        <v>304.29000000000002</v>
      </c>
      <c r="HE232" s="52">
        <v>304.29000000000002</v>
      </c>
      <c r="HF232" s="52">
        <v>304.29000000000002</v>
      </c>
      <c r="HG232" s="52">
        <v>304.29000000000002</v>
      </c>
      <c r="HH232" s="52">
        <v>304.29000000000002</v>
      </c>
      <c r="HI232" s="52">
        <v>304.29000000000002</v>
      </c>
      <c r="HJ232" s="52">
        <v>304.29000000000002</v>
      </c>
      <c r="HK232" s="52">
        <v>304.29000000000002</v>
      </c>
      <c r="HL232" s="52">
        <v>0</v>
      </c>
      <c r="HM232" s="52">
        <v>0</v>
      </c>
      <c r="HN232" s="52">
        <v>0</v>
      </c>
      <c r="HO232" s="52">
        <v>0</v>
      </c>
      <c r="HP232" s="52">
        <v>0</v>
      </c>
      <c r="HQ232" s="52">
        <v>0</v>
      </c>
      <c r="HR232" s="52">
        <v>0</v>
      </c>
      <c r="HS232" s="52">
        <v>0</v>
      </c>
      <c r="HT232" s="52">
        <v>0</v>
      </c>
      <c r="HU232" s="52">
        <v>0</v>
      </c>
      <c r="HV232" s="52">
        <v>0</v>
      </c>
      <c r="HW232" s="52">
        <v>0</v>
      </c>
      <c r="HX232" s="52">
        <v>0</v>
      </c>
      <c r="HY232" s="52">
        <v>0</v>
      </c>
      <c r="HZ232" s="52">
        <v>0</v>
      </c>
      <c r="IA232" s="52">
        <v>0</v>
      </c>
      <c r="IB232" s="52">
        <v>0</v>
      </c>
      <c r="IC232" s="52">
        <v>0</v>
      </c>
      <c r="ID232" s="52">
        <v>0</v>
      </c>
      <c r="IE232" s="52">
        <v>0</v>
      </c>
      <c r="IF232" s="52">
        <v>0</v>
      </c>
      <c r="IG232" s="52">
        <v>0</v>
      </c>
      <c r="IH232" s="52">
        <v>0</v>
      </c>
      <c r="II232" s="52">
        <v>0</v>
      </c>
      <c r="IJ232" s="52">
        <v>0</v>
      </c>
      <c r="IK232" s="52">
        <v>0</v>
      </c>
      <c r="IL232" s="52">
        <v>0</v>
      </c>
      <c r="IM232" s="52">
        <v>0</v>
      </c>
      <c r="IN232" s="52">
        <v>0</v>
      </c>
      <c r="IO232" s="52">
        <v>0</v>
      </c>
      <c r="IP232" s="52">
        <v>0</v>
      </c>
      <c r="IQ232" s="52">
        <v>0</v>
      </c>
      <c r="IR232" s="52">
        <v>0</v>
      </c>
      <c r="IS232" s="52">
        <v>0</v>
      </c>
      <c r="IT232" s="52">
        <v>0</v>
      </c>
      <c r="IU232" s="52">
        <v>0</v>
      </c>
      <c r="IV232" s="52">
        <v>0</v>
      </c>
      <c r="IW232" s="52">
        <v>0</v>
      </c>
      <c r="IX232" s="52">
        <v>0</v>
      </c>
      <c r="IY232" s="52">
        <v>0</v>
      </c>
      <c r="IZ232" s="52">
        <v>0</v>
      </c>
      <c r="JA232" s="52">
        <v>0</v>
      </c>
      <c r="JB232" s="52">
        <v>0</v>
      </c>
      <c r="JC232" s="52">
        <v>0</v>
      </c>
      <c r="JD232" s="52">
        <v>0</v>
      </c>
      <c r="JE232" s="52">
        <v>0</v>
      </c>
      <c r="JF232" s="52">
        <v>0</v>
      </c>
      <c r="JG232" s="52">
        <v>0</v>
      </c>
      <c r="JH232" s="52">
        <v>0</v>
      </c>
      <c r="JI232" s="52">
        <v>0</v>
      </c>
      <c r="JJ232" s="52">
        <v>0</v>
      </c>
      <c r="JK232" s="52">
        <v>0</v>
      </c>
      <c r="JL232" s="52">
        <v>0</v>
      </c>
      <c r="JM232" s="52">
        <v>0</v>
      </c>
      <c r="JN232" s="52">
        <v>0</v>
      </c>
      <c r="JO232" s="52">
        <v>0</v>
      </c>
      <c r="JP232" s="52">
        <v>0</v>
      </c>
      <c r="JQ232" s="52">
        <v>0</v>
      </c>
      <c r="JR232" s="52">
        <v>0</v>
      </c>
      <c r="JS232" s="52">
        <v>0</v>
      </c>
      <c r="JT232" s="52">
        <v>0</v>
      </c>
      <c r="JU232" s="52">
        <v>0</v>
      </c>
      <c r="JV232" s="52">
        <v>0</v>
      </c>
      <c r="JW232" s="52">
        <v>0</v>
      </c>
      <c r="JX232" s="52">
        <v>0</v>
      </c>
      <c r="JY232" s="52">
        <v>0</v>
      </c>
      <c r="JZ232" s="52">
        <v>0</v>
      </c>
      <c r="KA232" s="52">
        <v>0</v>
      </c>
      <c r="KB232" s="52">
        <v>0</v>
      </c>
      <c r="KC232" s="52">
        <v>0</v>
      </c>
      <c r="KD232" s="52">
        <v>0</v>
      </c>
      <c r="KE232" s="52">
        <v>0</v>
      </c>
      <c r="KF232" s="52">
        <v>0</v>
      </c>
      <c r="KG232" s="52">
        <v>0</v>
      </c>
      <c r="KH232" s="52">
        <v>0</v>
      </c>
      <c r="KI232" s="52">
        <v>0</v>
      </c>
      <c r="KJ232" s="52">
        <v>0</v>
      </c>
      <c r="KK232" s="52">
        <v>0</v>
      </c>
      <c r="KL232" s="52">
        <v>0</v>
      </c>
      <c r="KM232" s="52">
        <v>0</v>
      </c>
      <c r="KN232" s="52">
        <v>0</v>
      </c>
      <c r="KO232" s="52">
        <v>0</v>
      </c>
      <c r="KP232" s="52">
        <v>0</v>
      </c>
      <c r="KQ232" s="52">
        <v>0</v>
      </c>
      <c r="KR232" s="52">
        <v>0</v>
      </c>
      <c r="KS232" s="52">
        <v>0</v>
      </c>
      <c r="KT232" s="52">
        <v>0</v>
      </c>
      <c r="KU232" s="52">
        <v>0</v>
      </c>
      <c r="KV232" s="52">
        <v>0</v>
      </c>
      <c r="KW232" s="52">
        <v>0</v>
      </c>
      <c r="KX232" s="52">
        <v>0</v>
      </c>
      <c r="KY232" s="52">
        <v>0</v>
      </c>
      <c r="KZ232" s="52">
        <v>0</v>
      </c>
      <c r="LA232" s="52">
        <v>0</v>
      </c>
      <c r="LB232" s="52">
        <v>0</v>
      </c>
      <c r="LC232" s="52">
        <v>0</v>
      </c>
      <c r="LD232" s="52">
        <v>0</v>
      </c>
      <c r="LE232" s="52">
        <v>0</v>
      </c>
      <c r="LF232" s="52">
        <v>0</v>
      </c>
      <c r="LG232" s="52">
        <v>0</v>
      </c>
      <c r="LH232" s="52">
        <v>0</v>
      </c>
      <c r="LI232" s="52">
        <v>0</v>
      </c>
      <c r="LJ232" s="52">
        <v>0</v>
      </c>
      <c r="LK232" s="52">
        <v>0</v>
      </c>
      <c r="LL232" s="52">
        <v>0</v>
      </c>
      <c r="LM232" s="52">
        <v>0</v>
      </c>
      <c r="LN232" s="52">
        <v>0</v>
      </c>
      <c r="LO232" s="52">
        <v>0</v>
      </c>
      <c r="LP232" s="52">
        <v>0</v>
      </c>
      <c r="LQ232" s="52">
        <v>0</v>
      </c>
      <c r="LR232" s="52">
        <v>0</v>
      </c>
      <c r="LS232" s="52">
        <v>0</v>
      </c>
      <c r="LT232" s="52">
        <v>0</v>
      </c>
      <c r="LU232" s="52">
        <v>0</v>
      </c>
      <c r="LV232" s="52">
        <v>0</v>
      </c>
      <c r="LW232" s="52">
        <v>0</v>
      </c>
      <c r="LX232" s="52">
        <v>0</v>
      </c>
      <c r="LY232" s="52">
        <v>0</v>
      </c>
      <c r="LZ232" s="52">
        <v>0</v>
      </c>
      <c r="MA232" s="52">
        <v>0</v>
      </c>
      <c r="MB232" s="52">
        <v>0</v>
      </c>
      <c r="MC232" s="52">
        <v>0</v>
      </c>
      <c r="MD232" s="52">
        <v>0</v>
      </c>
      <c r="ME232" s="52">
        <v>0</v>
      </c>
      <c r="MF232" s="52">
        <v>0</v>
      </c>
      <c r="MG232" s="52">
        <v>0</v>
      </c>
      <c r="MH232" s="52">
        <v>0</v>
      </c>
      <c r="MI232" s="52">
        <v>0</v>
      </c>
      <c r="MJ232" s="52">
        <v>0</v>
      </c>
      <c r="MK232" s="52">
        <v>0</v>
      </c>
      <c r="ML232" s="52">
        <v>0</v>
      </c>
      <c r="MM232" s="52">
        <v>0</v>
      </c>
      <c r="MN232" s="52">
        <v>0</v>
      </c>
      <c r="MO232" s="52">
        <v>0</v>
      </c>
      <c r="MP232" s="52">
        <v>0</v>
      </c>
      <c r="MQ232" s="52">
        <v>0</v>
      </c>
      <c r="MR232" s="52">
        <v>0</v>
      </c>
      <c r="MS232" s="52">
        <v>0</v>
      </c>
      <c r="MT232" s="52">
        <v>0</v>
      </c>
      <c r="MU232" s="52">
        <v>0</v>
      </c>
      <c r="MV232" s="52">
        <v>0</v>
      </c>
      <c r="MW232" s="52">
        <v>0</v>
      </c>
      <c r="MX232" s="52">
        <v>0</v>
      </c>
      <c r="MY232" s="52">
        <v>0</v>
      </c>
      <c r="MZ232" s="52">
        <v>0</v>
      </c>
      <c r="NA232" s="52">
        <v>0</v>
      </c>
      <c r="NB232" s="52">
        <v>0</v>
      </c>
      <c r="NC232" s="52">
        <v>0</v>
      </c>
      <c r="ND232" s="52">
        <v>0</v>
      </c>
      <c r="NE232" s="52">
        <v>0</v>
      </c>
      <c r="NF232" s="52">
        <v>0</v>
      </c>
      <c r="NG232" s="52">
        <v>0</v>
      </c>
      <c r="NH232" s="52">
        <v>0</v>
      </c>
      <c r="NI232" s="52">
        <v>0</v>
      </c>
      <c r="NJ232" s="52">
        <v>0</v>
      </c>
      <c r="NK232" s="52">
        <v>0</v>
      </c>
      <c r="NL232" s="52">
        <v>0</v>
      </c>
      <c r="NM232" s="52">
        <v>0</v>
      </c>
      <c r="NN232" s="52">
        <v>0</v>
      </c>
      <c r="NO232" s="52">
        <v>0</v>
      </c>
      <c r="NP232" s="52">
        <v>0</v>
      </c>
      <c r="NQ232" s="52">
        <v>0</v>
      </c>
      <c r="NR232" s="68">
        <f t="shared" si="12"/>
        <v>42001.920000000093</v>
      </c>
      <c r="NS232" s="68">
        <f t="shared" si="13"/>
        <v>42001.920000000093</v>
      </c>
      <c r="NT232" s="68">
        <f t="shared" si="14"/>
        <v>33177.510000000068</v>
      </c>
    </row>
    <row r="233" spans="1:384" s="40" customFormat="1" ht="15" customHeight="1" outlineLevel="1" x14ac:dyDescent="0.2">
      <c r="A233" s="61"/>
      <c r="B233" s="49" t="s">
        <v>671</v>
      </c>
      <c r="C233" s="49" t="s">
        <v>652</v>
      </c>
      <c r="D233" s="49" t="s">
        <v>653</v>
      </c>
      <c r="E233" s="50" t="s">
        <v>654</v>
      </c>
      <c r="F233" s="64">
        <v>45530</v>
      </c>
      <c r="G233" s="49" t="s">
        <v>16</v>
      </c>
      <c r="H233" s="72">
        <v>0</v>
      </c>
      <c r="I233" s="65">
        <v>63899.29</v>
      </c>
      <c r="J233" s="114" t="str">
        <f>_xlfn.XLOOKUP(E233,'[12]Resumo Unidades'!$B:$B,'[12]Resumo Unidades'!$W:$W)</f>
        <v>Fluxo ok</v>
      </c>
      <c r="K233" s="51" t="str">
        <f>IF(L233&gt;Resumo!$E$23,"Sim","Não")</f>
        <v>Não</v>
      </c>
      <c r="L233" s="66">
        <v>50</v>
      </c>
      <c r="M233" s="67"/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52">
        <v>0</v>
      </c>
      <c r="U233" s="52">
        <v>0</v>
      </c>
      <c r="V233" s="52">
        <v>0</v>
      </c>
      <c r="W233" s="52">
        <v>0</v>
      </c>
      <c r="X233" s="52">
        <v>0</v>
      </c>
      <c r="Y233" s="52">
        <v>0</v>
      </c>
      <c r="Z233" s="52">
        <v>0</v>
      </c>
      <c r="AA233" s="52">
        <v>0</v>
      </c>
      <c r="AB233" s="52">
        <v>0</v>
      </c>
      <c r="AC233" s="52">
        <v>0</v>
      </c>
      <c r="AD233" s="52">
        <v>0</v>
      </c>
      <c r="AE233" s="52">
        <v>0</v>
      </c>
      <c r="AF233" s="52">
        <v>0</v>
      </c>
      <c r="AG233" s="52">
        <v>0</v>
      </c>
      <c r="AH233" s="52">
        <v>0</v>
      </c>
      <c r="AI233" s="52">
        <v>0</v>
      </c>
      <c r="AJ233" s="52">
        <v>0</v>
      </c>
      <c r="AK233" s="52">
        <v>0</v>
      </c>
      <c r="AL233" s="52">
        <v>0</v>
      </c>
      <c r="AM233" s="52">
        <v>0</v>
      </c>
      <c r="AN233" s="52">
        <v>0</v>
      </c>
      <c r="AO233" s="52">
        <v>0</v>
      </c>
      <c r="AP233" s="52">
        <v>0</v>
      </c>
      <c r="AQ233" s="52">
        <v>0</v>
      </c>
      <c r="AR233" s="52">
        <v>0</v>
      </c>
      <c r="AS233" s="52">
        <v>0</v>
      </c>
      <c r="AT233" s="52">
        <v>0</v>
      </c>
      <c r="AU233" s="52">
        <v>0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>
        <v>0</v>
      </c>
      <c r="BC233" s="52">
        <v>0</v>
      </c>
      <c r="BD233" s="52">
        <v>0</v>
      </c>
      <c r="BE233" s="52">
        <v>0</v>
      </c>
      <c r="BF233" s="52">
        <v>0</v>
      </c>
      <c r="BG233" s="52">
        <v>0</v>
      </c>
      <c r="BH233" s="52">
        <v>0</v>
      </c>
      <c r="BI233" s="52">
        <v>0</v>
      </c>
      <c r="BJ233" s="52">
        <v>0</v>
      </c>
      <c r="BK233" s="52">
        <v>0</v>
      </c>
      <c r="BL233" s="52">
        <v>0</v>
      </c>
      <c r="BM233" s="52">
        <v>0</v>
      </c>
      <c r="BN233" s="52">
        <v>0</v>
      </c>
      <c r="BO233" s="52">
        <v>0</v>
      </c>
      <c r="BP233" s="52">
        <v>0</v>
      </c>
      <c r="BQ233" s="52">
        <v>0</v>
      </c>
      <c r="BR233" s="52">
        <v>0</v>
      </c>
      <c r="BS233" s="52">
        <v>0</v>
      </c>
      <c r="BT233" s="52">
        <v>0</v>
      </c>
      <c r="BU233" s="52">
        <v>0</v>
      </c>
      <c r="BV233" s="52">
        <v>0</v>
      </c>
      <c r="BW233" s="52">
        <v>0</v>
      </c>
      <c r="BX233" s="52">
        <v>0</v>
      </c>
      <c r="BY233" s="52">
        <v>0</v>
      </c>
      <c r="BZ233" s="52">
        <v>0</v>
      </c>
      <c r="CA233" s="52">
        <v>0</v>
      </c>
      <c r="CB233" s="52">
        <v>886.82</v>
      </c>
      <c r="CC233" s="52">
        <v>809.17</v>
      </c>
      <c r="CD233" s="52">
        <v>759.07</v>
      </c>
      <c r="CE233" s="52">
        <v>343.73</v>
      </c>
      <c r="CF233" s="52">
        <v>343.73</v>
      </c>
      <c r="CG233" s="52">
        <v>343.73</v>
      </c>
      <c r="CH233" s="52">
        <v>343.73</v>
      </c>
      <c r="CI233" s="52">
        <v>343.73</v>
      </c>
      <c r="CJ233" s="52">
        <v>366.75</v>
      </c>
      <c r="CK233" s="52">
        <v>366.75</v>
      </c>
      <c r="CL233" s="52">
        <v>366.75</v>
      </c>
      <c r="CM233" s="52">
        <v>366.75</v>
      </c>
      <c r="CN233" s="52">
        <v>366.75</v>
      </c>
      <c r="CO233" s="52">
        <v>366.75</v>
      </c>
      <c r="CP233" s="52">
        <v>366.75</v>
      </c>
      <c r="CQ233" s="52">
        <v>366.75</v>
      </c>
      <c r="CR233" s="52">
        <v>366.75</v>
      </c>
      <c r="CS233" s="52">
        <v>366.75</v>
      </c>
      <c r="CT233" s="52">
        <v>366.75</v>
      </c>
      <c r="CU233" s="52">
        <v>366.75</v>
      </c>
      <c r="CV233" s="52">
        <v>389.37</v>
      </c>
      <c r="CW233" s="52">
        <v>389.37</v>
      </c>
      <c r="CX233" s="52">
        <v>389.37</v>
      </c>
      <c r="CY233" s="52">
        <v>389.37</v>
      </c>
      <c r="CZ233" s="52">
        <v>389.37</v>
      </c>
      <c r="DA233" s="52">
        <v>389.37</v>
      </c>
      <c r="DB233" s="52">
        <v>389.37</v>
      </c>
      <c r="DC233" s="52">
        <v>389.37</v>
      </c>
      <c r="DD233" s="52">
        <v>389.37</v>
      </c>
      <c r="DE233" s="52">
        <v>389.37</v>
      </c>
      <c r="DF233" s="52">
        <v>389.37</v>
      </c>
      <c r="DG233" s="52">
        <v>389.37</v>
      </c>
      <c r="DH233" s="52">
        <v>413.39</v>
      </c>
      <c r="DI233" s="52">
        <v>413.39</v>
      </c>
      <c r="DJ233" s="52">
        <v>413.39</v>
      </c>
      <c r="DK233" s="52">
        <v>413.39</v>
      </c>
      <c r="DL233" s="52">
        <v>413.39</v>
      </c>
      <c r="DM233" s="52">
        <v>413.39</v>
      </c>
      <c r="DN233" s="52">
        <v>413.39</v>
      </c>
      <c r="DO233" s="52">
        <v>413.39</v>
      </c>
      <c r="DP233" s="52">
        <v>413.39</v>
      </c>
      <c r="DQ233" s="52">
        <v>413.39</v>
      </c>
      <c r="DR233" s="52">
        <v>413.39</v>
      </c>
      <c r="DS233" s="52">
        <v>413.39</v>
      </c>
      <c r="DT233" s="52">
        <v>438.88</v>
      </c>
      <c r="DU233" s="52">
        <v>438.88</v>
      </c>
      <c r="DV233" s="52">
        <v>438.88</v>
      </c>
      <c r="DW233" s="52">
        <v>438.88</v>
      </c>
      <c r="DX233" s="52">
        <v>438.88</v>
      </c>
      <c r="DY233" s="52">
        <v>438.88</v>
      </c>
      <c r="DZ233" s="52">
        <v>438.88</v>
      </c>
      <c r="EA233" s="52">
        <v>438.88</v>
      </c>
      <c r="EB233" s="52">
        <v>438.88</v>
      </c>
      <c r="EC233" s="52">
        <v>438.88</v>
      </c>
      <c r="ED233" s="52">
        <v>438.88</v>
      </c>
      <c r="EE233" s="52">
        <v>438.88</v>
      </c>
      <c r="EF233" s="52">
        <v>465.95</v>
      </c>
      <c r="EG233" s="52">
        <v>465.95</v>
      </c>
      <c r="EH233" s="52">
        <v>465.95</v>
      </c>
      <c r="EI233" s="52">
        <v>465.95</v>
      </c>
      <c r="EJ233" s="52">
        <v>465.95</v>
      </c>
      <c r="EK233" s="52">
        <v>465.95</v>
      </c>
      <c r="EL233" s="52">
        <v>465.95</v>
      </c>
      <c r="EM233" s="52">
        <v>465.95</v>
      </c>
      <c r="EN233" s="52">
        <v>465.95</v>
      </c>
      <c r="EO233" s="52">
        <v>465.95</v>
      </c>
      <c r="EP233" s="52">
        <v>465.95</v>
      </c>
      <c r="EQ233" s="52">
        <v>465.95</v>
      </c>
      <c r="ER233" s="52">
        <v>494.69</v>
      </c>
      <c r="ES233" s="52">
        <v>494.69</v>
      </c>
      <c r="ET233" s="52">
        <v>494.69</v>
      </c>
      <c r="EU233" s="52">
        <v>494.69</v>
      </c>
      <c r="EV233" s="52">
        <v>494.69</v>
      </c>
      <c r="EW233" s="52">
        <v>494.69</v>
      </c>
      <c r="EX233" s="52">
        <v>494.69</v>
      </c>
      <c r="EY233" s="52">
        <v>494.69</v>
      </c>
      <c r="EZ233" s="52">
        <v>494.69</v>
      </c>
      <c r="FA233" s="52">
        <v>494.69</v>
      </c>
      <c r="FB233" s="52">
        <v>494.69</v>
      </c>
      <c r="FC233" s="52">
        <v>494.69</v>
      </c>
      <c r="FD233" s="52">
        <v>525.21</v>
      </c>
      <c r="FE233" s="52">
        <v>525.21</v>
      </c>
      <c r="FF233" s="52">
        <v>525.21</v>
      </c>
      <c r="FG233" s="52">
        <v>525.21</v>
      </c>
      <c r="FH233" s="52">
        <v>525.21</v>
      </c>
      <c r="FI233" s="52">
        <v>525.21</v>
      </c>
      <c r="FJ233" s="52">
        <v>525.21</v>
      </c>
      <c r="FK233" s="52">
        <v>525.21</v>
      </c>
      <c r="FL233" s="52">
        <v>525.21</v>
      </c>
      <c r="FM233" s="52">
        <v>525.21</v>
      </c>
      <c r="FN233" s="52">
        <v>525.21</v>
      </c>
      <c r="FO233" s="52">
        <v>525.21</v>
      </c>
      <c r="FP233" s="52">
        <v>557.6</v>
      </c>
      <c r="FQ233" s="52">
        <v>557.6</v>
      </c>
      <c r="FR233" s="52">
        <v>557.6</v>
      </c>
      <c r="FS233" s="52">
        <v>557.6</v>
      </c>
      <c r="FT233" s="52">
        <v>557.6</v>
      </c>
      <c r="FU233" s="52">
        <v>557.6</v>
      </c>
      <c r="FV233" s="52">
        <v>557.6</v>
      </c>
      <c r="FW233" s="52">
        <v>557.6</v>
      </c>
      <c r="FX233" s="52">
        <v>557.6</v>
      </c>
      <c r="FY233" s="52">
        <v>557.6</v>
      </c>
      <c r="FZ233" s="52">
        <v>557.6</v>
      </c>
      <c r="GA233" s="52">
        <v>557.6</v>
      </c>
      <c r="GB233" s="52">
        <v>591.99</v>
      </c>
      <c r="GC233" s="52">
        <v>591.99</v>
      </c>
      <c r="GD233" s="52">
        <v>591.99</v>
      </c>
      <c r="GE233" s="52">
        <v>591.99</v>
      </c>
      <c r="GF233" s="52">
        <v>591.99</v>
      </c>
      <c r="GG233" s="52">
        <v>591.99</v>
      </c>
      <c r="GH233" s="52">
        <v>591.99</v>
      </c>
      <c r="GI233" s="52">
        <v>591.99</v>
      </c>
      <c r="GJ233" s="52">
        <v>591.99</v>
      </c>
      <c r="GK233" s="52">
        <v>591.99</v>
      </c>
      <c r="GL233" s="52">
        <v>591.99</v>
      </c>
      <c r="GM233" s="52">
        <v>591.99</v>
      </c>
      <c r="GN233" s="52">
        <v>628.5</v>
      </c>
      <c r="GO233" s="52">
        <v>628.5</v>
      </c>
      <c r="GP233" s="52">
        <v>628.5</v>
      </c>
      <c r="GQ233" s="52">
        <v>628.5</v>
      </c>
      <c r="GR233" s="52">
        <v>628.5</v>
      </c>
      <c r="GS233" s="52">
        <v>628.5</v>
      </c>
      <c r="GT233" s="52">
        <v>628.5</v>
      </c>
      <c r="GU233" s="52">
        <v>628.5</v>
      </c>
      <c r="GV233" s="52">
        <v>628.5</v>
      </c>
      <c r="GW233" s="52">
        <v>628.5</v>
      </c>
      <c r="GX233" s="52">
        <v>628.5</v>
      </c>
      <c r="GY233" s="52">
        <v>628.5</v>
      </c>
      <c r="GZ233" s="52">
        <v>667.27</v>
      </c>
      <c r="HA233" s="52">
        <v>667.27</v>
      </c>
      <c r="HB233" s="52">
        <v>667.27</v>
      </c>
      <c r="HC233" s="52">
        <v>667.27</v>
      </c>
      <c r="HD233" s="52">
        <v>667.27</v>
      </c>
      <c r="HE233" s="52">
        <v>667.27</v>
      </c>
      <c r="HF233" s="52">
        <v>667.27</v>
      </c>
      <c r="HG233" s="52">
        <v>667.27</v>
      </c>
      <c r="HH233" s="52">
        <v>667.27</v>
      </c>
      <c r="HI233" s="52">
        <v>667.27</v>
      </c>
      <c r="HJ233" s="52">
        <v>667.27</v>
      </c>
      <c r="HK233" s="52">
        <v>667.27</v>
      </c>
      <c r="HL233" s="52">
        <v>708.42</v>
      </c>
      <c r="HM233" s="52">
        <v>708.42</v>
      </c>
      <c r="HN233" s="52">
        <v>708.42</v>
      </c>
      <c r="HO233" s="52">
        <v>708.42</v>
      </c>
      <c r="HP233" s="52">
        <v>708.42</v>
      </c>
      <c r="HQ233" s="52">
        <v>708.42</v>
      </c>
      <c r="HR233" s="52">
        <v>708.42</v>
      </c>
      <c r="HS233" s="52">
        <v>708.42</v>
      </c>
      <c r="HT233" s="52">
        <v>708.42</v>
      </c>
      <c r="HU233" s="52">
        <v>708.42</v>
      </c>
      <c r="HV233" s="52">
        <v>708.42</v>
      </c>
      <c r="HW233" s="52">
        <v>708.42</v>
      </c>
      <c r="HX233" s="52">
        <v>752.11</v>
      </c>
      <c r="HY233" s="52">
        <v>752.11</v>
      </c>
      <c r="HZ233" s="52">
        <v>752.11</v>
      </c>
      <c r="IA233" s="52">
        <v>752.11</v>
      </c>
      <c r="IB233" s="52">
        <v>752.11</v>
      </c>
      <c r="IC233" s="52">
        <v>752.11</v>
      </c>
      <c r="ID233" s="52">
        <v>752.11</v>
      </c>
      <c r="IE233" s="52">
        <v>752.11</v>
      </c>
      <c r="IF233" s="52">
        <v>752.11</v>
      </c>
      <c r="IG233" s="52">
        <v>752.11</v>
      </c>
      <c r="IH233" s="52">
        <v>752.11</v>
      </c>
      <c r="II233" s="52">
        <v>752.11</v>
      </c>
      <c r="IJ233" s="52">
        <v>798.5</v>
      </c>
      <c r="IK233" s="52">
        <v>798.5</v>
      </c>
      <c r="IL233" s="52">
        <v>798.5</v>
      </c>
      <c r="IM233" s="52">
        <v>798.5</v>
      </c>
      <c r="IN233" s="52">
        <v>798.5</v>
      </c>
      <c r="IO233" s="52">
        <v>798.5</v>
      </c>
      <c r="IP233" s="52">
        <v>798.5</v>
      </c>
      <c r="IQ233" s="52">
        <v>798.5</v>
      </c>
      <c r="IR233" s="52">
        <v>798.5</v>
      </c>
      <c r="IS233" s="52">
        <v>798.5</v>
      </c>
      <c r="IT233" s="52">
        <v>798.5</v>
      </c>
      <c r="IU233" s="52">
        <v>798.5</v>
      </c>
      <c r="IV233" s="52">
        <v>847.75</v>
      </c>
      <c r="IW233" s="52">
        <v>0</v>
      </c>
      <c r="IX233" s="52">
        <v>0</v>
      </c>
      <c r="IY233" s="52">
        <v>0</v>
      </c>
      <c r="IZ233" s="52">
        <v>0</v>
      </c>
      <c r="JA233" s="52">
        <v>0</v>
      </c>
      <c r="JB233" s="52">
        <v>0</v>
      </c>
      <c r="JC233" s="52">
        <v>0</v>
      </c>
      <c r="JD233" s="52">
        <v>0</v>
      </c>
      <c r="JE233" s="52">
        <v>0</v>
      </c>
      <c r="JF233" s="52">
        <v>0</v>
      </c>
      <c r="JG233" s="52">
        <v>0</v>
      </c>
      <c r="JH233" s="52">
        <v>0</v>
      </c>
      <c r="JI233" s="52">
        <v>0</v>
      </c>
      <c r="JJ233" s="52">
        <v>0</v>
      </c>
      <c r="JK233" s="52">
        <v>0</v>
      </c>
      <c r="JL233" s="52">
        <v>0</v>
      </c>
      <c r="JM233" s="52">
        <v>0</v>
      </c>
      <c r="JN233" s="52">
        <v>0</v>
      </c>
      <c r="JO233" s="52">
        <v>0</v>
      </c>
      <c r="JP233" s="52">
        <v>0</v>
      </c>
      <c r="JQ233" s="52">
        <v>0</v>
      </c>
      <c r="JR233" s="52">
        <v>0</v>
      </c>
      <c r="JS233" s="52">
        <v>0</v>
      </c>
      <c r="JT233" s="52">
        <v>0</v>
      </c>
      <c r="JU233" s="52">
        <v>0</v>
      </c>
      <c r="JV233" s="52">
        <v>0</v>
      </c>
      <c r="JW233" s="52">
        <v>0</v>
      </c>
      <c r="JX233" s="52">
        <v>0</v>
      </c>
      <c r="JY233" s="52">
        <v>0</v>
      </c>
      <c r="JZ233" s="52">
        <v>0</v>
      </c>
      <c r="KA233" s="52">
        <v>0</v>
      </c>
      <c r="KB233" s="52">
        <v>0</v>
      </c>
      <c r="KC233" s="52">
        <v>0</v>
      </c>
      <c r="KD233" s="52">
        <v>0</v>
      </c>
      <c r="KE233" s="52">
        <v>0</v>
      </c>
      <c r="KF233" s="52">
        <v>0</v>
      </c>
      <c r="KG233" s="52">
        <v>0</v>
      </c>
      <c r="KH233" s="52">
        <v>0</v>
      </c>
      <c r="KI233" s="52">
        <v>0</v>
      </c>
      <c r="KJ233" s="52">
        <v>0</v>
      </c>
      <c r="KK233" s="52">
        <v>0</v>
      </c>
      <c r="KL233" s="52">
        <v>0</v>
      </c>
      <c r="KM233" s="52">
        <v>0</v>
      </c>
      <c r="KN233" s="52">
        <v>0</v>
      </c>
      <c r="KO233" s="52">
        <v>0</v>
      </c>
      <c r="KP233" s="52">
        <v>0</v>
      </c>
      <c r="KQ233" s="52">
        <v>0</v>
      </c>
      <c r="KR233" s="52">
        <v>0</v>
      </c>
      <c r="KS233" s="52">
        <v>0</v>
      </c>
      <c r="KT233" s="52">
        <v>0</v>
      </c>
      <c r="KU233" s="52">
        <v>0</v>
      </c>
      <c r="KV233" s="52">
        <v>0</v>
      </c>
      <c r="KW233" s="52">
        <v>0</v>
      </c>
      <c r="KX233" s="52">
        <v>0</v>
      </c>
      <c r="KY233" s="52">
        <v>0</v>
      </c>
      <c r="KZ233" s="52">
        <v>0</v>
      </c>
      <c r="LA233" s="52">
        <v>0</v>
      </c>
      <c r="LB233" s="52">
        <v>0</v>
      </c>
      <c r="LC233" s="52">
        <v>0</v>
      </c>
      <c r="LD233" s="52">
        <v>0</v>
      </c>
      <c r="LE233" s="52">
        <v>0</v>
      </c>
      <c r="LF233" s="52">
        <v>0</v>
      </c>
      <c r="LG233" s="52">
        <v>0</v>
      </c>
      <c r="LH233" s="52">
        <v>0</v>
      </c>
      <c r="LI233" s="52">
        <v>0</v>
      </c>
      <c r="LJ233" s="52">
        <v>0</v>
      </c>
      <c r="LK233" s="52">
        <v>0</v>
      </c>
      <c r="LL233" s="52">
        <v>0</v>
      </c>
      <c r="LM233" s="52">
        <v>0</v>
      </c>
      <c r="LN233" s="52">
        <v>0</v>
      </c>
      <c r="LO233" s="52">
        <v>0</v>
      </c>
      <c r="LP233" s="52">
        <v>0</v>
      </c>
      <c r="LQ233" s="52">
        <v>0</v>
      </c>
      <c r="LR233" s="52">
        <v>0</v>
      </c>
      <c r="LS233" s="52">
        <v>0</v>
      </c>
      <c r="LT233" s="52">
        <v>0</v>
      </c>
      <c r="LU233" s="52">
        <v>0</v>
      </c>
      <c r="LV233" s="52">
        <v>0</v>
      </c>
      <c r="LW233" s="52">
        <v>0</v>
      </c>
      <c r="LX233" s="52">
        <v>0</v>
      </c>
      <c r="LY233" s="52">
        <v>0</v>
      </c>
      <c r="LZ233" s="52">
        <v>0</v>
      </c>
      <c r="MA233" s="52">
        <v>0</v>
      </c>
      <c r="MB233" s="52">
        <v>0</v>
      </c>
      <c r="MC233" s="52">
        <v>0</v>
      </c>
      <c r="MD233" s="52">
        <v>0</v>
      </c>
      <c r="ME233" s="52">
        <v>0</v>
      </c>
      <c r="MF233" s="52">
        <v>0</v>
      </c>
      <c r="MG233" s="52">
        <v>0</v>
      </c>
      <c r="MH233" s="52">
        <v>0</v>
      </c>
      <c r="MI233" s="52">
        <v>0</v>
      </c>
      <c r="MJ233" s="52">
        <v>0</v>
      </c>
      <c r="MK233" s="52">
        <v>0</v>
      </c>
      <c r="ML233" s="52">
        <v>0</v>
      </c>
      <c r="MM233" s="52">
        <v>0</v>
      </c>
      <c r="MN233" s="52">
        <v>0</v>
      </c>
      <c r="MO233" s="52">
        <v>0</v>
      </c>
      <c r="MP233" s="52">
        <v>0</v>
      </c>
      <c r="MQ233" s="52">
        <v>0</v>
      </c>
      <c r="MR233" s="52">
        <v>0</v>
      </c>
      <c r="MS233" s="52">
        <v>0</v>
      </c>
      <c r="MT233" s="52">
        <v>0</v>
      </c>
      <c r="MU233" s="52">
        <v>0</v>
      </c>
      <c r="MV233" s="52">
        <v>0</v>
      </c>
      <c r="MW233" s="52">
        <v>0</v>
      </c>
      <c r="MX233" s="52">
        <v>0</v>
      </c>
      <c r="MY233" s="52">
        <v>0</v>
      </c>
      <c r="MZ233" s="52">
        <v>0</v>
      </c>
      <c r="NA233" s="52">
        <v>0</v>
      </c>
      <c r="NB233" s="52">
        <v>0</v>
      </c>
      <c r="NC233" s="52">
        <v>0</v>
      </c>
      <c r="ND233" s="52">
        <v>0</v>
      </c>
      <c r="NE233" s="52">
        <v>0</v>
      </c>
      <c r="NF233" s="52">
        <v>0</v>
      </c>
      <c r="NG233" s="52">
        <v>0</v>
      </c>
      <c r="NH233" s="52">
        <v>0</v>
      </c>
      <c r="NI233" s="52">
        <v>0</v>
      </c>
      <c r="NJ233" s="52">
        <v>0</v>
      </c>
      <c r="NK233" s="52">
        <v>0</v>
      </c>
      <c r="NL233" s="52">
        <v>0</v>
      </c>
      <c r="NM233" s="52">
        <v>0</v>
      </c>
      <c r="NN233" s="52">
        <v>0</v>
      </c>
      <c r="NO233" s="52">
        <v>0</v>
      </c>
      <c r="NP233" s="52">
        <v>0</v>
      </c>
      <c r="NQ233" s="52">
        <v>0</v>
      </c>
      <c r="NR233" s="68">
        <f t="shared" si="12"/>
        <v>98605.019999999975</v>
      </c>
      <c r="NS233" s="68">
        <f t="shared" si="13"/>
        <v>98605.019999999975</v>
      </c>
      <c r="NT233" s="68">
        <f t="shared" si="14"/>
        <v>52139.719999999979</v>
      </c>
    </row>
    <row r="234" spans="1:384" s="40" customFormat="1" ht="15" customHeight="1" outlineLevel="1" x14ac:dyDescent="0.2">
      <c r="A234" s="61"/>
      <c r="B234" s="49" t="s">
        <v>671</v>
      </c>
      <c r="C234" s="49" t="s">
        <v>655</v>
      </c>
      <c r="D234" s="49" t="s">
        <v>656</v>
      </c>
      <c r="E234" s="50" t="s">
        <v>657</v>
      </c>
      <c r="F234" s="64">
        <v>45552</v>
      </c>
      <c r="G234" s="49" t="s">
        <v>16</v>
      </c>
      <c r="H234" s="72">
        <v>0</v>
      </c>
      <c r="I234" s="65">
        <v>64142.18</v>
      </c>
      <c r="J234" s="114" t="str">
        <f>_xlfn.XLOOKUP(E234,'[12]Resumo Unidades'!$B:$B,'[12]Resumo Unidades'!$W:$W)</f>
        <v>Fluxo ok</v>
      </c>
      <c r="K234" s="51" t="str">
        <f>IF(L234&gt;Resumo!$E$23,"Sim","Não")</f>
        <v>Não</v>
      </c>
      <c r="L234" s="66">
        <v>43</v>
      </c>
      <c r="M234" s="67"/>
      <c r="N234" s="52">
        <v>0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52">
        <v>0</v>
      </c>
      <c r="W234" s="52">
        <v>0</v>
      </c>
      <c r="X234" s="52">
        <v>0</v>
      </c>
      <c r="Y234" s="52">
        <v>0</v>
      </c>
      <c r="Z234" s="52">
        <v>0</v>
      </c>
      <c r="AA234" s="52">
        <v>0</v>
      </c>
      <c r="AB234" s="52">
        <v>0</v>
      </c>
      <c r="AC234" s="52">
        <v>0</v>
      </c>
      <c r="AD234" s="52">
        <v>0</v>
      </c>
      <c r="AE234" s="52">
        <v>0</v>
      </c>
      <c r="AF234" s="52">
        <v>0</v>
      </c>
      <c r="AG234" s="52">
        <v>0</v>
      </c>
      <c r="AH234" s="52">
        <v>0</v>
      </c>
      <c r="AI234" s="52">
        <v>0</v>
      </c>
      <c r="AJ234" s="52">
        <v>0</v>
      </c>
      <c r="AK234" s="52">
        <v>0</v>
      </c>
      <c r="AL234" s="52">
        <v>0</v>
      </c>
      <c r="AM234" s="52">
        <v>0</v>
      </c>
      <c r="AN234" s="52">
        <v>0</v>
      </c>
      <c r="AO234" s="52">
        <v>0</v>
      </c>
      <c r="AP234" s="52">
        <v>0</v>
      </c>
      <c r="AQ234" s="52">
        <v>0</v>
      </c>
      <c r="AR234" s="52">
        <v>0</v>
      </c>
      <c r="AS234" s="52">
        <v>0</v>
      </c>
      <c r="AT234" s="52">
        <v>0</v>
      </c>
      <c r="AU234" s="52">
        <v>0</v>
      </c>
      <c r="AV234" s="52">
        <v>0</v>
      </c>
      <c r="AW234" s="52">
        <v>0</v>
      </c>
      <c r="AX234" s="52">
        <v>0</v>
      </c>
      <c r="AY234" s="52">
        <v>0</v>
      </c>
      <c r="AZ234" s="52">
        <v>0</v>
      </c>
      <c r="BA234" s="52">
        <v>0</v>
      </c>
      <c r="BB234" s="52">
        <v>0</v>
      </c>
      <c r="BC234" s="52">
        <v>0</v>
      </c>
      <c r="BD234" s="52">
        <v>0</v>
      </c>
      <c r="BE234" s="52">
        <v>0</v>
      </c>
      <c r="BF234" s="52">
        <v>0</v>
      </c>
      <c r="BG234" s="52">
        <v>0</v>
      </c>
      <c r="BH234" s="52">
        <v>0</v>
      </c>
      <c r="BI234" s="52">
        <v>0</v>
      </c>
      <c r="BJ234" s="52">
        <v>0</v>
      </c>
      <c r="BK234" s="52">
        <v>0</v>
      </c>
      <c r="BL234" s="52">
        <v>0</v>
      </c>
      <c r="BM234" s="52">
        <v>0</v>
      </c>
      <c r="BN234" s="52">
        <v>0</v>
      </c>
      <c r="BO234" s="52">
        <v>0</v>
      </c>
      <c r="BP234" s="52">
        <v>0</v>
      </c>
      <c r="BQ234" s="52">
        <v>0</v>
      </c>
      <c r="BR234" s="52">
        <v>0</v>
      </c>
      <c r="BS234" s="52">
        <v>0</v>
      </c>
      <c r="BT234" s="52">
        <v>0</v>
      </c>
      <c r="BU234" s="52">
        <v>0</v>
      </c>
      <c r="BV234" s="52">
        <v>0</v>
      </c>
      <c r="BW234" s="52">
        <v>0</v>
      </c>
      <c r="BX234" s="52">
        <v>0</v>
      </c>
      <c r="BY234" s="52">
        <v>0</v>
      </c>
      <c r="BZ234" s="52">
        <v>0</v>
      </c>
      <c r="CA234" s="52">
        <v>0</v>
      </c>
      <c r="CB234" s="52">
        <v>834.26</v>
      </c>
      <c r="CC234" s="52">
        <v>759.73</v>
      </c>
      <c r="CD234" s="52">
        <v>728.48</v>
      </c>
      <c r="CE234" s="52">
        <v>728.48</v>
      </c>
      <c r="CF234" s="52">
        <v>728.48</v>
      </c>
      <c r="CG234" s="52">
        <v>728.48</v>
      </c>
      <c r="CH234" s="52">
        <v>728.48</v>
      </c>
      <c r="CI234" s="52">
        <v>333.67</v>
      </c>
      <c r="CJ234" s="52">
        <v>333.67</v>
      </c>
      <c r="CK234" s="52">
        <v>356.02</v>
      </c>
      <c r="CL234" s="52">
        <v>356.02</v>
      </c>
      <c r="CM234" s="52">
        <v>356.02</v>
      </c>
      <c r="CN234" s="52">
        <v>356.02</v>
      </c>
      <c r="CO234" s="52">
        <v>356.02</v>
      </c>
      <c r="CP234" s="52">
        <v>356.02</v>
      </c>
      <c r="CQ234" s="52">
        <v>356.02</v>
      </c>
      <c r="CR234" s="52">
        <v>356.02</v>
      </c>
      <c r="CS234" s="52">
        <v>356.02</v>
      </c>
      <c r="CT234" s="52">
        <v>356.02</v>
      </c>
      <c r="CU234" s="52">
        <v>356.02</v>
      </c>
      <c r="CV234" s="52">
        <v>356.02</v>
      </c>
      <c r="CW234" s="52">
        <v>377.98</v>
      </c>
      <c r="CX234" s="52">
        <v>377.98</v>
      </c>
      <c r="CY234" s="52">
        <v>377.98</v>
      </c>
      <c r="CZ234" s="52">
        <v>377.98</v>
      </c>
      <c r="DA234" s="52">
        <v>377.98</v>
      </c>
      <c r="DB234" s="52">
        <v>377.98</v>
      </c>
      <c r="DC234" s="52">
        <v>377.98</v>
      </c>
      <c r="DD234" s="52">
        <v>377.98</v>
      </c>
      <c r="DE234" s="52">
        <v>377.98</v>
      </c>
      <c r="DF234" s="52">
        <v>377.98</v>
      </c>
      <c r="DG234" s="52">
        <v>377.98</v>
      </c>
      <c r="DH234" s="52">
        <v>377.98</v>
      </c>
      <c r="DI234" s="52">
        <v>401.29</v>
      </c>
      <c r="DJ234" s="52">
        <v>401.29</v>
      </c>
      <c r="DK234" s="52">
        <v>401.29</v>
      </c>
      <c r="DL234" s="52">
        <v>401.29</v>
      </c>
      <c r="DM234" s="52">
        <v>401.29</v>
      </c>
      <c r="DN234" s="52">
        <v>401.29</v>
      </c>
      <c r="DO234" s="52">
        <v>401.29</v>
      </c>
      <c r="DP234" s="52">
        <v>401.29</v>
      </c>
      <c r="DQ234" s="52">
        <v>401.29</v>
      </c>
      <c r="DR234" s="52">
        <v>401.29</v>
      </c>
      <c r="DS234" s="52">
        <v>401.29</v>
      </c>
      <c r="DT234" s="52">
        <v>401.29</v>
      </c>
      <c r="DU234" s="52">
        <v>426.04</v>
      </c>
      <c r="DV234" s="52">
        <v>426.04</v>
      </c>
      <c r="DW234" s="52">
        <v>426.04</v>
      </c>
      <c r="DX234" s="52">
        <v>426.04</v>
      </c>
      <c r="DY234" s="52">
        <v>426.04</v>
      </c>
      <c r="DZ234" s="52">
        <v>426.04</v>
      </c>
      <c r="EA234" s="52">
        <v>426.04</v>
      </c>
      <c r="EB234" s="52">
        <v>426.04</v>
      </c>
      <c r="EC234" s="52">
        <v>426.04</v>
      </c>
      <c r="ED234" s="52">
        <v>426.04</v>
      </c>
      <c r="EE234" s="52">
        <v>426.04</v>
      </c>
      <c r="EF234" s="52">
        <v>426.04</v>
      </c>
      <c r="EG234" s="52">
        <v>452.32</v>
      </c>
      <c r="EH234" s="52">
        <v>452.32</v>
      </c>
      <c r="EI234" s="52">
        <v>452.32</v>
      </c>
      <c r="EJ234" s="52">
        <v>452.32</v>
      </c>
      <c r="EK234" s="52">
        <v>452.32</v>
      </c>
      <c r="EL234" s="52">
        <v>452.32</v>
      </c>
      <c r="EM234" s="52">
        <v>452.32</v>
      </c>
      <c r="EN234" s="52">
        <v>452.32</v>
      </c>
      <c r="EO234" s="52">
        <v>452.32</v>
      </c>
      <c r="EP234" s="52">
        <v>452.32</v>
      </c>
      <c r="EQ234" s="52">
        <v>452.32</v>
      </c>
      <c r="ER234" s="52">
        <v>452.32</v>
      </c>
      <c r="ES234" s="52">
        <v>480.22</v>
      </c>
      <c r="ET234" s="52">
        <v>480.22</v>
      </c>
      <c r="EU234" s="52">
        <v>480.22</v>
      </c>
      <c r="EV234" s="52">
        <v>480.22</v>
      </c>
      <c r="EW234" s="52">
        <v>480.22</v>
      </c>
      <c r="EX234" s="52">
        <v>480.22</v>
      </c>
      <c r="EY234" s="52">
        <v>480.22</v>
      </c>
      <c r="EZ234" s="52">
        <v>480.22</v>
      </c>
      <c r="FA234" s="52">
        <v>480.22</v>
      </c>
      <c r="FB234" s="52">
        <v>480.22</v>
      </c>
      <c r="FC234" s="52">
        <v>480.22</v>
      </c>
      <c r="FD234" s="52">
        <v>480.22</v>
      </c>
      <c r="FE234" s="52">
        <v>509.84</v>
      </c>
      <c r="FF234" s="52">
        <v>509.84</v>
      </c>
      <c r="FG234" s="52">
        <v>509.84</v>
      </c>
      <c r="FH234" s="52">
        <v>509.84</v>
      </c>
      <c r="FI234" s="52">
        <v>509.84</v>
      </c>
      <c r="FJ234" s="52">
        <v>509.84</v>
      </c>
      <c r="FK234" s="52">
        <v>509.84</v>
      </c>
      <c r="FL234" s="52">
        <v>509.84</v>
      </c>
      <c r="FM234" s="52">
        <v>509.84</v>
      </c>
      <c r="FN234" s="52">
        <v>509.84</v>
      </c>
      <c r="FO234" s="52">
        <v>509.84</v>
      </c>
      <c r="FP234" s="52">
        <v>509.84</v>
      </c>
      <c r="FQ234" s="52">
        <v>541.28</v>
      </c>
      <c r="FR234" s="52">
        <v>541.28</v>
      </c>
      <c r="FS234" s="52">
        <v>541.28</v>
      </c>
      <c r="FT234" s="52">
        <v>541.28</v>
      </c>
      <c r="FU234" s="52">
        <v>541.28</v>
      </c>
      <c r="FV234" s="52">
        <v>541.28</v>
      </c>
      <c r="FW234" s="52">
        <v>541.28</v>
      </c>
      <c r="FX234" s="52">
        <v>541.28</v>
      </c>
      <c r="FY234" s="52">
        <v>541.28</v>
      </c>
      <c r="FZ234" s="52">
        <v>541.28</v>
      </c>
      <c r="GA234" s="52">
        <v>541.28</v>
      </c>
      <c r="GB234" s="52">
        <v>541.28</v>
      </c>
      <c r="GC234" s="52">
        <v>574.66999999999996</v>
      </c>
      <c r="GD234" s="52">
        <v>574.66999999999996</v>
      </c>
      <c r="GE234" s="52">
        <v>574.66999999999996</v>
      </c>
      <c r="GF234" s="52">
        <v>574.66999999999996</v>
      </c>
      <c r="GG234" s="52">
        <v>574.66999999999996</v>
      </c>
      <c r="GH234" s="52">
        <v>574.66999999999996</v>
      </c>
      <c r="GI234" s="52">
        <v>574.66999999999996</v>
      </c>
      <c r="GJ234" s="52">
        <v>574.66999999999996</v>
      </c>
      <c r="GK234" s="52">
        <v>574.66999999999996</v>
      </c>
      <c r="GL234" s="52">
        <v>574.66999999999996</v>
      </c>
      <c r="GM234" s="52">
        <v>574.66999999999996</v>
      </c>
      <c r="GN234" s="52">
        <v>574.66999999999996</v>
      </c>
      <c r="GO234" s="52">
        <v>610.11</v>
      </c>
      <c r="GP234" s="52">
        <v>610.11</v>
      </c>
      <c r="GQ234" s="52">
        <v>610.11</v>
      </c>
      <c r="GR234" s="52">
        <v>610.11</v>
      </c>
      <c r="GS234" s="52">
        <v>610.11</v>
      </c>
      <c r="GT234" s="52">
        <v>610.11</v>
      </c>
      <c r="GU234" s="52">
        <v>610.11</v>
      </c>
      <c r="GV234" s="52">
        <v>610.11</v>
      </c>
      <c r="GW234" s="52">
        <v>610.11</v>
      </c>
      <c r="GX234" s="52">
        <v>610.11</v>
      </c>
      <c r="GY234" s="52">
        <v>610.11</v>
      </c>
      <c r="GZ234" s="52">
        <v>610.11</v>
      </c>
      <c r="HA234" s="52">
        <v>647.74</v>
      </c>
      <c r="HB234" s="52">
        <v>647.74</v>
      </c>
      <c r="HC234" s="52">
        <v>647.74</v>
      </c>
      <c r="HD234" s="52">
        <v>647.74</v>
      </c>
      <c r="HE234" s="52">
        <v>647.74</v>
      </c>
      <c r="HF234" s="52">
        <v>647.74</v>
      </c>
      <c r="HG234" s="52">
        <v>647.74</v>
      </c>
      <c r="HH234" s="52">
        <v>647.74</v>
      </c>
      <c r="HI234" s="52">
        <v>647.74</v>
      </c>
      <c r="HJ234" s="52">
        <v>647.74</v>
      </c>
      <c r="HK234" s="52">
        <v>647.74</v>
      </c>
      <c r="HL234" s="52">
        <v>647.74</v>
      </c>
      <c r="HM234" s="52">
        <v>687.69</v>
      </c>
      <c r="HN234" s="52">
        <v>687.69</v>
      </c>
      <c r="HO234" s="52">
        <v>687.69</v>
      </c>
      <c r="HP234" s="52">
        <v>687.69</v>
      </c>
      <c r="HQ234" s="52">
        <v>687.69</v>
      </c>
      <c r="HR234" s="52">
        <v>687.69</v>
      </c>
      <c r="HS234" s="52">
        <v>687.69</v>
      </c>
      <c r="HT234" s="52">
        <v>687.69</v>
      </c>
      <c r="HU234" s="52">
        <v>687.69</v>
      </c>
      <c r="HV234" s="52">
        <v>687.69</v>
      </c>
      <c r="HW234" s="52">
        <v>687.69</v>
      </c>
      <c r="HX234" s="52">
        <v>687.69</v>
      </c>
      <c r="HY234" s="52">
        <v>730.11</v>
      </c>
      <c r="HZ234" s="52">
        <v>730.11</v>
      </c>
      <c r="IA234" s="52">
        <v>730.11</v>
      </c>
      <c r="IB234" s="52">
        <v>730.11</v>
      </c>
      <c r="IC234" s="52">
        <v>730.11</v>
      </c>
      <c r="ID234" s="52">
        <v>730.11</v>
      </c>
      <c r="IE234" s="52">
        <v>730.11</v>
      </c>
      <c r="IF234" s="52">
        <v>730.11</v>
      </c>
      <c r="IG234" s="52">
        <v>730.11</v>
      </c>
      <c r="IH234" s="52">
        <v>730.11</v>
      </c>
      <c r="II234" s="52">
        <v>730.11</v>
      </c>
      <c r="IJ234" s="52">
        <v>730.11</v>
      </c>
      <c r="IK234" s="52">
        <v>775.14</v>
      </c>
      <c r="IL234" s="52">
        <v>775.14</v>
      </c>
      <c r="IM234" s="52">
        <v>775.14</v>
      </c>
      <c r="IN234" s="52">
        <v>775.14</v>
      </c>
      <c r="IO234" s="52">
        <v>775.14</v>
      </c>
      <c r="IP234" s="52">
        <v>775.14</v>
      </c>
      <c r="IQ234" s="52">
        <v>775.14</v>
      </c>
      <c r="IR234" s="52">
        <v>775.14</v>
      </c>
      <c r="IS234" s="52">
        <v>775.14</v>
      </c>
      <c r="IT234" s="52">
        <v>775.14</v>
      </c>
      <c r="IU234" s="52">
        <v>775.14</v>
      </c>
      <c r="IV234" s="52">
        <v>775.14</v>
      </c>
      <c r="IW234" s="52">
        <v>0</v>
      </c>
      <c r="IX234" s="52">
        <v>0</v>
      </c>
      <c r="IY234" s="52">
        <v>0</v>
      </c>
      <c r="IZ234" s="52">
        <v>0</v>
      </c>
      <c r="JA234" s="52">
        <v>0</v>
      </c>
      <c r="JB234" s="52">
        <v>0</v>
      </c>
      <c r="JC234" s="52">
        <v>0</v>
      </c>
      <c r="JD234" s="52">
        <v>0</v>
      </c>
      <c r="JE234" s="52">
        <v>0</v>
      </c>
      <c r="JF234" s="52">
        <v>0</v>
      </c>
      <c r="JG234" s="52">
        <v>0</v>
      </c>
      <c r="JH234" s="52">
        <v>0</v>
      </c>
      <c r="JI234" s="52">
        <v>0</v>
      </c>
      <c r="JJ234" s="52">
        <v>0</v>
      </c>
      <c r="JK234" s="52">
        <v>0</v>
      </c>
      <c r="JL234" s="52">
        <v>0</v>
      </c>
      <c r="JM234" s="52">
        <v>0</v>
      </c>
      <c r="JN234" s="52">
        <v>0</v>
      </c>
      <c r="JO234" s="52">
        <v>0</v>
      </c>
      <c r="JP234" s="52">
        <v>0</v>
      </c>
      <c r="JQ234" s="52">
        <v>0</v>
      </c>
      <c r="JR234" s="52">
        <v>0</v>
      </c>
      <c r="JS234" s="52">
        <v>0</v>
      </c>
      <c r="JT234" s="52">
        <v>0</v>
      </c>
      <c r="JU234" s="52">
        <v>0</v>
      </c>
      <c r="JV234" s="52">
        <v>0</v>
      </c>
      <c r="JW234" s="52">
        <v>0</v>
      </c>
      <c r="JX234" s="52">
        <v>0</v>
      </c>
      <c r="JY234" s="52">
        <v>0</v>
      </c>
      <c r="JZ234" s="52">
        <v>0</v>
      </c>
      <c r="KA234" s="52">
        <v>0</v>
      </c>
      <c r="KB234" s="52">
        <v>0</v>
      </c>
      <c r="KC234" s="52">
        <v>0</v>
      </c>
      <c r="KD234" s="52">
        <v>0</v>
      </c>
      <c r="KE234" s="52">
        <v>0</v>
      </c>
      <c r="KF234" s="52">
        <v>0</v>
      </c>
      <c r="KG234" s="52">
        <v>0</v>
      </c>
      <c r="KH234" s="52">
        <v>0</v>
      </c>
      <c r="KI234" s="52">
        <v>0</v>
      </c>
      <c r="KJ234" s="52">
        <v>0</v>
      </c>
      <c r="KK234" s="52">
        <v>0</v>
      </c>
      <c r="KL234" s="52">
        <v>0</v>
      </c>
      <c r="KM234" s="52">
        <v>0</v>
      </c>
      <c r="KN234" s="52">
        <v>0</v>
      </c>
      <c r="KO234" s="52">
        <v>0</v>
      </c>
      <c r="KP234" s="52">
        <v>0</v>
      </c>
      <c r="KQ234" s="52">
        <v>0</v>
      </c>
      <c r="KR234" s="52">
        <v>0</v>
      </c>
      <c r="KS234" s="52">
        <v>0</v>
      </c>
      <c r="KT234" s="52">
        <v>0</v>
      </c>
      <c r="KU234" s="52">
        <v>0</v>
      </c>
      <c r="KV234" s="52">
        <v>0</v>
      </c>
      <c r="KW234" s="52">
        <v>0</v>
      </c>
      <c r="KX234" s="52">
        <v>0</v>
      </c>
      <c r="KY234" s="52">
        <v>0</v>
      </c>
      <c r="KZ234" s="52">
        <v>0</v>
      </c>
      <c r="LA234" s="52">
        <v>0</v>
      </c>
      <c r="LB234" s="52">
        <v>0</v>
      </c>
      <c r="LC234" s="52">
        <v>0</v>
      </c>
      <c r="LD234" s="52">
        <v>0</v>
      </c>
      <c r="LE234" s="52">
        <v>0</v>
      </c>
      <c r="LF234" s="52">
        <v>0</v>
      </c>
      <c r="LG234" s="52">
        <v>0</v>
      </c>
      <c r="LH234" s="52">
        <v>0</v>
      </c>
      <c r="LI234" s="52">
        <v>0</v>
      </c>
      <c r="LJ234" s="52">
        <v>0</v>
      </c>
      <c r="LK234" s="52">
        <v>0</v>
      </c>
      <c r="LL234" s="52">
        <v>0</v>
      </c>
      <c r="LM234" s="52">
        <v>0</v>
      </c>
      <c r="LN234" s="52">
        <v>0</v>
      </c>
      <c r="LO234" s="52">
        <v>0</v>
      </c>
      <c r="LP234" s="52">
        <v>0</v>
      </c>
      <c r="LQ234" s="52">
        <v>0</v>
      </c>
      <c r="LR234" s="52">
        <v>0</v>
      </c>
      <c r="LS234" s="52">
        <v>0</v>
      </c>
      <c r="LT234" s="52">
        <v>0</v>
      </c>
      <c r="LU234" s="52">
        <v>0</v>
      </c>
      <c r="LV234" s="52">
        <v>0</v>
      </c>
      <c r="LW234" s="52">
        <v>0</v>
      </c>
      <c r="LX234" s="52">
        <v>0</v>
      </c>
      <c r="LY234" s="52">
        <v>0</v>
      </c>
      <c r="LZ234" s="52">
        <v>0</v>
      </c>
      <c r="MA234" s="52">
        <v>0</v>
      </c>
      <c r="MB234" s="52">
        <v>0</v>
      </c>
      <c r="MC234" s="52">
        <v>0</v>
      </c>
      <c r="MD234" s="52">
        <v>0</v>
      </c>
      <c r="ME234" s="52">
        <v>0</v>
      </c>
      <c r="MF234" s="52">
        <v>0</v>
      </c>
      <c r="MG234" s="52">
        <v>0</v>
      </c>
      <c r="MH234" s="52">
        <v>0</v>
      </c>
      <c r="MI234" s="52">
        <v>0</v>
      </c>
      <c r="MJ234" s="52">
        <v>0</v>
      </c>
      <c r="MK234" s="52">
        <v>0</v>
      </c>
      <c r="ML234" s="52">
        <v>0</v>
      </c>
      <c r="MM234" s="52">
        <v>0</v>
      </c>
      <c r="MN234" s="52">
        <v>0</v>
      </c>
      <c r="MO234" s="52">
        <v>0</v>
      </c>
      <c r="MP234" s="52">
        <v>0</v>
      </c>
      <c r="MQ234" s="52">
        <v>0</v>
      </c>
      <c r="MR234" s="52">
        <v>0</v>
      </c>
      <c r="MS234" s="52">
        <v>0</v>
      </c>
      <c r="MT234" s="52">
        <v>0</v>
      </c>
      <c r="MU234" s="52">
        <v>0</v>
      </c>
      <c r="MV234" s="52">
        <v>0</v>
      </c>
      <c r="MW234" s="52">
        <v>0</v>
      </c>
      <c r="MX234" s="52">
        <v>0</v>
      </c>
      <c r="MY234" s="52">
        <v>0</v>
      </c>
      <c r="MZ234" s="52">
        <v>0</v>
      </c>
      <c r="NA234" s="52">
        <v>0</v>
      </c>
      <c r="NB234" s="52">
        <v>0</v>
      </c>
      <c r="NC234" s="52">
        <v>0</v>
      </c>
      <c r="ND234" s="52">
        <v>0</v>
      </c>
      <c r="NE234" s="52">
        <v>0</v>
      </c>
      <c r="NF234" s="52">
        <v>0</v>
      </c>
      <c r="NG234" s="52">
        <v>0</v>
      </c>
      <c r="NH234" s="52">
        <v>0</v>
      </c>
      <c r="NI234" s="52">
        <v>0</v>
      </c>
      <c r="NJ234" s="52">
        <v>0</v>
      </c>
      <c r="NK234" s="52">
        <v>0</v>
      </c>
      <c r="NL234" s="52">
        <v>0</v>
      </c>
      <c r="NM234" s="52">
        <v>0</v>
      </c>
      <c r="NN234" s="52">
        <v>0</v>
      </c>
      <c r="NO234" s="52">
        <v>0</v>
      </c>
      <c r="NP234" s="52">
        <v>0</v>
      </c>
      <c r="NQ234" s="52">
        <v>0</v>
      </c>
      <c r="NR234" s="68">
        <f t="shared" si="12"/>
        <v>96749.130000000019</v>
      </c>
      <c r="NS234" s="68">
        <f t="shared" si="13"/>
        <v>96749.130000000019</v>
      </c>
      <c r="NT234" s="68">
        <f t="shared" si="14"/>
        <v>51891.629999999961</v>
      </c>
    </row>
    <row r="235" spans="1:384" s="40" customFormat="1" ht="15" customHeight="1" outlineLevel="1" x14ac:dyDescent="0.2">
      <c r="A235" s="61"/>
      <c r="B235" s="49" t="s">
        <v>671</v>
      </c>
      <c r="C235" s="49" t="s">
        <v>658</v>
      </c>
      <c r="D235" s="49" t="s">
        <v>659</v>
      </c>
      <c r="E235" s="50" t="s">
        <v>660</v>
      </c>
      <c r="F235" s="64">
        <v>45554</v>
      </c>
      <c r="G235" s="49" t="s">
        <v>16</v>
      </c>
      <c r="H235" s="72">
        <v>0</v>
      </c>
      <c r="I235" s="65">
        <v>64141.99</v>
      </c>
      <c r="J235" s="114" t="str">
        <f>_xlfn.XLOOKUP(E235,'[12]Resumo Unidades'!$B:$B,'[12]Resumo Unidades'!$W:$W)</f>
        <v>Fluxo ok</v>
      </c>
      <c r="K235" s="51" t="str">
        <f>IF(L235&gt;Resumo!$E$23,"Sim","Não")</f>
        <v>Não</v>
      </c>
      <c r="L235" s="66">
        <v>38</v>
      </c>
      <c r="M235" s="67"/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52">
        <v>0</v>
      </c>
      <c r="W235" s="52">
        <v>0</v>
      </c>
      <c r="X235" s="52">
        <v>0</v>
      </c>
      <c r="Y235" s="52">
        <v>0</v>
      </c>
      <c r="Z235" s="52">
        <v>0</v>
      </c>
      <c r="AA235" s="52">
        <v>0</v>
      </c>
      <c r="AB235" s="52">
        <v>0</v>
      </c>
      <c r="AC235" s="52">
        <v>0</v>
      </c>
      <c r="AD235" s="52">
        <v>0</v>
      </c>
      <c r="AE235" s="52">
        <v>0</v>
      </c>
      <c r="AF235" s="52">
        <v>0</v>
      </c>
      <c r="AG235" s="52">
        <v>0</v>
      </c>
      <c r="AH235" s="52">
        <v>0</v>
      </c>
      <c r="AI235" s="52">
        <v>0</v>
      </c>
      <c r="AJ235" s="52">
        <v>0</v>
      </c>
      <c r="AK235" s="52">
        <v>0</v>
      </c>
      <c r="AL235" s="52">
        <v>0</v>
      </c>
      <c r="AM235" s="52">
        <v>0</v>
      </c>
      <c r="AN235" s="52">
        <v>0</v>
      </c>
      <c r="AO235" s="52">
        <v>0</v>
      </c>
      <c r="AP235" s="52">
        <v>0</v>
      </c>
      <c r="AQ235" s="52">
        <v>0</v>
      </c>
      <c r="AR235" s="52">
        <v>0</v>
      </c>
      <c r="AS235" s="52">
        <v>0</v>
      </c>
      <c r="AT235" s="52">
        <v>0</v>
      </c>
      <c r="AU235" s="52">
        <v>0</v>
      </c>
      <c r="AV235" s="52">
        <v>0</v>
      </c>
      <c r="AW235" s="52">
        <v>0</v>
      </c>
      <c r="AX235" s="52">
        <v>0</v>
      </c>
      <c r="AY235" s="52">
        <v>0</v>
      </c>
      <c r="AZ235" s="52">
        <v>0</v>
      </c>
      <c r="BA235" s="52">
        <v>0</v>
      </c>
      <c r="BB235" s="52">
        <v>0</v>
      </c>
      <c r="BC235" s="52">
        <v>0</v>
      </c>
      <c r="BD235" s="52">
        <v>0</v>
      </c>
      <c r="BE235" s="52">
        <v>0</v>
      </c>
      <c r="BF235" s="52">
        <v>0</v>
      </c>
      <c r="BG235" s="52">
        <v>0</v>
      </c>
      <c r="BH235" s="52">
        <v>0</v>
      </c>
      <c r="BI235" s="52">
        <v>0</v>
      </c>
      <c r="BJ235" s="52">
        <v>0</v>
      </c>
      <c r="BK235" s="52">
        <v>0</v>
      </c>
      <c r="BL235" s="52">
        <v>0</v>
      </c>
      <c r="BM235" s="52">
        <v>0</v>
      </c>
      <c r="BN235" s="52">
        <v>0</v>
      </c>
      <c r="BO235" s="52">
        <v>0</v>
      </c>
      <c r="BP235" s="52">
        <v>0</v>
      </c>
      <c r="BQ235" s="52">
        <v>0</v>
      </c>
      <c r="BR235" s="52">
        <v>0</v>
      </c>
      <c r="BS235" s="52">
        <v>0</v>
      </c>
      <c r="BT235" s="52">
        <v>0</v>
      </c>
      <c r="BU235" s="52">
        <v>0</v>
      </c>
      <c r="BV235" s="52">
        <v>0</v>
      </c>
      <c r="BW235" s="52">
        <v>0</v>
      </c>
      <c r="BX235" s="52">
        <v>0</v>
      </c>
      <c r="BY235" s="52">
        <v>0</v>
      </c>
      <c r="BZ235" s="52">
        <v>0</v>
      </c>
      <c r="CA235" s="52">
        <v>0</v>
      </c>
      <c r="CB235" s="52">
        <v>593.81999999999994</v>
      </c>
      <c r="CC235" s="52">
        <v>540.54999999999995</v>
      </c>
      <c r="CD235" s="52">
        <v>525.52</v>
      </c>
      <c r="CE235" s="52">
        <v>446.49</v>
      </c>
      <c r="CF235" s="52">
        <v>446.49</v>
      </c>
      <c r="CG235" s="52">
        <v>446.49</v>
      </c>
      <c r="CH235" s="52">
        <v>446.49</v>
      </c>
      <c r="CI235" s="52">
        <v>446.49</v>
      </c>
      <c r="CJ235" s="52">
        <v>446.49</v>
      </c>
      <c r="CK235" s="52">
        <v>446.49</v>
      </c>
      <c r="CL235" s="52">
        <v>446.49</v>
      </c>
      <c r="CM235" s="52">
        <v>446.49</v>
      </c>
      <c r="CN235" s="52">
        <v>446.49</v>
      </c>
      <c r="CO235" s="52">
        <v>446.49</v>
      </c>
      <c r="CP235" s="52">
        <v>446.49</v>
      </c>
      <c r="CQ235" s="52">
        <v>446.49</v>
      </c>
      <c r="CR235" s="52">
        <v>446.49</v>
      </c>
      <c r="CS235" s="52">
        <v>446.49</v>
      </c>
      <c r="CT235" s="52">
        <v>446.49</v>
      </c>
      <c r="CU235" s="52">
        <v>446.49</v>
      </c>
      <c r="CV235" s="52">
        <v>446.49</v>
      </c>
      <c r="CW235" s="52">
        <v>446.49</v>
      </c>
      <c r="CX235" s="52">
        <v>446.49</v>
      </c>
      <c r="CY235" s="52">
        <v>446.49</v>
      </c>
      <c r="CZ235" s="52">
        <v>446.49</v>
      </c>
      <c r="DA235" s="52">
        <v>446.49</v>
      </c>
      <c r="DB235" s="52">
        <v>446.49</v>
      </c>
      <c r="DC235" s="52">
        <v>446.49</v>
      </c>
      <c r="DD235" s="52">
        <v>446.49</v>
      </c>
      <c r="DE235" s="52">
        <v>446.49</v>
      </c>
      <c r="DF235" s="52">
        <v>446.49</v>
      </c>
      <c r="DG235" s="52">
        <v>446.49</v>
      </c>
      <c r="DH235" s="52">
        <v>446.49</v>
      </c>
      <c r="DI235" s="52">
        <v>446.49</v>
      </c>
      <c r="DJ235" s="52">
        <v>446.49</v>
      </c>
      <c r="DK235" s="52">
        <v>446.49</v>
      </c>
      <c r="DL235" s="52">
        <v>446.49</v>
      </c>
      <c r="DM235" s="52">
        <v>446.49</v>
      </c>
      <c r="DN235" s="52">
        <v>446.49</v>
      </c>
      <c r="DO235" s="52">
        <v>446.49</v>
      </c>
      <c r="DP235" s="52">
        <v>446.49</v>
      </c>
      <c r="DQ235" s="52">
        <v>446.49</v>
      </c>
      <c r="DR235" s="52">
        <v>446.49</v>
      </c>
      <c r="DS235" s="52">
        <v>446.49</v>
      </c>
      <c r="DT235" s="52">
        <v>446.49</v>
      </c>
      <c r="DU235" s="52">
        <v>446.49</v>
      </c>
      <c r="DV235" s="52">
        <v>446.49</v>
      </c>
      <c r="DW235" s="52">
        <v>446.49</v>
      </c>
      <c r="DX235" s="52">
        <v>446.49</v>
      </c>
      <c r="DY235" s="52">
        <v>446.49</v>
      </c>
      <c r="DZ235" s="52">
        <v>446.49</v>
      </c>
      <c r="EA235" s="52">
        <v>446.49</v>
      </c>
      <c r="EB235" s="52">
        <v>446.49</v>
      </c>
      <c r="EC235" s="52">
        <v>446.49</v>
      </c>
      <c r="ED235" s="52">
        <v>446.49</v>
      </c>
      <c r="EE235" s="52">
        <v>446.49</v>
      </c>
      <c r="EF235" s="52">
        <v>446.49</v>
      </c>
      <c r="EG235" s="52">
        <v>446.49</v>
      </c>
      <c r="EH235" s="52">
        <v>446.49</v>
      </c>
      <c r="EI235" s="52">
        <v>446.49</v>
      </c>
      <c r="EJ235" s="52">
        <v>446.49</v>
      </c>
      <c r="EK235" s="52">
        <v>446.49</v>
      </c>
      <c r="EL235" s="52">
        <v>446.49</v>
      </c>
      <c r="EM235" s="52">
        <v>446.49</v>
      </c>
      <c r="EN235" s="52">
        <v>446.49</v>
      </c>
      <c r="EO235" s="52">
        <v>446.49</v>
      </c>
      <c r="EP235" s="52">
        <v>446.49</v>
      </c>
      <c r="EQ235" s="52">
        <v>446.49</v>
      </c>
      <c r="ER235" s="52">
        <v>446.49</v>
      </c>
      <c r="ES235" s="52">
        <v>446.49</v>
      </c>
      <c r="ET235" s="52">
        <v>446.49</v>
      </c>
      <c r="EU235" s="52">
        <v>446.49</v>
      </c>
      <c r="EV235" s="52">
        <v>446.49</v>
      </c>
      <c r="EW235" s="52">
        <v>446.49</v>
      </c>
      <c r="EX235" s="52">
        <v>446.49</v>
      </c>
      <c r="EY235" s="52">
        <v>446.49</v>
      </c>
      <c r="EZ235" s="52">
        <v>446.49</v>
      </c>
      <c r="FA235" s="52">
        <v>446.49</v>
      </c>
      <c r="FB235" s="52">
        <v>446.49</v>
      </c>
      <c r="FC235" s="52">
        <v>446.49</v>
      </c>
      <c r="FD235" s="52">
        <v>446.49</v>
      </c>
      <c r="FE235" s="52">
        <v>446.49</v>
      </c>
      <c r="FF235" s="52">
        <v>446.49</v>
      </c>
      <c r="FG235" s="52">
        <v>446.49</v>
      </c>
      <c r="FH235" s="52">
        <v>446.49</v>
      </c>
      <c r="FI235" s="52">
        <v>446.49</v>
      </c>
      <c r="FJ235" s="52">
        <v>446.49</v>
      </c>
      <c r="FK235" s="52">
        <v>446.49</v>
      </c>
      <c r="FL235" s="52">
        <v>446.49</v>
      </c>
      <c r="FM235" s="52">
        <v>446.49</v>
      </c>
      <c r="FN235" s="52">
        <v>446.49</v>
      </c>
      <c r="FO235" s="52">
        <v>446.49</v>
      </c>
      <c r="FP235" s="52">
        <v>446.49</v>
      </c>
      <c r="FQ235" s="52">
        <v>446.49</v>
      </c>
      <c r="FR235" s="52">
        <v>446.49</v>
      </c>
      <c r="FS235" s="52">
        <v>446.49</v>
      </c>
      <c r="FT235" s="52">
        <v>446.49</v>
      </c>
      <c r="FU235" s="52">
        <v>446.49</v>
      </c>
      <c r="FV235" s="52">
        <v>446.49</v>
      </c>
      <c r="FW235" s="52">
        <v>446.49</v>
      </c>
      <c r="FX235" s="52">
        <v>446.49</v>
      </c>
      <c r="FY235" s="52">
        <v>446.49</v>
      </c>
      <c r="FZ235" s="52">
        <v>446.49</v>
      </c>
      <c r="GA235" s="52">
        <v>446.49</v>
      </c>
      <c r="GB235" s="52">
        <v>446.49</v>
      </c>
      <c r="GC235" s="52">
        <v>446.49</v>
      </c>
      <c r="GD235" s="52">
        <v>446.49</v>
      </c>
      <c r="GE235" s="52">
        <v>446.49</v>
      </c>
      <c r="GF235" s="52">
        <v>446.49</v>
      </c>
      <c r="GG235" s="52">
        <v>446.49</v>
      </c>
      <c r="GH235" s="52">
        <v>446.49</v>
      </c>
      <c r="GI235" s="52">
        <v>446.49</v>
      </c>
      <c r="GJ235" s="52">
        <v>446.49</v>
      </c>
      <c r="GK235" s="52">
        <v>446.49</v>
      </c>
      <c r="GL235" s="52">
        <v>446.49</v>
      </c>
      <c r="GM235" s="52">
        <v>446.49</v>
      </c>
      <c r="GN235" s="52">
        <v>446.49</v>
      </c>
      <c r="GO235" s="52">
        <v>446.49</v>
      </c>
      <c r="GP235" s="52">
        <v>446.49</v>
      </c>
      <c r="GQ235" s="52">
        <v>446.49</v>
      </c>
      <c r="GR235" s="52">
        <v>446.49</v>
      </c>
      <c r="GS235" s="52">
        <v>446.49</v>
      </c>
      <c r="GT235" s="52">
        <v>446.49</v>
      </c>
      <c r="GU235" s="52">
        <v>446.49</v>
      </c>
      <c r="GV235" s="52">
        <v>446.49</v>
      </c>
      <c r="GW235" s="52">
        <v>446.49</v>
      </c>
      <c r="GX235" s="52">
        <v>446.49</v>
      </c>
      <c r="GY235" s="52">
        <v>446.49</v>
      </c>
      <c r="GZ235" s="52">
        <v>446.49</v>
      </c>
      <c r="HA235" s="52">
        <v>446.49</v>
      </c>
      <c r="HB235" s="52">
        <v>446.49</v>
      </c>
      <c r="HC235" s="52">
        <v>446.49</v>
      </c>
      <c r="HD235" s="52">
        <v>446.49</v>
      </c>
      <c r="HE235" s="52">
        <v>446.49</v>
      </c>
      <c r="HF235" s="52">
        <v>446.49</v>
      </c>
      <c r="HG235" s="52">
        <v>446.49</v>
      </c>
      <c r="HH235" s="52">
        <v>446.49</v>
      </c>
      <c r="HI235" s="52">
        <v>446.49</v>
      </c>
      <c r="HJ235" s="52">
        <v>446.49</v>
      </c>
      <c r="HK235" s="52">
        <v>446.49</v>
      </c>
      <c r="HL235" s="52">
        <v>446.49</v>
      </c>
      <c r="HM235" s="52">
        <v>0</v>
      </c>
      <c r="HN235" s="52">
        <v>0</v>
      </c>
      <c r="HO235" s="52">
        <v>0</v>
      </c>
      <c r="HP235" s="52">
        <v>0</v>
      </c>
      <c r="HQ235" s="52">
        <v>0</v>
      </c>
      <c r="HR235" s="52">
        <v>0</v>
      </c>
      <c r="HS235" s="52">
        <v>0</v>
      </c>
      <c r="HT235" s="52">
        <v>0</v>
      </c>
      <c r="HU235" s="52">
        <v>0</v>
      </c>
      <c r="HV235" s="52">
        <v>0</v>
      </c>
      <c r="HW235" s="52">
        <v>0</v>
      </c>
      <c r="HX235" s="52">
        <v>0</v>
      </c>
      <c r="HY235" s="52">
        <v>0</v>
      </c>
      <c r="HZ235" s="52">
        <v>0</v>
      </c>
      <c r="IA235" s="52">
        <v>0</v>
      </c>
      <c r="IB235" s="52">
        <v>0</v>
      </c>
      <c r="IC235" s="52">
        <v>0</v>
      </c>
      <c r="ID235" s="52">
        <v>0</v>
      </c>
      <c r="IE235" s="52">
        <v>0</v>
      </c>
      <c r="IF235" s="52">
        <v>0</v>
      </c>
      <c r="IG235" s="52">
        <v>0</v>
      </c>
      <c r="IH235" s="52">
        <v>0</v>
      </c>
      <c r="II235" s="52">
        <v>0</v>
      </c>
      <c r="IJ235" s="52">
        <v>0</v>
      </c>
      <c r="IK235" s="52">
        <v>0</v>
      </c>
      <c r="IL235" s="52">
        <v>0</v>
      </c>
      <c r="IM235" s="52">
        <v>0</v>
      </c>
      <c r="IN235" s="52">
        <v>0</v>
      </c>
      <c r="IO235" s="52">
        <v>0</v>
      </c>
      <c r="IP235" s="52">
        <v>0</v>
      </c>
      <c r="IQ235" s="52">
        <v>0</v>
      </c>
      <c r="IR235" s="52">
        <v>0</v>
      </c>
      <c r="IS235" s="52">
        <v>0</v>
      </c>
      <c r="IT235" s="52">
        <v>0</v>
      </c>
      <c r="IU235" s="52">
        <v>0</v>
      </c>
      <c r="IV235" s="52">
        <v>0</v>
      </c>
      <c r="IW235" s="52">
        <v>0</v>
      </c>
      <c r="IX235" s="52">
        <v>0</v>
      </c>
      <c r="IY235" s="52">
        <v>0</v>
      </c>
      <c r="IZ235" s="52">
        <v>0</v>
      </c>
      <c r="JA235" s="52">
        <v>0</v>
      </c>
      <c r="JB235" s="52">
        <v>0</v>
      </c>
      <c r="JC235" s="52">
        <v>0</v>
      </c>
      <c r="JD235" s="52">
        <v>0</v>
      </c>
      <c r="JE235" s="52">
        <v>0</v>
      </c>
      <c r="JF235" s="52">
        <v>0</v>
      </c>
      <c r="JG235" s="52">
        <v>0</v>
      </c>
      <c r="JH235" s="52">
        <v>0</v>
      </c>
      <c r="JI235" s="52">
        <v>0</v>
      </c>
      <c r="JJ235" s="52">
        <v>0</v>
      </c>
      <c r="JK235" s="52">
        <v>0</v>
      </c>
      <c r="JL235" s="52">
        <v>0</v>
      </c>
      <c r="JM235" s="52">
        <v>0</v>
      </c>
      <c r="JN235" s="52">
        <v>0</v>
      </c>
      <c r="JO235" s="52">
        <v>0</v>
      </c>
      <c r="JP235" s="52">
        <v>0</v>
      </c>
      <c r="JQ235" s="52">
        <v>0</v>
      </c>
      <c r="JR235" s="52">
        <v>0</v>
      </c>
      <c r="JS235" s="52">
        <v>0</v>
      </c>
      <c r="JT235" s="52">
        <v>0</v>
      </c>
      <c r="JU235" s="52">
        <v>0</v>
      </c>
      <c r="JV235" s="52">
        <v>0</v>
      </c>
      <c r="JW235" s="52">
        <v>0</v>
      </c>
      <c r="JX235" s="52">
        <v>0</v>
      </c>
      <c r="JY235" s="52">
        <v>0</v>
      </c>
      <c r="JZ235" s="52">
        <v>0</v>
      </c>
      <c r="KA235" s="52">
        <v>0</v>
      </c>
      <c r="KB235" s="52">
        <v>0</v>
      </c>
      <c r="KC235" s="52">
        <v>0</v>
      </c>
      <c r="KD235" s="52">
        <v>0</v>
      </c>
      <c r="KE235" s="52">
        <v>0</v>
      </c>
      <c r="KF235" s="52">
        <v>0</v>
      </c>
      <c r="KG235" s="52">
        <v>0</v>
      </c>
      <c r="KH235" s="52">
        <v>0</v>
      </c>
      <c r="KI235" s="52">
        <v>0</v>
      </c>
      <c r="KJ235" s="52">
        <v>0</v>
      </c>
      <c r="KK235" s="52">
        <v>0</v>
      </c>
      <c r="KL235" s="52">
        <v>0</v>
      </c>
      <c r="KM235" s="52">
        <v>0</v>
      </c>
      <c r="KN235" s="52">
        <v>0</v>
      </c>
      <c r="KO235" s="52">
        <v>0</v>
      </c>
      <c r="KP235" s="52">
        <v>0</v>
      </c>
      <c r="KQ235" s="52">
        <v>0</v>
      </c>
      <c r="KR235" s="52">
        <v>0</v>
      </c>
      <c r="KS235" s="52">
        <v>0</v>
      </c>
      <c r="KT235" s="52">
        <v>0</v>
      </c>
      <c r="KU235" s="52">
        <v>0</v>
      </c>
      <c r="KV235" s="52">
        <v>0</v>
      </c>
      <c r="KW235" s="52">
        <v>0</v>
      </c>
      <c r="KX235" s="52">
        <v>0</v>
      </c>
      <c r="KY235" s="52">
        <v>0</v>
      </c>
      <c r="KZ235" s="52">
        <v>0</v>
      </c>
      <c r="LA235" s="52">
        <v>0</v>
      </c>
      <c r="LB235" s="52">
        <v>0</v>
      </c>
      <c r="LC235" s="52">
        <v>0</v>
      </c>
      <c r="LD235" s="52">
        <v>0</v>
      </c>
      <c r="LE235" s="52">
        <v>0</v>
      </c>
      <c r="LF235" s="52">
        <v>0</v>
      </c>
      <c r="LG235" s="52">
        <v>0</v>
      </c>
      <c r="LH235" s="52">
        <v>0</v>
      </c>
      <c r="LI235" s="52">
        <v>0</v>
      </c>
      <c r="LJ235" s="52">
        <v>0</v>
      </c>
      <c r="LK235" s="52">
        <v>0</v>
      </c>
      <c r="LL235" s="52">
        <v>0</v>
      </c>
      <c r="LM235" s="52">
        <v>0</v>
      </c>
      <c r="LN235" s="52">
        <v>0</v>
      </c>
      <c r="LO235" s="52">
        <v>0</v>
      </c>
      <c r="LP235" s="52">
        <v>0</v>
      </c>
      <c r="LQ235" s="52">
        <v>0</v>
      </c>
      <c r="LR235" s="52">
        <v>0</v>
      </c>
      <c r="LS235" s="52">
        <v>0</v>
      </c>
      <c r="LT235" s="52">
        <v>0</v>
      </c>
      <c r="LU235" s="52">
        <v>0</v>
      </c>
      <c r="LV235" s="52">
        <v>0</v>
      </c>
      <c r="LW235" s="52">
        <v>0</v>
      </c>
      <c r="LX235" s="52">
        <v>0</v>
      </c>
      <c r="LY235" s="52">
        <v>0</v>
      </c>
      <c r="LZ235" s="52">
        <v>0</v>
      </c>
      <c r="MA235" s="52">
        <v>0</v>
      </c>
      <c r="MB235" s="52">
        <v>0</v>
      </c>
      <c r="MC235" s="52">
        <v>0</v>
      </c>
      <c r="MD235" s="52">
        <v>0</v>
      </c>
      <c r="ME235" s="52">
        <v>0</v>
      </c>
      <c r="MF235" s="52">
        <v>0</v>
      </c>
      <c r="MG235" s="52">
        <v>0</v>
      </c>
      <c r="MH235" s="52">
        <v>0</v>
      </c>
      <c r="MI235" s="52">
        <v>0</v>
      </c>
      <c r="MJ235" s="52">
        <v>0</v>
      </c>
      <c r="MK235" s="52">
        <v>0</v>
      </c>
      <c r="ML235" s="52">
        <v>0</v>
      </c>
      <c r="MM235" s="52">
        <v>0</v>
      </c>
      <c r="MN235" s="52">
        <v>0</v>
      </c>
      <c r="MO235" s="52">
        <v>0</v>
      </c>
      <c r="MP235" s="52">
        <v>0</v>
      </c>
      <c r="MQ235" s="52">
        <v>0</v>
      </c>
      <c r="MR235" s="52">
        <v>0</v>
      </c>
      <c r="MS235" s="52">
        <v>0</v>
      </c>
      <c r="MT235" s="52">
        <v>0</v>
      </c>
      <c r="MU235" s="52">
        <v>0</v>
      </c>
      <c r="MV235" s="52">
        <v>0</v>
      </c>
      <c r="MW235" s="52">
        <v>0</v>
      </c>
      <c r="MX235" s="52">
        <v>0</v>
      </c>
      <c r="MY235" s="52">
        <v>0</v>
      </c>
      <c r="MZ235" s="52">
        <v>0</v>
      </c>
      <c r="NA235" s="52">
        <v>0</v>
      </c>
      <c r="NB235" s="52">
        <v>0</v>
      </c>
      <c r="NC235" s="52">
        <v>0</v>
      </c>
      <c r="ND235" s="52">
        <v>0</v>
      </c>
      <c r="NE235" s="52">
        <v>0</v>
      </c>
      <c r="NF235" s="52">
        <v>0</v>
      </c>
      <c r="NG235" s="52">
        <v>0</v>
      </c>
      <c r="NH235" s="52">
        <v>0</v>
      </c>
      <c r="NI235" s="52">
        <v>0</v>
      </c>
      <c r="NJ235" s="52">
        <v>0</v>
      </c>
      <c r="NK235" s="52">
        <v>0</v>
      </c>
      <c r="NL235" s="52">
        <v>0</v>
      </c>
      <c r="NM235" s="52">
        <v>0</v>
      </c>
      <c r="NN235" s="52">
        <v>0</v>
      </c>
      <c r="NO235" s="52">
        <v>0</v>
      </c>
      <c r="NP235" s="52">
        <v>0</v>
      </c>
      <c r="NQ235" s="52">
        <v>0</v>
      </c>
      <c r="NR235" s="68">
        <f t="shared" si="12"/>
        <v>63275.509999999915</v>
      </c>
      <c r="NS235" s="68">
        <f t="shared" si="13"/>
        <v>63275.509999999915</v>
      </c>
      <c r="NT235" s="68">
        <f t="shared" si="14"/>
        <v>49880.809999999976</v>
      </c>
    </row>
    <row r="236" spans="1:384" s="40" customFormat="1" ht="15" customHeight="1" outlineLevel="1" x14ac:dyDescent="0.2">
      <c r="A236" s="61"/>
      <c r="B236" s="49" t="s">
        <v>671</v>
      </c>
      <c r="C236" s="49" t="s">
        <v>661</v>
      </c>
      <c r="D236" s="49" t="s">
        <v>659</v>
      </c>
      <c r="E236" s="50" t="s">
        <v>662</v>
      </c>
      <c r="F236" s="64" t="s">
        <v>16</v>
      </c>
      <c r="G236" s="49" t="s">
        <v>16</v>
      </c>
      <c r="H236" s="72">
        <v>0</v>
      </c>
      <c r="I236" s="65">
        <v>0</v>
      </c>
      <c r="J236" s="114" t="str">
        <f>_xlfn.XLOOKUP(E236,'[12]Resumo Unidades'!$B:$B,'[12]Resumo Unidades'!$W:$W)</f>
        <v>Fluxo ok</v>
      </c>
      <c r="K236" s="51" t="str">
        <f>IF(L236&gt;Resumo!$E$23,"Sim","Não")</f>
        <v>Não</v>
      </c>
      <c r="L236" s="66">
        <v>38</v>
      </c>
      <c r="M236" s="67"/>
      <c r="N236" s="52">
        <v>0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52">
        <v>0</v>
      </c>
      <c r="W236" s="52">
        <v>0</v>
      </c>
      <c r="X236" s="52">
        <v>0</v>
      </c>
      <c r="Y236" s="52">
        <v>0</v>
      </c>
      <c r="Z236" s="52">
        <v>0</v>
      </c>
      <c r="AA236" s="52">
        <v>0</v>
      </c>
      <c r="AB236" s="52">
        <v>0</v>
      </c>
      <c r="AC236" s="52">
        <v>0</v>
      </c>
      <c r="AD236" s="52">
        <v>0</v>
      </c>
      <c r="AE236" s="52">
        <v>0</v>
      </c>
      <c r="AF236" s="52">
        <v>0</v>
      </c>
      <c r="AG236" s="52">
        <v>0</v>
      </c>
      <c r="AH236" s="52">
        <v>0</v>
      </c>
      <c r="AI236" s="52">
        <v>0</v>
      </c>
      <c r="AJ236" s="52">
        <v>0</v>
      </c>
      <c r="AK236" s="52">
        <v>0</v>
      </c>
      <c r="AL236" s="52">
        <v>0</v>
      </c>
      <c r="AM236" s="52">
        <v>0</v>
      </c>
      <c r="AN236" s="52">
        <v>0</v>
      </c>
      <c r="AO236" s="52">
        <v>0</v>
      </c>
      <c r="AP236" s="52">
        <v>0</v>
      </c>
      <c r="AQ236" s="52">
        <v>0</v>
      </c>
      <c r="AR236" s="52">
        <v>0</v>
      </c>
      <c r="AS236" s="52">
        <v>0</v>
      </c>
      <c r="AT236" s="52">
        <v>0</v>
      </c>
      <c r="AU236" s="52">
        <v>0</v>
      </c>
      <c r="AV236" s="52">
        <v>0</v>
      </c>
      <c r="AW236" s="52">
        <v>0</v>
      </c>
      <c r="AX236" s="52">
        <v>0</v>
      </c>
      <c r="AY236" s="52">
        <v>0</v>
      </c>
      <c r="AZ236" s="52">
        <v>0</v>
      </c>
      <c r="BA236" s="52">
        <v>0</v>
      </c>
      <c r="BB236" s="52">
        <v>0</v>
      </c>
      <c r="BC236" s="52">
        <v>0</v>
      </c>
      <c r="BD236" s="52">
        <v>0</v>
      </c>
      <c r="BE236" s="52">
        <v>0</v>
      </c>
      <c r="BF236" s="52">
        <v>0</v>
      </c>
      <c r="BG236" s="52">
        <v>0</v>
      </c>
      <c r="BH236" s="52">
        <v>0</v>
      </c>
      <c r="BI236" s="52">
        <v>0</v>
      </c>
      <c r="BJ236" s="52">
        <v>0</v>
      </c>
      <c r="BK236" s="52">
        <v>0</v>
      </c>
      <c r="BL236" s="52">
        <v>0</v>
      </c>
      <c r="BM236" s="52">
        <v>0</v>
      </c>
      <c r="BN236" s="52">
        <v>0</v>
      </c>
      <c r="BO236" s="52">
        <v>0</v>
      </c>
      <c r="BP236" s="52">
        <v>0</v>
      </c>
      <c r="BQ236" s="52">
        <v>0</v>
      </c>
      <c r="BR236" s="52">
        <v>0</v>
      </c>
      <c r="BS236" s="52">
        <v>0</v>
      </c>
      <c r="BT236" s="52">
        <v>0</v>
      </c>
      <c r="BU236" s="52">
        <v>0</v>
      </c>
      <c r="BV236" s="52">
        <v>0</v>
      </c>
      <c r="BW236" s="52">
        <v>0</v>
      </c>
      <c r="BX236" s="52">
        <v>0</v>
      </c>
      <c r="BY236" s="52">
        <v>0</v>
      </c>
      <c r="BZ236" s="52">
        <v>0</v>
      </c>
      <c r="CA236" s="52">
        <v>0</v>
      </c>
      <c r="CB236" s="52">
        <v>564.62</v>
      </c>
      <c r="CC236" s="52">
        <v>513.97</v>
      </c>
      <c r="CD236" s="52">
        <v>499.68</v>
      </c>
      <c r="CE236" s="52">
        <v>424.54</v>
      </c>
      <c r="CF236" s="52">
        <v>424.54</v>
      </c>
      <c r="CG236" s="52">
        <v>424.54</v>
      </c>
      <c r="CH236" s="52">
        <v>424.54</v>
      </c>
      <c r="CI236" s="52">
        <v>424.54</v>
      </c>
      <c r="CJ236" s="52">
        <v>424.54</v>
      </c>
      <c r="CK236" s="52">
        <v>424.54</v>
      </c>
      <c r="CL236" s="52">
        <v>424.54</v>
      </c>
      <c r="CM236" s="52">
        <v>424.54</v>
      </c>
      <c r="CN236" s="52">
        <v>424.54</v>
      </c>
      <c r="CO236" s="52">
        <v>424.54</v>
      </c>
      <c r="CP236" s="52">
        <v>424.54</v>
      </c>
      <c r="CQ236" s="52">
        <v>424.54</v>
      </c>
      <c r="CR236" s="52">
        <v>424.54</v>
      </c>
      <c r="CS236" s="52">
        <v>424.54</v>
      </c>
      <c r="CT236" s="52">
        <v>424.54</v>
      </c>
      <c r="CU236" s="52">
        <v>424.54</v>
      </c>
      <c r="CV236" s="52">
        <v>424.54</v>
      </c>
      <c r="CW236" s="52">
        <v>424.54</v>
      </c>
      <c r="CX236" s="52">
        <v>424.54</v>
      </c>
      <c r="CY236" s="52">
        <v>424.54</v>
      </c>
      <c r="CZ236" s="52">
        <v>424.54</v>
      </c>
      <c r="DA236" s="52">
        <v>424.54</v>
      </c>
      <c r="DB236" s="52">
        <v>424.54</v>
      </c>
      <c r="DC236" s="52">
        <v>424.54</v>
      </c>
      <c r="DD236" s="52">
        <v>424.54</v>
      </c>
      <c r="DE236" s="52">
        <v>424.54</v>
      </c>
      <c r="DF236" s="52">
        <v>424.54</v>
      </c>
      <c r="DG236" s="52">
        <v>424.54</v>
      </c>
      <c r="DH236" s="52">
        <v>424.54</v>
      </c>
      <c r="DI236" s="52">
        <v>424.54</v>
      </c>
      <c r="DJ236" s="52">
        <v>424.54</v>
      </c>
      <c r="DK236" s="52">
        <v>424.54</v>
      </c>
      <c r="DL236" s="52">
        <v>424.54</v>
      </c>
      <c r="DM236" s="52">
        <v>424.54</v>
      </c>
      <c r="DN236" s="52">
        <v>424.54</v>
      </c>
      <c r="DO236" s="52">
        <v>424.54</v>
      </c>
      <c r="DP236" s="52">
        <v>424.54</v>
      </c>
      <c r="DQ236" s="52">
        <v>424.54</v>
      </c>
      <c r="DR236" s="52">
        <v>424.54</v>
      </c>
      <c r="DS236" s="52">
        <v>424.54</v>
      </c>
      <c r="DT236" s="52">
        <v>424.54</v>
      </c>
      <c r="DU236" s="52">
        <v>424.54</v>
      </c>
      <c r="DV236" s="52">
        <v>424.54</v>
      </c>
      <c r="DW236" s="52">
        <v>424.54</v>
      </c>
      <c r="DX236" s="52">
        <v>424.54</v>
      </c>
      <c r="DY236" s="52">
        <v>424.54</v>
      </c>
      <c r="DZ236" s="52">
        <v>424.54</v>
      </c>
      <c r="EA236" s="52">
        <v>424.54</v>
      </c>
      <c r="EB236" s="52">
        <v>424.54</v>
      </c>
      <c r="EC236" s="52">
        <v>424.54</v>
      </c>
      <c r="ED236" s="52">
        <v>424.54</v>
      </c>
      <c r="EE236" s="52">
        <v>424.54</v>
      </c>
      <c r="EF236" s="52">
        <v>424.54</v>
      </c>
      <c r="EG236" s="52">
        <v>424.54</v>
      </c>
      <c r="EH236" s="52">
        <v>424.54</v>
      </c>
      <c r="EI236" s="52">
        <v>424.54</v>
      </c>
      <c r="EJ236" s="52">
        <v>424.54</v>
      </c>
      <c r="EK236" s="52">
        <v>424.54</v>
      </c>
      <c r="EL236" s="52">
        <v>424.54</v>
      </c>
      <c r="EM236" s="52">
        <v>424.54</v>
      </c>
      <c r="EN236" s="52">
        <v>424.54</v>
      </c>
      <c r="EO236" s="52">
        <v>424.54</v>
      </c>
      <c r="EP236" s="52">
        <v>424.54</v>
      </c>
      <c r="EQ236" s="52">
        <v>424.54</v>
      </c>
      <c r="ER236" s="52">
        <v>424.54</v>
      </c>
      <c r="ES236" s="52">
        <v>424.54</v>
      </c>
      <c r="ET236" s="52">
        <v>424.54</v>
      </c>
      <c r="EU236" s="52">
        <v>424.54</v>
      </c>
      <c r="EV236" s="52">
        <v>424.54</v>
      </c>
      <c r="EW236" s="52">
        <v>424.54</v>
      </c>
      <c r="EX236" s="52">
        <v>424.54</v>
      </c>
      <c r="EY236" s="52">
        <v>424.54</v>
      </c>
      <c r="EZ236" s="52">
        <v>424.54</v>
      </c>
      <c r="FA236" s="52">
        <v>424.54</v>
      </c>
      <c r="FB236" s="52">
        <v>424.54</v>
      </c>
      <c r="FC236" s="52">
        <v>424.54</v>
      </c>
      <c r="FD236" s="52">
        <v>424.54</v>
      </c>
      <c r="FE236" s="52">
        <v>424.54</v>
      </c>
      <c r="FF236" s="52">
        <v>424.54</v>
      </c>
      <c r="FG236" s="52">
        <v>424.54</v>
      </c>
      <c r="FH236" s="52">
        <v>424.54</v>
      </c>
      <c r="FI236" s="52">
        <v>424.54</v>
      </c>
      <c r="FJ236" s="52">
        <v>424.54</v>
      </c>
      <c r="FK236" s="52">
        <v>424.54</v>
      </c>
      <c r="FL236" s="52">
        <v>424.54</v>
      </c>
      <c r="FM236" s="52">
        <v>424.54</v>
      </c>
      <c r="FN236" s="52">
        <v>424.54</v>
      </c>
      <c r="FO236" s="52">
        <v>424.54</v>
      </c>
      <c r="FP236" s="52">
        <v>424.54</v>
      </c>
      <c r="FQ236" s="52">
        <v>424.54</v>
      </c>
      <c r="FR236" s="52">
        <v>424.54</v>
      </c>
      <c r="FS236" s="52">
        <v>424.54</v>
      </c>
      <c r="FT236" s="52">
        <v>424.54</v>
      </c>
      <c r="FU236" s="52">
        <v>424.54</v>
      </c>
      <c r="FV236" s="52">
        <v>424.54</v>
      </c>
      <c r="FW236" s="52">
        <v>424.54</v>
      </c>
      <c r="FX236" s="52">
        <v>424.54</v>
      </c>
      <c r="FY236" s="52">
        <v>424.54</v>
      </c>
      <c r="FZ236" s="52">
        <v>424.54</v>
      </c>
      <c r="GA236" s="52">
        <v>424.54</v>
      </c>
      <c r="GB236" s="52">
        <v>424.54</v>
      </c>
      <c r="GC236" s="52">
        <v>424.54</v>
      </c>
      <c r="GD236" s="52">
        <v>424.54</v>
      </c>
      <c r="GE236" s="52">
        <v>424.54</v>
      </c>
      <c r="GF236" s="52">
        <v>424.54</v>
      </c>
      <c r="GG236" s="52">
        <v>424.54</v>
      </c>
      <c r="GH236" s="52">
        <v>424.54</v>
      </c>
      <c r="GI236" s="52">
        <v>424.54</v>
      </c>
      <c r="GJ236" s="52">
        <v>424.54</v>
      </c>
      <c r="GK236" s="52">
        <v>424.54</v>
      </c>
      <c r="GL236" s="52">
        <v>424.54</v>
      </c>
      <c r="GM236" s="52">
        <v>424.54</v>
      </c>
      <c r="GN236" s="52">
        <v>424.54</v>
      </c>
      <c r="GO236" s="52">
        <v>424.54</v>
      </c>
      <c r="GP236" s="52">
        <v>424.54</v>
      </c>
      <c r="GQ236" s="52">
        <v>424.54</v>
      </c>
      <c r="GR236" s="52">
        <v>424.54</v>
      </c>
      <c r="GS236" s="52">
        <v>424.54</v>
      </c>
      <c r="GT236" s="52">
        <v>424.54</v>
      </c>
      <c r="GU236" s="52">
        <v>424.54</v>
      </c>
      <c r="GV236" s="52">
        <v>424.54</v>
      </c>
      <c r="GW236" s="52">
        <v>424.54</v>
      </c>
      <c r="GX236" s="52">
        <v>424.54</v>
      </c>
      <c r="GY236" s="52">
        <v>424.54</v>
      </c>
      <c r="GZ236" s="52">
        <v>424.54</v>
      </c>
      <c r="HA236" s="52">
        <v>424.54</v>
      </c>
      <c r="HB236" s="52">
        <v>424.54</v>
      </c>
      <c r="HC236" s="52">
        <v>424.54</v>
      </c>
      <c r="HD236" s="52">
        <v>424.54</v>
      </c>
      <c r="HE236" s="52">
        <v>424.54</v>
      </c>
      <c r="HF236" s="52">
        <v>424.54</v>
      </c>
      <c r="HG236" s="52">
        <v>424.54</v>
      </c>
      <c r="HH236" s="52">
        <v>424.54</v>
      </c>
      <c r="HI236" s="52">
        <v>424.54</v>
      </c>
      <c r="HJ236" s="52">
        <v>424.54</v>
      </c>
      <c r="HK236" s="52">
        <v>424.54</v>
      </c>
      <c r="HL236" s="52">
        <v>424.54</v>
      </c>
      <c r="HM236" s="52">
        <v>0</v>
      </c>
      <c r="HN236" s="52">
        <v>0</v>
      </c>
      <c r="HO236" s="52">
        <v>0</v>
      </c>
      <c r="HP236" s="52">
        <v>0</v>
      </c>
      <c r="HQ236" s="52">
        <v>0</v>
      </c>
      <c r="HR236" s="52">
        <v>0</v>
      </c>
      <c r="HS236" s="52">
        <v>0</v>
      </c>
      <c r="HT236" s="52">
        <v>0</v>
      </c>
      <c r="HU236" s="52">
        <v>0</v>
      </c>
      <c r="HV236" s="52">
        <v>0</v>
      </c>
      <c r="HW236" s="52">
        <v>0</v>
      </c>
      <c r="HX236" s="52">
        <v>0</v>
      </c>
      <c r="HY236" s="52">
        <v>0</v>
      </c>
      <c r="HZ236" s="52">
        <v>0</v>
      </c>
      <c r="IA236" s="52">
        <v>0</v>
      </c>
      <c r="IB236" s="52">
        <v>0</v>
      </c>
      <c r="IC236" s="52">
        <v>0</v>
      </c>
      <c r="ID236" s="52">
        <v>0</v>
      </c>
      <c r="IE236" s="52">
        <v>0</v>
      </c>
      <c r="IF236" s="52">
        <v>0</v>
      </c>
      <c r="IG236" s="52">
        <v>0</v>
      </c>
      <c r="IH236" s="52">
        <v>0</v>
      </c>
      <c r="II236" s="52">
        <v>0</v>
      </c>
      <c r="IJ236" s="52">
        <v>0</v>
      </c>
      <c r="IK236" s="52">
        <v>0</v>
      </c>
      <c r="IL236" s="52">
        <v>0</v>
      </c>
      <c r="IM236" s="52">
        <v>0</v>
      </c>
      <c r="IN236" s="52">
        <v>0</v>
      </c>
      <c r="IO236" s="52">
        <v>0</v>
      </c>
      <c r="IP236" s="52">
        <v>0</v>
      </c>
      <c r="IQ236" s="52">
        <v>0</v>
      </c>
      <c r="IR236" s="52">
        <v>0</v>
      </c>
      <c r="IS236" s="52">
        <v>0</v>
      </c>
      <c r="IT236" s="52">
        <v>0</v>
      </c>
      <c r="IU236" s="52">
        <v>0</v>
      </c>
      <c r="IV236" s="52">
        <v>0</v>
      </c>
      <c r="IW236" s="52">
        <v>0</v>
      </c>
      <c r="IX236" s="52">
        <v>0</v>
      </c>
      <c r="IY236" s="52">
        <v>0</v>
      </c>
      <c r="IZ236" s="52">
        <v>0</v>
      </c>
      <c r="JA236" s="52">
        <v>0</v>
      </c>
      <c r="JB236" s="52">
        <v>0</v>
      </c>
      <c r="JC236" s="52">
        <v>0</v>
      </c>
      <c r="JD236" s="52">
        <v>0</v>
      </c>
      <c r="JE236" s="52">
        <v>0</v>
      </c>
      <c r="JF236" s="52">
        <v>0</v>
      </c>
      <c r="JG236" s="52">
        <v>0</v>
      </c>
      <c r="JH236" s="52">
        <v>0</v>
      </c>
      <c r="JI236" s="52">
        <v>0</v>
      </c>
      <c r="JJ236" s="52">
        <v>0</v>
      </c>
      <c r="JK236" s="52">
        <v>0</v>
      </c>
      <c r="JL236" s="52">
        <v>0</v>
      </c>
      <c r="JM236" s="52">
        <v>0</v>
      </c>
      <c r="JN236" s="52">
        <v>0</v>
      </c>
      <c r="JO236" s="52">
        <v>0</v>
      </c>
      <c r="JP236" s="52">
        <v>0</v>
      </c>
      <c r="JQ236" s="52">
        <v>0</v>
      </c>
      <c r="JR236" s="52">
        <v>0</v>
      </c>
      <c r="JS236" s="52">
        <v>0</v>
      </c>
      <c r="JT236" s="52">
        <v>0</v>
      </c>
      <c r="JU236" s="52">
        <v>0</v>
      </c>
      <c r="JV236" s="52">
        <v>0</v>
      </c>
      <c r="JW236" s="52">
        <v>0</v>
      </c>
      <c r="JX236" s="52">
        <v>0</v>
      </c>
      <c r="JY236" s="52">
        <v>0</v>
      </c>
      <c r="JZ236" s="52">
        <v>0</v>
      </c>
      <c r="KA236" s="52">
        <v>0</v>
      </c>
      <c r="KB236" s="52">
        <v>0</v>
      </c>
      <c r="KC236" s="52">
        <v>0</v>
      </c>
      <c r="KD236" s="52">
        <v>0</v>
      </c>
      <c r="KE236" s="52">
        <v>0</v>
      </c>
      <c r="KF236" s="52">
        <v>0</v>
      </c>
      <c r="KG236" s="52">
        <v>0</v>
      </c>
      <c r="KH236" s="52">
        <v>0</v>
      </c>
      <c r="KI236" s="52">
        <v>0</v>
      </c>
      <c r="KJ236" s="52">
        <v>0</v>
      </c>
      <c r="KK236" s="52">
        <v>0</v>
      </c>
      <c r="KL236" s="52">
        <v>0</v>
      </c>
      <c r="KM236" s="52">
        <v>0</v>
      </c>
      <c r="KN236" s="52">
        <v>0</v>
      </c>
      <c r="KO236" s="52">
        <v>0</v>
      </c>
      <c r="KP236" s="52">
        <v>0</v>
      </c>
      <c r="KQ236" s="52">
        <v>0</v>
      </c>
      <c r="KR236" s="52">
        <v>0</v>
      </c>
      <c r="KS236" s="52">
        <v>0</v>
      </c>
      <c r="KT236" s="52">
        <v>0</v>
      </c>
      <c r="KU236" s="52">
        <v>0</v>
      </c>
      <c r="KV236" s="52">
        <v>0</v>
      </c>
      <c r="KW236" s="52">
        <v>0</v>
      </c>
      <c r="KX236" s="52">
        <v>0</v>
      </c>
      <c r="KY236" s="52">
        <v>0</v>
      </c>
      <c r="KZ236" s="52">
        <v>0</v>
      </c>
      <c r="LA236" s="52">
        <v>0</v>
      </c>
      <c r="LB236" s="52">
        <v>0</v>
      </c>
      <c r="LC236" s="52">
        <v>0</v>
      </c>
      <c r="LD236" s="52">
        <v>0</v>
      </c>
      <c r="LE236" s="52">
        <v>0</v>
      </c>
      <c r="LF236" s="52">
        <v>0</v>
      </c>
      <c r="LG236" s="52">
        <v>0</v>
      </c>
      <c r="LH236" s="52">
        <v>0</v>
      </c>
      <c r="LI236" s="52">
        <v>0</v>
      </c>
      <c r="LJ236" s="52">
        <v>0</v>
      </c>
      <c r="LK236" s="52">
        <v>0</v>
      </c>
      <c r="LL236" s="52">
        <v>0</v>
      </c>
      <c r="LM236" s="52">
        <v>0</v>
      </c>
      <c r="LN236" s="52">
        <v>0</v>
      </c>
      <c r="LO236" s="52">
        <v>0</v>
      </c>
      <c r="LP236" s="52">
        <v>0</v>
      </c>
      <c r="LQ236" s="52">
        <v>0</v>
      </c>
      <c r="LR236" s="52">
        <v>0</v>
      </c>
      <c r="LS236" s="52">
        <v>0</v>
      </c>
      <c r="LT236" s="52">
        <v>0</v>
      </c>
      <c r="LU236" s="52">
        <v>0</v>
      </c>
      <c r="LV236" s="52">
        <v>0</v>
      </c>
      <c r="LW236" s="52">
        <v>0</v>
      </c>
      <c r="LX236" s="52">
        <v>0</v>
      </c>
      <c r="LY236" s="52">
        <v>0</v>
      </c>
      <c r="LZ236" s="52">
        <v>0</v>
      </c>
      <c r="MA236" s="52">
        <v>0</v>
      </c>
      <c r="MB236" s="52">
        <v>0</v>
      </c>
      <c r="MC236" s="52">
        <v>0</v>
      </c>
      <c r="MD236" s="52">
        <v>0</v>
      </c>
      <c r="ME236" s="52">
        <v>0</v>
      </c>
      <c r="MF236" s="52">
        <v>0</v>
      </c>
      <c r="MG236" s="52">
        <v>0</v>
      </c>
      <c r="MH236" s="52">
        <v>0</v>
      </c>
      <c r="MI236" s="52">
        <v>0</v>
      </c>
      <c r="MJ236" s="52">
        <v>0</v>
      </c>
      <c r="MK236" s="52">
        <v>0</v>
      </c>
      <c r="ML236" s="52">
        <v>0</v>
      </c>
      <c r="MM236" s="52">
        <v>0</v>
      </c>
      <c r="MN236" s="52">
        <v>0</v>
      </c>
      <c r="MO236" s="52">
        <v>0</v>
      </c>
      <c r="MP236" s="52">
        <v>0</v>
      </c>
      <c r="MQ236" s="52">
        <v>0</v>
      </c>
      <c r="MR236" s="52">
        <v>0</v>
      </c>
      <c r="MS236" s="52">
        <v>0</v>
      </c>
      <c r="MT236" s="52">
        <v>0</v>
      </c>
      <c r="MU236" s="52">
        <v>0</v>
      </c>
      <c r="MV236" s="52">
        <v>0</v>
      </c>
      <c r="MW236" s="52">
        <v>0</v>
      </c>
      <c r="MX236" s="52">
        <v>0</v>
      </c>
      <c r="MY236" s="52">
        <v>0</v>
      </c>
      <c r="MZ236" s="52">
        <v>0</v>
      </c>
      <c r="NA236" s="52">
        <v>0</v>
      </c>
      <c r="NB236" s="52">
        <v>0</v>
      </c>
      <c r="NC236" s="52">
        <v>0</v>
      </c>
      <c r="ND236" s="52">
        <v>0</v>
      </c>
      <c r="NE236" s="52">
        <v>0</v>
      </c>
      <c r="NF236" s="52">
        <v>0</v>
      </c>
      <c r="NG236" s="52">
        <v>0</v>
      </c>
      <c r="NH236" s="52">
        <v>0</v>
      </c>
      <c r="NI236" s="52">
        <v>0</v>
      </c>
      <c r="NJ236" s="52">
        <v>0</v>
      </c>
      <c r="NK236" s="52">
        <v>0</v>
      </c>
      <c r="NL236" s="52">
        <v>0</v>
      </c>
      <c r="NM236" s="52">
        <v>0</v>
      </c>
      <c r="NN236" s="52">
        <v>0</v>
      </c>
      <c r="NO236" s="52">
        <v>0</v>
      </c>
      <c r="NP236" s="52">
        <v>0</v>
      </c>
      <c r="NQ236" s="52">
        <v>0</v>
      </c>
      <c r="NR236" s="68">
        <f t="shared" si="12"/>
        <v>60164.790000000103</v>
      </c>
      <c r="NS236" s="68">
        <f t="shared" si="13"/>
        <v>60164.790000000103</v>
      </c>
      <c r="NT236" s="68">
        <f t="shared" si="14"/>
        <v>47428.590000000077</v>
      </c>
    </row>
    <row r="237" spans="1:384" s="40" customFormat="1" ht="15" customHeight="1" outlineLevel="1" x14ac:dyDescent="0.2">
      <c r="A237" s="61"/>
      <c r="B237" s="49" t="s">
        <v>671</v>
      </c>
      <c r="C237" s="49" t="s">
        <v>663</v>
      </c>
      <c r="D237" s="49" t="s">
        <v>664</v>
      </c>
      <c r="E237" s="50" t="s">
        <v>665</v>
      </c>
      <c r="F237" s="64">
        <v>45552</v>
      </c>
      <c r="G237" s="49" t="s">
        <v>16</v>
      </c>
      <c r="H237" s="72">
        <v>0</v>
      </c>
      <c r="I237" s="65">
        <v>69900.72</v>
      </c>
      <c r="J237" s="114" t="str">
        <f>_xlfn.XLOOKUP(E237,'[12]Resumo Unidades'!$B:$B,'[12]Resumo Unidades'!$W:$W)</f>
        <v>Fluxo ok</v>
      </c>
      <c r="K237" s="51" t="str">
        <f>IF(L237&gt;Resumo!$E$23,"Sim","Não")</f>
        <v>Não</v>
      </c>
      <c r="L237" s="66">
        <v>0</v>
      </c>
      <c r="M237" s="67"/>
      <c r="N237" s="52">
        <v>0</v>
      </c>
      <c r="O237" s="52">
        <v>0</v>
      </c>
      <c r="P237" s="52">
        <v>0</v>
      </c>
      <c r="Q237" s="52">
        <v>0</v>
      </c>
      <c r="R237" s="52">
        <v>0</v>
      </c>
      <c r="S237" s="52">
        <v>0</v>
      </c>
      <c r="T237" s="52">
        <v>0</v>
      </c>
      <c r="U237" s="52">
        <v>0</v>
      </c>
      <c r="V237" s="52">
        <v>0</v>
      </c>
      <c r="W237" s="52">
        <v>0</v>
      </c>
      <c r="X237" s="52">
        <v>0</v>
      </c>
      <c r="Y237" s="52">
        <v>0</v>
      </c>
      <c r="Z237" s="52">
        <v>0</v>
      </c>
      <c r="AA237" s="52">
        <v>0</v>
      </c>
      <c r="AB237" s="52">
        <v>0</v>
      </c>
      <c r="AC237" s="52">
        <v>0</v>
      </c>
      <c r="AD237" s="52">
        <v>0</v>
      </c>
      <c r="AE237" s="52">
        <v>0</v>
      </c>
      <c r="AF237" s="52">
        <v>0</v>
      </c>
      <c r="AG237" s="52">
        <v>0</v>
      </c>
      <c r="AH237" s="52">
        <v>0</v>
      </c>
      <c r="AI237" s="52">
        <v>0</v>
      </c>
      <c r="AJ237" s="52">
        <v>0</v>
      </c>
      <c r="AK237" s="52">
        <v>0</v>
      </c>
      <c r="AL237" s="52">
        <v>0</v>
      </c>
      <c r="AM237" s="52">
        <v>0</v>
      </c>
      <c r="AN237" s="52">
        <v>0</v>
      </c>
      <c r="AO237" s="52">
        <v>0</v>
      </c>
      <c r="AP237" s="52">
        <v>0</v>
      </c>
      <c r="AQ237" s="52">
        <v>0</v>
      </c>
      <c r="AR237" s="52">
        <v>0</v>
      </c>
      <c r="AS237" s="52">
        <v>0</v>
      </c>
      <c r="AT237" s="52">
        <v>0</v>
      </c>
      <c r="AU237" s="52">
        <v>0</v>
      </c>
      <c r="AV237" s="52">
        <v>0</v>
      </c>
      <c r="AW237" s="52">
        <v>0</v>
      </c>
      <c r="AX237" s="52">
        <v>0</v>
      </c>
      <c r="AY237" s="52">
        <v>0</v>
      </c>
      <c r="AZ237" s="52">
        <v>0</v>
      </c>
      <c r="BA237" s="52">
        <v>0</v>
      </c>
      <c r="BB237" s="52">
        <v>0</v>
      </c>
      <c r="BC237" s="52">
        <v>0</v>
      </c>
      <c r="BD237" s="52">
        <v>0</v>
      </c>
      <c r="BE237" s="52">
        <v>0</v>
      </c>
      <c r="BF237" s="52">
        <v>0</v>
      </c>
      <c r="BG237" s="52">
        <v>0</v>
      </c>
      <c r="BH237" s="52">
        <v>0</v>
      </c>
      <c r="BI237" s="52">
        <v>0</v>
      </c>
      <c r="BJ237" s="52">
        <v>0</v>
      </c>
      <c r="BK237" s="52">
        <v>0</v>
      </c>
      <c r="BL237" s="52">
        <v>0</v>
      </c>
      <c r="BM237" s="52">
        <v>0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52">
        <v>0</v>
      </c>
      <c r="BV237" s="52">
        <v>0</v>
      </c>
      <c r="BW237" s="52">
        <v>0</v>
      </c>
      <c r="BX237" s="52">
        <v>0</v>
      </c>
      <c r="BY237" s="52">
        <v>0</v>
      </c>
      <c r="BZ237" s="52">
        <v>0</v>
      </c>
      <c r="CA237" s="52">
        <v>0</v>
      </c>
      <c r="CB237" s="52">
        <v>0</v>
      </c>
      <c r="CC237" s="52">
        <v>0</v>
      </c>
      <c r="CD237" s="52">
        <v>519.79999999999995</v>
      </c>
      <c r="CE237" s="52">
        <v>478.6</v>
      </c>
      <c r="CF237" s="52">
        <v>478.6</v>
      </c>
      <c r="CG237" s="52">
        <v>478.6</v>
      </c>
      <c r="CH237" s="52">
        <v>478.6</v>
      </c>
      <c r="CI237" s="52">
        <v>478.6</v>
      </c>
      <c r="CJ237" s="52">
        <v>478.6</v>
      </c>
      <c r="CK237" s="52">
        <v>478.6</v>
      </c>
      <c r="CL237" s="52">
        <v>478.6</v>
      </c>
      <c r="CM237" s="52">
        <v>478.6</v>
      </c>
      <c r="CN237" s="52">
        <v>478.6</v>
      </c>
      <c r="CO237" s="52">
        <v>478.6</v>
      </c>
      <c r="CP237" s="52">
        <v>478.6</v>
      </c>
      <c r="CQ237" s="52">
        <v>478.6</v>
      </c>
      <c r="CR237" s="52">
        <v>478.6</v>
      </c>
      <c r="CS237" s="52">
        <v>478.6</v>
      </c>
      <c r="CT237" s="52">
        <v>478.6</v>
      </c>
      <c r="CU237" s="52">
        <v>478.6</v>
      </c>
      <c r="CV237" s="52">
        <v>478.6</v>
      </c>
      <c r="CW237" s="52">
        <v>478.6</v>
      </c>
      <c r="CX237" s="52">
        <v>478.6</v>
      </c>
      <c r="CY237" s="52">
        <v>478.6</v>
      </c>
      <c r="CZ237" s="52">
        <v>478.6</v>
      </c>
      <c r="DA237" s="52">
        <v>478.6</v>
      </c>
      <c r="DB237" s="52">
        <v>478.6</v>
      </c>
      <c r="DC237" s="52">
        <v>478.6</v>
      </c>
      <c r="DD237" s="52">
        <v>478.6</v>
      </c>
      <c r="DE237" s="52">
        <v>478.6</v>
      </c>
      <c r="DF237" s="52">
        <v>478.6</v>
      </c>
      <c r="DG237" s="52">
        <v>478.6</v>
      </c>
      <c r="DH237" s="52">
        <v>478.6</v>
      </c>
      <c r="DI237" s="52">
        <v>478.6</v>
      </c>
      <c r="DJ237" s="52">
        <v>478.6</v>
      </c>
      <c r="DK237" s="52">
        <v>478.6</v>
      </c>
      <c r="DL237" s="52">
        <v>478.6</v>
      </c>
      <c r="DM237" s="52">
        <v>478.6</v>
      </c>
      <c r="DN237" s="52">
        <v>478.6</v>
      </c>
      <c r="DO237" s="52">
        <v>478.6</v>
      </c>
      <c r="DP237" s="52">
        <v>478.6</v>
      </c>
      <c r="DQ237" s="52">
        <v>478.6</v>
      </c>
      <c r="DR237" s="52">
        <v>478.6</v>
      </c>
      <c r="DS237" s="52">
        <v>478.6</v>
      </c>
      <c r="DT237" s="52">
        <v>478.6</v>
      </c>
      <c r="DU237" s="52">
        <v>478.6</v>
      </c>
      <c r="DV237" s="52">
        <v>478.6</v>
      </c>
      <c r="DW237" s="52">
        <v>478.6</v>
      </c>
      <c r="DX237" s="52">
        <v>478.6</v>
      </c>
      <c r="DY237" s="52">
        <v>478.6</v>
      </c>
      <c r="DZ237" s="52">
        <v>478.6</v>
      </c>
      <c r="EA237" s="52">
        <v>478.6</v>
      </c>
      <c r="EB237" s="52">
        <v>478.6</v>
      </c>
      <c r="EC237" s="52">
        <v>478.6</v>
      </c>
      <c r="ED237" s="52">
        <v>478.6</v>
      </c>
      <c r="EE237" s="52">
        <v>478.6</v>
      </c>
      <c r="EF237" s="52">
        <v>478.6</v>
      </c>
      <c r="EG237" s="52">
        <v>478.6</v>
      </c>
      <c r="EH237" s="52">
        <v>478.6</v>
      </c>
      <c r="EI237" s="52">
        <v>478.6</v>
      </c>
      <c r="EJ237" s="52">
        <v>478.6</v>
      </c>
      <c r="EK237" s="52">
        <v>478.6</v>
      </c>
      <c r="EL237" s="52">
        <v>478.6</v>
      </c>
      <c r="EM237" s="52">
        <v>478.6</v>
      </c>
      <c r="EN237" s="52">
        <v>478.6</v>
      </c>
      <c r="EO237" s="52">
        <v>478.6</v>
      </c>
      <c r="EP237" s="52">
        <v>478.6</v>
      </c>
      <c r="EQ237" s="52">
        <v>478.6</v>
      </c>
      <c r="ER237" s="52">
        <v>478.6</v>
      </c>
      <c r="ES237" s="52">
        <v>478.6</v>
      </c>
      <c r="ET237" s="52">
        <v>478.6</v>
      </c>
      <c r="EU237" s="52">
        <v>478.6</v>
      </c>
      <c r="EV237" s="52">
        <v>478.6</v>
      </c>
      <c r="EW237" s="52">
        <v>478.6</v>
      </c>
      <c r="EX237" s="52">
        <v>478.6</v>
      </c>
      <c r="EY237" s="52">
        <v>478.6</v>
      </c>
      <c r="EZ237" s="52">
        <v>478.6</v>
      </c>
      <c r="FA237" s="52">
        <v>478.6</v>
      </c>
      <c r="FB237" s="52">
        <v>478.6</v>
      </c>
      <c r="FC237" s="52">
        <v>478.6</v>
      </c>
      <c r="FD237" s="52">
        <v>478.6</v>
      </c>
      <c r="FE237" s="52">
        <v>478.6</v>
      </c>
      <c r="FF237" s="52">
        <v>478.6</v>
      </c>
      <c r="FG237" s="52">
        <v>478.6</v>
      </c>
      <c r="FH237" s="52">
        <v>478.6</v>
      </c>
      <c r="FI237" s="52">
        <v>478.6</v>
      </c>
      <c r="FJ237" s="52">
        <v>478.6</v>
      </c>
      <c r="FK237" s="52">
        <v>478.6</v>
      </c>
      <c r="FL237" s="52">
        <v>478.6</v>
      </c>
      <c r="FM237" s="52">
        <v>478.6</v>
      </c>
      <c r="FN237" s="52">
        <v>478.6</v>
      </c>
      <c r="FO237" s="52">
        <v>478.6</v>
      </c>
      <c r="FP237" s="52">
        <v>478.6</v>
      </c>
      <c r="FQ237" s="52">
        <v>478.6</v>
      </c>
      <c r="FR237" s="52">
        <v>478.6</v>
      </c>
      <c r="FS237" s="52">
        <v>478.6</v>
      </c>
      <c r="FT237" s="52">
        <v>478.6</v>
      </c>
      <c r="FU237" s="52">
        <v>478.6</v>
      </c>
      <c r="FV237" s="52">
        <v>478.6</v>
      </c>
      <c r="FW237" s="52">
        <v>478.6</v>
      </c>
      <c r="FX237" s="52">
        <v>478.6</v>
      </c>
      <c r="FY237" s="52">
        <v>478.6</v>
      </c>
      <c r="FZ237" s="52">
        <v>478.6</v>
      </c>
      <c r="GA237" s="52">
        <v>478.6</v>
      </c>
      <c r="GB237" s="52">
        <v>478.6</v>
      </c>
      <c r="GC237" s="52">
        <v>478.6</v>
      </c>
      <c r="GD237" s="52">
        <v>478.6</v>
      </c>
      <c r="GE237" s="52">
        <v>478.6</v>
      </c>
      <c r="GF237" s="52">
        <v>478.6</v>
      </c>
      <c r="GG237" s="52">
        <v>478.6</v>
      </c>
      <c r="GH237" s="52">
        <v>478.6</v>
      </c>
      <c r="GI237" s="52">
        <v>478.6</v>
      </c>
      <c r="GJ237" s="52">
        <v>478.6</v>
      </c>
      <c r="GK237" s="52">
        <v>478.6</v>
      </c>
      <c r="GL237" s="52">
        <v>478.6</v>
      </c>
      <c r="GM237" s="52">
        <v>478.6</v>
      </c>
      <c r="GN237" s="52">
        <v>478.6</v>
      </c>
      <c r="GO237" s="52">
        <v>478.6</v>
      </c>
      <c r="GP237" s="52">
        <v>478.6</v>
      </c>
      <c r="GQ237" s="52">
        <v>478.6</v>
      </c>
      <c r="GR237" s="52">
        <v>478.6</v>
      </c>
      <c r="GS237" s="52">
        <v>478.6</v>
      </c>
      <c r="GT237" s="52">
        <v>478.6</v>
      </c>
      <c r="GU237" s="52">
        <v>478.6</v>
      </c>
      <c r="GV237" s="52">
        <v>478.6</v>
      </c>
      <c r="GW237" s="52">
        <v>478.6</v>
      </c>
      <c r="GX237" s="52">
        <v>478.6</v>
      </c>
      <c r="GY237" s="52">
        <v>478.6</v>
      </c>
      <c r="GZ237" s="52">
        <v>478.6</v>
      </c>
      <c r="HA237" s="52">
        <v>478.6</v>
      </c>
      <c r="HB237" s="52">
        <v>478.6</v>
      </c>
      <c r="HC237" s="52">
        <v>478.6</v>
      </c>
      <c r="HD237" s="52">
        <v>478.6</v>
      </c>
      <c r="HE237" s="52">
        <v>478.6</v>
      </c>
      <c r="HF237" s="52">
        <v>478.6</v>
      </c>
      <c r="HG237" s="52">
        <v>478.6</v>
      </c>
      <c r="HH237" s="52">
        <v>478.6</v>
      </c>
      <c r="HI237" s="52">
        <v>478.6</v>
      </c>
      <c r="HJ237" s="52">
        <v>478.6</v>
      </c>
      <c r="HK237" s="52">
        <v>478.6</v>
      </c>
      <c r="HL237" s="52">
        <v>478.6</v>
      </c>
      <c r="HM237" s="52">
        <v>478.6</v>
      </c>
      <c r="HN237" s="52">
        <v>478.6</v>
      </c>
      <c r="HO237" s="52">
        <v>0</v>
      </c>
      <c r="HP237" s="52">
        <v>0</v>
      </c>
      <c r="HQ237" s="52">
        <v>0</v>
      </c>
      <c r="HR237" s="52">
        <v>0</v>
      </c>
      <c r="HS237" s="52">
        <v>0</v>
      </c>
      <c r="HT237" s="52">
        <v>0</v>
      </c>
      <c r="HU237" s="52">
        <v>0</v>
      </c>
      <c r="HV237" s="52">
        <v>0</v>
      </c>
      <c r="HW237" s="52">
        <v>0</v>
      </c>
      <c r="HX237" s="52">
        <v>0</v>
      </c>
      <c r="HY237" s="52">
        <v>0</v>
      </c>
      <c r="HZ237" s="52">
        <v>0</v>
      </c>
      <c r="IA237" s="52">
        <v>0</v>
      </c>
      <c r="IB237" s="52">
        <v>0</v>
      </c>
      <c r="IC237" s="52">
        <v>0</v>
      </c>
      <c r="ID237" s="52">
        <v>0</v>
      </c>
      <c r="IE237" s="52">
        <v>0</v>
      </c>
      <c r="IF237" s="52">
        <v>0</v>
      </c>
      <c r="IG237" s="52">
        <v>0</v>
      </c>
      <c r="IH237" s="52">
        <v>0</v>
      </c>
      <c r="II237" s="52">
        <v>0</v>
      </c>
      <c r="IJ237" s="52">
        <v>0</v>
      </c>
      <c r="IK237" s="52">
        <v>0</v>
      </c>
      <c r="IL237" s="52">
        <v>0</v>
      </c>
      <c r="IM237" s="52">
        <v>0</v>
      </c>
      <c r="IN237" s="52">
        <v>0</v>
      </c>
      <c r="IO237" s="52">
        <v>0</v>
      </c>
      <c r="IP237" s="52">
        <v>0</v>
      </c>
      <c r="IQ237" s="52">
        <v>0</v>
      </c>
      <c r="IR237" s="52">
        <v>0</v>
      </c>
      <c r="IS237" s="52">
        <v>0</v>
      </c>
      <c r="IT237" s="52">
        <v>0</v>
      </c>
      <c r="IU237" s="52">
        <v>0</v>
      </c>
      <c r="IV237" s="52">
        <v>0</v>
      </c>
      <c r="IW237" s="52">
        <v>0</v>
      </c>
      <c r="IX237" s="52">
        <v>0</v>
      </c>
      <c r="IY237" s="52">
        <v>0</v>
      </c>
      <c r="IZ237" s="52">
        <v>0</v>
      </c>
      <c r="JA237" s="52">
        <v>0</v>
      </c>
      <c r="JB237" s="52">
        <v>0</v>
      </c>
      <c r="JC237" s="52">
        <v>0</v>
      </c>
      <c r="JD237" s="52">
        <v>0</v>
      </c>
      <c r="JE237" s="52">
        <v>0</v>
      </c>
      <c r="JF237" s="52">
        <v>0</v>
      </c>
      <c r="JG237" s="52">
        <v>0</v>
      </c>
      <c r="JH237" s="52">
        <v>0</v>
      </c>
      <c r="JI237" s="52">
        <v>0</v>
      </c>
      <c r="JJ237" s="52">
        <v>0</v>
      </c>
      <c r="JK237" s="52">
        <v>0</v>
      </c>
      <c r="JL237" s="52">
        <v>0</v>
      </c>
      <c r="JM237" s="52">
        <v>0</v>
      </c>
      <c r="JN237" s="52">
        <v>0</v>
      </c>
      <c r="JO237" s="52">
        <v>0</v>
      </c>
      <c r="JP237" s="52">
        <v>0</v>
      </c>
      <c r="JQ237" s="52">
        <v>0</v>
      </c>
      <c r="JR237" s="52">
        <v>0</v>
      </c>
      <c r="JS237" s="52">
        <v>0</v>
      </c>
      <c r="JT237" s="52">
        <v>0</v>
      </c>
      <c r="JU237" s="52">
        <v>0</v>
      </c>
      <c r="JV237" s="52">
        <v>0</v>
      </c>
      <c r="JW237" s="52">
        <v>0</v>
      </c>
      <c r="JX237" s="52">
        <v>0</v>
      </c>
      <c r="JY237" s="52">
        <v>0</v>
      </c>
      <c r="JZ237" s="52">
        <v>0</v>
      </c>
      <c r="KA237" s="52">
        <v>0</v>
      </c>
      <c r="KB237" s="52">
        <v>0</v>
      </c>
      <c r="KC237" s="52">
        <v>0</v>
      </c>
      <c r="KD237" s="52">
        <v>0</v>
      </c>
      <c r="KE237" s="52">
        <v>0</v>
      </c>
      <c r="KF237" s="52">
        <v>0</v>
      </c>
      <c r="KG237" s="52">
        <v>0</v>
      </c>
      <c r="KH237" s="52">
        <v>0</v>
      </c>
      <c r="KI237" s="52">
        <v>0</v>
      </c>
      <c r="KJ237" s="52">
        <v>0</v>
      </c>
      <c r="KK237" s="52">
        <v>0</v>
      </c>
      <c r="KL237" s="52">
        <v>0</v>
      </c>
      <c r="KM237" s="52">
        <v>0</v>
      </c>
      <c r="KN237" s="52">
        <v>0</v>
      </c>
      <c r="KO237" s="52">
        <v>0</v>
      </c>
      <c r="KP237" s="52">
        <v>0</v>
      </c>
      <c r="KQ237" s="52">
        <v>0</v>
      </c>
      <c r="KR237" s="52">
        <v>0</v>
      </c>
      <c r="KS237" s="52">
        <v>0</v>
      </c>
      <c r="KT237" s="52">
        <v>0</v>
      </c>
      <c r="KU237" s="52">
        <v>0</v>
      </c>
      <c r="KV237" s="52">
        <v>0</v>
      </c>
      <c r="KW237" s="52">
        <v>0</v>
      </c>
      <c r="KX237" s="52">
        <v>0</v>
      </c>
      <c r="KY237" s="52">
        <v>0</v>
      </c>
      <c r="KZ237" s="52">
        <v>0</v>
      </c>
      <c r="LA237" s="52">
        <v>0</v>
      </c>
      <c r="LB237" s="52">
        <v>0</v>
      </c>
      <c r="LC237" s="52">
        <v>0</v>
      </c>
      <c r="LD237" s="52">
        <v>0</v>
      </c>
      <c r="LE237" s="52">
        <v>0</v>
      </c>
      <c r="LF237" s="52">
        <v>0</v>
      </c>
      <c r="LG237" s="52">
        <v>0</v>
      </c>
      <c r="LH237" s="52">
        <v>0</v>
      </c>
      <c r="LI237" s="52">
        <v>0</v>
      </c>
      <c r="LJ237" s="52">
        <v>0</v>
      </c>
      <c r="LK237" s="52">
        <v>0</v>
      </c>
      <c r="LL237" s="52">
        <v>0</v>
      </c>
      <c r="LM237" s="52">
        <v>0</v>
      </c>
      <c r="LN237" s="52">
        <v>0</v>
      </c>
      <c r="LO237" s="52">
        <v>0</v>
      </c>
      <c r="LP237" s="52">
        <v>0</v>
      </c>
      <c r="LQ237" s="52">
        <v>0</v>
      </c>
      <c r="LR237" s="52">
        <v>0</v>
      </c>
      <c r="LS237" s="52">
        <v>0</v>
      </c>
      <c r="LT237" s="52">
        <v>0</v>
      </c>
      <c r="LU237" s="52">
        <v>0</v>
      </c>
      <c r="LV237" s="52">
        <v>0</v>
      </c>
      <c r="LW237" s="52">
        <v>0</v>
      </c>
      <c r="LX237" s="52">
        <v>0</v>
      </c>
      <c r="LY237" s="52">
        <v>0</v>
      </c>
      <c r="LZ237" s="52">
        <v>0</v>
      </c>
      <c r="MA237" s="52">
        <v>0</v>
      </c>
      <c r="MB237" s="52">
        <v>0</v>
      </c>
      <c r="MC237" s="52">
        <v>0</v>
      </c>
      <c r="MD237" s="52">
        <v>0</v>
      </c>
      <c r="ME237" s="52">
        <v>0</v>
      </c>
      <c r="MF237" s="52">
        <v>0</v>
      </c>
      <c r="MG237" s="52">
        <v>0</v>
      </c>
      <c r="MH237" s="52">
        <v>0</v>
      </c>
      <c r="MI237" s="52">
        <v>0</v>
      </c>
      <c r="MJ237" s="52">
        <v>0</v>
      </c>
      <c r="MK237" s="52">
        <v>0</v>
      </c>
      <c r="ML237" s="52">
        <v>0</v>
      </c>
      <c r="MM237" s="52">
        <v>0</v>
      </c>
      <c r="MN237" s="52">
        <v>0</v>
      </c>
      <c r="MO237" s="52">
        <v>0</v>
      </c>
      <c r="MP237" s="52">
        <v>0</v>
      </c>
      <c r="MQ237" s="52">
        <v>0</v>
      </c>
      <c r="MR237" s="52">
        <v>0</v>
      </c>
      <c r="MS237" s="52">
        <v>0</v>
      </c>
      <c r="MT237" s="52">
        <v>0</v>
      </c>
      <c r="MU237" s="52">
        <v>0</v>
      </c>
      <c r="MV237" s="52">
        <v>0</v>
      </c>
      <c r="MW237" s="52">
        <v>0</v>
      </c>
      <c r="MX237" s="52">
        <v>0</v>
      </c>
      <c r="MY237" s="52">
        <v>0</v>
      </c>
      <c r="MZ237" s="52">
        <v>0</v>
      </c>
      <c r="NA237" s="52">
        <v>0</v>
      </c>
      <c r="NB237" s="52">
        <v>0</v>
      </c>
      <c r="NC237" s="52">
        <v>0</v>
      </c>
      <c r="ND237" s="52">
        <v>0</v>
      </c>
      <c r="NE237" s="52">
        <v>0</v>
      </c>
      <c r="NF237" s="52">
        <v>0</v>
      </c>
      <c r="NG237" s="52">
        <v>0</v>
      </c>
      <c r="NH237" s="52">
        <v>0</v>
      </c>
      <c r="NI237" s="52">
        <v>0</v>
      </c>
      <c r="NJ237" s="52">
        <v>0</v>
      </c>
      <c r="NK237" s="52">
        <v>0</v>
      </c>
      <c r="NL237" s="52">
        <v>0</v>
      </c>
      <c r="NM237" s="52">
        <v>0</v>
      </c>
      <c r="NN237" s="52">
        <v>0</v>
      </c>
      <c r="NO237" s="52">
        <v>0</v>
      </c>
      <c r="NP237" s="52">
        <v>0</v>
      </c>
      <c r="NQ237" s="52">
        <v>0</v>
      </c>
      <c r="NR237" s="68">
        <f t="shared" si="12"/>
        <v>67523.799999999886</v>
      </c>
      <c r="NS237" s="68">
        <f t="shared" si="13"/>
        <v>67523.799999999886</v>
      </c>
      <c r="NT237" s="68">
        <f t="shared" si="14"/>
        <v>52208.599999999904</v>
      </c>
    </row>
    <row r="238" spans="1:384" s="40" customFormat="1" ht="15" customHeight="1" outlineLevel="1" x14ac:dyDescent="0.2">
      <c r="A238" s="61"/>
      <c r="B238" s="49" t="s">
        <v>671</v>
      </c>
      <c r="C238" s="49" t="s">
        <v>666</v>
      </c>
      <c r="D238" s="49" t="s">
        <v>635</v>
      </c>
      <c r="E238" s="50" t="s">
        <v>667</v>
      </c>
      <c r="F238" s="64">
        <v>45536</v>
      </c>
      <c r="G238" s="49" t="s">
        <v>16</v>
      </c>
      <c r="H238" s="72">
        <v>0</v>
      </c>
      <c r="I238" s="65">
        <v>63900</v>
      </c>
      <c r="J238" s="114" t="str">
        <f>_xlfn.XLOOKUP(E238,'[12]Resumo Unidades'!$B:$B,'[12]Resumo Unidades'!$W:$W)</f>
        <v>Fluxo ok</v>
      </c>
      <c r="K238" s="51" t="str">
        <f>IF(L238&gt;Resumo!$E$23,"Sim","Não")</f>
        <v>Não</v>
      </c>
      <c r="L238" s="66">
        <v>50</v>
      </c>
      <c r="M238" s="67"/>
      <c r="N238" s="52">
        <v>0</v>
      </c>
      <c r="O238" s="52">
        <v>0</v>
      </c>
      <c r="P238" s="52">
        <v>0</v>
      </c>
      <c r="Q238" s="52">
        <v>0</v>
      </c>
      <c r="R238" s="52">
        <v>0</v>
      </c>
      <c r="S238" s="52">
        <v>0</v>
      </c>
      <c r="T238" s="52">
        <v>0</v>
      </c>
      <c r="U238" s="52">
        <v>0</v>
      </c>
      <c r="V238" s="52">
        <v>0</v>
      </c>
      <c r="W238" s="52">
        <v>0</v>
      </c>
      <c r="X238" s="52">
        <v>0</v>
      </c>
      <c r="Y238" s="52">
        <v>0</v>
      </c>
      <c r="Z238" s="52">
        <v>0</v>
      </c>
      <c r="AA238" s="52">
        <v>0</v>
      </c>
      <c r="AB238" s="52">
        <v>0</v>
      </c>
      <c r="AC238" s="52">
        <v>0</v>
      </c>
      <c r="AD238" s="52">
        <v>0</v>
      </c>
      <c r="AE238" s="52">
        <v>0</v>
      </c>
      <c r="AF238" s="52">
        <v>0</v>
      </c>
      <c r="AG238" s="52">
        <v>0</v>
      </c>
      <c r="AH238" s="52">
        <v>0</v>
      </c>
      <c r="AI238" s="52">
        <v>0</v>
      </c>
      <c r="AJ238" s="52">
        <v>0</v>
      </c>
      <c r="AK238" s="52">
        <v>0</v>
      </c>
      <c r="AL238" s="52">
        <v>0</v>
      </c>
      <c r="AM238" s="52">
        <v>0</v>
      </c>
      <c r="AN238" s="52">
        <v>0</v>
      </c>
      <c r="AO238" s="52">
        <v>0</v>
      </c>
      <c r="AP238" s="52">
        <v>0</v>
      </c>
      <c r="AQ238" s="52">
        <v>0</v>
      </c>
      <c r="AR238" s="52">
        <v>0</v>
      </c>
      <c r="AS238" s="52">
        <v>0</v>
      </c>
      <c r="AT238" s="52">
        <v>0</v>
      </c>
      <c r="AU238" s="52">
        <v>0</v>
      </c>
      <c r="AV238" s="52">
        <v>0</v>
      </c>
      <c r="AW238" s="52">
        <v>0</v>
      </c>
      <c r="AX238" s="52">
        <v>0</v>
      </c>
      <c r="AY238" s="52">
        <v>0</v>
      </c>
      <c r="AZ238" s="52">
        <v>0</v>
      </c>
      <c r="BA238" s="52">
        <v>0</v>
      </c>
      <c r="BB238" s="52">
        <v>0</v>
      </c>
      <c r="BC238" s="52">
        <v>0</v>
      </c>
      <c r="BD238" s="52">
        <v>0</v>
      </c>
      <c r="BE238" s="52">
        <v>0</v>
      </c>
      <c r="BF238" s="52">
        <v>0</v>
      </c>
      <c r="BG238" s="52">
        <v>0</v>
      </c>
      <c r="BH238" s="52">
        <v>0</v>
      </c>
      <c r="BI238" s="52">
        <v>0</v>
      </c>
      <c r="BJ238" s="52">
        <v>0</v>
      </c>
      <c r="BK238" s="52">
        <v>0</v>
      </c>
      <c r="BL238" s="52">
        <v>0</v>
      </c>
      <c r="BM238" s="52">
        <v>0</v>
      </c>
      <c r="BN238" s="52">
        <v>0</v>
      </c>
      <c r="BO238" s="52">
        <v>0</v>
      </c>
      <c r="BP238" s="52">
        <v>0</v>
      </c>
      <c r="BQ238" s="52">
        <v>0</v>
      </c>
      <c r="BR238" s="52">
        <v>0</v>
      </c>
      <c r="BS238" s="52">
        <v>0</v>
      </c>
      <c r="BT238" s="52">
        <v>0</v>
      </c>
      <c r="BU238" s="52">
        <v>0</v>
      </c>
      <c r="BV238" s="52">
        <v>0</v>
      </c>
      <c r="BW238" s="52">
        <v>0</v>
      </c>
      <c r="BX238" s="52">
        <v>0</v>
      </c>
      <c r="BY238" s="52">
        <v>0</v>
      </c>
      <c r="BZ238" s="52">
        <v>0</v>
      </c>
      <c r="CA238" s="52">
        <v>0</v>
      </c>
      <c r="CB238" s="52">
        <v>473.12</v>
      </c>
      <c r="CC238" s="52">
        <v>434.71</v>
      </c>
      <c r="CD238" s="52">
        <v>409.74</v>
      </c>
      <c r="CE238" s="52">
        <v>360.73</v>
      </c>
      <c r="CF238" s="52">
        <v>360.73</v>
      </c>
      <c r="CG238" s="52">
        <v>360.73</v>
      </c>
      <c r="CH238" s="52">
        <v>360.73</v>
      </c>
      <c r="CI238" s="52">
        <v>360.73</v>
      </c>
      <c r="CJ238" s="52">
        <v>360.73</v>
      </c>
      <c r="CK238" s="52">
        <v>360.73</v>
      </c>
      <c r="CL238" s="52">
        <v>360.73</v>
      </c>
      <c r="CM238" s="52">
        <v>360.73</v>
      </c>
      <c r="CN238" s="52">
        <v>360.73</v>
      </c>
      <c r="CO238" s="52">
        <v>360.73</v>
      </c>
      <c r="CP238" s="52">
        <v>360.73</v>
      </c>
      <c r="CQ238" s="52">
        <v>360.73</v>
      </c>
      <c r="CR238" s="52">
        <v>360.73</v>
      </c>
      <c r="CS238" s="52">
        <v>360.73</v>
      </c>
      <c r="CT238" s="52">
        <v>360.73</v>
      </c>
      <c r="CU238" s="52">
        <v>360.73</v>
      </c>
      <c r="CV238" s="52">
        <v>360.73</v>
      </c>
      <c r="CW238" s="52">
        <v>360.73</v>
      </c>
      <c r="CX238" s="52">
        <v>360.73</v>
      </c>
      <c r="CY238" s="52">
        <v>360.73</v>
      </c>
      <c r="CZ238" s="52">
        <v>360.73</v>
      </c>
      <c r="DA238" s="52">
        <v>360.73</v>
      </c>
      <c r="DB238" s="52">
        <v>360.73</v>
      </c>
      <c r="DC238" s="52">
        <v>360.73</v>
      </c>
      <c r="DD238" s="52">
        <v>360.73</v>
      </c>
      <c r="DE238" s="52">
        <v>360.73</v>
      </c>
      <c r="DF238" s="52">
        <v>360.73</v>
      </c>
      <c r="DG238" s="52">
        <v>360.73</v>
      </c>
      <c r="DH238" s="52">
        <v>360.73</v>
      </c>
      <c r="DI238" s="52">
        <v>360.73</v>
      </c>
      <c r="DJ238" s="52">
        <v>360.73</v>
      </c>
      <c r="DK238" s="52">
        <v>360.73</v>
      </c>
      <c r="DL238" s="52">
        <v>360.73</v>
      </c>
      <c r="DM238" s="52">
        <v>360.73</v>
      </c>
      <c r="DN238" s="52">
        <v>360.73</v>
      </c>
      <c r="DO238" s="52">
        <v>360.73</v>
      </c>
      <c r="DP238" s="52">
        <v>360.73</v>
      </c>
      <c r="DQ238" s="52">
        <v>360.73</v>
      </c>
      <c r="DR238" s="52">
        <v>360.73</v>
      </c>
      <c r="DS238" s="52">
        <v>360.73</v>
      </c>
      <c r="DT238" s="52">
        <v>360.73</v>
      </c>
      <c r="DU238" s="52">
        <v>360.73</v>
      </c>
      <c r="DV238" s="52">
        <v>360.73</v>
      </c>
      <c r="DW238" s="52">
        <v>360.73</v>
      </c>
      <c r="DX238" s="52">
        <v>360.73</v>
      </c>
      <c r="DY238" s="52">
        <v>360.73</v>
      </c>
      <c r="DZ238" s="52">
        <v>360.73</v>
      </c>
      <c r="EA238" s="52">
        <v>360.73</v>
      </c>
      <c r="EB238" s="52">
        <v>360.73</v>
      </c>
      <c r="EC238" s="52">
        <v>360.73</v>
      </c>
      <c r="ED238" s="52">
        <v>360.73</v>
      </c>
      <c r="EE238" s="52">
        <v>360.73</v>
      </c>
      <c r="EF238" s="52">
        <v>360.73</v>
      </c>
      <c r="EG238" s="52">
        <v>360.73</v>
      </c>
      <c r="EH238" s="52">
        <v>360.73</v>
      </c>
      <c r="EI238" s="52">
        <v>360.73</v>
      </c>
      <c r="EJ238" s="52">
        <v>360.73</v>
      </c>
      <c r="EK238" s="52">
        <v>360.73</v>
      </c>
      <c r="EL238" s="52">
        <v>360.73</v>
      </c>
      <c r="EM238" s="52">
        <v>360.73</v>
      </c>
      <c r="EN238" s="52">
        <v>360.73</v>
      </c>
      <c r="EO238" s="52">
        <v>360.73</v>
      </c>
      <c r="EP238" s="52">
        <v>360.73</v>
      </c>
      <c r="EQ238" s="52">
        <v>360.73</v>
      </c>
      <c r="ER238" s="52">
        <v>360.73</v>
      </c>
      <c r="ES238" s="52">
        <v>360.73</v>
      </c>
      <c r="ET238" s="52">
        <v>360.73</v>
      </c>
      <c r="EU238" s="52">
        <v>360.73</v>
      </c>
      <c r="EV238" s="52">
        <v>360.73</v>
      </c>
      <c r="EW238" s="52">
        <v>360.73</v>
      </c>
      <c r="EX238" s="52">
        <v>360.73</v>
      </c>
      <c r="EY238" s="52">
        <v>360.73</v>
      </c>
      <c r="EZ238" s="52">
        <v>360.73</v>
      </c>
      <c r="FA238" s="52">
        <v>360.73</v>
      </c>
      <c r="FB238" s="52">
        <v>360.73</v>
      </c>
      <c r="FC238" s="52">
        <v>360.73</v>
      </c>
      <c r="FD238" s="52">
        <v>360.73</v>
      </c>
      <c r="FE238" s="52">
        <v>360.73</v>
      </c>
      <c r="FF238" s="52">
        <v>360.73</v>
      </c>
      <c r="FG238" s="52">
        <v>360.73</v>
      </c>
      <c r="FH238" s="52">
        <v>360.73</v>
      </c>
      <c r="FI238" s="52">
        <v>360.73</v>
      </c>
      <c r="FJ238" s="52">
        <v>360.73</v>
      </c>
      <c r="FK238" s="52">
        <v>360.73</v>
      </c>
      <c r="FL238" s="52">
        <v>360.73</v>
      </c>
      <c r="FM238" s="52">
        <v>360.73</v>
      </c>
      <c r="FN238" s="52">
        <v>360.73</v>
      </c>
      <c r="FO238" s="52">
        <v>360.73</v>
      </c>
      <c r="FP238" s="52">
        <v>360.73</v>
      </c>
      <c r="FQ238" s="52">
        <v>360.73</v>
      </c>
      <c r="FR238" s="52">
        <v>360.73</v>
      </c>
      <c r="FS238" s="52">
        <v>360.73</v>
      </c>
      <c r="FT238" s="52">
        <v>360.73</v>
      </c>
      <c r="FU238" s="52">
        <v>360.73</v>
      </c>
      <c r="FV238" s="52">
        <v>360.73</v>
      </c>
      <c r="FW238" s="52">
        <v>360.73</v>
      </c>
      <c r="FX238" s="52">
        <v>360.73</v>
      </c>
      <c r="FY238" s="52">
        <v>360.73</v>
      </c>
      <c r="FZ238" s="52">
        <v>360.73</v>
      </c>
      <c r="GA238" s="52">
        <v>360.73</v>
      </c>
      <c r="GB238" s="52">
        <v>360.73</v>
      </c>
      <c r="GC238" s="52">
        <v>360.73</v>
      </c>
      <c r="GD238" s="52">
        <v>360.73</v>
      </c>
      <c r="GE238" s="52">
        <v>360.73</v>
      </c>
      <c r="GF238" s="52">
        <v>360.73</v>
      </c>
      <c r="GG238" s="52">
        <v>360.73</v>
      </c>
      <c r="GH238" s="52">
        <v>360.73</v>
      </c>
      <c r="GI238" s="52">
        <v>360.73</v>
      </c>
      <c r="GJ238" s="52">
        <v>360.73</v>
      </c>
      <c r="GK238" s="52">
        <v>360.73</v>
      </c>
      <c r="GL238" s="52">
        <v>360.73</v>
      </c>
      <c r="GM238" s="52">
        <v>360.73</v>
      </c>
      <c r="GN238" s="52">
        <v>360.73</v>
      </c>
      <c r="GO238" s="52">
        <v>360.73</v>
      </c>
      <c r="GP238" s="52">
        <v>360.73</v>
      </c>
      <c r="GQ238" s="52">
        <v>360.73</v>
      </c>
      <c r="GR238" s="52">
        <v>360.73</v>
      </c>
      <c r="GS238" s="52">
        <v>360.73</v>
      </c>
      <c r="GT238" s="52">
        <v>360.73</v>
      </c>
      <c r="GU238" s="52">
        <v>360.73</v>
      </c>
      <c r="GV238" s="52">
        <v>360.73</v>
      </c>
      <c r="GW238" s="52">
        <v>360.73</v>
      </c>
      <c r="GX238" s="52">
        <v>360.73</v>
      </c>
      <c r="GY238" s="52">
        <v>360.73</v>
      </c>
      <c r="GZ238" s="52">
        <v>360.73</v>
      </c>
      <c r="HA238" s="52">
        <v>360.73</v>
      </c>
      <c r="HB238" s="52">
        <v>360.73</v>
      </c>
      <c r="HC238" s="52">
        <v>360.73</v>
      </c>
      <c r="HD238" s="52">
        <v>360.73</v>
      </c>
      <c r="HE238" s="52">
        <v>360.73</v>
      </c>
      <c r="HF238" s="52">
        <v>360.73</v>
      </c>
      <c r="HG238" s="52">
        <v>360.73</v>
      </c>
      <c r="HH238" s="52">
        <v>360.73</v>
      </c>
      <c r="HI238" s="52">
        <v>360.73</v>
      </c>
      <c r="HJ238" s="52">
        <v>360.73</v>
      </c>
      <c r="HK238" s="52">
        <v>360.73</v>
      </c>
      <c r="HL238" s="52">
        <v>360.73</v>
      </c>
      <c r="HM238" s="52">
        <v>360.73</v>
      </c>
      <c r="HN238" s="52">
        <v>360.73</v>
      </c>
      <c r="HO238" s="52">
        <v>360.73</v>
      </c>
      <c r="HP238" s="52">
        <v>360.73</v>
      </c>
      <c r="HQ238" s="52">
        <v>360.73</v>
      </c>
      <c r="HR238" s="52">
        <v>360.73</v>
      </c>
      <c r="HS238" s="52">
        <v>360.73</v>
      </c>
      <c r="HT238" s="52">
        <v>360.73</v>
      </c>
      <c r="HU238" s="52">
        <v>360.73</v>
      </c>
      <c r="HV238" s="52">
        <v>360.73</v>
      </c>
      <c r="HW238" s="52">
        <v>360.73</v>
      </c>
      <c r="HX238" s="52">
        <v>360.73</v>
      </c>
      <c r="HY238" s="52">
        <v>360.73</v>
      </c>
      <c r="HZ238" s="52">
        <v>360.73</v>
      </c>
      <c r="IA238" s="52">
        <v>360.73</v>
      </c>
      <c r="IB238" s="52">
        <v>360.73</v>
      </c>
      <c r="IC238" s="52">
        <v>360.73</v>
      </c>
      <c r="ID238" s="52">
        <v>360.73</v>
      </c>
      <c r="IE238" s="52">
        <v>360.73</v>
      </c>
      <c r="IF238" s="52">
        <v>360.73</v>
      </c>
      <c r="IG238" s="52">
        <v>360.73</v>
      </c>
      <c r="IH238" s="52">
        <v>360.73</v>
      </c>
      <c r="II238" s="52">
        <v>360.73</v>
      </c>
      <c r="IJ238" s="52">
        <v>360.73</v>
      </c>
      <c r="IK238" s="52">
        <v>360.73</v>
      </c>
      <c r="IL238" s="52">
        <v>360.73</v>
      </c>
      <c r="IM238" s="52">
        <v>360.73</v>
      </c>
      <c r="IN238" s="52">
        <v>360.73</v>
      </c>
      <c r="IO238" s="52">
        <v>360.73</v>
      </c>
      <c r="IP238" s="52">
        <v>360.73</v>
      </c>
      <c r="IQ238" s="52">
        <v>360.73</v>
      </c>
      <c r="IR238" s="52">
        <v>360.73</v>
      </c>
      <c r="IS238" s="52">
        <v>360.73</v>
      </c>
      <c r="IT238" s="52">
        <v>360.73</v>
      </c>
      <c r="IU238" s="52">
        <v>360.73</v>
      </c>
      <c r="IV238" s="52">
        <v>360.73</v>
      </c>
      <c r="IW238" s="52">
        <v>360.73</v>
      </c>
      <c r="IX238" s="52">
        <v>0</v>
      </c>
      <c r="IY238" s="52">
        <v>0</v>
      </c>
      <c r="IZ238" s="52">
        <v>0</v>
      </c>
      <c r="JA238" s="52">
        <v>0</v>
      </c>
      <c r="JB238" s="52">
        <v>0</v>
      </c>
      <c r="JC238" s="52">
        <v>0</v>
      </c>
      <c r="JD238" s="52">
        <v>0</v>
      </c>
      <c r="JE238" s="52">
        <v>0</v>
      </c>
      <c r="JF238" s="52">
        <v>0</v>
      </c>
      <c r="JG238" s="52">
        <v>0</v>
      </c>
      <c r="JH238" s="52">
        <v>0</v>
      </c>
      <c r="JI238" s="52">
        <v>0</v>
      </c>
      <c r="JJ238" s="52">
        <v>0</v>
      </c>
      <c r="JK238" s="52">
        <v>0</v>
      </c>
      <c r="JL238" s="52">
        <v>0</v>
      </c>
      <c r="JM238" s="52">
        <v>0</v>
      </c>
      <c r="JN238" s="52">
        <v>0</v>
      </c>
      <c r="JO238" s="52">
        <v>0</v>
      </c>
      <c r="JP238" s="52">
        <v>0</v>
      </c>
      <c r="JQ238" s="52">
        <v>0</v>
      </c>
      <c r="JR238" s="52">
        <v>0</v>
      </c>
      <c r="JS238" s="52">
        <v>0</v>
      </c>
      <c r="JT238" s="52">
        <v>0</v>
      </c>
      <c r="JU238" s="52">
        <v>0</v>
      </c>
      <c r="JV238" s="52">
        <v>0</v>
      </c>
      <c r="JW238" s="52">
        <v>0</v>
      </c>
      <c r="JX238" s="52">
        <v>0</v>
      </c>
      <c r="JY238" s="52">
        <v>0</v>
      </c>
      <c r="JZ238" s="52">
        <v>0</v>
      </c>
      <c r="KA238" s="52">
        <v>0</v>
      </c>
      <c r="KB238" s="52">
        <v>0</v>
      </c>
      <c r="KC238" s="52">
        <v>0</v>
      </c>
      <c r="KD238" s="52">
        <v>0</v>
      </c>
      <c r="KE238" s="52">
        <v>0</v>
      </c>
      <c r="KF238" s="52">
        <v>0</v>
      </c>
      <c r="KG238" s="52">
        <v>0</v>
      </c>
      <c r="KH238" s="52">
        <v>0</v>
      </c>
      <c r="KI238" s="52">
        <v>0</v>
      </c>
      <c r="KJ238" s="52">
        <v>0</v>
      </c>
      <c r="KK238" s="52">
        <v>0</v>
      </c>
      <c r="KL238" s="52">
        <v>0</v>
      </c>
      <c r="KM238" s="52">
        <v>0</v>
      </c>
      <c r="KN238" s="52">
        <v>0</v>
      </c>
      <c r="KO238" s="52">
        <v>0</v>
      </c>
      <c r="KP238" s="52">
        <v>0</v>
      </c>
      <c r="KQ238" s="52">
        <v>0</v>
      </c>
      <c r="KR238" s="52">
        <v>0</v>
      </c>
      <c r="KS238" s="52">
        <v>0</v>
      </c>
      <c r="KT238" s="52">
        <v>0</v>
      </c>
      <c r="KU238" s="52">
        <v>0</v>
      </c>
      <c r="KV238" s="52">
        <v>0</v>
      </c>
      <c r="KW238" s="52">
        <v>0</v>
      </c>
      <c r="KX238" s="52">
        <v>0</v>
      </c>
      <c r="KY238" s="52">
        <v>0</v>
      </c>
      <c r="KZ238" s="52">
        <v>0</v>
      </c>
      <c r="LA238" s="52">
        <v>0</v>
      </c>
      <c r="LB238" s="52">
        <v>0</v>
      </c>
      <c r="LC238" s="52">
        <v>0</v>
      </c>
      <c r="LD238" s="52">
        <v>0</v>
      </c>
      <c r="LE238" s="52">
        <v>0</v>
      </c>
      <c r="LF238" s="52">
        <v>0</v>
      </c>
      <c r="LG238" s="52">
        <v>0</v>
      </c>
      <c r="LH238" s="52">
        <v>0</v>
      </c>
      <c r="LI238" s="52">
        <v>0</v>
      </c>
      <c r="LJ238" s="52">
        <v>0</v>
      </c>
      <c r="LK238" s="52">
        <v>0</v>
      </c>
      <c r="LL238" s="52">
        <v>0</v>
      </c>
      <c r="LM238" s="52">
        <v>0</v>
      </c>
      <c r="LN238" s="52">
        <v>0</v>
      </c>
      <c r="LO238" s="52">
        <v>0</v>
      </c>
      <c r="LP238" s="52">
        <v>0</v>
      </c>
      <c r="LQ238" s="52">
        <v>0</v>
      </c>
      <c r="LR238" s="52">
        <v>0</v>
      </c>
      <c r="LS238" s="52">
        <v>0</v>
      </c>
      <c r="LT238" s="52">
        <v>0</v>
      </c>
      <c r="LU238" s="52">
        <v>0</v>
      </c>
      <c r="LV238" s="52">
        <v>0</v>
      </c>
      <c r="LW238" s="52">
        <v>0</v>
      </c>
      <c r="LX238" s="52">
        <v>0</v>
      </c>
      <c r="LY238" s="52">
        <v>0</v>
      </c>
      <c r="LZ238" s="52">
        <v>0</v>
      </c>
      <c r="MA238" s="52">
        <v>0</v>
      </c>
      <c r="MB238" s="52">
        <v>0</v>
      </c>
      <c r="MC238" s="52">
        <v>0</v>
      </c>
      <c r="MD238" s="52">
        <v>0</v>
      </c>
      <c r="ME238" s="52">
        <v>0</v>
      </c>
      <c r="MF238" s="52">
        <v>0</v>
      </c>
      <c r="MG238" s="52">
        <v>0</v>
      </c>
      <c r="MH238" s="52">
        <v>0</v>
      </c>
      <c r="MI238" s="52">
        <v>0</v>
      </c>
      <c r="MJ238" s="52">
        <v>0</v>
      </c>
      <c r="MK238" s="52">
        <v>0</v>
      </c>
      <c r="ML238" s="52">
        <v>0</v>
      </c>
      <c r="MM238" s="52">
        <v>0</v>
      </c>
      <c r="MN238" s="52">
        <v>0</v>
      </c>
      <c r="MO238" s="52">
        <v>0</v>
      </c>
      <c r="MP238" s="52">
        <v>0</v>
      </c>
      <c r="MQ238" s="52">
        <v>0</v>
      </c>
      <c r="MR238" s="52">
        <v>0</v>
      </c>
      <c r="MS238" s="52">
        <v>0</v>
      </c>
      <c r="MT238" s="52">
        <v>0</v>
      </c>
      <c r="MU238" s="52">
        <v>0</v>
      </c>
      <c r="MV238" s="52">
        <v>0</v>
      </c>
      <c r="MW238" s="52">
        <v>0</v>
      </c>
      <c r="MX238" s="52">
        <v>0</v>
      </c>
      <c r="MY238" s="52">
        <v>0</v>
      </c>
      <c r="MZ238" s="52">
        <v>0</v>
      </c>
      <c r="NA238" s="52">
        <v>0</v>
      </c>
      <c r="NB238" s="52">
        <v>0</v>
      </c>
      <c r="NC238" s="52">
        <v>0</v>
      </c>
      <c r="ND238" s="52">
        <v>0</v>
      </c>
      <c r="NE238" s="52">
        <v>0</v>
      </c>
      <c r="NF238" s="52">
        <v>0</v>
      </c>
      <c r="NG238" s="52">
        <v>0</v>
      </c>
      <c r="NH238" s="52">
        <v>0</v>
      </c>
      <c r="NI238" s="52">
        <v>0</v>
      </c>
      <c r="NJ238" s="52">
        <v>0</v>
      </c>
      <c r="NK238" s="52">
        <v>0</v>
      </c>
      <c r="NL238" s="52">
        <v>0</v>
      </c>
      <c r="NM238" s="52">
        <v>0</v>
      </c>
      <c r="NN238" s="52">
        <v>0</v>
      </c>
      <c r="NO238" s="52">
        <v>0</v>
      </c>
      <c r="NP238" s="52">
        <v>0</v>
      </c>
      <c r="NQ238" s="52">
        <v>0</v>
      </c>
      <c r="NR238" s="68">
        <f t="shared" si="12"/>
        <v>64445.320000000247</v>
      </c>
      <c r="NS238" s="68">
        <f t="shared" si="13"/>
        <v>64445.320000000247</v>
      </c>
      <c r="NT238" s="68">
        <f t="shared" si="14"/>
        <v>40276.410000000033</v>
      </c>
    </row>
    <row r="239" spans="1:384" s="40" customFormat="1" ht="15" customHeight="1" outlineLevel="1" x14ac:dyDescent="0.2">
      <c r="A239" s="61"/>
      <c r="B239" s="49" t="s">
        <v>671</v>
      </c>
      <c r="C239" s="49" t="s">
        <v>668</v>
      </c>
      <c r="D239" s="49" t="s">
        <v>669</v>
      </c>
      <c r="E239" s="50" t="s">
        <v>670</v>
      </c>
      <c r="F239" s="64">
        <v>45550</v>
      </c>
      <c r="G239" s="49" t="s">
        <v>16</v>
      </c>
      <c r="H239" s="72">
        <v>0</v>
      </c>
      <c r="I239" s="65">
        <v>57727.5</v>
      </c>
      <c r="J239" s="114" t="str">
        <f>_xlfn.XLOOKUP(E239,'[12]Resumo Unidades'!$B:$B,'[12]Resumo Unidades'!$W:$W)</f>
        <v>Fluxo ok</v>
      </c>
      <c r="K239" s="51" t="str">
        <f>IF(L239&gt;Resumo!$E$23,"Sim","Não")</f>
        <v>Não</v>
      </c>
      <c r="L239" s="66">
        <v>0</v>
      </c>
      <c r="M239" s="67"/>
      <c r="N239" s="52">
        <v>0</v>
      </c>
      <c r="O239" s="52">
        <v>0</v>
      </c>
      <c r="P239" s="52">
        <v>0</v>
      </c>
      <c r="Q239" s="52">
        <v>0</v>
      </c>
      <c r="R239" s="52">
        <v>0</v>
      </c>
      <c r="S239" s="52">
        <v>0</v>
      </c>
      <c r="T239" s="52">
        <v>0</v>
      </c>
      <c r="U239" s="52">
        <v>0</v>
      </c>
      <c r="V239" s="52">
        <v>0</v>
      </c>
      <c r="W239" s="52">
        <v>0</v>
      </c>
      <c r="X239" s="52">
        <v>0</v>
      </c>
      <c r="Y239" s="52">
        <v>0</v>
      </c>
      <c r="Z239" s="52">
        <v>0</v>
      </c>
      <c r="AA239" s="52">
        <v>0</v>
      </c>
      <c r="AB239" s="52">
        <v>0</v>
      </c>
      <c r="AC239" s="52">
        <v>0</v>
      </c>
      <c r="AD239" s="52">
        <v>0</v>
      </c>
      <c r="AE239" s="52">
        <v>0</v>
      </c>
      <c r="AF239" s="52">
        <v>0</v>
      </c>
      <c r="AG239" s="52">
        <v>0</v>
      </c>
      <c r="AH239" s="52">
        <v>0</v>
      </c>
      <c r="AI239" s="52">
        <v>0</v>
      </c>
      <c r="AJ239" s="52">
        <v>0</v>
      </c>
      <c r="AK239" s="52">
        <v>0</v>
      </c>
      <c r="AL239" s="52">
        <v>0</v>
      </c>
      <c r="AM239" s="52">
        <v>0</v>
      </c>
      <c r="AN239" s="52">
        <v>0</v>
      </c>
      <c r="AO239" s="52">
        <v>0</v>
      </c>
      <c r="AP239" s="52">
        <v>0</v>
      </c>
      <c r="AQ239" s="52">
        <v>0</v>
      </c>
      <c r="AR239" s="52">
        <v>0</v>
      </c>
      <c r="AS239" s="52">
        <v>0</v>
      </c>
      <c r="AT239" s="52">
        <v>0</v>
      </c>
      <c r="AU239" s="52">
        <v>0</v>
      </c>
      <c r="AV239" s="52">
        <v>0</v>
      </c>
      <c r="AW239" s="52">
        <v>0</v>
      </c>
      <c r="AX239" s="52">
        <v>0</v>
      </c>
      <c r="AY239" s="52">
        <v>0</v>
      </c>
      <c r="AZ239" s="52">
        <v>0</v>
      </c>
      <c r="BA239" s="52">
        <v>0</v>
      </c>
      <c r="BB239" s="52">
        <v>0</v>
      </c>
      <c r="BC239" s="52">
        <v>0</v>
      </c>
      <c r="BD239" s="52">
        <v>0</v>
      </c>
      <c r="BE239" s="52">
        <v>0</v>
      </c>
      <c r="BF239" s="52">
        <v>0</v>
      </c>
      <c r="BG239" s="52">
        <v>0</v>
      </c>
      <c r="BH239" s="52">
        <v>0</v>
      </c>
      <c r="BI239" s="52">
        <v>0</v>
      </c>
      <c r="BJ239" s="52">
        <v>0</v>
      </c>
      <c r="BK239" s="52">
        <v>0</v>
      </c>
      <c r="BL239" s="52">
        <v>0</v>
      </c>
      <c r="BM239" s="52">
        <v>0</v>
      </c>
      <c r="BN239" s="52">
        <v>0</v>
      </c>
      <c r="BO239" s="52">
        <v>0</v>
      </c>
      <c r="BP239" s="52">
        <v>0</v>
      </c>
      <c r="BQ239" s="52">
        <v>0</v>
      </c>
      <c r="BR239" s="52">
        <v>0</v>
      </c>
      <c r="BS239" s="52">
        <v>0</v>
      </c>
      <c r="BT239" s="52">
        <v>0</v>
      </c>
      <c r="BU239" s="52">
        <v>0</v>
      </c>
      <c r="BV239" s="52">
        <v>0</v>
      </c>
      <c r="BW239" s="52">
        <v>0</v>
      </c>
      <c r="BX239" s="52">
        <v>0</v>
      </c>
      <c r="BY239" s="52">
        <v>0</v>
      </c>
      <c r="BZ239" s="52">
        <v>0</v>
      </c>
      <c r="CA239" s="52">
        <v>0</v>
      </c>
      <c r="CB239" s="52">
        <v>0</v>
      </c>
      <c r="CC239" s="52">
        <v>0</v>
      </c>
      <c r="CD239" s="52">
        <v>345.21</v>
      </c>
      <c r="CE239" s="52">
        <v>312.85000000000002</v>
      </c>
      <c r="CF239" s="52">
        <v>314.89</v>
      </c>
      <c r="CG239" s="52">
        <v>316.93</v>
      </c>
      <c r="CH239" s="52">
        <v>318.99</v>
      </c>
      <c r="CI239" s="52">
        <v>321.07</v>
      </c>
      <c r="CJ239" s="52">
        <v>323.14999999999998</v>
      </c>
      <c r="CK239" s="52">
        <v>325.25</v>
      </c>
      <c r="CL239" s="52">
        <v>327.37</v>
      </c>
      <c r="CM239" s="52">
        <v>329.5</v>
      </c>
      <c r="CN239" s="52">
        <v>331.64</v>
      </c>
      <c r="CO239" s="52">
        <v>333.79</v>
      </c>
      <c r="CP239" s="52">
        <v>335.96</v>
      </c>
      <c r="CQ239" s="52">
        <v>338.15</v>
      </c>
      <c r="CR239" s="52">
        <v>340.34</v>
      </c>
      <c r="CS239" s="52">
        <v>342.56</v>
      </c>
      <c r="CT239" s="52">
        <v>344.78</v>
      </c>
      <c r="CU239" s="52">
        <v>347.02</v>
      </c>
      <c r="CV239" s="52">
        <v>349.28</v>
      </c>
      <c r="CW239" s="52">
        <v>351.55</v>
      </c>
      <c r="CX239" s="52">
        <v>353.83</v>
      </c>
      <c r="CY239" s="52">
        <v>356.13</v>
      </c>
      <c r="CZ239" s="52">
        <v>358.45</v>
      </c>
      <c r="DA239" s="52">
        <v>360.78</v>
      </c>
      <c r="DB239" s="52">
        <v>363.12</v>
      </c>
      <c r="DC239" s="52">
        <v>365.48</v>
      </c>
      <c r="DD239" s="52">
        <v>367.86</v>
      </c>
      <c r="DE239" s="52">
        <v>370.25</v>
      </c>
      <c r="DF239" s="52">
        <v>372.66</v>
      </c>
      <c r="DG239" s="52">
        <v>375.08</v>
      </c>
      <c r="DH239" s="52">
        <v>377.52</v>
      </c>
      <c r="DI239" s="52">
        <v>379.97</v>
      </c>
      <c r="DJ239" s="52">
        <v>382.44</v>
      </c>
      <c r="DK239" s="52">
        <v>384.93</v>
      </c>
      <c r="DL239" s="52">
        <v>387.43</v>
      </c>
      <c r="DM239" s="52">
        <v>389.95</v>
      </c>
      <c r="DN239" s="52">
        <v>392.48</v>
      </c>
      <c r="DO239" s="52">
        <v>395.03</v>
      </c>
      <c r="DP239" s="52">
        <v>397.6</v>
      </c>
      <c r="DQ239" s="52">
        <v>400.19</v>
      </c>
      <c r="DR239" s="52">
        <v>402.79</v>
      </c>
      <c r="DS239" s="52">
        <v>405.41</v>
      </c>
      <c r="DT239" s="52">
        <v>408.04</v>
      </c>
      <c r="DU239" s="52">
        <v>410.69</v>
      </c>
      <c r="DV239" s="52">
        <v>413.36</v>
      </c>
      <c r="DW239" s="52">
        <v>416.05</v>
      </c>
      <c r="DX239" s="52">
        <v>418.75</v>
      </c>
      <c r="DY239" s="52">
        <v>421.48</v>
      </c>
      <c r="DZ239" s="52">
        <v>424.22</v>
      </c>
      <c r="EA239" s="52">
        <v>426.97</v>
      </c>
      <c r="EB239" s="52">
        <v>429.75</v>
      </c>
      <c r="EC239" s="52">
        <v>432.54</v>
      </c>
      <c r="ED239" s="52">
        <v>435.35</v>
      </c>
      <c r="EE239" s="52">
        <v>438.18</v>
      </c>
      <c r="EF239" s="52">
        <v>441.03</v>
      </c>
      <c r="EG239" s="52">
        <v>443.9</v>
      </c>
      <c r="EH239" s="52">
        <v>446.78</v>
      </c>
      <c r="EI239" s="52">
        <v>449.69</v>
      </c>
      <c r="EJ239" s="52">
        <v>452.61</v>
      </c>
      <c r="EK239" s="52">
        <v>455.55</v>
      </c>
      <c r="EL239" s="52">
        <v>458.51</v>
      </c>
      <c r="EM239" s="52">
        <v>461.49</v>
      </c>
      <c r="EN239" s="52">
        <v>464.49</v>
      </c>
      <c r="EO239" s="52">
        <v>467.51</v>
      </c>
      <c r="EP239" s="52">
        <v>470.55</v>
      </c>
      <c r="EQ239" s="52">
        <v>473.61</v>
      </c>
      <c r="ER239" s="52">
        <v>476.69</v>
      </c>
      <c r="ES239" s="52">
        <v>479.79</v>
      </c>
      <c r="ET239" s="52">
        <v>482.91</v>
      </c>
      <c r="EU239" s="52">
        <v>486.04</v>
      </c>
      <c r="EV239" s="52">
        <v>489.2</v>
      </c>
      <c r="EW239" s="52">
        <v>492.38</v>
      </c>
      <c r="EX239" s="52">
        <v>495.58</v>
      </c>
      <c r="EY239" s="52">
        <v>498.81</v>
      </c>
      <c r="EZ239" s="52">
        <v>502.05</v>
      </c>
      <c r="FA239" s="52">
        <v>505.31</v>
      </c>
      <c r="FB239" s="52">
        <v>508.6</v>
      </c>
      <c r="FC239" s="52">
        <v>511.9</v>
      </c>
      <c r="FD239" s="52">
        <v>515.23</v>
      </c>
      <c r="FE239" s="52">
        <v>518.58000000000004</v>
      </c>
      <c r="FF239" s="52">
        <v>521.95000000000005</v>
      </c>
      <c r="FG239" s="52">
        <v>525.34</v>
      </c>
      <c r="FH239" s="52">
        <v>528.76</v>
      </c>
      <c r="FI239" s="52">
        <v>532.19000000000005</v>
      </c>
      <c r="FJ239" s="52">
        <v>535.65</v>
      </c>
      <c r="FK239" s="52">
        <v>539.13</v>
      </c>
      <c r="FL239" s="52">
        <v>542.64</v>
      </c>
      <c r="FM239" s="52">
        <v>546.16</v>
      </c>
      <c r="FN239" s="52">
        <v>549.72</v>
      </c>
      <c r="FO239" s="52">
        <v>553.29</v>
      </c>
      <c r="FP239" s="52">
        <v>556.88</v>
      </c>
      <c r="FQ239" s="52">
        <v>560.5</v>
      </c>
      <c r="FR239" s="52">
        <v>564.15</v>
      </c>
      <c r="FS239" s="52">
        <v>567.80999999999995</v>
      </c>
      <c r="FT239" s="52">
        <v>571.51</v>
      </c>
      <c r="FU239" s="52">
        <v>575.22</v>
      </c>
      <c r="FV239" s="52">
        <v>578.96</v>
      </c>
      <c r="FW239" s="52">
        <v>582.72</v>
      </c>
      <c r="FX239" s="52">
        <v>586.51</v>
      </c>
      <c r="FY239" s="52">
        <v>590.32000000000005</v>
      </c>
      <c r="FZ239" s="52">
        <v>594.16</v>
      </c>
      <c r="GA239" s="52">
        <v>598.02</v>
      </c>
      <c r="GB239" s="52">
        <v>601.91</v>
      </c>
      <c r="GC239" s="52">
        <v>605.82000000000005</v>
      </c>
      <c r="GD239" s="52">
        <v>609.76</v>
      </c>
      <c r="GE239" s="52">
        <v>613.72</v>
      </c>
      <c r="GF239" s="52">
        <v>617.71</v>
      </c>
      <c r="GG239" s="52">
        <v>621.73</v>
      </c>
      <c r="GH239" s="52">
        <v>625.77</v>
      </c>
      <c r="GI239" s="52">
        <v>629.84</v>
      </c>
      <c r="GJ239" s="52">
        <v>633.92999999999995</v>
      </c>
      <c r="GK239" s="52">
        <v>638.04999999999995</v>
      </c>
      <c r="GL239" s="52">
        <v>642.20000000000005</v>
      </c>
      <c r="GM239" s="52">
        <v>646.37</v>
      </c>
      <c r="GN239" s="52">
        <v>650.57000000000005</v>
      </c>
      <c r="GO239" s="52">
        <v>654.79999999999995</v>
      </c>
      <c r="GP239" s="52">
        <v>659.06</v>
      </c>
      <c r="GQ239" s="52">
        <v>663.34</v>
      </c>
      <c r="GR239" s="52">
        <v>667.65</v>
      </c>
      <c r="GS239" s="52">
        <v>671.99</v>
      </c>
      <c r="GT239" s="52">
        <v>676.36</v>
      </c>
      <c r="GU239" s="52">
        <v>680.76</v>
      </c>
      <c r="GV239" s="52">
        <v>685.18</v>
      </c>
      <c r="GW239" s="52">
        <v>689.64</v>
      </c>
      <c r="GX239" s="52">
        <v>694.12</v>
      </c>
      <c r="GY239" s="52">
        <v>698.63</v>
      </c>
      <c r="GZ239" s="52">
        <v>703.17</v>
      </c>
      <c r="HA239" s="52">
        <v>707.74</v>
      </c>
      <c r="HB239" s="52">
        <v>712.34</v>
      </c>
      <c r="HC239" s="52">
        <v>716.97</v>
      </c>
      <c r="HD239" s="52">
        <v>721.63</v>
      </c>
      <c r="HE239" s="52">
        <v>726.32</v>
      </c>
      <c r="HF239" s="52">
        <v>731.04</v>
      </c>
      <c r="HG239" s="52">
        <v>735.8</v>
      </c>
      <c r="HH239" s="52">
        <v>740.58</v>
      </c>
      <c r="HI239" s="52">
        <v>745.39</v>
      </c>
      <c r="HJ239" s="52">
        <v>750.24</v>
      </c>
      <c r="HK239" s="52">
        <v>755.11</v>
      </c>
      <c r="HL239" s="52">
        <v>760.02</v>
      </c>
      <c r="HM239" s="52">
        <v>764.96</v>
      </c>
      <c r="HN239" s="52">
        <v>769.94</v>
      </c>
      <c r="HO239" s="52">
        <v>774.94</v>
      </c>
      <c r="HP239" s="52">
        <v>779.98</v>
      </c>
      <c r="HQ239" s="52">
        <v>785.05</v>
      </c>
      <c r="HR239" s="52">
        <v>790.15</v>
      </c>
      <c r="HS239" s="52">
        <v>795.29</v>
      </c>
      <c r="HT239" s="52">
        <v>800.46</v>
      </c>
      <c r="HU239" s="52">
        <v>805.66</v>
      </c>
      <c r="HV239" s="52">
        <v>810.89</v>
      </c>
      <c r="HW239" s="52">
        <v>816.17</v>
      </c>
      <c r="HX239" s="52">
        <v>821.47</v>
      </c>
      <c r="HY239" s="52">
        <v>826.81</v>
      </c>
      <c r="HZ239" s="52">
        <v>832.18</v>
      </c>
      <c r="IA239" s="52">
        <v>837.59</v>
      </c>
      <c r="IB239" s="52">
        <v>843.04</v>
      </c>
      <c r="IC239" s="52">
        <v>848.52</v>
      </c>
      <c r="ID239" s="52">
        <v>854.03</v>
      </c>
      <c r="IE239" s="52">
        <v>859.58</v>
      </c>
      <c r="IF239" s="52">
        <v>865.17</v>
      </c>
      <c r="IG239" s="52">
        <v>870.8</v>
      </c>
      <c r="IH239" s="52">
        <v>876.46</v>
      </c>
      <c r="II239" s="52">
        <v>882.15</v>
      </c>
      <c r="IJ239" s="52">
        <v>887.89</v>
      </c>
      <c r="IK239" s="52">
        <v>893.66</v>
      </c>
      <c r="IL239" s="52">
        <v>899.47</v>
      </c>
      <c r="IM239" s="52">
        <v>905.31</v>
      </c>
      <c r="IN239" s="52">
        <v>911.2</v>
      </c>
      <c r="IO239" s="52">
        <v>917.12</v>
      </c>
      <c r="IP239" s="52">
        <v>923.08</v>
      </c>
      <c r="IQ239" s="52">
        <v>929.08</v>
      </c>
      <c r="IR239" s="52">
        <v>935.12</v>
      </c>
      <c r="IS239" s="52">
        <v>941.2</v>
      </c>
      <c r="IT239" s="52">
        <v>947.32</v>
      </c>
      <c r="IU239" s="52">
        <v>953.47</v>
      </c>
      <c r="IV239" s="52">
        <v>959.67</v>
      </c>
      <c r="IW239" s="52">
        <v>965.91</v>
      </c>
      <c r="IX239" s="52">
        <v>972.19</v>
      </c>
      <c r="IY239" s="52">
        <v>978.51</v>
      </c>
      <c r="IZ239" s="52">
        <v>0</v>
      </c>
      <c r="JA239" s="52">
        <v>0</v>
      </c>
      <c r="JB239" s="52">
        <v>0</v>
      </c>
      <c r="JC239" s="52">
        <v>0</v>
      </c>
      <c r="JD239" s="52">
        <v>0</v>
      </c>
      <c r="JE239" s="52">
        <v>0</v>
      </c>
      <c r="JF239" s="52">
        <v>0</v>
      </c>
      <c r="JG239" s="52">
        <v>0</v>
      </c>
      <c r="JH239" s="52">
        <v>0</v>
      </c>
      <c r="JI239" s="52">
        <v>0</v>
      </c>
      <c r="JJ239" s="52">
        <v>0</v>
      </c>
      <c r="JK239" s="52">
        <v>0</v>
      </c>
      <c r="JL239" s="52">
        <v>0</v>
      </c>
      <c r="JM239" s="52">
        <v>0</v>
      </c>
      <c r="JN239" s="52">
        <v>0</v>
      </c>
      <c r="JO239" s="52">
        <v>0</v>
      </c>
      <c r="JP239" s="52">
        <v>0</v>
      </c>
      <c r="JQ239" s="52">
        <v>0</v>
      </c>
      <c r="JR239" s="52">
        <v>0</v>
      </c>
      <c r="JS239" s="52">
        <v>0</v>
      </c>
      <c r="JT239" s="52">
        <v>0</v>
      </c>
      <c r="JU239" s="52">
        <v>0</v>
      </c>
      <c r="JV239" s="52">
        <v>0</v>
      </c>
      <c r="JW239" s="52">
        <v>0</v>
      </c>
      <c r="JX239" s="52">
        <v>0</v>
      </c>
      <c r="JY239" s="52">
        <v>0</v>
      </c>
      <c r="JZ239" s="52">
        <v>0</v>
      </c>
      <c r="KA239" s="52">
        <v>0</v>
      </c>
      <c r="KB239" s="52">
        <v>0</v>
      </c>
      <c r="KC239" s="52">
        <v>0</v>
      </c>
      <c r="KD239" s="52">
        <v>0</v>
      </c>
      <c r="KE239" s="52">
        <v>0</v>
      </c>
      <c r="KF239" s="52">
        <v>0</v>
      </c>
      <c r="KG239" s="52">
        <v>0</v>
      </c>
      <c r="KH239" s="52">
        <v>0</v>
      </c>
      <c r="KI239" s="52">
        <v>0</v>
      </c>
      <c r="KJ239" s="52">
        <v>0</v>
      </c>
      <c r="KK239" s="52">
        <v>0</v>
      </c>
      <c r="KL239" s="52">
        <v>0</v>
      </c>
      <c r="KM239" s="52">
        <v>0</v>
      </c>
      <c r="KN239" s="52">
        <v>0</v>
      </c>
      <c r="KO239" s="52">
        <v>0</v>
      </c>
      <c r="KP239" s="52">
        <v>0</v>
      </c>
      <c r="KQ239" s="52">
        <v>0</v>
      </c>
      <c r="KR239" s="52">
        <v>0</v>
      </c>
      <c r="KS239" s="52">
        <v>0</v>
      </c>
      <c r="KT239" s="52">
        <v>0</v>
      </c>
      <c r="KU239" s="52">
        <v>0</v>
      </c>
      <c r="KV239" s="52">
        <v>0</v>
      </c>
      <c r="KW239" s="52">
        <v>0</v>
      </c>
      <c r="KX239" s="52">
        <v>0</v>
      </c>
      <c r="KY239" s="52">
        <v>0</v>
      </c>
      <c r="KZ239" s="52">
        <v>0</v>
      </c>
      <c r="LA239" s="52">
        <v>0</v>
      </c>
      <c r="LB239" s="52">
        <v>0</v>
      </c>
      <c r="LC239" s="52">
        <v>0</v>
      </c>
      <c r="LD239" s="52">
        <v>0</v>
      </c>
      <c r="LE239" s="52">
        <v>0</v>
      </c>
      <c r="LF239" s="52">
        <v>0</v>
      </c>
      <c r="LG239" s="52">
        <v>0</v>
      </c>
      <c r="LH239" s="52">
        <v>0</v>
      </c>
      <c r="LI239" s="52">
        <v>0</v>
      </c>
      <c r="LJ239" s="52">
        <v>0</v>
      </c>
      <c r="LK239" s="52">
        <v>0</v>
      </c>
      <c r="LL239" s="52">
        <v>0</v>
      </c>
      <c r="LM239" s="52">
        <v>0</v>
      </c>
      <c r="LN239" s="52">
        <v>0</v>
      </c>
      <c r="LO239" s="52">
        <v>0</v>
      </c>
      <c r="LP239" s="52">
        <v>0</v>
      </c>
      <c r="LQ239" s="52">
        <v>0</v>
      </c>
      <c r="LR239" s="52">
        <v>0</v>
      </c>
      <c r="LS239" s="52">
        <v>0</v>
      </c>
      <c r="LT239" s="52">
        <v>0</v>
      </c>
      <c r="LU239" s="52">
        <v>0</v>
      </c>
      <c r="LV239" s="52">
        <v>0</v>
      </c>
      <c r="LW239" s="52">
        <v>0</v>
      </c>
      <c r="LX239" s="52">
        <v>0</v>
      </c>
      <c r="LY239" s="52">
        <v>0</v>
      </c>
      <c r="LZ239" s="52">
        <v>0</v>
      </c>
      <c r="MA239" s="52">
        <v>0</v>
      </c>
      <c r="MB239" s="52">
        <v>0</v>
      </c>
      <c r="MC239" s="52">
        <v>0</v>
      </c>
      <c r="MD239" s="52">
        <v>0</v>
      </c>
      <c r="ME239" s="52">
        <v>0</v>
      </c>
      <c r="MF239" s="52">
        <v>0</v>
      </c>
      <c r="MG239" s="52">
        <v>0</v>
      </c>
      <c r="MH239" s="52">
        <v>0</v>
      </c>
      <c r="MI239" s="52">
        <v>0</v>
      </c>
      <c r="MJ239" s="52">
        <v>0</v>
      </c>
      <c r="MK239" s="52">
        <v>0</v>
      </c>
      <c r="ML239" s="52">
        <v>0</v>
      </c>
      <c r="MM239" s="52">
        <v>0</v>
      </c>
      <c r="MN239" s="52">
        <v>0</v>
      </c>
      <c r="MO239" s="52">
        <v>0</v>
      </c>
      <c r="MP239" s="52">
        <v>0</v>
      </c>
      <c r="MQ239" s="52">
        <v>0</v>
      </c>
      <c r="MR239" s="52">
        <v>0</v>
      </c>
      <c r="MS239" s="52">
        <v>0</v>
      </c>
      <c r="MT239" s="52">
        <v>0</v>
      </c>
      <c r="MU239" s="52">
        <v>0</v>
      </c>
      <c r="MV239" s="52">
        <v>0</v>
      </c>
      <c r="MW239" s="52">
        <v>0</v>
      </c>
      <c r="MX239" s="52">
        <v>0</v>
      </c>
      <c r="MY239" s="52">
        <v>0</v>
      </c>
      <c r="MZ239" s="52">
        <v>0</v>
      </c>
      <c r="NA239" s="52">
        <v>0</v>
      </c>
      <c r="NB239" s="52">
        <v>0</v>
      </c>
      <c r="NC239" s="52">
        <v>0</v>
      </c>
      <c r="ND239" s="52">
        <v>0</v>
      </c>
      <c r="NE239" s="52">
        <v>0</v>
      </c>
      <c r="NF239" s="52">
        <v>0</v>
      </c>
      <c r="NG239" s="52">
        <v>0</v>
      </c>
      <c r="NH239" s="52">
        <v>0</v>
      </c>
      <c r="NI239" s="52">
        <v>0</v>
      </c>
      <c r="NJ239" s="52">
        <v>0</v>
      </c>
      <c r="NK239" s="52">
        <v>0</v>
      </c>
      <c r="NL239" s="52">
        <v>0</v>
      </c>
      <c r="NM239" s="52">
        <v>0</v>
      </c>
      <c r="NN239" s="52">
        <v>0</v>
      </c>
      <c r="NO239" s="52">
        <v>0</v>
      </c>
      <c r="NP239" s="52">
        <v>0</v>
      </c>
      <c r="NQ239" s="52">
        <v>0</v>
      </c>
      <c r="NR239" s="68">
        <f t="shared" si="12"/>
        <v>103732.17000000001</v>
      </c>
      <c r="NS239" s="68">
        <f t="shared" si="13"/>
        <v>103732.17000000001</v>
      </c>
      <c r="NT239" s="68">
        <f t="shared" si="14"/>
        <v>49111.840000000018</v>
      </c>
    </row>
    <row r="240" spans="1:384" s="40" customFormat="1" ht="15" customHeight="1" outlineLevel="1" x14ac:dyDescent="0.2">
      <c r="A240" s="61"/>
      <c r="B240" s="49" t="s">
        <v>671</v>
      </c>
      <c r="C240" s="49" t="s">
        <v>672</v>
      </c>
      <c r="D240" s="49" t="s">
        <v>673</v>
      </c>
      <c r="E240" s="50" t="s">
        <v>674</v>
      </c>
      <c r="F240" s="64">
        <v>45566</v>
      </c>
      <c r="G240" s="49" t="s">
        <v>16</v>
      </c>
      <c r="H240" s="72">
        <v>0</v>
      </c>
      <c r="I240" s="65">
        <v>62775.35</v>
      </c>
      <c r="J240" s="114" t="str">
        <f>_xlfn.XLOOKUP(E240,'[12]Resumo Unidades'!$B:$B,'[12]Resumo Unidades'!$W:$W)</f>
        <v>Fluxo ok</v>
      </c>
      <c r="K240" s="51" t="str">
        <f>IF(L240&gt;Resumo!$E$23,"Sim","Não")</f>
        <v>Não</v>
      </c>
      <c r="L240" s="66">
        <v>0</v>
      </c>
      <c r="M240" s="67"/>
      <c r="N240" s="52">
        <v>0</v>
      </c>
      <c r="O240" s="52">
        <v>0</v>
      </c>
      <c r="P240" s="52">
        <v>0</v>
      </c>
      <c r="Q240" s="52">
        <v>0</v>
      </c>
      <c r="R240" s="52">
        <v>0</v>
      </c>
      <c r="S240" s="52">
        <v>0</v>
      </c>
      <c r="T240" s="52">
        <v>0</v>
      </c>
      <c r="U240" s="52">
        <v>0</v>
      </c>
      <c r="V240" s="52">
        <v>0</v>
      </c>
      <c r="W240" s="52">
        <v>0</v>
      </c>
      <c r="X240" s="52">
        <v>0</v>
      </c>
      <c r="Y240" s="52">
        <v>0</v>
      </c>
      <c r="Z240" s="52">
        <v>0</v>
      </c>
      <c r="AA240" s="52">
        <v>0</v>
      </c>
      <c r="AB240" s="52">
        <v>0</v>
      </c>
      <c r="AC240" s="52">
        <v>0</v>
      </c>
      <c r="AD240" s="52">
        <v>0</v>
      </c>
      <c r="AE240" s="52">
        <v>0</v>
      </c>
      <c r="AF240" s="52">
        <v>0</v>
      </c>
      <c r="AG240" s="52">
        <v>0</v>
      </c>
      <c r="AH240" s="52">
        <v>0</v>
      </c>
      <c r="AI240" s="52">
        <v>0</v>
      </c>
      <c r="AJ240" s="52">
        <v>0</v>
      </c>
      <c r="AK240" s="52">
        <v>0</v>
      </c>
      <c r="AL240" s="52">
        <v>0</v>
      </c>
      <c r="AM240" s="52">
        <v>0</v>
      </c>
      <c r="AN240" s="52">
        <v>0</v>
      </c>
      <c r="AO240" s="52">
        <v>0</v>
      </c>
      <c r="AP240" s="52">
        <v>0</v>
      </c>
      <c r="AQ240" s="52">
        <v>0</v>
      </c>
      <c r="AR240" s="52">
        <v>0</v>
      </c>
      <c r="AS240" s="52">
        <v>0</v>
      </c>
      <c r="AT240" s="52">
        <v>0</v>
      </c>
      <c r="AU240" s="52">
        <v>0</v>
      </c>
      <c r="AV240" s="52">
        <v>0</v>
      </c>
      <c r="AW240" s="52">
        <v>0</v>
      </c>
      <c r="AX240" s="52">
        <v>0</v>
      </c>
      <c r="AY240" s="52">
        <v>0</v>
      </c>
      <c r="AZ240" s="52">
        <v>0</v>
      </c>
      <c r="BA240" s="52">
        <v>0</v>
      </c>
      <c r="BB240" s="52">
        <v>0</v>
      </c>
      <c r="BC240" s="52">
        <v>0</v>
      </c>
      <c r="BD240" s="52">
        <v>0</v>
      </c>
      <c r="BE240" s="52">
        <v>0</v>
      </c>
      <c r="BF240" s="52">
        <v>0</v>
      </c>
      <c r="BG240" s="52">
        <v>0</v>
      </c>
      <c r="BH240" s="52">
        <v>0</v>
      </c>
      <c r="BI240" s="52">
        <v>0</v>
      </c>
      <c r="BJ240" s="52">
        <v>0</v>
      </c>
      <c r="BK240" s="52">
        <v>0</v>
      </c>
      <c r="BL240" s="52">
        <v>0</v>
      </c>
      <c r="BM240" s="52">
        <v>0</v>
      </c>
      <c r="BN240" s="52">
        <v>0</v>
      </c>
      <c r="BO240" s="52">
        <v>0</v>
      </c>
      <c r="BP240" s="52">
        <v>0</v>
      </c>
      <c r="BQ240" s="52">
        <v>0</v>
      </c>
      <c r="BR240" s="52">
        <v>0</v>
      </c>
      <c r="BS240" s="52">
        <v>0</v>
      </c>
      <c r="BT240" s="52">
        <v>0</v>
      </c>
      <c r="BU240" s="52">
        <v>0</v>
      </c>
      <c r="BV240" s="52">
        <v>0</v>
      </c>
      <c r="BW240" s="52">
        <v>0</v>
      </c>
      <c r="BX240" s="52">
        <v>0</v>
      </c>
      <c r="BY240" s="52">
        <v>0</v>
      </c>
      <c r="BZ240" s="52">
        <v>0</v>
      </c>
      <c r="CA240" s="52">
        <v>0</v>
      </c>
      <c r="CB240" s="52">
        <v>0</v>
      </c>
      <c r="CC240" s="52">
        <v>0</v>
      </c>
      <c r="CD240" s="52">
        <v>712.93</v>
      </c>
      <c r="CE240" s="52">
        <v>712.93</v>
      </c>
      <c r="CF240" s="52">
        <v>321.48</v>
      </c>
      <c r="CG240" s="52">
        <v>321.48</v>
      </c>
      <c r="CH240" s="52">
        <v>321.48</v>
      </c>
      <c r="CI240" s="52">
        <v>321.48</v>
      </c>
      <c r="CJ240" s="52">
        <v>321.48</v>
      </c>
      <c r="CK240" s="52">
        <v>321.48</v>
      </c>
      <c r="CL240" s="52">
        <v>349.72</v>
      </c>
      <c r="CM240" s="52">
        <v>349.72</v>
      </c>
      <c r="CN240" s="52">
        <v>349.72</v>
      </c>
      <c r="CO240" s="52">
        <v>349.72</v>
      </c>
      <c r="CP240" s="52">
        <v>349.72</v>
      </c>
      <c r="CQ240" s="52">
        <v>349.72</v>
      </c>
      <c r="CR240" s="52">
        <v>349.72</v>
      </c>
      <c r="CS240" s="52">
        <v>349.72</v>
      </c>
      <c r="CT240" s="52">
        <v>349.72</v>
      </c>
      <c r="CU240" s="52">
        <v>349.72</v>
      </c>
      <c r="CV240" s="52">
        <v>349.72</v>
      </c>
      <c r="CW240" s="52">
        <v>349.72</v>
      </c>
      <c r="CX240" s="52">
        <v>378</v>
      </c>
      <c r="CY240" s="52">
        <v>378</v>
      </c>
      <c r="CZ240" s="52">
        <v>378</v>
      </c>
      <c r="DA240" s="52">
        <v>378</v>
      </c>
      <c r="DB240" s="52">
        <v>378</v>
      </c>
      <c r="DC240" s="52">
        <v>378</v>
      </c>
      <c r="DD240" s="52">
        <v>378</v>
      </c>
      <c r="DE240" s="52">
        <v>378</v>
      </c>
      <c r="DF240" s="52">
        <v>378</v>
      </c>
      <c r="DG240" s="52">
        <v>378</v>
      </c>
      <c r="DH240" s="52">
        <v>378</v>
      </c>
      <c r="DI240" s="52">
        <v>378</v>
      </c>
      <c r="DJ240" s="52">
        <v>408.57</v>
      </c>
      <c r="DK240" s="52">
        <v>408.57</v>
      </c>
      <c r="DL240" s="52">
        <v>408.57</v>
      </c>
      <c r="DM240" s="52">
        <v>408.57</v>
      </c>
      <c r="DN240" s="52">
        <v>408.57</v>
      </c>
      <c r="DO240" s="52">
        <v>408.57</v>
      </c>
      <c r="DP240" s="52">
        <v>408.57</v>
      </c>
      <c r="DQ240" s="52">
        <v>408.57</v>
      </c>
      <c r="DR240" s="52">
        <v>408.57</v>
      </c>
      <c r="DS240" s="52">
        <v>408.57</v>
      </c>
      <c r="DT240" s="52">
        <v>408.57</v>
      </c>
      <c r="DU240" s="52">
        <v>408.57</v>
      </c>
      <c r="DV240" s="52">
        <v>441.6</v>
      </c>
      <c r="DW240" s="52">
        <v>441.6</v>
      </c>
      <c r="DX240" s="52">
        <v>441.6</v>
      </c>
      <c r="DY240" s="52">
        <v>441.6</v>
      </c>
      <c r="DZ240" s="52">
        <v>441.6</v>
      </c>
      <c r="EA240" s="52">
        <v>441.6</v>
      </c>
      <c r="EB240" s="52">
        <v>441.6</v>
      </c>
      <c r="EC240" s="52">
        <v>441.6</v>
      </c>
      <c r="ED240" s="52">
        <v>441.6</v>
      </c>
      <c r="EE240" s="52">
        <v>441.6</v>
      </c>
      <c r="EF240" s="52">
        <v>441.6</v>
      </c>
      <c r="EG240" s="52">
        <v>441.6</v>
      </c>
      <c r="EH240" s="52">
        <v>477.3</v>
      </c>
      <c r="EI240" s="52">
        <v>477.3</v>
      </c>
      <c r="EJ240" s="52">
        <v>477.3</v>
      </c>
      <c r="EK240" s="52">
        <v>477.3</v>
      </c>
      <c r="EL240" s="52">
        <v>477.3</v>
      </c>
      <c r="EM240" s="52">
        <v>477.3</v>
      </c>
      <c r="EN240" s="52">
        <v>477.3</v>
      </c>
      <c r="EO240" s="52">
        <v>477.3</v>
      </c>
      <c r="EP240" s="52">
        <v>477.3</v>
      </c>
      <c r="EQ240" s="52">
        <v>477.3</v>
      </c>
      <c r="ER240" s="52">
        <v>477.3</v>
      </c>
      <c r="ES240" s="52">
        <v>477.3</v>
      </c>
      <c r="ET240" s="52">
        <v>515.89</v>
      </c>
      <c r="EU240" s="52">
        <v>515.89</v>
      </c>
      <c r="EV240" s="52">
        <v>515.89</v>
      </c>
      <c r="EW240" s="52">
        <v>515.89</v>
      </c>
      <c r="EX240" s="52">
        <v>515.89</v>
      </c>
      <c r="EY240" s="52">
        <v>515.89</v>
      </c>
      <c r="EZ240" s="52">
        <v>515.89</v>
      </c>
      <c r="FA240" s="52">
        <v>515.89</v>
      </c>
      <c r="FB240" s="52">
        <v>515.89</v>
      </c>
      <c r="FC240" s="52">
        <v>515.89</v>
      </c>
      <c r="FD240" s="52">
        <v>515.89</v>
      </c>
      <c r="FE240" s="52">
        <v>515.89</v>
      </c>
      <c r="FF240" s="52">
        <v>557.6</v>
      </c>
      <c r="FG240" s="52">
        <v>557.6</v>
      </c>
      <c r="FH240" s="52">
        <v>557.6</v>
      </c>
      <c r="FI240" s="52">
        <v>557.6</v>
      </c>
      <c r="FJ240" s="52">
        <v>557.6</v>
      </c>
      <c r="FK240" s="52">
        <v>557.6</v>
      </c>
      <c r="FL240" s="52">
        <v>557.6</v>
      </c>
      <c r="FM240" s="52">
        <v>557.6</v>
      </c>
      <c r="FN240" s="52">
        <v>557.6</v>
      </c>
      <c r="FO240" s="52">
        <v>557.6</v>
      </c>
      <c r="FP240" s="52">
        <v>557.6</v>
      </c>
      <c r="FQ240" s="52">
        <v>557.6</v>
      </c>
      <c r="FR240" s="52">
        <v>602.67999999999995</v>
      </c>
      <c r="FS240" s="52">
        <v>602.67999999999995</v>
      </c>
      <c r="FT240" s="52">
        <v>602.67999999999995</v>
      </c>
      <c r="FU240" s="52">
        <v>602.67999999999995</v>
      </c>
      <c r="FV240" s="52">
        <v>602.67999999999995</v>
      </c>
      <c r="FW240" s="52">
        <v>602.67999999999995</v>
      </c>
      <c r="FX240" s="52">
        <v>602.67999999999995</v>
      </c>
      <c r="FY240" s="52">
        <v>602.67999999999995</v>
      </c>
      <c r="FZ240" s="52">
        <v>602.67999999999995</v>
      </c>
      <c r="GA240" s="52">
        <v>602.67999999999995</v>
      </c>
      <c r="GB240" s="52">
        <v>602.67999999999995</v>
      </c>
      <c r="GC240" s="52">
        <v>602.67999999999995</v>
      </c>
      <c r="GD240" s="52">
        <v>651.41</v>
      </c>
      <c r="GE240" s="52">
        <v>651.41</v>
      </c>
      <c r="GF240" s="52">
        <v>651.41</v>
      </c>
      <c r="GG240" s="52">
        <v>651.41</v>
      </c>
      <c r="GH240" s="52">
        <v>651.41</v>
      </c>
      <c r="GI240" s="52">
        <v>651.41</v>
      </c>
      <c r="GJ240" s="52">
        <v>651.41</v>
      </c>
      <c r="GK240" s="52">
        <v>651.41</v>
      </c>
      <c r="GL240" s="52">
        <v>651.41</v>
      </c>
      <c r="GM240" s="52">
        <v>651.41</v>
      </c>
      <c r="GN240" s="52">
        <v>651.41</v>
      </c>
      <c r="GO240" s="52">
        <v>651.41</v>
      </c>
      <c r="GP240" s="52">
        <v>704.08</v>
      </c>
      <c r="GQ240" s="52">
        <v>704.08</v>
      </c>
      <c r="GR240" s="52">
        <v>704.08</v>
      </c>
      <c r="GS240" s="52">
        <v>704.08</v>
      </c>
      <c r="GT240" s="52">
        <v>704.08</v>
      </c>
      <c r="GU240" s="52">
        <v>704.08</v>
      </c>
      <c r="GV240" s="52">
        <v>704.08</v>
      </c>
      <c r="GW240" s="52">
        <v>704.08</v>
      </c>
      <c r="GX240" s="52">
        <v>704.08</v>
      </c>
      <c r="GY240" s="52">
        <v>704.08</v>
      </c>
      <c r="GZ240" s="52">
        <v>704.08</v>
      </c>
      <c r="HA240" s="52">
        <v>704.08</v>
      </c>
      <c r="HB240" s="52">
        <v>761</v>
      </c>
      <c r="HC240" s="52">
        <v>761</v>
      </c>
      <c r="HD240" s="52">
        <v>761</v>
      </c>
      <c r="HE240" s="52">
        <v>761</v>
      </c>
      <c r="HF240" s="52">
        <v>761</v>
      </c>
      <c r="HG240" s="52">
        <v>761</v>
      </c>
      <c r="HH240" s="52">
        <v>761</v>
      </c>
      <c r="HI240" s="52">
        <v>761</v>
      </c>
      <c r="HJ240" s="52">
        <v>761</v>
      </c>
      <c r="HK240" s="52">
        <v>761</v>
      </c>
      <c r="HL240" s="52">
        <v>761</v>
      </c>
      <c r="HM240" s="52">
        <v>761</v>
      </c>
      <c r="HN240" s="52">
        <v>822.53</v>
      </c>
      <c r="HO240" s="52">
        <v>822.53</v>
      </c>
      <c r="HP240" s="52">
        <v>822.53</v>
      </c>
      <c r="HQ240" s="52">
        <v>822.53</v>
      </c>
      <c r="HR240" s="52">
        <v>822.53</v>
      </c>
      <c r="HS240" s="52">
        <v>822.53</v>
      </c>
      <c r="HT240" s="52">
        <v>822.53</v>
      </c>
      <c r="HU240" s="52">
        <v>822.53</v>
      </c>
      <c r="HV240" s="52">
        <v>822.53</v>
      </c>
      <c r="HW240" s="52">
        <v>822.53</v>
      </c>
      <c r="HX240" s="52">
        <v>822.53</v>
      </c>
      <c r="HY240" s="52">
        <v>822.53</v>
      </c>
      <c r="HZ240" s="52">
        <v>889.03</v>
      </c>
      <c r="IA240" s="52">
        <v>889.03</v>
      </c>
      <c r="IB240" s="52">
        <v>889.03</v>
      </c>
      <c r="IC240" s="52">
        <v>889.03</v>
      </c>
      <c r="ID240" s="52">
        <v>889.03</v>
      </c>
      <c r="IE240" s="52">
        <v>889.03</v>
      </c>
      <c r="IF240" s="52">
        <v>889.03</v>
      </c>
      <c r="IG240" s="52">
        <v>889.03</v>
      </c>
      <c r="IH240" s="52">
        <v>889.03</v>
      </c>
      <c r="II240" s="52">
        <v>889.03</v>
      </c>
      <c r="IJ240" s="52">
        <v>889.03</v>
      </c>
      <c r="IK240" s="52">
        <v>889.03</v>
      </c>
      <c r="IL240" s="52">
        <v>960.9</v>
      </c>
      <c r="IM240" s="52">
        <v>960.9</v>
      </c>
      <c r="IN240" s="52">
        <v>960.9</v>
      </c>
      <c r="IO240" s="52">
        <v>960.9</v>
      </c>
      <c r="IP240" s="52">
        <v>960.9</v>
      </c>
      <c r="IQ240" s="52">
        <v>960.9</v>
      </c>
      <c r="IR240" s="52">
        <v>960.9</v>
      </c>
      <c r="IS240" s="52">
        <v>960.9</v>
      </c>
      <c r="IT240" s="52">
        <v>960.9</v>
      </c>
      <c r="IU240" s="52">
        <v>960.9</v>
      </c>
      <c r="IV240" s="52">
        <v>960.9</v>
      </c>
      <c r="IW240" s="52">
        <v>960.9</v>
      </c>
      <c r="IX240" s="52">
        <v>1038.5999999999999</v>
      </c>
      <c r="IY240" s="52">
        <v>1038.5999999999999</v>
      </c>
      <c r="IZ240" s="52">
        <v>1038.5999999999999</v>
      </c>
      <c r="JA240" s="52">
        <v>1038.5999999999999</v>
      </c>
      <c r="JB240" s="52">
        <v>1038.5999999999999</v>
      </c>
      <c r="JC240" s="52">
        <v>1038.5999999999999</v>
      </c>
      <c r="JD240" s="52">
        <v>1038.5999999999999</v>
      </c>
      <c r="JE240" s="52">
        <v>1038.5999999999999</v>
      </c>
      <c r="JF240" s="52">
        <v>1038.5999999999999</v>
      </c>
      <c r="JG240" s="52">
        <v>1038.5999999999999</v>
      </c>
      <c r="JH240" s="52">
        <v>1038.5999999999999</v>
      </c>
      <c r="JI240" s="52">
        <v>1038.5999999999999</v>
      </c>
      <c r="JJ240" s="52">
        <v>1122.57</v>
      </c>
      <c r="JK240" s="52">
        <v>1122.57</v>
      </c>
      <c r="JL240" s="52">
        <v>1122.57</v>
      </c>
      <c r="JM240" s="52">
        <v>1122.57</v>
      </c>
      <c r="JN240" s="52">
        <v>1122.57</v>
      </c>
      <c r="JO240" s="52">
        <v>1122.57</v>
      </c>
      <c r="JP240" s="52">
        <v>1122.57</v>
      </c>
      <c r="JQ240" s="52">
        <v>1122.57</v>
      </c>
      <c r="JR240" s="52">
        <v>0</v>
      </c>
      <c r="JS240" s="52">
        <v>0</v>
      </c>
      <c r="JT240" s="52">
        <v>0</v>
      </c>
      <c r="JU240" s="52">
        <v>0</v>
      </c>
      <c r="JV240" s="52">
        <v>0</v>
      </c>
      <c r="JW240" s="52">
        <v>0</v>
      </c>
      <c r="JX240" s="52">
        <v>0</v>
      </c>
      <c r="JY240" s="52">
        <v>0</v>
      </c>
      <c r="JZ240" s="52">
        <v>0</v>
      </c>
      <c r="KA240" s="52">
        <v>0</v>
      </c>
      <c r="KB240" s="52">
        <v>0</v>
      </c>
      <c r="KC240" s="52">
        <v>0</v>
      </c>
      <c r="KD240" s="52">
        <v>0</v>
      </c>
      <c r="KE240" s="52">
        <v>0</v>
      </c>
      <c r="KF240" s="52">
        <v>0</v>
      </c>
      <c r="KG240" s="52">
        <v>0</v>
      </c>
      <c r="KH240" s="52">
        <v>0</v>
      </c>
      <c r="KI240" s="52">
        <v>0</v>
      </c>
      <c r="KJ240" s="52">
        <v>0</v>
      </c>
      <c r="KK240" s="52">
        <v>0</v>
      </c>
      <c r="KL240" s="52">
        <v>0</v>
      </c>
      <c r="KM240" s="52">
        <v>0</v>
      </c>
      <c r="KN240" s="52">
        <v>0</v>
      </c>
      <c r="KO240" s="52">
        <v>0</v>
      </c>
      <c r="KP240" s="52">
        <v>0</v>
      </c>
      <c r="KQ240" s="52">
        <v>0</v>
      </c>
      <c r="KR240" s="52">
        <v>0</v>
      </c>
      <c r="KS240" s="52">
        <v>0</v>
      </c>
      <c r="KT240" s="52">
        <v>0</v>
      </c>
      <c r="KU240" s="52">
        <v>0</v>
      </c>
      <c r="KV240" s="52">
        <v>0</v>
      </c>
      <c r="KW240" s="52">
        <v>0</v>
      </c>
      <c r="KX240" s="52">
        <v>0</v>
      </c>
      <c r="KY240" s="52">
        <v>0</v>
      </c>
      <c r="KZ240" s="52">
        <v>0</v>
      </c>
      <c r="LA240" s="52">
        <v>0</v>
      </c>
      <c r="LB240" s="52">
        <v>0</v>
      </c>
      <c r="LC240" s="52">
        <v>0</v>
      </c>
      <c r="LD240" s="52">
        <v>0</v>
      </c>
      <c r="LE240" s="52">
        <v>0</v>
      </c>
      <c r="LF240" s="52">
        <v>0</v>
      </c>
      <c r="LG240" s="52">
        <v>0</v>
      </c>
      <c r="LH240" s="52">
        <v>0</v>
      </c>
      <c r="LI240" s="52">
        <v>0</v>
      </c>
      <c r="LJ240" s="52">
        <v>0</v>
      </c>
      <c r="LK240" s="52">
        <v>0</v>
      </c>
      <c r="LL240" s="52">
        <v>0</v>
      </c>
      <c r="LM240" s="52">
        <v>0</v>
      </c>
      <c r="LN240" s="52">
        <v>0</v>
      </c>
      <c r="LO240" s="52">
        <v>0</v>
      </c>
      <c r="LP240" s="52">
        <v>0</v>
      </c>
      <c r="LQ240" s="52">
        <v>0</v>
      </c>
      <c r="LR240" s="52">
        <v>0</v>
      </c>
      <c r="LS240" s="52">
        <v>0</v>
      </c>
      <c r="LT240" s="52">
        <v>0</v>
      </c>
      <c r="LU240" s="52">
        <v>0</v>
      </c>
      <c r="LV240" s="52">
        <v>0</v>
      </c>
      <c r="LW240" s="52">
        <v>0</v>
      </c>
      <c r="LX240" s="52">
        <v>0</v>
      </c>
      <c r="LY240" s="52">
        <v>0</v>
      </c>
      <c r="LZ240" s="52">
        <v>0</v>
      </c>
      <c r="MA240" s="52">
        <v>0</v>
      </c>
      <c r="MB240" s="52">
        <v>0</v>
      </c>
      <c r="MC240" s="52">
        <v>0</v>
      </c>
      <c r="MD240" s="52">
        <v>0</v>
      </c>
      <c r="ME240" s="52">
        <v>0</v>
      </c>
      <c r="MF240" s="52">
        <v>0</v>
      </c>
      <c r="MG240" s="52">
        <v>0</v>
      </c>
      <c r="MH240" s="52">
        <v>0</v>
      </c>
      <c r="MI240" s="52">
        <v>0</v>
      </c>
      <c r="MJ240" s="52">
        <v>0</v>
      </c>
      <c r="MK240" s="52">
        <v>0</v>
      </c>
      <c r="ML240" s="52">
        <v>0</v>
      </c>
      <c r="MM240" s="52">
        <v>0</v>
      </c>
      <c r="MN240" s="52">
        <v>0</v>
      </c>
      <c r="MO240" s="52">
        <v>0</v>
      </c>
      <c r="MP240" s="52">
        <v>0</v>
      </c>
      <c r="MQ240" s="52">
        <v>0</v>
      </c>
      <c r="MR240" s="52">
        <v>0</v>
      </c>
      <c r="MS240" s="52">
        <v>0</v>
      </c>
      <c r="MT240" s="52">
        <v>0</v>
      </c>
      <c r="MU240" s="52">
        <v>0</v>
      </c>
      <c r="MV240" s="52">
        <v>0</v>
      </c>
      <c r="MW240" s="52">
        <v>0</v>
      </c>
      <c r="MX240" s="52">
        <v>0</v>
      </c>
      <c r="MY240" s="52">
        <v>0</v>
      </c>
      <c r="MZ240" s="52">
        <v>0</v>
      </c>
      <c r="NA240" s="52">
        <v>0</v>
      </c>
      <c r="NB240" s="52">
        <v>0</v>
      </c>
      <c r="NC240" s="52">
        <v>0</v>
      </c>
      <c r="ND240" s="52">
        <v>0</v>
      </c>
      <c r="NE240" s="52">
        <v>0</v>
      </c>
      <c r="NF240" s="52">
        <v>0</v>
      </c>
      <c r="NG240" s="52">
        <v>0</v>
      </c>
      <c r="NH240" s="52">
        <v>0</v>
      </c>
      <c r="NI240" s="52">
        <v>0</v>
      </c>
      <c r="NJ240" s="52">
        <v>0</v>
      </c>
      <c r="NK240" s="52">
        <v>0</v>
      </c>
      <c r="NL240" s="52">
        <v>0</v>
      </c>
      <c r="NM240" s="52">
        <v>0</v>
      </c>
      <c r="NN240" s="52">
        <v>0</v>
      </c>
      <c r="NO240" s="52">
        <v>0</v>
      </c>
      <c r="NP240" s="52">
        <v>0</v>
      </c>
      <c r="NQ240" s="52">
        <v>0</v>
      </c>
      <c r="NR240" s="68">
        <f t="shared" si="12"/>
        <v>127042.22000000004</v>
      </c>
      <c r="NS240" s="68">
        <f t="shared" si="13"/>
        <v>127042.22000000004</v>
      </c>
      <c r="NT240" s="68">
        <f t="shared" si="14"/>
        <v>51388.109999999971</v>
      </c>
    </row>
    <row r="241" spans="1:384" s="40" customFormat="1" ht="15" customHeight="1" outlineLevel="1" x14ac:dyDescent="0.2">
      <c r="A241" s="61"/>
      <c r="B241" s="49" t="s">
        <v>671</v>
      </c>
      <c r="C241" s="49" t="s">
        <v>675</v>
      </c>
      <c r="D241" s="49" t="s">
        <v>673</v>
      </c>
      <c r="E241" s="50" t="s">
        <v>676</v>
      </c>
      <c r="F241" s="64">
        <v>45566</v>
      </c>
      <c r="G241" s="49" t="s">
        <v>16</v>
      </c>
      <c r="H241" s="72">
        <v>0</v>
      </c>
      <c r="I241" s="65">
        <v>64143.05</v>
      </c>
      <c r="J241" s="114" t="str">
        <f>_xlfn.XLOOKUP(E241,'[12]Resumo Unidades'!$B:$B,'[12]Resumo Unidades'!$W:$W)</f>
        <v>Não Auditado (Pendente contrato)</v>
      </c>
      <c r="K241" s="51" t="str">
        <f>IF(L241&gt;Resumo!$E$23,"Sim","Não")</f>
        <v>Não</v>
      </c>
      <c r="L241" s="66">
        <v>0</v>
      </c>
      <c r="M241" s="67"/>
      <c r="N241" s="52">
        <v>0</v>
      </c>
      <c r="O241" s="52">
        <v>0</v>
      </c>
      <c r="P241" s="52">
        <v>0</v>
      </c>
      <c r="Q241" s="52">
        <v>0</v>
      </c>
      <c r="R241" s="52">
        <v>0</v>
      </c>
      <c r="S241" s="52">
        <v>0</v>
      </c>
      <c r="T241" s="52">
        <v>0</v>
      </c>
      <c r="U241" s="52">
        <v>0</v>
      </c>
      <c r="V241" s="52">
        <v>0</v>
      </c>
      <c r="W241" s="52">
        <v>0</v>
      </c>
      <c r="X241" s="52">
        <v>0</v>
      </c>
      <c r="Y241" s="52">
        <v>0</v>
      </c>
      <c r="Z241" s="52">
        <v>0</v>
      </c>
      <c r="AA241" s="52">
        <v>0</v>
      </c>
      <c r="AB241" s="52">
        <v>0</v>
      </c>
      <c r="AC241" s="52">
        <v>0</v>
      </c>
      <c r="AD241" s="52">
        <v>0</v>
      </c>
      <c r="AE241" s="52">
        <v>0</v>
      </c>
      <c r="AF241" s="52">
        <v>0</v>
      </c>
      <c r="AG241" s="52">
        <v>0</v>
      </c>
      <c r="AH241" s="52">
        <v>0</v>
      </c>
      <c r="AI241" s="52">
        <v>0</v>
      </c>
      <c r="AJ241" s="52">
        <v>0</v>
      </c>
      <c r="AK241" s="52">
        <v>0</v>
      </c>
      <c r="AL241" s="52">
        <v>0</v>
      </c>
      <c r="AM241" s="52">
        <v>0</v>
      </c>
      <c r="AN241" s="52">
        <v>0</v>
      </c>
      <c r="AO241" s="52">
        <v>0</v>
      </c>
      <c r="AP241" s="52">
        <v>0</v>
      </c>
      <c r="AQ241" s="52">
        <v>0</v>
      </c>
      <c r="AR241" s="52">
        <v>0</v>
      </c>
      <c r="AS241" s="52">
        <v>0</v>
      </c>
      <c r="AT241" s="52">
        <v>0</v>
      </c>
      <c r="AU241" s="52">
        <v>0</v>
      </c>
      <c r="AV241" s="52">
        <v>0</v>
      </c>
      <c r="AW241" s="52">
        <v>0</v>
      </c>
      <c r="AX241" s="52">
        <v>0</v>
      </c>
      <c r="AY241" s="52">
        <v>0</v>
      </c>
      <c r="AZ241" s="52">
        <v>0</v>
      </c>
      <c r="BA241" s="52">
        <v>0</v>
      </c>
      <c r="BB241" s="52">
        <v>0</v>
      </c>
      <c r="BC241" s="52">
        <v>0</v>
      </c>
      <c r="BD241" s="52">
        <v>0</v>
      </c>
      <c r="BE241" s="52">
        <v>0</v>
      </c>
      <c r="BF241" s="52">
        <v>0</v>
      </c>
      <c r="BG241" s="52">
        <v>0</v>
      </c>
      <c r="BH241" s="52">
        <v>0</v>
      </c>
      <c r="BI241" s="52">
        <v>0</v>
      </c>
      <c r="BJ241" s="52">
        <v>0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52">
        <v>0</v>
      </c>
      <c r="BV241" s="52">
        <v>0</v>
      </c>
      <c r="BW241" s="52">
        <v>0</v>
      </c>
      <c r="BX241" s="52">
        <v>0</v>
      </c>
      <c r="BY241" s="52">
        <v>0</v>
      </c>
      <c r="BZ241" s="52">
        <v>0</v>
      </c>
      <c r="CA241" s="52">
        <v>0</v>
      </c>
      <c r="CB241" s="52">
        <v>0</v>
      </c>
      <c r="CC241" s="52">
        <v>0</v>
      </c>
      <c r="CD241" s="52">
        <v>712.93</v>
      </c>
      <c r="CE241" s="52">
        <v>712.93</v>
      </c>
      <c r="CF241" s="52">
        <v>321.48</v>
      </c>
      <c r="CG241" s="52">
        <v>321.48</v>
      </c>
      <c r="CH241" s="52">
        <v>321.48</v>
      </c>
      <c r="CI241" s="52">
        <v>321.48</v>
      </c>
      <c r="CJ241" s="52">
        <v>321.48</v>
      </c>
      <c r="CK241" s="52">
        <v>321.48</v>
      </c>
      <c r="CL241" s="52">
        <v>321.48</v>
      </c>
      <c r="CM241" s="52">
        <v>321.48</v>
      </c>
      <c r="CN241" s="52">
        <v>321.48</v>
      </c>
      <c r="CO241" s="52">
        <v>321.48</v>
      </c>
      <c r="CP241" s="52">
        <v>321.48</v>
      </c>
      <c r="CQ241" s="52">
        <v>321.48</v>
      </c>
      <c r="CR241" s="52">
        <v>321.48</v>
      </c>
      <c r="CS241" s="52">
        <v>321.48</v>
      </c>
      <c r="CT241" s="52">
        <v>321.48</v>
      </c>
      <c r="CU241" s="52">
        <v>321.48</v>
      </c>
      <c r="CV241" s="52">
        <v>321.48</v>
      </c>
      <c r="CW241" s="52">
        <v>321.48</v>
      </c>
      <c r="CX241" s="52">
        <v>321.48</v>
      </c>
      <c r="CY241" s="52">
        <v>321.48</v>
      </c>
      <c r="CZ241" s="52">
        <v>321.48</v>
      </c>
      <c r="DA241" s="52">
        <v>321.48</v>
      </c>
      <c r="DB241" s="52">
        <v>321.48</v>
      </c>
      <c r="DC241" s="52">
        <v>321.48</v>
      </c>
      <c r="DD241" s="52">
        <v>321.48</v>
      </c>
      <c r="DE241" s="52">
        <v>321.48</v>
      </c>
      <c r="DF241" s="52">
        <v>321.48</v>
      </c>
      <c r="DG241" s="52">
        <v>321.48</v>
      </c>
      <c r="DH241" s="52">
        <v>321.48</v>
      </c>
      <c r="DI241" s="52">
        <v>321.48</v>
      </c>
      <c r="DJ241" s="52">
        <v>321.48</v>
      </c>
      <c r="DK241" s="52">
        <v>321.48</v>
      </c>
      <c r="DL241" s="52">
        <v>321.48</v>
      </c>
      <c r="DM241" s="52">
        <v>321.48</v>
      </c>
      <c r="DN241" s="52">
        <v>321.48</v>
      </c>
      <c r="DO241" s="52">
        <v>321.48</v>
      </c>
      <c r="DP241" s="52">
        <v>321.48</v>
      </c>
      <c r="DQ241" s="52">
        <v>321.48</v>
      </c>
      <c r="DR241" s="52">
        <v>321.48</v>
      </c>
      <c r="DS241" s="52">
        <v>321.48</v>
      </c>
      <c r="DT241" s="52">
        <v>321.48</v>
      </c>
      <c r="DU241" s="52">
        <v>321.48</v>
      </c>
      <c r="DV241" s="52">
        <v>321.48</v>
      </c>
      <c r="DW241" s="52">
        <v>321.48</v>
      </c>
      <c r="DX241" s="52">
        <v>321.48</v>
      </c>
      <c r="DY241" s="52">
        <v>321.48</v>
      </c>
      <c r="DZ241" s="52">
        <v>321.48</v>
      </c>
      <c r="EA241" s="52">
        <v>321.48</v>
      </c>
      <c r="EB241" s="52">
        <v>321.48</v>
      </c>
      <c r="EC241" s="52">
        <v>321.48</v>
      </c>
      <c r="ED241" s="52">
        <v>321.48</v>
      </c>
      <c r="EE241" s="52">
        <v>321.48</v>
      </c>
      <c r="EF241" s="52">
        <v>321.48</v>
      </c>
      <c r="EG241" s="52">
        <v>321.48</v>
      </c>
      <c r="EH241" s="52">
        <v>321.48</v>
      </c>
      <c r="EI241" s="52">
        <v>321.48</v>
      </c>
      <c r="EJ241" s="52">
        <v>321.48</v>
      </c>
      <c r="EK241" s="52">
        <v>321.48</v>
      </c>
      <c r="EL241" s="52">
        <v>321.48</v>
      </c>
      <c r="EM241" s="52">
        <v>321.48</v>
      </c>
      <c r="EN241" s="52">
        <v>321.48</v>
      </c>
      <c r="EO241" s="52">
        <v>321.48</v>
      </c>
      <c r="EP241" s="52">
        <v>321.48</v>
      </c>
      <c r="EQ241" s="52">
        <v>321.48</v>
      </c>
      <c r="ER241" s="52">
        <v>321.48</v>
      </c>
      <c r="ES241" s="52">
        <v>321.48</v>
      </c>
      <c r="ET241" s="52">
        <v>321.48</v>
      </c>
      <c r="EU241" s="52">
        <v>321.48</v>
      </c>
      <c r="EV241" s="52">
        <v>321.48</v>
      </c>
      <c r="EW241" s="52">
        <v>321.48</v>
      </c>
      <c r="EX241" s="52">
        <v>321.48</v>
      </c>
      <c r="EY241" s="52">
        <v>321.48</v>
      </c>
      <c r="EZ241" s="52">
        <v>321.48</v>
      </c>
      <c r="FA241" s="52">
        <v>321.48</v>
      </c>
      <c r="FB241" s="52">
        <v>321.48</v>
      </c>
      <c r="FC241" s="52">
        <v>321.48</v>
      </c>
      <c r="FD241" s="52">
        <v>321.48</v>
      </c>
      <c r="FE241" s="52">
        <v>321.48</v>
      </c>
      <c r="FF241" s="52">
        <v>321.48</v>
      </c>
      <c r="FG241" s="52">
        <v>321.48</v>
      </c>
      <c r="FH241" s="52">
        <v>321.48</v>
      </c>
      <c r="FI241" s="52">
        <v>321.48</v>
      </c>
      <c r="FJ241" s="52">
        <v>321.48</v>
      </c>
      <c r="FK241" s="52">
        <v>321.48</v>
      </c>
      <c r="FL241" s="52">
        <v>321.48</v>
      </c>
      <c r="FM241" s="52">
        <v>321.48</v>
      </c>
      <c r="FN241" s="52">
        <v>321.48</v>
      </c>
      <c r="FO241" s="52">
        <v>321.48</v>
      </c>
      <c r="FP241" s="52">
        <v>321.48</v>
      </c>
      <c r="FQ241" s="52">
        <v>321.48</v>
      </c>
      <c r="FR241" s="52">
        <v>321.48</v>
      </c>
      <c r="FS241" s="52">
        <v>321.48</v>
      </c>
      <c r="FT241" s="52">
        <v>321.48</v>
      </c>
      <c r="FU241" s="52">
        <v>321.48</v>
      </c>
      <c r="FV241" s="52">
        <v>321.48</v>
      </c>
      <c r="FW241" s="52">
        <v>321.48</v>
      </c>
      <c r="FX241" s="52">
        <v>321.48</v>
      </c>
      <c r="FY241" s="52">
        <v>321.48</v>
      </c>
      <c r="FZ241" s="52">
        <v>321.48</v>
      </c>
      <c r="GA241" s="52">
        <v>321.48</v>
      </c>
      <c r="GB241" s="52">
        <v>321.48</v>
      </c>
      <c r="GC241" s="52">
        <v>321.48</v>
      </c>
      <c r="GD241" s="52">
        <v>321.48</v>
      </c>
      <c r="GE241" s="52">
        <v>321.48</v>
      </c>
      <c r="GF241" s="52">
        <v>321.48</v>
      </c>
      <c r="GG241" s="52">
        <v>321.48</v>
      </c>
      <c r="GH241" s="52">
        <v>321.48</v>
      </c>
      <c r="GI241" s="52">
        <v>321.48</v>
      </c>
      <c r="GJ241" s="52">
        <v>321.48</v>
      </c>
      <c r="GK241" s="52">
        <v>321.48</v>
      </c>
      <c r="GL241" s="52">
        <v>321.48</v>
      </c>
      <c r="GM241" s="52">
        <v>321.48</v>
      </c>
      <c r="GN241" s="52">
        <v>321.48</v>
      </c>
      <c r="GO241" s="52">
        <v>321.48</v>
      </c>
      <c r="GP241" s="52">
        <v>321.48</v>
      </c>
      <c r="GQ241" s="52">
        <v>321.48</v>
      </c>
      <c r="GR241" s="52">
        <v>321.48</v>
      </c>
      <c r="GS241" s="52">
        <v>321.48</v>
      </c>
      <c r="GT241" s="52">
        <v>321.48</v>
      </c>
      <c r="GU241" s="52">
        <v>321.48</v>
      </c>
      <c r="GV241" s="52">
        <v>321.48</v>
      </c>
      <c r="GW241" s="52">
        <v>321.48</v>
      </c>
      <c r="GX241" s="52">
        <v>321.48</v>
      </c>
      <c r="GY241" s="52">
        <v>321.48</v>
      </c>
      <c r="GZ241" s="52">
        <v>321.48</v>
      </c>
      <c r="HA241" s="52">
        <v>321.48</v>
      </c>
      <c r="HB241" s="52">
        <v>321.48</v>
      </c>
      <c r="HC241" s="52">
        <v>321.48</v>
      </c>
      <c r="HD241" s="52">
        <v>321.48</v>
      </c>
      <c r="HE241" s="52">
        <v>321.48</v>
      </c>
      <c r="HF241" s="52">
        <v>321.48</v>
      </c>
      <c r="HG241" s="52">
        <v>321.48</v>
      </c>
      <c r="HH241" s="52">
        <v>321.48</v>
      </c>
      <c r="HI241" s="52">
        <v>321.48</v>
      </c>
      <c r="HJ241" s="52">
        <v>321.48</v>
      </c>
      <c r="HK241" s="52">
        <v>321.48</v>
      </c>
      <c r="HL241" s="52">
        <v>321.48</v>
      </c>
      <c r="HM241" s="52">
        <v>321.48</v>
      </c>
      <c r="HN241" s="52">
        <v>321.48</v>
      </c>
      <c r="HO241" s="52">
        <v>321.48</v>
      </c>
      <c r="HP241" s="52">
        <v>321.48</v>
      </c>
      <c r="HQ241" s="52">
        <v>321.48</v>
      </c>
      <c r="HR241" s="52">
        <v>321.48</v>
      </c>
      <c r="HS241" s="52">
        <v>321.48</v>
      </c>
      <c r="HT241" s="52">
        <v>321.48</v>
      </c>
      <c r="HU241" s="52">
        <v>321.48</v>
      </c>
      <c r="HV241" s="52">
        <v>321.48</v>
      </c>
      <c r="HW241" s="52">
        <v>321.48</v>
      </c>
      <c r="HX241" s="52">
        <v>321.48</v>
      </c>
      <c r="HY241" s="52">
        <v>321.48</v>
      </c>
      <c r="HZ241" s="52">
        <v>321.48</v>
      </c>
      <c r="IA241" s="52">
        <v>321.48</v>
      </c>
      <c r="IB241" s="52">
        <v>321.48</v>
      </c>
      <c r="IC241" s="52">
        <v>321.48</v>
      </c>
      <c r="ID241" s="52">
        <v>321.48</v>
      </c>
      <c r="IE241" s="52">
        <v>321.48</v>
      </c>
      <c r="IF241" s="52">
        <v>321.48</v>
      </c>
      <c r="IG241" s="52">
        <v>321.48</v>
      </c>
      <c r="IH241" s="52">
        <v>321.48</v>
      </c>
      <c r="II241" s="52">
        <v>321.48</v>
      </c>
      <c r="IJ241" s="52">
        <v>321.48</v>
      </c>
      <c r="IK241" s="52">
        <v>321.48</v>
      </c>
      <c r="IL241" s="52">
        <v>321.48</v>
      </c>
      <c r="IM241" s="52">
        <v>321.48</v>
      </c>
      <c r="IN241" s="52">
        <v>321.48</v>
      </c>
      <c r="IO241" s="52">
        <v>321.48</v>
      </c>
      <c r="IP241" s="52">
        <v>321.48</v>
      </c>
      <c r="IQ241" s="52">
        <v>321.48</v>
      </c>
      <c r="IR241" s="52">
        <v>321.48</v>
      </c>
      <c r="IS241" s="52">
        <v>321.48</v>
      </c>
      <c r="IT241" s="52">
        <v>321.48</v>
      </c>
      <c r="IU241" s="52">
        <v>321.48</v>
      </c>
      <c r="IV241" s="52">
        <v>321.48</v>
      </c>
      <c r="IW241" s="52">
        <v>321.48</v>
      </c>
      <c r="IX241" s="52">
        <v>321.48</v>
      </c>
      <c r="IY241" s="52">
        <v>321.48</v>
      </c>
      <c r="IZ241" s="52">
        <v>321.48</v>
      </c>
      <c r="JA241" s="52">
        <v>321.48</v>
      </c>
      <c r="JB241" s="52">
        <v>321.48</v>
      </c>
      <c r="JC241" s="52">
        <v>321.48</v>
      </c>
      <c r="JD241" s="52">
        <v>321.48</v>
      </c>
      <c r="JE241" s="52">
        <v>321.48</v>
      </c>
      <c r="JF241" s="52">
        <v>321.48</v>
      </c>
      <c r="JG241" s="52">
        <v>321.48</v>
      </c>
      <c r="JH241" s="52">
        <v>321.48</v>
      </c>
      <c r="JI241" s="52">
        <v>321.48</v>
      </c>
      <c r="JJ241" s="52">
        <v>321.48</v>
      </c>
      <c r="JK241" s="52">
        <v>321.48</v>
      </c>
      <c r="JL241" s="52">
        <v>321.48</v>
      </c>
      <c r="JM241" s="52">
        <v>321.48</v>
      </c>
      <c r="JN241" s="52">
        <v>321.48</v>
      </c>
      <c r="JO241" s="52">
        <v>321.48</v>
      </c>
      <c r="JP241" s="52">
        <v>321.48</v>
      </c>
      <c r="JQ241" s="52">
        <v>321.48</v>
      </c>
      <c r="JR241" s="52">
        <v>0</v>
      </c>
      <c r="JS241" s="52">
        <v>0</v>
      </c>
      <c r="JT241" s="52">
        <v>0</v>
      </c>
      <c r="JU241" s="52">
        <v>0</v>
      </c>
      <c r="JV241" s="52">
        <v>0</v>
      </c>
      <c r="JW241" s="52">
        <v>0</v>
      </c>
      <c r="JX241" s="52">
        <v>0</v>
      </c>
      <c r="JY241" s="52">
        <v>0</v>
      </c>
      <c r="JZ241" s="52">
        <v>0</v>
      </c>
      <c r="KA241" s="52">
        <v>0</v>
      </c>
      <c r="KB241" s="52">
        <v>0</v>
      </c>
      <c r="KC241" s="52">
        <v>0</v>
      </c>
      <c r="KD241" s="52">
        <v>0</v>
      </c>
      <c r="KE241" s="52">
        <v>0</v>
      </c>
      <c r="KF241" s="52">
        <v>0</v>
      </c>
      <c r="KG241" s="52">
        <v>0</v>
      </c>
      <c r="KH241" s="52">
        <v>0</v>
      </c>
      <c r="KI241" s="52">
        <v>0</v>
      </c>
      <c r="KJ241" s="52">
        <v>0</v>
      </c>
      <c r="KK241" s="52">
        <v>0</v>
      </c>
      <c r="KL241" s="52">
        <v>0</v>
      </c>
      <c r="KM241" s="52">
        <v>0</v>
      </c>
      <c r="KN241" s="52">
        <v>0</v>
      </c>
      <c r="KO241" s="52">
        <v>0</v>
      </c>
      <c r="KP241" s="52">
        <v>0</v>
      </c>
      <c r="KQ241" s="52">
        <v>0</v>
      </c>
      <c r="KR241" s="52">
        <v>0</v>
      </c>
      <c r="KS241" s="52">
        <v>0</v>
      </c>
      <c r="KT241" s="52">
        <v>0</v>
      </c>
      <c r="KU241" s="52">
        <v>0</v>
      </c>
      <c r="KV241" s="52">
        <v>0</v>
      </c>
      <c r="KW241" s="52">
        <v>0</v>
      </c>
      <c r="KX241" s="52">
        <v>0</v>
      </c>
      <c r="KY241" s="52">
        <v>0</v>
      </c>
      <c r="KZ241" s="52">
        <v>0</v>
      </c>
      <c r="LA241" s="52">
        <v>0</v>
      </c>
      <c r="LB241" s="52">
        <v>0</v>
      </c>
      <c r="LC241" s="52">
        <v>0</v>
      </c>
      <c r="LD241" s="52">
        <v>0</v>
      </c>
      <c r="LE241" s="52">
        <v>0</v>
      </c>
      <c r="LF241" s="52">
        <v>0</v>
      </c>
      <c r="LG241" s="52">
        <v>0</v>
      </c>
      <c r="LH241" s="52">
        <v>0</v>
      </c>
      <c r="LI241" s="52">
        <v>0</v>
      </c>
      <c r="LJ241" s="52">
        <v>0</v>
      </c>
      <c r="LK241" s="52">
        <v>0</v>
      </c>
      <c r="LL241" s="52">
        <v>0</v>
      </c>
      <c r="LM241" s="52">
        <v>0</v>
      </c>
      <c r="LN241" s="52">
        <v>0</v>
      </c>
      <c r="LO241" s="52">
        <v>0</v>
      </c>
      <c r="LP241" s="52">
        <v>0</v>
      </c>
      <c r="LQ241" s="52">
        <v>0</v>
      </c>
      <c r="LR241" s="52">
        <v>0</v>
      </c>
      <c r="LS241" s="52">
        <v>0</v>
      </c>
      <c r="LT241" s="52">
        <v>0</v>
      </c>
      <c r="LU241" s="52">
        <v>0</v>
      </c>
      <c r="LV241" s="52">
        <v>0</v>
      </c>
      <c r="LW241" s="52">
        <v>0</v>
      </c>
      <c r="LX241" s="52">
        <v>0</v>
      </c>
      <c r="LY241" s="52">
        <v>0</v>
      </c>
      <c r="LZ241" s="52">
        <v>0</v>
      </c>
      <c r="MA241" s="52">
        <v>0</v>
      </c>
      <c r="MB241" s="52">
        <v>0</v>
      </c>
      <c r="MC241" s="52">
        <v>0</v>
      </c>
      <c r="MD241" s="52">
        <v>0</v>
      </c>
      <c r="ME241" s="52">
        <v>0</v>
      </c>
      <c r="MF241" s="52">
        <v>0</v>
      </c>
      <c r="MG241" s="52">
        <v>0</v>
      </c>
      <c r="MH241" s="52">
        <v>0</v>
      </c>
      <c r="MI241" s="52">
        <v>0</v>
      </c>
      <c r="MJ241" s="52">
        <v>0</v>
      </c>
      <c r="MK241" s="52">
        <v>0</v>
      </c>
      <c r="ML241" s="52">
        <v>0</v>
      </c>
      <c r="MM241" s="52">
        <v>0</v>
      </c>
      <c r="MN241" s="52">
        <v>0</v>
      </c>
      <c r="MO241" s="52">
        <v>0</v>
      </c>
      <c r="MP241" s="52">
        <v>0</v>
      </c>
      <c r="MQ241" s="52">
        <v>0</v>
      </c>
      <c r="MR241" s="52">
        <v>0</v>
      </c>
      <c r="MS241" s="52">
        <v>0</v>
      </c>
      <c r="MT241" s="52">
        <v>0</v>
      </c>
      <c r="MU241" s="52">
        <v>0</v>
      </c>
      <c r="MV241" s="52">
        <v>0</v>
      </c>
      <c r="MW241" s="52">
        <v>0</v>
      </c>
      <c r="MX241" s="52">
        <v>0</v>
      </c>
      <c r="MY241" s="52">
        <v>0</v>
      </c>
      <c r="MZ241" s="52">
        <v>0</v>
      </c>
      <c r="NA241" s="52">
        <v>0</v>
      </c>
      <c r="NB241" s="52">
        <v>0</v>
      </c>
      <c r="NC241" s="52">
        <v>0</v>
      </c>
      <c r="ND241" s="52">
        <v>0</v>
      </c>
      <c r="NE241" s="52">
        <v>0</v>
      </c>
      <c r="NF241" s="52">
        <v>0</v>
      </c>
      <c r="NG241" s="52">
        <v>0</v>
      </c>
      <c r="NH241" s="52">
        <v>0</v>
      </c>
      <c r="NI241" s="52">
        <v>0</v>
      </c>
      <c r="NJ241" s="52">
        <v>0</v>
      </c>
      <c r="NK241" s="52">
        <v>0</v>
      </c>
      <c r="NL241" s="52">
        <v>0</v>
      </c>
      <c r="NM241" s="52">
        <v>0</v>
      </c>
      <c r="NN241" s="52">
        <v>0</v>
      </c>
      <c r="NO241" s="52">
        <v>0</v>
      </c>
      <c r="NP241" s="52">
        <v>0</v>
      </c>
      <c r="NQ241" s="52">
        <v>0</v>
      </c>
      <c r="NR241" s="68">
        <f t="shared" si="12"/>
        <v>63792.980000000272</v>
      </c>
      <c r="NS241" s="68">
        <f t="shared" si="13"/>
        <v>63792.980000000272</v>
      </c>
      <c r="NT241" s="68">
        <f t="shared" si="14"/>
        <v>35824.219999999994</v>
      </c>
    </row>
    <row r="242" spans="1:384" s="40" customFormat="1" ht="15" customHeight="1" outlineLevel="1" x14ac:dyDescent="0.2">
      <c r="A242" s="61"/>
      <c r="B242" s="49" t="s">
        <v>671</v>
      </c>
      <c r="C242" s="49" t="s">
        <v>677</v>
      </c>
      <c r="D242" s="49" t="s">
        <v>40</v>
      </c>
      <c r="E242" s="50" t="s">
        <v>678</v>
      </c>
      <c r="F242" s="64">
        <v>45590</v>
      </c>
      <c r="G242" s="49" t="s">
        <v>16</v>
      </c>
      <c r="H242" s="72">
        <v>0</v>
      </c>
      <c r="I242" s="65">
        <v>65183.040000000001</v>
      </c>
      <c r="J242" s="114" t="str">
        <f>_xlfn.XLOOKUP(E242,'[12]Resumo Unidades'!$B:$B,'[12]Resumo Unidades'!$W:$W)</f>
        <v>Não Auditado (Pendente contrato)</v>
      </c>
      <c r="K242" s="51" t="str">
        <f>IF(L242&gt;Resumo!$E$23,"Sim","Não")</f>
        <v>Não</v>
      </c>
      <c r="L242" s="66">
        <v>12</v>
      </c>
      <c r="M242" s="67"/>
      <c r="N242" s="52">
        <v>0</v>
      </c>
      <c r="O242" s="52">
        <v>0</v>
      </c>
      <c r="P242" s="52">
        <v>0</v>
      </c>
      <c r="Q242" s="52">
        <v>0</v>
      </c>
      <c r="R242" s="52">
        <v>0</v>
      </c>
      <c r="S242" s="52">
        <v>0</v>
      </c>
      <c r="T242" s="52">
        <v>0</v>
      </c>
      <c r="U242" s="52">
        <v>0</v>
      </c>
      <c r="V242" s="52">
        <v>0</v>
      </c>
      <c r="W242" s="52">
        <v>0</v>
      </c>
      <c r="X242" s="52">
        <v>0</v>
      </c>
      <c r="Y242" s="52">
        <v>0</v>
      </c>
      <c r="Z242" s="52">
        <v>0</v>
      </c>
      <c r="AA242" s="52">
        <v>0</v>
      </c>
      <c r="AB242" s="52">
        <v>0</v>
      </c>
      <c r="AC242" s="52">
        <v>0</v>
      </c>
      <c r="AD242" s="52">
        <v>0</v>
      </c>
      <c r="AE242" s="52">
        <v>0</v>
      </c>
      <c r="AF242" s="52">
        <v>0</v>
      </c>
      <c r="AG242" s="52">
        <v>0</v>
      </c>
      <c r="AH242" s="52">
        <v>0</v>
      </c>
      <c r="AI242" s="52">
        <v>0</v>
      </c>
      <c r="AJ242" s="52">
        <v>0</v>
      </c>
      <c r="AK242" s="52">
        <v>0</v>
      </c>
      <c r="AL242" s="52">
        <v>0</v>
      </c>
      <c r="AM242" s="52">
        <v>0</v>
      </c>
      <c r="AN242" s="52">
        <v>0</v>
      </c>
      <c r="AO242" s="52">
        <v>0</v>
      </c>
      <c r="AP242" s="52">
        <v>0</v>
      </c>
      <c r="AQ242" s="52">
        <v>0</v>
      </c>
      <c r="AR242" s="52">
        <v>0</v>
      </c>
      <c r="AS242" s="52">
        <v>0</v>
      </c>
      <c r="AT242" s="52">
        <v>0</v>
      </c>
      <c r="AU242" s="52">
        <v>0</v>
      </c>
      <c r="AV242" s="52">
        <v>0</v>
      </c>
      <c r="AW242" s="52">
        <v>0</v>
      </c>
      <c r="AX242" s="52">
        <v>0</v>
      </c>
      <c r="AY242" s="52">
        <v>0</v>
      </c>
      <c r="AZ242" s="52">
        <v>0</v>
      </c>
      <c r="BA242" s="52">
        <v>0</v>
      </c>
      <c r="BB242" s="52">
        <v>0</v>
      </c>
      <c r="BC242" s="52">
        <v>0</v>
      </c>
      <c r="BD242" s="52">
        <v>0</v>
      </c>
      <c r="BE242" s="52">
        <v>0</v>
      </c>
      <c r="BF242" s="52">
        <v>0</v>
      </c>
      <c r="BG242" s="52">
        <v>0</v>
      </c>
      <c r="BH242" s="52">
        <v>0</v>
      </c>
      <c r="BI242" s="52">
        <v>0</v>
      </c>
      <c r="BJ242" s="52">
        <v>0</v>
      </c>
      <c r="BK242" s="52">
        <v>0</v>
      </c>
      <c r="BL242" s="52">
        <v>0</v>
      </c>
      <c r="BM242" s="52">
        <v>0</v>
      </c>
      <c r="BN242" s="52">
        <v>0</v>
      </c>
      <c r="BO242" s="52">
        <v>0</v>
      </c>
      <c r="BP242" s="52">
        <v>0</v>
      </c>
      <c r="BQ242" s="52">
        <v>0</v>
      </c>
      <c r="BR242" s="52">
        <v>0</v>
      </c>
      <c r="BS242" s="52">
        <v>0</v>
      </c>
      <c r="BT242" s="52">
        <v>0</v>
      </c>
      <c r="BU242" s="52">
        <v>0</v>
      </c>
      <c r="BV242" s="52">
        <v>0</v>
      </c>
      <c r="BW242" s="52">
        <v>0</v>
      </c>
      <c r="BX242" s="52">
        <v>0</v>
      </c>
      <c r="BY242" s="52">
        <v>0</v>
      </c>
      <c r="BZ242" s="52">
        <v>0</v>
      </c>
      <c r="CA242" s="52">
        <v>0</v>
      </c>
      <c r="CB242" s="52">
        <v>0</v>
      </c>
      <c r="CC242" s="52">
        <v>816.31000000000006</v>
      </c>
      <c r="CD242" s="52">
        <v>784.14</v>
      </c>
      <c r="CE242" s="52">
        <v>784.14</v>
      </c>
      <c r="CF242" s="52">
        <v>784.14</v>
      </c>
      <c r="CG242" s="52">
        <v>784.14</v>
      </c>
      <c r="CH242" s="52">
        <v>784.14</v>
      </c>
      <c r="CI242" s="52">
        <v>784.14</v>
      </c>
      <c r="CJ242" s="52">
        <v>784.14</v>
      </c>
      <c r="CK242" s="52">
        <v>784.14</v>
      </c>
      <c r="CL242" s="52">
        <v>784.14</v>
      </c>
      <c r="CM242" s="52">
        <v>784.14</v>
      </c>
      <c r="CN242" s="52">
        <v>784.14</v>
      </c>
      <c r="CO242" s="52">
        <v>784.14</v>
      </c>
      <c r="CP242" s="52">
        <v>784.14</v>
      </c>
      <c r="CQ242" s="52">
        <v>784.14</v>
      </c>
      <c r="CR242" s="52">
        <v>784.14</v>
      </c>
      <c r="CS242" s="52">
        <v>784.14</v>
      </c>
      <c r="CT242" s="52">
        <v>784.14</v>
      </c>
      <c r="CU242" s="52">
        <v>784.14</v>
      </c>
      <c r="CV242" s="52">
        <v>784.14</v>
      </c>
      <c r="CW242" s="52">
        <v>784.14</v>
      </c>
      <c r="CX242" s="52">
        <v>784.14</v>
      </c>
      <c r="CY242" s="52">
        <v>784.14</v>
      </c>
      <c r="CZ242" s="52">
        <v>784.14</v>
      </c>
      <c r="DA242" s="52">
        <v>784.14</v>
      </c>
      <c r="DB242" s="52">
        <v>784.14</v>
      </c>
      <c r="DC242" s="52">
        <v>784.14</v>
      </c>
      <c r="DD242" s="52">
        <v>784.14</v>
      </c>
      <c r="DE242" s="52">
        <v>784.14</v>
      </c>
      <c r="DF242" s="52">
        <v>784.14</v>
      </c>
      <c r="DG242" s="52">
        <v>784.14</v>
      </c>
      <c r="DH242" s="52">
        <v>784.14</v>
      </c>
      <c r="DI242" s="52">
        <v>784.14</v>
      </c>
      <c r="DJ242" s="52">
        <v>784.14</v>
      </c>
      <c r="DK242" s="52">
        <v>784.14</v>
      </c>
      <c r="DL242" s="52">
        <v>784.14</v>
      </c>
      <c r="DM242" s="52">
        <v>784.14</v>
      </c>
      <c r="DN242" s="52">
        <v>784.14</v>
      </c>
      <c r="DO242" s="52">
        <v>784.14</v>
      </c>
      <c r="DP242" s="52">
        <v>784.14</v>
      </c>
      <c r="DQ242" s="52">
        <v>784.14</v>
      </c>
      <c r="DR242" s="52">
        <v>784.14</v>
      </c>
      <c r="DS242" s="52">
        <v>784.14</v>
      </c>
      <c r="DT242" s="52">
        <v>784.14</v>
      </c>
      <c r="DU242" s="52">
        <v>784.14</v>
      </c>
      <c r="DV242" s="52">
        <v>784.14</v>
      </c>
      <c r="DW242" s="52">
        <v>784.14</v>
      </c>
      <c r="DX242" s="52">
        <v>784.14</v>
      </c>
      <c r="DY242" s="52">
        <v>784.14</v>
      </c>
      <c r="DZ242" s="52">
        <v>784.14</v>
      </c>
      <c r="EA242" s="52">
        <v>784.14</v>
      </c>
      <c r="EB242" s="52">
        <v>784.14</v>
      </c>
      <c r="EC242" s="52">
        <v>784.14</v>
      </c>
      <c r="ED242" s="52">
        <v>784.14</v>
      </c>
      <c r="EE242" s="52">
        <v>784.14</v>
      </c>
      <c r="EF242" s="52">
        <v>784.14</v>
      </c>
      <c r="EG242" s="52">
        <v>784.14</v>
      </c>
      <c r="EH242" s="52">
        <v>784.14</v>
      </c>
      <c r="EI242" s="52">
        <v>784.14</v>
      </c>
      <c r="EJ242" s="52">
        <v>784.14</v>
      </c>
      <c r="EK242" s="52">
        <v>784.14</v>
      </c>
      <c r="EL242" s="52">
        <v>784.14</v>
      </c>
      <c r="EM242" s="52">
        <v>784.14</v>
      </c>
      <c r="EN242" s="52">
        <v>784.14</v>
      </c>
      <c r="EO242" s="52">
        <v>784.14</v>
      </c>
      <c r="EP242" s="52">
        <v>784.14</v>
      </c>
      <c r="EQ242" s="52">
        <v>784.14</v>
      </c>
      <c r="ER242" s="52">
        <v>784.14</v>
      </c>
      <c r="ES242" s="52">
        <v>784.14</v>
      </c>
      <c r="ET242" s="52">
        <v>784.14</v>
      </c>
      <c r="EU242" s="52">
        <v>784.14</v>
      </c>
      <c r="EV242" s="52">
        <v>784.14</v>
      </c>
      <c r="EW242" s="52">
        <v>784.14</v>
      </c>
      <c r="EX242" s="52">
        <v>784.14</v>
      </c>
      <c r="EY242" s="52">
        <v>784.14</v>
      </c>
      <c r="EZ242" s="52">
        <v>784.14</v>
      </c>
      <c r="FA242" s="52">
        <v>784.14</v>
      </c>
      <c r="FB242" s="52">
        <v>784.14</v>
      </c>
      <c r="FC242" s="52">
        <v>784.14</v>
      </c>
      <c r="FD242" s="52">
        <v>784.14</v>
      </c>
      <c r="FE242" s="52">
        <v>784.14</v>
      </c>
      <c r="FF242" s="52">
        <v>784.14</v>
      </c>
      <c r="FG242" s="52">
        <v>784.14</v>
      </c>
      <c r="FH242" s="52">
        <v>784.14</v>
      </c>
      <c r="FI242" s="52">
        <v>784.14</v>
      </c>
      <c r="FJ242" s="52">
        <v>784.14</v>
      </c>
      <c r="FK242" s="52">
        <v>784.14</v>
      </c>
      <c r="FL242" s="52">
        <v>784.14</v>
      </c>
      <c r="FM242" s="52">
        <v>784.14</v>
      </c>
      <c r="FN242" s="52">
        <v>784.14</v>
      </c>
      <c r="FO242" s="52">
        <v>784.14</v>
      </c>
      <c r="FP242" s="52">
        <v>784.14</v>
      </c>
      <c r="FQ242" s="52">
        <v>784.14</v>
      </c>
      <c r="FR242" s="52">
        <v>784.14</v>
      </c>
      <c r="FS242" s="52">
        <v>784.14</v>
      </c>
      <c r="FT242" s="52">
        <v>784.14</v>
      </c>
      <c r="FU242" s="52">
        <v>784.14</v>
      </c>
      <c r="FV242" s="52">
        <v>784.14</v>
      </c>
      <c r="FW242" s="52">
        <v>784.14</v>
      </c>
      <c r="FX242" s="52">
        <v>784.14</v>
      </c>
      <c r="FY242" s="52">
        <v>784.14</v>
      </c>
      <c r="FZ242" s="52">
        <v>784.14</v>
      </c>
      <c r="GA242" s="52">
        <v>784.14</v>
      </c>
      <c r="GB242" s="52">
        <v>784.14</v>
      </c>
      <c r="GC242" s="52">
        <v>784.14</v>
      </c>
      <c r="GD242" s="52">
        <v>784.14</v>
      </c>
      <c r="GE242" s="52">
        <v>784.14</v>
      </c>
      <c r="GF242" s="52">
        <v>784.14</v>
      </c>
      <c r="GG242" s="52">
        <v>784.14</v>
      </c>
      <c r="GH242" s="52">
        <v>784.14</v>
      </c>
      <c r="GI242" s="52">
        <v>784.14</v>
      </c>
      <c r="GJ242" s="52">
        <v>784.14</v>
      </c>
      <c r="GK242" s="52">
        <v>784.14</v>
      </c>
      <c r="GL242" s="52">
        <v>784.14</v>
      </c>
      <c r="GM242" s="52">
        <v>784.14</v>
      </c>
      <c r="GN242" s="52">
        <v>784.14</v>
      </c>
      <c r="GO242" s="52">
        <v>784.14</v>
      </c>
      <c r="GP242" s="52">
        <v>784.14</v>
      </c>
      <c r="GQ242" s="52">
        <v>784.14</v>
      </c>
      <c r="GR242" s="52">
        <v>784.14</v>
      </c>
      <c r="GS242" s="52">
        <v>784.14</v>
      </c>
      <c r="GT242" s="52">
        <v>784.14</v>
      </c>
      <c r="GU242" s="52">
        <v>784.14</v>
      </c>
      <c r="GV242" s="52">
        <v>784.14</v>
      </c>
      <c r="GW242" s="52">
        <v>784.14</v>
      </c>
      <c r="GX242" s="52">
        <v>784.14</v>
      </c>
      <c r="GY242" s="52">
        <v>784.14</v>
      </c>
      <c r="GZ242" s="52">
        <v>784.14</v>
      </c>
      <c r="HA242" s="52">
        <v>784.14</v>
      </c>
      <c r="HB242" s="52">
        <v>784.14</v>
      </c>
      <c r="HC242" s="52">
        <v>784.14</v>
      </c>
      <c r="HD242" s="52">
        <v>784.14</v>
      </c>
      <c r="HE242" s="52">
        <v>784.14</v>
      </c>
      <c r="HF242" s="52">
        <v>784.14</v>
      </c>
      <c r="HG242" s="52">
        <v>784.14</v>
      </c>
      <c r="HH242" s="52">
        <v>784.14</v>
      </c>
      <c r="HI242" s="52">
        <v>784.14</v>
      </c>
      <c r="HJ242" s="52">
        <v>784.14</v>
      </c>
      <c r="HK242" s="52">
        <v>784.14</v>
      </c>
      <c r="HL242" s="52">
        <v>784.14</v>
      </c>
      <c r="HM242" s="52">
        <v>784.14</v>
      </c>
      <c r="HN242" s="52">
        <v>0</v>
      </c>
      <c r="HO242" s="52">
        <v>0</v>
      </c>
      <c r="HP242" s="52">
        <v>0</v>
      </c>
      <c r="HQ242" s="52">
        <v>0</v>
      </c>
      <c r="HR242" s="52">
        <v>0</v>
      </c>
      <c r="HS242" s="52">
        <v>0</v>
      </c>
      <c r="HT242" s="52">
        <v>0</v>
      </c>
      <c r="HU242" s="52">
        <v>0</v>
      </c>
      <c r="HV242" s="52">
        <v>0</v>
      </c>
      <c r="HW242" s="52">
        <v>0</v>
      </c>
      <c r="HX242" s="52">
        <v>0</v>
      </c>
      <c r="HY242" s="52">
        <v>0</v>
      </c>
      <c r="HZ242" s="52">
        <v>0</v>
      </c>
      <c r="IA242" s="52">
        <v>0</v>
      </c>
      <c r="IB242" s="52">
        <v>0</v>
      </c>
      <c r="IC242" s="52">
        <v>0</v>
      </c>
      <c r="ID242" s="52">
        <v>0</v>
      </c>
      <c r="IE242" s="52">
        <v>0</v>
      </c>
      <c r="IF242" s="52">
        <v>0</v>
      </c>
      <c r="IG242" s="52">
        <v>0</v>
      </c>
      <c r="IH242" s="52">
        <v>0</v>
      </c>
      <c r="II242" s="52">
        <v>0</v>
      </c>
      <c r="IJ242" s="52">
        <v>0</v>
      </c>
      <c r="IK242" s="52">
        <v>0</v>
      </c>
      <c r="IL242" s="52">
        <v>0</v>
      </c>
      <c r="IM242" s="52">
        <v>0</v>
      </c>
      <c r="IN242" s="52">
        <v>0</v>
      </c>
      <c r="IO242" s="52">
        <v>0</v>
      </c>
      <c r="IP242" s="52">
        <v>0</v>
      </c>
      <c r="IQ242" s="52">
        <v>0</v>
      </c>
      <c r="IR242" s="52">
        <v>0</v>
      </c>
      <c r="IS242" s="52">
        <v>0</v>
      </c>
      <c r="IT242" s="52">
        <v>0</v>
      </c>
      <c r="IU242" s="52">
        <v>0</v>
      </c>
      <c r="IV242" s="52">
        <v>0</v>
      </c>
      <c r="IW242" s="52">
        <v>0</v>
      </c>
      <c r="IX242" s="52">
        <v>0</v>
      </c>
      <c r="IY242" s="52">
        <v>0</v>
      </c>
      <c r="IZ242" s="52">
        <v>0</v>
      </c>
      <c r="JA242" s="52">
        <v>0</v>
      </c>
      <c r="JB242" s="52">
        <v>0</v>
      </c>
      <c r="JC242" s="52">
        <v>0</v>
      </c>
      <c r="JD242" s="52">
        <v>0</v>
      </c>
      <c r="JE242" s="52">
        <v>0</v>
      </c>
      <c r="JF242" s="52">
        <v>0</v>
      </c>
      <c r="JG242" s="52">
        <v>0</v>
      </c>
      <c r="JH242" s="52">
        <v>0</v>
      </c>
      <c r="JI242" s="52">
        <v>0</v>
      </c>
      <c r="JJ242" s="52">
        <v>0</v>
      </c>
      <c r="JK242" s="52">
        <v>0</v>
      </c>
      <c r="JL242" s="52">
        <v>0</v>
      </c>
      <c r="JM242" s="52">
        <v>0</v>
      </c>
      <c r="JN242" s="52">
        <v>0</v>
      </c>
      <c r="JO242" s="52">
        <v>0</v>
      </c>
      <c r="JP242" s="52">
        <v>0</v>
      </c>
      <c r="JQ242" s="52">
        <v>0</v>
      </c>
      <c r="JR242" s="52">
        <v>0</v>
      </c>
      <c r="JS242" s="52">
        <v>0</v>
      </c>
      <c r="JT242" s="52">
        <v>0</v>
      </c>
      <c r="JU242" s="52">
        <v>0</v>
      </c>
      <c r="JV242" s="52">
        <v>0</v>
      </c>
      <c r="JW242" s="52">
        <v>0</v>
      </c>
      <c r="JX242" s="52">
        <v>0</v>
      </c>
      <c r="JY242" s="52">
        <v>0</v>
      </c>
      <c r="JZ242" s="52">
        <v>0</v>
      </c>
      <c r="KA242" s="52">
        <v>0</v>
      </c>
      <c r="KB242" s="52">
        <v>0</v>
      </c>
      <c r="KC242" s="52">
        <v>0</v>
      </c>
      <c r="KD242" s="52">
        <v>0</v>
      </c>
      <c r="KE242" s="52">
        <v>0</v>
      </c>
      <c r="KF242" s="52">
        <v>0</v>
      </c>
      <c r="KG242" s="52">
        <v>0</v>
      </c>
      <c r="KH242" s="52">
        <v>0</v>
      </c>
      <c r="KI242" s="52">
        <v>0</v>
      </c>
      <c r="KJ242" s="52">
        <v>0</v>
      </c>
      <c r="KK242" s="52">
        <v>0</v>
      </c>
      <c r="KL242" s="52">
        <v>0</v>
      </c>
      <c r="KM242" s="52">
        <v>0</v>
      </c>
      <c r="KN242" s="52">
        <v>0</v>
      </c>
      <c r="KO242" s="52">
        <v>0</v>
      </c>
      <c r="KP242" s="52">
        <v>0</v>
      </c>
      <c r="KQ242" s="52">
        <v>0</v>
      </c>
      <c r="KR242" s="52">
        <v>0</v>
      </c>
      <c r="KS242" s="52">
        <v>0</v>
      </c>
      <c r="KT242" s="52">
        <v>0</v>
      </c>
      <c r="KU242" s="52">
        <v>0</v>
      </c>
      <c r="KV242" s="52">
        <v>0</v>
      </c>
      <c r="KW242" s="52">
        <v>0</v>
      </c>
      <c r="KX242" s="52">
        <v>0</v>
      </c>
      <c r="KY242" s="52">
        <v>0</v>
      </c>
      <c r="KZ242" s="52">
        <v>0</v>
      </c>
      <c r="LA242" s="52">
        <v>0</v>
      </c>
      <c r="LB242" s="52">
        <v>0</v>
      </c>
      <c r="LC242" s="52">
        <v>0</v>
      </c>
      <c r="LD242" s="52">
        <v>0</v>
      </c>
      <c r="LE242" s="52">
        <v>0</v>
      </c>
      <c r="LF242" s="52">
        <v>0</v>
      </c>
      <c r="LG242" s="52">
        <v>0</v>
      </c>
      <c r="LH242" s="52">
        <v>0</v>
      </c>
      <c r="LI242" s="52">
        <v>0</v>
      </c>
      <c r="LJ242" s="52">
        <v>0</v>
      </c>
      <c r="LK242" s="52">
        <v>0</v>
      </c>
      <c r="LL242" s="52">
        <v>0</v>
      </c>
      <c r="LM242" s="52">
        <v>0</v>
      </c>
      <c r="LN242" s="52">
        <v>0</v>
      </c>
      <c r="LO242" s="52">
        <v>0</v>
      </c>
      <c r="LP242" s="52">
        <v>0</v>
      </c>
      <c r="LQ242" s="52">
        <v>0</v>
      </c>
      <c r="LR242" s="52">
        <v>0</v>
      </c>
      <c r="LS242" s="52">
        <v>0</v>
      </c>
      <c r="LT242" s="52">
        <v>0</v>
      </c>
      <c r="LU242" s="52">
        <v>0</v>
      </c>
      <c r="LV242" s="52">
        <v>0</v>
      </c>
      <c r="LW242" s="52">
        <v>0</v>
      </c>
      <c r="LX242" s="52">
        <v>0</v>
      </c>
      <c r="LY242" s="52">
        <v>0</v>
      </c>
      <c r="LZ242" s="52">
        <v>0</v>
      </c>
      <c r="MA242" s="52">
        <v>0</v>
      </c>
      <c r="MB242" s="52">
        <v>0</v>
      </c>
      <c r="MC242" s="52">
        <v>0</v>
      </c>
      <c r="MD242" s="52">
        <v>0</v>
      </c>
      <c r="ME242" s="52">
        <v>0</v>
      </c>
      <c r="MF242" s="52">
        <v>0</v>
      </c>
      <c r="MG242" s="52">
        <v>0</v>
      </c>
      <c r="MH242" s="52">
        <v>0</v>
      </c>
      <c r="MI242" s="52">
        <v>0</v>
      </c>
      <c r="MJ242" s="52">
        <v>0</v>
      </c>
      <c r="MK242" s="52">
        <v>0</v>
      </c>
      <c r="ML242" s="52">
        <v>0</v>
      </c>
      <c r="MM242" s="52">
        <v>0</v>
      </c>
      <c r="MN242" s="52">
        <v>0</v>
      </c>
      <c r="MO242" s="52">
        <v>0</v>
      </c>
      <c r="MP242" s="52">
        <v>0</v>
      </c>
      <c r="MQ242" s="52">
        <v>0</v>
      </c>
      <c r="MR242" s="52">
        <v>0</v>
      </c>
      <c r="MS242" s="52">
        <v>0</v>
      </c>
      <c r="MT242" s="52">
        <v>0</v>
      </c>
      <c r="MU242" s="52">
        <v>0</v>
      </c>
      <c r="MV242" s="52">
        <v>0</v>
      </c>
      <c r="MW242" s="52">
        <v>0</v>
      </c>
      <c r="MX242" s="52">
        <v>0</v>
      </c>
      <c r="MY242" s="52">
        <v>0</v>
      </c>
      <c r="MZ242" s="52">
        <v>0</v>
      </c>
      <c r="NA242" s="52">
        <v>0</v>
      </c>
      <c r="NB242" s="52">
        <v>0</v>
      </c>
      <c r="NC242" s="52">
        <v>0</v>
      </c>
      <c r="ND242" s="52">
        <v>0</v>
      </c>
      <c r="NE242" s="52">
        <v>0</v>
      </c>
      <c r="NF242" s="52">
        <v>0</v>
      </c>
      <c r="NG242" s="52">
        <v>0</v>
      </c>
      <c r="NH242" s="52">
        <v>0</v>
      </c>
      <c r="NI242" s="52">
        <v>0</v>
      </c>
      <c r="NJ242" s="52">
        <v>0</v>
      </c>
      <c r="NK242" s="52">
        <v>0</v>
      </c>
      <c r="NL242" s="52">
        <v>0</v>
      </c>
      <c r="NM242" s="52">
        <v>0</v>
      </c>
      <c r="NN242" s="52">
        <v>0</v>
      </c>
      <c r="NO242" s="52">
        <v>0</v>
      </c>
      <c r="NP242" s="52">
        <v>0</v>
      </c>
      <c r="NQ242" s="52">
        <v>0</v>
      </c>
      <c r="NR242" s="68">
        <f t="shared" si="12"/>
        <v>110595.90999999993</v>
      </c>
      <c r="NS242" s="68">
        <f t="shared" si="13"/>
        <v>110595.90999999993</v>
      </c>
      <c r="NT242" s="68">
        <f t="shared" si="14"/>
        <v>86287.569999999949</v>
      </c>
    </row>
    <row r="243" spans="1:384" s="40" customFormat="1" ht="15" customHeight="1" outlineLevel="1" x14ac:dyDescent="0.2">
      <c r="A243" s="61"/>
      <c r="B243" s="49" t="s">
        <v>671</v>
      </c>
      <c r="C243" s="49" t="s">
        <v>679</v>
      </c>
      <c r="D243" s="49" t="s">
        <v>680</v>
      </c>
      <c r="E243" s="50" t="s">
        <v>681</v>
      </c>
      <c r="F243" s="64">
        <v>45590</v>
      </c>
      <c r="G243" s="49" t="s">
        <v>16</v>
      </c>
      <c r="H243" s="72">
        <v>0</v>
      </c>
      <c r="I243" s="65">
        <v>65183.040000000001</v>
      </c>
      <c r="J243" s="114" t="str">
        <f>_xlfn.XLOOKUP(E243,'[12]Resumo Unidades'!$B:$B,'[12]Resumo Unidades'!$W:$W)</f>
        <v>Não Auditado (Pendente contrato)</v>
      </c>
      <c r="K243" s="51" t="str">
        <f>IF(L243&gt;Resumo!$E$23,"Sim","Não")</f>
        <v>Não</v>
      </c>
      <c r="L243" s="66">
        <v>0</v>
      </c>
      <c r="M243" s="67"/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52">
        <v>0</v>
      </c>
      <c r="W243" s="52">
        <v>0</v>
      </c>
      <c r="X243" s="52">
        <v>0</v>
      </c>
      <c r="Y243" s="52">
        <v>0</v>
      </c>
      <c r="Z243" s="52">
        <v>0</v>
      </c>
      <c r="AA243" s="52">
        <v>0</v>
      </c>
      <c r="AB243" s="52">
        <v>0</v>
      </c>
      <c r="AC243" s="52">
        <v>0</v>
      </c>
      <c r="AD243" s="52">
        <v>0</v>
      </c>
      <c r="AE243" s="52">
        <v>0</v>
      </c>
      <c r="AF243" s="52">
        <v>0</v>
      </c>
      <c r="AG243" s="52">
        <v>0</v>
      </c>
      <c r="AH243" s="52">
        <v>0</v>
      </c>
      <c r="AI243" s="52">
        <v>0</v>
      </c>
      <c r="AJ243" s="52">
        <v>0</v>
      </c>
      <c r="AK243" s="52">
        <v>0</v>
      </c>
      <c r="AL243" s="52">
        <v>0</v>
      </c>
      <c r="AM243" s="52">
        <v>0</v>
      </c>
      <c r="AN243" s="52">
        <v>0</v>
      </c>
      <c r="AO243" s="52">
        <v>0</v>
      </c>
      <c r="AP243" s="52">
        <v>0</v>
      </c>
      <c r="AQ243" s="52">
        <v>0</v>
      </c>
      <c r="AR243" s="52">
        <v>0</v>
      </c>
      <c r="AS243" s="52">
        <v>0</v>
      </c>
      <c r="AT243" s="52">
        <v>0</v>
      </c>
      <c r="AU243" s="52">
        <v>0</v>
      </c>
      <c r="AV243" s="52">
        <v>0</v>
      </c>
      <c r="AW243" s="52">
        <v>0</v>
      </c>
      <c r="AX243" s="52">
        <v>0</v>
      </c>
      <c r="AY243" s="52">
        <v>0</v>
      </c>
      <c r="AZ243" s="52">
        <v>0</v>
      </c>
      <c r="BA243" s="52">
        <v>0</v>
      </c>
      <c r="BB243" s="52">
        <v>0</v>
      </c>
      <c r="BC243" s="52">
        <v>0</v>
      </c>
      <c r="BD243" s="52">
        <v>0</v>
      </c>
      <c r="BE243" s="52">
        <v>0</v>
      </c>
      <c r="BF243" s="52">
        <v>0</v>
      </c>
      <c r="BG243" s="52">
        <v>0</v>
      </c>
      <c r="BH243" s="52">
        <v>0</v>
      </c>
      <c r="BI243" s="52">
        <v>0</v>
      </c>
      <c r="BJ243" s="52">
        <v>0</v>
      </c>
      <c r="BK243" s="52">
        <v>0</v>
      </c>
      <c r="BL243" s="52">
        <v>0</v>
      </c>
      <c r="BM243" s="52">
        <v>0</v>
      </c>
      <c r="BN243" s="52">
        <v>0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52">
        <v>0</v>
      </c>
      <c r="BV243" s="52">
        <v>0</v>
      </c>
      <c r="BW243" s="52">
        <v>0</v>
      </c>
      <c r="BX243" s="52">
        <v>0</v>
      </c>
      <c r="BY243" s="52">
        <v>0</v>
      </c>
      <c r="BZ243" s="52">
        <v>0</v>
      </c>
      <c r="CA243" s="52">
        <v>0</v>
      </c>
      <c r="CB243" s="52">
        <v>0</v>
      </c>
      <c r="CC243" s="52">
        <v>0</v>
      </c>
      <c r="CD243" s="52">
        <v>784.14</v>
      </c>
      <c r="CE243" s="52">
        <v>784.14</v>
      </c>
      <c r="CF243" s="52">
        <v>784.14</v>
      </c>
      <c r="CG243" s="52">
        <v>784.14</v>
      </c>
      <c r="CH243" s="52">
        <v>784.14</v>
      </c>
      <c r="CI243" s="52">
        <v>784.14</v>
      </c>
      <c r="CJ243" s="52">
        <v>784.14</v>
      </c>
      <c r="CK243" s="52">
        <v>784.14</v>
      </c>
      <c r="CL243" s="52">
        <v>784.14</v>
      </c>
      <c r="CM243" s="52">
        <v>784.14</v>
      </c>
      <c r="CN243" s="52">
        <v>784.14</v>
      </c>
      <c r="CO243" s="52">
        <v>784.14</v>
      </c>
      <c r="CP243" s="52">
        <v>784.14</v>
      </c>
      <c r="CQ243" s="52">
        <v>784.14</v>
      </c>
      <c r="CR243" s="52">
        <v>784.14</v>
      </c>
      <c r="CS243" s="52">
        <v>784.14</v>
      </c>
      <c r="CT243" s="52">
        <v>784.14</v>
      </c>
      <c r="CU243" s="52">
        <v>784.14</v>
      </c>
      <c r="CV243" s="52">
        <v>784.14</v>
      </c>
      <c r="CW243" s="52">
        <v>784.14</v>
      </c>
      <c r="CX243" s="52">
        <v>784.14</v>
      </c>
      <c r="CY243" s="52">
        <v>784.14</v>
      </c>
      <c r="CZ243" s="52">
        <v>784.14</v>
      </c>
      <c r="DA243" s="52">
        <v>784.14</v>
      </c>
      <c r="DB243" s="52">
        <v>784.14</v>
      </c>
      <c r="DC243" s="52">
        <v>784.14</v>
      </c>
      <c r="DD243" s="52">
        <v>784.14</v>
      </c>
      <c r="DE243" s="52">
        <v>784.14</v>
      </c>
      <c r="DF243" s="52">
        <v>784.14</v>
      </c>
      <c r="DG243" s="52">
        <v>784.14</v>
      </c>
      <c r="DH243" s="52">
        <v>784.14</v>
      </c>
      <c r="DI243" s="52">
        <v>784.14</v>
      </c>
      <c r="DJ243" s="52">
        <v>784.14</v>
      </c>
      <c r="DK243" s="52">
        <v>784.14</v>
      </c>
      <c r="DL243" s="52">
        <v>784.14</v>
      </c>
      <c r="DM243" s="52">
        <v>784.14</v>
      </c>
      <c r="DN243" s="52">
        <v>784.14</v>
      </c>
      <c r="DO243" s="52">
        <v>784.14</v>
      </c>
      <c r="DP243" s="52">
        <v>784.14</v>
      </c>
      <c r="DQ243" s="52">
        <v>784.14</v>
      </c>
      <c r="DR243" s="52">
        <v>784.14</v>
      </c>
      <c r="DS243" s="52">
        <v>784.14</v>
      </c>
      <c r="DT243" s="52">
        <v>784.14</v>
      </c>
      <c r="DU243" s="52">
        <v>784.14</v>
      </c>
      <c r="DV243" s="52">
        <v>784.14</v>
      </c>
      <c r="DW243" s="52">
        <v>784.14</v>
      </c>
      <c r="DX243" s="52">
        <v>784.14</v>
      </c>
      <c r="DY243" s="52">
        <v>784.14</v>
      </c>
      <c r="DZ243" s="52">
        <v>784.14</v>
      </c>
      <c r="EA243" s="52">
        <v>784.14</v>
      </c>
      <c r="EB243" s="52">
        <v>784.14</v>
      </c>
      <c r="EC243" s="52">
        <v>784.14</v>
      </c>
      <c r="ED243" s="52">
        <v>784.14</v>
      </c>
      <c r="EE243" s="52">
        <v>784.14</v>
      </c>
      <c r="EF243" s="52">
        <v>784.14</v>
      </c>
      <c r="EG243" s="52">
        <v>784.14</v>
      </c>
      <c r="EH243" s="52">
        <v>784.14</v>
      </c>
      <c r="EI243" s="52">
        <v>784.14</v>
      </c>
      <c r="EJ243" s="52">
        <v>784.14</v>
      </c>
      <c r="EK243" s="52">
        <v>784.14</v>
      </c>
      <c r="EL243" s="52">
        <v>784.14</v>
      </c>
      <c r="EM243" s="52">
        <v>784.14</v>
      </c>
      <c r="EN243" s="52">
        <v>784.14</v>
      </c>
      <c r="EO243" s="52">
        <v>784.14</v>
      </c>
      <c r="EP243" s="52">
        <v>784.14</v>
      </c>
      <c r="EQ243" s="52">
        <v>784.14</v>
      </c>
      <c r="ER243" s="52">
        <v>784.14</v>
      </c>
      <c r="ES243" s="52">
        <v>784.14</v>
      </c>
      <c r="ET243" s="52">
        <v>784.14</v>
      </c>
      <c r="EU243" s="52">
        <v>784.14</v>
      </c>
      <c r="EV243" s="52">
        <v>784.14</v>
      </c>
      <c r="EW243" s="52">
        <v>784.14</v>
      </c>
      <c r="EX243" s="52">
        <v>784.14</v>
      </c>
      <c r="EY243" s="52">
        <v>784.14</v>
      </c>
      <c r="EZ243" s="52">
        <v>784.14</v>
      </c>
      <c r="FA243" s="52">
        <v>784.14</v>
      </c>
      <c r="FB243" s="52">
        <v>784.14</v>
      </c>
      <c r="FC243" s="52">
        <v>784.14</v>
      </c>
      <c r="FD243" s="52">
        <v>784.14</v>
      </c>
      <c r="FE243" s="52">
        <v>784.14</v>
      </c>
      <c r="FF243" s="52">
        <v>784.14</v>
      </c>
      <c r="FG243" s="52">
        <v>784.14</v>
      </c>
      <c r="FH243" s="52">
        <v>784.14</v>
      </c>
      <c r="FI243" s="52">
        <v>784.14</v>
      </c>
      <c r="FJ243" s="52">
        <v>784.14</v>
      </c>
      <c r="FK243" s="52">
        <v>784.14</v>
      </c>
      <c r="FL243" s="52">
        <v>784.14</v>
      </c>
      <c r="FM243" s="52">
        <v>784.14</v>
      </c>
      <c r="FN243" s="52">
        <v>784.14</v>
      </c>
      <c r="FO243" s="52">
        <v>784.14</v>
      </c>
      <c r="FP243" s="52">
        <v>784.14</v>
      </c>
      <c r="FQ243" s="52">
        <v>784.14</v>
      </c>
      <c r="FR243" s="52">
        <v>784.14</v>
      </c>
      <c r="FS243" s="52">
        <v>784.14</v>
      </c>
      <c r="FT243" s="52">
        <v>784.14</v>
      </c>
      <c r="FU243" s="52">
        <v>784.14</v>
      </c>
      <c r="FV243" s="52">
        <v>784.14</v>
      </c>
      <c r="FW243" s="52">
        <v>784.14</v>
      </c>
      <c r="FX243" s="52">
        <v>784.14</v>
      </c>
      <c r="FY243" s="52">
        <v>784.14</v>
      </c>
      <c r="FZ243" s="52">
        <v>784.14</v>
      </c>
      <c r="GA243" s="52">
        <v>784.14</v>
      </c>
      <c r="GB243" s="52">
        <v>784.14</v>
      </c>
      <c r="GC243" s="52">
        <v>784.14</v>
      </c>
      <c r="GD243" s="52">
        <v>784.14</v>
      </c>
      <c r="GE243" s="52">
        <v>784.14</v>
      </c>
      <c r="GF243" s="52">
        <v>784.14</v>
      </c>
      <c r="GG243" s="52">
        <v>784.14</v>
      </c>
      <c r="GH243" s="52">
        <v>784.14</v>
      </c>
      <c r="GI243" s="52">
        <v>784.14</v>
      </c>
      <c r="GJ243" s="52">
        <v>784.14</v>
      </c>
      <c r="GK243" s="52">
        <v>784.14</v>
      </c>
      <c r="GL243" s="52">
        <v>784.14</v>
      </c>
      <c r="GM243" s="52">
        <v>784.14</v>
      </c>
      <c r="GN243" s="52">
        <v>784.14</v>
      </c>
      <c r="GO243" s="52">
        <v>784.14</v>
      </c>
      <c r="GP243" s="52">
        <v>784.14</v>
      </c>
      <c r="GQ243" s="52">
        <v>784.14</v>
      </c>
      <c r="GR243" s="52">
        <v>784.14</v>
      </c>
      <c r="GS243" s="52">
        <v>784.14</v>
      </c>
      <c r="GT243" s="52">
        <v>784.14</v>
      </c>
      <c r="GU243" s="52">
        <v>784.14</v>
      </c>
      <c r="GV243" s="52">
        <v>784.14</v>
      </c>
      <c r="GW243" s="52">
        <v>784.14</v>
      </c>
      <c r="GX243" s="52">
        <v>784.14</v>
      </c>
      <c r="GY243" s="52">
        <v>784.14</v>
      </c>
      <c r="GZ243" s="52">
        <v>784.14</v>
      </c>
      <c r="HA243" s="52">
        <v>784.14</v>
      </c>
      <c r="HB243" s="52">
        <v>784.14</v>
      </c>
      <c r="HC243" s="52">
        <v>784.14</v>
      </c>
      <c r="HD243" s="52">
        <v>784.14</v>
      </c>
      <c r="HE243" s="52">
        <v>784.14</v>
      </c>
      <c r="HF243" s="52">
        <v>784.14</v>
      </c>
      <c r="HG243" s="52">
        <v>784.14</v>
      </c>
      <c r="HH243" s="52">
        <v>784.14</v>
      </c>
      <c r="HI243" s="52">
        <v>784.14</v>
      </c>
      <c r="HJ243" s="52">
        <v>784.14</v>
      </c>
      <c r="HK243" s="52">
        <v>784.14</v>
      </c>
      <c r="HL243" s="52">
        <v>784.14</v>
      </c>
      <c r="HM243" s="52">
        <v>784.14</v>
      </c>
      <c r="HN243" s="52">
        <v>0</v>
      </c>
      <c r="HO243" s="52">
        <v>0</v>
      </c>
      <c r="HP243" s="52">
        <v>0</v>
      </c>
      <c r="HQ243" s="52">
        <v>0</v>
      </c>
      <c r="HR243" s="52">
        <v>0</v>
      </c>
      <c r="HS243" s="52">
        <v>0</v>
      </c>
      <c r="HT243" s="52">
        <v>0</v>
      </c>
      <c r="HU243" s="52">
        <v>0</v>
      </c>
      <c r="HV243" s="52">
        <v>0</v>
      </c>
      <c r="HW243" s="52">
        <v>0</v>
      </c>
      <c r="HX243" s="52">
        <v>0</v>
      </c>
      <c r="HY243" s="52">
        <v>0</v>
      </c>
      <c r="HZ243" s="52">
        <v>0</v>
      </c>
      <c r="IA243" s="52">
        <v>0</v>
      </c>
      <c r="IB243" s="52">
        <v>0</v>
      </c>
      <c r="IC243" s="52">
        <v>0</v>
      </c>
      <c r="ID243" s="52">
        <v>0</v>
      </c>
      <c r="IE243" s="52">
        <v>0</v>
      </c>
      <c r="IF243" s="52">
        <v>0</v>
      </c>
      <c r="IG243" s="52">
        <v>0</v>
      </c>
      <c r="IH243" s="52">
        <v>0</v>
      </c>
      <c r="II243" s="52">
        <v>0</v>
      </c>
      <c r="IJ243" s="52">
        <v>0</v>
      </c>
      <c r="IK243" s="52">
        <v>0</v>
      </c>
      <c r="IL243" s="52">
        <v>0</v>
      </c>
      <c r="IM243" s="52">
        <v>0</v>
      </c>
      <c r="IN243" s="52">
        <v>0</v>
      </c>
      <c r="IO243" s="52">
        <v>0</v>
      </c>
      <c r="IP243" s="52">
        <v>0</v>
      </c>
      <c r="IQ243" s="52">
        <v>0</v>
      </c>
      <c r="IR243" s="52">
        <v>0</v>
      </c>
      <c r="IS243" s="52">
        <v>0</v>
      </c>
      <c r="IT243" s="52">
        <v>0</v>
      </c>
      <c r="IU243" s="52">
        <v>0</v>
      </c>
      <c r="IV243" s="52">
        <v>0</v>
      </c>
      <c r="IW243" s="52">
        <v>0</v>
      </c>
      <c r="IX243" s="52">
        <v>0</v>
      </c>
      <c r="IY243" s="52">
        <v>0</v>
      </c>
      <c r="IZ243" s="52">
        <v>0</v>
      </c>
      <c r="JA243" s="52">
        <v>0</v>
      </c>
      <c r="JB243" s="52">
        <v>0</v>
      </c>
      <c r="JC243" s="52">
        <v>0</v>
      </c>
      <c r="JD243" s="52">
        <v>0</v>
      </c>
      <c r="JE243" s="52">
        <v>0</v>
      </c>
      <c r="JF243" s="52">
        <v>0</v>
      </c>
      <c r="JG243" s="52">
        <v>0</v>
      </c>
      <c r="JH243" s="52">
        <v>0</v>
      </c>
      <c r="JI243" s="52">
        <v>0</v>
      </c>
      <c r="JJ243" s="52">
        <v>0</v>
      </c>
      <c r="JK243" s="52">
        <v>0</v>
      </c>
      <c r="JL243" s="52">
        <v>0</v>
      </c>
      <c r="JM243" s="52">
        <v>0</v>
      </c>
      <c r="JN243" s="52">
        <v>0</v>
      </c>
      <c r="JO243" s="52">
        <v>0</v>
      </c>
      <c r="JP243" s="52">
        <v>0</v>
      </c>
      <c r="JQ243" s="52">
        <v>0</v>
      </c>
      <c r="JR243" s="52">
        <v>0</v>
      </c>
      <c r="JS243" s="52">
        <v>0</v>
      </c>
      <c r="JT243" s="52">
        <v>0</v>
      </c>
      <c r="JU243" s="52">
        <v>0</v>
      </c>
      <c r="JV243" s="52">
        <v>0</v>
      </c>
      <c r="JW243" s="52">
        <v>0</v>
      </c>
      <c r="JX243" s="52">
        <v>0</v>
      </c>
      <c r="JY243" s="52">
        <v>0</v>
      </c>
      <c r="JZ243" s="52">
        <v>0</v>
      </c>
      <c r="KA243" s="52">
        <v>0</v>
      </c>
      <c r="KB243" s="52">
        <v>0</v>
      </c>
      <c r="KC243" s="52">
        <v>0</v>
      </c>
      <c r="KD243" s="52">
        <v>0</v>
      </c>
      <c r="KE243" s="52">
        <v>0</v>
      </c>
      <c r="KF243" s="52">
        <v>0</v>
      </c>
      <c r="KG243" s="52">
        <v>0</v>
      </c>
      <c r="KH243" s="52">
        <v>0</v>
      </c>
      <c r="KI243" s="52">
        <v>0</v>
      </c>
      <c r="KJ243" s="52">
        <v>0</v>
      </c>
      <c r="KK243" s="52">
        <v>0</v>
      </c>
      <c r="KL243" s="52">
        <v>0</v>
      </c>
      <c r="KM243" s="52">
        <v>0</v>
      </c>
      <c r="KN243" s="52">
        <v>0</v>
      </c>
      <c r="KO243" s="52">
        <v>0</v>
      </c>
      <c r="KP243" s="52">
        <v>0</v>
      </c>
      <c r="KQ243" s="52">
        <v>0</v>
      </c>
      <c r="KR243" s="52">
        <v>0</v>
      </c>
      <c r="KS243" s="52">
        <v>0</v>
      </c>
      <c r="KT243" s="52">
        <v>0</v>
      </c>
      <c r="KU243" s="52">
        <v>0</v>
      </c>
      <c r="KV243" s="52">
        <v>0</v>
      </c>
      <c r="KW243" s="52">
        <v>0</v>
      </c>
      <c r="KX243" s="52">
        <v>0</v>
      </c>
      <c r="KY243" s="52">
        <v>0</v>
      </c>
      <c r="KZ243" s="52">
        <v>0</v>
      </c>
      <c r="LA243" s="52">
        <v>0</v>
      </c>
      <c r="LB243" s="52">
        <v>0</v>
      </c>
      <c r="LC243" s="52">
        <v>0</v>
      </c>
      <c r="LD243" s="52">
        <v>0</v>
      </c>
      <c r="LE243" s="52">
        <v>0</v>
      </c>
      <c r="LF243" s="52">
        <v>0</v>
      </c>
      <c r="LG243" s="52">
        <v>0</v>
      </c>
      <c r="LH243" s="52">
        <v>0</v>
      </c>
      <c r="LI243" s="52">
        <v>0</v>
      </c>
      <c r="LJ243" s="52">
        <v>0</v>
      </c>
      <c r="LK243" s="52">
        <v>0</v>
      </c>
      <c r="LL243" s="52">
        <v>0</v>
      </c>
      <c r="LM243" s="52">
        <v>0</v>
      </c>
      <c r="LN243" s="52">
        <v>0</v>
      </c>
      <c r="LO243" s="52">
        <v>0</v>
      </c>
      <c r="LP243" s="52">
        <v>0</v>
      </c>
      <c r="LQ243" s="52">
        <v>0</v>
      </c>
      <c r="LR243" s="52">
        <v>0</v>
      </c>
      <c r="LS243" s="52">
        <v>0</v>
      </c>
      <c r="LT243" s="52">
        <v>0</v>
      </c>
      <c r="LU243" s="52">
        <v>0</v>
      </c>
      <c r="LV243" s="52">
        <v>0</v>
      </c>
      <c r="LW243" s="52">
        <v>0</v>
      </c>
      <c r="LX243" s="52">
        <v>0</v>
      </c>
      <c r="LY243" s="52">
        <v>0</v>
      </c>
      <c r="LZ243" s="52">
        <v>0</v>
      </c>
      <c r="MA243" s="52">
        <v>0</v>
      </c>
      <c r="MB243" s="52">
        <v>0</v>
      </c>
      <c r="MC243" s="52">
        <v>0</v>
      </c>
      <c r="MD243" s="52">
        <v>0</v>
      </c>
      <c r="ME243" s="52">
        <v>0</v>
      </c>
      <c r="MF243" s="52">
        <v>0</v>
      </c>
      <c r="MG243" s="52">
        <v>0</v>
      </c>
      <c r="MH243" s="52">
        <v>0</v>
      </c>
      <c r="MI243" s="52">
        <v>0</v>
      </c>
      <c r="MJ243" s="52">
        <v>0</v>
      </c>
      <c r="MK243" s="52">
        <v>0</v>
      </c>
      <c r="ML243" s="52">
        <v>0</v>
      </c>
      <c r="MM243" s="52">
        <v>0</v>
      </c>
      <c r="MN243" s="52">
        <v>0</v>
      </c>
      <c r="MO243" s="52">
        <v>0</v>
      </c>
      <c r="MP243" s="52">
        <v>0</v>
      </c>
      <c r="MQ243" s="52">
        <v>0</v>
      </c>
      <c r="MR243" s="52">
        <v>0</v>
      </c>
      <c r="MS243" s="52">
        <v>0</v>
      </c>
      <c r="MT243" s="52">
        <v>0</v>
      </c>
      <c r="MU243" s="52">
        <v>0</v>
      </c>
      <c r="MV243" s="52">
        <v>0</v>
      </c>
      <c r="MW243" s="52">
        <v>0</v>
      </c>
      <c r="MX243" s="52">
        <v>0</v>
      </c>
      <c r="MY243" s="52">
        <v>0</v>
      </c>
      <c r="MZ243" s="52">
        <v>0</v>
      </c>
      <c r="NA243" s="52">
        <v>0</v>
      </c>
      <c r="NB243" s="52">
        <v>0</v>
      </c>
      <c r="NC243" s="52">
        <v>0</v>
      </c>
      <c r="ND243" s="52">
        <v>0</v>
      </c>
      <c r="NE243" s="52">
        <v>0</v>
      </c>
      <c r="NF243" s="52">
        <v>0</v>
      </c>
      <c r="NG243" s="52">
        <v>0</v>
      </c>
      <c r="NH243" s="52">
        <v>0</v>
      </c>
      <c r="NI243" s="52">
        <v>0</v>
      </c>
      <c r="NJ243" s="52">
        <v>0</v>
      </c>
      <c r="NK243" s="52">
        <v>0</v>
      </c>
      <c r="NL243" s="52">
        <v>0</v>
      </c>
      <c r="NM243" s="52">
        <v>0</v>
      </c>
      <c r="NN243" s="52">
        <v>0</v>
      </c>
      <c r="NO243" s="52">
        <v>0</v>
      </c>
      <c r="NP243" s="52">
        <v>0</v>
      </c>
      <c r="NQ243" s="52">
        <v>0</v>
      </c>
      <c r="NR243" s="68">
        <f t="shared" si="12"/>
        <v>109779.59999999993</v>
      </c>
      <c r="NS243" s="68">
        <f t="shared" si="13"/>
        <v>109779.59999999993</v>
      </c>
      <c r="NT243" s="68">
        <f t="shared" si="14"/>
        <v>85471.259999999951</v>
      </c>
    </row>
    <row r="244" spans="1:384" s="40" customFormat="1" ht="15" customHeight="1" outlineLevel="1" x14ac:dyDescent="0.2">
      <c r="A244" s="61"/>
      <c r="B244" s="49" t="s">
        <v>671</v>
      </c>
      <c r="C244" s="49" t="s">
        <v>682</v>
      </c>
      <c r="D244" s="49" t="s">
        <v>680</v>
      </c>
      <c r="E244" s="50" t="s">
        <v>683</v>
      </c>
      <c r="F244" s="64">
        <v>45590</v>
      </c>
      <c r="G244" s="49" t="s">
        <v>16</v>
      </c>
      <c r="H244" s="72">
        <v>0</v>
      </c>
      <c r="I244" s="65">
        <v>65600.639999999999</v>
      </c>
      <c r="J244" s="114" t="str">
        <f>_xlfn.XLOOKUP(E244,'[12]Resumo Unidades'!$B:$B,'[12]Resumo Unidades'!$W:$W)</f>
        <v>Não Auditado (Pendente contrato)</v>
      </c>
      <c r="K244" s="51" t="str">
        <f>IF(L244&gt;Resumo!$E$23,"Sim","Não")</f>
        <v>Não</v>
      </c>
      <c r="L244" s="66">
        <v>12</v>
      </c>
      <c r="M244" s="67"/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52">
        <v>0</v>
      </c>
      <c r="W244" s="52">
        <v>0</v>
      </c>
      <c r="X244" s="52">
        <v>0</v>
      </c>
      <c r="Y244" s="52">
        <v>0</v>
      </c>
      <c r="Z244" s="52">
        <v>0</v>
      </c>
      <c r="AA244" s="52">
        <v>0</v>
      </c>
      <c r="AB244" s="52">
        <v>0</v>
      </c>
      <c r="AC244" s="52">
        <v>0</v>
      </c>
      <c r="AD244" s="52">
        <v>0</v>
      </c>
      <c r="AE244" s="52">
        <v>0</v>
      </c>
      <c r="AF244" s="52">
        <v>0</v>
      </c>
      <c r="AG244" s="52">
        <v>0</v>
      </c>
      <c r="AH244" s="52">
        <v>0</v>
      </c>
      <c r="AI244" s="52">
        <v>0</v>
      </c>
      <c r="AJ244" s="52">
        <v>0</v>
      </c>
      <c r="AK244" s="52">
        <v>0</v>
      </c>
      <c r="AL244" s="52">
        <v>0</v>
      </c>
      <c r="AM244" s="52">
        <v>0</v>
      </c>
      <c r="AN244" s="52">
        <v>0</v>
      </c>
      <c r="AO244" s="52">
        <v>0</v>
      </c>
      <c r="AP244" s="52">
        <v>0</v>
      </c>
      <c r="AQ244" s="52">
        <v>0</v>
      </c>
      <c r="AR244" s="52">
        <v>0</v>
      </c>
      <c r="AS244" s="52">
        <v>0</v>
      </c>
      <c r="AT244" s="52">
        <v>0</v>
      </c>
      <c r="AU244" s="52">
        <v>0</v>
      </c>
      <c r="AV244" s="52">
        <v>0</v>
      </c>
      <c r="AW244" s="52">
        <v>0</v>
      </c>
      <c r="AX244" s="52">
        <v>0</v>
      </c>
      <c r="AY244" s="52">
        <v>0</v>
      </c>
      <c r="AZ244" s="52">
        <v>0</v>
      </c>
      <c r="BA244" s="52">
        <v>0</v>
      </c>
      <c r="BB244" s="52">
        <v>0</v>
      </c>
      <c r="BC244" s="52">
        <v>0</v>
      </c>
      <c r="BD244" s="52">
        <v>0</v>
      </c>
      <c r="BE244" s="52">
        <v>0</v>
      </c>
      <c r="BF244" s="52">
        <v>0</v>
      </c>
      <c r="BG244" s="52">
        <v>0</v>
      </c>
      <c r="BH244" s="52">
        <v>0</v>
      </c>
      <c r="BI244" s="52">
        <v>0</v>
      </c>
      <c r="BJ244" s="52">
        <v>0</v>
      </c>
      <c r="BK244" s="52">
        <v>0</v>
      </c>
      <c r="BL244" s="52">
        <v>0</v>
      </c>
      <c r="BM244" s="52">
        <v>0</v>
      </c>
      <c r="BN244" s="52">
        <v>0</v>
      </c>
      <c r="BO244" s="52">
        <v>0</v>
      </c>
      <c r="BP244" s="52">
        <v>0</v>
      </c>
      <c r="BQ244" s="52">
        <v>0</v>
      </c>
      <c r="BR244" s="52">
        <v>0</v>
      </c>
      <c r="BS244" s="52">
        <v>0</v>
      </c>
      <c r="BT244" s="52">
        <v>0</v>
      </c>
      <c r="BU244" s="52">
        <v>0</v>
      </c>
      <c r="BV244" s="52">
        <v>0</v>
      </c>
      <c r="BW244" s="52">
        <v>0</v>
      </c>
      <c r="BX244" s="52">
        <v>0</v>
      </c>
      <c r="BY244" s="52">
        <v>0</v>
      </c>
      <c r="BZ244" s="52">
        <v>0</v>
      </c>
      <c r="CA244" s="52">
        <v>0</v>
      </c>
      <c r="CB244" s="52">
        <v>0</v>
      </c>
      <c r="CC244" s="52">
        <v>821.31000000000006</v>
      </c>
      <c r="CD244" s="52">
        <v>788.94</v>
      </c>
      <c r="CE244" s="52">
        <v>788.94</v>
      </c>
      <c r="CF244" s="52">
        <v>788.94</v>
      </c>
      <c r="CG244" s="52">
        <v>788.94</v>
      </c>
      <c r="CH244" s="52">
        <v>788.94</v>
      </c>
      <c r="CI244" s="52">
        <v>788.94</v>
      </c>
      <c r="CJ244" s="52">
        <v>788.94</v>
      </c>
      <c r="CK244" s="52">
        <v>788.94</v>
      </c>
      <c r="CL244" s="52">
        <v>788.94</v>
      </c>
      <c r="CM244" s="52">
        <v>788.94</v>
      </c>
      <c r="CN244" s="52">
        <v>788.94</v>
      </c>
      <c r="CO244" s="52">
        <v>788.94</v>
      </c>
      <c r="CP244" s="52">
        <v>788.94</v>
      </c>
      <c r="CQ244" s="52">
        <v>788.94</v>
      </c>
      <c r="CR244" s="52">
        <v>788.94</v>
      </c>
      <c r="CS244" s="52">
        <v>788.94</v>
      </c>
      <c r="CT244" s="52">
        <v>788.94</v>
      </c>
      <c r="CU244" s="52">
        <v>788.94</v>
      </c>
      <c r="CV244" s="52">
        <v>788.94</v>
      </c>
      <c r="CW244" s="52">
        <v>788.94</v>
      </c>
      <c r="CX244" s="52">
        <v>788.94</v>
      </c>
      <c r="CY244" s="52">
        <v>788.94</v>
      </c>
      <c r="CZ244" s="52">
        <v>788.94</v>
      </c>
      <c r="DA244" s="52">
        <v>788.94</v>
      </c>
      <c r="DB244" s="52">
        <v>788.94</v>
      </c>
      <c r="DC244" s="52">
        <v>788.94</v>
      </c>
      <c r="DD244" s="52">
        <v>788.94</v>
      </c>
      <c r="DE244" s="52">
        <v>788.94</v>
      </c>
      <c r="DF244" s="52">
        <v>788.94</v>
      </c>
      <c r="DG244" s="52">
        <v>788.94</v>
      </c>
      <c r="DH244" s="52">
        <v>788.94</v>
      </c>
      <c r="DI244" s="52">
        <v>788.94</v>
      </c>
      <c r="DJ244" s="52">
        <v>788.94</v>
      </c>
      <c r="DK244" s="52">
        <v>788.94</v>
      </c>
      <c r="DL244" s="52">
        <v>788.94</v>
      </c>
      <c r="DM244" s="52">
        <v>788.94</v>
      </c>
      <c r="DN244" s="52">
        <v>788.94</v>
      </c>
      <c r="DO244" s="52">
        <v>788.94</v>
      </c>
      <c r="DP244" s="52">
        <v>788.94</v>
      </c>
      <c r="DQ244" s="52">
        <v>788.94</v>
      </c>
      <c r="DR244" s="52">
        <v>788.94</v>
      </c>
      <c r="DS244" s="52">
        <v>788.94</v>
      </c>
      <c r="DT244" s="52">
        <v>788.94</v>
      </c>
      <c r="DU244" s="52">
        <v>788.94</v>
      </c>
      <c r="DV244" s="52">
        <v>788.94</v>
      </c>
      <c r="DW244" s="52">
        <v>788.94</v>
      </c>
      <c r="DX244" s="52">
        <v>788.94</v>
      </c>
      <c r="DY244" s="52">
        <v>788.94</v>
      </c>
      <c r="DZ244" s="52">
        <v>788.94</v>
      </c>
      <c r="EA244" s="52">
        <v>788.94</v>
      </c>
      <c r="EB244" s="52">
        <v>788.94</v>
      </c>
      <c r="EC244" s="52">
        <v>788.94</v>
      </c>
      <c r="ED244" s="52">
        <v>788.94</v>
      </c>
      <c r="EE244" s="52">
        <v>788.94</v>
      </c>
      <c r="EF244" s="52">
        <v>788.94</v>
      </c>
      <c r="EG244" s="52">
        <v>788.94</v>
      </c>
      <c r="EH244" s="52">
        <v>788.94</v>
      </c>
      <c r="EI244" s="52">
        <v>788.94</v>
      </c>
      <c r="EJ244" s="52">
        <v>788.94</v>
      </c>
      <c r="EK244" s="52">
        <v>788.94</v>
      </c>
      <c r="EL244" s="52">
        <v>788.94</v>
      </c>
      <c r="EM244" s="52">
        <v>788.94</v>
      </c>
      <c r="EN244" s="52">
        <v>788.94</v>
      </c>
      <c r="EO244" s="52">
        <v>788.94</v>
      </c>
      <c r="EP244" s="52">
        <v>788.94</v>
      </c>
      <c r="EQ244" s="52">
        <v>788.94</v>
      </c>
      <c r="ER244" s="52">
        <v>788.94</v>
      </c>
      <c r="ES244" s="52">
        <v>788.94</v>
      </c>
      <c r="ET244" s="52">
        <v>788.94</v>
      </c>
      <c r="EU244" s="52">
        <v>788.94</v>
      </c>
      <c r="EV244" s="52">
        <v>788.94</v>
      </c>
      <c r="EW244" s="52">
        <v>788.94</v>
      </c>
      <c r="EX244" s="52">
        <v>788.94</v>
      </c>
      <c r="EY244" s="52">
        <v>788.94</v>
      </c>
      <c r="EZ244" s="52">
        <v>788.94</v>
      </c>
      <c r="FA244" s="52">
        <v>788.94</v>
      </c>
      <c r="FB244" s="52">
        <v>788.94</v>
      </c>
      <c r="FC244" s="52">
        <v>788.94</v>
      </c>
      <c r="FD244" s="52">
        <v>788.94</v>
      </c>
      <c r="FE244" s="52">
        <v>788.94</v>
      </c>
      <c r="FF244" s="52">
        <v>788.94</v>
      </c>
      <c r="FG244" s="52">
        <v>788.94</v>
      </c>
      <c r="FH244" s="52">
        <v>788.94</v>
      </c>
      <c r="FI244" s="52">
        <v>788.94</v>
      </c>
      <c r="FJ244" s="52">
        <v>788.94</v>
      </c>
      <c r="FK244" s="52">
        <v>788.94</v>
      </c>
      <c r="FL244" s="52">
        <v>788.94</v>
      </c>
      <c r="FM244" s="52">
        <v>788.94</v>
      </c>
      <c r="FN244" s="52">
        <v>788.94</v>
      </c>
      <c r="FO244" s="52">
        <v>788.94</v>
      </c>
      <c r="FP244" s="52">
        <v>788.94</v>
      </c>
      <c r="FQ244" s="52">
        <v>788.94</v>
      </c>
      <c r="FR244" s="52">
        <v>788.94</v>
      </c>
      <c r="FS244" s="52">
        <v>788.94</v>
      </c>
      <c r="FT244" s="52">
        <v>788.94</v>
      </c>
      <c r="FU244" s="52">
        <v>788.94</v>
      </c>
      <c r="FV244" s="52">
        <v>788.94</v>
      </c>
      <c r="FW244" s="52">
        <v>788.94</v>
      </c>
      <c r="FX244" s="52">
        <v>788.94</v>
      </c>
      <c r="FY244" s="52">
        <v>788.94</v>
      </c>
      <c r="FZ244" s="52">
        <v>788.94</v>
      </c>
      <c r="GA244" s="52">
        <v>788.94</v>
      </c>
      <c r="GB244" s="52">
        <v>788.94</v>
      </c>
      <c r="GC244" s="52">
        <v>788.94</v>
      </c>
      <c r="GD244" s="52">
        <v>788.94</v>
      </c>
      <c r="GE244" s="52">
        <v>788.94</v>
      </c>
      <c r="GF244" s="52">
        <v>788.94</v>
      </c>
      <c r="GG244" s="52">
        <v>788.94</v>
      </c>
      <c r="GH244" s="52">
        <v>788.94</v>
      </c>
      <c r="GI244" s="52">
        <v>788.94</v>
      </c>
      <c r="GJ244" s="52">
        <v>788.94</v>
      </c>
      <c r="GK244" s="52">
        <v>788.94</v>
      </c>
      <c r="GL244" s="52">
        <v>788.94</v>
      </c>
      <c r="GM244" s="52">
        <v>788.94</v>
      </c>
      <c r="GN244" s="52">
        <v>788.94</v>
      </c>
      <c r="GO244" s="52">
        <v>788.94</v>
      </c>
      <c r="GP244" s="52">
        <v>788.94</v>
      </c>
      <c r="GQ244" s="52">
        <v>788.94</v>
      </c>
      <c r="GR244" s="52">
        <v>788.94</v>
      </c>
      <c r="GS244" s="52">
        <v>788.94</v>
      </c>
      <c r="GT244" s="52">
        <v>788.94</v>
      </c>
      <c r="GU244" s="52">
        <v>788.94</v>
      </c>
      <c r="GV244" s="52">
        <v>788.94</v>
      </c>
      <c r="GW244" s="52">
        <v>788.94</v>
      </c>
      <c r="GX244" s="52">
        <v>788.94</v>
      </c>
      <c r="GY244" s="52">
        <v>788.94</v>
      </c>
      <c r="GZ244" s="52">
        <v>788.94</v>
      </c>
      <c r="HA244" s="52">
        <v>788.94</v>
      </c>
      <c r="HB244" s="52">
        <v>788.94</v>
      </c>
      <c r="HC244" s="52">
        <v>788.94</v>
      </c>
      <c r="HD244" s="52">
        <v>788.94</v>
      </c>
      <c r="HE244" s="52">
        <v>788.94</v>
      </c>
      <c r="HF244" s="52">
        <v>788.94</v>
      </c>
      <c r="HG244" s="52">
        <v>788.94</v>
      </c>
      <c r="HH244" s="52">
        <v>788.94</v>
      </c>
      <c r="HI244" s="52">
        <v>788.94</v>
      </c>
      <c r="HJ244" s="52">
        <v>788.94</v>
      </c>
      <c r="HK244" s="52">
        <v>788.94</v>
      </c>
      <c r="HL244" s="52">
        <v>788.94</v>
      </c>
      <c r="HM244" s="52">
        <v>788.94</v>
      </c>
      <c r="HN244" s="52">
        <v>0</v>
      </c>
      <c r="HO244" s="52">
        <v>0</v>
      </c>
      <c r="HP244" s="52">
        <v>0</v>
      </c>
      <c r="HQ244" s="52">
        <v>0</v>
      </c>
      <c r="HR244" s="52">
        <v>0</v>
      </c>
      <c r="HS244" s="52">
        <v>0</v>
      </c>
      <c r="HT244" s="52">
        <v>0</v>
      </c>
      <c r="HU244" s="52">
        <v>0</v>
      </c>
      <c r="HV244" s="52">
        <v>0</v>
      </c>
      <c r="HW244" s="52">
        <v>0</v>
      </c>
      <c r="HX244" s="52">
        <v>0</v>
      </c>
      <c r="HY244" s="52">
        <v>0</v>
      </c>
      <c r="HZ244" s="52">
        <v>0</v>
      </c>
      <c r="IA244" s="52">
        <v>0</v>
      </c>
      <c r="IB244" s="52">
        <v>0</v>
      </c>
      <c r="IC244" s="52">
        <v>0</v>
      </c>
      <c r="ID244" s="52">
        <v>0</v>
      </c>
      <c r="IE244" s="52">
        <v>0</v>
      </c>
      <c r="IF244" s="52">
        <v>0</v>
      </c>
      <c r="IG244" s="52">
        <v>0</v>
      </c>
      <c r="IH244" s="52">
        <v>0</v>
      </c>
      <c r="II244" s="52">
        <v>0</v>
      </c>
      <c r="IJ244" s="52">
        <v>0</v>
      </c>
      <c r="IK244" s="52">
        <v>0</v>
      </c>
      <c r="IL244" s="52">
        <v>0</v>
      </c>
      <c r="IM244" s="52">
        <v>0</v>
      </c>
      <c r="IN244" s="52">
        <v>0</v>
      </c>
      <c r="IO244" s="52">
        <v>0</v>
      </c>
      <c r="IP244" s="52">
        <v>0</v>
      </c>
      <c r="IQ244" s="52">
        <v>0</v>
      </c>
      <c r="IR244" s="52">
        <v>0</v>
      </c>
      <c r="IS244" s="52">
        <v>0</v>
      </c>
      <c r="IT244" s="52">
        <v>0</v>
      </c>
      <c r="IU244" s="52">
        <v>0</v>
      </c>
      <c r="IV244" s="52">
        <v>0</v>
      </c>
      <c r="IW244" s="52">
        <v>0</v>
      </c>
      <c r="IX244" s="52">
        <v>0</v>
      </c>
      <c r="IY244" s="52">
        <v>0</v>
      </c>
      <c r="IZ244" s="52">
        <v>0</v>
      </c>
      <c r="JA244" s="52">
        <v>0</v>
      </c>
      <c r="JB244" s="52">
        <v>0</v>
      </c>
      <c r="JC244" s="52">
        <v>0</v>
      </c>
      <c r="JD244" s="52">
        <v>0</v>
      </c>
      <c r="JE244" s="52">
        <v>0</v>
      </c>
      <c r="JF244" s="52">
        <v>0</v>
      </c>
      <c r="JG244" s="52">
        <v>0</v>
      </c>
      <c r="JH244" s="52">
        <v>0</v>
      </c>
      <c r="JI244" s="52">
        <v>0</v>
      </c>
      <c r="JJ244" s="52">
        <v>0</v>
      </c>
      <c r="JK244" s="52">
        <v>0</v>
      </c>
      <c r="JL244" s="52">
        <v>0</v>
      </c>
      <c r="JM244" s="52">
        <v>0</v>
      </c>
      <c r="JN244" s="52">
        <v>0</v>
      </c>
      <c r="JO244" s="52">
        <v>0</v>
      </c>
      <c r="JP244" s="52">
        <v>0</v>
      </c>
      <c r="JQ244" s="52">
        <v>0</v>
      </c>
      <c r="JR244" s="52">
        <v>0</v>
      </c>
      <c r="JS244" s="52">
        <v>0</v>
      </c>
      <c r="JT244" s="52">
        <v>0</v>
      </c>
      <c r="JU244" s="52">
        <v>0</v>
      </c>
      <c r="JV244" s="52">
        <v>0</v>
      </c>
      <c r="JW244" s="52">
        <v>0</v>
      </c>
      <c r="JX244" s="52">
        <v>0</v>
      </c>
      <c r="JY244" s="52">
        <v>0</v>
      </c>
      <c r="JZ244" s="52">
        <v>0</v>
      </c>
      <c r="KA244" s="52">
        <v>0</v>
      </c>
      <c r="KB244" s="52">
        <v>0</v>
      </c>
      <c r="KC244" s="52">
        <v>0</v>
      </c>
      <c r="KD244" s="52">
        <v>0</v>
      </c>
      <c r="KE244" s="52">
        <v>0</v>
      </c>
      <c r="KF244" s="52">
        <v>0</v>
      </c>
      <c r="KG244" s="52">
        <v>0</v>
      </c>
      <c r="KH244" s="52">
        <v>0</v>
      </c>
      <c r="KI244" s="52">
        <v>0</v>
      </c>
      <c r="KJ244" s="52">
        <v>0</v>
      </c>
      <c r="KK244" s="52">
        <v>0</v>
      </c>
      <c r="KL244" s="52">
        <v>0</v>
      </c>
      <c r="KM244" s="52">
        <v>0</v>
      </c>
      <c r="KN244" s="52">
        <v>0</v>
      </c>
      <c r="KO244" s="52">
        <v>0</v>
      </c>
      <c r="KP244" s="52">
        <v>0</v>
      </c>
      <c r="KQ244" s="52">
        <v>0</v>
      </c>
      <c r="KR244" s="52">
        <v>0</v>
      </c>
      <c r="KS244" s="52">
        <v>0</v>
      </c>
      <c r="KT244" s="52">
        <v>0</v>
      </c>
      <c r="KU244" s="52">
        <v>0</v>
      </c>
      <c r="KV244" s="52">
        <v>0</v>
      </c>
      <c r="KW244" s="52">
        <v>0</v>
      </c>
      <c r="KX244" s="52">
        <v>0</v>
      </c>
      <c r="KY244" s="52">
        <v>0</v>
      </c>
      <c r="KZ244" s="52">
        <v>0</v>
      </c>
      <c r="LA244" s="52">
        <v>0</v>
      </c>
      <c r="LB244" s="52">
        <v>0</v>
      </c>
      <c r="LC244" s="52">
        <v>0</v>
      </c>
      <c r="LD244" s="52">
        <v>0</v>
      </c>
      <c r="LE244" s="52">
        <v>0</v>
      </c>
      <c r="LF244" s="52">
        <v>0</v>
      </c>
      <c r="LG244" s="52">
        <v>0</v>
      </c>
      <c r="LH244" s="52">
        <v>0</v>
      </c>
      <c r="LI244" s="52">
        <v>0</v>
      </c>
      <c r="LJ244" s="52">
        <v>0</v>
      </c>
      <c r="LK244" s="52">
        <v>0</v>
      </c>
      <c r="LL244" s="52">
        <v>0</v>
      </c>
      <c r="LM244" s="52">
        <v>0</v>
      </c>
      <c r="LN244" s="52">
        <v>0</v>
      </c>
      <c r="LO244" s="52">
        <v>0</v>
      </c>
      <c r="LP244" s="52">
        <v>0</v>
      </c>
      <c r="LQ244" s="52">
        <v>0</v>
      </c>
      <c r="LR244" s="52">
        <v>0</v>
      </c>
      <c r="LS244" s="52">
        <v>0</v>
      </c>
      <c r="LT244" s="52">
        <v>0</v>
      </c>
      <c r="LU244" s="52">
        <v>0</v>
      </c>
      <c r="LV244" s="52">
        <v>0</v>
      </c>
      <c r="LW244" s="52">
        <v>0</v>
      </c>
      <c r="LX244" s="52">
        <v>0</v>
      </c>
      <c r="LY244" s="52">
        <v>0</v>
      </c>
      <c r="LZ244" s="52">
        <v>0</v>
      </c>
      <c r="MA244" s="52">
        <v>0</v>
      </c>
      <c r="MB244" s="52">
        <v>0</v>
      </c>
      <c r="MC244" s="52">
        <v>0</v>
      </c>
      <c r="MD244" s="52">
        <v>0</v>
      </c>
      <c r="ME244" s="52">
        <v>0</v>
      </c>
      <c r="MF244" s="52">
        <v>0</v>
      </c>
      <c r="MG244" s="52">
        <v>0</v>
      </c>
      <c r="MH244" s="52">
        <v>0</v>
      </c>
      <c r="MI244" s="52">
        <v>0</v>
      </c>
      <c r="MJ244" s="52">
        <v>0</v>
      </c>
      <c r="MK244" s="52">
        <v>0</v>
      </c>
      <c r="ML244" s="52">
        <v>0</v>
      </c>
      <c r="MM244" s="52">
        <v>0</v>
      </c>
      <c r="MN244" s="52">
        <v>0</v>
      </c>
      <c r="MO244" s="52">
        <v>0</v>
      </c>
      <c r="MP244" s="52">
        <v>0</v>
      </c>
      <c r="MQ244" s="52">
        <v>0</v>
      </c>
      <c r="MR244" s="52">
        <v>0</v>
      </c>
      <c r="MS244" s="52">
        <v>0</v>
      </c>
      <c r="MT244" s="52">
        <v>0</v>
      </c>
      <c r="MU244" s="52">
        <v>0</v>
      </c>
      <c r="MV244" s="52">
        <v>0</v>
      </c>
      <c r="MW244" s="52">
        <v>0</v>
      </c>
      <c r="MX244" s="52">
        <v>0</v>
      </c>
      <c r="MY244" s="52">
        <v>0</v>
      </c>
      <c r="MZ244" s="52">
        <v>0</v>
      </c>
      <c r="NA244" s="52">
        <v>0</v>
      </c>
      <c r="NB244" s="52">
        <v>0</v>
      </c>
      <c r="NC244" s="52">
        <v>0</v>
      </c>
      <c r="ND244" s="52">
        <v>0</v>
      </c>
      <c r="NE244" s="52">
        <v>0</v>
      </c>
      <c r="NF244" s="52">
        <v>0</v>
      </c>
      <c r="NG244" s="52">
        <v>0</v>
      </c>
      <c r="NH244" s="52">
        <v>0</v>
      </c>
      <c r="NI244" s="52">
        <v>0</v>
      </c>
      <c r="NJ244" s="52">
        <v>0</v>
      </c>
      <c r="NK244" s="52">
        <v>0</v>
      </c>
      <c r="NL244" s="52">
        <v>0</v>
      </c>
      <c r="NM244" s="52">
        <v>0</v>
      </c>
      <c r="NN244" s="52">
        <v>0</v>
      </c>
      <c r="NO244" s="52">
        <v>0</v>
      </c>
      <c r="NP244" s="52">
        <v>0</v>
      </c>
      <c r="NQ244" s="52">
        <v>0</v>
      </c>
      <c r="NR244" s="68">
        <f t="shared" si="12"/>
        <v>111272.91000000021</v>
      </c>
      <c r="NS244" s="68">
        <f t="shared" si="13"/>
        <v>111272.91000000021</v>
      </c>
      <c r="NT244" s="68">
        <f t="shared" si="14"/>
        <v>86815.770000000135</v>
      </c>
    </row>
    <row r="245" spans="1:384" s="40" customFormat="1" ht="15" customHeight="1" outlineLevel="1" x14ac:dyDescent="0.2">
      <c r="A245" s="61"/>
      <c r="B245" s="49" t="s">
        <v>671</v>
      </c>
      <c r="C245" s="49" t="s">
        <v>684</v>
      </c>
      <c r="D245" s="49" t="s">
        <v>680</v>
      </c>
      <c r="E245" s="50" t="s">
        <v>685</v>
      </c>
      <c r="F245" s="64">
        <v>45573</v>
      </c>
      <c r="G245" s="49" t="s">
        <v>16</v>
      </c>
      <c r="H245" s="72">
        <v>0</v>
      </c>
      <c r="I245" s="65">
        <v>63414.720000000001</v>
      </c>
      <c r="J245" s="114" t="str">
        <f>_xlfn.XLOOKUP(E245,'[12]Resumo Unidades'!$B:$B,'[12]Resumo Unidades'!$W:$W)</f>
        <v>Fluxo financeiro (Extrato auditado)</v>
      </c>
      <c r="K245" s="51" t="str">
        <f>IF(L245&gt;Resumo!$E$23,"Sim","Não")</f>
        <v>Não</v>
      </c>
      <c r="L245" s="66">
        <v>12</v>
      </c>
      <c r="M245" s="67"/>
      <c r="N245" s="52">
        <v>0</v>
      </c>
      <c r="O245" s="52">
        <v>0</v>
      </c>
      <c r="P245" s="52">
        <v>0</v>
      </c>
      <c r="Q245" s="52">
        <v>0</v>
      </c>
      <c r="R245" s="52">
        <v>0</v>
      </c>
      <c r="S245" s="52">
        <v>0</v>
      </c>
      <c r="T245" s="52">
        <v>0</v>
      </c>
      <c r="U245" s="52">
        <v>0</v>
      </c>
      <c r="V245" s="52">
        <v>0</v>
      </c>
      <c r="W245" s="52">
        <v>0</v>
      </c>
      <c r="X245" s="52">
        <v>0</v>
      </c>
      <c r="Y245" s="52">
        <v>0</v>
      </c>
      <c r="Z245" s="52">
        <v>0</v>
      </c>
      <c r="AA245" s="52">
        <v>0</v>
      </c>
      <c r="AB245" s="52">
        <v>0</v>
      </c>
      <c r="AC245" s="52">
        <v>0</v>
      </c>
      <c r="AD245" s="52">
        <v>0</v>
      </c>
      <c r="AE245" s="52">
        <v>0</v>
      </c>
      <c r="AF245" s="52">
        <v>0</v>
      </c>
      <c r="AG245" s="52">
        <v>0</v>
      </c>
      <c r="AH245" s="52">
        <v>0</v>
      </c>
      <c r="AI245" s="52">
        <v>0</v>
      </c>
      <c r="AJ245" s="52">
        <v>0</v>
      </c>
      <c r="AK245" s="52">
        <v>0</v>
      </c>
      <c r="AL245" s="52">
        <v>0</v>
      </c>
      <c r="AM245" s="52">
        <v>0</v>
      </c>
      <c r="AN245" s="52">
        <v>0</v>
      </c>
      <c r="AO245" s="52">
        <v>0</v>
      </c>
      <c r="AP245" s="52">
        <v>0</v>
      </c>
      <c r="AQ245" s="52">
        <v>0</v>
      </c>
      <c r="AR245" s="52">
        <v>0</v>
      </c>
      <c r="AS245" s="52">
        <v>0</v>
      </c>
      <c r="AT245" s="52">
        <v>0</v>
      </c>
      <c r="AU245" s="52">
        <v>0</v>
      </c>
      <c r="AV245" s="52">
        <v>0</v>
      </c>
      <c r="AW245" s="52">
        <v>0</v>
      </c>
      <c r="AX245" s="52">
        <v>0</v>
      </c>
      <c r="AY245" s="52">
        <v>0</v>
      </c>
      <c r="AZ245" s="52">
        <v>0</v>
      </c>
      <c r="BA245" s="52">
        <v>0</v>
      </c>
      <c r="BB245" s="52">
        <v>0</v>
      </c>
      <c r="BC245" s="52">
        <v>0</v>
      </c>
      <c r="BD245" s="52">
        <v>0</v>
      </c>
      <c r="BE245" s="52">
        <v>0</v>
      </c>
      <c r="BF245" s="52">
        <v>0</v>
      </c>
      <c r="BG245" s="52">
        <v>0</v>
      </c>
      <c r="BH245" s="52">
        <v>0</v>
      </c>
      <c r="BI245" s="52">
        <v>0</v>
      </c>
      <c r="BJ245" s="52">
        <v>0</v>
      </c>
      <c r="BK245" s="52">
        <v>0</v>
      </c>
      <c r="BL245" s="52">
        <v>0</v>
      </c>
      <c r="BM245" s="52">
        <v>0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52">
        <v>0</v>
      </c>
      <c r="BV245" s="52">
        <v>0</v>
      </c>
      <c r="BW245" s="52">
        <v>0</v>
      </c>
      <c r="BX245" s="52">
        <v>0</v>
      </c>
      <c r="BY245" s="52">
        <v>0</v>
      </c>
      <c r="BZ245" s="52">
        <v>0</v>
      </c>
      <c r="CA245" s="52">
        <v>0</v>
      </c>
      <c r="CB245" s="52">
        <v>0</v>
      </c>
      <c r="CC245" s="52">
        <v>795.09</v>
      </c>
      <c r="CD245" s="52">
        <v>763.8</v>
      </c>
      <c r="CE245" s="52">
        <v>763.8</v>
      </c>
      <c r="CF245" s="52">
        <v>763.8</v>
      </c>
      <c r="CG245" s="52">
        <v>763.8</v>
      </c>
      <c r="CH245" s="52">
        <v>763.8</v>
      </c>
      <c r="CI245" s="52">
        <v>763.8</v>
      </c>
      <c r="CJ245" s="52">
        <v>763.8</v>
      </c>
      <c r="CK245" s="52">
        <v>763.8</v>
      </c>
      <c r="CL245" s="52">
        <v>763.8</v>
      </c>
      <c r="CM245" s="52">
        <v>763.8</v>
      </c>
      <c r="CN245" s="52">
        <v>763.8</v>
      </c>
      <c r="CO245" s="52">
        <v>763.8</v>
      </c>
      <c r="CP245" s="52">
        <v>763.8</v>
      </c>
      <c r="CQ245" s="52">
        <v>763.8</v>
      </c>
      <c r="CR245" s="52">
        <v>763.8</v>
      </c>
      <c r="CS245" s="52">
        <v>763.8</v>
      </c>
      <c r="CT245" s="52">
        <v>763.8</v>
      </c>
      <c r="CU245" s="52">
        <v>763.8</v>
      </c>
      <c r="CV245" s="52">
        <v>763.8</v>
      </c>
      <c r="CW245" s="52">
        <v>763.8</v>
      </c>
      <c r="CX245" s="52">
        <v>763.8</v>
      </c>
      <c r="CY245" s="52">
        <v>763.8</v>
      </c>
      <c r="CZ245" s="52">
        <v>763.8</v>
      </c>
      <c r="DA245" s="52">
        <v>763.8</v>
      </c>
      <c r="DB245" s="52">
        <v>763.8</v>
      </c>
      <c r="DC245" s="52">
        <v>763.8</v>
      </c>
      <c r="DD245" s="52">
        <v>763.8</v>
      </c>
      <c r="DE245" s="52">
        <v>763.8</v>
      </c>
      <c r="DF245" s="52">
        <v>763.8</v>
      </c>
      <c r="DG245" s="52">
        <v>763.8</v>
      </c>
      <c r="DH245" s="52">
        <v>763.8</v>
      </c>
      <c r="DI245" s="52">
        <v>763.8</v>
      </c>
      <c r="DJ245" s="52">
        <v>763.8</v>
      </c>
      <c r="DK245" s="52">
        <v>763.8</v>
      </c>
      <c r="DL245" s="52">
        <v>763.8</v>
      </c>
      <c r="DM245" s="52">
        <v>763.8</v>
      </c>
      <c r="DN245" s="52">
        <v>763.8</v>
      </c>
      <c r="DO245" s="52">
        <v>763.8</v>
      </c>
      <c r="DP245" s="52">
        <v>763.8</v>
      </c>
      <c r="DQ245" s="52">
        <v>763.8</v>
      </c>
      <c r="DR245" s="52">
        <v>763.8</v>
      </c>
      <c r="DS245" s="52">
        <v>763.8</v>
      </c>
      <c r="DT245" s="52">
        <v>763.8</v>
      </c>
      <c r="DU245" s="52">
        <v>763.8</v>
      </c>
      <c r="DV245" s="52">
        <v>763.8</v>
      </c>
      <c r="DW245" s="52">
        <v>763.8</v>
      </c>
      <c r="DX245" s="52">
        <v>763.8</v>
      </c>
      <c r="DY245" s="52">
        <v>763.8</v>
      </c>
      <c r="DZ245" s="52">
        <v>763.8</v>
      </c>
      <c r="EA245" s="52">
        <v>763.8</v>
      </c>
      <c r="EB245" s="52">
        <v>763.8</v>
      </c>
      <c r="EC245" s="52">
        <v>763.8</v>
      </c>
      <c r="ED245" s="52">
        <v>763.8</v>
      </c>
      <c r="EE245" s="52">
        <v>763.8</v>
      </c>
      <c r="EF245" s="52">
        <v>763.8</v>
      </c>
      <c r="EG245" s="52">
        <v>763.8</v>
      </c>
      <c r="EH245" s="52">
        <v>763.8</v>
      </c>
      <c r="EI245" s="52">
        <v>763.8</v>
      </c>
      <c r="EJ245" s="52">
        <v>763.8</v>
      </c>
      <c r="EK245" s="52">
        <v>763.8</v>
      </c>
      <c r="EL245" s="52">
        <v>763.8</v>
      </c>
      <c r="EM245" s="52">
        <v>763.8</v>
      </c>
      <c r="EN245" s="52">
        <v>763.8</v>
      </c>
      <c r="EO245" s="52">
        <v>763.8</v>
      </c>
      <c r="EP245" s="52">
        <v>763.8</v>
      </c>
      <c r="EQ245" s="52">
        <v>763.8</v>
      </c>
      <c r="ER245" s="52">
        <v>763.8</v>
      </c>
      <c r="ES245" s="52">
        <v>763.8</v>
      </c>
      <c r="ET245" s="52">
        <v>763.8</v>
      </c>
      <c r="EU245" s="52">
        <v>763.8</v>
      </c>
      <c r="EV245" s="52">
        <v>763.8</v>
      </c>
      <c r="EW245" s="52">
        <v>763.8</v>
      </c>
      <c r="EX245" s="52">
        <v>763.8</v>
      </c>
      <c r="EY245" s="52">
        <v>763.8</v>
      </c>
      <c r="EZ245" s="52">
        <v>763.8</v>
      </c>
      <c r="FA245" s="52">
        <v>763.8</v>
      </c>
      <c r="FB245" s="52">
        <v>763.8</v>
      </c>
      <c r="FC245" s="52">
        <v>763.8</v>
      </c>
      <c r="FD245" s="52">
        <v>763.8</v>
      </c>
      <c r="FE245" s="52">
        <v>763.8</v>
      </c>
      <c r="FF245" s="52">
        <v>763.8</v>
      </c>
      <c r="FG245" s="52">
        <v>763.8</v>
      </c>
      <c r="FH245" s="52">
        <v>763.8</v>
      </c>
      <c r="FI245" s="52">
        <v>763.8</v>
      </c>
      <c r="FJ245" s="52">
        <v>763.8</v>
      </c>
      <c r="FK245" s="52">
        <v>763.8</v>
      </c>
      <c r="FL245" s="52">
        <v>763.8</v>
      </c>
      <c r="FM245" s="52">
        <v>763.8</v>
      </c>
      <c r="FN245" s="52">
        <v>763.8</v>
      </c>
      <c r="FO245" s="52">
        <v>763.8</v>
      </c>
      <c r="FP245" s="52">
        <v>763.8</v>
      </c>
      <c r="FQ245" s="52">
        <v>763.8</v>
      </c>
      <c r="FR245" s="52">
        <v>763.8</v>
      </c>
      <c r="FS245" s="52">
        <v>763.8</v>
      </c>
      <c r="FT245" s="52">
        <v>763.8</v>
      </c>
      <c r="FU245" s="52">
        <v>763.8</v>
      </c>
      <c r="FV245" s="52">
        <v>763.8</v>
      </c>
      <c r="FW245" s="52">
        <v>763.8</v>
      </c>
      <c r="FX245" s="52">
        <v>763.8</v>
      </c>
      <c r="FY245" s="52">
        <v>763.8</v>
      </c>
      <c r="FZ245" s="52">
        <v>763.8</v>
      </c>
      <c r="GA245" s="52">
        <v>763.8</v>
      </c>
      <c r="GB245" s="52">
        <v>763.8</v>
      </c>
      <c r="GC245" s="52">
        <v>763.8</v>
      </c>
      <c r="GD245" s="52">
        <v>763.8</v>
      </c>
      <c r="GE245" s="52">
        <v>763.8</v>
      </c>
      <c r="GF245" s="52">
        <v>763.8</v>
      </c>
      <c r="GG245" s="52">
        <v>763.8</v>
      </c>
      <c r="GH245" s="52">
        <v>763.8</v>
      </c>
      <c r="GI245" s="52">
        <v>763.8</v>
      </c>
      <c r="GJ245" s="52">
        <v>763.8</v>
      </c>
      <c r="GK245" s="52">
        <v>763.8</v>
      </c>
      <c r="GL245" s="52">
        <v>763.8</v>
      </c>
      <c r="GM245" s="52">
        <v>763.8</v>
      </c>
      <c r="GN245" s="52">
        <v>763.8</v>
      </c>
      <c r="GO245" s="52">
        <v>763.8</v>
      </c>
      <c r="GP245" s="52">
        <v>763.8</v>
      </c>
      <c r="GQ245" s="52">
        <v>763.8</v>
      </c>
      <c r="GR245" s="52">
        <v>763.8</v>
      </c>
      <c r="GS245" s="52">
        <v>763.8</v>
      </c>
      <c r="GT245" s="52">
        <v>763.8</v>
      </c>
      <c r="GU245" s="52">
        <v>763.8</v>
      </c>
      <c r="GV245" s="52">
        <v>763.8</v>
      </c>
      <c r="GW245" s="52">
        <v>763.8</v>
      </c>
      <c r="GX245" s="52">
        <v>763.8</v>
      </c>
      <c r="GY245" s="52">
        <v>763.8</v>
      </c>
      <c r="GZ245" s="52">
        <v>763.8</v>
      </c>
      <c r="HA245" s="52">
        <v>763.8</v>
      </c>
      <c r="HB245" s="52">
        <v>763.8</v>
      </c>
      <c r="HC245" s="52">
        <v>763.8</v>
      </c>
      <c r="HD245" s="52">
        <v>763.8</v>
      </c>
      <c r="HE245" s="52">
        <v>763.8</v>
      </c>
      <c r="HF245" s="52">
        <v>763.8</v>
      </c>
      <c r="HG245" s="52">
        <v>763.8</v>
      </c>
      <c r="HH245" s="52">
        <v>763.8</v>
      </c>
      <c r="HI245" s="52">
        <v>763.8</v>
      </c>
      <c r="HJ245" s="52">
        <v>763.8</v>
      </c>
      <c r="HK245" s="52">
        <v>763.8</v>
      </c>
      <c r="HL245" s="52">
        <v>763.8</v>
      </c>
      <c r="HM245" s="52">
        <v>763.8</v>
      </c>
      <c r="HN245" s="52">
        <v>0</v>
      </c>
      <c r="HO245" s="52">
        <v>0</v>
      </c>
      <c r="HP245" s="52">
        <v>0</v>
      </c>
      <c r="HQ245" s="52">
        <v>0</v>
      </c>
      <c r="HR245" s="52">
        <v>0</v>
      </c>
      <c r="HS245" s="52">
        <v>0</v>
      </c>
      <c r="HT245" s="52">
        <v>0</v>
      </c>
      <c r="HU245" s="52">
        <v>0</v>
      </c>
      <c r="HV245" s="52">
        <v>0</v>
      </c>
      <c r="HW245" s="52">
        <v>0</v>
      </c>
      <c r="HX245" s="52">
        <v>0</v>
      </c>
      <c r="HY245" s="52">
        <v>0</v>
      </c>
      <c r="HZ245" s="52">
        <v>0</v>
      </c>
      <c r="IA245" s="52">
        <v>0</v>
      </c>
      <c r="IB245" s="52">
        <v>0</v>
      </c>
      <c r="IC245" s="52">
        <v>0</v>
      </c>
      <c r="ID245" s="52">
        <v>0</v>
      </c>
      <c r="IE245" s="52">
        <v>0</v>
      </c>
      <c r="IF245" s="52">
        <v>0</v>
      </c>
      <c r="IG245" s="52">
        <v>0</v>
      </c>
      <c r="IH245" s="52">
        <v>0</v>
      </c>
      <c r="II245" s="52">
        <v>0</v>
      </c>
      <c r="IJ245" s="52">
        <v>0</v>
      </c>
      <c r="IK245" s="52">
        <v>0</v>
      </c>
      <c r="IL245" s="52">
        <v>0</v>
      </c>
      <c r="IM245" s="52">
        <v>0</v>
      </c>
      <c r="IN245" s="52">
        <v>0</v>
      </c>
      <c r="IO245" s="52">
        <v>0</v>
      </c>
      <c r="IP245" s="52">
        <v>0</v>
      </c>
      <c r="IQ245" s="52">
        <v>0</v>
      </c>
      <c r="IR245" s="52">
        <v>0</v>
      </c>
      <c r="IS245" s="52">
        <v>0</v>
      </c>
      <c r="IT245" s="52">
        <v>0</v>
      </c>
      <c r="IU245" s="52">
        <v>0</v>
      </c>
      <c r="IV245" s="52">
        <v>0</v>
      </c>
      <c r="IW245" s="52">
        <v>0</v>
      </c>
      <c r="IX245" s="52">
        <v>0</v>
      </c>
      <c r="IY245" s="52">
        <v>0</v>
      </c>
      <c r="IZ245" s="52">
        <v>0</v>
      </c>
      <c r="JA245" s="52">
        <v>0</v>
      </c>
      <c r="JB245" s="52">
        <v>0</v>
      </c>
      <c r="JC245" s="52">
        <v>0</v>
      </c>
      <c r="JD245" s="52">
        <v>0</v>
      </c>
      <c r="JE245" s="52">
        <v>0</v>
      </c>
      <c r="JF245" s="52">
        <v>0</v>
      </c>
      <c r="JG245" s="52">
        <v>0</v>
      </c>
      <c r="JH245" s="52">
        <v>0</v>
      </c>
      <c r="JI245" s="52">
        <v>0</v>
      </c>
      <c r="JJ245" s="52">
        <v>0</v>
      </c>
      <c r="JK245" s="52">
        <v>0</v>
      </c>
      <c r="JL245" s="52">
        <v>0</v>
      </c>
      <c r="JM245" s="52">
        <v>0</v>
      </c>
      <c r="JN245" s="52">
        <v>0</v>
      </c>
      <c r="JO245" s="52">
        <v>0</v>
      </c>
      <c r="JP245" s="52">
        <v>0</v>
      </c>
      <c r="JQ245" s="52">
        <v>0</v>
      </c>
      <c r="JR245" s="52">
        <v>0</v>
      </c>
      <c r="JS245" s="52">
        <v>0</v>
      </c>
      <c r="JT245" s="52">
        <v>0</v>
      </c>
      <c r="JU245" s="52">
        <v>0</v>
      </c>
      <c r="JV245" s="52">
        <v>0</v>
      </c>
      <c r="JW245" s="52">
        <v>0</v>
      </c>
      <c r="JX245" s="52">
        <v>0</v>
      </c>
      <c r="JY245" s="52">
        <v>0</v>
      </c>
      <c r="JZ245" s="52">
        <v>0</v>
      </c>
      <c r="KA245" s="52">
        <v>0</v>
      </c>
      <c r="KB245" s="52">
        <v>0</v>
      </c>
      <c r="KC245" s="52">
        <v>0</v>
      </c>
      <c r="KD245" s="52">
        <v>0</v>
      </c>
      <c r="KE245" s="52">
        <v>0</v>
      </c>
      <c r="KF245" s="52">
        <v>0</v>
      </c>
      <c r="KG245" s="52">
        <v>0</v>
      </c>
      <c r="KH245" s="52">
        <v>0</v>
      </c>
      <c r="KI245" s="52">
        <v>0</v>
      </c>
      <c r="KJ245" s="52">
        <v>0</v>
      </c>
      <c r="KK245" s="52">
        <v>0</v>
      </c>
      <c r="KL245" s="52">
        <v>0</v>
      </c>
      <c r="KM245" s="52">
        <v>0</v>
      </c>
      <c r="KN245" s="52">
        <v>0</v>
      </c>
      <c r="KO245" s="52">
        <v>0</v>
      </c>
      <c r="KP245" s="52">
        <v>0</v>
      </c>
      <c r="KQ245" s="52">
        <v>0</v>
      </c>
      <c r="KR245" s="52">
        <v>0</v>
      </c>
      <c r="KS245" s="52">
        <v>0</v>
      </c>
      <c r="KT245" s="52">
        <v>0</v>
      </c>
      <c r="KU245" s="52">
        <v>0</v>
      </c>
      <c r="KV245" s="52">
        <v>0</v>
      </c>
      <c r="KW245" s="52">
        <v>0</v>
      </c>
      <c r="KX245" s="52">
        <v>0</v>
      </c>
      <c r="KY245" s="52">
        <v>0</v>
      </c>
      <c r="KZ245" s="52">
        <v>0</v>
      </c>
      <c r="LA245" s="52">
        <v>0</v>
      </c>
      <c r="LB245" s="52">
        <v>0</v>
      </c>
      <c r="LC245" s="52">
        <v>0</v>
      </c>
      <c r="LD245" s="52">
        <v>0</v>
      </c>
      <c r="LE245" s="52">
        <v>0</v>
      </c>
      <c r="LF245" s="52">
        <v>0</v>
      </c>
      <c r="LG245" s="52">
        <v>0</v>
      </c>
      <c r="LH245" s="52">
        <v>0</v>
      </c>
      <c r="LI245" s="52">
        <v>0</v>
      </c>
      <c r="LJ245" s="52">
        <v>0</v>
      </c>
      <c r="LK245" s="52">
        <v>0</v>
      </c>
      <c r="LL245" s="52">
        <v>0</v>
      </c>
      <c r="LM245" s="52">
        <v>0</v>
      </c>
      <c r="LN245" s="52">
        <v>0</v>
      </c>
      <c r="LO245" s="52">
        <v>0</v>
      </c>
      <c r="LP245" s="52">
        <v>0</v>
      </c>
      <c r="LQ245" s="52">
        <v>0</v>
      </c>
      <c r="LR245" s="52">
        <v>0</v>
      </c>
      <c r="LS245" s="52">
        <v>0</v>
      </c>
      <c r="LT245" s="52">
        <v>0</v>
      </c>
      <c r="LU245" s="52">
        <v>0</v>
      </c>
      <c r="LV245" s="52">
        <v>0</v>
      </c>
      <c r="LW245" s="52">
        <v>0</v>
      </c>
      <c r="LX245" s="52">
        <v>0</v>
      </c>
      <c r="LY245" s="52">
        <v>0</v>
      </c>
      <c r="LZ245" s="52">
        <v>0</v>
      </c>
      <c r="MA245" s="52">
        <v>0</v>
      </c>
      <c r="MB245" s="52">
        <v>0</v>
      </c>
      <c r="MC245" s="52">
        <v>0</v>
      </c>
      <c r="MD245" s="52">
        <v>0</v>
      </c>
      <c r="ME245" s="52">
        <v>0</v>
      </c>
      <c r="MF245" s="52">
        <v>0</v>
      </c>
      <c r="MG245" s="52">
        <v>0</v>
      </c>
      <c r="MH245" s="52">
        <v>0</v>
      </c>
      <c r="MI245" s="52">
        <v>0</v>
      </c>
      <c r="MJ245" s="52">
        <v>0</v>
      </c>
      <c r="MK245" s="52">
        <v>0</v>
      </c>
      <c r="ML245" s="52">
        <v>0</v>
      </c>
      <c r="MM245" s="52">
        <v>0</v>
      </c>
      <c r="MN245" s="52">
        <v>0</v>
      </c>
      <c r="MO245" s="52">
        <v>0</v>
      </c>
      <c r="MP245" s="52">
        <v>0</v>
      </c>
      <c r="MQ245" s="52">
        <v>0</v>
      </c>
      <c r="MR245" s="52">
        <v>0</v>
      </c>
      <c r="MS245" s="52">
        <v>0</v>
      </c>
      <c r="MT245" s="52">
        <v>0</v>
      </c>
      <c r="MU245" s="52">
        <v>0</v>
      </c>
      <c r="MV245" s="52">
        <v>0</v>
      </c>
      <c r="MW245" s="52">
        <v>0</v>
      </c>
      <c r="MX245" s="52">
        <v>0</v>
      </c>
      <c r="MY245" s="52">
        <v>0</v>
      </c>
      <c r="MZ245" s="52">
        <v>0</v>
      </c>
      <c r="NA245" s="52">
        <v>0</v>
      </c>
      <c r="NB245" s="52">
        <v>0</v>
      </c>
      <c r="NC245" s="52">
        <v>0</v>
      </c>
      <c r="ND245" s="52">
        <v>0</v>
      </c>
      <c r="NE245" s="52">
        <v>0</v>
      </c>
      <c r="NF245" s="52">
        <v>0</v>
      </c>
      <c r="NG245" s="52">
        <v>0</v>
      </c>
      <c r="NH245" s="52">
        <v>0</v>
      </c>
      <c r="NI245" s="52">
        <v>0</v>
      </c>
      <c r="NJ245" s="52">
        <v>0</v>
      </c>
      <c r="NK245" s="52">
        <v>0</v>
      </c>
      <c r="NL245" s="52">
        <v>0</v>
      </c>
      <c r="NM245" s="52">
        <v>0</v>
      </c>
      <c r="NN245" s="52">
        <v>0</v>
      </c>
      <c r="NO245" s="52">
        <v>0</v>
      </c>
      <c r="NP245" s="52">
        <v>0</v>
      </c>
      <c r="NQ245" s="52">
        <v>0</v>
      </c>
      <c r="NR245" s="68">
        <f t="shared" si="12"/>
        <v>107727.09000000026</v>
      </c>
      <c r="NS245" s="68">
        <f t="shared" si="13"/>
        <v>107727.09000000026</v>
      </c>
      <c r="NT245" s="68">
        <f t="shared" si="14"/>
        <v>84049.290000000168</v>
      </c>
    </row>
    <row r="246" spans="1:384" s="40" customFormat="1" ht="15" customHeight="1" outlineLevel="1" x14ac:dyDescent="0.2">
      <c r="A246" s="61"/>
      <c r="B246" s="49" t="s">
        <v>671</v>
      </c>
      <c r="C246" s="49" t="s">
        <v>686</v>
      </c>
      <c r="D246" s="49" t="s">
        <v>687</v>
      </c>
      <c r="E246" s="50" t="s">
        <v>688</v>
      </c>
      <c r="F246" s="64">
        <v>45589</v>
      </c>
      <c r="G246" s="49" t="s">
        <v>16</v>
      </c>
      <c r="H246" s="72">
        <v>0</v>
      </c>
      <c r="I246" s="65">
        <v>67282.559999999998</v>
      </c>
      <c r="J246" s="114" t="str">
        <f>_xlfn.XLOOKUP(E246,'[12]Resumo Unidades'!$B:$B,'[12]Resumo Unidades'!$W:$W)</f>
        <v>Não Auditado (Pendente contrato)</v>
      </c>
      <c r="K246" s="51" t="str">
        <f>IF(L246&gt;Resumo!$E$23,"Sim","Não")</f>
        <v>Não</v>
      </c>
      <c r="L246" s="66">
        <v>12</v>
      </c>
      <c r="M246" s="67"/>
      <c r="N246" s="52">
        <v>0</v>
      </c>
      <c r="O246" s="52">
        <v>0</v>
      </c>
      <c r="P246" s="52">
        <v>0</v>
      </c>
      <c r="Q246" s="52">
        <v>0</v>
      </c>
      <c r="R246" s="52">
        <v>0</v>
      </c>
      <c r="S246" s="52">
        <v>0</v>
      </c>
      <c r="T246" s="52">
        <v>0</v>
      </c>
      <c r="U246" s="52">
        <v>0</v>
      </c>
      <c r="V246" s="52">
        <v>0</v>
      </c>
      <c r="W246" s="52">
        <v>0</v>
      </c>
      <c r="X246" s="52">
        <v>0</v>
      </c>
      <c r="Y246" s="52">
        <v>0</v>
      </c>
      <c r="Z246" s="52">
        <v>0</v>
      </c>
      <c r="AA246" s="52">
        <v>0</v>
      </c>
      <c r="AB246" s="52">
        <v>0</v>
      </c>
      <c r="AC246" s="52">
        <v>0</v>
      </c>
      <c r="AD246" s="52">
        <v>0</v>
      </c>
      <c r="AE246" s="52">
        <v>0</v>
      </c>
      <c r="AF246" s="52">
        <v>0</v>
      </c>
      <c r="AG246" s="52">
        <v>0</v>
      </c>
      <c r="AH246" s="52">
        <v>0</v>
      </c>
      <c r="AI246" s="52">
        <v>0</v>
      </c>
      <c r="AJ246" s="52">
        <v>0</v>
      </c>
      <c r="AK246" s="52">
        <v>0</v>
      </c>
      <c r="AL246" s="52">
        <v>0</v>
      </c>
      <c r="AM246" s="52">
        <v>0</v>
      </c>
      <c r="AN246" s="52">
        <v>0</v>
      </c>
      <c r="AO246" s="52">
        <v>0</v>
      </c>
      <c r="AP246" s="52">
        <v>0</v>
      </c>
      <c r="AQ246" s="52">
        <v>0</v>
      </c>
      <c r="AR246" s="52">
        <v>0</v>
      </c>
      <c r="AS246" s="52">
        <v>0</v>
      </c>
      <c r="AT246" s="52">
        <v>0</v>
      </c>
      <c r="AU246" s="52">
        <v>0</v>
      </c>
      <c r="AV246" s="52">
        <v>0</v>
      </c>
      <c r="AW246" s="52">
        <v>0</v>
      </c>
      <c r="AX246" s="52">
        <v>0</v>
      </c>
      <c r="AY246" s="52">
        <v>0</v>
      </c>
      <c r="AZ246" s="52">
        <v>0</v>
      </c>
      <c r="BA246" s="52">
        <v>0</v>
      </c>
      <c r="BB246" s="52">
        <v>0</v>
      </c>
      <c r="BC246" s="52">
        <v>0</v>
      </c>
      <c r="BD246" s="52">
        <v>0</v>
      </c>
      <c r="BE246" s="52">
        <v>0</v>
      </c>
      <c r="BF246" s="52">
        <v>0</v>
      </c>
      <c r="BG246" s="52">
        <v>0</v>
      </c>
      <c r="BH246" s="52">
        <v>0</v>
      </c>
      <c r="BI246" s="52">
        <v>0</v>
      </c>
      <c r="BJ246" s="52">
        <v>0</v>
      </c>
      <c r="BK246" s="52">
        <v>0</v>
      </c>
      <c r="BL246" s="52">
        <v>0</v>
      </c>
      <c r="BM246" s="52">
        <v>0</v>
      </c>
      <c r="BN246" s="52">
        <v>0</v>
      </c>
      <c r="BO246" s="52">
        <v>0</v>
      </c>
      <c r="BP246" s="52">
        <v>0</v>
      </c>
      <c r="BQ246" s="52">
        <v>0</v>
      </c>
      <c r="BR246" s="52">
        <v>0</v>
      </c>
      <c r="BS246" s="52">
        <v>0</v>
      </c>
      <c r="BT246" s="52">
        <v>0</v>
      </c>
      <c r="BU246" s="52">
        <v>0</v>
      </c>
      <c r="BV246" s="52">
        <v>0</v>
      </c>
      <c r="BW246" s="52">
        <v>0</v>
      </c>
      <c r="BX246" s="52">
        <v>0</v>
      </c>
      <c r="BY246" s="52">
        <v>0</v>
      </c>
      <c r="BZ246" s="52">
        <v>0</v>
      </c>
      <c r="CA246" s="52">
        <v>0</v>
      </c>
      <c r="CB246" s="52">
        <v>0</v>
      </c>
      <c r="CC246" s="52">
        <v>841.49</v>
      </c>
      <c r="CD246" s="52">
        <v>808.29</v>
      </c>
      <c r="CE246" s="52">
        <v>808.29</v>
      </c>
      <c r="CF246" s="52">
        <v>808.29</v>
      </c>
      <c r="CG246" s="52">
        <v>808.29</v>
      </c>
      <c r="CH246" s="52">
        <v>808.29</v>
      </c>
      <c r="CI246" s="52">
        <v>808.29</v>
      </c>
      <c r="CJ246" s="52">
        <v>808.29</v>
      </c>
      <c r="CK246" s="52">
        <v>808.29</v>
      </c>
      <c r="CL246" s="52">
        <v>808.29</v>
      </c>
      <c r="CM246" s="52">
        <v>808.29</v>
      </c>
      <c r="CN246" s="52">
        <v>808.29</v>
      </c>
      <c r="CO246" s="52">
        <v>808.29</v>
      </c>
      <c r="CP246" s="52">
        <v>808.29</v>
      </c>
      <c r="CQ246" s="52">
        <v>808.29</v>
      </c>
      <c r="CR246" s="52">
        <v>808.29</v>
      </c>
      <c r="CS246" s="52">
        <v>808.29</v>
      </c>
      <c r="CT246" s="52">
        <v>808.29</v>
      </c>
      <c r="CU246" s="52">
        <v>808.29</v>
      </c>
      <c r="CV246" s="52">
        <v>808.29</v>
      </c>
      <c r="CW246" s="52">
        <v>808.29</v>
      </c>
      <c r="CX246" s="52">
        <v>808.29</v>
      </c>
      <c r="CY246" s="52">
        <v>808.29</v>
      </c>
      <c r="CZ246" s="52">
        <v>808.29</v>
      </c>
      <c r="DA246" s="52">
        <v>808.29</v>
      </c>
      <c r="DB246" s="52">
        <v>808.29</v>
      </c>
      <c r="DC246" s="52">
        <v>808.29</v>
      </c>
      <c r="DD246" s="52">
        <v>808.29</v>
      </c>
      <c r="DE246" s="52">
        <v>808.29</v>
      </c>
      <c r="DF246" s="52">
        <v>808.29</v>
      </c>
      <c r="DG246" s="52">
        <v>808.29</v>
      </c>
      <c r="DH246" s="52">
        <v>808.29</v>
      </c>
      <c r="DI246" s="52">
        <v>808.29</v>
      </c>
      <c r="DJ246" s="52">
        <v>808.29</v>
      </c>
      <c r="DK246" s="52">
        <v>808.29</v>
      </c>
      <c r="DL246" s="52">
        <v>808.29</v>
      </c>
      <c r="DM246" s="52">
        <v>808.29</v>
      </c>
      <c r="DN246" s="52">
        <v>808.29</v>
      </c>
      <c r="DO246" s="52">
        <v>808.29</v>
      </c>
      <c r="DP246" s="52">
        <v>808.29</v>
      </c>
      <c r="DQ246" s="52">
        <v>808.29</v>
      </c>
      <c r="DR246" s="52">
        <v>808.29</v>
      </c>
      <c r="DS246" s="52">
        <v>808.29</v>
      </c>
      <c r="DT246" s="52">
        <v>808.29</v>
      </c>
      <c r="DU246" s="52">
        <v>808.29</v>
      </c>
      <c r="DV246" s="52">
        <v>808.29</v>
      </c>
      <c r="DW246" s="52">
        <v>808.29</v>
      </c>
      <c r="DX246" s="52">
        <v>808.29</v>
      </c>
      <c r="DY246" s="52">
        <v>808.29</v>
      </c>
      <c r="DZ246" s="52">
        <v>808.29</v>
      </c>
      <c r="EA246" s="52">
        <v>808.29</v>
      </c>
      <c r="EB246" s="52">
        <v>808.29</v>
      </c>
      <c r="EC246" s="52">
        <v>808.29</v>
      </c>
      <c r="ED246" s="52">
        <v>808.29</v>
      </c>
      <c r="EE246" s="52">
        <v>808.29</v>
      </c>
      <c r="EF246" s="52">
        <v>808.29</v>
      </c>
      <c r="EG246" s="52">
        <v>808.29</v>
      </c>
      <c r="EH246" s="52">
        <v>808.29</v>
      </c>
      <c r="EI246" s="52">
        <v>808.29</v>
      </c>
      <c r="EJ246" s="52">
        <v>808.29</v>
      </c>
      <c r="EK246" s="52">
        <v>808.29</v>
      </c>
      <c r="EL246" s="52">
        <v>808.29</v>
      </c>
      <c r="EM246" s="52">
        <v>808.29</v>
      </c>
      <c r="EN246" s="52">
        <v>808.29</v>
      </c>
      <c r="EO246" s="52">
        <v>808.29</v>
      </c>
      <c r="EP246" s="52">
        <v>808.29</v>
      </c>
      <c r="EQ246" s="52">
        <v>808.29</v>
      </c>
      <c r="ER246" s="52">
        <v>808.29</v>
      </c>
      <c r="ES246" s="52">
        <v>808.29</v>
      </c>
      <c r="ET246" s="52">
        <v>808.29</v>
      </c>
      <c r="EU246" s="52">
        <v>808.29</v>
      </c>
      <c r="EV246" s="52">
        <v>808.29</v>
      </c>
      <c r="EW246" s="52">
        <v>808.29</v>
      </c>
      <c r="EX246" s="52">
        <v>808.29</v>
      </c>
      <c r="EY246" s="52">
        <v>808.29</v>
      </c>
      <c r="EZ246" s="52">
        <v>808.29</v>
      </c>
      <c r="FA246" s="52">
        <v>808.29</v>
      </c>
      <c r="FB246" s="52">
        <v>808.29</v>
      </c>
      <c r="FC246" s="52">
        <v>808.29</v>
      </c>
      <c r="FD246" s="52">
        <v>808.29</v>
      </c>
      <c r="FE246" s="52">
        <v>808.29</v>
      </c>
      <c r="FF246" s="52">
        <v>808.29</v>
      </c>
      <c r="FG246" s="52">
        <v>808.29</v>
      </c>
      <c r="FH246" s="52">
        <v>808.29</v>
      </c>
      <c r="FI246" s="52">
        <v>808.29</v>
      </c>
      <c r="FJ246" s="52">
        <v>808.29</v>
      </c>
      <c r="FK246" s="52">
        <v>808.29</v>
      </c>
      <c r="FL246" s="52">
        <v>808.29</v>
      </c>
      <c r="FM246" s="52">
        <v>808.29</v>
      </c>
      <c r="FN246" s="52">
        <v>808.29</v>
      </c>
      <c r="FO246" s="52">
        <v>808.29</v>
      </c>
      <c r="FP246" s="52">
        <v>808.29</v>
      </c>
      <c r="FQ246" s="52">
        <v>808.29</v>
      </c>
      <c r="FR246" s="52">
        <v>808.29</v>
      </c>
      <c r="FS246" s="52">
        <v>808.29</v>
      </c>
      <c r="FT246" s="52">
        <v>808.29</v>
      </c>
      <c r="FU246" s="52">
        <v>808.29</v>
      </c>
      <c r="FV246" s="52">
        <v>808.29</v>
      </c>
      <c r="FW246" s="52">
        <v>808.29</v>
      </c>
      <c r="FX246" s="52">
        <v>808.29</v>
      </c>
      <c r="FY246" s="52">
        <v>808.29</v>
      </c>
      <c r="FZ246" s="52">
        <v>808.29</v>
      </c>
      <c r="GA246" s="52">
        <v>808.29</v>
      </c>
      <c r="GB246" s="52">
        <v>808.29</v>
      </c>
      <c r="GC246" s="52">
        <v>808.29</v>
      </c>
      <c r="GD246" s="52">
        <v>808.29</v>
      </c>
      <c r="GE246" s="52">
        <v>808.29</v>
      </c>
      <c r="GF246" s="52">
        <v>808.29</v>
      </c>
      <c r="GG246" s="52">
        <v>808.29</v>
      </c>
      <c r="GH246" s="52">
        <v>808.29</v>
      </c>
      <c r="GI246" s="52">
        <v>808.29</v>
      </c>
      <c r="GJ246" s="52">
        <v>808.29</v>
      </c>
      <c r="GK246" s="52">
        <v>808.29</v>
      </c>
      <c r="GL246" s="52">
        <v>808.29</v>
      </c>
      <c r="GM246" s="52">
        <v>808.29</v>
      </c>
      <c r="GN246" s="52">
        <v>808.29</v>
      </c>
      <c r="GO246" s="52">
        <v>808.29</v>
      </c>
      <c r="GP246" s="52">
        <v>808.29</v>
      </c>
      <c r="GQ246" s="52">
        <v>808.29</v>
      </c>
      <c r="GR246" s="52">
        <v>808.29</v>
      </c>
      <c r="GS246" s="52">
        <v>808.29</v>
      </c>
      <c r="GT246" s="52">
        <v>808.29</v>
      </c>
      <c r="GU246" s="52">
        <v>808.29</v>
      </c>
      <c r="GV246" s="52">
        <v>808.29</v>
      </c>
      <c r="GW246" s="52">
        <v>808.29</v>
      </c>
      <c r="GX246" s="52">
        <v>808.29</v>
      </c>
      <c r="GY246" s="52">
        <v>808.29</v>
      </c>
      <c r="GZ246" s="52">
        <v>808.29</v>
      </c>
      <c r="HA246" s="52">
        <v>808.29</v>
      </c>
      <c r="HB246" s="52">
        <v>808.29</v>
      </c>
      <c r="HC246" s="52">
        <v>808.29</v>
      </c>
      <c r="HD246" s="52">
        <v>808.29</v>
      </c>
      <c r="HE246" s="52">
        <v>808.29</v>
      </c>
      <c r="HF246" s="52">
        <v>808.29</v>
      </c>
      <c r="HG246" s="52">
        <v>808.29</v>
      </c>
      <c r="HH246" s="52">
        <v>808.29</v>
      </c>
      <c r="HI246" s="52">
        <v>808.29</v>
      </c>
      <c r="HJ246" s="52">
        <v>808.29</v>
      </c>
      <c r="HK246" s="52">
        <v>808.29</v>
      </c>
      <c r="HL246" s="52">
        <v>808.29</v>
      </c>
      <c r="HM246" s="52">
        <v>808.29</v>
      </c>
      <c r="HN246" s="52">
        <v>0</v>
      </c>
      <c r="HO246" s="52">
        <v>0</v>
      </c>
      <c r="HP246" s="52">
        <v>0</v>
      </c>
      <c r="HQ246" s="52">
        <v>0</v>
      </c>
      <c r="HR246" s="52">
        <v>0</v>
      </c>
      <c r="HS246" s="52">
        <v>0</v>
      </c>
      <c r="HT246" s="52">
        <v>0</v>
      </c>
      <c r="HU246" s="52">
        <v>0</v>
      </c>
      <c r="HV246" s="52">
        <v>0</v>
      </c>
      <c r="HW246" s="52">
        <v>0</v>
      </c>
      <c r="HX246" s="52">
        <v>0</v>
      </c>
      <c r="HY246" s="52">
        <v>0</v>
      </c>
      <c r="HZ246" s="52">
        <v>0</v>
      </c>
      <c r="IA246" s="52">
        <v>0</v>
      </c>
      <c r="IB246" s="52">
        <v>0</v>
      </c>
      <c r="IC246" s="52">
        <v>0</v>
      </c>
      <c r="ID246" s="52">
        <v>0</v>
      </c>
      <c r="IE246" s="52">
        <v>0</v>
      </c>
      <c r="IF246" s="52">
        <v>0</v>
      </c>
      <c r="IG246" s="52">
        <v>0</v>
      </c>
      <c r="IH246" s="52">
        <v>0</v>
      </c>
      <c r="II246" s="52">
        <v>0</v>
      </c>
      <c r="IJ246" s="52">
        <v>0</v>
      </c>
      <c r="IK246" s="52">
        <v>0</v>
      </c>
      <c r="IL246" s="52">
        <v>0</v>
      </c>
      <c r="IM246" s="52">
        <v>0</v>
      </c>
      <c r="IN246" s="52">
        <v>0</v>
      </c>
      <c r="IO246" s="52">
        <v>0</v>
      </c>
      <c r="IP246" s="52">
        <v>0</v>
      </c>
      <c r="IQ246" s="52">
        <v>0</v>
      </c>
      <c r="IR246" s="52">
        <v>0</v>
      </c>
      <c r="IS246" s="52">
        <v>0</v>
      </c>
      <c r="IT246" s="52">
        <v>0</v>
      </c>
      <c r="IU246" s="52">
        <v>0</v>
      </c>
      <c r="IV246" s="52">
        <v>0</v>
      </c>
      <c r="IW246" s="52">
        <v>0</v>
      </c>
      <c r="IX246" s="52">
        <v>0</v>
      </c>
      <c r="IY246" s="52">
        <v>0</v>
      </c>
      <c r="IZ246" s="52">
        <v>0</v>
      </c>
      <c r="JA246" s="52">
        <v>0</v>
      </c>
      <c r="JB246" s="52">
        <v>0</v>
      </c>
      <c r="JC246" s="52">
        <v>0</v>
      </c>
      <c r="JD246" s="52">
        <v>0</v>
      </c>
      <c r="JE246" s="52">
        <v>0</v>
      </c>
      <c r="JF246" s="52">
        <v>0</v>
      </c>
      <c r="JG246" s="52">
        <v>0</v>
      </c>
      <c r="JH246" s="52">
        <v>0</v>
      </c>
      <c r="JI246" s="52">
        <v>0</v>
      </c>
      <c r="JJ246" s="52">
        <v>0</v>
      </c>
      <c r="JK246" s="52">
        <v>0</v>
      </c>
      <c r="JL246" s="52">
        <v>0</v>
      </c>
      <c r="JM246" s="52">
        <v>0</v>
      </c>
      <c r="JN246" s="52">
        <v>0</v>
      </c>
      <c r="JO246" s="52">
        <v>0</v>
      </c>
      <c r="JP246" s="52">
        <v>0</v>
      </c>
      <c r="JQ246" s="52">
        <v>0</v>
      </c>
      <c r="JR246" s="52">
        <v>0</v>
      </c>
      <c r="JS246" s="52">
        <v>0</v>
      </c>
      <c r="JT246" s="52">
        <v>0</v>
      </c>
      <c r="JU246" s="52">
        <v>0</v>
      </c>
      <c r="JV246" s="52">
        <v>0</v>
      </c>
      <c r="JW246" s="52">
        <v>0</v>
      </c>
      <c r="JX246" s="52">
        <v>0</v>
      </c>
      <c r="JY246" s="52">
        <v>0</v>
      </c>
      <c r="JZ246" s="52">
        <v>0</v>
      </c>
      <c r="KA246" s="52">
        <v>0</v>
      </c>
      <c r="KB246" s="52">
        <v>0</v>
      </c>
      <c r="KC246" s="52">
        <v>0</v>
      </c>
      <c r="KD246" s="52">
        <v>0</v>
      </c>
      <c r="KE246" s="52">
        <v>0</v>
      </c>
      <c r="KF246" s="52">
        <v>0</v>
      </c>
      <c r="KG246" s="52">
        <v>0</v>
      </c>
      <c r="KH246" s="52">
        <v>0</v>
      </c>
      <c r="KI246" s="52">
        <v>0</v>
      </c>
      <c r="KJ246" s="52">
        <v>0</v>
      </c>
      <c r="KK246" s="52">
        <v>0</v>
      </c>
      <c r="KL246" s="52">
        <v>0</v>
      </c>
      <c r="KM246" s="52">
        <v>0</v>
      </c>
      <c r="KN246" s="52">
        <v>0</v>
      </c>
      <c r="KO246" s="52">
        <v>0</v>
      </c>
      <c r="KP246" s="52">
        <v>0</v>
      </c>
      <c r="KQ246" s="52">
        <v>0</v>
      </c>
      <c r="KR246" s="52">
        <v>0</v>
      </c>
      <c r="KS246" s="52">
        <v>0</v>
      </c>
      <c r="KT246" s="52">
        <v>0</v>
      </c>
      <c r="KU246" s="52">
        <v>0</v>
      </c>
      <c r="KV246" s="52">
        <v>0</v>
      </c>
      <c r="KW246" s="52">
        <v>0</v>
      </c>
      <c r="KX246" s="52">
        <v>0</v>
      </c>
      <c r="KY246" s="52">
        <v>0</v>
      </c>
      <c r="KZ246" s="52">
        <v>0</v>
      </c>
      <c r="LA246" s="52">
        <v>0</v>
      </c>
      <c r="LB246" s="52">
        <v>0</v>
      </c>
      <c r="LC246" s="52">
        <v>0</v>
      </c>
      <c r="LD246" s="52">
        <v>0</v>
      </c>
      <c r="LE246" s="52">
        <v>0</v>
      </c>
      <c r="LF246" s="52">
        <v>0</v>
      </c>
      <c r="LG246" s="52">
        <v>0</v>
      </c>
      <c r="LH246" s="52">
        <v>0</v>
      </c>
      <c r="LI246" s="52">
        <v>0</v>
      </c>
      <c r="LJ246" s="52">
        <v>0</v>
      </c>
      <c r="LK246" s="52">
        <v>0</v>
      </c>
      <c r="LL246" s="52">
        <v>0</v>
      </c>
      <c r="LM246" s="52">
        <v>0</v>
      </c>
      <c r="LN246" s="52">
        <v>0</v>
      </c>
      <c r="LO246" s="52">
        <v>0</v>
      </c>
      <c r="LP246" s="52">
        <v>0</v>
      </c>
      <c r="LQ246" s="52">
        <v>0</v>
      </c>
      <c r="LR246" s="52">
        <v>0</v>
      </c>
      <c r="LS246" s="52">
        <v>0</v>
      </c>
      <c r="LT246" s="52">
        <v>0</v>
      </c>
      <c r="LU246" s="52">
        <v>0</v>
      </c>
      <c r="LV246" s="52">
        <v>0</v>
      </c>
      <c r="LW246" s="52">
        <v>0</v>
      </c>
      <c r="LX246" s="52">
        <v>0</v>
      </c>
      <c r="LY246" s="52">
        <v>0</v>
      </c>
      <c r="LZ246" s="52">
        <v>0</v>
      </c>
      <c r="MA246" s="52">
        <v>0</v>
      </c>
      <c r="MB246" s="52">
        <v>0</v>
      </c>
      <c r="MC246" s="52">
        <v>0</v>
      </c>
      <c r="MD246" s="52">
        <v>0</v>
      </c>
      <c r="ME246" s="52">
        <v>0</v>
      </c>
      <c r="MF246" s="52">
        <v>0</v>
      </c>
      <c r="MG246" s="52">
        <v>0</v>
      </c>
      <c r="MH246" s="52">
        <v>0</v>
      </c>
      <c r="MI246" s="52">
        <v>0</v>
      </c>
      <c r="MJ246" s="52">
        <v>0</v>
      </c>
      <c r="MK246" s="52">
        <v>0</v>
      </c>
      <c r="ML246" s="52">
        <v>0</v>
      </c>
      <c r="MM246" s="52">
        <v>0</v>
      </c>
      <c r="MN246" s="52">
        <v>0</v>
      </c>
      <c r="MO246" s="52">
        <v>0</v>
      </c>
      <c r="MP246" s="52">
        <v>0</v>
      </c>
      <c r="MQ246" s="52">
        <v>0</v>
      </c>
      <c r="MR246" s="52">
        <v>0</v>
      </c>
      <c r="MS246" s="52">
        <v>0</v>
      </c>
      <c r="MT246" s="52">
        <v>0</v>
      </c>
      <c r="MU246" s="52">
        <v>0</v>
      </c>
      <c r="MV246" s="52">
        <v>0</v>
      </c>
      <c r="MW246" s="52">
        <v>0</v>
      </c>
      <c r="MX246" s="52">
        <v>0</v>
      </c>
      <c r="MY246" s="52">
        <v>0</v>
      </c>
      <c r="MZ246" s="52">
        <v>0</v>
      </c>
      <c r="NA246" s="52">
        <v>0</v>
      </c>
      <c r="NB246" s="52">
        <v>0</v>
      </c>
      <c r="NC246" s="52">
        <v>0</v>
      </c>
      <c r="ND246" s="52">
        <v>0</v>
      </c>
      <c r="NE246" s="52">
        <v>0</v>
      </c>
      <c r="NF246" s="52">
        <v>0</v>
      </c>
      <c r="NG246" s="52">
        <v>0</v>
      </c>
      <c r="NH246" s="52">
        <v>0</v>
      </c>
      <c r="NI246" s="52">
        <v>0</v>
      </c>
      <c r="NJ246" s="52">
        <v>0</v>
      </c>
      <c r="NK246" s="52">
        <v>0</v>
      </c>
      <c r="NL246" s="52">
        <v>0</v>
      </c>
      <c r="NM246" s="52">
        <v>0</v>
      </c>
      <c r="NN246" s="52">
        <v>0</v>
      </c>
      <c r="NO246" s="52">
        <v>0</v>
      </c>
      <c r="NP246" s="52">
        <v>0</v>
      </c>
      <c r="NQ246" s="52">
        <v>0</v>
      </c>
      <c r="NR246" s="68">
        <f t="shared" si="12"/>
        <v>114002.08999999968</v>
      </c>
      <c r="NS246" s="68">
        <f t="shared" si="13"/>
        <v>114002.08999999968</v>
      </c>
      <c r="NT246" s="68">
        <f t="shared" si="14"/>
        <v>88945.099999999875</v>
      </c>
    </row>
    <row r="247" spans="1:384" s="40" customFormat="1" ht="15" customHeight="1" outlineLevel="1" x14ac:dyDescent="0.2">
      <c r="A247" s="61"/>
      <c r="B247" s="49" t="s">
        <v>671</v>
      </c>
      <c r="C247" s="49" t="s">
        <v>689</v>
      </c>
      <c r="D247" s="49" t="s">
        <v>687</v>
      </c>
      <c r="E247" s="50" t="s">
        <v>690</v>
      </c>
      <c r="F247" s="64">
        <v>45589</v>
      </c>
      <c r="G247" s="49" t="s">
        <v>16</v>
      </c>
      <c r="H247" s="72">
        <v>0</v>
      </c>
      <c r="I247" s="65">
        <v>67282.559999999998</v>
      </c>
      <c r="J247" s="114" t="str">
        <f>_xlfn.XLOOKUP(E247,'[12]Resumo Unidades'!$B:$B,'[12]Resumo Unidades'!$W:$W)</f>
        <v>Não Auditado (Pendente contrato)</v>
      </c>
      <c r="K247" s="51" t="str">
        <f>IF(L247&gt;Resumo!$E$23,"Sim","Não")</f>
        <v>Não</v>
      </c>
      <c r="L247" s="66">
        <v>12</v>
      </c>
      <c r="M247" s="67"/>
      <c r="N247" s="52">
        <v>0</v>
      </c>
      <c r="O247" s="52">
        <v>0</v>
      </c>
      <c r="P247" s="52">
        <v>0</v>
      </c>
      <c r="Q247" s="52">
        <v>0</v>
      </c>
      <c r="R247" s="52">
        <v>0</v>
      </c>
      <c r="S247" s="52">
        <v>0</v>
      </c>
      <c r="T247" s="52">
        <v>0</v>
      </c>
      <c r="U247" s="52">
        <v>0</v>
      </c>
      <c r="V247" s="52">
        <v>0</v>
      </c>
      <c r="W247" s="52">
        <v>0</v>
      </c>
      <c r="X247" s="52">
        <v>0</v>
      </c>
      <c r="Y247" s="52">
        <v>0</v>
      </c>
      <c r="Z247" s="52">
        <v>0</v>
      </c>
      <c r="AA247" s="52">
        <v>0</v>
      </c>
      <c r="AB247" s="52">
        <v>0</v>
      </c>
      <c r="AC247" s="52">
        <v>0</v>
      </c>
      <c r="AD247" s="52">
        <v>0</v>
      </c>
      <c r="AE247" s="52">
        <v>0</v>
      </c>
      <c r="AF247" s="52">
        <v>0</v>
      </c>
      <c r="AG247" s="52">
        <v>0</v>
      </c>
      <c r="AH247" s="52">
        <v>0</v>
      </c>
      <c r="AI247" s="52">
        <v>0</v>
      </c>
      <c r="AJ247" s="52">
        <v>0</v>
      </c>
      <c r="AK247" s="52">
        <v>0</v>
      </c>
      <c r="AL247" s="52">
        <v>0</v>
      </c>
      <c r="AM247" s="52">
        <v>0</v>
      </c>
      <c r="AN247" s="52">
        <v>0</v>
      </c>
      <c r="AO247" s="52">
        <v>0</v>
      </c>
      <c r="AP247" s="52">
        <v>0</v>
      </c>
      <c r="AQ247" s="52">
        <v>0</v>
      </c>
      <c r="AR247" s="52">
        <v>0</v>
      </c>
      <c r="AS247" s="52">
        <v>0</v>
      </c>
      <c r="AT247" s="52">
        <v>0</v>
      </c>
      <c r="AU247" s="52">
        <v>0</v>
      </c>
      <c r="AV247" s="52">
        <v>0</v>
      </c>
      <c r="AW247" s="52">
        <v>0</v>
      </c>
      <c r="AX247" s="52">
        <v>0</v>
      </c>
      <c r="AY247" s="52">
        <v>0</v>
      </c>
      <c r="AZ247" s="52">
        <v>0</v>
      </c>
      <c r="BA247" s="52">
        <v>0</v>
      </c>
      <c r="BB247" s="52">
        <v>0</v>
      </c>
      <c r="BC247" s="52">
        <v>0</v>
      </c>
      <c r="BD247" s="52">
        <v>0</v>
      </c>
      <c r="BE247" s="52">
        <v>0</v>
      </c>
      <c r="BF247" s="52">
        <v>0</v>
      </c>
      <c r="BG247" s="52">
        <v>0</v>
      </c>
      <c r="BH247" s="52">
        <v>0</v>
      </c>
      <c r="BI247" s="52">
        <v>0</v>
      </c>
      <c r="BJ247" s="52">
        <v>0</v>
      </c>
      <c r="BK247" s="52">
        <v>0</v>
      </c>
      <c r="BL247" s="52">
        <v>0</v>
      </c>
      <c r="BM247" s="52">
        <v>0</v>
      </c>
      <c r="BN247" s="52">
        <v>0</v>
      </c>
      <c r="BO247" s="52">
        <v>0</v>
      </c>
      <c r="BP247" s="52">
        <v>0</v>
      </c>
      <c r="BQ247" s="52">
        <v>0</v>
      </c>
      <c r="BR247" s="52">
        <v>0</v>
      </c>
      <c r="BS247" s="52">
        <v>0</v>
      </c>
      <c r="BT247" s="52">
        <v>0</v>
      </c>
      <c r="BU247" s="52">
        <v>0</v>
      </c>
      <c r="BV247" s="52">
        <v>0</v>
      </c>
      <c r="BW247" s="52">
        <v>0</v>
      </c>
      <c r="BX247" s="52">
        <v>0</v>
      </c>
      <c r="BY247" s="52">
        <v>0</v>
      </c>
      <c r="BZ247" s="52">
        <v>0</v>
      </c>
      <c r="CA247" s="52">
        <v>0</v>
      </c>
      <c r="CB247" s="52">
        <v>0</v>
      </c>
      <c r="CC247" s="52">
        <v>841.49</v>
      </c>
      <c r="CD247" s="52">
        <v>808.29</v>
      </c>
      <c r="CE247" s="52">
        <v>808.29</v>
      </c>
      <c r="CF247" s="52">
        <v>808.29</v>
      </c>
      <c r="CG247" s="52">
        <v>808.29</v>
      </c>
      <c r="CH247" s="52">
        <v>808.29</v>
      </c>
      <c r="CI247" s="52">
        <v>808.29</v>
      </c>
      <c r="CJ247" s="52">
        <v>808.29</v>
      </c>
      <c r="CK247" s="52">
        <v>808.29</v>
      </c>
      <c r="CL247" s="52">
        <v>808.29</v>
      </c>
      <c r="CM247" s="52">
        <v>808.29</v>
      </c>
      <c r="CN247" s="52">
        <v>808.29</v>
      </c>
      <c r="CO247" s="52">
        <v>808.29</v>
      </c>
      <c r="CP247" s="52">
        <v>808.29</v>
      </c>
      <c r="CQ247" s="52">
        <v>808.29</v>
      </c>
      <c r="CR247" s="52">
        <v>808.29</v>
      </c>
      <c r="CS247" s="52">
        <v>808.29</v>
      </c>
      <c r="CT247" s="52">
        <v>808.29</v>
      </c>
      <c r="CU247" s="52">
        <v>808.29</v>
      </c>
      <c r="CV247" s="52">
        <v>808.29</v>
      </c>
      <c r="CW247" s="52">
        <v>808.29</v>
      </c>
      <c r="CX247" s="52">
        <v>808.29</v>
      </c>
      <c r="CY247" s="52">
        <v>808.29</v>
      </c>
      <c r="CZ247" s="52">
        <v>808.29</v>
      </c>
      <c r="DA247" s="52">
        <v>808.29</v>
      </c>
      <c r="DB247" s="52">
        <v>808.29</v>
      </c>
      <c r="DC247" s="52">
        <v>808.29</v>
      </c>
      <c r="DD247" s="52">
        <v>808.29</v>
      </c>
      <c r="DE247" s="52">
        <v>808.29</v>
      </c>
      <c r="DF247" s="52">
        <v>808.29</v>
      </c>
      <c r="DG247" s="52">
        <v>808.29</v>
      </c>
      <c r="DH247" s="52">
        <v>808.29</v>
      </c>
      <c r="DI247" s="52">
        <v>808.29</v>
      </c>
      <c r="DJ247" s="52">
        <v>808.29</v>
      </c>
      <c r="DK247" s="52">
        <v>808.29</v>
      </c>
      <c r="DL247" s="52">
        <v>808.29</v>
      </c>
      <c r="DM247" s="52">
        <v>808.29</v>
      </c>
      <c r="DN247" s="52">
        <v>808.29</v>
      </c>
      <c r="DO247" s="52">
        <v>808.29</v>
      </c>
      <c r="DP247" s="52">
        <v>808.29</v>
      </c>
      <c r="DQ247" s="52">
        <v>808.29</v>
      </c>
      <c r="DR247" s="52">
        <v>808.29</v>
      </c>
      <c r="DS247" s="52">
        <v>808.29</v>
      </c>
      <c r="DT247" s="52">
        <v>808.29</v>
      </c>
      <c r="DU247" s="52">
        <v>808.29</v>
      </c>
      <c r="DV247" s="52">
        <v>808.29</v>
      </c>
      <c r="DW247" s="52">
        <v>808.29</v>
      </c>
      <c r="DX247" s="52">
        <v>808.29</v>
      </c>
      <c r="DY247" s="52">
        <v>808.29</v>
      </c>
      <c r="DZ247" s="52">
        <v>808.29</v>
      </c>
      <c r="EA247" s="52">
        <v>808.29</v>
      </c>
      <c r="EB247" s="52">
        <v>808.29</v>
      </c>
      <c r="EC247" s="52">
        <v>808.29</v>
      </c>
      <c r="ED247" s="52">
        <v>808.29</v>
      </c>
      <c r="EE247" s="52">
        <v>808.29</v>
      </c>
      <c r="EF247" s="52">
        <v>808.29</v>
      </c>
      <c r="EG247" s="52">
        <v>808.29</v>
      </c>
      <c r="EH247" s="52">
        <v>808.29</v>
      </c>
      <c r="EI247" s="52">
        <v>808.29</v>
      </c>
      <c r="EJ247" s="52">
        <v>808.29</v>
      </c>
      <c r="EK247" s="52">
        <v>808.29</v>
      </c>
      <c r="EL247" s="52">
        <v>808.29</v>
      </c>
      <c r="EM247" s="52">
        <v>808.29</v>
      </c>
      <c r="EN247" s="52">
        <v>808.29</v>
      </c>
      <c r="EO247" s="52">
        <v>808.29</v>
      </c>
      <c r="EP247" s="52">
        <v>808.29</v>
      </c>
      <c r="EQ247" s="52">
        <v>808.29</v>
      </c>
      <c r="ER247" s="52">
        <v>808.29</v>
      </c>
      <c r="ES247" s="52">
        <v>808.29</v>
      </c>
      <c r="ET247" s="52">
        <v>808.29</v>
      </c>
      <c r="EU247" s="52">
        <v>808.29</v>
      </c>
      <c r="EV247" s="52">
        <v>808.29</v>
      </c>
      <c r="EW247" s="52">
        <v>808.29</v>
      </c>
      <c r="EX247" s="52">
        <v>808.29</v>
      </c>
      <c r="EY247" s="52">
        <v>808.29</v>
      </c>
      <c r="EZ247" s="52">
        <v>808.29</v>
      </c>
      <c r="FA247" s="52">
        <v>808.29</v>
      </c>
      <c r="FB247" s="52">
        <v>808.29</v>
      </c>
      <c r="FC247" s="52">
        <v>808.29</v>
      </c>
      <c r="FD247" s="52">
        <v>808.29</v>
      </c>
      <c r="FE247" s="52">
        <v>808.29</v>
      </c>
      <c r="FF247" s="52">
        <v>808.29</v>
      </c>
      <c r="FG247" s="52">
        <v>808.29</v>
      </c>
      <c r="FH247" s="52">
        <v>808.29</v>
      </c>
      <c r="FI247" s="52">
        <v>808.29</v>
      </c>
      <c r="FJ247" s="52">
        <v>808.29</v>
      </c>
      <c r="FK247" s="52">
        <v>808.29</v>
      </c>
      <c r="FL247" s="52">
        <v>808.29</v>
      </c>
      <c r="FM247" s="52">
        <v>808.29</v>
      </c>
      <c r="FN247" s="52">
        <v>808.29</v>
      </c>
      <c r="FO247" s="52">
        <v>808.29</v>
      </c>
      <c r="FP247" s="52">
        <v>808.29</v>
      </c>
      <c r="FQ247" s="52">
        <v>808.29</v>
      </c>
      <c r="FR247" s="52">
        <v>808.29</v>
      </c>
      <c r="FS247" s="52">
        <v>808.29</v>
      </c>
      <c r="FT247" s="52">
        <v>808.29</v>
      </c>
      <c r="FU247" s="52">
        <v>808.29</v>
      </c>
      <c r="FV247" s="52">
        <v>808.29</v>
      </c>
      <c r="FW247" s="52">
        <v>808.29</v>
      </c>
      <c r="FX247" s="52">
        <v>808.29</v>
      </c>
      <c r="FY247" s="52">
        <v>808.29</v>
      </c>
      <c r="FZ247" s="52">
        <v>808.29</v>
      </c>
      <c r="GA247" s="52">
        <v>808.29</v>
      </c>
      <c r="GB247" s="52">
        <v>808.29</v>
      </c>
      <c r="GC247" s="52">
        <v>808.29</v>
      </c>
      <c r="GD247" s="52">
        <v>808.29</v>
      </c>
      <c r="GE247" s="52">
        <v>808.29</v>
      </c>
      <c r="GF247" s="52">
        <v>808.29</v>
      </c>
      <c r="GG247" s="52">
        <v>808.29</v>
      </c>
      <c r="GH247" s="52">
        <v>808.29</v>
      </c>
      <c r="GI247" s="52">
        <v>808.29</v>
      </c>
      <c r="GJ247" s="52">
        <v>808.29</v>
      </c>
      <c r="GK247" s="52">
        <v>808.29</v>
      </c>
      <c r="GL247" s="52">
        <v>808.29</v>
      </c>
      <c r="GM247" s="52">
        <v>808.29</v>
      </c>
      <c r="GN247" s="52">
        <v>808.29</v>
      </c>
      <c r="GO247" s="52">
        <v>808.29</v>
      </c>
      <c r="GP247" s="52">
        <v>808.29</v>
      </c>
      <c r="GQ247" s="52">
        <v>808.29</v>
      </c>
      <c r="GR247" s="52">
        <v>808.29</v>
      </c>
      <c r="GS247" s="52">
        <v>808.29</v>
      </c>
      <c r="GT247" s="52">
        <v>808.29</v>
      </c>
      <c r="GU247" s="52">
        <v>808.29</v>
      </c>
      <c r="GV247" s="52">
        <v>808.29</v>
      </c>
      <c r="GW247" s="52">
        <v>808.29</v>
      </c>
      <c r="GX247" s="52">
        <v>808.29</v>
      </c>
      <c r="GY247" s="52">
        <v>808.29</v>
      </c>
      <c r="GZ247" s="52">
        <v>808.29</v>
      </c>
      <c r="HA247" s="52">
        <v>808.29</v>
      </c>
      <c r="HB247" s="52">
        <v>808.29</v>
      </c>
      <c r="HC247" s="52">
        <v>808.29</v>
      </c>
      <c r="HD247" s="52">
        <v>808.29</v>
      </c>
      <c r="HE247" s="52">
        <v>808.29</v>
      </c>
      <c r="HF247" s="52">
        <v>808.29</v>
      </c>
      <c r="HG247" s="52">
        <v>808.29</v>
      </c>
      <c r="HH247" s="52">
        <v>808.29</v>
      </c>
      <c r="HI247" s="52">
        <v>808.29</v>
      </c>
      <c r="HJ247" s="52">
        <v>808.29</v>
      </c>
      <c r="HK247" s="52">
        <v>808.29</v>
      </c>
      <c r="HL247" s="52">
        <v>808.29</v>
      </c>
      <c r="HM247" s="52">
        <v>808.29</v>
      </c>
      <c r="HN247" s="52">
        <v>0</v>
      </c>
      <c r="HO247" s="52">
        <v>0</v>
      </c>
      <c r="HP247" s="52">
        <v>0</v>
      </c>
      <c r="HQ247" s="52">
        <v>0</v>
      </c>
      <c r="HR247" s="52">
        <v>0</v>
      </c>
      <c r="HS247" s="52">
        <v>0</v>
      </c>
      <c r="HT247" s="52">
        <v>0</v>
      </c>
      <c r="HU247" s="52">
        <v>0</v>
      </c>
      <c r="HV247" s="52">
        <v>0</v>
      </c>
      <c r="HW247" s="52">
        <v>0</v>
      </c>
      <c r="HX247" s="52">
        <v>0</v>
      </c>
      <c r="HY247" s="52">
        <v>0</v>
      </c>
      <c r="HZ247" s="52">
        <v>0</v>
      </c>
      <c r="IA247" s="52">
        <v>0</v>
      </c>
      <c r="IB247" s="52">
        <v>0</v>
      </c>
      <c r="IC247" s="52">
        <v>0</v>
      </c>
      <c r="ID247" s="52">
        <v>0</v>
      </c>
      <c r="IE247" s="52">
        <v>0</v>
      </c>
      <c r="IF247" s="52">
        <v>0</v>
      </c>
      <c r="IG247" s="52">
        <v>0</v>
      </c>
      <c r="IH247" s="52">
        <v>0</v>
      </c>
      <c r="II247" s="52">
        <v>0</v>
      </c>
      <c r="IJ247" s="52">
        <v>0</v>
      </c>
      <c r="IK247" s="52">
        <v>0</v>
      </c>
      <c r="IL247" s="52">
        <v>0</v>
      </c>
      <c r="IM247" s="52">
        <v>0</v>
      </c>
      <c r="IN247" s="52">
        <v>0</v>
      </c>
      <c r="IO247" s="52">
        <v>0</v>
      </c>
      <c r="IP247" s="52">
        <v>0</v>
      </c>
      <c r="IQ247" s="52">
        <v>0</v>
      </c>
      <c r="IR247" s="52">
        <v>0</v>
      </c>
      <c r="IS247" s="52">
        <v>0</v>
      </c>
      <c r="IT247" s="52">
        <v>0</v>
      </c>
      <c r="IU247" s="52">
        <v>0</v>
      </c>
      <c r="IV247" s="52">
        <v>0</v>
      </c>
      <c r="IW247" s="52">
        <v>0</v>
      </c>
      <c r="IX247" s="52">
        <v>0</v>
      </c>
      <c r="IY247" s="52">
        <v>0</v>
      </c>
      <c r="IZ247" s="52">
        <v>0</v>
      </c>
      <c r="JA247" s="52">
        <v>0</v>
      </c>
      <c r="JB247" s="52">
        <v>0</v>
      </c>
      <c r="JC247" s="52">
        <v>0</v>
      </c>
      <c r="JD247" s="52">
        <v>0</v>
      </c>
      <c r="JE247" s="52">
        <v>0</v>
      </c>
      <c r="JF247" s="52">
        <v>0</v>
      </c>
      <c r="JG247" s="52">
        <v>0</v>
      </c>
      <c r="JH247" s="52">
        <v>0</v>
      </c>
      <c r="JI247" s="52">
        <v>0</v>
      </c>
      <c r="JJ247" s="52">
        <v>0</v>
      </c>
      <c r="JK247" s="52">
        <v>0</v>
      </c>
      <c r="JL247" s="52">
        <v>0</v>
      </c>
      <c r="JM247" s="52">
        <v>0</v>
      </c>
      <c r="JN247" s="52">
        <v>0</v>
      </c>
      <c r="JO247" s="52">
        <v>0</v>
      </c>
      <c r="JP247" s="52">
        <v>0</v>
      </c>
      <c r="JQ247" s="52">
        <v>0</v>
      </c>
      <c r="JR247" s="52">
        <v>0</v>
      </c>
      <c r="JS247" s="52">
        <v>0</v>
      </c>
      <c r="JT247" s="52">
        <v>0</v>
      </c>
      <c r="JU247" s="52">
        <v>0</v>
      </c>
      <c r="JV247" s="52">
        <v>0</v>
      </c>
      <c r="JW247" s="52">
        <v>0</v>
      </c>
      <c r="JX247" s="52">
        <v>0</v>
      </c>
      <c r="JY247" s="52">
        <v>0</v>
      </c>
      <c r="JZ247" s="52">
        <v>0</v>
      </c>
      <c r="KA247" s="52">
        <v>0</v>
      </c>
      <c r="KB247" s="52">
        <v>0</v>
      </c>
      <c r="KC247" s="52">
        <v>0</v>
      </c>
      <c r="KD247" s="52">
        <v>0</v>
      </c>
      <c r="KE247" s="52">
        <v>0</v>
      </c>
      <c r="KF247" s="52">
        <v>0</v>
      </c>
      <c r="KG247" s="52">
        <v>0</v>
      </c>
      <c r="KH247" s="52">
        <v>0</v>
      </c>
      <c r="KI247" s="52">
        <v>0</v>
      </c>
      <c r="KJ247" s="52">
        <v>0</v>
      </c>
      <c r="KK247" s="52">
        <v>0</v>
      </c>
      <c r="KL247" s="52">
        <v>0</v>
      </c>
      <c r="KM247" s="52">
        <v>0</v>
      </c>
      <c r="KN247" s="52">
        <v>0</v>
      </c>
      <c r="KO247" s="52">
        <v>0</v>
      </c>
      <c r="KP247" s="52">
        <v>0</v>
      </c>
      <c r="KQ247" s="52">
        <v>0</v>
      </c>
      <c r="KR247" s="52">
        <v>0</v>
      </c>
      <c r="KS247" s="52">
        <v>0</v>
      </c>
      <c r="KT247" s="52">
        <v>0</v>
      </c>
      <c r="KU247" s="52">
        <v>0</v>
      </c>
      <c r="KV247" s="52">
        <v>0</v>
      </c>
      <c r="KW247" s="52">
        <v>0</v>
      </c>
      <c r="KX247" s="52">
        <v>0</v>
      </c>
      <c r="KY247" s="52">
        <v>0</v>
      </c>
      <c r="KZ247" s="52">
        <v>0</v>
      </c>
      <c r="LA247" s="52">
        <v>0</v>
      </c>
      <c r="LB247" s="52">
        <v>0</v>
      </c>
      <c r="LC247" s="52">
        <v>0</v>
      </c>
      <c r="LD247" s="52">
        <v>0</v>
      </c>
      <c r="LE247" s="52">
        <v>0</v>
      </c>
      <c r="LF247" s="52">
        <v>0</v>
      </c>
      <c r="LG247" s="52">
        <v>0</v>
      </c>
      <c r="LH247" s="52">
        <v>0</v>
      </c>
      <c r="LI247" s="52">
        <v>0</v>
      </c>
      <c r="LJ247" s="52">
        <v>0</v>
      </c>
      <c r="LK247" s="52">
        <v>0</v>
      </c>
      <c r="LL247" s="52">
        <v>0</v>
      </c>
      <c r="LM247" s="52">
        <v>0</v>
      </c>
      <c r="LN247" s="52">
        <v>0</v>
      </c>
      <c r="LO247" s="52">
        <v>0</v>
      </c>
      <c r="LP247" s="52">
        <v>0</v>
      </c>
      <c r="LQ247" s="52">
        <v>0</v>
      </c>
      <c r="LR247" s="52">
        <v>0</v>
      </c>
      <c r="LS247" s="52">
        <v>0</v>
      </c>
      <c r="LT247" s="52">
        <v>0</v>
      </c>
      <c r="LU247" s="52">
        <v>0</v>
      </c>
      <c r="LV247" s="52">
        <v>0</v>
      </c>
      <c r="LW247" s="52">
        <v>0</v>
      </c>
      <c r="LX247" s="52">
        <v>0</v>
      </c>
      <c r="LY247" s="52">
        <v>0</v>
      </c>
      <c r="LZ247" s="52">
        <v>0</v>
      </c>
      <c r="MA247" s="52">
        <v>0</v>
      </c>
      <c r="MB247" s="52">
        <v>0</v>
      </c>
      <c r="MC247" s="52">
        <v>0</v>
      </c>
      <c r="MD247" s="52">
        <v>0</v>
      </c>
      <c r="ME247" s="52">
        <v>0</v>
      </c>
      <c r="MF247" s="52">
        <v>0</v>
      </c>
      <c r="MG247" s="52">
        <v>0</v>
      </c>
      <c r="MH247" s="52">
        <v>0</v>
      </c>
      <c r="MI247" s="52">
        <v>0</v>
      </c>
      <c r="MJ247" s="52">
        <v>0</v>
      </c>
      <c r="MK247" s="52">
        <v>0</v>
      </c>
      <c r="ML247" s="52">
        <v>0</v>
      </c>
      <c r="MM247" s="52">
        <v>0</v>
      </c>
      <c r="MN247" s="52">
        <v>0</v>
      </c>
      <c r="MO247" s="52">
        <v>0</v>
      </c>
      <c r="MP247" s="52">
        <v>0</v>
      </c>
      <c r="MQ247" s="52">
        <v>0</v>
      </c>
      <c r="MR247" s="52">
        <v>0</v>
      </c>
      <c r="MS247" s="52">
        <v>0</v>
      </c>
      <c r="MT247" s="52">
        <v>0</v>
      </c>
      <c r="MU247" s="52">
        <v>0</v>
      </c>
      <c r="MV247" s="52">
        <v>0</v>
      </c>
      <c r="MW247" s="52">
        <v>0</v>
      </c>
      <c r="MX247" s="52">
        <v>0</v>
      </c>
      <c r="MY247" s="52">
        <v>0</v>
      </c>
      <c r="MZ247" s="52">
        <v>0</v>
      </c>
      <c r="NA247" s="52">
        <v>0</v>
      </c>
      <c r="NB247" s="52">
        <v>0</v>
      </c>
      <c r="NC247" s="52">
        <v>0</v>
      </c>
      <c r="ND247" s="52">
        <v>0</v>
      </c>
      <c r="NE247" s="52">
        <v>0</v>
      </c>
      <c r="NF247" s="52">
        <v>0</v>
      </c>
      <c r="NG247" s="52">
        <v>0</v>
      </c>
      <c r="NH247" s="52">
        <v>0</v>
      </c>
      <c r="NI247" s="52">
        <v>0</v>
      </c>
      <c r="NJ247" s="52">
        <v>0</v>
      </c>
      <c r="NK247" s="52">
        <v>0</v>
      </c>
      <c r="NL247" s="52">
        <v>0</v>
      </c>
      <c r="NM247" s="52">
        <v>0</v>
      </c>
      <c r="NN247" s="52">
        <v>0</v>
      </c>
      <c r="NO247" s="52">
        <v>0</v>
      </c>
      <c r="NP247" s="52">
        <v>0</v>
      </c>
      <c r="NQ247" s="52">
        <v>0</v>
      </c>
      <c r="NR247" s="68">
        <f t="shared" si="12"/>
        <v>114002.08999999968</v>
      </c>
      <c r="NS247" s="68">
        <f t="shared" si="13"/>
        <v>114002.08999999968</v>
      </c>
      <c r="NT247" s="68">
        <f t="shared" si="14"/>
        <v>88945.099999999875</v>
      </c>
    </row>
    <row r="248" spans="1:384" s="40" customFormat="1" ht="15" customHeight="1" outlineLevel="1" x14ac:dyDescent="0.2">
      <c r="A248" s="61"/>
      <c r="B248" s="49" t="s">
        <v>671</v>
      </c>
      <c r="C248" s="49" t="s">
        <v>691</v>
      </c>
      <c r="D248" s="49" t="s">
        <v>687</v>
      </c>
      <c r="E248" s="50" t="s">
        <v>692</v>
      </c>
      <c r="F248" s="64">
        <v>45589</v>
      </c>
      <c r="G248" s="49" t="s">
        <v>16</v>
      </c>
      <c r="H248" s="72">
        <v>0</v>
      </c>
      <c r="I248" s="65">
        <v>65183.040000000001</v>
      </c>
      <c r="J248" s="114" t="str">
        <f>_xlfn.XLOOKUP(E248,'[12]Resumo Unidades'!$B:$B,'[12]Resumo Unidades'!$W:$W)</f>
        <v>Fluxo financeiro (Extrato auditado)</v>
      </c>
      <c r="K248" s="51" t="str">
        <f>IF(L248&gt;Resumo!$E$23,"Sim","Não")</f>
        <v>Não</v>
      </c>
      <c r="L248" s="66">
        <v>12</v>
      </c>
      <c r="M248" s="67"/>
      <c r="N248" s="52">
        <v>0</v>
      </c>
      <c r="O248" s="52">
        <v>0</v>
      </c>
      <c r="P248" s="52">
        <v>0</v>
      </c>
      <c r="Q248" s="52">
        <v>0</v>
      </c>
      <c r="R248" s="52">
        <v>0</v>
      </c>
      <c r="S248" s="52">
        <v>0</v>
      </c>
      <c r="T248" s="52">
        <v>0</v>
      </c>
      <c r="U248" s="52">
        <v>0</v>
      </c>
      <c r="V248" s="52">
        <v>0</v>
      </c>
      <c r="W248" s="52">
        <v>0</v>
      </c>
      <c r="X248" s="52">
        <v>0</v>
      </c>
      <c r="Y248" s="52">
        <v>0</v>
      </c>
      <c r="Z248" s="52">
        <v>0</v>
      </c>
      <c r="AA248" s="52">
        <v>0</v>
      </c>
      <c r="AB248" s="52">
        <v>0</v>
      </c>
      <c r="AC248" s="52">
        <v>0</v>
      </c>
      <c r="AD248" s="52">
        <v>0</v>
      </c>
      <c r="AE248" s="52">
        <v>0</v>
      </c>
      <c r="AF248" s="52">
        <v>0</v>
      </c>
      <c r="AG248" s="52">
        <v>0</v>
      </c>
      <c r="AH248" s="52">
        <v>0</v>
      </c>
      <c r="AI248" s="52">
        <v>0</v>
      </c>
      <c r="AJ248" s="52">
        <v>0</v>
      </c>
      <c r="AK248" s="52">
        <v>0</v>
      </c>
      <c r="AL248" s="52">
        <v>0</v>
      </c>
      <c r="AM248" s="52">
        <v>0</v>
      </c>
      <c r="AN248" s="52">
        <v>0</v>
      </c>
      <c r="AO248" s="52">
        <v>0</v>
      </c>
      <c r="AP248" s="52">
        <v>0</v>
      </c>
      <c r="AQ248" s="52">
        <v>0</v>
      </c>
      <c r="AR248" s="52">
        <v>0</v>
      </c>
      <c r="AS248" s="52">
        <v>0</v>
      </c>
      <c r="AT248" s="52">
        <v>0</v>
      </c>
      <c r="AU248" s="52">
        <v>0</v>
      </c>
      <c r="AV248" s="52">
        <v>0</v>
      </c>
      <c r="AW248" s="52">
        <v>0</v>
      </c>
      <c r="AX248" s="52">
        <v>0</v>
      </c>
      <c r="AY248" s="52">
        <v>0</v>
      </c>
      <c r="AZ248" s="52">
        <v>0</v>
      </c>
      <c r="BA248" s="52">
        <v>0</v>
      </c>
      <c r="BB248" s="52">
        <v>0</v>
      </c>
      <c r="BC248" s="52">
        <v>0</v>
      </c>
      <c r="BD248" s="52">
        <v>0</v>
      </c>
      <c r="BE248" s="52">
        <v>0</v>
      </c>
      <c r="BF248" s="52">
        <v>0</v>
      </c>
      <c r="BG248" s="52">
        <v>0</v>
      </c>
      <c r="BH248" s="52">
        <v>0</v>
      </c>
      <c r="BI248" s="52">
        <v>0</v>
      </c>
      <c r="BJ248" s="52">
        <v>0</v>
      </c>
      <c r="BK248" s="52">
        <v>0</v>
      </c>
      <c r="BL248" s="52">
        <v>0</v>
      </c>
      <c r="BM248" s="52">
        <v>0</v>
      </c>
      <c r="BN248" s="52">
        <v>0</v>
      </c>
      <c r="BO248" s="52">
        <v>0</v>
      </c>
      <c r="BP248" s="52">
        <v>0</v>
      </c>
      <c r="BQ248" s="52">
        <v>0</v>
      </c>
      <c r="BR248" s="52">
        <v>0</v>
      </c>
      <c r="BS248" s="52">
        <v>0</v>
      </c>
      <c r="BT248" s="52">
        <v>0</v>
      </c>
      <c r="BU248" s="52">
        <v>0</v>
      </c>
      <c r="BV248" s="52">
        <v>0</v>
      </c>
      <c r="BW248" s="52">
        <v>0</v>
      </c>
      <c r="BX248" s="52">
        <v>0</v>
      </c>
      <c r="BY248" s="52">
        <v>0</v>
      </c>
      <c r="BZ248" s="52">
        <v>0</v>
      </c>
      <c r="CA248" s="52">
        <v>0</v>
      </c>
      <c r="CB248" s="52">
        <v>0</v>
      </c>
      <c r="CC248" s="52">
        <v>816.31000000000006</v>
      </c>
      <c r="CD248" s="52">
        <v>784.14</v>
      </c>
      <c r="CE248" s="52">
        <v>784.14</v>
      </c>
      <c r="CF248" s="52">
        <v>784.14</v>
      </c>
      <c r="CG248" s="52">
        <v>784.14</v>
      </c>
      <c r="CH248" s="52">
        <v>784.14</v>
      </c>
      <c r="CI248" s="52">
        <v>784.14</v>
      </c>
      <c r="CJ248" s="52">
        <v>784.14</v>
      </c>
      <c r="CK248" s="52">
        <v>784.14</v>
      </c>
      <c r="CL248" s="52">
        <v>784.14</v>
      </c>
      <c r="CM248" s="52">
        <v>784.14</v>
      </c>
      <c r="CN248" s="52">
        <v>784.14</v>
      </c>
      <c r="CO248" s="52">
        <v>784.14</v>
      </c>
      <c r="CP248" s="52">
        <v>784.14</v>
      </c>
      <c r="CQ248" s="52">
        <v>784.14</v>
      </c>
      <c r="CR248" s="52">
        <v>784.14</v>
      </c>
      <c r="CS248" s="52">
        <v>784.14</v>
      </c>
      <c r="CT248" s="52">
        <v>784.14</v>
      </c>
      <c r="CU248" s="52">
        <v>784.14</v>
      </c>
      <c r="CV248" s="52">
        <v>784.14</v>
      </c>
      <c r="CW248" s="52">
        <v>784.14</v>
      </c>
      <c r="CX248" s="52">
        <v>784.14</v>
      </c>
      <c r="CY248" s="52">
        <v>784.14</v>
      </c>
      <c r="CZ248" s="52">
        <v>784.14</v>
      </c>
      <c r="DA248" s="52">
        <v>784.14</v>
      </c>
      <c r="DB248" s="52">
        <v>784.14</v>
      </c>
      <c r="DC248" s="52">
        <v>784.14</v>
      </c>
      <c r="DD248" s="52">
        <v>784.14</v>
      </c>
      <c r="DE248" s="52">
        <v>784.14</v>
      </c>
      <c r="DF248" s="52">
        <v>784.14</v>
      </c>
      <c r="DG248" s="52">
        <v>784.14</v>
      </c>
      <c r="DH248" s="52">
        <v>784.14</v>
      </c>
      <c r="DI248" s="52">
        <v>784.14</v>
      </c>
      <c r="DJ248" s="52">
        <v>784.14</v>
      </c>
      <c r="DK248" s="52">
        <v>784.14</v>
      </c>
      <c r="DL248" s="52">
        <v>784.14</v>
      </c>
      <c r="DM248" s="52">
        <v>784.14</v>
      </c>
      <c r="DN248" s="52">
        <v>784.14</v>
      </c>
      <c r="DO248" s="52">
        <v>784.14</v>
      </c>
      <c r="DP248" s="52">
        <v>784.14</v>
      </c>
      <c r="DQ248" s="52">
        <v>784.14</v>
      </c>
      <c r="DR248" s="52">
        <v>784.14</v>
      </c>
      <c r="DS248" s="52">
        <v>784.14</v>
      </c>
      <c r="DT248" s="52">
        <v>784.14</v>
      </c>
      <c r="DU248" s="52">
        <v>784.14</v>
      </c>
      <c r="DV248" s="52">
        <v>784.14</v>
      </c>
      <c r="DW248" s="52">
        <v>784.14</v>
      </c>
      <c r="DX248" s="52">
        <v>784.14</v>
      </c>
      <c r="DY248" s="52">
        <v>784.14</v>
      </c>
      <c r="DZ248" s="52">
        <v>784.14</v>
      </c>
      <c r="EA248" s="52">
        <v>784.14</v>
      </c>
      <c r="EB248" s="52">
        <v>784.14</v>
      </c>
      <c r="EC248" s="52">
        <v>784.14</v>
      </c>
      <c r="ED248" s="52">
        <v>784.14</v>
      </c>
      <c r="EE248" s="52">
        <v>784.14</v>
      </c>
      <c r="EF248" s="52">
        <v>784.14</v>
      </c>
      <c r="EG248" s="52">
        <v>784.14</v>
      </c>
      <c r="EH248" s="52">
        <v>784.14</v>
      </c>
      <c r="EI248" s="52">
        <v>784.14</v>
      </c>
      <c r="EJ248" s="52">
        <v>784.14</v>
      </c>
      <c r="EK248" s="52">
        <v>784.14</v>
      </c>
      <c r="EL248" s="52">
        <v>784.14</v>
      </c>
      <c r="EM248" s="52">
        <v>784.14</v>
      </c>
      <c r="EN248" s="52">
        <v>784.14</v>
      </c>
      <c r="EO248" s="52">
        <v>784.14</v>
      </c>
      <c r="EP248" s="52">
        <v>784.14</v>
      </c>
      <c r="EQ248" s="52">
        <v>784.14</v>
      </c>
      <c r="ER248" s="52">
        <v>784.14</v>
      </c>
      <c r="ES248" s="52">
        <v>784.14</v>
      </c>
      <c r="ET248" s="52">
        <v>784.14</v>
      </c>
      <c r="EU248" s="52">
        <v>784.14</v>
      </c>
      <c r="EV248" s="52">
        <v>784.14</v>
      </c>
      <c r="EW248" s="52">
        <v>784.14</v>
      </c>
      <c r="EX248" s="52">
        <v>784.14</v>
      </c>
      <c r="EY248" s="52">
        <v>784.14</v>
      </c>
      <c r="EZ248" s="52">
        <v>784.14</v>
      </c>
      <c r="FA248" s="52">
        <v>784.14</v>
      </c>
      <c r="FB248" s="52">
        <v>784.14</v>
      </c>
      <c r="FC248" s="52">
        <v>784.14</v>
      </c>
      <c r="FD248" s="52">
        <v>784.14</v>
      </c>
      <c r="FE248" s="52">
        <v>784.14</v>
      </c>
      <c r="FF248" s="52">
        <v>784.14</v>
      </c>
      <c r="FG248" s="52">
        <v>784.14</v>
      </c>
      <c r="FH248" s="52">
        <v>784.14</v>
      </c>
      <c r="FI248" s="52">
        <v>784.14</v>
      </c>
      <c r="FJ248" s="52">
        <v>784.14</v>
      </c>
      <c r="FK248" s="52">
        <v>784.14</v>
      </c>
      <c r="FL248" s="52">
        <v>784.14</v>
      </c>
      <c r="FM248" s="52">
        <v>784.14</v>
      </c>
      <c r="FN248" s="52">
        <v>784.14</v>
      </c>
      <c r="FO248" s="52">
        <v>784.14</v>
      </c>
      <c r="FP248" s="52">
        <v>784.14</v>
      </c>
      <c r="FQ248" s="52">
        <v>784.14</v>
      </c>
      <c r="FR248" s="52">
        <v>784.14</v>
      </c>
      <c r="FS248" s="52">
        <v>784.14</v>
      </c>
      <c r="FT248" s="52">
        <v>784.14</v>
      </c>
      <c r="FU248" s="52">
        <v>784.14</v>
      </c>
      <c r="FV248" s="52">
        <v>784.14</v>
      </c>
      <c r="FW248" s="52">
        <v>784.14</v>
      </c>
      <c r="FX248" s="52">
        <v>784.14</v>
      </c>
      <c r="FY248" s="52">
        <v>784.14</v>
      </c>
      <c r="FZ248" s="52">
        <v>784.14</v>
      </c>
      <c r="GA248" s="52">
        <v>784.14</v>
      </c>
      <c r="GB248" s="52">
        <v>784.14</v>
      </c>
      <c r="GC248" s="52">
        <v>784.14</v>
      </c>
      <c r="GD248" s="52">
        <v>784.14</v>
      </c>
      <c r="GE248" s="52">
        <v>784.14</v>
      </c>
      <c r="GF248" s="52">
        <v>784.14</v>
      </c>
      <c r="GG248" s="52">
        <v>784.14</v>
      </c>
      <c r="GH248" s="52">
        <v>784.14</v>
      </c>
      <c r="GI248" s="52">
        <v>784.14</v>
      </c>
      <c r="GJ248" s="52">
        <v>784.14</v>
      </c>
      <c r="GK248" s="52">
        <v>784.14</v>
      </c>
      <c r="GL248" s="52">
        <v>784.14</v>
      </c>
      <c r="GM248" s="52">
        <v>784.14</v>
      </c>
      <c r="GN248" s="52">
        <v>784.14</v>
      </c>
      <c r="GO248" s="52">
        <v>784.14</v>
      </c>
      <c r="GP248" s="52">
        <v>784.14</v>
      </c>
      <c r="GQ248" s="52">
        <v>784.14</v>
      </c>
      <c r="GR248" s="52">
        <v>784.14</v>
      </c>
      <c r="GS248" s="52">
        <v>784.14</v>
      </c>
      <c r="GT248" s="52">
        <v>784.14</v>
      </c>
      <c r="GU248" s="52">
        <v>784.14</v>
      </c>
      <c r="GV248" s="52">
        <v>784.14</v>
      </c>
      <c r="GW248" s="52">
        <v>784.14</v>
      </c>
      <c r="GX248" s="52">
        <v>784.14</v>
      </c>
      <c r="GY248" s="52">
        <v>784.14</v>
      </c>
      <c r="GZ248" s="52">
        <v>784.14</v>
      </c>
      <c r="HA248" s="52">
        <v>784.14</v>
      </c>
      <c r="HB248" s="52">
        <v>784.14</v>
      </c>
      <c r="HC248" s="52">
        <v>784.14</v>
      </c>
      <c r="HD248" s="52">
        <v>784.14</v>
      </c>
      <c r="HE248" s="52">
        <v>784.14</v>
      </c>
      <c r="HF248" s="52">
        <v>784.14</v>
      </c>
      <c r="HG248" s="52">
        <v>784.14</v>
      </c>
      <c r="HH248" s="52">
        <v>784.14</v>
      </c>
      <c r="HI248" s="52">
        <v>784.14</v>
      </c>
      <c r="HJ248" s="52">
        <v>784.14</v>
      </c>
      <c r="HK248" s="52">
        <v>784.14</v>
      </c>
      <c r="HL248" s="52">
        <v>784.14</v>
      </c>
      <c r="HM248" s="52">
        <v>784.14</v>
      </c>
      <c r="HN248" s="52">
        <v>0</v>
      </c>
      <c r="HO248" s="52">
        <v>0</v>
      </c>
      <c r="HP248" s="52">
        <v>0</v>
      </c>
      <c r="HQ248" s="52">
        <v>0</v>
      </c>
      <c r="HR248" s="52">
        <v>0</v>
      </c>
      <c r="HS248" s="52">
        <v>0</v>
      </c>
      <c r="HT248" s="52">
        <v>0</v>
      </c>
      <c r="HU248" s="52">
        <v>0</v>
      </c>
      <c r="HV248" s="52">
        <v>0</v>
      </c>
      <c r="HW248" s="52">
        <v>0</v>
      </c>
      <c r="HX248" s="52">
        <v>0</v>
      </c>
      <c r="HY248" s="52">
        <v>0</v>
      </c>
      <c r="HZ248" s="52">
        <v>0</v>
      </c>
      <c r="IA248" s="52">
        <v>0</v>
      </c>
      <c r="IB248" s="52">
        <v>0</v>
      </c>
      <c r="IC248" s="52">
        <v>0</v>
      </c>
      <c r="ID248" s="52">
        <v>0</v>
      </c>
      <c r="IE248" s="52">
        <v>0</v>
      </c>
      <c r="IF248" s="52">
        <v>0</v>
      </c>
      <c r="IG248" s="52">
        <v>0</v>
      </c>
      <c r="IH248" s="52">
        <v>0</v>
      </c>
      <c r="II248" s="52">
        <v>0</v>
      </c>
      <c r="IJ248" s="52">
        <v>0</v>
      </c>
      <c r="IK248" s="52">
        <v>0</v>
      </c>
      <c r="IL248" s="52">
        <v>0</v>
      </c>
      <c r="IM248" s="52">
        <v>0</v>
      </c>
      <c r="IN248" s="52">
        <v>0</v>
      </c>
      <c r="IO248" s="52">
        <v>0</v>
      </c>
      <c r="IP248" s="52">
        <v>0</v>
      </c>
      <c r="IQ248" s="52">
        <v>0</v>
      </c>
      <c r="IR248" s="52">
        <v>0</v>
      </c>
      <c r="IS248" s="52">
        <v>0</v>
      </c>
      <c r="IT248" s="52">
        <v>0</v>
      </c>
      <c r="IU248" s="52">
        <v>0</v>
      </c>
      <c r="IV248" s="52">
        <v>0</v>
      </c>
      <c r="IW248" s="52">
        <v>0</v>
      </c>
      <c r="IX248" s="52">
        <v>0</v>
      </c>
      <c r="IY248" s="52">
        <v>0</v>
      </c>
      <c r="IZ248" s="52">
        <v>0</v>
      </c>
      <c r="JA248" s="52">
        <v>0</v>
      </c>
      <c r="JB248" s="52">
        <v>0</v>
      </c>
      <c r="JC248" s="52">
        <v>0</v>
      </c>
      <c r="JD248" s="52">
        <v>0</v>
      </c>
      <c r="JE248" s="52">
        <v>0</v>
      </c>
      <c r="JF248" s="52">
        <v>0</v>
      </c>
      <c r="JG248" s="52">
        <v>0</v>
      </c>
      <c r="JH248" s="52">
        <v>0</v>
      </c>
      <c r="JI248" s="52">
        <v>0</v>
      </c>
      <c r="JJ248" s="52">
        <v>0</v>
      </c>
      <c r="JK248" s="52">
        <v>0</v>
      </c>
      <c r="JL248" s="52">
        <v>0</v>
      </c>
      <c r="JM248" s="52">
        <v>0</v>
      </c>
      <c r="JN248" s="52">
        <v>0</v>
      </c>
      <c r="JO248" s="52">
        <v>0</v>
      </c>
      <c r="JP248" s="52">
        <v>0</v>
      </c>
      <c r="JQ248" s="52">
        <v>0</v>
      </c>
      <c r="JR248" s="52">
        <v>0</v>
      </c>
      <c r="JS248" s="52">
        <v>0</v>
      </c>
      <c r="JT248" s="52">
        <v>0</v>
      </c>
      <c r="JU248" s="52">
        <v>0</v>
      </c>
      <c r="JV248" s="52">
        <v>0</v>
      </c>
      <c r="JW248" s="52">
        <v>0</v>
      </c>
      <c r="JX248" s="52">
        <v>0</v>
      </c>
      <c r="JY248" s="52">
        <v>0</v>
      </c>
      <c r="JZ248" s="52">
        <v>0</v>
      </c>
      <c r="KA248" s="52">
        <v>0</v>
      </c>
      <c r="KB248" s="52">
        <v>0</v>
      </c>
      <c r="KC248" s="52">
        <v>0</v>
      </c>
      <c r="KD248" s="52">
        <v>0</v>
      </c>
      <c r="KE248" s="52">
        <v>0</v>
      </c>
      <c r="KF248" s="52">
        <v>0</v>
      </c>
      <c r="KG248" s="52">
        <v>0</v>
      </c>
      <c r="KH248" s="52">
        <v>0</v>
      </c>
      <c r="KI248" s="52">
        <v>0</v>
      </c>
      <c r="KJ248" s="52">
        <v>0</v>
      </c>
      <c r="KK248" s="52">
        <v>0</v>
      </c>
      <c r="KL248" s="52">
        <v>0</v>
      </c>
      <c r="KM248" s="52">
        <v>0</v>
      </c>
      <c r="KN248" s="52">
        <v>0</v>
      </c>
      <c r="KO248" s="52">
        <v>0</v>
      </c>
      <c r="KP248" s="52">
        <v>0</v>
      </c>
      <c r="KQ248" s="52">
        <v>0</v>
      </c>
      <c r="KR248" s="52">
        <v>0</v>
      </c>
      <c r="KS248" s="52">
        <v>0</v>
      </c>
      <c r="KT248" s="52">
        <v>0</v>
      </c>
      <c r="KU248" s="52">
        <v>0</v>
      </c>
      <c r="KV248" s="52">
        <v>0</v>
      </c>
      <c r="KW248" s="52">
        <v>0</v>
      </c>
      <c r="KX248" s="52">
        <v>0</v>
      </c>
      <c r="KY248" s="52">
        <v>0</v>
      </c>
      <c r="KZ248" s="52">
        <v>0</v>
      </c>
      <c r="LA248" s="52">
        <v>0</v>
      </c>
      <c r="LB248" s="52">
        <v>0</v>
      </c>
      <c r="LC248" s="52">
        <v>0</v>
      </c>
      <c r="LD248" s="52">
        <v>0</v>
      </c>
      <c r="LE248" s="52">
        <v>0</v>
      </c>
      <c r="LF248" s="52">
        <v>0</v>
      </c>
      <c r="LG248" s="52">
        <v>0</v>
      </c>
      <c r="LH248" s="52">
        <v>0</v>
      </c>
      <c r="LI248" s="52">
        <v>0</v>
      </c>
      <c r="LJ248" s="52">
        <v>0</v>
      </c>
      <c r="LK248" s="52">
        <v>0</v>
      </c>
      <c r="LL248" s="52">
        <v>0</v>
      </c>
      <c r="LM248" s="52">
        <v>0</v>
      </c>
      <c r="LN248" s="52">
        <v>0</v>
      </c>
      <c r="LO248" s="52">
        <v>0</v>
      </c>
      <c r="LP248" s="52">
        <v>0</v>
      </c>
      <c r="LQ248" s="52">
        <v>0</v>
      </c>
      <c r="LR248" s="52">
        <v>0</v>
      </c>
      <c r="LS248" s="52">
        <v>0</v>
      </c>
      <c r="LT248" s="52">
        <v>0</v>
      </c>
      <c r="LU248" s="52">
        <v>0</v>
      </c>
      <c r="LV248" s="52">
        <v>0</v>
      </c>
      <c r="LW248" s="52">
        <v>0</v>
      </c>
      <c r="LX248" s="52">
        <v>0</v>
      </c>
      <c r="LY248" s="52">
        <v>0</v>
      </c>
      <c r="LZ248" s="52">
        <v>0</v>
      </c>
      <c r="MA248" s="52">
        <v>0</v>
      </c>
      <c r="MB248" s="52">
        <v>0</v>
      </c>
      <c r="MC248" s="52">
        <v>0</v>
      </c>
      <c r="MD248" s="52">
        <v>0</v>
      </c>
      <c r="ME248" s="52">
        <v>0</v>
      </c>
      <c r="MF248" s="52">
        <v>0</v>
      </c>
      <c r="MG248" s="52">
        <v>0</v>
      </c>
      <c r="MH248" s="52">
        <v>0</v>
      </c>
      <c r="MI248" s="52">
        <v>0</v>
      </c>
      <c r="MJ248" s="52">
        <v>0</v>
      </c>
      <c r="MK248" s="52">
        <v>0</v>
      </c>
      <c r="ML248" s="52">
        <v>0</v>
      </c>
      <c r="MM248" s="52">
        <v>0</v>
      </c>
      <c r="MN248" s="52">
        <v>0</v>
      </c>
      <c r="MO248" s="52">
        <v>0</v>
      </c>
      <c r="MP248" s="52">
        <v>0</v>
      </c>
      <c r="MQ248" s="52">
        <v>0</v>
      </c>
      <c r="MR248" s="52">
        <v>0</v>
      </c>
      <c r="MS248" s="52">
        <v>0</v>
      </c>
      <c r="MT248" s="52">
        <v>0</v>
      </c>
      <c r="MU248" s="52">
        <v>0</v>
      </c>
      <c r="MV248" s="52">
        <v>0</v>
      </c>
      <c r="MW248" s="52">
        <v>0</v>
      </c>
      <c r="MX248" s="52">
        <v>0</v>
      </c>
      <c r="MY248" s="52">
        <v>0</v>
      </c>
      <c r="MZ248" s="52">
        <v>0</v>
      </c>
      <c r="NA248" s="52">
        <v>0</v>
      </c>
      <c r="NB248" s="52">
        <v>0</v>
      </c>
      <c r="NC248" s="52">
        <v>0</v>
      </c>
      <c r="ND248" s="52">
        <v>0</v>
      </c>
      <c r="NE248" s="52">
        <v>0</v>
      </c>
      <c r="NF248" s="52">
        <v>0</v>
      </c>
      <c r="NG248" s="52">
        <v>0</v>
      </c>
      <c r="NH248" s="52">
        <v>0</v>
      </c>
      <c r="NI248" s="52">
        <v>0</v>
      </c>
      <c r="NJ248" s="52">
        <v>0</v>
      </c>
      <c r="NK248" s="52">
        <v>0</v>
      </c>
      <c r="NL248" s="52">
        <v>0</v>
      </c>
      <c r="NM248" s="52">
        <v>0</v>
      </c>
      <c r="NN248" s="52">
        <v>0</v>
      </c>
      <c r="NO248" s="52">
        <v>0</v>
      </c>
      <c r="NP248" s="52">
        <v>0</v>
      </c>
      <c r="NQ248" s="52">
        <v>0</v>
      </c>
      <c r="NR248" s="68">
        <f t="shared" si="12"/>
        <v>110595.90999999993</v>
      </c>
      <c r="NS248" s="68">
        <f t="shared" si="13"/>
        <v>110595.90999999993</v>
      </c>
      <c r="NT248" s="68">
        <f t="shared" si="14"/>
        <v>86287.569999999949</v>
      </c>
    </row>
    <row r="249" spans="1:384" s="40" customFormat="1" ht="15" customHeight="1" outlineLevel="1" x14ac:dyDescent="0.2">
      <c r="A249" s="61"/>
      <c r="B249" s="49" t="s">
        <v>671</v>
      </c>
      <c r="C249" s="49" t="s">
        <v>1096</v>
      </c>
      <c r="D249" s="49" t="s">
        <v>1131</v>
      </c>
      <c r="E249" s="50" t="s">
        <v>1179</v>
      </c>
      <c r="F249" s="64">
        <v>45594</v>
      </c>
      <c r="G249" s="49" t="s">
        <v>16</v>
      </c>
      <c r="H249" s="72">
        <v>0</v>
      </c>
      <c r="I249" s="65">
        <v>63419.68</v>
      </c>
      <c r="J249" s="114" t="str">
        <f>_xlfn.XLOOKUP(E249,'[12]Resumo Unidades'!$B:$B,'[12]Resumo Unidades'!$W:$W)</f>
        <v>Fluxo ok</v>
      </c>
      <c r="K249" s="51" t="str">
        <f>IF(L249&gt;Resumo!$E$23,"Sim","Não")</f>
        <v>Não</v>
      </c>
      <c r="L249" s="66">
        <v>0</v>
      </c>
      <c r="M249" s="67"/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0</v>
      </c>
      <c r="U249" s="52">
        <v>0</v>
      </c>
      <c r="V249" s="52">
        <v>0</v>
      </c>
      <c r="W249" s="52">
        <v>0</v>
      </c>
      <c r="X249" s="52">
        <v>0</v>
      </c>
      <c r="Y249" s="52">
        <v>0</v>
      </c>
      <c r="Z249" s="52">
        <v>0</v>
      </c>
      <c r="AA249" s="52">
        <v>0</v>
      </c>
      <c r="AB249" s="52">
        <v>0</v>
      </c>
      <c r="AC249" s="52">
        <v>0</v>
      </c>
      <c r="AD249" s="52">
        <v>0</v>
      </c>
      <c r="AE249" s="52">
        <v>0</v>
      </c>
      <c r="AF249" s="52">
        <v>0</v>
      </c>
      <c r="AG249" s="52">
        <v>0</v>
      </c>
      <c r="AH249" s="52">
        <v>0</v>
      </c>
      <c r="AI249" s="52">
        <v>0</v>
      </c>
      <c r="AJ249" s="52">
        <v>0</v>
      </c>
      <c r="AK249" s="52">
        <v>0</v>
      </c>
      <c r="AL249" s="52">
        <v>0</v>
      </c>
      <c r="AM249" s="52">
        <v>0</v>
      </c>
      <c r="AN249" s="52">
        <v>0</v>
      </c>
      <c r="AO249" s="52">
        <v>0</v>
      </c>
      <c r="AP249" s="52">
        <v>0</v>
      </c>
      <c r="AQ249" s="52">
        <v>0</v>
      </c>
      <c r="AR249" s="52">
        <v>0</v>
      </c>
      <c r="AS249" s="52">
        <v>0</v>
      </c>
      <c r="AT249" s="52">
        <v>0</v>
      </c>
      <c r="AU249" s="52">
        <v>0</v>
      </c>
      <c r="AV249" s="52">
        <v>0</v>
      </c>
      <c r="AW249" s="52">
        <v>0</v>
      </c>
      <c r="AX249" s="52">
        <v>0</v>
      </c>
      <c r="AY249" s="52">
        <v>0</v>
      </c>
      <c r="AZ249" s="52">
        <v>0</v>
      </c>
      <c r="BA249" s="52">
        <v>0</v>
      </c>
      <c r="BB249" s="52">
        <v>0</v>
      </c>
      <c r="BC249" s="52">
        <v>0</v>
      </c>
      <c r="BD249" s="52">
        <v>0</v>
      </c>
      <c r="BE249" s="52">
        <v>0</v>
      </c>
      <c r="BF249" s="52">
        <v>0</v>
      </c>
      <c r="BG249" s="52">
        <v>0</v>
      </c>
      <c r="BH249" s="52">
        <v>0</v>
      </c>
      <c r="BI249" s="52">
        <v>0</v>
      </c>
      <c r="BJ249" s="52">
        <v>0</v>
      </c>
      <c r="BK249" s="52">
        <v>0</v>
      </c>
      <c r="BL249" s="52">
        <v>0</v>
      </c>
      <c r="BM249" s="52">
        <v>0</v>
      </c>
      <c r="BN249" s="52">
        <v>0</v>
      </c>
      <c r="BO249" s="52">
        <v>0</v>
      </c>
      <c r="BP249" s="52">
        <v>0</v>
      </c>
      <c r="BQ249" s="52">
        <v>0</v>
      </c>
      <c r="BR249" s="52">
        <v>0</v>
      </c>
      <c r="BS249" s="52">
        <v>0</v>
      </c>
      <c r="BT249" s="52">
        <v>0</v>
      </c>
      <c r="BU249" s="52">
        <v>0</v>
      </c>
      <c r="BV249" s="52">
        <v>0</v>
      </c>
      <c r="BW249" s="52">
        <v>0</v>
      </c>
      <c r="BX249" s="52">
        <v>0</v>
      </c>
      <c r="BY249" s="52">
        <v>0</v>
      </c>
      <c r="BZ249" s="52">
        <v>0</v>
      </c>
      <c r="CA249" s="52">
        <v>0</v>
      </c>
      <c r="CB249" s="52">
        <v>0</v>
      </c>
      <c r="CC249" s="52">
        <v>0</v>
      </c>
      <c r="CD249" s="52">
        <v>342.52</v>
      </c>
      <c r="CE249" s="52">
        <v>302.2</v>
      </c>
      <c r="CF249" s="52">
        <v>302.2</v>
      </c>
      <c r="CG249" s="52">
        <v>302.2</v>
      </c>
      <c r="CH249" s="52">
        <v>302.2</v>
      </c>
      <c r="CI249" s="52">
        <v>302.2</v>
      </c>
      <c r="CJ249" s="52">
        <v>302.2</v>
      </c>
      <c r="CK249" s="52">
        <v>302.2</v>
      </c>
      <c r="CL249" s="52">
        <v>328.75</v>
      </c>
      <c r="CM249" s="52">
        <v>328.75</v>
      </c>
      <c r="CN249" s="52">
        <v>328.75</v>
      </c>
      <c r="CO249" s="52">
        <v>328.75</v>
      </c>
      <c r="CP249" s="52">
        <v>328.75</v>
      </c>
      <c r="CQ249" s="52">
        <v>328.75</v>
      </c>
      <c r="CR249" s="52">
        <v>328.75</v>
      </c>
      <c r="CS249" s="52">
        <v>328.75</v>
      </c>
      <c r="CT249" s="52">
        <v>328.75</v>
      </c>
      <c r="CU249" s="52">
        <v>328.75</v>
      </c>
      <c r="CV249" s="52">
        <v>328.75</v>
      </c>
      <c r="CW249" s="52">
        <v>328.75</v>
      </c>
      <c r="CX249" s="52">
        <v>355.33</v>
      </c>
      <c r="CY249" s="52">
        <v>355.33</v>
      </c>
      <c r="CZ249" s="52">
        <v>355.33</v>
      </c>
      <c r="DA249" s="52">
        <v>355.33</v>
      </c>
      <c r="DB249" s="52">
        <v>355.33</v>
      </c>
      <c r="DC249" s="52">
        <v>355.33</v>
      </c>
      <c r="DD249" s="52">
        <v>355.33</v>
      </c>
      <c r="DE249" s="52">
        <v>355.33</v>
      </c>
      <c r="DF249" s="52">
        <v>355.33</v>
      </c>
      <c r="DG249" s="52">
        <v>355.33</v>
      </c>
      <c r="DH249" s="52">
        <v>355.33</v>
      </c>
      <c r="DI249" s="52">
        <v>355.33</v>
      </c>
      <c r="DJ249" s="52">
        <v>384.07</v>
      </c>
      <c r="DK249" s="52">
        <v>384.07</v>
      </c>
      <c r="DL249" s="52">
        <v>384.07</v>
      </c>
      <c r="DM249" s="52">
        <v>384.07</v>
      </c>
      <c r="DN249" s="52">
        <v>384.07</v>
      </c>
      <c r="DO249" s="52">
        <v>384.07</v>
      </c>
      <c r="DP249" s="52">
        <v>384.07</v>
      </c>
      <c r="DQ249" s="52">
        <v>384.07</v>
      </c>
      <c r="DR249" s="52">
        <v>384.07</v>
      </c>
      <c r="DS249" s="52">
        <v>384.07</v>
      </c>
      <c r="DT249" s="52">
        <v>384.07</v>
      </c>
      <c r="DU249" s="52">
        <v>384.07</v>
      </c>
      <c r="DV249" s="52">
        <v>415.12</v>
      </c>
      <c r="DW249" s="52">
        <v>415.12</v>
      </c>
      <c r="DX249" s="52">
        <v>415.12</v>
      </c>
      <c r="DY249" s="52">
        <v>415.12</v>
      </c>
      <c r="DZ249" s="52">
        <v>415.12</v>
      </c>
      <c r="EA249" s="52">
        <v>415.12</v>
      </c>
      <c r="EB249" s="52">
        <v>415.12</v>
      </c>
      <c r="EC249" s="52">
        <v>415.12</v>
      </c>
      <c r="ED249" s="52">
        <v>415.12</v>
      </c>
      <c r="EE249" s="52">
        <v>415.12</v>
      </c>
      <c r="EF249" s="52">
        <v>415.12</v>
      </c>
      <c r="EG249" s="52">
        <v>415.12</v>
      </c>
      <c r="EH249" s="52">
        <v>448.68</v>
      </c>
      <c r="EI249" s="52">
        <v>448.68</v>
      </c>
      <c r="EJ249" s="52">
        <v>448.68</v>
      </c>
      <c r="EK249" s="52">
        <v>448.68</v>
      </c>
      <c r="EL249" s="52">
        <v>448.68</v>
      </c>
      <c r="EM249" s="52">
        <v>448.68</v>
      </c>
      <c r="EN249" s="52">
        <v>448.68</v>
      </c>
      <c r="EO249" s="52">
        <v>448.68</v>
      </c>
      <c r="EP249" s="52">
        <v>448.68</v>
      </c>
      <c r="EQ249" s="52">
        <v>448.68</v>
      </c>
      <c r="ER249" s="52">
        <v>448.68</v>
      </c>
      <c r="ES249" s="52">
        <v>448.68</v>
      </c>
      <c r="ET249" s="52">
        <v>484.95</v>
      </c>
      <c r="EU249" s="52">
        <v>484.95</v>
      </c>
      <c r="EV249" s="52">
        <v>484.95</v>
      </c>
      <c r="EW249" s="52">
        <v>484.95</v>
      </c>
      <c r="EX249" s="52">
        <v>484.95</v>
      </c>
      <c r="EY249" s="52">
        <v>484.95</v>
      </c>
      <c r="EZ249" s="52">
        <v>484.95</v>
      </c>
      <c r="FA249" s="52">
        <v>484.95</v>
      </c>
      <c r="FB249" s="52">
        <v>484.95</v>
      </c>
      <c r="FC249" s="52">
        <v>484.95</v>
      </c>
      <c r="FD249" s="52">
        <v>484.95</v>
      </c>
      <c r="FE249" s="52">
        <v>484.95</v>
      </c>
      <c r="FF249" s="52">
        <v>524.16</v>
      </c>
      <c r="FG249" s="52">
        <v>524.16</v>
      </c>
      <c r="FH249" s="52">
        <v>524.16</v>
      </c>
      <c r="FI249" s="52">
        <v>524.16</v>
      </c>
      <c r="FJ249" s="52">
        <v>524.16</v>
      </c>
      <c r="FK249" s="52">
        <v>524.16</v>
      </c>
      <c r="FL249" s="52">
        <v>524.16</v>
      </c>
      <c r="FM249" s="52">
        <v>524.16</v>
      </c>
      <c r="FN249" s="52">
        <v>524.16</v>
      </c>
      <c r="FO249" s="52">
        <v>524.16</v>
      </c>
      <c r="FP249" s="52">
        <v>524.16</v>
      </c>
      <c r="FQ249" s="52">
        <v>524.16</v>
      </c>
      <c r="FR249" s="52">
        <v>566.54</v>
      </c>
      <c r="FS249" s="52">
        <v>566.54</v>
      </c>
      <c r="FT249" s="52">
        <v>566.54</v>
      </c>
      <c r="FU249" s="52">
        <v>566.54</v>
      </c>
      <c r="FV249" s="52">
        <v>566.54</v>
      </c>
      <c r="FW249" s="52">
        <v>566.54</v>
      </c>
      <c r="FX249" s="52">
        <v>566.54</v>
      </c>
      <c r="FY249" s="52">
        <v>566.54</v>
      </c>
      <c r="FZ249" s="52">
        <v>566.54</v>
      </c>
      <c r="GA249" s="52">
        <v>566.54</v>
      </c>
      <c r="GB249" s="52">
        <v>566.54</v>
      </c>
      <c r="GC249" s="52">
        <v>566.54</v>
      </c>
      <c r="GD249" s="52">
        <v>612.34</v>
      </c>
      <c r="GE249" s="52">
        <v>612.34</v>
      </c>
      <c r="GF249" s="52">
        <v>612.34</v>
      </c>
      <c r="GG249" s="52">
        <v>612.34</v>
      </c>
      <c r="GH249" s="52">
        <v>612.34</v>
      </c>
      <c r="GI249" s="52">
        <v>612.34</v>
      </c>
      <c r="GJ249" s="52">
        <v>612.34</v>
      </c>
      <c r="GK249" s="52">
        <v>612.34</v>
      </c>
      <c r="GL249" s="52">
        <v>612.34</v>
      </c>
      <c r="GM249" s="52">
        <v>612.34</v>
      </c>
      <c r="GN249" s="52">
        <v>612.34</v>
      </c>
      <c r="GO249" s="52">
        <v>612.34</v>
      </c>
      <c r="GP249" s="52">
        <v>661.85</v>
      </c>
      <c r="GQ249" s="52">
        <v>661.85</v>
      </c>
      <c r="GR249" s="52">
        <v>661.85</v>
      </c>
      <c r="GS249" s="52">
        <v>661.85</v>
      </c>
      <c r="GT249" s="52">
        <v>661.85</v>
      </c>
      <c r="GU249" s="52">
        <v>661.85</v>
      </c>
      <c r="GV249" s="52">
        <v>661.85</v>
      </c>
      <c r="GW249" s="52">
        <v>661.85</v>
      </c>
      <c r="GX249" s="52">
        <v>661.85</v>
      </c>
      <c r="GY249" s="52">
        <v>661.85</v>
      </c>
      <c r="GZ249" s="52">
        <v>661.85</v>
      </c>
      <c r="HA249" s="52">
        <v>661.85</v>
      </c>
      <c r="HB249" s="52">
        <v>715.37</v>
      </c>
      <c r="HC249" s="52">
        <v>715.37</v>
      </c>
      <c r="HD249" s="52">
        <v>715.37</v>
      </c>
      <c r="HE249" s="52">
        <v>715.37</v>
      </c>
      <c r="HF249" s="52">
        <v>715.37</v>
      </c>
      <c r="HG249" s="52">
        <v>715.37</v>
      </c>
      <c r="HH249" s="52">
        <v>715.37</v>
      </c>
      <c r="HI249" s="52">
        <v>715.37</v>
      </c>
      <c r="HJ249" s="52">
        <v>715.37</v>
      </c>
      <c r="HK249" s="52">
        <v>715.37</v>
      </c>
      <c r="HL249" s="52">
        <v>715.37</v>
      </c>
      <c r="HM249" s="52">
        <v>715.37</v>
      </c>
      <c r="HN249" s="52">
        <v>773.2</v>
      </c>
      <c r="HO249" s="52">
        <v>773.2</v>
      </c>
      <c r="HP249" s="52">
        <v>773.2</v>
      </c>
      <c r="HQ249" s="52">
        <v>773.2</v>
      </c>
      <c r="HR249" s="52">
        <v>773.2</v>
      </c>
      <c r="HS249" s="52">
        <v>773.2</v>
      </c>
      <c r="HT249" s="52">
        <v>773.2</v>
      </c>
      <c r="HU249" s="52">
        <v>773.2</v>
      </c>
      <c r="HV249" s="52">
        <v>773.2</v>
      </c>
      <c r="HW249" s="52">
        <v>773.2</v>
      </c>
      <c r="HX249" s="52">
        <v>773.2</v>
      </c>
      <c r="HY249" s="52">
        <v>773.2</v>
      </c>
      <c r="HZ249" s="52">
        <v>835.72</v>
      </c>
      <c r="IA249" s="52">
        <v>835.72</v>
      </c>
      <c r="IB249" s="52">
        <v>835.72</v>
      </c>
      <c r="IC249" s="52">
        <v>835.72</v>
      </c>
      <c r="ID249" s="52">
        <v>835.72</v>
      </c>
      <c r="IE249" s="52">
        <v>835.72</v>
      </c>
      <c r="IF249" s="52">
        <v>835.72</v>
      </c>
      <c r="IG249" s="52">
        <v>835.72</v>
      </c>
      <c r="IH249" s="52">
        <v>835.72</v>
      </c>
      <c r="II249" s="52">
        <v>835.72</v>
      </c>
      <c r="IJ249" s="52">
        <v>835.72</v>
      </c>
      <c r="IK249" s="52">
        <v>835.72</v>
      </c>
      <c r="IL249" s="52">
        <v>903.28</v>
      </c>
      <c r="IM249" s="52">
        <v>903.28</v>
      </c>
      <c r="IN249" s="52">
        <v>903.28</v>
      </c>
      <c r="IO249" s="52">
        <v>903.28</v>
      </c>
      <c r="IP249" s="52">
        <v>903.28</v>
      </c>
      <c r="IQ249" s="52">
        <v>903.28</v>
      </c>
      <c r="IR249" s="52">
        <v>903.28</v>
      </c>
      <c r="IS249" s="52">
        <v>903.28</v>
      </c>
      <c r="IT249" s="52">
        <v>903.28</v>
      </c>
      <c r="IU249" s="52">
        <v>903.28</v>
      </c>
      <c r="IV249" s="52">
        <v>903.28</v>
      </c>
      <c r="IW249" s="52">
        <v>903.28</v>
      </c>
      <c r="IX249" s="52">
        <v>976.31</v>
      </c>
      <c r="IY249" s="52">
        <v>976.31</v>
      </c>
      <c r="IZ249" s="52">
        <v>976.31</v>
      </c>
      <c r="JA249" s="52">
        <v>976.31</v>
      </c>
      <c r="JB249" s="52">
        <v>976.31</v>
      </c>
      <c r="JC249" s="52">
        <v>976.31</v>
      </c>
      <c r="JD249" s="52">
        <v>976.31</v>
      </c>
      <c r="JE249" s="52">
        <v>976.31</v>
      </c>
      <c r="JF249" s="52">
        <v>976.31</v>
      </c>
      <c r="JG249" s="52">
        <v>976.31</v>
      </c>
      <c r="JH249" s="52">
        <v>976.31</v>
      </c>
      <c r="JI249" s="52">
        <v>976.31</v>
      </c>
      <c r="JJ249" s="52">
        <v>1055.25</v>
      </c>
      <c r="JK249" s="52">
        <v>1055.25</v>
      </c>
      <c r="JL249" s="52">
        <v>1055.25</v>
      </c>
      <c r="JM249" s="52">
        <v>1055.25</v>
      </c>
      <c r="JN249" s="52">
        <v>1055.25</v>
      </c>
      <c r="JO249" s="52">
        <v>1055.25</v>
      </c>
      <c r="JP249" s="52">
        <v>1055.25</v>
      </c>
      <c r="JQ249" s="52">
        <v>1055.25</v>
      </c>
      <c r="JR249" s="52">
        <v>1055.25</v>
      </c>
      <c r="JS249" s="52">
        <v>1055.25</v>
      </c>
      <c r="JT249" s="52">
        <v>0</v>
      </c>
      <c r="JU249" s="52">
        <v>0</v>
      </c>
      <c r="JV249" s="52">
        <v>0</v>
      </c>
      <c r="JW249" s="52">
        <v>0</v>
      </c>
      <c r="JX249" s="52">
        <v>0</v>
      </c>
      <c r="JY249" s="52">
        <v>0</v>
      </c>
      <c r="JZ249" s="52">
        <v>0</v>
      </c>
      <c r="KA249" s="52">
        <v>0</v>
      </c>
      <c r="KB249" s="52">
        <v>0</v>
      </c>
      <c r="KC249" s="52">
        <v>0</v>
      </c>
      <c r="KD249" s="52">
        <v>0</v>
      </c>
      <c r="KE249" s="52">
        <v>0</v>
      </c>
      <c r="KF249" s="52">
        <v>0</v>
      </c>
      <c r="KG249" s="52">
        <v>0</v>
      </c>
      <c r="KH249" s="52">
        <v>0</v>
      </c>
      <c r="KI249" s="52">
        <v>0</v>
      </c>
      <c r="KJ249" s="52">
        <v>0</v>
      </c>
      <c r="KK249" s="52">
        <v>0</v>
      </c>
      <c r="KL249" s="52">
        <v>0</v>
      </c>
      <c r="KM249" s="52">
        <v>0</v>
      </c>
      <c r="KN249" s="52">
        <v>0</v>
      </c>
      <c r="KO249" s="52">
        <v>0</v>
      </c>
      <c r="KP249" s="52">
        <v>0</v>
      </c>
      <c r="KQ249" s="52">
        <v>0</v>
      </c>
      <c r="KR249" s="52">
        <v>0</v>
      </c>
      <c r="KS249" s="52">
        <v>0</v>
      </c>
      <c r="KT249" s="52">
        <v>0</v>
      </c>
      <c r="KU249" s="52">
        <v>0</v>
      </c>
      <c r="KV249" s="52">
        <v>0</v>
      </c>
      <c r="KW249" s="52">
        <v>0</v>
      </c>
      <c r="KX249" s="52">
        <v>0</v>
      </c>
      <c r="KY249" s="52">
        <v>0</v>
      </c>
      <c r="KZ249" s="52">
        <v>0</v>
      </c>
      <c r="LA249" s="52">
        <v>0</v>
      </c>
      <c r="LB249" s="52">
        <v>0</v>
      </c>
      <c r="LC249" s="52">
        <v>0</v>
      </c>
      <c r="LD249" s="52">
        <v>0</v>
      </c>
      <c r="LE249" s="52">
        <v>0</v>
      </c>
      <c r="LF249" s="52">
        <v>0</v>
      </c>
      <c r="LG249" s="52">
        <v>0</v>
      </c>
      <c r="LH249" s="52">
        <v>0</v>
      </c>
      <c r="LI249" s="52">
        <v>0</v>
      </c>
      <c r="LJ249" s="52">
        <v>0</v>
      </c>
      <c r="LK249" s="52">
        <v>0</v>
      </c>
      <c r="LL249" s="52">
        <v>0</v>
      </c>
      <c r="LM249" s="52">
        <v>0</v>
      </c>
      <c r="LN249" s="52">
        <v>0</v>
      </c>
      <c r="LO249" s="52">
        <v>0</v>
      </c>
      <c r="LP249" s="52">
        <v>0</v>
      </c>
      <c r="LQ249" s="52">
        <v>0</v>
      </c>
      <c r="LR249" s="52">
        <v>0</v>
      </c>
      <c r="LS249" s="52">
        <v>0</v>
      </c>
      <c r="LT249" s="52">
        <v>0</v>
      </c>
      <c r="LU249" s="52">
        <v>0</v>
      </c>
      <c r="LV249" s="52">
        <v>0</v>
      </c>
      <c r="LW249" s="52">
        <v>0</v>
      </c>
      <c r="LX249" s="52">
        <v>0</v>
      </c>
      <c r="LY249" s="52">
        <v>0</v>
      </c>
      <c r="LZ249" s="52">
        <v>0</v>
      </c>
      <c r="MA249" s="52">
        <v>0</v>
      </c>
      <c r="MB249" s="52">
        <v>0</v>
      </c>
      <c r="MC249" s="52">
        <v>0</v>
      </c>
      <c r="MD249" s="52">
        <v>0</v>
      </c>
      <c r="ME249" s="52">
        <v>0</v>
      </c>
      <c r="MF249" s="52">
        <v>0</v>
      </c>
      <c r="MG249" s="52">
        <v>0</v>
      </c>
      <c r="MH249" s="52">
        <v>0</v>
      </c>
      <c r="MI249" s="52">
        <v>0</v>
      </c>
      <c r="MJ249" s="52">
        <v>0</v>
      </c>
      <c r="MK249" s="52">
        <v>0</v>
      </c>
      <c r="ML249" s="52">
        <v>0</v>
      </c>
      <c r="MM249" s="52">
        <v>0</v>
      </c>
      <c r="MN249" s="52">
        <v>0</v>
      </c>
      <c r="MO249" s="52">
        <v>0</v>
      </c>
      <c r="MP249" s="52">
        <v>0</v>
      </c>
      <c r="MQ249" s="52">
        <v>0</v>
      </c>
      <c r="MR249" s="52">
        <v>0</v>
      </c>
      <c r="MS249" s="52">
        <v>0</v>
      </c>
      <c r="MT249" s="52">
        <v>0</v>
      </c>
      <c r="MU249" s="52">
        <v>0</v>
      </c>
      <c r="MV249" s="52">
        <v>0</v>
      </c>
      <c r="MW249" s="52">
        <v>0</v>
      </c>
      <c r="MX249" s="52">
        <v>0</v>
      </c>
      <c r="MY249" s="52">
        <v>0</v>
      </c>
      <c r="MZ249" s="52">
        <v>0</v>
      </c>
      <c r="NA249" s="52">
        <v>0</v>
      </c>
      <c r="NB249" s="52">
        <v>0</v>
      </c>
      <c r="NC249" s="52">
        <v>0</v>
      </c>
      <c r="ND249" s="52">
        <v>0</v>
      </c>
      <c r="NE249" s="52">
        <v>0</v>
      </c>
      <c r="NF249" s="52">
        <v>0</v>
      </c>
      <c r="NG249" s="52">
        <v>0</v>
      </c>
      <c r="NH249" s="52">
        <v>0</v>
      </c>
      <c r="NI249" s="52">
        <v>0</v>
      </c>
      <c r="NJ249" s="52">
        <v>0</v>
      </c>
      <c r="NK249" s="52">
        <v>0</v>
      </c>
      <c r="NL249" s="52">
        <v>0</v>
      </c>
      <c r="NM249" s="52">
        <v>0</v>
      </c>
      <c r="NN249" s="52">
        <v>0</v>
      </c>
      <c r="NO249" s="52">
        <v>0</v>
      </c>
      <c r="NP249" s="52">
        <v>0</v>
      </c>
      <c r="NQ249" s="52">
        <v>0</v>
      </c>
      <c r="NR249" s="68">
        <f t="shared" si="12"/>
        <v>120838.45999999992</v>
      </c>
      <c r="NS249" s="68">
        <f t="shared" si="13"/>
        <v>120838.45999999992</v>
      </c>
      <c r="NT249" s="68">
        <f t="shared" si="14"/>
        <v>47610.820000000029</v>
      </c>
    </row>
    <row r="250" spans="1:384" s="40" customFormat="1" ht="15" customHeight="1" outlineLevel="1" x14ac:dyDescent="0.2">
      <c r="A250" s="61"/>
      <c r="B250" s="49" t="s">
        <v>671</v>
      </c>
      <c r="C250" s="49" t="s">
        <v>1097</v>
      </c>
      <c r="D250" s="49" t="s">
        <v>1132</v>
      </c>
      <c r="E250" s="50" t="s">
        <v>1180</v>
      </c>
      <c r="F250" s="64">
        <v>45596</v>
      </c>
      <c r="G250" s="49" t="s">
        <v>16</v>
      </c>
      <c r="H250" s="72">
        <v>0</v>
      </c>
      <c r="I250" s="65">
        <v>64320.480000000003</v>
      </c>
      <c r="J250" s="114" t="str">
        <f>_xlfn.XLOOKUP(E250,'[12]Resumo Unidades'!$B:$B,'[12]Resumo Unidades'!$W:$W)</f>
        <v>Fluxo ok</v>
      </c>
      <c r="K250" s="51" t="str">
        <f>IF(L250&gt;Resumo!$E$23,"Sim","Não")</f>
        <v>Sim</v>
      </c>
      <c r="L250" s="66">
        <v>81</v>
      </c>
      <c r="M250" s="67"/>
      <c r="N250" s="52">
        <v>0</v>
      </c>
      <c r="O250" s="52">
        <v>0</v>
      </c>
      <c r="P250" s="52">
        <v>0</v>
      </c>
      <c r="Q250" s="52">
        <v>0</v>
      </c>
      <c r="R250" s="52">
        <v>0</v>
      </c>
      <c r="S250" s="52">
        <v>0</v>
      </c>
      <c r="T250" s="52">
        <v>0</v>
      </c>
      <c r="U250" s="52">
        <v>0</v>
      </c>
      <c r="V250" s="52">
        <v>0</v>
      </c>
      <c r="W250" s="52">
        <v>0</v>
      </c>
      <c r="X250" s="52">
        <v>0</v>
      </c>
      <c r="Y250" s="52">
        <v>0</v>
      </c>
      <c r="Z250" s="52">
        <v>0</v>
      </c>
      <c r="AA250" s="52">
        <v>0</v>
      </c>
      <c r="AB250" s="52">
        <v>0</v>
      </c>
      <c r="AC250" s="52">
        <v>0</v>
      </c>
      <c r="AD250" s="52">
        <v>0</v>
      </c>
      <c r="AE250" s="52">
        <v>0</v>
      </c>
      <c r="AF250" s="52">
        <v>0</v>
      </c>
      <c r="AG250" s="52">
        <v>0</v>
      </c>
      <c r="AH250" s="52">
        <v>0</v>
      </c>
      <c r="AI250" s="52">
        <v>0</v>
      </c>
      <c r="AJ250" s="52">
        <v>0</v>
      </c>
      <c r="AK250" s="52">
        <v>0</v>
      </c>
      <c r="AL250" s="52">
        <v>0</v>
      </c>
      <c r="AM250" s="52">
        <v>0</v>
      </c>
      <c r="AN250" s="52">
        <v>0</v>
      </c>
      <c r="AO250" s="52">
        <v>0</v>
      </c>
      <c r="AP250" s="52">
        <v>0</v>
      </c>
      <c r="AQ250" s="52">
        <v>0</v>
      </c>
      <c r="AR250" s="52">
        <v>0</v>
      </c>
      <c r="AS250" s="52">
        <v>0</v>
      </c>
      <c r="AT250" s="52">
        <v>0</v>
      </c>
      <c r="AU250" s="52">
        <v>0</v>
      </c>
      <c r="AV250" s="52">
        <v>0</v>
      </c>
      <c r="AW250" s="52">
        <v>0</v>
      </c>
      <c r="AX250" s="52">
        <v>0</v>
      </c>
      <c r="AY250" s="52">
        <v>0</v>
      </c>
      <c r="AZ250" s="52">
        <v>0</v>
      </c>
      <c r="BA250" s="52">
        <v>0</v>
      </c>
      <c r="BB250" s="52">
        <v>0</v>
      </c>
      <c r="BC250" s="52">
        <v>0</v>
      </c>
      <c r="BD250" s="52">
        <v>0</v>
      </c>
      <c r="BE250" s="52">
        <v>0</v>
      </c>
      <c r="BF250" s="52">
        <v>0</v>
      </c>
      <c r="BG250" s="52">
        <v>0</v>
      </c>
      <c r="BH250" s="52">
        <v>0</v>
      </c>
      <c r="BI250" s="52">
        <v>0</v>
      </c>
      <c r="BJ250" s="52">
        <v>0</v>
      </c>
      <c r="BK250" s="52">
        <v>0</v>
      </c>
      <c r="BL250" s="52">
        <v>0</v>
      </c>
      <c r="BM250" s="52">
        <v>0</v>
      </c>
      <c r="BN250" s="52">
        <v>0</v>
      </c>
      <c r="BO250" s="52">
        <v>0</v>
      </c>
      <c r="BP250" s="52">
        <v>0</v>
      </c>
      <c r="BQ250" s="52">
        <v>0</v>
      </c>
      <c r="BR250" s="52">
        <v>0</v>
      </c>
      <c r="BS250" s="52">
        <v>0</v>
      </c>
      <c r="BT250" s="52">
        <v>0</v>
      </c>
      <c r="BU250" s="52">
        <v>0</v>
      </c>
      <c r="BV250" s="52">
        <v>0</v>
      </c>
      <c r="BW250" s="52">
        <v>0</v>
      </c>
      <c r="BX250" s="52">
        <v>0</v>
      </c>
      <c r="BY250" s="52">
        <v>0</v>
      </c>
      <c r="BZ250" s="52">
        <v>0</v>
      </c>
      <c r="CA250" s="52">
        <v>625.14</v>
      </c>
      <c r="CB250" s="52">
        <v>575.05000000000007</v>
      </c>
      <c r="CC250" s="52">
        <v>524.61</v>
      </c>
      <c r="CD250" s="52">
        <v>492.27</v>
      </c>
      <c r="CE250" s="52">
        <v>451.46</v>
      </c>
      <c r="CF250" s="52">
        <v>451.46</v>
      </c>
      <c r="CG250" s="52">
        <v>451.46</v>
      </c>
      <c r="CH250" s="52">
        <v>451.46</v>
      </c>
      <c r="CI250" s="52">
        <v>451.46</v>
      </c>
      <c r="CJ250" s="52">
        <v>451.46</v>
      </c>
      <c r="CK250" s="52">
        <v>451.46</v>
      </c>
      <c r="CL250" s="52">
        <v>451.46</v>
      </c>
      <c r="CM250" s="52">
        <v>451.46</v>
      </c>
      <c r="CN250" s="52">
        <v>451.46</v>
      </c>
      <c r="CO250" s="52">
        <v>451.46</v>
      </c>
      <c r="CP250" s="52">
        <v>451.46</v>
      </c>
      <c r="CQ250" s="52">
        <v>451.46</v>
      </c>
      <c r="CR250" s="52">
        <v>451.46</v>
      </c>
      <c r="CS250" s="52">
        <v>451.46</v>
      </c>
      <c r="CT250" s="52">
        <v>451.46</v>
      </c>
      <c r="CU250" s="52">
        <v>451.46</v>
      </c>
      <c r="CV250" s="52">
        <v>451.46</v>
      </c>
      <c r="CW250" s="52">
        <v>451.46</v>
      </c>
      <c r="CX250" s="52">
        <v>451.46</v>
      </c>
      <c r="CY250" s="52">
        <v>451.46</v>
      </c>
      <c r="CZ250" s="52">
        <v>451.46</v>
      </c>
      <c r="DA250" s="52">
        <v>451.46</v>
      </c>
      <c r="DB250" s="52">
        <v>451.46</v>
      </c>
      <c r="DC250" s="52">
        <v>451.46</v>
      </c>
      <c r="DD250" s="52">
        <v>451.46</v>
      </c>
      <c r="DE250" s="52">
        <v>451.46</v>
      </c>
      <c r="DF250" s="52">
        <v>451.46</v>
      </c>
      <c r="DG250" s="52">
        <v>451.46</v>
      </c>
      <c r="DH250" s="52">
        <v>451.46</v>
      </c>
      <c r="DI250" s="52">
        <v>451.46</v>
      </c>
      <c r="DJ250" s="52">
        <v>451.46</v>
      </c>
      <c r="DK250" s="52">
        <v>451.46</v>
      </c>
      <c r="DL250" s="52">
        <v>451.46</v>
      </c>
      <c r="DM250" s="52">
        <v>451.46</v>
      </c>
      <c r="DN250" s="52">
        <v>451.46</v>
      </c>
      <c r="DO250" s="52">
        <v>451.46</v>
      </c>
      <c r="DP250" s="52">
        <v>451.46</v>
      </c>
      <c r="DQ250" s="52">
        <v>451.46</v>
      </c>
      <c r="DR250" s="52">
        <v>451.46</v>
      </c>
      <c r="DS250" s="52">
        <v>451.46</v>
      </c>
      <c r="DT250" s="52">
        <v>451.46</v>
      </c>
      <c r="DU250" s="52">
        <v>451.46</v>
      </c>
      <c r="DV250" s="52">
        <v>451.46</v>
      </c>
      <c r="DW250" s="52">
        <v>451.46</v>
      </c>
      <c r="DX250" s="52">
        <v>451.46</v>
      </c>
      <c r="DY250" s="52">
        <v>451.46</v>
      </c>
      <c r="DZ250" s="52">
        <v>451.46</v>
      </c>
      <c r="EA250" s="52">
        <v>451.46</v>
      </c>
      <c r="EB250" s="52">
        <v>451.46</v>
      </c>
      <c r="EC250" s="52">
        <v>451.46</v>
      </c>
      <c r="ED250" s="52">
        <v>451.46</v>
      </c>
      <c r="EE250" s="52">
        <v>451.46</v>
      </c>
      <c r="EF250" s="52">
        <v>451.46</v>
      </c>
      <c r="EG250" s="52">
        <v>451.46</v>
      </c>
      <c r="EH250" s="52">
        <v>451.46</v>
      </c>
      <c r="EI250" s="52">
        <v>451.46</v>
      </c>
      <c r="EJ250" s="52">
        <v>451.46</v>
      </c>
      <c r="EK250" s="52">
        <v>451.46</v>
      </c>
      <c r="EL250" s="52">
        <v>451.46</v>
      </c>
      <c r="EM250" s="52">
        <v>451.46</v>
      </c>
      <c r="EN250" s="52">
        <v>451.46</v>
      </c>
      <c r="EO250" s="52">
        <v>451.46</v>
      </c>
      <c r="EP250" s="52">
        <v>451.46</v>
      </c>
      <c r="EQ250" s="52">
        <v>451.46</v>
      </c>
      <c r="ER250" s="52">
        <v>451.46</v>
      </c>
      <c r="ES250" s="52">
        <v>451.46</v>
      </c>
      <c r="ET250" s="52">
        <v>451.46</v>
      </c>
      <c r="EU250" s="52">
        <v>451.46</v>
      </c>
      <c r="EV250" s="52">
        <v>451.46</v>
      </c>
      <c r="EW250" s="52">
        <v>451.46</v>
      </c>
      <c r="EX250" s="52">
        <v>451.46</v>
      </c>
      <c r="EY250" s="52">
        <v>451.46</v>
      </c>
      <c r="EZ250" s="52">
        <v>451.46</v>
      </c>
      <c r="FA250" s="52">
        <v>451.46</v>
      </c>
      <c r="FB250" s="52">
        <v>451.46</v>
      </c>
      <c r="FC250" s="52">
        <v>451.46</v>
      </c>
      <c r="FD250" s="52">
        <v>451.46</v>
      </c>
      <c r="FE250" s="52">
        <v>451.46</v>
      </c>
      <c r="FF250" s="52">
        <v>451.46</v>
      </c>
      <c r="FG250" s="52">
        <v>451.46</v>
      </c>
      <c r="FH250" s="52">
        <v>451.46</v>
      </c>
      <c r="FI250" s="52">
        <v>451.46</v>
      </c>
      <c r="FJ250" s="52">
        <v>451.46</v>
      </c>
      <c r="FK250" s="52">
        <v>451.46</v>
      </c>
      <c r="FL250" s="52">
        <v>451.46</v>
      </c>
      <c r="FM250" s="52">
        <v>451.46</v>
      </c>
      <c r="FN250" s="52">
        <v>451.46</v>
      </c>
      <c r="FO250" s="52">
        <v>451.46</v>
      </c>
      <c r="FP250" s="52">
        <v>451.46</v>
      </c>
      <c r="FQ250" s="52">
        <v>451.46</v>
      </c>
      <c r="FR250" s="52">
        <v>451.46</v>
      </c>
      <c r="FS250" s="52">
        <v>451.46</v>
      </c>
      <c r="FT250" s="52">
        <v>451.46</v>
      </c>
      <c r="FU250" s="52">
        <v>451.46</v>
      </c>
      <c r="FV250" s="52">
        <v>451.46</v>
      </c>
      <c r="FW250" s="52">
        <v>451.46</v>
      </c>
      <c r="FX250" s="52">
        <v>451.46</v>
      </c>
      <c r="FY250" s="52">
        <v>451.46</v>
      </c>
      <c r="FZ250" s="52">
        <v>451.46</v>
      </c>
      <c r="GA250" s="52">
        <v>451.46</v>
      </c>
      <c r="GB250" s="52">
        <v>451.46</v>
      </c>
      <c r="GC250" s="52">
        <v>451.46</v>
      </c>
      <c r="GD250" s="52">
        <v>451.46</v>
      </c>
      <c r="GE250" s="52">
        <v>451.46</v>
      </c>
      <c r="GF250" s="52">
        <v>451.46</v>
      </c>
      <c r="GG250" s="52">
        <v>451.46</v>
      </c>
      <c r="GH250" s="52">
        <v>451.46</v>
      </c>
      <c r="GI250" s="52">
        <v>451.46</v>
      </c>
      <c r="GJ250" s="52">
        <v>451.46</v>
      </c>
      <c r="GK250" s="52">
        <v>451.46</v>
      </c>
      <c r="GL250" s="52">
        <v>451.46</v>
      </c>
      <c r="GM250" s="52">
        <v>451.46</v>
      </c>
      <c r="GN250" s="52">
        <v>451.46</v>
      </c>
      <c r="GO250" s="52">
        <v>451.46</v>
      </c>
      <c r="GP250" s="52">
        <v>451.46</v>
      </c>
      <c r="GQ250" s="52">
        <v>451.46</v>
      </c>
      <c r="GR250" s="52">
        <v>451.46</v>
      </c>
      <c r="GS250" s="52">
        <v>451.46</v>
      </c>
      <c r="GT250" s="52">
        <v>451.46</v>
      </c>
      <c r="GU250" s="52">
        <v>451.46</v>
      </c>
      <c r="GV250" s="52">
        <v>451.46</v>
      </c>
      <c r="GW250" s="52">
        <v>451.46</v>
      </c>
      <c r="GX250" s="52">
        <v>451.46</v>
      </c>
      <c r="GY250" s="52">
        <v>451.46</v>
      </c>
      <c r="GZ250" s="52">
        <v>451.46</v>
      </c>
      <c r="HA250" s="52">
        <v>451.46</v>
      </c>
      <c r="HB250" s="52">
        <v>451.46</v>
      </c>
      <c r="HC250" s="52">
        <v>451.46</v>
      </c>
      <c r="HD250" s="52">
        <v>451.46</v>
      </c>
      <c r="HE250" s="52">
        <v>451.46</v>
      </c>
      <c r="HF250" s="52">
        <v>451.46</v>
      </c>
      <c r="HG250" s="52">
        <v>451.46</v>
      </c>
      <c r="HH250" s="52">
        <v>451.46</v>
      </c>
      <c r="HI250" s="52">
        <v>451.46</v>
      </c>
      <c r="HJ250" s="52">
        <v>451.46</v>
      </c>
      <c r="HK250" s="52">
        <v>451.46</v>
      </c>
      <c r="HL250" s="52">
        <v>451.46</v>
      </c>
      <c r="HM250" s="52">
        <v>451.46</v>
      </c>
      <c r="HN250" s="52">
        <v>0</v>
      </c>
      <c r="HO250" s="52">
        <v>0</v>
      </c>
      <c r="HP250" s="52">
        <v>0</v>
      </c>
      <c r="HQ250" s="52">
        <v>0</v>
      </c>
      <c r="HR250" s="52">
        <v>0</v>
      </c>
      <c r="HS250" s="52">
        <v>0</v>
      </c>
      <c r="HT250" s="52">
        <v>0</v>
      </c>
      <c r="HU250" s="52">
        <v>0</v>
      </c>
      <c r="HV250" s="52">
        <v>0</v>
      </c>
      <c r="HW250" s="52">
        <v>0</v>
      </c>
      <c r="HX250" s="52">
        <v>0</v>
      </c>
      <c r="HY250" s="52">
        <v>0</v>
      </c>
      <c r="HZ250" s="52">
        <v>0</v>
      </c>
      <c r="IA250" s="52">
        <v>0</v>
      </c>
      <c r="IB250" s="52">
        <v>0</v>
      </c>
      <c r="IC250" s="52">
        <v>0</v>
      </c>
      <c r="ID250" s="52">
        <v>0</v>
      </c>
      <c r="IE250" s="52">
        <v>0</v>
      </c>
      <c r="IF250" s="52">
        <v>0</v>
      </c>
      <c r="IG250" s="52">
        <v>0</v>
      </c>
      <c r="IH250" s="52">
        <v>0</v>
      </c>
      <c r="II250" s="52">
        <v>0</v>
      </c>
      <c r="IJ250" s="52">
        <v>0</v>
      </c>
      <c r="IK250" s="52">
        <v>0</v>
      </c>
      <c r="IL250" s="52">
        <v>0</v>
      </c>
      <c r="IM250" s="52">
        <v>0</v>
      </c>
      <c r="IN250" s="52">
        <v>0</v>
      </c>
      <c r="IO250" s="52">
        <v>0</v>
      </c>
      <c r="IP250" s="52">
        <v>0</v>
      </c>
      <c r="IQ250" s="52">
        <v>0</v>
      </c>
      <c r="IR250" s="52">
        <v>0</v>
      </c>
      <c r="IS250" s="52">
        <v>0</v>
      </c>
      <c r="IT250" s="52">
        <v>0</v>
      </c>
      <c r="IU250" s="52">
        <v>0</v>
      </c>
      <c r="IV250" s="52">
        <v>0</v>
      </c>
      <c r="IW250" s="52">
        <v>0</v>
      </c>
      <c r="IX250" s="52">
        <v>0</v>
      </c>
      <c r="IY250" s="52">
        <v>0</v>
      </c>
      <c r="IZ250" s="52">
        <v>0</v>
      </c>
      <c r="JA250" s="52">
        <v>0</v>
      </c>
      <c r="JB250" s="52">
        <v>0</v>
      </c>
      <c r="JC250" s="52">
        <v>0</v>
      </c>
      <c r="JD250" s="52">
        <v>0</v>
      </c>
      <c r="JE250" s="52">
        <v>0</v>
      </c>
      <c r="JF250" s="52">
        <v>0</v>
      </c>
      <c r="JG250" s="52">
        <v>0</v>
      </c>
      <c r="JH250" s="52">
        <v>0</v>
      </c>
      <c r="JI250" s="52">
        <v>0</v>
      </c>
      <c r="JJ250" s="52">
        <v>0</v>
      </c>
      <c r="JK250" s="52">
        <v>0</v>
      </c>
      <c r="JL250" s="52">
        <v>0</v>
      </c>
      <c r="JM250" s="52">
        <v>0</v>
      </c>
      <c r="JN250" s="52">
        <v>0</v>
      </c>
      <c r="JO250" s="52">
        <v>0</v>
      </c>
      <c r="JP250" s="52">
        <v>0</v>
      </c>
      <c r="JQ250" s="52">
        <v>0</v>
      </c>
      <c r="JR250" s="52">
        <v>0</v>
      </c>
      <c r="JS250" s="52">
        <v>0</v>
      </c>
      <c r="JT250" s="52">
        <v>0</v>
      </c>
      <c r="JU250" s="52">
        <v>0</v>
      </c>
      <c r="JV250" s="52">
        <v>0</v>
      </c>
      <c r="JW250" s="52">
        <v>0</v>
      </c>
      <c r="JX250" s="52">
        <v>0</v>
      </c>
      <c r="JY250" s="52">
        <v>0</v>
      </c>
      <c r="JZ250" s="52">
        <v>0</v>
      </c>
      <c r="KA250" s="52">
        <v>0</v>
      </c>
      <c r="KB250" s="52">
        <v>0</v>
      </c>
      <c r="KC250" s="52">
        <v>0</v>
      </c>
      <c r="KD250" s="52">
        <v>0</v>
      </c>
      <c r="KE250" s="52">
        <v>0</v>
      </c>
      <c r="KF250" s="52">
        <v>0</v>
      </c>
      <c r="KG250" s="52">
        <v>0</v>
      </c>
      <c r="KH250" s="52">
        <v>0</v>
      </c>
      <c r="KI250" s="52">
        <v>0</v>
      </c>
      <c r="KJ250" s="52">
        <v>0</v>
      </c>
      <c r="KK250" s="52">
        <v>0</v>
      </c>
      <c r="KL250" s="52">
        <v>0</v>
      </c>
      <c r="KM250" s="52">
        <v>0</v>
      </c>
      <c r="KN250" s="52">
        <v>0</v>
      </c>
      <c r="KO250" s="52">
        <v>0</v>
      </c>
      <c r="KP250" s="52">
        <v>0</v>
      </c>
      <c r="KQ250" s="52">
        <v>0</v>
      </c>
      <c r="KR250" s="52">
        <v>0</v>
      </c>
      <c r="KS250" s="52">
        <v>0</v>
      </c>
      <c r="KT250" s="52">
        <v>0</v>
      </c>
      <c r="KU250" s="52">
        <v>0</v>
      </c>
      <c r="KV250" s="52">
        <v>0</v>
      </c>
      <c r="KW250" s="52">
        <v>0</v>
      </c>
      <c r="KX250" s="52">
        <v>0</v>
      </c>
      <c r="KY250" s="52">
        <v>0</v>
      </c>
      <c r="KZ250" s="52">
        <v>0</v>
      </c>
      <c r="LA250" s="52">
        <v>0</v>
      </c>
      <c r="LB250" s="52">
        <v>0</v>
      </c>
      <c r="LC250" s="52">
        <v>0</v>
      </c>
      <c r="LD250" s="52">
        <v>0</v>
      </c>
      <c r="LE250" s="52">
        <v>0</v>
      </c>
      <c r="LF250" s="52">
        <v>0</v>
      </c>
      <c r="LG250" s="52">
        <v>0</v>
      </c>
      <c r="LH250" s="52">
        <v>0</v>
      </c>
      <c r="LI250" s="52">
        <v>0</v>
      </c>
      <c r="LJ250" s="52">
        <v>0</v>
      </c>
      <c r="LK250" s="52">
        <v>0</v>
      </c>
      <c r="LL250" s="52">
        <v>0</v>
      </c>
      <c r="LM250" s="52">
        <v>0</v>
      </c>
      <c r="LN250" s="52">
        <v>0</v>
      </c>
      <c r="LO250" s="52">
        <v>0</v>
      </c>
      <c r="LP250" s="52">
        <v>0</v>
      </c>
      <c r="LQ250" s="52">
        <v>0</v>
      </c>
      <c r="LR250" s="52">
        <v>0</v>
      </c>
      <c r="LS250" s="52">
        <v>0</v>
      </c>
      <c r="LT250" s="52">
        <v>0</v>
      </c>
      <c r="LU250" s="52">
        <v>0</v>
      </c>
      <c r="LV250" s="52">
        <v>0</v>
      </c>
      <c r="LW250" s="52">
        <v>0</v>
      </c>
      <c r="LX250" s="52">
        <v>0</v>
      </c>
      <c r="LY250" s="52">
        <v>0</v>
      </c>
      <c r="LZ250" s="52">
        <v>0</v>
      </c>
      <c r="MA250" s="52">
        <v>0</v>
      </c>
      <c r="MB250" s="52">
        <v>0</v>
      </c>
      <c r="MC250" s="52">
        <v>0</v>
      </c>
      <c r="MD250" s="52">
        <v>0</v>
      </c>
      <c r="ME250" s="52">
        <v>0</v>
      </c>
      <c r="MF250" s="52">
        <v>0</v>
      </c>
      <c r="MG250" s="52">
        <v>0</v>
      </c>
      <c r="MH250" s="52">
        <v>0</v>
      </c>
      <c r="MI250" s="52">
        <v>0</v>
      </c>
      <c r="MJ250" s="52">
        <v>0</v>
      </c>
      <c r="MK250" s="52">
        <v>0</v>
      </c>
      <c r="ML250" s="52">
        <v>0</v>
      </c>
      <c r="MM250" s="52">
        <v>0</v>
      </c>
      <c r="MN250" s="52">
        <v>0</v>
      </c>
      <c r="MO250" s="52">
        <v>0</v>
      </c>
      <c r="MP250" s="52">
        <v>0</v>
      </c>
      <c r="MQ250" s="52">
        <v>0</v>
      </c>
      <c r="MR250" s="52">
        <v>0</v>
      </c>
      <c r="MS250" s="52">
        <v>0</v>
      </c>
      <c r="MT250" s="52">
        <v>0</v>
      </c>
      <c r="MU250" s="52">
        <v>0</v>
      </c>
      <c r="MV250" s="52">
        <v>0</v>
      </c>
      <c r="MW250" s="52">
        <v>0</v>
      </c>
      <c r="MX250" s="52">
        <v>0</v>
      </c>
      <c r="MY250" s="52">
        <v>0</v>
      </c>
      <c r="MZ250" s="52">
        <v>0</v>
      </c>
      <c r="NA250" s="52">
        <v>0</v>
      </c>
      <c r="NB250" s="52">
        <v>0</v>
      </c>
      <c r="NC250" s="52">
        <v>0</v>
      </c>
      <c r="ND250" s="52">
        <v>0</v>
      </c>
      <c r="NE250" s="52">
        <v>0</v>
      </c>
      <c r="NF250" s="52">
        <v>0</v>
      </c>
      <c r="NG250" s="52">
        <v>0</v>
      </c>
      <c r="NH250" s="52">
        <v>0</v>
      </c>
      <c r="NI250" s="52">
        <v>0</v>
      </c>
      <c r="NJ250" s="52">
        <v>0</v>
      </c>
      <c r="NK250" s="52">
        <v>0</v>
      </c>
      <c r="NL250" s="52">
        <v>0</v>
      </c>
      <c r="NM250" s="52">
        <v>0</v>
      </c>
      <c r="NN250" s="52">
        <v>0</v>
      </c>
      <c r="NO250" s="52">
        <v>0</v>
      </c>
      <c r="NP250" s="52">
        <v>0</v>
      </c>
      <c r="NQ250" s="52">
        <v>0</v>
      </c>
      <c r="NR250" s="68">
        <f t="shared" si="12"/>
        <v>64970.009999999893</v>
      </c>
      <c r="NS250" s="68">
        <f t="shared" si="13"/>
        <v>64970.009999999893</v>
      </c>
      <c r="NT250" s="68">
        <f t="shared" si="14"/>
        <v>50974.74999999992</v>
      </c>
    </row>
    <row r="251" spans="1:384" s="40" customFormat="1" ht="15" customHeight="1" outlineLevel="1" x14ac:dyDescent="0.2">
      <c r="A251" s="61"/>
      <c r="B251" s="49" t="s">
        <v>671</v>
      </c>
      <c r="C251" s="49" t="s">
        <v>1098</v>
      </c>
      <c r="D251" s="49" t="s">
        <v>1133</v>
      </c>
      <c r="E251" s="50" t="s">
        <v>1181</v>
      </c>
      <c r="F251" s="64">
        <v>45591</v>
      </c>
      <c r="G251" s="49" t="s">
        <v>16</v>
      </c>
      <c r="H251" s="72">
        <v>0</v>
      </c>
      <c r="I251" s="65">
        <v>64143.68</v>
      </c>
      <c r="J251" s="114" t="str">
        <f>_xlfn.XLOOKUP(E251,'[12]Resumo Unidades'!$B:$B,'[12]Resumo Unidades'!$W:$W)</f>
        <v>Fluxo ok</v>
      </c>
      <c r="K251" s="51" t="str">
        <f>IF(L251&gt;Resumo!$E$23,"Sim","Não")</f>
        <v>Não</v>
      </c>
      <c r="L251" s="66">
        <v>0</v>
      </c>
      <c r="M251" s="67"/>
      <c r="N251" s="52">
        <v>0</v>
      </c>
      <c r="O251" s="52">
        <v>0</v>
      </c>
      <c r="P251" s="52">
        <v>0</v>
      </c>
      <c r="Q251" s="52">
        <v>0</v>
      </c>
      <c r="R251" s="52">
        <v>0</v>
      </c>
      <c r="S251" s="52">
        <v>0</v>
      </c>
      <c r="T251" s="52">
        <v>0</v>
      </c>
      <c r="U251" s="52">
        <v>0</v>
      </c>
      <c r="V251" s="52">
        <v>0</v>
      </c>
      <c r="W251" s="52">
        <v>0</v>
      </c>
      <c r="X251" s="52">
        <v>0</v>
      </c>
      <c r="Y251" s="52">
        <v>0</v>
      </c>
      <c r="Z251" s="52">
        <v>0</v>
      </c>
      <c r="AA251" s="52">
        <v>0</v>
      </c>
      <c r="AB251" s="52">
        <v>0</v>
      </c>
      <c r="AC251" s="52">
        <v>0</v>
      </c>
      <c r="AD251" s="52">
        <v>0</v>
      </c>
      <c r="AE251" s="52">
        <v>0</v>
      </c>
      <c r="AF251" s="52">
        <v>0</v>
      </c>
      <c r="AG251" s="52">
        <v>0</v>
      </c>
      <c r="AH251" s="52">
        <v>0</v>
      </c>
      <c r="AI251" s="52">
        <v>0</v>
      </c>
      <c r="AJ251" s="52">
        <v>0</v>
      </c>
      <c r="AK251" s="52">
        <v>0</v>
      </c>
      <c r="AL251" s="52">
        <v>0</v>
      </c>
      <c r="AM251" s="52">
        <v>0</v>
      </c>
      <c r="AN251" s="52">
        <v>0</v>
      </c>
      <c r="AO251" s="52">
        <v>0</v>
      </c>
      <c r="AP251" s="52">
        <v>0</v>
      </c>
      <c r="AQ251" s="52">
        <v>0</v>
      </c>
      <c r="AR251" s="52">
        <v>0</v>
      </c>
      <c r="AS251" s="52">
        <v>0</v>
      </c>
      <c r="AT251" s="52">
        <v>0</v>
      </c>
      <c r="AU251" s="52">
        <v>0</v>
      </c>
      <c r="AV251" s="52">
        <v>0</v>
      </c>
      <c r="AW251" s="52">
        <v>0</v>
      </c>
      <c r="AX251" s="52">
        <v>0</v>
      </c>
      <c r="AY251" s="52">
        <v>0</v>
      </c>
      <c r="AZ251" s="52">
        <v>0</v>
      </c>
      <c r="BA251" s="52">
        <v>0</v>
      </c>
      <c r="BB251" s="52">
        <v>0</v>
      </c>
      <c r="BC251" s="52">
        <v>0</v>
      </c>
      <c r="BD251" s="52">
        <v>0</v>
      </c>
      <c r="BE251" s="52">
        <v>0</v>
      </c>
      <c r="BF251" s="52">
        <v>0</v>
      </c>
      <c r="BG251" s="52">
        <v>0</v>
      </c>
      <c r="BH251" s="52">
        <v>0</v>
      </c>
      <c r="BI251" s="52">
        <v>0</v>
      </c>
      <c r="BJ251" s="52">
        <v>0</v>
      </c>
      <c r="BK251" s="52">
        <v>0</v>
      </c>
      <c r="BL251" s="52">
        <v>0</v>
      </c>
      <c r="BM251" s="52">
        <v>0</v>
      </c>
      <c r="BN251" s="52">
        <v>0</v>
      </c>
      <c r="BO251" s="52">
        <v>0</v>
      </c>
      <c r="BP251" s="52">
        <v>0</v>
      </c>
      <c r="BQ251" s="52">
        <v>0</v>
      </c>
      <c r="BR251" s="52">
        <v>0</v>
      </c>
      <c r="BS251" s="52">
        <v>0</v>
      </c>
      <c r="BT251" s="52">
        <v>0</v>
      </c>
      <c r="BU251" s="52">
        <v>0</v>
      </c>
      <c r="BV251" s="52">
        <v>0</v>
      </c>
      <c r="BW251" s="52">
        <v>0</v>
      </c>
      <c r="BX251" s="52">
        <v>0</v>
      </c>
      <c r="BY251" s="52">
        <v>0</v>
      </c>
      <c r="BZ251" s="52">
        <v>0</v>
      </c>
      <c r="CA251" s="52">
        <v>0</v>
      </c>
      <c r="CB251" s="52">
        <v>0</v>
      </c>
      <c r="CC251" s="52">
        <v>0</v>
      </c>
      <c r="CD251" s="52">
        <v>337.19</v>
      </c>
      <c r="CE251" s="52">
        <v>298.99</v>
      </c>
      <c r="CF251" s="52">
        <v>298.99</v>
      </c>
      <c r="CG251" s="52">
        <v>298.99</v>
      </c>
      <c r="CH251" s="52">
        <v>298.99</v>
      </c>
      <c r="CI251" s="52">
        <v>298.99</v>
      </c>
      <c r="CJ251" s="52">
        <v>298.99</v>
      </c>
      <c r="CK251" s="52">
        <v>298.99</v>
      </c>
      <c r="CL251" s="52">
        <v>325.26</v>
      </c>
      <c r="CM251" s="52">
        <v>325.26</v>
      </c>
      <c r="CN251" s="52">
        <v>325.26</v>
      </c>
      <c r="CO251" s="52">
        <v>325.26</v>
      </c>
      <c r="CP251" s="52">
        <v>325.26</v>
      </c>
      <c r="CQ251" s="52">
        <v>325.26</v>
      </c>
      <c r="CR251" s="52">
        <v>325.26</v>
      </c>
      <c r="CS251" s="52">
        <v>325.26</v>
      </c>
      <c r="CT251" s="52">
        <v>325.26</v>
      </c>
      <c r="CU251" s="52">
        <v>325.26</v>
      </c>
      <c r="CV251" s="52">
        <v>325.26</v>
      </c>
      <c r="CW251" s="52">
        <v>325.26</v>
      </c>
      <c r="CX251" s="52">
        <v>351.56</v>
      </c>
      <c r="CY251" s="52">
        <v>351.56</v>
      </c>
      <c r="CZ251" s="52">
        <v>351.56</v>
      </c>
      <c r="DA251" s="52">
        <v>351.56</v>
      </c>
      <c r="DB251" s="52">
        <v>351.56</v>
      </c>
      <c r="DC251" s="52">
        <v>351.56</v>
      </c>
      <c r="DD251" s="52">
        <v>351.56</v>
      </c>
      <c r="DE251" s="52">
        <v>351.56</v>
      </c>
      <c r="DF251" s="52">
        <v>351.56</v>
      </c>
      <c r="DG251" s="52">
        <v>351.56</v>
      </c>
      <c r="DH251" s="52">
        <v>351.56</v>
      </c>
      <c r="DI251" s="52">
        <v>351.56</v>
      </c>
      <c r="DJ251" s="52">
        <v>379.99</v>
      </c>
      <c r="DK251" s="52">
        <v>379.99</v>
      </c>
      <c r="DL251" s="52">
        <v>379.99</v>
      </c>
      <c r="DM251" s="52">
        <v>379.99</v>
      </c>
      <c r="DN251" s="52">
        <v>379.99</v>
      </c>
      <c r="DO251" s="52">
        <v>379.99</v>
      </c>
      <c r="DP251" s="52">
        <v>379.99</v>
      </c>
      <c r="DQ251" s="52">
        <v>379.99</v>
      </c>
      <c r="DR251" s="52">
        <v>379.99</v>
      </c>
      <c r="DS251" s="52">
        <v>379.99</v>
      </c>
      <c r="DT251" s="52">
        <v>379.99</v>
      </c>
      <c r="DU251" s="52">
        <v>379.99</v>
      </c>
      <c r="DV251" s="52">
        <v>410.71</v>
      </c>
      <c r="DW251" s="52">
        <v>410.71</v>
      </c>
      <c r="DX251" s="52">
        <v>410.71</v>
      </c>
      <c r="DY251" s="52">
        <v>410.71</v>
      </c>
      <c r="DZ251" s="52">
        <v>410.71</v>
      </c>
      <c r="EA251" s="52">
        <v>410.71</v>
      </c>
      <c r="EB251" s="52">
        <v>410.71</v>
      </c>
      <c r="EC251" s="52">
        <v>410.71</v>
      </c>
      <c r="ED251" s="52">
        <v>410.71</v>
      </c>
      <c r="EE251" s="52">
        <v>410.71</v>
      </c>
      <c r="EF251" s="52">
        <v>410.71</v>
      </c>
      <c r="EG251" s="52">
        <v>410.71</v>
      </c>
      <c r="EH251" s="52">
        <v>443.91</v>
      </c>
      <c r="EI251" s="52">
        <v>443.91</v>
      </c>
      <c r="EJ251" s="52">
        <v>443.91</v>
      </c>
      <c r="EK251" s="52">
        <v>443.91</v>
      </c>
      <c r="EL251" s="52">
        <v>443.91</v>
      </c>
      <c r="EM251" s="52">
        <v>443.91</v>
      </c>
      <c r="EN251" s="52">
        <v>443.91</v>
      </c>
      <c r="EO251" s="52">
        <v>443.91</v>
      </c>
      <c r="EP251" s="52">
        <v>443.91</v>
      </c>
      <c r="EQ251" s="52">
        <v>443.91</v>
      </c>
      <c r="ER251" s="52">
        <v>443.91</v>
      </c>
      <c r="ES251" s="52">
        <v>443.91</v>
      </c>
      <c r="ET251" s="52">
        <v>479.8</v>
      </c>
      <c r="EU251" s="52">
        <v>479.8</v>
      </c>
      <c r="EV251" s="52">
        <v>479.8</v>
      </c>
      <c r="EW251" s="52">
        <v>479.8</v>
      </c>
      <c r="EX251" s="52">
        <v>479.8</v>
      </c>
      <c r="EY251" s="52">
        <v>479.8</v>
      </c>
      <c r="EZ251" s="52">
        <v>479.8</v>
      </c>
      <c r="FA251" s="52">
        <v>479.8</v>
      </c>
      <c r="FB251" s="52">
        <v>479.8</v>
      </c>
      <c r="FC251" s="52">
        <v>479.8</v>
      </c>
      <c r="FD251" s="52">
        <v>479.8</v>
      </c>
      <c r="FE251" s="52">
        <v>479.8</v>
      </c>
      <c r="FF251" s="52">
        <v>518.59</v>
      </c>
      <c r="FG251" s="52">
        <v>518.59</v>
      </c>
      <c r="FH251" s="52">
        <v>518.59</v>
      </c>
      <c r="FI251" s="52">
        <v>518.59</v>
      </c>
      <c r="FJ251" s="52">
        <v>518.59</v>
      </c>
      <c r="FK251" s="52">
        <v>518.59</v>
      </c>
      <c r="FL251" s="52">
        <v>518.59</v>
      </c>
      <c r="FM251" s="52">
        <v>518.59</v>
      </c>
      <c r="FN251" s="52">
        <v>518.59</v>
      </c>
      <c r="FO251" s="52">
        <v>518.59</v>
      </c>
      <c r="FP251" s="52">
        <v>518.59</v>
      </c>
      <c r="FQ251" s="52">
        <v>518.59</v>
      </c>
      <c r="FR251" s="52">
        <v>560.52</v>
      </c>
      <c r="FS251" s="52">
        <v>560.52</v>
      </c>
      <c r="FT251" s="52">
        <v>560.52</v>
      </c>
      <c r="FU251" s="52">
        <v>560.52</v>
      </c>
      <c r="FV251" s="52">
        <v>560.52</v>
      </c>
      <c r="FW251" s="52">
        <v>560.52</v>
      </c>
      <c r="FX251" s="52">
        <v>560.52</v>
      </c>
      <c r="FY251" s="52">
        <v>560.52</v>
      </c>
      <c r="FZ251" s="52">
        <v>560.52</v>
      </c>
      <c r="GA251" s="52">
        <v>560.52</v>
      </c>
      <c r="GB251" s="52">
        <v>560.52</v>
      </c>
      <c r="GC251" s="52">
        <v>560.52</v>
      </c>
      <c r="GD251" s="52">
        <v>605.84</v>
      </c>
      <c r="GE251" s="52">
        <v>605.84</v>
      </c>
      <c r="GF251" s="52">
        <v>605.84</v>
      </c>
      <c r="GG251" s="52">
        <v>605.84</v>
      </c>
      <c r="GH251" s="52">
        <v>605.84</v>
      </c>
      <c r="GI251" s="52">
        <v>605.84</v>
      </c>
      <c r="GJ251" s="52">
        <v>605.84</v>
      </c>
      <c r="GK251" s="52">
        <v>605.84</v>
      </c>
      <c r="GL251" s="52">
        <v>605.84</v>
      </c>
      <c r="GM251" s="52">
        <v>605.84</v>
      </c>
      <c r="GN251" s="52">
        <v>605.84</v>
      </c>
      <c r="GO251" s="52">
        <v>605.84</v>
      </c>
      <c r="GP251" s="52">
        <v>654.82000000000005</v>
      </c>
      <c r="GQ251" s="52">
        <v>654.82000000000005</v>
      </c>
      <c r="GR251" s="52">
        <v>654.82000000000005</v>
      </c>
      <c r="GS251" s="52">
        <v>654.82000000000005</v>
      </c>
      <c r="GT251" s="52">
        <v>654.82000000000005</v>
      </c>
      <c r="GU251" s="52">
        <v>654.82000000000005</v>
      </c>
      <c r="GV251" s="52">
        <v>654.82000000000005</v>
      </c>
      <c r="GW251" s="52">
        <v>654.82000000000005</v>
      </c>
      <c r="GX251" s="52">
        <v>654.82000000000005</v>
      </c>
      <c r="GY251" s="52">
        <v>654.82000000000005</v>
      </c>
      <c r="GZ251" s="52">
        <v>654.82000000000005</v>
      </c>
      <c r="HA251" s="52">
        <v>654.82000000000005</v>
      </c>
      <c r="HB251" s="52">
        <v>707.77</v>
      </c>
      <c r="HC251" s="52">
        <v>707.77</v>
      </c>
      <c r="HD251" s="52">
        <v>707.77</v>
      </c>
      <c r="HE251" s="52">
        <v>707.77</v>
      </c>
      <c r="HF251" s="52">
        <v>707.77</v>
      </c>
      <c r="HG251" s="52">
        <v>707.77</v>
      </c>
      <c r="HH251" s="52">
        <v>707.77</v>
      </c>
      <c r="HI251" s="52">
        <v>707.77</v>
      </c>
      <c r="HJ251" s="52">
        <v>707.77</v>
      </c>
      <c r="HK251" s="52">
        <v>707.77</v>
      </c>
      <c r="HL251" s="52">
        <v>707.77</v>
      </c>
      <c r="HM251" s="52">
        <v>707.77</v>
      </c>
      <c r="HN251" s="52">
        <v>764.99</v>
      </c>
      <c r="HO251" s="52">
        <v>764.99</v>
      </c>
      <c r="HP251" s="52">
        <v>764.99</v>
      </c>
      <c r="HQ251" s="52">
        <v>764.99</v>
      </c>
      <c r="HR251" s="52">
        <v>764.99</v>
      </c>
      <c r="HS251" s="52">
        <v>764.99</v>
      </c>
      <c r="HT251" s="52">
        <v>764.99</v>
      </c>
      <c r="HU251" s="52">
        <v>764.99</v>
      </c>
      <c r="HV251" s="52">
        <v>764.99</v>
      </c>
      <c r="HW251" s="52">
        <v>764.99</v>
      </c>
      <c r="HX251" s="52">
        <v>764.99</v>
      </c>
      <c r="HY251" s="52">
        <v>764.99</v>
      </c>
      <c r="HZ251" s="52">
        <v>826.84</v>
      </c>
      <c r="IA251" s="52">
        <v>826.84</v>
      </c>
      <c r="IB251" s="52">
        <v>826.84</v>
      </c>
      <c r="IC251" s="52">
        <v>826.84</v>
      </c>
      <c r="ID251" s="52">
        <v>826.84</v>
      </c>
      <c r="IE251" s="52">
        <v>826.84</v>
      </c>
      <c r="IF251" s="52">
        <v>826.84</v>
      </c>
      <c r="IG251" s="52">
        <v>826.84</v>
      </c>
      <c r="IH251" s="52">
        <v>826.84</v>
      </c>
      <c r="II251" s="52">
        <v>826.84</v>
      </c>
      <c r="IJ251" s="52">
        <v>826.84</v>
      </c>
      <c r="IK251" s="52">
        <v>826.84</v>
      </c>
      <c r="IL251" s="52">
        <v>893.69</v>
      </c>
      <c r="IM251" s="52">
        <v>893.69</v>
      </c>
      <c r="IN251" s="52">
        <v>893.69</v>
      </c>
      <c r="IO251" s="52">
        <v>893.69</v>
      </c>
      <c r="IP251" s="52">
        <v>893.69</v>
      </c>
      <c r="IQ251" s="52">
        <v>893.69</v>
      </c>
      <c r="IR251" s="52">
        <v>893.69</v>
      </c>
      <c r="IS251" s="52">
        <v>893.69</v>
      </c>
      <c r="IT251" s="52">
        <v>893.69</v>
      </c>
      <c r="IU251" s="52">
        <v>893.69</v>
      </c>
      <c r="IV251" s="52">
        <v>893.69</v>
      </c>
      <c r="IW251" s="52">
        <v>893.69</v>
      </c>
      <c r="IX251" s="52">
        <v>965.94</v>
      </c>
      <c r="IY251" s="52">
        <v>965.94</v>
      </c>
      <c r="IZ251" s="52">
        <v>965.94</v>
      </c>
      <c r="JA251" s="52">
        <v>965.94</v>
      </c>
      <c r="JB251" s="52">
        <v>965.94</v>
      </c>
      <c r="JC251" s="52">
        <v>965.94</v>
      </c>
      <c r="JD251" s="52">
        <v>965.94</v>
      </c>
      <c r="JE251" s="52">
        <v>965.94</v>
      </c>
      <c r="JF251" s="52">
        <v>965.94</v>
      </c>
      <c r="JG251" s="52">
        <v>965.94</v>
      </c>
      <c r="JH251" s="52">
        <v>965.94</v>
      </c>
      <c r="JI251" s="52">
        <v>965.94</v>
      </c>
      <c r="JJ251" s="52">
        <v>1044.04</v>
      </c>
      <c r="JK251" s="52">
        <v>1044.04</v>
      </c>
      <c r="JL251" s="52">
        <v>1044.04</v>
      </c>
      <c r="JM251" s="52">
        <v>1044.04</v>
      </c>
      <c r="JN251" s="52">
        <v>1044.04</v>
      </c>
      <c r="JO251" s="52">
        <v>1044.04</v>
      </c>
      <c r="JP251" s="52">
        <v>1044.04</v>
      </c>
      <c r="JQ251" s="52">
        <v>1044.04</v>
      </c>
      <c r="JR251" s="52">
        <v>1044.04</v>
      </c>
      <c r="JS251" s="52">
        <v>1044.04</v>
      </c>
      <c r="JT251" s="52">
        <v>0</v>
      </c>
      <c r="JU251" s="52">
        <v>0</v>
      </c>
      <c r="JV251" s="52">
        <v>0</v>
      </c>
      <c r="JW251" s="52">
        <v>0</v>
      </c>
      <c r="JX251" s="52">
        <v>0</v>
      </c>
      <c r="JY251" s="52">
        <v>0</v>
      </c>
      <c r="JZ251" s="52">
        <v>0</v>
      </c>
      <c r="KA251" s="52">
        <v>0</v>
      </c>
      <c r="KB251" s="52">
        <v>0</v>
      </c>
      <c r="KC251" s="52">
        <v>0</v>
      </c>
      <c r="KD251" s="52">
        <v>0</v>
      </c>
      <c r="KE251" s="52">
        <v>0</v>
      </c>
      <c r="KF251" s="52">
        <v>0</v>
      </c>
      <c r="KG251" s="52">
        <v>0</v>
      </c>
      <c r="KH251" s="52">
        <v>0</v>
      </c>
      <c r="KI251" s="52">
        <v>0</v>
      </c>
      <c r="KJ251" s="52">
        <v>0</v>
      </c>
      <c r="KK251" s="52">
        <v>0</v>
      </c>
      <c r="KL251" s="52">
        <v>0</v>
      </c>
      <c r="KM251" s="52">
        <v>0</v>
      </c>
      <c r="KN251" s="52">
        <v>0</v>
      </c>
      <c r="KO251" s="52">
        <v>0</v>
      </c>
      <c r="KP251" s="52">
        <v>0</v>
      </c>
      <c r="KQ251" s="52">
        <v>0</v>
      </c>
      <c r="KR251" s="52">
        <v>0</v>
      </c>
      <c r="KS251" s="52">
        <v>0</v>
      </c>
      <c r="KT251" s="52">
        <v>0</v>
      </c>
      <c r="KU251" s="52">
        <v>0</v>
      </c>
      <c r="KV251" s="52">
        <v>0</v>
      </c>
      <c r="KW251" s="52">
        <v>0</v>
      </c>
      <c r="KX251" s="52">
        <v>0</v>
      </c>
      <c r="KY251" s="52">
        <v>0</v>
      </c>
      <c r="KZ251" s="52">
        <v>0</v>
      </c>
      <c r="LA251" s="52">
        <v>0</v>
      </c>
      <c r="LB251" s="52">
        <v>0</v>
      </c>
      <c r="LC251" s="52">
        <v>0</v>
      </c>
      <c r="LD251" s="52">
        <v>0</v>
      </c>
      <c r="LE251" s="52">
        <v>0</v>
      </c>
      <c r="LF251" s="52">
        <v>0</v>
      </c>
      <c r="LG251" s="52">
        <v>0</v>
      </c>
      <c r="LH251" s="52">
        <v>0</v>
      </c>
      <c r="LI251" s="52">
        <v>0</v>
      </c>
      <c r="LJ251" s="52">
        <v>0</v>
      </c>
      <c r="LK251" s="52">
        <v>0</v>
      </c>
      <c r="LL251" s="52">
        <v>0</v>
      </c>
      <c r="LM251" s="52">
        <v>0</v>
      </c>
      <c r="LN251" s="52">
        <v>0</v>
      </c>
      <c r="LO251" s="52">
        <v>0</v>
      </c>
      <c r="LP251" s="52">
        <v>0</v>
      </c>
      <c r="LQ251" s="52">
        <v>0</v>
      </c>
      <c r="LR251" s="52">
        <v>0</v>
      </c>
      <c r="LS251" s="52">
        <v>0</v>
      </c>
      <c r="LT251" s="52">
        <v>0</v>
      </c>
      <c r="LU251" s="52">
        <v>0</v>
      </c>
      <c r="LV251" s="52">
        <v>0</v>
      </c>
      <c r="LW251" s="52">
        <v>0</v>
      </c>
      <c r="LX251" s="52">
        <v>0</v>
      </c>
      <c r="LY251" s="52">
        <v>0</v>
      </c>
      <c r="LZ251" s="52">
        <v>0</v>
      </c>
      <c r="MA251" s="52">
        <v>0</v>
      </c>
      <c r="MB251" s="52">
        <v>0</v>
      </c>
      <c r="MC251" s="52">
        <v>0</v>
      </c>
      <c r="MD251" s="52">
        <v>0</v>
      </c>
      <c r="ME251" s="52">
        <v>0</v>
      </c>
      <c r="MF251" s="52">
        <v>0</v>
      </c>
      <c r="MG251" s="52">
        <v>0</v>
      </c>
      <c r="MH251" s="52">
        <v>0</v>
      </c>
      <c r="MI251" s="52">
        <v>0</v>
      </c>
      <c r="MJ251" s="52">
        <v>0</v>
      </c>
      <c r="MK251" s="52">
        <v>0</v>
      </c>
      <c r="ML251" s="52">
        <v>0</v>
      </c>
      <c r="MM251" s="52">
        <v>0</v>
      </c>
      <c r="MN251" s="52">
        <v>0</v>
      </c>
      <c r="MO251" s="52">
        <v>0</v>
      </c>
      <c r="MP251" s="52">
        <v>0</v>
      </c>
      <c r="MQ251" s="52">
        <v>0</v>
      </c>
      <c r="MR251" s="52">
        <v>0</v>
      </c>
      <c r="MS251" s="52">
        <v>0</v>
      </c>
      <c r="MT251" s="52">
        <v>0</v>
      </c>
      <c r="MU251" s="52">
        <v>0</v>
      </c>
      <c r="MV251" s="52">
        <v>0</v>
      </c>
      <c r="MW251" s="52">
        <v>0</v>
      </c>
      <c r="MX251" s="52">
        <v>0</v>
      </c>
      <c r="MY251" s="52">
        <v>0</v>
      </c>
      <c r="MZ251" s="52">
        <v>0</v>
      </c>
      <c r="NA251" s="52">
        <v>0</v>
      </c>
      <c r="NB251" s="52">
        <v>0</v>
      </c>
      <c r="NC251" s="52">
        <v>0</v>
      </c>
      <c r="ND251" s="52">
        <v>0</v>
      </c>
      <c r="NE251" s="52">
        <v>0</v>
      </c>
      <c r="NF251" s="52">
        <v>0</v>
      </c>
      <c r="NG251" s="52">
        <v>0</v>
      </c>
      <c r="NH251" s="52">
        <v>0</v>
      </c>
      <c r="NI251" s="52">
        <v>0</v>
      </c>
      <c r="NJ251" s="52">
        <v>0</v>
      </c>
      <c r="NK251" s="52">
        <v>0</v>
      </c>
      <c r="NL251" s="52">
        <v>0</v>
      </c>
      <c r="NM251" s="52">
        <v>0</v>
      </c>
      <c r="NN251" s="52">
        <v>0</v>
      </c>
      <c r="NO251" s="52">
        <v>0</v>
      </c>
      <c r="NP251" s="52">
        <v>0</v>
      </c>
      <c r="NQ251" s="52">
        <v>0</v>
      </c>
      <c r="NR251" s="68">
        <f t="shared" si="12"/>
        <v>119553.27999999987</v>
      </c>
      <c r="NS251" s="68">
        <f t="shared" si="13"/>
        <v>119553.27999999987</v>
      </c>
      <c r="NT251" s="68">
        <f t="shared" si="14"/>
        <v>47103.399999999892</v>
      </c>
    </row>
    <row r="252" spans="1:384" s="40" customFormat="1" ht="15" customHeight="1" outlineLevel="1" x14ac:dyDescent="0.2">
      <c r="A252" s="61"/>
      <c r="B252" s="49" t="s">
        <v>671</v>
      </c>
      <c r="C252" s="49" t="s">
        <v>1099</v>
      </c>
      <c r="D252" s="49" t="s">
        <v>1134</v>
      </c>
      <c r="E252" s="50" t="s">
        <v>1182</v>
      </c>
      <c r="F252" s="64">
        <v>45612</v>
      </c>
      <c r="G252" s="49" t="s">
        <v>16</v>
      </c>
      <c r="H252" s="72">
        <v>0</v>
      </c>
      <c r="I252" s="65">
        <v>69899.759999999995</v>
      </c>
      <c r="J252" s="114" t="str">
        <f>_xlfn.XLOOKUP(E252,'[12]Resumo Unidades'!$B:$B,'[12]Resumo Unidades'!$W:$W)</f>
        <v>Fluxo ok</v>
      </c>
      <c r="K252" s="51" t="str">
        <f>IF(L252&gt;Resumo!$E$23,"Sim","Não")</f>
        <v>Não</v>
      </c>
      <c r="L252" s="66">
        <v>32</v>
      </c>
      <c r="M252" s="67"/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0</v>
      </c>
      <c r="U252" s="52">
        <v>0</v>
      </c>
      <c r="V252" s="52">
        <v>0</v>
      </c>
      <c r="W252" s="52">
        <v>0</v>
      </c>
      <c r="X252" s="52">
        <v>0</v>
      </c>
      <c r="Y252" s="52">
        <v>0</v>
      </c>
      <c r="Z252" s="52">
        <v>0</v>
      </c>
      <c r="AA252" s="52">
        <v>0</v>
      </c>
      <c r="AB252" s="52">
        <v>0</v>
      </c>
      <c r="AC252" s="52">
        <v>0</v>
      </c>
      <c r="AD252" s="52">
        <v>0</v>
      </c>
      <c r="AE252" s="52">
        <v>0</v>
      </c>
      <c r="AF252" s="52">
        <v>0</v>
      </c>
      <c r="AG252" s="52">
        <v>0</v>
      </c>
      <c r="AH252" s="52">
        <v>0</v>
      </c>
      <c r="AI252" s="52">
        <v>0</v>
      </c>
      <c r="AJ252" s="52">
        <v>0</v>
      </c>
      <c r="AK252" s="52">
        <v>0</v>
      </c>
      <c r="AL252" s="52">
        <v>0</v>
      </c>
      <c r="AM252" s="52">
        <v>0</v>
      </c>
      <c r="AN252" s="52">
        <v>0</v>
      </c>
      <c r="AO252" s="52">
        <v>0</v>
      </c>
      <c r="AP252" s="52">
        <v>0</v>
      </c>
      <c r="AQ252" s="52">
        <v>0</v>
      </c>
      <c r="AR252" s="52">
        <v>0</v>
      </c>
      <c r="AS252" s="52">
        <v>0</v>
      </c>
      <c r="AT252" s="52">
        <v>0</v>
      </c>
      <c r="AU252" s="52">
        <v>0</v>
      </c>
      <c r="AV252" s="52">
        <v>0</v>
      </c>
      <c r="AW252" s="52">
        <v>0</v>
      </c>
      <c r="AX252" s="52">
        <v>0</v>
      </c>
      <c r="AY252" s="52">
        <v>0</v>
      </c>
      <c r="AZ252" s="52">
        <v>0</v>
      </c>
      <c r="BA252" s="52">
        <v>0</v>
      </c>
      <c r="BB252" s="52">
        <v>0</v>
      </c>
      <c r="BC252" s="52">
        <v>0</v>
      </c>
      <c r="BD252" s="52">
        <v>0</v>
      </c>
      <c r="BE252" s="52">
        <v>0</v>
      </c>
      <c r="BF252" s="52">
        <v>0</v>
      </c>
      <c r="BG252" s="52">
        <v>0</v>
      </c>
      <c r="BH252" s="52">
        <v>0</v>
      </c>
      <c r="BI252" s="52">
        <v>0</v>
      </c>
      <c r="BJ252" s="52">
        <v>0</v>
      </c>
      <c r="BK252" s="52">
        <v>0</v>
      </c>
      <c r="BL252" s="52">
        <v>0</v>
      </c>
      <c r="BM252" s="52">
        <v>0</v>
      </c>
      <c r="BN252" s="52">
        <v>0</v>
      </c>
      <c r="BO252" s="52">
        <v>0</v>
      </c>
      <c r="BP252" s="52">
        <v>0</v>
      </c>
      <c r="BQ252" s="52">
        <v>0</v>
      </c>
      <c r="BR252" s="52">
        <v>0</v>
      </c>
      <c r="BS252" s="52">
        <v>0</v>
      </c>
      <c r="BT252" s="52">
        <v>0</v>
      </c>
      <c r="BU252" s="52">
        <v>0</v>
      </c>
      <c r="BV252" s="52">
        <v>0</v>
      </c>
      <c r="BW252" s="52">
        <v>0</v>
      </c>
      <c r="BX252" s="52">
        <v>0</v>
      </c>
      <c r="BY252" s="52">
        <v>0</v>
      </c>
      <c r="BZ252" s="52">
        <v>0</v>
      </c>
      <c r="CA252" s="52">
        <v>0</v>
      </c>
      <c r="CB252" s="52">
        <v>1113.71</v>
      </c>
      <c r="CC252" s="52">
        <v>1010.97</v>
      </c>
      <c r="CD252" s="52">
        <v>1004.34</v>
      </c>
      <c r="CE252" s="52">
        <v>277.13</v>
      </c>
      <c r="CF252" s="52">
        <v>277.13</v>
      </c>
      <c r="CG252" s="52">
        <v>277.13</v>
      </c>
      <c r="CH252" s="52">
        <v>277.13</v>
      </c>
      <c r="CI252" s="52">
        <v>277.13</v>
      </c>
      <c r="CJ252" s="52">
        <v>277.13</v>
      </c>
      <c r="CK252" s="52">
        <v>277.13</v>
      </c>
      <c r="CL252" s="52">
        <v>277.13</v>
      </c>
      <c r="CM252" s="52">
        <v>295.7</v>
      </c>
      <c r="CN252" s="52">
        <v>295.7</v>
      </c>
      <c r="CO252" s="52">
        <v>295.7</v>
      </c>
      <c r="CP252" s="52">
        <v>295.7</v>
      </c>
      <c r="CQ252" s="52">
        <v>295.7</v>
      </c>
      <c r="CR252" s="52">
        <v>295.7</v>
      </c>
      <c r="CS252" s="52">
        <v>295.7</v>
      </c>
      <c r="CT252" s="52">
        <v>295.7</v>
      </c>
      <c r="CU252" s="52">
        <v>295.7</v>
      </c>
      <c r="CV252" s="52">
        <v>295.7</v>
      </c>
      <c r="CW252" s="52">
        <v>295.7</v>
      </c>
      <c r="CX252" s="52">
        <v>295.7</v>
      </c>
      <c r="CY252" s="52">
        <v>313.93</v>
      </c>
      <c r="CZ252" s="52">
        <v>313.93</v>
      </c>
      <c r="DA252" s="52">
        <v>313.93</v>
      </c>
      <c r="DB252" s="52">
        <v>313.93</v>
      </c>
      <c r="DC252" s="52">
        <v>313.93</v>
      </c>
      <c r="DD252" s="52">
        <v>313.93</v>
      </c>
      <c r="DE252" s="52">
        <v>313.93</v>
      </c>
      <c r="DF252" s="52">
        <v>313.93</v>
      </c>
      <c r="DG252" s="52">
        <v>313.93</v>
      </c>
      <c r="DH252" s="52">
        <v>313.93</v>
      </c>
      <c r="DI252" s="52">
        <v>313.93</v>
      </c>
      <c r="DJ252" s="52">
        <v>313.93</v>
      </c>
      <c r="DK252" s="52">
        <v>333.3</v>
      </c>
      <c r="DL252" s="52">
        <v>333.3</v>
      </c>
      <c r="DM252" s="52">
        <v>333.3</v>
      </c>
      <c r="DN252" s="52">
        <v>333.3</v>
      </c>
      <c r="DO252" s="52">
        <v>333.3</v>
      </c>
      <c r="DP252" s="52">
        <v>333.3</v>
      </c>
      <c r="DQ252" s="52">
        <v>333.3</v>
      </c>
      <c r="DR252" s="52">
        <v>333.3</v>
      </c>
      <c r="DS252" s="52">
        <v>333.3</v>
      </c>
      <c r="DT252" s="52">
        <v>333.3</v>
      </c>
      <c r="DU252" s="52">
        <v>333.3</v>
      </c>
      <c r="DV252" s="52">
        <v>333.3</v>
      </c>
      <c r="DW252" s="52">
        <v>353.85</v>
      </c>
      <c r="DX252" s="52">
        <v>353.85</v>
      </c>
      <c r="DY252" s="52">
        <v>353.85</v>
      </c>
      <c r="DZ252" s="52">
        <v>353.85</v>
      </c>
      <c r="EA252" s="52">
        <v>353.85</v>
      </c>
      <c r="EB252" s="52">
        <v>353.85</v>
      </c>
      <c r="EC252" s="52">
        <v>353.85</v>
      </c>
      <c r="ED252" s="52">
        <v>353.85</v>
      </c>
      <c r="EE252" s="52">
        <v>353.85</v>
      </c>
      <c r="EF252" s="52">
        <v>353.85</v>
      </c>
      <c r="EG252" s="52">
        <v>353.85</v>
      </c>
      <c r="EH252" s="52">
        <v>353.85</v>
      </c>
      <c r="EI252" s="52">
        <v>375.68</v>
      </c>
      <c r="EJ252" s="52">
        <v>375.68</v>
      </c>
      <c r="EK252" s="52">
        <v>375.68</v>
      </c>
      <c r="EL252" s="52">
        <v>375.68</v>
      </c>
      <c r="EM252" s="52">
        <v>375.68</v>
      </c>
      <c r="EN252" s="52">
        <v>375.68</v>
      </c>
      <c r="EO252" s="52">
        <v>375.68</v>
      </c>
      <c r="EP252" s="52">
        <v>375.68</v>
      </c>
      <c r="EQ252" s="52">
        <v>375.68</v>
      </c>
      <c r="ER252" s="52">
        <v>375.68</v>
      </c>
      <c r="ES252" s="52">
        <v>375.68</v>
      </c>
      <c r="ET252" s="52">
        <v>375.68</v>
      </c>
      <c r="EU252" s="52">
        <v>398.86</v>
      </c>
      <c r="EV252" s="52">
        <v>398.86</v>
      </c>
      <c r="EW252" s="52">
        <v>398.86</v>
      </c>
      <c r="EX252" s="52">
        <v>398.86</v>
      </c>
      <c r="EY252" s="52">
        <v>398.86</v>
      </c>
      <c r="EZ252" s="52">
        <v>398.86</v>
      </c>
      <c r="FA252" s="52">
        <v>398.86</v>
      </c>
      <c r="FB252" s="52">
        <v>398.86</v>
      </c>
      <c r="FC252" s="52">
        <v>398.86</v>
      </c>
      <c r="FD252" s="52">
        <v>398.86</v>
      </c>
      <c r="FE252" s="52">
        <v>398.86</v>
      </c>
      <c r="FF252" s="52">
        <v>398.86</v>
      </c>
      <c r="FG252" s="52">
        <v>423.45</v>
      </c>
      <c r="FH252" s="52">
        <v>423.45</v>
      </c>
      <c r="FI252" s="52">
        <v>423.45</v>
      </c>
      <c r="FJ252" s="52">
        <v>423.45</v>
      </c>
      <c r="FK252" s="52">
        <v>423.45</v>
      </c>
      <c r="FL252" s="52">
        <v>423.45</v>
      </c>
      <c r="FM252" s="52">
        <v>423.45</v>
      </c>
      <c r="FN252" s="52">
        <v>423.45</v>
      </c>
      <c r="FO252" s="52">
        <v>423.45</v>
      </c>
      <c r="FP252" s="52">
        <v>423.45</v>
      </c>
      <c r="FQ252" s="52">
        <v>423.45</v>
      </c>
      <c r="FR252" s="52">
        <v>423.45</v>
      </c>
      <c r="FS252" s="52">
        <v>449.57</v>
      </c>
      <c r="FT252" s="52">
        <v>449.57</v>
      </c>
      <c r="FU252" s="52">
        <v>449.57</v>
      </c>
      <c r="FV252" s="52">
        <v>449.57</v>
      </c>
      <c r="FW252" s="52">
        <v>449.57</v>
      </c>
      <c r="FX252" s="52">
        <v>449.57</v>
      </c>
      <c r="FY252" s="52">
        <v>449.57</v>
      </c>
      <c r="FZ252" s="52">
        <v>449.57</v>
      </c>
      <c r="GA252" s="52">
        <v>449.57</v>
      </c>
      <c r="GB252" s="52">
        <v>449.57</v>
      </c>
      <c r="GC252" s="52">
        <v>449.57</v>
      </c>
      <c r="GD252" s="52">
        <v>449.57</v>
      </c>
      <c r="GE252" s="52">
        <v>477.3</v>
      </c>
      <c r="GF252" s="52">
        <v>477.3</v>
      </c>
      <c r="GG252" s="52">
        <v>477.3</v>
      </c>
      <c r="GH252" s="52">
        <v>477.3</v>
      </c>
      <c r="GI252" s="52">
        <v>477.3</v>
      </c>
      <c r="GJ252" s="52">
        <v>477.3</v>
      </c>
      <c r="GK252" s="52">
        <v>477.3</v>
      </c>
      <c r="GL252" s="52">
        <v>477.3</v>
      </c>
      <c r="GM252" s="52">
        <v>477.3</v>
      </c>
      <c r="GN252" s="52">
        <v>477.3</v>
      </c>
      <c r="GO252" s="52">
        <v>477.3</v>
      </c>
      <c r="GP252" s="52">
        <v>477.3</v>
      </c>
      <c r="GQ252" s="52">
        <v>506.74</v>
      </c>
      <c r="GR252" s="52">
        <v>506.74</v>
      </c>
      <c r="GS252" s="52">
        <v>506.74</v>
      </c>
      <c r="GT252" s="52">
        <v>506.74</v>
      </c>
      <c r="GU252" s="52">
        <v>506.74</v>
      </c>
      <c r="GV252" s="52">
        <v>506.74</v>
      </c>
      <c r="GW252" s="52">
        <v>506.74</v>
      </c>
      <c r="GX252" s="52">
        <v>506.74</v>
      </c>
      <c r="GY252" s="52">
        <v>506.74</v>
      </c>
      <c r="GZ252" s="52">
        <v>506.74</v>
      </c>
      <c r="HA252" s="52">
        <v>506.74</v>
      </c>
      <c r="HB252" s="52">
        <v>506.74</v>
      </c>
      <c r="HC252" s="52">
        <v>537.99</v>
      </c>
      <c r="HD252" s="52">
        <v>537.99</v>
      </c>
      <c r="HE252" s="52">
        <v>537.99</v>
      </c>
      <c r="HF252" s="52">
        <v>537.99</v>
      </c>
      <c r="HG252" s="52">
        <v>537.99</v>
      </c>
      <c r="HH252" s="52">
        <v>537.99</v>
      </c>
      <c r="HI252" s="52">
        <v>537.99</v>
      </c>
      <c r="HJ252" s="52">
        <v>537.99</v>
      </c>
      <c r="HK252" s="52">
        <v>537.99</v>
      </c>
      <c r="HL252" s="52">
        <v>537.99</v>
      </c>
      <c r="HM252" s="52">
        <v>537.99</v>
      </c>
      <c r="HN252" s="52">
        <v>537.99</v>
      </c>
      <c r="HO252" s="52">
        <v>571.16999999999996</v>
      </c>
      <c r="HP252" s="52">
        <v>571.16999999999996</v>
      </c>
      <c r="HQ252" s="52">
        <v>571.16999999999996</v>
      </c>
      <c r="HR252" s="52">
        <v>571.16999999999996</v>
      </c>
      <c r="HS252" s="52">
        <v>571.16999999999996</v>
      </c>
      <c r="HT252" s="52">
        <v>571.16999999999996</v>
      </c>
      <c r="HU252" s="52">
        <v>571.16999999999996</v>
      </c>
      <c r="HV252" s="52">
        <v>571.16999999999996</v>
      </c>
      <c r="HW252" s="52">
        <v>571.16999999999996</v>
      </c>
      <c r="HX252" s="52">
        <v>571.16999999999996</v>
      </c>
      <c r="HY252" s="52">
        <v>571.16999999999996</v>
      </c>
      <c r="HZ252" s="52">
        <v>571.16999999999996</v>
      </c>
      <c r="IA252" s="52">
        <v>606.4</v>
      </c>
      <c r="IB252" s="52">
        <v>606.4</v>
      </c>
      <c r="IC252" s="52">
        <v>606.4</v>
      </c>
      <c r="ID252" s="52">
        <v>606.4</v>
      </c>
      <c r="IE252" s="52">
        <v>606.4</v>
      </c>
      <c r="IF252" s="52">
        <v>606.4</v>
      </c>
      <c r="IG252" s="52">
        <v>606.4</v>
      </c>
      <c r="IH252" s="52">
        <v>606.4</v>
      </c>
      <c r="II252" s="52">
        <v>606.4</v>
      </c>
      <c r="IJ252" s="52">
        <v>606.4</v>
      </c>
      <c r="IK252" s="52">
        <v>606.4</v>
      </c>
      <c r="IL252" s="52">
        <v>606.4</v>
      </c>
      <c r="IM252" s="52">
        <v>643.79999999999995</v>
      </c>
      <c r="IN252" s="52">
        <v>643.79999999999995</v>
      </c>
      <c r="IO252" s="52">
        <v>643.79999999999995</v>
      </c>
      <c r="IP252" s="52">
        <v>643.79999999999995</v>
      </c>
      <c r="IQ252" s="52">
        <v>643.79999999999995</v>
      </c>
      <c r="IR252" s="52">
        <v>643.79999999999995</v>
      </c>
      <c r="IS252" s="52">
        <v>643.79999999999995</v>
      </c>
      <c r="IT252" s="52">
        <v>643.79999999999995</v>
      </c>
      <c r="IU252" s="52">
        <v>643.79999999999995</v>
      </c>
      <c r="IV252" s="52">
        <v>643.79999999999995</v>
      </c>
      <c r="IW252" s="52">
        <v>643.79999999999995</v>
      </c>
      <c r="IX252" s="52">
        <v>643.79999999999995</v>
      </c>
      <c r="IY252" s="52">
        <v>683.51</v>
      </c>
      <c r="IZ252" s="52">
        <v>683.51</v>
      </c>
      <c r="JA252" s="52">
        <v>683.51</v>
      </c>
      <c r="JB252" s="52">
        <v>683.51</v>
      </c>
      <c r="JC252" s="52">
        <v>683.51</v>
      </c>
      <c r="JD252" s="52">
        <v>683.51</v>
      </c>
      <c r="JE252" s="52">
        <v>683.51</v>
      </c>
      <c r="JF252" s="52">
        <v>683.51</v>
      </c>
      <c r="JG252" s="52">
        <v>683.51</v>
      </c>
      <c r="JH252" s="52">
        <v>683.51</v>
      </c>
      <c r="JI252" s="52">
        <v>683.51</v>
      </c>
      <c r="JJ252" s="52">
        <v>683.51</v>
      </c>
      <c r="JK252" s="52">
        <v>725.67</v>
      </c>
      <c r="JL252" s="52">
        <v>725.67</v>
      </c>
      <c r="JM252" s="52">
        <v>725.67</v>
      </c>
      <c r="JN252" s="52">
        <v>725.67</v>
      </c>
      <c r="JO252" s="52">
        <v>725.67</v>
      </c>
      <c r="JP252" s="52">
        <v>725.67</v>
      </c>
      <c r="JQ252" s="52">
        <v>725.67</v>
      </c>
      <c r="JR252" s="52">
        <v>725.67</v>
      </c>
      <c r="JS252" s="52">
        <v>725.67</v>
      </c>
      <c r="JT252" s="52">
        <v>725.67</v>
      </c>
      <c r="JU252" s="52">
        <v>725.67</v>
      </c>
      <c r="JV252" s="52">
        <v>725.67</v>
      </c>
      <c r="JW252" s="52">
        <v>770.43</v>
      </c>
      <c r="JX252" s="52">
        <v>770.43</v>
      </c>
      <c r="JY252" s="52">
        <v>770.43</v>
      </c>
      <c r="JZ252" s="52">
        <v>770.43</v>
      </c>
      <c r="KA252" s="52">
        <v>770.43</v>
      </c>
      <c r="KB252" s="52">
        <v>770.43</v>
      </c>
      <c r="KC252" s="52">
        <v>770.43</v>
      </c>
      <c r="KD252" s="52">
        <v>770.43</v>
      </c>
      <c r="KE252" s="52">
        <v>770.43</v>
      </c>
      <c r="KF252" s="52">
        <v>770.43</v>
      </c>
      <c r="KG252" s="52">
        <v>770.43</v>
      </c>
      <c r="KH252" s="52">
        <v>770.43</v>
      </c>
      <c r="KI252" s="52">
        <v>817.95</v>
      </c>
      <c r="KJ252" s="52">
        <v>817.95</v>
      </c>
      <c r="KK252" s="52">
        <v>817.95</v>
      </c>
      <c r="KL252" s="52">
        <v>817.95</v>
      </c>
      <c r="KM252" s="52">
        <v>817.95</v>
      </c>
      <c r="KN252" s="52">
        <v>817.95</v>
      </c>
      <c r="KO252" s="52">
        <v>817.95</v>
      </c>
      <c r="KP252" s="52">
        <v>817.95</v>
      </c>
      <c r="KQ252" s="52">
        <v>817.95</v>
      </c>
      <c r="KR252" s="52">
        <v>817.95</v>
      </c>
      <c r="KS252" s="52">
        <v>817.95</v>
      </c>
      <c r="KT252" s="52">
        <v>817.95</v>
      </c>
      <c r="KU252" s="52">
        <v>868.39</v>
      </c>
      <c r="KV252" s="52">
        <v>868.39</v>
      </c>
      <c r="KW252" s="52">
        <v>868.39</v>
      </c>
      <c r="KX252" s="52">
        <v>868.39</v>
      </c>
      <c r="KY252" s="52">
        <v>868.39</v>
      </c>
      <c r="KZ252" s="52">
        <v>868.39</v>
      </c>
      <c r="LA252" s="52">
        <v>868.39</v>
      </c>
      <c r="LB252" s="52">
        <v>868.39</v>
      </c>
      <c r="LC252" s="52">
        <v>868.39</v>
      </c>
      <c r="LD252" s="52">
        <v>868.39</v>
      </c>
      <c r="LE252" s="52">
        <v>868.39</v>
      </c>
      <c r="LF252" s="52">
        <v>868.39</v>
      </c>
      <c r="LG252" s="52">
        <v>0</v>
      </c>
      <c r="LH252" s="52">
        <v>0</v>
      </c>
      <c r="LI252" s="52">
        <v>0</v>
      </c>
      <c r="LJ252" s="52">
        <v>0</v>
      </c>
      <c r="LK252" s="52">
        <v>0</v>
      </c>
      <c r="LL252" s="52">
        <v>0</v>
      </c>
      <c r="LM252" s="52">
        <v>0</v>
      </c>
      <c r="LN252" s="52">
        <v>0</v>
      </c>
      <c r="LO252" s="52">
        <v>0</v>
      </c>
      <c r="LP252" s="52">
        <v>0</v>
      </c>
      <c r="LQ252" s="52">
        <v>0</v>
      </c>
      <c r="LR252" s="52">
        <v>0</v>
      </c>
      <c r="LS252" s="52">
        <v>0</v>
      </c>
      <c r="LT252" s="52">
        <v>0</v>
      </c>
      <c r="LU252" s="52">
        <v>0</v>
      </c>
      <c r="LV252" s="52">
        <v>0</v>
      </c>
      <c r="LW252" s="52">
        <v>0</v>
      </c>
      <c r="LX252" s="52">
        <v>0</v>
      </c>
      <c r="LY252" s="52">
        <v>0</v>
      </c>
      <c r="LZ252" s="52">
        <v>0</v>
      </c>
      <c r="MA252" s="52">
        <v>0</v>
      </c>
      <c r="MB252" s="52">
        <v>0</v>
      </c>
      <c r="MC252" s="52">
        <v>0</v>
      </c>
      <c r="MD252" s="52">
        <v>0</v>
      </c>
      <c r="ME252" s="52">
        <v>0</v>
      </c>
      <c r="MF252" s="52">
        <v>0</v>
      </c>
      <c r="MG252" s="52">
        <v>0</v>
      </c>
      <c r="MH252" s="52">
        <v>0</v>
      </c>
      <c r="MI252" s="52">
        <v>0</v>
      </c>
      <c r="MJ252" s="52">
        <v>0</v>
      </c>
      <c r="MK252" s="52">
        <v>0</v>
      </c>
      <c r="ML252" s="52">
        <v>0</v>
      </c>
      <c r="MM252" s="52">
        <v>0</v>
      </c>
      <c r="MN252" s="52">
        <v>0</v>
      </c>
      <c r="MO252" s="52">
        <v>0</v>
      </c>
      <c r="MP252" s="52">
        <v>0</v>
      </c>
      <c r="MQ252" s="52">
        <v>0</v>
      </c>
      <c r="MR252" s="52">
        <v>0</v>
      </c>
      <c r="MS252" s="52">
        <v>0</v>
      </c>
      <c r="MT252" s="52">
        <v>0</v>
      </c>
      <c r="MU252" s="52">
        <v>0</v>
      </c>
      <c r="MV252" s="52">
        <v>0</v>
      </c>
      <c r="MW252" s="52">
        <v>0</v>
      </c>
      <c r="MX252" s="52">
        <v>0</v>
      </c>
      <c r="MY252" s="52">
        <v>0</v>
      </c>
      <c r="MZ252" s="52">
        <v>0</v>
      </c>
      <c r="NA252" s="52">
        <v>0</v>
      </c>
      <c r="NB252" s="52">
        <v>0</v>
      </c>
      <c r="NC252" s="52">
        <v>0</v>
      </c>
      <c r="ND252" s="52">
        <v>0</v>
      </c>
      <c r="NE252" s="52">
        <v>0</v>
      </c>
      <c r="NF252" s="52">
        <v>0</v>
      </c>
      <c r="NG252" s="52">
        <v>0</v>
      </c>
      <c r="NH252" s="52">
        <v>0</v>
      </c>
      <c r="NI252" s="52">
        <v>0</v>
      </c>
      <c r="NJ252" s="52">
        <v>0</v>
      </c>
      <c r="NK252" s="52">
        <v>0</v>
      </c>
      <c r="NL252" s="52">
        <v>0</v>
      </c>
      <c r="NM252" s="52">
        <v>0</v>
      </c>
      <c r="NN252" s="52">
        <v>0</v>
      </c>
      <c r="NO252" s="52">
        <v>0</v>
      </c>
      <c r="NP252" s="52">
        <v>0</v>
      </c>
      <c r="NQ252" s="52">
        <v>0</v>
      </c>
      <c r="NR252" s="68">
        <f t="shared" si="12"/>
        <v>127190.33999999971</v>
      </c>
      <c r="NS252" s="68">
        <f t="shared" si="13"/>
        <v>127190.33999999971</v>
      </c>
      <c r="NT252" s="68">
        <f t="shared" si="14"/>
        <v>42587.339999999989</v>
      </c>
    </row>
    <row r="253" spans="1:384" s="40" customFormat="1" ht="15" customHeight="1" outlineLevel="1" x14ac:dyDescent="0.2">
      <c r="A253" s="61"/>
      <c r="B253" s="49" t="s">
        <v>671</v>
      </c>
      <c r="C253" s="49" t="s">
        <v>1100</v>
      </c>
      <c r="D253" s="49" t="s">
        <v>1135</v>
      </c>
      <c r="E253" s="50" t="s">
        <v>1183</v>
      </c>
      <c r="F253" s="64">
        <v>45614</v>
      </c>
      <c r="G253" s="49" t="s">
        <v>16</v>
      </c>
      <c r="H253" s="72">
        <v>0</v>
      </c>
      <c r="I253" s="65">
        <v>69899.759999999995</v>
      </c>
      <c r="J253" s="114" t="str">
        <f>_xlfn.XLOOKUP(E253,'[12]Resumo Unidades'!$B:$B,'[12]Resumo Unidades'!$W:$W)</f>
        <v>Fluxo ok</v>
      </c>
      <c r="K253" s="51" t="str">
        <f>IF(L253&gt;Resumo!$E$23,"Sim","Não")</f>
        <v>Não</v>
      </c>
      <c r="L253" s="66">
        <v>0</v>
      </c>
      <c r="M253" s="67"/>
      <c r="N253" s="52">
        <v>0</v>
      </c>
      <c r="O253" s="52">
        <v>0</v>
      </c>
      <c r="P253" s="52">
        <v>0</v>
      </c>
      <c r="Q253" s="52">
        <v>0</v>
      </c>
      <c r="R253" s="52">
        <v>0</v>
      </c>
      <c r="S253" s="52">
        <v>0</v>
      </c>
      <c r="T253" s="52">
        <v>0</v>
      </c>
      <c r="U253" s="52">
        <v>0</v>
      </c>
      <c r="V253" s="52">
        <v>0</v>
      </c>
      <c r="W253" s="52">
        <v>0</v>
      </c>
      <c r="X253" s="52">
        <v>0</v>
      </c>
      <c r="Y253" s="52">
        <v>0</v>
      </c>
      <c r="Z253" s="52">
        <v>0</v>
      </c>
      <c r="AA253" s="52">
        <v>0</v>
      </c>
      <c r="AB253" s="52">
        <v>0</v>
      </c>
      <c r="AC253" s="52">
        <v>0</v>
      </c>
      <c r="AD253" s="52">
        <v>0</v>
      </c>
      <c r="AE253" s="52">
        <v>0</v>
      </c>
      <c r="AF253" s="52">
        <v>0</v>
      </c>
      <c r="AG253" s="52">
        <v>0</v>
      </c>
      <c r="AH253" s="52">
        <v>0</v>
      </c>
      <c r="AI253" s="52">
        <v>0</v>
      </c>
      <c r="AJ253" s="52">
        <v>0</v>
      </c>
      <c r="AK253" s="52">
        <v>0</v>
      </c>
      <c r="AL253" s="52">
        <v>0</v>
      </c>
      <c r="AM253" s="52">
        <v>0</v>
      </c>
      <c r="AN253" s="52">
        <v>0</v>
      </c>
      <c r="AO253" s="52">
        <v>0</v>
      </c>
      <c r="AP253" s="52">
        <v>0</v>
      </c>
      <c r="AQ253" s="52">
        <v>0</v>
      </c>
      <c r="AR253" s="52">
        <v>0</v>
      </c>
      <c r="AS253" s="52">
        <v>0</v>
      </c>
      <c r="AT253" s="52">
        <v>0</v>
      </c>
      <c r="AU253" s="52">
        <v>0</v>
      </c>
      <c r="AV253" s="52">
        <v>0</v>
      </c>
      <c r="AW253" s="52">
        <v>0</v>
      </c>
      <c r="AX253" s="52">
        <v>0</v>
      </c>
      <c r="AY253" s="52">
        <v>0</v>
      </c>
      <c r="AZ253" s="52">
        <v>0</v>
      </c>
      <c r="BA253" s="52">
        <v>0</v>
      </c>
      <c r="BB253" s="52">
        <v>0</v>
      </c>
      <c r="BC253" s="52">
        <v>0</v>
      </c>
      <c r="BD253" s="52">
        <v>0</v>
      </c>
      <c r="BE253" s="52">
        <v>0</v>
      </c>
      <c r="BF253" s="52">
        <v>0</v>
      </c>
      <c r="BG253" s="52">
        <v>0</v>
      </c>
      <c r="BH253" s="52">
        <v>0</v>
      </c>
      <c r="BI253" s="52">
        <v>0</v>
      </c>
      <c r="BJ253" s="52">
        <v>0</v>
      </c>
      <c r="BK253" s="52">
        <v>0</v>
      </c>
      <c r="BL253" s="52">
        <v>0</v>
      </c>
      <c r="BM253" s="52">
        <v>0</v>
      </c>
      <c r="BN253" s="52">
        <v>0</v>
      </c>
      <c r="BO253" s="52">
        <v>0</v>
      </c>
      <c r="BP253" s="52">
        <v>0</v>
      </c>
      <c r="BQ253" s="52">
        <v>0</v>
      </c>
      <c r="BR253" s="52">
        <v>0</v>
      </c>
      <c r="BS253" s="52">
        <v>0</v>
      </c>
      <c r="BT253" s="52">
        <v>0</v>
      </c>
      <c r="BU253" s="52">
        <v>0</v>
      </c>
      <c r="BV253" s="52">
        <v>0</v>
      </c>
      <c r="BW253" s="52">
        <v>0</v>
      </c>
      <c r="BX253" s="52">
        <v>0</v>
      </c>
      <c r="BY253" s="52">
        <v>0</v>
      </c>
      <c r="BZ253" s="52">
        <v>0</v>
      </c>
      <c r="CA253" s="52">
        <v>0</v>
      </c>
      <c r="CB253" s="52">
        <v>0</v>
      </c>
      <c r="CC253" s="52">
        <v>0</v>
      </c>
      <c r="CD253" s="52">
        <v>0</v>
      </c>
      <c r="CE253" s="52">
        <v>277.13</v>
      </c>
      <c r="CF253" s="52">
        <v>277.13</v>
      </c>
      <c r="CG253" s="52">
        <v>277.13</v>
      </c>
      <c r="CH253" s="52">
        <v>277.13</v>
      </c>
      <c r="CI253" s="52">
        <v>277.13</v>
      </c>
      <c r="CJ253" s="52">
        <v>277.13</v>
      </c>
      <c r="CK253" s="52">
        <v>277.13</v>
      </c>
      <c r="CL253" s="52">
        <v>277.13</v>
      </c>
      <c r="CM253" s="52">
        <v>295.7</v>
      </c>
      <c r="CN253" s="52">
        <v>295.7</v>
      </c>
      <c r="CO253" s="52">
        <v>295.7</v>
      </c>
      <c r="CP253" s="52">
        <v>295.7</v>
      </c>
      <c r="CQ253" s="52">
        <v>295.7</v>
      </c>
      <c r="CR253" s="52">
        <v>295.7</v>
      </c>
      <c r="CS253" s="52">
        <v>295.7</v>
      </c>
      <c r="CT253" s="52">
        <v>295.7</v>
      </c>
      <c r="CU253" s="52">
        <v>295.7</v>
      </c>
      <c r="CV253" s="52">
        <v>295.7</v>
      </c>
      <c r="CW253" s="52">
        <v>295.7</v>
      </c>
      <c r="CX253" s="52">
        <v>295.7</v>
      </c>
      <c r="CY253" s="52">
        <v>313.93</v>
      </c>
      <c r="CZ253" s="52">
        <v>313.93</v>
      </c>
      <c r="DA253" s="52">
        <v>313.93</v>
      </c>
      <c r="DB253" s="52">
        <v>313.93</v>
      </c>
      <c r="DC253" s="52">
        <v>313.93</v>
      </c>
      <c r="DD253" s="52">
        <v>313.93</v>
      </c>
      <c r="DE253" s="52">
        <v>313.93</v>
      </c>
      <c r="DF253" s="52">
        <v>313.93</v>
      </c>
      <c r="DG253" s="52">
        <v>313.93</v>
      </c>
      <c r="DH253" s="52">
        <v>313.93</v>
      </c>
      <c r="DI253" s="52">
        <v>313.93</v>
      </c>
      <c r="DJ253" s="52">
        <v>313.93</v>
      </c>
      <c r="DK253" s="52">
        <v>333.3</v>
      </c>
      <c r="DL253" s="52">
        <v>333.3</v>
      </c>
      <c r="DM253" s="52">
        <v>333.3</v>
      </c>
      <c r="DN253" s="52">
        <v>333.3</v>
      </c>
      <c r="DO253" s="52">
        <v>333.3</v>
      </c>
      <c r="DP253" s="52">
        <v>333.3</v>
      </c>
      <c r="DQ253" s="52">
        <v>333.3</v>
      </c>
      <c r="DR253" s="52">
        <v>333.3</v>
      </c>
      <c r="DS253" s="52">
        <v>333.3</v>
      </c>
      <c r="DT253" s="52">
        <v>333.3</v>
      </c>
      <c r="DU253" s="52">
        <v>333.3</v>
      </c>
      <c r="DV253" s="52">
        <v>333.3</v>
      </c>
      <c r="DW253" s="52">
        <v>353.85</v>
      </c>
      <c r="DX253" s="52">
        <v>353.85</v>
      </c>
      <c r="DY253" s="52">
        <v>353.85</v>
      </c>
      <c r="DZ253" s="52">
        <v>353.85</v>
      </c>
      <c r="EA253" s="52">
        <v>353.85</v>
      </c>
      <c r="EB253" s="52">
        <v>353.85</v>
      </c>
      <c r="EC253" s="52">
        <v>353.85</v>
      </c>
      <c r="ED253" s="52">
        <v>353.85</v>
      </c>
      <c r="EE253" s="52">
        <v>353.85</v>
      </c>
      <c r="EF253" s="52">
        <v>353.85</v>
      </c>
      <c r="EG253" s="52">
        <v>353.85</v>
      </c>
      <c r="EH253" s="52">
        <v>353.85</v>
      </c>
      <c r="EI253" s="52">
        <v>375.68</v>
      </c>
      <c r="EJ253" s="52">
        <v>375.68</v>
      </c>
      <c r="EK253" s="52">
        <v>375.68</v>
      </c>
      <c r="EL253" s="52">
        <v>375.68</v>
      </c>
      <c r="EM253" s="52">
        <v>375.68</v>
      </c>
      <c r="EN253" s="52">
        <v>375.68</v>
      </c>
      <c r="EO253" s="52">
        <v>375.68</v>
      </c>
      <c r="EP253" s="52">
        <v>375.68</v>
      </c>
      <c r="EQ253" s="52">
        <v>375.68</v>
      </c>
      <c r="ER253" s="52">
        <v>375.68</v>
      </c>
      <c r="ES253" s="52">
        <v>375.68</v>
      </c>
      <c r="ET253" s="52">
        <v>375.68</v>
      </c>
      <c r="EU253" s="52">
        <v>398.86</v>
      </c>
      <c r="EV253" s="52">
        <v>398.86</v>
      </c>
      <c r="EW253" s="52">
        <v>398.86</v>
      </c>
      <c r="EX253" s="52">
        <v>398.86</v>
      </c>
      <c r="EY253" s="52">
        <v>398.86</v>
      </c>
      <c r="EZ253" s="52">
        <v>398.86</v>
      </c>
      <c r="FA253" s="52">
        <v>398.86</v>
      </c>
      <c r="FB253" s="52">
        <v>398.86</v>
      </c>
      <c r="FC253" s="52">
        <v>398.86</v>
      </c>
      <c r="FD253" s="52">
        <v>398.86</v>
      </c>
      <c r="FE253" s="52">
        <v>398.86</v>
      </c>
      <c r="FF253" s="52">
        <v>398.86</v>
      </c>
      <c r="FG253" s="52">
        <v>423.45</v>
      </c>
      <c r="FH253" s="52">
        <v>423.45</v>
      </c>
      <c r="FI253" s="52">
        <v>423.45</v>
      </c>
      <c r="FJ253" s="52">
        <v>423.45</v>
      </c>
      <c r="FK253" s="52">
        <v>423.45</v>
      </c>
      <c r="FL253" s="52">
        <v>423.45</v>
      </c>
      <c r="FM253" s="52">
        <v>423.45</v>
      </c>
      <c r="FN253" s="52">
        <v>423.45</v>
      </c>
      <c r="FO253" s="52">
        <v>423.45</v>
      </c>
      <c r="FP253" s="52">
        <v>423.45</v>
      </c>
      <c r="FQ253" s="52">
        <v>423.45</v>
      </c>
      <c r="FR253" s="52">
        <v>423.45</v>
      </c>
      <c r="FS253" s="52">
        <v>449.57</v>
      </c>
      <c r="FT253" s="52">
        <v>449.57</v>
      </c>
      <c r="FU253" s="52">
        <v>449.57</v>
      </c>
      <c r="FV253" s="52">
        <v>449.57</v>
      </c>
      <c r="FW253" s="52">
        <v>449.57</v>
      </c>
      <c r="FX253" s="52">
        <v>449.57</v>
      </c>
      <c r="FY253" s="52">
        <v>449.57</v>
      </c>
      <c r="FZ253" s="52">
        <v>449.57</v>
      </c>
      <c r="GA253" s="52">
        <v>449.57</v>
      </c>
      <c r="GB253" s="52">
        <v>449.57</v>
      </c>
      <c r="GC253" s="52">
        <v>449.57</v>
      </c>
      <c r="GD253" s="52">
        <v>449.57</v>
      </c>
      <c r="GE253" s="52">
        <v>477.3</v>
      </c>
      <c r="GF253" s="52">
        <v>477.3</v>
      </c>
      <c r="GG253" s="52">
        <v>477.3</v>
      </c>
      <c r="GH253" s="52">
        <v>477.3</v>
      </c>
      <c r="GI253" s="52">
        <v>477.3</v>
      </c>
      <c r="GJ253" s="52">
        <v>477.3</v>
      </c>
      <c r="GK253" s="52">
        <v>477.3</v>
      </c>
      <c r="GL253" s="52">
        <v>477.3</v>
      </c>
      <c r="GM253" s="52">
        <v>477.3</v>
      </c>
      <c r="GN253" s="52">
        <v>477.3</v>
      </c>
      <c r="GO253" s="52">
        <v>477.3</v>
      </c>
      <c r="GP253" s="52">
        <v>477.3</v>
      </c>
      <c r="GQ253" s="52">
        <v>506.74</v>
      </c>
      <c r="GR253" s="52">
        <v>506.74</v>
      </c>
      <c r="GS253" s="52">
        <v>506.74</v>
      </c>
      <c r="GT253" s="52">
        <v>506.74</v>
      </c>
      <c r="GU253" s="52">
        <v>506.74</v>
      </c>
      <c r="GV253" s="52">
        <v>506.74</v>
      </c>
      <c r="GW253" s="52">
        <v>506.74</v>
      </c>
      <c r="GX253" s="52">
        <v>506.74</v>
      </c>
      <c r="GY253" s="52">
        <v>506.74</v>
      </c>
      <c r="GZ253" s="52">
        <v>506.74</v>
      </c>
      <c r="HA253" s="52">
        <v>506.74</v>
      </c>
      <c r="HB253" s="52">
        <v>506.74</v>
      </c>
      <c r="HC253" s="52">
        <v>537.99</v>
      </c>
      <c r="HD253" s="52">
        <v>537.99</v>
      </c>
      <c r="HE253" s="52">
        <v>537.99</v>
      </c>
      <c r="HF253" s="52">
        <v>537.99</v>
      </c>
      <c r="HG253" s="52">
        <v>537.99</v>
      </c>
      <c r="HH253" s="52">
        <v>537.99</v>
      </c>
      <c r="HI253" s="52">
        <v>537.99</v>
      </c>
      <c r="HJ253" s="52">
        <v>537.99</v>
      </c>
      <c r="HK253" s="52">
        <v>537.99</v>
      </c>
      <c r="HL253" s="52">
        <v>537.99</v>
      </c>
      <c r="HM253" s="52">
        <v>537.99</v>
      </c>
      <c r="HN253" s="52">
        <v>537.99</v>
      </c>
      <c r="HO253" s="52">
        <v>571.16999999999996</v>
      </c>
      <c r="HP253" s="52">
        <v>571.16999999999996</v>
      </c>
      <c r="HQ253" s="52">
        <v>571.16999999999996</v>
      </c>
      <c r="HR253" s="52">
        <v>571.16999999999996</v>
      </c>
      <c r="HS253" s="52">
        <v>571.16999999999996</v>
      </c>
      <c r="HT253" s="52">
        <v>571.16999999999996</v>
      </c>
      <c r="HU253" s="52">
        <v>571.16999999999996</v>
      </c>
      <c r="HV253" s="52">
        <v>571.16999999999996</v>
      </c>
      <c r="HW253" s="52">
        <v>571.16999999999996</v>
      </c>
      <c r="HX253" s="52">
        <v>571.16999999999996</v>
      </c>
      <c r="HY253" s="52">
        <v>571.16999999999996</v>
      </c>
      <c r="HZ253" s="52">
        <v>571.16999999999996</v>
      </c>
      <c r="IA253" s="52">
        <v>606.4</v>
      </c>
      <c r="IB253" s="52">
        <v>606.4</v>
      </c>
      <c r="IC253" s="52">
        <v>606.4</v>
      </c>
      <c r="ID253" s="52">
        <v>606.4</v>
      </c>
      <c r="IE253" s="52">
        <v>606.4</v>
      </c>
      <c r="IF253" s="52">
        <v>606.4</v>
      </c>
      <c r="IG253" s="52">
        <v>606.4</v>
      </c>
      <c r="IH253" s="52">
        <v>606.4</v>
      </c>
      <c r="II253" s="52">
        <v>606.4</v>
      </c>
      <c r="IJ253" s="52">
        <v>606.4</v>
      </c>
      <c r="IK253" s="52">
        <v>606.4</v>
      </c>
      <c r="IL253" s="52">
        <v>606.4</v>
      </c>
      <c r="IM253" s="52">
        <v>643.79999999999995</v>
      </c>
      <c r="IN253" s="52">
        <v>643.79999999999995</v>
      </c>
      <c r="IO253" s="52">
        <v>643.79999999999995</v>
      </c>
      <c r="IP253" s="52">
        <v>643.79999999999995</v>
      </c>
      <c r="IQ253" s="52">
        <v>643.79999999999995</v>
      </c>
      <c r="IR253" s="52">
        <v>643.79999999999995</v>
      </c>
      <c r="IS253" s="52">
        <v>643.79999999999995</v>
      </c>
      <c r="IT253" s="52">
        <v>643.79999999999995</v>
      </c>
      <c r="IU253" s="52">
        <v>643.79999999999995</v>
      </c>
      <c r="IV253" s="52">
        <v>643.79999999999995</v>
      </c>
      <c r="IW253" s="52">
        <v>643.79999999999995</v>
      </c>
      <c r="IX253" s="52">
        <v>643.79999999999995</v>
      </c>
      <c r="IY253" s="52">
        <v>683.51</v>
      </c>
      <c r="IZ253" s="52">
        <v>683.51</v>
      </c>
      <c r="JA253" s="52">
        <v>683.51</v>
      </c>
      <c r="JB253" s="52">
        <v>683.51</v>
      </c>
      <c r="JC253" s="52">
        <v>683.51</v>
      </c>
      <c r="JD253" s="52">
        <v>683.51</v>
      </c>
      <c r="JE253" s="52">
        <v>683.51</v>
      </c>
      <c r="JF253" s="52">
        <v>683.51</v>
      </c>
      <c r="JG253" s="52">
        <v>683.51</v>
      </c>
      <c r="JH253" s="52">
        <v>683.51</v>
      </c>
      <c r="JI253" s="52">
        <v>683.51</v>
      </c>
      <c r="JJ253" s="52">
        <v>683.51</v>
      </c>
      <c r="JK253" s="52">
        <v>725.67</v>
      </c>
      <c r="JL253" s="52">
        <v>725.67</v>
      </c>
      <c r="JM253" s="52">
        <v>725.67</v>
      </c>
      <c r="JN253" s="52">
        <v>725.67</v>
      </c>
      <c r="JO253" s="52">
        <v>725.67</v>
      </c>
      <c r="JP253" s="52">
        <v>725.67</v>
      </c>
      <c r="JQ253" s="52">
        <v>725.67</v>
      </c>
      <c r="JR253" s="52">
        <v>725.67</v>
      </c>
      <c r="JS253" s="52">
        <v>725.67</v>
      </c>
      <c r="JT253" s="52">
        <v>725.67</v>
      </c>
      <c r="JU253" s="52">
        <v>725.67</v>
      </c>
      <c r="JV253" s="52">
        <v>725.67</v>
      </c>
      <c r="JW253" s="52">
        <v>770.43</v>
      </c>
      <c r="JX253" s="52">
        <v>770.43</v>
      </c>
      <c r="JY253" s="52">
        <v>770.43</v>
      </c>
      <c r="JZ253" s="52">
        <v>770.43</v>
      </c>
      <c r="KA253" s="52">
        <v>770.43</v>
      </c>
      <c r="KB253" s="52">
        <v>770.43</v>
      </c>
      <c r="KC253" s="52">
        <v>770.43</v>
      </c>
      <c r="KD253" s="52">
        <v>770.43</v>
      </c>
      <c r="KE253" s="52">
        <v>770.43</v>
      </c>
      <c r="KF253" s="52">
        <v>770.43</v>
      </c>
      <c r="KG253" s="52">
        <v>770.43</v>
      </c>
      <c r="KH253" s="52">
        <v>770.43</v>
      </c>
      <c r="KI253" s="52">
        <v>817.95</v>
      </c>
      <c r="KJ253" s="52">
        <v>817.95</v>
      </c>
      <c r="KK253" s="52">
        <v>817.95</v>
      </c>
      <c r="KL253" s="52">
        <v>817.95</v>
      </c>
      <c r="KM253" s="52">
        <v>817.95</v>
      </c>
      <c r="KN253" s="52">
        <v>817.95</v>
      </c>
      <c r="KO253" s="52">
        <v>817.95</v>
      </c>
      <c r="KP253" s="52">
        <v>817.95</v>
      </c>
      <c r="KQ253" s="52">
        <v>817.95</v>
      </c>
      <c r="KR253" s="52">
        <v>817.95</v>
      </c>
      <c r="KS253" s="52">
        <v>817.95</v>
      </c>
      <c r="KT253" s="52">
        <v>817.95</v>
      </c>
      <c r="KU253" s="52">
        <v>868.39</v>
      </c>
      <c r="KV253" s="52">
        <v>868.39</v>
      </c>
      <c r="KW253" s="52">
        <v>868.39</v>
      </c>
      <c r="KX253" s="52">
        <v>868.39</v>
      </c>
      <c r="KY253" s="52">
        <v>868.39</v>
      </c>
      <c r="KZ253" s="52">
        <v>868.39</v>
      </c>
      <c r="LA253" s="52">
        <v>868.39</v>
      </c>
      <c r="LB253" s="52">
        <v>868.39</v>
      </c>
      <c r="LC253" s="52">
        <v>868.39</v>
      </c>
      <c r="LD253" s="52">
        <v>868.39</v>
      </c>
      <c r="LE253" s="52">
        <v>868.39</v>
      </c>
      <c r="LF253" s="52">
        <v>868.39</v>
      </c>
      <c r="LG253" s="52">
        <v>0</v>
      </c>
      <c r="LH253" s="52">
        <v>0</v>
      </c>
      <c r="LI253" s="52">
        <v>0</v>
      </c>
      <c r="LJ253" s="52">
        <v>0</v>
      </c>
      <c r="LK253" s="52">
        <v>0</v>
      </c>
      <c r="LL253" s="52">
        <v>0</v>
      </c>
      <c r="LM253" s="52">
        <v>0</v>
      </c>
      <c r="LN253" s="52">
        <v>0</v>
      </c>
      <c r="LO253" s="52">
        <v>0</v>
      </c>
      <c r="LP253" s="52">
        <v>0</v>
      </c>
      <c r="LQ253" s="52">
        <v>0</v>
      </c>
      <c r="LR253" s="52">
        <v>0</v>
      </c>
      <c r="LS253" s="52">
        <v>0</v>
      </c>
      <c r="LT253" s="52">
        <v>0</v>
      </c>
      <c r="LU253" s="52">
        <v>0</v>
      </c>
      <c r="LV253" s="52">
        <v>0</v>
      </c>
      <c r="LW253" s="52">
        <v>0</v>
      </c>
      <c r="LX253" s="52">
        <v>0</v>
      </c>
      <c r="LY253" s="52">
        <v>0</v>
      </c>
      <c r="LZ253" s="52">
        <v>0</v>
      </c>
      <c r="MA253" s="52">
        <v>0</v>
      </c>
      <c r="MB253" s="52">
        <v>0</v>
      </c>
      <c r="MC253" s="52">
        <v>0</v>
      </c>
      <c r="MD253" s="52">
        <v>0</v>
      </c>
      <c r="ME253" s="52">
        <v>0</v>
      </c>
      <c r="MF253" s="52">
        <v>0</v>
      </c>
      <c r="MG253" s="52">
        <v>0</v>
      </c>
      <c r="MH253" s="52">
        <v>0</v>
      </c>
      <c r="MI253" s="52">
        <v>0</v>
      </c>
      <c r="MJ253" s="52">
        <v>0</v>
      </c>
      <c r="MK253" s="52">
        <v>0</v>
      </c>
      <c r="ML253" s="52">
        <v>0</v>
      </c>
      <c r="MM253" s="52">
        <v>0</v>
      </c>
      <c r="MN253" s="52">
        <v>0</v>
      </c>
      <c r="MO253" s="52">
        <v>0</v>
      </c>
      <c r="MP253" s="52">
        <v>0</v>
      </c>
      <c r="MQ253" s="52">
        <v>0</v>
      </c>
      <c r="MR253" s="52">
        <v>0</v>
      </c>
      <c r="MS253" s="52">
        <v>0</v>
      </c>
      <c r="MT253" s="52">
        <v>0</v>
      </c>
      <c r="MU253" s="52">
        <v>0</v>
      </c>
      <c r="MV253" s="52">
        <v>0</v>
      </c>
      <c r="MW253" s="52">
        <v>0</v>
      </c>
      <c r="MX253" s="52">
        <v>0</v>
      </c>
      <c r="MY253" s="52">
        <v>0</v>
      </c>
      <c r="MZ253" s="52">
        <v>0</v>
      </c>
      <c r="NA253" s="52">
        <v>0</v>
      </c>
      <c r="NB253" s="52">
        <v>0</v>
      </c>
      <c r="NC253" s="52">
        <v>0</v>
      </c>
      <c r="ND253" s="52">
        <v>0</v>
      </c>
      <c r="NE253" s="52">
        <v>0</v>
      </c>
      <c r="NF253" s="52">
        <v>0</v>
      </c>
      <c r="NG253" s="52">
        <v>0</v>
      </c>
      <c r="NH253" s="52">
        <v>0</v>
      </c>
      <c r="NI253" s="52">
        <v>0</v>
      </c>
      <c r="NJ253" s="52">
        <v>0</v>
      </c>
      <c r="NK253" s="52">
        <v>0</v>
      </c>
      <c r="NL253" s="52">
        <v>0</v>
      </c>
      <c r="NM253" s="52">
        <v>0</v>
      </c>
      <c r="NN253" s="52">
        <v>0</v>
      </c>
      <c r="NO253" s="52">
        <v>0</v>
      </c>
      <c r="NP253" s="52">
        <v>0</v>
      </c>
      <c r="NQ253" s="52">
        <v>0</v>
      </c>
      <c r="NR253" s="68">
        <f t="shared" si="12"/>
        <v>124061.31999999976</v>
      </c>
      <c r="NS253" s="68">
        <f t="shared" si="13"/>
        <v>124061.31999999976</v>
      </c>
      <c r="NT253" s="68">
        <f t="shared" si="14"/>
        <v>39458.320000000022</v>
      </c>
    </row>
    <row r="254" spans="1:384" s="40" customFormat="1" ht="15" customHeight="1" outlineLevel="1" x14ac:dyDescent="0.2">
      <c r="A254" s="61"/>
      <c r="B254" s="49" t="s">
        <v>671</v>
      </c>
      <c r="C254" s="49" t="s">
        <v>1101</v>
      </c>
      <c r="D254" s="49" t="s">
        <v>1136</v>
      </c>
      <c r="E254" s="50" t="s">
        <v>1184</v>
      </c>
      <c r="F254" s="64">
        <v>45621</v>
      </c>
      <c r="G254" s="49" t="s">
        <v>16</v>
      </c>
      <c r="H254" s="72">
        <v>0</v>
      </c>
      <c r="I254" s="65">
        <v>65001.04</v>
      </c>
      <c r="J254" s="114" t="str">
        <f>_xlfn.XLOOKUP(E254,'[12]Resumo Unidades'!$B:$B,'[12]Resumo Unidades'!$W:$W)</f>
        <v>Fluxo ok</v>
      </c>
      <c r="K254" s="51" t="str">
        <f>IF(L254&gt;Resumo!$E$23,"Sim","Não")</f>
        <v>Não</v>
      </c>
      <c r="L254" s="66">
        <v>0</v>
      </c>
      <c r="M254" s="67"/>
      <c r="N254" s="52">
        <v>0</v>
      </c>
      <c r="O254" s="52">
        <v>0</v>
      </c>
      <c r="P254" s="52">
        <v>0</v>
      </c>
      <c r="Q254" s="52">
        <v>0</v>
      </c>
      <c r="R254" s="52">
        <v>0</v>
      </c>
      <c r="S254" s="52">
        <v>0</v>
      </c>
      <c r="T254" s="52">
        <v>0</v>
      </c>
      <c r="U254" s="52">
        <v>0</v>
      </c>
      <c r="V254" s="52">
        <v>0</v>
      </c>
      <c r="W254" s="52">
        <v>0</v>
      </c>
      <c r="X254" s="52">
        <v>0</v>
      </c>
      <c r="Y254" s="52">
        <v>0</v>
      </c>
      <c r="Z254" s="52">
        <v>0</v>
      </c>
      <c r="AA254" s="52">
        <v>0</v>
      </c>
      <c r="AB254" s="52">
        <v>0</v>
      </c>
      <c r="AC254" s="52">
        <v>0</v>
      </c>
      <c r="AD254" s="52">
        <v>0</v>
      </c>
      <c r="AE254" s="52">
        <v>0</v>
      </c>
      <c r="AF254" s="52">
        <v>0</v>
      </c>
      <c r="AG254" s="52">
        <v>0</v>
      </c>
      <c r="AH254" s="52">
        <v>0</v>
      </c>
      <c r="AI254" s="52">
        <v>0</v>
      </c>
      <c r="AJ254" s="52">
        <v>0</v>
      </c>
      <c r="AK254" s="52">
        <v>0</v>
      </c>
      <c r="AL254" s="52">
        <v>0</v>
      </c>
      <c r="AM254" s="52">
        <v>0</v>
      </c>
      <c r="AN254" s="52">
        <v>0</v>
      </c>
      <c r="AO254" s="52">
        <v>0</v>
      </c>
      <c r="AP254" s="52">
        <v>0</v>
      </c>
      <c r="AQ254" s="52">
        <v>0</v>
      </c>
      <c r="AR254" s="52">
        <v>0</v>
      </c>
      <c r="AS254" s="52">
        <v>0</v>
      </c>
      <c r="AT254" s="52">
        <v>0</v>
      </c>
      <c r="AU254" s="52">
        <v>0</v>
      </c>
      <c r="AV254" s="52">
        <v>0</v>
      </c>
      <c r="AW254" s="52">
        <v>0</v>
      </c>
      <c r="AX254" s="52">
        <v>0</v>
      </c>
      <c r="AY254" s="52">
        <v>0</v>
      </c>
      <c r="AZ254" s="52">
        <v>0</v>
      </c>
      <c r="BA254" s="52">
        <v>0</v>
      </c>
      <c r="BB254" s="52">
        <v>0</v>
      </c>
      <c r="BC254" s="52">
        <v>0</v>
      </c>
      <c r="BD254" s="52">
        <v>0</v>
      </c>
      <c r="BE254" s="52">
        <v>0</v>
      </c>
      <c r="BF254" s="52">
        <v>0</v>
      </c>
      <c r="BG254" s="52">
        <v>0</v>
      </c>
      <c r="BH254" s="52">
        <v>0</v>
      </c>
      <c r="BI254" s="52">
        <v>0</v>
      </c>
      <c r="BJ254" s="52">
        <v>0</v>
      </c>
      <c r="BK254" s="52">
        <v>0</v>
      </c>
      <c r="BL254" s="52">
        <v>0</v>
      </c>
      <c r="BM254" s="52">
        <v>0</v>
      </c>
      <c r="BN254" s="52">
        <v>0</v>
      </c>
      <c r="BO254" s="52">
        <v>0</v>
      </c>
      <c r="BP254" s="52">
        <v>0</v>
      </c>
      <c r="BQ254" s="52">
        <v>0</v>
      </c>
      <c r="BR254" s="52">
        <v>0</v>
      </c>
      <c r="BS254" s="52">
        <v>0</v>
      </c>
      <c r="BT254" s="52">
        <v>0</v>
      </c>
      <c r="BU254" s="52">
        <v>0</v>
      </c>
      <c r="BV254" s="52">
        <v>0</v>
      </c>
      <c r="BW254" s="52">
        <v>0</v>
      </c>
      <c r="BX254" s="52">
        <v>0</v>
      </c>
      <c r="BY254" s="52">
        <v>0</v>
      </c>
      <c r="BZ254" s="52">
        <v>0</v>
      </c>
      <c r="CA254" s="52">
        <v>0</v>
      </c>
      <c r="CB254" s="52">
        <v>0</v>
      </c>
      <c r="CC254" s="52">
        <v>0</v>
      </c>
      <c r="CD254" s="52">
        <v>292.39999999999998</v>
      </c>
      <c r="CE254" s="52">
        <v>252.35</v>
      </c>
      <c r="CF254" s="52">
        <v>252.35</v>
      </c>
      <c r="CG254" s="52">
        <v>252.35</v>
      </c>
      <c r="CH254" s="52">
        <v>252.35</v>
      </c>
      <c r="CI254" s="52">
        <v>252.35</v>
      </c>
      <c r="CJ254" s="52">
        <v>252.35</v>
      </c>
      <c r="CK254" s="52">
        <v>252.35</v>
      </c>
      <c r="CL254" s="52">
        <v>252.35</v>
      </c>
      <c r="CM254" s="52">
        <v>269.25</v>
      </c>
      <c r="CN254" s="52">
        <v>269.25</v>
      </c>
      <c r="CO254" s="52">
        <v>269.25</v>
      </c>
      <c r="CP254" s="52">
        <v>269.25</v>
      </c>
      <c r="CQ254" s="52">
        <v>269.25</v>
      </c>
      <c r="CR254" s="52">
        <v>269.25</v>
      </c>
      <c r="CS254" s="52">
        <v>269.25</v>
      </c>
      <c r="CT254" s="52">
        <v>269.25</v>
      </c>
      <c r="CU254" s="52">
        <v>269.25</v>
      </c>
      <c r="CV254" s="52">
        <v>269.25</v>
      </c>
      <c r="CW254" s="52">
        <v>269.25</v>
      </c>
      <c r="CX254" s="52">
        <v>269.25</v>
      </c>
      <c r="CY254" s="52">
        <v>285.85000000000002</v>
      </c>
      <c r="CZ254" s="52">
        <v>285.85000000000002</v>
      </c>
      <c r="DA254" s="52">
        <v>285.85000000000002</v>
      </c>
      <c r="DB254" s="52">
        <v>285.85000000000002</v>
      </c>
      <c r="DC254" s="52">
        <v>285.85000000000002</v>
      </c>
      <c r="DD254" s="52">
        <v>285.85000000000002</v>
      </c>
      <c r="DE254" s="52">
        <v>285.85000000000002</v>
      </c>
      <c r="DF254" s="52">
        <v>285.85000000000002</v>
      </c>
      <c r="DG254" s="52">
        <v>285.85000000000002</v>
      </c>
      <c r="DH254" s="52">
        <v>285.85000000000002</v>
      </c>
      <c r="DI254" s="52">
        <v>285.85000000000002</v>
      </c>
      <c r="DJ254" s="52">
        <v>285.85000000000002</v>
      </c>
      <c r="DK254" s="52">
        <v>303.49</v>
      </c>
      <c r="DL254" s="52">
        <v>303.49</v>
      </c>
      <c r="DM254" s="52">
        <v>303.49</v>
      </c>
      <c r="DN254" s="52">
        <v>303.49</v>
      </c>
      <c r="DO254" s="52">
        <v>303.49</v>
      </c>
      <c r="DP254" s="52">
        <v>303.49</v>
      </c>
      <c r="DQ254" s="52">
        <v>303.49</v>
      </c>
      <c r="DR254" s="52">
        <v>303.49</v>
      </c>
      <c r="DS254" s="52">
        <v>303.49</v>
      </c>
      <c r="DT254" s="52">
        <v>303.49</v>
      </c>
      <c r="DU254" s="52">
        <v>303.49</v>
      </c>
      <c r="DV254" s="52">
        <v>303.49</v>
      </c>
      <c r="DW254" s="52">
        <v>322.20999999999998</v>
      </c>
      <c r="DX254" s="52">
        <v>322.20999999999998</v>
      </c>
      <c r="DY254" s="52">
        <v>322.20999999999998</v>
      </c>
      <c r="DZ254" s="52">
        <v>322.20999999999998</v>
      </c>
      <c r="EA254" s="52">
        <v>322.20999999999998</v>
      </c>
      <c r="EB254" s="52">
        <v>322.20999999999998</v>
      </c>
      <c r="EC254" s="52">
        <v>322.20999999999998</v>
      </c>
      <c r="ED254" s="52">
        <v>322.20999999999998</v>
      </c>
      <c r="EE254" s="52">
        <v>322.20999999999998</v>
      </c>
      <c r="EF254" s="52">
        <v>322.20999999999998</v>
      </c>
      <c r="EG254" s="52">
        <v>322.20999999999998</v>
      </c>
      <c r="EH254" s="52">
        <v>322.20999999999998</v>
      </c>
      <c r="EI254" s="52">
        <v>342.08</v>
      </c>
      <c r="EJ254" s="52">
        <v>342.08</v>
      </c>
      <c r="EK254" s="52">
        <v>342.08</v>
      </c>
      <c r="EL254" s="52">
        <v>342.08</v>
      </c>
      <c r="EM254" s="52">
        <v>342.08</v>
      </c>
      <c r="EN254" s="52">
        <v>342.08</v>
      </c>
      <c r="EO254" s="52">
        <v>342.08</v>
      </c>
      <c r="EP254" s="52">
        <v>342.08</v>
      </c>
      <c r="EQ254" s="52">
        <v>342.08</v>
      </c>
      <c r="ER254" s="52">
        <v>342.08</v>
      </c>
      <c r="ES254" s="52">
        <v>342.08</v>
      </c>
      <c r="ET254" s="52">
        <v>342.08</v>
      </c>
      <c r="EU254" s="52">
        <v>363.18</v>
      </c>
      <c r="EV254" s="52">
        <v>363.18</v>
      </c>
      <c r="EW254" s="52">
        <v>363.18</v>
      </c>
      <c r="EX254" s="52">
        <v>363.18</v>
      </c>
      <c r="EY254" s="52">
        <v>363.18</v>
      </c>
      <c r="EZ254" s="52">
        <v>363.18</v>
      </c>
      <c r="FA254" s="52">
        <v>363.18</v>
      </c>
      <c r="FB254" s="52">
        <v>363.18</v>
      </c>
      <c r="FC254" s="52">
        <v>363.18</v>
      </c>
      <c r="FD254" s="52">
        <v>363.18</v>
      </c>
      <c r="FE254" s="52">
        <v>363.18</v>
      </c>
      <c r="FF254" s="52">
        <v>363.18</v>
      </c>
      <c r="FG254" s="52">
        <v>385.58</v>
      </c>
      <c r="FH254" s="52">
        <v>385.58</v>
      </c>
      <c r="FI254" s="52">
        <v>385.58</v>
      </c>
      <c r="FJ254" s="52">
        <v>385.58</v>
      </c>
      <c r="FK254" s="52">
        <v>385.58</v>
      </c>
      <c r="FL254" s="52">
        <v>385.58</v>
      </c>
      <c r="FM254" s="52">
        <v>385.58</v>
      </c>
      <c r="FN254" s="52">
        <v>385.58</v>
      </c>
      <c r="FO254" s="52">
        <v>385.58</v>
      </c>
      <c r="FP254" s="52">
        <v>385.58</v>
      </c>
      <c r="FQ254" s="52">
        <v>385.58</v>
      </c>
      <c r="FR254" s="52">
        <v>385.58</v>
      </c>
      <c r="FS254" s="52">
        <v>409.36</v>
      </c>
      <c r="FT254" s="52">
        <v>409.36</v>
      </c>
      <c r="FU254" s="52">
        <v>409.36</v>
      </c>
      <c r="FV254" s="52">
        <v>409.36</v>
      </c>
      <c r="FW254" s="52">
        <v>409.36</v>
      </c>
      <c r="FX254" s="52">
        <v>409.36</v>
      </c>
      <c r="FY254" s="52">
        <v>409.36</v>
      </c>
      <c r="FZ254" s="52">
        <v>409.36</v>
      </c>
      <c r="GA254" s="52">
        <v>409.36</v>
      </c>
      <c r="GB254" s="52">
        <v>409.36</v>
      </c>
      <c r="GC254" s="52">
        <v>409.36</v>
      </c>
      <c r="GD254" s="52">
        <v>409.36</v>
      </c>
      <c r="GE254" s="52">
        <v>434.61</v>
      </c>
      <c r="GF254" s="52">
        <v>434.61</v>
      </c>
      <c r="GG254" s="52">
        <v>434.61</v>
      </c>
      <c r="GH254" s="52">
        <v>434.61</v>
      </c>
      <c r="GI254" s="52">
        <v>434.61</v>
      </c>
      <c r="GJ254" s="52">
        <v>434.61</v>
      </c>
      <c r="GK254" s="52">
        <v>434.61</v>
      </c>
      <c r="GL254" s="52">
        <v>434.61</v>
      </c>
      <c r="GM254" s="52">
        <v>434.61</v>
      </c>
      <c r="GN254" s="52">
        <v>434.61</v>
      </c>
      <c r="GO254" s="52">
        <v>434.61</v>
      </c>
      <c r="GP254" s="52">
        <v>434.61</v>
      </c>
      <c r="GQ254" s="52">
        <v>461.41</v>
      </c>
      <c r="GR254" s="52">
        <v>461.41</v>
      </c>
      <c r="GS254" s="52">
        <v>461.41</v>
      </c>
      <c r="GT254" s="52">
        <v>461.41</v>
      </c>
      <c r="GU254" s="52">
        <v>461.41</v>
      </c>
      <c r="GV254" s="52">
        <v>461.41</v>
      </c>
      <c r="GW254" s="52">
        <v>461.41</v>
      </c>
      <c r="GX254" s="52">
        <v>461.41</v>
      </c>
      <c r="GY254" s="52">
        <v>461.41</v>
      </c>
      <c r="GZ254" s="52">
        <v>461.41</v>
      </c>
      <c r="HA254" s="52">
        <v>461.41</v>
      </c>
      <c r="HB254" s="52">
        <v>461.41</v>
      </c>
      <c r="HC254" s="52">
        <v>489.87</v>
      </c>
      <c r="HD254" s="52">
        <v>489.87</v>
      </c>
      <c r="HE254" s="52">
        <v>489.87</v>
      </c>
      <c r="HF254" s="52">
        <v>489.87</v>
      </c>
      <c r="HG254" s="52">
        <v>489.87</v>
      </c>
      <c r="HH254" s="52">
        <v>489.87</v>
      </c>
      <c r="HI254" s="52">
        <v>489.87</v>
      </c>
      <c r="HJ254" s="52">
        <v>489.87</v>
      </c>
      <c r="HK254" s="52">
        <v>489.87</v>
      </c>
      <c r="HL254" s="52">
        <v>489.87</v>
      </c>
      <c r="HM254" s="52">
        <v>489.87</v>
      </c>
      <c r="HN254" s="52">
        <v>489.87</v>
      </c>
      <c r="HO254" s="52">
        <v>520.09</v>
      </c>
      <c r="HP254" s="52">
        <v>520.09</v>
      </c>
      <c r="HQ254" s="52">
        <v>520.09</v>
      </c>
      <c r="HR254" s="52">
        <v>520.09</v>
      </c>
      <c r="HS254" s="52">
        <v>520.09</v>
      </c>
      <c r="HT254" s="52">
        <v>520.09</v>
      </c>
      <c r="HU254" s="52">
        <v>520.09</v>
      </c>
      <c r="HV254" s="52">
        <v>520.09</v>
      </c>
      <c r="HW254" s="52">
        <v>520.09</v>
      </c>
      <c r="HX254" s="52">
        <v>520.09</v>
      </c>
      <c r="HY254" s="52">
        <v>520.09</v>
      </c>
      <c r="HZ254" s="52">
        <v>520.09</v>
      </c>
      <c r="IA254" s="52">
        <v>552.16</v>
      </c>
      <c r="IB254" s="52">
        <v>552.16</v>
      </c>
      <c r="IC254" s="52">
        <v>552.16</v>
      </c>
      <c r="ID254" s="52">
        <v>552.16</v>
      </c>
      <c r="IE254" s="52">
        <v>552.16</v>
      </c>
      <c r="IF254" s="52">
        <v>552.16</v>
      </c>
      <c r="IG254" s="52">
        <v>552.16</v>
      </c>
      <c r="IH254" s="52">
        <v>552.16</v>
      </c>
      <c r="II254" s="52">
        <v>552.16</v>
      </c>
      <c r="IJ254" s="52">
        <v>552.16</v>
      </c>
      <c r="IK254" s="52">
        <v>552.16</v>
      </c>
      <c r="IL254" s="52">
        <v>552.16</v>
      </c>
      <c r="IM254" s="52">
        <v>586.22</v>
      </c>
      <c r="IN254" s="52">
        <v>586.22</v>
      </c>
      <c r="IO254" s="52">
        <v>586.22</v>
      </c>
      <c r="IP254" s="52">
        <v>586.22</v>
      </c>
      <c r="IQ254" s="52">
        <v>586.22</v>
      </c>
      <c r="IR254" s="52">
        <v>586.22</v>
      </c>
      <c r="IS254" s="52">
        <v>586.22</v>
      </c>
      <c r="IT254" s="52">
        <v>586.22</v>
      </c>
      <c r="IU254" s="52">
        <v>586.22</v>
      </c>
      <c r="IV254" s="52">
        <v>586.22</v>
      </c>
      <c r="IW254" s="52">
        <v>586.22</v>
      </c>
      <c r="IX254" s="52">
        <v>586.22</v>
      </c>
      <c r="IY254" s="52">
        <v>622.38</v>
      </c>
      <c r="IZ254" s="52">
        <v>622.38</v>
      </c>
      <c r="JA254" s="52">
        <v>622.38</v>
      </c>
      <c r="JB254" s="52">
        <v>622.38</v>
      </c>
      <c r="JC254" s="52">
        <v>622.38</v>
      </c>
      <c r="JD254" s="52">
        <v>622.38</v>
      </c>
      <c r="JE254" s="52">
        <v>622.38</v>
      </c>
      <c r="JF254" s="52">
        <v>622.38</v>
      </c>
      <c r="JG254" s="52">
        <v>622.38</v>
      </c>
      <c r="JH254" s="52">
        <v>622.38</v>
      </c>
      <c r="JI254" s="52">
        <v>622.38</v>
      </c>
      <c r="JJ254" s="52">
        <v>622.38</v>
      </c>
      <c r="JK254" s="52">
        <v>660.77</v>
      </c>
      <c r="JL254" s="52">
        <v>660.77</v>
      </c>
      <c r="JM254" s="52">
        <v>660.77</v>
      </c>
      <c r="JN254" s="52">
        <v>660.77</v>
      </c>
      <c r="JO254" s="52">
        <v>660.77</v>
      </c>
      <c r="JP254" s="52">
        <v>660.77</v>
      </c>
      <c r="JQ254" s="52">
        <v>660.77</v>
      </c>
      <c r="JR254" s="52">
        <v>660.77</v>
      </c>
      <c r="JS254" s="52">
        <v>660.77</v>
      </c>
      <c r="JT254" s="52">
        <v>660.77</v>
      </c>
      <c r="JU254" s="52">
        <v>660.77</v>
      </c>
      <c r="JV254" s="52">
        <v>660.77</v>
      </c>
      <c r="JW254" s="52">
        <v>701.52</v>
      </c>
      <c r="JX254" s="52">
        <v>701.52</v>
      </c>
      <c r="JY254" s="52">
        <v>701.52</v>
      </c>
      <c r="JZ254" s="52">
        <v>701.52</v>
      </c>
      <c r="KA254" s="52">
        <v>701.52</v>
      </c>
      <c r="KB254" s="52">
        <v>701.52</v>
      </c>
      <c r="KC254" s="52">
        <v>701.52</v>
      </c>
      <c r="KD254" s="52">
        <v>701.52</v>
      </c>
      <c r="KE254" s="52">
        <v>701.52</v>
      </c>
      <c r="KF254" s="52">
        <v>701.52</v>
      </c>
      <c r="KG254" s="52">
        <v>701.52</v>
      </c>
      <c r="KH254" s="52">
        <v>701.52</v>
      </c>
      <c r="KI254" s="52">
        <v>744.79</v>
      </c>
      <c r="KJ254" s="52">
        <v>744.79</v>
      </c>
      <c r="KK254" s="52">
        <v>744.79</v>
      </c>
      <c r="KL254" s="52">
        <v>744.79</v>
      </c>
      <c r="KM254" s="52">
        <v>744.79</v>
      </c>
      <c r="KN254" s="52">
        <v>744.79</v>
      </c>
      <c r="KO254" s="52">
        <v>744.79</v>
      </c>
      <c r="KP254" s="52">
        <v>744.79</v>
      </c>
      <c r="KQ254" s="52">
        <v>744.79</v>
      </c>
      <c r="KR254" s="52">
        <v>744.79</v>
      </c>
      <c r="KS254" s="52">
        <v>744.79</v>
      </c>
      <c r="KT254" s="52">
        <v>744.79</v>
      </c>
      <c r="KU254" s="52">
        <v>790.73</v>
      </c>
      <c r="KV254" s="52">
        <v>790.73</v>
      </c>
      <c r="KW254" s="52">
        <v>790.73</v>
      </c>
      <c r="KX254" s="52">
        <v>790.73</v>
      </c>
      <c r="KY254" s="52">
        <v>790.73</v>
      </c>
      <c r="KZ254" s="52">
        <v>790.73</v>
      </c>
      <c r="LA254" s="52">
        <v>790.73</v>
      </c>
      <c r="LB254" s="52">
        <v>790.73</v>
      </c>
      <c r="LC254" s="52">
        <v>790.73</v>
      </c>
      <c r="LD254" s="52">
        <v>790.73</v>
      </c>
      <c r="LE254" s="52">
        <v>790.73</v>
      </c>
      <c r="LF254" s="52">
        <v>790.73</v>
      </c>
      <c r="LG254" s="52">
        <v>839.5</v>
      </c>
      <c r="LH254" s="52">
        <v>0</v>
      </c>
      <c r="LI254" s="52">
        <v>0</v>
      </c>
      <c r="LJ254" s="52">
        <v>0</v>
      </c>
      <c r="LK254" s="52">
        <v>0</v>
      </c>
      <c r="LL254" s="52">
        <v>0</v>
      </c>
      <c r="LM254" s="52">
        <v>0</v>
      </c>
      <c r="LN254" s="52">
        <v>0</v>
      </c>
      <c r="LO254" s="52">
        <v>0</v>
      </c>
      <c r="LP254" s="52">
        <v>0</v>
      </c>
      <c r="LQ254" s="52">
        <v>0</v>
      </c>
      <c r="LR254" s="52">
        <v>0</v>
      </c>
      <c r="LS254" s="52">
        <v>0</v>
      </c>
      <c r="LT254" s="52">
        <v>0</v>
      </c>
      <c r="LU254" s="52">
        <v>0</v>
      </c>
      <c r="LV254" s="52">
        <v>0</v>
      </c>
      <c r="LW254" s="52">
        <v>0</v>
      </c>
      <c r="LX254" s="52">
        <v>0</v>
      </c>
      <c r="LY254" s="52">
        <v>0</v>
      </c>
      <c r="LZ254" s="52">
        <v>0</v>
      </c>
      <c r="MA254" s="52">
        <v>0</v>
      </c>
      <c r="MB254" s="52">
        <v>0</v>
      </c>
      <c r="MC254" s="52">
        <v>0</v>
      </c>
      <c r="MD254" s="52">
        <v>0</v>
      </c>
      <c r="ME254" s="52">
        <v>0</v>
      </c>
      <c r="MF254" s="52">
        <v>0</v>
      </c>
      <c r="MG254" s="52">
        <v>0</v>
      </c>
      <c r="MH254" s="52">
        <v>0</v>
      </c>
      <c r="MI254" s="52">
        <v>0</v>
      </c>
      <c r="MJ254" s="52">
        <v>0</v>
      </c>
      <c r="MK254" s="52">
        <v>0</v>
      </c>
      <c r="ML254" s="52">
        <v>0</v>
      </c>
      <c r="MM254" s="52">
        <v>0</v>
      </c>
      <c r="MN254" s="52">
        <v>0</v>
      </c>
      <c r="MO254" s="52">
        <v>0</v>
      </c>
      <c r="MP254" s="52">
        <v>0</v>
      </c>
      <c r="MQ254" s="52">
        <v>0</v>
      </c>
      <c r="MR254" s="52">
        <v>0</v>
      </c>
      <c r="MS254" s="52">
        <v>0</v>
      </c>
      <c r="MT254" s="52">
        <v>0</v>
      </c>
      <c r="MU254" s="52">
        <v>0</v>
      </c>
      <c r="MV254" s="52">
        <v>0</v>
      </c>
      <c r="MW254" s="52">
        <v>0</v>
      </c>
      <c r="MX254" s="52">
        <v>0</v>
      </c>
      <c r="MY254" s="52">
        <v>0</v>
      </c>
      <c r="MZ254" s="52">
        <v>0</v>
      </c>
      <c r="NA254" s="52">
        <v>0</v>
      </c>
      <c r="NB254" s="52">
        <v>0</v>
      </c>
      <c r="NC254" s="52">
        <v>0</v>
      </c>
      <c r="ND254" s="52">
        <v>0</v>
      </c>
      <c r="NE254" s="52">
        <v>0</v>
      </c>
      <c r="NF254" s="52">
        <v>0</v>
      </c>
      <c r="NG254" s="52">
        <v>0</v>
      </c>
      <c r="NH254" s="52">
        <v>0</v>
      </c>
      <c r="NI254" s="52">
        <v>0</v>
      </c>
      <c r="NJ254" s="52">
        <v>0</v>
      </c>
      <c r="NK254" s="52">
        <v>0</v>
      </c>
      <c r="NL254" s="52">
        <v>0</v>
      </c>
      <c r="NM254" s="52">
        <v>0</v>
      </c>
      <c r="NN254" s="52">
        <v>0</v>
      </c>
      <c r="NO254" s="52">
        <v>0</v>
      </c>
      <c r="NP254" s="52">
        <v>0</v>
      </c>
      <c r="NQ254" s="52">
        <v>0</v>
      </c>
      <c r="NR254" s="68">
        <f t="shared" si="12"/>
        <v>114097.30000000016</v>
      </c>
      <c r="NS254" s="68">
        <f t="shared" si="13"/>
        <v>114097.30000000016</v>
      </c>
      <c r="NT254" s="68">
        <f t="shared" si="14"/>
        <v>36221.640000000043</v>
      </c>
    </row>
    <row r="255" spans="1:384" s="40" customFormat="1" ht="15" customHeight="1" outlineLevel="1" x14ac:dyDescent="0.2">
      <c r="A255" s="61"/>
      <c r="B255" s="49" t="s">
        <v>671</v>
      </c>
      <c r="C255" s="49" t="s">
        <v>1102</v>
      </c>
      <c r="D255" s="49" t="s">
        <v>1137</v>
      </c>
      <c r="E255" s="50" t="s">
        <v>1185</v>
      </c>
      <c r="F255" s="64">
        <v>45617</v>
      </c>
      <c r="G255" s="49" t="s">
        <v>16</v>
      </c>
      <c r="H255" s="72">
        <v>0</v>
      </c>
      <c r="I255" s="65">
        <v>69899.8</v>
      </c>
      <c r="J255" s="114" t="str">
        <f>_xlfn.XLOOKUP(E255,'[12]Resumo Unidades'!$B:$B,'[12]Resumo Unidades'!$W:$W)</f>
        <v>Fluxo ok</v>
      </c>
      <c r="K255" s="51" t="str">
        <f>IF(L255&gt;Resumo!$E$23,"Sim","Não")</f>
        <v>Não</v>
      </c>
      <c r="L255" s="66">
        <v>0</v>
      </c>
      <c r="M255" s="67"/>
      <c r="N255" s="52">
        <v>0</v>
      </c>
      <c r="O255" s="52">
        <v>0</v>
      </c>
      <c r="P255" s="52">
        <v>0</v>
      </c>
      <c r="Q255" s="52">
        <v>0</v>
      </c>
      <c r="R255" s="52">
        <v>0</v>
      </c>
      <c r="S255" s="52">
        <v>0</v>
      </c>
      <c r="T255" s="52">
        <v>0</v>
      </c>
      <c r="U255" s="52">
        <v>0</v>
      </c>
      <c r="V255" s="52">
        <v>0</v>
      </c>
      <c r="W255" s="52">
        <v>0</v>
      </c>
      <c r="X255" s="52">
        <v>0</v>
      </c>
      <c r="Y255" s="52">
        <v>0</v>
      </c>
      <c r="Z255" s="52">
        <v>0</v>
      </c>
      <c r="AA255" s="52">
        <v>0</v>
      </c>
      <c r="AB255" s="52">
        <v>0</v>
      </c>
      <c r="AC255" s="52">
        <v>0</v>
      </c>
      <c r="AD255" s="52">
        <v>0</v>
      </c>
      <c r="AE255" s="52">
        <v>0</v>
      </c>
      <c r="AF255" s="52">
        <v>0</v>
      </c>
      <c r="AG255" s="52">
        <v>0</v>
      </c>
      <c r="AH255" s="52">
        <v>0</v>
      </c>
      <c r="AI255" s="52">
        <v>0</v>
      </c>
      <c r="AJ255" s="52">
        <v>0</v>
      </c>
      <c r="AK255" s="52">
        <v>0</v>
      </c>
      <c r="AL255" s="52">
        <v>0</v>
      </c>
      <c r="AM255" s="52">
        <v>0</v>
      </c>
      <c r="AN255" s="52">
        <v>0</v>
      </c>
      <c r="AO255" s="52">
        <v>0</v>
      </c>
      <c r="AP255" s="52">
        <v>0</v>
      </c>
      <c r="AQ255" s="52">
        <v>0</v>
      </c>
      <c r="AR255" s="52">
        <v>0</v>
      </c>
      <c r="AS255" s="52">
        <v>0</v>
      </c>
      <c r="AT255" s="52">
        <v>0</v>
      </c>
      <c r="AU255" s="52">
        <v>0</v>
      </c>
      <c r="AV255" s="52">
        <v>0</v>
      </c>
      <c r="AW255" s="52">
        <v>0</v>
      </c>
      <c r="AX255" s="52">
        <v>0</v>
      </c>
      <c r="AY255" s="52">
        <v>0</v>
      </c>
      <c r="AZ255" s="52">
        <v>0</v>
      </c>
      <c r="BA255" s="52">
        <v>0</v>
      </c>
      <c r="BB255" s="52">
        <v>0</v>
      </c>
      <c r="BC255" s="52">
        <v>0</v>
      </c>
      <c r="BD255" s="52">
        <v>0</v>
      </c>
      <c r="BE255" s="52">
        <v>0</v>
      </c>
      <c r="BF255" s="52">
        <v>0</v>
      </c>
      <c r="BG255" s="52">
        <v>0</v>
      </c>
      <c r="BH255" s="52">
        <v>0</v>
      </c>
      <c r="BI255" s="52">
        <v>0</v>
      </c>
      <c r="BJ255" s="52">
        <v>0</v>
      </c>
      <c r="BK255" s="52">
        <v>0</v>
      </c>
      <c r="BL255" s="52">
        <v>0</v>
      </c>
      <c r="BM255" s="52">
        <v>0</v>
      </c>
      <c r="BN255" s="52">
        <v>0</v>
      </c>
      <c r="BO255" s="52">
        <v>0</v>
      </c>
      <c r="BP255" s="52">
        <v>0</v>
      </c>
      <c r="BQ255" s="52">
        <v>0</v>
      </c>
      <c r="BR255" s="52">
        <v>0</v>
      </c>
      <c r="BS255" s="52">
        <v>0</v>
      </c>
      <c r="BT255" s="52">
        <v>0</v>
      </c>
      <c r="BU255" s="52">
        <v>0</v>
      </c>
      <c r="BV255" s="52">
        <v>0</v>
      </c>
      <c r="BW255" s="52">
        <v>0</v>
      </c>
      <c r="BX255" s="52">
        <v>0</v>
      </c>
      <c r="BY255" s="52">
        <v>0</v>
      </c>
      <c r="BZ255" s="52">
        <v>0</v>
      </c>
      <c r="CA255" s="52">
        <v>0</v>
      </c>
      <c r="CB255" s="52">
        <v>0</v>
      </c>
      <c r="CC255" s="52">
        <v>0</v>
      </c>
      <c r="CD255" s="52">
        <v>345.49</v>
      </c>
      <c r="CE255" s="52">
        <v>277.13</v>
      </c>
      <c r="CF255" s="52">
        <v>277.13</v>
      </c>
      <c r="CG255" s="52">
        <v>277.13</v>
      </c>
      <c r="CH255" s="52">
        <v>277.13</v>
      </c>
      <c r="CI255" s="52">
        <v>277.13</v>
      </c>
      <c r="CJ255" s="52">
        <v>277.13</v>
      </c>
      <c r="CK255" s="52">
        <v>277.13</v>
      </c>
      <c r="CL255" s="52">
        <v>277.13</v>
      </c>
      <c r="CM255" s="52">
        <v>295.7</v>
      </c>
      <c r="CN255" s="52">
        <v>295.7</v>
      </c>
      <c r="CO255" s="52">
        <v>295.7</v>
      </c>
      <c r="CP255" s="52">
        <v>295.7</v>
      </c>
      <c r="CQ255" s="52">
        <v>295.7</v>
      </c>
      <c r="CR255" s="52">
        <v>295.7</v>
      </c>
      <c r="CS255" s="52">
        <v>295.7</v>
      </c>
      <c r="CT255" s="52">
        <v>295.7</v>
      </c>
      <c r="CU255" s="52">
        <v>295.7</v>
      </c>
      <c r="CV255" s="52">
        <v>295.7</v>
      </c>
      <c r="CW255" s="52">
        <v>295.7</v>
      </c>
      <c r="CX255" s="52">
        <v>295.7</v>
      </c>
      <c r="CY255" s="52">
        <v>313.93</v>
      </c>
      <c r="CZ255" s="52">
        <v>313.93</v>
      </c>
      <c r="DA255" s="52">
        <v>313.93</v>
      </c>
      <c r="DB255" s="52">
        <v>313.93</v>
      </c>
      <c r="DC255" s="52">
        <v>313.93</v>
      </c>
      <c r="DD255" s="52">
        <v>313.93</v>
      </c>
      <c r="DE255" s="52">
        <v>313.93</v>
      </c>
      <c r="DF255" s="52">
        <v>313.93</v>
      </c>
      <c r="DG255" s="52">
        <v>313.93</v>
      </c>
      <c r="DH255" s="52">
        <v>313.93</v>
      </c>
      <c r="DI255" s="52">
        <v>313.93</v>
      </c>
      <c r="DJ255" s="52">
        <v>313.93</v>
      </c>
      <c r="DK255" s="52">
        <v>333.3</v>
      </c>
      <c r="DL255" s="52">
        <v>333.3</v>
      </c>
      <c r="DM255" s="52">
        <v>333.3</v>
      </c>
      <c r="DN255" s="52">
        <v>333.3</v>
      </c>
      <c r="DO255" s="52">
        <v>333.3</v>
      </c>
      <c r="DP255" s="52">
        <v>333.3</v>
      </c>
      <c r="DQ255" s="52">
        <v>333.3</v>
      </c>
      <c r="DR255" s="52">
        <v>333.3</v>
      </c>
      <c r="DS255" s="52">
        <v>333.3</v>
      </c>
      <c r="DT255" s="52">
        <v>333.3</v>
      </c>
      <c r="DU255" s="52">
        <v>333.3</v>
      </c>
      <c r="DV255" s="52">
        <v>333.3</v>
      </c>
      <c r="DW255" s="52">
        <v>353.85</v>
      </c>
      <c r="DX255" s="52">
        <v>353.85</v>
      </c>
      <c r="DY255" s="52">
        <v>353.85</v>
      </c>
      <c r="DZ255" s="52">
        <v>353.85</v>
      </c>
      <c r="EA255" s="52">
        <v>353.85</v>
      </c>
      <c r="EB255" s="52">
        <v>353.85</v>
      </c>
      <c r="EC255" s="52">
        <v>353.85</v>
      </c>
      <c r="ED255" s="52">
        <v>353.85</v>
      </c>
      <c r="EE255" s="52">
        <v>353.85</v>
      </c>
      <c r="EF255" s="52">
        <v>353.85</v>
      </c>
      <c r="EG255" s="52">
        <v>353.85</v>
      </c>
      <c r="EH255" s="52">
        <v>353.85</v>
      </c>
      <c r="EI255" s="52">
        <v>375.68</v>
      </c>
      <c r="EJ255" s="52">
        <v>375.68</v>
      </c>
      <c r="EK255" s="52">
        <v>375.68</v>
      </c>
      <c r="EL255" s="52">
        <v>375.68</v>
      </c>
      <c r="EM255" s="52">
        <v>375.68</v>
      </c>
      <c r="EN255" s="52">
        <v>375.68</v>
      </c>
      <c r="EO255" s="52">
        <v>375.68</v>
      </c>
      <c r="EP255" s="52">
        <v>375.68</v>
      </c>
      <c r="EQ255" s="52">
        <v>375.68</v>
      </c>
      <c r="ER255" s="52">
        <v>375.68</v>
      </c>
      <c r="ES255" s="52">
        <v>375.68</v>
      </c>
      <c r="ET255" s="52">
        <v>375.68</v>
      </c>
      <c r="EU255" s="52">
        <v>398.86</v>
      </c>
      <c r="EV255" s="52">
        <v>398.86</v>
      </c>
      <c r="EW255" s="52">
        <v>398.86</v>
      </c>
      <c r="EX255" s="52">
        <v>398.86</v>
      </c>
      <c r="EY255" s="52">
        <v>398.86</v>
      </c>
      <c r="EZ255" s="52">
        <v>398.86</v>
      </c>
      <c r="FA255" s="52">
        <v>398.86</v>
      </c>
      <c r="FB255" s="52">
        <v>398.86</v>
      </c>
      <c r="FC255" s="52">
        <v>398.86</v>
      </c>
      <c r="FD255" s="52">
        <v>398.86</v>
      </c>
      <c r="FE255" s="52">
        <v>398.86</v>
      </c>
      <c r="FF255" s="52">
        <v>398.86</v>
      </c>
      <c r="FG255" s="52">
        <v>423.45</v>
      </c>
      <c r="FH255" s="52">
        <v>423.45</v>
      </c>
      <c r="FI255" s="52">
        <v>423.45</v>
      </c>
      <c r="FJ255" s="52">
        <v>423.45</v>
      </c>
      <c r="FK255" s="52">
        <v>423.45</v>
      </c>
      <c r="FL255" s="52">
        <v>423.45</v>
      </c>
      <c r="FM255" s="52">
        <v>423.45</v>
      </c>
      <c r="FN255" s="52">
        <v>423.45</v>
      </c>
      <c r="FO255" s="52">
        <v>423.45</v>
      </c>
      <c r="FP255" s="52">
        <v>423.45</v>
      </c>
      <c r="FQ255" s="52">
        <v>423.45</v>
      </c>
      <c r="FR255" s="52">
        <v>423.45</v>
      </c>
      <c r="FS255" s="52">
        <v>449.57</v>
      </c>
      <c r="FT255" s="52">
        <v>449.57</v>
      </c>
      <c r="FU255" s="52">
        <v>449.57</v>
      </c>
      <c r="FV255" s="52">
        <v>449.57</v>
      </c>
      <c r="FW255" s="52">
        <v>449.57</v>
      </c>
      <c r="FX255" s="52">
        <v>449.57</v>
      </c>
      <c r="FY255" s="52">
        <v>449.57</v>
      </c>
      <c r="FZ255" s="52">
        <v>449.57</v>
      </c>
      <c r="GA255" s="52">
        <v>449.57</v>
      </c>
      <c r="GB255" s="52">
        <v>449.57</v>
      </c>
      <c r="GC255" s="52">
        <v>449.57</v>
      </c>
      <c r="GD255" s="52">
        <v>449.57</v>
      </c>
      <c r="GE255" s="52">
        <v>477.3</v>
      </c>
      <c r="GF255" s="52">
        <v>477.3</v>
      </c>
      <c r="GG255" s="52">
        <v>477.3</v>
      </c>
      <c r="GH255" s="52">
        <v>477.3</v>
      </c>
      <c r="GI255" s="52">
        <v>477.3</v>
      </c>
      <c r="GJ255" s="52">
        <v>477.3</v>
      </c>
      <c r="GK255" s="52">
        <v>477.3</v>
      </c>
      <c r="GL255" s="52">
        <v>477.3</v>
      </c>
      <c r="GM255" s="52">
        <v>477.3</v>
      </c>
      <c r="GN255" s="52">
        <v>477.3</v>
      </c>
      <c r="GO255" s="52">
        <v>477.3</v>
      </c>
      <c r="GP255" s="52">
        <v>477.3</v>
      </c>
      <c r="GQ255" s="52">
        <v>506.74</v>
      </c>
      <c r="GR255" s="52">
        <v>506.74</v>
      </c>
      <c r="GS255" s="52">
        <v>506.74</v>
      </c>
      <c r="GT255" s="52">
        <v>506.74</v>
      </c>
      <c r="GU255" s="52">
        <v>506.74</v>
      </c>
      <c r="GV255" s="52">
        <v>506.74</v>
      </c>
      <c r="GW255" s="52">
        <v>506.74</v>
      </c>
      <c r="GX255" s="52">
        <v>506.74</v>
      </c>
      <c r="GY255" s="52">
        <v>506.74</v>
      </c>
      <c r="GZ255" s="52">
        <v>506.74</v>
      </c>
      <c r="HA255" s="52">
        <v>506.74</v>
      </c>
      <c r="HB255" s="52">
        <v>506.74</v>
      </c>
      <c r="HC255" s="52">
        <v>537.99</v>
      </c>
      <c r="HD255" s="52">
        <v>537.99</v>
      </c>
      <c r="HE255" s="52">
        <v>537.99</v>
      </c>
      <c r="HF255" s="52">
        <v>537.99</v>
      </c>
      <c r="HG255" s="52">
        <v>537.99</v>
      </c>
      <c r="HH255" s="52">
        <v>537.99</v>
      </c>
      <c r="HI255" s="52">
        <v>537.99</v>
      </c>
      <c r="HJ255" s="52">
        <v>537.99</v>
      </c>
      <c r="HK255" s="52">
        <v>537.99</v>
      </c>
      <c r="HL255" s="52">
        <v>537.99</v>
      </c>
      <c r="HM255" s="52">
        <v>537.99</v>
      </c>
      <c r="HN255" s="52">
        <v>537.99</v>
      </c>
      <c r="HO255" s="52">
        <v>571.16999999999996</v>
      </c>
      <c r="HP255" s="52">
        <v>571.16999999999996</v>
      </c>
      <c r="HQ255" s="52">
        <v>571.16999999999996</v>
      </c>
      <c r="HR255" s="52">
        <v>571.16999999999996</v>
      </c>
      <c r="HS255" s="52">
        <v>571.16999999999996</v>
      </c>
      <c r="HT255" s="52">
        <v>571.16999999999996</v>
      </c>
      <c r="HU255" s="52">
        <v>571.16999999999996</v>
      </c>
      <c r="HV255" s="52">
        <v>571.16999999999996</v>
      </c>
      <c r="HW255" s="52">
        <v>571.16999999999996</v>
      </c>
      <c r="HX255" s="52">
        <v>571.16999999999996</v>
      </c>
      <c r="HY255" s="52">
        <v>571.16999999999996</v>
      </c>
      <c r="HZ255" s="52">
        <v>571.16999999999996</v>
      </c>
      <c r="IA255" s="52">
        <v>606.4</v>
      </c>
      <c r="IB255" s="52">
        <v>606.4</v>
      </c>
      <c r="IC255" s="52">
        <v>606.4</v>
      </c>
      <c r="ID255" s="52">
        <v>606.4</v>
      </c>
      <c r="IE255" s="52">
        <v>606.4</v>
      </c>
      <c r="IF255" s="52">
        <v>606.4</v>
      </c>
      <c r="IG255" s="52">
        <v>606.4</v>
      </c>
      <c r="IH255" s="52">
        <v>606.4</v>
      </c>
      <c r="II255" s="52">
        <v>606.4</v>
      </c>
      <c r="IJ255" s="52">
        <v>606.4</v>
      </c>
      <c r="IK255" s="52">
        <v>606.4</v>
      </c>
      <c r="IL255" s="52">
        <v>606.4</v>
      </c>
      <c r="IM255" s="52">
        <v>643.79999999999995</v>
      </c>
      <c r="IN255" s="52">
        <v>643.79999999999995</v>
      </c>
      <c r="IO255" s="52">
        <v>643.79999999999995</v>
      </c>
      <c r="IP255" s="52">
        <v>643.79999999999995</v>
      </c>
      <c r="IQ255" s="52">
        <v>643.79999999999995</v>
      </c>
      <c r="IR255" s="52">
        <v>643.79999999999995</v>
      </c>
      <c r="IS255" s="52">
        <v>643.79999999999995</v>
      </c>
      <c r="IT255" s="52">
        <v>643.79999999999995</v>
      </c>
      <c r="IU255" s="52">
        <v>643.79999999999995</v>
      </c>
      <c r="IV255" s="52">
        <v>643.79999999999995</v>
      </c>
      <c r="IW255" s="52">
        <v>643.79999999999995</v>
      </c>
      <c r="IX255" s="52">
        <v>643.79999999999995</v>
      </c>
      <c r="IY255" s="52">
        <v>683.51</v>
      </c>
      <c r="IZ255" s="52">
        <v>683.51</v>
      </c>
      <c r="JA255" s="52">
        <v>683.51</v>
      </c>
      <c r="JB255" s="52">
        <v>683.51</v>
      </c>
      <c r="JC255" s="52">
        <v>683.51</v>
      </c>
      <c r="JD255" s="52">
        <v>683.51</v>
      </c>
      <c r="JE255" s="52">
        <v>683.51</v>
      </c>
      <c r="JF255" s="52">
        <v>683.51</v>
      </c>
      <c r="JG255" s="52">
        <v>683.51</v>
      </c>
      <c r="JH255" s="52">
        <v>683.51</v>
      </c>
      <c r="JI255" s="52">
        <v>683.51</v>
      </c>
      <c r="JJ255" s="52">
        <v>683.51</v>
      </c>
      <c r="JK255" s="52">
        <v>725.67</v>
      </c>
      <c r="JL255" s="52">
        <v>725.67</v>
      </c>
      <c r="JM255" s="52">
        <v>725.67</v>
      </c>
      <c r="JN255" s="52">
        <v>725.67</v>
      </c>
      <c r="JO255" s="52">
        <v>725.67</v>
      </c>
      <c r="JP255" s="52">
        <v>725.67</v>
      </c>
      <c r="JQ255" s="52">
        <v>725.67</v>
      </c>
      <c r="JR255" s="52">
        <v>725.67</v>
      </c>
      <c r="JS255" s="52">
        <v>725.67</v>
      </c>
      <c r="JT255" s="52">
        <v>725.67</v>
      </c>
      <c r="JU255" s="52">
        <v>725.67</v>
      </c>
      <c r="JV255" s="52">
        <v>725.67</v>
      </c>
      <c r="JW255" s="52">
        <v>770.43</v>
      </c>
      <c r="JX255" s="52">
        <v>770.43</v>
      </c>
      <c r="JY255" s="52">
        <v>770.43</v>
      </c>
      <c r="JZ255" s="52">
        <v>770.43</v>
      </c>
      <c r="KA255" s="52">
        <v>770.43</v>
      </c>
      <c r="KB255" s="52">
        <v>770.43</v>
      </c>
      <c r="KC255" s="52">
        <v>770.43</v>
      </c>
      <c r="KD255" s="52">
        <v>770.43</v>
      </c>
      <c r="KE255" s="52">
        <v>770.43</v>
      </c>
      <c r="KF255" s="52">
        <v>770.43</v>
      </c>
      <c r="KG255" s="52">
        <v>770.43</v>
      </c>
      <c r="KH255" s="52">
        <v>770.43</v>
      </c>
      <c r="KI255" s="52">
        <v>817.95</v>
      </c>
      <c r="KJ255" s="52">
        <v>817.95</v>
      </c>
      <c r="KK255" s="52">
        <v>817.95</v>
      </c>
      <c r="KL255" s="52">
        <v>817.95</v>
      </c>
      <c r="KM255" s="52">
        <v>817.95</v>
      </c>
      <c r="KN255" s="52">
        <v>817.95</v>
      </c>
      <c r="KO255" s="52">
        <v>817.95</v>
      </c>
      <c r="KP255" s="52">
        <v>817.95</v>
      </c>
      <c r="KQ255" s="52">
        <v>817.95</v>
      </c>
      <c r="KR255" s="52">
        <v>817.95</v>
      </c>
      <c r="KS255" s="52">
        <v>817.95</v>
      </c>
      <c r="KT255" s="52">
        <v>817.95</v>
      </c>
      <c r="KU255" s="52">
        <v>868.39</v>
      </c>
      <c r="KV255" s="52">
        <v>868.39</v>
      </c>
      <c r="KW255" s="52">
        <v>868.39</v>
      </c>
      <c r="KX255" s="52">
        <v>868.39</v>
      </c>
      <c r="KY255" s="52">
        <v>868.39</v>
      </c>
      <c r="KZ255" s="52">
        <v>868.39</v>
      </c>
      <c r="LA255" s="52">
        <v>868.39</v>
      </c>
      <c r="LB255" s="52">
        <v>868.39</v>
      </c>
      <c r="LC255" s="52">
        <v>868.39</v>
      </c>
      <c r="LD255" s="52">
        <v>868.39</v>
      </c>
      <c r="LE255" s="52">
        <v>0</v>
      </c>
      <c r="LF255" s="52">
        <v>0</v>
      </c>
      <c r="LG255" s="52">
        <v>0</v>
      </c>
      <c r="LH255" s="52">
        <v>0</v>
      </c>
      <c r="LI255" s="52">
        <v>0</v>
      </c>
      <c r="LJ255" s="52">
        <v>0</v>
      </c>
      <c r="LK255" s="52">
        <v>0</v>
      </c>
      <c r="LL255" s="52">
        <v>0</v>
      </c>
      <c r="LM255" s="52">
        <v>0</v>
      </c>
      <c r="LN255" s="52">
        <v>0</v>
      </c>
      <c r="LO255" s="52">
        <v>0</v>
      </c>
      <c r="LP255" s="52">
        <v>0</v>
      </c>
      <c r="LQ255" s="52">
        <v>0</v>
      </c>
      <c r="LR255" s="52">
        <v>0</v>
      </c>
      <c r="LS255" s="52">
        <v>0</v>
      </c>
      <c r="LT255" s="52">
        <v>0</v>
      </c>
      <c r="LU255" s="52">
        <v>0</v>
      </c>
      <c r="LV255" s="52">
        <v>0</v>
      </c>
      <c r="LW255" s="52">
        <v>0</v>
      </c>
      <c r="LX255" s="52">
        <v>0</v>
      </c>
      <c r="LY255" s="52">
        <v>0</v>
      </c>
      <c r="LZ255" s="52">
        <v>0</v>
      </c>
      <c r="MA255" s="52">
        <v>0</v>
      </c>
      <c r="MB255" s="52">
        <v>0</v>
      </c>
      <c r="MC255" s="52">
        <v>0</v>
      </c>
      <c r="MD255" s="52">
        <v>0</v>
      </c>
      <c r="ME255" s="52">
        <v>0</v>
      </c>
      <c r="MF255" s="52">
        <v>0</v>
      </c>
      <c r="MG255" s="52">
        <v>0</v>
      </c>
      <c r="MH255" s="52">
        <v>0</v>
      </c>
      <c r="MI255" s="52">
        <v>0</v>
      </c>
      <c r="MJ255" s="52">
        <v>0</v>
      </c>
      <c r="MK255" s="52">
        <v>0</v>
      </c>
      <c r="ML255" s="52">
        <v>0</v>
      </c>
      <c r="MM255" s="52">
        <v>0</v>
      </c>
      <c r="MN255" s="52">
        <v>0</v>
      </c>
      <c r="MO255" s="52">
        <v>0</v>
      </c>
      <c r="MP255" s="52">
        <v>0</v>
      </c>
      <c r="MQ255" s="52">
        <v>0</v>
      </c>
      <c r="MR255" s="52">
        <v>0</v>
      </c>
      <c r="MS255" s="52">
        <v>0</v>
      </c>
      <c r="MT255" s="52">
        <v>0</v>
      </c>
      <c r="MU255" s="52">
        <v>0</v>
      </c>
      <c r="MV255" s="52">
        <v>0</v>
      </c>
      <c r="MW255" s="52">
        <v>0</v>
      </c>
      <c r="MX255" s="52">
        <v>0</v>
      </c>
      <c r="MY255" s="52">
        <v>0</v>
      </c>
      <c r="MZ255" s="52">
        <v>0</v>
      </c>
      <c r="NA255" s="52">
        <v>0</v>
      </c>
      <c r="NB255" s="52">
        <v>0</v>
      </c>
      <c r="NC255" s="52">
        <v>0</v>
      </c>
      <c r="ND255" s="52">
        <v>0</v>
      </c>
      <c r="NE255" s="52">
        <v>0</v>
      </c>
      <c r="NF255" s="52">
        <v>0</v>
      </c>
      <c r="NG255" s="52">
        <v>0</v>
      </c>
      <c r="NH255" s="52">
        <v>0</v>
      </c>
      <c r="NI255" s="52">
        <v>0</v>
      </c>
      <c r="NJ255" s="52">
        <v>0</v>
      </c>
      <c r="NK255" s="52">
        <v>0</v>
      </c>
      <c r="NL255" s="52">
        <v>0</v>
      </c>
      <c r="NM255" s="52">
        <v>0</v>
      </c>
      <c r="NN255" s="52">
        <v>0</v>
      </c>
      <c r="NO255" s="52">
        <v>0</v>
      </c>
      <c r="NP255" s="52">
        <v>0</v>
      </c>
      <c r="NQ255" s="52">
        <v>0</v>
      </c>
      <c r="NR255" s="68">
        <f t="shared" si="12"/>
        <v>122670.02999999977</v>
      </c>
      <c r="NS255" s="68">
        <f t="shared" si="13"/>
        <v>122670.02999999977</v>
      </c>
      <c r="NT255" s="68">
        <f t="shared" si="14"/>
        <v>39803.810000000019</v>
      </c>
    </row>
    <row r="256" spans="1:384" s="40" customFormat="1" ht="15" customHeight="1" outlineLevel="1" x14ac:dyDescent="0.2">
      <c r="A256" s="61"/>
      <c r="B256" s="49" t="s">
        <v>671</v>
      </c>
      <c r="C256" s="49" t="s">
        <v>1103</v>
      </c>
      <c r="D256" s="49" t="s">
        <v>1138</v>
      </c>
      <c r="E256" s="50" t="s">
        <v>1186</v>
      </c>
      <c r="F256" s="64">
        <v>45624</v>
      </c>
      <c r="G256" s="49" t="s">
        <v>16</v>
      </c>
      <c r="H256" s="72">
        <v>0</v>
      </c>
      <c r="I256" s="65">
        <v>64901</v>
      </c>
      <c r="J256" s="114" t="str">
        <f>_xlfn.XLOOKUP(E256,'[12]Resumo Unidades'!$B:$B,'[12]Resumo Unidades'!$W:$W)</f>
        <v>Fluxo ok</v>
      </c>
      <c r="K256" s="51" t="str">
        <f>IF(L256&gt;Resumo!$E$23,"Sim","Não")</f>
        <v>Não</v>
      </c>
      <c r="L256" s="66">
        <v>12</v>
      </c>
      <c r="M256" s="67"/>
      <c r="N256" s="52">
        <v>0</v>
      </c>
      <c r="O256" s="52">
        <v>0</v>
      </c>
      <c r="P256" s="52">
        <v>0</v>
      </c>
      <c r="Q256" s="52">
        <v>0</v>
      </c>
      <c r="R256" s="52">
        <v>0</v>
      </c>
      <c r="S256" s="52">
        <v>0</v>
      </c>
      <c r="T256" s="52">
        <v>0</v>
      </c>
      <c r="U256" s="52">
        <v>0</v>
      </c>
      <c r="V256" s="52">
        <v>0</v>
      </c>
      <c r="W256" s="52">
        <v>0</v>
      </c>
      <c r="X256" s="52">
        <v>0</v>
      </c>
      <c r="Y256" s="52">
        <v>0</v>
      </c>
      <c r="Z256" s="52">
        <v>0</v>
      </c>
      <c r="AA256" s="52">
        <v>0</v>
      </c>
      <c r="AB256" s="52">
        <v>0</v>
      </c>
      <c r="AC256" s="52">
        <v>0</v>
      </c>
      <c r="AD256" s="52">
        <v>0</v>
      </c>
      <c r="AE256" s="52">
        <v>0</v>
      </c>
      <c r="AF256" s="52">
        <v>0</v>
      </c>
      <c r="AG256" s="52">
        <v>0</v>
      </c>
      <c r="AH256" s="52">
        <v>0</v>
      </c>
      <c r="AI256" s="52">
        <v>0</v>
      </c>
      <c r="AJ256" s="52">
        <v>0</v>
      </c>
      <c r="AK256" s="52">
        <v>0</v>
      </c>
      <c r="AL256" s="52">
        <v>0</v>
      </c>
      <c r="AM256" s="52">
        <v>0</v>
      </c>
      <c r="AN256" s="52">
        <v>0</v>
      </c>
      <c r="AO256" s="52">
        <v>0</v>
      </c>
      <c r="AP256" s="52">
        <v>0</v>
      </c>
      <c r="AQ256" s="52">
        <v>0</v>
      </c>
      <c r="AR256" s="52">
        <v>0</v>
      </c>
      <c r="AS256" s="52">
        <v>0</v>
      </c>
      <c r="AT256" s="52">
        <v>0</v>
      </c>
      <c r="AU256" s="52">
        <v>0</v>
      </c>
      <c r="AV256" s="52">
        <v>0</v>
      </c>
      <c r="AW256" s="52">
        <v>0</v>
      </c>
      <c r="AX256" s="52">
        <v>0</v>
      </c>
      <c r="AY256" s="52">
        <v>0</v>
      </c>
      <c r="AZ256" s="52">
        <v>0</v>
      </c>
      <c r="BA256" s="52">
        <v>0</v>
      </c>
      <c r="BB256" s="52">
        <v>0</v>
      </c>
      <c r="BC256" s="52">
        <v>0</v>
      </c>
      <c r="BD256" s="52">
        <v>0</v>
      </c>
      <c r="BE256" s="52">
        <v>0</v>
      </c>
      <c r="BF256" s="52">
        <v>0</v>
      </c>
      <c r="BG256" s="52">
        <v>0</v>
      </c>
      <c r="BH256" s="52">
        <v>0</v>
      </c>
      <c r="BI256" s="52">
        <v>0</v>
      </c>
      <c r="BJ256" s="52">
        <v>0</v>
      </c>
      <c r="BK256" s="52">
        <v>0</v>
      </c>
      <c r="BL256" s="52">
        <v>0</v>
      </c>
      <c r="BM256" s="52">
        <v>0</v>
      </c>
      <c r="BN256" s="52">
        <v>0</v>
      </c>
      <c r="BO256" s="52">
        <v>0</v>
      </c>
      <c r="BP256" s="52">
        <v>0</v>
      </c>
      <c r="BQ256" s="52">
        <v>0</v>
      </c>
      <c r="BR256" s="52">
        <v>0</v>
      </c>
      <c r="BS256" s="52">
        <v>0</v>
      </c>
      <c r="BT256" s="52">
        <v>0</v>
      </c>
      <c r="BU256" s="52">
        <v>0</v>
      </c>
      <c r="BV256" s="52">
        <v>0</v>
      </c>
      <c r="BW256" s="52">
        <v>0</v>
      </c>
      <c r="BX256" s="52">
        <v>0</v>
      </c>
      <c r="BY256" s="52">
        <v>0</v>
      </c>
      <c r="BZ256" s="52">
        <v>0</v>
      </c>
      <c r="CA256" s="52">
        <v>0</v>
      </c>
      <c r="CB256" s="52">
        <v>0</v>
      </c>
      <c r="CC256" s="52">
        <v>990.21</v>
      </c>
      <c r="CD256" s="52">
        <v>949.48</v>
      </c>
      <c r="CE256" s="52">
        <v>949.48</v>
      </c>
      <c r="CF256" s="52">
        <v>254.87</v>
      </c>
      <c r="CG256" s="52">
        <v>254.87</v>
      </c>
      <c r="CH256" s="52">
        <v>254.87</v>
      </c>
      <c r="CI256" s="52">
        <v>254.87</v>
      </c>
      <c r="CJ256" s="52">
        <v>254.87</v>
      </c>
      <c r="CK256" s="52">
        <v>254.87</v>
      </c>
      <c r="CL256" s="52">
        <v>254.87</v>
      </c>
      <c r="CM256" s="52">
        <v>271.94</v>
      </c>
      <c r="CN256" s="52">
        <v>271.94</v>
      </c>
      <c r="CO256" s="52">
        <v>271.94</v>
      </c>
      <c r="CP256" s="52">
        <v>271.94</v>
      </c>
      <c r="CQ256" s="52">
        <v>271.94</v>
      </c>
      <c r="CR256" s="52">
        <v>271.94</v>
      </c>
      <c r="CS256" s="52">
        <v>271.94</v>
      </c>
      <c r="CT256" s="52">
        <v>271.94</v>
      </c>
      <c r="CU256" s="52">
        <v>271.94</v>
      </c>
      <c r="CV256" s="52">
        <v>271.94</v>
      </c>
      <c r="CW256" s="52">
        <v>271.94</v>
      </c>
      <c r="CX256" s="52">
        <v>271.94</v>
      </c>
      <c r="CY256" s="52">
        <v>288.70999999999998</v>
      </c>
      <c r="CZ256" s="52">
        <v>288.70999999999998</v>
      </c>
      <c r="DA256" s="52">
        <v>288.70999999999998</v>
      </c>
      <c r="DB256" s="52">
        <v>288.70999999999998</v>
      </c>
      <c r="DC256" s="52">
        <v>288.70999999999998</v>
      </c>
      <c r="DD256" s="52">
        <v>288.70999999999998</v>
      </c>
      <c r="DE256" s="52">
        <v>288.70999999999998</v>
      </c>
      <c r="DF256" s="52">
        <v>288.70999999999998</v>
      </c>
      <c r="DG256" s="52">
        <v>288.70999999999998</v>
      </c>
      <c r="DH256" s="52">
        <v>288.70999999999998</v>
      </c>
      <c r="DI256" s="52">
        <v>288.70999999999998</v>
      </c>
      <c r="DJ256" s="52">
        <v>288.70999999999998</v>
      </c>
      <c r="DK256" s="52">
        <v>306.52</v>
      </c>
      <c r="DL256" s="52">
        <v>306.52</v>
      </c>
      <c r="DM256" s="52">
        <v>306.52</v>
      </c>
      <c r="DN256" s="52">
        <v>306.52</v>
      </c>
      <c r="DO256" s="52">
        <v>306.52</v>
      </c>
      <c r="DP256" s="52">
        <v>306.52</v>
      </c>
      <c r="DQ256" s="52">
        <v>306.52</v>
      </c>
      <c r="DR256" s="52">
        <v>306.52</v>
      </c>
      <c r="DS256" s="52">
        <v>306.52</v>
      </c>
      <c r="DT256" s="52">
        <v>306.52</v>
      </c>
      <c r="DU256" s="52">
        <v>306.52</v>
      </c>
      <c r="DV256" s="52">
        <v>306.52</v>
      </c>
      <c r="DW256" s="52">
        <v>325.43</v>
      </c>
      <c r="DX256" s="52">
        <v>325.43</v>
      </c>
      <c r="DY256" s="52">
        <v>325.43</v>
      </c>
      <c r="DZ256" s="52">
        <v>325.43</v>
      </c>
      <c r="EA256" s="52">
        <v>325.43</v>
      </c>
      <c r="EB256" s="52">
        <v>325.43</v>
      </c>
      <c r="EC256" s="52">
        <v>325.43</v>
      </c>
      <c r="ED256" s="52">
        <v>325.43</v>
      </c>
      <c r="EE256" s="52">
        <v>325.43</v>
      </c>
      <c r="EF256" s="52">
        <v>325.43</v>
      </c>
      <c r="EG256" s="52">
        <v>325.43</v>
      </c>
      <c r="EH256" s="52">
        <v>325.43</v>
      </c>
      <c r="EI256" s="52">
        <v>345.5</v>
      </c>
      <c r="EJ256" s="52">
        <v>345.5</v>
      </c>
      <c r="EK256" s="52">
        <v>345.5</v>
      </c>
      <c r="EL256" s="52">
        <v>345.5</v>
      </c>
      <c r="EM256" s="52">
        <v>345.5</v>
      </c>
      <c r="EN256" s="52">
        <v>345.5</v>
      </c>
      <c r="EO256" s="52">
        <v>345.5</v>
      </c>
      <c r="EP256" s="52">
        <v>345.5</v>
      </c>
      <c r="EQ256" s="52">
        <v>345.5</v>
      </c>
      <c r="ER256" s="52">
        <v>345.5</v>
      </c>
      <c r="ES256" s="52">
        <v>345.5</v>
      </c>
      <c r="ET256" s="52">
        <v>345.5</v>
      </c>
      <c r="EU256" s="52">
        <v>366.8</v>
      </c>
      <c r="EV256" s="52">
        <v>366.8</v>
      </c>
      <c r="EW256" s="52">
        <v>366.8</v>
      </c>
      <c r="EX256" s="52">
        <v>366.8</v>
      </c>
      <c r="EY256" s="52">
        <v>366.8</v>
      </c>
      <c r="EZ256" s="52">
        <v>366.8</v>
      </c>
      <c r="FA256" s="52">
        <v>366.8</v>
      </c>
      <c r="FB256" s="52">
        <v>366.8</v>
      </c>
      <c r="FC256" s="52">
        <v>366.8</v>
      </c>
      <c r="FD256" s="52">
        <v>366.8</v>
      </c>
      <c r="FE256" s="52">
        <v>366.8</v>
      </c>
      <c r="FF256" s="52">
        <v>366.8</v>
      </c>
      <c r="FG256" s="52">
        <v>389.43</v>
      </c>
      <c r="FH256" s="52">
        <v>389.43</v>
      </c>
      <c r="FI256" s="52">
        <v>389.43</v>
      </c>
      <c r="FJ256" s="52">
        <v>389.43</v>
      </c>
      <c r="FK256" s="52">
        <v>389.43</v>
      </c>
      <c r="FL256" s="52">
        <v>389.43</v>
      </c>
      <c r="FM256" s="52">
        <v>389.43</v>
      </c>
      <c r="FN256" s="52">
        <v>389.43</v>
      </c>
      <c r="FO256" s="52">
        <v>389.43</v>
      </c>
      <c r="FP256" s="52">
        <v>389.43</v>
      </c>
      <c r="FQ256" s="52">
        <v>389.43</v>
      </c>
      <c r="FR256" s="52">
        <v>389.43</v>
      </c>
      <c r="FS256" s="52">
        <v>413.45</v>
      </c>
      <c r="FT256" s="52">
        <v>413.45</v>
      </c>
      <c r="FU256" s="52">
        <v>413.45</v>
      </c>
      <c r="FV256" s="52">
        <v>413.45</v>
      </c>
      <c r="FW256" s="52">
        <v>413.45</v>
      </c>
      <c r="FX256" s="52">
        <v>413.45</v>
      </c>
      <c r="FY256" s="52">
        <v>413.45</v>
      </c>
      <c r="FZ256" s="52">
        <v>413.45</v>
      </c>
      <c r="GA256" s="52">
        <v>413.45</v>
      </c>
      <c r="GB256" s="52">
        <v>413.45</v>
      </c>
      <c r="GC256" s="52">
        <v>413.45</v>
      </c>
      <c r="GD256" s="52">
        <v>413.45</v>
      </c>
      <c r="GE256" s="52">
        <v>438.95</v>
      </c>
      <c r="GF256" s="52">
        <v>438.95</v>
      </c>
      <c r="GG256" s="52">
        <v>438.95</v>
      </c>
      <c r="GH256" s="52">
        <v>438.95</v>
      </c>
      <c r="GI256" s="52">
        <v>438.95</v>
      </c>
      <c r="GJ256" s="52">
        <v>438.95</v>
      </c>
      <c r="GK256" s="52">
        <v>438.95</v>
      </c>
      <c r="GL256" s="52">
        <v>438.95</v>
      </c>
      <c r="GM256" s="52">
        <v>438.95</v>
      </c>
      <c r="GN256" s="52">
        <v>438.95</v>
      </c>
      <c r="GO256" s="52">
        <v>438.95</v>
      </c>
      <c r="GP256" s="52">
        <v>438.95</v>
      </c>
      <c r="GQ256" s="52">
        <v>466.02</v>
      </c>
      <c r="GR256" s="52">
        <v>466.02</v>
      </c>
      <c r="GS256" s="52">
        <v>466.02</v>
      </c>
      <c r="GT256" s="52">
        <v>466.02</v>
      </c>
      <c r="GU256" s="52">
        <v>466.02</v>
      </c>
      <c r="GV256" s="52">
        <v>466.02</v>
      </c>
      <c r="GW256" s="52">
        <v>466.02</v>
      </c>
      <c r="GX256" s="52">
        <v>466.02</v>
      </c>
      <c r="GY256" s="52">
        <v>466.02</v>
      </c>
      <c r="GZ256" s="52">
        <v>466.02</v>
      </c>
      <c r="HA256" s="52">
        <v>466.02</v>
      </c>
      <c r="HB256" s="52">
        <v>466.02</v>
      </c>
      <c r="HC256" s="52">
        <v>494.77</v>
      </c>
      <c r="HD256" s="52">
        <v>494.77</v>
      </c>
      <c r="HE256" s="52">
        <v>494.77</v>
      </c>
      <c r="HF256" s="52">
        <v>494.77</v>
      </c>
      <c r="HG256" s="52">
        <v>494.77</v>
      </c>
      <c r="HH256" s="52">
        <v>494.77</v>
      </c>
      <c r="HI256" s="52">
        <v>494.77</v>
      </c>
      <c r="HJ256" s="52">
        <v>494.77</v>
      </c>
      <c r="HK256" s="52">
        <v>494.77</v>
      </c>
      <c r="HL256" s="52">
        <v>494.77</v>
      </c>
      <c r="HM256" s="52">
        <v>494.77</v>
      </c>
      <c r="HN256" s="52">
        <v>494.77</v>
      </c>
      <c r="HO256" s="52">
        <v>525.28</v>
      </c>
      <c r="HP256" s="52">
        <v>525.28</v>
      </c>
      <c r="HQ256" s="52">
        <v>525.28</v>
      </c>
      <c r="HR256" s="52">
        <v>525.28</v>
      </c>
      <c r="HS256" s="52">
        <v>525.28</v>
      </c>
      <c r="HT256" s="52">
        <v>525.28</v>
      </c>
      <c r="HU256" s="52">
        <v>525.28</v>
      </c>
      <c r="HV256" s="52">
        <v>525.28</v>
      </c>
      <c r="HW256" s="52">
        <v>525.28</v>
      </c>
      <c r="HX256" s="52">
        <v>525.28</v>
      </c>
      <c r="HY256" s="52">
        <v>525.28</v>
      </c>
      <c r="HZ256" s="52">
        <v>525.28</v>
      </c>
      <c r="IA256" s="52">
        <v>557.67999999999995</v>
      </c>
      <c r="IB256" s="52">
        <v>557.67999999999995</v>
      </c>
      <c r="IC256" s="52">
        <v>557.67999999999995</v>
      </c>
      <c r="ID256" s="52">
        <v>557.67999999999995</v>
      </c>
      <c r="IE256" s="52">
        <v>557.67999999999995</v>
      </c>
      <c r="IF256" s="52">
        <v>557.67999999999995</v>
      </c>
      <c r="IG256" s="52">
        <v>557.67999999999995</v>
      </c>
      <c r="IH256" s="52">
        <v>557.67999999999995</v>
      </c>
      <c r="II256" s="52">
        <v>557.67999999999995</v>
      </c>
      <c r="IJ256" s="52">
        <v>557.67999999999995</v>
      </c>
      <c r="IK256" s="52">
        <v>557.67999999999995</v>
      </c>
      <c r="IL256" s="52">
        <v>557.67999999999995</v>
      </c>
      <c r="IM256" s="52">
        <v>592.08000000000004</v>
      </c>
      <c r="IN256" s="52">
        <v>592.08000000000004</v>
      </c>
      <c r="IO256" s="52">
        <v>592.08000000000004</v>
      </c>
      <c r="IP256" s="52">
        <v>592.08000000000004</v>
      </c>
      <c r="IQ256" s="52">
        <v>592.08000000000004</v>
      </c>
      <c r="IR256" s="52">
        <v>592.08000000000004</v>
      </c>
      <c r="IS256" s="52">
        <v>592.08000000000004</v>
      </c>
      <c r="IT256" s="52">
        <v>592.08000000000004</v>
      </c>
      <c r="IU256" s="52">
        <v>592.08000000000004</v>
      </c>
      <c r="IV256" s="52">
        <v>592.08000000000004</v>
      </c>
      <c r="IW256" s="52">
        <v>592.08000000000004</v>
      </c>
      <c r="IX256" s="52">
        <v>592.08000000000004</v>
      </c>
      <c r="IY256" s="52">
        <v>628.6</v>
      </c>
      <c r="IZ256" s="52">
        <v>628.6</v>
      </c>
      <c r="JA256" s="52">
        <v>628.6</v>
      </c>
      <c r="JB256" s="52">
        <v>628.6</v>
      </c>
      <c r="JC256" s="52">
        <v>628.6</v>
      </c>
      <c r="JD256" s="52">
        <v>628.6</v>
      </c>
      <c r="JE256" s="52">
        <v>628.6</v>
      </c>
      <c r="JF256" s="52">
        <v>628.6</v>
      </c>
      <c r="JG256" s="52">
        <v>628.6</v>
      </c>
      <c r="JH256" s="52">
        <v>628.6</v>
      </c>
      <c r="JI256" s="52">
        <v>628.6</v>
      </c>
      <c r="JJ256" s="52">
        <v>628.6</v>
      </c>
      <c r="JK256" s="52">
        <v>667.37</v>
      </c>
      <c r="JL256" s="52">
        <v>667.37</v>
      </c>
      <c r="JM256" s="52">
        <v>667.37</v>
      </c>
      <c r="JN256" s="52">
        <v>667.37</v>
      </c>
      <c r="JO256" s="52">
        <v>667.37</v>
      </c>
      <c r="JP256" s="52">
        <v>667.37</v>
      </c>
      <c r="JQ256" s="52">
        <v>667.37</v>
      </c>
      <c r="JR256" s="52">
        <v>667.37</v>
      </c>
      <c r="JS256" s="52">
        <v>667.37</v>
      </c>
      <c r="JT256" s="52">
        <v>667.37</v>
      </c>
      <c r="JU256" s="52">
        <v>667.37</v>
      </c>
      <c r="JV256" s="52">
        <v>667.37</v>
      </c>
      <c r="JW256" s="52">
        <v>708.53</v>
      </c>
      <c r="JX256" s="52">
        <v>708.53</v>
      </c>
      <c r="JY256" s="52">
        <v>708.53</v>
      </c>
      <c r="JZ256" s="52">
        <v>708.53</v>
      </c>
      <c r="KA256" s="52">
        <v>708.53</v>
      </c>
      <c r="KB256" s="52">
        <v>708.53</v>
      </c>
      <c r="KC256" s="52">
        <v>708.53</v>
      </c>
      <c r="KD256" s="52">
        <v>708.53</v>
      </c>
      <c r="KE256" s="52">
        <v>708.53</v>
      </c>
      <c r="KF256" s="52">
        <v>708.53</v>
      </c>
      <c r="KG256" s="52">
        <v>708.53</v>
      </c>
      <c r="KH256" s="52">
        <v>708.53</v>
      </c>
      <c r="KI256" s="52">
        <v>752.23</v>
      </c>
      <c r="KJ256" s="52">
        <v>752.23</v>
      </c>
      <c r="KK256" s="52">
        <v>752.23</v>
      </c>
      <c r="KL256" s="52">
        <v>752.23</v>
      </c>
      <c r="KM256" s="52">
        <v>752.23</v>
      </c>
      <c r="KN256" s="52">
        <v>752.23</v>
      </c>
      <c r="KO256" s="52">
        <v>752.23</v>
      </c>
      <c r="KP256" s="52">
        <v>752.23</v>
      </c>
      <c r="KQ256" s="52">
        <v>752.23</v>
      </c>
      <c r="KR256" s="52">
        <v>752.23</v>
      </c>
      <c r="KS256" s="52">
        <v>752.23</v>
      </c>
      <c r="KT256" s="52">
        <v>752.23</v>
      </c>
      <c r="KU256" s="52">
        <v>798.63</v>
      </c>
      <c r="KV256" s="52">
        <v>798.63</v>
      </c>
      <c r="KW256" s="52">
        <v>798.63</v>
      </c>
      <c r="KX256" s="52">
        <v>798.63</v>
      </c>
      <c r="KY256" s="52">
        <v>798.63</v>
      </c>
      <c r="KZ256" s="52">
        <v>798.63</v>
      </c>
      <c r="LA256" s="52">
        <v>798.63</v>
      </c>
      <c r="LB256" s="52">
        <v>798.63</v>
      </c>
      <c r="LC256" s="52">
        <v>798.63</v>
      </c>
      <c r="LD256" s="52">
        <v>798.63</v>
      </c>
      <c r="LE256" s="52">
        <v>798.63</v>
      </c>
      <c r="LF256" s="52">
        <v>798.63</v>
      </c>
      <c r="LG256" s="52">
        <v>847.88</v>
      </c>
      <c r="LH256" s="52">
        <v>847.88</v>
      </c>
      <c r="LI256" s="52">
        <v>847.88</v>
      </c>
      <c r="LJ256" s="52">
        <v>847.88</v>
      </c>
      <c r="LK256" s="52">
        <v>847.88</v>
      </c>
      <c r="LL256" s="52">
        <v>0</v>
      </c>
      <c r="LM256" s="52">
        <v>0</v>
      </c>
      <c r="LN256" s="52">
        <v>0</v>
      </c>
      <c r="LO256" s="52">
        <v>0</v>
      </c>
      <c r="LP256" s="52">
        <v>0</v>
      </c>
      <c r="LQ256" s="52">
        <v>0</v>
      </c>
      <c r="LR256" s="52">
        <v>0</v>
      </c>
      <c r="LS256" s="52">
        <v>0</v>
      </c>
      <c r="LT256" s="52">
        <v>0</v>
      </c>
      <c r="LU256" s="52">
        <v>0</v>
      </c>
      <c r="LV256" s="52">
        <v>0</v>
      </c>
      <c r="LW256" s="52">
        <v>0</v>
      </c>
      <c r="LX256" s="52">
        <v>0</v>
      </c>
      <c r="LY256" s="52">
        <v>0</v>
      </c>
      <c r="LZ256" s="52">
        <v>0</v>
      </c>
      <c r="MA256" s="52">
        <v>0</v>
      </c>
      <c r="MB256" s="52">
        <v>0</v>
      </c>
      <c r="MC256" s="52">
        <v>0</v>
      </c>
      <c r="MD256" s="52">
        <v>0</v>
      </c>
      <c r="ME256" s="52">
        <v>0</v>
      </c>
      <c r="MF256" s="52">
        <v>0</v>
      </c>
      <c r="MG256" s="52">
        <v>0</v>
      </c>
      <c r="MH256" s="52">
        <v>0</v>
      </c>
      <c r="MI256" s="52">
        <v>0</v>
      </c>
      <c r="MJ256" s="52">
        <v>0</v>
      </c>
      <c r="MK256" s="52">
        <v>0</v>
      </c>
      <c r="ML256" s="52">
        <v>0</v>
      </c>
      <c r="MM256" s="52">
        <v>0</v>
      </c>
      <c r="MN256" s="52">
        <v>0</v>
      </c>
      <c r="MO256" s="52">
        <v>0</v>
      </c>
      <c r="MP256" s="52">
        <v>0</v>
      </c>
      <c r="MQ256" s="52">
        <v>0</v>
      </c>
      <c r="MR256" s="52">
        <v>0</v>
      </c>
      <c r="MS256" s="52">
        <v>0</v>
      </c>
      <c r="MT256" s="52">
        <v>0</v>
      </c>
      <c r="MU256" s="52">
        <v>0</v>
      </c>
      <c r="MV256" s="52">
        <v>0</v>
      </c>
      <c r="MW256" s="52">
        <v>0</v>
      </c>
      <c r="MX256" s="52">
        <v>0</v>
      </c>
      <c r="MY256" s="52">
        <v>0</v>
      </c>
      <c r="MZ256" s="52">
        <v>0</v>
      </c>
      <c r="NA256" s="52">
        <v>0</v>
      </c>
      <c r="NB256" s="52">
        <v>0</v>
      </c>
      <c r="NC256" s="52">
        <v>0</v>
      </c>
      <c r="ND256" s="52">
        <v>0</v>
      </c>
      <c r="NE256" s="52">
        <v>0</v>
      </c>
      <c r="NF256" s="52">
        <v>0</v>
      </c>
      <c r="NG256" s="52">
        <v>0</v>
      </c>
      <c r="NH256" s="52">
        <v>0</v>
      </c>
      <c r="NI256" s="52">
        <v>0</v>
      </c>
      <c r="NJ256" s="52">
        <v>0</v>
      </c>
      <c r="NK256" s="52">
        <v>0</v>
      </c>
      <c r="NL256" s="52">
        <v>0</v>
      </c>
      <c r="NM256" s="52">
        <v>0</v>
      </c>
      <c r="NN256" s="52">
        <v>0</v>
      </c>
      <c r="NO256" s="52">
        <v>0</v>
      </c>
      <c r="NP256" s="52">
        <v>0</v>
      </c>
      <c r="NQ256" s="52">
        <v>0</v>
      </c>
      <c r="NR256" s="68">
        <f t="shared" si="12"/>
        <v>120967.69999999987</v>
      </c>
      <c r="NS256" s="68">
        <f t="shared" si="13"/>
        <v>120967.69999999987</v>
      </c>
      <c r="NT256" s="68">
        <f t="shared" si="14"/>
        <v>38922.419999999947</v>
      </c>
    </row>
    <row r="257" spans="1:384" s="40" customFormat="1" ht="15" customHeight="1" outlineLevel="1" x14ac:dyDescent="0.2">
      <c r="A257" s="61"/>
      <c r="B257" s="49" t="s">
        <v>671</v>
      </c>
      <c r="C257" s="49" t="s">
        <v>1104</v>
      </c>
      <c r="D257" s="49" t="s">
        <v>1139</v>
      </c>
      <c r="E257" s="50" t="s">
        <v>1187</v>
      </c>
      <c r="F257" s="64">
        <v>45618</v>
      </c>
      <c r="G257" s="49" t="s">
        <v>16</v>
      </c>
      <c r="H257" s="72">
        <v>0</v>
      </c>
      <c r="I257" s="65">
        <v>64900.2</v>
      </c>
      <c r="J257" s="114" t="str">
        <f>_xlfn.XLOOKUP(E257,'[12]Resumo Unidades'!$B:$B,'[12]Resumo Unidades'!$W:$W)</f>
        <v>Fluxo ok</v>
      </c>
      <c r="K257" s="51" t="str">
        <f>IF(L257&gt;Resumo!$E$23,"Sim","Não")</f>
        <v>Não</v>
      </c>
      <c r="L257" s="66">
        <v>0</v>
      </c>
      <c r="M257" s="67"/>
      <c r="N257" s="52">
        <v>0</v>
      </c>
      <c r="O257" s="52">
        <v>0</v>
      </c>
      <c r="P257" s="52">
        <v>0</v>
      </c>
      <c r="Q257" s="52">
        <v>0</v>
      </c>
      <c r="R257" s="52">
        <v>0</v>
      </c>
      <c r="S257" s="52">
        <v>0</v>
      </c>
      <c r="T257" s="52">
        <v>0</v>
      </c>
      <c r="U257" s="52">
        <v>0</v>
      </c>
      <c r="V257" s="52">
        <v>0</v>
      </c>
      <c r="W257" s="52">
        <v>0</v>
      </c>
      <c r="X257" s="52">
        <v>0</v>
      </c>
      <c r="Y257" s="52">
        <v>0</v>
      </c>
      <c r="Z257" s="52">
        <v>0</v>
      </c>
      <c r="AA257" s="52">
        <v>0</v>
      </c>
      <c r="AB257" s="52">
        <v>0</v>
      </c>
      <c r="AC257" s="52">
        <v>0</v>
      </c>
      <c r="AD257" s="52">
        <v>0</v>
      </c>
      <c r="AE257" s="52">
        <v>0</v>
      </c>
      <c r="AF257" s="52">
        <v>0</v>
      </c>
      <c r="AG257" s="52">
        <v>0</v>
      </c>
      <c r="AH257" s="52">
        <v>0</v>
      </c>
      <c r="AI257" s="52">
        <v>0</v>
      </c>
      <c r="AJ257" s="52">
        <v>0</v>
      </c>
      <c r="AK257" s="52">
        <v>0</v>
      </c>
      <c r="AL257" s="52">
        <v>0</v>
      </c>
      <c r="AM257" s="52">
        <v>0</v>
      </c>
      <c r="AN257" s="52">
        <v>0</v>
      </c>
      <c r="AO257" s="52">
        <v>0</v>
      </c>
      <c r="AP257" s="52">
        <v>0</v>
      </c>
      <c r="AQ257" s="52">
        <v>0</v>
      </c>
      <c r="AR257" s="52">
        <v>0</v>
      </c>
      <c r="AS257" s="52">
        <v>0</v>
      </c>
      <c r="AT257" s="52">
        <v>0</v>
      </c>
      <c r="AU257" s="52">
        <v>0</v>
      </c>
      <c r="AV257" s="52">
        <v>0</v>
      </c>
      <c r="AW257" s="52">
        <v>0</v>
      </c>
      <c r="AX257" s="52">
        <v>0</v>
      </c>
      <c r="AY257" s="52">
        <v>0</v>
      </c>
      <c r="AZ257" s="52">
        <v>0</v>
      </c>
      <c r="BA257" s="52">
        <v>0</v>
      </c>
      <c r="BB257" s="52">
        <v>0</v>
      </c>
      <c r="BC257" s="52">
        <v>0</v>
      </c>
      <c r="BD257" s="52">
        <v>0</v>
      </c>
      <c r="BE257" s="52">
        <v>0</v>
      </c>
      <c r="BF257" s="52">
        <v>0</v>
      </c>
      <c r="BG257" s="52">
        <v>0</v>
      </c>
      <c r="BH257" s="52">
        <v>0</v>
      </c>
      <c r="BI257" s="52">
        <v>0</v>
      </c>
      <c r="BJ257" s="52">
        <v>0</v>
      </c>
      <c r="BK257" s="52">
        <v>0</v>
      </c>
      <c r="BL257" s="52">
        <v>0</v>
      </c>
      <c r="BM257" s="52">
        <v>0</v>
      </c>
      <c r="BN257" s="52">
        <v>0</v>
      </c>
      <c r="BO257" s="52">
        <v>0</v>
      </c>
      <c r="BP257" s="52">
        <v>0</v>
      </c>
      <c r="BQ257" s="52">
        <v>0</v>
      </c>
      <c r="BR257" s="52">
        <v>0</v>
      </c>
      <c r="BS257" s="52">
        <v>0</v>
      </c>
      <c r="BT257" s="52">
        <v>0</v>
      </c>
      <c r="BU257" s="52">
        <v>0</v>
      </c>
      <c r="BV257" s="52">
        <v>0</v>
      </c>
      <c r="BW257" s="52">
        <v>0</v>
      </c>
      <c r="BX257" s="52">
        <v>0</v>
      </c>
      <c r="BY257" s="52">
        <v>0</v>
      </c>
      <c r="BZ257" s="52">
        <v>0</v>
      </c>
      <c r="CA257" s="52">
        <v>0</v>
      </c>
      <c r="CB257" s="52">
        <v>0</v>
      </c>
      <c r="CC257" s="52">
        <v>1666.94</v>
      </c>
      <c r="CD257" s="52">
        <v>1849.1200000000001</v>
      </c>
      <c r="CE257" s="52">
        <v>249.47</v>
      </c>
      <c r="CF257" s="52">
        <v>249.47</v>
      </c>
      <c r="CG257" s="52">
        <v>249.47</v>
      </c>
      <c r="CH257" s="52">
        <v>249.47</v>
      </c>
      <c r="CI257" s="52">
        <v>249.47</v>
      </c>
      <c r="CJ257" s="52">
        <v>249.47</v>
      </c>
      <c r="CK257" s="52">
        <v>249.47</v>
      </c>
      <c r="CL257" s="52">
        <v>249.47</v>
      </c>
      <c r="CM257" s="52">
        <v>283.93</v>
      </c>
      <c r="CN257" s="52">
        <v>283.93</v>
      </c>
      <c r="CO257" s="52">
        <v>283.93</v>
      </c>
      <c r="CP257" s="52">
        <v>283.93</v>
      </c>
      <c r="CQ257" s="52">
        <v>283.93</v>
      </c>
      <c r="CR257" s="52">
        <v>283.93</v>
      </c>
      <c r="CS257" s="52">
        <v>283.93</v>
      </c>
      <c r="CT257" s="52">
        <v>283.93</v>
      </c>
      <c r="CU257" s="52">
        <v>283.93</v>
      </c>
      <c r="CV257" s="52">
        <v>283.93</v>
      </c>
      <c r="CW257" s="52">
        <v>283.93</v>
      </c>
      <c r="CX257" s="52">
        <v>283.93</v>
      </c>
      <c r="CY257" s="52">
        <v>319.93</v>
      </c>
      <c r="CZ257" s="52">
        <v>319.93</v>
      </c>
      <c r="DA257" s="52">
        <v>319.93</v>
      </c>
      <c r="DB257" s="52">
        <v>319.93</v>
      </c>
      <c r="DC257" s="52">
        <v>319.93</v>
      </c>
      <c r="DD257" s="52">
        <v>319.93</v>
      </c>
      <c r="DE257" s="52">
        <v>319.93</v>
      </c>
      <c r="DF257" s="52">
        <v>319.93</v>
      </c>
      <c r="DG257" s="52">
        <v>319.93</v>
      </c>
      <c r="DH257" s="52">
        <v>319.93</v>
      </c>
      <c r="DI257" s="52">
        <v>319.93</v>
      </c>
      <c r="DJ257" s="52">
        <v>319.93</v>
      </c>
      <c r="DK257" s="52">
        <v>360.51</v>
      </c>
      <c r="DL257" s="52">
        <v>360.51</v>
      </c>
      <c r="DM257" s="52">
        <v>360.51</v>
      </c>
      <c r="DN257" s="52">
        <v>360.51</v>
      </c>
      <c r="DO257" s="52">
        <v>360.51</v>
      </c>
      <c r="DP257" s="52">
        <v>360.51</v>
      </c>
      <c r="DQ257" s="52">
        <v>360.51</v>
      </c>
      <c r="DR257" s="52">
        <v>360.51</v>
      </c>
      <c r="DS257" s="52">
        <v>360.51</v>
      </c>
      <c r="DT257" s="52">
        <v>360.51</v>
      </c>
      <c r="DU257" s="52">
        <v>360.51</v>
      </c>
      <c r="DV257" s="52">
        <v>360.51</v>
      </c>
      <c r="DW257" s="52">
        <v>406.23</v>
      </c>
      <c r="DX257" s="52">
        <v>406.23</v>
      </c>
      <c r="DY257" s="52">
        <v>406.23</v>
      </c>
      <c r="DZ257" s="52">
        <v>406.23</v>
      </c>
      <c r="EA257" s="52">
        <v>406.23</v>
      </c>
      <c r="EB257" s="52">
        <v>406.23</v>
      </c>
      <c r="EC257" s="52">
        <v>406.23</v>
      </c>
      <c r="ED257" s="52">
        <v>406.23</v>
      </c>
      <c r="EE257" s="52">
        <v>406.23</v>
      </c>
      <c r="EF257" s="52">
        <v>406.23</v>
      </c>
      <c r="EG257" s="52">
        <v>406.23</v>
      </c>
      <c r="EH257" s="52">
        <v>406.23</v>
      </c>
      <c r="EI257" s="52">
        <v>457.74</v>
      </c>
      <c r="EJ257" s="52">
        <v>457.74</v>
      </c>
      <c r="EK257" s="52">
        <v>457.74</v>
      </c>
      <c r="EL257" s="52">
        <v>457.74</v>
      </c>
      <c r="EM257" s="52">
        <v>457.74</v>
      </c>
      <c r="EN257" s="52">
        <v>457.74</v>
      </c>
      <c r="EO257" s="52">
        <v>457.74</v>
      </c>
      <c r="EP257" s="52">
        <v>457.74</v>
      </c>
      <c r="EQ257" s="52">
        <v>457.74</v>
      </c>
      <c r="ER257" s="52">
        <v>457.74</v>
      </c>
      <c r="ES257" s="52">
        <v>457.74</v>
      </c>
      <c r="ET257" s="52">
        <v>457.74</v>
      </c>
      <c r="EU257" s="52">
        <v>515.79999999999995</v>
      </c>
      <c r="EV257" s="52">
        <v>515.79999999999995</v>
      </c>
      <c r="EW257" s="52">
        <v>515.79999999999995</v>
      </c>
      <c r="EX257" s="52">
        <v>515.79999999999995</v>
      </c>
      <c r="EY257" s="52">
        <v>515.79999999999995</v>
      </c>
      <c r="EZ257" s="52">
        <v>515.79999999999995</v>
      </c>
      <c r="FA257" s="52">
        <v>515.79999999999995</v>
      </c>
      <c r="FB257" s="52">
        <v>515.79999999999995</v>
      </c>
      <c r="FC257" s="52">
        <v>515.79999999999995</v>
      </c>
      <c r="FD257" s="52">
        <v>515.79999999999995</v>
      </c>
      <c r="FE257" s="52">
        <v>515.79999999999995</v>
      </c>
      <c r="FF257" s="52">
        <v>515.79999999999995</v>
      </c>
      <c r="FG257" s="52">
        <v>581.22</v>
      </c>
      <c r="FH257" s="52">
        <v>581.22</v>
      </c>
      <c r="FI257" s="52">
        <v>581.22</v>
      </c>
      <c r="FJ257" s="52">
        <v>581.22</v>
      </c>
      <c r="FK257" s="52">
        <v>581.22</v>
      </c>
      <c r="FL257" s="52">
        <v>581.22</v>
      </c>
      <c r="FM257" s="52">
        <v>581.22</v>
      </c>
      <c r="FN257" s="52">
        <v>581.22</v>
      </c>
      <c r="FO257" s="52">
        <v>581.22</v>
      </c>
      <c r="FP257" s="52">
        <v>581.22</v>
      </c>
      <c r="FQ257" s="52">
        <v>581.22</v>
      </c>
      <c r="FR257" s="52">
        <v>581.22</v>
      </c>
      <c r="FS257" s="52">
        <v>654.94000000000005</v>
      </c>
      <c r="FT257" s="52">
        <v>654.94000000000005</v>
      </c>
      <c r="FU257" s="52">
        <v>654.94000000000005</v>
      </c>
      <c r="FV257" s="52">
        <v>654.94000000000005</v>
      </c>
      <c r="FW257" s="52">
        <v>654.94000000000005</v>
      </c>
      <c r="FX257" s="52">
        <v>654.94000000000005</v>
      </c>
      <c r="FY257" s="52">
        <v>654.94000000000005</v>
      </c>
      <c r="FZ257" s="52">
        <v>654.94000000000005</v>
      </c>
      <c r="GA257" s="52">
        <v>654.94000000000005</v>
      </c>
      <c r="GB257" s="52">
        <v>654.94000000000005</v>
      </c>
      <c r="GC257" s="52">
        <v>654.94000000000005</v>
      </c>
      <c r="GD257" s="52">
        <v>654.94000000000005</v>
      </c>
      <c r="GE257" s="52">
        <v>738</v>
      </c>
      <c r="GF257" s="52">
        <v>738</v>
      </c>
      <c r="GG257" s="52">
        <v>738</v>
      </c>
      <c r="GH257" s="52">
        <v>738</v>
      </c>
      <c r="GI257" s="52">
        <v>738</v>
      </c>
      <c r="GJ257" s="52">
        <v>738</v>
      </c>
      <c r="GK257" s="52">
        <v>738</v>
      </c>
      <c r="GL257" s="52">
        <v>738</v>
      </c>
      <c r="GM257" s="52">
        <v>738</v>
      </c>
      <c r="GN257" s="52">
        <v>738</v>
      </c>
      <c r="GO257" s="52">
        <v>738</v>
      </c>
      <c r="GP257" s="52">
        <v>738</v>
      </c>
      <c r="GQ257" s="52">
        <v>831.6</v>
      </c>
      <c r="GR257" s="52">
        <v>831.6</v>
      </c>
      <c r="GS257" s="52">
        <v>831.6</v>
      </c>
      <c r="GT257" s="52">
        <v>831.6</v>
      </c>
      <c r="GU257" s="52">
        <v>831.6</v>
      </c>
      <c r="GV257" s="52">
        <v>831.6</v>
      </c>
      <c r="GW257" s="52">
        <v>831.6</v>
      </c>
      <c r="GX257" s="52">
        <v>831.6</v>
      </c>
      <c r="GY257" s="52">
        <v>831.6</v>
      </c>
      <c r="GZ257" s="52">
        <v>831.6</v>
      </c>
      <c r="HA257" s="52">
        <v>831.6</v>
      </c>
      <c r="HB257" s="52">
        <v>831.6</v>
      </c>
      <c r="HC257" s="52">
        <v>937.05</v>
      </c>
      <c r="HD257" s="52">
        <v>937.05</v>
      </c>
      <c r="HE257" s="52">
        <v>937.05</v>
      </c>
      <c r="HF257" s="52">
        <v>937.05</v>
      </c>
      <c r="HG257" s="52">
        <v>937.05</v>
      </c>
      <c r="HH257" s="52">
        <v>937.05</v>
      </c>
      <c r="HI257" s="52">
        <v>937.05</v>
      </c>
      <c r="HJ257" s="52">
        <v>937.05</v>
      </c>
      <c r="HK257" s="52">
        <v>937.05</v>
      </c>
      <c r="HL257" s="52">
        <v>937.05</v>
      </c>
      <c r="HM257" s="52">
        <v>937.05</v>
      </c>
      <c r="HN257" s="52">
        <v>937.05</v>
      </c>
      <c r="HO257" s="52">
        <v>1055.9000000000001</v>
      </c>
      <c r="HP257" s="52">
        <v>1055.9000000000001</v>
      </c>
      <c r="HQ257" s="52">
        <v>1055.9000000000001</v>
      </c>
      <c r="HR257" s="52">
        <v>1055.9000000000001</v>
      </c>
      <c r="HS257" s="52">
        <v>1055.9000000000001</v>
      </c>
      <c r="HT257" s="52">
        <v>1055.9000000000001</v>
      </c>
      <c r="HU257" s="52">
        <v>1055.9000000000001</v>
      </c>
      <c r="HV257" s="52">
        <v>1055.9000000000001</v>
      </c>
      <c r="HW257" s="52">
        <v>1055.9000000000001</v>
      </c>
      <c r="HX257" s="52">
        <v>1055.9000000000001</v>
      </c>
      <c r="HY257" s="52">
        <v>1055.9000000000001</v>
      </c>
      <c r="HZ257" s="52">
        <v>1055.9000000000001</v>
      </c>
      <c r="IA257" s="52">
        <v>1189.82</v>
      </c>
      <c r="IB257" s="52">
        <v>1189.82</v>
      </c>
      <c r="IC257" s="52">
        <v>1189.82</v>
      </c>
      <c r="ID257" s="52">
        <v>1189.82</v>
      </c>
      <c r="IE257" s="52">
        <v>1189.82</v>
      </c>
      <c r="IF257" s="52">
        <v>1189.82</v>
      </c>
      <c r="IG257" s="52">
        <v>1189.82</v>
      </c>
      <c r="IH257" s="52">
        <v>1189.82</v>
      </c>
      <c r="II257" s="52">
        <v>1189.82</v>
      </c>
      <c r="IJ257" s="52">
        <v>1189.82</v>
      </c>
      <c r="IK257" s="52">
        <v>1189.82</v>
      </c>
      <c r="IL257" s="52">
        <v>1189.82</v>
      </c>
      <c r="IM257" s="52">
        <v>1340.72</v>
      </c>
      <c r="IN257" s="52">
        <v>1340.72</v>
      </c>
      <c r="IO257" s="52">
        <v>1340.72</v>
      </c>
      <c r="IP257" s="52">
        <v>1340.72</v>
      </c>
      <c r="IQ257" s="52">
        <v>1340.72</v>
      </c>
      <c r="IR257" s="52">
        <v>1340.72</v>
      </c>
      <c r="IS257" s="52">
        <v>1340.72</v>
      </c>
      <c r="IT257" s="52">
        <v>1340.72</v>
      </c>
      <c r="IU257" s="52">
        <v>1340.72</v>
      </c>
      <c r="IV257" s="52">
        <v>1340.72</v>
      </c>
      <c r="IW257" s="52">
        <v>1340.72</v>
      </c>
      <c r="IX257" s="52">
        <v>1340.72</v>
      </c>
      <c r="IY257" s="52">
        <v>1510.75</v>
      </c>
      <c r="IZ257" s="52">
        <v>1510.75</v>
      </c>
      <c r="JA257" s="52">
        <v>1510.75</v>
      </c>
      <c r="JB257" s="52">
        <v>1510.75</v>
      </c>
      <c r="JC257" s="52">
        <v>1510.75</v>
      </c>
      <c r="JD257" s="52">
        <v>1510.75</v>
      </c>
      <c r="JE257" s="52">
        <v>1510.75</v>
      </c>
      <c r="JF257" s="52">
        <v>1510.75</v>
      </c>
      <c r="JG257" s="52">
        <v>1510.75</v>
      </c>
      <c r="JH257" s="52">
        <v>1510.75</v>
      </c>
      <c r="JI257" s="52">
        <v>1510.75</v>
      </c>
      <c r="JJ257" s="52">
        <v>1510.75</v>
      </c>
      <c r="JK257" s="52">
        <v>1702.35</v>
      </c>
      <c r="JL257" s="52">
        <v>1702.35</v>
      </c>
      <c r="JM257" s="52">
        <v>1702.35</v>
      </c>
      <c r="JN257" s="52">
        <v>1702.35</v>
      </c>
      <c r="JO257" s="52">
        <v>1702.35</v>
      </c>
      <c r="JP257" s="52">
        <v>1702.35</v>
      </c>
      <c r="JQ257" s="52">
        <v>1702.35</v>
      </c>
      <c r="JR257" s="52">
        <v>1702.35</v>
      </c>
      <c r="JS257" s="52">
        <v>1702.35</v>
      </c>
      <c r="JT257" s="52">
        <v>1702.35</v>
      </c>
      <c r="JU257" s="52">
        <v>1702.35</v>
      </c>
      <c r="JV257" s="52">
        <v>1702.35</v>
      </c>
      <c r="JW257" s="52">
        <v>1918.25</v>
      </c>
      <c r="JX257" s="52">
        <v>1918.25</v>
      </c>
      <c r="JY257" s="52">
        <v>1918.25</v>
      </c>
      <c r="JZ257" s="52">
        <v>1918.25</v>
      </c>
      <c r="KA257" s="52">
        <v>1918.25</v>
      </c>
      <c r="KB257" s="52">
        <v>1918.25</v>
      </c>
      <c r="KC257" s="52">
        <v>1918.25</v>
      </c>
      <c r="KD257" s="52">
        <v>1918.25</v>
      </c>
      <c r="KE257" s="52">
        <v>1918.25</v>
      </c>
      <c r="KF257" s="52">
        <v>1918.25</v>
      </c>
      <c r="KG257" s="52">
        <v>1918.25</v>
      </c>
      <c r="KH257" s="52">
        <v>1918.25</v>
      </c>
      <c r="KI257" s="52">
        <v>2161.5300000000002</v>
      </c>
      <c r="KJ257" s="52">
        <v>2161.5300000000002</v>
      </c>
      <c r="KK257" s="52">
        <v>2161.5300000000002</v>
      </c>
      <c r="KL257" s="52">
        <v>2161.5300000000002</v>
      </c>
      <c r="KM257" s="52">
        <v>2161.5300000000002</v>
      </c>
      <c r="KN257" s="52">
        <v>2161.5300000000002</v>
      </c>
      <c r="KO257" s="52">
        <v>2161.5300000000002</v>
      </c>
      <c r="KP257" s="52">
        <v>2161.5300000000002</v>
      </c>
      <c r="KQ257" s="52">
        <v>2161.5300000000002</v>
      </c>
      <c r="KR257" s="52">
        <v>2161.5300000000002</v>
      </c>
      <c r="KS257" s="52">
        <v>2161.5300000000002</v>
      </c>
      <c r="KT257" s="52">
        <v>2161.5300000000002</v>
      </c>
      <c r="KU257" s="52">
        <v>2435.66</v>
      </c>
      <c r="KV257" s="52">
        <v>2435.66</v>
      </c>
      <c r="KW257" s="52">
        <v>2435.66</v>
      </c>
      <c r="KX257" s="52">
        <v>2435.66</v>
      </c>
      <c r="KY257" s="52">
        <v>2435.66</v>
      </c>
      <c r="KZ257" s="52">
        <v>2435.66</v>
      </c>
      <c r="LA257" s="52">
        <v>2435.66</v>
      </c>
      <c r="LB257" s="52">
        <v>2435.66</v>
      </c>
      <c r="LC257" s="52">
        <v>2435.66</v>
      </c>
      <c r="LD257" s="52">
        <v>2435.66</v>
      </c>
      <c r="LE257" s="52">
        <v>2435.66</v>
      </c>
      <c r="LF257" s="52">
        <v>2435.66</v>
      </c>
      <c r="LG257" s="52">
        <v>0</v>
      </c>
      <c r="LH257" s="52">
        <v>0</v>
      </c>
      <c r="LI257" s="52">
        <v>0</v>
      </c>
      <c r="LJ257" s="52">
        <v>0</v>
      </c>
      <c r="LK257" s="52">
        <v>0</v>
      </c>
      <c r="LL257" s="52">
        <v>0</v>
      </c>
      <c r="LM257" s="52">
        <v>0</v>
      </c>
      <c r="LN257" s="52">
        <v>0</v>
      </c>
      <c r="LO257" s="52">
        <v>0</v>
      </c>
      <c r="LP257" s="52">
        <v>0</v>
      </c>
      <c r="LQ257" s="52">
        <v>0</v>
      </c>
      <c r="LR257" s="52">
        <v>0</v>
      </c>
      <c r="LS257" s="52">
        <v>0</v>
      </c>
      <c r="LT257" s="52">
        <v>0</v>
      </c>
      <c r="LU257" s="52">
        <v>0</v>
      </c>
      <c r="LV257" s="52">
        <v>0</v>
      </c>
      <c r="LW257" s="52">
        <v>0</v>
      </c>
      <c r="LX257" s="52">
        <v>0</v>
      </c>
      <c r="LY257" s="52">
        <v>0</v>
      </c>
      <c r="LZ257" s="52">
        <v>0</v>
      </c>
      <c r="MA257" s="52">
        <v>0</v>
      </c>
      <c r="MB257" s="52">
        <v>0</v>
      </c>
      <c r="MC257" s="52">
        <v>0</v>
      </c>
      <c r="MD257" s="52">
        <v>0</v>
      </c>
      <c r="ME257" s="52">
        <v>0</v>
      </c>
      <c r="MF257" s="52">
        <v>0</v>
      </c>
      <c r="MG257" s="52">
        <v>0</v>
      </c>
      <c r="MH257" s="52">
        <v>0</v>
      </c>
      <c r="MI257" s="52">
        <v>0</v>
      </c>
      <c r="MJ257" s="52">
        <v>0</v>
      </c>
      <c r="MK257" s="52">
        <v>0</v>
      </c>
      <c r="ML257" s="52">
        <v>0</v>
      </c>
      <c r="MM257" s="52">
        <v>0</v>
      </c>
      <c r="MN257" s="52">
        <v>0</v>
      </c>
      <c r="MO257" s="52">
        <v>0</v>
      </c>
      <c r="MP257" s="52">
        <v>0</v>
      </c>
      <c r="MQ257" s="52">
        <v>0</v>
      </c>
      <c r="MR257" s="52">
        <v>0</v>
      </c>
      <c r="MS257" s="52">
        <v>0</v>
      </c>
      <c r="MT257" s="52">
        <v>0</v>
      </c>
      <c r="MU257" s="52">
        <v>0</v>
      </c>
      <c r="MV257" s="52">
        <v>0</v>
      </c>
      <c r="MW257" s="52">
        <v>0</v>
      </c>
      <c r="MX257" s="52">
        <v>0</v>
      </c>
      <c r="MY257" s="52">
        <v>0</v>
      </c>
      <c r="MZ257" s="52">
        <v>0</v>
      </c>
      <c r="NA257" s="52">
        <v>0</v>
      </c>
      <c r="NB257" s="52">
        <v>0</v>
      </c>
      <c r="NC257" s="52">
        <v>0</v>
      </c>
      <c r="ND257" s="52">
        <v>0</v>
      </c>
      <c r="NE257" s="52">
        <v>0</v>
      </c>
      <c r="NF257" s="52">
        <v>0</v>
      </c>
      <c r="NG257" s="52">
        <v>0</v>
      </c>
      <c r="NH257" s="52">
        <v>0</v>
      </c>
      <c r="NI257" s="52">
        <v>0</v>
      </c>
      <c r="NJ257" s="52">
        <v>0</v>
      </c>
      <c r="NK257" s="52">
        <v>0</v>
      </c>
      <c r="NL257" s="52">
        <v>0</v>
      </c>
      <c r="NM257" s="52">
        <v>0</v>
      </c>
      <c r="NN257" s="52">
        <v>0</v>
      </c>
      <c r="NO257" s="52">
        <v>0</v>
      </c>
      <c r="NP257" s="52">
        <v>0</v>
      </c>
      <c r="NQ257" s="52">
        <v>0</v>
      </c>
      <c r="NR257" s="68">
        <f t="shared" si="12"/>
        <v>238334.98000000021</v>
      </c>
      <c r="NS257" s="68">
        <f t="shared" si="13"/>
        <v>238334.98000000021</v>
      </c>
      <c r="NT257" s="68">
        <f t="shared" si="14"/>
        <v>51427.420000000064</v>
      </c>
    </row>
    <row r="258" spans="1:384" s="40" customFormat="1" ht="15" customHeight="1" outlineLevel="1" x14ac:dyDescent="0.2">
      <c r="A258" s="61"/>
      <c r="B258" s="49" t="s">
        <v>671</v>
      </c>
      <c r="C258" s="49" t="s">
        <v>1105</v>
      </c>
      <c r="D258" s="49" t="s">
        <v>1140</v>
      </c>
      <c r="E258" s="50" t="s">
        <v>1188</v>
      </c>
      <c r="F258" s="64">
        <v>45628</v>
      </c>
      <c r="G258" s="49" t="s">
        <v>16</v>
      </c>
      <c r="H258" s="72">
        <v>0</v>
      </c>
      <c r="I258" s="65">
        <v>64899.08</v>
      </c>
      <c r="J258" s="114" t="str">
        <f>_xlfn.XLOOKUP(E258,'[12]Resumo Unidades'!$B:$B,'[12]Resumo Unidades'!$W:$W)</f>
        <v>Fluxo ok</v>
      </c>
      <c r="K258" s="51" t="str">
        <f>IF(L258&gt;Resumo!$E$23,"Sim","Não")</f>
        <v>Não</v>
      </c>
      <c r="L258" s="66">
        <v>7</v>
      </c>
      <c r="M258" s="67"/>
      <c r="N258" s="52">
        <v>0</v>
      </c>
      <c r="O258" s="52">
        <v>0</v>
      </c>
      <c r="P258" s="52">
        <v>0</v>
      </c>
      <c r="Q258" s="52">
        <v>0</v>
      </c>
      <c r="R258" s="52">
        <v>0</v>
      </c>
      <c r="S258" s="52">
        <v>0</v>
      </c>
      <c r="T258" s="52">
        <v>0</v>
      </c>
      <c r="U258" s="52">
        <v>0</v>
      </c>
      <c r="V258" s="52">
        <v>0</v>
      </c>
      <c r="W258" s="52">
        <v>0</v>
      </c>
      <c r="X258" s="52">
        <v>0</v>
      </c>
      <c r="Y258" s="52">
        <v>0</v>
      </c>
      <c r="Z258" s="52">
        <v>0</v>
      </c>
      <c r="AA258" s="52">
        <v>0</v>
      </c>
      <c r="AB258" s="52">
        <v>0</v>
      </c>
      <c r="AC258" s="52">
        <v>0</v>
      </c>
      <c r="AD258" s="52">
        <v>0</v>
      </c>
      <c r="AE258" s="52">
        <v>0</v>
      </c>
      <c r="AF258" s="52">
        <v>0</v>
      </c>
      <c r="AG258" s="52">
        <v>0</v>
      </c>
      <c r="AH258" s="52">
        <v>0</v>
      </c>
      <c r="AI258" s="52">
        <v>0</v>
      </c>
      <c r="AJ258" s="52">
        <v>0</v>
      </c>
      <c r="AK258" s="52">
        <v>0</v>
      </c>
      <c r="AL258" s="52">
        <v>0</v>
      </c>
      <c r="AM258" s="52">
        <v>0</v>
      </c>
      <c r="AN258" s="52">
        <v>0</v>
      </c>
      <c r="AO258" s="52">
        <v>0</v>
      </c>
      <c r="AP258" s="52">
        <v>0</v>
      </c>
      <c r="AQ258" s="52">
        <v>0</v>
      </c>
      <c r="AR258" s="52">
        <v>0</v>
      </c>
      <c r="AS258" s="52">
        <v>0</v>
      </c>
      <c r="AT258" s="52">
        <v>0</v>
      </c>
      <c r="AU258" s="52">
        <v>0</v>
      </c>
      <c r="AV258" s="52">
        <v>0</v>
      </c>
      <c r="AW258" s="52">
        <v>0</v>
      </c>
      <c r="AX258" s="52">
        <v>0</v>
      </c>
      <c r="AY258" s="52">
        <v>0</v>
      </c>
      <c r="AZ258" s="52">
        <v>0</v>
      </c>
      <c r="BA258" s="52">
        <v>0</v>
      </c>
      <c r="BB258" s="52">
        <v>0</v>
      </c>
      <c r="BC258" s="52">
        <v>0</v>
      </c>
      <c r="BD258" s="52">
        <v>0</v>
      </c>
      <c r="BE258" s="52">
        <v>0</v>
      </c>
      <c r="BF258" s="52">
        <v>0</v>
      </c>
      <c r="BG258" s="52">
        <v>0</v>
      </c>
      <c r="BH258" s="52">
        <v>0</v>
      </c>
      <c r="BI258" s="52">
        <v>0</v>
      </c>
      <c r="BJ258" s="52">
        <v>0</v>
      </c>
      <c r="BK258" s="52">
        <v>0</v>
      </c>
      <c r="BL258" s="52">
        <v>0</v>
      </c>
      <c r="BM258" s="52">
        <v>0</v>
      </c>
      <c r="BN258" s="52">
        <v>0</v>
      </c>
      <c r="BO258" s="52">
        <v>0</v>
      </c>
      <c r="BP258" s="52">
        <v>0</v>
      </c>
      <c r="BQ258" s="52">
        <v>0</v>
      </c>
      <c r="BR258" s="52">
        <v>0</v>
      </c>
      <c r="BS258" s="52">
        <v>0</v>
      </c>
      <c r="BT258" s="52">
        <v>0</v>
      </c>
      <c r="BU258" s="52">
        <v>0</v>
      </c>
      <c r="BV258" s="52">
        <v>0</v>
      </c>
      <c r="BW258" s="52">
        <v>0</v>
      </c>
      <c r="BX258" s="52">
        <v>0</v>
      </c>
      <c r="BY258" s="52">
        <v>0</v>
      </c>
      <c r="BZ258" s="52">
        <v>0</v>
      </c>
      <c r="CA258" s="52">
        <v>0</v>
      </c>
      <c r="CB258" s="52">
        <v>0</v>
      </c>
      <c r="CC258" s="52">
        <v>1015.91</v>
      </c>
      <c r="CD258" s="52">
        <v>989.78</v>
      </c>
      <c r="CE258" s="52">
        <v>949.48</v>
      </c>
      <c r="CF258" s="52">
        <v>255.29</v>
      </c>
      <c r="CG258" s="52">
        <v>255.29</v>
      </c>
      <c r="CH258" s="52">
        <v>255.29</v>
      </c>
      <c r="CI258" s="52">
        <v>255.29</v>
      </c>
      <c r="CJ258" s="52">
        <v>255.29</v>
      </c>
      <c r="CK258" s="52">
        <v>255.29</v>
      </c>
      <c r="CL258" s="52">
        <v>255.29</v>
      </c>
      <c r="CM258" s="52">
        <v>255.29</v>
      </c>
      <c r="CN258" s="52">
        <v>277.72000000000003</v>
      </c>
      <c r="CO258" s="52">
        <v>277.72000000000003</v>
      </c>
      <c r="CP258" s="52">
        <v>277.72000000000003</v>
      </c>
      <c r="CQ258" s="52">
        <v>277.72000000000003</v>
      </c>
      <c r="CR258" s="52">
        <v>277.72000000000003</v>
      </c>
      <c r="CS258" s="52">
        <v>277.72000000000003</v>
      </c>
      <c r="CT258" s="52">
        <v>277.72000000000003</v>
      </c>
      <c r="CU258" s="52">
        <v>277.72000000000003</v>
      </c>
      <c r="CV258" s="52">
        <v>277.72000000000003</v>
      </c>
      <c r="CW258" s="52">
        <v>277.72000000000003</v>
      </c>
      <c r="CX258" s="52">
        <v>277.72000000000003</v>
      </c>
      <c r="CY258" s="52">
        <v>277.72000000000003</v>
      </c>
      <c r="CZ258" s="52">
        <v>300.18</v>
      </c>
      <c r="DA258" s="52">
        <v>300.18</v>
      </c>
      <c r="DB258" s="52">
        <v>300.18</v>
      </c>
      <c r="DC258" s="52">
        <v>300.18</v>
      </c>
      <c r="DD258" s="52">
        <v>300.18</v>
      </c>
      <c r="DE258" s="52">
        <v>300.18</v>
      </c>
      <c r="DF258" s="52">
        <v>300.18</v>
      </c>
      <c r="DG258" s="52">
        <v>300.18</v>
      </c>
      <c r="DH258" s="52">
        <v>300.18</v>
      </c>
      <c r="DI258" s="52">
        <v>300.18</v>
      </c>
      <c r="DJ258" s="52">
        <v>300.18</v>
      </c>
      <c r="DK258" s="52">
        <v>300.18</v>
      </c>
      <c r="DL258" s="52">
        <v>324.45</v>
      </c>
      <c r="DM258" s="52">
        <v>324.45</v>
      </c>
      <c r="DN258" s="52">
        <v>324.45</v>
      </c>
      <c r="DO258" s="52">
        <v>324.45</v>
      </c>
      <c r="DP258" s="52">
        <v>324.45</v>
      </c>
      <c r="DQ258" s="52">
        <v>324.45</v>
      </c>
      <c r="DR258" s="52">
        <v>324.45</v>
      </c>
      <c r="DS258" s="52">
        <v>324.45</v>
      </c>
      <c r="DT258" s="52">
        <v>324.45</v>
      </c>
      <c r="DU258" s="52">
        <v>324.45</v>
      </c>
      <c r="DV258" s="52">
        <v>324.45</v>
      </c>
      <c r="DW258" s="52">
        <v>324.45</v>
      </c>
      <c r="DX258" s="52">
        <v>350.68</v>
      </c>
      <c r="DY258" s="52">
        <v>350.68</v>
      </c>
      <c r="DZ258" s="52">
        <v>350.68</v>
      </c>
      <c r="EA258" s="52">
        <v>350.68</v>
      </c>
      <c r="EB258" s="52">
        <v>350.68</v>
      </c>
      <c r="EC258" s="52">
        <v>350.68</v>
      </c>
      <c r="ED258" s="52">
        <v>350.68</v>
      </c>
      <c r="EE258" s="52">
        <v>350.68</v>
      </c>
      <c r="EF258" s="52">
        <v>350.68</v>
      </c>
      <c r="EG258" s="52">
        <v>350.68</v>
      </c>
      <c r="EH258" s="52">
        <v>350.68</v>
      </c>
      <c r="EI258" s="52">
        <v>350.68</v>
      </c>
      <c r="EJ258" s="52">
        <v>379.03</v>
      </c>
      <c r="EK258" s="52">
        <v>379.03</v>
      </c>
      <c r="EL258" s="52">
        <v>379.03</v>
      </c>
      <c r="EM258" s="52">
        <v>379.03</v>
      </c>
      <c r="EN258" s="52">
        <v>379.03</v>
      </c>
      <c r="EO258" s="52">
        <v>379.03</v>
      </c>
      <c r="EP258" s="52">
        <v>379.03</v>
      </c>
      <c r="EQ258" s="52">
        <v>379.03</v>
      </c>
      <c r="ER258" s="52">
        <v>379.03</v>
      </c>
      <c r="ES258" s="52">
        <v>379.03</v>
      </c>
      <c r="ET258" s="52">
        <v>379.03</v>
      </c>
      <c r="EU258" s="52">
        <v>379.03</v>
      </c>
      <c r="EV258" s="52">
        <v>409.67</v>
      </c>
      <c r="EW258" s="52">
        <v>409.67</v>
      </c>
      <c r="EX258" s="52">
        <v>409.67</v>
      </c>
      <c r="EY258" s="52">
        <v>409.67</v>
      </c>
      <c r="EZ258" s="52">
        <v>409.67</v>
      </c>
      <c r="FA258" s="52">
        <v>409.67</v>
      </c>
      <c r="FB258" s="52">
        <v>409.67</v>
      </c>
      <c r="FC258" s="52">
        <v>409.67</v>
      </c>
      <c r="FD258" s="52">
        <v>409.67</v>
      </c>
      <c r="FE258" s="52">
        <v>409.67</v>
      </c>
      <c r="FF258" s="52">
        <v>409.67</v>
      </c>
      <c r="FG258" s="52">
        <v>409.67</v>
      </c>
      <c r="FH258" s="52">
        <v>442.8</v>
      </c>
      <c r="FI258" s="52">
        <v>442.8</v>
      </c>
      <c r="FJ258" s="52">
        <v>442.8</v>
      </c>
      <c r="FK258" s="52">
        <v>442.8</v>
      </c>
      <c r="FL258" s="52">
        <v>442.8</v>
      </c>
      <c r="FM258" s="52">
        <v>442.8</v>
      </c>
      <c r="FN258" s="52">
        <v>442.8</v>
      </c>
      <c r="FO258" s="52">
        <v>442.8</v>
      </c>
      <c r="FP258" s="52">
        <v>442.8</v>
      </c>
      <c r="FQ258" s="52">
        <v>442.8</v>
      </c>
      <c r="FR258" s="52">
        <v>442.8</v>
      </c>
      <c r="FS258" s="52">
        <v>442.8</v>
      </c>
      <c r="FT258" s="52">
        <v>478.59</v>
      </c>
      <c r="FU258" s="52">
        <v>478.59</v>
      </c>
      <c r="FV258" s="52">
        <v>478.59</v>
      </c>
      <c r="FW258" s="52">
        <v>478.59</v>
      </c>
      <c r="FX258" s="52">
        <v>478.59</v>
      </c>
      <c r="FY258" s="52">
        <v>478.59</v>
      </c>
      <c r="FZ258" s="52">
        <v>478.59</v>
      </c>
      <c r="GA258" s="52">
        <v>478.59</v>
      </c>
      <c r="GB258" s="52">
        <v>478.59</v>
      </c>
      <c r="GC258" s="52">
        <v>478.59</v>
      </c>
      <c r="GD258" s="52">
        <v>478.59</v>
      </c>
      <c r="GE258" s="52">
        <v>478.59</v>
      </c>
      <c r="GF258" s="52">
        <v>517.29</v>
      </c>
      <c r="GG258" s="52">
        <v>517.29</v>
      </c>
      <c r="GH258" s="52">
        <v>517.29</v>
      </c>
      <c r="GI258" s="52">
        <v>517.29</v>
      </c>
      <c r="GJ258" s="52">
        <v>517.29</v>
      </c>
      <c r="GK258" s="52">
        <v>517.29</v>
      </c>
      <c r="GL258" s="52">
        <v>517.29</v>
      </c>
      <c r="GM258" s="52">
        <v>517.29</v>
      </c>
      <c r="GN258" s="52">
        <v>517.29</v>
      </c>
      <c r="GO258" s="52">
        <v>517.29</v>
      </c>
      <c r="GP258" s="52">
        <v>517.29</v>
      </c>
      <c r="GQ258" s="52">
        <v>517.29</v>
      </c>
      <c r="GR258" s="52">
        <v>559.11</v>
      </c>
      <c r="GS258" s="52">
        <v>559.11</v>
      </c>
      <c r="GT258" s="52">
        <v>559.11</v>
      </c>
      <c r="GU258" s="52">
        <v>559.11</v>
      </c>
      <c r="GV258" s="52">
        <v>559.11</v>
      </c>
      <c r="GW258" s="52">
        <v>559.11</v>
      </c>
      <c r="GX258" s="52">
        <v>559.11</v>
      </c>
      <c r="GY258" s="52">
        <v>559.11</v>
      </c>
      <c r="GZ258" s="52">
        <v>559.11</v>
      </c>
      <c r="HA258" s="52">
        <v>559.11</v>
      </c>
      <c r="HB258" s="52">
        <v>559.11</v>
      </c>
      <c r="HC258" s="52">
        <v>559.11</v>
      </c>
      <c r="HD258" s="52">
        <v>604.32000000000005</v>
      </c>
      <c r="HE258" s="52">
        <v>604.32000000000005</v>
      </c>
      <c r="HF258" s="52">
        <v>604.32000000000005</v>
      </c>
      <c r="HG258" s="52">
        <v>604.32000000000005</v>
      </c>
      <c r="HH258" s="52">
        <v>604.32000000000005</v>
      </c>
      <c r="HI258" s="52">
        <v>604.32000000000005</v>
      </c>
      <c r="HJ258" s="52">
        <v>604.32000000000005</v>
      </c>
      <c r="HK258" s="52">
        <v>604.32000000000005</v>
      </c>
      <c r="HL258" s="52">
        <v>604.32000000000005</v>
      </c>
      <c r="HM258" s="52">
        <v>604.32000000000005</v>
      </c>
      <c r="HN258" s="52">
        <v>604.32000000000005</v>
      </c>
      <c r="HO258" s="52">
        <v>604.32000000000005</v>
      </c>
      <c r="HP258" s="52">
        <v>653.16999999999996</v>
      </c>
      <c r="HQ258" s="52">
        <v>653.16999999999996</v>
      </c>
      <c r="HR258" s="52">
        <v>653.16999999999996</v>
      </c>
      <c r="HS258" s="52">
        <v>653.16999999999996</v>
      </c>
      <c r="HT258" s="52">
        <v>653.16999999999996</v>
      </c>
      <c r="HU258" s="52">
        <v>653.16999999999996</v>
      </c>
      <c r="HV258" s="52">
        <v>653.16999999999996</v>
      </c>
      <c r="HW258" s="52">
        <v>653.16999999999996</v>
      </c>
      <c r="HX258" s="52">
        <v>653.16999999999996</v>
      </c>
      <c r="HY258" s="52">
        <v>653.16999999999996</v>
      </c>
      <c r="HZ258" s="52">
        <v>653.16999999999996</v>
      </c>
      <c r="IA258" s="52">
        <v>653.16999999999996</v>
      </c>
      <c r="IB258" s="52">
        <v>705.98</v>
      </c>
      <c r="IC258" s="52">
        <v>705.98</v>
      </c>
      <c r="ID258" s="52">
        <v>705.98</v>
      </c>
      <c r="IE258" s="52">
        <v>705.98</v>
      </c>
      <c r="IF258" s="52">
        <v>705.98</v>
      </c>
      <c r="IG258" s="52">
        <v>705.98</v>
      </c>
      <c r="IH258" s="52">
        <v>705.98</v>
      </c>
      <c r="II258" s="52">
        <v>705.98</v>
      </c>
      <c r="IJ258" s="52">
        <v>705.98</v>
      </c>
      <c r="IK258" s="52">
        <v>705.98</v>
      </c>
      <c r="IL258" s="52">
        <v>705.98</v>
      </c>
      <c r="IM258" s="52">
        <v>705.98</v>
      </c>
      <c r="IN258" s="52">
        <v>763.06</v>
      </c>
      <c r="IO258" s="52">
        <v>763.06</v>
      </c>
      <c r="IP258" s="52">
        <v>763.06</v>
      </c>
      <c r="IQ258" s="52">
        <v>763.06</v>
      </c>
      <c r="IR258" s="52">
        <v>763.06</v>
      </c>
      <c r="IS258" s="52">
        <v>763.06</v>
      </c>
      <c r="IT258" s="52">
        <v>763.06</v>
      </c>
      <c r="IU258" s="52">
        <v>763.06</v>
      </c>
      <c r="IV258" s="52">
        <v>763.06</v>
      </c>
      <c r="IW258" s="52">
        <v>763.06</v>
      </c>
      <c r="IX258" s="52">
        <v>763.06</v>
      </c>
      <c r="IY258" s="52">
        <v>763.06</v>
      </c>
      <c r="IZ258" s="52">
        <v>824.76</v>
      </c>
      <c r="JA258" s="52">
        <v>824.76</v>
      </c>
      <c r="JB258" s="52">
        <v>824.76</v>
      </c>
      <c r="JC258" s="52">
        <v>824.76</v>
      </c>
      <c r="JD258" s="52">
        <v>824.76</v>
      </c>
      <c r="JE258" s="52">
        <v>824.76</v>
      </c>
      <c r="JF258" s="52">
        <v>824.76</v>
      </c>
      <c r="JG258" s="52">
        <v>824.76</v>
      </c>
      <c r="JH258" s="52">
        <v>824.76</v>
      </c>
      <c r="JI258" s="52">
        <v>824.76</v>
      </c>
      <c r="JJ258" s="52">
        <v>824.76</v>
      </c>
      <c r="JK258" s="52">
        <v>824.76</v>
      </c>
      <c r="JL258" s="52">
        <v>891.43</v>
      </c>
      <c r="JM258" s="52">
        <v>891.43</v>
      </c>
      <c r="JN258" s="52">
        <v>891.43</v>
      </c>
      <c r="JO258" s="52">
        <v>891.43</v>
      </c>
      <c r="JP258" s="52">
        <v>891.43</v>
      </c>
      <c r="JQ258" s="52">
        <v>891.43</v>
      </c>
      <c r="JR258" s="52">
        <v>891.43</v>
      </c>
      <c r="JS258" s="52">
        <v>891.43</v>
      </c>
      <c r="JT258" s="52">
        <v>891.43</v>
      </c>
      <c r="JU258" s="52">
        <v>891.43</v>
      </c>
      <c r="JV258" s="52">
        <v>891.43</v>
      </c>
      <c r="JW258" s="52">
        <v>891.43</v>
      </c>
      <c r="JX258" s="52">
        <v>963.51</v>
      </c>
      <c r="JY258" s="52">
        <v>963.51</v>
      </c>
      <c r="JZ258" s="52">
        <v>963.51</v>
      </c>
      <c r="KA258" s="52">
        <v>963.51</v>
      </c>
      <c r="KB258" s="52">
        <v>963.51</v>
      </c>
      <c r="KC258" s="52">
        <v>963.51</v>
      </c>
      <c r="KD258" s="52">
        <v>963.51</v>
      </c>
      <c r="KE258" s="52">
        <v>963.51</v>
      </c>
      <c r="KF258" s="52">
        <v>963.51</v>
      </c>
      <c r="KG258" s="52">
        <v>963.51</v>
      </c>
      <c r="KH258" s="52">
        <v>963.51</v>
      </c>
      <c r="KI258" s="52">
        <v>963.51</v>
      </c>
      <c r="KJ258" s="52">
        <v>1041.4000000000001</v>
      </c>
      <c r="KK258" s="52">
        <v>1041.4000000000001</v>
      </c>
      <c r="KL258" s="52">
        <v>1041.4000000000001</v>
      </c>
      <c r="KM258" s="52">
        <v>1041.4000000000001</v>
      </c>
      <c r="KN258" s="52">
        <v>1041.4000000000001</v>
      </c>
      <c r="KO258" s="52">
        <v>1041.4000000000001</v>
      </c>
      <c r="KP258" s="52">
        <v>1041.4000000000001</v>
      </c>
      <c r="KQ258" s="52">
        <v>1041.4000000000001</v>
      </c>
      <c r="KR258" s="52">
        <v>1041.4000000000001</v>
      </c>
      <c r="KS258" s="52">
        <v>1041.4000000000001</v>
      </c>
      <c r="KT258" s="52">
        <v>1041.4000000000001</v>
      </c>
      <c r="KU258" s="52">
        <v>1041.4000000000001</v>
      </c>
      <c r="KV258" s="52">
        <v>1125.6099999999999</v>
      </c>
      <c r="KW258" s="52">
        <v>1125.6099999999999</v>
      </c>
      <c r="KX258" s="52">
        <v>1125.6099999999999</v>
      </c>
      <c r="KY258" s="52">
        <v>1125.6099999999999</v>
      </c>
      <c r="KZ258" s="52">
        <v>1125.6099999999999</v>
      </c>
      <c r="LA258" s="52">
        <v>1125.6099999999999</v>
      </c>
      <c r="LB258" s="52">
        <v>1125.6099999999999</v>
      </c>
      <c r="LC258" s="52">
        <v>1125.6099999999999</v>
      </c>
      <c r="LD258" s="52">
        <v>1125.6099999999999</v>
      </c>
      <c r="LE258" s="52">
        <v>1125.6099999999999</v>
      </c>
      <c r="LF258" s="52">
        <v>1125.6099999999999</v>
      </c>
      <c r="LG258" s="52">
        <v>1125.6099999999999</v>
      </c>
      <c r="LH258" s="52">
        <v>0</v>
      </c>
      <c r="LI258" s="52">
        <v>0</v>
      </c>
      <c r="LJ258" s="52">
        <v>0</v>
      </c>
      <c r="LK258" s="52">
        <v>0</v>
      </c>
      <c r="LL258" s="52">
        <v>0</v>
      </c>
      <c r="LM258" s="52">
        <v>0</v>
      </c>
      <c r="LN258" s="52">
        <v>0</v>
      </c>
      <c r="LO258" s="52">
        <v>0</v>
      </c>
      <c r="LP258" s="52">
        <v>0</v>
      </c>
      <c r="LQ258" s="52">
        <v>0</v>
      </c>
      <c r="LR258" s="52">
        <v>0</v>
      </c>
      <c r="LS258" s="52">
        <v>0</v>
      </c>
      <c r="LT258" s="52">
        <v>0</v>
      </c>
      <c r="LU258" s="52">
        <v>0</v>
      </c>
      <c r="LV258" s="52">
        <v>0</v>
      </c>
      <c r="LW258" s="52">
        <v>0</v>
      </c>
      <c r="LX258" s="52">
        <v>0</v>
      </c>
      <c r="LY258" s="52">
        <v>0</v>
      </c>
      <c r="LZ258" s="52">
        <v>0</v>
      </c>
      <c r="MA258" s="52">
        <v>0</v>
      </c>
      <c r="MB258" s="52">
        <v>0</v>
      </c>
      <c r="MC258" s="52">
        <v>0</v>
      </c>
      <c r="MD258" s="52">
        <v>0</v>
      </c>
      <c r="ME258" s="52">
        <v>0</v>
      </c>
      <c r="MF258" s="52">
        <v>0</v>
      </c>
      <c r="MG258" s="52">
        <v>0</v>
      </c>
      <c r="MH258" s="52">
        <v>0</v>
      </c>
      <c r="MI258" s="52">
        <v>0</v>
      </c>
      <c r="MJ258" s="52">
        <v>0</v>
      </c>
      <c r="MK258" s="52">
        <v>0</v>
      </c>
      <c r="ML258" s="52">
        <v>0</v>
      </c>
      <c r="MM258" s="52">
        <v>0</v>
      </c>
      <c r="MN258" s="52">
        <v>0</v>
      </c>
      <c r="MO258" s="52">
        <v>0</v>
      </c>
      <c r="MP258" s="52">
        <v>0</v>
      </c>
      <c r="MQ258" s="52">
        <v>0</v>
      </c>
      <c r="MR258" s="52">
        <v>0</v>
      </c>
      <c r="MS258" s="52">
        <v>0</v>
      </c>
      <c r="MT258" s="52">
        <v>0</v>
      </c>
      <c r="MU258" s="52">
        <v>0</v>
      </c>
      <c r="MV258" s="52">
        <v>0</v>
      </c>
      <c r="MW258" s="52">
        <v>0</v>
      </c>
      <c r="MX258" s="52">
        <v>0</v>
      </c>
      <c r="MY258" s="52">
        <v>0</v>
      </c>
      <c r="MZ258" s="52">
        <v>0</v>
      </c>
      <c r="NA258" s="52">
        <v>0</v>
      </c>
      <c r="NB258" s="52">
        <v>0</v>
      </c>
      <c r="NC258" s="52">
        <v>0</v>
      </c>
      <c r="ND258" s="52">
        <v>0</v>
      </c>
      <c r="NE258" s="52">
        <v>0</v>
      </c>
      <c r="NF258" s="52">
        <v>0</v>
      </c>
      <c r="NG258" s="52">
        <v>0</v>
      </c>
      <c r="NH258" s="52">
        <v>0</v>
      </c>
      <c r="NI258" s="52">
        <v>0</v>
      </c>
      <c r="NJ258" s="52">
        <v>0</v>
      </c>
      <c r="NK258" s="52">
        <v>0</v>
      </c>
      <c r="NL258" s="52">
        <v>0</v>
      </c>
      <c r="NM258" s="52">
        <v>0</v>
      </c>
      <c r="NN258" s="52">
        <v>0</v>
      </c>
      <c r="NO258" s="52">
        <v>0</v>
      </c>
      <c r="NP258" s="52">
        <v>0</v>
      </c>
      <c r="NQ258" s="52">
        <v>0</v>
      </c>
      <c r="NR258" s="68">
        <f t="shared" si="12"/>
        <v>144350.60999999943</v>
      </c>
      <c r="NS258" s="68">
        <f t="shared" si="13"/>
        <v>144350.60999999943</v>
      </c>
      <c r="NT258" s="68">
        <f t="shared" si="14"/>
        <v>42106.799999999952</v>
      </c>
    </row>
    <row r="259" spans="1:384" s="40" customFormat="1" ht="15" customHeight="1" outlineLevel="1" x14ac:dyDescent="0.2">
      <c r="A259" s="61"/>
      <c r="B259" s="49" t="s">
        <v>671</v>
      </c>
      <c r="C259" s="49" t="s">
        <v>1106</v>
      </c>
      <c r="D259" s="49" t="s">
        <v>1141</v>
      </c>
      <c r="E259" s="50" t="s">
        <v>1189</v>
      </c>
      <c r="F259" s="64">
        <v>45629</v>
      </c>
      <c r="G259" s="49" t="s">
        <v>16</v>
      </c>
      <c r="H259" s="72">
        <v>0</v>
      </c>
      <c r="I259" s="65">
        <v>64899.08</v>
      </c>
      <c r="J259" s="114" t="str">
        <f>_xlfn.XLOOKUP(E259,'[12]Resumo Unidades'!$B:$B,'[12]Resumo Unidades'!$W:$W)</f>
        <v>Fluxo ok</v>
      </c>
      <c r="K259" s="51" t="str">
        <f>IF(L259&gt;Resumo!$E$23,"Sim","Não")</f>
        <v>Não</v>
      </c>
      <c r="L259" s="66">
        <v>0</v>
      </c>
      <c r="M259" s="67"/>
      <c r="N259" s="52">
        <v>0</v>
      </c>
      <c r="O259" s="52">
        <v>0</v>
      </c>
      <c r="P259" s="52">
        <v>0</v>
      </c>
      <c r="Q259" s="52">
        <v>0</v>
      </c>
      <c r="R259" s="52">
        <v>0</v>
      </c>
      <c r="S259" s="52">
        <v>0</v>
      </c>
      <c r="T259" s="52">
        <v>0</v>
      </c>
      <c r="U259" s="52">
        <v>0</v>
      </c>
      <c r="V259" s="52">
        <v>0</v>
      </c>
      <c r="W259" s="52">
        <v>0</v>
      </c>
      <c r="X259" s="52">
        <v>0</v>
      </c>
      <c r="Y259" s="52">
        <v>0</v>
      </c>
      <c r="Z259" s="52">
        <v>0</v>
      </c>
      <c r="AA259" s="52">
        <v>0</v>
      </c>
      <c r="AB259" s="52">
        <v>0</v>
      </c>
      <c r="AC259" s="52">
        <v>0</v>
      </c>
      <c r="AD259" s="52">
        <v>0</v>
      </c>
      <c r="AE259" s="52">
        <v>0</v>
      </c>
      <c r="AF259" s="52">
        <v>0</v>
      </c>
      <c r="AG259" s="52">
        <v>0</v>
      </c>
      <c r="AH259" s="52">
        <v>0</v>
      </c>
      <c r="AI259" s="52">
        <v>0</v>
      </c>
      <c r="AJ259" s="52">
        <v>0</v>
      </c>
      <c r="AK259" s="52">
        <v>0</v>
      </c>
      <c r="AL259" s="52">
        <v>0</v>
      </c>
      <c r="AM259" s="52">
        <v>0</v>
      </c>
      <c r="AN259" s="52">
        <v>0</v>
      </c>
      <c r="AO259" s="52">
        <v>0</v>
      </c>
      <c r="AP259" s="52">
        <v>0</v>
      </c>
      <c r="AQ259" s="52">
        <v>0</v>
      </c>
      <c r="AR259" s="52">
        <v>0</v>
      </c>
      <c r="AS259" s="52">
        <v>0</v>
      </c>
      <c r="AT259" s="52">
        <v>0</v>
      </c>
      <c r="AU259" s="52">
        <v>0</v>
      </c>
      <c r="AV259" s="52">
        <v>0</v>
      </c>
      <c r="AW259" s="52">
        <v>0</v>
      </c>
      <c r="AX259" s="52">
        <v>0</v>
      </c>
      <c r="AY259" s="52">
        <v>0</v>
      </c>
      <c r="AZ259" s="52">
        <v>0</v>
      </c>
      <c r="BA259" s="52">
        <v>0</v>
      </c>
      <c r="BB259" s="52">
        <v>0</v>
      </c>
      <c r="BC259" s="52">
        <v>0</v>
      </c>
      <c r="BD259" s="52">
        <v>0</v>
      </c>
      <c r="BE259" s="52">
        <v>0</v>
      </c>
      <c r="BF259" s="52">
        <v>0</v>
      </c>
      <c r="BG259" s="52">
        <v>0</v>
      </c>
      <c r="BH259" s="52">
        <v>0</v>
      </c>
      <c r="BI259" s="52">
        <v>0</v>
      </c>
      <c r="BJ259" s="52">
        <v>0</v>
      </c>
      <c r="BK259" s="52">
        <v>0</v>
      </c>
      <c r="BL259" s="52">
        <v>0</v>
      </c>
      <c r="BM259" s="52">
        <v>0</v>
      </c>
      <c r="BN259" s="52">
        <v>0</v>
      </c>
      <c r="BO259" s="52">
        <v>0</v>
      </c>
      <c r="BP259" s="52">
        <v>0</v>
      </c>
      <c r="BQ259" s="52">
        <v>0</v>
      </c>
      <c r="BR259" s="52">
        <v>0</v>
      </c>
      <c r="BS259" s="52">
        <v>0</v>
      </c>
      <c r="BT259" s="52">
        <v>0</v>
      </c>
      <c r="BU259" s="52">
        <v>0</v>
      </c>
      <c r="BV259" s="52">
        <v>0</v>
      </c>
      <c r="BW259" s="52">
        <v>0</v>
      </c>
      <c r="BX259" s="52">
        <v>0</v>
      </c>
      <c r="BY259" s="52">
        <v>0</v>
      </c>
      <c r="BZ259" s="52">
        <v>0</v>
      </c>
      <c r="CA259" s="52">
        <v>0</v>
      </c>
      <c r="CB259" s="52">
        <v>0</v>
      </c>
      <c r="CC259" s="52">
        <v>0</v>
      </c>
      <c r="CD259" s="52">
        <v>949.48</v>
      </c>
      <c r="CE259" s="52">
        <v>949.48</v>
      </c>
      <c r="CF259" s="52">
        <v>949.48</v>
      </c>
      <c r="CG259" s="52">
        <v>255.29</v>
      </c>
      <c r="CH259" s="52">
        <v>255.29</v>
      </c>
      <c r="CI259" s="52">
        <v>255.29</v>
      </c>
      <c r="CJ259" s="52">
        <v>255.29</v>
      </c>
      <c r="CK259" s="52">
        <v>255.29</v>
      </c>
      <c r="CL259" s="52">
        <v>255.29</v>
      </c>
      <c r="CM259" s="52">
        <v>255.29</v>
      </c>
      <c r="CN259" s="52">
        <v>277.72000000000003</v>
      </c>
      <c r="CO259" s="52">
        <v>277.72000000000003</v>
      </c>
      <c r="CP259" s="52">
        <v>277.72000000000003</v>
      </c>
      <c r="CQ259" s="52">
        <v>277.72000000000003</v>
      </c>
      <c r="CR259" s="52">
        <v>277.72000000000003</v>
      </c>
      <c r="CS259" s="52">
        <v>277.72000000000003</v>
      </c>
      <c r="CT259" s="52">
        <v>277.72000000000003</v>
      </c>
      <c r="CU259" s="52">
        <v>277.72000000000003</v>
      </c>
      <c r="CV259" s="52">
        <v>277.72000000000003</v>
      </c>
      <c r="CW259" s="52">
        <v>277.72000000000003</v>
      </c>
      <c r="CX259" s="52">
        <v>277.72000000000003</v>
      </c>
      <c r="CY259" s="52">
        <v>277.72000000000003</v>
      </c>
      <c r="CZ259" s="52">
        <v>300.18</v>
      </c>
      <c r="DA259" s="52">
        <v>300.18</v>
      </c>
      <c r="DB259" s="52">
        <v>300.18</v>
      </c>
      <c r="DC259" s="52">
        <v>300.18</v>
      </c>
      <c r="DD259" s="52">
        <v>300.18</v>
      </c>
      <c r="DE259" s="52">
        <v>300.18</v>
      </c>
      <c r="DF259" s="52">
        <v>300.18</v>
      </c>
      <c r="DG259" s="52">
        <v>300.18</v>
      </c>
      <c r="DH259" s="52">
        <v>300.18</v>
      </c>
      <c r="DI259" s="52">
        <v>300.18</v>
      </c>
      <c r="DJ259" s="52">
        <v>300.18</v>
      </c>
      <c r="DK259" s="52">
        <v>300.18</v>
      </c>
      <c r="DL259" s="52">
        <v>324.45</v>
      </c>
      <c r="DM259" s="52">
        <v>324.45</v>
      </c>
      <c r="DN259" s="52">
        <v>324.45</v>
      </c>
      <c r="DO259" s="52">
        <v>324.45</v>
      </c>
      <c r="DP259" s="52">
        <v>324.45</v>
      </c>
      <c r="DQ259" s="52">
        <v>324.45</v>
      </c>
      <c r="DR259" s="52">
        <v>324.45</v>
      </c>
      <c r="DS259" s="52">
        <v>324.45</v>
      </c>
      <c r="DT259" s="52">
        <v>324.45</v>
      </c>
      <c r="DU259" s="52">
        <v>324.45</v>
      </c>
      <c r="DV259" s="52">
        <v>324.45</v>
      </c>
      <c r="DW259" s="52">
        <v>324.45</v>
      </c>
      <c r="DX259" s="52">
        <v>350.68</v>
      </c>
      <c r="DY259" s="52">
        <v>350.68</v>
      </c>
      <c r="DZ259" s="52">
        <v>350.68</v>
      </c>
      <c r="EA259" s="52">
        <v>350.68</v>
      </c>
      <c r="EB259" s="52">
        <v>350.68</v>
      </c>
      <c r="EC259" s="52">
        <v>350.68</v>
      </c>
      <c r="ED259" s="52">
        <v>350.68</v>
      </c>
      <c r="EE259" s="52">
        <v>350.68</v>
      </c>
      <c r="EF259" s="52">
        <v>350.68</v>
      </c>
      <c r="EG259" s="52">
        <v>350.68</v>
      </c>
      <c r="EH259" s="52">
        <v>350.68</v>
      </c>
      <c r="EI259" s="52">
        <v>350.68</v>
      </c>
      <c r="EJ259" s="52">
        <v>379.03</v>
      </c>
      <c r="EK259" s="52">
        <v>379.03</v>
      </c>
      <c r="EL259" s="52">
        <v>379.03</v>
      </c>
      <c r="EM259" s="52">
        <v>379.03</v>
      </c>
      <c r="EN259" s="52">
        <v>379.03</v>
      </c>
      <c r="EO259" s="52">
        <v>379.03</v>
      </c>
      <c r="EP259" s="52">
        <v>379.03</v>
      </c>
      <c r="EQ259" s="52">
        <v>379.03</v>
      </c>
      <c r="ER259" s="52">
        <v>379.03</v>
      </c>
      <c r="ES259" s="52">
        <v>379.03</v>
      </c>
      <c r="ET259" s="52">
        <v>379.03</v>
      </c>
      <c r="EU259" s="52">
        <v>379.03</v>
      </c>
      <c r="EV259" s="52">
        <v>409.67</v>
      </c>
      <c r="EW259" s="52">
        <v>409.67</v>
      </c>
      <c r="EX259" s="52">
        <v>409.67</v>
      </c>
      <c r="EY259" s="52">
        <v>409.67</v>
      </c>
      <c r="EZ259" s="52">
        <v>409.67</v>
      </c>
      <c r="FA259" s="52">
        <v>409.67</v>
      </c>
      <c r="FB259" s="52">
        <v>409.67</v>
      </c>
      <c r="FC259" s="52">
        <v>409.67</v>
      </c>
      <c r="FD259" s="52">
        <v>409.67</v>
      </c>
      <c r="FE259" s="52">
        <v>409.67</v>
      </c>
      <c r="FF259" s="52">
        <v>409.67</v>
      </c>
      <c r="FG259" s="52">
        <v>409.67</v>
      </c>
      <c r="FH259" s="52">
        <v>442.8</v>
      </c>
      <c r="FI259" s="52">
        <v>442.8</v>
      </c>
      <c r="FJ259" s="52">
        <v>442.8</v>
      </c>
      <c r="FK259" s="52">
        <v>442.8</v>
      </c>
      <c r="FL259" s="52">
        <v>442.8</v>
      </c>
      <c r="FM259" s="52">
        <v>442.8</v>
      </c>
      <c r="FN259" s="52">
        <v>442.8</v>
      </c>
      <c r="FO259" s="52">
        <v>442.8</v>
      </c>
      <c r="FP259" s="52">
        <v>442.8</v>
      </c>
      <c r="FQ259" s="52">
        <v>442.8</v>
      </c>
      <c r="FR259" s="52">
        <v>442.8</v>
      </c>
      <c r="FS259" s="52">
        <v>442.8</v>
      </c>
      <c r="FT259" s="52">
        <v>478.59</v>
      </c>
      <c r="FU259" s="52">
        <v>478.59</v>
      </c>
      <c r="FV259" s="52">
        <v>478.59</v>
      </c>
      <c r="FW259" s="52">
        <v>478.59</v>
      </c>
      <c r="FX259" s="52">
        <v>478.59</v>
      </c>
      <c r="FY259" s="52">
        <v>478.59</v>
      </c>
      <c r="FZ259" s="52">
        <v>478.59</v>
      </c>
      <c r="GA259" s="52">
        <v>478.59</v>
      </c>
      <c r="GB259" s="52">
        <v>478.59</v>
      </c>
      <c r="GC259" s="52">
        <v>478.59</v>
      </c>
      <c r="GD259" s="52">
        <v>478.59</v>
      </c>
      <c r="GE259" s="52">
        <v>478.59</v>
      </c>
      <c r="GF259" s="52">
        <v>517.29</v>
      </c>
      <c r="GG259" s="52">
        <v>517.29</v>
      </c>
      <c r="GH259" s="52">
        <v>517.29</v>
      </c>
      <c r="GI259" s="52">
        <v>517.29</v>
      </c>
      <c r="GJ259" s="52">
        <v>517.29</v>
      </c>
      <c r="GK259" s="52">
        <v>517.29</v>
      </c>
      <c r="GL259" s="52">
        <v>517.29</v>
      </c>
      <c r="GM259" s="52">
        <v>517.29</v>
      </c>
      <c r="GN259" s="52">
        <v>517.29</v>
      </c>
      <c r="GO259" s="52">
        <v>517.29</v>
      </c>
      <c r="GP259" s="52">
        <v>517.29</v>
      </c>
      <c r="GQ259" s="52">
        <v>517.29</v>
      </c>
      <c r="GR259" s="52">
        <v>559.11</v>
      </c>
      <c r="GS259" s="52">
        <v>559.11</v>
      </c>
      <c r="GT259" s="52">
        <v>559.11</v>
      </c>
      <c r="GU259" s="52">
        <v>559.11</v>
      </c>
      <c r="GV259" s="52">
        <v>559.11</v>
      </c>
      <c r="GW259" s="52">
        <v>559.11</v>
      </c>
      <c r="GX259" s="52">
        <v>559.11</v>
      </c>
      <c r="GY259" s="52">
        <v>559.11</v>
      </c>
      <c r="GZ259" s="52">
        <v>559.11</v>
      </c>
      <c r="HA259" s="52">
        <v>559.11</v>
      </c>
      <c r="HB259" s="52">
        <v>559.11</v>
      </c>
      <c r="HC259" s="52">
        <v>559.11</v>
      </c>
      <c r="HD259" s="52">
        <v>604.32000000000005</v>
      </c>
      <c r="HE259" s="52">
        <v>604.32000000000005</v>
      </c>
      <c r="HF259" s="52">
        <v>604.32000000000005</v>
      </c>
      <c r="HG259" s="52">
        <v>604.32000000000005</v>
      </c>
      <c r="HH259" s="52">
        <v>604.32000000000005</v>
      </c>
      <c r="HI259" s="52">
        <v>604.32000000000005</v>
      </c>
      <c r="HJ259" s="52">
        <v>604.32000000000005</v>
      </c>
      <c r="HK259" s="52">
        <v>604.32000000000005</v>
      </c>
      <c r="HL259" s="52">
        <v>604.32000000000005</v>
      </c>
      <c r="HM259" s="52">
        <v>604.32000000000005</v>
      </c>
      <c r="HN259" s="52">
        <v>604.32000000000005</v>
      </c>
      <c r="HO259" s="52">
        <v>604.32000000000005</v>
      </c>
      <c r="HP259" s="52">
        <v>653.16999999999996</v>
      </c>
      <c r="HQ259" s="52">
        <v>653.16999999999996</v>
      </c>
      <c r="HR259" s="52">
        <v>653.16999999999996</v>
      </c>
      <c r="HS259" s="52">
        <v>653.16999999999996</v>
      </c>
      <c r="HT259" s="52">
        <v>653.16999999999996</v>
      </c>
      <c r="HU259" s="52">
        <v>653.16999999999996</v>
      </c>
      <c r="HV259" s="52">
        <v>653.16999999999996</v>
      </c>
      <c r="HW259" s="52">
        <v>653.16999999999996</v>
      </c>
      <c r="HX259" s="52">
        <v>653.16999999999996</v>
      </c>
      <c r="HY259" s="52">
        <v>653.16999999999996</v>
      </c>
      <c r="HZ259" s="52">
        <v>653.16999999999996</v>
      </c>
      <c r="IA259" s="52">
        <v>653.16999999999996</v>
      </c>
      <c r="IB259" s="52">
        <v>705.98</v>
      </c>
      <c r="IC259" s="52">
        <v>705.98</v>
      </c>
      <c r="ID259" s="52">
        <v>705.98</v>
      </c>
      <c r="IE259" s="52">
        <v>705.98</v>
      </c>
      <c r="IF259" s="52">
        <v>705.98</v>
      </c>
      <c r="IG259" s="52">
        <v>705.98</v>
      </c>
      <c r="IH259" s="52">
        <v>705.98</v>
      </c>
      <c r="II259" s="52">
        <v>705.98</v>
      </c>
      <c r="IJ259" s="52">
        <v>705.98</v>
      </c>
      <c r="IK259" s="52">
        <v>705.98</v>
      </c>
      <c r="IL259" s="52">
        <v>705.98</v>
      </c>
      <c r="IM259" s="52">
        <v>705.98</v>
      </c>
      <c r="IN259" s="52">
        <v>763.06</v>
      </c>
      <c r="IO259" s="52">
        <v>763.06</v>
      </c>
      <c r="IP259" s="52">
        <v>763.06</v>
      </c>
      <c r="IQ259" s="52">
        <v>763.06</v>
      </c>
      <c r="IR259" s="52">
        <v>763.06</v>
      </c>
      <c r="IS259" s="52">
        <v>763.06</v>
      </c>
      <c r="IT259" s="52">
        <v>763.06</v>
      </c>
      <c r="IU259" s="52">
        <v>763.06</v>
      </c>
      <c r="IV259" s="52">
        <v>763.06</v>
      </c>
      <c r="IW259" s="52">
        <v>763.06</v>
      </c>
      <c r="IX259" s="52">
        <v>763.06</v>
      </c>
      <c r="IY259" s="52">
        <v>763.06</v>
      </c>
      <c r="IZ259" s="52">
        <v>824.76</v>
      </c>
      <c r="JA259" s="52">
        <v>824.76</v>
      </c>
      <c r="JB259" s="52">
        <v>824.76</v>
      </c>
      <c r="JC259" s="52">
        <v>824.76</v>
      </c>
      <c r="JD259" s="52">
        <v>824.76</v>
      </c>
      <c r="JE259" s="52">
        <v>824.76</v>
      </c>
      <c r="JF259" s="52">
        <v>824.76</v>
      </c>
      <c r="JG259" s="52">
        <v>824.76</v>
      </c>
      <c r="JH259" s="52">
        <v>824.76</v>
      </c>
      <c r="JI259" s="52">
        <v>824.76</v>
      </c>
      <c r="JJ259" s="52">
        <v>824.76</v>
      </c>
      <c r="JK259" s="52">
        <v>824.76</v>
      </c>
      <c r="JL259" s="52">
        <v>891.43</v>
      </c>
      <c r="JM259" s="52">
        <v>891.43</v>
      </c>
      <c r="JN259" s="52">
        <v>891.43</v>
      </c>
      <c r="JO259" s="52">
        <v>891.43</v>
      </c>
      <c r="JP259" s="52">
        <v>891.43</v>
      </c>
      <c r="JQ259" s="52">
        <v>891.43</v>
      </c>
      <c r="JR259" s="52">
        <v>891.43</v>
      </c>
      <c r="JS259" s="52">
        <v>891.43</v>
      </c>
      <c r="JT259" s="52">
        <v>891.43</v>
      </c>
      <c r="JU259" s="52">
        <v>891.43</v>
      </c>
      <c r="JV259" s="52">
        <v>891.43</v>
      </c>
      <c r="JW259" s="52">
        <v>891.43</v>
      </c>
      <c r="JX259" s="52">
        <v>963.51</v>
      </c>
      <c r="JY259" s="52">
        <v>963.51</v>
      </c>
      <c r="JZ259" s="52">
        <v>963.51</v>
      </c>
      <c r="KA259" s="52">
        <v>963.51</v>
      </c>
      <c r="KB259" s="52">
        <v>963.51</v>
      </c>
      <c r="KC259" s="52">
        <v>963.51</v>
      </c>
      <c r="KD259" s="52">
        <v>963.51</v>
      </c>
      <c r="KE259" s="52">
        <v>963.51</v>
      </c>
      <c r="KF259" s="52">
        <v>963.51</v>
      </c>
      <c r="KG259" s="52">
        <v>963.51</v>
      </c>
      <c r="KH259" s="52">
        <v>963.51</v>
      </c>
      <c r="KI259" s="52">
        <v>963.51</v>
      </c>
      <c r="KJ259" s="52">
        <v>1041.4000000000001</v>
      </c>
      <c r="KK259" s="52">
        <v>1041.4000000000001</v>
      </c>
      <c r="KL259" s="52">
        <v>1041.4000000000001</v>
      </c>
      <c r="KM259" s="52">
        <v>1041.4000000000001</v>
      </c>
      <c r="KN259" s="52">
        <v>1041.4000000000001</v>
      </c>
      <c r="KO259" s="52">
        <v>1041.4000000000001</v>
      </c>
      <c r="KP259" s="52">
        <v>1041.4000000000001</v>
      </c>
      <c r="KQ259" s="52">
        <v>1041.4000000000001</v>
      </c>
      <c r="KR259" s="52">
        <v>1041.4000000000001</v>
      </c>
      <c r="KS259" s="52">
        <v>1041.4000000000001</v>
      </c>
      <c r="KT259" s="52">
        <v>1041.4000000000001</v>
      </c>
      <c r="KU259" s="52">
        <v>1041.4000000000001</v>
      </c>
      <c r="KV259" s="52">
        <v>1125.6099999999999</v>
      </c>
      <c r="KW259" s="52">
        <v>1125.6099999999999</v>
      </c>
      <c r="KX259" s="52">
        <v>1125.6099999999999</v>
      </c>
      <c r="KY259" s="52">
        <v>1125.6099999999999</v>
      </c>
      <c r="KZ259" s="52">
        <v>1125.6099999999999</v>
      </c>
      <c r="LA259" s="52">
        <v>1125.6099999999999</v>
      </c>
      <c r="LB259" s="52">
        <v>1125.6099999999999</v>
      </c>
      <c r="LC259" s="52">
        <v>1125.6099999999999</v>
      </c>
      <c r="LD259" s="52">
        <v>1125.6099999999999</v>
      </c>
      <c r="LE259" s="52">
        <v>1125.6099999999999</v>
      </c>
      <c r="LF259" s="52">
        <v>1125.6099999999999</v>
      </c>
      <c r="LG259" s="52">
        <v>1125.6099999999999</v>
      </c>
      <c r="LH259" s="52">
        <v>1216.6099999999999</v>
      </c>
      <c r="LI259" s="52">
        <v>0</v>
      </c>
      <c r="LJ259" s="52">
        <v>0</v>
      </c>
      <c r="LK259" s="52">
        <v>0</v>
      </c>
      <c r="LL259" s="52">
        <v>0</v>
      </c>
      <c r="LM259" s="52">
        <v>0</v>
      </c>
      <c r="LN259" s="52">
        <v>0</v>
      </c>
      <c r="LO259" s="52">
        <v>0</v>
      </c>
      <c r="LP259" s="52">
        <v>0</v>
      </c>
      <c r="LQ259" s="52">
        <v>0</v>
      </c>
      <c r="LR259" s="52">
        <v>0</v>
      </c>
      <c r="LS259" s="52">
        <v>0</v>
      </c>
      <c r="LT259" s="52">
        <v>0</v>
      </c>
      <c r="LU259" s="52">
        <v>0</v>
      </c>
      <c r="LV259" s="52">
        <v>0</v>
      </c>
      <c r="LW259" s="52">
        <v>0</v>
      </c>
      <c r="LX259" s="52">
        <v>0</v>
      </c>
      <c r="LY259" s="52">
        <v>0</v>
      </c>
      <c r="LZ259" s="52">
        <v>0</v>
      </c>
      <c r="MA259" s="52">
        <v>0</v>
      </c>
      <c r="MB259" s="52">
        <v>0</v>
      </c>
      <c r="MC259" s="52">
        <v>0</v>
      </c>
      <c r="MD259" s="52">
        <v>0</v>
      </c>
      <c r="ME259" s="52">
        <v>0</v>
      </c>
      <c r="MF259" s="52">
        <v>0</v>
      </c>
      <c r="MG259" s="52">
        <v>0</v>
      </c>
      <c r="MH259" s="52">
        <v>0</v>
      </c>
      <c r="MI259" s="52">
        <v>0</v>
      </c>
      <c r="MJ259" s="52">
        <v>0</v>
      </c>
      <c r="MK259" s="52">
        <v>0</v>
      </c>
      <c r="ML259" s="52">
        <v>0</v>
      </c>
      <c r="MM259" s="52">
        <v>0</v>
      </c>
      <c r="MN259" s="52">
        <v>0</v>
      </c>
      <c r="MO259" s="52">
        <v>0</v>
      </c>
      <c r="MP259" s="52">
        <v>0</v>
      </c>
      <c r="MQ259" s="52">
        <v>0</v>
      </c>
      <c r="MR259" s="52">
        <v>0</v>
      </c>
      <c r="MS259" s="52">
        <v>0</v>
      </c>
      <c r="MT259" s="52">
        <v>0</v>
      </c>
      <c r="MU259" s="52">
        <v>0</v>
      </c>
      <c r="MV259" s="52">
        <v>0</v>
      </c>
      <c r="MW259" s="52">
        <v>0</v>
      </c>
      <c r="MX259" s="52">
        <v>0</v>
      </c>
      <c r="MY259" s="52">
        <v>0</v>
      </c>
      <c r="MZ259" s="52">
        <v>0</v>
      </c>
      <c r="NA259" s="52">
        <v>0</v>
      </c>
      <c r="NB259" s="52">
        <v>0</v>
      </c>
      <c r="NC259" s="52">
        <v>0</v>
      </c>
      <c r="ND259" s="52">
        <v>0</v>
      </c>
      <c r="NE259" s="52">
        <v>0</v>
      </c>
      <c r="NF259" s="52">
        <v>0</v>
      </c>
      <c r="NG259" s="52">
        <v>0</v>
      </c>
      <c r="NH259" s="52">
        <v>0</v>
      </c>
      <c r="NI259" s="52">
        <v>0</v>
      </c>
      <c r="NJ259" s="52">
        <v>0</v>
      </c>
      <c r="NK259" s="52">
        <v>0</v>
      </c>
      <c r="NL259" s="52">
        <v>0</v>
      </c>
      <c r="NM259" s="52">
        <v>0</v>
      </c>
      <c r="NN259" s="52">
        <v>0</v>
      </c>
      <c r="NO259" s="52">
        <v>0</v>
      </c>
      <c r="NP259" s="52">
        <v>0</v>
      </c>
      <c r="NQ259" s="52">
        <v>0</v>
      </c>
      <c r="NR259" s="68">
        <f t="shared" si="12"/>
        <v>145205.1999999994</v>
      </c>
      <c r="NS259" s="68">
        <f t="shared" si="13"/>
        <v>145205.1999999994</v>
      </c>
      <c r="NT259" s="68">
        <f t="shared" si="14"/>
        <v>41744.779999999948</v>
      </c>
    </row>
    <row r="260" spans="1:384" s="40" customFormat="1" ht="15" customHeight="1" outlineLevel="1" x14ac:dyDescent="0.2">
      <c r="A260" s="61"/>
      <c r="B260" s="49" t="s">
        <v>671</v>
      </c>
      <c r="C260" s="49" t="s">
        <v>1107</v>
      </c>
      <c r="D260" s="49" t="s">
        <v>1140</v>
      </c>
      <c r="E260" s="50" t="s">
        <v>1190</v>
      </c>
      <c r="F260" s="64">
        <v>45627</v>
      </c>
      <c r="G260" s="49" t="s">
        <v>16</v>
      </c>
      <c r="H260" s="72">
        <v>0</v>
      </c>
      <c r="I260" s="65">
        <v>64899.08</v>
      </c>
      <c r="J260" s="114" t="str">
        <f>_xlfn.XLOOKUP(E260,'[12]Resumo Unidades'!$B:$B,'[12]Resumo Unidades'!$W:$W)</f>
        <v>Fluxo ok</v>
      </c>
      <c r="K260" s="51" t="str">
        <f>IF(L260&gt;Resumo!$E$23,"Sim","Não")</f>
        <v>Não</v>
      </c>
      <c r="L260" s="66">
        <v>12</v>
      </c>
      <c r="M260" s="67"/>
      <c r="N260" s="52">
        <v>0</v>
      </c>
      <c r="O260" s="52">
        <v>0</v>
      </c>
      <c r="P260" s="52">
        <v>0</v>
      </c>
      <c r="Q260" s="52">
        <v>0</v>
      </c>
      <c r="R260" s="52">
        <v>0</v>
      </c>
      <c r="S260" s="52">
        <v>0</v>
      </c>
      <c r="T260" s="52">
        <v>0</v>
      </c>
      <c r="U260" s="52">
        <v>0</v>
      </c>
      <c r="V260" s="52">
        <v>0</v>
      </c>
      <c r="W260" s="52">
        <v>0</v>
      </c>
      <c r="X260" s="52">
        <v>0</v>
      </c>
      <c r="Y260" s="52">
        <v>0</v>
      </c>
      <c r="Z260" s="52">
        <v>0</v>
      </c>
      <c r="AA260" s="52">
        <v>0</v>
      </c>
      <c r="AB260" s="52">
        <v>0</v>
      </c>
      <c r="AC260" s="52">
        <v>0</v>
      </c>
      <c r="AD260" s="52">
        <v>0</v>
      </c>
      <c r="AE260" s="52">
        <v>0</v>
      </c>
      <c r="AF260" s="52">
        <v>0</v>
      </c>
      <c r="AG260" s="52">
        <v>0</v>
      </c>
      <c r="AH260" s="52">
        <v>0</v>
      </c>
      <c r="AI260" s="52">
        <v>0</v>
      </c>
      <c r="AJ260" s="52">
        <v>0</v>
      </c>
      <c r="AK260" s="52">
        <v>0</v>
      </c>
      <c r="AL260" s="52">
        <v>0</v>
      </c>
      <c r="AM260" s="52">
        <v>0</v>
      </c>
      <c r="AN260" s="52">
        <v>0</v>
      </c>
      <c r="AO260" s="52">
        <v>0</v>
      </c>
      <c r="AP260" s="52">
        <v>0</v>
      </c>
      <c r="AQ260" s="52">
        <v>0</v>
      </c>
      <c r="AR260" s="52">
        <v>0</v>
      </c>
      <c r="AS260" s="52">
        <v>0</v>
      </c>
      <c r="AT260" s="52">
        <v>0</v>
      </c>
      <c r="AU260" s="52">
        <v>0</v>
      </c>
      <c r="AV260" s="52">
        <v>0</v>
      </c>
      <c r="AW260" s="52">
        <v>0</v>
      </c>
      <c r="AX260" s="52">
        <v>0</v>
      </c>
      <c r="AY260" s="52">
        <v>0</v>
      </c>
      <c r="AZ260" s="52">
        <v>0</v>
      </c>
      <c r="BA260" s="52">
        <v>0</v>
      </c>
      <c r="BB260" s="52">
        <v>0</v>
      </c>
      <c r="BC260" s="52">
        <v>0</v>
      </c>
      <c r="BD260" s="52">
        <v>0</v>
      </c>
      <c r="BE260" s="52">
        <v>0</v>
      </c>
      <c r="BF260" s="52">
        <v>0</v>
      </c>
      <c r="BG260" s="52">
        <v>0</v>
      </c>
      <c r="BH260" s="52">
        <v>0</v>
      </c>
      <c r="BI260" s="52">
        <v>0</v>
      </c>
      <c r="BJ260" s="52">
        <v>0</v>
      </c>
      <c r="BK260" s="52">
        <v>0</v>
      </c>
      <c r="BL260" s="52">
        <v>0</v>
      </c>
      <c r="BM260" s="52">
        <v>0</v>
      </c>
      <c r="BN260" s="52">
        <v>0</v>
      </c>
      <c r="BO260" s="52">
        <v>0</v>
      </c>
      <c r="BP260" s="52">
        <v>0</v>
      </c>
      <c r="BQ260" s="52">
        <v>0</v>
      </c>
      <c r="BR260" s="52">
        <v>0</v>
      </c>
      <c r="BS260" s="52">
        <v>0</v>
      </c>
      <c r="BT260" s="52">
        <v>0</v>
      </c>
      <c r="BU260" s="52">
        <v>0</v>
      </c>
      <c r="BV260" s="52">
        <v>0</v>
      </c>
      <c r="BW260" s="52">
        <v>0</v>
      </c>
      <c r="BX260" s="52">
        <v>0</v>
      </c>
      <c r="BY260" s="52">
        <v>0</v>
      </c>
      <c r="BZ260" s="52">
        <v>0</v>
      </c>
      <c r="CA260" s="52">
        <v>0</v>
      </c>
      <c r="CB260" s="52">
        <v>0</v>
      </c>
      <c r="CC260" s="52">
        <v>990.21</v>
      </c>
      <c r="CD260" s="52">
        <v>949.48</v>
      </c>
      <c r="CE260" s="52">
        <v>949.48</v>
      </c>
      <c r="CF260" s="52">
        <v>256.62</v>
      </c>
      <c r="CG260" s="52">
        <v>256.62</v>
      </c>
      <c r="CH260" s="52">
        <v>256.62</v>
      </c>
      <c r="CI260" s="52">
        <v>256.62</v>
      </c>
      <c r="CJ260" s="52">
        <v>256.62</v>
      </c>
      <c r="CK260" s="52">
        <v>256.62</v>
      </c>
      <c r="CL260" s="52">
        <v>256.62</v>
      </c>
      <c r="CM260" s="52">
        <v>256.62</v>
      </c>
      <c r="CN260" s="52">
        <v>279.17</v>
      </c>
      <c r="CO260" s="52">
        <v>279.17</v>
      </c>
      <c r="CP260" s="52">
        <v>279.17</v>
      </c>
      <c r="CQ260" s="52">
        <v>279.17</v>
      </c>
      <c r="CR260" s="52">
        <v>279.17</v>
      </c>
      <c r="CS260" s="52">
        <v>279.17</v>
      </c>
      <c r="CT260" s="52">
        <v>279.17</v>
      </c>
      <c r="CU260" s="52">
        <v>279.17</v>
      </c>
      <c r="CV260" s="52">
        <v>279.17</v>
      </c>
      <c r="CW260" s="52">
        <v>279.17</v>
      </c>
      <c r="CX260" s="52">
        <v>279.17</v>
      </c>
      <c r="CY260" s="52">
        <v>279.17</v>
      </c>
      <c r="CZ260" s="52">
        <v>301.74</v>
      </c>
      <c r="DA260" s="52">
        <v>301.74</v>
      </c>
      <c r="DB260" s="52">
        <v>301.74</v>
      </c>
      <c r="DC260" s="52">
        <v>301.74</v>
      </c>
      <c r="DD260" s="52">
        <v>301.74</v>
      </c>
      <c r="DE260" s="52">
        <v>301.74</v>
      </c>
      <c r="DF260" s="52">
        <v>301.74</v>
      </c>
      <c r="DG260" s="52">
        <v>301.74</v>
      </c>
      <c r="DH260" s="52">
        <v>301.74</v>
      </c>
      <c r="DI260" s="52">
        <v>301.74</v>
      </c>
      <c r="DJ260" s="52">
        <v>301.74</v>
      </c>
      <c r="DK260" s="52">
        <v>301.74</v>
      </c>
      <c r="DL260" s="52">
        <v>326.14</v>
      </c>
      <c r="DM260" s="52">
        <v>326.14</v>
      </c>
      <c r="DN260" s="52">
        <v>326.14</v>
      </c>
      <c r="DO260" s="52">
        <v>326.14</v>
      </c>
      <c r="DP260" s="52">
        <v>326.14</v>
      </c>
      <c r="DQ260" s="52">
        <v>326.14</v>
      </c>
      <c r="DR260" s="52">
        <v>326.14</v>
      </c>
      <c r="DS260" s="52">
        <v>326.14</v>
      </c>
      <c r="DT260" s="52">
        <v>326.14</v>
      </c>
      <c r="DU260" s="52">
        <v>326.14</v>
      </c>
      <c r="DV260" s="52">
        <v>326.14</v>
      </c>
      <c r="DW260" s="52">
        <v>326.14</v>
      </c>
      <c r="DX260" s="52">
        <v>352.5</v>
      </c>
      <c r="DY260" s="52">
        <v>352.5</v>
      </c>
      <c r="DZ260" s="52">
        <v>352.5</v>
      </c>
      <c r="EA260" s="52">
        <v>352.5</v>
      </c>
      <c r="EB260" s="52">
        <v>352.5</v>
      </c>
      <c r="EC260" s="52">
        <v>352.5</v>
      </c>
      <c r="ED260" s="52">
        <v>352.5</v>
      </c>
      <c r="EE260" s="52">
        <v>352.5</v>
      </c>
      <c r="EF260" s="52">
        <v>352.5</v>
      </c>
      <c r="EG260" s="52">
        <v>352.5</v>
      </c>
      <c r="EH260" s="52">
        <v>352.5</v>
      </c>
      <c r="EI260" s="52">
        <v>352.5</v>
      </c>
      <c r="EJ260" s="52">
        <v>381</v>
      </c>
      <c r="EK260" s="52">
        <v>381</v>
      </c>
      <c r="EL260" s="52">
        <v>381</v>
      </c>
      <c r="EM260" s="52">
        <v>381</v>
      </c>
      <c r="EN260" s="52">
        <v>381</v>
      </c>
      <c r="EO260" s="52">
        <v>381</v>
      </c>
      <c r="EP260" s="52">
        <v>381</v>
      </c>
      <c r="EQ260" s="52">
        <v>381</v>
      </c>
      <c r="ER260" s="52">
        <v>381</v>
      </c>
      <c r="ES260" s="52">
        <v>381</v>
      </c>
      <c r="ET260" s="52">
        <v>381</v>
      </c>
      <c r="EU260" s="52">
        <v>381</v>
      </c>
      <c r="EV260" s="52">
        <v>411.8</v>
      </c>
      <c r="EW260" s="52">
        <v>411.8</v>
      </c>
      <c r="EX260" s="52">
        <v>411.8</v>
      </c>
      <c r="EY260" s="52">
        <v>411.8</v>
      </c>
      <c r="EZ260" s="52">
        <v>411.8</v>
      </c>
      <c r="FA260" s="52">
        <v>411.8</v>
      </c>
      <c r="FB260" s="52">
        <v>411.8</v>
      </c>
      <c r="FC260" s="52">
        <v>411.8</v>
      </c>
      <c r="FD260" s="52">
        <v>411.8</v>
      </c>
      <c r="FE260" s="52">
        <v>411.8</v>
      </c>
      <c r="FF260" s="52">
        <v>411.8</v>
      </c>
      <c r="FG260" s="52">
        <v>411.8</v>
      </c>
      <c r="FH260" s="52">
        <v>445.1</v>
      </c>
      <c r="FI260" s="52">
        <v>445.1</v>
      </c>
      <c r="FJ260" s="52">
        <v>445.1</v>
      </c>
      <c r="FK260" s="52">
        <v>445.1</v>
      </c>
      <c r="FL260" s="52">
        <v>445.1</v>
      </c>
      <c r="FM260" s="52">
        <v>445.1</v>
      </c>
      <c r="FN260" s="52">
        <v>445.1</v>
      </c>
      <c r="FO260" s="52">
        <v>445.1</v>
      </c>
      <c r="FP260" s="52">
        <v>445.1</v>
      </c>
      <c r="FQ260" s="52">
        <v>445.1</v>
      </c>
      <c r="FR260" s="52">
        <v>445.1</v>
      </c>
      <c r="FS260" s="52">
        <v>445.1</v>
      </c>
      <c r="FT260" s="52">
        <v>481.08</v>
      </c>
      <c r="FU260" s="52">
        <v>481.08</v>
      </c>
      <c r="FV260" s="52">
        <v>481.08</v>
      </c>
      <c r="FW260" s="52">
        <v>481.08</v>
      </c>
      <c r="FX260" s="52">
        <v>481.08</v>
      </c>
      <c r="FY260" s="52">
        <v>481.08</v>
      </c>
      <c r="FZ260" s="52">
        <v>481.08</v>
      </c>
      <c r="GA260" s="52">
        <v>481.08</v>
      </c>
      <c r="GB260" s="52">
        <v>481.08</v>
      </c>
      <c r="GC260" s="52">
        <v>481.08</v>
      </c>
      <c r="GD260" s="52">
        <v>481.08</v>
      </c>
      <c r="GE260" s="52">
        <v>481.08</v>
      </c>
      <c r="GF260" s="52">
        <v>519.98</v>
      </c>
      <c r="GG260" s="52">
        <v>519.98</v>
      </c>
      <c r="GH260" s="52">
        <v>519.98</v>
      </c>
      <c r="GI260" s="52">
        <v>519.98</v>
      </c>
      <c r="GJ260" s="52">
        <v>519.98</v>
      </c>
      <c r="GK260" s="52">
        <v>519.98</v>
      </c>
      <c r="GL260" s="52">
        <v>519.98</v>
      </c>
      <c r="GM260" s="52">
        <v>519.98</v>
      </c>
      <c r="GN260" s="52">
        <v>519.98</v>
      </c>
      <c r="GO260" s="52">
        <v>519.98</v>
      </c>
      <c r="GP260" s="52">
        <v>519.98</v>
      </c>
      <c r="GQ260" s="52">
        <v>519.98</v>
      </c>
      <c r="GR260" s="52">
        <v>562.02</v>
      </c>
      <c r="GS260" s="52">
        <v>562.02</v>
      </c>
      <c r="GT260" s="52">
        <v>562.02</v>
      </c>
      <c r="GU260" s="52">
        <v>562.02</v>
      </c>
      <c r="GV260" s="52">
        <v>562.02</v>
      </c>
      <c r="GW260" s="52">
        <v>562.02</v>
      </c>
      <c r="GX260" s="52">
        <v>562.02</v>
      </c>
      <c r="GY260" s="52">
        <v>562.02</v>
      </c>
      <c r="GZ260" s="52">
        <v>562.02</v>
      </c>
      <c r="HA260" s="52">
        <v>562.02</v>
      </c>
      <c r="HB260" s="52">
        <v>562.02</v>
      </c>
      <c r="HC260" s="52">
        <v>562.02</v>
      </c>
      <c r="HD260" s="52">
        <v>607.46</v>
      </c>
      <c r="HE260" s="52">
        <v>607.46</v>
      </c>
      <c r="HF260" s="52">
        <v>607.46</v>
      </c>
      <c r="HG260" s="52">
        <v>607.46</v>
      </c>
      <c r="HH260" s="52">
        <v>607.46</v>
      </c>
      <c r="HI260" s="52">
        <v>607.46</v>
      </c>
      <c r="HJ260" s="52">
        <v>607.46</v>
      </c>
      <c r="HK260" s="52">
        <v>607.46</v>
      </c>
      <c r="HL260" s="52">
        <v>607.46</v>
      </c>
      <c r="HM260" s="52">
        <v>607.46</v>
      </c>
      <c r="HN260" s="52">
        <v>607.46</v>
      </c>
      <c r="HO260" s="52">
        <v>607.46</v>
      </c>
      <c r="HP260" s="52">
        <v>656.57</v>
      </c>
      <c r="HQ260" s="52">
        <v>656.57</v>
      </c>
      <c r="HR260" s="52">
        <v>656.57</v>
      </c>
      <c r="HS260" s="52">
        <v>656.57</v>
      </c>
      <c r="HT260" s="52">
        <v>656.57</v>
      </c>
      <c r="HU260" s="52">
        <v>656.57</v>
      </c>
      <c r="HV260" s="52">
        <v>656.57</v>
      </c>
      <c r="HW260" s="52">
        <v>656.57</v>
      </c>
      <c r="HX260" s="52">
        <v>656.57</v>
      </c>
      <c r="HY260" s="52">
        <v>656.57</v>
      </c>
      <c r="HZ260" s="52">
        <v>656.57</v>
      </c>
      <c r="IA260" s="52">
        <v>656.57</v>
      </c>
      <c r="IB260" s="52">
        <v>709.65</v>
      </c>
      <c r="IC260" s="52">
        <v>709.65</v>
      </c>
      <c r="ID260" s="52">
        <v>709.65</v>
      </c>
      <c r="IE260" s="52">
        <v>709.65</v>
      </c>
      <c r="IF260" s="52">
        <v>709.65</v>
      </c>
      <c r="IG260" s="52">
        <v>709.65</v>
      </c>
      <c r="IH260" s="52">
        <v>709.65</v>
      </c>
      <c r="II260" s="52">
        <v>709.65</v>
      </c>
      <c r="IJ260" s="52">
        <v>709.65</v>
      </c>
      <c r="IK260" s="52">
        <v>709.65</v>
      </c>
      <c r="IL260" s="52">
        <v>709.65</v>
      </c>
      <c r="IM260" s="52">
        <v>709.65</v>
      </c>
      <c r="IN260" s="52">
        <v>767.03</v>
      </c>
      <c r="IO260" s="52">
        <v>767.03</v>
      </c>
      <c r="IP260" s="52">
        <v>767.03</v>
      </c>
      <c r="IQ260" s="52">
        <v>767.03</v>
      </c>
      <c r="IR260" s="52">
        <v>767.03</v>
      </c>
      <c r="IS260" s="52">
        <v>767.03</v>
      </c>
      <c r="IT260" s="52">
        <v>767.03</v>
      </c>
      <c r="IU260" s="52">
        <v>767.03</v>
      </c>
      <c r="IV260" s="52">
        <v>767.03</v>
      </c>
      <c r="IW260" s="52">
        <v>767.03</v>
      </c>
      <c r="IX260" s="52">
        <v>767.03</v>
      </c>
      <c r="IY260" s="52">
        <v>767.03</v>
      </c>
      <c r="IZ260" s="52">
        <v>829.05</v>
      </c>
      <c r="JA260" s="52">
        <v>829.05</v>
      </c>
      <c r="JB260" s="52">
        <v>829.05</v>
      </c>
      <c r="JC260" s="52">
        <v>829.05</v>
      </c>
      <c r="JD260" s="52">
        <v>829.05</v>
      </c>
      <c r="JE260" s="52">
        <v>829.05</v>
      </c>
      <c r="JF260" s="52">
        <v>829.05</v>
      </c>
      <c r="JG260" s="52">
        <v>829.05</v>
      </c>
      <c r="JH260" s="52">
        <v>829.05</v>
      </c>
      <c r="JI260" s="52">
        <v>829.05</v>
      </c>
      <c r="JJ260" s="52">
        <v>829.05</v>
      </c>
      <c r="JK260" s="52">
        <v>829.05</v>
      </c>
      <c r="JL260" s="52">
        <v>896.07</v>
      </c>
      <c r="JM260" s="52">
        <v>896.07</v>
      </c>
      <c r="JN260" s="52">
        <v>896.07</v>
      </c>
      <c r="JO260" s="52">
        <v>896.07</v>
      </c>
      <c r="JP260" s="52">
        <v>896.07</v>
      </c>
      <c r="JQ260" s="52">
        <v>896.07</v>
      </c>
      <c r="JR260" s="52">
        <v>896.07</v>
      </c>
      <c r="JS260" s="52">
        <v>896.07</v>
      </c>
      <c r="JT260" s="52">
        <v>896.07</v>
      </c>
      <c r="JU260" s="52">
        <v>896.07</v>
      </c>
      <c r="JV260" s="52">
        <v>896.07</v>
      </c>
      <c r="JW260" s="52">
        <v>896.07</v>
      </c>
      <c r="JX260" s="52">
        <v>968.52</v>
      </c>
      <c r="JY260" s="52">
        <v>968.52</v>
      </c>
      <c r="JZ260" s="52">
        <v>968.52</v>
      </c>
      <c r="KA260" s="52">
        <v>968.52</v>
      </c>
      <c r="KB260" s="52">
        <v>968.52</v>
      </c>
      <c r="KC260" s="52">
        <v>968.52</v>
      </c>
      <c r="KD260" s="52">
        <v>968.52</v>
      </c>
      <c r="KE260" s="52">
        <v>968.52</v>
      </c>
      <c r="KF260" s="52">
        <v>968.52</v>
      </c>
      <c r="KG260" s="52">
        <v>968.52</v>
      </c>
      <c r="KH260" s="52">
        <v>968.52</v>
      </c>
      <c r="KI260" s="52">
        <v>968.52</v>
      </c>
      <c r="KJ260" s="52">
        <v>1046.82</v>
      </c>
      <c r="KK260" s="52">
        <v>1046.82</v>
      </c>
      <c r="KL260" s="52">
        <v>1046.82</v>
      </c>
      <c r="KM260" s="52">
        <v>1046.82</v>
      </c>
      <c r="KN260" s="52">
        <v>1046.82</v>
      </c>
      <c r="KO260" s="52">
        <v>1046.82</v>
      </c>
      <c r="KP260" s="52">
        <v>1046.82</v>
      </c>
      <c r="KQ260" s="52">
        <v>1046.82</v>
      </c>
      <c r="KR260" s="52">
        <v>1046.82</v>
      </c>
      <c r="KS260" s="52">
        <v>1046.82</v>
      </c>
      <c r="KT260" s="52">
        <v>1046.82</v>
      </c>
      <c r="KU260" s="52">
        <v>1046.82</v>
      </c>
      <c r="KV260" s="52">
        <v>1131.46</v>
      </c>
      <c r="KW260" s="52">
        <v>1131.46</v>
      </c>
      <c r="KX260" s="52">
        <v>1131.46</v>
      </c>
      <c r="KY260" s="52">
        <v>1131.46</v>
      </c>
      <c r="KZ260" s="52">
        <v>1131.46</v>
      </c>
      <c r="LA260" s="52">
        <v>1131.46</v>
      </c>
      <c r="LB260" s="52">
        <v>1131.46</v>
      </c>
      <c r="LC260" s="52">
        <v>1131.46</v>
      </c>
      <c r="LD260" s="52">
        <v>1131.46</v>
      </c>
      <c r="LE260" s="52">
        <v>1131.46</v>
      </c>
      <c r="LF260" s="52">
        <v>1131.46</v>
      </c>
      <c r="LG260" s="52">
        <v>1131.46</v>
      </c>
      <c r="LH260" s="52">
        <v>0</v>
      </c>
      <c r="LI260" s="52">
        <v>0</v>
      </c>
      <c r="LJ260" s="52">
        <v>0</v>
      </c>
      <c r="LK260" s="52">
        <v>0</v>
      </c>
      <c r="LL260" s="52">
        <v>0</v>
      </c>
      <c r="LM260" s="52">
        <v>0</v>
      </c>
      <c r="LN260" s="52">
        <v>0</v>
      </c>
      <c r="LO260" s="52">
        <v>0</v>
      </c>
      <c r="LP260" s="52">
        <v>0</v>
      </c>
      <c r="LQ260" s="52">
        <v>0</v>
      </c>
      <c r="LR260" s="52">
        <v>0</v>
      </c>
      <c r="LS260" s="52">
        <v>0</v>
      </c>
      <c r="LT260" s="52">
        <v>0</v>
      </c>
      <c r="LU260" s="52">
        <v>0</v>
      </c>
      <c r="LV260" s="52">
        <v>0</v>
      </c>
      <c r="LW260" s="52">
        <v>0</v>
      </c>
      <c r="LX260" s="52">
        <v>0</v>
      </c>
      <c r="LY260" s="52">
        <v>0</v>
      </c>
      <c r="LZ260" s="52">
        <v>0</v>
      </c>
      <c r="MA260" s="52">
        <v>0</v>
      </c>
      <c r="MB260" s="52">
        <v>0</v>
      </c>
      <c r="MC260" s="52">
        <v>0</v>
      </c>
      <c r="MD260" s="52">
        <v>0</v>
      </c>
      <c r="ME260" s="52">
        <v>0</v>
      </c>
      <c r="MF260" s="52">
        <v>0</v>
      </c>
      <c r="MG260" s="52">
        <v>0</v>
      </c>
      <c r="MH260" s="52">
        <v>0</v>
      </c>
      <c r="MI260" s="52">
        <v>0</v>
      </c>
      <c r="MJ260" s="52">
        <v>0</v>
      </c>
      <c r="MK260" s="52">
        <v>0</v>
      </c>
      <c r="ML260" s="52">
        <v>0</v>
      </c>
      <c r="MM260" s="52">
        <v>0</v>
      </c>
      <c r="MN260" s="52">
        <v>0</v>
      </c>
      <c r="MO260" s="52">
        <v>0</v>
      </c>
      <c r="MP260" s="52">
        <v>0</v>
      </c>
      <c r="MQ260" s="52">
        <v>0</v>
      </c>
      <c r="MR260" s="52">
        <v>0</v>
      </c>
      <c r="MS260" s="52">
        <v>0</v>
      </c>
      <c r="MT260" s="52">
        <v>0</v>
      </c>
      <c r="MU260" s="52">
        <v>0</v>
      </c>
      <c r="MV260" s="52">
        <v>0</v>
      </c>
      <c r="MW260" s="52">
        <v>0</v>
      </c>
      <c r="MX260" s="52">
        <v>0</v>
      </c>
      <c r="MY260" s="52">
        <v>0</v>
      </c>
      <c r="MZ260" s="52">
        <v>0</v>
      </c>
      <c r="NA260" s="52">
        <v>0</v>
      </c>
      <c r="NB260" s="52">
        <v>0</v>
      </c>
      <c r="NC260" s="52">
        <v>0</v>
      </c>
      <c r="ND260" s="52">
        <v>0</v>
      </c>
      <c r="NE260" s="52">
        <v>0</v>
      </c>
      <c r="NF260" s="52">
        <v>0</v>
      </c>
      <c r="NG260" s="52">
        <v>0</v>
      </c>
      <c r="NH260" s="52">
        <v>0</v>
      </c>
      <c r="NI260" s="52">
        <v>0</v>
      </c>
      <c r="NJ260" s="52">
        <v>0</v>
      </c>
      <c r="NK260" s="52">
        <v>0</v>
      </c>
      <c r="NL260" s="52">
        <v>0</v>
      </c>
      <c r="NM260" s="52">
        <v>0</v>
      </c>
      <c r="NN260" s="52">
        <v>0</v>
      </c>
      <c r="NO260" s="52">
        <v>0</v>
      </c>
      <c r="NP260" s="52">
        <v>0</v>
      </c>
      <c r="NQ260" s="52">
        <v>0</v>
      </c>
      <c r="NR260" s="68">
        <f t="shared" si="12"/>
        <v>145020.05000000008</v>
      </c>
      <c r="NS260" s="68">
        <f t="shared" si="13"/>
        <v>145020.05000000008</v>
      </c>
      <c r="NT260" s="68">
        <f t="shared" si="14"/>
        <v>42244.429999999993</v>
      </c>
    </row>
    <row r="261" spans="1:384" s="40" customFormat="1" ht="15" customHeight="1" outlineLevel="1" x14ac:dyDescent="0.2">
      <c r="A261" s="61"/>
      <c r="B261" s="49" t="s">
        <v>671</v>
      </c>
      <c r="C261" s="49" t="s">
        <v>1108</v>
      </c>
      <c r="D261" s="49" t="s">
        <v>1142</v>
      </c>
      <c r="E261" s="50" t="s">
        <v>1191</v>
      </c>
      <c r="F261" s="64">
        <v>45627</v>
      </c>
      <c r="G261" s="49" t="s">
        <v>16</v>
      </c>
      <c r="H261" s="72">
        <v>0</v>
      </c>
      <c r="I261" s="65">
        <v>64989.16</v>
      </c>
      <c r="J261" s="114" t="str">
        <f>_xlfn.XLOOKUP(E261,'[12]Resumo Unidades'!$B:$B,'[12]Resumo Unidades'!$W:$W)</f>
        <v>Fluxo ok</v>
      </c>
      <c r="K261" s="51" t="str">
        <f>IF(L261&gt;Resumo!$E$23,"Sim","Não")</f>
        <v>Sim</v>
      </c>
      <c r="L261" s="66">
        <v>88</v>
      </c>
      <c r="M261" s="67"/>
      <c r="N261" s="52">
        <v>0</v>
      </c>
      <c r="O261" s="52">
        <v>0</v>
      </c>
      <c r="P261" s="52">
        <v>0</v>
      </c>
      <c r="Q261" s="52">
        <v>0</v>
      </c>
      <c r="R261" s="52">
        <v>0</v>
      </c>
      <c r="S261" s="52">
        <v>0</v>
      </c>
      <c r="T261" s="52">
        <v>0</v>
      </c>
      <c r="U261" s="52">
        <v>0</v>
      </c>
      <c r="V261" s="52">
        <v>0</v>
      </c>
      <c r="W261" s="52">
        <v>0</v>
      </c>
      <c r="X261" s="52">
        <v>0</v>
      </c>
      <c r="Y261" s="52">
        <v>0</v>
      </c>
      <c r="Z261" s="52">
        <v>0</v>
      </c>
      <c r="AA261" s="52">
        <v>0</v>
      </c>
      <c r="AB261" s="52">
        <v>0</v>
      </c>
      <c r="AC261" s="52">
        <v>0</v>
      </c>
      <c r="AD261" s="52">
        <v>0</v>
      </c>
      <c r="AE261" s="52">
        <v>0</v>
      </c>
      <c r="AF261" s="52">
        <v>0</v>
      </c>
      <c r="AG261" s="52">
        <v>0</v>
      </c>
      <c r="AH261" s="52">
        <v>0</v>
      </c>
      <c r="AI261" s="52">
        <v>0</v>
      </c>
      <c r="AJ261" s="52">
        <v>0</v>
      </c>
      <c r="AK261" s="52">
        <v>0</v>
      </c>
      <c r="AL261" s="52">
        <v>0</v>
      </c>
      <c r="AM261" s="52">
        <v>0</v>
      </c>
      <c r="AN261" s="52">
        <v>0</v>
      </c>
      <c r="AO261" s="52">
        <v>0</v>
      </c>
      <c r="AP261" s="52">
        <v>0</v>
      </c>
      <c r="AQ261" s="52">
        <v>0</v>
      </c>
      <c r="AR261" s="52">
        <v>0</v>
      </c>
      <c r="AS261" s="52">
        <v>0</v>
      </c>
      <c r="AT261" s="52">
        <v>0</v>
      </c>
      <c r="AU261" s="52">
        <v>0</v>
      </c>
      <c r="AV261" s="52">
        <v>0</v>
      </c>
      <c r="AW261" s="52">
        <v>0</v>
      </c>
      <c r="AX261" s="52">
        <v>0</v>
      </c>
      <c r="AY261" s="52">
        <v>0</v>
      </c>
      <c r="AZ261" s="52">
        <v>0</v>
      </c>
      <c r="BA261" s="52">
        <v>0</v>
      </c>
      <c r="BB261" s="52">
        <v>0</v>
      </c>
      <c r="BC261" s="52">
        <v>0</v>
      </c>
      <c r="BD261" s="52">
        <v>0</v>
      </c>
      <c r="BE261" s="52">
        <v>0</v>
      </c>
      <c r="BF261" s="52">
        <v>0</v>
      </c>
      <c r="BG261" s="52">
        <v>0</v>
      </c>
      <c r="BH261" s="52">
        <v>0</v>
      </c>
      <c r="BI261" s="52">
        <v>0</v>
      </c>
      <c r="BJ261" s="52">
        <v>0</v>
      </c>
      <c r="BK261" s="52">
        <v>0</v>
      </c>
      <c r="BL261" s="52">
        <v>0</v>
      </c>
      <c r="BM261" s="52">
        <v>0</v>
      </c>
      <c r="BN261" s="52">
        <v>0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0</v>
      </c>
      <c r="BV261" s="52">
        <v>0</v>
      </c>
      <c r="BW261" s="52">
        <v>0</v>
      </c>
      <c r="BX261" s="52">
        <v>0</v>
      </c>
      <c r="BY261" s="52">
        <v>0</v>
      </c>
      <c r="BZ261" s="52">
        <v>0</v>
      </c>
      <c r="CA261" s="52">
        <v>1223.1199999999999</v>
      </c>
      <c r="CB261" s="52">
        <v>669.19</v>
      </c>
      <c r="CC261" s="52">
        <v>610.74</v>
      </c>
      <c r="CD261" s="52">
        <v>610.74</v>
      </c>
      <c r="CE261" s="52">
        <v>568.76</v>
      </c>
      <c r="CF261" s="52">
        <v>568.76</v>
      </c>
      <c r="CG261" s="52">
        <v>568.76</v>
      </c>
      <c r="CH261" s="52">
        <v>568.76</v>
      </c>
      <c r="CI261" s="52">
        <v>568.76</v>
      </c>
      <c r="CJ261" s="52">
        <v>568.76</v>
      </c>
      <c r="CK261" s="52">
        <v>257.10000000000002</v>
      </c>
      <c r="CL261" s="52">
        <v>257.10000000000002</v>
      </c>
      <c r="CM261" s="52">
        <v>257.10000000000002</v>
      </c>
      <c r="CN261" s="52">
        <v>292.60000000000002</v>
      </c>
      <c r="CO261" s="52">
        <v>292.60000000000002</v>
      </c>
      <c r="CP261" s="52">
        <v>292.60000000000002</v>
      </c>
      <c r="CQ261" s="52">
        <v>292.60000000000002</v>
      </c>
      <c r="CR261" s="52">
        <v>292.60000000000002</v>
      </c>
      <c r="CS261" s="52">
        <v>292.60000000000002</v>
      </c>
      <c r="CT261" s="52">
        <v>292.60000000000002</v>
      </c>
      <c r="CU261" s="52">
        <v>292.60000000000002</v>
      </c>
      <c r="CV261" s="52">
        <v>292.60000000000002</v>
      </c>
      <c r="CW261" s="52">
        <v>292.60000000000002</v>
      </c>
      <c r="CX261" s="52">
        <v>292.60000000000002</v>
      </c>
      <c r="CY261" s="52">
        <v>292.60000000000002</v>
      </c>
      <c r="CZ261" s="52">
        <v>329.71</v>
      </c>
      <c r="DA261" s="52">
        <v>329.71</v>
      </c>
      <c r="DB261" s="52">
        <v>329.71</v>
      </c>
      <c r="DC261" s="52">
        <v>329.71</v>
      </c>
      <c r="DD261" s="52">
        <v>329.71</v>
      </c>
      <c r="DE261" s="52">
        <v>329.71</v>
      </c>
      <c r="DF261" s="52">
        <v>329.71</v>
      </c>
      <c r="DG261" s="52">
        <v>329.71</v>
      </c>
      <c r="DH261" s="52">
        <v>329.71</v>
      </c>
      <c r="DI261" s="52">
        <v>329.71</v>
      </c>
      <c r="DJ261" s="52">
        <v>329.71</v>
      </c>
      <c r="DK261" s="52">
        <v>329.71</v>
      </c>
      <c r="DL261" s="52">
        <v>371.52</v>
      </c>
      <c r="DM261" s="52">
        <v>371.52</v>
      </c>
      <c r="DN261" s="52">
        <v>371.52</v>
      </c>
      <c r="DO261" s="52">
        <v>371.52</v>
      </c>
      <c r="DP261" s="52">
        <v>371.52</v>
      </c>
      <c r="DQ261" s="52">
        <v>371.52</v>
      </c>
      <c r="DR261" s="52">
        <v>371.52</v>
      </c>
      <c r="DS261" s="52">
        <v>371.52</v>
      </c>
      <c r="DT261" s="52">
        <v>371.52</v>
      </c>
      <c r="DU261" s="52">
        <v>371.52</v>
      </c>
      <c r="DV261" s="52">
        <v>371.52</v>
      </c>
      <c r="DW261" s="52">
        <v>371.52</v>
      </c>
      <c r="DX261" s="52">
        <v>418.64</v>
      </c>
      <c r="DY261" s="52">
        <v>418.64</v>
      </c>
      <c r="DZ261" s="52">
        <v>418.64</v>
      </c>
      <c r="EA261" s="52">
        <v>418.64</v>
      </c>
      <c r="EB261" s="52">
        <v>418.64</v>
      </c>
      <c r="EC261" s="52">
        <v>418.64</v>
      </c>
      <c r="ED261" s="52">
        <v>418.64</v>
      </c>
      <c r="EE261" s="52">
        <v>418.64</v>
      </c>
      <c r="EF261" s="52">
        <v>418.64</v>
      </c>
      <c r="EG261" s="52">
        <v>418.64</v>
      </c>
      <c r="EH261" s="52">
        <v>418.64</v>
      </c>
      <c r="EI261" s="52">
        <v>418.64</v>
      </c>
      <c r="EJ261" s="52">
        <v>471.74</v>
      </c>
      <c r="EK261" s="52">
        <v>471.74</v>
      </c>
      <c r="EL261" s="52">
        <v>471.74</v>
      </c>
      <c r="EM261" s="52">
        <v>471.74</v>
      </c>
      <c r="EN261" s="52">
        <v>471.74</v>
      </c>
      <c r="EO261" s="52">
        <v>471.74</v>
      </c>
      <c r="EP261" s="52">
        <v>471.74</v>
      </c>
      <c r="EQ261" s="52">
        <v>471.74</v>
      </c>
      <c r="ER261" s="52">
        <v>471.74</v>
      </c>
      <c r="ES261" s="52">
        <v>471.74</v>
      </c>
      <c r="ET261" s="52">
        <v>471.74</v>
      </c>
      <c r="EU261" s="52">
        <v>471.74</v>
      </c>
      <c r="EV261" s="52">
        <v>531.55999999999995</v>
      </c>
      <c r="EW261" s="52">
        <v>531.55999999999995</v>
      </c>
      <c r="EX261" s="52">
        <v>531.55999999999995</v>
      </c>
      <c r="EY261" s="52">
        <v>531.55999999999995</v>
      </c>
      <c r="EZ261" s="52">
        <v>531.55999999999995</v>
      </c>
      <c r="FA261" s="52">
        <v>531.55999999999995</v>
      </c>
      <c r="FB261" s="52">
        <v>531.55999999999995</v>
      </c>
      <c r="FC261" s="52">
        <v>531.55999999999995</v>
      </c>
      <c r="FD261" s="52">
        <v>531.55999999999995</v>
      </c>
      <c r="FE261" s="52">
        <v>531.55999999999995</v>
      </c>
      <c r="FF261" s="52">
        <v>531.55999999999995</v>
      </c>
      <c r="FG261" s="52">
        <v>531.55999999999995</v>
      </c>
      <c r="FH261" s="52">
        <v>598.98</v>
      </c>
      <c r="FI261" s="52">
        <v>598.98</v>
      </c>
      <c r="FJ261" s="52">
        <v>598.98</v>
      </c>
      <c r="FK261" s="52">
        <v>598.98</v>
      </c>
      <c r="FL261" s="52">
        <v>598.98</v>
      </c>
      <c r="FM261" s="52">
        <v>598.98</v>
      </c>
      <c r="FN261" s="52">
        <v>598.98</v>
      </c>
      <c r="FO261" s="52">
        <v>598.98</v>
      </c>
      <c r="FP261" s="52">
        <v>598.98</v>
      </c>
      <c r="FQ261" s="52">
        <v>598.98</v>
      </c>
      <c r="FR261" s="52">
        <v>598.98</v>
      </c>
      <c r="FS261" s="52">
        <v>598.98</v>
      </c>
      <c r="FT261" s="52">
        <v>674.95</v>
      </c>
      <c r="FU261" s="52">
        <v>674.95</v>
      </c>
      <c r="FV261" s="52">
        <v>674.95</v>
      </c>
      <c r="FW261" s="52">
        <v>674.95</v>
      </c>
      <c r="FX261" s="52">
        <v>674.95</v>
      </c>
      <c r="FY261" s="52">
        <v>674.95</v>
      </c>
      <c r="FZ261" s="52">
        <v>674.95</v>
      </c>
      <c r="GA261" s="52">
        <v>674.95</v>
      </c>
      <c r="GB261" s="52">
        <v>674.95</v>
      </c>
      <c r="GC261" s="52">
        <v>674.95</v>
      </c>
      <c r="GD261" s="52">
        <v>674.95</v>
      </c>
      <c r="GE261" s="52">
        <v>674.95</v>
      </c>
      <c r="GF261" s="52">
        <v>760.55</v>
      </c>
      <c r="GG261" s="52">
        <v>760.55</v>
      </c>
      <c r="GH261" s="52">
        <v>760.55</v>
      </c>
      <c r="GI261" s="52">
        <v>760.55</v>
      </c>
      <c r="GJ261" s="52">
        <v>760.55</v>
      </c>
      <c r="GK261" s="52">
        <v>760.55</v>
      </c>
      <c r="GL261" s="52">
        <v>760.55</v>
      </c>
      <c r="GM261" s="52">
        <v>760.55</v>
      </c>
      <c r="GN261" s="52">
        <v>760.55</v>
      </c>
      <c r="GO261" s="52">
        <v>760.55</v>
      </c>
      <c r="GP261" s="52">
        <v>760.55</v>
      </c>
      <c r="GQ261" s="52">
        <v>760.55</v>
      </c>
      <c r="GR261" s="52">
        <v>857.01</v>
      </c>
      <c r="GS261" s="52">
        <v>857.01</v>
      </c>
      <c r="GT261" s="52">
        <v>857.01</v>
      </c>
      <c r="GU261" s="52">
        <v>857.01</v>
      </c>
      <c r="GV261" s="52">
        <v>857.01</v>
      </c>
      <c r="GW261" s="52">
        <v>857.01</v>
      </c>
      <c r="GX261" s="52">
        <v>857.01</v>
      </c>
      <c r="GY261" s="52">
        <v>857.01</v>
      </c>
      <c r="GZ261" s="52">
        <v>857.01</v>
      </c>
      <c r="HA261" s="52">
        <v>857.01</v>
      </c>
      <c r="HB261" s="52">
        <v>857.01</v>
      </c>
      <c r="HC261" s="52">
        <v>857.01</v>
      </c>
      <c r="HD261" s="52">
        <v>965.7</v>
      </c>
      <c r="HE261" s="52">
        <v>965.7</v>
      </c>
      <c r="HF261" s="52">
        <v>965.7</v>
      </c>
      <c r="HG261" s="52">
        <v>965.7</v>
      </c>
      <c r="HH261" s="52">
        <v>965.7</v>
      </c>
      <c r="HI261" s="52">
        <v>965.7</v>
      </c>
      <c r="HJ261" s="52">
        <v>965.7</v>
      </c>
      <c r="HK261" s="52">
        <v>965.7</v>
      </c>
      <c r="HL261" s="52">
        <v>965.7</v>
      </c>
      <c r="HM261" s="52">
        <v>965.7</v>
      </c>
      <c r="HN261" s="52">
        <v>965.7</v>
      </c>
      <c r="HO261" s="52">
        <v>965.7</v>
      </c>
      <c r="HP261" s="52">
        <v>1088.18</v>
      </c>
      <c r="HQ261" s="52">
        <v>1088.18</v>
      </c>
      <c r="HR261" s="52">
        <v>1088.18</v>
      </c>
      <c r="HS261" s="52">
        <v>1088.18</v>
      </c>
      <c r="HT261" s="52">
        <v>1088.18</v>
      </c>
      <c r="HU261" s="52">
        <v>1088.18</v>
      </c>
      <c r="HV261" s="52">
        <v>1088.18</v>
      </c>
      <c r="HW261" s="52">
        <v>1088.18</v>
      </c>
      <c r="HX261" s="52">
        <v>1088.18</v>
      </c>
      <c r="HY261" s="52">
        <v>1088.18</v>
      </c>
      <c r="HZ261" s="52">
        <v>1088.18</v>
      </c>
      <c r="IA261" s="52">
        <v>1088.18</v>
      </c>
      <c r="IB261" s="52">
        <v>1226.18</v>
      </c>
      <c r="IC261" s="52">
        <v>1226.18</v>
      </c>
      <c r="ID261" s="52">
        <v>1226.18</v>
      </c>
      <c r="IE261" s="52">
        <v>1226.18</v>
      </c>
      <c r="IF261" s="52">
        <v>1226.18</v>
      </c>
      <c r="IG261" s="52">
        <v>1226.18</v>
      </c>
      <c r="IH261" s="52">
        <v>1226.18</v>
      </c>
      <c r="II261" s="52">
        <v>1226.18</v>
      </c>
      <c r="IJ261" s="52">
        <v>1226.18</v>
      </c>
      <c r="IK261" s="52">
        <v>1226.18</v>
      </c>
      <c r="IL261" s="52">
        <v>1226.18</v>
      </c>
      <c r="IM261" s="52">
        <v>1226.18</v>
      </c>
      <c r="IN261" s="52">
        <v>1381.69</v>
      </c>
      <c r="IO261" s="52">
        <v>1381.69</v>
      </c>
      <c r="IP261" s="52">
        <v>1381.69</v>
      </c>
      <c r="IQ261" s="52">
        <v>1381.69</v>
      </c>
      <c r="IR261" s="52">
        <v>1381.69</v>
      </c>
      <c r="IS261" s="52">
        <v>1381.69</v>
      </c>
      <c r="IT261" s="52">
        <v>1381.69</v>
      </c>
      <c r="IU261" s="52">
        <v>1381.69</v>
      </c>
      <c r="IV261" s="52">
        <v>1381.69</v>
      </c>
      <c r="IW261" s="52">
        <v>1381.69</v>
      </c>
      <c r="IX261" s="52">
        <v>1381.69</v>
      </c>
      <c r="IY261" s="52">
        <v>1381.69</v>
      </c>
      <c r="IZ261" s="52">
        <v>1556.93</v>
      </c>
      <c r="JA261" s="52">
        <v>1556.93</v>
      </c>
      <c r="JB261" s="52">
        <v>1556.93</v>
      </c>
      <c r="JC261" s="52">
        <v>1556.93</v>
      </c>
      <c r="JD261" s="52">
        <v>1556.93</v>
      </c>
      <c r="JE261" s="52">
        <v>1556.93</v>
      </c>
      <c r="JF261" s="52">
        <v>1556.93</v>
      </c>
      <c r="JG261" s="52">
        <v>1556.93</v>
      </c>
      <c r="JH261" s="52">
        <v>1556.93</v>
      </c>
      <c r="JI261" s="52">
        <v>1556.93</v>
      </c>
      <c r="JJ261" s="52">
        <v>1556.93</v>
      </c>
      <c r="JK261" s="52">
        <v>1556.93</v>
      </c>
      <c r="JL261" s="52">
        <v>1754.38</v>
      </c>
      <c r="JM261" s="52">
        <v>1754.38</v>
      </c>
      <c r="JN261" s="52">
        <v>1754.38</v>
      </c>
      <c r="JO261" s="52">
        <v>1754.38</v>
      </c>
      <c r="JP261" s="52">
        <v>1754.38</v>
      </c>
      <c r="JQ261" s="52">
        <v>1754.38</v>
      </c>
      <c r="JR261" s="52">
        <v>1754.38</v>
      </c>
      <c r="JS261" s="52">
        <v>1754.38</v>
      </c>
      <c r="JT261" s="52">
        <v>1754.38</v>
      </c>
      <c r="JU261" s="52">
        <v>1754.38</v>
      </c>
      <c r="JV261" s="52">
        <v>1754.38</v>
      </c>
      <c r="JW261" s="52">
        <v>1754.38</v>
      </c>
      <c r="JX261" s="52">
        <v>1976.88</v>
      </c>
      <c r="JY261" s="52">
        <v>1976.88</v>
      </c>
      <c r="JZ261" s="52">
        <v>1976.88</v>
      </c>
      <c r="KA261" s="52">
        <v>1976.88</v>
      </c>
      <c r="KB261" s="52">
        <v>1976.88</v>
      </c>
      <c r="KC261" s="52">
        <v>1976.88</v>
      </c>
      <c r="KD261" s="52">
        <v>1976.88</v>
      </c>
      <c r="KE261" s="52">
        <v>1976.88</v>
      </c>
      <c r="KF261" s="52">
        <v>1976.88</v>
      </c>
      <c r="KG261" s="52">
        <v>1976.88</v>
      </c>
      <c r="KH261" s="52">
        <v>1976.88</v>
      </c>
      <c r="KI261" s="52">
        <v>1976.88</v>
      </c>
      <c r="KJ261" s="52">
        <v>2227.59</v>
      </c>
      <c r="KK261" s="52">
        <v>2227.59</v>
      </c>
      <c r="KL261" s="52">
        <v>2227.59</v>
      </c>
      <c r="KM261" s="52">
        <v>2227.59</v>
      </c>
      <c r="KN261" s="52">
        <v>2227.59</v>
      </c>
      <c r="KO261" s="52">
        <v>2227.59</v>
      </c>
      <c r="KP261" s="52">
        <v>2227.59</v>
      </c>
      <c r="KQ261" s="52">
        <v>2227.59</v>
      </c>
      <c r="KR261" s="52">
        <v>2227.59</v>
      </c>
      <c r="KS261" s="52">
        <v>2227.59</v>
      </c>
      <c r="KT261" s="52">
        <v>2227.59</v>
      </c>
      <c r="KU261" s="52">
        <v>2227.59</v>
      </c>
      <c r="KV261" s="52">
        <v>2510.11</v>
      </c>
      <c r="KW261" s="52">
        <v>2510.11</v>
      </c>
      <c r="KX261" s="52">
        <v>2510.11</v>
      </c>
      <c r="KY261" s="52">
        <v>2510.11</v>
      </c>
      <c r="KZ261" s="52">
        <v>2510.11</v>
      </c>
      <c r="LA261" s="52">
        <v>2510.11</v>
      </c>
      <c r="LB261" s="52">
        <v>2510.11</v>
      </c>
      <c r="LC261" s="52">
        <v>2510.11</v>
      </c>
      <c r="LD261" s="52">
        <v>2510.11</v>
      </c>
      <c r="LE261" s="52">
        <v>2510.11</v>
      </c>
      <c r="LF261" s="52">
        <v>2510.11</v>
      </c>
      <c r="LG261" s="52">
        <v>0</v>
      </c>
      <c r="LH261" s="52">
        <v>0</v>
      </c>
      <c r="LI261" s="52">
        <v>0</v>
      </c>
      <c r="LJ261" s="52">
        <v>0</v>
      </c>
      <c r="LK261" s="52">
        <v>0</v>
      </c>
      <c r="LL261" s="52">
        <v>0</v>
      </c>
      <c r="LM261" s="52">
        <v>0</v>
      </c>
      <c r="LN261" s="52">
        <v>0</v>
      </c>
      <c r="LO261" s="52">
        <v>0</v>
      </c>
      <c r="LP261" s="52">
        <v>0</v>
      </c>
      <c r="LQ261" s="52">
        <v>0</v>
      </c>
      <c r="LR261" s="52">
        <v>0</v>
      </c>
      <c r="LS261" s="52">
        <v>0</v>
      </c>
      <c r="LT261" s="52">
        <v>0</v>
      </c>
      <c r="LU261" s="52">
        <v>0</v>
      </c>
      <c r="LV261" s="52">
        <v>0</v>
      </c>
      <c r="LW261" s="52">
        <v>0</v>
      </c>
      <c r="LX261" s="52">
        <v>0</v>
      </c>
      <c r="LY261" s="52">
        <v>0</v>
      </c>
      <c r="LZ261" s="52">
        <v>0</v>
      </c>
      <c r="MA261" s="52">
        <v>0</v>
      </c>
      <c r="MB261" s="52">
        <v>0</v>
      </c>
      <c r="MC261" s="52">
        <v>0</v>
      </c>
      <c r="MD261" s="52">
        <v>0</v>
      </c>
      <c r="ME261" s="52">
        <v>0</v>
      </c>
      <c r="MF261" s="52">
        <v>0</v>
      </c>
      <c r="MG261" s="52">
        <v>0</v>
      </c>
      <c r="MH261" s="52">
        <v>0</v>
      </c>
      <c r="MI261" s="52">
        <v>0</v>
      </c>
      <c r="MJ261" s="52">
        <v>0</v>
      </c>
      <c r="MK261" s="52">
        <v>0</v>
      </c>
      <c r="ML261" s="52">
        <v>0</v>
      </c>
      <c r="MM261" s="52">
        <v>0</v>
      </c>
      <c r="MN261" s="52">
        <v>0</v>
      </c>
      <c r="MO261" s="52">
        <v>0</v>
      </c>
      <c r="MP261" s="52">
        <v>0</v>
      </c>
      <c r="MQ261" s="52">
        <v>0</v>
      </c>
      <c r="MR261" s="52">
        <v>0</v>
      </c>
      <c r="MS261" s="52">
        <v>0</v>
      </c>
      <c r="MT261" s="52">
        <v>0</v>
      </c>
      <c r="MU261" s="52">
        <v>0</v>
      </c>
      <c r="MV261" s="52">
        <v>0</v>
      </c>
      <c r="MW261" s="52">
        <v>0</v>
      </c>
      <c r="MX261" s="52">
        <v>0</v>
      </c>
      <c r="MY261" s="52">
        <v>0</v>
      </c>
      <c r="MZ261" s="52">
        <v>0</v>
      </c>
      <c r="NA261" s="52">
        <v>0</v>
      </c>
      <c r="NB261" s="52">
        <v>0</v>
      </c>
      <c r="NC261" s="52">
        <v>0</v>
      </c>
      <c r="ND261" s="52">
        <v>0</v>
      </c>
      <c r="NE261" s="52">
        <v>0</v>
      </c>
      <c r="NF261" s="52">
        <v>0</v>
      </c>
      <c r="NG261" s="52">
        <v>0</v>
      </c>
      <c r="NH261" s="52">
        <v>0</v>
      </c>
      <c r="NI261" s="52">
        <v>0</v>
      </c>
      <c r="NJ261" s="52">
        <v>0</v>
      </c>
      <c r="NK261" s="52">
        <v>0</v>
      </c>
      <c r="NL261" s="52">
        <v>0</v>
      </c>
      <c r="NM261" s="52">
        <v>0</v>
      </c>
      <c r="NN261" s="52">
        <v>0</v>
      </c>
      <c r="NO261" s="52">
        <v>0</v>
      </c>
      <c r="NP261" s="52">
        <v>0</v>
      </c>
      <c r="NQ261" s="52">
        <v>0</v>
      </c>
      <c r="NR261" s="68">
        <f t="shared" si="12"/>
        <v>244726.33999999968</v>
      </c>
      <c r="NS261" s="68">
        <f t="shared" si="13"/>
        <v>244726.33999999968</v>
      </c>
      <c r="NT261" s="68">
        <f t="shared" si="14"/>
        <v>53855.700000000019</v>
      </c>
    </row>
    <row r="262" spans="1:384" s="40" customFormat="1" ht="15" customHeight="1" outlineLevel="1" x14ac:dyDescent="0.2">
      <c r="A262" s="61"/>
      <c r="B262" s="49" t="s">
        <v>671</v>
      </c>
      <c r="C262" s="49" t="s">
        <v>1109</v>
      </c>
      <c r="D262" s="49" t="s">
        <v>1143</v>
      </c>
      <c r="E262" s="50" t="s">
        <v>1192</v>
      </c>
      <c r="F262" s="64">
        <v>45627</v>
      </c>
      <c r="G262" s="49" t="s">
        <v>16</v>
      </c>
      <c r="H262" s="72">
        <v>0</v>
      </c>
      <c r="I262" s="65">
        <v>69900.479999999996</v>
      </c>
      <c r="J262" s="114" t="str">
        <f>_xlfn.XLOOKUP(E262,'[12]Resumo Unidades'!$B:$B,'[12]Resumo Unidades'!$W:$W)</f>
        <v>Fluxo ok</v>
      </c>
      <c r="K262" s="51" t="str">
        <f>IF(L262&gt;Resumo!$E$23,"Sim","Não")</f>
        <v>Não</v>
      </c>
      <c r="L262" s="66">
        <v>35</v>
      </c>
      <c r="M262" s="67"/>
      <c r="N262" s="52">
        <v>0</v>
      </c>
      <c r="O262" s="52">
        <v>0</v>
      </c>
      <c r="P262" s="52">
        <v>0</v>
      </c>
      <c r="Q262" s="52">
        <v>0</v>
      </c>
      <c r="R262" s="52">
        <v>0</v>
      </c>
      <c r="S262" s="52">
        <v>0</v>
      </c>
      <c r="T262" s="52">
        <v>0</v>
      </c>
      <c r="U262" s="52">
        <v>0</v>
      </c>
      <c r="V262" s="52">
        <v>0</v>
      </c>
      <c r="W262" s="52">
        <v>0</v>
      </c>
      <c r="X262" s="52">
        <v>0</v>
      </c>
      <c r="Y262" s="52">
        <v>0</v>
      </c>
      <c r="Z262" s="52">
        <v>0</v>
      </c>
      <c r="AA262" s="52">
        <v>0</v>
      </c>
      <c r="AB262" s="52">
        <v>0</v>
      </c>
      <c r="AC262" s="52">
        <v>0</v>
      </c>
      <c r="AD262" s="52">
        <v>0</v>
      </c>
      <c r="AE262" s="52">
        <v>0</v>
      </c>
      <c r="AF262" s="52">
        <v>0</v>
      </c>
      <c r="AG262" s="52">
        <v>0</v>
      </c>
      <c r="AH262" s="52">
        <v>0</v>
      </c>
      <c r="AI262" s="52">
        <v>0</v>
      </c>
      <c r="AJ262" s="52">
        <v>0</v>
      </c>
      <c r="AK262" s="52">
        <v>0</v>
      </c>
      <c r="AL262" s="52">
        <v>0</v>
      </c>
      <c r="AM262" s="52">
        <v>0</v>
      </c>
      <c r="AN262" s="52">
        <v>0</v>
      </c>
      <c r="AO262" s="52">
        <v>0</v>
      </c>
      <c r="AP262" s="52">
        <v>0</v>
      </c>
      <c r="AQ262" s="52">
        <v>0</v>
      </c>
      <c r="AR262" s="52">
        <v>0</v>
      </c>
      <c r="AS262" s="52">
        <v>0</v>
      </c>
      <c r="AT262" s="52">
        <v>0</v>
      </c>
      <c r="AU262" s="52">
        <v>0</v>
      </c>
      <c r="AV262" s="52">
        <v>0</v>
      </c>
      <c r="AW262" s="52">
        <v>0</v>
      </c>
      <c r="AX262" s="52">
        <v>0</v>
      </c>
      <c r="AY262" s="52">
        <v>0</v>
      </c>
      <c r="AZ262" s="52">
        <v>0</v>
      </c>
      <c r="BA262" s="52">
        <v>0</v>
      </c>
      <c r="BB262" s="52">
        <v>0</v>
      </c>
      <c r="BC262" s="52">
        <v>0</v>
      </c>
      <c r="BD262" s="52">
        <v>0</v>
      </c>
      <c r="BE262" s="52">
        <v>0</v>
      </c>
      <c r="BF262" s="52">
        <v>0</v>
      </c>
      <c r="BG262" s="52">
        <v>0</v>
      </c>
      <c r="BH262" s="52">
        <v>0</v>
      </c>
      <c r="BI262" s="52">
        <v>0</v>
      </c>
      <c r="BJ262" s="52">
        <v>0</v>
      </c>
      <c r="BK262" s="52">
        <v>0</v>
      </c>
      <c r="BL262" s="52">
        <v>0</v>
      </c>
      <c r="BM262" s="52">
        <v>0</v>
      </c>
      <c r="BN262" s="52">
        <v>0</v>
      </c>
      <c r="BO262" s="52">
        <v>0</v>
      </c>
      <c r="BP262" s="52">
        <v>0</v>
      </c>
      <c r="BQ262" s="52">
        <v>0</v>
      </c>
      <c r="BR262" s="52">
        <v>0</v>
      </c>
      <c r="BS262" s="52">
        <v>0</v>
      </c>
      <c r="BT262" s="52">
        <v>0</v>
      </c>
      <c r="BU262" s="52">
        <v>0</v>
      </c>
      <c r="BV262" s="52">
        <v>0</v>
      </c>
      <c r="BW262" s="52">
        <v>0</v>
      </c>
      <c r="BX262" s="52">
        <v>0</v>
      </c>
      <c r="BY262" s="52">
        <v>0</v>
      </c>
      <c r="BZ262" s="52">
        <v>0</v>
      </c>
      <c r="CA262" s="52">
        <v>0</v>
      </c>
      <c r="CB262" s="52">
        <v>869.17</v>
      </c>
      <c r="CC262" s="52">
        <v>789.7</v>
      </c>
      <c r="CD262" s="52">
        <v>776.88</v>
      </c>
      <c r="CE262" s="52">
        <v>776.88</v>
      </c>
      <c r="CF262" s="52">
        <v>776.88</v>
      </c>
      <c r="CG262" s="52">
        <v>288.35000000000002</v>
      </c>
      <c r="CH262" s="52">
        <v>290.22000000000003</v>
      </c>
      <c r="CI262" s="52">
        <v>292.12</v>
      </c>
      <c r="CJ262" s="52">
        <v>294.01</v>
      </c>
      <c r="CK262" s="52">
        <v>295.92</v>
      </c>
      <c r="CL262" s="52">
        <v>297.83999999999997</v>
      </c>
      <c r="CM262" s="52">
        <v>299.77999999999997</v>
      </c>
      <c r="CN262" s="52">
        <v>301.73</v>
      </c>
      <c r="CO262" s="52">
        <v>303.69</v>
      </c>
      <c r="CP262" s="52">
        <v>305.67</v>
      </c>
      <c r="CQ262" s="52">
        <v>307.64999999999998</v>
      </c>
      <c r="CR262" s="52">
        <v>309.64999999999998</v>
      </c>
      <c r="CS262" s="52">
        <v>311.67</v>
      </c>
      <c r="CT262" s="52">
        <v>313.69</v>
      </c>
      <c r="CU262" s="52">
        <v>315.73</v>
      </c>
      <c r="CV262" s="52">
        <v>317.77999999999997</v>
      </c>
      <c r="CW262" s="52">
        <v>319.83999999999997</v>
      </c>
      <c r="CX262" s="52">
        <v>321.93</v>
      </c>
      <c r="CY262" s="52">
        <v>324.02</v>
      </c>
      <c r="CZ262" s="52">
        <v>326.13</v>
      </c>
      <c r="DA262" s="52">
        <v>328.24</v>
      </c>
      <c r="DB262" s="52">
        <v>330.37</v>
      </c>
      <c r="DC262" s="52">
        <v>332.53</v>
      </c>
      <c r="DD262" s="52">
        <v>334.68</v>
      </c>
      <c r="DE262" s="52">
        <v>336.86</v>
      </c>
      <c r="DF262" s="52">
        <v>339.05</v>
      </c>
      <c r="DG262" s="52">
        <v>341.26</v>
      </c>
      <c r="DH262" s="52">
        <v>343.47</v>
      </c>
      <c r="DI262" s="52">
        <v>345.71</v>
      </c>
      <c r="DJ262" s="52">
        <v>347.95</v>
      </c>
      <c r="DK262" s="52">
        <v>350.22</v>
      </c>
      <c r="DL262" s="52">
        <v>352.49</v>
      </c>
      <c r="DM262" s="52">
        <v>354.78</v>
      </c>
      <c r="DN262" s="52">
        <v>357.08</v>
      </c>
      <c r="DO262" s="52">
        <v>359.41</v>
      </c>
      <c r="DP262" s="52">
        <v>361.75</v>
      </c>
      <c r="DQ262" s="52">
        <v>364.09</v>
      </c>
      <c r="DR262" s="52">
        <v>366.46</v>
      </c>
      <c r="DS262" s="52">
        <v>368.84</v>
      </c>
      <c r="DT262" s="52">
        <v>371.24</v>
      </c>
      <c r="DU262" s="52">
        <v>373.66</v>
      </c>
      <c r="DV262" s="52">
        <v>376.08</v>
      </c>
      <c r="DW262" s="52">
        <v>378.53</v>
      </c>
      <c r="DX262" s="52">
        <v>380.99</v>
      </c>
      <c r="DY262" s="52">
        <v>383.46</v>
      </c>
      <c r="DZ262" s="52">
        <v>385.96</v>
      </c>
      <c r="EA262" s="52">
        <v>388.47</v>
      </c>
      <c r="EB262" s="52">
        <v>390.99</v>
      </c>
      <c r="EC262" s="52">
        <v>393.53</v>
      </c>
      <c r="ED262" s="52">
        <v>396.09</v>
      </c>
      <c r="EE262" s="52">
        <v>398.67</v>
      </c>
      <c r="EF262" s="52">
        <v>401.25</v>
      </c>
      <c r="EG262" s="52">
        <v>403.86</v>
      </c>
      <c r="EH262" s="52">
        <v>406.49</v>
      </c>
      <c r="EI262" s="52">
        <v>409.14</v>
      </c>
      <c r="EJ262" s="52">
        <v>411.79</v>
      </c>
      <c r="EK262" s="52">
        <v>414.47</v>
      </c>
      <c r="EL262" s="52">
        <v>417.16</v>
      </c>
      <c r="EM262" s="52">
        <v>419.87</v>
      </c>
      <c r="EN262" s="52">
        <v>422.61</v>
      </c>
      <c r="EO262" s="52">
        <v>425.35</v>
      </c>
      <c r="EP262" s="52">
        <v>428.12</v>
      </c>
      <c r="EQ262" s="52">
        <v>430.89</v>
      </c>
      <c r="ER262" s="52">
        <v>433.7</v>
      </c>
      <c r="ES262" s="52">
        <v>436.52</v>
      </c>
      <c r="ET262" s="52">
        <v>439.35</v>
      </c>
      <c r="EU262" s="52">
        <v>442.21</v>
      </c>
      <c r="EV262" s="52">
        <v>445.09</v>
      </c>
      <c r="EW262" s="52">
        <v>447.98</v>
      </c>
      <c r="EX262" s="52">
        <v>450.89</v>
      </c>
      <c r="EY262" s="52">
        <v>453.82</v>
      </c>
      <c r="EZ262" s="52">
        <v>456.77</v>
      </c>
      <c r="FA262" s="52">
        <v>459.74</v>
      </c>
      <c r="FB262" s="52">
        <v>462.73</v>
      </c>
      <c r="FC262" s="52">
        <v>465.74</v>
      </c>
      <c r="FD262" s="52">
        <v>468.76</v>
      </c>
      <c r="FE262" s="52">
        <v>471.81</v>
      </c>
      <c r="FF262" s="52">
        <v>474.88</v>
      </c>
      <c r="FG262" s="52">
        <v>477.96</v>
      </c>
      <c r="FH262" s="52">
        <v>481.07</v>
      </c>
      <c r="FI262" s="52">
        <v>484.19</v>
      </c>
      <c r="FJ262" s="52">
        <v>487.35</v>
      </c>
      <c r="FK262" s="52">
        <v>490.52</v>
      </c>
      <c r="FL262" s="52">
        <v>493.7</v>
      </c>
      <c r="FM262" s="52">
        <v>496.91</v>
      </c>
      <c r="FN262" s="52">
        <v>500.14</v>
      </c>
      <c r="FO262" s="52">
        <v>503.39</v>
      </c>
      <c r="FP262" s="52">
        <v>506.67</v>
      </c>
      <c r="FQ262" s="52">
        <v>509.96</v>
      </c>
      <c r="FR262" s="52">
        <v>513.27</v>
      </c>
      <c r="FS262" s="52">
        <v>516.6</v>
      </c>
      <c r="FT262" s="52">
        <v>519.97</v>
      </c>
      <c r="FU262" s="52">
        <v>523.35</v>
      </c>
      <c r="FV262" s="52">
        <v>526.74</v>
      </c>
      <c r="FW262" s="52">
        <v>530.16999999999996</v>
      </c>
      <c r="FX262" s="52">
        <v>533.62</v>
      </c>
      <c r="FY262" s="52">
        <v>537.08000000000004</v>
      </c>
      <c r="FZ262" s="52">
        <v>540.58000000000004</v>
      </c>
      <c r="GA262" s="52">
        <v>544.09</v>
      </c>
      <c r="GB262" s="52">
        <v>547.62</v>
      </c>
      <c r="GC262" s="52">
        <v>551.19000000000005</v>
      </c>
      <c r="GD262" s="52">
        <v>554.77</v>
      </c>
      <c r="GE262" s="52">
        <v>558.38</v>
      </c>
      <c r="GF262" s="52">
        <v>562</v>
      </c>
      <c r="GG262" s="52">
        <v>565.66</v>
      </c>
      <c r="GH262" s="52">
        <v>569.33000000000004</v>
      </c>
      <c r="GI262" s="52">
        <v>573.04</v>
      </c>
      <c r="GJ262" s="52">
        <v>576.76</v>
      </c>
      <c r="GK262" s="52">
        <v>580.51</v>
      </c>
      <c r="GL262" s="52">
        <v>584.28</v>
      </c>
      <c r="GM262" s="52">
        <v>588.08000000000004</v>
      </c>
      <c r="GN262" s="52">
        <v>591.9</v>
      </c>
      <c r="GO262" s="52">
        <v>595.75</v>
      </c>
      <c r="GP262" s="52">
        <v>599.62</v>
      </c>
      <c r="GQ262" s="52">
        <v>603.52</v>
      </c>
      <c r="GR262" s="52">
        <v>607.44000000000005</v>
      </c>
      <c r="GS262" s="52">
        <v>611.39</v>
      </c>
      <c r="GT262" s="52">
        <v>615.36</v>
      </c>
      <c r="GU262" s="52">
        <v>619.37</v>
      </c>
      <c r="GV262" s="52">
        <v>623.39</v>
      </c>
      <c r="GW262" s="52">
        <v>627.44000000000005</v>
      </c>
      <c r="GX262" s="52">
        <v>631.52</v>
      </c>
      <c r="GY262" s="52">
        <v>635.63</v>
      </c>
      <c r="GZ262" s="52">
        <v>639.76</v>
      </c>
      <c r="HA262" s="52">
        <v>643.91</v>
      </c>
      <c r="HB262" s="52">
        <v>648.1</v>
      </c>
      <c r="HC262" s="52">
        <v>652.30999999999995</v>
      </c>
      <c r="HD262" s="52">
        <v>656.55</v>
      </c>
      <c r="HE262" s="52">
        <v>660.82</v>
      </c>
      <c r="HF262" s="52">
        <v>665.12</v>
      </c>
      <c r="HG262" s="52">
        <v>669.44</v>
      </c>
      <c r="HH262" s="52">
        <v>673.79</v>
      </c>
      <c r="HI262" s="52">
        <v>678.17</v>
      </c>
      <c r="HJ262" s="52">
        <v>682.58</v>
      </c>
      <c r="HK262" s="52">
        <v>687.02</v>
      </c>
      <c r="HL262" s="52">
        <v>691.48</v>
      </c>
      <c r="HM262" s="52">
        <v>695.98</v>
      </c>
      <c r="HN262" s="52">
        <v>700.5</v>
      </c>
      <c r="HO262" s="52">
        <v>705.05</v>
      </c>
      <c r="HP262" s="52">
        <v>709.64</v>
      </c>
      <c r="HQ262" s="52">
        <v>714.25</v>
      </c>
      <c r="HR262" s="52">
        <v>718.89</v>
      </c>
      <c r="HS262" s="52">
        <v>723.56</v>
      </c>
      <c r="HT262" s="52">
        <v>728.26</v>
      </c>
      <c r="HU262" s="52">
        <v>733</v>
      </c>
      <c r="HV262" s="52">
        <v>737.77</v>
      </c>
      <c r="HW262" s="52">
        <v>742.56</v>
      </c>
      <c r="HX262" s="52">
        <v>747.38</v>
      </c>
      <c r="HY262" s="52">
        <v>752.25</v>
      </c>
      <c r="HZ262" s="52">
        <v>757.13</v>
      </c>
      <c r="IA262" s="52">
        <v>762.05</v>
      </c>
      <c r="IB262" s="52">
        <v>767.01</v>
      </c>
      <c r="IC262" s="52">
        <v>771.99</v>
      </c>
      <c r="ID262" s="52">
        <v>777.01</v>
      </c>
      <c r="IE262" s="52">
        <v>782.06</v>
      </c>
      <c r="IF262" s="52">
        <v>787.14</v>
      </c>
      <c r="IG262" s="52">
        <v>792.27</v>
      </c>
      <c r="IH262" s="52">
        <v>797.41</v>
      </c>
      <c r="II262" s="52">
        <v>802.6</v>
      </c>
      <c r="IJ262" s="52">
        <v>807.81</v>
      </c>
      <c r="IK262" s="52">
        <v>813.07</v>
      </c>
      <c r="IL262" s="52">
        <v>818.34</v>
      </c>
      <c r="IM262" s="52">
        <v>823.67</v>
      </c>
      <c r="IN262" s="52">
        <v>829.03</v>
      </c>
      <c r="IO262" s="52">
        <v>834.41</v>
      </c>
      <c r="IP262" s="52">
        <v>839.83</v>
      </c>
      <c r="IQ262" s="52">
        <v>845.3</v>
      </c>
      <c r="IR262" s="52">
        <v>850.78</v>
      </c>
      <c r="IS262" s="52">
        <v>856.32</v>
      </c>
      <c r="IT262" s="52">
        <v>861.89</v>
      </c>
      <c r="IU262" s="52">
        <v>867.49</v>
      </c>
      <c r="IV262" s="52">
        <v>873.12</v>
      </c>
      <c r="IW262" s="52">
        <v>878.8</v>
      </c>
      <c r="IX262" s="52">
        <v>884.51</v>
      </c>
      <c r="IY262" s="52">
        <v>890.26</v>
      </c>
      <c r="IZ262" s="52">
        <v>896.05</v>
      </c>
      <c r="JA262" s="52">
        <v>901.87</v>
      </c>
      <c r="JB262" s="52">
        <v>907.74</v>
      </c>
      <c r="JC262" s="52">
        <v>913.64</v>
      </c>
      <c r="JD262" s="52">
        <v>919.58</v>
      </c>
      <c r="JE262" s="52">
        <v>925.55</v>
      </c>
      <c r="JF262" s="52">
        <v>931.57</v>
      </c>
      <c r="JG262" s="52">
        <v>937.62</v>
      </c>
      <c r="JH262" s="52">
        <v>943.71</v>
      </c>
      <c r="JI262" s="52">
        <v>949.85</v>
      </c>
      <c r="JJ262" s="52">
        <v>956.02</v>
      </c>
      <c r="JK262" s="52">
        <v>962.24</v>
      </c>
      <c r="JL262" s="52">
        <v>968.49</v>
      </c>
      <c r="JM262" s="52">
        <v>974.79</v>
      </c>
      <c r="JN262" s="52">
        <v>981.12</v>
      </c>
      <c r="JO262" s="52">
        <v>987.5</v>
      </c>
      <c r="JP262" s="52">
        <v>993.92</v>
      </c>
      <c r="JQ262" s="52">
        <v>1000.38</v>
      </c>
      <c r="JR262" s="52">
        <v>1006.89</v>
      </c>
      <c r="JS262" s="52">
        <v>1013.43</v>
      </c>
      <c r="JT262" s="52">
        <v>1020.02</v>
      </c>
      <c r="JU262" s="52">
        <v>1026.6400000000001</v>
      </c>
      <c r="JV262" s="52">
        <v>1033.32</v>
      </c>
      <c r="JW262" s="52">
        <v>1040.03</v>
      </c>
      <c r="JX262" s="52">
        <v>1046.8</v>
      </c>
      <c r="JY262" s="52">
        <v>1053.5999999999999</v>
      </c>
      <c r="JZ262" s="52">
        <v>1060.45</v>
      </c>
      <c r="KA262" s="52">
        <v>1067.3399999999999</v>
      </c>
      <c r="KB262" s="52">
        <v>1074.27</v>
      </c>
      <c r="KC262" s="52">
        <v>1081.26</v>
      </c>
      <c r="KD262" s="52">
        <v>1088.29</v>
      </c>
      <c r="KE262" s="52">
        <v>1095.3699999999999</v>
      </c>
      <c r="KF262" s="52">
        <v>1102.49</v>
      </c>
      <c r="KG262" s="52">
        <v>1109.6500000000001</v>
      </c>
      <c r="KH262" s="52">
        <v>1116.8599999999999</v>
      </c>
      <c r="KI262" s="52">
        <v>1124.1199999999999</v>
      </c>
      <c r="KJ262" s="52">
        <v>1131.43</v>
      </c>
      <c r="KK262" s="52">
        <v>1138.78</v>
      </c>
      <c r="KL262" s="52">
        <v>1146.19</v>
      </c>
      <c r="KM262" s="52">
        <v>1153.6300000000001</v>
      </c>
      <c r="KN262" s="52">
        <v>1161.1300000000001</v>
      </c>
      <c r="KO262" s="52">
        <v>1168.68</v>
      </c>
      <c r="KP262" s="52">
        <v>1176.27</v>
      </c>
      <c r="KQ262" s="52">
        <v>1183.93</v>
      </c>
      <c r="KR262" s="52">
        <v>1191.6199999999999</v>
      </c>
      <c r="KS262" s="52">
        <v>1199.3699999999999</v>
      </c>
      <c r="KT262" s="52">
        <v>1207.1600000000001</v>
      </c>
      <c r="KU262" s="52">
        <v>1215.01</v>
      </c>
      <c r="KV262" s="52">
        <v>1222.9100000000001</v>
      </c>
      <c r="KW262" s="52">
        <v>1230.8499999999999</v>
      </c>
      <c r="KX262" s="52">
        <v>1238.8599999999999</v>
      </c>
      <c r="KY262" s="52">
        <v>1246.9100000000001</v>
      </c>
      <c r="KZ262" s="52">
        <v>1255.02</v>
      </c>
      <c r="LA262" s="52">
        <v>1263.17</v>
      </c>
      <c r="LB262" s="52">
        <v>1271.3800000000001</v>
      </c>
      <c r="LC262" s="52">
        <v>1279.6400000000001</v>
      </c>
      <c r="LD262" s="52">
        <v>1287.96</v>
      </c>
      <c r="LE262" s="52">
        <v>1296.3399999999999</v>
      </c>
      <c r="LF262" s="52">
        <v>1304.76</v>
      </c>
      <c r="LG262" s="52">
        <v>0</v>
      </c>
      <c r="LH262" s="52">
        <v>0</v>
      </c>
      <c r="LI262" s="52">
        <v>0</v>
      </c>
      <c r="LJ262" s="52">
        <v>0</v>
      </c>
      <c r="LK262" s="52">
        <v>0</v>
      </c>
      <c r="LL262" s="52">
        <v>0</v>
      </c>
      <c r="LM262" s="52">
        <v>0</v>
      </c>
      <c r="LN262" s="52">
        <v>0</v>
      </c>
      <c r="LO262" s="52">
        <v>0</v>
      </c>
      <c r="LP262" s="52">
        <v>0</v>
      </c>
      <c r="LQ262" s="52">
        <v>0</v>
      </c>
      <c r="LR262" s="52">
        <v>0</v>
      </c>
      <c r="LS262" s="52">
        <v>0</v>
      </c>
      <c r="LT262" s="52">
        <v>0</v>
      </c>
      <c r="LU262" s="52">
        <v>0</v>
      </c>
      <c r="LV262" s="52">
        <v>0</v>
      </c>
      <c r="LW262" s="52">
        <v>0</v>
      </c>
      <c r="LX262" s="52">
        <v>0</v>
      </c>
      <c r="LY262" s="52">
        <v>0</v>
      </c>
      <c r="LZ262" s="52">
        <v>0</v>
      </c>
      <c r="MA262" s="52">
        <v>0</v>
      </c>
      <c r="MB262" s="52">
        <v>0</v>
      </c>
      <c r="MC262" s="52">
        <v>0</v>
      </c>
      <c r="MD262" s="52">
        <v>0</v>
      </c>
      <c r="ME262" s="52">
        <v>0</v>
      </c>
      <c r="MF262" s="52">
        <v>0</v>
      </c>
      <c r="MG262" s="52">
        <v>0</v>
      </c>
      <c r="MH262" s="52">
        <v>0</v>
      </c>
      <c r="MI262" s="52">
        <v>0</v>
      </c>
      <c r="MJ262" s="52">
        <v>0</v>
      </c>
      <c r="MK262" s="52">
        <v>0</v>
      </c>
      <c r="ML262" s="52">
        <v>0</v>
      </c>
      <c r="MM262" s="52">
        <v>0</v>
      </c>
      <c r="MN262" s="52">
        <v>0</v>
      </c>
      <c r="MO262" s="52">
        <v>0</v>
      </c>
      <c r="MP262" s="52">
        <v>0</v>
      </c>
      <c r="MQ262" s="52">
        <v>0</v>
      </c>
      <c r="MR262" s="52">
        <v>0</v>
      </c>
      <c r="MS262" s="52">
        <v>0</v>
      </c>
      <c r="MT262" s="52">
        <v>0</v>
      </c>
      <c r="MU262" s="52">
        <v>0</v>
      </c>
      <c r="MV262" s="52">
        <v>0</v>
      </c>
      <c r="MW262" s="52">
        <v>0</v>
      </c>
      <c r="MX262" s="52">
        <v>0</v>
      </c>
      <c r="MY262" s="52">
        <v>0</v>
      </c>
      <c r="MZ262" s="52">
        <v>0</v>
      </c>
      <c r="NA262" s="52">
        <v>0</v>
      </c>
      <c r="NB262" s="52">
        <v>0</v>
      </c>
      <c r="NC262" s="52">
        <v>0</v>
      </c>
      <c r="ND262" s="52">
        <v>0</v>
      </c>
      <c r="NE262" s="52">
        <v>0</v>
      </c>
      <c r="NF262" s="52">
        <v>0</v>
      </c>
      <c r="NG262" s="52">
        <v>0</v>
      </c>
      <c r="NH262" s="52">
        <v>0</v>
      </c>
      <c r="NI262" s="52">
        <v>0</v>
      </c>
      <c r="NJ262" s="52">
        <v>0</v>
      </c>
      <c r="NK262" s="52">
        <v>0</v>
      </c>
      <c r="NL262" s="52">
        <v>0</v>
      </c>
      <c r="NM262" s="52">
        <v>0</v>
      </c>
      <c r="NN262" s="52">
        <v>0</v>
      </c>
      <c r="NO262" s="52">
        <v>0</v>
      </c>
      <c r="NP262" s="52">
        <v>0</v>
      </c>
      <c r="NQ262" s="52">
        <v>0</v>
      </c>
      <c r="NR262" s="68">
        <f t="shared" si="12"/>
        <v>161665.02000000002</v>
      </c>
      <c r="NS262" s="68">
        <f t="shared" si="13"/>
        <v>161665.02000000002</v>
      </c>
      <c r="NT262" s="68">
        <f t="shared" si="14"/>
        <v>47787.109999999993</v>
      </c>
    </row>
    <row r="263" spans="1:384" s="40" customFormat="1" ht="15" customHeight="1" outlineLevel="1" x14ac:dyDescent="0.2">
      <c r="A263" s="61"/>
      <c r="B263" s="49" t="s">
        <v>671</v>
      </c>
      <c r="C263" s="49" t="s">
        <v>1110</v>
      </c>
      <c r="D263" s="49" t="s">
        <v>1144</v>
      </c>
      <c r="E263" s="50" t="s">
        <v>1193</v>
      </c>
      <c r="F263" s="64">
        <v>45627</v>
      </c>
      <c r="G263" s="49" t="s">
        <v>16</v>
      </c>
      <c r="H263" s="72">
        <v>0</v>
      </c>
      <c r="I263" s="65">
        <v>69899.759999999995</v>
      </c>
      <c r="J263" s="114" t="str">
        <f>_xlfn.XLOOKUP(E263,'[12]Resumo Unidades'!$B:$B,'[12]Resumo Unidades'!$W:$W)</f>
        <v>Fluxo ok</v>
      </c>
      <c r="K263" s="51" t="str">
        <f>IF(L263&gt;Resumo!$E$23,"Sim","Não")</f>
        <v>Não</v>
      </c>
      <c r="L263" s="66">
        <v>59</v>
      </c>
      <c r="M263" s="67"/>
      <c r="N263" s="52">
        <v>0</v>
      </c>
      <c r="O263" s="52">
        <v>0</v>
      </c>
      <c r="P263" s="52">
        <v>0</v>
      </c>
      <c r="Q263" s="52">
        <v>0</v>
      </c>
      <c r="R263" s="52">
        <v>0</v>
      </c>
      <c r="S263" s="52">
        <v>0</v>
      </c>
      <c r="T263" s="52">
        <v>0</v>
      </c>
      <c r="U263" s="52">
        <v>0</v>
      </c>
      <c r="V263" s="52">
        <v>0</v>
      </c>
      <c r="W263" s="52">
        <v>0</v>
      </c>
      <c r="X263" s="52">
        <v>0</v>
      </c>
      <c r="Y263" s="52">
        <v>0</v>
      </c>
      <c r="Z263" s="52">
        <v>0</v>
      </c>
      <c r="AA263" s="52">
        <v>0</v>
      </c>
      <c r="AB263" s="52">
        <v>0</v>
      </c>
      <c r="AC263" s="52">
        <v>0</v>
      </c>
      <c r="AD263" s="52">
        <v>0</v>
      </c>
      <c r="AE263" s="52">
        <v>0</v>
      </c>
      <c r="AF263" s="52">
        <v>0</v>
      </c>
      <c r="AG263" s="52">
        <v>0</v>
      </c>
      <c r="AH263" s="52">
        <v>0</v>
      </c>
      <c r="AI263" s="52">
        <v>0</v>
      </c>
      <c r="AJ263" s="52">
        <v>0</v>
      </c>
      <c r="AK263" s="52">
        <v>0</v>
      </c>
      <c r="AL263" s="52">
        <v>0</v>
      </c>
      <c r="AM263" s="52">
        <v>0</v>
      </c>
      <c r="AN263" s="52">
        <v>0</v>
      </c>
      <c r="AO263" s="52">
        <v>0</v>
      </c>
      <c r="AP263" s="52">
        <v>0</v>
      </c>
      <c r="AQ263" s="52">
        <v>0</v>
      </c>
      <c r="AR263" s="52">
        <v>0</v>
      </c>
      <c r="AS263" s="52">
        <v>0</v>
      </c>
      <c r="AT263" s="52">
        <v>0</v>
      </c>
      <c r="AU263" s="52">
        <v>0</v>
      </c>
      <c r="AV263" s="52">
        <v>0</v>
      </c>
      <c r="AW263" s="52">
        <v>0</v>
      </c>
      <c r="AX263" s="52">
        <v>0</v>
      </c>
      <c r="AY263" s="52">
        <v>0</v>
      </c>
      <c r="AZ263" s="52">
        <v>0</v>
      </c>
      <c r="BA263" s="52">
        <v>0</v>
      </c>
      <c r="BB263" s="52">
        <v>0</v>
      </c>
      <c r="BC263" s="52">
        <v>0</v>
      </c>
      <c r="BD263" s="52">
        <v>0</v>
      </c>
      <c r="BE263" s="52">
        <v>0</v>
      </c>
      <c r="BF263" s="52">
        <v>0</v>
      </c>
      <c r="BG263" s="52">
        <v>0</v>
      </c>
      <c r="BH263" s="52">
        <v>0</v>
      </c>
      <c r="BI263" s="52">
        <v>0</v>
      </c>
      <c r="BJ263" s="52">
        <v>0</v>
      </c>
      <c r="BK263" s="52">
        <v>0</v>
      </c>
      <c r="BL263" s="52">
        <v>0</v>
      </c>
      <c r="BM263" s="52">
        <v>0</v>
      </c>
      <c r="BN263" s="52">
        <v>0</v>
      </c>
      <c r="BO263" s="52">
        <v>0</v>
      </c>
      <c r="BP263" s="52">
        <v>0</v>
      </c>
      <c r="BQ263" s="52">
        <v>0</v>
      </c>
      <c r="BR263" s="52">
        <v>0</v>
      </c>
      <c r="BS263" s="52">
        <v>0</v>
      </c>
      <c r="BT263" s="52">
        <v>0</v>
      </c>
      <c r="BU263" s="52">
        <v>0</v>
      </c>
      <c r="BV263" s="52">
        <v>0</v>
      </c>
      <c r="BW263" s="52">
        <v>0</v>
      </c>
      <c r="BX263" s="52">
        <v>0</v>
      </c>
      <c r="BY263" s="52">
        <v>0</v>
      </c>
      <c r="BZ263" s="52">
        <v>0</v>
      </c>
      <c r="CA263" s="52">
        <v>1183.24</v>
      </c>
      <c r="CB263" s="52">
        <v>1082.2</v>
      </c>
      <c r="CC263" s="52">
        <v>987.68</v>
      </c>
      <c r="CD263" s="52">
        <v>987.68</v>
      </c>
      <c r="CE263" s="52">
        <v>277.13</v>
      </c>
      <c r="CF263" s="52">
        <v>277.13</v>
      </c>
      <c r="CG263" s="52">
        <v>277.13</v>
      </c>
      <c r="CH263" s="52">
        <v>277.13</v>
      </c>
      <c r="CI263" s="52">
        <v>277.13</v>
      </c>
      <c r="CJ263" s="52">
        <v>277.13</v>
      </c>
      <c r="CK263" s="52">
        <v>277.13</v>
      </c>
      <c r="CL263" s="52">
        <v>277.13</v>
      </c>
      <c r="CM263" s="52">
        <v>277.13</v>
      </c>
      <c r="CN263" s="52">
        <v>301.49</v>
      </c>
      <c r="CO263" s="52">
        <v>301.49</v>
      </c>
      <c r="CP263" s="52">
        <v>301.49</v>
      </c>
      <c r="CQ263" s="52">
        <v>301.49</v>
      </c>
      <c r="CR263" s="52">
        <v>301.49</v>
      </c>
      <c r="CS263" s="52">
        <v>301.49</v>
      </c>
      <c r="CT263" s="52">
        <v>301.49</v>
      </c>
      <c r="CU263" s="52">
        <v>301.49</v>
      </c>
      <c r="CV263" s="52">
        <v>301.49</v>
      </c>
      <c r="CW263" s="52">
        <v>301.49</v>
      </c>
      <c r="CX263" s="52">
        <v>301.49</v>
      </c>
      <c r="CY263" s="52">
        <v>301.49</v>
      </c>
      <c r="CZ263" s="52">
        <v>325.86</v>
      </c>
      <c r="DA263" s="52">
        <v>325.86</v>
      </c>
      <c r="DB263" s="52">
        <v>325.86</v>
      </c>
      <c r="DC263" s="52">
        <v>325.86</v>
      </c>
      <c r="DD263" s="52">
        <v>325.86</v>
      </c>
      <c r="DE263" s="52">
        <v>325.86</v>
      </c>
      <c r="DF263" s="52">
        <v>325.86</v>
      </c>
      <c r="DG263" s="52">
        <v>325.86</v>
      </c>
      <c r="DH263" s="52">
        <v>325.86</v>
      </c>
      <c r="DI263" s="52">
        <v>325.86</v>
      </c>
      <c r="DJ263" s="52">
        <v>325.86</v>
      </c>
      <c r="DK263" s="52">
        <v>325.86</v>
      </c>
      <c r="DL263" s="52">
        <v>352.21</v>
      </c>
      <c r="DM263" s="52">
        <v>352.21</v>
      </c>
      <c r="DN263" s="52">
        <v>352.21</v>
      </c>
      <c r="DO263" s="52">
        <v>352.21</v>
      </c>
      <c r="DP263" s="52">
        <v>352.21</v>
      </c>
      <c r="DQ263" s="52">
        <v>352.21</v>
      </c>
      <c r="DR263" s="52">
        <v>352.21</v>
      </c>
      <c r="DS263" s="52">
        <v>352.21</v>
      </c>
      <c r="DT263" s="52">
        <v>352.21</v>
      </c>
      <c r="DU263" s="52">
        <v>352.21</v>
      </c>
      <c r="DV263" s="52">
        <v>352.21</v>
      </c>
      <c r="DW263" s="52">
        <v>352.21</v>
      </c>
      <c r="DX263" s="52">
        <v>380.68</v>
      </c>
      <c r="DY263" s="52">
        <v>380.68</v>
      </c>
      <c r="DZ263" s="52">
        <v>380.68</v>
      </c>
      <c r="EA263" s="52">
        <v>380.68</v>
      </c>
      <c r="EB263" s="52">
        <v>380.68</v>
      </c>
      <c r="EC263" s="52">
        <v>380.68</v>
      </c>
      <c r="ED263" s="52">
        <v>380.68</v>
      </c>
      <c r="EE263" s="52">
        <v>380.68</v>
      </c>
      <c r="EF263" s="52">
        <v>380.68</v>
      </c>
      <c r="EG263" s="52">
        <v>380.68</v>
      </c>
      <c r="EH263" s="52">
        <v>380.68</v>
      </c>
      <c r="EI263" s="52">
        <v>380.68</v>
      </c>
      <c r="EJ263" s="52">
        <v>411.46</v>
      </c>
      <c r="EK263" s="52">
        <v>411.46</v>
      </c>
      <c r="EL263" s="52">
        <v>411.46</v>
      </c>
      <c r="EM263" s="52">
        <v>411.46</v>
      </c>
      <c r="EN263" s="52">
        <v>411.46</v>
      </c>
      <c r="EO263" s="52">
        <v>411.46</v>
      </c>
      <c r="EP263" s="52">
        <v>411.46</v>
      </c>
      <c r="EQ263" s="52">
        <v>411.46</v>
      </c>
      <c r="ER263" s="52">
        <v>411.46</v>
      </c>
      <c r="ES263" s="52">
        <v>411.46</v>
      </c>
      <c r="ET263" s="52">
        <v>411.46</v>
      </c>
      <c r="EU263" s="52">
        <v>411.46</v>
      </c>
      <c r="EV263" s="52">
        <v>444.73</v>
      </c>
      <c r="EW263" s="52">
        <v>444.73</v>
      </c>
      <c r="EX263" s="52">
        <v>444.73</v>
      </c>
      <c r="EY263" s="52">
        <v>444.73</v>
      </c>
      <c r="EZ263" s="52">
        <v>444.73</v>
      </c>
      <c r="FA263" s="52">
        <v>444.73</v>
      </c>
      <c r="FB263" s="52">
        <v>444.73</v>
      </c>
      <c r="FC263" s="52">
        <v>444.73</v>
      </c>
      <c r="FD263" s="52">
        <v>444.73</v>
      </c>
      <c r="FE263" s="52">
        <v>444.73</v>
      </c>
      <c r="FF263" s="52">
        <v>444.73</v>
      </c>
      <c r="FG263" s="52">
        <v>444.73</v>
      </c>
      <c r="FH263" s="52">
        <v>480.69</v>
      </c>
      <c r="FI263" s="52">
        <v>480.69</v>
      </c>
      <c r="FJ263" s="52">
        <v>480.69</v>
      </c>
      <c r="FK263" s="52">
        <v>480.69</v>
      </c>
      <c r="FL263" s="52">
        <v>480.69</v>
      </c>
      <c r="FM263" s="52">
        <v>480.69</v>
      </c>
      <c r="FN263" s="52">
        <v>480.69</v>
      </c>
      <c r="FO263" s="52">
        <v>480.69</v>
      </c>
      <c r="FP263" s="52">
        <v>480.69</v>
      </c>
      <c r="FQ263" s="52">
        <v>480.69</v>
      </c>
      <c r="FR263" s="52">
        <v>480.69</v>
      </c>
      <c r="FS263" s="52">
        <v>480.69</v>
      </c>
      <c r="FT263" s="52">
        <v>519.54999999999995</v>
      </c>
      <c r="FU263" s="52">
        <v>519.54999999999995</v>
      </c>
      <c r="FV263" s="52">
        <v>519.54999999999995</v>
      </c>
      <c r="FW263" s="52">
        <v>519.54999999999995</v>
      </c>
      <c r="FX263" s="52">
        <v>519.54999999999995</v>
      </c>
      <c r="FY263" s="52">
        <v>519.54999999999995</v>
      </c>
      <c r="FZ263" s="52">
        <v>519.54999999999995</v>
      </c>
      <c r="GA263" s="52">
        <v>519.54999999999995</v>
      </c>
      <c r="GB263" s="52">
        <v>519.54999999999995</v>
      </c>
      <c r="GC263" s="52">
        <v>519.54999999999995</v>
      </c>
      <c r="GD263" s="52">
        <v>519.54999999999995</v>
      </c>
      <c r="GE263" s="52">
        <v>519.54999999999995</v>
      </c>
      <c r="GF263" s="52">
        <v>561.55999999999995</v>
      </c>
      <c r="GG263" s="52">
        <v>561.55999999999995</v>
      </c>
      <c r="GH263" s="52">
        <v>561.55999999999995</v>
      </c>
      <c r="GI263" s="52">
        <v>561.55999999999995</v>
      </c>
      <c r="GJ263" s="52">
        <v>561.55999999999995</v>
      </c>
      <c r="GK263" s="52">
        <v>561.55999999999995</v>
      </c>
      <c r="GL263" s="52">
        <v>561.55999999999995</v>
      </c>
      <c r="GM263" s="52">
        <v>561.55999999999995</v>
      </c>
      <c r="GN263" s="52">
        <v>561.55999999999995</v>
      </c>
      <c r="GO263" s="52">
        <v>561.55999999999995</v>
      </c>
      <c r="GP263" s="52">
        <v>561.55999999999995</v>
      </c>
      <c r="GQ263" s="52">
        <v>561.55999999999995</v>
      </c>
      <c r="GR263" s="52">
        <v>606.95000000000005</v>
      </c>
      <c r="GS263" s="52">
        <v>606.95000000000005</v>
      </c>
      <c r="GT263" s="52">
        <v>606.95000000000005</v>
      </c>
      <c r="GU263" s="52">
        <v>606.95000000000005</v>
      </c>
      <c r="GV263" s="52">
        <v>606.95000000000005</v>
      </c>
      <c r="GW263" s="52">
        <v>606.95000000000005</v>
      </c>
      <c r="GX263" s="52">
        <v>606.95000000000005</v>
      </c>
      <c r="GY263" s="52">
        <v>606.95000000000005</v>
      </c>
      <c r="GZ263" s="52">
        <v>606.95000000000005</v>
      </c>
      <c r="HA263" s="52">
        <v>606.95000000000005</v>
      </c>
      <c r="HB263" s="52">
        <v>606.95000000000005</v>
      </c>
      <c r="HC263" s="52">
        <v>606.95000000000005</v>
      </c>
      <c r="HD263" s="52">
        <v>656.03</v>
      </c>
      <c r="HE263" s="52">
        <v>656.03</v>
      </c>
      <c r="HF263" s="52">
        <v>656.03</v>
      </c>
      <c r="HG263" s="52">
        <v>656.03</v>
      </c>
      <c r="HH263" s="52">
        <v>656.03</v>
      </c>
      <c r="HI263" s="52">
        <v>656.03</v>
      </c>
      <c r="HJ263" s="52">
        <v>656.03</v>
      </c>
      <c r="HK263" s="52">
        <v>656.03</v>
      </c>
      <c r="HL263" s="52">
        <v>656.03</v>
      </c>
      <c r="HM263" s="52">
        <v>656.03</v>
      </c>
      <c r="HN263" s="52">
        <v>656.03</v>
      </c>
      <c r="HO263" s="52">
        <v>656.03</v>
      </c>
      <c r="HP263" s="52">
        <v>709.06</v>
      </c>
      <c r="HQ263" s="52">
        <v>709.06</v>
      </c>
      <c r="HR263" s="52">
        <v>709.06</v>
      </c>
      <c r="HS263" s="52">
        <v>709.06</v>
      </c>
      <c r="HT263" s="52">
        <v>709.06</v>
      </c>
      <c r="HU263" s="52">
        <v>709.06</v>
      </c>
      <c r="HV263" s="52">
        <v>709.06</v>
      </c>
      <c r="HW263" s="52">
        <v>709.06</v>
      </c>
      <c r="HX263" s="52">
        <v>709.06</v>
      </c>
      <c r="HY263" s="52">
        <v>709.06</v>
      </c>
      <c r="HZ263" s="52">
        <v>709.06</v>
      </c>
      <c r="IA263" s="52">
        <v>709.06</v>
      </c>
      <c r="IB263" s="52">
        <v>766.39</v>
      </c>
      <c r="IC263" s="52">
        <v>766.39</v>
      </c>
      <c r="ID263" s="52">
        <v>766.39</v>
      </c>
      <c r="IE263" s="52">
        <v>766.39</v>
      </c>
      <c r="IF263" s="52">
        <v>766.39</v>
      </c>
      <c r="IG263" s="52">
        <v>766.39</v>
      </c>
      <c r="IH263" s="52">
        <v>766.39</v>
      </c>
      <c r="II263" s="52">
        <v>766.39</v>
      </c>
      <c r="IJ263" s="52">
        <v>766.39</v>
      </c>
      <c r="IK263" s="52">
        <v>766.39</v>
      </c>
      <c r="IL263" s="52">
        <v>766.39</v>
      </c>
      <c r="IM263" s="52">
        <v>766.39</v>
      </c>
      <c r="IN263" s="52">
        <v>828.36</v>
      </c>
      <c r="IO263" s="52">
        <v>828.36</v>
      </c>
      <c r="IP263" s="52">
        <v>828.36</v>
      </c>
      <c r="IQ263" s="52">
        <v>828.36</v>
      </c>
      <c r="IR263" s="52">
        <v>828.36</v>
      </c>
      <c r="IS263" s="52">
        <v>828.36</v>
      </c>
      <c r="IT263" s="52">
        <v>828.36</v>
      </c>
      <c r="IU263" s="52">
        <v>828.36</v>
      </c>
      <c r="IV263" s="52">
        <v>828.36</v>
      </c>
      <c r="IW263" s="52">
        <v>828.36</v>
      </c>
      <c r="IX263" s="52">
        <v>828.36</v>
      </c>
      <c r="IY263" s="52">
        <v>828.36</v>
      </c>
      <c r="IZ263" s="52">
        <v>895.33</v>
      </c>
      <c r="JA263" s="52">
        <v>895.33</v>
      </c>
      <c r="JB263" s="52">
        <v>895.33</v>
      </c>
      <c r="JC263" s="52">
        <v>895.33</v>
      </c>
      <c r="JD263" s="52">
        <v>895.33</v>
      </c>
      <c r="JE263" s="52">
        <v>895.33</v>
      </c>
      <c r="JF263" s="52">
        <v>895.33</v>
      </c>
      <c r="JG263" s="52">
        <v>895.33</v>
      </c>
      <c r="JH263" s="52">
        <v>895.33</v>
      </c>
      <c r="JI263" s="52">
        <v>895.33</v>
      </c>
      <c r="JJ263" s="52">
        <v>895.33</v>
      </c>
      <c r="JK263" s="52">
        <v>895.33</v>
      </c>
      <c r="JL263" s="52">
        <v>967.72</v>
      </c>
      <c r="JM263" s="52">
        <v>967.72</v>
      </c>
      <c r="JN263" s="52">
        <v>967.72</v>
      </c>
      <c r="JO263" s="52">
        <v>967.72</v>
      </c>
      <c r="JP263" s="52">
        <v>967.72</v>
      </c>
      <c r="JQ263" s="52">
        <v>967.72</v>
      </c>
      <c r="JR263" s="52">
        <v>967.72</v>
      </c>
      <c r="JS263" s="52">
        <v>967.72</v>
      </c>
      <c r="JT263" s="52">
        <v>967.72</v>
      </c>
      <c r="JU263" s="52">
        <v>967.72</v>
      </c>
      <c r="JV263" s="52">
        <v>967.72</v>
      </c>
      <c r="JW263" s="52">
        <v>967.72</v>
      </c>
      <c r="JX263" s="52">
        <v>1045.96</v>
      </c>
      <c r="JY263" s="52">
        <v>1045.96</v>
      </c>
      <c r="JZ263" s="52">
        <v>1045.96</v>
      </c>
      <c r="KA263" s="52">
        <v>1045.96</v>
      </c>
      <c r="KB263" s="52">
        <v>1045.96</v>
      </c>
      <c r="KC263" s="52">
        <v>1045.96</v>
      </c>
      <c r="KD263" s="52">
        <v>1045.96</v>
      </c>
      <c r="KE263" s="52">
        <v>1045.96</v>
      </c>
      <c r="KF263" s="52">
        <v>1045.96</v>
      </c>
      <c r="KG263" s="52">
        <v>1045.96</v>
      </c>
      <c r="KH263" s="52">
        <v>1045.96</v>
      </c>
      <c r="KI263" s="52">
        <v>1045.96</v>
      </c>
      <c r="KJ263" s="52">
        <v>1130.52</v>
      </c>
      <c r="KK263" s="52">
        <v>1130.52</v>
      </c>
      <c r="KL263" s="52">
        <v>1130.52</v>
      </c>
      <c r="KM263" s="52">
        <v>1130.52</v>
      </c>
      <c r="KN263" s="52">
        <v>1130.52</v>
      </c>
      <c r="KO263" s="52">
        <v>1130.52</v>
      </c>
      <c r="KP263" s="52">
        <v>1130.52</v>
      </c>
      <c r="KQ263" s="52">
        <v>1130.52</v>
      </c>
      <c r="KR263" s="52">
        <v>1130.52</v>
      </c>
      <c r="KS263" s="52">
        <v>1130.52</v>
      </c>
      <c r="KT263" s="52">
        <v>1130.52</v>
      </c>
      <c r="KU263" s="52">
        <v>1130.52</v>
      </c>
      <c r="KV263" s="52">
        <v>1221.93</v>
      </c>
      <c r="KW263" s="52">
        <v>1221.93</v>
      </c>
      <c r="KX263" s="52">
        <v>1221.93</v>
      </c>
      <c r="KY263" s="52">
        <v>1221.93</v>
      </c>
      <c r="KZ263" s="52">
        <v>1221.93</v>
      </c>
      <c r="LA263" s="52">
        <v>1221.93</v>
      </c>
      <c r="LB263" s="52">
        <v>1221.93</v>
      </c>
      <c r="LC263" s="52">
        <v>1221.93</v>
      </c>
      <c r="LD263" s="52">
        <v>1221.93</v>
      </c>
      <c r="LE263" s="52">
        <v>1221.93</v>
      </c>
      <c r="LF263" s="52">
        <v>1221.93</v>
      </c>
      <c r="LG263" s="52">
        <v>0</v>
      </c>
      <c r="LH263" s="52">
        <v>0</v>
      </c>
      <c r="LI263" s="52">
        <v>0</v>
      </c>
      <c r="LJ263" s="52">
        <v>0</v>
      </c>
      <c r="LK263" s="52">
        <v>0</v>
      </c>
      <c r="LL263" s="52">
        <v>0</v>
      </c>
      <c r="LM263" s="52">
        <v>0</v>
      </c>
      <c r="LN263" s="52">
        <v>0</v>
      </c>
      <c r="LO263" s="52">
        <v>0</v>
      </c>
      <c r="LP263" s="52">
        <v>0</v>
      </c>
      <c r="LQ263" s="52">
        <v>0</v>
      </c>
      <c r="LR263" s="52">
        <v>0</v>
      </c>
      <c r="LS263" s="52">
        <v>0</v>
      </c>
      <c r="LT263" s="52">
        <v>0</v>
      </c>
      <c r="LU263" s="52">
        <v>0</v>
      </c>
      <c r="LV263" s="52">
        <v>0</v>
      </c>
      <c r="LW263" s="52">
        <v>0</v>
      </c>
      <c r="LX263" s="52">
        <v>0</v>
      </c>
      <c r="LY263" s="52">
        <v>0</v>
      </c>
      <c r="LZ263" s="52">
        <v>0</v>
      </c>
      <c r="MA263" s="52">
        <v>0</v>
      </c>
      <c r="MB263" s="52">
        <v>0</v>
      </c>
      <c r="MC263" s="52">
        <v>0</v>
      </c>
      <c r="MD263" s="52">
        <v>0</v>
      </c>
      <c r="ME263" s="52">
        <v>0</v>
      </c>
      <c r="MF263" s="52">
        <v>0</v>
      </c>
      <c r="MG263" s="52">
        <v>0</v>
      </c>
      <c r="MH263" s="52">
        <v>0</v>
      </c>
      <c r="MI263" s="52">
        <v>0</v>
      </c>
      <c r="MJ263" s="52">
        <v>0</v>
      </c>
      <c r="MK263" s="52">
        <v>0</v>
      </c>
      <c r="ML263" s="52">
        <v>0</v>
      </c>
      <c r="MM263" s="52">
        <v>0</v>
      </c>
      <c r="MN263" s="52">
        <v>0</v>
      </c>
      <c r="MO263" s="52">
        <v>0</v>
      </c>
      <c r="MP263" s="52">
        <v>0</v>
      </c>
      <c r="MQ263" s="52">
        <v>0</v>
      </c>
      <c r="MR263" s="52">
        <v>0</v>
      </c>
      <c r="MS263" s="52">
        <v>0</v>
      </c>
      <c r="MT263" s="52">
        <v>0</v>
      </c>
      <c r="MU263" s="52">
        <v>0</v>
      </c>
      <c r="MV263" s="52">
        <v>0</v>
      </c>
      <c r="MW263" s="52">
        <v>0</v>
      </c>
      <c r="MX263" s="52">
        <v>0</v>
      </c>
      <c r="MY263" s="52">
        <v>0</v>
      </c>
      <c r="MZ263" s="52">
        <v>0</v>
      </c>
      <c r="NA263" s="52">
        <v>0</v>
      </c>
      <c r="NB263" s="52">
        <v>0</v>
      </c>
      <c r="NC263" s="52">
        <v>0</v>
      </c>
      <c r="ND263" s="52">
        <v>0</v>
      </c>
      <c r="NE263" s="52">
        <v>0</v>
      </c>
      <c r="NF263" s="52">
        <v>0</v>
      </c>
      <c r="NG263" s="52">
        <v>0</v>
      </c>
      <c r="NH263" s="52">
        <v>0</v>
      </c>
      <c r="NI263" s="52">
        <v>0</v>
      </c>
      <c r="NJ263" s="52">
        <v>0</v>
      </c>
      <c r="NK263" s="52">
        <v>0</v>
      </c>
      <c r="NL263" s="52">
        <v>0</v>
      </c>
      <c r="NM263" s="52">
        <v>0</v>
      </c>
      <c r="NN263" s="52">
        <v>0</v>
      </c>
      <c r="NO263" s="52">
        <v>0</v>
      </c>
      <c r="NP263" s="52">
        <v>0</v>
      </c>
      <c r="NQ263" s="52">
        <v>0</v>
      </c>
      <c r="NR263" s="68">
        <f t="shared" si="12"/>
        <v>156790.79999999987</v>
      </c>
      <c r="NS263" s="68">
        <f t="shared" si="13"/>
        <v>156790.79999999987</v>
      </c>
      <c r="NT263" s="68">
        <f t="shared" si="14"/>
        <v>47019.690000000046</v>
      </c>
    </row>
    <row r="264" spans="1:384" s="40" customFormat="1" ht="15" customHeight="1" outlineLevel="1" x14ac:dyDescent="0.2">
      <c r="A264" s="61"/>
      <c r="B264" s="49" t="s">
        <v>671</v>
      </c>
      <c r="C264" s="49" t="s">
        <v>1111</v>
      </c>
      <c r="D264" s="49" t="s">
        <v>1145</v>
      </c>
      <c r="E264" s="50" t="s">
        <v>1194</v>
      </c>
      <c r="F264" s="64">
        <v>45634</v>
      </c>
      <c r="G264" s="49" t="s">
        <v>16</v>
      </c>
      <c r="H264" s="72">
        <v>0</v>
      </c>
      <c r="I264" s="65">
        <v>64899.199999999997</v>
      </c>
      <c r="J264" s="114" t="str">
        <f>_xlfn.XLOOKUP(E264,'[12]Resumo Unidades'!$B:$B,'[12]Resumo Unidades'!$W:$W)</f>
        <v>Fluxo ok</v>
      </c>
      <c r="K264" s="51" t="str">
        <f>IF(L264&gt;Resumo!$E$23,"Sim","Não")</f>
        <v>Não</v>
      </c>
      <c r="L264" s="66">
        <v>38</v>
      </c>
      <c r="M264" s="67"/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52">
        <v>0</v>
      </c>
      <c r="U264" s="52">
        <v>0</v>
      </c>
      <c r="V264" s="52">
        <v>0</v>
      </c>
      <c r="W264" s="52">
        <v>0</v>
      </c>
      <c r="X264" s="52">
        <v>0</v>
      </c>
      <c r="Y264" s="52">
        <v>0</v>
      </c>
      <c r="Z264" s="52">
        <v>0</v>
      </c>
      <c r="AA264" s="52">
        <v>0</v>
      </c>
      <c r="AB264" s="52">
        <v>0</v>
      </c>
      <c r="AC264" s="52">
        <v>0</v>
      </c>
      <c r="AD264" s="52">
        <v>0</v>
      </c>
      <c r="AE264" s="52">
        <v>0</v>
      </c>
      <c r="AF264" s="52">
        <v>0</v>
      </c>
      <c r="AG264" s="52">
        <v>0</v>
      </c>
      <c r="AH264" s="52">
        <v>0</v>
      </c>
      <c r="AI264" s="52">
        <v>0</v>
      </c>
      <c r="AJ264" s="52">
        <v>0</v>
      </c>
      <c r="AK264" s="52">
        <v>0</v>
      </c>
      <c r="AL264" s="52">
        <v>0</v>
      </c>
      <c r="AM264" s="52">
        <v>0</v>
      </c>
      <c r="AN264" s="52">
        <v>0</v>
      </c>
      <c r="AO264" s="52">
        <v>0</v>
      </c>
      <c r="AP264" s="52">
        <v>0</v>
      </c>
      <c r="AQ264" s="52">
        <v>0</v>
      </c>
      <c r="AR264" s="52">
        <v>0</v>
      </c>
      <c r="AS264" s="52">
        <v>0</v>
      </c>
      <c r="AT264" s="52">
        <v>0</v>
      </c>
      <c r="AU264" s="52">
        <v>0</v>
      </c>
      <c r="AV264" s="52">
        <v>0</v>
      </c>
      <c r="AW264" s="52">
        <v>0</v>
      </c>
      <c r="AX264" s="52">
        <v>0</v>
      </c>
      <c r="AY264" s="52">
        <v>0</v>
      </c>
      <c r="AZ264" s="52">
        <v>0</v>
      </c>
      <c r="BA264" s="52">
        <v>0</v>
      </c>
      <c r="BB264" s="52">
        <v>0</v>
      </c>
      <c r="BC264" s="52">
        <v>0</v>
      </c>
      <c r="BD264" s="52">
        <v>0</v>
      </c>
      <c r="BE264" s="52">
        <v>0</v>
      </c>
      <c r="BF264" s="52">
        <v>0</v>
      </c>
      <c r="BG264" s="52">
        <v>0</v>
      </c>
      <c r="BH264" s="52">
        <v>0</v>
      </c>
      <c r="BI264" s="52">
        <v>0</v>
      </c>
      <c r="BJ264" s="52">
        <v>0</v>
      </c>
      <c r="BK264" s="52">
        <v>0</v>
      </c>
      <c r="BL264" s="52">
        <v>0</v>
      </c>
      <c r="BM264" s="52">
        <v>0</v>
      </c>
      <c r="BN264" s="52">
        <v>0</v>
      </c>
      <c r="BO264" s="52">
        <v>0</v>
      </c>
      <c r="BP264" s="52">
        <v>0</v>
      </c>
      <c r="BQ264" s="52">
        <v>0</v>
      </c>
      <c r="BR264" s="52">
        <v>0</v>
      </c>
      <c r="BS264" s="52">
        <v>0</v>
      </c>
      <c r="BT264" s="52">
        <v>0</v>
      </c>
      <c r="BU264" s="52">
        <v>0</v>
      </c>
      <c r="BV264" s="52">
        <v>0</v>
      </c>
      <c r="BW264" s="52">
        <v>0</v>
      </c>
      <c r="BX264" s="52">
        <v>0</v>
      </c>
      <c r="BY264" s="52">
        <v>0</v>
      </c>
      <c r="BZ264" s="52">
        <v>0</v>
      </c>
      <c r="CA264" s="52">
        <v>0</v>
      </c>
      <c r="CB264" s="52">
        <v>1071.68</v>
      </c>
      <c r="CC264" s="52">
        <v>974.55</v>
      </c>
      <c r="CD264" s="52">
        <v>949.48</v>
      </c>
      <c r="CE264" s="52">
        <v>949.6</v>
      </c>
      <c r="CF264" s="52">
        <v>255.29</v>
      </c>
      <c r="CG264" s="52">
        <v>255.29</v>
      </c>
      <c r="CH264" s="52">
        <v>255.29</v>
      </c>
      <c r="CI264" s="52">
        <v>255.29</v>
      </c>
      <c r="CJ264" s="52">
        <v>255.29</v>
      </c>
      <c r="CK264" s="52">
        <v>255.29</v>
      </c>
      <c r="CL264" s="52">
        <v>255.29</v>
      </c>
      <c r="CM264" s="52">
        <v>255.29</v>
      </c>
      <c r="CN264" s="52">
        <v>277.72000000000003</v>
      </c>
      <c r="CO264" s="52">
        <v>277.72000000000003</v>
      </c>
      <c r="CP264" s="52">
        <v>277.72000000000003</v>
      </c>
      <c r="CQ264" s="52">
        <v>277.72000000000003</v>
      </c>
      <c r="CR264" s="52">
        <v>277.72000000000003</v>
      </c>
      <c r="CS264" s="52">
        <v>277.72000000000003</v>
      </c>
      <c r="CT264" s="52">
        <v>277.72000000000003</v>
      </c>
      <c r="CU264" s="52">
        <v>277.72000000000003</v>
      </c>
      <c r="CV264" s="52">
        <v>277.72000000000003</v>
      </c>
      <c r="CW264" s="52">
        <v>277.72000000000003</v>
      </c>
      <c r="CX264" s="52">
        <v>277.72000000000003</v>
      </c>
      <c r="CY264" s="52">
        <v>277.72000000000003</v>
      </c>
      <c r="CZ264" s="52">
        <v>300.18</v>
      </c>
      <c r="DA264" s="52">
        <v>300.18</v>
      </c>
      <c r="DB264" s="52">
        <v>300.18</v>
      </c>
      <c r="DC264" s="52">
        <v>300.18</v>
      </c>
      <c r="DD264" s="52">
        <v>300.18</v>
      </c>
      <c r="DE264" s="52">
        <v>300.18</v>
      </c>
      <c r="DF264" s="52">
        <v>300.18</v>
      </c>
      <c r="DG264" s="52">
        <v>300.18</v>
      </c>
      <c r="DH264" s="52">
        <v>300.18</v>
      </c>
      <c r="DI264" s="52">
        <v>300.18</v>
      </c>
      <c r="DJ264" s="52">
        <v>300.18</v>
      </c>
      <c r="DK264" s="52">
        <v>300.18</v>
      </c>
      <c r="DL264" s="52">
        <v>324.45</v>
      </c>
      <c r="DM264" s="52">
        <v>324.45</v>
      </c>
      <c r="DN264" s="52">
        <v>324.45</v>
      </c>
      <c r="DO264" s="52">
        <v>324.45</v>
      </c>
      <c r="DP264" s="52">
        <v>324.45</v>
      </c>
      <c r="DQ264" s="52">
        <v>324.45</v>
      </c>
      <c r="DR264" s="52">
        <v>324.45</v>
      </c>
      <c r="DS264" s="52">
        <v>324.45</v>
      </c>
      <c r="DT264" s="52">
        <v>324.45</v>
      </c>
      <c r="DU264" s="52">
        <v>324.45</v>
      </c>
      <c r="DV264" s="52">
        <v>324.45</v>
      </c>
      <c r="DW264" s="52">
        <v>324.45</v>
      </c>
      <c r="DX264" s="52">
        <v>350.68</v>
      </c>
      <c r="DY264" s="52">
        <v>350.68</v>
      </c>
      <c r="DZ264" s="52">
        <v>350.68</v>
      </c>
      <c r="EA264" s="52">
        <v>350.68</v>
      </c>
      <c r="EB264" s="52">
        <v>350.68</v>
      </c>
      <c r="EC264" s="52">
        <v>350.68</v>
      </c>
      <c r="ED264" s="52">
        <v>350.68</v>
      </c>
      <c r="EE264" s="52">
        <v>350.68</v>
      </c>
      <c r="EF264" s="52">
        <v>350.68</v>
      </c>
      <c r="EG264" s="52">
        <v>350.68</v>
      </c>
      <c r="EH264" s="52">
        <v>350.68</v>
      </c>
      <c r="EI264" s="52">
        <v>350.68</v>
      </c>
      <c r="EJ264" s="52">
        <v>379.03</v>
      </c>
      <c r="EK264" s="52">
        <v>379.03</v>
      </c>
      <c r="EL264" s="52">
        <v>379.03</v>
      </c>
      <c r="EM264" s="52">
        <v>379.03</v>
      </c>
      <c r="EN264" s="52">
        <v>379.03</v>
      </c>
      <c r="EO264" s="52">
        <v>379.03</v>
      </c>
      <c r="EP264" s="52">
        <v>379.03</v>
      </c>
      <c r="EQ264" s="52">
        <v>379.03</v>
      </c>
      <c r="ER264" s="52">
        <v>379.03</v>
      </c>
      <c r="ES264" s="52">
        <v>379.03</v>
      </c>
      <c r="ET264" s="52">
        <v>379.03</v>
      </c>
      <c r="EU264" s="52">
        <v>379.03</v>
      </c>
      <c r="EV264" s="52">
        <v>409.67</v>
      </c>
      <c r="EW264" s="52">
        <v>409.67</v>
      </c>
      <c r="EX264" s="52">
        <v>409.67</v>
      </c>
      <c r="EY264" s="52">
        <v>409.67</v>
      </c>
      <c r="EZ264" s="52">
        <v>409.67</v>
      </c>
      <c r="FA264" s="52">
        <v>409.67</v>
      </c>
      <c r="FB264" s="52">
        <v>409.67</v>
      </c>
      <c r="FC264" s="52">
        <v>409.67</v>
      </c>
      <c r="FD264" s="52">
        <v>409.67</v>
      </c>
      <c r="FE264" s="52">
        <v>409.67</v>
      </c>
      <c r="FF264" s="52">
        <v>409.67</v>
      </c>
      <c r="FG264" s="52">
        <v>409.67</v>
      </c>
      <c r="FH264" s="52">
        <v>442.8</v>
      </c>
      <c r="FI264" s="52">
        <v>442.8</v>
      </c>
      <c r="FJ264" s="52">
        <v>442.8</v>
      </c>
      <c r="FK264" s="52">
        <v>442.8</v>
      </c>
      <c r="FL264" s="52">
        <v>442.8</v>
      </c>
      <c r="FM264" s="52">
        <v>442.8</v>
      </c>
      <c r="FN264" s="52">
        <v>442.8</v>
      </c>
      <c r="FO264" s="52">
        <v>442.8</v>
      </c>
      <c r="FP264" s="52">
        <v>442.8</v>
      </c>
      <c r="FQ264" s="52">
        <v>442.8</v>
      </c>
      <c r="FR264" s="52">
        <v>442.8</v>
      </c>
      <c r="FS264" s="52">
        <v>442.8</v>
      </c>
      <c r="FT264" s="52">
        <v>478.59</v>
      </c>
      <c r="FU264" s="52">
        <v>478.59</v>
      </c>
      <c r="FV264" s="52">
        <v>478.59</v>
      </c>
      <c r="FW264" s="52">
        <v>478.59</v>
      </c>
      <c r="FX264" s="52">
        <v>478.59</v>
      </c>
      <c r="FY264" s="52">
        <v>478.59</v>
      </c>
      <c r="FZ264" s="52">
        <v>478.59</v>
      </c>
      <c r="GA264" s="52">
        <v>478.59</v>
      </c>
      <c r="GB264" s="52">
        <v>478.59</v>
      </c>
      <c r="GC264" s="52">
        <v>478.59</v>
      </c>
      <c r="GD264" s="52">
        <v>478.59</v>
      </c>
      <c r="GE264" s="52">
        <v>478.59</v>
      </c>
      <c r="GF264" s="52">
        <v>517.29</v>
      </c>
      <c r="GG264" s="52">
        <v>517.29</v>
      </c>
      <c r="GH264" s="52">
        <v>517.29</v>
      </c>
      <c r="GI264" s="52">
        <v>517.29</v>
      </c>
      <c r="GJ264" s="52">
        <v>517.29</v>
      </c>
      <c r="GK264" s="52">
        <v>517.29</v>
      </c>
      <c r="GL264" s="52">
        <v>517.29</v>
      </c>
      <c r="GM264" s="52">
        <v>517.29</v>
      </c>
      <c r="GN264" s="52">
        <v>517.29</v>
      </c>
      <c r="GO264" s="52">
        <v>517.29</v>
      </c>
      <c r="GP264" s="52">
        <v>517.29</v>
      </c>
      <c r="GQ264" s="52">
        <v>517.29</v>
      </c>
      <c r="GR264" s="52">
        <v>559.11</v>
      </c>
      <c r="GS264" s="52">
        <v>559.11</v>
      </c>
      <c r="GT264" s="52">
        <v>559.11</v>
      </c>
      <c r="GU264" s="52">
        <v>559.11</v>
      </c>
      <c r="GV264" s="52">
        <v>559.11</v>
      </c>
      <c r="GW264" s="52">
        <v>559.11</v>
      </c>
      <c r="GX264" s="52">
        <v>559.11</v>
      </c>
      <c r="GY264" s="52">
        <v>559.11</v>
      </c>
      <c r="GZ264" s="52">
        <v>559.11</v>
      </c>
      <c r="HA264" s="52">
        <v>559.11</v>
      </c>
      <c r="HB264" s="52">
        <v>559.11</v>
      </c>
      <c r="HC264" s="52">
        <v>559.11</v>
      </c>
      <c r="HD264" s="52">
        <v>604.32000000000005</v>
      </c>
      <c r="HE264" s="52">
        <v>604.32000000000005</v>
      </c>
      <c r="HF264" s="52">
        <v>604.32000000000005</v>
      </c>
      <c r="HG264" s="52">
        <v>604.32000000000005</v>
      </c>
      <c r="HH264" s="52">
        <v>604.32000000000005</v>
      </c>
      <c r="HI264" s="52">
        <v>604.32000000000005</v>
      </c>
      <c r="HJ264" s="52">
        <v>604.32000000000005</v>
      </c>
      <c r="HK264" s="52">
        <v>604.32000000000005</v>
      </c>
      <c r="HL264" s="52">
        <v>604.32000000000005</v>
      </c>
      <c r="HM264" s="52">
        <v>604.32000000000005</v>
      </c>
      <c r="HN264" s="52">
        <v>604.32000000000005</v>
      </c>
      <c r="HO264" s="52">
        <v>604.32000000000005</v>
      </c>
      <c r="HP264" s="52">
        <v>653.16999999999996</v>
      </c>
      <c r="HQ264" s="52">
        <v>653.16999999999996</v>
      </c>
      <c r="HR264" s="52">
        <v>653.16999999999996</v>
      </c>
      <c r="HS264" s="52">
        <v>653.16999999999996</v>
      </c>
      <c r="HT264" s="52">
        <v>653.16999999999996</v>
      </c>
      <c r="HU264" s="52">
        <v>653.16999999999996</v>
      </c>
      <c r="HV264" s="52">
        <v>653.16999999999996</v>
      </c>
      <c r="HW264" s="52">
        <v>653.16999999999996</v>
      </c>
      <c r="HX264" s="52">
        <v>653.16999999999996</v>
      </c>
      <c r="HY264" s="52">
        <v>653.16999999999996</v>
      </c>
      <c r="HZ264" s="52">
        <v>653.16999999999996</v>
      </c>
      <c r="IA264" s="52">
        <v>653.16999999999996</v>
      </c>
      <c r="IB264" s="52">
        <v>705.98</v>
      </c>
      <c r="IC264" s="52">
        <v>705.98</v>
      </c>
      <c r="ID264" s="52">
        <v>705.98</v>
      </c>
      <c r="IE264" s="52">
        <v>705.98</v>
      </c>
      <c r="IF264" s="52">
        <v>705.98</v>
      </c>
      <c r="IG264" s="52">
        <v>705.98</v>
      </c>
      <c r="IH264" s="52">
        <v>705.98</v>
      </c>
      <c r="II264" s="52">
        <v>705.98</v>
      </c>
      <c r="IJ264" s="52">
        <v>705.98</v>
      </c>
      <c r="IK264" s="52">
        <v>705.98</v>
      </c>
      <c r="IL264" s="52">
        <v>705.98</v>
      </c>
      <c r="IM264" s="52">
        <v>705.98</v>
      </c>
      <c r="IN264" s="52">
        <v>763.06</v>
      </c>
      <c r="IO264" s="52">
        <v>763.06</v>
      </c>
      <c r="IP264" s="52">
        <v>763.06</v>
      </c>
      <c r="IQ264" s="52">
        <v>763.06</v>
      </c>
      <c r="IR264" s="52">
        <v>763.06</v>
      </c>
      <c r="IS264" s="52">
        <v>763.06</v>
      </c>
      <c r="IT264" s="52">
        <v>763.06</v>
      </c>
      <c r="IU264" s="52">
        <v>763.06</v>
      </c>
      <c r="IV264" s="52">
        <v>763.06</v>
      </c>
      <c r="IW264" s="52">
        <v>763.06</v>
      </c>
      <c r="IX264" s="52">
        <v>763.06</v>
      </c>
      <c r="IY264" s="52">
        <v>763.06</v>
      </c>
      <c r="IZ264" s="52">
        <v>824.76</v>
      </c>
      <c r="JA264" s="52">
        <v>824.76</v>
      </c>
      <c r="JB264" s="52">
        <v>824.76</v>
      </c>
      <c r="JC264" s="52">
        <v>824.76</v>
      </c>
      <c r="JD264" s="52">
        <v>824.76</v>
      </c>
      <c r="JE264" s="52">
        <v>824.76</v>
      </c>
      <c r="JF264" s="52">
        <v>824.76</v>
      </c>
      <c r="JG264" s="52">
        <v>824.76</v>
      </c>
      <c r="JH264" s="52">
        <v>824.76</v>
      </c>
      <c r="JI264" s="52">
        <v>824.76</v>
      </c>
      <c r="JJ264" s="52">
        <v>824.76</v>
      </c>
      <c r="JK264" s="52">
        <v>824.76</v>
      </c>
      <c r="JL264" s="52">
        <v>891.43</v>
      </c>
      <c r="JM264" s="52">
        <v>891.43</v>
      </c>
      <c r="JN264" s="52">
        <v>891.43</v>
      </c>
      <c r="JO264" s="52">
        <v>891.43</v>
      </c>
      <c r="JP264" s="52">
        <v>891.43</v>
      </c>
      <c r="JQ264" s="52">
        <v>891.43</v>
      </c>
      <c r="JR264" s="52">
        <v>891.43</v>
      </c>
      <c r="JS264" s="52">
        <v>891.43</v>
      </c>
      <c r="JT264" s="52">
        <v>891.43</v>
      </c>
      <c r="JU264" s="52">
        <v>891.43</v>
      </c>
      <c r="JV264" s="52">
        <v>891.43</v>
      </c>
      <c r="JW264" s="52">
        <v>891.43</v>
      </c>
      <c r="JX264" s="52">
        <v>963.51</v>
      </c>
      <c r="JY264" s="52">
        <v>963.51</v>
      </c>
      <c r="JZ264" s="52">
        <v>963.51</v>
      </c>
      <c r="KA264" s="52">
        <v>963.51</v>
      </c>
      <c r="KB264" s="52">
        <v>963.51</v>
      </c>
      <c r="KC264" s="52">
        <v>963.51</v>
      </c>
      <c r="KD264" s="52">
        <v>963.51</v>
      </c>
      <c r="KE264" s="52">
        <v>963.51</v>
      </c>
      <c r="KF264" s="52">
        <v>963.51</v>
      </c>
      <c r="KG264" s="52">
        <v>963.51</v>
      </c>
      <c r="KH264" s="52">
        <v>963.51</v>
      </c>
      <c r="KI264" s="52">
        <v>963.51</v>
      </c>
      <c r="KJ264" s="52">
        <v>1041.4000000000001</v>
      </c>
      <c r="KK264" s="52">
        <v>1041.4000000000001</v>
      </c>
      <c r="KL264" s="52">
        <v>1041.4000000000001</v>
      </c>
      <c r="KM264" s="52">
        <v>1041.4000000000001</v>
      </c>
      <c r="KN264" s="52">
        <v>1041.4000000000001</v>
      </c>
      <c r="KO264" s="52">
        <v>1041.4000000000001</v>
      </c>
      <c r="KP264" s="52">
        <v>1041.4000000000001</v>
      </c>
      <c r="KQ264" s="52">
        <v>1041.4000000000001</v>
      </c>
      <c r="KR264" s="52">
        <v>1041.4000000000001</v>
      </c>
      <c r="KS264" s="52">
        <v>1041.4000000000001</v>
      </c>
      <c r="KT264" s="52">
        <v>1041.4000000000001</v>
      </c>
      <c r="KU264" s="52">
        <v>1041.4000000000001</v>
      </c>
      <c r="KV264" s="52">
        <v>1125.6099999999999</v>
      </c>
      <c r="KW264" s="52">
        <v>1125.6099999999999</v>
      </c>
      <c r="KX264" s="52">
        <v>1125.6099999999999</v>
      </c>
      <c r="KY264" s="52">
        <v>1125.6099999999999</v>
      </c>
      <c r="KZ264" s="52">
        <v>1125.6099999999999</v>
      </c>
      <c r="LA264" s="52">
        <v>1125.6099999999999</v>
      </c>
      <c r="LB264" s="52">
        <v>1125.6099999999999</v>
      </c>
      <c r="LC264" s="52">
        <v>1125.6099999999999</v>
      </c>
      <c r="LD264" s="52">
        <v>1125.6099999999999</v>
      </c>
      <c r="LE264" s="52">
        <v>1125.6099999999999</v>
      </c>
      <c r="LF264" s="52">
        <v>1125.6099999999999</v>
      </c>
      <c r="LG264" s="52">
        <v>1125.6099999999999</v>
      </c>
      <c r="LH264" s="52">
        <v>0</v>
      </c>
      <c r="LI264" s="52">
        <v>0</v>
      </c>
      <c r="LJ264" s="52">
        <v>0</v>
      </c>
      <c r="LK264" s="52">
        <v>0</v>
      </c>
      <c r="LL264" s="52">
        <v>0</v>
      </c>
      <c r="LM264" s="52">
        <v>0</v>
      </c>
      <c r="LN264" s="52">
        <v>0</v>
      </c>
      <c r="LO264" s="52">
        <v>0</v>
      </c>
      <c r="LP264" s="52">
        <v>0</v>
      </c>
      <c r="LQ264" s="52">
        <v>0</v>
      </c>
      <c r="LR264" s="52">
        <v>0</v>
      </c>
      <c r="LS264" s="52">
        <v>0</v>
      </c>
      <c r="LT264" s="52">
        <v>0</v>
      </c>
      <c r="LU264" s="52">
        <v>0</v>
      </c>
      <c r="LV264" s="52">
        <v>0</v>
      </c>
      <c r="LW264" s="52">
        <v>0</v>
      </c>
      <c r="LX264" s="52">
        <v>0</v>
      </c>
      <c r="LY264" s="52">
        <v>0</v>
      </c>
      <c r="LZ264" s="52">
        <v>0</v>
      </c>
      <c r="MA264" s="52">
        <v>0</v>
      </c>
      <c r="MB264" s="52">
        <v>0</v>
      </c>
      <c r="MC264" s="52">
        <v>0</v>
      </c>
      <c r="MD264" s="52">
        <v>0</v>
      </c>
      <c r="ME264" s="52">
        <v>0</v>
      </c>
      <c r="MF264" s="52">
        <v>0</v>
      </c>
      <c r="MG264" s="52">
        <v>0</v>
      </c>
      <c r="MH264" s="52">
        <v>0</v>
      </c>
      <c r="MI264" s="52">
        <v>0</v>
      </c>
      <c r="MJ264" s="52">
        <v>0</v>
      </c>
      <c r="MK264" s="52">
        <v>0</v>
      </c>
      <c r="ML264" s="52">
        <v>0</v>
      </c>
      <c r="MM264" s="52">
        <v>0</v>
      </c>
      <c r="MN264" s="52">
        <v>0</v>
      </c>
      <c r="MO264" s="52">
        <v>0</v>
      </c>
      <c r="MP264" s="52">
        <v>0</v>
      </c>
      <c r="MQ264" s="52">
        <v>0</v>
      </c>
      <c r="MR264" s="52">
        <v>0</v>
      </c>
      <c r="MS264" s="52">
        <v>0</v>
      </c>
      <c r="MT264" s="52">
        <v>0</v>
      </c>
      <c r="MU264" s="52">
        <v>0</v>
      </c>
      <c r="MV264" s="52">
        <v>0</v>
      </c>
      <c r="MW264" s="52">
        <v>0</v>
      </c>
      <c r="MX264" s="52">
        <v>0</v>
      </c>
      <c r="MY264" s="52">
        <v>0</v>
      </c>
      <c r="MZ264" s="52">
        <v>0</v>
      </c>
      <c r="NA264" s="52">
        <v>0</v>
      </c>
      <c r="NB264" s="52">
        <v>0</v>
      </c>
      <c r="NC264" s="52">
        <v>0</v>
      </c>
      <c r="ND264" s="52">
        <v>0</v>
      </c>
      <c r="NE264" s="52">
        <v>0</v>
      </c>
      <c r="NF264" s="52">
        <v>0</v>
      </c>
      <c r="NG264" s="52">
        <v>0</v>
      </c>
      <c r="NH264" s="52">
        <v>0</v>
      </c>
      <c r="NI264" s="52">
        <v>0</v>
      </c>
      <c r="NJ264" s="52">
        <v>0</v>
      </c>
      <c r="NK264" s="52">
        <v>0</v>
      </c>
      <c r="NL264" s="52">
        <v>0</v>
      </c>
      <c r="NM264" s="52">
        <v>0</v>
      </c>
      <c r="NN264" s="52">
        <v>0</v>
      </c>
      <c r="NO264" s="52">
        <v>0</v>
      </c>
      <c r="NP264" s="52">
        <v>0</v>
      </c>
      <c r="NQ264" s="52">
        <v>0</v>
      </c>
      <c r="NR264" s="68">
        <f t="shared" si="12"/>
        <v>145340.74999999942</v>
      </c>
      <c r="NS264" s="68">
        <f t="shared" si="13"/>
        <v>145340.74999999942</v>
      </c>
      <c r="NT264" s="68">
        <f t="shared" si="14"/>
        <v>43096.939999999951</v>
      </c>
    </row>
    <row r="265" spans="1:384" s="40" customFormat="1" ht="15" customHeight="1" outlineLevel="1" x14ac:dyDescent="0.2">
      <c r="A265" s="61"/>
      <c r="B265" s="49" t="s">
        <v>671</v>
      </c>
      <c r="C265" s="49" t="s">
        <v>1112</v>
      </c>
      <c r="D265" s="49" t="s">
        <v>1146</v>
      </c>
      <c r="E265" s="50" t="s">
        <v>1195</v>
      </c>
      <c r="F265" s="64">
        <v>45640</v>
      </c>
      <c r="G265" s="49" t="s">
        <v>16</v>
      </c>
      <c r="H265" s="72">
        <v>0</v>
      </c>
      <c r="I265" s="65">
        <v>65263.199999999997</v>
      </c>
      <c r="J265" s="114" t="str">
        <f>_xlfn.XLOOKUP(E265,'[12]Resumo Unidades'!$B:$B,'[12]Resumo Unidades'!$W:$W)</f>
        <v>Fluxo ok</v>
      </c>
      <c r="K265" s="51" t="str">
        <f>IF(L265&gt;Resumo!$E$23,"Sim","Não")</f>
        <v>Não</v>
      </c>
      <c r="L265" s="66">
        <v>0</v>
      </c>
      <c r="M265" s="67"/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52">
        <v>0</v>
      </c>
      <c r="U265" s="52">
        <v>0</v>
      </c>
      <c r="V265" s="52">
        <v>0</v>
      </c>
      <c r="W265" s="52">
        <v>0</v>
      </c>
      <c r="X265" s="52">
        <v>0</v>
      </c>
      <c r="Y265" s="52">
        <v>0</v>
      </c>
      <c r="Z265" s="52">
        <v>0</v>
      </c>
      <c r="AA265" s="52">
        <v>0</v>
      </c>
      <c r="AB265" s="52">
        <v>0</v>
      </c>
      <c r="AC265" s="52">
        <v>0</v>
      </c>
      <c r="AD265" s="52">
        <v>0</v>
      </c>
      <c r="AE265" s="52">
        <v>0</v>
      </c>
      <c r="AF265" s="52">
        <v>0</v>
      </c>
      <c r="AG265" s="52">
        <v>0</v>
      </c>
      <c r="AH265" s="52">
        <v>0</v>
      </c>
      <c r="AI265" s="52">
        <v>0</v>
      </c>
      <c r="AJ265" s="52">
        <v>0</v>
      </c>
      <c r="AK265" s="52">
        <v>0</v>
      </c>
      <c r="AL265" s="52">
        <v>0</v>
      </c>
      <c r="AM265" s="52">
        <v>0</v>
      </c>
      <c r="AN265" s="52">
        <v>0</v>
      </c>
      <c r="AO265" s="52">
        <v>0</v>
      </c>
      <c r="AP265" s="52">
        <v>0</v>
      </c>
      <c r="AQ265" s="52">
        <v>0</v>
      </c>
      <c r="AR265" s="52">
        <v>0</v>
      </c>
      <c r="AS265" s="52">
        <v>0</v>
      </c>
      <c r="AT265" s="52">
        <v>0</v>
      </c>
      <c r="AU265" s="52">
        <v>0</v>
      </c>
      <c r="AV265" s="52">
        <v>0</v>
      </c>
      <c r="AW265" s="52">
        <v>0</v>
      </c>
      <c r="AX265" s="52">
        <v>0</v>
      </c>
      <c r="AY265" s="52">
        <v>0</v>
      </c>
      <c r="AZ265" s="52">
        <v>0</v>
      </c>
      <c r="BA265" s="52">
        <v>0</v>
      </c>
      <c r="BB265" s="52">
        <v>0</v>
      </c>
      <c r="BC265" s="52">
        <v>0</v>
      </c>
      <c r="BD265" s="52">
        <v>0</v>
      </c>
      <c r="BE265" s="52">
        <v>0</v>
      </c>
      <c r="BF265" s="52">
        <v>0</v>
      </c>
      <c r="BG265" s="52">
        <v>0</v>
      </c>
      <c r="BH265" s="52">
        <v>0</v>
      </c>
      <c r="BI265" s="52">
        <v>0</v>
      </c>
      <c r="BJ265" s="52">
        <v>0</v>
      </c>
      <c r="BK265" s="52">
        <v>0</v>
      </c>
      <c r="BL265" s="52">
        <v>0</v>
      </c>
      <c r="BM265" s="52">
        <v>0</v>
      </c>
      <c r="BN265" s="52">
        <v>0</v>
      </c>
      <c r="BO265" s="52">
        <v>0</v>
      </c>
      <c r="BP265" s="52">
        <v>0</v>
      </c>
      <c r="BQ265" s="52">
        <v>0</v>
      </c>
      <c r="BR265" s="52">
        <v>0</v>
      </c>
      <c r="BS265" s="52">
        <v>0</v>
      </c>
      <c r="BT265" s="52">
        <v>0</v>
      </c>
      <c r="BU265" s="52">
        <v>0</v>
      </c>
      <c r="BV265" s="52">
        <v>0</v>
      </c>
      <c r="BW265" s="52">
        <v>0</v>
      </c>
      <c r="BX265" s="52">
        <v>0</v>
      </c>
      <c r="BY265" s="52">
        <v>0</v>
      </c>
      <c r="BZ265" s="52">
        <v>0</v>
      </c>
      <c r="CA265" s="52">
        <v>0</v>
      </c>
      <c r="CB265" s="52">
        <v>0</v>
      </c>
      <c r="CC265" s="52">
        <v>0</v>
      </c>
      <c r="CD265" s="52">
        <v>744</v>
      </c>
      <c r="CE265" s="52">
        <v>744</v>
      </c>
      <c r="CF265" s="52">
        <v>744</v>
      </c>
      <c r="CG265" s="52">
        <v>744</v>
      </c>
      <c r="CH265" s="52">
        <v>744</v>
      </c>
      <c r="CI265" s="52">
        <v>744</v>
      </c>
      <c r="CJ265" s="52">
        <v>744</v>
      </c>
      <c r="CK265" s="52">
        <v>275.37</v>
      </c>
      <c r="CL265" s="52">
        <v>275.37</v>
      </c>
      <c r="CM265" s="52">
        <v>275.37</v>
      </c>
      <c r="CN265" s="52">
        <v>308.69</v>
      </c>
      <c r="CO265" s="52">
        <v>308.69</v>
      </c>
      <c r="CP265" s="52">
        <v>308.69</v>
      </c>
      <c r="CQ265" s="52">
        <v>308.69</v>
      </c>
      <c r="CR265" s="52">
        <v>308.69</v>
      </c>
      <c r="CS265" s="52">
        <v>308.69</v>
      </c>
      <c r="CT265" s="52">
        <v>308.69</v>
      </c>
      <c r="CU265" s="52">
        <v>308.69</v>
      </c>
      <c r="CV265" s="52">
        <v>308.69</v>
      </c>
      <c r="CW265" s="52">
        <v>308.69</v>
      </c>
      <c r="CX265" s="52">
        <v>308.69</v>
      </c>
      <c r="CY265" s="52">
        <v>308.69</v>
      </c>
      <c r="CZ265" s="52">
        <v>343.52000000000004</v>
      </c>
      <c r="DA265" s="52">
        <v>343.52000000000004</v>
      </c>
      <c r="DB265" s="52">
        <v>343.52000000000004</v>
      </c>
      <c r="DC265" s="52">
        <v>343.52000000000004</v>
      </c>
      <c r="DD265" s="52">
        <v>343.52000000000004</v>
      </c>
      <c r="DE265" s="52">
        <v>343.52000000000004</v>
      </c>
      <c r="DF265" s="52">
        <v>343.52000000000004</v>
      </c>
      <c r="DG265" s="52">
        <v>343.52000000000004</v>
      </c>
      <c r="DH265" s="52">
        <v>343.52000000000004</v>
      </c>
      <c r="DI265" s="52">
        <v>343.52000000000004</v>
      </c>
      <c r="DJ265" s="52">
        <v>343.52000000000004</v>
      </c>
      <c r="DK265" s="52">
        <v>343.52000000000004</v>
      </c>
      <c r="DL265" s="52">
        <v>382.77000000000004</v>
      </c>
      <c r="DM265" s="52">
        <v>382.77000000000004</v>
      </c>
      <c r="DN265" s="52">
        <v>382.77000000000004</v>
      </c>
      <c r="DO265" s="52">
        <v>382.77000000000004</v>
      </c>
      <c r="DP265" s="52">
        <v>382.77000000000004</v>
      </c>
      <c r="DQ265" s="52">
        <v>382.77000000000004</v>
      </c>
      <c r="DR265" s="52">
        <v>382.77000000000004</v>
      </c>
      <c r="DS265" s="52">
        <v>382.77000000000004</v>
      </c>
      <c r="DT265" s="52">
        <v>382.77000000000004</v>
      </c>
      <c r="DU265" s="52">
        <v>382.77000000000004</v>
      </c>
      <c r="DV265" s="52">
        <v>382.77000000000004</v>
      </c>
      <c r="DW265" s="52">
        <v>382.77000000000004</v>
      </c>
      <c r="DX265" s="52">
        <v>427</v>
      </c>
      <c r="DY265" s="52">
        <v>427</v>
      </c>
      <c r="DZ265" s="52">
        <v>427</v>
      </c>
      <c r="EA265" s="52">
        <v>427</v>
      </c>
      <c r="EB265" s="52">
        <v>427</v>
      </c>
      <c r="EC265" s="52">
        <v>427</v>
      </c>
      <c r="ED265" s="52">
        <v>427</v>
      </c>
      <c r="EE265" s="52">
        <v>427</v>
      </c>
      <c r="EF265" s="52">
        <v>427</v>
      </c>
      <c r="EG265" s="52">
        <v>427</v>
      </c>
      <c r="EH265" s="52">
        <v>427</v>
      </c>
      <c r="EI265" s="52">
        <v>427</v>
      </c>
      <c r="EJ265" s="52">
        <v>476.83</v>
      </c>
      <c r="EK265" s="52">
        <v>476.83</v>
      </c>
      <c r="EL265" s="52">
        <v>476.83</v>
      </c>
      <c r="EM265" s="52">
        <v>476.83</v>
      </c>
      <c r="EN265" s="52">
        <v>476.83</v>
      </c>
      <c r="EO265" s="52">
        <v>476.83</v>
      </c>
      <c r="EP265" s="52">
        <v>476.83</v>
      </c>
      <c r="EQ265" s="52">
        <v>476.83</v>
      </c>
      <c r="ER265" s="52">
        <v>476.83</v>
      </c>
      <c r="ES265" s="52">
        <v>476.83</v>
      </c>
      <c r="ET265" s="52">
        <v>476.83</v>
      </c>
      <c r="EU265" s="52">
        <v>476.83</v>
      </c>
      <c r="EV265" s="52">
        <v>532.99</v>
      </c>
      <c r="EW265" s="52">
        <v>532.99</v>
      </c>
      <c r="EX265" s="52">
        <v>532.99</v>
      </c>
      <c r="EY265" s="52">
        <v>532.99</v>
      </c>
      <c r="EZ265" s="52">
        <v>532.99</v>
      </c>
      <c r="FA265" s="52">
        <v>532.99</v>
      </c>
      <c r="FB265" s="52">
        <v>532.99</v>
      </c>
      <c r="FC265" s="52">
        <v>532.99</v>
      </c>
      <c r="FD265" s="52">
        <v>532.99</v>
      </c>
      <c r="FE265" s="52">
        <v>532.99</v>
      </c>
      <c r="FF265" s="52">
        <v>532.99</v>
      </c>
      <c r="FG265" s="52">
        <v>532.99</v>
      </c>
      <c r="FH265" s="52">
        <v>596.27</v>
      </c>
      <c r="FI265" s="52">
        <v>596.27</v>
      </c>
      <c r="FJ265" s="52">
        <v>596.27</v>
      </c>
      <c r="FK265" s="52">
        <v>596.27</v>
      </c>
      <c r="FL265" s="52">
        <v>596.27</v>
      </c>
      <c r="FM265" s="52">
        <v>596.27</v>
      </c>
      <c r="FN265" s="52">
        <v>596.27</v>
      </c>
      <c r="FO265" s="52">
        <v>596.27</v>
      </c>
      <c r="FP265" s="52">
        <v>596.27</v>
      </c>
      <c r="FQ265" s="52">
        <v>596.27</v>
      </c>
      <c r="FR265" s="52">
        <v>596.27</v>
      </c>
      <c r="FS265" s="52">
        <v>596.27</v>
      </c>
      <c r="FT265" s="52">
        <v>667.56</v>
      </c>
      <c r="FU265" s="52">
        <v>667.56</v>
      </c>
      <c r="FV265" s="52">
        <v>667.56</v>
      </c>
      <c r="FW265" s="52">
        <v>667.56</v>
      </c>
      <c r="FX265" s="52">
        <v>667.56</v>
      </c>
      <c r="FY265" s="52">
        <v>667.56</v>
      </c>
      <c r="FZ265" s="52">
        <v>667.56</v>
      </c>
      <c r="GA265" s="52">
        <v>667.56</v>
      </c>
      <c r="GB265" s="52">
        <v>667.56</v>
      </c>
      <c r="GC265" s="52">
        <v>667.56</v>
      </c>
      <c r="GD265" s="52">
        <v>667.56</v>
      </c>
      <c r="GE265" s="52">
        <v>667.56</v>
      </c>
      <c r="GF265" s="52">
        <v>747.91</v>
      </c>
      <c r="GG265" s="52">
        <v>747.91</v>
      </c>
      <c r="GH265" s="52">
        <v>747.91</v>
      </c>
      <c r="GI265" s="52">
        <v>747.91</v>
      </c>
      <c r="GJ265" s="52">
        <v>747.91</v>
      </c>
      <c r="GK265" s="52">
        <v>747.91</v>
      </c>
      <c r="GL265" s="52">
        <v>747.91</v>
      </c>
      <c r="GM265" s="52">
        <v>747.91</v>
      </c>
      <c r="GN265" s="52">
        <v>747.91</v>
      </c>
      <c r="GO265" s="52">
        <v>747.91</v>
      </c>
      <c r="GP265" s="52">
        <v>747.91</v>
      </c>
      <c r="GQ265" s="52">
        <v>747.91</v>
      </c>
      <c r="GR265" s="52">
        <v>838.43999999999994</v>
      </c>
      <c r="GS265" s="52">
        <v>838.43999999999994</v>
      </c>
      <c r="GT265" s="52">
        <v>838.43999999999994</v>
      </c>
      <c r="GU265" s="52">
        <v>838.43999999999994</v>
      </c>
      <c r="GV265" s="52">
        <v>838.43999999999994</v>
      </c>
      <c r="GW265" s="52">
        <v>838.43999999999994</v>
      </c>
      <c r="GX265" s="52">
        <v>838.43999999999994</v>
      </c>
      <c r="GY265" s="52">
        <v>838.43999999999994</v>
      </c>
      <c r="GZ265" s="52">
        <v>838.43999999999994</v>
      </c>
      <c r="HA265" s="52">
        <v>838.43999999999994</v>
      </c>
      <c r="HB265" s="52">
        <v>838.43999999999994</v>
      </c>
      <c r="HC265" s="52">
        <v>838.43999999999994</v>
      </c>
      <c r="HD265" s="52">
        <v>940.46999999999991</v>
      </c>
      <c r="HE265" s="52">
        <v>940.46999999999991</v>
      </c>
      <c r="HF265" s="52">
        <v>940.46999999999991</v>
      </c>
      <c r="HG265" s="52">
        <v>940.46999999999991</v>
      </c>
      <c r="HH265" s="52">
        <v>940.46999999999991</v>
      </c>
      <c r="HI265" s="52">
        <v>940.46999999999991</v>
      </c>
      <c r="HJ265" s="52">
        <v>940.46999999999991</v>
      </c>
      <c r="HK265" s="52">
        <v>940.46999999999991</v>
      </c>
      <c r="HL265" s="52">
        <v>940.46999999999991</v>
      </c>
      <c r="HM265" s="52">
        <v>940.46999999999991</v>
      </c>
      <c r="HN265" s="52">
        <v>940.46999999999991</v>
      </c>
      <c r="HO265" s="52">
        <v>940.46999999999991</v>
      </c>
      <c r="HP265" s="52">
        <v>1055.42</v>
      </c>
      <c r="HQ265" s="52">
        <v>1055.42</v>
      </c>
      <c r="HR265" s="52">
        <v>1055.42</v>
      </c>
      <c r="HS265" s="52">
        <v>1055.42</v>
      </c>
      <c r="HT265" s="52">
        <v>1055.42</v>
      </c>
      <c r="HU265" s="52">
        <v>1055.42</v>
      </c>
      <c r="HV265" s="52">
        <v>1055.42</v>
      </c>
      <c r="HW265" s="52">
        <v>1055.42</v>
      </c>
      <c r="HX265" s="52">
        <v>1055.42</v>
      </c>
      <c r="HY265" s="52">
        <v>1055.42</v>
      </c>
      <c r="HZ265" s="52">
        <v>1055.42</v>
      </c>
      <c r="IA265" s="52">
        <v>1055.42</v>
      </c>
      <c r="IB265" s="52">
        <v>1184.96</v>
      </c>
      <c r="IC265" s="52">
        <v>1184.96</v>
      </c>
      <c r="ID265" s="52">
        <v>1184.96</v>
      </c>
      <c r="IE265" s="52">
        <v>1184.96</v>
      </c>
      <c r="IF265" s="52">
        <v>1184.96</v>
      </c>
      <c r="IG265" s="52">
        <v>1184.96</v>
      </c>
      <c r="IH265" s="52">
        <v>1184.96</v>
      </c>
      <c r="II265" s="52">
        <v>1184.96</v>
      </c>
      <c r="IJ265" s="52">
        <v>1184.96</v>
      </c>
      <c r="IK265" s="52">
        <v>1184.96</v>
      </c>
      <c r="IL265" s="52">
        <v>1184.96</v>
      </c>
      <c r="IM265" s="52">
        <v>1184.96</v>
      </c>
      <c r="IN265" s="52">
        <v>1330.9199999999998</v>
      </c>
      <c r="IO265" s="52">
        <v>1330.9199999999998</v>
      </c>
      <c r="IP265" s="52">
        <v>1330.9199999999998</v>
      </c>
      <c r="IQ265" s="52">
        <v>1330.9199999999998</v>
      </c>
      <c r="IR265" s="52">
        <v>1330.9199999999998</v>
      </c>
      <c r="IS265" s="52">
        <v>1330.9199999999998</v>
      </c>
      <c r="IT265" s="52">
        <v>1330.9199999999998</v>
      </c>
      <c r="IU265" s="52">
        <v>1330.9199999999998</v>
      </c>
      <c r="IV265" s="52">
        <v>1330.9199999999998</v>
      </c>
      <c r="IW265" s="52">
        <v>1330.9199999999998</v>
      </c>
      <c r="IX265" s="52">
        <v>1330.9199999999998</v>
      </c>
      <c r="IY265" s="52">
        <v>1330.9199999999998</v>
      </c>
      <c r="IZ265" s="52">
        <v>1495.3899999999999</v>
      </c>
      <c r="JA265" s="52">
        <v>1495.3899999999999</v>
      </c>
      <c r="JB265" s="52">
        <v>1495.3899999999999</v>
      </c>
      <c r="JC265" s="52">
        <v>1495.3899999999999</v>
      </c>
      <c r="JD265" s="52">
        <v>1495.3899999999999</v>
      </c>
      <c r="JE265" s="52">
        <v>1495.3899999999999</v>
      </c>
      <c r="JF265" s="52">
        <v>1495.3899999999999</v>
      </c>
      <c r="JG265" s="52">
        <v>1495.3899999999999</v>
      </c>
      <c r="JH265" s="52">
        <v>1495.3899999999999</v>
      </c>
      <c r="JI265" s="52">
        <v>1495.3899999999999</v>
      </c>
      <c r="JJ265" s="52">
        <v>1495.3899999999999</v>
      </c>
      <c r="JK265" s="52">
        <v>1495.3899999999999</v>
      </c>
      <c r="JL265" s="52">
        <v>1680.73</v>
      </c>
      <c r="JM265" s="52">
        <v>1680.73</v>
      </c>
      <c r="JN265" s="52">
        <v>1680.73</v>
      </c>
      <c r="JO265" s="52">
        <v>1680.73</v>
      </c>
      <c r="JP265" s="52">
        <v>1680.73</v>
      </c>
      <c r="JQ265" s="52">
        <v>1680.73</v>
      </c>
      <c r="JR265" s="52">
        <v>1680.73</v>
      </c>
      <c r="JS265" s="52">
        <v>1680.73</v>
      </c>
      <c r="JT265" s="52">
        <v>1680.73</v>
      </c>
      <c r="JU265" s="52">
        <v>1680.73</v>
      </c>
      <c r="JV265" s="52">
        <v>1680.73</v>
      </c>
      <c r="JW265" s="52">
        <v>1680.73</v>
      </c>
      <c r="JX265" s="52">
        <v>1889.57</v>
      </c>
      <c r="JY265" s="52">
        <v>1889.57</v>
      </c>
      <c r="JZ265" s="52">
        <v>1889.57</v>
      </c>
      <c r="KA265" s="52">
        <v>1889.57</v>
      </c>
      <c r="KB265" s="52">
        <v>1889.57</v>
      </c>
      <c r="KC265" s="52">
        <v>1889.57</v>
      </c>
      <c r="KD265" s="52">
        <v>1889.57</v>
      </c>
      <c r="KE265" s="52">
        <v>1889.57</v>
      </c>
      <c r="KF265" s="52">
        <v>1889.57</v>
      </c>
      <c r="KG265" s="52">
        <v>1889.57</v>
      </c>
      <c r="KH265" s="52">
        <v>1889.57</v>
      </c>
      <c r="KI265" s="52">
        <v>1889.57</v>
      </c>
      <c r="KJ265" s="52">
        <v>2124.9</v>
      </c>
      <c r="KK265" s="52">
        <v>2124.9</v>
      </c>
      <c r="KL265" s="52">
        <v>2124.9</v>
      </c>
      <c r="KM265" s="52">
        <v>2124.9</v>
      </c>
      <c r="KN265" s="52">
        <v>2124.9</v>
      </c>
      <c r="KO265" s="52">
        <v>2124.9</v>
      </c>
      <c r="KP265" s="52">
        <v>2124.9</v>
      </c>
      <c r="KQ265" s="52">
        <v>2124.9</v>
      </c>
      <c r="KR265" s="52">
        <v>2124.9</v>
      </c>
      <c r="KS265" s="52">
        <v>2124.9</v>
      </c>
      <c r="KT265" s="52">
        <v>2124.9</v>
      </c>
      <c r="KU265" s="52">
        <v>2124.9</v>
      </c>
      <c r="KV265" s="52">
        <v>2390.0700000000002</v>
      </c>
      <c r="KW265" s="52">
        <v>2390.0700000000002</v>
      </c>
      <c r="KX265" s="52">
        <v>2390.0700000000002</v>
      </c>
      <c r="KY265" s="52">
        <v>2390.0700000000002</v>
      </c>
      <c r="KZ265" s="52">
        <v>2390.0700000000002</v>
      </c>
      <c r="LA265" s="52">
        <v>2390.0700000000002</v>
      </c>
      <c r="LB265" s="52">
        <v>2390.0700000000002</v>
      </c>
      <c r="LC265" s="52">
        <v>2390.0700000000002</v>
      </c>
      <c r="LD265" s="52">
        <v>2390.0700000000002</v>
      </c>
      <c r="LE265" s="52">
        <v>2390.0700000000002</v>
      </c>
      <c r="LF265" s="52">
        <v>2390.0700000000002</v>
      </c>
      <c r="LG265" s="52">
        <v>2390.0700000000002</v>
      </c>
      <c r="LH265" s="52">
        <v>2688.8700000000003</v>
      </c>
      <c r="LI265" s="52">
        <v>2688.8700000000003</v>
      </c>
      <c r="LJ265" s="52">
        <v>2688.8700000000003</v>
      </c>
      <c r="LK265" s="52">
        <v>2688.8700000000003</v>
      </c>
      <c r="LL265" s="52">
        <v>2688.8700000000003</v>
      </c>
      <c r="LM265" s="52">
        <v>2688.8700000000003</v>
      </c>
      <c r="LN265" s="52">
        <v>2688.8700000000003</v>
      </c>
      <c r="LO265" s="52">
        <v>2688.8700000000003</v>
      </c>
      <c r="LP265" s="52">
        <v>2688.8700000000003</v>
      </c>
      <c r="LQ265" s="52">
        <v>0</v>
      </c>
      <c r="LR265" s="52">
        <v>0</v>
      </c>
      <c r="LS265" s="52">
        <v>0</v>
      </c>
      <c r="LT265" s="52">
        <v>0</v>
      </c>
      <c r="LU265" s="52">
        <v>0</v>
      </c>
      <c r="LV265" s="52">
        <v>0</v>
      </c>
      <c r="LW265" s="52">
        <v>0</v>
      </c>
      <c r="LX265" s="52">
        <v>0</v>
      </c>
      <c r="LY265" s="52">
        <v>0</v>
      </c>
      <c r="LZ265" s="52">
        <v>0</v>
      </c>
      <c r="MA265" s="52">
        <v>0</v>
      </c>
      <c r="MB265" s="52">
        <v>0</v>
      </c>
      <c r="MC265" s="52">
        <v>0</v>
      </c>
      <c r="MD265" s="52">
        <v>0</v>
      </c>
      <c r="ME265" s="52">
        <v>0</v>
      </c>
      <c r="MF265" s="52">
        <v>0</v>
      </c>
      <c r="MG265" s="52">
        <v>0</v>
      </c>
      <c r="MH265" s="52">
        <v>0</v>
      </c>
      <c r="MI265" s="52">
        <v>0</v>
      </c>
      <c r="MJ265" s="52">
        <v>0</v>
      </c>
      <c r="MK265" s="52">
        <v>0</v>
      </c>
      <c r="ML265" s="52">
        <v>0</v>
      </c>
      <c r="MM265" s="52">
        <v>0</v>
      </c>
      <c r="MN265" s="52">
        <v>0</v>
      </c>
      <c r="MO265" s="52">
        <v>0</v>
      </c>
      <c r="MP265" s="52">
        <v>0</v>
      </c>
      <c r="MQ265" s="52">
        <v>0</v>
      </c>
      <c r="MR265" s="52">
        <v>0</v>
      </c>
      <c r="MS265" s="52">
        <v>0</v>
      </c>
      <c r="MT265" s="52">
        <v>0</v>
      </c>
      <c r="MU265" s="52">
        <v>0</v>
      </c>
      <c r="MV265" s="52">
        <v>0</v>
      </c>
      <c r="MW265" s="52">
        <v>0</v>
      </c>
      <c r="MX265" s="52">
        <v>0</v>
      </c>
      <c r="MY265" s="52">
        <v>0</v>
      </c>
      <c r="MZ265" s="52">
        <v>0</v>
      </c>
      <c r="NA265" s="52">
        <v>0</v>
      </c>
      <c r="NB265" s="52">
        <v>0</v>
      </c>
      <c r="NC265" s="52">
        <v>0</v>
      </c>
      <c r="ND265" s="52">
        <v>0</v>
      </c>
      <c r="NE265" s="52">
        <v>0</v>
      </c>
      <c r="NF265" s="52">
        <v>0</v>
      </c>
      <c r="NG265" s="52">
        <v>0</v>
      </c>
      <c r="NH265" s="52">
        <v>0</v>
      </c>
      <c r="NI265" s="52">
        <v>0</v>
      </c>
      <c r="NJ265" s="52">
        <v>0</v>
      </c>
      <c r="NK265" s="52">
        <v>0</v>
      </c>
      <c r="NL265" s="52">
        <v>0</v>
      </c>
      <c r="NM265" s="52">
        <v>0</v>
      </c>
      <c r="NN265" s="52">
        <v>0</v>
      </c>
      <c r="NO265" s="52">
        <v>0</v>
      </c>
      <c r="NP265" s="52">
        <v>0</v>
      </c>
      <c r="NQ265" s="52">
        <v>0</v>
      </c>
      <c r="NR265" s="68">
        <f t="shared" si="12"/>
        <v>263206.86000000039</v>
      </c>
      <c r="NS265" s="68">
        <f t="shared" si="13"/>
        <v>263206.86000000039</v>
      </c>
      <c r="NT265" s="68">
        <f t="shared" si="14"/>
        <v>53105.399999999972</v>
      </c>
    </row>
    <row r="266" spans="1:384" s="40" customFormat="1" ht="15" customHeight="1" outlineLevel="1" x14ac:dyDescent="0.2">
      <c r="A266" s="61"/>
      <c r="B266" s="49" t="s">
        <v>671</v>
      </c>
      <c r="C266" s="49" t="s">
        <v>362</v>
      </c>
      <c r="D266" s="49" t="s">
        <v>1146</v>
      </c>
      <c r="E266" s="50" t="s">
        <v>1196</v>
      </c>
      <c r="F266" s="64">
        <v>45640</v>
      </c>
      <c r="G266" s="49" t="s">
        <v>16</v>
      </c>
      <c r="H266" s="72">
        <v>0</v>
      </c>
      <c r="I266" s="65">
        <v>65263.199999999997</v>
      </c>
      <c r="J266" s="114" t="str">
        <f>_xlfn.XLOOKUP(E266,'[12]Resumo Unidades'!$B:$B,'[12]Resumo Unidades'!$W:$W)</f>
        <v>Fluxo ok</v>
      </c>
      <c r="K266" s="51" t="str">
        <f>IF(L266&gt;Resumo!$E$23,"Sim","Não")</f>
        <v>Não</v>
      </c>
      <c r="L266" s="66">
        <v>0</v>
      </c>
      <c r="M266" s="67"/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52">
        <v>0</v>
      </c>
      <c r="U266" s="52">
        <v>0</v>
      </c>
      <c r="V266" s="52">
        <v>0</v>
      </c>
      <c r="W266" s="52">
        <v>0</v>
      </c>
      <c r="X266" s="52">
        <v>0</v>
      </c>
      <c r="Y266" s="52">
        <v>0</v>
      </c>
      <c r="Z266" s="52">
        <v>0</v>
      </c>
      <c r="AA266" s="52">
        <v>0</v>
      </c>
      <c r="AB266" s="52">
        <v>0</v>
      </c>
      <c r="AC266" s="52">
        <v>0</v>
      </c>
      <c r="AD266" s="52">
        <v>0</v>
      </c>
      <c r="AE266" s="52">
        <v>0</v>
      </c>
      <c r="AF266" s="52">
        <v>0</v>
      </c>
      <c r="AG266" s="52">
        <v>0</v>
      </c>
      <c r="AH266" s="52">
        <v>0</v>
      </c>
      <c r="AI266" s="52">
        <v>0</v>
      </c>
      <c r="AJ266" s="52">
        <v>0</v>
      </c>
      <c r="AK266" s="52">
        <v>0</v>
      </c>
      <c r="AL266" s="52">
        <v>0</v>
      </c>
      <c r="AM266" s="52">
        <v>0</v>
      </c>
      <c r="AN266" s="52">
        <v>0</v>
      </c>
      <c r="AO266" s="52">
        <v>0</v>
      </c>
      <c r="AP266" s="52">
        <v>0</v>
      </c>
      <c r="AQ266" s="52">
        <v>0</v>
      </c>
      <c r="AR266" s="52">
        <v>0</v>
      </c>
      <c r="AS266" s="52">
        <v>0</v>
      </c>
      <c r="AT266" s="52">
        <v>0</v>
      </c>
      <c r="AU266" s="52">
        <v>0</v>
      </c>
      <c r="AV266" s="52">
        <v>0</v>
      </c>
      <c r="AW266" s="52">
        <v>0</v>
      </c>
      <c r="AX266" s="52">
        <v>0</v>
      </c>
      <c r="AY266" s="52">
        <v>0</v>
      </c>
      <c r="AZ266" s="52">
        <v>0</v>
      </c>
      <c r="BA266" s="52">
        <v>0</v>
      </c>
      <c r="BB266" s="52">
        <v>0</v>
      </c>
      <c r="BC266" s="52">
        <v>0</v>
      </c>
      <c r="BD266" s="52">
        <v>0</v>
      </c>
      <c r="BE266" s="52">
        <v>0</v>
      </c>
      <c r="BF266" s="52">
        <v>0</v>
      </c>
      <c r="BG266" s="52">
        <v>0</v>
      </c>
      <c r="BH266" s="52">
        <v>0</v>
      </c>
      <c r="BI266" s="52">
        <v>0</v>
      </c>
      <c r="BJ266" s="52">
        <v>0</v>
      </c>
      <c r="BK266" s="52">
        <v>0</v>
      </c>
      <c r="BL266" s="52">
        <v>0</v>
      </c>
      <c r="BM266" s="52">
        <v>0</v>
      </c>
      <c r="BN266" s="52">
        <v>0</v>
      </c>
      <c r="BO266" s="52">
        <v>0</v>
      </c>
      <c r="BP266" s="52">
        <v>0</v>
      </c>
      <c r="BQ266" s="52">
        <v>0</v>
      </c>
      <c r="BR266" s="52">
        <v>0</v>
      </c>
      <c r="BS266" s="52">
        <v>0</v>
      </c>
      <c r="BT266" s="52">
        <v>0</v>
      </c>
      <c r="BU266" s="52">
        <v>0</v>
      </c>
      <c r="BV266" s="52">
        <v>0</v>
      </c>
      <c r="BW266" s="52">
        <v>0</v>
      </c>
      <c r="BX266" s="52">
        <v>0</v>
      </c>
      <c r="BY266" s="52">
        <v>0</v>
      </c>
      <c r="BZ266" s="52">
        <v>0</v>
      </c>
      <c r="CA266" s="52">
        <v>0</v>
      </c>
      <c r="CB266" s="52">
        <v>0</v>
      </c>
      <c r="CC266" s="52">
        <v>0</v>
      </c>
      <c r="CD266" s="52">
        <v>744</v>
      </c>
      <c r="CE266" s="52">
        <v>744</v>
      </c>
      <c r="CF266" s="52">
        <v>744</v>
      </c>
      <c r="CG266" s="52">
        <v>744</v>
      </c>
      <c r="CH266" s="52">
        <v>744</v>
      </c>
      <c r="CI266" s="52">
        <v>744</v>
      </c>
      <c r="CJ266" s="52">
        <v>744</v>
      </c>
      <c r="CK266" s="52">
        <v>275.37</v>
      </c>
      <c r="CL266" s="52">
        <v>275.37</v>
      </c>
      <c r="CM266" s="52">
        <v>275.37</v>
      </c>
      <c r="CN266" s="52">
        <v>291.53000000000003</v>
      </c>
      <c r="CO266" s="52">
        <v>291.53000000000003</v>
      </c>
      <c r="CP266" s="52">
        <v>291.53000000000003</v>
      </c>
      <c r="CQ266" s="52">
        <v>291.53000000000003</v>
      </c>
      <c r="CR266" s="52">
        <v>291.53000000000003</v>
      </c>
      <c r="CS266" s="52">
        <v>291.53000000000003</v>
      </c>
      <c r="CT266" s="52">
        <v>291.53000000000003</v>
      </c>
      <c r="CU266" s="52">
        <v>291.53000000000003</v>
      </c>
      <c r="CV266" s="52">
        <v>291.53000000000003</v>
      </c>
      <c r="CW266" s="52">
        <v>291.53000000000003</v>
      </c>
      <c r="CX266" s="52">
        <v>291.53000000000003</v>
      </c>
      <c r="CY266" s="52">
        <v>291.53000000000003</v>
      </c>
      <c r="CZ266" s="52">
        <v>307.41000000000003</v>
      </c>
      <c r="DA266" s="52">
        <v>307.41000000000003</v>
      </c>
      <c r="DB266" s="52">
        <v>307.41000000000003</v>
      </c>
      <c r="DC266" s="52">
        <v>307.41000000000003</v>
      </c>
      <c r="DD266" s="52">
        <v>307.41000000000003</v>
      </c>
      <c r="DE266" s="52">
        <v>307.41000000000003</v>
      </c>
      <c r="DF266" s="52">
        <v>307.41000000000003</v>
      </c>
      <c r="DG266" s="52">
        <v>307.41000000000003</v>
      </c>
      <c r="DH266" s="52">
        <v>307.41000000000003</v>
      </c>
      <c r="DI266" s="52">
        <v>307.41000000000003</v>
      </c>
      <c r="DJ266" s="52">
        <v>307.41000000000003</v>
      </c>
      <c r="DK266" s="52">
        <v>307.41000000000003</v>
      </c>
      <c r="DL266" s="52">
        <v>324.27000000000004</v>
      </c>
      <c r="DM266" s="52">
        <v>324.27000000000004</v>
      </c>
      <c r="DN266" s="52">
        <v>324.27000000000004</v>
      </c>
      <c r="DO266" s="52">
        <v>324.27000000000004</v>
      </c>
      <c r="DP266" s="52">
        <v>324.27000000000004</v>
      </c>
      <c r="DQ266" s="52">
        <v>324.27000000000004</v>
      </c>
      <c r="DR266" s="52">
        <v>324.27000000000004</v>
      </c>
      <c r="DS266" s="52">
        <v>324.27000000000004</v>
      </c>
      <c r="DT266" s="52">
        <v>324.27000000000004</v>
      </c>
      <c r="DU266" s="52">
        <v>324.27000000000004</v>
      </c>
      <c r="DV266" s="52">
        <v>324.27000000000004</v>
      </c>
      <c r="DW266" s="52">
        <v>324.27000000000004</v>
      </c>
      <c r="DX266" s="52">
        <v>342.17</v>
      </c>
      <c r="DY266" s="52">
        <v>342.17</v>
      </c>
      <c r="DZ266" s="52">
        <v>342.17</v>
      </c>
      <c r="EA266" s="52">
        <v>342.17</v>
      </c>
      <c r="EB266" s="52">
        <v>342.17</v>
      </c>
      <c r="EC266" s="52">
        <v>342.17</v>
      </c>
      <c r="ED266" s="52">
        <v>342.17</v>
      </c>
      <c r="EE266" s="52">
        <v>342.17</v>
      </c>
      <c r="EF266" s="52">
        <v>342.17</v>
      </c>
      <c r="EG266" s="52">
        <v>342.17</v>
      </c>
      <c r="EH266" s="52">
        <v>342.17</v>
      </c>
      <c r="EI266" s="52">
        <v>342.17</v>
      </c>
      <c r="EJ266" s="52">
        <v>361.17</v>
      </c>
      <c r="EK266" s="52">
        <v>361.17</v>
      </c>
      <c r="EL266" s="52">
        <v>361.17</v>
      </c>
      <c r="EM266" s="52">
        <v>361.17</v>
      </c>
      <c r="EN266" s="52">
        <v>361.17</v>
      </c>
      <c r="EO266" s="52">
        <v>361.17</v>
      </c>
      <c r="EP266" s="52">
        <v>361.17</v>
      </c>
      <c r="EQ266" s="52">
        <v>361.17</v>
      </c>
      <c r="ER266" s="52">
        <v>361.17</v>
      </c>
      <c r="ES266" s="52">
        <v>361.17</v>
      </c>
      <c r="ET266" s="52">
        <v>361.17</v>
      </c>
      <c r="EU266" s="52">
        <v>361.17</v>
      </c>
      <c r="EV266" s="52">
        <v>381.35</v>
      </c>
      <c r="EW266" s="52">
        <v>381.35</v>
      </c>
      <c r="EX266" s="52">
        <v>381.35</v>
      </c>
      <c r="EY266" s="52">
        <v>381.35</v>
      </c>
      <c r="EZ266" s="52">
        <v>381.35</v>
      </c>
      <c r="FA266" s="52">
        <v>381.35</v>
      </c>
      <c r="FB266" s="52">
        <v>381.35</v>
      </c>
      <c r="FC266" s="52">
        <v>381.35</v>
      </c>
      <c r="FD266" s="52">
        <v>381.35</v>
      </c>
      <c r="FE266" s="52">
        <v>381.35</v>
      </c>
      <c r="FF266" s="52">
        <v>381.35</v>
      </c>
      <c r="FG266" s="52">
        <v>381.35</v>
      </c>
      <c r="FH266" s="52">
        <v>402.77000000000004</v>
      </c>
      <c r="FI266" s="52">
        <v>402.77000000000004</v>
      </c>
      <c r="FJ266" s="52">
        <v>402.77000000000004</v>
      </c>
      <c r="FK266" s="52">
        <v>402.77000000000004</v>
      </c>
      <c r="FL266" s="52">
        <v>402.77000000000004</v>
      </c>
      <c r="FM266" s="52">
        <v>402.77000000000004</v>
      </c>
      <c r="FN266" s="52">
        <v>402.77000000000004</v>
      </c>
      <c r="FO266" s="52">
        <v>402.77000000000004</v>
      </c>
      <c r="FP266" s="52">
        <v>402.77000000000004</v>
      </c>
      <c r="FQ266" s="52">
        <v>402.77000000000004</v>
      </c>
      <c r="FR266" s="52">
        <v>402.77000000000004</v>
      </c>
      <c r="FS266" s="52">
        <v>402.77000000000004</v>
      </c>
      <c r="FT266" s="52">
        <v>425.52000000000004</v>
      </c>
      <c r="FU266" s="52">
        <v>425.52000000000004</v>
      </c>
      <c r="FV266" s="52">
        <v>425.52000000000004</v>
      </c>
      <c r="FW266" s="52">
        <v>425.52000000000004</v>
      </c>
      <c r="FX266" s="52">
        <v>425.52000000000004</v>
      </c>
      <c r="FY266" s="52">
        <v>425.52000000000004</v>
      </c>
      <c r="FZ266" s="52">
        <v>425.52000000000004</v>
      </c>
      <c r="GA266" s="52">
        <v>425.52000000000004</v>
      </c>
      <c r="GB266" s="52">
        <v>425.52000000000004</v>
      </c>
      <c r="GC266" s="52">
        <v>425.52000000000004</v>
      </c>
      <c r="GD266" s="52">
        <v>425.52000000000004</v>
      </c>
      <c r="GE266" s="52">
        <v>425.52000000000004</v>
      </c>
      <c r="GF266" s="52">
        <v>449.66</v>
      </c>
      <c r="GG266" s="52">
        <v>449.66</v>
      </c>
      <c r="GH266" s="52">
        <v>449.66</v>
      </c>
      <c r="GI266" s="52">
        <v>449.66</v>
      </c>
      <c r="GJ266" s="52">
        <v>449.66</v>
      </c>
      <c r="GK266" s="52">
        <v>449.66</v>
      </c>
      <c r="GL266" s="52">
        <v>449.66</v>
      </c>
      <c r="GM266" s="52">
        <v>449.66</v>
      </c>
      <c r="GN266" s="52">
        <v>449.66</v>
      </c>
      <c r="GO266" s="52">
        <v>449.66</v>
      </c>
      <c r="GP266" s="52">
        <v>449.66</v>
      </c>
      <c r="GQ266" s="52">
        <v>449.66</v>
      </c>
      <c r="GR266" s="52">
        <v>475.29</v>
      </c>
      <c r="GS266" s="52">
        <v>475.29</v>
      </c>
      <c r="GT266" s="52">
        <v>475.29</v>
      </c>
      <c r="GU266" s="52">
        <v>475.29</v>
      </c>
      <c r="GV266" s="52">
        <v>475.29</v>
      </c>
      <c r="GW266" s="52">
        <v>475.29</v>
      </c>
      <c r="GX266" s="52">
        <v>475.29</v>
      </c>
      <c r="GY266" s="52">
        <v>475.29</v>
      </c>
      <c r="GZ266" s="52">
        <v>475.29</v>
      </c>
      <c r="HA266" s="52">
        <v>475.29</v>
      </c>
      <c r="HB266" s="52">
        <v>475.29</v>
      </c>
      <c r="HC266" s="52">
        <v>475.29</v>
      </c>
      <c r="HD266" s="52">
        <v>502.51</v>
      </c>
      <c r="HE266" s="52">
        <v>502.51</v>
      </c>
      <c r="HF266" s="52">
        <v>502.51</v>
      </c>
      <c r="HG266" s="52">
        <v>502.51</v>
      </c>
      <c r="HH266" s="52">
        <v>502.51</v>
      </c>
      <c r="HI266" s="52">
        <v>502.51</v>
      </c>
      <c r="HJ266" s="52">
        <v>502.51</v>
      </c>
      <c r="HK266" s="52">
        <v>502.51</v>
      </c>
      <c r="HL266" s="52">
        <v>502.51</v>
      </c>
      <c r="HM266" s="52">
        <v>502.51</v>
      </c>
      <c r="HN266" s="52">
        <v>502.51</v>
      </c>
      <c r="HO266" s="52">
        <v>502.51</v>
      </c>
      <c r="HP266" s="52">
        <v>531.4</v>
      </c>
      <c r="HQ266" s="52">
        <v>531.4</v>
      </c>
      <c r="HR266" s="52">
        <v>531.4</v>
      </c>
      <c r="HS266" s="52">
        <v>531.4</v>
      </c>
      <c r="HT266" s="52">
        <v>531.4</v>
      </c>
      <c r="HU266" s="52">
        <v>531.4</v>
      </c>
      <c r="HV266" s="52">
        <v>531.4</v>
      </c>
      <c r="HW266" s="52">
        <v>531.4</v>
      </c>
      <c r="HX266" s="52">
        <v>531.4</v>
      </c>
      <c r="HY266" s="52">
        <v>531.4</v>
      </c>
      <c r="HZ266" s="52">
        <v>531.4</v>
      </c>
      <c r="IA266" s="52">
        <v>531.4</v>
      </c>
      <c r="IB266" s="52">
        <v>562.06999999999994</v>
      </c>
      <c r="IC266" s="52">
        <v>562.06999999999994</v>
      </c>
      <c r="ID266" s="52">
        <v>562.06999999999994</v>
      </c>
      <c r="IE266" s="52">
        <v>562.06999999999994</v>
      </c>
      <c r="IF266" s="52">
        <v>562.06999999999994</v>
      </c>
      <c r="IG266" s="52">
        <v>562.06999999999994</v>
      </c>
      <c r="IH266" s="52">
        <v>562.06999999999994</v>
      </c>
      <c r="II266" s="52">
        <v>562.06999999999994</v>
      </c>
      <c r="IJ266" s="52">
        <v>562.06999999999994</v>
      </c>
      <c r="IK266" s="52">
        <v>562.06999999999994</v>
      </c>
      <c r="IL266" s="52">
        <v>562.06999999999994</v>
      </c>
      <c r="IM266" s="52">
        <v>562.06999999999994</v>
      </c>
      <c r="IN266" s="52">
        <v>594.65</v>
      </c>
      <c r="IO266" s="52">
        <v>594.65</v>
      </c>
      <c r="IP266" s="52">
        <v>594.65</v>
      </c>
      <c r="IQ266" s="52">
        <v>594.65</v>
      </c>
      <c r="IR266" s="52">
        <v>594.65</v>
      </c>
      <c r="IS266" s="52">
        <v>594.65</v>
      </c>
      <c r="IT266" s="52">
        <v>594.65</v>
      </c>
      <c r="IU266" s="52">
        <v>594.65</v>
      </c>
      <c r="IV266" s="52">
        <v>594.65</v>
      </c>
      <c r="IW266" s="52">
        <v>594.65</v>
      </c>
      <c r="IX266" s="52">
        <v>594.65</v>
      </c>
      <c r="IY266" s="52">
        <v>594.65</v>
      </c>
      <c r="IZ266" s="52">
        <v>629.21999999999991</v>
      </c>
      <c r="JA266" s="52">
        <v>629.21999999999991</v>
      </c>
      <c r="JB266" s="52">
        <v>629.21999999999991</v>
      </c>
      <c r="JC266" s="52">
        <v>629.21999999999991</v>
      </c>
      <c r="JD266" s="52">
        <v>629.21999999999991</v>
      </c>
      <c r="JE266" s="52">
        <v>629.21999999999991</v>
      </c>
      <c r="JF266" s="52">
        <v>629.21999999999991</v>
      </c>
      <c r="JG266" s="52">
        <v>629.21999999999991</v>
      </c>
      <c r="JH266" s="52">
        <v>629.21999999999991</v>
      </c>
      <c r="JI266" s="52">
        <v>629.21999999999991</v>
      </c>
      <c r="JJ266" s="52">
        <v>629.21999999999991</v>
      </c>
      <c r="JK266" s="52">
        <v>629.21999999999991</v>
      </c>
      <c r="JL266" s="52">
        <v>665.93</v>
      </c>
      <c r="JM266" s="52">
        <v>665.93</v>
      </c>
      <c r="JN266" s="52">
        <v>665.93</v>
      </c>
      <c r="JO266" s="52">
        <v>665.93</v>
      </c>
      <c r="JP266" s="52">
        <v>665.93</v>
      </c>
      <c r="JQ266" s="52">
        <v>665.93</v>
      </c>
      <c r="JR266" s="52">
        <v>665.93</v>
      </c>
      <c r="JS266" s="52">
        <v>665.93</v>
      </c>
      <c r="JT266" s="52">
        <v>665.93</v>
      </c>
      <c r="JU266" s="52">
        <v>665.93</v>
      </c>
      <c r="JV266" s="52">
        <v>665.93</v>
      </c>
      <c r="JW266" s="52">
        <v>665.93</v>
      </c>
      <c r="JX266" s="52">
        <v>704.9</v>
      </c>
      <c r="JY266" s="52">
        <v>704.9</v>
      </c>
      <c r="JZ266" s="52">
        <v>704.9</v>
      </c>
      <c r="KA266" s="52">
        <v>704.9</v>
      </c>
      <c r="KB266" s="52">
        <v>704.9</v>
      </c>
      <c r="KC266" s="52">
        <v>704.9</v>
      </c>
      <c r="KD266" s="52">
        <v>704.9</v>
      </c>
      <c r="KE266" s="52">
        <v>704.9</v>
      </c>
      <c r="KF266" s="52">
        <v>704.9</v>
      </c>
      <c r="KG266" s="52">
        <v>704.9</v>
      </c>
      <c r="KH266" s="52">
        <v>704.9</v>
      </c>
      <c r="KI266" s="52">
        <v>704.9</v>
      </c>
      <c r="KJ266" s="52">
        <v>746.28</v>
      </c>
      <c r="KK266" s="52">
        <v>746.28</v>
      </c>
      <c r="KL266" s="52">
        <v>746.28</v>
      </c>
      <c r="KM266" s="52">
        <v>746.28</v>
      </c>
      <c r="KN266" s="52">
        <v>746.28</v>
      </c>
      <c r="KO266" s="52">
        <v>746.28</v>
      </c>
      <c r="KP266" s="52">
        <v>746.28</v>
      </c>
      <c r="KQ266" s="52">
        <v>746.28</v>
      </c>
      <c r="KR266" s="52">
        <v>746.28</v>
      </c>
      <c r="KS266" s="52">
        <v>746.28</v>
      </c>
      <c r="KT266" s="52">
        <v>746.28</v>
      </c>
      <c r="KU266" s="52">
        <v>746.28</v>
      </c>
      <c r="KV266" s="52">
        <v>790.20999999999992</v>
      </c>
      <c r="KW266" s="52">
        <v>790.20999999999992</v>
      </c>
      <c r="KX266" s="52">
        <v>790.20999999999992</v>
      </c>
      <c r="KY266" s="52">
        <v>790.20999999999992</v>
      </c>
      <c r="KZ266" s="52">
        <v>790.20999999999992</v>
      </c>
      <c r="LA266" s="52">
        <v>790.20999999999992</v>
      </c>
      <c r="LB266" s="52">
        <v>790.20999999999992</v>
      </c>
      <c r="LC266" s="52">
        <v>790.20999999999992</v>
      </c>
      <c r="LD266" s="52">
        <v>790.20999999999992</v>
      </c>
      <c r="LE266" s="52">
        <v>790.20999999999992</v>
      </c>
      <c r="LF266" s="52">
        <v>790.20999999999992</v>
      </c>
      <c r="LG266" s="52">
        <v>790.20999999999992</v>
      </c>
      <c r="LH266" s="52">
        <v>836.83999999999992</v>
      </c>
      <c r="LI266" s="52">
        <v>836.83999999999992</v>
      </c>
      <c r="LJ266" s="52">
        <v>836.83999999999992</v>
      </c>
      <c r="LK266" s="52">
        <v>836.83999999999992</v>
      </c>
      <c r="LL266" s="52">
        <v>836.83999999999992</v>
      </c>
      <c r="LM266" s="52">
        <v>836.83999999999992</v>
      </c>
      <c r="LN266" s="52">
        <v>836.83999999999992</v>
      </c>
      <c r="LO266" s="52">
        <v>836.83999999999992</v>
      </c>
      <c r="LP266" s="52">
        <v>836.83999999999992</v>
      </c>
      <c r="LQ266" s="52">
        <v>0</v>
      </c>
      <c r="LR266" s="52">
        <v>0</v>
      </c>
      <c r="LS266" s="52">
        <v>0</v>
      </c>
      <c r="LT266" s="52">
        <v>0</v>
      </c>
      <c r="LU266" s="52">
        <v>0</v>
      </c>
      <c r="LV266" s="52">
        <v>0</v>
      </c>
      <c r="LW266" s="52">
        <v>0</v>
      </c>
      <c r="LX266" s="52">
        <v>0</v>
      </c>
      <c r="LY266" s="52">
        <v>0</v>
      </c>
      <c r="LZ266" s="52">
        <v>0</v>
      </c>
      <c r="MA266" s="52">
        <v>0</v>
      </c>
      <c r="MB266" s="52">
        <v>0</v>
      </c>
      <c r="MC266" s="52">
        <v>0</v>
      </c>
      <c r="MD266" s="52">
        <v>0</v>
      </c>
      <c r="ME266" s="52">
        <v>0</v>
      </c>
      <c r="MF266" s="52">
        <v>0</v>
      </c>
      <c r="MG266" s="52">
        <v>0</v>
      </c>
      <c r="MH266" s="52">
        <v>0</v>
      </c>
      <c r="MI266" s="52">
        <v>0</v>
      </c>
      <c r="MJ266" s="52">
        <v>0</v>
      </c>
      <c r="MK266" s="52">
        <v>0</v>
      </c>
      <c r="ML266" s="52">
        <v>0</v>
      </c>
      <c r="MM266" s="52">
        <v>0</v>
      </c>
      <c r="MN266" s="52">
        <v>0</v>
      </c>
      <c r="MO266" s="52">
        <v>0</v>
      </c>
      <c r="MP266" s="52">
        <v>0</v>
      </c>
      <c r="MQ266" s="52">
        <v>0</v>
      </c>
      <c r="MR266" s="52">
        <v>0</v>
      </c>
      <c r="MS266" s="52">
        <v>0</v>
      </c>
      <c r="MT266" s="52">
        <v>0</v>
      </c>
      <c r="MU266" s="52">
        <v>0</v>
      </c>
      <c r="MV266" s="52">
        <v>0</v>
      </c>
      <c r="MW266" s="52">
        <v>0</v>
      </c>
      <c r="MX266" s="52">
        <v>0</v>
      </c>
      <c r="MY266" s="52">
        <v>0</v>
      </c>
      <c r="MZ266" s="52">
        <v>0</v>
      </c>
      <c r="NA266" s="52">
        <v>0</v>
      </c>
      <c r="NB266" s="52">
        <v>0</v>
      </c>
      <c r="NC266" s="52">
        <v>0</v>
      </c>
      <c r="ND266" s="52">
        <v>0</v>
      </c>
      <c r="NE266" s="52">
        <v>0</v>
      </c>
      <c r="NF266" s="52">
        <v>0</v>
      </c>
      <c r="NG266" s="52">
        <v>0</v>
      </c>
      <c r="NH266" s="52">
        <v>0</v>
      </c>
      <c r="NI266" s="52">
        <v>0</v>
      </c>
      <c r="NJ266" s="52">
        <v>0</v>
      </c>
      <c r="NK266" s="52">
        <v>0</v>
      </c>
      <c r="NL266" s="52">
        <v>0</v>
      </c>
      <c r="NM266" s="52">
        <v>0</v>
      </c>
      <c r="NN266" s="52">
        <v>0</v>
      </c>
      <c r="NO266" s="52">
        <v>0</v>
      </c>
      <c r="NP266" s="52">
        <v>0</v>
      </c>
      <c r="NQ266" s="52">
        <v>0</v>
      </c>
      <c r="NR266" s="68">
        <f t="shared" si="12"/>
        <v>127425.38999999987</v>
      </c>
      <c r="NS266" s="68">
        <f t="shared" si="13"/>
        <v>127425.38999999987</v>
      </c>
      <c r="NT266" s="68">
        <f t="shared" si="14"/>
        <v>41417.369999999901</v>
      </c>
    </row>
    <row r="267" spans="1:384" s="40" customFormat="1" ht="15" customHeight="1" outlineLevel="1" x14ac:dyDescent="0.2">
      <c r="A267" s="61"/>
      <c r="B267" s="49" t="s">
        <v>671</v>
      </c>
      <c r="C267" s="49" t="s">
        <v>1113</v>
      </c>
      <c r="D267" s="49" t="s">
        <v>1147</v>
      </c>
      <c r="E267" s="50" t="s">
        <v>1197</v>
      </c>
      <c r="F267" s="64">
        <v>45627</v>
      </c>
      <c r="G267" s="49" t="s">
        <v>16</v>
      </c>
      <c r="H267" s="72">
        <v>0</v>
      </c>
      <c r="I267" s="65">
        <v>64199.31</v>
      </c>
      <c r="J267" s="114" t="str">
        <f>_xlfn.XLOOKUP(E267,'[12]Resumo Unidades'!$B:$B,'[12]Resumo Unidades'!$W:$W)</f>
        <v>Fluxo ok</v>
      </c>
      <c r="K267" s="51" t="str">
        <f>IF(L267&gt;Resumo!$E$23,"Sim","Não")</f>
        <v>Não</v>
      </c>
      <c r="L267" s="66">
        <v>19</v>
      </c>
      <c r="M267" s="67"/>
      <c r="N267" s="52">
        <v>0</v>
      </c>
      <c r="O267" s="52">
        <v>0</v>
      </c>
      <c r="P267" s="52">
        <v>0</v>
      </c>
      <c r="Q267" s="52">
        <v>0</v>
      </c>
      <c r="R267" s="52">
        <v>0</v>
      </c>
      <c r="S267" s="52">
        <v>0</v>
      </c>
      <c r="T267" s="52">
        <v>0</v>
      </c>
      <c r="U267" s="52">
        <v>0</v>
      </c>
      <c r="V267" s="52">
        <v>0</v>
      </c>
      <c r="W267" s="52">
        <v>0</v>
      </c>
      <c r="X267" s="52">
        <v>0</v>
      </c>
      <c r="Y267" s="52">
        <v>0</v>
      </c>
      <c r="Z267" s="52">
        <v>0</v>
      </c>
      <c r="AA267" s="52">
        <v>0</v>
      </c>
      <c r="AB267" s="52">
        <v>0</v>
      </c>
      <c r="AC267" s="52">
        <v>0</v>
      </c>
      <c r="AD267" s="52">
        <v>0</v>
      </c>
      <c r="AE267" s="52">
        <v>0</v>
      </c>
      <c r="AF267" s="52">
        <v>0</v>
      </c>
      <c r="AG267" s="52">
        <v>0</v>
      </c>
      <c r="AH267" s="52">
        <v>0</v>
      </c>
      <c r="AI267" s="52">
        <v>0</v>
      </c>
      <c r="AJ267" s="52">
        <v>0</v>
      </c>
      <c r="AK267" s="52">
        <v>0</v>
      </c>
      <c r="AL267" s="52">
        <v>0</v>
      </c>
      <c r="AM267" s="52">
        <v>0</v>
      </c>
      <c r="AN267" s="52">
        <v>0</v>
      </c>
      <c r="AO267" s="52">
        <v>0</v>
      </c>
      <c r="AP267" s="52">
        <v>0</v>
      </c>
      <c r="AQ267" s="52">
        <v>0</v>
      </c>
      <c r="AR267" s="52">
        <v>0</v>
      </c>
      <c r="AS267" s="52">
        <v>0</v>
      </c>
      <c r="AT267" s="52">
        <v>0</v>
      </c>
      <c r="AU267" s="52">
        <v>0</v>
      </c>
      <c r="AV267" s="52">
        <v>0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>
        <v>0</v>
      </c>
      <c r="BC267" s="52">
        <v>0</v>
      </c>
      <c r="BD267" s="52">
        <v>0</v>
      </c>
      <c r="BE267" s="52">
        <v>0</v>
      </c>
      <c r="BF267" s="52">
        <v>0</v>
      </c>
      <c r="BG267" s="52">
        <v>0</v>
      </c>
      <c r="BH267" s="52">
        <v>0</v>
      </c>
      <c r="BI267" s="52">
        <v>0</v>
      </c>
      <c r="BJ267" s="52">
        <v>0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0</v>
      </c>
      <c r="BV267" s="52">
        <v>0</v>
      </c>
      <c r="BW267" s="52">
        <v>0</v>
      </c>
      <c r="BX267" s="52">
        <v>0</v>
      </c>
      <c r="BY267" s="52">
        <v>0</v>
      </c>
      <c r="BZ267" s="52">
        <v>0</v>
      </c>
      <c r="CA267" s="52">
        <v>0</v>
      </c>
      <c r="CB267" s="52">
        <v>0</v>
      </c>
      <c r="CC267" s="52">
        <v>759.98</v>
      </c>
      <c r="CD267" s="52">
        <v>712.93</v>
      </c>
      <c r="CE267" s="52">
        <v>712.93</v>
      </c>
      <c r="CF267" s="52">
        <v>712.93</v>
      </c>
      <c r="CG267" s="52">
        <v>1032.3899999999999</v>
      </c>
      <c r="CH267" s="52">
        <v>321.52999999999997</v>
      </c>
      <c r="CI267" s="52">
        <v>323.63</v>
      </c>
      <c r="CJ267" s="52">
        <v>325.73</v>
      </c>
      <c r="CK267" s="52">
        <v>327.85</v>
      </c>
      <c r="CL267" s="52">
        <v>329.98</v>
      </c>
      <c r="CM267" s="52">
        <v>332.13</v>
      </c>
      <c r="CN267" s="52">
        <v>334.28</v>
      </c>
      <c r="CO267" s="52">
        <v>336.46</v>
      </c>
      <c r="CP267" s="52">
        <v>338.64</v>
      </c>
      <c r="CQ267" s="52">
        <v>340.84</v>
      </c>
      <c r="CR267" s="52">
        <v>343.06</v>
      </c>
      <c r="CS267" s="52">
        <v>345.28</v>
      </c>
      <c r="CT267" s="52">
        <v>347.53</v>
      </c>
      <c r="CU267" s="52">
        <v>349.79</v>
      </c>
      <c r="CV267" s="52">
        <v>352.06</v>
      </c>
      <c r="CW267" s="52">
        <v>354.36</v>
      </c>
      <c r="CX267" s="52">
        <v>356.65</v>
      </c>
      <c r="CY267" s="52">
        <v>358.98</v>
      </c>
      <c r="CZ267" s="52">
        <v>361.3</v>
      </c>
      <c r="DA267" s="52">
        <v>363.66</v>
      </c>
      <c r="DB267" s="52">
        <v>366.02</v>
      </c>
      <c r="DC267" s="52">
        <v>368.4</v>
      </c>
      <c r="DD267" s="52">
        <v>370.8</v>
      </c>
      <c r="DE267" s="52">
        <v>373.2</v>
      </c>
      <c r="DF267" s="52">
        <v>375.63</v>
      </c>
      <c r="DG267" s="52">
        <v>378.07</v>
      </c>
      <c r="DH267" s="52">
        <v>380.52</v>
      </c>
      <c r="DI267" s="52">
        <v>383</v>
      </c>
      <c r="DJ267" s="52">
        <v>385.49</v>
      </c>
      <c r="DK267" s="52">
        <v>387.99</v>
      </c>
      <c r="DL267" s="52">
        <v>390.52</v>
      </c>
      <c r="DM267" s="52">
        <v>393.06</v>
      </c>
      <c r="DN267" s="52">
        <v>395.62</v>
      </c>
      <c r="DO267" s="52">
        <v>398.18</v>
      </c>
      <c r="DP267" s="52">
        <v>400.77</v>
      </c>
      <c r="DQ267" s="52">
        <v>403.38</v>
      </c>
      <c r="DR267" s="52">
        <v>406</v>
      </c>
      <c r="DS267" s="52">
        <v>408.63</v>
      </c>
      <c r="DT267" s="52">
        <v>411.29</v>
      </c>
      <c r="DU267" s="52">
        <v>413.97</v>
      </c>
      <c r="DV267" s="52">
        <v>416.66</v>
      </c>
      <c r="DW267" s="52">
        <v>419.37</v>
      </c>
      <c r="DX267" s="52">
        <v>422.09</v>
      </c>
      <c r="DY267" s="52">
        <v>424.83</v>
      </c>
      <c r="DZ267" s="52">
        <v>427.6</v>
      </c>
      <c r="EA267" s="52">
        <v>430.38</v>
      </c>
      <c r="EB267" s="52">
        <v>433.17</v>
      </c>
      <c r="EC267" s="52">
        <v>435.99</v>
      </c>
      <c r="ED267" s="52">
        <v>438.83</v>
      </c>
      <c r="EE267" s="52">
        <v>441.68</v>
      </c>
      <c r="EF267" s="52">
        <v>444.55</v>
      </c>
      <c r="EG267" s="52">
        <v>447.44</v>
      </c>
      <c r="EH267" s="52">
        <v>450.35</v>
      </c>
      <c r="EI267" s="52">
        <v>453.28</v>
      </c>
      <c r="EJ267" s="52">
        <v>456.22</v>
      </c>
      <c r="EK267" s="52">
        <v>459.19</v>
      </c>
      <c r="EL267" s="52">
        <v>462.17</v>
      </c>
      <c r="EM267" s="52">
        <v>465.18</v>
      </c>
      <c r="EN267" s="52">
        <v>468.2</v>
      </c>
      <c r="EO267" s="52">
        <v>471.24</v>
      </c>
      <c r="EP267" s="52">
        <v>474.3</v>
      </c>
      <c r="EQ267" s="52">
        <v>477.39</v>
      </c>
      <c r="ER267" s="52">
        <v>480.49</v>
      </c>
      <c r="ES267" s="52">
        <v>483.61</v>
      </c>
      <c r="ET267" s="52">
        <v>486.75</v>
      </c>
      <c r="EU267" s="52">
        <v>489.92</v>
      </c>
      <c r="EV267" s="52">
        <v>493.1</v>
      </c>
      <c r="EW267" s="52">
        <v>496.31</v>
      </c>
      <c r="EX267" s="52">
        <v>499.54</v>
      </c>
      <c r="EY267" s="52">
        <v>502.78</v>
      </c>
      <c r="EZ267" s="52">
        <v>506.05</v>
      </c>
      <c r="FA267" s="52">
        <v>509.33</v>
      </c>
      <c r="FB267" s="52">
        <v>512.65</v>
      </c>
      <c r="FC267" s="52">
        <v>515.98</v>
      </c>
      <c r="FD267" s="52">
        <v>519.33000000000004</v>
      </c>
      <c r="FE267" s="52">
        <v>522.71</v>
      </c>
      <c r="FF267" s="52">
        <v>526.11</v>
      </c>
      <c r="FG267" s="52">
        <v>529.53</v>
      </c>
      <c r="FH267" s="52">
        <v>532.97</v>
      </c>
      <c r="FI267" s="52">
        <v>536.44000000000005</v>
      </c>
      <c r="FJ267" s="52">
        <v>539.91999999999996</v>
      </c>
      <c r="FK267" s="52">
        <v>543.42999999999995</v>
      </c>
      <c r="FL267" s="52">
        <v>546.96</v>
      </c>
      <c r="FM267" s="52">
        <v>550.52</v>
      </c>
      <c r="FN267" s="52">
        <v>554.1</v>
      </c>
      <c r="FO267" s="52">
        <v>557.70000000000005</v>
      </c>
      <c r="FP267" s="52">
        <v>561.33000000000004</v>
      </c>
      <c r="FQ267" s="52">
        <v>564.97</v>
      </c>
      <c r="FR267" s="52">
        <v>568.65</v>
      </c>
      <c r="FS267" s="52">
        <v>572.34</v>
      </c>
      <c r="FT267" s="52">
        <v>576.07000000000005</v>
      </c>
      <c r="FU267" s="52">
        <v>579.79999999999995</v>
      </c>
      <c r="FV267" s="52">
        <v>583.58000000000004</v>
      </c>
      <c r="FW267" s="52">
        <v>587.36</v>
      </c>
      <c r="FX267" s="52">
        <v>591.19000000000005</v>
      </c>
      <c r="FY267" s="52">
        <v>595.02</v>
      </c>
      <c r="FZ267" s="52">
        <v>598.9</v>
      </c>
      <c r="GA267" s="52">
        <v>602.79</v>
      </c>
      <c r="GB267" s="52">
        <v>606.70000000000005</v>
      </c>
      <c r="GC267" s="52">
        <v>610.65</v>
      </c>
      <c r="GD267" s="52">
        <v>614.62</v>
      </c>
      <c r="GE267" s="52">
        <v>618.61</v>
      </c>
      <c r="GF267" s="52">
        <v>622.63</v>
      </c>
      <c r="GG267" s="52">
        <v>626.67999999999995</v>
      </c>
      <c r="GH267" s="52">
        <v>630.76</v>
      </c>
      <c r="GI267" s="52">
        <v>634.85</v>
      </c>
      <c r="GJ267" s="52">
        <v>638.98</v>
      </c>
      <c r="GK267" s="52">
        <v>643.14</v>
      </c>
      <c r="GL267" s="52">
        <v>647.32000000000005</v>
      </c>
      <c r="GM267" s="52">
        <v>651.53</v>
      </c>
      <c r="GN267" s="52">
        <v>655.75</v>
      </c>
      <c r="GO267" s="52">
        <v>660.02</v>
      </c>
      <c r="GP267" s="52">
        <v>664.31</v>
      </c>
      <c r="GQ267" s="52">
        <v>668.63</v>
      </c>
      <c r="GR267" s="52">
        <v>672.97</v>
      </c>
      <c r="GS267" s="52">
        <v>677.35</v>
      </c>
      <c r="GT267" s="52">
        <v>681.75</v>
      </c>
      <c r="GU267" s="52">
        <v>686.18</v>
      </c>
      <c r="GV267" s="52">
        <v>690.64</v>
      </c>
      <c r="GW267" s="52">
        <v>695.13</v>
      </c>
      <c r="GX267" s="52">
        <v>699.65</v>
      </c>
      <c r="GY267" s="52">
        <v>704.2</v>
      </c>
      <c r="GZ267" s="52">
        <v>708.77</v>
      </c>
      <c r="HA267" s="52">
        <v>713.38</v>
      </c>
      <c r="HB267" s="52">
        <v>718.02</v>
      </c>
      <c r="HC267" s="52">
        <v>722.69</v>
      </c>
      <c r="HD267" s="52">
        <v>727.39</v>
      </c>
      <c r="HE267" s="52">
        <v>732.11</v>
      </c>
      <c r="HF267" s="52">
        <v>736.87</v>
      </c>
      <c r="HG267" s="52">
        <v>741.67</v>
      </c>
      <c r="HH267" s="52">
        <v>746.48</v>
      </c>
      <c r="HI267" s="52">
        <v>751.33</v>
      </c>
      <c r="HJ267" s="52">
        <v>756.21</v>
      </c>
      <c r="HK267" s="52">
        <v>761.14</v>
      </c>
      <c r="HL267" s="52">
        <v>766.08</v>
      </c>
      <c r="HM267" s="52">
        <v>771.06</v>
      </c>
      <c r="HN267" s="52">
        <v>776.07</v>
      </c>
      <c r="HO267" s="52">
        <v>781.11</v>
      </c>
      <c r="HP267" s="52">
        <v>786.2</v>
      </c>
      <c r="HQ267" s="52">
        <v>791.3</v>
      </c>
      <c r="HR267" s="52">
        <v>796.45</v>
      </c>
      <c r="HS267" s="52">
        <v>801.62</v>
      </c>
      <c r="HT267" s="52">
        <v>806.84</v>
      </c>
      <c r="HU267" s="52">
        <v>812.08</v>
      </c>
      <c r="HV267" s="52">
        <v>817.36</v>
      </c>
      <c r="HW267" s="52">
        <v>822.67</v>
      </c>
      <c r="HX267" s="52">
        <v>828.02</v>
      </c>
      <c r="HY267" s="52">
        <v>833.4</v>
      </c>
      <c r="HZ267" s="52">
        <v>838.82</v>
      </c>
      <c r="IA267" s="52">
        <v>844.27</v>
      </c>
      <c r="IB267" s="52">
        <v>849.76</v>
      </c>
      <c r="IC267" s="52">
        <v>855.28</v>
      </c>
      <c r="ID267" s="52">
        <v>860.84</v>
      </c>
      <c r="IE267" s="52">
        <v>866.44</v>
      </c>
      <c r="IF267" s="52">
        <v>872.07</v>
      </c>
      <c r="IG267" s="52">
        <v>877.74</v>
      </c>
      <c r="IH267" s="52">
        <v>883.44</v>
      </c>
      <c r="II267" s="52">
        <v>889.18</v>
      </c>
      <c r="IJ267" s="52">
        <v>894.96</v>
      </c>
      <c r="IK267" s="52">
        <v>900.78</v>
      </c>
      <c r="IL267" s="52">
        <v>906.63</v>
      </c>
      <c r="IM267" s="52">
        <v>912.53</v>
      </c>
      <c r="IN267" s="52">
        <v>918.46</v>
      </c>
      <c r="IO267" s="52">
        <v>924.43</v>
      </c>
      <c r="IP267" s="52">
        <v>930.44</v>
      </c>
      <c r="IQ267" s="52">
        <v>936.48</v>
      </c>
      <c r="IR267" s="52">
        <v>942.57</v>
      </c>
      <c r="IS267" s="52">
        <v>948.71</v>
      </c>
      <c r="IT267" s="52">
        <v>954.87</v>
      </c>
      <c r="IU267" s="52">
        <v>961.08</v>
      </c>
      <c r="IV267" s="52">
        <v>967.32</v>
      </c>
      <c r="IW267" s="52">
        <v>973.6</v>
      </c>
      <c r="IX267" s="52">
        <v>979.94</v>
      </c>
      <c r="IY267" s="52">
        <v>986.31</v>
      </c>
      <c r="IZ267" s="52">
        <v>992.71</v>
      </c>
      <c r="JA267" s="52">
        <v>999.17</v>
      </c>
      <c r="JB267" s="52">
        <v>1005.66</v>
      </c>
      <c r="JC267" s="52">
        <v>1012.2</v>
      </c>
      <c r="JD267" s="52">
        <v>1018.78</v>
      </c>
      <c r="JE267" s="52">
        <v>1025.4000000000001</v>
      </c>
      <c r="JF267" s="52">
        <v>1032.07</v>
      </c>
      <c r="JG267" s="52">
        <v>1038.77</v>
      </c>
      <c r="JH267" s="52">
        <v>1045.53</v>
      </c>
      <c r="JI267" s="52">
        <v>1052.33</v>
      </c>
      <c r="JJ267" s="52">
        <v>1059.1600000000001</v>
      </c>
      <c r="JK267" s="52">
        <v>1066.05</v>
      </c>
      <c r="JL267" s="52">
        <v>1072.98</v>
      </c>
      <c r="JM267" s="52">
        <v>1079.95</v>
      </c>
      <c r="JN267" s="52">
        <v>1086.97</v>
      </c>
      <c r="JO267" s="52">
        <v>1094.04</v>
      </c>
      <c r="JP267" s="52">
        <v>1101.1500000000001</v>
      </c>
      <c r="JQ267" s="52">
        <v>1108.3</v>
      </c>
      <c r="JR267" s="52">
        <v>1115.51</v>
      </c>
      <c r="JS267" s="52">
        <v>0</v>
      </c>
      <c r="JT267" s="52">
        <v>0</v>
      </c>
      <c r="JU267" s="52">
        <v>0</v>
      </c>
      <c r="JV267" s="52">
        <v>0</v>
      </c>
      <c r="JW267" s="52">
        <v>0</v>
      </c>
      <c r="JX267" s="52">
        <v>0</v>
      </c>
      <c r="JY267" s="52">
        <v>0</v>
      </c>
      <c r="JZ267" s="52">
        <v>0</v>
      </c>
      <c r="KA267" s="52">
        <v>0</v>
      </c>
      <c r="KB267" s="52">
        <v>0</v>
      </c>
      <c r="KC267" s="52">
        <v>0</v>
      </c>
      <c r="KD267" s="52">
        <v>0</v>
      </c>
      <c r="KE267" s="52">
        <v>0</v>
      </c>
      <c r="KF267" s="52">
        <v>0</v>
      </c>
      <c r="KG267" s="52">
        <v>0</v>
      </c>
      <c r="KH267" s="52">
        <v>0</v>
      </c>
      <c r="KI267" s="52">
        <v>0</v>
      </c>
      <c r="KJ267" s="52">
        <v>0</v>
      </c>
      <c r="KK267" s="52">
        <v>0</v>
      </c>
      <c r="KL267" s="52">
        <v>0</v>
      </c>
      <c r="KM267" s="52">
        <v>0</v>
      </c>
      <c r="KN267" s="52">
        <v>0</v>
      </c>
      <c r="KO267" s="52">
        <v>0</v>
      </c>
      <c r="KP267" s="52">
        <v>0</v>
      </c>
      <c r="KQ267" s="52">
        <v>0</v>
      </c>
      <c r="KR267" s="52">
        <v>0</v>
      </c>
      <c r="KS267" s="52">
        <v>0</v>
      </c>
      <c r="KT267" s="52">
        <v>0</v>
      </c>
      <c r="KU267" s="52">
        <v>0</v>
      </c>
      <c r="KV267" s="52">
        <v>0</v>
      </c>
      <c r="KW267" s="52">
        <v>0</v>
      </c>
      <c r="KX267" s="52">
        <v>0</v>
      </c>
      <c r="KY267" s="52">
        <v>0</v>
      </c>
      <c r="KZ267" s="52">
        <v>0</v>
      </c>
      <c r="LA267" s="52">
        <v>0</v>
      </c>
      <c r="LB267" s="52">
        <v>0</v>
      </c>
      <c r="LC267" s="52">
        <v>0</v>
      </c>
      <c r="LD267" s="52">
        <v>0</v>
      </c>
      <c r="LE267" s="52">
        <v>0</v>
      </c>
      <c r="LF267" s="52">
        <v>0</v>
      </c>
      <c r="LG267" s="52">
        <v>0</v>
      </c>
      <c r="LH267" s="52">
        <v>0</v>
      </c>
      <c r="LI267" s="52">
        <v>0</v>
      </c>
      <c r="LJ267" s="52">
        <v>0</v>
      </c>
      <c r="LK267" s="52">
        <v>0</v>
      </c>
      <c r="LL267" s="52">
        <v>0</v>
      </c>
      <c r="LM267" s="52">
        <v>0</v>
      </c>
      <c r="LN267" s="52">
        <v>0</v>
      </c>
      <c r="LO267" s="52">
        <v>0</v>
      </c>
      <c r="LP267" s="52">
        <v>0</v>
      </c>
      <c r="LQ267" s="52">
        <v>0</v>
      </c>
      <c r="LR267" s="52">
        <v>0</v>
      </c>
      <c r="LS267" s="52">
        <v>0</v>
      </c>
      <c r="LT267" s="52">
        <v>0</v>
      </c>
      <c r="LU267" s="52">
        <v>0</v>
      </c>
      <c r="LV267" s="52">
        <v>0</v>
      </c>
      <c r="LW267" s="52">
        <v>0</v>
      </c>
      <c r="LX267" s="52">
        <v>0</v>
      </c>
      <c r="LY267" s="52">
        <v>0</v>
      </c>
      <c r="LZ267" s="52">
        <v>0</v>
      </c>
      <c r="MA267" s="52">
        <v>0</v>
      </c>
      <c r="MB267" s="52">
        <v>0</v>
      </c>
      <c r="MC267" s="52">
        <v>0</v>
      </c>
      <c r="MD267" s="52">
        <v>0</v>
      </c>
      <c r="ME267" s="52">
        <v>0</v>
      </c>
      <c r="MF267" s="52">
        <v>0</v>
      </c>
      <c r="MG267" s="52">
        <v>0</v>
      </c>
      <c r="MH267" s="52">
        <v>0</v>
      </c>
      <c r="MI267" s="52">
        <v>0</v>
      </c>
      <c r="MJ267" s="52">
        <v>0</v>
      </c>
      <c r="MK267" s="52">
        <v>0</v>
      </c>
      <c r="ML267" s="52">
        <v>0</v>
      </c>
      <c r="MM267" s="52">
        <v>0</v>
      </c>
      <c r="MN267" s="52">
        <v>0</v>
      </c>
      <c r="MO267" s="52">
        <v>0</v>
      </c>
      <c r="MP267" s="52">
        <v>0</v>
      </c>
      <c r="MQ267" s="52">
        <v>0</v>
      </c>
      <c r="MR267" s="52">
        <v>0</v>
      </c>
      <c r="MS267" s="52">
        <v>0</v>
      </c>
      <c r="MT267" s="52">
        <v>0</v>
      </c>
      <c r="MU267" s="52">
        <v>0</v>
      </c>
      <c r="MV267" s="52">
        <v>0</v>
      </c>
      <c r="MW267" s="52">
        <v>0</v>
      </c>
      <c r="MX267" s="52">
        <v>0</v>
      </c>
      <c r="MY267" s="52">
        <v>0</v>
      </c>
      <c r="MZ267" s="52">
        <v>0</v>
      </c>
      <c r="NA267" s="52">
        <v>0</v>
      </c>
      <c r="NB267" s="52">
        <v>0</v>
      </c>
      <c r="NC267" s="52">
        <v>0</v>
      </c>
      <c r="ND267" s="52">
        <v>0</v>
      </c>
      <c r="NE267" s="52">
        <v>0</v>
      </c>
      <c r="NF267" s="52">
        <v>0</v>
      </c>
      <c r="NG267" s="52">
        <v>0</v>
      </c>
      <c r="NH267" s="52">
        <v>0</v>
      </c>
      <c r="NI267" s="52">
        <v>0</v>
      </c>
      <c r="NJ267" s="52">
        <v>0</v>
      </c>
      <c r="NK267" s="52">
        <v>0</v>
      </c>
      <c r="NL267" s="52">
        <v>0</v>
      </c>
      <c r="NM267" s="52">
        <v>0</v>
      </c>
      <c r="NN267" s="52">
        <v>0</v>
      </c>
      <c r="NO267" s="52">
        <v>0</v>
      </c>
      <c r="NP267" s="52">
        <v>0</v>
      </c>
      <c r="NQ267" s="52">
        <v>0</v>
      </c>
      <c r="NR267" s="68">
        <f t="shared" si="12"/>
        <v>127196.83000000002</v>
      </c>
      <c r="NS267" s="68">
        <f t="shared" si="13"/>
        <v>127196.83000000002</v>
      </c>
      <c r="NT267" s="68">
        <f t="shared" si="14"/>
        <v>52134.430000000008</v>
      </c>
    </row>
    <row r="268" spans="1:384" s="40" customFormat="1" ht="15" customHeight="1" outlineLevel="1" x14ac:dyDescent="0.2">
      <c r="A268" s="61"/>
      <c r="B268" s="49" t="s">
        <v>671</v>
      </c>
      <c r="C268" s="49" t="s">
        <v>1114</v>
      </c>
      <c r="D268" s="49" t="s">
        <v>1148</v>
      </c>
      <c r="E268" s="50" t="s">
        <v>1198</v>
      </c>
      <c r="F268" s="64">
        <v>45627</v>
      </c>
      <c r="G268" s="49" t="s">
        <v>16</v>
      </c>
      <c r="H268" s="72">
        <v>0</v>
      </c>
      <c r="I268" s="65">
        <v>64143.05</v>
      </c>
      <c r="J268" s="114" t="str">
        <f>_xlfn.XLOOKUP(E268,'[12]Resumo Unidades'!$B:$B,'[12]Resumo Unidades'!$W:$W)</f>
        <v>Fluxo ok</v>
      </c>
      <c r="K268" s="51" t="str">
        <f>IF(L268&gt;Resumo!$E$23,"Sim","Não")</f>
        <v>Não</v>
      </c>
      <c r="L268" s="66">
        <v>48</v>
      </c>
      <c r="M268" s="67"/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52">
        <v>0</v>
      </c>
      <c r="U268" s="52">
        <v>0</v>
      </c>
      <c r="V268" s="52">
        <v>0</v>
      </c>
      <c r="W268" s="52">
        <v>0</v>
      </c>
      <c r="X268" s="52">
        <v>0</v>
      </c>
      <c r="Y268" s="52">
        <v>0</v>
      </c>
      <c r="Z268" s="52">
        <v>0</v>
      </c>
      <c r="AA268" s="52">
        <v>0</v>
      </c>
      <c r="AB268" s="52">
        <v>0</v>
      </c>
      <c r="AC268" s="52">
        <v>0</v>
      </c>
      <c r="AD268" s="52">
        <v>0</v>
      </c>
      <c r="AE268" s="52">
        <v>0</v>
      </c>
      <c r="AF268" s="52">
        <v>0</v>
      </c>
      <c r="AG268" s="52">
        <v>0</v>
      </c>
      <c r="AH268" s="52">
        <v>0</v>
      </c>
      <c r="AI268" s="52">
        <v>0</v>
      </c>
      <c r="AJ268" s="52">
        <v>0</v>
      </c>
      <c r="AK268" s="52">
        <v>0</v>
      </c>
      <c r="AL268" s="52">
        <v>0</v>
      </c>
      <c r="AM268" s="52">
        <v>0</v>
      </c>
      <c r="AN268" s="52">
        <v>0</v>
      </c>
      <c r="AO268" s="52">
        <v>0</v>
      </c>
      <c r="AP268" s="52">
        <v>0</v>
      </c>
      <c r="AQ268" s="52">
        <v>0</v>
      </c>
      <c r="AR268" s="52">
        <v>0</v>
      </c>
      <c r="AS268" s="52">
        <v>0</v>
      </c>
      <c r="AT268" s="52">
        <v>0</v>
      </c>
      <c r="AU268" s="52">
        <v>0</v>
      </c>
      <c r="AV268" s="52">
        <v>0</v>
      </c>
      <c r="AW268" s="52">
        <v>0</v>
      </c>
      <c r="AX268" s="52">
        <v>0</v>
      </c>
      <c r="AY268" s="52">
        <v>0</v>
      </c>
      <c r="AZ268" s="52">
        <v>0</v>
      </c>
      <c r="BA268" s="52">
        <v>0</v>
      </c>
      <c r="BB268" s="52">
        <v>0</v>
      </c>
      <c r="BC268" s="52">
        <v>0</v>
      </c>
      <c r="BD268" s="52">
        <v>0</v>
      </c>
      <c r="BE268" s="52">
        <v>0</v>
      </c>
      <c r="BF268" s="52">
        <v>0</v>
      </c>
      <c r="BG268" s="52">
        <v>0</v>
      </c>
      <c r="BH268" s="52">
        <v>0</v>
      </c>
      <c r="BI268" s="52">
        <v>0</v>
      </c>
      <c r="BJ268" s="52">
        <v>0</v>
      </c>
      <c r="BK268" s="52">
        <v>0</v>
      </c>
      <c r="BL268" s="52">
        <v>0</v>
      </c>
      <c r="BM268" s="52">
        <v>0</v>
      </c>
      <c r="BN268" s="52">
        <v>0</v>
      </c>
      <c r="BO268" s="52">
        <v>0</v>
      </c>
      <c r="BP268" s="52">
        <v>0</v>
      </c>
      <c r="BQ268" s="52">
        <v>0</v>
      </c>
      <c r="BR268" s="52">
        <v>0</v>
      </c>
      <c r="BS268" s="52">
        <v>0</v>
      </c>
      <c r="BT268" s="52">
        <v>0</v>
      </c>
      <c r="BU268" s="52">
        <v>0</v>
      </c>
      <c r="BV268" s="52">
        <v>0</v>
      </c>
      <c r="BW268" s="52">
        <v>0</v>
      </c>
      <c r="BX268" s="52">
        <v>0</v>
      </c>
      <c r="BY268" s="52">
        <v>0</v>
      </c>
      <c r="BZ268" s="52">
        <v>0</v>
      </c>
      <c r="CA268" s="52">
        <v>0</v>
      </c>
      <c r="CB268" s="52">
        <v>828.21</v>
      </c>
      <c r="CC268" s="52">
        <v>755.28</v>
      </c>
      <c r="CD268" s="52">
        <v>712.93</v>
      </c>
      <c r="CE268" s="52">
        <v>712.93</v>
      </c>
      <c r="CF268" s="52">
        <v>712.93</v>
      </c>
      <c r="CG268" s="52">
        <v>712.93</v>
      </c>
      <c r="CH268" s="52">
        <v>306.99</v>
      </c>
      <c r="CI268" s="52">
        <v>306.99</v>
      </c>
      <c r="CJ268" s="52">
        <v>306.99</v>
      </c>
      <c r="CK268" s="52">
        <v>306.99</v>
      </c>
      <c r="CL268" s="52">
        <v>306.99</v>
      </c>
      <c r="CM268" s="52">
        <v>306.99</v>
      </c>
      <c r="CN268" s="52">
        <v>333.96</v>
      </c>
      <c r="CO268" s="52">
        <v>333.96</v>
      </c>
      <c r="CP268" s="52">
        <v>333.96</v>
      </c>
      <c r="CQ268" s="52">
        <v>333.96</v>
      </c>
      <c r="CR268" s="52">
        <v>333.96</v>
      </c>
      <c r="CS268" s="52">
        <v>333.96</v>
      </c>
      <c r="CT268" s="52">
        <v>333.96</v>
      </c>
      <c r="CU268" s="52">
        <v>333.96</v>
      </c>
      <c r="CV268" s="52">
        <v>333.96</v>
      </c>
      <c r="CW268" s="52">
        <v>333.96</v>
      </c>
      <c r="CX268" s="52">
        <v>333.96</v>
      </c>
      <c r="CY268" s="52">
        <v>333.96</v>
      </c>
      <c r="CZ268" s="52">
        <v>360.96</v>
      </c>
      <c r="DA268" s="52">
        <v>360.96</v>
      </c>
      <c r="DB268" s="52">
        <v>360.96</v>
      </c>
      <c r="DC268" s="52">
        <v>360.96</v>
      </c>
      <c r="DD268" s="52">
        <v>360.96</v>
      </c>
      <c r="DE268" s="52">
        <v>360.96</v>
      </c>
      <c r="DF268" s="52">
        <v>360.96</v>
      </c>
      <c r="DG268" s="52">
        <v>360.96</v>
      </c>
      <c r="DH268" s="52">
        <v>360.96</v>
      </c>
      <c r="DI268" s="52">
        <v>360.96</v>
      </c>
      <c r="DJ268" s="52">
        <v>360.96</v>
      </c>
      <c r="DK268" s="52">
        <v>360.96</v>
      </c>
      <c r="DL268" s="52">
        <v>390.15</v>
      </c>
      <c r="DM268" s="52">
        <v>390.15</v>
      </c>
      <c r="DN268" s="52">
        <v>390.15</v>
      </c>
      <c r="DO268" s="52">
        <v>390.15</v>
      </c>
      <c r="DP268" s="52">
        <v>390.15</v>
      </c>
      <c r="DQ268" s="52">
        <v>390.15</v>
      </c>
      <c r="DR268" s="52">
        <v>390.15</v>
      </c>
      <c r="DS268" s="52">
        <v>390.15</v>
      </c>
      <c r="DT268" s="52">
        <v>390.15</v>
      </c>
      <c r="DU268" s="52">
        <v>390.15</v>
      </c>
      <c r="DV268" s="52">
        <v>390.15</v>
      </c>
      <c r="DW268" s="52">
        <v>390.15</v>
      </c>
      <c r="DX268" s="52">
        <v>421.69</v>
      </c>
      <c r="DY268" s="52">
        <v>421.69</v>
      </c>
      <c r="DZ268" s="52">
        <v>421.69</v>
      </c>
      <c r="EA268" s="52">
        <v>421.69</v>
      </c>
      <c r="EB268" s="52">
        <v>421.69</v>
      </c>
      <c r="EC268" s="52">
        <v>421.69</v>
      </c>
      <c r="ED268" s="52">
        <v>421.69</v>
      </c>
      <c r="EE268" s="52">
        <v>421.69</v>
      </c>
      <c r="EF268" s="52">
        <v>421.69</v>
      </c>
      <c r="EG268" s="52">
        <v>421.69</v>
      </c>
      <c r="EH268" s="52">
        <v>421.69</v>
      </c>
      <c r="EI268" s="52">
        <v>421.69</v>
      </c>
      <c r="EJ268" s="52">
        <v>455.78</v>
      </c>
      <c r="EK268" s="52">
        <v>455.78</v>
      </c>
      <c r="EL268" s="52">
        <v>455.78</v>
      </c>
      <c r="EM268" s="52">
        <v>455.78</v>
      </c>
      <c r="EN268" s="52">
        <v>455.78</v>
      </c>
      <c r="EO268" s="52">
        <v>455.78</v>
      </c>
      <c r="EP268" s="52">
        <v>455.78</v>
      </c>
      <c r="EQ268" s="52">
        <v>455.78</v>
      </c>
      <c r="ER268" s="52">
        <v>455.78</v>
      </c>
      <c r="ES268" s="52">
        <v>455.78</v>
      </c>
      <c r="ET268" s="52">
        <v>455.78</v>
      </c>
      <c r="EU268" s="52">
        <v>455.78</v>
      </c>
      <c r="EV268" s="52">
        <v>492.63</v>
      </c>
      <c r="EW268" s="52">
        <v>492.63</v>
      </c>
      <c r="EX268" s="52">
        <v>492.63</v>
      </c>
      <c r="EY268" s="52">
        <v>492.63</v>
      </c>
      <c r="EZ268" s="52">
        <v>492.63</v>
      </c>
      <c r="FA268" s="52">
        <v>492.63</v>
      </c>
      <c r="FB268" s="52">
        <v>492.63</v>
      </c>
      <c r="FC268" s="52">
        <v>492.63</v>
      </c>
      <c r="FD268" s="52">
        <v>492.63</v>
      </c>
      <c r="FE268" s="52">
        <v>492.63</v>
      </c>
      <c r="FF268" s="52">
        <v>492.63</v>
      </c>
      <c r="FG268" s="52">
        <v>492.63</v>
      </c>
      <c r="FH268" s="52">
        <v>532.46</v>
      </c>
      <c r="FI268" s="52">
        <v>532.46</v>
      </c>
      <c r="FJ268" s="52">
        <v>532.46</v>
      </c>
      <c r="FK268" s="52">
        <v>532.46</v>
      </c>
      <c r="FL268" s="52">
        <v>532.46</v>
      </c>
      <c r="FM268" s="52">
        <v>532.46</v>
      </c>
      <c r="FN268" s="52">
        <v>532.46</v>
      </c>
      <c r="FO268" s="52">
        <v>532.46</v>
      </c>
      <c r="FP268" s="52">
        <v>532.46</v>
      </c>
      <c r="FQ268" s="52">
        <v>532.46</v>
      </c>
      <c r="FR268" s="52">
        <v>532.46</v>
      </c>
      <c r="FS268" s="52">
        <v>532.46</v>
      </c>
      <c r="FT268" s="52">
        <v>575.51</v>
      </c>
      <c r="FU268" s="52">
        <v>575.51</v>
      </c>
      <c r="FV268" s="52">
        <v>575.51</v>
      </c>
      <c r="FW268" s="52">
        <v>575.51</v>
      </c>
      <c r="FX268" s="52">
        <v>575.51</v>
      </c>
      <c r="FY268" s="52">
        <v>575.51</v>
      </c>
      <c r="FZ268" s="52">
        <v>575.51</v>
      </c>
      <c r="GA268" s="52">
        <v>575.51</v>
      </c>
      <c r="GB268" s="52">
        <v>575.51</v>
      </c>
      <c r="GC268" s="52">
        <v>575.51</v>
      </c>
      <c r="GD268" s="52">
        <v>575.51</v>
      </c>
      <c r="GE268" s="52">
        <v>575.51</v>
      </c>
      <c r="GF268" s="52">
        <v>622.04999999999995</v>
      </c>
      <c r="GG268" s="52">
        <v>622.04999999999995</v>
      </c>
      <c r="GH268" s="52">
        <v>622.04999999999995</v>
      </c>
      <c r="GI268" s="52">
        <v>622.04999999999995</v>
      </c>
      <c r="GJ268" s="52">
        <v>622.04999999999995</v>
      </c>
      <c r="GK268" s="52">
        <v>622.04999999999995</v>
      </c>
      <c r="GL268" s="52">
        <v>622.04999999999995</v>
      </c>
      <c r="GM268" s="52">
        <v>622.04999999999995</v>
      </c>
      <c r="GN268" s="52">
        <v>622.04999999999995</v>
      </c>
      <c r="GO268" s="52">
        <v>622.04999999999995</v>
      </c>
      <c r="GP268" s="52">
        <v>622.04999999999995</v>
      </c>
      <c r="GQ268" s="52">
        <v>622.04999999999995</v>
      </c>
      <c r="GR268" s="52">
        <v>672.34</v>
      </c>
      <c r="GS268" s="52">
        <v>672.34</v>
      </c>
      <c r="GT268" s="52">
        <v>672.34</v>
      </c>
      <c r="GU268" s="52">
        <v>672.34</v>
      </c>
      <c r="GV268" s="52">
        <v>672.34</v>
      </c>
      <c r="GW268" s="52">
        <v>672.34</v>
      </c>
      <c r="GX268" s="52">
        <v>672.34</v>
      </c>
      <c r="GY268" s="52">
        <v>672.34</v>
      </c>
      <c r="GZ268" s="52">
        <v>672.34</v>
      </c>
      <c r="HA268" s="52">
        <v>672.34</v>
      </c>
      <c r="HB268" s="52">
        <v>672.34</v>
      </c>
      <c r="HC268" s="52">
        <v>672.34</v>
      </c>
      <c r="HD268" s="52">
        <v>726.69</v>
      </c>
      <c r="HE268" s="52">
        <v>726.69</v>
      </c>
      <c r="HF268" s="52">
        <v>726.69</v>
      </c>
      <c r="HG268" s="52">
        <v>726.69</v>
      </c>
      <c r="HH268" s="52">
        <v>726.69</v>
      </c>
      <c r="HI268" s="52">
        <v>726.69</v>
      </c>
      <c r="HJ268" s="52">
        <v>726.69</v>
      </c>
      <c r="HK268" s="52">
        <v>726.69</v>
      </c>
      <c r="HL268" s="52">
        <v>726.69</v>
      </c>
      <c r="HM268" s="52">
        <v>726.69</v>
      </c>
      <c r="HN268" s="52">
        <v>726.69</v>
      </c>
      <c r="HO268" s="52">
        <v>726.69</v>
      </c>
      <c r="HP268" s="52">
        <v>785.45</v>
      </c>
      <c r="HQ268" s="52">
        <v>785.45</v>
      </c>
      <c r="HR268" s="52">
        <v>785.45</v>
      </c>
      <c r="HS268" s="52">
        <v>785.45</v>
      </c>
      <c r="HT268" s="52">
        <v>785.45</v>
      </c>
      <c r="HU268" s="52">
        <v>785.45</v>
      </c>
      <c r="HV268" s="52">
        <v>785.45</v>
      </c>
      <c r="HW268" s="52">
        <v>785.45</v>
      </c>
      <c r="HX268" s="52">
        <v>785.45</v>
      </c>
      <c r="HY268" s="52">
        <v>785.45</v>
      </c>
      <c r="HZ268" s="52">
        <v>785.45</v>
      </c>
      <c r="IA268" s="52">
        <v>785.45</v>
      </c>
      <c r="IB268" s="52">
        <v>848.95</v>
      </c>
      <c r="IC268" s="52">
        <v>848.95</v>
      </c>
      <c r="ID268" s="52">
        <v>848.95</v>
      </c>
      <c r="IE268" s="52">
        <v>848.95</v>
      </c>
      <c r="IF268" s="52">
        <v>848.95</v>
      </c>
      <c r="IG268" s="52">
        <v>848.95</v>
      </c>
      <c r="IH268" s="52">
        <v>848.95</v>
      </c>
      <c r="II268" s="52">
        <v>848.95</v>
      </c>
      <c r="IJ268" s="52">
        <v>848.95</v>
      </c>
      <c r="IK268" s="52">
        <v>848.95</v>
      </c>
      <c r="IL268" s="52">
        <v>848.95</v>
      </c>
      <c r="IM268" s="52">
        <v>848.95</v>
      </c>
      <c r="IN268" s="52">
        <v>917.58</v>
      </c>
      <c r="IO268" s="52">
        <v>917.58</v>
      </c>
      <c r="IP268" s="52">
        <v>917.58</v>
      </c>
      <c r="IQ268" s="52">
        <v>917.58</v>
      </c>
      <c r="IR268" s="52">
        <v>917.58</v>
      </c>
      <c r="IS268" s="52">
        <v>917.58</v>
      </c>
      <c r="IT268" s="52">
        <v>917.58</v>
      </c>
      <c r="IU268" s="52">
        <v>917.58</v>
      </c>
      <c r="IV268" s="52">
        <v>917.58</v>
      </c>
      <c r="IW268" s="52">
        <v>917.58</v>
      </c>
      <c r="IX268" s="52">
        <v>917.58</v>
      </c>
      <c r="IY268" s="52">
        <v>917.58</v>
      </c>
      <c r="IZ268" s="52">
        <v>991.78</v>
      </c>
      <c r="JA268" s="52">
        <v>991.78</v>
      </c>
      <c r="JB268" s="52">
        <v>991.78</v>
      </c>
      <c r="JC268" s="52">
        <v>991.78</v>
      </c>
      <c r="JD268" s="52">
        <v>991.78</v>
      </c>
      <c r="JE268" s="52">
        <v>991.78</v>
      </c>
      <c r="JF268" s="52">
        <v>991.78</v>
      </c>
      <c r="JG268" s="52">
        <v>991.78</v>
      </c>
      <c r="JH268" s="52">
        <v>991.78</v>
      </c>
      <c r="JI268" s="52">
        <v>991.78</v>
      </c>
      <c r="JJ268" s="52">
        <v>991.78</v>
      </c>
      <c r="JK268" s="52">
        <v>991.78</v>
      </c>
      <c r="JL268" s="52">
        <v>1071.96</v>
      </c>
      <c r="JM268" s="52">
        <v>1071.96</v>
      </c>
      <c r="JN268" s="52">
        <v>1071.96</v>
      </c>
      <c r="JO268" s="52">
        <v>1071.96</v>
      </c>
      <c r="JP268" s="52">
        <v>1071.96</v>
      </c>
      <c r="JQ268" s="52">
        <v>1071.96</v>
      </c>
      <c r="JR268" s="52">
        <v>1071.96</v>
      </c>
      <c r="JS268" s="52">
        <v>1071.96</v>
      </c>
      <c r="JT268" s="52">
        <v>0</v>
      </c>
      <c r="JU268" s="52">
        <v>0</v>
      </c>
      <c r="JV268" s="52">
        <v>0</v>
      </c>
      <c r="JW268" s="52">
        <v>0</v>
      </c>
      <c r="JX268" s="52">
        <v>0</v>
      </c>
      <c r="JY268" s="52">
        <v>0</v>
      </c>
      <c r="JZ268" s="52">
        <v>0</v>
      </c>
      <c r="KA268" s="52">
        <v>0</v>
      </c>
      <c r="KB268" s="52">
        <v>0</v>
      </c>
      <c r="KC268" s="52">
        <v>0</v>
      </c>
      <c r="KD268" s="52">
        <v>0</v>
      </c>
      <c r="KE268" s="52">
        <v>0</v>
      </c>
      <c r="KF268" s="52">
        <v>0</v>
      </c>
      <c r="KG268" s="52">
        <v>0</v>
      </c>
      <c r="KH268" s="52">
        <v>0</v>
      </c>
      <c r="KI268" s="52">
        <v>0</v>
      </c>
      <c r="KJ268" s="52">
        <v>0</v>
      </c>
      <c r="KK268" s="52">
        <v>0</v>
      </c>
      <c r="KL268" s="52">
        <v>0</v>
      </c>
      <c r="KM268" s="52">
        <v>0</v>
      </c>
      <c r="KN268" s="52">
        <v>0</v>
      </c>
      <c r="KO268" s="52">
        <v>0</v>
      </c>
      <c r="KP268" s="52">
        <v>0</v>
      </c>
      <c r="KQ268" s="52">
        <v>0</v>
      </c>
      <c r="KR268" s="52">
        <v>0</v>
      </c>
      <c r="KS268" s="52">
        <v>0</v>
      </c>
      <c r="KT268" s="52">
        <v>0</v>
      </c>
      <c r="KU268" s="52">
        <v>0</v>
      </c>
      <c r="KV268" s="52">
        <v>0</v>
      </c>
      <c r="KW268" s="52">
        <v>0</v>
      </c>
      <c r="KX268" s="52">
        <v>0</v>
      </c>
      <c r="KY268" s="52">
        <v>0</v>
      </c>
      <c r="KZ268" s="52">
        <v>0</v>
      </c>
      <c r="LA268" s="52">
        <v>0</v>
      </c>
      <c r="LB268" s="52">
        <v>0</v>
      </c>
      <c r="LC268" s="52">
        <v>0</v>
      </c>
      <c r="LD268" s="52">
        <v>0</v>
      </c>
      <c r="LE268" s="52">
        <v>0</v>
      </c>
      <c r="LF268" s="52">
        <v>0</v>
      </c>
      <c r="LG268" s="52">
        <v>0</v>
      </c>
      <c r="LH268" s="52">
        <v>0</v>
      </c>
      <c r="LI268" s="52">
        <v>0</v>
      </c>
      <c r="LJ268" s="52">
        <v>0</v>
      </c>
      <c r="LK268" s="52">
        <v>0</v>
      </c>
      <c r="LL268" s="52">
        <v>0</v>
      </c>
      <c r="LM268" s="52">
        <v>0</v>
      </c>
      <c r="LN268" s="52">
        <v>0</v>
      </c>
      <c r="LO268" s="52">
        <v>0</v>
      </c>
      <c r="LP268" s="52">
        <v>0</v>
      </c>
      <c r="LQ268" s="52">
        <v>0</v>
      </c>
      <c r="LR268" s="52">
        <v>0</v>
      </c>
      <c r="LS268" s="52">
        <v>0</v>
      </c>
      <c r="LT268" s="52">
        <v>0</v>
      </c>
      <c r="LU268" s="52">
        <v>0</v>
      </c>
      <c r="LV268" s="52">
        <v>0</v>
      </c>
      <c r="LW268" s="52">
        <v>0</v>
      </c>
      <c r="LX268" s="52">
        <v>0</v>
      </c>
      <c r="LY268" s="52">
        <v>0</v>
      </c>
      <c r="LZ268" s="52">
        <v>0</v>
      </c>
      <c r="MA268" s="52">
        <v>0</v>
      </c>
      <c r="MB268" s="52">
        <v>0</v>
      </c>
      <c r="MC268" s="52">
        <v>0</v>
      </c>
      <c r="MD268" s="52">
        <v>0</v>
      </c>
      <c r="ME268" s="52">
        <v>0</v>
      </c>
      <c r="MF268" s="52">
        <v>0</v>
      </c>
      <c r="MG268" s="52">
        <v>0</v>
      </c>
      <c r="MH268" s="52">
        <v>0</v>
      </c>
      <c r="MI268" s="52">
        <v>0</v>
      </c>
      <c r="MJ268" s="52">
        <v>0</v>
      </c>
      <c r="MK268" s="52">
        <v>0</v>
      </c>
      <c r="ML268" s="52">
        <v>0</v>
      </c>
      <c r="MM268" s="52">
        <v>0</v>
      </c>
      <c r="MN268" s="52">
        <v>0</v>
      </c>
      <c r="MO268" s="52">
        <v>0</v>
      </c>
      <c r="MP268" s="52">
        <v>0</v>
      </c>
      <c r="MQ268" s="52">
        <v>0</v>
      </c>
      <c r="MR268" s="52">
        <v>0</v>
      </c>
      <c r="MS268" s="52">
        <v>0</v>
      </c>
      <c r="MT268" s="52">
        <v>0</v>
      </c>
      <c r="MU268" s="52">
        <v>0</v>
      </c>
      <c r="MV268" s="52">
        <v>0</v>
      </c>
      <c r="MW268" s="52">
        <v>0</v>
      </c>
      <c r="MX268" s="52">
        <v>0</v>
      </c>
      <c r="MY268" s="52">
        <v>0</v>
      </c>
      <c r="MZ268" s="52">
        <v>0</v>
      </c>
      <c r="NA268" s="52">
        <v>0</v>
      </c>
      <c r="NB268" s="52">
        <v>0</v>
      </c>
      <c r="NC268" s="52">
        <v>0</v>
      </c>
      <c r="ND268" s="52">
        <v>0</v>
      </c>
      <c r="NE268" s="52">
        <v>0</v>
      </c>
      <c r="NF268" s="52">
        <v>0</v>
      </c>
      <c r="NG268" s="52">
        <v>0</v>
      </c>
      <c r="NH268" s="52">
        <v>0</v>
      </c>
      <c r="NI268" s="52">
        <v>0</v>
      </c>
      <c r="NJ268" s="52">
        <v>0</v>
      </c>
      <c r="NK268" s="52">
        <v>0</v>
      </c>
      <c r="NL268" s="52">
        <v>0</v>
      </c>
      <c r="NM268" s="52">
        <v>0</v>
      </c>
      <c r="NN268" s="52">
        <v>0</v>
      </c>
      <c r="NO268" s="52">
        <v>0</v>
      </c>
      <c r="NP268" s="52">
        <v>0</v>
      </c>
      <c r="NQ268" s="52">
        <v>0</v>
      </c>
      <c r="NR268" s="68">
        <f t="shared" si="12"/>
        <v>124388.58999999997</v>
      </c>
      <c r="NS268" s="68">
        <f t="shared" si="13"/>
        <v>124388.58999999997</v>
      </c>
      <c r="NT268" s="68">
        <f t="shared" si="14"/>
        <v>50900.979999999974</v>
      </c>
    </row>
    <row r="269" spans="1:384" s="40" customFormat="1" ht="15" customHeight="1" outlineLevel="1" x14ac:dyDescent="0.2">
      <c r="A269" s="61"/>
      <c r="B269" s="49" t="s">
        <v>671</v>
      </c>
      <c r="C269" s="49" t="s">
        <v>1115</v>
      </c>
      <c r="D269" s="49" t="s">
        <v>1149</v>
      </c>
      <c r="E269" s="50" t="s">
        <v>1199</v>
      </c>
      <c r="F269" s="64" t="s">
        <v>16</v>
      </c>
      <c r="G269" s="49" t="s">
        <v>16</v>
      </c>
      <c r="H269" s="72">
        <v>0</v>
      </c>
      <c r="I269" s="65">
        <v>60800</v>
      </c>
      <c r="J269" s="114" t="str">
        <f>_xlfn.XLOOKUP(E269,'[12]Resumo Unidades'!$B:$B,'[12]Resumo Unidades'!$W:$W)</f>
        <v>Fluxo ok</v>
      </c>
      <c r="K269" s="51" t="str">
        <f>IF(L269&gt;Resumo!$E$23,"Sim","Não")</f>
        <v>Não</v>
      </c>
      <c r="L269" s="66">
        <v>0</v>
      </c>
      <c r="M269" s="67"/>
      <c r="N269" s="52">
        <v>0</v>
      </c>
      <c r="O269" s="52">
        <v>0</v>
      </c>
      <c r="P269" s="52">
        <v>0</v>
      </c>
      <c r="Q269" s="52">
        <v>0</v>
      </c>
      <c r="R269" s="52">
        <v>0</v>
      </c>
      <c r="S269" s="52">
        <v>0</v>
      </c>
      <c r="T269" s="52">
        <v>0</v>
      </c>
      <c r="U269" s="52">
        <v>0</v>
      </c>
      <c r="V269" s="52">
        <v>0</v>
      </c>
      <c r="W269" s="52">
        <v>0</v>
      </c>
      <c r="X269" s="52">
        <v>0</v>
      </c>
      <c r="Y269" s="52">
        <v>0</v>
      </c>
      <c r="Z269" s="52">
        <v>0</v>
      </c>
      <c r="AA269" s="52">
        <v>0</v>
      </c>
      <c r="AB269" s="52">
        <v>0</v>
      </c>
      <c r="AC269" s="52">
        <v>0</v>
      </c>
      <c r="AD269" s="52">
        <v>0</v>
      </c>
      <c r="AE269" s="52">
        <v>0</v>
      </c>
      <c r="AF269" s="52">
        <v>0</v>
      </c>
      <c r="AG269" s="52">
        <v>0</v>
      </c>
      <c r="AH269" s="52">
        <v>0</v>
      </c>
      <c r="AI269" s="52">
        <v>0</v>
      </c>
      <c r="AJ269" s="52">
        <v>0</v>
      </c>
      <c r="AK269" s="52">
        <v>0</v>
      </c>
      <c r="AL269" s="52">
        <v>0</v>
      </c>
      <c r="AM269" s="52">
        <v>0</v>
      </c>
      <c r="AN269" s="52">
        <v>0</v>
      </c>
      <c r="AO269" s="52">
        <v>0</v>
      </c>
      <c r="AP269" s="52">
        <v>0</v>
      </c>
      <c r="AQ269" s="52">
        <v>0</v>
      </c>
      <c r="AR269" s="52">
        <v>0</v>
      </c>
      <c r="AS269" s="52">
        <v>0</v>
      </c>
      <c r="AT269" s="52">
        <v>0</v>
      </c>
      <c r="AU269" s="52">
        <v>0</v>
      </c>
      <c r="AV269" s="52">
        <v>0</v>
      </c>
      <c r="AW269" s="52">
        <v>0</v>
      </c>
      <c r="AX269" s="52">
        <v>0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0</v>
      </c>
      <c r="BF269" s="52">
        <v>0</v>
      </c>
      <c r="BG269" s="52">
        <v>0</v>
      </c>
      <c r="BH269" s="52">
        <v>0</v>
      </c>
      <c r="BI269" s="52">
        <v>0</v>
      </c>
      <c r="BJ269" s="52">
        <v>0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0</v>
      </c>
      <c r="BV269" s="52">
        <v>0</v>
      </c>
      <c r="BW269" s="52">
        <v>0</v>
      </c>
      <c r="BX269" s="52">
        <v>0</v>
      </c>
      <c r="BY269" s="52">
        <v>0</v>
      </c>
      <c r="BZ269" s="52">
        <v>0</v>
      </c>
      <c r="CA269" s="52">
        <v>0</v>
      </c>
      <c r="CB269" s="52">
        <v>0</v>
      </c>
      <c r="CC269" s="52">
        <v>0</v>
      </c>
      <c r="CD269" s="52">
        <v>291.79000000000002</v>
      </c>
      <c r="CE269" s="52">
        <v>253.02</v>
      </c>
      <c r="CF269" s="52">
        <v>253.02</v>
      </c>
      <c r="CG269" s="52">
        <v>253.02</v>
      </c>
      <c r="CH269" s="52">
        <v>253.02</v>
      </c>
      <c r="CI269" s="52">
        <v>253.02</v>
      </c>
      <c r="CJ269" s="52">
        <v>253.02</v>
      </c>
      <c r="CK269" s="52">
        <v>253.02</v>
      </c>
      <c r="CL269" s="52">
        <v>253.02</v>
      </c>
      <c r="CM269" s="52">
        <v>253.02</v>
      </c>
      <c r="CN269" s="52">
        <v>253.02</v>
      </c>
      <c r="CO269" s="52">
        <v>287.95999999999998</v>
      </c>
      <c r="CP269" s="52">
        <v>287.95999999999998</v>
      </c>
      <c r="CQ269" s="52">
        <v>287.95999999999998</v>
      </c>
      <c r="CR269" s="52">
        <v>287.95999999999998</v>
      </c>
      <c r="CS269" s="52">
        <v>287.95999999999998</v>
      </c>
      <c r="CT269" s="52">
        <v>287.95999999999998</v>
      </c>
      <c r="CU269" s="52">
        <v>287.95999999999998</v>
      </c>
      <c r="CV269" s="52">
        <v>287.95999999999998</v>
      </c>
      <c r="CW269" s="52">
        <v>287.95999999999998</v>
      </c>
      <c r="CX269" s="52">
        <v>287.95999999999998</v>
      </c>
      <c r="CY269" s="52">
        <v>287.95999999999998</v>
      </c>
      <c r="CZ269" s="52">
        <v>287.95999999999998</v>
      </c>
      <c r="DA269" s="52">
        <v>324.48</v>
      </c>
      <c r="DB269" s="52">
        <v>324.48</v>
      </c>
      <c r="DC269" s="52">
        <v>324.48</v>
      </c>
      <c r="DD269" s="52">
        <v>324.48</v>
      </c>
      <c r="DE269" s="52">
        <v>324.48</v>
      </c>
      <c r="DF269" s="52">
        <v>324.48</v>
      </c>
      <c r="DG269" s="52">
        <v>324.48</v>
      </c>
      <c r="DH269" s="52">
        <v>324.48</v>
      </c>
      <c r="DI269" s="52">
        <v>324.48</v>
      </c>
      <c r="DJ269" s="52">
        <v>324.48</v>
      </c>
      <c r="DK269" s="52">
        <v>324.48</v>
      </c>
      <c r="DL269" s="52">
        <v>324.48</v>
      </c>
      <c r="DM269" s="52">
        <v>365.63</v>
      </c>
      <c r="DN269" s="52">
        <v>365.63</v>
      </c>
      <c r="DO269" s="52">
        <v>365.63</v>
      </c>
      <c r="DP269" s="52">
        <v>365.63</v>
      </c>
      <c r="DQ269" s="52">
        <v>365.63</v>
      </c>
      <c r="DR269" s="52">
        <v>365.63</v>
      </c>
      <c r="DS269" s="52">
        <v>365.63</v>
      </c>
      <c r="DT269" s="52">
        <v>365.63</v>
      </c>
      <c r="DU269" s="52">
        <v>365.63</v>
      </c>
      <c r="DV269" s="52">
        <v>365.63</v>
      </c>
      <c r="DW269" s="52">
        <v>365.63</v>
      </c>
      <c r="DX269" s="52">
        <v>365.63</v>
      </c>
      <c r="DY269" s="52">
        <v>412</v>
      </c>
      <c r="DZ269" s="52">
        <v>412</v>
      </c>
      <c r="EA269" s="52">
        <v>412</v>
      </c>
      <c r="EB269" s="52">
        <v>412</v>
      </c>
      <c r="EC269" s="52">
        <v>412</v>
      </c>
      <c r="ED269" s="52">
        <v>412</v>
      </c>
      <c r="EE269" s="52">
        <v>412</v>
      </c>
      <c r="EF269" s="52">
        <v>412</v>
      </c>
      <c r="EG269" s="52">
        <v>412</v>
      </c>
      <c r="EH269" s="52">
        <v>412</v>
      </c>
      <c r="EI269" s="52">
        <v>412</v>
      </c>
      <c r="EJ269" s="52">
        <v>412</v>
      </c>
      <c r="EK269" s="52">
        <v>464.26</v>
      </c>
      <c r="EL269" s="52">
        <v>464.26</v>
      </c>
      <c r="EM269" s="52">
        <v>464.26</v>
      </c>
      <c r="EN269" s="52">
        <v>464.26</v>
      </c>
      <c r="EO269" s="52">
        <v>464.26</v>
      </c>
      <c r="EP269" s="52">
        <v>464.26</v>
      </c>
      <c r="EQ269" s="52">
        <v>464.26</v>
      </c>
      <c r="ER269" s="52">
        <v>464.26</v>
      </c>
      <c r="ES269" s="52">
        <v>464.26</v>
      </c>
      <c r="ET269" s="52">
        <v>464.26</v>
      </c>
      <c r="EU269" s="52">
        <v>464.26</v>
      </c>
      <c r="EV269" s="52">
        <v>464.26</v>
      </c>
      <c r="EW269" s="52">
        <v>523.14</v>
      </c>
      <c r="EX269" s="52">
        <v>523.14</v>
      </c>
      <c r="EY269" s="52">
        <v>523.14</v>
      </c>
      <c r="EZ269" s="52">
        <v>523.14</v>
      </c>
      <c r="FA269" s="52">
        <v>523.14</v>
      </c>
      <c r="FB269" s="52">
        <v>523.14</v>
      </c>
      <c r="FC269" s="52">
        <v>523.14</v>
      </c>
      <c r="FD269" s="52">
        <v>523.14</v>
      </c>
      <c r="FE269" s="52">
        <v>523.14</v>
      </c>
      <c r="FF269" s="52">
        <v>523.14</v>
      </c>
      <c r="FG269" s="52">
        <v>523.14</v>
      </c>
      <c r="FH269" s="52">
        <v>523.14</v>
      </c>
      <c r="FI269" s="52">
        <v>589.48</v>
      </c>
      <c r="FJ269" s="52">
        <v>589.48</v>
      </c>
      <c r="FK269" s="52">
        <v>589.48</v>
      </c>
      <c r="FL269" s="52">
        <v>589.48</v>
      </c>
      <c r="FM269" s="52">
        <v>589.48</v>
      </c>
      <c r="FN269" s="52">
        <v>589.48</v>
      </c>
      <c r="FO269" s="52">
        <v>589.48</v>
      </c>
      <c r="FP269" s="52">
        <v>589.48</v>
      </c>
      <c r="FQ269" s="52">
        <v>589.48</v>
      </c>
      <c r="FR269" s="52">
        <v>589.48</v>
      </c>
      <c r="FS269" s="52">
        <v>589.48</v>
      </c>
      <c r="FT269" s="52">
        <v>589.48</v>
      </c>
      <c r="FU269" s="52">
        <v>664.24</v>
      </c>
      <c r="FV269" s="52">
        <v>664.24</v>
      </c>
      <c r="FW269" s="52">
        <v>664.24</v>
      </c>
      <c r="FX269" s="52">
        <v>664.24</v>
      </c>
      <c r="FY269" s="52">
        <v>664.24</v>
      </c>
      <c r="FZ269" s="52">
        <v>664.24</v>
      </c>
      <c r="GA269" s="52">
        <v>664.24</v>
      </c>
      <c r="GB269" s="52">
        <v>664.24</v>
      </c>
      <c r="GC269" s="52">
        <v>664.24</v>
      </c>
      <c r="GD269" s="52">
        <v>664.24</v>
      </c>
      <c r="GE269" s="52">
        <v>664.24</v>
      </c>
      <c r="GF269" s="52">
        <v>664.24</v>
      </c>
      <c r="GG269" s="52">
        <v>748.49</v>
      </c>
      <c r="GH269" s="52">
        <v>748.49</v>
      </c>
      <c r="GI269" s="52">
        <v>748.49</v>
      </c>
      <c r="GJ269" s="52">
        <v>748.49</v>
      </c>
      <c r="GK269" s="52">
        <v>748.49</v>
      </c>
      <c r="GL269" s="52">
        <v>748.49</v>
      </c>
      <c r="GM269" s="52">
        <v>748.49</v>
      </c>
      <c r="GN269" s="52">
        <v>748.49</v>
      </c>
      <c r="GO269" s="52">
        <v>748.49</v>
      </c>
      <c r="GP269" s="52">
        <v>748.49</v>
      </c>
      <c r="GQ269" s="52">
        <v>748.49</v>
      </c>
      <c r="GR269" s="52">
        <v>748.49</v>
      </c>
      <c r="GS269" s="52">
        <v>843.41</v>
      </c>
      <c r="GT269" s="52">
        <v>843.41</v>
      </c>
      <c r="GU269" s="52">
        <v>843.41</v>
      </c>
      <c r="GV269" s="52">
        <v>843.41</v>
      </c>
      <c r="GW269" s="52">
        <v>843.41</v>
      </c>
      <c r="GX269" s="52">
        <v>843.41</v>
      </c>
      <c r="GY269" s="52">
        <v>843.41</v>
      </c>
      <c r="GZ269" s="52">
        <v>843.41</v>
      </c>
      <c r="HA269" s="52">
        <v>843.41</v>
      </c>
      <c r="HB269" s="52">
        <v>843.41</v>
      </c>
      <c r="HC269" s="52">
        <v>843.41</v>
      </c>
      <c r="HD269" s="52">
        <v>843.41</v>
      </c>
      <c r="HE269" s="52">
        <v>950.38</v>
      </c>
      <c r="HF269" s="52">
        <v>950.38</v>
      </c>
      <c r="HG269" s="52">
        <v>950.38</v>
      </c>
      <c r="HH269" s="52">
        <v>950.38</v>
      </c>
      <c r="HI269" s="52">
        <v>950.38</v>
      </c>
      <c r="HJ269" s="52">
        <v>950.38</v>
      </c>
      <c r="HK269" s="52">
        <v>950.38</v>
      </c>
      <c r="HL269" s="52">
        <v>950.38</v>
      </c>
      <c r="HM269" s="52">
        <v>950.38</v>
      </c>
      <c r="HN269" s="52">
        <v>950.38</v>
      </c>
      <c r="HO269" s="52">
        <v>950.38</v>
      </c>
      <c r="HP269" s="52">
        <v>950.38</v>
      </c>
      <c r="HQ269" s="52">
        <v>1070.9100000000001</v>
      </c>
      <c r="HR269" s="52">
        <v>1070.9100000000001</v>
      </c>
      <c r="HS269" s="52">
        <v>1070.9100000000001</v>
      </c>
      <c r="HT269" s="52">
        <v>1070.9100000000001</v>
      </c>
      <c r="HU269" s="52">
        <v>1070.9100000000001</v>
      </c>
      <c r="HV269" s="52">
        <v>1070.9100000000001</v>
      </c>
      <c r="HW269" s="52">
        <v>1070.9100000000001</v>
      </c>
      <c r="HX269" s="52">
        <v>1070.9100000000001</v>
      </c>
      <c r="HY269" s="52">
        <v>1070.9100000000001</v>
      </c>
      <c r="HZ269" s="52">
        <v>1070.9100000000001</v>
      </c>
      <c r="IA269" s="52">
        <v>1070.9100000000001</v>
      </c>
      <c r="IB269" s="52">
        <v>1070.9100000000001</v>
      </c>
      <c r="IC269" s="52">
        <v>1206.73</v>
      </c>
      <c r="ID269" s="52">
        <v>1206.73</v>
      </c>
      <c r="IE269" s="52">
        <v>1206.73</v>
      </c>
      <c r="IF269" s="52">
        <v>1206.73</v>
      </c>
      <c r="IG269" s="52">
        <v>1206.73</v>
      </c>
      <c r="IH269" s="52">
        <v>1206.73</v>
      </c>
      <c r="II269" s="52">
        <v>1206.73</v>
      </c>
      <c r="IJ269" s="52">
        <v>1206.73</v>
      </c>
      <c r="IK269" s="52">
        <v>1206.73</v>
      </c>
      <c r="IL269" s="52">
        <v>1206.73</v>
      </c>
      <c r="IM269" s="52">
        <v>1206.73</v>
      </c>
      <c r="IN269" s="52">
        <v>1206.73</v>
      </c>
      <c r="IO269" s="52">
        <v>1359.77</v>
      </c>
      <c r="IP269" s="52">
        <v>1359.77</v>
      </c>
      <c r="IQ269" s="52">
        <v>1359.77</v>
      </c>
      <c r="IR269" s="52">
        <v>1359.77</v>
      </c>
      <c r="IS269" s="52">
        <v>1359.77</v>
      </c>
      <c r="IT269" s="52">
        <v>1359.77</v>
      </c>
      <c r="IU269" s="52">
        <v>1359.77</v>
      </c>
      <c r="IV269" s="52">
        <v>1359.77</v>
      </c>
      <c r="IW269" s="52">
        <v>1359.77</v>
      </c>
      <c r="IX269" s="52">
        <v>1359.77</v>
      </c>
      <c r="IY269" s="52">
        <v>1359.77</v>
      </c>
      <c r="IZ269" s="52">
        <v>1359.77</v>
      </c>
      <c r="JA269" s="52">
        <v>1532.23</v>
      </c>
      <c r="JB269" s="52">
        <v>1532.23</v>
      </c>
      <c r="JC269" s="52">
        <v>1532.23</v>
      </c>
      <c r="JD269" s="52">
        <v>1532.23</v>
      </c>
      <c r="JE269" s="52">
        <v>1532.23</v>
      </c>
      <c r="JF269" s="52">
        <v>1532.23</v>
      </c>
      <c r="JG269" s="52">
        <v>1532.23</v>
      </c>
      <c r="JH269" s="52">
        <v>1532.23</v>
      </c>
      <c r="JI269" s="52">
        <v>1532.23</v>
      </c>
      <c r="JJ269" s="52">
        <v>1532.23</v>
      </c>
      <c r="JK269" s="52">
        <v>1532.23</v>
      </c>
      <c r="JL269" s="52">
        <v>1532.23</v>
      </c>
      <c r="JM269" s="52">
        <v>1726.55</v>
      </c>
      <c r="JN269" s="52">
        <v>1726.55</v>
      </c>
      <c r="JO269" s="52">
        <v>1726.55</v>
      </c>
      <c r="JP269" s="52">
        <v>1726.55</v>
      </c>
      <c r="JQ269" s="52">
        <v>1726.55</v>
      </c>
      <c r="JR269" s="52">
        <v>1726.55</v>
      </c>
      <c r="JS269" s="52">
        <v>1726.55</v>
      </c>
      <c r="JT269" s="52">
        <v>1726.55</v>
      </c>
      <c r="JU269" s="52">
        <v>1726.55</v>
      </c>
      <c r="JV269" s="52">
        <v>1726.55</v>
      </c>
      <c r="JW269" s="52">
        <v>1726.55</v>
      </c>
      <c r="JX269" s="52">
        <v>1726.55</v>
      </c>
      <c r="JY269" s="52">
        <v>1945.52</v>
      </c>
      <c r="JZ269" s="52">
        <v>1945.52</v>
      </c>
      <c r="KA269" s="52">
        <v>1945.52</v>
      </c>
      <c r="KB269" s="52">
        <v>1945.52</v>
      </c>
      <c r="KC269" s="52">
        <v>1945.52</v>
      </c>
      <c r="KD269" s="52">
        <v>1945.52</v>
      </c>
      <c r="KE269" s="52">
        <v>1945.52</v>
      </c>
      <c r="KF269" s="52">
        <v>1945.52</v>
      </c>
      <c r="KG269" s="52">
        <v>1945.52</v>
      </c>
      <c r="KH269" s="52">
        <v>1945.52</v>
      </c>
      <c r="KI269" s="52">
        <v>1945.52</v>
      </c>
      <c r="KJ269" s="52">
        <v>1945.52</v>
      </c>
      <c r="KK269" s="52">
        <v>2192.2600000000002</v>
      </c>
      <c r="KL269" s="52">
        <v>2192.2600000000002</v>
      </c>
      <c r="KM269" s="52">
        <v>2192.2600000000002</v>
      </c>
      <c r="KN269" s="52">
        <v>2192.2600000000002</v>
      </c>
      <c r="KO269" s="52">
        <v>2192.2600000000002</v>
      </c>
      <c r="KP269" s="52">
        <v>2192.2600000000002</v>
      </c>
      <c r="KQ269" s="52">
        <v>2192.2600000000002</v>
      </c>
      <c r="KR269" s="52">
        <v>2192.2600000000002</v>
      </c>
      <c r="KS269" s="52">
        <v>2192.2600000000002</v>
      </c>
      <c r="KT269" s="52">
        <v>2192.2600000000002</v>
      </c>
      <c r="KU269" s="52">
        <v>2192.2600000000002</v>
      </c>
      <c r="KV269" s="52">
        <v>2192.2600000000002</v>
      </c>
      <c r="KW269" s="52">
        <v>2470.29</v>
      </c>
      <c r="KX269" s="52">
        <v>2470.29</v>
      </c>
      <c r="KY269" s="52">
        <v>2470.29</v>
      </c>
      <c r="KZ269" s="52">
        <v>2470.29</v>
      </c>
      <c r="LA269" s="52">
        <v>2470.29</v>
      </c>
      <c r="LB269" s="52">
        <v>2470.29</v>
      </c>
      <c r="LC269" s="52">
        <v>2470.29</v>
      </c>
      <c r="LD269" s="52">
        <v>2470.29</v>
      </c>
      <c r="LE269" s="52">
        <v>2470.29</v>
      </c>
      <c r="LF269" s="52">
        <v>2470.29</v>
      </c>
      <c r="LG269" s="52">
        <v>2470.29</v>
      </c>
      <c r="LH269" s="52">
        <v>2470.29</v>
      </c>
      <c r="LI269" s="52">
        <v>2783.59</v>
      </c>
      <c r="LJ269" s="52">
        <v>0</v>
      </c>
      <c r="LK269" s="52">
        <v>0</v>
      </c>
      <c r="LL269" s="52">
        <v>0</v>
      </c>
      <c r="LM269" s="52">
        <v>0</v>
      </c>
      <c r="LN269" s="52">
        <v>0</v>
      </c>
      <c r="LO269" s="52">
        <v>0</v>
      </c>
      <c r="LP269" s="52">
        <v>0</v>
      </c>
      <c r="LQ269" s="52">
        <v>0</v>
      </c>
      <c r="LR269" s="52">
        <v>0</v>
      </c>
      <c r="LS269" s="52">
        <v>0</v>
      </c>
      <c r="LT269" s="52">
        <v>0</v>
      </c>
      <c r="LU269" s="52">
        <v>0</v>
      </c>
      <c r="LV269" s="52">
        <v>0</v>
      </c>
      <c r="LW269" s="52">
        <v>0</v>
      </c>
      <c r="LX269" s="52">
        <v>0</v>
      </c>
      <c r="LY269" s="52">
        <v>0</v>
      </c>
      <c r="LZ269" s="52">
        <v>0</v>
      </c>
      <c r="MA269" s="52">
        <v>0</v>
      </c>
      <c r="MB269" s="52">
        <v>0</v>
      </c>
      <c r="MC269" s="52">
        <v>0</v>
      </c>
      <c r="MD269" s="52">
        <v>0</v>
      </c>
      <c r="ME269" s="52">
        <v>0</v>
      </c>
      <c r="MF269" s="52">
        <v>0</v>
      </c>
      <c r="MG269" s="52">
        <v>0</v>
      </c>
      <c r="MH269" s="52">
        <v>0</v>
      </c>
      <c r="MI269" s="52">
        <v>0</v>
      </c>
      <c r="MJ269" s="52">
        <v>0</v>
      </c>
      <c r="MK269" s="52">
        <v>0</v>
      </c>
      <c r="ML269" s="52">
        <v>0</v>
      </c>
      <c r="MM269" s="52">
        <v>0</v>
      </c>
      <c r="MN269" s="52">
        <v>0</v>
      </c>
      <c r="MO269" s="52">
        <v>0</v>
      </c>
      <c r="MP269" s="52">
        <v>0</v>
      </c>
      <c r="MQ269" s="52">
        <v>0</v>
      </c>
      <c r="MR269" s="52">
        <v>0</v>
      </c>
      <c r="MS269" s="52">
        <v>0</v>
      </c>
      <c r="MT269" s="52">
        <v>0</v>
      </c>
      <c r="MU269" s="52">
        <v>0</v>
      </c>
      <c r="MV269" s="52">
        <v>0</v>
      </c>
      <c r="MW269" s="52">
        <v>0</v>
      </c>
      <c r="MX269" s="52">
        <v>0</v>
      </c>
      <c r="MY269" s="52">
        <v>0</v>
      </c>
      <c r="MZ269" s="52">
        <v>0</v>
      </c>
      <c r="NA269" s="52">
        <v>0</v>
      </c>
      <c r="NB269" s="52">
        <v>0</v>
      </c>
      <c r="NC269" s="52">
        <v>0</v>
      </c>
      <c r="ND269" s="52">
        <v>0</v>
      </c>
      <c r="NE269" s="52">
        <v>0</v>
      </c>
      <c r="NF269" s="52">
        <v>0</v>
      </c>
      <c r="NG269" s="52">
        <v>0</v>
      </c>
      <c r="NH269" s="52">
        <v>0</v>
      </c>
      <c r="NI269" s="52">
        <v>0</v>
      </c>
      <c r="NJ269" s="52">
        <v>0</v>
      </c>
      <c r="NK269" s="52">
        <v>0</v>
      </c>
      <c r="NL269" s="52">
        <v>0</v>
      </c>
      <c r="NM269" s="52">
        <v>0</v>
      </c>
      <c r="NN269" s="52">
        <v>0</v>
      </c>
      <c r="NO269" s="52">
        <v>0</v>
      </c>
      <c r="NP269" s="52">
        <v>0</v>
      </c>
      <c r="NQ269" s="52">
        <v>0</v>
      </c>
      <c r="NR269" s="68">
        <f t="shared" si="12"/>
        <v>241738.34000000005</v>
      </c>
      <c r="NS269" s="68">
        <f t="shared" si="13"/>
        <v>241738.34000000005</v>
      </c>
      <c r="NT269" s="68">
        <f t="shared" si="14"/>
        <v>47893.249999999964</v>
      </c>
    </row>
    <row r="270" spans="1:384" s="40" customFormat="1" ht="15" customHeight="1" outlineLevel="1" x14ac:dyDescent="0.2">
      <c r="A270" s="61"/>
      <c r="B270" s="49" t="s">
        <v>671</v>
      </c>
      <c r="C270" s="49" t="s">
        <v>1116</v>
      </c>
      <c r="D270" s="49" t="s">
        <v>1150</v>
      </c>
      <c r="E270" s="50" t="s">
        <v>1200</v>
      </c>
      <c r="F270" s="64" t="s">
        <v>16</v>
      </c>
      <c r="G270" s="49" t="s">
        <v>16</v>
      </c>
      <c r="H270" s="72">
        <v>0</v>
      </c>
      <c r="I270" s="65">
        <v>60800</v>
      </c>
      <c r="J270" s="114" t="str">
        <f>_xlfn.XLOOKUP(E270,'[12]Resumo Unidades'!$B:$B,'[12]Resumo Unidades'!$W:$W)</f>
        <v>Fluxo ok</v>
      </c>
      <c r="K270" s="51" t="str">
        <f>IF(L270&gt;Resumo!$E$23,"Sim","Não")</f>
        <v>Não</v>
      </c>
      <c r="L270" s="66">
        <v>0</v>
      </c>
      <c r="M270" s="67"/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52">
        <v>0</v>
      </c>
      <c r="U270" s="52">
        <v>0</v>
      </c>
      <c r="V270" s="52">
        <v>0</v>
      </c>
      <c r="W270" s="52">
        <v>0</v>
      </c>
      <c r="X270" s="52">
        <v>0</v>
      </c>
      <c r="Y270" s="52">
        <v>0</v>
      </c>
      <c r="Z270" s="52">
        <v>0</v>
      </c>
      <c r="AA270" s="52">
        <v>0</v>
      </c>
      <c r="AB270" s="52">
        <v>0</v>
      </c>
      <c r="AC270" s="52">
        <v>0</v>
      </c>
      <c r="AD270" s="52">
        <v>0</v>
      </c>
      <c r="AE270" s="52">
        <v>0</v>
      </c>
      <c r="AF270" s="52">
        <v>0</v>
      </c>
      <c r="AG270" s="52">
        <v>0</v>
      </c>
      <c r="AH270" s="52">
        <v>0</v>
      </c>
      <c r="AI270" s="52">
        <v>0</v>
      </c>
      <c r="AJ270" s="52">
        <v>0</v>
      </c>
      <c r="AK270" s="52">
        <v>0</v>
      </c>
      <c r="AL270" s="52">
        <v>0</v>
      </c>
      <c r="AM270" s="52">
        <v>0</v>
      </c>
      <c r="AN270" s="52">
        <v>0</v>
      </c>
      <c r="AO270" s="52">
        <v>0</v>
      </c>
      <c r="AP270" s="52">
        <v>0</v>
      </c>
      <c r="AQ270" s="52">
        <v>0</v>
      </c>
      <c r="AR270" s="52">
        <v>0</v>
      </c>
      <c r="AS270" s="52">
        <v>0</v>
      </c>
      <c r="AT270" s="52">
        <v>0</v>
      </c>
      <c r="AU270" s="52">
        <v>0</v>
      </c>
      <c r="AV270" s="52">
        <v>0</v>
      </c>
      <c r="AW270" s="52">
        <v>0</v>
      </c>
      <c r="AX270" s="52">
        <v>0</v>
      </c>
      <c r="AY270" s="52">
        <v>0</v>
      </c>
      <c r="AZ270" s="52">
        <v>0</v>
      </c>
      <c r="BA270" s="52">
        <v>0</v>
      </c>
      <c r="BB270" s="52">
        <v>0</v>
      </c>
      <c r="BC270" s="52">
        <v>0</v>
      </c>
      <c r="BD270" s="52">
        <v>0</v>
      </c>
      <c r="BE270" s="52">
        <v>0</v>
      </c>
      <c r="BF270" s="52">
        <v>0</v>
      </c>
      <c r="BG270" s="52">
        <v>0</v>
      </c>
      <c r="BH270" s="52">
        <v>0</v>
      </c>
      <c r="BI270" s="52">
        <v>0</v>
      </c>
      <c r="BJ270" s="52">
        <v>0</v>
      </c>
      <c r="BK270" s="52">
        <v>0</v>
      </c>
      <c r="BL270" s="52">
        <v>0</v>
      </c>
      <c r="BM270" s="52">
        <v>0</v>
      </c>
      <c r="BN270" s="52">
        <v>0</v>
      </c>
      <c r="BO270" s="52">
        <v>0</v>
      </c>
      <c r="BP270" s="52">
        <v>0</v>
      </c>
      <c r="BQ270" s="52">
        <v>0</v>
      </c>
      <c r="BR270" s="52">
        <v>0</v>
      </c>
      <c r="BS270" s="52">
        <v>0</v>
      </c>
      <c r="BT270" s="52">
        <v>0</v>
      </c>
      <c r="BU270" s="52">
        <v>0</v>
      </c>
      <c r="BV270" s="52">
        <v>0</v>
      </c>
      <c r="BW270" s="52">
        <v>0</v>
      </c>
      <c r="BX270" s="52">
        <v>0</v>
      </c>
      <c r="BY270" s="52">
        <v>0</v>
      </c>
      <c r="BZ270" s="52">
        <v>0</v>
      </c>
      <c r="CA270" s="52">
        <v>0</v>
      </c>
      <c r="CB270" s="52">
        <v>0</v>
      </c>
      <c r="CC270" s="52">
        <v>0</v>
      </c>
      <c r="CD270" s="52">
        <v>1198.1600000000001</v>
      </c>
      <c r="CE270" s="52">
        <v>1198.1600000000001</v>
      </c>
      <c r="CF270" s="52">
        <v>253.02</v>
      </c>
      <c r="CG270" s="52">
        <v>253.02</v>
      </c>
      <c r="CH270" s="52">
        <v>253.02</v>
      </c>
      <c r="CI270" s="52">
        <v>253.02</v>
      </c>
      <c r="CJ270" s="52">
        <v>253.02</v>
      </c>
      <c r="CK270" s="52">
        <v>253.02</v>
      </c>
      <c r="CL270" s="52">
        <v>253.02</v>
      </c>
      <c r="CM270" s="52">
        <v>253.02</v>
      </c>
      <c r="CN270" s="52">
        <v>253.02</v>
      </c>
      <c r="CO270" s="52">
        <v>287.95999999999998</v>
      </c>
      <c r="CP270" s="52">
        <v>287.95999999999998</v>
      </c>
      <c r="CQ270" s="52">
        <v>287.95999999999998</v>
      </c>
      <c r="CR270" s="52">
        <v>287.95999999999998</v>
      </c>
      <c r="CS270" s="52">
        <v>287.95999999999998</v>
      </c>
      <c r="CT270" s="52">
        <v>287.95999999999998</v>
      </c>
      <c r="CU270" s="52">
        <v>287.95999999999998</v>
      </c>
      <c r="CV270" s="52">
        <v>287.95999999999998</v>
      </c>
      <c r="CW270" s="52">
        <v>287.95999999999998</v>
      </c>
      <c r="CX270" s="52">
        <v>287.95999999999998</v>
      </c>
      <c r="CY270" s="52">
        <v>287.95999999999998</v>
      </c>
      <c r="CZ270" s="52">
        <v>287.95999999999998</v>
      </c>
      <c r="DA270" s="52">
        <v>324.48</v>
      </c>
      <c r="DB270" s="52">
        <v>324.48</v>
      </c>
      <c r="DC270" s="52">
        <v>324.48</v>
      </c>
      <c r="DD270" s="52">
        <v>324.48</v>
      </c>
      <c r="DE270" s="52">
        <v>324.48</v>
      </c>
      <c r="DF270" s="52">
        <v>324.48</v>
      </c>
      <c r="DG270" s="52">
        <v>324.48</v>
      </c>
      <c r="DH270" s="52">
        <v>324.48</v>
      </c>
      <c r="DI270" s="52">
        <v>324.48</v>
      </c>
      <c r="DJ270" s="52">
        <v>324.48</v>
      </c>
      <c r="DK270" s="52">
        <v>324.48</v>
      </c>
      <c r="DL270" s="52">
        <v>324.48</v>
      </c>
      <c r="DM270" s="52">
        <v>365.63</v>
      </c>
      <c r="DN270" s="52">
        <v>365.63</v>
      </c>
      <c r="DO270" s="52">
        <v>365.63</v>
      </c>
      <c r="DP270" s="52">
        <v>365.63</v>
      </c>
      <c r="DQ270" s="52">
        <v>365.63</v>
      </c>
      <c r="DR270" s="52">
        <v>365.63</v>
      </c>
      <c r="DS270" s="52">
        <v>365.63</v>
      </c>
      <c r="DT270" s="52">
        <v>365.63</v>
      </c>
      <c r="DU270" s="52">
        <v>365.63</v>
      </c>
      <c r="DV270" s="52">
        <v>365.63</v>
      </c>
      <c r="DW270" s="52">
        <v>365.63</v>
      </c>
      <c r="DX270" s="52">
        <v>365.63</v>
      </c>
      <c r="DY270" s="52">
        <v>412</v>
      </c>
      <c r="DZ270" s="52">
        <v>412</v>
      </c>
      <c r="EA270" s="52">
        <v>412</v>
      </c>
      <c r="EB270" s="52">
        <v>412</v>
      </c>
      <c r="EC270" s="52">
        <v>412</v>
      </c>
      <c r="ED270" s="52">
        <v>412</v>
      </c>
      <c r="EE270" s="52">
        <v>412</v>
      </c>
      <c r="EF270" s="52">
        <v>412</v>
      </c>
      <c r="EG270" s="52">
        <v>412</v>
      </c>
      <c r="EH270" s="52">
        <v>412</v>
      </c>
      <c r="EI270" s="52">
        <v>412</v>
      </c>
      <c r="EJ270" s="52">
        <v>412</v>
      </c>
      <c r="EK270" s="52">
        <v>464.26</v>
      </c>
      <c r="EL270" s="52">
        <v>464.26</v>
      </c>
      <c r="EM270" s="52">
        <v>464.26</v>
      </c>
      <c r="EN270" s="52">
        <v>464.26</v>
      </c>
      <c r="EO270" s="52">
        <v>464.26</v>
      </c>
      <c r="EP270" s="52">
        <v>464.26</v>
      </c>
      <c r="EQ270" s="52">
        <v>464.26</v>
      </c>
      <c r="ER270" s="52">
        <v>464.26</v>
      </c>
      <c r="ES270" s="52">
        <v>464.26</v>
      </c>
      <c r="ET270" s="52">
        <v>464.26</v>
      </c>
      <c r="EU270" s="52">
        <v>464.26</v>
      </c>
      <c r="EV270" s="52">
        <v>464.26</v>
      </c>
      <c r="EW270" s="52">
        <v>523.14</v>
      </c>
      <c r="EX270" s="52">
        <v>523.14</v>
      </c>
      <c r="EY270" s="52">
        <v>523.14</v>
      </c>
      <c r="EZ270" s="52">
        <v>523.14</v>
      </c>
      <c r="FA270" s="52">
        <v>523.14</v>
      </c>
      <c r="FB270" s="52">
        <v>523.14</v>
      </c>
      <c r="FC270" s="52">
        <v>523.14</v>
      </c>
      <c r="FD270" s="52">
        <v>523.14</v>
      </c>
      <c r="FE270" s="52">
        <v>523.14</v>
      </c>
      <c r="FF270" s="52">
        <v>523.14</v>
      </c>
      <c r="FG270" s="52">
        <v>523.14</v>
      </c>
      <c r="FH270" s="52">
        <v>523.14</v>
      </c>
      <c r="FI270" s="52">
        <v>589.48</v>
      </c>
      <c r="FJ270" s="52">
        <v>589.48</v>
      </c>
      <c r="FK270" s="52">
        <v>589.48</v>
      </c>
      <c r="FL270" s="52">
        <v>589.48</v>
      </c>
      <c r="FM270" s="52">
        <v>589.48</v>
      </c>
      <c r="FN270" s="52">
        <v>589.48</v>
      </c>
      <c r="FO270" s="52">
        <v>589.48</v>
      </c>
      <c r="FP270" s="52">
        <v>589.48</v>
      </c>
      <c r="FQ270" s="52">
        <v>589.48</v>
      </c>
      <c r="FR270" s="52">
        <v>589.48</v>
      </c>
      <c r="FS270" s="52">
        <v>589.48</v>
      </c>
      <c r="FT270" s="52">
        <v>589.48</v>
      </c>
      <c r="FU270" s="52">
        <v>664.24</v>
      </c>
      <c r="FV270" s="52">
        <v>664.24</v>
      </c>
      <c r="FW270" s="52">
        <v>664.24</v>
      </c>
      <c r="FX270" s="52">
        <v>664.24</v>
      </c>
      <c r="FY270" s="52">
        <v>664.24</v>
      </c>
      <c r="FZ270" s="52">
        <v>664.24</v>
      </c>
      <c r="GA270" s="52">
        <v>664.24</v>
      </c>
      <c r="GB270" s="52">
        <v>664.24</v>
      </c>
      <c r="GC270" s="52">
        <v>664.24</v>
      </c>
      <c r="GD270" s="52">
        <v>664.24</v>
      </c>
      <c r="GE270" s="52">
        <v>664.24</v>
      </c>
      <c r="GF270" s="52">
        <v>664.24</v>
      </c>
      <c r="GG270" s="52">
        <v>748.49</v>
      </c>
      <c r="GH270" s="52">
        <v>748.49</v>
      </c>
      <c r="GI270" s="52">
        <v>748.49</v>
      </c>
      <c r="GJ270" s="52">
        <v>748.49</v>
      </c>
      <c r="GK270" s="52">
        <v>748.49</v>
      </c>
      <c r="GL270" s="52">
        <v>748.49</v>
      </c>
      <c r="GM270" s="52">
        <v>748.49</v>
      </c>
      <c r="GN270" s="52">
        <v>748.49</v>
      </c>
      <c r="GO270" s="52">
        <v>748.49</v>
      </c>
      <c r="GP270" s="52">
        <v>748.49</v>
      </c>
      <c r="GQ270" s="52">
        <v>748.49</v>
      </c>
      <c r="GR270" s="52">
        <v>748.49</v>
      </c>
      <c r="GS270" s="52">
        <v>843.41</v>
      </c>
      <c r="GT270" s="52">
        <v>843.41</v>
      </c>
      <c r="GU270" s="52">
        <v>843.41</v>
      </c>
      <c r="GV270" s="52">
        <v>843.41</v>
      </c>
      <c r="GW270" s="52">
        <v>843.41</v>
      </c>
      <c r="GX270" s="52">
        <v>843.41</v>
      </c>
      <c r="GY270" s="52">
        <v>843.41</v>
      </c>
      <c r="GZ270" s="52">
        <v>843.41</v>
      </c>
      <c r="HA270" s="52">
        <v>843.41</v>
      </c>
      <c r="HB270" s="52">
        <v>843.41</v>
      </c>
      <c r="HC270" s="52">
        <v>843.41</v>
      </c>
      <c r="HD270" s="52">
        <v>843.41</v>
      </c>
      <c r="HE270" s="52">
        <v>950.38</v>
      </c>
      <c r="HF270" s="52">
        <v>950.38</v>
      </c>
      <c r="HG270" s="52">
        <v>950.38</v>
      </c>
      <c r="HH270" s="52">
        <v>950.38</v>
      </c>
      <c r="HI270" s="52">
        <v>950.38</v>
      </c>
      <c r="HJ270" s="52">
        <v>950.38</v>
      </c>
      <c r="HK270" s="52">
        <v>950.38</v>
      </c>
      <c r="HL270" s="52">
        <v>950.38</v>
      </c>
      <c r="HM270" s="52">
        <v>950.38</v>
      </c>
      <c r="HN270" s="52">
        <v>950.38</v>
      </c>
      <c r="HO270" s="52">
        <v>950.38</v>
      </c>
      <c r="HP270" s="52">
        <v>950.38</v>
      </c>
      <c r="HQ270" s="52">
        <v>1070.9100000000001</v>
      </c>
      <c r="HR270" s="52">
        <v>1070.9100000000001</v>
      </c>
      <c r="HS270" s="52">
        <v>1070.9100000000001</v>
      </c>
      <c r="HT270" s="52">
        <v>1070.9100000000001</v>
      </c>
      <c r="HU270" s="52">
        <v>1070.9100000000001</v>
      </c>
      <c r="HV270" s="52">
        <v>1070.9100000000001</v>
      </c>
      <c r="HW270" s="52">
        <v>1070.9100000000001</v>
      </c>
      <c r="HX270" s="52">
        <v>1070.9100000000001</v>
      </c>
      <c r="HY270" s="52">
        <v>1070.9100000000001</v>
      </c>
      <c r="HZ270" s="52">
        <v>1070.9100000000001</v>
      </c>
      <c r="IA270" s="52">
        <v>1070.9100000000001</v>
      </c>
      <c r="IB270" s="52">
        <v>1070.9100000000001</v>
      </c>
      <c r="IC270" s="52">
        <v>1206.73</v>
      </c>
      <c r="ID270" s="52">
        <v>1206.73</v>
      </c>
      <c r="IE270" s="52">
        <v>1206.73</v>
      </c>
      <c r="IF270" s="52">
        <v>1206.73</v>
      </c>
      <c r="IG270" s="52">
        <v>1206.73</v>
      </c>
      <c r="IH270" s="52">
        <v>1206.73</v>
      </c>
      <c r="II270" s="52">
        <v>1206.73</v>
      </c>
      <c r="IJ270" s="52">
        <v>1206.73</v>
      </c>
      <c r="IK270" s="52">
        <v>1206.73</v>
      </c>
      <c r="IL270" s="52">
        <v>1206.73</v>
      </c>
      <c r="IM270" s="52">
        <v>1206.73</v>
      </c>
      <c r="IN270" s="52">
        <v>1206.73</v>
      </c>
      <c r="IO270" s="52">
        <v>1359.77</v>
      </c>
      <c r="IP270" s="52">
        <v>1359.77</v>
      </c>
      <c r="IQ270" s="52">
        <v>1359.77</v>
      </c>
      <c r="IR270" s="52">
        <v>1359.77</v>
      </c>
      <c r="IS270" s="52">
        <v>1359.77</v>
      </c>
      <c r="IT270" s="52">
        <v>1359.77</v>
      </c>
      <c r="IU270" s="52">
        <v>1359.77</v>
      </c>
      <c r="IV270" s="52">
        <v>1359.77</v>
      </c>
      <c r="IW270" s="52">
        <v>1359.77</v>
      </c>
      <c r="IX270" s="52">
        <v>1359.77</v>
      </c>
      <c r="IY270" s="52">
        <v>1359.77</v>
      </c>
      <c r="IZ270" s="52">
        <v>1359.77</v>
      </c>
      <c r="JA270" s="52">
        <v>1532.23</v>
      </c>
      <c r="JB270" s="52">
        <v>1532.23</v>
      </c>
      <c r="JC270" s="52">
        <v>1532.23</v>
      </c>
      <c r="JD270" s="52">
        <v>1532.23</v>
      </c>
      <c r="JE270" s="52">
        <v>1532.23</v>
      </c>
      <c r="JF270" s="52">
        <v>1532.23</v>
      </c>
      <c r="JG270" s="52">
        <v>1532.23</v>
      </c>
      <c r="JH270" s="52">
        <v>1532.23</v>
      </c>
      <c r="JI270" s="52">
        <v>1532.23</v>
      </c>
      <c r="JJ270" s="52">
        <v>1532.23</v>
      </c>
      <c r="JK270" s="52">
        <v>1532.23</v>
      </c>
      <c r="JL270" s="52">
        <v>1532.23</v>
      </c>
      <c r="JM270" s="52">
        <v>1726.55</v>
      </c>
      <c r="JN270" s="52">
        <v>1726.55</v>
      </c>
      <c r="JO270" s="52">
        <v>1726.55</v>
      </c>
      <c r="JP270" s="52">
        <v>1726.55</v>
      </c>
      <c r="JQ270" s="52">
        <v>1726.55</v>
      </c>
      <c r="JR270" s="52">
        <v>1726.55</v>
      </c>
      <c r="JS270" s="52">
        <v>1726.55</v>
      </c>
      <c r="JT270" s="52">
        <v>1726.55</v>
      </c>
      <c r="JU270" s="52">
        <v>1726.55</v>
      </c>
      <c r="JV270" s="52">
        <v>1726.55</v>
      </c>
      <c r="JW270" s="52">
        <v>1726.55</v>
      </c>
      <c r="JX270" s="52">
        <v>1726.55</v>
      </c>
      <c r="JY270" s="52">
        <v>1945.52</v>
      </c>
      <c r="JZ270" s="52">
        <v>1945.52</v>
      </c>
      <c r="KA270" s="52">
        <v>1945.52</v>
      </c>
      <c r="KB270" s="52">
        <v>1945.52</v>
      </c>
      <c r="KC270" s="52">
        <v>1945.52</v>
      </c>
      <c r="KD270" s="52">
        <v>1945.52</v>
      </c>
      <c r="KE270" s="52">
        <v>1945.52</v>
      </c>
      <c r="KF270" s="52">
        <v>1945.52</v>
      </c>
      <c r="KG270" s="52">
        <v>1945.52</v>
      </c>
      <c r="KH270" s="52">
        <v>1945.52</v>
      </c>
      <c r="KI270" s="52">
        <v>1945.52</v>
      </c>
      <c r="KJ270" s="52">
        <v>1945.52</v>
      </c>
      <c r="KK270" s="52">
        <v>2192.2600000000002</v>
      </c>
      <c r="KL270" s="52">
        <v>2192.2600000000002</v>
      </c>
      <c r="KM270" s="52">
        <v>2192.2600000000002</v>
      </c>
      <c r="KN270" s="52">
        <v>2192.2600000000002</v>
      </c>
      <c r="KO270" s="52">
        <v>2192.2600000000002</v>
      </c>
      <c r="KP270" s="52">
        <v>2192.2600000000002</v>
      </c>
      <c r="KQ270" s="52">
        <v>2192.2600000000002</v>
      </c>
      <c r="KR270" s="52">
        <v>2192.2600000000002</v>
      </c>
      <c r="KS270" s="52">
        <v>2192.2600000000002</v>
      </c>
      <c r="KT270" s="52">
        <v>2192.2600000000002</v>
      </c>
      <c r="KU270" s="52">
        <v>2192.2600000000002</v>
      </c>
      <c r="KV270" s="52">
        <v>2192.2600000000002</v>
      </c>
      <c r="KW270" s="52">
        <v>2470.29</v>
      </c>
      <c r="KX270" s="52">
        <v>2470.29</v>
      </c>
      <c r="KY270" s="52">
        <v>2470.29</v>
      </c>
      <c r="KZ270" s="52">
        <v>2470.29</v>
      </c>
      <c r="LA270" s="52">
        <v>2470.29</v>
      </c>
      <c r="LB270" s="52">
        <v>2470.29</v>
      </c>
      <c r="LC270" s="52">
        <v>2470.29</v>
      </c>
      <c r="LD270" s="52">
        <v>2470.29</v>
      </c>
      <c r="LE270" s="52">
        <v>2470.29</v>
      </c>
      <c r="LF270" s="52">
        <v>2470.29</v>
      </c>
      <c r="LG270" s="52">
        <v>2470.29</v>
      </c>
      <c r="LH270" s="52">
        <v>2470.29</v>
      </c>
      <c r="LI270" s="52">
        <v>2783.59</v>
      </c>
      <c r="LJ270" s="52">
        <v>2783.59</v>
      </c>
      <c r="LK270" s="52">
        <v>2783.59</v>
      </c>
      <c r="LL270" s="52">
        <v>0</v>
      </c>
      <c r="LM270" s="52">
        <v>0</v>
      </c>
      <c r="LN270" s="52">
        <v>0</v>
      </c>
      <c r="LO270" s="52">
        <v>0</v>
      </c>
      <c r="LP270" s="52">
        <v>0</v>
      </c>
      <c r="LQ270" s="52">
        <v>0</v>
      </c>
      <c r="LR270" s="52">
        <v>0</v>
      </c>
      <c r="LS270" s="52">
        <v>0</v>
      </c>
      <c r="LT270" s="52">
        <v>0</v>
      </c>
      <c r="LU270" s="52">
        <v>0</v>
      </c>
      <c r="LV270" s="52">
        <v>0</v>
      </c>
      <c r="LW270" s="52">
        <v>0</v>
      </c>
      <c r="LX270" s="52">
        <v>0</v>
      </c>
      <c r="LY270" s="52">
        <v>0</v>
      </c>
      <c r="LZ270" s="52">
        <v>0</v>
      </c>
      <c r="MA270" s="52">
        <v>0</v>
      </c>
      <c r="MB270" s="52">
        <v>0</v>
      </c>
      <c r="MC270" s="52">
        <v>0</v>
      </c>
      <c r="MD270" s="52">
        <v>0</v>
      </c>
      <c r="ME270" s="52">
        <v>0</v>
      </c>
      <c r="MF270" s="52">
        <v>0</v>
      </c>
      <c r="MG270" s="52">
        <v>0</v>
      </c>
      <c r="MH270" s="52">
        <v>0</v>
      </c>
      <c r="MI270" s="52">
        <v>0</v>
      </c>
      <c r="MJ270" s="52">
        <v>0</v>
      </c>
      <c r="MK270" s="52">
        <v>0</v>
      </c>
      <c r="ML270" s="52">
        <v>0</v>
      </c>
      <c r="MM270" s="52">
        <v>0</v>
      </c>
      <c r="MN270" s="52">
        <v>0</v>
      </c>
      <c r="MO270" s="52">
        <v>0</v>
      </c>
      <c r="MP270" s="52">
        <v>0</v>
      </c>
      <c r="MQ270" s="52">
        <v>0</v>
      </c>
      <c r="MR270" s="52">
        <v>0</v>
      </c>
      <c r="MS270" s="52">
        <v>0</v>
      </c>
      <c r="MT270" s="52">
        <v>0</v>
      </c>
      <c r="MU270" s="52">
        <v>0</v>
      </c>
      <c r="MV270" s="52">
        <v>0</v>
      </c>
      <c r="MW270" s="52">
        <v>0</v>
      </c>
      <c r="MX270" s="52">
        <v>0</v>
      </c>
      <c r="MY270" s="52">
        <v>0</v>
      </c>
      <c r="MZ270" s="52">
        <v>0</v>
      </c>
      <c r="NA270" s="52">
        <v>0</v>
      </c>
      <c r="NB270" s="52">
        <v>0</v>
      </c>
      <c r="NC270" s="52">
        <v>0</v>
      </c>
      <c r="ND270" s="52">
        <v>0</v>
      </c>
      <c r="NE270" s="52">
        <v>0</v>
      </c>
      <c r="NF270" s="52">
        <v>0</v>
      </c>
      <c r="NG270" s="52">
        <v>0</v>
      </c>
      <c r="NH270" s="52">
        <v>0</v>
      </c>
      <c r="NI270" s="52">
        <v>0</v>
      </c>
      <c r="NJ270" s="52">
        <v>0</v>
      </c>
      <c r="NK270" s="52">
        <v>0</v>
      </c>
      <c r="NL270" s="52">
        <v>0</v>
      </c>
      <c r="NM270" s="52">
        <v>0</v>
      </c>
      <c r="NN270" s="52">
        <v>0</v>
      </c>
      <c r="NO270" s="52">
        <v>0</v>
      </c>
      <c r="NP270" s="52">
        <v>0</v>
      </c>
      <c r="NQ270" s="52">
        <v>0</v>
      </c>
      <c r="NR270" s="68">
        <f t="shared" si="12"/>
        <v>249157.03000000006</v>
      </c>
      <c r="NS270" s="68">
        <f t="shared" si="13"/>
        <v>249157.03000000006</v>
      </c>
      <c r="NT270" s="68">
        <f t="shared" si="14"/>
        <v>49744.759999999973</v>
      </c>
    </row>
    <row r="271" spans="1:384" s="40" customFormat="1" ht="15" customHeight="1" outlineLevel="1" x14ac:dyDescent="0.2">
      <c r="A271" s="61"/>
      <c r="B271" s="49" t="s">
        <v>671</v>
      </c>
      <c r="C271" s="49" t="s">
        <v>1117</v>
      </c>
      <c r="D271" s="49" t="s">
        <v>1151</v>
      </c>
      <c r="E271" s="50" t="s">
        <v>1201</v>
      </c>
      <c r="F271" s="64" t="s">
        <v>16</v>
      </c>
      <c r="G271" s="49" t="s">
        <v>16</v>
      </c>
      <c r="H271" s="72">
        <v>0</v>
      </c>
      <c r="I271" s="65">
        <v>60800</v>
      </c>
      <c r="J271" s="114" t="str">
        <f>_xlfn.XLOOKUP(E271,'[12]Resumo Unidades'!$B:$B,'[12]Resumo Unidades'!$W:$W)</f>
        <v>Fluxo ok</v>
      </c>
      <c r="K271" s="51" t="str">
        <f>IF(L271&gt;Resumo!$E$23,"Sim","Não")</f>
        <v>Não</v>
      </c>
      <c r="L271" s="66">
        <v>0</v>
      </c>
      <c r="M271" s="67"/>
      <c r="N271" s="52">
        <v>0</v>
      </c>
      <c r="O271" s="52">
        <v>0</v>
      </c>
      <c r="P271" s="52">
        <v>0</v>
      </c>
      <c r="Q271" s="52">
        <v>0</v>
      </c>
      <c r="R271" s="52">
        <v>0</v>
      </c>
      <c r="S271" s="52">
        <v>0</v>
      </c>
      <c r="T271" s="52">
        <v>0</v>
      </c>
      <c r="U271" s="52">
        <v>0</v>
      </c>
      <c r="V271" s="52">
        <v>0</v>
      </c>
      <c r="W271" s="52">
        <v>0</v>
      </c>
      <c r="X271" s="52">
        <v>0</v>
      </c>
      <c r="Y271" s="52">
        <v>0</v>
      </c>
      <c r="Z271" s="52">
        <v>0</v>
      </c>
      <c r="AA271" s="52">
        <v>0</v>
      </c>
      <c r="AB271" s="52">
        <v>0</v>
      </c>
      <c r="AC271" s="52">
        <v>0</v>
      </c>
      <c r="AD271" s="52">
        <v>0</v>
      </c>
      <c r="AE271" s="52">
        <v>0</v>
      </c>
      <c r="AF271" s="52">
        <v>0</v>
      </c>
      <c r="AG271" s="52">
        <v>0</v>
      </c>
      <c r="AH271" s="52">
        <v>0</v>
      </c>
      <c r="AI271" s="52">
        <v>0</v>
      </c>
      <c r="AJ271" s="52">
        <v>0</v>
      </c>
      <c r="AK271" s="52">
        <v>0</v>
      </c>
      <c r="AL271" s="52">
        <v>0</v>
      </c>
      <c r="AM271" s="52">
        <v>0</v>
      </c>
      <c r="AN271" s="52">
        <v>0</v>
      </c>
      <c r="AO271" s="52">
        <v>0</v>
      </c>
      <c r="AP271" s="52">
        <v>0</v>
      </c>
      <c r="AQ271" s="52">
        <v>0</v>
      </c>
      <c r="AR271" s="52">
        <v>0</v>
      </c>
      <c r="AS271" s="52">
        <v>0</v>
      </c>
      <c r="AT271" s="52">
        <v>0</v>
      </c>
      <c r="AU271" s="52">
        <v>0</v>
      </c>
      <c r="AV271" s="52">
        <v>0</v>
      </c>
      <c r="AW271" s="52">
        <v>0</v>
      </c>
      <c r="AX271" s="52">
        <v>0</v>
      </c>
      <c r="AY271" s="52">
        <v>0</v>
      </c>
      <c r="AZ271" s="52">
        <v>0</v>
      </c>
      <c r="BA271" s="52">
        <v>0</v>
      </c>
      <c r="BB271" s="52">
        <v>0</v>
      </c>
      <c r="BC271" s="52">
        <v>0</v>
      </c>
      <c r="BD271" s="52">
        <v>0</v>
      </c>
      <c r="BE271" s="52">
        <v>0</v>
      </c>
      <c r="BF271" s="52">
        <v>0</v>
      </c>
      <c r="BG271" s="52">
        <v>0</v>
      </c>
      <c r="BH271" s="52">
        <v>0</v>
      </c>
      <c r="BI271" s="52">
        <v>0</v>
      </c>
      <c r="BJ271" s="52">
        <v>0</v>
      </c>
      <c r="BK271" s="52">
        <v>0</v>
      </c>
      <c r="BL271" s="52">
        <v>0</v>
      </c>
      <c r="BM271" s="52">
        <v>0</v>
      </c>
      <c r="BN271" s="52">
        <v>0</v>
      </c>
      <c r="BO271" s="52">
        <v>0</v>
      </c>
      <c r="BP271" s="52">
        <v>0</v>
      </c>
      <c r="BQ271" s="52">
        <v>0</v>
      </c>
      <c r="BR271" s="52">
        <v>0</v>
      </c>
      <c r="BS271" s="52">
        <v>0</v>
      </c>
      <c r="BT271" s="52">
        <v>0</v>
      </c>
      <c r="BU271" s="52">
        <v>0</v>
      </c>
      <c r="BV271" s="52">
        <v>0</v>
      </c>
      <c r="BW271" s="52">
        <v>0</v>
      </c>
      <c r="BX271" s="52">
        <v>0</v>
      </c>
      <c r="BY271" s="52">
        <v>0</v>
      </c>
      <c r="BZ271" s="52">
        <v>0</v>
      </c>
      <c r="CA271" s="52">
        <v>0</v>
      </c>
      <c r="CB271" s="52">
        <v>0</v>
      </c>
      <c r="CC271" s="52">
        <v>0</v>
      </c>
      <c r="CD271" s="52">
        <v>518.97</v>
      </c>
      <c r="CE271" s="52">
        <v>474.34</v>
      </c>
      <c r="CF271" s="52">
        <v>474.34</v>
      </c>
      <c r="CG271" s="52">
        <v>474.34</v>
      </c>
      <c r="CH271" s="52">
        <v>474.34</v>
      </c>
      <c r="CI271" s="52">
        <v>474.34</v>
      </c>
      <c r="CJ271" s="52">
        <v>474.34</v>
      </c>
      <c r="CK271" s="52">
        <v>474.34</v>
      </c>
      <c r="CL271" s="52">
        <v>474.34</v>
      </c>
      <c r="CM271" s="52">
        <v>474.34</v>
      </c>
      <c r="CN271" s="52">
        <v>474.34</v>
      </c>
      <c r="CO271" s="52">
        <v>474.34</v>
      </c>
      <c r="CP271" s="52">
        <v>474.34</v>
      </c>
      <c r="CQ271" s="52">
        <v>474.34</v>
      </c>
      <c r="CR271" s="52">
        <v>474.34</v>
      </c>
      <c r="CS271" s="52">
        <v>474.34</v>
      </c>
      <c r="CT271" s="52">
        <v>474.34</v>
      </c>
      <c r="CU271" s="52">
        <v>474.34</v>
      </c>
      <c r="CV271" s="52">
        <v>474.34</v>
      </c>
      <c r="CW271" s="52">
        <v>474.34</v>
      </c>
      <c r="CX271" s="52">
        <v>474.34</v>
      </c>
      <c r="CY271" s="52">
        <v>474.34</v>
      </c>
      <c r="CZ271" s="52">
        <v>474.34</v>
      </c>
      <c r="DA271" s="52">
        <v>474.34</v>
      </c>
      <c r="DB271" s="52">
        <v>474.34</v>
      </c>
      <c r="DC271" s="52">
        <v>474.34</v>
      </c>
      <c r="DD271" s="52">
        <v>474.34</v>
      </c>
      <c r="DE271" s="52">
        <v>474.34</v>
      </c>
      <c r="DF271" s="52">
        <v>474.34</v>
      </c>
      <c r="DG271" s="52">
        <v>474.34</v>
      </c>
      <c r="DH271" s="52">
        <v>474.34</v>
      </c>
      <c r="DI271" s="52">
        <v>474.34</v>
      </c>
      <c r="DJ271" s="52">
        <v>474.34</v>
      </c>
      <c r="DK271" s="52">
        <v>474.34</v>
      </c>
      <c r="DL271" s="52">
        <v>474.34</v>
      </c>
      <c r="DM271" s="52">
        <v>474.34</v>
      </c>
      <c r="DN271" s="52">
        <v>474.34</v>
      </c>
      <c r="DO271" s="52">
        <v>474.34</v>
      </c>
      <c r="DP271" s="52">
        <v>474.34</v>
      </c>
      <c r="DQ271" s="52">
        <v>474.34</v>
      </c>
      <c r="DR271" s="52">
        <v>474.34</v>
      </c>
      <c r="DS271" s="52">
        <v>474.34</v>
      </c>
      <c r="DT271" s="52">
        <v>474.34</v>
      </c>
      <c r="DU271" s="52">
        <v>474.34</v>
      </c>
      <c r="DV271" s="52">
        <v>474.34</v>
      </c>
      <c r="DW271" s="52">
        <v>474.34</v>
      </c>
      <c r="DX271" s="52">
        <v>474.34</v>
      </c>
      <c r="DY271" s="52">
        <v>474.34</v>
      </c>
      <c r="DZ271" s="52">
        <v>474.34</v>
      </c>
      <c r="EA271" s="52">
        <v>474.34</v>
      </c>
      <c r="EB271" s="52">
        <v>474.34</v>
      </c>
      <c r="EC271" s="52">
        <v>474.34</v>
      </c>
      <c r="ED271" s="52">
        <v>474.34</v>
      </c>
      <c r="EE271" s="52">
        <v>474.34</v>
      </c>
      <c r="EF271" s="52">
        <v>474.34</v>
      </c>
      <c r="EG271" s="52">
        <v>474.34</v>
      </c>
      <c r="EH271" s="52">
        <v>474.34</v>
      </c>
      <c r="EI271" s="52">
        <v>474.34</v>
      </c>
      <c r="EJ271" s="52">
        <v>474.34</v>
      </c>
      <c r="EK271" s="52">
        <v>474.34</v>
      </c>
      <c r="EL271" s="52">
        <v>474.34</v>
      </c>
      <c r="EM271" s="52">
        <v>474.34</v>
      </c>
      <c r="EN271" s="52">
        <v>474.34</v>
      </c>
      <c r="EO271" s="52">
        <v>474.34</v>
      </c>
      <c r="EP271" s="52">
        <v>474.34</v>
      </c>
      <c r="EQ271" s="52">
        <v>474.34</v>
      </c>
      <c r="ER271" s="52">
        <v>474.34</v>
      </c>
      <c r="ES271" s="52">
        <v>474.34</v>
      </c>
      <c r="ET271" s="52">
        <v>474.34</v>
      </c>
      <c r="EU271" s="52">
        <v>474.34</v>
      </c>
      <c r="EV271" s="52">
        <v>474.34</v>
      </c>
      <c r="EW271" s="52">
        <v>474.34</v>
      </c>
      <c r="EX271" s="52">
        <v>474.34</v>
      </c>
      <c r="EY271" s="52">
        <v>474.34</v>
      </c>
      <c r="EZ271" s="52">
        <v>474.34</v>
      </c>
      <c r="FA271" s="52">
        <v>474.34</v>
      </c>
      <c r="FB271" s="52">
        <v>474.34</v>
      </c>
      <c r="FC271" s="52">
        <v>474.34</v>
      </c>
      <c r="FD271" s="52">
        <v>474.34</v>
      </c>
      <c r="FE271" s="52">
        <v>474.34</v>
      </c>
      <c r="FF271" s="52">
        <v>474.34</v>
      </c>
      <c r="FG271" s="52">
        <v>474.34</v>
      </c>
      <c r="FH271" s="52">
        <v>474.34</v>
      </c>
      <c r="FI271" s="52">
        <v>474.34</v>
      </c>
      <c r="FJ271" s="52">
        <v>474.34</v>
      </c>
      <c r="FK271" s="52">
        <v>474.34</v>
      </c>
      <c r="FL271" s="52">
        <v>474.34</v>
      </c>
      <c r="FM271" s="52">
        <v>474.34</v>
      </c>
      <c r="FN271" s="52">
        <v>474.34</v>
      </c>
      <c r="FO271" s="52">
        <v>474.34</v>
      </c>
      <c r="FP271" s="52">
        <v>474.34</v>
      </c>
      <c r="FQ271" s="52">
        <v>474.34</v>
      </c>
      <c r="FR271" s="52">
        <v>474.34</v>
      </c>
      <c r="FS271" s="52">
        <v>474.34</v>
      </c>
      <c r="FT271" s="52">
        <v>474.34</v>
      </c>
      <c r="FU271" s="52">
        <v>474.34</v>
      </c>
      <c r="FV271" s="52">
        <v>474.34</v>
      </c>
      <c r="FW271" s="52">
        <v>474.34</v>
      </c>
      <c r="FX271" s="52">
        <v>474.34</v>
      </c>
      <c r="FY271" s="52">
        <v>474.34</v>
      </c>
      <c r="FZ271" s="52">
        <v>474.34</v>
      </c>
      <c r="GA271" s="52">
        <v>474.34</v>
      </c>
      <c r="GB271" s="52">
        <v>474.34</v>
      </c>
      <c r="GC271" s="52">
        <v>474.34</v>
      </c>
      <c r="GD271" s="52">
        <v>474.34</v>
      </c>
      <c r="GE271" s="52">
        <v>474.34</v>
      </c>
      <c r="GF271" s="52">
        <v>474.34</v>
      </c>
      <c r="GG271" s="52">
        <v>474.34</v>
      </c>
      <c r="GH271" s="52">
        <v>474.34</v>
      </c>
      <c r="GI271" s="52">
        <v>474.34</v>
      </c>
      <c r="GJ271" s="52">
        <v>474.34</v>
      </c>
      <c r="GK271" s="52">
        <v>474.34</v>
      </c>
      <c r="GL271" s="52">
        <v>474.34</v>
      </c>
      <c r="GM271" s="52">
        <v>474.34</v>
      </c>
      <c r="GN271" s="52">
        <v>474.34</v>
      </c>
      <c r="GO271" s="52">
        <v>474.34</v>
      </c>
      <c r="GP271" s="52">
        <v>474.34</v>
      </c>
      <c r="GQ271" s="52">
        <v>474.34</v>
      </c>
      <c r="GR271" s="52">
        <v>474.34</v>
      </c>
      <c r="GS271" s="52">
        <v>474.34</v>
      </c>
      <c r="GT271" s="52">
        <v>474.34</v>
      </c>
      <c r="GU271" s="52">
        <v>474.34</v>
      </c>
      <c r="GV271" s="52">
        <v>474.34</v>
      </c>
      <c r="GW271" s="52">
        <v>474.34</v>
      </c>
      <c r="GX271" s="52">
        <v>474.34</v>
      </c>
      <c r="GY271" s="52">
        <v>474.34</v>
      </c>
      <c r="GZ271" s="52">
        <v>474.34</v>
      </c>
      <c r="HA271" s="52">
        <v>474.34</v>
      </c>
      <c r="HB271" s="52">
        <v>474.34</v>
      </c>
      <c r="HC271" s="52">
        <v>474.34</v>
      </c>
      <c r="HD271" s="52">
        <v>474.34</v>
      </c>
      <c r="HE271" s="52">
        <v>474.34</v>
      </c>
      <c r="HF271" s="52">
        <v>474.34</v>
      </c>
      <c r="HG271" s="52">
        <v>474.34</v>
      </c>
      <c r="HH271" s="52">
        <v>474.34</v>
      </c>
      <c r="HI271" s="52">
        <v>474.34</v>
      </c>
      <c r="HJ271" s="52">
        <v>474.34</v>
      </c>
      <c r="HK271" s="52">
        <v>474.34</v>
      </c>
      <c r="HL271" s="52">
        <v>474.34</v>
      </c>
      <c r="HM271" s="52">
        <v>474.34</v>
      </c>
      <c r="HN271" s="52">
        <v>474.34</v>
      </c>
      <c r="HO271" s="52">
        <v>474.34</v>
      </c>
      <c r="HP271" s="52">
        <v>474.34</v>
      </c>
      <c r="HQ271" s="52">
        <v>0</v>
      </c>
      <c r="HR271" s="52">
        <v>0</v>
      </c>
      <c r="HS271" s="52">
        <v>0</v>
      </c>
      <c r="HT271" s="52">
        <v>0</v>
      </c>
      <c r="HU271" s="52">
        <v>0</v>
      </c>
      <c r="HV271" s="52">
        <v>0</v>
      </c>
      <c r="HW271" s="52">
        <v>0</v>
      </c>
      <c r="HX271" s="52">
        <v>0</v>
      </c>
      <c r="HY271" s="52">
        <v>0</v>
      </c>
      <c r="HZ271" s="52">
        <v>0</v>
      </c>
      <c r="IA271" s="52">
        <v>0</v>
      </c>
      <c r="IB271" s="52">
        <v>0</v>
      </c>
      <c r="IC271" s="52">
        <v>0</v>
      </c>
      <c r="ID271" s="52">
        <v>0</v>
      </c>
      <c r="IE271" s="52">
        <v>0</v>
      </c>
      <c r="IF271" s="52">
        <v>0</v>
      </c>
      <c r="IG271" s="52">
        <v>0</v>
      </c>
      <c r="IH271" s="52">
        <v>0</v>
      </c>
      <c r="II271" s="52">
        <v>0</v>
      </c>
      <c r="IJ271" s="52">
        <v>0</v>
      </c>
      <c r="IK271" s="52">
        <v>0</v>
      </c>
      <c r="IL271" s="52">
        <v>0</v>
      </c>
      <c r="IM271" s="52">
        <v>0</v>
      </c>
      <c r="IN271" s="52">
        <v>0</v>
      </c>
      <c r="IO271" s="52">
        <v>0</v>
      </c>
      <c r="IP271" s="52">
        <v>0</v>
      </c>
      <c r="IQ271" s="52">
        <v>0</v>
      </c>
      <c r="IR271" s="52">
        <v>0</v>
      </c>
      <c r="IS271" s="52">
        <v>0</v>
      </c>
      <c r="IT271" s="52">
        <v>0</v>
      </c>
      <c r="IU271" s="52">
        <v>0</v>
      </c>
      <c r="IV271" s="52">
        <v>0</v>
      </c>
      <c r="IW271" s="52">
        <v>0</v>
      </c>
      <c r="IX271" s="52">
        <v>0</v>
      </c>
      <c r="IY271" s="52">
        <v>0</v>
      </c>
      <c r="IZ271" s="52">
        <v>0</v>
      </c>
      <c r="JA271" s="52">
        <v>0</v>
      </c>
      <c r="JB271" s="52">
        <v>0</v>
      </c>
      <c r="JC271" s="52">
        <v>0</v>
      </c>
      <c r="JD271" s="52">
        <v>0</v>
      </c>
      <c r="JE271" s="52">
        <v>0</v>
      </c>
      <c r="JF271" s="52">
        <v>0</v>
      </c>
      <c r="JG271" s="52">
        <v>0</v>
      </c>
      <c r="JH271" s="52">
        <v>0</v>
      </c>
      <c r="JI271" s="52">
        <v>0</v>
      </c>
      <c r="JJ271" s="52">
        <v>0</v>
      </c>
      <c r="JK271" s="52">
        <v>0</v>
      </c>
      <c r="JL271" s="52">
        <v>0</v>
      </c>
      <c r="JM271" s="52">
        <v>0</v>
      </c>
      <c r="JN271" s="52">
        <v>0</v>
      </c>
      <c r="JO271" s="52">
        <v>0</v>
      </c>
      <c r="JP271" s="52">
        <v>0</v>
      </c>
      <c r="JQ271" s="52">
        <v>0</v>
      </c>
      <c r="JR271" s="52">
        <v>0</v>
      </c>
      <c r="JS271" s="52">
        <v>0</v>
      </c>
      <c r="JT271" s="52">
        <v>0</v>
      </c>
      <c r="JU271" s="52">
        <v>0</v>
      </c>
      <c r="JV271" s="52">
        <v>0</v>
      </c>
      <c r="JW271" s="52">
        <v>0</v>
      </c>
      <c r="JX271" s="52">
        <v>0</v>
      </c>
      <c r="JY271" s="52">
        <v>0</v>
      </c>
      <c r="JZ271" s="52">
        <v>0</v>
      </c>
      <c r="KA271" s="52">
        <v>0</v>
      </c>
      <c r="KB271" s="52">
        <v>0</v>
      </c>
      <c r="KC271" s="52">
        <v>0</v>
      </c>
      <c r="KD271" s="52">
        <v>0</v>
      </c>
      <c r="KE271" s="52">
        <v>0</v>
      </c>
      <c r="KF271" s="52">
        <v>0</v>
      </c>
      <c r="KG271" s="52">
        <v>0</v>
      </c>
      <c r="KH271" s="52">
        <v>0</v>
      </c>
      <c r="KI271" s="52">
        <v>0</v>
      </c>
      <c r="KJ271" s="52">
        <v>0</v>
      </c>
      <c r="KK271" s="52">
        <v>0</v>
      </c>
      <c r="KL271" s="52">
        <v>0</v>
      </c>
      <c r="KM271" s="52">
        <v>0</v>
      </c>
      <c r="KN271" s="52">
        <v>0</v>
      </c>
      <c r="KO271" s="52">
        <v>0</v>
      </c>
      <c r="KP271" s="52">
        <v>0</v>
      </c>
      <c r="KQ271" s="52">
        <v>0</v>
      </c>
      <c r="KR271" s="52">
        <v>0</v>
      </c>
      <c r="KS271" s="52">
        <v>0</v>
      </c>
      <c r="KT271" s="52">
        <v>0</v>
      </c>
      <c r="KU271" s="52">
        <v>0</v>
      </c>
      <c r="KV271" s="52">
        <v>0</v>
      </c>
      <c r="KW271" s="52">
        <v>0</v>
      </c>
      <c r="KX271" s="52">
        <v>0</v>
      </c>
      <c r="KY271" s="52">
        <v>0</v>
      </c>
      <c r="KZ271" s="52">
        <v>0</v>
      </c>
      <c r="LA271" s="52">
        <v>0</v>
      </c>
      <c r="LB271" s="52">
        <v>0</v>
      </c>
      <c r="LC271" s="52">
        <v>0</v>
      </c>
      <c r="LD271" s="52">
        <v>0</v>
      </c>
      <c r="LE271" s="52">
        <v>0</v>
      </c>
      <c r="LF271" s="52">
        <v>0</v>
      </c>
      <c r="LG271" s="52">
        <v>0</v>
      </c>
      <c r="LH271" s="52">
        <v>0</v>
      </c>
      <c r="LI271" s="52">
        <v>0</v>
      </c>
      <c r="LJ271" s="52">
        <v>0</v>
      </c>
      <c r="LK271" s="52">
        <v>0</v>
      </c>
      <c r="LL271" s="52">
        <v>0</v>
      </c>
      <c r="LM271" s="52">
        <v>0</v>
      </c>
      <c r="LN271" s="52">
        <v>0</v>
      </c>
      <c r="LO271" s="52">
        <v>0</v>
      </c>
      <c r="LP271" s="52">
        <v>0</v>
      </c>
      <c r="LQ271" s="52">
        <v>0</v>
      </c>
      <c r="LR271" s="52">
        <v>0</v>
      </c>
      <c r="LS271" s="52">
        <v>0</v>
      </c>
      <c r="LT271" s="52">
        <v>0</v>
      </c>
      <c r="LU271" s="52">
        <v>0</v>
      </c>
      <c r="LV271" s="52">
        <v>0</v>
      </c>
      <c r="LW271" s="52">
        <v>0</v>
      </c>
      <c r="LX271" s="52">
        <v>0</v>
      </c>
      <c r="LY271" s="52">
        <v>0</v>
      </c>
      <c r="LZ271" s="52">
        <v>0</v>
      </c>
      <c r="MA271" s="52">
        <v>0</v>
      </c>
      <c r="MB271" s="52">
        <v>0</v>
      </c>
      <c r="MC271" s="52">
        <v>0</v>
      </c>
      <c r="MD271" s="52">
        <v>0</v>
      </c>
      <c r="ME271" s="52">
        <v>0</v>
      </c>
      <c r="MF271" s="52">
        <v>0</v>
      </c>
      <c r="MG271" s="52">
        <v>0</v>
      </c>
      <c r="MH271" s="52">
        <v>0</v>
      </c>
      <c r="MI271" s="52">
        <v>0</v>
      </c>
      <c r="MJ271" s="52">
        <v>0</v>
      </c>
      <c r="MK271" s="52">
        <v>0</v>
      </c>
      <c r="ML271" s="52">
        <v>0</v>
      </c>
      <c r="MM271" s="52">
        <v>0</v>
      </c>
      <c r="MN271" s="52">
        <v>0</v>
      </c>
      <c r="MO271" s="52">
        <v>0</v>
      </c>
      <c r="MP271" s="52">
        <v>0</v>
      </c>
      <c r="MQ271" s="52">
        <v>0</v>
      </c>
      <c r="MR271" s="52">
        <v>0</v>
      </c>
      <c r="MS271" s="52">
        <v>0</v>
      </c>
      <c r="MT271" s="52">
        <v>0</v>
      </c>
      <c r="MU271" s="52">
        <v>0</v>
      </c>
      <c r="MV271" s="52">
        <v>0</v>
      </c>
      <c r="MW271" s="52">
        <v>0</v>
      </c>
      <c r="MX271" s="52">
        <v>0</v>
      </c>
      <c r="MY271" s="52">
        <v>0</v>
      </c>
      <c r="MZ271" s="52">
        <v>0</v>
      </c>
      <c r="NA271" s="52">
        <v>0</v>
      </c>
      <c r="NB271" s="52">
        <v>0</v>
      </c>
      <c r="NC271" s="52">
        <v>0</v>
      </c>
      <c r="ND271" s="52">
        <v>0</v>
      </c>
      <c r="NE271" s="52">
        <v>0</v>
      </c>
      <c r="NF271" s="52">
        <v>0</v>
      </c>
      <c r="NG271" s="52">
        <v>0</v>
      </c>
      <c r="NH271" s="52">
        <v>0</v>
      </c>
      <c r="NI271" s="52">
        <v>0</v>
      </c>
      <c r="NJ271" s="52">
        <v>0</v>
      </c>
      <c r="NK271" s="52">
        <v>0</v>
      </c>
      <c r="NL271" s="52">
        <v>0</v>
      </c>
      <c r="NM271" s="52">
        <v>0</v>
      </c>
      <c r="NN271" s="52">
        <v>0</v>
      </c>
      <c r="NO271" s="52">
        <v>0</v>
      </c>
      <c r="NP271" s="52">
        <v>0</v>
      </c>
      <c r="NQ271" s="52">
        <v>0</v>
      </c>
      <c r="NR271" s="68">
        <f t="shared" si="12"/>
        <v>67875.249999999753</v>
      </c>
      <c r="NS271" s="68">
        <f t="shared" si="13"/>
        <v>67875.249999999753</v>
      </c>
      <c r="NT271" s="68">
        <f t="shared" si="14"/>
        <v>51747.689999999864</v>
      </c>
    </row>
    <row r="272" spans="1:384" s="40" customFormat="1" ht="15" customHeight="1" outlineLevel="1" x14ac:dyDescent="0.2">
      <c r="A272" s="61"/>
      <c r="B272" s="49" t="s">
        <v>671</v>
      </c>
      <c r="C272" s="49" t="s">
        <v>535</v>
      </c>
      <c r="D272" s="49" t="s">
        <v>1152</v>
      </c>
      <c r="E272" s="50" t="s">
        <v>1202</v>
      </c>
      <c r="F272" s="64" t="s">
        <v>16</v>
      </c>
      <c r="G272" s="49" t="s">
        <v>16</v>
      </c>
      <c r="H272" s="72">
        <v>0</v>
      </c>
      <c r="I272" s="65">
        <v>63277.760000000002</v>
      </c>
      <c r="J272" s="114" t="str">
        <f>_xlfn.XLOOKUP(E272,'[12]Resumo Unidades'!$B:$B,'[12]Resumo Unidades'!$W:$W)</f>
        <v>Fluxo ok</v>
      </c>
      <c r="K272" s="51" t="str">
        <f>IF(L272&gt;Resumo!$E$23,"Sim","Não")</f>
        <v>Não</v>
      </c>
      <c r="L272" s="66">
        <v>3</v>
      </c>
      <c r="M272" s="67"/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52">
        <v>0</v>
      </c>
      <c r="U272" s="52">
        <v>0</v>
      </c>
      <c r="V272" s="52">
        <v>0</v>
      </c>
      <c r="W272" s="52">
        <v>0</v>
      </c>
      <c r="X272" s="52">
        <v>0</v>
      </c>
      <c r="Y272" s="52">
        <v>0</v>
      </c>
      <c r="Z272" s="52">
        <v>0</v>
      </c>
      <c r="AA272" s="52">
        <v>0</v>
      </c>
      <c r="AB272" s="52">
        <v>0</v>
      </c>
      <c r="AC272" s="52">
        <v>0</v>
      </c>
      <c r="AD272" s="52">
        <v>0</v>
      </c>
      <c r="AE272" s="52">
        <v>0</v>
      </c>
      <c r="AF272" s="52">
        <v>0</v>
      </c>
      <c r="AG272" s="52">
        <v>0</v>
      </c>
      <c r="AH272" s="52">
        <v>0</v>
      </c>
      <c r="AI272" s="52">
        <v>0</v>
      </c>
      <c r="AJ272" s="52">
        <v>0</v>
      </c>
      <c r="AK272" s="52">
        <v>0</v>
      </c>
      <c r="AL272" s="52">
        <v>0</v>
      </c>
      <c r="AM272" s="52">
        <v>0</v>
      </c>
      <c r="AN272" s="52">
        <v>0</v>
      </c>
      <c r="AO272" s="52">
        <v>0</v>
      </c>
      <c r="AP272" s="52">
        <v>0</v>
      </c>
      <c r="AQ272" s="52">
        <v>0</v>
      </c>
      <c r="AR272" s="52">
        <v>0</v>
      </c>
      <c r="AS272" s="52">
        <v>0</v>
      </c>
      <c r="AT272" s="52">
        <v>0</v>
      </c>
      <c r="AU272" s="52">
        <v>0</v>
      </c>
      <c r="AV272" s="52">
        <v>0</v>
      </c>
      <c r="AW272" s="52">
        <v>0</v>
      </c>
      <c r="AX272" s="52">
        <v>0</v>
      </c>
      <c r="AY272" s="52">
        <v>0</v>
      </c>
      <c r="AZ272" s="52">
        <v>0</v>
      </c>
      <c r="BA272" s="52">
        <v>0</v>
      </c>
      <c r="BB272" s="52">
        <v>0</v>
      </c>
      <c r="BC272" s="52">
        <v>0</v>
      </c>
      <c r="BD272" s="52">
        <v>0</v>
      </c>
      <c r="BE272" s="52">
        <v>0</v>
      </c>
      <c r="BF272" s="52">
        <v>0</v>
      </c>
      <c r="BG272" s="52">
        <v>0</v>
      </c>
      <c r="BH272" s="52">
        <v>0</v>
      </c>
      <c r="BI272" s="52">
        <v>0</v>
      </c>
      <c r="BJ272" s="52">
        <v>0</v>
      </c>
      <c r="BK272" s="52">
        <v>0</v>
      </c>
      <c r="BL272" s="52">
        <v>0</v>
      </c>
      <c r="BM272" s="52">
        <v>0</v>
      </c>
      <c r="BN272" s="52">
        <v>0</v>
      </c>
      <c r="BO272" s="52">
        <v>0</v>
      </c>
      <c r="BP272" s="52">
        <v>0</v>
      </c>
      <c r="BQ272" s="52">
        <v>0</v>
      </c>
      <c r="BR272" s="52">
        <v>0</v>
      </c>
      <c r="BS272" s="52">
        <v>0</v>
      </c>
      <c r="BT272" s="52">
        <v>0</v>
      </c>
      <c r="BU272" s="52">
        <v>0</v>
      </c>
      <c r="BV272" s="52">
        <v>0</v>
      </c>
      <c r="BW272" s="52">
        <v>0</v>
      </c>
      <c r="BX272" s="52">
        <v>0</v>
      </c>
      <c r="BY272" s="52">
        <v>0</v>
      </c>
      <c r="BZ272" s="52">
        <v>0</v>
      </c>
      <c r="CA272" s="52">
        <v>0</v>
      </c>
      <c r="CB272" s="52">
        <v>0</v>
      </c>
      <c r="CC272" s="52">
        <v>809.31</v>
      </c>
      <c r="CD272" s="52">
        <v>1198.1600000000001</v>
      </c>
      <c r="CE272" s="52">
        <v>1198.1600000000001</v>
      </c>
      <c r="CF272" s="52">
        <v>253.02</v>
      </c>
      <c r="CG272" s="52">
        <v>253.02</v>
      </c>
      <c r="CH272" s="52">
        <v>253.02</v>
      </c>
      <c r="CI272" s="52">
        <v>253.02</v>
      </c>
      <c r="CJ272" s="52">
        <v>253.02</v>
      </c>
      <c r="CK272" s="52">
        <v>253.02</v>
      </c>
      <c r="CL272" s="52">
        <v>253.02</v>
      </c>
      <c r="CM272" s="52">
        <v>253.02</v>
      </c>
      <c r="CN272" s="52">
        <v>253.02</v>
      </c>
      <c r="CO272" s="52">
        <v>287.95999999999998</v>
      </c>
      <c r="CP272" s="52">
        <v>287.95999999999998</v>
      </c>
      <c r="CQ272" s="52">
        <v>287.95999999999998</v>
      </c>
      <c r="CR272" s="52">
        <v>287.95999999999998</v>
      </c>
      <c r="CS272" s="52">
        <v>287.95999999999998</v>
      </c>
      <c r="CT272" s="52">
        <v>287.95999999999998</v>
      </c>
      <c r="CU272" s="52">
        <v>287.95999999999998</v>
      </c>
      <c r="CV272" s="52">
        <v>287.95999999999998</v>
      </c>
      <c r="CW272" s="52">
        <v>287.95999999999998</v>
      </c>
      <c r="CX272" s="52">
        <v>287.95999999999998</v>
      </c>
      <c r="CY272" s="52">
        <v>287.95999999999998</v>
      </c>
      <c r="CZ272" s="52">
        <v>287.95999999999998</v>
      </c>
      <c r="DA272" s="52">
        <v>324.48</v>
      </c>
      <c r="DB272" s="52">
        <v>324.48</v>
      </c>
      <c r="DC272" s="52">
        <v>324.48</v>
      </c>
      <c r="DD272" s="52">
        <v>324.48</v>
      </c>
      <c r="DE272" s="52">
        <v>324.48</v>
      </c>
      <c r="DF272" s="52">
        <v>324.48</v>
      </c>
      <c r="DG272" s="52">
        <v>324.48</v>
      </c>
      <c r="DH272" s="52">
        <v>324.48</v>
      </c>
      <c r="DI272" s="52">
        <v>324.48</v>
      </c>
      <c r="DJ272" s="52">
        <v>324.48</v>
      </c>
      <c r="DK272" s="52">
        <v>324.48</v>
      </c>
      <c r="DL272" s="52">
        <v>324.48</v>
      </c>
      <c r="DM272" s="52">
        <v>365.63</v>
      </c>
      <c r="DN272" s="52">
        <v>365.63</v>
      </c>
      <c r="DO272" s="52">
        <v>365.63</v>
      </c>
      <c r="DP272" s="52">
        <v>365.63</v>
      </c>
      <c r="DQ272" s="52">
        <v>365.63</v>
      </c>
      <c r="DR272" s="52">
        <v>365.63</v>
      </c>
      <c r="DS272" s="52">
        <v>365.63</v>
      </c>
      <c r="DT272" s="52">
        <v>365.63</v>
      </c>
      <c r="DU272" s="52">
        <v>365.63</v>
      </c>
      <c r="DV272" s="52">
        <v>365.63</v>
      </c>
      <c r="DW272" s="52">
        <v>365.63</v>
      </c>
      <c r="DX272" s="52">
        <v>365.63</v>
      </c>
      <c r="DY272" s="52">
        <v>412</v>
      </c>
      <c r="DZ272" s="52">
        <v>412</v>
      </c>
      <c r="EA272" s="52">
        <v>412</v>
      </c>
      <c r="EB272" s="52">
        <v>412</v>
      </c>
      <c r="EC272" s="52">
        <v>412</v>
      </c>
      <c r="ED272" s="52">
        <v>412</v>
      </c>
      <c r="EE272" s="52">
        <v>412</v>
      </c>
      <c r="EF272" s="52">
        <v>412</v>
      </c>
      <c r="EG272" s="52">
        <v>412</v>
      </c>
      <c r="EH272" s="52">
        <v>412</v>
      </c>
      <c r="EI272" s="52">
        <v>412</v>
      </c>
      <c r="EJ272" s="52">
        <v>412</v>
      </c>
      <c r="EK272" s="52">
        <v>464.26</v>
      </c>
      <c r="EL272" s="52">
        <v>464.26</v>
      </c>
      <c r="EM272" s="52">
        <v>464.26</v>
      </c>
      <c r="EN272" s="52">
        <v>464.26</v>
      </c>
      <c r="EO272" s="52">
        <v>464.26</v>
      </c>
      <c r="EP272" s="52">
        <v>464.26</v>
      </c>
      <c r="EQ272" s="52">
        <v>464.26</v>
      </c>
      <c r="ER272" s="52">
        <v>464.26</v>
      </c>
      <c r="ES272" s="52">
        <v>464.26</v>
      </c>
      <c r="ET272" s="52">
        <v>464.26</v>
      </c>
      <c r="EU272" s="52">
        <v>464.26</v>
      </c>
      <c r="EV272" s="52">
        <v>464.26</v>
      </c>
      <c r="EW272" s="52">
        <v>523.14</v>
      </c>
      <c r="EX272" s="52">
        <v>523.14</v>
      </c>
      <c r="EY272" s="52">
        <v>523.14</v>
      </c>
      <c r="EZ272" s="52">
        <v>523.14</v>
      </c>
      <c r="FA272" s="52">
        <v>523.14</v>
      </c>
      <c r="FB272" s="52">
        <v>523.14</v>
      </c>
      <c r="FC272" s="52">
        <v>523.14</v>
      </c>
      <c r="FD272" s="52">
        <v>523.14</v>
      </c>
      <c r="FE272" s="52">
        <v>523.14</v>
      </c>
      <c r="FF272" s="52">
        <v>523.14</v>
      </c>
      <c r="FG272" s="52">
        <v>523.14</v>
      </c>
      <c r="FH272" s="52">
        <v>523.14</v>
      </c>
      <c r="FI272" s="52">
        <v>589.48</v>
      </c>
      <c r="FJ272" s="52">
        <v>589.48</v>
      </c>
      <c r="FK272" s="52">
        <v>589.48</v>
      </c>
      <c r="FL272" s="52">
        <v>589.48</v>
      </c>
      <c r="FM272" s="52">
        <v>589.48</v>
      </c>
      <c r="FN272" s="52">
        <v>589.48</v>
      </c>
      <c r="FO272" s="52">
        <v>589.48</v>
      </c>
      <c r="FP272" s="52">
        <v>589.48</v>
      </c>
      <c r="FQ272" s="52">
        <v>589.48</v>
      </c>
      <c r="FR272" s="52">
        <v>589.48</v>
      </c>
      <c r="FS272" s="52">
        <v>589.48</v>
      </c>
      <c r="FT272" s="52">
        <v>589.48</v>
      </c>
      <c r="FU272" s="52">
        <v>664.24</v>
      </c>
      <c r="FV272" s="52">
        <v>664.24</v>
      </c>
      <c r="FW272" s="52">
        <v>664.24</v>
      </c>
      <c r="FX272" s="52">
        <v>664.24</v>
      </c>
      <c r="FY272" s="52">
        <v>664.24</v>
      </c>
      <c r="FZ272" s="52">
        <v>664.24</v>
      </c>
      <c r="GA272" s="52">
        <v>664.24</v>
      </c>
      <c r="GB272" s="52">
        <v>664.24</v>
      </c>
      <c r="GC272" s="52">
        <v>664.24</v>
      </c>
      <c r="GD272" s="52">
        <v>664.24</v>
      </c>
      <c r="GE272" s="52">
        <v>664.24</v>
      </c>
      <c r="GF272" s="52">
        <v>664.24</v>
      </c>
      <c r="GG272" s="52">
        <v>748.49</v>
      </c>
      <c r="GH272" s="52">
        <v>748.49</v>
      </c>
      <c r="GI272" s="52">
        <v>748.49</v>
      </c>
      <c r="GJ272" s="52">
        <v>748.49</v>
      </c>
      <c r="GK272" s="52">
        <v>748.49</v>
      </c>
      <c r="GL272" s="52">
        <v>748.49</v>
      </c>
      <c r="GM272" s="52">
        <v>748.49</v>
      </c>
      <c r="GN272" s="52">
        <v>748.49</v>
      </c>
      <c r="GO272" s="52">
        <v>748.49</v>
      </c>
      <c r="GP272" s="52">
        <v>748.49</v>
      </c>
      <c r="GQ272" s="52">
        <v>748.49</v>
      </c>
      <c r="GR272" s="52">
        <v>748.49</v>
      </c>
      <c r="GS272" s="52">
        <v>843.41</v>
      </c>
      <c r="GT272" s="52">
        <v>843.41</v>
      </c>
      <c r="GU272" s="52">
        <v>843.41</v>
      </c>
      <c r="GV272" s="52">
        <v>843.41</v>
      </c>
      <c r="GW272" s="52">
        <v>843.41</v>
      </c>
      <c r="GX272" s="52">
        <v>843.41</v>
      </c>
      <c r="GY272" s="52">
        <v>843.41</v>
      </c>
      <c r="GZ272" s="52">
        <v>843.41</v>
      </c>
      <c r="HA272" s="52">
        <v>843.41</v>
      </c>
      <c r="HB272" s="52">
        <v>843.41</v>
      </c>
      <c r="HC272" s="52">
        <v>843.41</v>
      </c>
      <c r="HD272" s="52">
        <v>843.41</v>
      </c>
      <c r="HE272" s="52">
        <v>950.38</v>
      </c>
      <c r="HF272" s="52">
        <v>950.38</v>
      </c>
      <c r="HG272" s="52">
        <v>950.38</v>
      </c>
      <c r="HH272" s="52">
        <v>950.38</v>
      </c>
      <c r="HI272" s="52">
        <v>950.38</v>
      </c>
      <c r="HJ272" s="52">
        <v>950.38</v>
      </c>
      <c r="HK272" s="52">
        <v>950.38</v>
      </c>
      <c r="HL272" s="52">
        <v>950.38</v>
      </c>
      <c r="HM272" s="52">
        <v>950.38</v>
      </c>
      <c r="HN272" s="52">
        <v>950.38</v>
      </c>
      <c r="HO272" s="52">
        <v>950.38</v>
      </c>
      <c r="HP272" s="52">
        <v>950.38</v>
      </c>
      <c r="HQ272" s="52">
        <v>1070.9100000000001</v>
      </c>
      <c r="HR272" s="52">
        <v>1070.9100000000001</v>
      </c>
      <c r="HS272" s="52">
        <v>1070.9100000000001</v>
      </c>
      <c r="HT272" s="52">
        <v>1070.9100000000001</v>
      </c>
      <c r="HU272" s="52">
        <v>1070.9100000000001</v>
      </c>
      <c r="HV272" s="52">
        <v>1070.9100000000001</v>
      </c>
      <c r="HW272" s="52">
        <v>1070.9100000000001</v>
      </c>
      <c r="HX272" s="52">
        <v>1070.9100000000001</v>
      </c>
      <c r="HY272" s="52">
        <v>1070.9100000000001</v>
      </c>
      <c r="HZ272" s="52">
        <v>1070.9100000000001</v>
      </c>
      <c r="IA272" s="52">
        <v>1070.9100000000001</v>
      </c>
      <c r="IB272" s="52">
        <v>1070.9100000000001</v>
      </c>
      <c r="IC272" s="52">
        <v>1206.73</v>
      </c>
      <c r="ID272" s="52">
        <v>1206.73</v>
      </c>
      <c r="IE272" s="52">
        <v>1206.73</v>
      </c>
      <c r="IF272" s="52">
        <v>1206.73</v>
      </c>
      <c r="IG272" s="52">
        <v>1206.73</v>
      </c>
      <c r="IH272" s="52">
        <v>1206.73</v>
      </c>
      <c r="II272" s="52">
        <v>1206.73</v>
      </c>
      <c r="IJ272" s="52">
        <v>1206.73</v>
      </c>
      <c r="IK272" s="52">
        <v>1206.73</v>
      </c>
      <c r="IL272" s="52">
        <v>1206.73</v>
      </c>
      <c r="IM272" s="52">
        <v>1206.73</v>
      </c>
      <c r="IN272" s="52">
        <v>1206.73</v>
      </c>
      <c r="IO272" s="52">
        <v>1359.77</v>
      </c>
      <c r="IP272" s="52">
        <v>1359.77</v>
      </c>
      <c r="IQ272" s="52">
        <v>1359.77</v>
      </c>
      <c r="IR272" s="52">
        <v>1359.77</v>
      </c>
      <c r="IS272" s="52">
        <v>1359.77</v>
      </c>
      <c r="IT272" s="52">
        <v>1359.77</v>
      </c>
      <c r="IU272" s="52">
        <v>1359.77</v>
      </c>
      <c r="IV272" s="52">
        <v>1359.77</v>
      </c>
      <c r="IW272" s="52">
        <v>1359.77</v>
      </c>
      <c r="IX272" s="52">
        <v>1359.77</v>
      </c>
      <c r="IY272" s="52">
        <v>1359.77</v>
      </c>
      <c r="IZ272" s="52">
        <v>1359.77</v>
      </c>
      <c r="JA272" s="52">
        <v>1532.23</v>
      </c>
      <c r="JB272" s="52">
        <v>1532.23</v>
      </c>
      <c r="JC272" s="52">
        <v>1532.23</v>
      </c>
      <c r="JD272" s="52">
        <v>1532.23</v>
      </c>
      <c r="JE272" s="52">
        <v>1532.23</v>
      </c>
      <c r="JF272" s="52">
        <v>1532.23</v>
      </c>
      <c r="JG272" s="52">
        <v>1532.23</v>
      </c>
      <c r="JH272" s="52">
        <v>1532.23</v>
      </c>
      <c r="JI272" s="52">
        <v>1532.23</v>
      </c>
      <c r="JJ272" s="52">
        <v>1532.23</v>
      </c>
      <c r="JK272" s="52">
        <v>1532.23</v>
      </c>
      <c r="JL272" s="52">
        <v>1532.23</v>
      </c>
      <c r="JM272" s="52">
        <v>1726.55</v>
      </c>
      <c r="JN272" s="52">
        <v>1726.55</v>
      </c>
      <c r="JO272" s="52">
        <v>1726.55</v>
      </c>
      <c r="JP272" s="52">
        <v>1726.55</v>
      </c>
      <c r="JQ272" s="52">
        <v>1726.55</v>
      </c>
      <c r="JR272" s="52">
        <v>1726.55</v>
      </c>
      <c r="JS272" s="52">
        <v>1726.55</v>
      </c>
      <c r="JT272" s="52">
        <v>1726.55</v>
      </c>
      <c r="JU272" s="52">
        <v>1726.55</v>
      </c>
      <c r="JV272" s="52">
        <v>1726.55</v>
      </c>
      <c r="JW272" s="52">
        <v>1726.55</v>
      </c>
      <c r="JX272" s="52">
        <v>1726.55</v>
      </c>
      <c r="JY272" s="52">
        <v>1945.52</v>
      </c>
      <c r="JZ272" s="52">
        <v>1945.52</v>
      </c>
      <c r="KA272" s="52">
        <v>1945.52</v>
      </c>
      <c r="KB272" s="52">
        <v>1945.52</v>
      </c>
      <c r="KC272" s="52">
        <v>1945.52</v>
      </c>
      <c r="KD272" s="52">
        <v>1945.52</v>
      </c>
      <c r="KE272" s="52">
        <v>1945.52</v>
      </c>
      <c r="KF272" s="52">
        <v>1945.52</v>
      </c>
      <c r="KG272" s="52">
        <v>1945.52</v>
      </c>
      <c r="KH272" s="52">
        <v>1945.52</v>
      </c>
      <c r="KI272" s="52">
        <v>1945.52</v>
      </c>
      <c r="KJ272" s="52">
        <v>1945.52</v>
      </c>
      <c r="KK272" s="52">
        <v>2192.2600000000002</v>
      </c>
      <c r="KL272" s="52">
        <v>2192.2600000000002</v>
      </c>
      <c r="KM272" s="52">
        <v>2192.2600000000002</v>
      </c>
      <c r="KN272" s="52">
        <v>2192.2600000000002</v>
      </c>
      <c r="KO272" s="52">
        <v>2192.2600000000002</v>
      </c>
      <c r="KP272" s="52">
        <v>2192.2600000000002</v>
      </c>
      <c r="KQ272" s="52">
        <v>2192.2600000000002</v>
      </c>
      <c r="KR272" s="52">
        <v>2192.2600000000002</v>
      </c>
      <c r="KS272" s="52">
        <v>2192.2600000000002</v>
      </c>
      <c r="KT272" s="52">
        <v>2192.2600000000002</v>
      </c>
      <c r="KU272" s="52">
        <v>2192.2600000000002</v>
      </c>
      <c r="KV272" s="52">
        <v>2192.2600000000002</v>
      </c>
      <c r="KW272" s="52">
        <v>2470.29</v>
      </c>
      <c r="KX272" s="52">
        <v>2470.29</v>
      </c>
      <c r="KY272" s="52">
        <v>2470.29</v>
      </c>
      <c r="KZ272" s="52">
        <v>2470.29</v>
      </c>
      <c r="LA272" s="52">
        <v>2470.29</v>
      </c>
      <c r="LB272" s="52">
        <v>2470.29</v>
      </c>
      <c r="LC272" s="52">
        <v>2470.29</v>
      </c>
      <c r="LD272" s="52">
        <v>2470.29</v>
      </c>
      <c r="LE272" s="52">
        <v>2470.29</v>
      </c>
      <c r="LF272" s="52">
        <v>2470.29</v>
      </c>
      <c r="LG272" s="52">
        <v>2470.29</v>
      </c>
      <c r="LH272" s="52">
        <v>2470.29</v>
      </c>
      <c r="LI272" s="52">
        <v>2783.59</v>
      </c>
      <c r="LJ272" s="52">
        <v>2783.59</v>
      </c>
      <c r="LK272" s="52">
        <v>2783.59</v>
      </c>
      <c r="LL272" s="52">
        <v>0</v>
      </c>
      <c r="LM272" s="52">
        <v>0</v>
      </c>
      <c r="LN272" s="52">
        <v>0</v>
      </c>
      <c r="LO272" s="52">
        <v>0</v>
      </c>
      <c r="LP272" s="52">
        <v>0</v>
      </c>
      <c r="LQ272" s="52">
        <v>0</v>
      </c>
      <c r="LR272" s="52">
        <v>0</v>
      </c>
      <c r="LS272" s="52">
        <v>0</v>
      </c>
      <c r="LT272" s="52">
        <v>0</v>
      </c>
      <c r="LU272" s="52">
        <v>0</v>
      </c>
      <c r="LV272" s="52">
        <v>0</v>
      </c>
      <c r="LW272" s="52">
        <v>0</v>
      </c>
      <c r="LX272" s="52">
        <v>0</v>
      </c>
      <c r="LY272" s="52">
        <v>0</v>
      </c>
      <c r="LZ272" s="52">
        <v>0</v>
      </c>
      <c r="MA272" s="52">
        <v>0</v>
      </c>
      <c r="MB272" s="52">
        <v>0</v>
      </c>
      <c r="MC272" s="52">
        <v>0</v>
      </c>
      <c r="MD272" s="52">
        <v>0</v>
      </c>
      <c r="ME272" s="52">
        <v>0</v>
      </c>
      <c r="MF272" s="52">
        <v>0</v>
      </c>
      <c r="MG272" s="52">
        <v>0</v>
      </c>
      <c r="MH272" s="52">
        <v>0</v>
      </c>
      <c r="MI272" s="52">
        <v>0</v>
      </c>
      <c r="MJ272" s="52">
        <v>0</v>
      </c>
      <c r="MK272" s="52">
        <v>0</v>
      </c>
      <c r="ML272" s="52">
        <v>0</v>
      </c>
      <c r="MM272" s="52">
        <v>0</v>
      </c>
      <c r="MN272" s="52">
        <v>0</v>
      </c>
      <c r="MO272" s="52">
        <v>0</v>
      </c>
      <c r="MP272" s="52">
        <v>0</v>
      </c>
      <c r="MQ272" s="52">
        <v>0</v>
      </c>
      <c r="MR272" s="52">
        <v>0</v>
      </c>
      <c r="MS272" s="52">
        <v>0</v>
      </c>
      <c r="MT272" s="52">
        <v>0</v>
      </c>
      <c r="MU272" s="52">
        <v>0</v>
      </c>
      <c r="MV272" s="52">
        <v>0</v>
      </c>
      <c r="MW272" s="52">
        <v>0</v>
      </c>
      <c r="MX272" s="52">
        <v>0</v>
      </c>
      <c r="MY272" s="52">
        <v>0</v>
      </c>
      <c r="MZ272" s="52">
        <v>0</v>
      </c>
      <c r="NA272" s="52">
        <v>0</v>
      </c>
      <c r="NB272" s="52">
        <v>0</v>
      </c>
      <c r="NC272" s="52">
        <v>0</v>
      </c>
      <c r="ND272" s="52">
        <v>0</v>
      </c>
      <c r="NE272" s="52">
        <v>0</v>
      </c>
      <c r="NF272" s="52">
        <v>0</v>
      </c>
      <c r="NG272" s="52">
        <v>0</v>
      </c>
      <c r="NH272" s="52">
        <v>0</v>
      </c>
      <c r="NI272" s="52">
        <v>0</v>
      </c>
      <c r="NJ272" s="52">
        <v>0</v>
      </c>
      <c r="NK272" s="52">
        <v>0</v>
      </c>
      <c r="NL272" s="52">
        <v>0</v>
      </c>
      <c r="NM272" s="52">
        <v>0</v>
      </c>
      <c r="NN272" s="52">
        <v>0</v>
      </c>
      <c r="NO272" s="52">
        <v>0</v>
      </c>
      <c r="NP272" s="52">
        <v>0</v>
      </c>
      <c r="NQ272" s="52">
        <v>0</v>
      </c>
      <c r="NR272" s="68">
        <f t="shared" si="12"/>
        <v>249966.34000000008</v>
      </c>
      <c r="NS272" s="68">
        <f t="shared" si="13"/>
        <v>249966.34000000008</v>
      </c>
      <c r="NT272" s="68">
        <f t="shared" si="14"/>
        <v>50554.069999999978</v>
      </c>
    </row>
    <row r="273" spans="1:384" s="40" customFormat="1" ht="15" customHeight="1" outlineLevel="1" x14ac:dyDescent="0.2">
      <c r="A273" s="61"/>
      <c r="B273" s="49" t="s">
        <v>671</v>
      </c>
      <c r="C273" s="49" t="s">
        <v>693</v>
      </c>
      <c r="D273" s="49" t="s">
        <v>694</v>
      </c>
      <c r="E273" s="50" t="s">
        <v>695</v>
      </c>
      <c r="F273" s="64">
        <v>44306</v>
      </c>
      <c r="G273" s="49" t="s">
        <v>37</v>
      </c>
      <c r="H273" s="72">
        <v>0</v>
      </c>
      <c r="I273" s="65">
        <v>67500</v>
      </c>
      <c r="J273" s="114" t="str">
        <f>_xlfn.XLOOKUP(E273,'[12]Resumo Unidades'!$B:$B,'[12]Resumo Unidades'!$W:$W)</f>
        <v>Fluxo com Divergência de até 2%</v>
      </c>
      <c r="K273" s="51" t="str">
        <f>IF(L273&gt;Resumo!$E$23,"Sim","Não")</f>
        <v>Não</v>
      </c>
      <c r="L273" s="66">
        <v>48</v>
      </c>
      <c r="M273" s="67"/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52">
        <v>0</v>
      </c>
      <c r="W273" s="52">
        <v>0</v>
      </c>
      <c r="X273" s="52">
        <v>0</v>
      </c>
      <c r="Y273" s="52">
        <v>0</v>
      </c>
      <c r="Z273" s="52">
        <v>0</v>
      </c>
      <c r="AA273" s="52">
        <v>0</v>
      </c>
      <c r="AB273" s="52">
        <v>0</v>
      </c>
      <c r="AC273" s="52">
        <v>0</v>
      </c>
      <c r="AD273" s="52">
        <v>0</v>
      </c>
      <c r="AE273" s="52">
        <v>0</v>
      </c>
      <c r="AF273" s="52">
        <v>0</v>
      </c>
      <c r="AG273" s="52">
        <v>0</v>
      </c>
      <c r="AH273" s="52">
        <v>0</v>
      </c>
      <c r="AI273" s="52">
        <v>0</v>
      </c>
      <c r="AJ273" s="52">
        <v>0</v>
      </c>
      <c r="AK273" s="52">
        <v>0</v>
      </c>
      <c r="AL273" s="52">
        <v>0</v>
      </c>
      <c r="AM273" s="52">
        <v>0</v>
      </c>
      <c r="AN273" s="52">
        <v>0</v>
      </c>
      <c r="AO273" s="52">
        <v>0</v>
      </c>
      <c r="AP273" s="52">
        <v>0</v>
      </c>
      <c r="AQ273" s="52">
        <v>0</v>
      </c>
      <c r="AR273" s="52">
        <v>0</v>
      </c>
      <c r="AS273" s="52">
        <v>0</v>
      </c>
      <c r="AT273" s="52">
        <v>0</v>
      </c>
      <c r="AU273" s="52">
        <v>0</v>
      </c>
      <c r="AV273" s="52">
        <v>0</v>
      </c>
      <c r="AW273" s="52">
        <v>0</v>
      </c>
      <c r="AX273" s="52">
        <v>0</v>
      </c>
      <c r="AY273" s="52">
        <v>0</v>
      </c>
      <c r="AZ273" s="52">
        <v>0</v>
      </c>
      <c r="BA273" s="52">
        <v>0</v>
      </c>
      <c r="BB273" s="52">
        <v>0</v>
      </c>
      <c r="BC273" s="52">
        <v>0</v>
      </c>
      <c r="BD273" s="52">
        <v>0</v>
      </c>
      <c r="BE273" s="52">
        <v>0</v>
      </c>
      <c r="BF273" s="52">
        <v>0</v>
      </c>
      <c r="BG273" s="52">
        <v>0</v>
      </c>
      <c r="BH273" s="52">
        <v>0</v>
      </c>
      <c r="BI273" s="52">
        <v>0</v>
      </c>
      <c r="BJ273" s="52">
        <v>0</v>
      </c>
      <c r="BK273" s="52">
        <v>0</v>
      </c>
      <c r="BL273" s="52">
        <v>0</v>
      </c>
      <c r="BM273" s="52">
        <v>0</v>
      </c>
      <c r="BN273" s="52">
        <v>0</v>
      </c>
      <c r="BO273" s="52">
        <v>0</v>
      </c>
      <c r="BP273" s="52">
        <v>0</v>
      </c>
      <c r="BQ273" s="52">
        <v>0</v>
      </c>
      <c r="BR273" s="52">
        <v>0</v>
      </c>
      <c r="BS273" s="52">
        <v>0</v>
      </c>
      <c r="BT273" s="52">
        <v>0</v>
      </c>
      <c r="BU273" s="52">
        <v>0</v>
      </c>
      <c r="BV273" s="52">
        <v>0</v>
      </c>
      <c r="BW273" s="52">
        <v>0</v>
      </c>
      <c r="BX273" s="52">
        <v>0</v>
      </c>
      <c r="BY273" s="52">
        <v>0</v>
      </c>
      <c r="BZ273" s="52">
        <v>0</v>
      </c>
      <c r="CA273" s="52">
        <v>0</v>
      </c>
      <c r="CB273" s="52">
        <v>632.39</v>
      </c>
      <c r="CC273" s="52">
        <v>632.22</v>
      </c>
      <c r="CD273" s="52">
        <v>597.41999999999996</v>
      </c>
      <c r="CE273" s="52">
        <v>597.41999999999996</v>
      </c>
      <c r="CF273" s="52">
        <v>597.41999999999996</v>
      </c>
      <c r="CG273" s="52">
        <v>597.41999999999996</v>
      </c>
      <c r="CH273" s="52">
        <v>597.41999999999996</v>
      </c>
      <c r="CI273" s="52">
        <v>597.41999999999996</v>
      </c>
      <c r="CJ273" s="52">
        <v>597.41999999999996</v>
      </c>
      <c r="CK273" s="52">
        <v>597.41999999999996</v>
      </c>
      <c r="CL273" s="52">
        <v>597.41999999999996</v>
      </c>
      <c r="CM273" s="52">
        <v>597.41999999999996</v>
      </c>
      <c r="CN273" s="52">
        <v>597.41999999999996</v>
      </c>
      <c r="CO273" s="52">
        <v>597.41999999999996</v>
      </c>
      <c r="CP273" s="52">
        <v>597.41999999999996</v>
      </c>
      <c r="CQ273" s="52">
        <v>597.41999999999996</v>
      </c>
      <c r="CR273" s="52">
        <v>597.41999999999996</v>
      </c>
      <c r="CS273" s="52">
        <v>597.41999999999996</v>
      </c>
      <c r="CT273" s="52">
        <v>597.41999999999996</v>
      </c>
      <c r="CU273" s="52">
        <v>597.41999999999996</v>
      </c>
      <c r="CV273" s="52">
        <v>597.41999999999996</v>
      </c>
      <c r="CW273" s="52">
        <v>597.41999999999996</v>
      </c>
      <c r="CX273" s="52">
        <v>597.41999999999996</v>
      </c>
      <c r="CY273" s="52">
        <v>597.41999999999996</v>
      </c>
      <c r="CZ273" s="52">
        <v>597.41999999999996</v>
      </c>
      <c r="DA273" s="52">
        <v>597.41999999999996</v>
      </c>
      <c r="DB273" s="52">
        <v>597.41999999999996</v>
      </c>
      <c r="DC273" s="52">
        <v>597.41999999999996</v>
      </c>
      <c r="DD273" s="52">
        <v>597.41999999999996</v>
      </c>
      <c r="DE273" s="52">
        <v>597.41999999999996</v>
      </c>
      <c r="DF273" s="52">
        <v>597.41999999999996</v>
      </c>
      <c r="DG273" s="52">
        <v>597.41999999999996</v>
      </c>
      <c r="DH273" s="52">
        <v>597.41999999999996</v>
      </c>
      <c r="DI273" s="52">
        <v>597.41999999999996</v>
      </c>
      <c r="DJ273" s="52">
        <v>597.41999999999996</v>
      </c>
      <c r="DK273" s="52">
        <v>597.41999999999996</v>
      </c>
      <c r="DL273" s="52">
        <v>597.41999999999996</v>
      </c>
      <c r="DM273" s="52">
        <v>597.41999999999996</v>
      </c>
      <c r="DN273" s="52">
        <v>597.41999999999996</v>
      </c>
      <c r="DO273" s="52">
        <v>597.41999999999996</v>
      </c>
      <c r="DP273" s="52">
        <v>597.41999999999996</v>
      </c>
      <c r="DQ273" s="52">
        <v>597.41999999999996</v>
      </c>
      <c r="DR273" s="52">
        <v>597.41999999999996</v>
      </c>
      <c r="DS273" s="52">
        <v>597.41999999999996</v>
      </c>
      <c r="DT273" s="52">
        <v>597.41999999999996</v>
      </c>
      <c r="DU273" s="52">
        <v>597.41999999999996</v>
      </c>
      <c r="DV273" s="52">
        <v>597.41999999999996</v>
      </c>
      <c r="DW273" s="52">
        <v>597.41999999999996</v>
      </c>
      <c r="DX273" s="52">
        <v>597.41999999999996</v>
      </c>
      <c r="DY273" s="52">
        <v>597.41999999999996</v>
      </c>
      <c r="DZ273" s="52">
        <v>597.41999999999996</v>
      </c>
      <c r="EA273" s="52">
        <v>597.41999999999996</v>
      </c>
      <c r="EB273" s="52">
        <v>597.41999999999996</v>
      </c>
      <c r="EC273" s="52">
        <v>597.41999999999996</v>
      </c>
      <c r="ED273" s="52">
        <v>597.41999999999996</v>
      </c>
      <c r="EE273" s="52">
        <v>597.41999999999996</v>
      </c>
      <c r="EF273" s="52">
        <v>597.41999999999996</v>
      </c>
      <c r="EG273" s="52">
        <v>597.41999999999996</v>
      </c>
      <c r="EH273" s="52">
        <v>597.41999999999996</v>
      </c>
      <c r="EI273" s="52">
        <v>597.41999999999996</v>
      </c>
      <c r="EJ273" s="52">
        <v>597.41999999999996</v>
      </c>
      <c r="EK273" s="52">
        <v>597.41999999999996</v>
      </c>
      <c r="EL273" s="52">
        <v>597.41999999999996</v>
      </c>
      <c r="EM273" s="52">
        <v>597.41999999999996</v>
      </c>
      <c r="EN273" s="52">
        <v>597.41999999999996</v>
      </c>
      <c r="EO273" s="52">
        <v>597.41999999999996</v>
      </c>
      <c r="EP273" s="52">
        <v>597.41999999999996</v>
      </c>
      <c r="EQ273" s="52">
        <v>597.41999999999996</v>
      </c>
      <c r="ER273" s="52">
        <v>597.41999999999996</v>
      </c>
      <c r="ES273" s="52">
        <v>597.41999999999996</v>
      </c>
      <c r="ET273" s="52">
        <v>597.41999999999996</v>
      </c>
      <c r="EU273" s="52">
        <v>597.41999999999996</v>
      </c>
      <c r="EV273" s="52">
        <v>597.41999999999996</v>
      </c>
      <c r="EW273" s="52">
        <v>597.41999999999996</v>
      </c>
      <c r="EX273" s="52">
        <v>597.41999999999996</v>
      </c>
      <c r="EY273" s="52">
        <v>597.41999999999996</v>
      </c>
      <c r="EZ273" s="52">
        <v>597.41999999999996</v>
      </c>
      <c r="FA273" s="52">
        <v>597.41999999999996</v>
      </c>
      <c r="FB273" s="52">
        <v>597.41999999999996</v>
      </c>
      <c r="FC273" s="52">
        <v>597.41999999999996</v>
      </c>
      <c r="FD273" s="52">
        <v>597.41999999999996</v>
      </c>
      <c r="FE273" s="52">
        <v>597.41999999999996</v>
      </c>
      <c r="FF273" s="52">
        <v>597.41999999999996</v>
      </c>
      <c r="FG273" s="52">
        <v>597.41999999999996</v>
      </c>
      <c r="FH273" s="52">
        <v>597.41999999999996</v>
      </c>
      <c r="FI273" s="52">
        <v>597.41999999999996</v>
      </c>
      <c r="FJ273" s="52">
        <v>597.41999999999996</v>
      </c>
      <c r="FK273" s="52">
        <v>597.41999999999996</v>
      </c>
      <c r="FL273" s="52">
        <v>597.41999999999996</v>
      </c>
      <c r="FM273" s="52">
        <v>597.41999999999996</v>
      </c>
      <c r="FN273" s="52">
        <v>597.41999999999996</v>
      </c>
      <c r="FO273" s="52">
        <v>597.41999999999996</v>
      </c>
      <c r="FP273" s="52">
        <v>597.41999999999996</v>
      </c>
      <c r="FQ273" s="52">
        <v>597.41999999999996</v>
      </c>
      <c r="FR273" s="52">
        <v>597.41999999999996</v>
      </c>
      <c r="FS273" s="52">
        <v>597.41999999999996</v>
      </c>
      <c r="FT273" s="52">
        <v>597.41999999999996</v>
      </c>
      <c r="FU273" s="52">
        <v>597.41999999999996</v>
      </c>
      <c r="FV273" s="52">
        <v>597.41999999999996</v>
      </c>
      <c r="FW273" s="52">
        <v>597.41999999999996</v>
      </c>
      <c r="FX273" s="52">
        <v>597.41999999999996</v>
      </c>
      <c r="FY273" s="52">
        <v>0</v>
      </c>
      <c r="FZ273" s="52">
        <v>0</v>
      </c>
      <c r="GA273" s="52">
        <v>0</v>
      </c>
      <c r="GB273" s="52">
        <v>0</v>
      </c>
      <c r="GC273" s="52">
        <v>0</v>
      </c>
      <c r="GD273" s="52">
        <v>0</v>
      </c>
      <c r="GE273" s="52">
        <v>0</v>
      </c>
      <c r="GF273" s="52">
        <v>0</v>
      </c>
      <c r="GG273" s="52">
        <v>0</v>
      </c>
      <c r="GH273" s="52">
        <v>0</v>
      </c>
      <c r="GI273" s="52">
        <v>0</v>
      </c>
      <c r="GJ273" s="52">
        <v>0</v>
      </c>
      <c r="GK273" s="52">
        <v>0</v>
      </c>
      <c r="GL273" s="52">
        <v>0</v>
      </c>
      <c r="GM273" s="52">
        <v>0</v>
      </c>
      <c r="GN273" s="52">
        <v>0</v>
      </c>
      <c r="GO273" s="52">
        <v>0</v>
      </c>
      <c r="GP273" s="52">
        <v>0</v>
      </c>
      <c r="GQ273" s="52">
        <v>0</v>
      </c>
      <c r="GR273" s="52">
        <v>0</v>
      </c>
      <c r="GS273" s="52">
        <v>0</v>
      </c>
      <c r="GT273" s="52">
        <v>0</v>
      </c>
      <c r="GU273" s="52">
        <v>0</v>
      </c>
      <c r="GV273" s="52">
        <v>0</v>
      </c>
      <c r="GW273" s="52">
        <v>0</v>
      </c>
      <c r="GX273" s="52">
        <v>0</v>
      </c>
      <c r="GY273" s="52">
        <v>0</v>
      </c>
      <c r="GZ273" s="52">
        <v>0</v>
      </c>
      <c r="HA273" s="52">
        <v>0</v>
      </c>
      <c r="HB273" s="52">
        <v>0</v>
      </c>
      <c r="HC273" s="52">
        <v>0</v>
      </c>
      <c r="HD273" s="52">
        <v>0</v>
      </c>
      <c r="HE273" s="52">
        <v>0</v>
      </c>
      <c r="HF273" s="52">
        <v>0</v>
      </c>
      <c r="HG273" s="52">
        <v>0</v>
      </c>
      <c r="HH273" s="52">
        <v>0</v>
      </c>
      <c r="HI273" s="52">
        <v>0</v>
      </c>
      <c r="HJ273" s="52">
        <v>0</v>
      </c>
      <c r="HK273" s="52">
        <v>0</v>
      </c>
      <c r="HL273" s="52">
        <v>0</v>
      </c>
      <c r="HM273" s="52">
        <v>0</v>
      </c>
      <c r="HN273" s="52">
        <v>0</v>
      </c>
      <c r="HO273" s="52">
        <v>0</v>
      </c>
      <c r="HP273" s="52">
        <v>0</v>
      </c>
      <c r="HQ273" s="52">
        <v>0</v>
      </c>
      <c r="HR273" s="52">
        <v>0</v>
      </c>
      <c r="HS273" s="52">
        <v>0</v>
      </c>
      <c r="HT273" s="52">
        <v>0</v>
      </c>
      <c r="HU273" s="52">
        <v>0</v>
      </c>
      <c r="HV273" s="52">
        <v>0</v>
      </c>
      <c r="HW273" s="52">
        <v>0</v>
      </c>
      <c r="HX273" s="52">
        <v>0</v>
      </c>
      <c r="HY273" s="52">
        <v>0</v>
      </c>
      <c r="HZ273" s="52">
        <v>0</v>
      </c>
      <c r="IA273" s="52">
        <v>0</v>
      </c>
      <c r="IB273" s="52">
        <v>0</v>
      </c>
      <c r="IC273" s="52">
        <v>0</v>
      </c>
      <c r="ID273" s="52">
        <v>0</v>
      </c>
      <c r="IE273" s="52">
        <v>0</v>
      </c>
      <c r="IF273" s="52">
        <v>0</v>
      </c>
      <c r="IG273" s="52">
        <v>0</v>
      </c>
      <c r="IH273" s="52">
        <v>0</v>
      </c>
      <c r="II273" s="52">
        <v>0</v>
      </c>
      <c r="IJ273" s="52">
        <v>0</v>
      </c>
      <c r="IK273" s="52">
        <v>0</v>
      </c>
      <c r="IL273" s="52">
        <v>0</v>
      </c>
      <c r="IM273" s="52">
        <v>0</v>
      </c>
      <c r="IN273" s="52">
        <v>0</v>
      </c>
      <c r="IO273" s="52">
        <v>0</v>
      </c>
      <c r="IP273" s="52">
        <v>0</v>
      </c>
      <c r="IQ273" s="52">
        <v>0</v>
      </c>
      <c r="IR273" s="52">
        <v>0</v>
      </c>
      <c r="IS273" s="52">
        <v>0</v>
      </c>
      <c r="IT273" s="52">
        <v>0</v>
      </c>
      <c r="IU273" s="52">
        <v>0</v>
      </c>
      <c r="IV273" s="52">
        <v>0</v>
      </c>
      <c r="IW273" s="52">
        <v>0</v>
      </c>
      <c r="IX273" s="52">
        <v>0</v>
      </c>
      <c r="IY273" s="52">
        <v>0</v>
      </c>
      <c r="IZ273" s="52">
        <v>0</v>
      </c>
      <c r="JA273" s="52">
        <v>0</v>
      </c>
      <c r="JB273" s="52">
        <v>0</v>
      </c>
      <c r="JC273" s="52">
        <v>0</v>
      </c>
      <c r="JD273" s="52">
        <v>0</v>
      </c>
      <c r="JE273" s="52">
        <v>0</v>
      </c>
      <c r="JF273" s="52">
        <v>0</v>
      </c>
      <c r="JG273" s="52">
        <v>0</v>
      </c>
      <c r="JH273" s="52">
        <v>0</v>
      </c>
      <c r="JI273" s="52">
        <v>0</v>
      </c>
      <c r="JJ273" s="52">
        <v>0</v>
      </c>
      <c r="JK273" s="52">
        <v>0</v>
      </c>
      <c r="JL273" s="52">
        <v>0</v>
      </c>
      <c r="JM273" s="52">
        <v>0</v>
      </c>
      <c r="JN273" s="52">
        <v>0</v>
      </c>
      <c r="JO273" s="52">
        <v>0</v>
      </c>
      <c r="JP273" s="52">
        <v>0</v>
      </c>
      <c r="JQ273" s="52">
        <v>0</v>
      </c>
      <c r="JR273" s="52">
        <v>0</v>
      </c>
      <c r="JS273" s="52">
        <v>0</v>
      </c>
      <c r="JT273" s="52">
        <v>0</v>
      </c>
      <c r="JU273" s="52">
        <v>0</v>
      </c>
      <c r="JV273" s="52">
        <v>0</v>
      </c>
      <c r="JW273" s="52">
        <v>0</v>
      </c>
      <c r="JX273" s="52">
        <v>0</v>
      </c>
      <c r="JY273" s="52">
        <v>0</v>
      </c>
      <c r="JZ273" s="52">
        <v>0</v>
      </c>
      <c r="KA273" s="52">
        <v>0</v>
      </c>
      <c r="KB273" s="52">
        <v>0</v>
      </c>
      <c r="KC273" s="52">
        <v>0</v>
      </c>
      <c r="KD273" s="52">
        <v>0</v>
      </c>
      <c r="KE273" s="52">
        <v>0</v>
      </c>
      <c r="KF273" s="52">
        <v>0</v>
      </c>
      <c r="KG273" s="52">
        <v>0</v>
      </c>
      <c r="KH273" s="52">
        <v>0</v>
      </c>
      <c r="KI273" s="52">
        <v>0</v>
      </c>
      <c r="KJ273" s="52">
        <v>0</v>
      </c>
      <c r="KK273" s="52">
        <v>0</v>
      </c>
      <c r="KL273" s="52">
        <v>0</v>
      </c>
      <c r="KM273" s="52">
        <v>0</v>
      </c>
      <c r="KN273" s="52">
        <v>0</v>
      </c>
      <c r="KO273" s="52">
        <v>0</v>
      </c>
      <c r="KP273" s="52">
        <v>0</v>
      </c>
      <c r="KQ273" s="52">
        <v>0</v>
      </c>
      <c r="KR273" s="52">
        <v>0</v>
      </c>
      <c r="KS273" s="52">
        <v>0</v>
      </c>
      <c r="KT273" s="52">
        <v>0</v>
      </c>
      <c r="KU273" s="52">
        <v>0</v>
      </c>
      <c r="KV273" s="52">
        <v>0</v>
      </c>
      <c r="KW273" s="52">
        <v>0</v>
      </c>
      <c r="KX273" s="52">
        <v>0</v>
      </c>
      <c r="KY273" s="52">
        <v>0</v>
      </c>
      <c r="KZ273" s="52">
        <v>0</v>
      </c>
      <c r="LA273" s="52">
        <v>0</v>
      </c>
      <c r="LB273" s="52">
        <v>0</v>
      </c>
      <c r="LC273" s="52">
        <v>0</v>
      </c>
      <c r="LD273" s="52">
        <v>0</v>
      </c>
      <c r="LE273" s="52">
        <v>0</v>
      </c>
      <c r="LF273" s="52">
        <v>0</v>
      </c>
      <c r="LG273" s="52">
        <v>0</v>
      </c>
      <c r="LH273" s="52">
        <v>0</v>
      </c>
      <c r="LI273" s="52">
        <v>0</v>
      </c>
      <c r="LJ273" s="52">
        <v>0</v>
      </c>
      <c r="LK273" s="52">
        <v>0</v>
      </c>
      <c r="LL273" s="52">
        <v>0</v>
      </c>
      <c r="LM273" s="52">
        <v>0</v>
      </c>
      <c r="LN273" s="52">
        <v>0</v>
      </c>
      <c r="LO273" s="52">
        <v>0</v>
      </c>
      <c r="LP273" s="52">
        <v>0</v>
      </c>
      <c r="LQ273" s="52">
        <v>0</v>
      </c>
      <c r="LR273" s="52">
        <v>0</v>
      </c>
      <c r="LS273" s="52">
        <v>0</v>
      </c>
      <c r="LT273" s="52">
        <v>0</v>
      </c>
      <c r="LU273" s="52">
        <v>0</v>
      </c>
      <c r="LV273" s="52">
        <v>0</v>
      </c>
      <c r="LW273" s="52">
        <v>0</v>
      </c>
      <c r="LX273" s="52">
        <v>0</v>
      </c>
      <c r="LY273" s="52">
        <v>0</v>
      </c>
      <c r="LZ273" s="52">
        <v>0</v>
      </c>
      <c r="MA273" s="52">
        <v>0</v>
      </c>
      <c r="MB273" s="52">
        <v>0</v>
      </c>
      <c r="MC273" s="52">
        <v>0</v>
      </c>
      <c r="MD273" s="52">
        <v>0</v>
      </c>
      <c r="ME273" s="52">
        <v>0</v>
      </c>
      <c r="MF273" s="52">
        <v>0</v>
      </c>
      <c r="MG273" s="52">
        <v>0</v>
      </c>
      <c r="MH273" s="52">
        <v>0</v>
      </c>
      <c r="MI273" s="52">
        <v>0</v>
      </c>
      <c r="MJ273" s="52">
        <v>0</v>
      </c>
      <c r="MK273" s="52">
        <v>0</v>
      </c>
      <c r="ML273" s="52">
        <v>0</v>
      </c>
      <c r="MM273" s="52">
        <v>0</v>
      </c>
      <c r="MN273" s="52">
        <v>0</v>
      </c>
      <c r="MO273" s="52">
        <v>0</v>
      </c>
      <c r="MP273" s="52">
        <v>0</v>
      </c>
      <c r="MQ273" s="52">
        <v>0</v>
      </c>
      <c r="MR273" s="52">
        <v>0</v>
      </c>
      <c r="MS273" s="52">
        <v>0</v>
      </c>
      <c r="MT273" s="52">
        <v>0</v>
      </c>
      <c r="MU273" s="52">
        <v>0</v>
      </c>
      <c r="MV273" s="52">
        <v>0</v>
      </c>
      <c r="MW273" s="52">
        <v>0</v>
      </c>
      <c r="MX273" s="52">
        <v>0</v>
      </c>
      <c r="MY273" s="52">
        <v>0</v>
      </c>
      <c r="MZ273" s="52">
        <v>0</v>
      </c>
      <c r="NA273" s="52">
        <v>0</v>
      </c>
      <c r="NB273" s="52">
        <v>0</v>
      </c>
      <c r="NC273" s="52">
        <v>0</v>
      </c>
      <c r="ND273" s="52">
        <v>0</v>
      </c>
      <c r="NE273" s="52">
        <v>0</v>
      </c>
      <c r="NF273" s="52">
        <v>0</v>
      </c>
      <c r="NG273" s="52">
        <v>0</v>
      </c>
      <c r="NH273" s="52">
        <v>0</v>
      </c>
      <c r="NI273" s="52">
        <v>0</v>
      </c>
      <c r="NJ273" s="52">
        <v>0</v>
      </c>
      <c r="NK273" s="52">
        <v>0</v>
      </c>
      <c r="NL273" s="52">
        <v>0</v>
      </c>
      <c r="NM273" s="52">
        <v>0</v>
      </c>
      <c r="NN273" s="52">
        <v>0</v>
      </c>
      <c r="NO273" s="52">
        <v>0</v>
      </c>
      <c r="NP273" s="52">
        <v>0</v>
      </c>
      <c r="NQ273" s="52">
        <v>0</v>
      </c>
      <c r="NR273" s="68">
        <f t="shared" si="12"/>
        <v>60409.189999999871</v>
      </c>
      <c r="NS273" s="68">
        <f t="shared" si="13"/>
        <v>60409.189999999871</v>
      </c>
      <c r="NT273" s="68">
        <f t="shared" si="14"/>
        <v>60409.189999999871</v>
      </c>
    </row>
    <row r="274" spans="1:384" s="40" customFormat="1" ht="15" customHeight="1" outlineLevel="1" x14ac:dyDescent="0.2">
      <c r="A274" s="61"/>
      <c r="B274" s="49" t="s">
        <v>671</v>
      </c>
      <c r="C274" s="49" t="s">
        <v>696</v>
      </c>
      <c r="D274" s="49" t="s">
        <v>697</v>
      </c>
      <c r="E274" s="50" t="s">
        <v>698</v>
      </c>
      <c r="F274" s="64">
        <v>44314</v>
      </c>
      <c r="G274" s="49" t="s">
        <v>37</v>
      </c>
      <c r="H274" s="72">
        <v>0</v>
      </c>
      <c r="I274" s="65">
        <v>80000</v>
      </c>
      <c r="J274" s="114" t="str">
        <f>_xlfn.XLOOKUP(E274,'[12]Resumo Unidades'!$B:$B,'[12]Resumo Unidades'!$W:$W)</f>
        <v>Fluxo com Divergência de até 2%</v>
      </c>
      <c r="K274" s="51" t="str">
        <f>IF(L274&gt;Resumo!$E$23,"Sim","Não")</f>
        <v>Não</v>
      </c>
      <c r="L274" s="66">
        <v>0</v>
      </c>
      <c r="M274" s="67"/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52">
        <v>0</v>
      </c>
      <c r="W274" s="52">
        <v>0</v>
      </c>
      <c r="X274" s="52">
        <v>0</v>
      </c>
      <c r="Y274" s="52">
        <v>0</v>
      </c>
      <c r="Z274" s="52">
        <v>0</v>
      </c>
      <c r="AA274" s="52">
        <v>0</v>
      </c>
      <c r="AB274" s="52">
        <v>0</v>
      </c>
      <c r="AC274" s="52">
        <v>0</v>
      </c>
      <c r="AD274" s="52">
        <v>0</v>
      </c>
      <c r="AE274" s="52">
        <v>0</v>
      </c>
      <c r="AF274" s="52">
        <v>0</v>
      </c>
      <c r="AG274" s="52">
        <v>0</v>
      </c>
      <c r="AH274" s="52">
        <v>0</v>
      </c>
      <c r="AI274" s="52">
        <v>0</v>
      </c>
      <c r="AJ274" s="52">
        <v>0</v>
      </c>
      <c r="AK274" s="52">
        <v>0</v>
      </c>
      <c r="AL274" s="52">
        <v>0</v>
      </c>
      <c r="AM274" s="52">
        <v>0</v>
      </c>
      <c r="AN274" s="52">
        <v>0</v>
      </c>
      <c r="AO274" s="52">
        <v>0</v>
      </c>
      <c r="AP274" s="52">
        <v>0</v>
      </c>
      <c r="AQ274" s="52">
        <v>0</v>
      </c>
      <c r="AR274" s="52">
        <v>0</v>
      </c>
      <c r="AS274" s="52">
        <v>0</v>
      </c>
      <c r="AT274" s="52">
        <v>0</v>
      </c>
      <c r="AU274" s="52">
        <v>0</v>
      </c>
      <c r="AV274" s="52">
        <v>0</v>
      </c>
      <c r="AW274" s="52">
        <v>0</v>
      </c>
      <c r="AX274" s="52">
        <v>0</v>
      </c>
      <c r="AY274" s="52">
        <v>0</v>
      </c>
      <c r="AZ274" s="52">
        <v>0</v>
      </c>
      <c r="BA274" s="52">
        <v>0</v>
      </c>
      <c r="BB274" s="52">
        <v>0</v>
      </c>
      <c r="BC274" s="52">
        <v>0</v>
      </c>
      <c r="BD274" s="52">
        <v>0</v>
      </c>
      <c r="BE274" s="52">
        <v>0</v>
      </c>
      <c r="BF274" s="52">
        <v>0</v>
      </c>
      <c r="BG274" s="52">
        <v>0</v>
      </c>
      <c r="BH274" s="52">
        <v>0</v>
      </c>
      <c r="BI274" s="52">
        <v>0</v>
      </c>
      <c r="BJ274" s="52">
        <v>0</v>
      </c>
      <c r="BK274" s="52">
        <v>0</v>
      </c>
      <c r="BL274" s="52">
        <v>0</v>
      </c>
      <c r="BM274" s="52">
        <v>0</v>
      </c>
      <c r="BN274" s="52">
        <v>0</v>
      </c>
      <c r="BO274" s="52">
        <v>0</v>
      </c>
      <c r="BP274" s="52">
        <v>0</v>
      </c>
      <c r="BQ274" s="52">
        <v>0</v>
      </c>
      <c r="BR274" s="52">
        <v>0</v>
      </c>
      <c r="BS274" s="52">
        <v>0</v>
      </c>
      <c r="BT274" s="52">
        <v>0</v>
      </c>
      <c r="BU274" s="52">
        <v>0</v>
      </c>
      <c r="BV274" s="52">
        <v>0</v>
      </c>
      <c r="BW274" s="52">
        <v>0</v>
      </c>
      <c r="BX274" s="52">
        <v>0</v>
      </c>
      <c r="BY274" s="52">
        <v>0</v>
      </c>
      <c r="BZ274" s="52">
        <v>0</v>
      </c>
      <c r="CA274" s="52">
        <v>0</v>
      </c>
      <c r="CB274" s="52">
        <v>0</v>
      </c>
      <c r="CC274" s="52">
        <v>0</v>
      </c>
      <c r="CD274" s="52">
        <v>459.31</v>
      </c>
      <c r="CE274" s="52">
        <v>459.31</v>
      </c>
      <c r="CF274" s="52">
        <v>459.31</v>
      </c>
      <c r="CG274" s="52">
        <v>459.31</v>
      </c>
      <c r="CH274" s="52">
        <v>459.31</v>
      </c>
      <c r="CI274" s="52">
        <v>459.31</v>
      </c>
      <c r="CJ274" s="52">
        <v>459.31</v>
      </c>
      <c r="CK274" s="52">
        <v>459.31</v>
      </c>
      <c r="CL274" s="52">
        <v>459.31</v>
      </c>
      <c r="CM274" s="52">
        <v>459.31</v>
      </c>
      <c r="CN274" s="52">
        <v>459.31</v>
      </c>
      <c r="CO274" s="52">
        <v>459.31</v>
      </c>
      <c r="CP274" s="52">
        <v>459.31</v>
      </c>
      <c r="CQ274" s="52">
        <v>459.31</v>
      </c>
      <c r="CR274" s="52">
        <v>459.31</v>
      </c>
      <c r="CS274" s="52">
        <v>459.31</v>
      </c>
      <c r="CT274" s="52">
        <v>459.31</v>
      </c>
      <c r="CU274" s="52">
        <v>459.31</v>
      </c>
      <c r="CV274" s="52">
        <v>459.31</v>
      </c>
      <c r="CW274" s="52">
        <v>459.31</v>
      </c>
      <c r="CX274" s="52">
        <v>459.31</v>
      </c>
      <c r="CY274" s="52">
        <v>459.31</v>
      </c>
      <c r="CZ274" s="52">
        <v>459.31</v>
      </c>
      <c r="DA274" s="52">
        <v>459.31</v>
      </c>
      <c r="DB274" s="52">
        <v>459.31</v>
      </c>
      <c r="DC274" s="52">
        <v>459.31</v>
      </c>
      <c r="DD274" s="52">
        <v>459.31</v>
      </c>
      <c r="DE274" s="52">
        <v>459.31</v>
      </c>
      <c r="DF274" s="52">
        <v>459.31</v>
      </c>
      <c r="DG274" s="52">
        <v>459.31</v>
      </c>
      <c r="DH274" s="52">
        <v>459.31</v>
      </c>
      <c r="DI274" s="52">
        <v>459.31</v>
      </c>
      <c r="DJ274" s="52">
        <v>459.31</v>
      </c>
      <c r="DK274" s="52">
        <v>459.31</v>
      </c>
      <c r="DL274" s="52">
        <v>459.31</v>
      </c>
      <c r="DM274" s="52">
        <v>459.31</v>
      </c>
      <c r="DN274" s="52">
        <v>459.31</v>
      </c>
      <c r="DO274" s="52">
        <v>459.31</v>
      </c>
      <c r="DP274" s="52">
        <v>459.31</v>
      </c>
      <c r="DQ274" s="52">
        <v>459.31</v>
      </c>
      <c r="DR274" s="52">
        <v>459.31</v>
      </c>
      <c r="DS274" s="52">
        <v>459.31</v>
      </c>
      <c r="DT274" s="52">
        <v>459.31</v>
      </c>
      <c r="DU274" s="52">
        <v>459.31</v>
      </c>
      <c r="DV274" s="52">
        <v>459.31</v>
      </c>
      <c r="DW274" s="52">
        <v>459.31</v>
      </c>
      <c r="DX274" s="52">
        <v>459.31</v>
      </c>
      <c r="DY274" s="52">
        <v>459.31</v>
      </c>
      <c r="DZ274" s="52">
        <v>459.31</v>
      </c>
      <c r="EA274" s="52">
        <v>459.31</v>
      </c>
      <c r="EB274" s="52">
        <v>459.31</v>
      </c>
      <c r="EC274" s="52">
        <v>459.31</v>
      </c>
      <c r="ED274" s="52">
        <v>459.31</v>
      </c>
      <c r="EE274" s="52">
        <v>459.31</v>
      </c>
      <c r="EF274" s="52">
        <v>459.31</v>
      </c>
      <c r="EG274" s="52">
        <v>459.31</v>
      </c>
      <c r="EH274" s="52">
        <v>459.31</v>
      </c>
      <c r="EI274" s="52">
        <v>459.31</v>
      </c>
      <c r="EJ274" s="52">
        <v>459.31</v>
      </c>
      <c r="EK274" s="52">
        <v>459.31</v>
      </c>
      <c r="EL274" s="52">
        <v>459.31</v>
      </c>
      <c r="EM274" s="52">
        <v>459.31</v>
      </c>
      <c r="EN274" s="52">
        <v>459.31</v>
      </c>
      <c r="EO274" s="52">
        <v>459.31</v>
      </c>
      <c r="EP274" s="52">
        <v>459.31</v>
      </c>
      <c r="EQ274" s="52">
        <v>459.31</v>
      </c>
      <c r="ER274" s="52">
        <v>459.31</v>
      </c>
      <c r="ES274" s="52">
        <v>459.31</v>
      </c>
      <c r="ET274" s="52">
        <v>459.31</v>
      </c>
      <c r="EU274" s="52">
        <v>459.31</v>
      </c>
      <c r="EV274" s="52">
        <v>459.31</v>
      </c>
      <c r="EW274" s="52">
        <v>459.31</v>
      </c>
      <c r="EX274" s="52">
        <v>459.31</v>
      </c>
      <c r="EY274" s="52">
        <v>459.31</v>
      </c>
      <c r="EZ274" s="52">
        <v>459.31</v>
      </c>
      <c r="FA274" s="52">
        <v>459.31</v>
      </c>
      <c r="FB274" s="52">
        <v>459.31</v>
      </c>
      <c r="FC274" s="52">
        <v>459.31</v>
      </c>
      <c r="FD274" s="52">
        <v>459.31</v>
      </c>
      <c r="FE274" s="52">
        <v>459.31</v>
      </c>
      <c r="FF274" s="52">
        <v>459.31</v>
      </c>
      <c r="FG274" s="52">
        <v>459.31</v>
      </c>
      <c r="FH274" s="52">
        <v>459.31</v>
      </c>
      <c r="FI274" s="52">
        <v>459.31</v>
      </c>
      <c r="FJ274" s="52">
        <v>459.31</v>
      </c>
      <c r="FK274" s="52">
        <v>459.31</v>
      </c>
      <c r="FL274" s="52">
        <v>459.31</v>
      </c>
      <c r="FM274" s="52">
        <v>459.31</v>
      </c>
      <c r="FN274" s="52">
        <v>459.31</v>
      </c>
      <c r="FO274" s="52">
        <v>459.31</v>
      </c>
      <c r="FP274" s="52">
        <v>459.31</v>
      </c>
      <c r="FQ274" s="52">
        <v>459.31</v>
      </c>
      <c r="FR274" s="52">
        <v>459.31</v>
      </c>
      <c r="FS274" s="52">
        <v>459.31</v>
      </c>
      <c r="FT274" s="52">
        <v>459.31</v>
      </c>
      <c r="FU274" s="52">
        <v>459.31</v>
      </c>
      <c r="FV274" s="52">
        <v>459.31</v>
      </c>
      <c r="FW274" s="52">
        <v>459.31</v>
      </c>
      <c r="FX274" s="52">
        <v>0</v>
      </c>
      <c r="FY274" s="52">
        <v>0</v>
      </c>
      <c r="FZ274" s="52">
        <v>0</v>
      </c>
      <c r="GA274" s="52">
        <v>0</v>
      </c>
      <c r="GB274" s="52">
        <v>0</v>
      </c>
      <c r="GC274" s="52">
        <v>0</v>
      </c>
      <c r="GD274" s="52">
        <v>0</v>
      </c>
      <c r="GE274" s="52">
        <v>0</v>
      </c>
      <c r="GF274" s="52">
        <v>0</v>
      </c>
      <c r="GG274" s="52">
        <v>0</v>
      </c>
      <c r="GH274" s="52">
        <v>0</v>
      </c>
      <c r="GI274" s="52">
        <v>0</v>
      </c>
      <c r="GJ274" s="52">
        <v>0</v>
      </c>
      <c r="GK274" s="52">
        <v>0</v>
      </c>
      <c r="GL274" s="52">
        <v>0</v>
      </c>
      <c r="GM274" s="52">
        <v>0</v>
      </c>
      <c r="GN274" s="52">
        <v>0</v>
      </c>
      <c r="GO274" s="52">
        <v>0</v>
      </c>
      <c r="GP274" s="52">
        <v>0</v>
      </c>
      <c r="GQ274" s="52">
        <v>0</v>
      </c>
      <c r="GR274" s="52">
        <v>0</v>
      </c>
      <c r="GS274" s="52">
        <v>0</v>
      </c>
      <c r="GT274" s="52">
        <v>0</v>
      </c>
      <c r="GU274" s="52">
        <v>0</v>
      </c>
      <c r="GV274" s="52">
        <v>0</v>
      </c>
      <c r="GW274" s="52">
        <v>0</v>
      </c>
      <c r="GX274" s="52">
        <v>0</v>
      </c>
      <c r="GY274" s="52">
        <v>0</v>
      </c>
      <c r="GZ274" s="52">
        <v>0</v>
      </c>
      <c r="HA274" s="52">
        <v>0</v>
      </c>
      <c r="HB274" s="52">
        <v>0</v>
      </c>
      <c r="HC274" s="52">
        <v>0</v>
      </c>
      <c r="HD274" s="52">
        <v>0</v>
      </c>
      <c r="HE274" s="52">
        <v>0</v>
      </c>
      <c r="HF274" s="52">
        <v>0</v>
      </c>
      <c r="HG274" s="52">
        <v>0</v>
      </c>
      <c r="HH274" s="52">
        <v>0</v>
      </c>
      <c r="HI274" s="52">
        <v>0</v>
      </c>
      <c r="HJ274" s="52">
        <v>0</v>
      </c>
      <c r="HK274" s="52">
        <v>0</v>
      </c>
      <c r="HL274" s="52">
        <v>0</v>
      </c>
      <c r="HM274" s="52">
        <v>0</v>
      </c>
      <c r="HN274" s="52">
        <v>0</v>
      </c>
      <c r="HO274" s="52">
        <v>0</v>
      </c>
      <c r="HP274" s="52">
        <v>0</v>
      </c>
      <c r="HQ274" s="52">
        <v>0</v>
      </c>
      <c r="HR274" s="52">
        <v>0</v>
      </c>
      <c r="HS274" s="52">
        <v>0</v>
      </c>
      <c r="HT274" s="52">
        <v>0</v>
      </c>
      <c r="HU274" s="52">
        <v>0</v>
      </c>
      <c r="HV274" s="52">
        <v>0</v>
      </c>
      <c r="HW274" s="52">
        <v>0</v>
      </c>
      <c r="HX274" s="52">
        <v>0</v>
      </c>
      <c r="HY274" s="52">
        <v>0</v>
      </c>
      <c r="HZ274" s="52">
        <v>0</v>
      </c>
      <c r="IA274" s="52">
        <v>0</v>
      </c>
      <c r="IB274" s="52">
        <v>0</v>
      </c>
      <c r="IC274" s="52">
        <v>0</v>
      </c>
      <c r="ID274" s="52">
        <v>0</v>
      </c>
      <c r="IE274" s="52">
        <v>0</v>
      </c>
      <c r="IF274" s="52">
        <v>0</v>
      </c>
      <c r="IG274" s="52">
        <v>0</v>
      </c>
      <c r="IH274" s="52">
        <v>0</v>
      </c>
      <c r="II274" s="52">
        <v>0</v>
      </c>
      <c r="IJ274" s="52">
        <v>0</v>
      </c>
      <c r="IK274" s="52">
        <v>0</v>
      </c>
      <c r="IL274" s="52">
        <v>0</v>
      </c>
      <c r="IM274" s="52">
        <v>0</v>
      </c>
      <c r="IN274" s="52">
        <v>0</v>
      </c>
      <c r="IO274" s="52">
        <v>0</v>
      </c>
      <c r="IP274" s="52">
        <v>0</v>
      </c>
      <c r="IQ274" s="52">
        <v>0</v>
      </c>
      <c r="IR274" s="52">
        <v>0</v>
      </c>
      <c r="IS274" s="52">
        <v>0</v>
      </c>
      <c r="IT274" s="52">
        <v>0</v>
      </c>
      <c r="IU274" s="52">
        <v>0</v>
      </c>
      <c r="IV274" s="52">
        <v>0</v>
      </c>
      <c r="IW274" s="52">
        <v>0</v>
      </c>
      <c r="IX274" s="52">
        <v>0</v>
      </c>
      <c r="IY274" s="52">
        <v>0</v>
      </c>
      <c r="IZ274" s="52">
        <v>0</v>
      </c>
      <c r="JA274" s="52">
        <v>0</v>
      </c>
      <c r="JB274" s="52">
        <v>0</v>
      </c>
      <c r="JC274" s="52">
        <v>0</v>
      </c>
      <c r="JD274" s="52">
        <v>0</v>
      </c>
      <c r="JE274" s="52">
        <v>0</v>
      </c>
      <c r="JF274" s="52">
        <v>0</v>
      </c>
      <c r="JG274" s="52">
        <v>0</v>
      </c>
      <c r="JH274" s="52">
        <v>0</v>
      </c>
      <c r="JI274" s="52">
        <v>0</v>
      </c>
      <c r="JJ274" s="52">
        <v>0</v>
      </c>
      <c r="JK274" s="52">
        <v>0</v>
      </c>
      <c r="JL274" s="52">
        <v>0</v>
      </c>
      <c r="JM274" s="52">
        <v>0</v>
      </c>
      <c r="JN274" s="52">
        <v>0</v>
      </c>
      <c r="JO274" s="52">
        <v>0</v>
      </c>
      <c r="JP274" s="52">
        <v>0</v>
      </c>
      <c r="JQ274" s="52">
        <v>0</v>
      </c>
      <c r="JR274" s="52">
        <v>0</v>
      </c>
      <c r="JS274" s="52">
        <v>0</v>
      </c>
      <c r="JT274" s="52">
        <v>0</v>
      </c>
      <c r="JU274" s="52">
        <v>0</v>
      </c>
      <c r="JV274" s="52">
        <v>0</v>
      </c>
      <c r="JW274" s="52">
        <v>0</v>
      </c>
      <c r="JX274" s="52">
        <v>0</v>
      </c>
      <c r="JY274" s="52">
        <v>0</v>
      </c>
      <c r="JZ274" s="52">
        <v>0</v>
      </c>
      <c r="KA274" s="52">
        <v>0</v>
      </c>
      <c r="KB274" s="52">
        <v>0</v>
      </c>
      <c r="KC274" s="52">
        <v>0</v>
      </c>
      <c r="KD274" s="52">
        <v>0</v>
      </c>
      <c r="KE274" s="52">
        <v>0</v>
      </c>
      <c r="KF274" s="52">
        <v>0</v>
      </c>
      <c r="KG274" s="52">
        <v>0</v>
      </c>
      <c r="KH274" s="52">
        <v>0</v>
      </c>
      <c r="KI274" s="52">
        <v>0</v>
      </c>
      <c r="KJ274" s="52">
        <v>0</v>
      </c>
      <c r="KK274" s="52">
        <v>0</v>
      </c>
      <c r="KL274" s="52">
        <v>0</v>
      </c>
      <c r="KM274" s="52">
        <v>0</v>
      </c>
      <c r="KN274" s="52">
        <v>0</v>
      </c>
      <c r="KO274" s="52">
        <v>0</v>
      </c>
      <c r="KP274" s="52">
        <v>0</v>
      </c>
      <c r="KQ274" s="52">
        <v>0</v>
      </c>
      <c r="KR274" s="52">
        <v>0</v>
      </c>
      <c r="KS274" s="52">
        <v>0</v>
      </c>
      <c r="KT274" s="52">
        <v>0</v>
      </c>
      <c r="KU274" s="52">
        <v>0</v>
      </c>
      <c r="KV274" s="52">
        <v>0</v>
      </c>
      <c r="KW274" s="52">
        <v>0</v>
      </c>
      <c r="KX274" s="52">
        <v>0</v>
      </c>
      <c r="KY274" s="52">
        <v>0</v>
      </c>
      <c r="KZ274" s="52">
        <v>0</v>
      </c>
      <c r="LA274" s="52">
        <v>0</v>
      </c>
      <c r="LB274" s="52">
        <v>0</v>
      </c>
      <c r="LC274" s="52">
        <v>0</v>
      </c>
      <c r="LD274" s="52">
        <v>0</v>
      </c>
      <c r="LE274" s="52">
        <v>0</v>
      </c>
      <c r="LF274" s="52">
        <v>0</v>
      </c>
      <c r="LG274" s="52">
        <v>0</v>
      </c>
      <c r="LH274" s="52">
        <v>0</v>
      </c>
      <c r="LI274" s="52">
        <v>0</v>
      </c>
      <c r="LJ274" s="52">
        <v>0</v>
      </c>
      <c r="LK274" s="52">
        <v>0</v>
      </c>
      <c r="LL274" s="52">
        <v>0</v>
      </c>
      <c r="LM274" s="52">
        <v>0</v>
      </c>
      <c r="LN274" s="52">
        <v>0</v>
      </c>
      <c r="LO274" s="52">
        <v>0</v>
      </c>
      <c r="LP274" s="52">
        <v>0</v>
      </c>
      <c r="LQ274" s="52">
        <v>0</v>
      </c>
      <c r="LR274" s="52">
        <v>0</v>
      </c>
      <c r="LS274" s="52">
        <v>0</v>
      </c>
      <c r="LT274" s="52">
        <v>0</v>
      </c>
      <c r="LU274" s="52">
        <v>0</v>
      </c>
      <c r="LV274" s="52">
        <v>0</v>
      </c>
      <c r="LW274" s="52">
        <v>0</v>
      </c>
      <c r="LX274" s="52">
        <v>0</v>
      </c>
      <c r="LY274" s="52">
        <v>0</v>
      </c>
      <c r="LZ274" s="52">
        <v>0</v>
      </c>
      <c r="MA274" s="52">
        <v>0</v>
      </c>
      <c r="MB274" s="52">
        <v>0</v>
      </c>
      <c r="MC274" s="52">
        <v>0</v>
      </c>
      <c r="MD274" s="52">
        <v>0</v>
      </c>
      <c r="ME274" s="52">
        <v>0</v>
      </c>
      <c r="MF274" s="52">
        <v>0</v>
      </c>
      <c r="MG274" s="52">
        <v>0</v>
      </c>
      <c r="MH274" s="52">
        <v>0</v>
      </c>
      <c r="MI274" s="52">
        <v>0</v>
      </c>
      <c r="MJ274" s="52">
        <v>0</v>
      </c>
      <c r="MK274" s="52">
        <v>0</v>
      </c>
      <c r="ML274" s="52">
        <v>0</v>
      </c>
      <c r="MM274" s="52">
        <v>0</v>
      </c>
      <c r="MN274" s="52">
        <v>0</v>
      </c>
      <c r="MO274" s="52">
        <v>0</v>
      </c>
      <c r="MP274" s="52">
        <v>0</v>
      </c>
      <c r="MQ274" s="52">
        <v>0</v>
      </c>
      <c r="MR274" s="52">
        <v>0</v>
      </c>
      <c r="MS274" s="52">
        <v>0</v>
      </c>
      <c r="MT274" s="52">
        <v>0</v>
      </c>
      <c r="MU274" s="52">
        <v>0</v>
      </c>
      <c r="MV274" s="52">
        <v>0</v>
      </c>
      <c r="MW274" s="52">
        <v>0</v>
      </c>
      <c r="MX274" s="52">
        <v>0</v>
      </c>
      <c r="MY274" s="52">
        <v>0</v>
      </c>
      <c r="MZ274" s="52">
        <v>0</v>
      </c>
      <c r="NA274" s="52">
        <v>0</v>
      </c>
      <c r="NB274" s="52">
        <v>0</v>
      </c>
      <c r="NC274" s="52">
        <v>0</v>
      </c>
      <c r="ND274" s="52">
        <v>0</v>
      </c>
      <c r="NE274" s="52">
        <v>0</v>
      </c>
      <c r="NF274" s="52">
        <v>0</v>
      </c>
      <c r="NG274" s="52">
        <v>0</v>
      </c>
      <c r="NH274" s="52">
        <v>0</v>
      </c>
      <c r="NI274" s="52">
        <v>0</v>
      </c>
      <c r="NJ274" s="52">
        <v>0</v>
      </c>
      <c r="NK274" s="52">
        <v>0</v>
      </c>
      <c r="NL274" s="52">
        <v>0</v>
      </c>
      <c r="NM274" s="52">
        <v>0</v>
      </c>
      <c r="NN274" s="52">
        <v>0</v>
      </c>
      <c r="NO274" s="52">
        <v>0</v>
      </c>
      <c r="NP274" s="52">
        <v>0</v>
      </c>
      <c r="NQ274" s="52">
        <v>0</v>
      </c>
      <c r="NR274" s="68">
        <f t="shared" si="12"/>
        <v>45012.379999999983</v>
      </c>
      <c r="NS274" s="68">
        <f t="shared" si="13"/>
        <v>45012.379999999983</v>
      </c>
      <c r="NT274" s="68">
        <f t="shared" si="14"/>
        <v>45012.379999999983</v>
      </c>
    </row>
    <row r="275" spans="1:384" s="40" customFormat="1" ht="15" customHeight="1" outlineLevel="1" x14ac:dyDescent="0.2">
      <c r="A275" s="61"/>
      <c r="B275" s="49" t="s">
        <v>671</v>
      </c>
      <c r="C275" s="49" t="s">
        <v>699</v>
      </c>
      <c r="D275" s="49" t="s">
        <v>700</v>
      </c>
      <c r="E275" s="50" t="s">
        <v>701</v>
      </c>
      <c r="F275" s="64">
        <v>44326</v>
      </c>
      <c r="G275" s="49" t="s">
        <v>37</v>
      </c>
      <c r="H275" s="72">
        <v>0</v>
      </c>
      <c r="I275" s="65">
        <v>59000</v>
      </c>
      <c r="J275" s="114" t="str">
        <f>_xlfn.XLOOKUP(E275,'[12]Resumo Unidades'!$B:$B,'[12]Resumo Unidades'!$W:$W)</f>
        <v>Fluxo com Divergência de até 2%</v>
      </c>
      <c r="K275" s="51" t="str">
        <f>IF(L275&gt;Resumo!$E$23,"Sim","Não")</f>
        <v>Não</v>
      </c>
      <c r="L275" s="66">
        <v>48</v>
      </c>
      <c r="M275" s="67"/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52">
        <v>0</v>
      </c>
      <c r="W275" s="52">
        <v>0</v>
      </c>
      <c r="X275" s="52">
        <v>0</v>
      </c>
      <c r="Y275" s="52">
        <v>0</v>
      </c>
      <c r="Z275" s="52">
        <v>0</v>
      </c>
      <c r="AA275" s="52">
        <v>0</v>
      </c>
      <c r="AB275" s="52">
        <v>0</v>
      </c>
      <c r="AC275" s="52">
        <v>0</v>
      </c>
      <c r="AD275" s="52">
        <v>0</v>
      </c>
      <c r="AE275" s="52">
        <v>0</v>
      </c>
      <c r="AF275" s="52">
        <v>0</v>
      </c>
      <c r="AG275" s="52">
        <v>0</v>
      </c>
      <c r="AH275" s="52">
        <v>0</v>
      </c>
      <c r="AI275" s="52">
        <v>0</v>
      </c>
      <c r="AJ275" s="52">
        <v>0</v>
      </c>
      <c r="AK275" s="52">
        <v>0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0</v>
      </c>
      <c r="AR275" s="52">
        <v>0</v>
      </c>
      <c r="AS275" s="52">
        <v>0</v>
      </c>
      <c r="AT275" s="52">
        <v>0</v>
      </c>
      <c r="AU275" s="52">
        <v>0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0</v>
      </c>
      <c r="BF275" s="52">
        <v>0</v>
      </c>
      <c r="BG275" s="52">
        <v>0</v>
      </c>
      <c r="BH275" s="52">
        <v>0</v>
      </c>
      <c r="BI275" s="52">
        <v>0</v>
      </c>
      <c r="BJ275" s="52">
        <v>0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0</v>
      </c>
      <c r="BV275" s="52">
        <v>0</v>
      </c>
      <c r="BW275" s="52">
        <v>0</v>
      </c>
      <c r="BX275" s="52">
        <v>0</v>
      </c>
      <c r="BY275" s="52">
        <v>0</v>
      </c>
      <c r="BZ275" s="52">
        <v>0</v>
      </c>
      <c r="CA275" s="52">
        <v>0</v>
      </c>
      <c r="CB275" s="52">
        <v>359.57</v>
      </c>
      <c r="CC275" s="52">
        <v>359.59999999999997</v>
      </c>
      <c r="CD275" s="52">
        <v>357.56</v>
      </c>
      <c r="CE275" s="52">
        <v>357.56</v>
      </c>
      <c r="CF275" s="52">
        <v>357.56</v>
      </c>
      <c r="CG275" s="52">
        <v>357.56</v>
      </c>
      <c r="CH275" s="52">
        <v>357.56</v>
      </c>
      <c r="CI275" s="52">
        <v>357.56</v>
      </c>
      <c r="CJ275" s="52">
        <v>357.56</v>
      </c>
      <c r="CK275" s="52">
        <v>357.56</v>
      </c>
      <c r="CL275" s="52">
        <v>357.56</v>
      </c>
      <c r="CM275" s="52">
        <v>357.56</v>
      </c>
      <c r="CN275" s="52">
        <v>357.56</v>
      </c>
      <c r="CO275" s="52">
        <v>357.56</v>
      </c>
      <c r="CP275" s="52">
        <v>357.56</v>
      </c>
      <c r="CQ275" s="52">
        <v>357.56</v>
      </c>
      <c r="CR275" s="52">
        <v>0</v>
      </c>
      <c r="CS275" s="52">
        <v>0</v>
      </c>
      <c r="CT275" s="52">
        <v>0</v>
      </c>
      <c r="CU275" s="52">
        <v>0</v>
      </c>
      <c r="CV275" s="52">
        <v>0</v>
      </c>
      <c r="CW275" s="52">
        <v>0</v>
      </c>
      <c r="CX275" s="52">
        <v>0</v>
      </c>
      <c r="CY275" s="52">
        <v>0</v>
      </c>
      <c r="CZ275" s="52">
        <v>0</v>
      </c>
      <c r="DA275" s="52">
        <v>0</v>
      </c>
      <c r="DB275" s="52">
        <v>0</v>
      </c>
      <c r="DC275" s="52">
        <v>0</v>
      </c>
      <c r="DD275" s="52">
        <v>0</v>
      </c>
      <c r="DE275" s="52">
        <v>0</v>
      </c>
      <c r="DF275" s="52">
        <v>0</v>
      </c>
      <c r="DG275" s="52">
        <v>0</v>
      </c>
      <c r="DH275" s="52">
        <v>0</v>
      </c>
      <c r="DI275" s="52">
        <v>0</v>
      </c>
      <c r="DJ275" s="52">
        <v>0</v>
      </c>
      <c r="DK275" s="52">
        <v>0</v>
      </c>
      <c r="DL275" s="52">
        <v>0</v>
      </c>
      <c r="DM275" s="52">
        <v>0</v>
      </c>
      <c r="DN275" s="52">
        <v>0</v>
      </c>
      <c r="DO275" s="52">
        <v>0</v>
      </c>
      <c r="DP275" s="52">
        <v>0</v>
      </c>
      <c r="DQ275" s="52">
        <v>0</v>
      </c>
      <c r="DR275" s="52">
        <v>0</v>
      </c>
      <c r="DS275" s="52">
        <v>0</v>
      </c>
      <c r="DT275" s="52">
        <v>0</v>
      </c>
      <c r="DU275" s="52">
        <v>0</v>
      </c>
      <c r="DV275" s="52">
        <v>0</v>
      </c>
      <c r="DW275" s="52">
        <v>0</v>
      </c>
      <c r="DX275" s="52">
        <v>0</v>
      </c>
      <c r="DY275" s="52">
        <v>0</v>
      </c>
      <c r="DZ275" s="52">
        <v>0</v>
      </c>
      <c r="EA275" s="52">
        <v>0</v>
      </c>
      <c r="EB275" s="52">
        <v>0</v>
      </c>
      <c r="EC275" s="52">
        <v>0</v>
      </c>
      <c r="ED275" s="52">
        <v>0</v>
      </c>
      <c r="EE275" s="52">
        <v>0</v>
      </c>
      <c r="EF275" s="52">
        <v>0</v>
      </c>
      <c r="EG275" s="52">
        <v>0</v>
      </c>
      <c r="EH275" s="52">
        <v>0</v>
      </c>
      <c r="EI275" s="52">
        <v>0</v>
      </c>
      <c r="EJ275" s="52">
        <v>0</v>
      </c>
      <c r="EK275" s="52">
        <v>0</v>
      </c>
      <c r="EL275" s="52">
        <v>0</v>
      </c>
      <c r="EM275" s="52">
        <v>0</v>
      </c>
      <c r="EN275" s="52">
        <v>0</v>
      </c>
      <c r="EO275" s="52">
        <v>0</v>
      </c>
      <c r="EP275" s="52">
        <v>0</v>
      </c>
      <c r="EQ275" s="52">
        <v>0</v>
      </c>
      <c r="ER275" s="52">
        <v>0</v>
      </c>
      <c r="ES275" s="52">
        <v>0</v>
      </c>
      <c r="ET275" s="52">
        <v>0</v>
      </c>
      <c r="EU275" s="52">
        <v>0</v>
      </c>
      <c r="EV275" s="52">
        <v>0</v>
      </c>
      <c r="EW275" s="52">
        <v>0</v>
      </c>
      <c r="EX275" s="52">
        <v>0</v>
      </c>
      <c r="EY275" s="52">
        <v>0</v>
      </c>
      <c r="EZ275" s="52">
        <v>0</v>
      </c>
      <c r="FA275" s="52">
        <v>0</v>
      </c>
      <c r="FB275" s="52">
        <v>0</v>
      </c>
      <c r="FC275" s="52">
        <v>0</v>
      </c>
      <c r="FD275" s="52">
        <v>0</v>
      </c>
      <c r="FE275" s="52">
        <v>0</v>
      </c>
      <c r="FF275" s="52">
        <v>0</v>
      </c>
      <c r="FG275" s="52">
        <v>0</v>
      </c>
      <c r="FH275" s="52">
        <v>0</v>
      </c>
      <c r="FI275" s="52">
        <v>0</v>
      </c>
      <c r="FJ275" s="52">
        <v>0</v>
      </c>
      <c r="FK275" s="52">
        <v>0</v>
      </c>
      <c r="FL275" s="52">
        <v>0</v>
      </c>
      <c r="FM275" s="52">
        <v>0</v>
      </c>
      <c r="FN275" s="52">
        <v>0</v>
      </c>
      <c r="FO275" s="52">
        <v>0</v>
      </c>
      <c r="FP275" s="52">
        <v>0</v>
      </c>
      <c r="FQ275" s="52">
        <v>0</v>
      </c>
      <c r="FR275" s="52">
        <v>0</v>
      </c>
      <c r="FS275" s="52">
        <v>0</v>
      </c>
      <c r="FT275" s="52">
        <v>0</v>
      </c>
      <c r="FU275" s="52">
        <v>0</v>
      </c>
      <c r="FV275" s="52">
        <v>0</v>
      </c>
      <c r="FW275" s="52">
        <v>0</v>
      </c>
      <c r="FX275" s="52">
        <v>0</v>
      </c>
      <c r="FY275" s="52">
        <v>0</v>
      </c>
      <c r="FZ275" s="52">
        <v>0</v>
      </c>
      <c r="GA275" s="52">
        <v>0</v>
      </c>
      <c r="GB275" s="52">
        <v>0</v>
      </c>
      <c r="GC275" s="52">
        <v>0</v>
      </c>
      <c r="GD275" s="52">
        <v>0</v>
      </c>
      <c r="GE275" s="52">
        <v>0</v>
      </c>
      <c r="GF275" s="52">
        <v>0</v>
      </c>
      <c r="GG275" s="52">
        <v>0</v>
      </c>
      <c r="GH275" s="52">
        <v>0</v>
      </c>
      <c r="GI275" s="52">
        <v>0</v>
      </c>
      <c r="GJ275" s="52">
        <v>0</v>
      </c>
      <c r="GK275" s="52">
        <v>0</v>
      </c>
      <c r="GL275" s="52">
        <v>0</v>
      </c>
      <c r="GM275" s="52">
        <v>0</v>
      </c>
      <c r="GN275" s="52">
        <v>0</v>
      </c>
      <c r="GO275" s="52">
        <v>0</v>
      </c>
      <c r="GP275" s="52">
        <v>0</v>
      </c>
      <c r="GQ275" s="52">
        <v>0</v>
      </c>
      <c r="GR275" s="52">
        <v>0</v>
      </c>
      <c r="GS275" s="52">
        <v>0</v>
      </c>
      <c r="GT275" s="52">
        <v>0</v>
      </c>
      <c r="GU275" s="52">
        <v>0</v>
      </c>
      <c r="GV275" s="52">
        <v>0</v>
      </c>
      <c r="GW275" s="52">
        <v>0</v>
      </c>
      <c r="GX275" s="52">
        <v>0</v>
      </c>
      <c r="GY275" s="52">
        <v>0</v>
      </c>
      <c r="GZ275" s="52">
        <v>0</v>
      </c>
      <c r="HA275" s="52">
        <v>0</v>
      </c>
      <c r="HB275" s="52">
        <v>0</v>
      </c>
      <c r="HC275" s="52">
        <v>0</v>
      </c>
      <c r="HD275" s="52">
        <v>0</v>
      </c>
      <c r="HE275" s="52">
        <v>0</v>
      </c>
      <c r="HF275" s="52">
        <v>0</v>
      </c>
      <c r="HG275" s="52">
        <v>0</v>
      </c>
      <c r="HH275" s="52">
        <v>0</v>
      </c>
      <c r="HI275" s="52">
        <v>0</v>
      </c>
      <c r="HJ275" s="52">
        <v>0</v>
      </c>
      <c r="HK275" s="52">
        <v>0</v>
      </c>
      <c r="HL275" s="52">
        <v>0</v>
      </c>
      <c r="HM275" s="52">
        <v>0</v>
      </c>
      <c r="HN275" s="52">
        <v>0</v>
      </c>
      <c r="HO275" s="52">
        <v>0</v>
      </c>
      <c r="HP275" s="52">
        <v>0</v>
      </c>
      <c r="HQ275" s="52">
        <v>0</v>
      </c>
      <c r="HR275" s="52">
        <v>0</v>
      </c>
      <c r="HS275" s="52">
        <v>0</v>
      </c>
      <c r="HT275" s="52">
        <v>0</v>
      </c>
      <c r="HU275" s="52">
        <v>0</v>
      </c>
      <c r="HV275" s="52">
        <v>0</v>
      </c>
      <c r="HW275" s="52">
        <v>0</v>
      </c>
      <c r="HX275" s="52">
        <v>0</v>
      </c>
      <c r="HY275" s="52">
        <v>0</v>
      </c>
      <c r="HZ275" s="52">
        <v>0</v>
      </c>
      <c r="IA275" s="52">
        <v>0</v>
      </c>
      <c r="IB275" s="52">
        <v>0</v>
      </c>
      <c r="IC275" s="52">
        <v>0</v>
      </c>
      <c r="ID275" s="52">
        <v>0</v>
      </c>
      <c r="IE275" s="52">
        <v>0</v>
      </c>
      <c r="IF275" s="52">
        <v>0</v>
      </c>
      <c r="IG275" s="52">
        <v>0</v>
      </c>
      <c r="IH275" s="52">
        <v>0</v>
      </c>
      <c r="II275" s="52">
        <v>0</v>
      </c>
      <c r="IJ275" s="52">
        <v>0</v>
      </c>
      <c r="IK275" s="52">
        <v>0</v>
      </c>
      <c r="IL275" s="52">
        <v>0</v>
      </c>
      <c r="IM275" s="52">
        <v>0</v>
      </c>
      <c r="IN275" s="52">
        <v>0</v>
      </c>
      <c r="IO275" s="52">
        <v>0</v>
      </c>
      <c r="IP275" s="52">
        <v>0</v>
      </c>
      <c r="IQ275" s="52">
        <v>0</v>
      </c>
      <c r="IR275" s="52">
        <v>0</v>
      </c>
      <c r="IS275" s="52">
        <v>0</v>
      </c>
      <c r="IT275" s="52">
        <v>0</v>
      </c>
      <c r="IU275" s="52">
        <v>0</v>
      </c>
      <c r="IV275" s="52">
        <v>0</v>
      </c>
      <c r="IW275" s="52">
        <v>0</v>
      </c>
      <c r="IX275" s="52">
        <v>0</v>
      </c>
      <c r="IY275" s="52">
        <v>0</v>
      </c>
      <c r="IZ275" s="52">
        <v>0</v>
      </c>
      <c r="JA275" s="52">
        <v>0</v>
      </c>
      <c r="JB275" s="52">
        <v>0</v>
      </c>
      <c r="JC275" s="52">
        <v>0</v>
      </c>
      <c r="JD275" s="52">
        <v>0</v>
      </c>
      <c r="JE275" s="52">
        <v>0</v>
      </c>
      <c r="JF275" s="52">
        <v>0</v>
      </c>
      <c r="JG275" s="52">
        <v>0</v>
      </c>
      <c r="JH275" s="52">
        <v>0</v>
      </c>
      <c r="JI275" s="52">
        <v>0</v>
      </c>
      <c r="JJ275" s="52">
        <v>0</v>
      </c>
      <c r="JK275" s="52">
        <v>0</v>
      </c>
      <c r="JL275" s="52">
        <v>0</v>
      </c>
      <c r="JM275" s="52">
        <v>0</v>
      </c>
      <c r="JN275" s="52">
        <v>0</v>
      </c>
      <c r="JO275" s="52">
        <v>0</v>
      </c>
      <c r="JP275" s="52">
        <v>0</v>
      </c>
      <c r="JQ275" s="52">
        <v>0</v>
      </c>
      <c r="JR275" s="52">
        <v>0</v>
      </c>
      <c r="JS275" s="52">
        <v>0</v>
      </c>
      <c r="JT275" s="52">
        <v>0</v>
      </c>
      <c r="JU275" s="52">
        <v>0</v>
      </c>
      <c r="JV275" s="52">
        <v>0</v>
      </c>
      <c r="JW275" s="52">
        <v>0</v>
      </c>
      <c r="JX275" s="52">
        <v>0</v>
      </c>
      <c r="JY275" s="52">
        <v>0</v>
      </c>
      <c r="JZ275" s="52">
        <v>0</v>
      </c>
      <c r="KA275" s="52">
        <v>0</v>
      </c>
      <c r="KB275" s="52">
        <v>0</v>
      </c>
      <c r="KC275" s="52">
        <v>0</v>
      </c>
      <c r="KD275" s="52">
        <v>0</v>
      </c>
      <c r="KE275" s="52">
        <v>0</v>
      </c>
      <c r="KF275" s="52">
        <v>0</v>
      </c>
      <c r="KG275" s="52">
        <v>0</v>
      </c>
      <c r="KH275" s="52">
        <v>0</v>
      </c>
      <c r="KI275" s="52">
        <v>0</v>
      </c>
      <c r="KJ275" s="52">
        <v>0</v>
      </c>
      <c r="KK275" s="52">
        <v>0</v>
      </c>
      <c r="KL275" s="52">
        <v>0</v>
      </c>
      <c r="KM275" s="52">
        <v>0</v>
      </c>
      <c r="KN275" s="52">
        <v>0</v>
      </c>
      <c r="KO275" s="52">
        <v>0</v>
      </c>
      <c r="KP275" s="52">
        <v>0</v>
      </c>
      <c r="KQ275" s="52">
        <v>0</v>
      </c>
      <c r="KR275" s="52">
        <v>0</v>
      </c>
      <c r="KS275" s="52">
        <v>0</v>
      </c>
      <c r="KT275" s="52">
        <v>0</v>
      </c>
      <c r="KU275" s="52">
        <v>0</v>
      </c>
      <c r="KV275" s="52">
        <v>0</v>
      </c>
      <c r="KW275" s="52">
        <v>0</v>
      </c>
      <c r="KX275" s="52">
        <v>0</v>
      </c>
      <c r="KY275" s="52">
        <v>0</v>
      </c>
      <c r="KZ275" s="52">
        <v>0</v>
      </c>
      <c r="LA275" s="52">
        <v>0</v>
      </c>
      <c r="LB275" s="52">
        <v>0</v>
      </c>
      <c r="LC275" s="52">
        <v>0</v>
      </c>
      <c r="LD275" s="52">
        <v>0</v>
      </c>
      <c r="LE275" s="52">
        <v>0</v>
      </c>
      <c r="LF275" s="52">
        <v>0</v>
      </c>
      <c r="LG275" s="52">
        <v>0</v>
      </c>
      <c r="LH275" s="52">
        <v>0</v>
      </c>
      <c r="LI275" s="52">
        <v>0</v>
      </c>
      <c r="LJ275" s="52">
        <v>0</v>
      </c>
      <c r="LK275" s="52">
        <v>0</v>
      </c>
      <c r="LL275" s="52">
        <v>0</v>
      </c>
      <c r="LM275" s="52">
        <v>0</v>
      </c>
      <c r="LN275" s="52">
        <v>0</v>
      </c>
      <c r="LO275" s="52">
        <v>0</v>
      </c>
      <c r="LP275" s="52">
        <v>0</v>
      </c>
      <c r="LQ275" s="52">
        <v>0</v>
      </c>
      <c r="LR275" s="52">
        <v>0</v>
      </c>
      <c r="LS275" s="52">
        <v>0</v>
      </c>
      <c r="LT275" s="52">
        <v>0</v>
      </c>
      <c r="LU275" s="52">
        <v>0</v>
      </c>
      <c r="LV275" s="52">
        <v>0</v>
      </c>
      <c r="LW275" s="52">
        <v>0</v>
      </c>
      <c r="LX275" s="52">
        <v>0</v>
      </c>
      <c r="LY275" s="52">
        <v>0</v>
      </c>
      <c r="LZ275" s="52">
        <v>0</v>
      </c>
      <c r="MA275" s="52">
        <v>0</v>
      </c>
      <c r="MB275" s="52">
        <v>0</v>
      </c>
      <c r="MC275" s="52">
        <v>0</v>
      </c>
      <c r="MD275" s="52">
        <v>0</v>
      </c>
      <c r="ME275" s="52">
        <v>0</v>
      </c>
      <c r="MF275" s="52">
        <v>0</v>
      </c>
      <c r="MG275" s="52">
        <v>0</v>
      </c>
      <c r="MH275" s="52">
        <v>0</v>
      </c>
      <c r="MI275" s="52">
        <v>0</v>
      </c>
      <c r="MJ275" s="52">
        <v>0</v>
      </c>
      <c r="MK275" s="52">
        <v>0</v>
      </c>
      <c r="ML275" s="52">
        <v>0</v>
      </c>
      <c r="MM275" s="52">
        <v>0</v>
      </c>
      <c r="MN275" s="52">
        <v>0</v>
      </c>
      <c r="MO275" s="52">
        <v>0</v>
      </c>
      <c r="MP275" s="52">
        <v>0</v>
      </c>
      <c r="MQ275" s="52">
        <v>0</v>
      </c>
      <c r="MR275" s="52">
        <v>0</v>
      </c>
      <c r="MS275" s="52">
        <v>0</v>
      </c>
      <c r="MT275" s="52">
        <v>0</v>
      </c>
      <c r="MU275" s="52">
        <v>0</v>
      </c>
      <c r="MV275" s="52">
        <v>0</v>
      </c>
      <c r="MW275" s="52">
        <v>0</v>
      </c>
      <c r="MX275" s="52">
        <v>0</v>
      </c>
      <c r="MY275" s="52">
        <v>0</v>
      </c>
      <c r="MZ275" s="52">
        <v>0</v>
      </c>
      <c r="NA275" s="52">
        <v>0</v>
      </c>
      <c r="NB275" s="52">
        <v>0</v>
      </c>
      <c r="NC275" s="52">
        <v>0</v>
      </c>
      <c r="ND275" s="52">
        <v>0</v>
      </c>
      <c r="NE275" s="52">
        <v>0</v>
      </c>
      <c r="NF275" s="52">
        <v>0</v>
      </c>
      <c r="NG275" s="52">
        <v>0</v>
      </c>
      <c r="NH275" s="52">
        <v>0</v>
      </c>
      <c r="NI275" s="52">
        <v>0</v>
      </c>
      <c r="NJ275" s="52">
        <v>0</v>
      </c>
      <c r="NK275" s="52">
        <v>0</v>
      </c>
      <c r="NL275" s="52">
        <v>0</v>
      </c>
      <c r="NM275" s="52">
        <v>0</v>
      </c>
      <c r="NN275" s="52">
        <v>0</v>
      </c>
      <c r="NO275" s="52">
        <v>0</v>
      </c>
      <c r="NP275" s="52">
        <v>0</v>
      </c>
      <c r="NQ275" s="52">
        <v>0</v>
      </c>
      <c r="NR275" s="68">
        <f t="shared" si="12"/>
        <v>5725.0100000000011</v>
      </c>
      <c r="NS275" s="68">
        <f t="shared" si="13"/>
        <v>5725.0100000000011</v>
      </c>
      <c r="NT275" s="68">
        <f t="shared" si="14"/>
        <v>5725.0100000000011</v>
      </c>
    </row>
    <row r="276" spans="1:384" s="40" customFormat="1" ht="15" customHeight="1" outlineLevel="1" x14ac:dyDescent="0.2">
      <c r="A276" s="61"/>
      <c r="B276" s="49" t="s">
        <v>671</v>
      </c>
      <c r="C276" s="49" t="s">
        <v>702</v>
      </c>
      <c r="D276" s="49" t="s">
        <v>703</v>
      </c>
      <c r="E276" s="50" t="s">
        <v>704</v>
      </c>
      <c r="F276" s="64">
        <v>44343</v>
      </c>
      <c r="G276" s="49" t="s">
        <v>37</v>
      </c>
      <c r="H276" s="72">
        <v>0</v>
      </c>
      <c r="I276" s="65">
        <v>55500</v>
      </c>
      <c r="J276" s="114" t="str">
        <f>_xlfn.XLOOKUP(E276,'[12]Resumo Unidades'!$B:$B,'[12]Resumo Unidades'!$W:$W)</f>
        <v>Fluxo com Divergência de 2% a 5%</v>
      </c>
      <c r="K276" s="51" t="str">
        <f>IF(L276&gt;Resumo!$E$23,"Sim","Não")</f>
        <v>Não</v>
      </c>
      <c r="L276" s="66">
        <v>0</v>
      </c>
      <c r="M276" s="67"/>
      <c r="N276" s="52">
        <v>0</v>
      </c>
      <c r="O276" s="52">
        <v>0</v>
      </c>
      <c r="P276" s="52">
        <v>0</v>
      </c>
      <c r="Q276" s="52">
        <v>0</v>
      </c>
      <c r="R276" s="52">
        <v>0</v>
      </c>
      <c r="S276" s="52">
        <v>0</v>
      </c>
      <c r="T276" s="52">
        <v>0</v>
      </c>
      <c r="U276" s="52">
        <v>0</v>
      </c>
      <c r="V276" s="52">
        <v>0</v>
      </c>
      <c r="W276" s="52">
        <v>0</v>
      </c>
      <c r="X276" s="52">
        <v>0</v>
      </c>
      <c r="Y276" s="52">
        <v>0</v>
      </c>
      <c r="Z276" s="52">
        <v>0</v>
      </c>
      <c r="AA276" s="52">
        <v>0</v>
      </c>
      <c r="AB276" s="52">
        <v>0</v>
      </c>
      <c r="AC276" s="52">
        <v>0</v>
      </c>
      <c r="AD276" s="52">
        <v>0</v>
      </c>
      <c r="AE276" s="52">
        <v>0</v>
      </c>
      <c r="AF276" s="52">
        <v>0</v>
      </c>
      <c r="AG276" s="52">
        <v>0</v>
      </c>
      <c r="AH276" s="52">
        <v>0</v>
      </c>
      <c r="AI276" s="52">
        <v>0</v>
      </c>
      <c r="AJ276" s="52">
        <v>0</v>
      </c>
      <c r="AK276" s="52">
        <v>0</v>
      </c>
      <c r="AL276" s="52">
        <v>0</v>
      </c>
      <c r="AM276" s="52">
        <v>0</v>
      </c>
      <c r="AN276" s="52">
        <v>0</v>
      </c>
      <c r="AO276" s="52">
        <v>0</v>
      </c>
      <c r="AP276" s="52">
        <v>0</v>
      </c>
      <c r="AQ276" s="52">
        <v>0</v>
      </c>
      <c r="AR276" s="52">
        <v>0</v>
      </c>
      <c r="AS276" s="52">
        <v>0</v>
      </c>
      <c r="AT276" s="52">
        <v>0</v>
      </c>
      <c r="AU276" s="52">
        <v>0</v>
      </c>
      <c r="AV276" s="52">
        <v>0</v>
      </c>
      <c r="AW276" s="52">
        <v>0</v>
      </c>
      <c r="AX276" s="52">
        <v>0</v>
      </c>
      <c r="AY276" s="52">
        <v>0</v>
      </c>
      <c r="AZ276" s="52">
        <v>0</v>
      </c>
      <c r="BA276" s="52">
        <v>0</v>
      </c>
      <c r="BB276" s="52">
        <v>0</v>
      </c>
      <c r="BC276" s="52">
        <v>0</v>
      </c>
      <c r="BD276" s="52">
        <v>0</v>
      </c>
      <c r="BE276" s="52">
        <v>0</v>
      </c>
      <c r="BF276" s="52">
        <v>0</v>
      </c>
      <c r="BG276" s="52">
        <v>0</v>
      </c>
      <c r="BH276" s="52">
        <v>0</v>
      </c>
      <c r="BI276" s="52">
        <v>0</v>
      </c>
      <c r="BJ276" s="52">
        <v>0</v>
      </c>
      <c r="BK276" s="52">
        <v>0</v>
      </c>
      <c r="BL276" s="52">
        <v>0</v>
      </c>
      <c r="BM276" s="52">
        <v>0</v>
      </c>
      <c r="BN276" s="52">
        <v>0</v>
      </c>
      <c r="BO276" s="52">
        <v>0</v>
      </c>
      <c r="BP276" s="52">
        <v>0</v>
      </c>
      <c r="BQ276" s="52">
        <v>0</v>
      </c>
      <c r="BR276" s="52">
        <v>0</v>
      </c>
      <c r="BS276" s="52">
        <v>0</v>
      </c>
      <c r="BT276" s="52">
        <v>0</v>
      </c>
      <c r="BU276" s="52">
        <v>0</v>
      </c>
      <c r="BV276" s="52">
        <v>0</v>
      </c>
      <c r="BW276" s="52">
        <v>0</v>
      </c>
      <c r="BX276" s="52">
        <v>0</v>
      </c>
      <c r="BY276" s="52">
        <v>0</v>
      </c>
      <c r="BZ276" s="52">
        <v>0</v>
      </c>
      <c r="CA276" s="52">
        <v>0</v>
      </c>
      <c r="CB276" s="52">
        <v>0</v>
      </c>
      <c r="CC276" s="52">
        <v>0</v>
      </c>
      <c r="CD276" s="52">
        <v>495.44</v>
      </c>
      <c r="CE276" s="52">
        <v>495.44</v>
      </c>
      <c r="CF276" s="52">
        <v>495.44</v>
      </c>
      <c r="CG276" s="52">
        <v>495.44</v>
      </c>
      <c r="CH276" s="52">
        <v>495.44</v>
      </c>
      <c r="CI276" s="52">
        <v>495.44</v>
      </c>
      <c r="CJ276" s="52">
        <v>495.44</v>
      </c>
      <c r="CK276" s="52">
        <v>495.44</v>
      </c>
      <c r="CL276" s="52">
        <v>495.44</v>
      </c>
      <c r="CM276" s="52">
        <v>495.44</v>
      </c>
      <c r="CN276" s="52">
        <v>495.44</v>
      </c>
      <c r="CO276" s="52">
        <v>495.44</v>
      </c>
      <c r="CP276" s="52">
        <v>495.44</v>
      </c>
      <c r="CQ276" s="52">
        <v>495.44</v>
      </c>
      <c r="CR276" s="52">
        <v>495.44</v>
      </c>
      <c r="CS276" s="52">
        <v>495.44</v>
      </c>
      <c r="CT276" s="52">
        <v>495.44</v>
      </c>
      <c r="CU276" s="52">
        <v>495.44</v>
      </c>
      <c r="CV276" s="52">
        <v>495.44</v>
      </c>
      <c r="CW276" s="52">
        <v>495.44</v>
      </c>
      <c r="CX276" s="52">
        <v>495.44</v>
      </c>
      <c r="CY276" s="52">
        <v>495.44</v>
      </c>
      <c r="CZ276" s="52">
        <v>495.44</v>
      </c>
      <c r="DA276" s="52">
        <v>495.44</v>
      </c>
      <c r="DB276" s="52">
        <v>495.44</v>
      </c>
      <c r="DC276" s="52">
        <v>495.44</v>
      </c>
      <c r="DD276" s="52">
        <v>495.44</v>
      </c>
      <c r="DE276" s="52">
        <v>495.44</v>
      </c>
      <c r="DF276" s="52">
        <v>495.44</v>
      </c>
      <c r="DG276" s="52">
        <v>495.44</v>
      </c>
      <c r="DH276" s="52">
        <v>495.44</v>
      </c>
      <c r="DI276" s="52">
        <v>495.44</v>
      </c>
      <c r="DJ276" s="52">
        <v>495.44</v>
      </c>
      <c r="DK276" s="52">
        <v>495.44</v>
      </c>
      <c r="DL276" s="52">
        <v>495.44</v>
      </c>
      <c r="DM276" s="52">
        <v>495.44</v>
      </c>
      <c r="DN276" s="52">
        <v>495.44</v>
      </c>
      <c r="DO276" s="52">
        <v>495.44</v>
      </c>
      <c r="DP276" s="52">
        <v>495.44</v>
      </c>
      <c r="DQ276" s="52">
        <v>495.44</v>
      </c>
      <c r="DR276" s="52">
        <v>495.44</v>
      </c>
      <c r="DS276" s="52">
        <v>495.44</v>
      </c>
      <c r="DT276" s="52">
        <v>495.44</v>
      </c>
      <c r="DU276" s="52">
        <v>495.44</v>
      </c>
      <c r="DV276" s="52">
        <v>495.44</v>
      </c>
      <c r="DW276" s="52">
        <v>495.44</v>
      </c>
      <c r="DX276" s="52">
        <v>495.44</v>
      </c>
      <c r="DY276" s="52">
        <v>495.44</v>
      </c>
      <c r="DZ276" s="52">
        <v>495.44</v>
      </c>
      <c r="EA276" s="52">
        <v>495.44</v>
      </c>
      <c r="EB276" s="52">
        <v>495.44</v>
      </c>
      <c r="EC276" s="52">
        <v>495.44</v>
      </c>
      <c r="ED276" s="52">
        <v>495.44</v>
      </c>
      <c r="EE276" s="52">
        <v>495.44</v>
      </c>
      <c r="EF276" s="52">
        <v>495.44</v>
      </c>
      <c r="EG276" s="52">
        <v>495.44</v>
      </c>
      <c r="EH276" s="52">
        <v>495.44</v>
      </c>
      <c r="EI276" s="52">
        <v>495.44</v>
      </c>
      <c r="EJ276" s="52">
        <v>495.44</v>
      </c>
      <c r="EK276" s="52">
        <v>495.44</v>
      </c>
      <c r="EL276" s="52">
        <v>495.44</v>
      </c>
      <c r="EM276" s="52">
        <v>495.44</v>
      </c>
      <c r="EN276" s="52">
        <v>495.44</v>
      </c>
      <c r="EO276" s="52">
        <v>495.44</v>
      </c>
      <c r="EP276" s="52">
        <v>495.44</v>
      </c>
      <c r="EQ276" s="52">
        <v>495.44</v>
      </c>
      <c r="ER276" s="52">
        <v>495.44</v>
      </c>
      <c r="ES276" s="52">
        <v>495.44</v>
      </c>
      <c r="ET276" s="52">
        <v>495.44</v>
      </c>
      <c r="EU276" s="52">
        <v>495.44</v>
      </c>
      <c r="EV276" s="52">
        <v>495.44</v>
      </c>
      <c r="EW276" s="52">
        <v>495.44</v>
      </c>
      <c r="EX276" s="52">
        <v>495.44</v>
      </c>
      <c r="EY276" s="52">
        <v>495.44</v>
      </c>
      <c r="EZ276" s="52">
        <v>495.44</v>
      </c>
      <c r="FA276" s="52">
        <v>495.44</v>
      </c>
      <c r="FB276" s="52">
        <v>495.44</v>
      </c>
      <c r="FC276" s="52">
        <v>495.44</v>
      </c>
      <c r="FD276" s="52">
        <v>495.44</v>
      </c>
      <c r="FE276" s="52">
        <v>495.44</v>
      </c>
      <c r="FF276" s="52">
        <v>495.44</v>
      </c>
      <c r="FG276" s="52">
        <v>495.44</v>
      </c>
      <c r="FH276" s="52">
        <v>495.44</v>
      </c>
      <c r="FI276" s="52">
        <v>495.44</v>
      </c>
      <c r="FJ276" s="52">
        <v>495.44</v>
      </c>
      <c r="FK276" s="52">
        <v>495.44</v>
      </c>
      <c r="FL276" s="52">
        <v>495.44</v>
      </c>
      <c r="FM276" s="52">
        <v>495.44</v>
      </c>
      <c r="FN276" s="52">
        <v>495.44</v>
      </c>
      <c r="FO276" s="52">
        <v>495.44</v>
      </c>
      <c r="FP276" s="52">
        <v>495.44</v>
      </c>
      <c r="FQ276" s="52">
        <v>495.44</v>
      </c>
      <c r="FR276" s="52">
        <v>495.44</v>
      </c>
      <c r="FS276" s="52">
        <v>495.44</v>
      </c>
      <c r="FT276" s="52">
        <v>495.44</v>
      </c>
      <c r="FU276" s="52">
        <v>495.44</v>
      </c>
      <c r="FV276" s="52">
        <v>495.44</v>
      </c>
      <c r="FW276" s="52">
        <v>495.44</v>
      </c>
      <c r="FX276" s="52">
        <v>495.44</v>
      </c>
      <c r="FY276" s="52">
        <v>495.44</v>
      </c>
      <c r="FZ276" s="52">
        <v>0</v>
      </c>
      <c r="GA276" s="52">
        <v>0</v>
      </c>
      <c r="GB276" s="52">
        <v>0</v>
      </c>
      <c r="GC276" s="52">
        <v>0</v>
      </c>
      <c r="GD276" s="52">
        <v>0</v>
      </c>
      <c r="GE276" s="52">
        <v>0</v>
      </c>
      <c r="GF276" s="52">
        <v>0</v>
      </c>
      <c r="GG276" s="52">
        <v>0</v>
      </c>
      <c r="GH276" s="52">
        <v>0</v>
      </c>
      <c r="GI276" s="52">
        <v>0</v>
      </c>
      <c r="GJ276" s="52">
        <v>0</v>
      </c>
      <c r="GK276" s="52">
        <v>0</v>
      </c>
      <c r="GL276" s="52">
        <v>0</v>
      </c>
      <c r="GM276" s="52">
        <v>0</v>
      </c>
      <c r="GN276" s="52">
        <v>0</v>
      </c>
      <c r="GO276" s="52">
        <v>0</v>
      </c>
      <c r="GP276" s="52">
        <v>0</v>
      </c>
      <c r="GQ276" s="52">
        <v>0</v>
      </c>
      <c r="GR276" s="52">
        <v>0</v>
      </c>
      <c r="GS276" s="52">
        <v>0</v>
      </c>
      <c r="GT276" s="52">
        <v>0</v>
      </c>
      <c r="GU276" s="52">
        <v>0</v>
      </c>
      <c r="GV276" s="52">
        <v>0</v>
      </c>
      <c r="GW276" s="52">
        <v>0</v>
      </c>
      <c r="GX276" s="52">
        <v>0</v>
      </c>
      <c r="GY276" s="52">
        <v>0</v>
      </c>
      <c r="GZ276" s="52">
        <v>0</v>
      </c>
      <c r="HA276" s="52">
        <v>0</v>
      </c>
      <c r="HB276" s="52">
        <v>0</v>
      </c>
      <c r="HC276" s="52">
        <v>0</v>
      </c>
      <c r="HD276" s="52">
        <v>0</v>
      </c>
      <c r="HE276" s="52">
        <v>0</v>
      </c>
      <c r="HF276" s="52">
        <v>0</v>
      </c>
      <c r="HG276" s="52">
        <v>0</v>
      </c>
      <c r="HH276" s="52">
        <v>0</v>
      </c>
      <c r="HI276" s="52">
        <v>0</v>
      </c>
      <c r="HJ276" s="52">
        <v>0</v>
      </c>
      <c r="HK276" s="52">
        <v>0</v>
      </c>
      <c r="HL276" s="52">
        <v>0</v>
      </c>
      <c r="HM276" s="52">
        <v>0</v>
      </c>
      <c r="HN276" s="52">
        <v>0</v>
      </c>
      <c r="HO276" s="52">
        <v>0</v>
      </c>
      <c r="HP276" s="52">
        <v>0</v>
      </c>
      <c r="HQ276" s="52">
        <v>0</v>
      </c>
      <c r="HR276" s="52">
        <v>0</v>
      </c>
      <c r="HS276" s="52">
        <v>0</v>
      </c>
      <c r="HT276" s="52">
        <v>0</v>
      </c>
      <c r="HU276" s="52">
        <v>0</v>
      </c>
      <c r="HV276" s="52">
        <v>0</v>
      </c>
      <c r="HW276" s="52">
        <v>0</v>
      </c>
      <c r="HX276" s="52">
        <v>0</v>
      </c>
      <c r="HY276" s="52">
        <v>0</v>
      </c>
      <c r="HZ276" s="52">
        <v>0</v>
      </c>
      <c r="IA276" s="52">
        <v>0</v>
      </c>
      <c r="IB276" s="52">
        <v>0</v>
      </c>
      <c r="IC276" s="52">
        <v>0</v>
      </c>
      <c r="ID276" s="52">
        <v>0</v>
      </c>
      <c r="IE276" s="52">
        <v>0</v>
      </c>
      <c r="IF276" s="52">
        <v>0</v>
      </c>
      <c r="IG276" s="52">
        <v>0</v>
      </c>
      <c r="IH276" s="52">
        <v>0</v>
      </c>
      <c r="II276" s="52">
        <v>0</v>
      </c>
      <c r="IJ276" s="52">
        <v>0</v>
      </c>
      <c r="IK276" s="52">
        <v>0</v>
      </c>
      <c r="IL276" s="52">
        <v>0</v>
      </c>
      <c r="IM276" s="52">
        <v>0</v>
      </c>
      <c r="IN276" s="52">
        <v>0</v>
      </c>
      <c r="IO276" s="52">
        <v>0</v>
      </c>
      <c r="IP276" s="52">
        <v>0</v>
      </c>
      <c r="IQ276" s="52">
        <v>0</v>
      </c>
      <c r="IR276" s="52">
        <v>0</v>
      </c>
      <c r="IS276" s="52">
        <v>0</v>
      </c>
      <c r="IT276" s="52">
        <v>0</v>
      </c>
      <c r="IU276" s="52">
        <v>0</v>
      </c>
      <c r="IV276" s="52">
        <v>0</v>
      </c>
      <c r="IW276" s="52">
        <v>0</v>
      </c>
      <c r="IX276" s="52">
        <v>0</v>
      </c>
      <c r="IY276" s="52">
        <v>0</v>
      </c>
      <c r="IZ276" s="52">
        <v>0</v>
      </c>
      <c r="JA276" s="52">
        <v>0</v>
      </c>
      <c r="JB276" s="52">
        <v>0</v>
      </c>
      <c r="JC276" s="52">
        <v>0</v>
      </c>
      <c r="JD276" s="52">
        <v>0</v>
      </c>
      <c r="JE276" s="52">
        <v>0</v>
      </c>
      <c r="JF276" s="52">
        <v>0</v>
      </c>
      <c r="JG276" s="52">
        <v>0</v>
      </c>
      <c r="JH276" s="52">
        <v>0</v>
      </c>
      <c r="JI276" s="52">
        <v>0</v>
      </c>
      <c r="JJ276" s="52">
        <v>0</v>
      </c>
      <c r="JK276" s="52">
        <v>0</v>
      </c>
      <c r="JL276" s="52">
        <v>0</v>
      </c>
      <c r="JM276" s="52">
        <v>0</v>
      </c>
      <c r="JN276" s="52">
        <v>0</v>
      </c>
      <c r="JO276" s="52">
        <v>0</v>
      </c>
      <c r="JP276" s="52">
        <v>0</v>
      </c>
      <c r="JQ276" s="52">
        <v>0</v>
      </c>
      <c r="JR276" s="52">
        <v>0</v>
      </c>
      <c r="JS276" s="52">
        <v>0</v>
      </c>
      <c r="JT276" s="52">
        <v>0</v>
      </c>
      <c r="JU276" s="52">
        <v>0</v>
      </c>
      <c r="JV276" s="52">
        <v>0</v>
      </c>
      <c r="JW276" s="52">
        <v>0</v>
      </c>
      <c r="JX276" s="52">
        <v>0</v>
      </c>
      <c r="JY276" s="52">
        <v>0</v>
      </c>
      <c r="JZ276" s="52">
        <v>0</v>
      </c>
      <c r="KA276" s="52">
        <v>0</v>
      </c>
      <c r="KB276" s="52">
        <v>0</v>
      </c>
      <c r="KC276" s="52">
        <v>0</v>
      </c>
      <c r="KD276" s="52">
        <v>0</v>
      </c>
      <c r="KE276" s="52">
        <v>0</v>
      </c>
      <c r="KF276" s="52">
        <v>0</v>
      </c>
      <c r="KG276" s="52">
        <v>0</v>
      </c>
      <c r="KH276" s="52">
        <v>0</v>
      </c>
      <c r="KI276" s="52">
        <v>0</v>
      </c>
      <c r="KJ276" s="52">
        <v>0</v>
      </c>
      <c r="KK276" s="52">
        <v>0</v>
      </c>
      <c r="KL276" s="52">
        <v>0</v>
      </c>
      <c r="KM276" s="52">
        <v>0</v>
      </c>
      <c r="KN276" s="52">
        <v>0</v>
      </c>
      <c r="KO276" s="52">
        <v>0</v>
      </c>
      <c r="KP276" s="52">
        <v>0</v>
      </c>
      <c r="KQ276" s="52">
        <v>0</v>
      </c>
      <c r="KR276" s="52">
        <v>0</v>
      </c>
      <c r="KS276" s="52">
        <v>0</v>
      </c>
      <c r="KT276" s="52">
        <v>0</v>
      </c>
      <c r="KU276" s="52">
        <v>0</v>
      </c>
      <c r="KV276" s="52">
        <v>0</v>
      </c>
      <c r="KW276" s="52">
        <v>0</v>
      </c>
      <c r="KX276" s="52">
        <v>0</v>
      </c>
      <c r="KY276" s="52">
        <v>0</v>
      </c>
      <c r="KZ276" s="52">
        <v>0</v>
      </c>
      <c r="LA276" s="52">
        <v>0</v>
      </c>
      <c r="LB276" s="52">
        <v>0</v>
      </c>
      <c r="LC276" s="52">
        <v>0</v>
      </c>
      <c r="LD276" s="52">
        <v>0</v>
      </c>
      <c r="LE276" s="52">
        <v>0</v>
      </c>
      <c r="LF276" s="52">
        <v>0</v>
      </c>
      <c r="LG276" s="52">
        <v>0</v>
      </c>
      <c r="LH276" s="52">
        <v>0</v>
      </c>
      <c r="LI276" s="52">
        <v>0</v>
      </c>
      <c r="LJ276" s="52">
        <v>0</v>
      </c>
      <c r="LK276" s="52">
        <v>0</v>
      </c>
      <c r="LL276" s="52">
        <v>0</v>
      </c>
      <c r="LM276" s="52">
        <v>0</v>
      </c>
      <c r="LN276" s="52">
        <v>0</v>
      </c>
      <c r="LO276" s="52">
        <v>0</v>
      </c>
      <c r="LP276" s="52">
        <v>0</v>
      </c>
      <c r="LQ276" s="52">
        <v>0</v>
      </c>
      <c r="LR276" s="52">
        <v>0</v>
      </c>
      <c r="LS276" s="52">
        <v>0</v>
      </c>
      <c r="LT276" s="52">
        <v>0</v>
      </c>
      <c r="LU276" s="52">
        <v>0</v>
      </c>
      <c r="LV276" s="52">
        <v>0</v>
      </c>
      <c r="LW276" s="52">
        <v>0</v>
      </c>
      <c r="LX276" s="52">
        <v>0</v>
      </c>
      <c r="LY276" s="52">
        <v>0</v>
      </c>
      <c r="LZ276" s="52">
        <v>0</v>
      </c>
      <c r="MA276" s="52">
        <v>0</v>
      </c>
      <c r="MB276" s="52">
        <v>0</v>
      </c>
      <c r="MC276" s="52">
        <v>0</v>
      </c>
      <c r="MD276" s="52">
        <v>0</v>
      </c>
      <c r="ME276" s="52">
        <v>0</v>
      </c>
      <c r="MF276" s="52">
        <v>0</v>
      </c>
      <c r="MG276" s="52">
        <v>0</v>
      </c>
      <c r="MH276" s="52">
        <v>0</v>
      </c>
      <c r="MI276" s="52">
        <v>0</v>
      </c>
      <c r="MJ276" s="52">
        <v>0</v>
      </c>
      <c r="MK276" s="52">
        <v>0</v>
      </c>
      <c r="ML276" s="52">
        <v>0</v>
      </c>
      <c r="MM276" s="52">
        <v>0</v>
      </c>
      <c r="MN276" s="52">
        <v>0</v>
      </c>
      <c r="MO276" s="52">
        <v>0</v>
      </c>
      <c r="MP276" s="52">
        <v>0</v>
      </c>
      <c r="MQ276" s="52">
        <v>0</v>
      </c>
      <c r="MR276" s="52">
        <v>0</v>
      </c>
      <c r="MS276" s="52">
        <v>0</v>
      </c>
      <c r="MT276" s="52">
        <v>0</v>
      </c>
      <c r="MU276" s="52">
        <v>0</v>
      </c>
      <c r="MV276" s="52">
        <v>0</v>
      </c>
      <c r="MW276" s="52">
        <v>0</v>
      </c>
      <c r="MX276" s="52">
        <v>0</v>
      </c>
      <c r="MY276" s="52">
        <v>0</v>
      </c>
      <c r="MZ276" s="52">
        <v>0</v>
      </c>
      <c r="NA276" s="52">
        <v>0</v>
      </c>
      <c r="NB276" s="52">
        <v>0</v>
      </c>
      <c r="NC276" s="52">
        <v>0</v>
      </c>
      <c r="ND276" s="52">
        <v>0</v>
      </c>
      <c r="NE276" s="52">
        <v>0</v>
      </c>
      <c r="NF276" s="52">
        <v>0</v>
      </c>
      <c r="NG276" s="52">
        <v>0</v>
      </c>
      <c r="NH276" s="52">
        <v>0</v>
      </c>
      <c r="NI276" s="52">
        <v>0</v>
      </c>
      <c r="NJ276" s="52">
        <v>0</v>
      </c>
      <c r="NK276" s="52">
        <v>0</v>
      </c>
      <c r="NL276" s="52">
        <v>0</v>
      </c>
      <c r="NM276" s="52">
        <v>0</v>
      </c>
      <c r="NN276" s="52">
        <v>0</v>
      </c>
      <c r="NO276" s="52">
        <v>0</v>
      </c>
      <c r="NP276" s="52">
        <v>0</v>
      </c>
      <c r="NQ276" s="52">
        <v>0</v>
      </c>
      <c r="NR276" s="68">
        <f t="shared" si="12"/>
        <v>49544.000000000044</v>
      </c>
      <c r="NS276" s="68">
        <f t="shared" si="13"/>
        <v>49544.000000000044</v>
      </c>
      <c r="NT276" s="68">
        <f t="shared" si="14"/>
        <v>49544.000000000044</v>
      </c>
    </row>
    <row r="277" spans="1:384" s="40" customFormat="1" ht="15" customHeight="1" outlineLevel="1" x14ac:dyDescent="0.2">
      <c r="A277" s="61"/>
      <c r="B277" s="49" t="s">
        <v>671</v>
      </c>
      <c r="C277" s="49" t="s">
        <v>705</v>
      </c>
      <c r="D277" s="49" t="s">
        <v>706</v>
      </c>
      <c r="E277" s="50" t="s">
        <v>707</v>
      </c>
      <c r="F277" s="64">
        <v>44347</v>
      </c>
      <c r="G277" s="49" t="s">
        <v>37</v>
      </c>
      <c r="H277" s="72">
        <v>6.1677999999999997E-2</v>
      </c>
      <c r="I277" s="65">
        <v>80000</v>
      </c>
      <c r="J277" s="114" t="str">
        <f>_xlfn.XLOOKUP(E277,'[12]Resumo Unidades'!$B:$B,'[12]Resumo Unidades'!$W:$W)</f>
        <v>Fluxo com Divergência de até 2%</v>
      </c>
      <c r="K277" s="51" t="str">
        <f>IF(L277&gt;Resumo!$E$23,"Sim","Não")</f>
        <v>Não</v>
      </c>
      <c r="L277" s="66">
        <v>48</v>
      </c>
      <c r="M277" s="67"/>
      <c r="N277" s="52">
        <v>0</v>
      </c>
      <c r="O277" s="52">
        <v>0</v>
      </c>
      <c r="P277" s="52">
        <v>0</v>
      </c>
      <c r="Q277" s="52">
        <v>0</v>
      </c>
      <c r="R277" s="52">
        <v>0</v>
      </c>
      <c r="S277" s="52">
        <v>0</v>
      </c>
      <c r="T277" s="52">
        <v>0</v>
      </c>
      <c r="U277" s="52">
        <v>0</v>
      </c>
      <c r="V277" s="52">
        <v>0</v>
      </c>
      <c r="W277" s="52">
        <v>0</v>
      </c>
      <c r="X277" s="52">
        <v>0</v>
      </c>
      <c r="Y277" s="52">
        <v>0</v>
      </c>
      <c r="Z277" s="52">
        <v>0</v>
      </c>
      <c r="AA277" s="52">
        <v>0</v>
      </c>
      <c r="AB277" s="52">
        <v>0</v>
      </c>
      <c r="AC277" s="52">
        <v>0</v>
      </c>
      <c r="AD277" s="52">
        <v>0</v>
      </c>
      <c r="AE277" s="52">
        <v>0</v>
      </c>
      <c r="AF277" s="52">
        <v>0</v>
      </c>
      <c r="AG277" s="52">
        <v>0</v>
      </c>
      <c r="AH277" s="52">
        <v>0</v>
      </c>
      <c r="AI277" s="52">
        <v>0</v>
      </c>
      <c r="AJ277" s="52">
        <v>0</v>
      </c>
      <c r="AK277" s="52">
        <v>0</v>
      </c>
      <c r="AL277" s="52">
        <v>0</v>
      </c>
      <c r="AM277" s="52">
        <v>0</v>
      </c>
      <c r="AN277" s="52">
        <v>0</v>
      </c>
      <c r="AO277" s="52">
        <v>0</v>
      </c>
      <c r="AP277" s="52">
        <v>0</v>
      </c>
      <c r="AQ277" s="52">
        <v>0</v>
      </c>
      <c r="AR277" s="52">
        <v>0</v>
      </c>
      <c r="AS277" s="52">
        <v>0</v>
      </c>
      <c r="AT277" s="52">
        <v>0</v>
      </c>
      <c r="AU277" s="52">
        <v>0</v>
      </c>
      <c r="AV277" s="52">
        <v>0</v>
      </c>
      <c r="AW277" s="52">
        <v>0</v>
      </c>
      <c r="AX277" s="52">
        <v>0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0</v>
      </c>
      <c r="BF277" s="52">
        <v>0</v>
      </c>
      <c r="BG277" s="52">
        <v>0</v>
      </c>
      <c r="BH277" s="52">
        <v>0</v>
      </c>
      <c r="BI277" s="52">
        <v>0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0</v>
      </c>
      <c r="BV277" s="52">
        <v>0</v>
      </c>
      <c r="BW277" s="52">
        <v>0</v>
      </c>
      <c r="BX277" s="52">
        <v>0</v>
      </c>
      <c r="BY277" s="52">
        <v>0</v>
      </c>
      <c r="BZ277" s="52">
        <v>0</v>
      </c>
      <c r="CA277" s="52">
        <v>0</v>
      </c>
      <c r="CB277" s="52">
        <v>628.63000000000011</v>
      </c>
      <c r="CC277" s="52">
        <v>629.20000000000005</v>
      </c>
      <c r="CD277" s="52">
        <v>593.28</v>
      </c>
      <c r="CE277" s="52">
        <v>593.28</v>
      </c>
      <c r="CF277" s="52">
        <v>593.28</v>
      </c>
      <c r="CG277" s="52">
        <v>593.28</v>
      </c>
      <c r="CH277" s="52">
        <v>593.28</v>
      </c>
      <c r="CI277" s="52">
        <v>593.28</v>
      </c>
      <c r="CJ277" s="52">
        <v>593.28</v>
      </c>
      <c r="CK277" s="52">
        <v>593.28</v>
      </c>
      <c r="CL277" s="52">
        <v>593.28</v>
      </c>
      <c r="CM277" s="52">
        <v>593.28</v>
      </c>
      <c r="CN277" s="52">
        <v>593.28</v>
      </c>
      <c r="CO277" s="52">
        <v>593.28</v>
      </c>
      <c r="CP277" s="52">
        <v>593.28</v>
      </c>
      <c r="CQ277" s="52">
        <v>593.28</v>
      </c>
      <c r="CR277" s="52">
        <v>593.28</v>
      </c>
      <c r="CS277" s="52">
        <v>593.28</v>
      </c>
      <c r="CT277" s="52">
        <v>593.28</v>
      </c>
      <c r="CU277" s="52">
        <v>593.28</v>
      </c>
      <c r="CV277" s="52">
        <v>593.28</v>
      </c>
      <c r="CW277" s="52">
        <v>593.28</v>
      </c>
      <c r="CX277" s="52">
        <v>593.28</v>
      </c>
      <c r="CY277" s="52">
        <v>593.28</v>
      </c>
      <c r="CZ277" s="52">
        <v>593.28</v>
      </c>
      <c r="DA277" s="52">
        <v>593.28</v>
      </c>
      <c r="DB277" s="52">
        <v>593.28</v>
      </c>
      <c r="DC277" s="52">
        <v>593.28</v>
      </c>
      <c r="DD277" s="52">
        <v>593.28</v>
      </c>
      <c r="DE277" s="52">
        <v>593.28</v>
      </c>
      <c r="DF277" s="52">
        <v>593.28</v>
      </c>
      <c r="DG277" s="52">
        <v>593.28</v>
      </c>
      <c r="DH277" s="52">
        <v>593.28</v>
      </c>
      <c r="DI277" s="52">
        <v>593.28</v>
      </c>
      <c r="DJ277" s="52">
        <v>593.28</v>
      </c>
      <c r="DK277" s="52">
        <v>593.28</v>
      </c>
      <c r="DL277" s="52">
        <v>593.28</v>
      </c>
      <c r="DM277" s="52">
        <v>593.28</v>
      </c>
      <c r="DN277" s="52">
        <v>593.28</v>
      </c>
      <c r="DO277" s="52">
        <v>593.28</v>
      </c>
      <c r="DP277" s="52">
        <v>593.28</v>
      </c>
      <c r="DQ277" s="52">
        <v>593.28</v>
      </c>
      <c r="DR277" s="52">
        <v>593.28</v>
      </c>
      <c r="DS277" s="52">
        <v>593.28</v>
      </c>
      <c r="DT277" s="52">
        <v>593.28</v>
      </c>
      <c r="DU277" s="52">
        <v>593.28</v>
      </c>
      <c r="DV277" s="52">
        <v>593.28</v>
      </c>
      <c r="DW277" s="52">
        <v>593.28</v>
      </c>
      <c r="DX277" s="52">
        <v>593.28</v>
      </c>
      <c r="DY277" s="52">
        <v>593.28</v>
      </c>
      <c r="DZ277" s="52">
        <v>593.28</v>
      </c>
      <c r="EA277" s="52">
        <v>593.28</v>
      </c>
      <c r="EB277" s="52">
        <v>593.28</v>
      </c>
      <c r="EC277" s="52">
        <v>593.28</v>
      </c>
      <c r="ED277" s="52">
        <v>593.28</v>
      </c>
      <c r="EE277" s="52">
        <v>593.28</v>
      </c>
      <c r="EF277" s="52">
        <v>593.28</v>
      </c>
      <c r="EG277" s="52">
        <v>593.28</v>
      </c>
      <c r="EH277" s="52">
        <v>593.28</v>
      </c>
      <c r="EI277" s="52">
        <v>593.28</v>
      </c>
      <c r="EJ277" s="52">
        <v>593.28</v>
      </c>
      <c r="EK277" s="52">
        <v>593.28</v>
      </c>
      <c r="EL277" s="52">
        <v>593.28</v>
      </c>
      <c r="EM277" s="52">
        <v>593.28</v>
      </c>
      <c r="EN277" s="52">
        <v>593.28</v>
      </c>
      <c r="EO277" s="52">
        <v>593.28</v>
      </c>
      <c r="EP277" s="52">
        <v>593.28</v>
      </c>
      <c r="EQ277" s="52">
        <v>593.28</v>
      </c>
      <c r="ER277" s="52">
        <v>593.28</v>
      </c>
      <c r="ES277" s="52">
        <v>593.28</v>
      </c>
      <c r="ET277" s="52">
        <v>593.28</v>
      </c>
      <c r="EU277" s="52">
        <v>593.28</v>
      </c>
      <c r="EV277" s="52">
        <v>593.28</v>
      </c>
      <c r="EW277" s="52">
        <v>593.28</v>
      </c>
      <c r="EX277" s="52">
        <v>593.28</v>
      </c>
      <c r="EY277" s="52">
        <v>593.28</v>
      </c>
      <c r="EZ277" s="52">
        <v>593.28</v>
      </c>
      <c r="FA277" s="52">
        <v>593.28</v>
      </c>
      <c r="FB277" s="52">
        <v>593.28</v>
      </c>
      <c r="FC277" s="52">
        <v>593.28</v>
      </c>
      <c r="FD277" s="52">
        <v>593.28</v>
      </c>
      <c r="FE277" s="52">
        <v>593.28</v>
      </c>
      <c r="FF277" s="52">
        <v>593.28</v>
      </c>
      <c r="FG277" s="52">
        <v>593.28</v>
      </c>
      <c r="FH277" s="52">
        <v>593.28</v>
      </c>
      <c r="FI277" s="52">
        <v>593.28</v>
      </c>
      <c r="FJ277" s="52">
        <v>593.28</v>
      </c>
      <c r="FK277" s="52">
        <v>593.28</v>
      </c>
      <c r="FL277" s="52">
        <v>593.28</v>
      </c>
      <c r="FM277" s="52">
        <v>593.28</v>
      </c>
      <c r="FN277" s="52">
        <v>593.28</v>
      </c>
      <c r="FO277" s="52">
        <v>593.28</v>
      </c>
      <c r="FP277" s="52">
        <v>593.28</v>
      </c>
      <c r="FQ277" s="52">
        <v>593.28</v>
      </c>
      <c r="FR277" s="52">
        <v>593.28</v>
      </c>
      <c r="FS277" s="52">
        <v>593.28</v>
      </c>
      <c r="FT277" s="52">
        <v>593.28</v>
      </c>
      <c r="FU277" s="52">
        <v>593.28</v>
      </c>
      <c r="FV277" s="52">
        <v>593.28</v>
      </c>
      <c r="FW277" s="52">
        <v>593.28</v>
      </c>
      <c r="FX277" s="52">
        <v>593.28</v>
      </c>
      <c r="FY277" s="52">
        <v>0</v>
      </c>
      <c r="FZ277" s="52">
        <v>0</v>
      </c>
      <c r="GA277" s="52">
        <v>0</v>
      </c>
      <c r="GB277" s="52">
        <v>0</v>
      </c>
      <c r="GC277" s="52">
        <v>0</v>
      </c>
      <c r="GD277" s="52">
        <v>0</v>
      </c>
      <c r="GE277" s="52">
        <v>0</v>
      </c>
      <c r="GF277" s="52">
        <v>0</v>
      </c>
      <c r="GG277" s="52">
        <v>0</v>
      </c>
      <c r="GH277" s="52">
        <v>0</v>
      </c>
      <c r="GI277" s="52">
        <v>0</v>
      </c>
      <c r="GJ277" s="52">
        <v>0</v>
      </c>
      <c r="GK277" s="52">
        <v>0</v>
      </c>
      <c r="GL277" s="52">
        <v>0</v>
      </c>
      <c r="GM277" s="52">
        <v>0</v>
      </c>
      <c r="GN277" s="52">
        <v>0</v>
      </c>
      <c r="GO277" s="52">
        <v>0</v>
      </c>
      <c r="GP277" s="52">
        <v>0</v>
      </c>
      <c r="GQ277" s="52">
        <v>0</v>
      </c>
      <c r="GR277" s="52">
        <v>0</v>
      </c>
      <c r="GS277" s="52">
        <v>0</v>
      </c>
      <c r="GT277" s="52">
        <v>0</v>
      </c>
      <c r="GU277" s="52">
        <v>0</v>
      </c>
      <c r="GV277" s="52">
        <v>0</v>
      </c>
      <c r="GW277" s="52">
        <v>0</v>
      </c>
      <c r="GX277" s="52">
        <v>0</v>
      </c>
      <c r="GY277" s="52">
        <v>0</v>
      </c>
      <c r="GZ277" s="52">
        <v>0</v>
      </c>
      <c r="HA277" s="52">
        <v>0</v>
      </c>
      <c r="HB277" s="52">
        <v>0</v>
      </c>
      <c r="HC277" s="52">
        <v>0</v>
      </c>
      <c r="HD277" s="52">
        <v>0</v>
      </c>
      <c r="HE277" s="52">
        <v>0</v>
      </c>
      <c r="HF277" s="52">
        <v>0</v>
      </c>
      <c r="HG277" s="52">
        <v>0</v>
      </c>
      <c r="HH277" s="52">
        <v>0</v>
      </c>
      <c r="HI277" s="52">
        <v>0</v>
      </c>
      <c r="HJ277" s="52">
        <v>0</v>
      </c>
      <c r="HK277" s="52">
        <v>0</v>
      </c>
      <c r="HL277" s="52">
        <v>0</v>
      </c>
      <c r="HM277" s="52">
        <v>0</v>
      </c>
      <c r="HN277" s="52">
        <v>0</v>
      </c>
      <c r="HO277" s="52">
        <v>0</v>
      </c>
      <c r="HP277" s="52">
        <v>0</v>
      </c>
      <c r="HQ277" s="52">
        <v>0</v>
      </c>
      <c r="HR277" s="52">
        <v>0</v>
      </c>
      <c r="HS277" s="52">
        <v>0</v>
      </c>
      <c r="HT277" s="52">
        <v>0</v>
      </c>
      <c r="HU277" s="52">
        <v>0</v>
      </c>
      <c r="HV277" s="52">
        <v>0</v>
      </c>
      <c r="HW277" s="52">
        <v>0</v>
      </c>
      <c r="HX277" s="52">
        <v>0</v>
      </c>
      <c r="HY277" s="52">
        <v>0</v>
      </c>
      <c r="HZ277" s="52">
        <v>0</v>
      </c>
      <c r="IA277" s="52">
        <v>0</v>
      </c>
      <c r="IB277" s="52">
        <v>0</v>
      </c>
      <c r="IC277" s="52">
        <v>0</v>
      </c>
      <c r="ID277" s="52">
        <v>0</v>
      </c>
      <c r="IE277" s="52">
        <v>0</v>
      </c>
      <c r="IF277" s="52">
        <v>0</v>
      </c>
      <c r="IG277" s="52">
        <v>0</v>
      </c>
      <c r="IH277" s="52">
        <v>0</v>
      </c>
      <c r="II277" s="52">
        <v>0</v>
      </c>
      <c r="IJ277" s="52">
        <v>0</v>
      </c>
      <c r="IK277" s="52">
        <v>0</v>
      </c>
      <c r="IL277" s="52">
        <v>0</v>
      </c>
      <c r="IM277" s="52">
        <v>0</v>
      </c>
      <c r="IN277" s="52">
        <v>0</v>
      </c>
      <c r="IO277" s="52">
        <v>0</v>
      </c>
      <c r="IP277" s="52">
        <v>0</v>
      </c>
      <c r="IQ277" s="52">
        <v>0</v>
      </c>
      <c r="IR277" s="52">
        <v>0</v>
      </c>
      <c r="IS277" s="52">
        <v>0</v>
      </c>
      <c r="IT277" s="52">
        <v>0</v>
      </c>
      <c r="IU277" s="52">
        <v>0</v>
      </c>
      <c r="IV277" s="52">
        <v>0</v>
      </c>
      <c r="IW277" s="52">
        <v>0</v>
      </c>
      <c r="IX277" s="52">
        <v>0</v>
      </c>
      <c r="IY277" s="52">
        <v>0</v>
      </c>
      <c r="IZ277" s="52">
        <v>0</v>
      </c>
      <c r="JA277" s="52">
        <v>0</v>
      </c>
      <c r="JB277" s="52">
        <v>0</v>
      </c>
      <c r="JC277" s="52">
        <v>0</v>
      </c>
      <c r="JD277" s="52">
        <v>0</v>
      </c>
      <c r="JE277" s="52">
        <v>0</v>
      </c>
      <c r="JF277" s="52">
        <v>0</v>
      </c>
      <c r="JG277" s="52">
        <v>0</v>
      </c>
      <c r="JH277" s="52">
        <v>0</v>
      </c>
      <c r="JI277" s="52">
        <v>0</v>
      </c>
      <c r="JJ277" s="52">
        <v>0</v>
      </c>
      <c r="JK277" s="52">
        <v>0</v>
      </c>
      <c r="JL277" s="52">
        <v>0</v>
      </c>
      <c r="JM277" s="52">
        <v>0</v>
      </c>
      <c r="JN277" s="52">
        <v>0</v>
      </c>
      <c r="JO277" s="52">
        <v>0</v>
      </c>
      <c r="JP277" s="52">
        <v>0</v>
      </c>
      <c r="JQ277" s="52">
        <v>0</v>
      </c>
      <c r="JR277" s="52">
        <v>0</v>
      </c>
      <c r="JS277" s="52">
        <v>0</v>
      </c>
      <c r="JT277" s="52">
        <v>0</v>
      </c>
      <c r="JU277" s="52">
        <v>0</v>
      </c>
      <c r="JV277" s="52">
        <v>0</v>
      </c>
      <c r="JW277" s="52">
        <v>0</v>
      </c>
      <c r="JX277" s="52">
        <v>0</v>
      </c>
      <c r="JY277" s="52">
        <v>0</v>
      </c>
      <c r="JZ277" s="52">
        <v>0</v>
      </c>
      <c r="KA277" s="52">
        <v>0</v>
      </c>
      <c r="KB277" s="52">
        <v>0</v>
      </c>
      <c r="KC277" s="52">
        <v>0</v>
      </c>
      <c r="KD277" s="52">
        <v>0</v>
      </c>
      <c r="KE277" s="52">
        <v>0</v>
      </c>
      <c r="KF277" s="52">
        <v>0</v>
      </c>
      <c r="KG277" s="52">
        <v>0</v>
      </c>
      <c r="KH277" s="52">
        <v>0</v>
      </c>
      <c r="KI277" s="52">
        <v>0</v>
      </c>
      <c r="KJ277" s="52">
        <v>0</v>
      </c>
      <c r="KK277" s="52">
        <v>0</v>
      </c>
      <c r="KL277" s="52">
        <v>0</v>
      </c>
      <c r="KM277" s="52">
        <v>0</v>
      </c>
      <c r="KN277" s="52">
        <v>0</v>
      </c>
      <c r="KO277" s="52">
        <v>0</v>
      </c>
      <c r="KP277" s="52">
        <v>0</v>
      </c>
      <c r="KQ277" s="52">
        <v>0</v>
      </c>
      <c r="KR277" s="52">
        <v>0</v>
      </c>
      <c r="KS277" s="52">
        <v>0</v>
      </c>
      <c r="KT277" s="52">
        <v>0</v>
      </c>
      <c r="KU277" s="52">
        <v>0</v>
      </c>
      <c r="KV277" s="52">
        <v>0</v>
      </c>
      <c r="KW277" s="52">
        <v>0</v>
      </c>
      <c r="KX277" s="52">
        <v>0</v>
      </c>
      <c r="KY277" s="52">
        <v>0</v>
      </c>
      <c r="KZ277" s="52">
        <v>0</v>
      </c>
      <c r="LA277" s="52">
        <v>0</v>
      </c>
      <c r="LB277" s="52">
        <v>0</v>
      </c>
      <c r="LC277" s="52">
        <v>0</v>
      </c>
      <c r="LD277" s="52">
        <v>0</v>
      </c>
      <c r="LE277" s="52">
        <v>0</v>
      </c>
      <c r="LF277" s="52">
        <v>0</v>
      </c>
      <c r="LG277" s="52">
        <v>0</v>
      </c>
      <c r="LH277" s="52">
        <v>0</v>
      </c>
      <c r="LI277" s="52">
        <v>0</v>
      </c>
      <c r="LJ277" s="52">
        <v>0</v>
      </c>
      <c r="LK277" s="52">
        <v>0</v>
      </c>
      <c r="LL277" s="52">
        <v>0</v>
      </c>
      <c r="LM277" s="52">
        <v>0</v>
      </c>
      <c r="LN277" s="52">
        <v>0</v>
      </c>
      <c r="LO277" s="52">
        <v>0</v>
      </c>
      <c r="LP277" s="52">
        <v>0</v>
      </c>
      <c r="LQ277" s="52">
        <v>0</v>
      </c>
      <c r="LR277" s="52">
        <v>0</v>
      </c>
      <c r="LS277" s="52">
        <v>0</v>
      </c>
      <c r="LT277" s="52">
        <v>0</v>
      </c>
      <c r="LU277" s="52">
        <v>0</v>
      </c>
      <c r="LV277" s="52">
        <v>0</v>
      </c>
      <c r="LW277" s="52">
        <v>0</v>
      </c>
      <c r="LX277" s="52">
        <v>0</v>
      </c>
      <c r="LY277" s="52">
        <v>0</v>
      </c>
      <c r="LZ277" s="52">
        <v>0</v>
      </c>
      <c r="MA277" s="52">
        <v>0</v>
      </c>
      <c r="MB277" s="52">
        <v>0</v>
      </c>
      <c r="MC277" s="52">
        <v>0</v>
      </c>
      <c r="MD277" s="52">
        <v>0</v>
      </c>
      <c r="ME277" s="52">
        <v>0</v>
      </c>
      <c r="MF277" s="52">
        <v>0</v>
      </c>
      <c r="MG277" s="52">
        <v>0</v>
      </c>
      <c r="MH277" s="52">
        <v>0</v>
      </c>
      <c r="MI277" s="52">
        <v>0</v>
      </c>
      <c r="MJ277" s="52">
        <v>0</v>
      </c>
      <c r="MK277" s="52">
        <v>0</v>
      </c>
      <c r="ML277" s="52">
        <v>0</v>
      </c>
      <c r="MM277" s="52">
        <v>0</v>
      </c>
      <c r="MN277" s="52">
        <v>0</v>
      </c>
      <c r="MO277" s="52">
        <v>0</v>
      </c>
      <c r="MP277" s="52">
        <v>0</v>
      </c>
      <c r="MQ277" s="52">
        <v>0</v>
      </c>
      <c r="MR277" s="52">
        <v>0</v>
      </c>
      <c r="MS277" s="52">
        <v>0</v>
      </c>
      <c r="MT277" s="52">
        <v>0</v>
      </c>
      <c r="MU277" s="52">
        <v>0</v>
      </c>
      <c r="MV277" s="52">
        <v>0</v>
      </c>
      <c r="MW277" s="52">
        <v>0</v>
      </c>
      <c r="MX277" s="52">
        <v>0</v>
      </c>
      <c r="MY277" s="52">
        <v>0</v>
      </c>
      <c r="MZ277" s="52">
        <v>0</v>
      </c>
      <c r="NA277" s="52">
        <v>0</v>
      </c>
      <c r="NB277" s="52">
        <v>0</v>
      </c>
      <c r="NC277" s="52">
        <v>0</v>
      </c>
      <c r="ND277" s="52">
        <v>0</v>
      </c>
      <c r="NE277" s="52">
        <v>0</v>
      </c>
      <c r="NF277" s="52">
        <v>0</v>
      </c>
      <c r="NG277" s="52">
        <v>0</v>
      </c>
      <c r="NH277" s="52">
        <v>0</v>
      </c>
      <c r="NI277" s="52">
        <v>0</v>
      </c>
      <c r="NJ277" s="52">
        <v>0</v>
      </c>
      <c r="NK277" s="52">
        <v>0</v>
      </c>
      <c r="NL277" s="52">
        <v>0</v>
      </c>
      <c r="NM277" s="52">
        <v>0</v>
      </c>
      <c r="NN277" s="52">
        <v>0</v>
      </c>
      <c r="NO277" s="52">
        <v>0</v>
      </c>
      <c r="NP277" s="52">
        <v>0</v>
      </c>
      <c r="NQ277" s="52">
        <v>0</v>
      </c>
      <c r="NR277" s="68">
        <f t="shared" si="12"/>
        <v>59992.549999999923</v>
      </c>
      <c r="NS277" s="68">
        <f t="shared" si="13"/>
        <v>59992.549999999923</v>
      </c>
      <c r="NT277" s="68">
        <f t="shared" si="14"/>
        <v>59992.549999999923</v>
      </c>
    </row>
    <row r="278" spans="1:384" s="40" customFormat="1" ht="15" customHeight="1" outlineLevel="1" x14ac:dyDescent="0.2">
      <c r="A278" s="61"/>
      <c r="B278" s="49" t="s">
        <v>671</v>
      </c>
      <c r="C278" s="49" t="s">
        <v>708</v>
      </c>
      <c r="D278" s="49" t="s">
        <v>709</v>
      </c>
      <c r="E278" s="50" t="s">
        <v>710</v>
      </c>
      <c r="F278" s="64">
        <v>44447</v>
      </c>
      <c r="G278" s="49" t="s">
        <v>37</v>
      </c>
      <c r="H278" s="72">
        <v>6.1677999999999997E-2</v>
      </c>
      <c r="I278" s="65">
        <v>62500.800000000003</v>
      </c>
      <c r="J278" s="114" t="str">
        <f>_xlfn.XLOOKUP(E278,'[12]Resumo Unidades'!$B:$B,'[12]Resumo Unidades'!$W:$W)</f>
        <v>Fluxo com Divergência de até 2%</v>
      </c>
      <c r="K278" s="51" t="str">
        <f>IF(L278&gt;Resumo!$E$23,"Sim","Não")</f>
        <v>Não</v>
      </c>
      <c r="L278" s="66">
        <v>48</v>
      </c>
      <c r="M278" s="67"/>
      <c r="N278" s="52">
        <v>0</v>
      </c>
      <c r="O278" s="52">
        <v>0</v>
      </c>
      <c r="P278" s="52">
        <v>0</v>
      </c>
      <c r="Q278" s="52">
        <v>0</v>
      </c>
      <c r="R278" s="52">
        <v>0</v>
      </c>
      <c r="S278" s="52">
        <v>0</v>
      </c>
      <c r="T278" s="52">
        <v>0</v>
      </c>
      <c r="U278" s="52">
        <v>0</v>
      </c>
      <c r="V278" s="52">
        <v>0</v>
      </c>
      <c r="W278" s="52">
        <v>0</v>
      </c>
      <c r="X278" s="52">
        <v>0</v>
      </c>
      <c r="Y278" s="52">
        <v>0</v>
      </c>
      <c r="Z278" s="52">
        <v>0</v>
      </c>
      <c r="AA278" s="52">
        <v>0</v>
      </c>
      <c r="AB278" s="52">
        <v>0</v>
      </c>
      <c r="AC278" s="52">
        <v>0</v>
      </c>
      <c r="AD278" s="52">
        <v>0</v>
      </c>
      <c r="AE278" s="52">
        <v>0</v>
      </c>
      <c r="AF278" s="52">
        <v>0</v>
      </c>
      <c r="AG278" s="52">
        <v>0</v>
      </c>
      <c r="AH278" s="52">
        <v>0</v>
      </c>
      <c r="AI278" s="52">
        <v>0</v>
      </c>
      <c r="AJ278" s="52">
        <v>0</v>
      </c>
      <c r="AK278" s="52">
        <v>0</v>
      </c>
      <c r="AL278" s="52">
        <v>0</v>
      </c>
      <c r="AM278" s="52">
        <v>0</v>
      </c>
      <c r="AN278" s="52">
        <v>0</v>
      </c>
      <c r="AO278" s="52">
        <v>0</v>
      </c>
      <c r="AP278" s="52">
        <v>0</v>
      </c>
      <c r="AQ278" s="52">
        <v>0</v>
      </c>
      <c r="AR278" s="52">
        <v>0</v>
      </c>
      <c r="AS278" s="52">
        <v>0</v>
      </c>
      <c r="AT278" s="52">
        <v>0</v>
      </c>
      <c r="AU278" s="52">
        <v>0</v>
      </c>
      <c r="AV278" s="52">
        <v>0</v>
      </c>
      <c r="AW278" s="52">
        <v>0</v>
      </c>
      <c r="AX278" s="52">
        <v>0</v>
      </c>
      <c r="AY278" s="52">
        <v>0</v>
      </c>
      <c r="AZ278" s="52">
        <v>0</v>
      </c>
      <c r="BA278" s="52">
        <v>0</v>
      </c>
      <c r="BB278" s="52">
        <v>0</v>
      </c>
      <c r="BC278" s="52">
        <v>0</v>
      </c>
      <c r="BD278" s="52">
        <v>0</v>
      </c>
      <c r="BE278" s="52">
        <v>0</v>
      </c>
      <c r="BF278" s="52">
        <v>0</v>
      </c>
      <c r="BG278" s="52">
        <v>0</v>
      </c>
      <c r="BH278" s="52">
        <v>0</v>
      </c>
      <c r="BI278" s="52">
        <v>0</v>
      </c>
      <c r="BJ278" s="52">
        <v>0</v>
      </c>
      <c r="BK278" s="52">
        <v>0</v>
      </c>
      <c r="BL278" s="52">
        <v>0</v>
      </c>
      <c r="BM278" s="52">
        <v>0</v>
      </c>
      <c r="BN278" s="52">
        <v>0</v>
      </c>
      <c r="BO278" s="52">
        <v>0</v>
      </c>
      <c r="BP278" s="52">
        <v>0</v>
      </c>
      <c r="BQ278" s="52">
        <v>0</v>
      </c>
      <c r="BR278" s="52">
        <v>0</v>
      </c>
      <c r="BS278" s="52">
        <v>0</v>
      </c>
      <c r="BT278" s="52">
        <v>0</v>
      </c>
      <c r="BU278" s="52">
        <v>0</v>
      </c>
      <c r="BV278" s="52">
        <v>0</v>
      </c>
      <c r="BW278" s="52">
        <v>0</v>
      </c>
      <c r="BX278" s="52">
        <v>0</v>
      </c>
      <c r="BY278" s="52">
        <v>0</v>
      </c>
      <c r="BZ278" s="52">
        <v>0</v>
      </c>
      <c r="CA278" s="52">
        <v>0</v>
      </c>
      <c r="CB278" s="52">
        <v>382.95</v>
      </c>
      <c r="CC278" s="52">
        <v>383.17</v>
      </c>
      <c r="CD278" s="52">
        <v>344.09999999999997</v>
      </c>
      <c r="CE278" s="52">
        <v>344.09999999999997</v>
      </c>
      <c r="CF278" s="52">
        <v>344.09999999999997</v>
      </c>
      <c r="CG278" s="52">
        <v>344.09999999999997</v>
      </c>
      <c r="CH278" s="52">
        <v>344.09999999999997</v>
      </c>
      <c r="CI278" s="52">
        <v>344.09999999999997</v>
      </c>
      <c r="CJ278" s="52">
        <v>344.09999999999997</v>
      </c>
      <c r="CK278" s="52">
        <v>344.09999999999997</v>
      </c>
      <c r="CL278" s="52">
        <v>344.09999999999997</v>
      </c>
      <c r="CM278" s="52">
        <v>344.09999999999997</v>
      </c>
      <c r="CN278" s="52">
        <v>344.09999999999997</v>
      </c>
      <c r="CO278" s="52">
        <v>344.09999999999997</v>
      </c>
      <c r="CP278" s="52">
        <v>344.09999999999997</v>
      </c>
      <c r="CQ278" s="52">
        <v>344.09999999999997</v>
      </c>
      <c r="CR278" s="52">
        <v>344.09999999999997</v>
      </c>
      <c r="CS278" s="52">
        <v>344.09999999999997</v>
      </c>
      <c r="CT278" s="52">
        <v>344.09999999999997</v>
      </c>
      <c r="CU278" s="52">
        <v>344.09999999999997</v>
      </c>
      <c r="CV278" s="52">
        <v>344.09999999999997</v>
      </c>
      <c r="CW278" s="52">
        <v>344.09999999999997</v>
      </c>
      <c r="CX278" s="52">
        <v>344.09999999999997</v>
      </c>
      <c r="CY278" s="52">
        <v>344.09999999999997</v>
      </c>
      <c r="CZ278" s="52">
        <v>344.09999999999997</v>
      </c>
      <c r="DA278" s="52">
        <v>344.09999999999997</v>
      </c>
      <c r="DB278" s="52">
        <v>344.09999999999997</v>
      </c>
      <c r="DC278" s="52">
        <v>344.09999999999997</v>
      </c>
      <c r="DD278" s="52">
        <v>344.09999999999997</v>
      </c>
      <c r="DE278" s="52">
        <v>344.09999999999997</v>
      </c>
      <c r="DF278" s="52">
        <v>344.09999999999997</v>
      </c>
      <c r="DG278" s="52">
        <v>344.09999999999997</v>
      </c>
      <c r="DH278" s="52">
        <v>344.09999999999997</v>
      </c>
      <c r="DI278" s="52">
        <v>344.09999999999997</v>
      </c>
      <c r="DJ278" s="52">
        <v>344.09999999999997</v>
      </c>
      <c r="DK278" s="52">
        <v>344.09999999999997</v>
      </c>
      <c r="DL278" s="52">
        <v>344.09999999999997</v>
      </c>
      <c r="DM278" s="52">
        <v>344.09999999999997</v>
      </c>
      <c r="DN278" s="52">
        <v>344.09999999999997</v>
      </c>
      <c r="DO278" s="52">
        <v>344.09999999999997</v>
      </c>
      <c r="DP278" s="52">
        <v>344.09999999999997</v>
      </c>
      <c r="DQ278" s="52">
        <v>344.09999999999997</v>
      </c>
      <c r="DR278" s="52">
        <v>344.09999999999997</v>
      </c>
      <c r="DS278" s="52">
        <v>344.09999999999997</v>
      </c>
      <c r="DT278" s="52">
        <v>344.09999999999997</v>
      </c>
      <c r="DU278" s="52">
        <v>344.09999999999997</v>
      </c>
      <c r="DV278" s="52">
        <v>344.09999999999997</v>
      </c>
      <c r="DW278" s="52">
        <v>344.09999999999997</v>
      </c>
      <c r="DX278" s="52">
        <v>344.09999999999997</v>
      </c>
      <c r="DY278" s="52">
        <v>344.09999999999997</v>
      </c>
      <c r="DZ278" s="52">
        <v>344.09999999999997</v>
      </c>
      <c r="EA278" s="52">
        <v>344.09999999999997</v>
      </c>
      <c r="EB278" s="52">
        <v>344.09999999999997</v>
      </c>
      <c r="EC278" s="52">
        <v>344.09999999999997</v>
      </c>
      <c r="ED278" s="52">
        <v>344.09999999999997</v>
      </c>
      <c r="EE278" s="52">
        <v>344.09999999999997</v>
      </c>
      <c r="EF278" s="52">
        <v>344.09999999999997</v>
      </c>
      <c r="EG278" s="52">
        <v>344.09999999999997</v>
      </c>
      <c r="EH278" s="52">
        <v>344.09999999999997</v>
      </c>
      <c r="EI278" s="52">
        <v>344.09999999999997</v>
      </c>
      <c r="EJ278" s="52">
        <v>344.09999999999997</v>
      </c>
      <c r="EK278" s="52">
        <v>344.09999999999997</v>
      </c>
      <c r="EL278" s="52">
        <v>344.09999999999997</v>
      </c>
      <c r="EM278" s="52">
        <v>344.09999999999997</v>
      </c>
      <c r="EN278" s="52">
        <v>344.09999999999997</v>
      </c>
      <c r="EO278" s="52">
        <v>344.09999999999997</v>
      </c>
      <c r="EP278" s="52">
        <v>344.09999999999997</v>
      </c>
      <c r="EQ278" s="52">
        <v>344.09999999999997</v>
      </c>
      <c r="ER278" s="52">
        <v>344.09999999999997</v>
      </c>
      <c r="ES278" s="52">
        <v>344.09999999999997</v>
      </c>
      <c r="ET278" s="52">
        <v>344.09999999999997</v>
      </c>
      <c r="EU278" s="52">
        <v>344.09999999999997</v>
      </c>
      <c r="EV278" s="52">
        <v>344.09999999999997</v>
      </c>
      <c r="EW278" s="52">
        <v>344.09999999999997</v>
      </c>
      <c r="EX278" s="52">
        <v>344.09999999999997</v>
      </c>
      <c r="EY278" s="52">
        <v>344.09999999999997</v>
      </c>
      <c r="EZ278" s="52">
        <v>344.09999999999997</v>
      </c>
      <c r="FA278" s="52">
        <v>344.09999999999997</v>
      </c>
      <c r="FB278" s="52">
        <v>344.09999999999997</v>
      </c>
      <c r="FC278" s="52">
        <v>344.09999999999997</v>
      </c>
      <c r="FD278" s="52">
        <v>344.09999999999997</v>
      </c>
      <c r="FE278" s="52">
        <v>344.09999999999997</v>
      </c>
      <c r="FF278" s="52">
        <v>344.09999999999997</v>
      </c>
      <c r="FG278" s="52">
        <v>344.09999999999997</v>
      </c>
      <c r="FH278" s="52">
        <v>344.09999999999997</v>
      </c>
      <c r="FI278" s="52">
        <v>344.09999999999997</v>
      </c>
      <c r="FJ278" s="52">
        <v>344.09999999999997</v>
      </c>
      <c r="FK278" s="52">
        <v>344.09999999999997</v>
      </c>
      <c r="FL278" s="52">
        <v>344.09999999999997</v>
      </c>
      <c r="FM278" s="52">
        <v>344.09999999999997</v>
      </c>
      <c r="FN278" s="52">
        <v>344.09999999999997</v>
      </c>
      <c r="FO278" s="52">
        <v>344.09999999999997</v>
      </c>
      <c r="FP278" s="52">
        <v>344.09999999999997</v>
      </c>
      <c r="FQ278" s="52">
        <v>344.09999999999997</v>
      </c>
      <c r="FR278" s="52">
        <v>344.09999999999997</v>
      </c>
      <c r="FS278" s="52">
        <v>344.09999999999997</v>
      </c>
      <c r="FT278" s="52">
        <v>344.09999999999997</v>
      </c>
      <c r="FU278" s="52">
        <v>344.09999999999997</v>
      </c>
      <c r="FV278" s="52">
        <v>344.09999999999997</v>
      </c>
      <c r="FW278" s="52">
        <v>344.09999999999997</v>
      </c>
      <c r="FX278" s="52">
        <v>344.09999999999997</v>
      </c>
      <c r="FY278" s="52">
        <v>344.09999999999997</v>
      </c>
      <c r="FZ278" s="52">
        <v>344.09999999999997</v>
      </c>
      <c r="GA278" s="52">
        <v>344.09999999999997</v>
      </c>
      <c r="GB278" s="52">
        <v>344.09999999999997</v>
      </c>
      <c r="GC278" s="52">
        <v>344.09999999999997</v>
      </c>
      <c r="GD278" s="52">
        <v>344.09999999999997</v>
      </c>
      <c r="GE278" s="52">
        <v>344.09999999999997</v>
      </c>
      <c r="GF278" s="52">
        <v>344.09999999999997</v>
      </c>
      <c r="GG278" s="52">
        <v>344.09999999999997</v>
      </c>
      <c r="GH278" s="52">
        <v>344.09999999999997</v>
      </c>
      <c r="GI278" s="52">
        <v>344.09999999999997</v>
      </c>
      <c r="GJ278" s="52">
        <v>344.09999999999997</v>
      </c>
      <c r="GK278" s="52">
        <v>344.09999999999997</v>
      </c>
      <c r="GL278" s="52">
        <v>344.09999999999997</v>
      </c>
      <c r="GM278" s="52">
        <v>344.09999999999997</v>
      </c>
      <c r="GN278" s="52">
        <v>344.09999999999997</v>
      </c>
      <c r="GO278" s="52">
        <v>344.09999999999997</v>
      </c>
      <c r="GP278" s="52">
        <v>344.09999999999997</v>
      </c>
      <c r="GQ278" s="52">
        <v>344.09999999999997</v>
      </c>
      <c r="GR278" s="52">
        <v>344.09999999999997</v>
      </c>
      <c r="GS278" s="52">
        <v>344.09999999999997</v>
      </c>
      <c r="GT278" s="52">
        <v>344.09999999999997</v>
      </c>
      <c r="GU278" s="52">
        <v>344.09999999999997</v>
      </c>
      <c r="GV278" s="52">
        <v>344.09999999999997</v>
      </c>
      <c r="GW278" s="52">
        <v>344.09999999999997</v>
      </c>
      <c r="GX278" s="52">
        <v>344.09999999999997</v>
      </c>
      <c r="GY278" s="52">
        <v>344.09999999999997</v>
      </c>
      <c r="GZ278" s="52">
        <v>344.09999999999997</v>
      </c>
      <c r="HA278" s="52">
        <v>344.09999999999997</v>
      </c>
      <c r="HB278" s="52">
        <v>344.09999999999997</v>
      </c>
      <c r="HC278" s="52">
        <v>344.09999999999997</v>
      </c>
      <c r="HD278" s="52">
        <v>344.09999999999997</v>
      </c>
      <c r="HE278" s="52">
        <v>344.09999999999997</v>
      </c>
      <c r="HF278" s="52">
        <v>344.09999999999997</v>
      </c>
      <c r="HG278" s="52">
        <v>344.09999999999997</v>
      </c>
      <c r="HH278" s="52">
        <v>344.09999999999997</v>
      </c>
      <c r="HI278" s="52">
        <v>344.09999999999997</v>
      </c>
      <c r="HJ278" s="52">
        <v>344.09999999999997</v>
      </c>
      <c r="HK278" s="52">
        <v>344.09999999999997</v>
      </c>
      <c r="HL278" s="52">
        <v>344.09999999999997</v>
      </c>
      <c r="HM278" s="52">
        <v>344.09999999999997</v>
      </c>
      <c r="HN278" s="52">
        <v>344.09999999999997</v>
      </c>
      <c r="HO278" s="52">
        <v>344.09999999999997</v>
      </c>
      <c r="HP278" s="52">
        <v>344.09999999999997</v>
      </c>
      <c r="HQ278" s="52">
        <v>344.09999999999997</v>
      </c>
      <c r="HR278" s="52">
        <v>344.09999999999997</v>
      </c>
      <c r="HS278" s="52">
        <v>344.09999999999997</v>
      </c>
      <c r="HT278" s="52">
        <v>344.09999999999997</v>
      </c>
      <c r="HU278" s="52">
        <v>344.09999999999997</v>
      </c>
      <c r="HV278" s="52">
        <v>344.09999999999997</v>
      </c>
      <c r="HW278" s="52">
        <v>344.09999999999997</v>
      </c>
      <c r="HX278" s="52">
        <v>344.09999999999997</v>
      </c>
      <c r="HY278" s="52">
        <v>344.09999999999997</v>
      </c>
      <c r="HZ278" s="52">
        <v>344.09999999999997</v>
      </c>
      <c r="IA278" s="52">
        <v>344.09999999999997</v>
      </c>
      <c r="IB278" s="52">
        <v>344.09999999999997</v>
      </c>
      <c r="IC278" s="52">
        <v>344.09999999999997</v>
      </c>
      <c r="ID278" s="52">
        <v>344.09999999999997</v>
      </c>
      <c r="IE278" s="52">
        <v>344.09999999999997</v>
      </c>
      <c r="IF278" s="52">
        <v>344.09999999999997</v>
      </c>
      <c r="IG278" s="52">
        <v>344.09999999999997</v>
      </c>
      <c r="IH278" s="52">
        <v>344.09999999999997</v>
      </c>
      <c r="II278" s="52">
        <v>344.09999999999997</v>
      </c>
      <c r="IJ278" s="52">
        <v>344.09999999999997</v>
      </c>
      <c r="IK278" s="52">
        <v>344.09999999999997</v>
      </c>
      <c r="IL278" s="52">
        <v>344.09999999999997</v>
      </c>
      <c r="IM278" s="52">
        <v>344.09999999999997</v>
      </c>
      <c r="IN278" s="52">
        <v>344.09999999999997</v>
      </c>
      <c r="IO278" s="52">
        <v>344.09999999999997</v>
      </c>
      <c r="IP278" s="52">
        <v>344.09999999999997</v>
      </c>
      <c r="IQ278" s="52">
        <v>344.09999999999997</v>
      </c>
      <c r="IR278" s="52">
        <v>344.09999999999997</v>
      </c>
      <c r="IS278" s="52">
        <v>344.09999999999997</v>
      </c>
      <c r="IT278" s="52">
        <v>344.09999999999997</v>
      </c>
      <c r="IU278" s="52">
        <v>344.09999999999997</v>
      </c>
      <c r="IV278" s="52">
        <v>344.09999999999997</v>
      </c>
      <c r="IW278" s="52">
        <v>344.09999999999997</v>
      </c>
      <c r="IX278" s="52">
        <v>344.09999999999997</v>
      </c>
      <c r="IY278" s="52">
        <v>344.09999999999997</v>
      </c>
      <c r="IZ278" s="52">
        <v>344.09999999999997</v>
      </c>
      <c r="JA278" s="52">
        <v>344.09999999999997</v>
      </c>
      <c r="JB278" s="52">
        <v>344.09999999999997</v>
      </c>
      <c r="JC278" s="52">
        <v>344.09999999999997</v>
      </c>
      <c r="JD278" s="52">
        <v>344.09999999999997</v>
      </c>
      <c r="JE278" s="52">
        <v>344.09999999999997</v>
      </c>
      <c r="JF278" s="52">
        <v>344.09999999999997</v>
      </c>
      <c r="JG278" s="52">
        <v>344.09999999999997</v>
      </c>
      <c r="JH278" s="52">
        <v>344.09999999999997</v>
      </c>
      <c r="JI278" s="52">
        <v>344.09999999999997</v>
      </c>
      <c r="JJ278" s="52">
        <v>344.09999999999997</v>
      </c>
      <c r="JK278" s="52">
        <v>344.09999999999997</v>
      </c>
      <c r="JL278" s="52">
        <v>344.09999999999997</v>
      </c>
      <c r="JM278" s="52">
        <v>344.09999999999997</v>
      </c>
      <c r="JN278" s="52">
        <v>344.09999999999997</v>
      </c>
      <c r="JO278" s="52">
        <v>344.09999999999997</v>
      </c>
      <c r="JP278" s="52">
        <v>344.09999999999997</v>
      </c>
      <c r="JQ278" s="52">
        <v>344.09999999999997</v>
      </c>
      <c r="JR278" s="52">
        <v>344.09999999999997</v>
      </c>
      <c r="JS278" s="52">
        <v>0</v>
      </c>
      <c r="JT278" s="52">
        <v>0</v>
      </c>
      <c r="JU278" s="52">
        <v>0</v>
      </c>
      <c r="JV278" s="52">
        <v>0</v>
      </c>
      <c r="JW278" s="52">
        <v>0</v>
      </c>
      <c r="JX278" s="52">
        <v>0</v>
      </c>
      <c r="JY278" s="52">
        <v>0</v>
      </c>
      <c r="JZ278" s="52">
        <v>0</v>
      </c>
      <c r="KA278" s="52">
        <v>0</v>
      </c>
      <c r="KB278" s="52">
        <v>0</v>
      </c>
      <c r="KC278" s="52">
        <v>0</v>
      </c>
      <c r="KD278" s="52">
        <v>0</v>
      </c>
      <c r="KE278" s="52">
        <v>0</v>
      </c>
      <c r="KF278" s="52">
        <v>0</v>
      </c>
      <c r="KG278" s="52">
        <v>0</v>
      </c>
      <c r="KH278" s="52">
        <v>0</v>
      </c>
      <c r="KI278" s="52">
        <v>0</v>
      </c>
      <c r="KJ278" s="52">
        <v>0</v>
      </c>
      <c r="KK278" s="52">
        <v>0</v>
      </c>
      <c r="KL278" s="52">
        <v>0</v>
      </c>
      <c r="KM278" s="52">
        <v>0</v>
      </c>
      <c r="KN278" s="52">
        <v>0</v>
      </c>
      <c r="KO278" s="52">
        <v>0</v>
      </c>
      <c r="KP278" s="52">
        <v>0</v>
      </c>
      <c r="KQ278" s="52">
        <v>0</v>
      </c>
      <c r="KR278" s="52">
        <v>0</v>
      </c>
      <c r="KS278" s="52">
        <v>0</v>
      </c>
      <c r="KT278" s="52">
        <v>0</v>
      </c>
      <c r="KU278" s="52">
        <v>0</v>
      </c>
      <c r="KV278" s="52">
        <v>0</v>
      </c>
      <c r="KW278" s="52">
        <v>0</v>
      </c>
      <c r="KX278" s="52">
        <v>0</v>
      </c>
      <c r="KY278" s="52">
        <v>0</v>
      </c>
      <c r="KZ278" s="52">
        <v>0</v>
      </c>
      <c r="LA278" s="52">
        <v>0</v>
      </c>
      <c r="LB278" s="52">
        <v>0</v>
      </c>
      <c r="LC278" s="52">
        <v>0</v>
      </c>
      <c r="LD278" s="52">
        <v>0</v>
      </c>
      <c r="LE278" s="52">
        <v>0</v>
      </c>
      <c r="LF278" s="52">
        <v>0</v>
      </c>
      <c r="LG278" s="52">
        <v>0</v>
      </c>
      <c r="LH278" s="52">
        <v>0</v>
      </c>
      <c r="LI278" s="52">
        <v>0</v>
      </c>
      <c r="LJ278" s="52">
        <v>0</v>
      </c>
      <c r="LK278" s="52">
        <v>0</v>
      </c>
      <c r="LL278" s="52">
        <v>0</v>
      </c>
      <c r="LM278" s="52">
        <v>0</v>
      </c>
      <c r="LN278" s="52">
        <v>0</v>
      </c>
      <c r="LO278" s="52">
        <v>0</v>
      </c>
      <c r="LP278" s="52">
        <v>0</v>
      </c>
      <c r="LQ278" s="52">
        <v>0</v>
      </c>
      <c r="LR278" s="52">
        <v>0</v>
      </c>
      <c r="LS278" s="52">
        <v>0</v>
      </c>
      <c r="LT278" s="52">
        <v>0</v>
      </c>
      <c r="LU278" s="52">
        <v>0</v>
      </c>
      <c r="LV278" s="52">
        <v>0</v>
      </c>
      <c r="LW278" s="52">
        <v>0</v>
      </c>
      <c r="LX278" s="52">
        <v>0</v>
      </c>
      <c r="LY278" s="52">
        <v>0</v>
      </c>
      <c r="LZ278" s="52">
        <v>0</v>
      </c>
      <c r="MA278" s="52">
        <v>0</v>
      </c>
      <c r="MB278" s="52">
        <v>0</v>
      </c>
      <c r="MC278" s="52">
        <v>0</v>
      </c>
      <c r="MD278" s="52">
        <v>0</v>
      </c>
      <c r="ME278" s="52">
        <v>0</v>
      </c>
      <c r="MF278" s="52">
        <v>0</v>
      </c>
      <c r="MG278" s="52">
        <v>0</v>
      </c>
      <c r="MH278" s="52">
        <v>0</v>
      </c>
      <c r="MI278" s="52">
        <v>0</v>
      </c>
      <c r="MJ278" s="52">
        <v>0</v>
      </c>
      <c r="MK278" s="52">
        <v>0</v>
      </c>
      <c r="ML278" s="52">
        <v>0</v>
      </c>
      <c r="MM278" s="52">
        <v>0</v>
      </c>
      <c r="MN278" s="52">
        <v>0</v>
      </c>
      <c r="MO278" s="52">
        <v>0</v>
      </c>
      <c r="MP278" s="52">
        <v>0</v>
      </c>
      <c r="MQ278" s="52">
        <v>0</v>
      </c>
      <c r="MR278" s="52">
        <v>0</v>
      </c>
      <c r="MS278" s="52">
        <v>0</v>
      </c>
      <c r="MT278" s="52">
        <v>0</v>
      </c>
      <c r="MU278" s="52">
        <v>0</v>
      </c>
      <c r="MV278" s="52">
        <v>0</v>
      </c>
      <c r="MW278" s="52">
        <v>0</v>
      </c>
      <c r="MX278" s="52">
        <v>0</v>
      </c>
      <c r="MY278" s="52">
        <v>0</v>
      </c>
      <c r="MZ278" s="52">
        <v>0</v>
      </c>
      <c r="NA278" s="52">
        <v>0</v>
      </c>
      <c r="NB278" s="52">
        <v>0</v>
      </c>
      <c r="NC278" s="52">
        <v>0</v>
      </c>
      <c r="ND278" s="52">
        <v>0</v>
      </c>
      <c r="NE278" s="52">
        <v>0</v>
      </c>
      <c r="NF278" s="52">
        <v>0</v>
      </c>
      <c r="NG278" s="52">
        <v>0</v>
      </c>
      <c r="NH278" s="52">
        <v>0</v>
      </c>
      <c r="NI278" s="52">
        <v>0</v>
      </c>
      <c r="NJ278" s="52">
        <v>0</v>
      </c>
      <c r="NK278" s="52">
        <v>0</v>
      </c>
      <c r="NL278" s="52">
        <v>0</v>
      </c>
      <c r="NM278" s="52">
        <v>0</v>
      </c>
      <c r="NN278" s="52">
        <v>0</v>
      </c>
      <c r="NO278" s="52">
        <v>0</v>
      </c>
      <c r="NP278" s="52">
        <v>0</v>
      </c>
      <c r="NQ278" s="52">
        <v>0</v>
      </c>
      <c r="NR278" s="68">
        <f t="shared" si="12"/>
        <v>68553.819999999861</v>
      </c>
      <c r="NS278" s="68">
        <f t="shared" si="13"/>
        <v>68553.819999999861</v>
      </c>
      <c r="NT278" s="68">
        <f t="shared" si="14"/>
        <v>38273.019999999924</v>
      </c>
    </row>
    <row r="279" spans="1:384" s="40" customFormat="1" ht="15" customHeight="1" outlineLevel="1" x14ac:dyDescent="0.2">
      <c r="A279" s="61"/>
      <c r="B279" s="49" t="s">
        <v>671</v>
      </c>
      <c r="C279" s="49" t="s">
        <v>711</v>
      </c>
      <c r="D279" s="49" t="s">
        <v>712</v>
      </c>
      <c r="E279" s="50" t="s">
        <v>713</v>
      </c>
      <c r="F279" s="64">
        <v>44401</v>
      </c>
      <c r="G279" s="49" t="s">
        <v>37</v>
      </c>
      <c r="H279" s="72">
        <v>6.1677999999999997E-2</v>
      </c>
      <c r="I279" s="65">
        <v>54000</v>
      </c>
      <c r="J279" s="114" t="str">
        <f>_xlfn.XLOOKUP(E279,'[12]Resumo Unidades'!$B:$B,'[12]Resumo Unidades'!$W:$W)</f>
        <v>Fluxo com Divergência maior do que 10%</v>
      </c>
      <c r="K279" s="51" t="str">
        <f>IF(L279&gt;Resumo!$E$23,"Sim","Não")</f>
        <v>Não</v>
      </c>
      <c r="L279" s="66">
        <v>48</v>
      </c>
      <c r="M279" s="67"/>
      <c r="N279" s="52">
        <v>0</v>
      </c>
      <c r="O279" s="52">
        <v>0</v>
      </c>
      <c r="P279" s="52">
        <v>0</v>
      </c>
      <c r="Q279" s="52">
        <v>0</v>
      </c>
      <c r="R279" s="52">
        <v>0</v>
      </c>
      <c r="S279" s="52">
        <v>0</v>
      </c>
      <c r="T279" s="52">
        <v>0</v>
      </c>
      <c r="U279" s="52">
        <v>0</v>
      </c>
      <c r="V279" s="52">
        <v>0</v>
      </c>
      <c r="W279" s="52">
        <v>0</v>
      </c>
      <c r="X279" s="52">
        <v>0</v>
      </c>
      <c r="Y279" s="52">
        <v>0</v>
      </c>
      <c r="Z279" s="52">
        <v>0</v>
      </c>
      <c r="AA279" s="52">
        <v>0</v>
      </c>
      <c r="AB279" s="52">
        <v>0</v>
      </c>
      <c r="AC279" s="52">
        <v>0</v>
      </c>
      <c r="AD279" s="52">
        <v>0</v>
      </c>
      <c r="AE279" s="52">
        <v>0</v>
      </c>
      <c r="AF279" s="52">
        <v>0</v>
      </c>
      <c r="AG279" s="52">
        <v>0</v>
      </c>
      <c r="AH279" s="52">
        <v>0</v>
      </c>
      <c r="AI279" s="52">
        <v>0</v>
      </c>
      <c r="AJ279" s="52">
        <v>0</v>
      </c>
      <c r="AK279" s="52">
        <v>0</v>
      </c>
      <c r="AL279" s="52">
        <v>0</v>
      </c>
      <c r="AM279" s="52">
        <v>0</v>
      </c>
      <c r="AN279" s="52">
        <v>0</v>
      </c>
      <c r="AO279" s="52">
        <v>0</v>
      </c>
      <c r="AP279" s="52">
        <v>0</v>
      </c>
      <c r="AQ279" s="52">
        <v>0</v>
      </c>
      <c r="AR279" s="52">
        <v>0</v>
      </c>
      <c r="AS279" s="52">
        <v>0</v>
      </c>
      <c r="AT279" s="52">
        <v>0</v>
      </c>
      <c r="AU279" s="52">
        <v>0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0</v>
      </c>
      <c r="BF279" s="52">
        <v>0</v>
      </c>
      <c r="BG279" s="52">
        <v>0</v>
      </c>
      <c r="BH279" s="52">
        <v>0</v>
      </c>
      <c r="BI279" s="52">
        <v>0</v>
      </c>
      <c r="BJ279" s="52">
        <v>0</v>
      </c>
      <c r="BK279" s="52">
        <v>0</v>
      </c>
      <c r="BL279" s="52">
        <v>0</v>
      </c>
      <c r="BM279" s="52">
        <v>0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0</v>
      </c>
      <c r="BV279" s="52">
        <v>0</v>
      </c>
      <c r="BW279" s="52">
        <v>0</v>
      </c>
      <c r="BX279" s="52">
        <v>0</v>
      </c>
      <c r="BY279" s="52">
        <v>0</v>
      </c>
      <c r="BZ279" s="52">
        <v>0</v>
      </c>
      <c r="CA279" s="52">
        <v>0</v>
      </c>
      <c r="CB279" s="52">
        <v>433.27</v>
      </c>
      <c r="CC279" s="52">
        <v>429.8</v>
      </c>
      <c r="CD279" s="52">
        <v>300.47000000000003</v>
      </c>
      <c r="CE279" s="52">
        <v>300.47000000000003</v>
      </c>
      <c r="CF279" s="52">
        <v>300.47000000000003</v>
      </c>
      <c r="CG279" s="52">
        <v>300.47000000000003</v>
      </c>
      <c r="CH279" s="52">
        <v>300.47000000000003</v>
      </c>
      <c r="CI279" s="52">
        <v>300.47000000000003</v>
      </c>
      <c r="CJ279" s="52">
        <v>300.47000000000003</v>
      </c>
      <c r="CK279" s="52">
        <v>300.47000000000003</v>
      </c>
      <c r="CL279" s="52">
        <v>300.47000000000003</v>
      </c>
      <c r="CM279" s="52">
        <v>300.47000000000003</v>
      </c>
      <c r="CN279" s="52">
        <v>300.47000000000003</v>
      </c>
      <c r="CO279" s="52">
        <v>300.47000000000003</v>
      </c>
      <c r="CP279" s="52">
        <v>300.47000000000003</v>
      </c>
      <c r="CQ279" s="52">
        <v>300.47000000000003</v>
      </c>
      <c r="CR279" s="52">
        <v>300.47000000000003</v>
      </c>
      <c r="CS279" s="52">
        <v>300.47000000000003</v>
      </c>
      <c r="CT279" s="52">
        <v>300.47000000000003</v>
      </c>
      <c r="CU279" s="52">
        <v>300.47000000000003</v>
      </c>
      <c r="CV279" s="52">
        <v>300.47000000000003</v>
      </c>
      <c r="CW279" s="52">
        <v>300.47000000000003</v>
      </c>
      <c r="CX279" s="52">
        <v>300.47000000000003</v>
      </c>
      <c r="CY279" s="52">
        <v>300.47000000000003</v>
      </c>
      <c r="CZ279" s="52">
        <v>300.47000000000003</v>
      </c>
      <c r="DA279" s="52">
        <v>300.47000000000003</v>
      </c>
      <c r="DB279" s="52">
        <v>300.47000000000003</v>
      </c>
      <c r="DC279" s="52">
        <v>300.47000000000003</v>
      </c>
      <c r="DD279" s="52">
        <v>300.47000000000003</v>
      </c>
      <c r="DE279" s="52">
        <v>300.47000000000003</v>
      </c>
      <c r="DF279" s="52">
        <v>300.47000000000003</v>
      </c>
      <c r="DG279" s="52">
        <v>300.47000000000003</v>
      </c>
      <c r="DH279" s="52">
        <v>300.47000000000003</v>
      </c>
      <c r="DI279" s="52">
        <v>300.47000000000003</v>
      </c>
      <c r="DJ279" s="52">
        <v>300.47000000000003</v>
      </c>
      <c r="DK279" s="52">
        <v>300.47000000000003</v>
      </c>
      <c r="DL279" s="52">
        <v>300.47000000000003</v>
      </c>
      <c r="DM279" s="52">
        <v>300.47000000000003</v>
      </c>
      <c r="DN279" s="52">
        <v>300.47000000000003</v>
      </c>
      <c r="DO279" s="52">
        <v>300.47000000000003</v>
      </c>
      <c r="DP279" s="52">
        <v>300.47000000000003</v>
      </c>
      <c r="DQ279" s="52">
        <v>300.47000000000003</v>
      </c>
      <c r="DR279" s="52">
        <v>300.47000000000003</v>
      </c>
      <c r="DS279" s="52">
        <v>300.47000000000003</v>
      </c>
      <c r="DT279" s="52">
        <v>300.47000000000003</v>
      </c>
      <c r="DU279" s="52">
        <v>300.47000000000003</v>
      </c>
      <c r="DV279" s="52">
        <v>300.47000000000003</v>
      </c>
      <c r="DW279" s="52">
        <v>300.47000000000003</v>
      </c>
      <c r="DX279" s="52">
        <v>300.47000000000003</v>
      </c>
      <c r="DY279" s="52">
        <v>300.47000000000003</v>
      </c>
      <c r="DZ279" s="52">
        <v>300.47000000000003</v>
      </c>
      <c r="EA279" s="52">
        <v>300.47000000000003</v>
      </c>
      <c r="EB279" s="52">
        <v>300.47000000000003</v>
      </c>
      <c r="EC279" s="52">
        <v>300.47000000000003</v>
      </c>
      <c r="ED279" s="52">
        <v>300.47000000000003</v>
      </c>
      <c r="EE279" s="52">
        <v>300.47000000000003</v>
      </c>
      <c r="EF279" s="52">
        <v>300.47000000000003</v>
      </c>
      <c r="EG279" s="52">
        <v>300.47000000000003</v>
      </c>
      <c r="EH279" s="52">
        <v>300.47000000000003</v>
      </c>
      <c r="EI279" s="52">
        <v>300.47000000000003</v>
      </c>
      <c r="EJ279" s="52">
        <v>300.47000000000003</v>
      </c>
      <c r="EK279" s="52">
        <v>300.47000000000003</v>
      </c>
      <c r="EL279" s="52">
        <v>300.47000000000003</v>
      </c>
      <c r="EM279" s="52">
        <v>300.47000000000003</v>
      </c>
      <c r="EN279" s="52">
        <v>300.47000000000003</v>
      </c>
      <c r="EO279" s="52">
        <v>300.47000000000003</v>
      </c>
      <c r="EP279" s="52">
        <v>300.47000000000003</v>
      </c>
      <c r="EQ279" s="52">
        <v>300.47000000000003</v>
      </c>
      <c r="ER279" s="52">
        <v>300.47000000000003</v>
      </c>
      <c r="ES279" s="52">
        <v>300.47000000000003</v>
      </c>
      <c r="ET279" s="52">
        <v>300.47000000000003</v>
      </c>
      <c r="EU279" s="52">
        <v>300.47000000000003</v>
      </c>
      <c r="EV279" s="52">
        <v>300.47000000000003</v>
      </c>
      <c r="EW279" s="52">
        <v>300.47000000000003</v>
      </c>
      <c r="EX279" s="52">
        <v>300.47000000000003</v>
      </c>
      <c r="EY279" s="52">
        <v>300.47000000000003</v>
      </c>
      <c r="EZ279" s="52">
        <v>300.47000000000003</v>
      </c>
      <c r="FA279" s="52">
        <v>300.47000000000003</v>
      </c>
      <c r="FB279" s="52">
        <v>300.47000000000003</v>
      </c>
      <c r="FC279" s="52">
        <v>300.47000000000003</v>
      </c>
      <c r="FD279" s="52">
        <v>300.47000000000003</v>
      </c>
      <c r="FE279" s="52">
        <v>300.47000000000003</v>
      </c>
      <c r="FF279" s="52">
        <v>300.47000000000003</v>
      </c>
      <c r="FG279" s="52">
        <v>300.47000000000003</v>
      </c>
      <c r="FH279" s="52">
        <v>300.47000000000003</v>
      </c>
      <c r="FI279" s="52">
        <v>300.47000000000003</v>
      </c>
      <c r="FJ279" s="52">
        <v>300.47000000000003</v>
      </c>
      <c r="FK279" s="52">
        <v>300.47000000000003</v>
      </c>
      <c r="FL279" s="52">
        <v>300.47000000000003</v>
      </c>
      <c r="FM279" s="52">
        <v>300.47000000000003</v>
      </c>
      <c r="FN279" s="52">
        <v>300.47000000000003</v>
      </c>
      <c r="FO279" s="52">
        <v>300.47000000000003</v>
      </c>
      <c r="FP279" s="52">
        <v>300.47000000000003</v>
      </c>
      <c r="FQ279" s="52">
        <v>300.47000000000003</v>
      </c>
      <c r="FR279" s="52">
        <v>300.47000000000003</v>
      </c>
      <c r="FS279" s="52">
        <v>300.47000000000003</v>
      </c>
      <c r="FT279" s="52">
        <v>300.47000000000003</v>
      </c>
      <c r="FU279" s="52">
        <v>300.47000000000003</v>
      </c>
      <c r="FV279" s="52">
        <v>300.47000000000003</v>
      </c>
      <c r="FW279" s="52">
        <v>300.47000000000003</v>
      </c>
      <c r="FX279" s="52">
        <v>300.47000000000003</v>
      </c>
      <c r="FY279" s="52">
        <v>300.47000000000003</v>
      </c>
      <c r="FZ279" s="52">
        <v>300.47000000000003</v>
      </c>
      <c r="GA279" s="52">
        <v>300.47000000000003</v>
      </c>
      <c r="GB279" s="52">
        <v>300.47000000000003</v>
      </c>
      <c r="GC279" s="52">
        <v>300.47000000000003</v>
      </c>
      <c r="GD279" s="52">
        <v>300.47000000000003</v>
      </c>
      <c r="GE279" s="52">
        <v>300.47000000000003</v>
      </c>
      <c r="GF279" s="52">
        <v>300.47000000000003</v>
      </c>
      <c r="GG279" s="52">
        <v>300.47000000000003</v>
      </c>
      <c r="GH279" s="52">
        <v>300.47000000000003</v>
      </c>
      <c r="GI279" s="52">
        <v>300.47000000000003</v>
      </c>
      <c r="GJ279" s="52">
        <v>300.47000000000003</v>
      </c>
      <c r="GK279" s="52">
        <v>300.47000000000003</v>
      </c>
      <c r="GL279" s="52">
        <v>300.47000000000003</v>
      </c>
      <c r="GM279" s="52">
        <v>300.47000000000003</v>
      </c>
      <c r="GN279" s="52">
        <v>300.47000000000003</v>
      </c>
      <c r="GO279" s="52">
        <v>300.47000000000003</v>
      </c>
      <c r="GP279" s="52">
        <v>300.47000000000003</v>
      </c>
      <c r="GQ279" s="52">
        <v>300.47000000000003</v>
      </c>
      <c r="GR279" s="52">
        <v>300.47000000000003</v>
      </c>
      <c r="GS279" s="52">
        <v>300.47000000000003</v>
      </c>
      <c r="GT279" s="52">
        <v>300.47000000000003</v>
      </c>
      <c r="GU279" s="52">
        <v>300.47000000000003</v>
      </c>
      <c r="GV279" s="52">
        <v>300.47000000000003</v>
      </c>
      <c r="GW279" s="52">
        <v>300.47000000000003</v>
      </c>
      <c r="GX279" s="52">
        <v>300.47000000000003</v>
      </c>
      <c r="GY279" s="52">
        <v>300.47000000000003</v>
      </c>
      <c r="GZ279" s="52">
        <v>300.47000000000003</v>
      </c>
      <c r="HA279" s="52">
        <v>300.47000000000003</v>
      </c>
      <c r="HB279" s="52">
        <v>300.47000000000003</v>
      </c>
      <c r="HC279" s="52">
        <v>300.47000000000003</v>
      </c>
      <c r="HD279" s="52">
        <v>300.47000000000003</v>
      </c>
      <c r="HE279" s="52">
        <v>300.47000000000003</v>
      </c>
      <c r="HF279" s="52">
        <v>300.47000000000003</v>
      </c>
      <c r="HG279" s="52">
        <v>300.47000000000003</v>
      </c>
      <c r="HH279" s="52">
        <v>300.47000000000003</v>
      </c>
      <c r="HI279" s="52">
        <v>300.47000000000003</v>
      </c>
      <c r="HJ279" s="52">
        <v>300.47000000000003</v>
      </c>
      <c r="HK279" s="52">
        <v>300.47000000000003</v>
      </c>
      <c r="HL279" s="52">
        <v>300.47000000000003</v>
      </c>
      <c r="HM279" s="52">
        <v>300.47000000000003</v>
      </c>
      <c r="HN279" s="52">
        <v>300.47000000000003</v>
      </c>
      <c r="HO279" s="52">
        <v>300.47000000000003</v>
      </c>
      <c r="HP279" s="52">
        <v>300.47000000000003</v>
      </c>
      <c r="HQ279" s="52">
        <v>300.47000000000003</v>
      </c>
      <c r="HR279" s="52">
        <v>300.47000000000003</v>
      </c>
      <c r="HS279" s="52">
        <v>300.47000000000003</v>
      </c>
      <c r="HT279" s="52">
        <v>300.47000000000003</v>
      </c>
      <c r="HU279" s="52">
        <v>300.47000000000003</v>
      </c>
      <c r="HV279" s="52">
        <v>300.47000000000003</v>
      </c>
      <c r="HW279" s="52">
        <v>300.47000000000003</v>
      </c>
      <c r="HX279" s="52">
        <v>300.47000000000003</v>
      </c>
      <c r="HY279" s="52">
        <v>300.47000000000003</v>
      </c>
      <c r="HZ279" s="52">
        <v>300.47000000000003</v>
      </c>
      <c r="IA279" s="52">
        <v>300.47000000000003</v>
      </c>
      <c r="IB279" s="52">
        <v>300.47000000000003</v>
      </c>
      <c r="IC279" s="52">
        <v>300.47000000000003</v>
      </c>
      <c r="ID279" s="52">
        <v>300.47000000000003</v>
      </c>
      <c r="IE279" s="52">
        <v>300.47000000000003</v>
      </c>
      <c r="IF279" s="52">
        <v>300.47000000000003</v>
      </c>
      <c r="IG279" s="52">
        <v>300.47000000000003</v>
      </c>
      <c r="IH279" s="52">
        <v>300.47000000000003</v>
      </c>
      <c r="II279" s="52">
        <v>300.47000000000003</v>
      </c>
      <c r="IJ279" s="52">
        <v>300.47000000000003</v>
      </c>
      <c r="IK279" s="52">
        <v>300.47000000000003</v>
      </c>
      <c r="IL279" s="52">
        <v>300.47000000000003</v>
      </c>
      <c r="IM279" s="52">
        <v>300.47000000000003</v>
      </c>
      <c r="IN279" s="52">
        <v>300.47000000000003</v>
      </c>
      <c r="IO279" s="52">
        <v>300.47000000000003</v>
      </c>
      <c r="IP279" s="52">
        <v>300.47000000000003</v>
      </c>
      <c r="IQ279" s="52">
        <v>300.47000000000003</v>
      </c>
      <c r="IR279" s="52">
        <v>300.47000000000003</v>
      </c>
      <c r="IS279" s="52">
        <v>300.47000000000003</v>
      </c>
      <c r="IT279" s="52">
        <v>300.47000000000003</v>
      </c>
      <c r="IU279" s="52">
        <v>300.47000000000003</v>
      </c>
      <c r="IV279" s="52">
        <v>300.47000000000003</v>
      </c>
      <c r="IW279" s="52">
        <v>300.47000000000003</v>
      </c>
      <c r="IX279" s="52">
        <v>300.47000000000003</v>
      </c>
      <c r="IY279" s="52">
        <v>300.47000000000003</v>
      </c>
      <c r="IZ279" s="52">
        <v>300.47000000000003</v>
      </c>
      <c r="JA279" s="52">
        <v>300.47000000000003</v>
      </c>
      <c r="JB279" s="52">
        <v>300.47000000000003</v>
      </c>
      <c r="JC279" s="52">
        <v>300.47000000000003</v>
      </c>
      <c r="JD279" s="52">
        <v>300.47000000000003</v>
      </c>
      <c r="JE279" s="52">
        <v>300.47000000000003</v>
      </c>
      <c r="JF279" s="52">
        <v>300.47000000000003</v>
      </c>
      <c r="JG279" s="52">
        <v>300.47000000000003</v>
      </c>
      <c r="JH279" s="52">
        <v>300.47000000000003</v>
      </c>
      <c r="JI279" s="52">
        <v>300.47000000000003</v>
      </c>
      <c r="JJ279" s="52">
        <v>300.47000000000003</v>
      </c>
      <c r="JK279" s="52">
        <v>300.47000000000003</v>
      </c>
      <c r="JL279" s="52">
        <v>300.47000000000003</v>
      </c>
      <c r="JM279" s="52">
        <v>300.47000000000003</v>
      </c>
      <c r="JN279" s="52">
        <v>300.47000000000003</v>
      </c>
      <c r="JO279" s="52">
        <v>300.47000000000003</v>
      </c>
      <c r="JP279" s="52">
        <v>300.47000000000003</v>
      </c>
      <c r="JQ279" s="52">
        <v>300.47000000000003</v>
      </c>
      <c r="JR279" s="52">
        <v>300.47000000000003</v>
      </c>
      <c r="JS279" s="52">
        <v>300.47000000000003</v>
      </c>
      <c r="JT279" s="52">
        <v>0</v>
      </c>
      <c r="JU279" s="52">
        <v>0</v>
      </c>
      <c r="JV279" s="52">
        <v>0</v>
      </c>
      <c r="JW279" s="52">
        <v>0</v>
      </c>
      <c r="JX279" s="52">
        <v>0</v>
      </c>
      <c r="JY279" s="52">
        <v>0</v>
      </c>
      <c r="JZ279" s="52">
        <v>0</v>
      </c>
      <c r="KA279" s="52">
        <v>0</v>
      </c>
      <c r="KB279" s="52">
        <v>0</v>
      </c>
      <c r="KC279" s="52">
        <v>0</v>
      </c>
      <c r="KD279" s="52">
        <v>0</v>
      </c>
      <c r="KE279" s="52">
        <v>0</v>
      </c>
      <c r="KF279" s="52">
        <v>0</v>
      </c>
      <c r="KG279" s="52">
        <v>0</v>
      </c>
      <c r="KH279" s="52">
        <v>0</v>
      </c>
      <c r="KI279" s="52">
        <v>0</v>
      </c>
      <c r="KJ279" s="52">
        <v>0</v>
      </c>
      <c r="KK279" s="52">
        <v>0</v>
      </c>
      <c r="KL279" s="52">
        <v>0</v>
      </c>
      <c r="KM279" s="52">
        <v>0</v>
      </c>
      <c r="KN279" s="52">
        <v>0</v>
      </c>
      <c r="KO279" s="52">
        <v>0</v>
      </c>
      <c r="KP279" s="52">
        <v>0</v>
      </c>
      <c r="KQ279" s="52">
        <v>0</v>
      </c>
      <c r="KR279" s="52">
        <v>0</v>
      </c>
      <c r="KS279" s="52">
        <v>0</v>
      </c>
      <c r="KT279" s="52">
        <v>0</v>
      </c>
      <c r="KU279" s="52">
        <v>0</v>
      </c>
      <c r="KV279" s="52">
        <v>0</v>
      </c>
      <c r="KW279" s="52">
        <v>0</v>
      </c>
      <c r="KX279" s="52">
        <v>0</v>
      </c>
      <c r="KY279" s="52">
        <v>0</v>
      </c>
      <c r="KZ279" s="52">
        <v>0</v>
      </c>
      <c r="LA279" s="52">
        <v>0</v>
      </c>
      <c r="LB279" s="52">
        <v>0</v>
      </c>
      <c r="LC279" s="52">
        <v>0</v>
      </c>
      <c r="LD279" s="52">
        <v>0</v>
      </c>
      <c r="LE279" s="52">
        <v>0</v>
      </c>
      <c r="LF279" s="52">
        <v>0</v>
      </c>
      <c r="LG279" s="52">
        <v>0</v>
      </c>
      <c r="LH279" s="52">
        <v>0</v>
      </c>
      <c r="LI279" s="52">
        <v>0</v>
      </c>
      <c r="LJ279" s="52">
        <v>0</v>
      </c>
      <c r="LK279" s="52">
        <v>0</v>
      </c>
      <c r="LL279" s="52">
        <v>0</v>
      </c>
      <c r="LM279" s="52">
        <v>0</v>
      </c>
      <c r="LN279" s="52">
        <v>0</v>
      </c>
      <c r="LO279" s="52">
        <v>0</v>
      </c>
      <c r="LP279" s="52">
        <v>0</v>
      </c>
      <c r="LQ279" s="52">
        <v>0</v>
      </c>
      <c r="LR279" s="52">
        <v>0</v>
      </c>
      <c r="LS279" s="52">
        <v>0</v>
      </c>
      <c r="LT279" s="52">
        <v>0</v>
      </c>
      <c r="LU279" s="52">
        <v>0</v>
      </c>
      <c r="LV279" s="52">
        <v>0</v>
      </c>
      <c r="LW279" s="52">
        <v>0</v>
      </c>
      <c r="LX279" s="52">
        <v>0</v>
      </c>
      <c r="LY279" s="52">
        <v>0</v>
      </c>
      <c r="LZ279" s="52">
        <v>0</v>
      </c>
      <c r="MA279" s="52">
        <v>0</v>
      </c>
      <c r="MB279" s="52">
        <v>0</v>
      </c>
      <c r="MC279" s="52">
        <v>0</v>
      </c>
      <c r="MD279" s="52">
        <v>0</v>
      </c>
      <c r="ME279" s="52">
        <v>0</v>
      </c>
      <c r="MF279" s="52">
        <v>0</v>
      </c>
      <c r="MG279" s="52">
        <v>0</v>
      </c>
      <c r="MH279" s="52">
        <v>0</v>
      </c>
      <c r="MI279" s="52">
        <v>0</v>
      </c>
      <c r="MJ279" s="52">
        <v>0</v>
      </c>
      <c r="MK279" s="52">
        <v>0</v>
      </c>
      <c r="ML279" s="52">
        <v>0</v>
      </c>
      <c r="MM279" s="52">
        <v>0</v>
      </c>
      <c r="MN279" s="52">
        <v>0</v>
      </c>
      <c r="MO279" s="52">
        <v>0</v>
      </c>
      <c r="MP279" s="52">
        <v>0</v>
      </c>
      <c r="MQ279" s="52">
        <v>0</v>
      </c>
      <c r="MR279" s="52">
        <v>0</v>
      </c>
      <c r="MS279" s="52">
        <v>0</v>
      </c>
      <c r="MT279" s="52">
        <v>0</v>
      </c>
      <c r="MU279" s="52">
        <v>0</v>
      </c>
      <c r="MV279" s="52">
        <v>0</v>
      </c>
      <c r="MW279" s="52">
        <v>0</v>
      </c>
      <c r="MX279" s="52">
        <v>0</v>
      </c>
      <c r="MY279" s="52">
        <v>0</v>
      </c>
      <c r="MZ279" s="52">
        <v>0</v>
      </c>
      <c r="NA279" s="52">
        <v>0</v>
      </c>
      <c r="NB279" s="52">
        <v>0</v>
      </c>
      <c r="NC279" s="52">
        <v>0</v>
      </c>
      <c r="ND279" s="52">
        <v>0</v>
      </c>
      <c r="NE279" s="52">
        <v>0</v>
      </c>
      <c r="NF279" s="52">
        <v>0</v>
      </c>
      <c r="NG279" s="52">
        <v>0</v>
      </c>
      <c r="NH279" s="52">
        <v>0</v>
      </c>
      <c r="NI279" s="52">
        <v>0</v>
      </c>
      <c r="NJ279" s="52">
        <v>0</v>
      </c>
      <c r="NK279" s="52">
        <v>0</v>
      </c>
      <c r="NL279" s="52">
        <v>0</v>
      </c>
      <c r="NM279" s="52">
        <v>0</v>
      </c>
      <c r="NN279" s="52">
        <v>0</v>
      </c>
      <c r="NO279" s="52">
        <v>0</v>
      </c>
      <c r="NP279" s="52">
        <v>0</v>
      </c>
      <c r="NQ279" s="52">
        <v>0</v>
      </c>
      <c r="NR279" s="68">
        <f t="shared" si="12"/>
        <v>60356.130000000157</v>
      </c>
      <c r="NS279" s="68">
        <f t="shared" si="13"/>
        <v>60356.130000000157</v>
      </c>
      <c r="NT279" s="68">
        <f t="shared" si="14"/>
        <v>33614.300000000054</v>
      </c>
    </row>
    <row r="280" spans="1:384" s="40" customFormat="1" ht="15" customHeight="1" outlineLevel="1" x14ac:dyDescent="0.2">
      <c r="A280" s="61"/>
      <c r="B280" s="49" t="s">
        <v>1078</v>
      </c>
      <c r="C280" s="49" t="s">
        <v>714</v>
      </c>
      <c r="D280" s="49" t="s">
        <v>715</v>
      </c>
      <c r="E280" s="50" t="s">
        <v>716</v>
      </c>
      <c r="F280" s="64">
        <v>44165</v>
      </c>
      <c r="G280" s="49" t="s">
        <v>68</v>
      </c>
      <c r="H280" s="72">
        <v>9.3896999999999994E-2</v>
      </c>
      <c r="I280" s="65">
        <v>164500</v>
      </c>
      <c r="J280" s="114" t="str">
        <f>_xlfn.XLOOKUP(E280,'[12]Resumo Unidades'!$B:$B,'[12]Resumo Unidades'!$W:$W)</f>
        <v>Fluxo com Divergência maior do que 10%</v>
      </c>
      <c r="K280" s="51" t="str">
        <f>IF(L280&gt;Resumo!$E$23,"Sim","Não")</f>
        <v>Não</v>
      </c>
      <c r="L280" s="66">
        <v>0</v>
      </c>
      <c r="M280" s="67"/>
      <c r="N280" s="52">
        <v>0</v>
      </c>
      <c r="O280" s="52">
        <v>0</v>
      </c>
      <c r="P280" s="52">
        <v>0</v>
      </c>
      <c r="Q280" s="52">
        <v>0</v>
      </c>
      <c r="R280" s="52">
        <v>0</v>
      </c>
      <c r="S280" s="52">
        <v>0</v>
      </c>
      <c r="T280" s="52">
        <v>0</v>
      </c>
      <c r="U280" s="52">
        <v>0</v>
      </c>
      <c r="V280" s="52">
        <v>0</v>
      </c>
      <c r="W280" s="52">
        <v>0</v>
      </c>
      <c r="X280" s="52">
        <v>0</v>
      </c>
      <c r="Y280" s="52">
        <v>0</v>
      </c>
      <c r="Z280" s="52">
        <v>0</v>
      </c>
      <c r="AA280" s="52">
        <v>0</v>
      </c>
      <c r="AB280" s="52">
        <v>0</v>
      </c>
      <c r="AC280" s="52">
        <v>0</v>
      </c>
      <c r="AD280" s="52">
        <v>0</v>
      </c>
      <c r="AE280" s="52">
        <v>0</v>
      </c>
      <c r="AF280" s="52">
        <v>0</v>
      </c>
      <c r="AG280" s="52">
        <v>0</v>
      </c>
      <c r="AH280" s="52">
        <v>0</v>
      </c>
      <c r="AI280" s="52">
        <v>0</v>
      </c>
      <c r="AJ280" s="52">
        <v>0</v>
      </c>
      <c r="AK280" s="52">
        <v>0</v>
      </c>
      <c r="AL280" s="52">
        <v>0</v>
      </c>
      <c r="AM280" s="52">
        <v>0</v>
      </c>
      <c r="AN280" s="52">
        <v>0</v>
      </c>
      <c r="AO280" s="52">
        <v>0</v>
      </c>
      <c r="AP280" s="52">
        <v>0</v>
      </c>
      <c r="AQ280" s="52">
        <v>0</v>
      </c>
      <c r="AR280" s="52">
        <v>0</v>
      </c>
      <c r="AS280" s="52">
        <v>0</v>
      </c>
      <c r="AT280" s="52">
        <v>0</v>
      </c>
      <c r="AU280" s="52">
        <v>0</v>
      </c>
      <c r="AV280" s="52">
        <v>0</v>
      </c>
      <c r="AW280" s="52">
        <v>0</v>
      </c>
      <c r="AX280" s="52">
        <v>0</v>
      </c>
      <c r="AY280" s="52">
        <v>0</v>
      </c>
      <c r="AZ280" s="52">
        <v>0</v>
      </c>
      <c r="BA280" s="52">
        <v>0</v>
      </c>
      <c r="BB280" s="52">
        <v>0</v>
      </c>
      <c r="BC280" s="52">
        <v>0</v>
      </c>
      <c r="BD280" s="52">
        <v>0</v>
      </c>
      <c r="BE280" s="52">
        <v>0</v>
      </c>
      <c r="BF280" s="52">
        <v>0</v>
      </c>
      <c r="BG280" s="52">
        <v>0</v>
      </c>
      <c r="BH280" s="52">
        <v>0</v>
      </c>
      <c r="BI280" s="52">
        <v>0</v>
      </c>
      <c r="BJ280" s="52">
        <v>0</v>
      </c>
      <c r="BK280" s="52">
        <v>0</v>
      </c>
      <c r="BL280" s="52">
        <v>0</v>
      </c>
      <c r="BM280" s="52">
        <v>0</v>
      </c>
      <c r="BN280" s="52">
        <v>0</v>
      </c>
      <c r="BO280" s="52">
        <v>0</v>
      </c>
      <c r="BP280" s="52">
        <v>0</v>
      </c>
      <c r="BQ280" s="52">
        <v>0</v>
      </c>
      <c r="BR280" s="52">
        <v>0</v>
      </c>
      <c r="BS280" s="52">
        <v>0</v>
      </c>
      <c r="BT280" s="52">
        <v>0</v>
      </c>
      <c r="BU280" s="52">
        <v>0</v>
      </c>
      <c r="BV280" s="52">
        <v>0</v>
      </c>
      <c r="BW280" s="52">
        <v>0</v>
      </c>
      <c r="BX280" s="52">
        <v>0</v>
      </c>
      <c r="BY280" s="52">
        <v>0</v>
      </c>
      <c r="BZ280" s="52">
        <v>0</v>
      </c>
      <c r="CA280" s="52">
        <v>0</v>
      </c>
      <c r="CB280" s="52">
        <v>0</v>
      </c>
      <c r="CC280" s="52">
        <v>0</v>
      </c>
      <c r="CD280" s="52">
        <v>1333.01</v>
      </c>
      <c r="CE280" s="52">
        <v>1333.01</v>
      </c>
      <c r="CF280" s="52">
        <v>1333.01</v>
      </c>
      <c r="CG280" s="52">
        <v>1333.01</v>
      </c>
      <c r="CH280" s="52">
        <v>1333.01</v>
      </c>
      <c r="CI280" s="52">
        <v>1333.01</v>
      </c>
      <c r="CJ280" s="52">
        <v>1333.01</v>
      </c>
      <c r="CK280" s="52">
        <v>1333.01</v>
      </c>
      <c r="CL280" s="52">
        <v>1333.01</v>
      </c>
      <c r="CM280" s="52">
        <v>1333.01</v>
      </c>
      <c r="CN280" s="52">
        <v>1333.01</v>
      </c>
      <c r="CO280" s="52">
        <v>1333.01</v>
      </c>
      <c r="CP280" s="52">
        <v>1333.01</v>
      </c>
      <c r="CQ280" s="52">
        <v>1333.01</v>
      </c>
      <c r="CR280" s="52">
        <v>1333.01</v>
      </c>
      <c r="CS280" s="52">
        <v>1333.01</v>
      </c>
      <c r="CT280" s="52">
        <v>1333.01</v>
      </c>
      <c r="CU280" s="52">
        <v>1333.01</v>
      </c>
      <c r="CV280" s="52">
        <v>1333.01</v>
      </c>
      <c r="CW280" s="52">
        <v>1333.01</v>
      </c>
      <c r="CX280" s="52">
        <v>1333.01</v>
      </c>
      <c r="CY280" s="52">
        <v>1333.01</v>
      </c>
      <c r="CZ280" s="52">
        <v>1333.01</v>
      </c>
      <c r="DA280" s="52">
        <v>1333.01</v>
      </c>
      <c r="DB280" s="52">
        <v>1333.01</v>
      </c>
      <c r="DC280" s="52">
        <v>1333.01</v>
      </c>
      <c r="DD280" s="52">
        <v>1333.01</v>
      </c>
      <c r="DE280" s="52">
        <v>1333.01</v>
      </c>
      <c r="DF280" s="52">
        <v>1333.01</v>
      </c>
      <c r="DG280" s="52">
        <v>1333.01</v>
      </c>
      <c r="DH280" s="52">
        <v>1333.01</v>
      </c>
      <c r="DI280" s="52">
        <v>1333.01</v>
      </c>
      <c r="DJ280" s="52">
        <v>1333.01</v>
      </c>
      <c r="DK280" s="52">
        <v>1333.01</v>
      </c>
      <c r="DL280" s="52">
        <v>1333.01</v>
      </c>
      <c r="DM280" s="52">
        <v>1333.01</v>
      </c>
      <c r="DN280" s="52">
        <v>1333.01</v>
      </c>
      <c r="DO280" s="52">
        <v>1333.01</v>
      </c>
      <c r="DP280" s="52">
        <v>1333.01</v>
      </c>
      <c r="DQ280" s="52">
        <v>1333.01</v>
      </c>
      <c r="DR280" s="52">
        <v>1333.01</v>
      </c>
      <c r="DS280" s="52">
        <v>1333.01</v>
      </c>
      <c r="DT280" s="52">
        <v>1333.01</v>
      </c>
      <c r="DU280" s="52">
        <v>1333.01</v>
      </c>
      <c r="DV280" s="52">
        <v>1333.01</v>
      </c>
      <c r="DW280" s="52">
        <v>1333.01</v>
      </c>
      <c r="DX280" s="52">
        <v>1333.01</v>
      </c>
      <c r="DY280" s="52">
        <v>1333.01</v>
      </c>
      <c r="DZ280" s="52">
        <v>1333.01</v>
      </c>
      <c r="EA280" s="52">
        <v>1333.01</v>
      </c>
      <c r="EB280" s="52">
        <v>1333.01</v>
      </c>
      <c r="EC280" s="52">
        <v>1333.01</v>
      </c>
      <c r="ED280" s="52">
        <v>1333.01</v>
      </c>
      <c r="EE280" s="52">
        <v>1333.01</v>
      </c>
      <c r="EF280" s="52">
        <v>1333.01</v>
      </c>
      <c r="EG280" s="52">
        <v>1333.01</v>
      </c>
      <c r="EH280" s="52">
        <v>1333.01</v>
      </c>
      <c r="EI280" s="52">
        <v>1333.01</v>
      </c>
      <c r="EJ280" s="52">
        <v>1333.01</v>
      </c>
      <c r="EK280" s="52">
        <v>1333.01</v>
      </c>
      <c r="EL280" s="52">
        <v>1333.01</v>
      </c>
      <c r="EM280" s="52">
        <v>1333.01</v>
      </c>
      <c r="EN280" s="52">
        <v>1333.01</v>
      </c>
      <c r="EO280" s="52">
        <v>1333.01</v>
      </c>
      <c r="EP280" s="52">
        <v>1333.01</v>
      </c>
      <c r="EQ280" s="52">
        <v>1333.01</v>
      </c>
      <c r="ER280" s="52">
        <v>1333.01</v>
      </c>
      <c r="ES280" s="52">
        <v>1333.01</v>
      </c>
      <c r="ET280" s="52">
        <v>1333.01</v>
      </c>
      <c r="EU280" s="52">
        <v>1333.01</v>
      </c>
      <c r="EV280" s="52">
        <v>1333.01</v>
      </c>
      <c r="EW280" s="52">
        <v>1333.01</v>
      </c>
      <c r="EX280" s="52">
        <v>1333.01</v>
      </c>
      <c r="EY280" s="52">
        <v>1333.01</v>
      </c>
      <c r="EZ280" s="52">
        <v>1333.01</v>
      </c>
      <c r="FA280" s="52">
        <v>1333.01</v>
      </c>
      <c r="FB280" s="52">
        <v>1333.01</v>
      </c>
      <c r="FC280" s="52">
        <v>1333.01</v>
      </c>
      <c r="FD280" s="52">
        <v>1333.01</v>
      </c>
      <c r="FE280" s="52">
        <v>1333.01</v>
      </c>
      <c r="FF280" s="52">
        <v>1333.01</v>
      </c>
      <c r="FG280" s="52">
        <v>1333.01</v>
      </c>
      <c r="FH280" s="52">
        <v>1333.01</v>
      </c>
      <c r="FI280" s="52">
        <v>1333.01</v>
      </c>
      <c r="FJ280" s="52">
        <v>1333.01</v>
      </c>
      <c r="FK280" s="52">
        <v>1333.01</v>
      </c>
      <c r="FL280" s="52">
        <v>1333.01</v>
      </c>
      <c r="FM280" s="52">
        <v>1333.01</v>
      </c>
      <c r="FN280" s="52">
        <v>1333.01</v>
      </c>
      <c r="FO280" s="52">
        <v>1333.01</v>
      </c>
      <c r="FP280" s="52">
        <v>1333.01</v>
      </c>
      <c r="FQ280" s="52">
        <v>1333.01</v>
      </c>
      <c r="FR280" s="52">
        <v>1333.01</v>
      </c>
      <c r="FS280" s="52">
        <v>1333.01</v>
      </c>
      <c r="FT280" s="52">
        <v>1333.01</v>
      </c>
      <c r="FU280" s="52">
        <v>1333.01</v>
      </c>
      <c r="FV280" s="52">
        <v>1333.01</v>
      </c>
      <c r="FW280" s="52">
        <v>1333.01</v>
      </c>
      <c r="FX280" s="52">
        <v>1333.01</v>
      </c>
      <c r="FY280" s="52">
        <v>1333.01</v>
      </c>
      <c r="FZ280" s="52">
        <v>1333.01</v>
      </c>
      <c r="GA280" s="52">
        <v>1333.01</v>
      </c>
      <c r="GB280" s="52">
        <v>1333.01</v>
      </c>
      <c r="GC280" s="52">
        <v>1333.01</v>
      </c>
      <c r="GD280" s="52">
        <v>1333.01</v>
      </c>
      <c r="GE280" s="52">
        <v>1333.01</v>
      </c>
      <c r="GF280" s="52">
        <v>1333.01</v>
      </c>
      <c r="GG280" s="52">
        <v>1333.01</v>
      </c>
      <c r="GH280" s="52">
        <v>1333.01</v>
      </c>
      <c r="GI280" s="52">
        <v>1333.01</v>
      </c>
      <c r="GJ280" s="52">
        <v>1333.01</v>
      </c>
      <c r="GK280" s="52">
        <v>1333.01</v>
      </c>
      <c r="GL280" s="52">
        <v>1333.01</v>
      </c>
      <c r="GM280" s="52">
        <v>1333.01</v>
      </c>
      <c r="GN280" s="52">
        <v>1333.01</v>
      </c>
      <c r="GO280" s="52">
        <v>1333.01</v>
      </c>
      <c r="GP280" s="52">
        <v>1333.01</v>
      </c>
      <c r="GQ280" s="52">
        <v>1333.01</v>
      </c>
      <c r="GR280" s="52">
        <v>1333.01</v>
      </c>
      <c r="GS280" s="52">
        <v>1333.01</v>
      </c>
      <c r="GT280" s="52">
        <v>1333.01</v>
      </c>
      <c r="GU280" s="52">
        <v>1333.01</v>
      </c>
      <c r="GV280" s="52">
        <v>1333.01</v>
      </c>
      <c r="GW280" s="52">
        <v>1333.01</v>
      </c>
      <c r="GX280" s="52">
        <v>1333.01</v>
      </c>
      <c r="GY280" s="52">
        <v>1333.01</v>
      </c>
      <c r="GZ280" s="52">
        <v>1333.01</v>
      </c>
      <c r="HA280" s="52">
        <v>1333.01</v>
      </c>
      <c r="HB280" s="52">
        <v>1333.01</v>
      </c>
      <c r="HC280" s="52">
        <v>1333.01</v>
      </c>
      <c r="HD280" s="52">
        <v>1333.01</v>
      </c>
      <c r="HE280" s="52">
        <v>0</v>
      </c>
      <c r="HF280" s="52">
        <v>0</v>
      </c>
      <c r="HG280" s="52">
        <v>0</v>
      </c>
      <c r="HH280" s="52">
        <v>0</v>
      </c>
      <c r="HI280" s="52">
        <v>0</v>
      </c>
      <c r="HJ280" s="52">
        <v>0</v>
      </c>
      <c r="HK280" s="52">
        <v>0</v>
      </c>
      <c r="HL280" s="52">
        <v>0</v>
      </c>
      <c r="HM280" s="52">
        <v>0</v>
      </c>
      <c r="HN280" s="52">
        <v>0</v>
      </c>
      <c r="HO280" s="52">
        <v>0</v>
      </c>
      <c r="HP280" s="52">
        <v>0</v>
      </c>
      <c r="HQ280" s="52">
        <v>0</v>
      </c>
      <c r="HR280" s="52">
        <v>0</v>
      </c>
      <c r="HS280" s="52">
        <v>0</v>
      </c>
      <c r="HT280" s="52">
        <v>0</v>
      </c>
      <c r="HU280" s="52">
        <v>0</v>
      </c>
      <c r="HV280" s="52">
        <v>0</v>
      </c>
      <c r="HW280" s="52">
        <v>0</v>
      </c>
      <c r="HX280" s="52">
        <v>0</v>
      </c>
      <c r="HY280" s="52">
        <v>0</v>
      </c>
      <c r="HZ280" s="52">
        <v>0</v>
      </c>
      <c r="IA280" s="52">
        <v>0</v>
      </c>
      <c r="IB280" s="52">
        <v>0</v>
      </c>
      <c r="IC280" s="52">
        <v>0</v>
      </c>
      <c r="ID280" s="52">
        <v>0</v>
      </c>
      <c r="IE280" s="52">
        <v>0</v>
      </c>
      <c r="IF280" s="52">
        <v>0</v>
      </c>
      <c r="IG280" s="52">
        <v>0</v>
      </c>
      <c r="IH280" s="52">
        <v>0</v>
      </c>
      <c r="II280" s="52">
        <v>0</v>
      </c>
      <c r="IJ280" s="52">
        <v>0</v>
      </c>
      <c r="IK280" s="52">
        <v>0</v>
      </c>
      <c r="IL280" s="52">
        <v>0</v>
      </c>
      <c r="IM280" s="52">
        <v>0</v>
      </c>
      <c r="IN280" s="52">
        <v>0</v>
      </c>
      <c r="IO280" s="52">
        <v>0</v>
      </c>
      <c r="IP280" s="52">
        <v>0</v>
      </c>
      <c r="IQ280" s="52">
        <v>0</v>
      </c>
      <c r="IR280" s="52">
        <v>0</v>
      </c>
      <c r="IS280" s="52">
        <v>0</v>
      </c>
      <c r="IT280" s="52">
        <v>0</v>
      </c>
      <c r="IU280" s="52">
        <v>0</v>
      </c>
      <c r="IV280" s="52">
        <v>0</v>
      </c>
      <c r="IW280" s="52">
        <v>0</v>
      </c>
      <c r="IX280" s="52">
        <v>0</v>
      </c>
      <c r="IY280" s="52">
        <v>0</v>
      </c>
      <c r="IZ280" s="52">
        <v>0</v>
      </c>
      <c r="JA280" s="52">
        <v>0</v>
      </c>
      <c r="JB280" s="52">
        <v>0</v>
      </c>
      <c r="JC280" s="52">
        <v>0</v>
      </c>
      <c r="JD280" s="52">
        <v>0</v>
      </c>
      <c r="JE280" s="52">
        <v>0</v>
      </c>
      <c r="JF280" s="52">
        <v>0</v>
      </c>
      <c r="JG280" s="52">
        <v>0</v>
      </c>
      <c r="JH280" s="52">
        <v>0</v>
      </c>
      <c r="JI280" s="52">
        <v>0</v>
      </c>
      <c r="JJ280" s="52">
        <v>0</v>
      </c>
      <c r="JK280" s="52">
        <v>0</v>
      </c>
      <c r="JL280" s="52">
        <v>0</v>
      </c>
      <c r="JM280" s="52">
        <v>0</v>
      </c>
      <c r="JN280" s="52">
        <v>0</v>
      </c>
      <c r="JO280" s="52">
        <v>0</v>
      </c>
      <c r="JP280" s="52">
        <v>0</v>
      </c>
      <c r="JQ280" s="52">
        <v>0</v>
      </c>
      <c r="JR280" s="52">
        <v>0</v>
      </c>
      <c r="JS280" s="52">
        <v>0</v>
      </c>
      <c r="JT280" s="52">
        <v>0</v>
      </c>
      <c r="JU280" s="52">
        <v>0</v>
      </c>
      <c r="JV280" s="52">
        <v>0</v>
      </c>
      <c r="JW280" s="52">
        <v>0</v>
      </c>
      <c r="JX280" s="52">
        <v>0</v>
      </c>
      <c r="JY280" s="52">
        <v>0</v>
      </c>
      <c r="JZ280" s="52">
        <v>0</v>
      </c>
      <c r="KA280" s="52">
        <v>0</v>
      </c>
      <c r="KB280" s="52">
        <v>0</v>
      </c>
      <c r="KC280" s="52">
        <v>0</v>
      </c>
      <c r="KD280" s="52">
        <v>0</v>
      </c>
      <c r="KE280" s="52">
        <v>0</v>
      </c>
      <c r="KF280" s="52">
        <v>0</v>
      </c>
      <c r="KG280" s="52">
        <v>0</v>
      </c>
      <c r="KH280" s="52">
        <v>0</v>
      </c>
      <c r="KI280" s="52">
        <v>0</v>
      </c>
      <c r="KJ280" s="52">
        <v>0</v>
      </c>
      <c r="KK280" s="52">
        <v>0</v>
      </c>
      <c r="KL280" s="52">
        <v>0</v>
      </c>
      <c r="KM280" s="52">
        <v>0</v>
      </c>
      <c r="KN280" s="52">
        <v>0</v>
      </c>
      <c r="KO280" s="52">
        <v>0</v>
      </c>
      <c r="KP280" s="52">
        <v>0</v>
      </c>
      <c r="KQ280" s="52">
        <v>0</v>
      </c>
      <c r="KR280" s="52">
        <v>0</v>
      </c>
      <c r="KS280" s="52">
        <v>0</v>
      </c>
      <c r="KT280" s="52">
        <v>0</v>
      </c>
      <c r="KU280" s="52">
        <v>0</v>
      </c>
      <c r="KV280" s="52">
        <v>0</v>
      </c>
      <c r="KW280" s="52">
        <v>0</v>
      </c>
      <c r="KX280" s="52">
        <v>0</v>
      </c>
      <c r="KY280" s="52">
        <v>0</v>
      </c>
      <c r="KZ280" s="52">
        <v>0</v>
      </c>
      <c r="LA280" s="52">
        <v>0</v>
      </c>
      <c r="LB280" s="52">
        <v>0</v>
      </c>
      <c r="LC280" s="52">
        <v>0</v>
      </c>
      <c r="LD280" s="52">
        <v>0</v>
      </c>
      <c r="LE280" s="52">
        <v>0</v>
      </c>
      <c r="LF280" s="52">
        <v>0</v>
      </c>
      <c r="LG280" s="52">
        <v>0</v>
      </c>
      <c r="LH280" s="52">
        <v>0</v>
      </c>
      <c r="LI280" s="52">
        <v>0</v>
      </c>
      <c r="LJ280" s="52">
        <v>0</v>
      </c>
      <c r="LK280" s="52">
        <v>0</v>
      </c>
      <c r="LL280" s="52">
        <v>0</v>
      </c>
      <c r="LM280" s="52">
        <v>0</v>
      </c>
      <c r="LN280" s="52">
        <v>0</v>
      </c>
      <c r="LO280" s="52">
        <v>0</v>
      </c>
      <c r="LP280" s="52">
        <v>0</v>
      </c>
      <c r="LQ280" s="52">
        <v>0</v>
      </c>
      <c r="LR280" s="52">
        <v>0</v>
      </c>
      <c r="LS280" s="52">
        <v>0</v>
      </c>
      <c r="LT280" s="52">
        <v>0</v>
      </c>
      <c r="LU280" s="52">
        <v>0</v>
      </c>
      <c r="LV280" s="52">
        <v>0</v>
      </c>
      <c r="LW280" s="52">
        <v>0</v>
      </c>
      <c r="LX280" s="52">
        <v>0</v>
      </c>
      <c r="LY280" s="52">
        <v>0</v>
      </c>
      <c r="LZ280" s="52">
        <v>0</v>
      </c>
      <c r="MA280" s="52">
        <v>0</v>
      </c>
      <c r="MB280" s="52">
        <v>0</v>
      </c>
      <c r="MC280" s="52">
        <v>0</v>
      </c>
      <c r="MD280" s="52">
        <v>0</v>
      </c>
      <c r="ME280" s="52">
        <v>0</v>
      </c>
      <c r="MF280" s="52">
        <v>0</v>
      </c>
      <c r="MG280" s="52">
        <v>0</v>
      </c>
      <c r="MH280" s="52">
        <v>0</v>
      </c>
      <c r="MI280" s="52">
        <v>0</v>
      </c>
      <c r="MJ280" s="52">
        <v>0</v>
      </c>
      <c r="MK280" s="52">
        <v>0</v>
      </c>
      <c r="ML280" s="52">
        <v>0</v>
      </c>
      <c r="MM280" s="52">
        <v>0</v>
      </c>
      <c r="MN280" s="52">
        <v>0</v>
      </c>
      <c r="MO280" s="52">
        <v>0</v>
      </c>
      <c r="MP280" s="52">
        <v>0</v>
      </c>
      <c r="MQ280" s="52">
        <v>0</v>
      </c>
      <c r="MR280" s="52">
        <v>0</v>
      </c>
      <c r="MS280" s="52">
        <v>0</v>
      </c>
      <c r="MT280" s="52">
        <v>0</v>
      </c>
      <c r="MU280" s="52">
        <v>0</v>
      </c>
      <c r="MV280" s="52">
        <v>0</v>
      </c>
      <c r="MW280" s="52">
        <v>0</v>
      </c>
      <c r="MX280" s="52">
        <v>0</v>
      </c>
      <c r="MY280" s="52">
        <v>0</v>
      </c>
      <c r="MZ280" s="52">
        <v>0</v>
      </c>
      <c r="NA280" s="52">
        <v>0</v>
      </c>
      <c r="NB280" s="52">
        <v>0</v>
      </c>
      <c r="NC280" s="52">
        <v>0</v>
      </c>
      <c r="ND280" s="52">
        <v>0</v>
      </c>
      <c r="NE280" s="52">
        <v>0</v>
      </c>
      <c r="NF280" s="52">
        <v>0</v>
      </c>
      <c r="NG280" s="52">
        <v>0</v>
      </c>
      <c r="NH280" s="52">
        <v>0</v>
      </c>
      <c r="NI280" s="52">
        <v>0</v>
      </c>
      <c r="NJ280" s="52">
        <v>0</v>
      </c>
      <c r="NK280" s="52">
        <v>0</v>
      </c>
      <c r="NL280" s="52">
        <v>0</v>
      </c>
      <c r="NM280" s="52">
        <v>0</v>
      </c>
      <c r="NN280" s="52">
        <v>0</v>
      </c>
      <c r="NO280" s="52">
        <v>0</v>
      </c>
      <c r="NP280" s="52">
        <v>0</v>
      </c>
      <c r="NQ280" s="52">
        <v>0</v>
      </c>
      <c r="NR280" s="68">
        <f t="shared" si="12"/>
        <v>174624.31000000008</v>
      </c>
      <c r="NS280" s="68">
        <f t="shared" si="13"/>
        <v>174624.31000000008</v>
      </c>
      <c r="NT280" s="68">
        <f t="shared" si="14"/>
        <v>145298.08999999988</v>
      </c>
    </row>
    <row r="281" spans="1:384" s="40" customFormat="1" ht="15" customHeight="1" outlineLevel="1" x14ac:dyDescent="0.2">
      <c r="A281" s="61"/>
      <c r="B281" s="49" t="s">
        <v>1078</v>
      </c>
      <c r="C281" s="49" t="s">
        <v>717</v>
      </c>
      <c r="D281" s="49" t="s">
        <v>718</v>
      </c>
      <c r="E281" s="50" t="s">
        <v>719</v>
      </c>
      <c r="F281" s="64">
        <v>42181</v>
      </c>
      <c r="G281" s="49" t="s">
        <v>68</v>
      </c>
      <c r="H281" s="72">
        <v>0.12682499999999999</v>
      </c>
      <c r="I281" s="65">
        <v>144196.5</v>
      </c>
      <c r="J281" s="114" t="str">
        <f>_xlfn.XLOOKUP(E281,'[12]Resumo Unidades'!$B:$B,'[12]Resumo Unidades'!$W:$W)</f>
        <v>Fluxo ok</v>
      </c>
      <c r="K281" s="51" t="str">
        <f>IF(L281&gt;Resumo!$E$23,"Sim","Não")</f>
        <v>Sim</v>
      </c>
      <c r="L281" s="66">
        <v>1756</v>
      </c>
      <c r="M281" s="67"/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52">
        <v>0</v>
      </c>
      <c r="U281" s="52">
        <v>0</v>
      </c>
      <c r="V281" s="52">
        <v>0</v>
      </c>
      <c r="W281" s="52">
        <v>0</v>
      </c>
      <c r="X281" s="52">
        <v>3517.57</v>
      </c>
      <c r="Y281" s="52">
        <v>7494.5199999999995</v>
      </c>
      <c r="Z281" s="52">
        <v>3473.6299999999997</v>
      </c>
      <c r="AA281" s="52">
        <v>3451.3199999999997</v>
      </c>
      <c r="AB281" s="52">
        <v>3428.95</v>
      </c>
      <c r="AC281" s="52">
        <v>3407.37</v>
      </c>
      <c r="AD281" s="52">
        <v>7256.5499999999993</v>
      </c>
      <c r="AE281" s="52">
        <v>3363.41</v>
      </c>
      <c r="AF281" s="52">
        <v>3341.08</v>
      </c>
      <c r="AG281" s="52">
        <v>3318.75</v>
      </c>
      <c r="AH281" s="52">
        <v>3298.58</v>
      </c>
      <c r="AI281" s="52">
        <v>7021.62</v>
      </c>
      <c r="AJ281" s="52">
        <v>3254.63</v>
      </c>
      <c r="AK281" s="52">
        <v>3232.29</v>
      </c>
      <c r="AL281" s="52">
        <v>3210.69</v>
      </c>
      <c r="AM281" s="52">
        <v>3188.35</v>
      </c>
      <c r="AN281" s="52">
        <v>6783.66</v>
      </c>
      <c r="AO281" s="52">
        <v>3144.41</v>
      </c>
      <c r="AP281" s="52">
        <v>3122.08</v>
      </c>
      <c r="AQ281" s="52">
        <v>3100.4599999999996</v>
      </c>
      <c r="AR281" s="52">
        <v>3078.1399999999994</v>
      </c>
      <c r="AS281" s="52">
        <v>6590.87</v>
      </c>
      <c r="AT281" s="52">
        <v>3080.8199999999997</v>
      </c>
      <c r="AU281" s="52">
        <v>3058.5</v>
      </c>
      <c r="AV281" s="52">
        <v>3036.8799999999997</v>
      </c>
      <c r="AW281" s="52">
        <v>3014.5499999999997</v>
      </c>
      <c r="AX281" s="52">
        <v>6312.5599999999995</v>
      </c>
      <c r="AY281" s="52">
        <v>2929.14</v>
      </c>
      <c r="AZ281" s="52">
        <v>2908.64</v>
      </c>
      <c r="BA281" s="52">
        <v>2888.41</v>
      </c>
      <c r="BB281" s="52">
        <v>2867.72</v>
      </c>
      <c r="BC281" s="52">
        <v>6084.59</v>
      </c>
      <c r="BD281" s="52">
        <v>2827.36</v>
      </c>
      <c r="BE281" s="52">
        <v>2806.99</v>
      </c>
      <c r="BF281" s="52">
        <v>2788.36</v>
      </c>
      <c r="BG281" s="52">
        <v>2767.56</v>
      </c>
      <c r="BH281" s="52">
        <v>5858.36</v>
      </c>
      <c r="BI281" s="52">
        <v>2726.67</v>
      </c>
      <c r="BJ281" s="52">
        <v>2706.6699999999996</v>
      </c>
      <c r="BK281" s="52">
        <v>2685.39</v>
      </c>
      <c r="BL281" s="52">
        <v>2664.27</v>
      </c>
      <c r="BM281" s="52">
        <v>5627.0899999999992</v>
      </c>
      <c r="BN281" s="52">
        <v>2623.14</v>
      </c>
      <c r="BO281" s="52">
        <v>2604.4700000000003</v>
      </c>
      <c r="BP281" s="52">
        <v>2584.58</v>
      </c>
      <c r="BQ281" s="52">
        <v>2564.71</v>
      </c>
      <c r="BR281" s="52">
        <v>5401.31</v>
      </c>
      <c r="BS281" s="52">
        <v>2353.85</v>
      </c>
      <c r="BT281" s="52">
        <v>2333.4199999999996</v>
      </c>
      <c r="BU281" s="52">
        <v>2312.31</v>
      </c>
      <c r="BV281" s="52">
        <v>2291.8599999999997</v>
      </c>
      <c r="BW281" s="52">
        <v>4999.03</v>
      </c>
      <c r="BX281" s="52">
        <v>2249.6299999999997</v>
      </c>
      <c r="BY281" s="52">
        <v>2229.1999999999998</v>
      </c>
      <c r="BZ281" s="52">
        <v>2208.08</v>
      </c>
      <c r="CA281" s="52">
        <v>2187.64</v>
      </c>
      <c r="CB281" s="52">
        <v>4767.0300000000007</v>
      </c>
      <c r="CC281" s="52">
        <v>2145.3999999999996</v>
      </c>
      <c r="CD281" s="52">
        <v>2090.87</v>
      </c>
      <c r="CE281" s="52">
        <v>2090.87</v>
      </c>
      <c r="CF281" s="52">
        <v>2090.87</v>
      </c>
      <c r="CG281" s="52">
        <v>4598.63</v>
      </c>
      <c r="CH281" s="52">
        <v>2090.87</v>
      </c>
      <c r="CI281" s="52">
        <v>2090.87</v>
      </c>
      <c r="CJ281" s="52">
        <v>2090.87</v>
      </c>
      <c r="CK281" s="52">
        <v>2090.87</v>
      </c>
      <c r="CL281" s="52">
        <v>4598.63</v>
      </c>
      <c r="CM281" s="52">
        <v>2090.87</v>
      </c>
      <c r="CN281" s="52">
        <v>2090.87</v>
      </c>
      <c r="CO281" s="52">
        <v>2090.87</v>
      </c>
      <c r="CP281" s="52">
        <v>2090.87</v>
      </c>
      <c r="CQ281" s="52">
        <v>4598.63</v>
      </c>
      <c r="CR281" s="52">
        <v>2090.87</v>
      </c>
      <c r="CS281" s="52">
        <v>2090.87</v>
      </c>
      <c r="CT281" s="52">
        <v>2090.87</v>
      </c>
      <c r="CU281" s="52">
        <v>2090.87</v>
      </c>
      <c r="CV281" s="52">
        <v>4598.63</v>
      </c>
      <c r="CW281" s="52">
        <v>2090.87</v>
      </c>
      <c r="CX281" s="52">
        <v>2090.87</v>
      </c>
      <c r="CY281" s="52">
        <v>2090.87</v>
      </c>
      <c r="CZ281" s="52">
        <v>2090.87</v>
      </c>
      <c r="DA281" s="52">
        <v>4598.63</v>
      </c>
      <c r="DB281" s="52">
        <v>2090.87</v>
      </c>
      <c r="DC281" s="52">
        <v>2090.87</v>
      </c>
      <c r="DD281" s="52">
        <v>2090.87</v>
      </c>
      <c r="DE281" s="52">
        <v>2090.87</v>
      </c>
      <c r="DF281" s="52">
        <v>4598.63</v>
      </c>
      <c r="DG281" s="52">
        <v>2090.87</v>
      </c>
      <c r="DH281" s="52">
        <v>2090.87</v>
      </c>
      <c r="DI281" s="52">
        <v>2090.87</v>
      </c>
      <c r="DJ281" s="52">
        <v>2090.87</v>
      </c>
      <c r="DK281" s="52">
        <v>4598.63</v>
      </c>
      <c r="DL281" s="52">
        <v>2090.87</v>
      </c>
      <c r="DM281" s="52">
        <v>2090.87</v>
      </c>
      <c r="DN281" s="52">
        <v>2090.87</v>
      </c>
      <c r="DO281" s="52">
        <v>2090.87</v>
      </c>
      <c r="DP281" s="52">
        <v>4598.63</v>
      </c>
      <c r="DQ281" s="52">
        <v>2090.87</v>
      </c>
      <c r="DR281" s="52">
        <v>2090.87</v>
      </c>
      <c r="DS281" s="52">
        <v>2090.87</v>
      </c>
      <c r="DT281" s="52">
        <v>2090.87</v>
      </c>
      <c r="DU281" s="52">
        <v>4598.63</v>
      </c>
      <c r="DV281" s="52">
        <v>0</v>
      </c>
      <c r="DW281" s="52">
        <v>0</v>
      </c>
      <c r="DX281" s="52">
        <v>0</v>
      </c>
      <c r="DY281" s="52">
        <v>0</v>
      </c>
      <c r="DZ281" s="52">
        <v>0</v>
      </c>
      <c r="EA281" s="52">
        <v>0</v>
      </c>
      <c r="EB281" s="52">
        <v>0</v>
      </c>
      <c r="EC281" s="52">
        <v>0</v>
      </c>
      <c r="ED281" s="52">
        <v>0</v>
      </c>
      <c r="EE281" s="52">
        <v>0</v>
      </c>
      <c r="EF281" s="52">
        <v>0</v>
      </c>
      <c r="EG281" s="52">
        <v>0</v>
      </c>
      <c r="EH281" s="52">
        <v>0</v>
      </c>
      <c r="EI281" s="52">
        <v>0</v>
      </c>
      <c r="EJ281" s="52">
        <v>0</v>
      </c>
      <c r="EK281" s="52">
        <v>0</v>
      </c>
      <c r="EL281" s="52">
        <v>0</v>
      </c>
      <c r="EM281" s="52">
        <v>0</v>
      </c>
      <c r="EN281" s="52">
        <v>0</v>
      </c>
      <c r="EO281" s="52">
        <v>0</v>
      </c>
      <c r="EP281" s="52">
        <v>0</v>
      </c>
      <c r="EQ281" s="52">
        <v>0</v>
      </c>
      <c r="ER281" s="52">
        <v>0</v>
      </c>
      <c r="ES281" s="52">
        <v>0</v>
      </c>
      <c r="ET281" s="52">
        <v>0</v>
      </c>
      <c r="EU281" s="52">
        <v>0</v>
      </c>
      <c r="EV281" s="52">
        <v>0</v>
      </c>
      <c r="EW281" s="52">
        <v>0</v>
      </c>
      <c r="EX281" s="52">
        <v>0</v>
      </c>
      <c r="EY281" s="52">
        <v>0</v>
      </c>
      <c r="EZ281" s="52">
        <v>0</v>
      </c>
      <c r="FA281" s="52">
        <v>0</v>
      </c>
      <c r="FB281" s="52">
        <v>0</v>
      </c>
      <c r="FC281" s="52">
        <v>0</v>
      </c>
      <c r="FD281" s="52">
        <v>0</v>
      </c>
      <c r="FE281" s="52">
        <v>0</v>
      </c>
      <c r="FF281" s="52">
        <v>0</v>
      </c>
      <c r="FG281" s="52">
        <v>0</v>
      </c>
      <c r="FH281" s="52">
        <v>0</v>
      </c>
      <c r="FI281" s="52">
        <v>0</v>
      </c>
      <c r="FJ281" s="52">
        <v>0</v>
      </c>
      <c r="FK281" s="52">
        <v>0</v>
      </c>
      <c r="FL281" s="52">
        <v>0</v>
      </c>
      <c r="FM281" s="52">
        <v>0</v>
      </c>
      <c r="FN281" s="52">
        <v>0</v>
      </c>
      <c r="FO281" s="52">
        <v>0</v>
      </c>
      <c r="FP281" s="52">
        <v>0</v>
      </c>
      <c r="FQ281" s="52">
        <v>0</v>
      </c>
      <c r="FR281" s="52">
        <v>0</v>
      </c>
      <c r="FS281" s="52">
        <v>0</v>
      </c>
      <c r="FT281" s="52">
        <v>0</v>
      </c>
      <c r="FU281" s="52">
        <v>0</v>
      </c>
      <c r="FV281" s="52">
        <v>0</v>
      </c>
      <c r="FW281" s="52">
        <v>0</v>
      </c>
      <c r="FX281" s="52">
        <v>0</v>
      </c>
      <c r="FY281" s="52">
        <v>0</v>
      </c>
      <c r="FZ281" s="52">
        <v>0</v>
      </c>
      <c r="GA281" s="52">
        <v>0</v>
      </c>
      <c r="GB281" s="52">
        <v>0</v>
      </c>
      <c r="GC281" s="52">
        <v>0</v>
      </c>
      <c r="GD281" s="52">
        <v>0</v>
      </c>
      <c r="GE281" s="52">
        <v>0</v>
      </c>
      <c r="GF281" s="52">
        <v>0</v>
      </c>
      <c r="GG281" s="52">
        <v>0</v>
      </c>
      <c r="GH281" s="52">
        <v>0</v>
      </c>
      <c r="GI281" s="52">
        <v>0</v>
      </c>
      <c r="GJ281" s="52">
        <v>0</v>
      </c>
      <c r="GK281" s="52">
        <v>0</v>
      </c>
      <c r="GL281" s="52">
        <v>0</v>
      </c>
      <c r="GM281" s="52">
        <v>0</v>
      </c>
      <c r="GN281" s="52">
        <v>0</v>
      </c>
      <c r="GO281" s="52">
        <v>0</v>
      </c>
      <c r="GP281" s="52">
        <v>0</v>
      </c>
      <c r="GQ281" s="52">
        <v>0</v>
      </c>
      <c r="GR281" s="52">
        <v>0</v>
      </c>
      <c r="GS281" s="52">
        <v>0</v>
      </c>
      <c r="GT281" s="52">
        <v>0</v>
      </c>
      <c r="GU281" s="52">
        <v>0</v>
      </c>
      <c r="GV281" s="52">
        <v>0</v>
      </c>
      <c r="GW281" s="52">
        <v>0</v>
      </c>
      <c r="GX281" s="52">
        <v>0</v>
      </c>
      <c r="GY281" s="52">
        <v>0</v>
      </c>
      <c r="GZ281" s="52">
        <v>0</v>
      </c>
      <c r="HA281" s="52">
        <v>0</v>
      </c>
      <c r="HB281" s="52">
        <v>0</v>
      </c>
      <c r="HC281" s="52">
        <v>0</v>
      </c>
      <c r="HD281" s="52">
        <v>0</v>
      </c>
      <c r="HE281" s="52">
        <v>0</v>
      </c>
      <c r="HF281" s="52">
        <v>0</v>
      </c>
      <c r="HG281" s="52">
        <v>0</v>
      </c>
      <c r="HH281" s="52">
        <v>0</v>
      </c>
      <c r="HI281" s="52">
        <v>0</v>
      </c>
      <c r="HJ281" s="52">
        <v>0</v>
      </c>
      <c r="HK281" s="52">
        <v>0</v>
      </c>
      <c r="HL281" s="52">
        <v>0</v>
      </c>
      <c r="HM281" s="52">
        <v>0</v>
      </c>
      <c r="HN281" s="52">
        <v>0</v>
      </c>
      <c r="HO281" s="52">
        <v>0</v>
      </c>
      <c r="HP281" s="52">
        <v>0</v>
      </c>
      <c r="HQ281" s="52">
        <v>0</v>
      </c>
      <c r="HR281" s="52">
        <v>0</v>
      </c>
      <c r="HS281" s="52">
        <v>0</v>
      </c>
      <c r="HT281" s="52">
        <v>0</v>
      </c>
      <c r="HU281" s="52">
        <v>0</v>
      </c>
      <c r="HV281" s="52">
        <v>0</v>
      </c>
      <c r="HW281" s="52">
        <v>0</v>
      </c>
      <c r="HX281" s="52">
        <v>0</v>
      </c>
      <c r="HY281" s="52">
        <v>0</v>
      </c>
      <c r="HZ281" s="52">
        <v>0</v>
      </c>
      <c r="IA281" s="52">
        <v>0</v>
      </c>
      <c r="IB281" s="52">
        <v>0</v>
      </c>
      <c r="IC281" s="52">
        <v>0</v>
      </c>
      <c r="ID281" s="52">
        <v>0</v>
      </c>
      <c r="IE281" s="52">
        <v>0</v>
      </c>
      <c r="IF281" s="52">
        <v>0</v>
      </c>
      <c r="IG281" s="52">
        <v>0</v>
      </c>
      <c r="IH281" s="52">
        <v>0</v>
      </c>
      <c r="II281" s="52">
        <v>0</v>
      </c>
      <c r="IJ281" s="52">
        <v>0</v>
      </c>
      <c r="IK281" s="52">
        <v>0</v>
      </c>
      <c r="IL281" s="52">
        <v>0</v>
      </c>
      <c r="IM281" s="52">
        <v>0</v>
      </c>
      <c r="IN281" s="52">
        <v>0</v>
      </c>
      <c r="IO281" s="52">
        <v>0</v>
      </c>
      <c r="IP281" s="52">
        <v>0</v>
      </c>
      <c r="IQ281" s="52">
        <v>0</v>
      </c>
      <c r="IR281" s="52">
        <v>0</v>
      </c>
      <c r="IS281" s="52">
        <v>0</v>
      </c>
      <c r="IT281" s="52">
        <v>0</v>
      </c>
      <c r="IU281" s="52">
        <v>0</v>
      </c>
      <c r="IV281" s="52">
        <v>0</v>
      </c>
      <c r="IW281" s="52">
        <v>0</v>
      </c>
      <c r="IX281" s="52">
        <v>0</v>
      </c>
      <c r="IY281" s="52">
        <v>0</v>
      </c>
      <c r="IZ281" s="52">
        <v>0</v>
      </c>
      <c r="JA281" s="52">
        <v>0</v>
      </c>
      <c r="JB281" s="52">
        <v>0</v>
      </c>
      <c r="JC281" s="52">
        <v>0</v>
      </c>
      <c r="JD281" s="52">
        <v>0</v>
      </c>
      <c r="JE281" s="52">
        <v>0</v>
      </c>
      <c r="JF281" s="52">
        <v>0</v>
      </c>
      <c r="JG281" s="52">
        <v>0</v>
      </c>
      <c r="JH281" s="52">
        <v>0</v>
      </c>
      <c r="JI281" s="52">
        <v>0</v>
      </c>
      <c r="JJ281" s="52">
        <v>0</v>
      </c>
      <c r="JK281" s="52">
        <v>0</v>
      </c>
      <c r="JL281" s="52">
        <v>0</v>
      </c>
      <c r="JM281" s="52">
        <v>0</v>
      </c>
      <c r="JN281" s="52">
        <v>0</v>
      </c>
      <c r="JO281" s="52">
        <v>0</v>
      </c>
      <c r="JP281" s="52">
        <v>0</v>
      </c>
      <c r="JQ281" s="52">
        <v>0</v>
      </c>
      <c r="JR281" s="52">
        <v>0</v>
      </c>
      <c r="JS281" s="52">
        <v>0</v>
      </c>
      <c r="JT281" s="52">
        <v>0</v>
      </c>
      <c r="JU281" s="52">
        <v>0</v>
      </c>
      <c r="JV281" s="52">
        <v>0</v>
      </c>
      <c r="JW281" s="52">
        <v>0</v>
      </c>
      <c r="JX281" s="52">
        <v>0</v>
      </c>
      <c r="JY281" s="52">
        <v>0</v>
      </c>
      <c r="JZ281" s="52">
        <v>0</v>
      </c>
      <c r="KA281" s="52">
        <v>0</v>
      </c>
      <c r="KB281" s="52">
        <v>0</v>
      </c>
      <c r="KC281" s="52">
        <v>0</v>
      </c>
      <c r="KD281" s="52">
        <v>0</v>
      </c>
      <c r="KE281" s="52">
        <v>0</v>
      </c>
      <c r="KF281" s="52">
        <v>0</v>
      </c>
      <c r="KG281" s="52">
        <v>0</v>
      </c>
      <c r="KH281" s="52">
        <v>0</v>
      </c>
      <c r="KI281" s="52">
        <v>0</v>
      </c>
      <c r="KJ281" s="52">
        <v>0</v>
      </c>
      <c r="KK281" s="52">
        <v>0</v>
      </c>
      <c r="KL281" s="52">
        <v>0</v>
      </c>
      <c r="KM281" s="52">
        <v>0</v>
      </c>
      <c r="KN281" s="52">
        <v>0</v>
      </c>
      <c r="KO281" s="52">
        <v>0</v>
      </c>
      <c r="KP281" s="52">
        <v>0</v>
      </c>
      <c r="KQ281" s="52">
        <v>0</v>
      </c>
      <c r="KR281" s="52">
        <v>0</v>
      </c>
      <c r="KS281" s="52">
        <v>0</v>
      </c>
      <c r="KT281" s="52">
        <v>0</v>
      </c>
      <c r="KU281" s="52">
        <v>0</v>
      </c>
      <c r="KV281" s="52">
        <v>0</v>
      </c>
      <c r="KW281" s="52">
        <v>0</v>
      </c>
      <c r="KX281" s="52">
        <v>0</v>
      </c>
      <c r="KY281" s="52">
        <v>0</v>
      </c>
      <c r="KZ281" s="52">
        <v>0</v>
      </c>
      <c r="LA281" s="52">
        <v>0</v>
      </c>
      <c r="LB281" s="52">
        <v>0</v>
      </c>
      <c r="LC281" s="52">
        <v>0</v>
      </c>
      <c r="LD281" s="52">
        <v>0</v>
      </c>
      <c r="LE281" s="52">
        <v>0</v>
      </c>
      <c r="LF281" s="52">
        <v>0</v>
      </c>
      <c r="LG281" s="52">
        <v>0</v>
      </c>
      <c r="LH281" s="52">
        <v>0</v>
      </c>
      <c r="LI281" s="52">
        <v>0</v>
      </c>
      <c r="LJ281" s="52">
        <v>0</v>
      </c>
      <c r="LK281" s="52">
        <v>0</v>
      </c>
      <c r="LL281" s="52">
        <v>0</v>
      </c>
      <c r="LM281" s="52">
        <v>0</v>
      </c>
      <c r="LN281" s="52">
        <v>0</v>
      </c>
      <c r="LO281" s="52">
        <v>0</v>
      </c>
      <c r="LP281" s="52">
        <v>0</v>
      </c>
      <c r="LQ281" s="52">
        <v>0</v>
      </c>
      <c r="LR281" s="52">
        <v>0</v>
      </c>
      <c r="LS281" s="52">
        <v>0</v>
      </c>
      <c r="LT281" s="52">
        <v>0</v>
      </c>
      <c r="LU281" s="52">
        <v>0</v>
      </c>
      <c r="LV281" s="52">
        <v>0</v>
      </c>
      <c r="LW281" s="52">
        <v>0</v>
      </c>
      <c r="LX281" s="52">
        <v>0</v>
      </c>
      <c r="LY281" s="52">
        <v>0</v>
      </c>
      <c r="LZ281" s="52">
        <v>0</v>
      </c>
      <c r="MA281" s="52">
        <v>0</v>
      </c>
      <c r="MB281" s="52">
        <v>0</v>
      </c>
      <c r="MC281" s="52">
        <v>0</v>
      </c>
      <c r="MD281" s="52">
        <v>0</v>
      </c>
      <c r="ME281" s="52">
        <v>0</v>
      </c>
      <c r="MF281" s="52">
        <v>0</v>
      </c>
      <c r="MG281" s="52">
        <v>0</v>
      </c>
      <c r="MH281" s="52">
        <v>0</v>
      </c>
      <c r="MI281" s="52">
        <v>0</v>
      </c>
      <c r="MJ281" s="52">
        <v>0</v>
      </c>
      <c r="MK281" s="52">
        <v>0</v>
      </c>
      <c r="ML281" s="52">
        <v>0</v>
      </c>
      <c r="MM281" s="52">
        <v>0</v>
      </c>
      <c r="MN281" s="52">
        <v>0</v>
      </c>
      <c r="MO281" s="52">
        <v>0</v>
      </c>
      <c r="MP281" s="52">
        <v>0</v>
      </c>
      <c r="MQ281" s="52">
        <v>0</v>
      </c>
      <c r="MR281" s="52">
        <v>0</v>
      </c>
      <c r="MS281" s="52">
        <v>0</v>
      </c>
      <c r="MT281" s="52">
        <v>0</v>
      </c>
      <c r="MU281" s="52">
        <v>0</v>
      </c>
      <c r="MV281" s="52">
        <v>0</v>
      </c>
      <c r="MW281" s="52">
        <v>0</v>
      </c>
      <c r="MX281" s="52">
        <v>0</v>
      </c>
      <c r="MY281" s="52">
        <v>0</v>
      </c>
      <c r="MZ281" s="52">
        <v>0</v>
      </c>
      <c r="NA281" s="52">
        <v>0</v>
      </c>
      <c r="NB281" s="52">
        <v>0</v>
      </c>
      <c r="NC281" s="52">
        <v>0</v>
      </c>
      <c r="ND281" s="52">
        <v>0</v>
      </c>
      <c r="NE281" s="52">
        <v>0</v>
      </c>
      <c r="NF281" s="52">
        <v>0</v>
      </c>
      <c r="NG281" s="52">
        <v>0</v>
      </c>
      <c r="NH281" s="52">
        <v>0</v>
      </c>
      <c r="NI281" s="52">
        <v>0</v>
      </c>
      <c r="NJ281" s="52">
        <v>0</v>
      </c>
      <c r="NK281" s="52">
        <v>0</v>
      </c>
      <c r="NL281" s="52">
        <v>0</v>
      </c>
      <c r="NM281" s="52">
        <v>0</v>
      </c>
      <c r="NN281" s="52">
        <v>0</v>
      </c>
      <c r="NO281" s="52">
        <v>0</v>
      </c>
      <c r="NP281" s="52">
        <v>0</v>
      </c>
      <c r="NQ281" s="52">
        <v>0</v>
      </c>
      <c r="NR281" s="68">
        <f t="shared" si="12"/>
        <v>321143.23999999987</v>
      </c>
      <c r="NS281" s="68">
        <f t="shared" si="13"/>
        <v>144645.56999999992</v>
      </c>
      <c r="NT281" s="68">
        <f t="shared" si="14"/>
        <v>144645.56999999992</v>
      </c>
    </row>
    <row r="282" spans="1:384" s="40" customFormat="1" ht="15" customHeight="1" outlineLevel="1" x14ac:dyDescent="0.2">
      <c r="A282" s="61"/>
      <c r="B282" s="49" t="s">
        <v>1078</v>
      </c>
      <c r="C282" s="49" t="s">
        <v>720</v>
      </c>
      <c r="D282" s="49" t="s">
        <v>721</v>
      </c>
      <c r="E282" s="50" t="s">
        <v>722</v>
      </c>
      <c r="F282" s="64">
        <v>42187</v>
      </c>
      <c r="G282" s="49" t="s">
        <v>16</v>
      </c>
      <c r="H282" s="72">
        <v>0</v>
      </c>
      <c r="I282" s="65">
        <v>168462.86</v>
      </c>
      <c r="J282" s="114" t="str">
        <f>_xlfn.XLOOKUP(E282,'[12]Resumo Unidades'!$B:$B,'[12]Resumo Unidades'!$W:$W)</f>
        <v>Fluxo ok</v>
      </c>
      <c r="K282" s="51" t="str">
        <f>IF(L282&gt;Resumo!$E$23,"Sim","Não")</f>
        <v>Não</v>
      </c>
      <c r="L282" s="66">
        <v>0</v>
      </c>
      <c r="M282" s="67"/>
      <c r="N282" s="52">
        <v>0</v>
      </c>
      <c r="O282" s="52">
        <v>0</v>
      </c>
      <c r="P282" s="52">
        <v>0</v>
      </c>
      <c r="Q282" s="52">
        <v>0</v>
      </c>
      <c r="R282" s="52">
        <v>0</v>
      </c>
      <c r="S282" s="52">
        <v>0</v>
      </c>
      <c r="T282" s="52">
        <v>0</v>
      </c>
      <c r="U282" s="52">
        <v>0</v>
      </c>
      <c r="V282" s="52">
        <v>0</v>
      </c>
      <c r="W282" s="52">
        <v>0</v>
      </c>
      <c r="X282" s="52">
        <v>0</v>
      </c>
      <c r="Y282" s="52">
        <v>0</v>
      </c>
      <c r="Z282" s="52">
        <v>0</v>
      </c>
      <c r="AA282" s="52">
        <v>0</v>
      </c>
      <c r="AB282" s="52">
        <v>0</v>
      </c>
      <c r="AC282" s="52">
        <v>0</v>
      </c>
      <c r="AD282" s="52">
        <v>0</v>
      </c>
      <c r="AE282" s="52">
        <v>0</v>
      </c>
      <c r="AF282" s="52">
        <v>0</v>
      </c>
      <c r="AG282" s="52">
        <v>0</v>
      </c>
      <c r="AH282" s="52">
        <v>0</v>
      </c>
      <c r="AI282" s="52">
        <v>0</v>
      </c>
      <c r="AJ282" s="52">
        <v>0</v>
      </c>
      <c r="AK282" s="52">
        <v>0</v>
      </c>
      <c r="AL282" s="52">
        <v>0</v>
      </c>
      <c r="AM282" s="52">
        <v>0</v>
      </c>
      <c r="AN282" s="52">
        <v>0</v>
      </c>
      <c r="AO282" s="52">
        <v>0</v>
      </c>
      <c r="AP282" s="52">
        <v>0</v>
      </c>
      <c r="AQ282" s="52">
        <v>0</v>
      </c>
      <c r="AR282" s="52">
        <v>0</v>
      </c>
      <c r="AS282" s="52">
        <v>0</v>
      </c>
      <c r="AT282" s="52">
        <v>0</v>
      </c>
      <c r="AU282" s="52">
        <v>0</v>
      </c>
      <c r="AV282" s="52">
        <v>0</v>
      </c>
      <c r="AW282" s="52">
        <v>0</v>
      </c>
      <c r="AX282" s="52">
        <v>0</v>
      </c>
      <c r="AY282" s="52">
        <v>0</v>
      </c>
      <c r="AZ282" s="52">
        <v>0</v>
      </c>
      <c r="BA282" s="52">
        <v>0</v>
      </c>
      <c r="BB282" s="52">
        <v>0</v>
      </c>
      <c r="BC282" s="52">
        <v>0</v>
      </c>
      <c r="BD282" s="52">
        <v>0</v>
      </c>
      <c r="BE282" s="52">
        <v>0</v>
      </c>
      <c r="BF282" s="52">
        <v>0</v>
      </c>
      <c r="BG282" s="52">
        <v>0</v>
      </c>
      <c r="BH282" s="52">
        <v>0</v>
      </c>
      <c r="BI282" s="52">
        <v>0</v>
      </c>
      <c r="BJ282" s="52">
        <v>0</v>
      </c>
      <c r="BK282" s="52">
        <v>0</v>
      </c>
      <c r="BL282" s="52">
        <v>0</v>
      </c>
      <c r="BM282" s="52">
        <v>0</v>
      </c>
      <c r="BN282" s="52">
        <v>0</v>
      </c>
      <c r="BO282" s="52">
        <v>0</v>
      </c>
      <c r="BP282" s="52">
        <v>0</v>
      </c>
      <c r="BQ282" s="52">
        <v>0</v>
      </c>
      <c r="BR282" s="52">
        <v>0</v>
      </c>
      <c r="BS282" s="52">
        <v>0</v>
      </c>
      <c r="BT282" s="52">
        <v>0</v>
      </c>
      <c r="BU282" s="52">
        <v>0</v>
      </c>
      <c r="BV282" s="52">
        <v>0</v>
      </c>
      <c r="BW282" s="52">
        <v>0</v>
      </c>
      <c r="BX282" s="52">
        <v>0</v>
      </c>
      <c r="BY282" s="52">
        <v>0</v>
      </c>
      <c r="BZ282" s="52">
        <v>0</v>
      </c>
      <c r="CA282" s="52">
        <v>0</v>
      </c>
      <c r="CB282" s="52">
        <v>0</v>
      </c>
      <c r="CC282" s="52">
        <v>0</v>
      </c>
      <c r="CD282" s="52">
        <v>2760.5099999999998</v>
      </c>
      <c r="CE282" s="52">
        <v>2663.8399999999997</v>
      </c>
      <c r="CF282" s="52">
        <v>2663.8399999999997</v>
      </c>
      <c r="CG282" s="52">
        <v>6015.0999999999995</v>
      </c>
      <c r="CH282" s="52">
        <v>2663.8399999999997</v>
      </c>
      <c r="CI282" s="52">
        <v>2663.8399999999997</v>
      </c>
      <c r="CJ282" s="52">
        <v>2663.8399999999997</v>
      </c>
      <c r="CK282" s="52">
        <v>2663.8399999999997</v>
      </c>
      <c r="CL282" s="52">
        <v>6015.1</v>
      </c>
      <c r="CM282" s="52">
        <v>2663.8399999999997</v>
      </c>
      <c r="CN282" s="52">
        <v>2663.8399999999997</v>
      </c>
      <c r="CO282" s="52">
        <v>2663.8399999999997</v>
      </c>
      <c r="CP282" s="52">
        <v>2663.8399999999997</v>
      </c>
      <c r="CQ282" s="52">
        <v>6015.1</v>
      </c>
      <c r="CR282" s="52">
        <v>2663.8399999999997</v>
      </c>
      <c r="CS282" s="52">
        <v>2663.8399999999997</v>
      </c>
      <c r="CT282" s="52">
        <v>2663.8399999999997</v>
      </c>
      <c r="CU282" s="52">
        <v>2663.8399999999997</v>
      </c>
      <c r="CV282" s="52">
        <v>6015.0999999999995</v>
      </c>
      <c r="CW282" s="52">
        <v>2663.8399999999997</v>
      </c>
      <c r="CX282" s="52">
        <v>2663.8399999999997</v>
      </c>
      <c r="CY282" s="52">
        <v>2663.8399999999997</v>
      </c>
      <c r="CZ282" s="52">
        <v>2663.8399999999997</v>
      </c>
      <c r="DA282" s="52">
        <v>6015.0999999999995</v>
      </c>
      <c r="DB282" s="52">
        <v>2663.8399999999997</v>
      </c>
      <c r="DC282" s="52">
        <v>2663.8399999999997</v>
      </c>
      <c r="DD282" s="52">
        <v>2663.8399999999997</v>
      </c>
      <c r="DE282" s="52">
        <v>2663.8399999999997</v>
      </c>
      <c r="DF282" s="52">
        <v>6015.1</v>
      </c>
      <c r="DG282" s="52">
        <v>2663.8399999999997</v>
      </c>
      <c r="DH282" s="52">
        <v>2663.8399999999997</v>
      </c>
      <c r="DI282" s="52">
        <v>2663.8399999999997</v>
      </c>
      <c r="DJ282" s="52">
        <v>2663.8399999999997</v>
      </c>
      <c r="DK282" s="52">
        <v>6015.1</v>
      </c>
      <c r="DL282" s="52">
        <v>2663.8399999999997</v>
      </c>
      <c r="DM282" s="52">
        <v>2663.8399999999997</v>
      </c>
      <c r="DN282" s="52">
        <v>2663.8399999999997</v>
      </c>
      <c r="DO282" s="52">
        <v>2663.8399999999997</v>
      </c>
      <c r="DP282" s="52">
        <v>6015.1</v>
      </c>
      <c r="DQ282" s="52">
        <v>2663.8399999999997</v>
      </c>
      <c r="DR282" s="52">
        <v>2663.8399999999997</v>
      </c>
      <c r="DS282" s="52">
        <v>2663.8399999999997</v>
      </c>
      <c r="DT282" s="52">
        <v>2663.8399999999997</v>
      </c>
      <c r="DU282" s="52">
        <v>6015.1</v>
      </c>
      <c r="DV282" s="52">
        <v>0</v>
      </c>
      <c r="DW282" s="52">
        <v>0</v>
      </c>
      <c r="DX282" s="52">
        <v>0</v>
      </c>
      <c r="DY282" s="52">
        <v>0</v>
      </c>
      <c r="DZ282" s="52">
        <v>0</v>
      </c>
      <c r="EA282" s="52">
        <v>0</v>
      </c>
      <c r="EB282" s="52">
        <v>0</v>
      </c>
      <c r="EC282" s="52">
        <v>0</v>
      </c>
      <c r="ED282" s="52">
        <v>0</v>
      </c>
      <c r="EE282" s="52">
        <v>0</v>
      </c>
      <c r="EF282" s="52">
        <v>0</v>
      </c>
      <c r="EG282" s="52">
        <v>0</v>
      </c>
      <c r="EH282" s="52">
        <v>0</v>
      </c>
      <c r="EI282" s="52">
        <v>0</v>
      </c>
      <c r="EJ282" s="52">
        <v>0</v>
      </c>
      <c r="EK282" s="52">
        <v>0</v>
      </c>
      <c r="EL282" s="52">
        <v>0</v>
      </c>
      <c r="EM282" s="52">
        <v>0</v>
      </c>
      <c r="EN282" s="52">
        <v>0</v>
      </c>
      <c r="EO282" s="52">
        <v>0</v>
      </c>
      <c r="EP282" s="52">
        <v>0</v>
      </c>
      <c r="EQ282" s="52">
        <v>0</v>
      </c>
      <c r="ER282" s="52">
        <v>0</v>
      </c>
      <c r="ES282" s="52">
        <v>0</v>
      </c>
      <c r="ET282" s="52">
        <v>0</v>
      </c>
      <c r="EU282" s="52">
        <v>0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0</v>
      </c>
      <c r="FB282" s="52">
        <v>0</v>
      </c>
      <c r="FC282" s="52">
        <v>0</v>
      </c>
      <c r="FD282" s="52">
        <v>0</v>
      </c>
      <c r="FE282" s="52">
        <v>0</v>
      </c>
      <c r="FF282" s="52">
        <v>0</v>
      </c>
      <c r="FG282" s="52">
        <v>0</v>
      </c>
      <c r="FH282" s="52">
        <v>0</v>
      </c>
      <c r="FI282" s="52">
        <v>0</v>
      </c>
      <c r="FJ282" s="52">
        <v>0</v>
      </c>
      <c r="FK282" s="52">
        <v>0</v>
      </c>
      <c r="FL282" s="52">
        <v>0</v>
      </c>
      <c r="FM282" s="52">
        <v>0</v>
      </c>
      <c r="FN282" s="52">
        <v>0</v>
      </c>
      <c r="FO282" s="52">
        <v>0</v>
      </c>
      <c r="FP282" s="52">
        <v>0</v>
      </c>
      <c r="FQ282" s="52">
        <v>0</v>
      </c>
      <c r="FR282" s="52">
        <v>0</v>
      </c>
      <c r="FS282" s="52">
        <v>0</v>
      </c>
      <c r="FT282" s="52">
        <v>0</v>
      </c>
      <c r="FU282" s="52">
        <v>0</v>
      </c>
      <c r="FV282" s="52">
        <v>0</v>
      </c>
      <c r="FW282" s="52">
        <v>0</v>
      </c>
      <c r="FX282" s="52">
        <v>0</v>
      </c>
      <c r="FY282" s="52">
        <v>0</v>
      </c>
      <c r="FZ282" s="52">
        <v>0</v>
      </c>
      <c r="GA282" s="52">
        <v>0</v>
      </c>
      <c r="GB282" s="52">
        <v>0</v>
      </c>
      <c r="GC282" s="52">
        <v>0</v>
      </c>
      <c r="GD282" s="52">
        <v>0</v>
      </c>
      <c r="GE282" s="52">
        <v>0</v>
      </c>
      <c r="GF282" s="52">
        <v>0</v>
      </c>
      <c r="GG282" s="52">
        <v>0</v>
      </c>
      <c r="GH282" s="52">
        <v>0</v>
      </c>
      <c r="GI282" s="52">
        <v>0</v>
      </c>
      <c r="GJ282" s="52">
        <v>0</v>
      </c>
      <c r="GK282" s="52">
        <v>0</v>
      </c>
      <c r="GL282" s="52">
        <v>0</v>
      </c>
      <c r="GM282" s="52">
        <v>0</v>
      </c>
      <c r="GN282" s="52">
        <v>0</v>
      </c>
      <c r="GO282" s="52">
        <v>0</v>
      </c>
      <c r="GP282" s="52">
        <v>0</v>
      </c>
      <c r="GQ282" s="52">
        <v>0</v>
      </c>
      <c r="GR282" s="52">
        <v>0</v>
      </c>
      <c r="GS282" s="52">
        <v>0</v>
      </c>
      <c r="GT282" s="52">
        <v>0</v>
      </c>
      <c r="GU282" s="52">
        <v>0</v>
      </c>
      <c r="GV282" s="52">
        <v>0</v>
      </c>
      <c r="GW282" s="52">
        <v>0</v>
      </c>
      <c r="GX282" s="52">
        <v>0</v>
      </c>
      <c r="GY282" s="52">
        <v>0</v>
      </c>
      <c r="GZ282" s="52">
        <v>0</v>
      </c>
      <c r="HA282" s="52">
        <v>0</v>
      </c>
      <c r="HB282" s="52">
        <v>0</v>
      </c>
      <c r="HC282" s="52">
        <v>0</v>
      </c>
      <c r="HD282" s="52">
        <v>0</v>
      </c>
      <c r="HE282" s="52">
        <v>0</v>
      </c>
      <c r="HF282" s="52">
        <v>0</v>
      </c>
      <c r="HG282" s="52">
        <v>0</v>
      </c>
      <c r="HH282" s="52">
        <v>0</v>
      </c>
      <c r="HI282" s="52">
        <v>0</v>
      </c>
      <c r="HJ282" s="52">
        <v>0</v>
      </c>
      <c r="HK282" s="52">
        <v>0</v>
      </c>
      <c r="HL282" s="52">
        <v>0</v>
      </c>
      <c r="HM282" s="52">
        <v>0</v>
      </c>
      <c r="HN282" s="52">
        <v>0</v>
      </c>
      <c r="HO282" s="52">
        <v>0</v>
      </c>
      <c r="HP282" s="52">
        <v>0</v>
      </c>
      <c r="HQ282" s="52">
        <v>0</v>
      </c>
      <c r="HR282" s="52">
        <v>0</v>
      </c>
      <c r="HS282" s="52">
        <v>0</v>
      </c>
      <c r="HT282" s="52">
        <v>0</v>
      </c>
      <c r="HU282" s="52">
        <v>0</v>
      </c>
      <c r="HV282" s="52">
        <v>0</v>
      </c>
      <c r="HW282" s="52">
        <v>0</v>
      </c>
      <c r="HX282" s="52">
        <v>0</v>
      </c>
      <c r="HY282" s="52">
        <v>0</v>
      </c>
      <c r="HZ282" s="52">
        <v>0</v>
      </c>
      <c r="IA282" s="52">
        <v>0</v>
      </c>
      <c r="IB282" s="52">
        <v>0</v>
      </c>
      <c r="IC282" s="52">
        <v>0</v>
      </c>
      <c r="ID282" s="52">
        <v>0</v>
      </c>
      <c r="IE282" s="52">
        <v>0</v>
      </c>
      <c r="IF282" s="52">
        <v>0</v>
      </c>
      <c r="IG282" s="52">
        <v>0</v>
      </c>
      <c r="IH282" s="52">
        <v>0</v>
      </c>
      <c r="II282" s="52">
        <v>0</v>
      </c>
      <c r="IJ282" s="52">
        <v>0</v>
      </c>
      <c r="IK282" s="52">
        <v>0</v>
      </c>
      <c r="IL282" s="52">
        <v>0</v>
      </c>
      <c r="IM282" s="52">
        <v>0</v>
      </c>
      <c r="IN282" s="52">
        <v>0</v>
      </c>
      <c r="IO282" s="52">
        <v>0</v>
      </c>
      <c r="IP282" s="52">
        <v>0</v>
      </c>
      <c r="IQ282" s="52">
        <v>0</v>
      </c>
      <c r="IR282" s="52">
        <v>0</v>
      </c>
      <c r="IS282" s="52">
        <v>0</v>
      </c>
      <c r="IT282" s="52">
        <v>0</v>
      </c>
      <c r="IU282" s="52">
        <v>0</v>
      </c>
      <c r="IV282" s="52">
        <v>0</v>
      </c>
      <c r="IW282" s="52">
        <v>0</v>
      </c>
      <c r="IX282" s="52">
        <v>0</v>
      </c>
      <c r="IY282" s="52">
        <v>0</v>
      </c>
      <c r="IZ282" s="52">
        <v>0</v>
      </c>
      <c r="JA282" s="52">
        <v>0</v>
      </c>
      <c r="JB282" s="52">
        <v>0</v>
      </c>
      <c r="JC282" s="52">
        <v>0</v>
      </c>
      <c r="JD282" s="52">
        <v>0</v>
      </c>
      <c r="JE282" s="52">
        <v>0</v>
      </c>
      <c r="JF282" s="52">
        <v>0</v>
      </c>
      <c r="JG282" s="52">
        <v>0</v>
      </c>
      <c r="JH282" s="52">
        <v>0</v>
      </c>
      <c r="JI282" s="52">
        <v>0</v>
      </c>
      <c r="JJ282" s="52">
        <v>0</v>
      </c>
      <c r="JK282" s="52">
        <v>0</v>
      </c>
      <c r="JL282" s="52">
        <v>0</v>
      </c>
      <c r="JM282" s="52">
        <v>0</v>
      </c>
      <c r="JN282" s="52">
        <v>0</v>
      </c>
      <c r="JO282" s="52">
        <v>0</v>
      </c>
      <c r="JP282" s="52">
        <v>0</v>
      </c>
      <c r="JQ282" s="52">
        <v>0</v>
      </c>
      <c r="JR282" s="52">
        <v>0</v>
      </c>
      <c r="JS282" s="52">
        <v>0</v>
      </c>
      <c r="JT282" s="52">
        <v>0</v>
      </c>
      <c r="JU282" s="52">
        <v>0</v>
      </c>
      <c r="JV282" s="52">
        <v>0</v>
      </c>
      <c r="JW282" s="52">
        <v>0</v>
      </c>
      <c r="JX282" s="52">
        <v>0</v>
      </c>
      <c r="JY282" s="52">
        <v>0</v>
      </c>
      <c r="JZ282" s="52">
        <v>0</v>
      </c>
      <c r="KA282" s="52">
        <v>0</v>
      </c>
      <c r="KB282" s="52">
        <v>0</v>
      </c>
      <c r="KC282" s="52">
        <v>0</v>
      </c>
      <c r="KD282" s="52">
        <v>0</v>
      </c>
      <c r="KE282" s="52">
        <v>0</v>
      </c>
      <c r="KF282" s="52">
        <v>0</v>
      </c>
      <c r="KG282" s="52">
        <v>0</v>
      </c>
      <c r="KH282" s="52">
        <v>0</v>
      </c>
      <c r="KI282" s="52">
        <v>0</v>
      </c>
      <c r="KJ282" s="52">
        <v>0</v>
      </c>
      <c r="KK282" s="52">
        <v>0</v>
      </c>
      <c r="KL282" s="52">
        <v>0</v>
      </c>
      <c r="KM282" s="52">
        <v>0</v>
      </c>
      <c r="KN282" s="52">
        <v>0</v>
      </c>
      <c r="KO282" s="52">
        <v>0</v>
      </c>
      <c r="KP282" s="52">
        <v>0</v>
      </c>
      <c r="KQ282" s="52">
        <v>0</v>
      </c>
      <c r="KR282" s="52">
        <v>0</v>
      </c>
      <c r="KS282" s="52">
        <v>0</v>
      </c>
      <c r="KT282" s="52">
        <v>0</v>
      </c>
      <c r="KU282" s="52">
        <v>0</v>
      </c>
      <c r="KV282" s="52">
        <v>0</v>
      </c>
      <c r="KW282" s="52">
        <v>0</v>
      </c>
      <c r="KX282" s="52">
        <v>0</v>
      </c>
      <c r="KY282" s="52">
        <v>0</v>
      </c>
      <c r="KZ282" s="52">
        <v>0</v>
      </c>
      <c r="LA282" s="52">
        <v>0</v>
      </c>
      <c r="LB282" s="52">
        <v>0</v>
      </c>
      <c r="LC282" s="52">
        <v>0</v>
      </c>
      <c r="LD282" s="52">
        <v>0</v>
      </c>
      <c r="LE282" s="52">
        <v>0</v>
      </c>
      <c r="LF282" s="52">
        <v>0</v>
      </c>
      <c r="LG282" s="52">
        <v>0</v>
      </c>
      <c r="LH282" s="52">
        <v>0</v>
      </c>
      <c r="LI282" s="52">
        <v>0</v>
      </c>
      <c r="LJ282" s="52">
        <v>0</v>
      </c>
      <c r="LK282" s="52">
        <v>0</v>
      </c>
      <c r="LL282" s="52">
        <v>0</v>
      </c>
      <c r="LM282" s="52">
        <v>0</v>
      </c>
      <c r="LN282" s="52">
        <v>0</v>
      </c>
      <c r="LO282" s="52">
        <v>0</v>
      </c>
      <c r="LP282" s="52">
        <v>0</v>
      </c>
      <c r="LQ282" s="52">
        <v>0</v>
      </c>
      <c r="LR282" s="52">
        <v>0</v>
      </c>
      <c r="LS282" s="52">
        <v>0</v>
      </c>
      <c r="LT282" s="52">
        <v>0</v>
      </c>
      <c r="LU282" s="52">
        <v>0</v>
      </c>
      <c r="LV282" s="52">
        <v>0</v>
      </c>
      <c r="LW282" s="52">
        <v>0</v>
      </c>
      <c r="LX282" s="52">
        <v>0</v>
      </c>
      <c r="LY282" s="52">
        <v>0</v>
      </c>
      <c r="LZ282" s="52">
        <v>0</v>
      </c>
      <c r="MA282" s="52">
        <v>0</v>
      </c>
      <c r="MB282" s="52">
        <v>0</v>
      </c>
      <c r="MC282" s="52">
        <v>0</v>
      </c>
      <c r="MD282" s="52">
        <v>0</v>
      </c>
      <c r="ME282" s="52">
        <v>0</v>
      </c>
      <c r="MF282" s="52">
        <v>0</v>
      </c>
      <c r="MG282" s="52">
        <v>0</v>
      </c>
      <c r="MH282" s="52">
        <v>0</v>
      </c>
      <c r="MI282" s="52">
        <v>0</v>
      </c>
      <c r="MJ282" s="52">
        <v>0</v>
      </c>
      <c r="MK282" s="52">
        <v>0</v>
      </c>
      <c r="ML282" s="52">
        <v>0</v>
      </c>
      <c r="MM282" s="52">
        <v>0</v>
      </c>
      <c r="MN282" s="52">
        <v>0</v>
      </c>
      <c r="MO282" s="52">
        <v>0</v>
      </c>
      <c r="MP282" s="52">
        <v>0</v>
      </c>
      <c r="MQ282" s="52">
        <v>0</v>
      </c>
      <c r="MR282" s="52">
        <v>0</v>
      </c>
      <c r="MS282" s="52">
        <v>0</v>
      </c>
      <c r="MT282" s="52">
        <v>0</v>
      </c>
      <c r="MU282" s="52">
        <v>0</v>
      </c>
      <c r="MV282" s="52">
        <v>0</v>
      </c>
      <c r="MW282" s="52">
        <v>0</v>
      </c>
      <c r="MX282" s="52">
        <v>0</v>
      </c>
      <c r="MY282" s="52">
        <v>0</v>
      </c>
      <c r="MZ282" s="52">
        <v>0</v>
      </c>
      <c r="NA282" s="52">
        <v>0</v>
      </c>
      <c r="NB282" s="52">
        <v>0</v>
      </c>
      <c r="NC282" s="52">
        <v>0</v>
      </c>
      <c r="ND282" s="52">
        <v>0</v>
      </c>
      <c r="NE282" s="52">
        <v>0</v>
      </c>
      <c r="NF282" s="52">
        <v>0</v>
      </c>
      <c r="NG282" s="52">
        <v>0</v>
      </c>
      <c r="NH282" s="52">
        <v>0</v>
      </c>
      <c r="NI282" s="52">
        <v>0</v>
      </c>
      <c r="NJ282" s="52">
        <v>0</v>
      </c>
      <c r="NK282" s="52">
        <v>0</v>
      </c>
      <c r="NL282" s="52">
        <v>0</v>
      </c>
      <c r="NM282" s="52">
        <v>0</v>
      </c>
      <c r="NN282" s="52">
        <v>0</v>
      </c>
      <c r="NO282" s="52">
        <v>0</v>
      </c>
      <c r="NP282" s="52">
        <v>0</v>
      </c>
      <c r="NQ282" s="52">
        <v>0</v>
      </c>
      <c r="NR282" s="68">
        <f t="shared" si="12"/>
        <v>147466.96999999994</v>
      </c>
      <c r="NS282" s="68">
        <f t="shared" si="13"/>
        <v>147466.96999999994</v>
      </c>
      <c r="NT282" s="68">
        <f t="shared" si="14"/>
        <v>147466.96999999994</v>
      </c>
    </row>
    <row r="283" spans="1:384" s="40" customFormat="1" ht="15" customHeight="1" outlineLevel="1" x14ac:dyDescent="0.2">
      <c r="A283" s="61"/>
      <c r="B283" s="49" t="s">
        <v>1078</v>
      </c>
      <c r="C283" s="49" t="s">
        <v>723</v>
      </c>
      <c r="D283" s="49" t="s">
        <v>721</v>
      </c>
      <c r="E283" s="50" t="s">
        <v>724</v>
      </c>
      <c r="F283" s="64">
        <v>42187</v>
      </c>
      <c r="G283" s="49" t="s">
        <v>37</v>
      </c>
      <c r="H283" s="72">
        <v>0</v>
      </c>
      <c r="I283" s="65">
        <v>189247.32</v>
      </c>
      <c r="J283" s="114" t="str">
        <f>_xlfn.XLOOKUP(E283,'[12]Resumo Unidades'!$B:$B,'[12]Resumo Unidades'!$W:$W)</f>
        <v>Fluxo ok</v>
      </c>
      <c r="K283" s="51" t="str">
        <f>IF(L283&gt;Resumo!$E$23,"Sim","Não")</f>
        <v>Não</v>
      </c>
      <c r="L283" s="66">
        <v>0</v>
      </c>
      <c r="M283" s="67"/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52">
        <v>0</v>
      </c>
      <c r="U283" s="52">
        <v>0</v>
      </c>
      <c r="V283" s="52">
        <v>0</v>
      </c>
      <c r="W283" s="52">
        <v>0</v>
      </c>
      <c r="X283" s="52">
        <v>0</v>
      </c>
      <c r="Y283" s="52">
        <v>0</v>
      </c>
      <c r="Z283" s="52">
        <v>0</v>
      </c>
      <c r="AA283" s="52">
        <v>0</v>
      </c>
      <c r="AB283" s="52">
        <v>0</v>
      </c>
      <c r="AC283" s="52">
        <v>0</v>
      </c>
      <c r="AD283" s="52">
        <v>0</v>
      </c>
      <c r="AE283" s="52">
        <v>0</v>
      </c>
      <c r="AF283" s="52">
        <v>0</v>
      </c>
      <c r="AG283" s="52">
        <v>0</v>
      </c>
      <c r="AH283" s="52">
        <v>0</v>
      </c>
      <c r="AI283" s="52">
        <v>0</v>
      </c>
      <c r="AJ283" s="52">
        <v>0</v>
      </c>
      <c r="AK283" s="52">
        <v>0</v>
      </c>
      <c r="AL283" s="52">
        <v>0</v>
      </c>
      <c r="AM283" s="52">
        <v>0</v>
      </c>
      <c r="AN283" s="52">
        <v>0</v>
      </c>
      <c r="AO283" s="52">
        <v>0</v>
      </c>
      <c r="AP283" s="52">
        <v>0</v>
      </c>
      <c r="AQ283" s="52">
        <v>0</v>
      </c>
      <c r="AR283" s="52">
        <v>0</v>
      </c>
      <c r="AS283" s="52">
        <v>0</v>
      </c>
      <c r="AT283" s="52">
        <v>0</v>
      </c>
      <c r="AU283" s="52">
        <v>0</v>
      </c>
      <c r="AV283" s="52">
        <v>0</v>
      </c>
      <c r="AW283" s="52">
        <v>0</v>
      </c>
      <c r="AX283" s="52">
        <v>0</v>
      </c>
      <c r="AY283" s="52">
        <v>0</v>
      </c>
      <c r="AZ283" s="52">
        <v>0</v>
      </c>
      <c r="BA283" s="52">
        <v>0</v>
      </c>
      <c r="BB283" s="52">
        <v>0</v>
      </c>
      <c r="BC283" s="52">
        <v>0</v>
      </c>
      <c r="BD283" s="52">
        <v>0</v>
      </c>
      <c r="BE283" s="52">
        <v>0</v>
      </c>
      <c r="BF283" s="52">
        <v>0</v>
      </c>
      <c r="BG283" s="52">
        <v>0</v>
      </c>
      <c r="BH283" s="52">
        <v>0</v>
      </c>
      <c r="BI283" s="52">
        <v>0</v>
      </c>
      <c r="BJ283" s="52">
        <v>0</v>
      </c>
      <c r="BK283" s="52">
        <v>0</v>
      </c>
      <c r="BL283" s="52">
        <v>0</v>
      </c>
      <c r="BM283" s="52">
        <v>0</v>
      </c>
      <c r="BN283" s="52">
        <v>0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0</v>
      </c>
      <c r="BV283" s="52">
        <v>0</v>
      </c>
      <c r="BW283" s="52">
        <v>0</v>
      </c>
      <c r="BX283" s="52">
        <v>0</v>
      </c>
      <c r="BY283" s="52">
        <v>0</v>
      </c>
      <c r="BZ283" s="52">
        <v>0</v>
      </c>
      <c r="CA283" s="52">
        <v>0</v>
      </c>
      <c r="CB283" s="52">
        <v>0</v>
      </c>
      <c r="CC283" s="52">
        <v>0</v>
      </c>
      <c r="CD283" s="52">
        <v>2756.3399999999997</v>
      </c>
      <c r="CE283" s="52">
        <v>2663.8399999999997</v>
      </c>
      <c r="CF283" s="52">
        <v>2663.8399999999997</v>
      </c>
      <c r="CG283" s="52">
        <v>4931.49</v>
      </c>
      <c r="CH283" s="52">
        <v>2663.8399999999997</v>
      </c>
      <c r="CI283" s="52">
        <v>2663.8399999999997</v>
      </c>
      <c r="CJ283" s="52">
        <v>2663.8399999999997</v>
      </c>
      <c r="CK283" s="52">
        <v>2663.8399999999997</v>
      </c>
      <c r="CL283" s="52">
        <v>4931.49</v>
      </c>
      <c r="CM283" s="52">
        <v>2663.8399999999997</v>
      </c>
      <c r="CN283" s="52">
        <v>2663.8399999999997</v>
      </c>
      <c r="CO283" s="52">
        <v>2663.8399999999997</v>
      </c>
      <c r="CP283" s="52">
        <v>2663.8399999999997</v>
      </c>
      <c r="CQ283" s="52">
        <v>4931.49</v>
      </c>
      <c r="CR283" s="52">
        <v>2663.8399999999997</v>
      </c>
      <c r="CS283" s="52">
        <v>2663.8399999999997</v>
      </c>
      <c r="CT283" s="52">
        <v>2663.8399999999997</v>
      </c>
      <c r="CU283" s="52">
        <v>2663.8399999999997</v>
      </c>
      <c r="CV283" s="52">
        <v>4931.49</v>
      </c>
      <c r="CW283" s="52">
        <v>2663.8399999999997</v>
      </c>
      <c r="CX283" s="52">
        <v>2663.8399999999997</v>
      </c>
      <c r="CY283" s="52">
        <v>2663.8399999999997</v>
      </c>
      <c r="CZ283" s="52">
        <v>2663.8399999999997</v>
      </c>
      <c r="DA283" s="52">
        <v>4931.49</v>
      </c>
      <c r="DB283" s="52">
        <v>2663.8399999999997</v>
      </c>
      <c r="DC283" s="52">
        <v>2663.8399999999997</v>
      </c>
      <c r="DD283" s="52">
        <v>2663.8399999999997</v>
      </c>
      <c r="DE283" s="52">
        <v>2663.8399999999997</v>
      </c>
      <c r="DF283" s="52">
        <v>4931.49</v>
      </c>
      <c r="DG283" s="52">
        <v>2663.8399999999997</v>
      </c>
      <c r="DH283" s="52">
        <v>2663.8399999999997</v>
      </c>
      <c r="DI283" s="52">
        <v>2663.8399999999997</v>
      </c>
      <c r="DJ283" s="52">
        <v>2663.8399999999997</v>
      </c>
      <c r="DK283" s="52">
        <v>4931.49</v>
      </c>
      <c r="DL283" s="52">
        <v>2663.8399999999997</v>
      </c>
      <c r="DM283" s="52">
        <v>2663.8399999999997</v>
      </c>
      <c r="DN283" s="52">
        <v>2663.8399999999997</v>
      </c>
      <c r="DO283" s="52">
        <v>2663.8399999999997</v>
      </c>
      <c r="DP283" s="52">
        <v>4931.49</v>
      </c>
      <c r="DQ283" s="52">
        <v>2663.8399999999997</v>
      </c>
      <c r="DR283" s="52">
        <v>2663.8399999999997</v>
      </c>
      <c r="DS283" s="52">
        <v>2663.8399999999997</v>
      </c>
      <c r="DT283" s="52">
        <v>2663.8399999999997</v>
      </c>
      <c r="DU283" s="52">
        <v>2663.8399999999997</v>
      </c>
      <c r="DV283" s="52">
        <v>0</v>
      </c>
      <c r="DW283" s="52">
        <v>0</v>
      </c>
      <c r="DX283" s="52">
        <v>0</v>
      </c>
      <c r="DY283" s="52">
        <v>0</v>
      </c>
      <c r="DZ283" s="52">
        <v>0</v>
      </c>
      <c r="EA283" s="52">
        <v>0</v>
      </c>
      <c r="EB283" s="52">
        <v>0</v>
      </c>
      <c r="EC283" s="52">
        <v>0</v>
      </c>
      <c r="ED283" s="52">
        <v>0</v>
      </c>
      <c r="EE283" s="52">
        <v>0</v>
      </c>
      <c r="EF283" s="52">
        <v>0</v>
      </c>
      <c r="EG283" s="52">
        <v>0</v>
      </c>
      <c r="EH283" s="52">
        <v>0</v>
      </c>
      <c r="EI283" s="52">
        <v>0</v>
      </c>
      <c r="EJ283" s="52">
        <v>0</v>
      </c>
      <c r="EK283" s="52">
        <v>0</v>
      </c>
      <c r="EL283" s="52">
        <v>0</v>
      </c>
      <c r="EM283" s="52">
        <v>0</v>
      </c>
      <c r="EN283" s="52">
        <v>0</v>
      </c>
      <c r="EO283" s="52">
        <v>0</v>
      </c>
      <c r="EP283" s="52">
        <v>0</v>
      </c>
      <c r="EQ283" s="52">
        <v>0</v>
      </c>
      <c r="ER283" s="52">
        <v>0</v>
      </c>
      <c r="ES283" s="52">
        <v>0</v>
      </c>
      <c r="ET283" s="52">
        <v>0</v>
      </c>
      <c r="EU283" s="52">
        <v>0</v>
      </c>
      <c r="EV283" s="52">
        <v>0</v>
      </c>
      <c r="EW283" s="52">
        <v>0</v>
      </c>
      <c r="EX283" s="52">
        <v>0</v>
      </c>
      <c r="EY283" s="52">
        <v>0</v>
      </c>
      <c r="EZ283" s="52">
        <v>0</v>
      </c>
      <c r="FA283" s="52">
        <v>0</v>
      </c>
      <c r="FB283" s="52">
        <v>0</v>
      </c>
      <c r="FC283" s="52">
        <v>0</v>
      </c>
      <c r="FD283" s="52">
        <v>0</v>
      </c>
      <c r="FE283" s="52">
        <v>0</v>
      </c>
      <c r="FF283" s="52">
        <v>0</v>
      </c>
      <c r="FG283" s="52">
        <v>0</v>
      </c>
      <c r="FH283" s="52">
        <v>0</v>
      </c>
      <c r="FI283" s="52">
        <v>0</v>
      </c>
      <c r="FJ283" s="52">
        <v>0</v>
      </c>
      <c r="FK283" s="52">
        <v>0</v>
      </c>
      <c r="FL283" s="52">
        <v>0</v>
      </c>
      <c r="FM283" s="52">
        <v>0</v>
      </c>
      <c r="FN283" s="52">
        <v>0</v>
      </c>
      <c r="FO283" s="52">
        <v>0</v>
      </c>
      <c r="FP283" s="52">
        <v>0</v>
      </c>
      <c r="FQ283" s="52">
        <v>0</v>
      </c>
      <c r="FR283" s="52">
        <v>0</v>
      </c>
      <c r="FS283" s="52">
        <v>0</v>
      </c>
      <c r="FT283" s="52">
        <v>0</v>
      </c>
      <c r="FU283" s="52">
        <v>0</v>
      </c>
      <c r="FV283" s="52">
        <v>0</v>
      </c>
      <c r="FW283" s="52">
        <v>0</v>
      </c>
      <c r="FX283" s="52">
        <v>0</v>
      </c>
      <c r="FY283" s="52">
        <v>0</v>
      </c>
      <c r="FZ283" s="52">
        <v>0</v>
      </c>
      <c r="GA283" s="52">
        <v>0</v>
      </c>
      <c r="GB283" s="52">
        <v>0</v>
      </c>
      <c r="GC283" s="52">
        <v>0</v>
      </c>
      <c r="GD283" s="52">
        <v>0</v>
      </c>
      <c r="GE283" s="52">
        <v>0</v>
      </c>
      <c r="GF283" s="52">
        <v>0</v>
      </c>
      <c r="GG283" s="52">
        <v>0</v>
      </c>
      <c r="GH283" s="52">
        <v>0</v>
      </c>
      <c r="GI283" s="52">
        <v>0</v>
      </c>
      <c r="GJ283" s="52">
        <v>0</v>
      </c>
      <c r="GK283" s="52">
        <v>0</v>
      </c>
      <c r="GL283" s="52">
        <v>0</v>
      </c>
      <c r="GM283" s="52">
        <v>0</v>
      </c>
      <c r="GN283" s="52">
        <v>0</v>
      </c>
      <c r="GO283" s="52">
        <v>0</v>
      </c>
      <c r="GP283" s="52">
        <v>0</v>
      </c>
      <c r="GQ283" s="52">
        <v>0</v>
      </c>
      <c r="GR283" s="52">
        <v>0</v>
      </c>
      <c r="GS283" s="52">
        <v>0</v>
      </c>
      <c r="GT283" s="52">
        <v>0</v>
      </c>
      <c r="GU283" s="52">
        <v>0</v>
      </c>
      <c r="GV283" s="52">
        <v>0</v>
      </c>
      <c r="GW283" s="52">
        <v>0</v>
      </c>
      <c r="GX283" s="52">
        <v>0</v>
      </c>
      <c r="GY283" s="52">
        <v>0</v>
      </c>
      <c r="GZ283" s="52">
        <v>0</v>
      </c>
      <c r="HA283" s="52">
        <v>0</v>
      </c>
      <c r="HB283" s="52">
        <v>0</v>
      </c>
      <c r="HC283" s="52">
        <v>0</v>
      </c>
      <c r="HD283" s="52">
        <v>0</v>
      </c>
      <c r="HE283" s="52">
        <v>0</v>
      </c>
      <c r="HF283" s="52">
        <v>0</v>
      </c>
      <c r="HG283" s="52">
        <v>0</v>
      </c>
      <c r="HH283" s="52">
        <v>0</v>
      </c>
      <c r="HI283" s="52">
        <v>0</v>
      </c>
      <c r="HJ283" s="52">
        <v>0</v>
      </c>
      <c r="HK283" s="52">
        <v>0</v>
      </c>
      <c r="HL283" s="52">
        <v>0</v>
      </c>
      <c r="HM283" s="52">
        <v>0</v>
      </c>
      <c r="HN283" s="52">
        <v>0</v>
      </c>
      <c r="HO283" s="52">
        <v>0</v>
      </c>
      <c r="HP283" s="52">
        <v>0</v>
      </c>
      <c r="HQ283" s="52">
        <v>0</v>
      </c>
      <c r="HR283" s="52">
        <v>0</v>
      </c>
      <c r="HS283" s="52">
        <v>0</v>
      </c>
      <c r="HT283" s="52">
        <v>0</v>
      </c>
      <c r="HU283" s="52">
        <v>0</v>
      </c>
      <c r="HV283" s="52">
        <v>0</v>
      </c>
      <c r="HW283" s="52">
        <v>0</v>
      </c>
      <c r="HX283" s="52">
        <v>0</v>
      </c>
      <c r="HY283" s="52">
        <v>0</v>
      </c>
      <c r="HZ283" s="52">
        <v>0</v>
      </c>
      <c r="IA283" s="52">
        <v>0</v>
      </c>
      <c r="IB283" s="52">
        <v>0</v>
      </c>
      <c r="IC283" s="52">
        <v>0</v>
      </c>
      <c r="ID283" s="52">
        <v>0</v>
      </c>
      <c r="IE283" s="52">
        <v>0</v>
      </c>
      <c r="IF283" s="52">
        <v>0</v>
      </c>
      <c r="IG283" s="52">
        <v>0</v>
      </c>
      <c r="IH283" s="52">
        <v>0</v>
      </c>
      <c r="II283" s="52">
        <v>0</v>
      </c>
      <c r="IJ283" s="52">
        <v>0</v>
      </c>
      <c r="IK283" s="52">
        <v>0</v>
      </c>
      <c r="IL283" s="52">
        <v>0</v>
      </c>
      <c r="IM283" s="52">
        <v>0</v>
      </c>
      <c r="IN283" s="52">
        <v>0</v>
      </c>
      <c r="IO283" s="52">
        <v>0</v>
      </c>
      <c r="IP283" s="52">
        <v>0</v>
      </c>
      <c r="IQ283" s="52">
        <v>0</v>
      </c>
      <c r="IR283" s="52">
        <v>0</v>
      </c>
      <c r="IS283" s="52">
        <v>0</v>
      </c>
      <c r="IT283" s="52">
        <v>0</v>
      </c>
      <c r="IU283" s="52">
        <v>0</v>
      </c>
      <c r="IV283" s="52">
        <v>0</v>
      </c>
      <c r="IW283" s="52">
        <v>0</v>
      </c>
      <c r="IX283" s="52">
        <v>0</v>
      </c>
      <c r="IY283" s="52">
        <v>0</v>
      </c>
      <c r="IZ283" s="52">
        <v>0</v>
      </c>
      <c r="JA283" s="52">
        <v>0</v>
      </c>
      <c r="JB283" s="52">
        <v>0</v>
      </c>
      <c r="JC283" s="52">
        <v>0</v>
      </c>
      <c r="JD283" s="52">
        <v>0</v>
      </c>
      <c r="JE283" s="52">
        <v>0</v>
      </c>
      <c r="JF283" s="52">
        <v>0</v>
      </c>
      <c r="JG283" s="52">
        <v>0</v>
      </c>
      <c r="JH283" s="52">
        <v>0</v>
      </c>
      <c r="JI283" s="52">
        <v>0</v>
      </c>
      <c r="JJ283" s="52">
        <v>0</v>
      </c>
      <c r="JK283" s="52">
        <v>0</v>
      </c>
      <c r="JL283" s="52">
        <v>0</v>
      </c>
      <c r="JM283" s="52">
        <v>0</v>
      </c>
      <c r="JN283" s="52">
        <v>0</v>
      </c>
      <c r="JO283" s="52">
        <v>0</v>
      </c>
      <c r="JP283" s="52">
        <v>0</v>
      </c>
      <c r="JQ283" s="52">
        <v>0</v>
      </c>
      <c r="JR283" s="52">
        <v>0</v>
      </c>
      <c r="JS283" s="52">
        <v>0</v>
      </c>
      <c r="JT283" s="52">
        <v>0</v>
      </c>
      <c r="JU283" s="52">
        <v>0</v>
      </c>
      <c r="JV283" s="52">
        <v>0</v>
      </c>
      <c r="JW283" s="52">
        <v>0</v>
      </c>
      <c r="JX283" s="52">
        <v>0</v>
      </c>
      <c r="JY283" s="52">
        <v>0</v>
      </c>
      <c r="JZ283" s="52">
        <v>0</v>
      </c>
      <c r="KA283" s="52">
        <v>0</v>
      </c>
      <c r="KB283" s="52">
        <v>0</v>
      </c>
      <c r="KC283" s="52">
        <v>0</v>
      </c>
      <c r="KD283" s="52">
        <v>0</v>
      </c>
      <c r="KE283" s="52">
        <v>0</v>
      </c>
      <c r="KF283" s="52">
        <v>0</v>
      </c>
      <c r="KG283" s="52">
        <v>0</v>
      </c>
      <c r="KH283" s="52">
        <v>0</v>
      </c>
      <c r="KI283" s="52">
        <v>0</v>
      </c>
      <c r="KJ283" s="52">
        <v>0</v>
      </c>
      <c r="KK283" s="52">
        <v>0</v>
      </c>
      <c r="KL283" s="52">
        <v>0</v>
      </c>
      <c r="KM283" s="52">
        <v>0</v>
      </c>
      <c r="KN283" s="52">
        <v>0</v>
      </c>
      <c r="KO283" s="52">
        <v>0</v>
      </c>
      <c r="KP283" s="52">
        <v>0</v>
      </c>
      <c r="KQ283" s="52">
        <v>0</v>
      </c>
      <c r="KR283" s="52">
        <v>0</v>
      </c>
      <c r="KS283" s="52">
        <v>0</v>
      </c>
      <c r="KT283" s="52">
        <v>0</v>
      </c>
      <c r="KU283" s="52">
        <v>0</v>
      </c>
      <c r="KV283" s="52">
        <v>0</v>
      </c>
      <c r="KW283" s="52">
        <v>0</v>
      </c>
      <c r="KX283" s="52">
        <v>0</v>
      </c>
      <c r="KY283" s="52">
        <v>0</v>
      </c>
      <c r="KZ283" s="52">
        <v>0</v>
      </c>
      <c r="LA283" s="52">
        <v>0</v>
      </c>
      <c r="LB283" s="52">
        <v>0</v>
      </c>
      <c r="LC283" s="52">
        <v>0</v>
      </c>
      <c r="LD283" s="52">
        <v>0</v>
      </c>
      <c r="LE283" s="52">
        <v>0</v>
      </c>
      <c r="LF283" s="52">
        <v>0</v>
      </c>
      <c r="LG283" s="52">
        <v>0</v>
      </c>
      <c r="LH283" s="52">
        <v>0</v>
      </c>
      <c r="LI283" s="52">
        <v>0</v>
      </c>
      <c r="LJ283" s="52">
        <v>0</v>
      </c>
      <c r="LK283" s="52">
        <v>0</v>
      </c>
      <c r="LL283" s="52">
        <v>0</v>
      </c>
      <c r="LM283" s="52">
        <v>0</v>
      </c>
      <c r="LN283" s="52">
        <v>0</v>
      </c>
      <c r="LO283" s="52">
        <v>0</v>
      </c>
      <c r="LP283" s="52">
        <v>0</v>
      </c>
      <c r="LQ283" s="52">
        <v>0</v>
      </c>
      <c r="LR283" s="52">
        <v>0</v>
      </c>
      <c r="LS283" s="52">
        <v>0</v>
      </c>
      <c r="LT283" s="52">
        <v>0</v>
      </c>
      <c r="LU283" s="52">
        <v>0</v>
      </c>
      <c r="LV283" s="52">
        <v>0</v>
      </c>
      <c r="LW283" s="52">
        <v>0</v>
      </c>
      <c r="LX283" s="52">
        <v>0</v>
      </c>
      <c r="LY283" s="52">
        <v>0</v>
      </c>
      <c r="LZ283" s="52">
        <v>0</v>
      </c>
      <c r="MA283" s="52">
        <v>0</v>
      </c>
      <c r="MB283" s="52">
        <v>0</v>
      </c>
      <c r="MC283" s="52">
        <v>0</v>
      </c>
      <c r="MD283" s="52">
        <v>0</v>
      </c>
      <c r="ME283" s="52">
        <v>0</v>
      </c>
      <c r="MF283" s="52">
        <v>0</v>
      </c>
      <c r="MG283" s="52">
        <v>0</v>
      </c>
      <c r="MH283" s="52">
        <v>0</v>
      </c>
      <c r="MI283" s="52">
        <v>0</v>
      </c>
      <c r="MJ283" s="52">
        <v>0</v>
      </c>
      <c r="MK283" s="52">
        <v>0</v>
      </c>
      <c r="ML283" s="52">
        <v>0</v>
      </c>
      <c r="MM283" s="52">
        <v>0</v>
      </c>
      <c r="MN283" s="52">
        <v>0</v>
      </c>
      <c r="MO283" s="52">
        <v>0</v>
      </c>
      <c r="MP283" s="52">
        <v>0</v>
      </c>
      <c r="MQ283" s="52">
        <v>0</v>
      </c>
      <c r="MR283" s="52">
        <v>0</v>
      </c>
      <c r="MS283" s="52">
        <v>0</v>
      </c>
      <c r="MT283" s="52">
        <v>0</v>
      </c>
      <c r="MU283" s="52">
        <v>0</v>
      </c>
      <c r="MV283" s="52">
        <v>0</v>
      </c>
      <c r="MW283" s="52">
        <v>0</v>
      </c>
      <c r="MX283" s="52">
        <v>0</v>
      </c>
      <c r="MY283" s="52">
        <v>0</v>
      </c>
      <c r="MZ283" s="52">
        <v>0</v>
      </c>
      <c r="NA283" s="52">
        <v>0</v>
      </c>
      <c r="NB283" s="52">
        <v>0</v>
      </c>
      <c r="NC283" s="52">
        <v>0</v>
      </c>
      <c r="ND283" s="52">
        <v>0</v>
      </c>
      <c r="NE283" s="52">
        <v>0</v>
      </c>
      <c r="NF283" s="52">
        <v>0</v>
      </c>
      <c r="NG283" s="52">
        <v>0</v>
      </c>
      <c r="NH283" s="52">
        <v>0</v>
      </c>
      <c r="NI283" s="52">
        <v>0</v>
      </c>
      <c r="NJ283" s="52">
        <v>0</v>
      </c>
      <c r="NK283" s="52">
        <v>0</v>
      </c>
      <c r="NL283" s="52">
        <v>0</v>
      </c>
      <c r="NM283" s="52">
        <v>0</v>
      </c>
      <c r="NN283" s="52">
        <v>0</v>
      </c>
      <c r="NO283" s="52">
        <v>0</v>
      </c>
      <c r="NP283" s="52">
        <v>0</v>
      </c>
      <c r="NQ283" s="52">
        <v>0</v>
      </c>
      <c r="NR283" s="68">
        <f t="shared" si="12"/>
        <v>135442.65999999995</v>
      </c>
      <c r="NS283" s="68">
        <f t="shared" si="13"/>
        <v>135442.65999999995</v>
      </c>
      <c r="NT283" s="68">
        <f t="shared" si="14"/>
        <v>135442.65999999995</v>
      </c>
    </row>
    <row r="284" spans="1:384" s="40" customFormat="1" ht="15" customHeight="1" outlineLevel="1" x14ac:dyDescent="0.2">
      <c r="A284" s="61"/>
      <c r="B284" s="49" t="s">
        <v>1078</v>
      </c>
      <c r="C284" s="49" t="s">
        <v>725</v>
      </c>
      <c r="D284" s="49" t="s">
        <v>726</v>
      </c>
      <c r="E284" s="50" t="s">
        <v>727</v>
      </c>
      <c r="F284" s="64">
        <v>42189</v>
      </c>
      <c r="G284" s="49" t="s">
        <v>68</v>
      </c>
      <c r="H284" s="72">
        <v>0.12682499999999999</v>
      </c>
      <c r="I284" s="65">
        <v>155096.42000000001</v>
      </c>
      <c r="J284" s="114" t="str">
        <f>_xlfn.XLOOKUP(E284,'[12]Resumo Unidades'!$B:$B,'[12]Resumo Unidades'!$W:$W)</f>
        <v>Fluxo ok</v>
      </c>
      <c r="K284" s="51" t="str">
        <f>IF(L284&gt;Resumo!$E$23,"Sim","Não")</f>
        <v>Sim</v>
      </c>
      <c r="L284" s="66">
        <v>1703</v>
      </c>
      <c r="M284" s="67"/>
      <c r="N284" s="52">
        <v>0</v>
      </c>
      <c r="O284" s="52">
        <v>0</v>
      </c>
      <c r="P284" s="52">
        <v>0</v>
      </c>
      <c r="Q284" s="52">
        <v>0</v>
      </c>
      <c r="R284" s="52">
        <v>0</v>
      </c>
      <c r="S284" s="52">
        <v>0</v>
      </c>
      <c r="T284" s="52">
        <v>0</v>
      </c>
      <c r="U284" s="52">
        <v>0</v>
      </c>
      <c r="V284" s="52">
        <v>0</v>
      </c>
      <c r="W284" s="52">
        <v>0</v>
      </c>
      <c r="X284" s="52">
        <v>0</v>
      </c>
      <c r="Y284" s="52">
        <v>13525.64</v>
      </c>
      <c r="Z284" s="52">
        <v>0</v>
      </c>
      <c r="AA284" s="52">
        <v>0</v>
      </c>
      <c r="AB284" s="52">
        <v>0</v>
      </c>
      <c r="AC284" s="52">
        <v>0</v>
      </c>
      <c r="AD284" s="52">
        <v>0</v>
      </c>
      <c r="AE284" s="52">
        <v>0</v>
      </c>
      <c r="AF284" s="52">
        <v>0</v>
      </c>
      <c r="AG284" s="52">
        <v>0</v>
      </c>
      <c r="AH284" s="52">
        <v>0</v>
      </c>
      <c r="AI284" s="52">
        <v>0</v>
      </c>
      <c r="AJ284" s="52">
        <v>0</v>
      </c>
      <c r="AK284" s="52">
        <v>0</v>
      </c>
      <c r="AL284" s="52">
        <v>0</v>
      </c>
      <c r="AM284" s="52">
        <v>0</v>
      </c>
      <c r="AN284" s="52">
        <v>0</v>
      </c>
      <c r="AO284" s="52">
        <v>0</v>
      </c>
      <c r="AP284" s="52">
        <v>0</v>
      </c>
      <c r="AQ284" s="52">
        <v>0</v>
      </c>
      <c r="AR284" s="52">
        <v>0</v>
      </c>
      <c r="AS284" s="52">
        <v>0</v>
      </c>
      <c r="AT284" s="52">
        <v>0</v>
      </c>
      <c r="AU284" s="52">
        <v>0</v>
      </c>
      <c r="AV284" s="52">
        <v>0</v>
      </c>
      <c r="AW284" s="52">
        <v>0</v>
      </c>
      <c r="AX284" s="52">
        <v>0</v>
      </c>
      <c r="AY284" s="52">
        <v>0</v>
      </c>
      <c r="AZ284" s="52">
        <v>0</v>
      </c>
      <c r="BA284" s="52">
        <v>0</v>
      </c>
      <c r="BB284" s="52">
        <v>0</v>
      </c>
      <c r="BC284" s="52">
        <v>0</v>
      </c>
      <c r="BD284" s="52">
        <v>0</v>
      </c>
      <c r="BE284" s="52">
        <v>0</v>
      </c>
      <c r="BF284" s="52">
        <v>0</v>
      </c>
      <c r="BG284" s="52">
        <v>0</v>
      </c>
      <c r="BH284" s="52">
        <v>0</v>
      </c>
      <c r="BI284" s="52">
        <v>0</v>
      </c>
      <c r="BJ284" s="52">
        <v>0</v>
      </c>
      <c r="BK284" s="52">
        <v>0</v>
      </c>
      <c r="BL284" s="52">
        <v>0</v>
      </c>
      <c r="BM284" s="52">
        <v>0</v>
      </c>
      <c r="BN284" s="52">
        <v>0</v>
      </c>
      <c r="BO284" s="52">
        <v>0</v>
      </c>
      <c r="BP284" s="52">
        <v>0</v>
      </c>
      <c r="BQ284" s="52">
        <v>0</v>
      </c>
      <c r="BR284" s="52">
        <v>0</v>
      </c>
      <c r="BS284" s="52">
        <v>0</v>
      </c>
      <c r="BT284" s="52">
        <v>0</v>
      </c>
      <c r="BU284" s="52">
        <v>0</v>
      </c>
      <c r="BV284" s="52">
        <v>0</v>
      </c>
      <c r="BW284" s="52">
        <v>0</v>
      </c>
      <c r="BX284" s="52">
        <v>0</v>
      </c>
      <c r="BY284" s="52">
        <v>0</v>
      </c>
      <c r="BZ284" s="52">
        <v>0</v>
      </c>
      <c r="CA284" s="52">
        <v>0</v>
      </c>
      <c r="CB284" s="52">
        <v>0</v>
      </c>
      <c r="CC284" s="52">
        <v>0</v>
      </c>
      <c r="CD284" s="52">
        <v>0</v>
      </c>
      <c r="CE284" s="52">
        <v>0</v>
      </c>
      <c r="CF284" s="52">
        <v>0</v>
      </c>
      <c r="CG284" s="52">
        <v>0</v>
      </c>
      <c r="CH284" s="52">
        <v>0</v>
      </c>
      <c r="CI284" s="52">
        <v>0</v>
      </c>
      <c r="CJ284" s="52">
        <v>0</v>
      </c>
      <c r="CK284" s="52">
        <v>0</v>
      </c>
      <c r="CL284" s="52">
        <v>0</v>
      </c>
      <c r="CM284" s="52">
        <v>0</v>
      </c>
      <c r="CN284" s="52">
        <v>0</v>
      </c>
      <c r="CO284" s="52">
        <v>0</v>
      </c>
      <c r="CP284" s="52">
        <v>0</v>
      </c>
      <c r="CQ284" s="52">
        <v>0</v>
      </c>
      <c r="CR284" s="52">
        <v>0</v>
      </c>
      <c r="CS284" s="52">
        <v>0</v>
      </c>
      <c r="CT284" s="52">
        <v>0</v>
      </c>
      <c r="CU284" s="52">
        <v>0</v>
      </c>
      <c r="CV284" s="52">
        <v>0</v>
      </c>
      <c r="CW284" s="52">
        <v>0</v>
      </c>
      <c r="CX284" s="52">
        <v>0</v>
      </c>
      <c r="CY284" s="52">
        <v>0</v>
      </c>
      <c r="CZ284" s="52">
        <v>0</v>
      </c>
      <c r="DA284" s="52">
        <v>0</v>
      </c>
      <c r="DB284" s="52">
        <v>0</v>
      </c>
      <c r="DC284" s="52">
        <v>0</v>
      </c>
      <c r="DD284" s="52">
        <v>0</v>
      </c>
      <c r="DE284" s="52">
        <v>0</v>
      </c>
      <c r="DF284" s="52">
        <v>0</v>
      </c>
      <c r="DG284" s="52">
        <v>0</v>
      </c>
      <c r="DH284" s="52">
        <v>0</v>
      </c>
      <c r="DI284" s="52">
        <v>0</v>
      </c>
      <c r="DJ284" s="52">
        <v>0</v>
      </c>
      <c r="DK284" s="52">
        <v>0</v>
      </c>
      <c r="DL284" s="52">
        <v>0</v>
      </c>
      <c r="DM284" s="52">
        <v>0</v>
      </c>
      <c r="DN284" s="52">
        <v>0</v>
      </c>
      <c r="DO284" s="52">
        <v>0</v>
      </c>
      <c r="DP284" s="52">
        <v>0</v>
      </c>
      <c r="DQ284" s="52">
        <v>0</v>
      </c>
      <c r="DR284" s="52">
        <v>0</v>
      </c>
      <c r="DS284" s="52">
        <v>0</v>
      </c>
      <c r="DT284" s="52">
        <v>0</v>
      </c>
      <c r="DU284" s="52">
        <v>0</v>
      </c>
      <c r="DV284" s="52">
        <v>0</v>
      </c>
      <c r="DW284" s="52">
        <v>0</v>
      </c>
      <c r="DX284" s="52">
        <v>0</v>
      </c>
      <c r="DY284" s="52">
        <v>0</v>
      </c>
      <c r="DZ284" s="52">
        <v>0</v>
      </c>
      <c r="EA284" s="52">
        <v>0</v>
      </c>
      <c r="EB284" s="52">
        <v>0</v>
      </c>
      <c r="EC284" s="52">
        <v>0</v>
      </c>
      <c r="ED284" s="52">
        <v>0</v>
      </c>
      <c r="EE284" s="52">
        <v>0</v>
      </c>
      <c r="EF284" s="52">
        <v>0</v>
      </c>
      <c r="EG284" s="52">
        <v>0</v>
      </c>
      <c r="EH284" s="52">
        <v>0</v>
      </c>
      <c r="EI284" s="52">
        <v>0</v>
      </c>
      <c r="EJ284" s="52">
        <v>0</v>
      </c>
      <c r="EK284" s="52">
        <v>0</v>
      </c>
      <c r="EL284" s="52">
        <v>0</v>
      </c>
      <c r="EM284" s="52">
        <v>0</v>
      </c>
      <c r="EN284" s="52">
        <v>0</v>
      </c>
      <c r="EO284" s="52">
        <v>0</v>
      </c>
      <c r="EP284" s="52">
        <v>0</v>
      </c>
      <c r="EQ284" s="52">
        <v>0</v>
      </c>
      <c r="ER284" s="52">
        <v>0</v>
      </c>
      <c r="ES284" s="52">
        <v>0</v>
      </c>
      <c r="ET284" s="52">
        <v>0</v>
      </c>
      <c r="EU284" s="52">
        <v>0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0</v>
      </c>
      <c r="FB284" s="52">
        <v>0</v>
      </c>
      <c r="FC284" s="52">
        <v>0</v>
      </c>
      <c r="FD284" s="52">
        <v>0</v>
      </c>
      <c r="FE284" s="52">
        <v>0</v>
      </c>
      <c r="FF284" s="52">
        <v>0</v>
      </c>
      <c r="FG284" s="52">
        <v>0</v>
      </c>
      <c r="FH284" s="52">
        <v>0</v>
      </c>
      <c r="FI284" s="52">
        <v>0</v>
      </c>
      <c r="FJ284" s="52">
        <v>0</v>
      </c>
      <c r="FK284" s="52">
        <v>0</v>
      </c>
      <c r="FL284" s="52">
        <v>0</v>
      </c>
      <c r="FM284" s="52">
        <v>0</v>
      </c>
      <c r="FN284" s="52">
        <v>0</v>
      </c>
      <c r="FO284" s="52">
        <v>0</v>
      </c>
      <c r="FP284" s="52">
        <v>0</v>
      </c>
      <c r="FQ284" s="52">
        <v>0</v>
      </c>
      <c r="FR284" s="52">
        <v>0</v>
      </c>
      <c r="FS284" s="52">
        <v>0</v>
      </c>
      <c r="FT284" s="52">
        <v>0</v>
      </c>
      <c r="FU284" s="52">
        <v>0</v>
      </c>
      <c r="FV284" s="52">
        <v>0</v>
      </c>
      <c r="FW284" s="52">
        <v>0</v>
      </c>
      <c r="FX284" s="52">
        <v>0</v>
      </c>
      <c r="FY284" s="52">
        <v>0</v>
      </c>
      <c r="FZ284" s="52">
        <v>0</v>
      </c>
      <c r="GA284" s="52">
        <v>0</v>
      </c>
      <c r="GB284" s="52">
        <v>0</v>
      </c>
      <c r="GC284" s="52">
        <v>0</v>
      </c>
      <c r="GD284" s="52">
        <v>0</v>
      </c>
      <c r="GE284" s="52">
        <v>0</v>
      </c>
      <c r="GF284" s="52">
        <v>0</v>
      </c>
      <c r="GG284" s="52">
        <v>0</v>
      </c>
      <c r="GH284" s="52">
        <v>0</v>
      </c>
      <c r="GI284" s="52">
        <v>0</v>
      </c>
      <c r="GJ284" s="52">
        <v>0</v>
      </c>
      <c r="GK284" s="52">
        <v>0</v>
      </c>
      <c r="GL284" s="52">
        <v>0</v>
      </c>
      <c r="GM284" s="52">
        <v>0</v>
      </c>
      <c r="GN284" s="52">
        <v>0</v>
      </c>
      <c r="GO284" s="52">
        <v>0</v>
      </c>
      <c r="GP284" s="52">
        <v>0</v>
      </c>
      <c r="GQ284" s="52">
        <v>0</v>
      </c>
      <c r="GR284" s="52">
        <v>0</v>
      </c>
      <c r="GS284" s="52">
        <v>0</v>
      </c>
      <c r="GT284" s="52">
        <v>0</v>
      </c>
      <c r="GU284" s="52">
        <v>0</v>
      </c>
      <c r="GV284" s="52">
        <v>0</v>
      </c>
      <c r="GW284" s="52">
        <v>0</v>
      </c>
      <c r="GX284" s="52">
        <v>0</v>
      </c>
      <c r="GY284" s="52">
        <v>0</v>
      </c>
      <c r="GZ284" s="52">
        <v>0</v>
      </c>
      <c r="HA284" s="52">
        <v>0</v>
      </c>
      <c r="HB284" s="52">
        <v>0</v>
      </c>
      <c r="HC284" s="52">
        <v>0</v>
      </c>
      <c r="HD284" s="52">
        <v>0</v>
      </c>
      <c r="HE284" s="52">
        <v>0</v>
      </c>
      <c r="HF284" s="52">
        <v>0</v>
      </c>
      <c r="HG284" s="52">
        <v>0</v>
      </c>
      <c r="HH284" s="52">
        <v>0</v>
      </c>
      <c r="HI284" s="52">
        <v>0</v>
      </c>
      <c r="HJ284" s="52">
        <v>0</v>
      </c>
      <c r="HK284" s="52">
        <v>0</v>
      </c>
      <c r="HL284" s="52">
        <v>0</v>
      </c>
      <c r="HM284" s="52">
        <v>0</v>
      </c>
      <c r="HN284" s="52">
        <v>0</v>
      </c>
      <c r="HO284" s="52">
        <v>0</v>
      </c>
      <c r="HP284" s="52">
        <v>0</v>
      </c>
      <c r="HQ284" s="52">
        <v>0</v>
      </c>
      <c r="HR284" s="52">
        <v>0</v>
      </c>
      <c r="HS284" s="52">
        <v>0</v>
      </c>
      <c r="HT284" s="52">
        <v>0</v>
      </c>
      <c r="HU284" s="52">
        <v>0</v>
      </c>
      <c r="HV284" s="52">
        <v>0</v>
      </c>
      <c r="HW284" s="52">
        <v>0</v>
      </c>
      <c r="HX284" s="52">
        <v>0</v>
      </c>
      <c r="HY284" s="52">
        <v>0</v>
      </c>
      <c r="HZ284" s="52">
        <v>0</v>
      </c>
      <c r="IA284" s="52">
        <v>0</v>
      </c>
      <c r="IB284" s="52">
        <v>0</v>
      </c>
      <c r="IC284" s="52">
        <v>0</v>
      </c>
      <c r="ID284" s="52">
        <v>0</v>
      </c>
      <c r="IE284" s="52">
        <v>0</v>
      </c>
      <c r="IF284" s="52">
        <v>0</v>
      </c>
      <c r="IG284" s="52">
        <v>0</v>
      </c>
      <c r="IH284" s="52">
        <v>0</v>
      </c>
      <c r="II284" s="52">
        <v>0</v>
      </c>
      <c r="IJ284" s="52">
        <v>0</v>
      </c>
      <c r="IK284" s="52">
        <v>0</v>
      </c>
      <c r="IL284" s="52">
        <v>0</v>
      </c>
      <c r="IM284" s="52">
        <v>0</v>
      </c>
      <c r="IN284" s="52">
        <v>0</v>
      </c>
      <c r="IO284" s="52">
        <v>0</v>
      </c>
      <c r="IP284" s="52">
        <v>0</v>
      </c>
      <c r="IQ284" s="52">
        <v>0</v>
      </c>
      <c r="IR284" s="52">
        <v>0</v>
      </c>
      <c r="IS284" s="52">
        <v>0</v>
      </c>
      <c r="IT284" s="52">
        <v>0</v>
      </c>
      <c r="IU284" s="52">
        <v>0</v>
      </c>
      <c r="IV284" s="52">
        <v>0</v>
      </c>
      <c r="IW284" s="52">
        <v>0</v>
      </c>
      <c r="IX284" s="52">
        <v>0</v>
      </c>
      <c r="IY284" s="52">
        <v>0</v>
      </c>
      <c r="IZ284" s="52">
        <v>0</v>
      </c>
      <c r="JA284" s="52">
        <v>0</v>
      </c>
      <c r="JB284" s="52">
        <v>0</v>
      </c>
      <c r="JC284" s="52">
        <v>0</v>
      </c>
      <c r="JD284" s="52">
        <v>0</v>
      </c>
      <c r="JE284" s="52">
        <v>0</v>
      </c>
      <c r="JF284" s="52">
        <v>0</v>
      </c>
      <c r="JG284" s="52">
        <v>0</v>
      </c>
      <c r="JH284" s="52">
        <v>0</v>
      </c>
      <c r="JI284" s="52">
        <v>0</v>
      </c>
      <c r="JJ284" s="52">
        <v>0</v>
      </c>
      <c r="JK284" s="52">
        <v>0</v>
      </c>
      <c r="JL284" s="52">
        <v>0</v>
      </c>
      <c r="JM284" s="52">
        <v>0</v>
      </c>
      <c r="JN284" s="52">
        <v>0</v>
      </c>
      <c r="JO284" s="52">
        <v>0</v>
      </c>
      <c r="JP284" s="52">
        <v>0</v>
      </c>
      <c r="JQ284" s="52">
        <v>0</v>
      </c>
      <c r="JR284" s="52">
        <v>0</v>
      </c>
      <c r="JS284" s="52">
        <v>0</v>
      </c>
      <c r="JT284" s="52">
        <v>0</v>
      </c>
      <c r="JU284" s="52">
        <v>0</v>
      </c>
      <c r="JV284" s="52">
        <v>0</v>
      </c>
      <c r="JW284" s="52">
        <v>0</v>
      </c>
      <c r="JX284" s="52">
        <v>0</v>
      </c>
      <c r="JY284" s="52">
        <v>0</v>
      </c>
      <c r="JZ284" s="52">
        <v>0</v>
      </c>
      <c r="KA284" s="52">
        <v>0</v>
      </c>
      <c r="KB284" s="52">
        <v>0</v>
      </c>
      <c r="KC284" s="52">
        <v>0</v>
      </c>
      <c r="KD284" s="52">
        <v>0</v>
      </c>
      <c r="KE284" s="52">
        <v>0</v>
      </c>
      <c r="KF284" s="52">
        <v>0</v>
      </c>
      <c r="KG284" s="52">
        <v>0</v>
      </c>
      <c r="KH284" s="52">
        <v>0</v>
      </c>
      <c r="KI284" s="52">
        <v>0</v>
      </c>
      <c r="KJ284" s="52">
        <v>0</v>
      </c>
      <c r="KK284" s="52">
        <v>0</v>
      </c>
      <c r="KL284" s="52">
        <v>0</v>
      </c>
      <c r="KM284" s="52">
        <v>0</v>
      </c>
      <c r="KN284" s="52">
        <v>0</v>
      </c>
      <c r="KO284" s="52">
        <v>0</v>
      </c>
      <c r="KP284" s="52">
        <v>0</v>
      </c>
      <c r="KQ284" s="52">
        <v>0</v>
      </c>
      <c r="KR284" s="52">
        <v>0</v>
      </c>
      <c r="KS284" s="52">
        <v>0</v>
      </c>
      <c r="KT284" s="52">
        <v>0</v>
      </c>
      <c r="KU284" s="52">
        <v>0</v>
      </c>
      <c r="KV284" s="52">
        <v>0</v>
      </c>
      <c r="KW284" s="52">
        <v>0</v>
      </c>
      <c r="KX284" s="52">
        <v>0</v>
      </c>
      <c r="KY284" s="52">
        <v>0</v>
      </c>
      <c r="KZ284" s="52">
        <v>0</v>
      </c>
      <c r="LA284" s="52">
        <v>0</v>
      </c>
      <c r="LB284" s="52">
        <v>0</v>
      </c>
      <c r="LC284" s="52">
        <v>0</v>
      </c>
      <c r="LD284" s="52">
        <v>0</v>
      </c>
      <c r="LE284" s="52">
        <v>0</v>
      </c>
      <c r="LF284" s="52">
        <v>0</v>
      </c>
      <c r="LG284" s="52">
        <v>0</v>
      </c>
      <c r="LH284" s="52">
        <v>0</v>
      </c>
      <c r="LI284" s="52">
        <v>0</v>
      </c>
      <c r="LJ284" s="52">
        <v>0</v>
      </c>
      <c r="LK284" s="52">
        <v>0</v>
      </c>
      <c r="LL284" s="52">
        <v>0</v>
      </c>
      <c r="LM284" s="52">
        <v>0</v>
      </c>
      <c r="LN284" s="52">
        <v>0</v>
      </c>
      <c r="LO284" s="52">
        <v>0</v>
      </c>
      <c r="LP284" s="52">
        <v>0</v>
      </c>
      <c r="LQ284" s="52">
        <v>0</v>
      </c>
      <c r="LR284" s="52">
        <v>0</v>
      </c>
      <c r="LS284" s="52">
        <v>0</v>
      </c>
      <c r="LT284" s="52">
        <v>0</v>
      </c>
      <c r="LU284" s="52">
        <v>0</v>
      </c>
      <c r="LV284" s="52">
        <v>0</v>
      </c>
      <c r="LW284" s="52">
        <v>0</v>
      </c>
      <c r="LX284" s="52">
        <v>0</v>
      </c>
      <c r="LY284" s="52">
        <v>0</v>
      </c>
      <c r="LZ284" s="52">
        <v>0</v>
      </c>
      <c r="MA284" s="52">
        <v>0</v>
      </c>
      <c r="MB284" s="52">
        <v>0</v>
      </c>
      <c r="MC284" s="52">
        <v>0</v>
      </c>
      <c r="MD284" s="52">
        <v>0</v>
      </c>
      <c r="ME284" s="52">
        <v>0</v>
      </c>
      <c r="MF284" s="52">
        <v>0</v>
      </c>
      <c r="MG284" s="52">
        <v>0</v>
      </c>
      <c r="MH284" s="52">
        <v>0</v>
      </c>
      <c r="MI284" s="52">
        <v>0</v>
      </c>
      <c r="MJ284" s="52">
        <v>0</v>
      </c>
      <c r="MK284" s="52">
        <v>0</v>
      </c>
      <c r="ML284" s="52">
        <v>0</v>
      </c>
      <c r="MM284" s="52">
        <v>0</v>
      </c>
      <c r="MN284" s="52">
        <v>0</v>
      </c>
      <c r="MO284" s="52">
        <v>0</v>
      </c>
      <c r="MP284" s="52">
        <v>0</v>
      </c>
      <c r="MQ284" s="52">
        <v>0</v>
      </c>
      <c r="MR284" s="52">
        <v>0</v>
      </c>
      <c r="MS284" s="52">
        <v>0</v>
      </c>
      <c r="MT284" s="52">
        <v>0</v>
      </c>
      <c r="MU284" s="52">
        <v>0</v>
      </c>
      <c r="MV284" s="52">
        <v>0</v>
      </c>
      <c r="MW284" s="52">
        <v>0</v>
      </c>
      <c r="MX284" s="52">
        <v>0</v>
      </c>
      <c r="MY284" s="52">
        <v>0</v>
      </c>
      <c r="MZ284" s="52">
        <v>0</v>
      </c>
      <c r="NA284" s="52">
        <v>0</v>
      </c>
      <c r="NB284" s="52">
        <v>0</v>
      </c>
      <c r="NC284" s="52">
        <v>0</v>
      </c>
      <c r="ND284" s="52">
        <v>0</v>
      </c>
      <c r="NE284" s="52">
        <v>0</v>
      </c>
      <c r="NF284" s="52">
        <v>0</v>
      </c>
      <c r="NG284" s="52">
        <v>0</v>
      </c>
      <c r="NH284" s="52">
        <v>0</v>
      </c>
      <c r="NI284" s="52">
        <v>0</v>
      </c>
      <c r="NJ284" s="52">
        <v>0</v>
      </c>
      <c r="NK284" s="52">
        <v>0</v>
      </c>
      <c r="NL284" s="52">
        <v>0</v>
      </c>
      <c r="NM284" s="52">
        <v>0</v>
      </c>
      <c r="NN284" s="52">
        <v>0</v>
      </c>
      <c r="NO284" s="52">
        <v>0</v>
      </c>
      <c r="NP284" s="52">
        <v>0</v>
      </c>
      <c r="NQ284" s="52">
        <v>0</v>
      </c>
      <c r="NR284" s="68">
        <f t="shared" si="12"/>
        <v>13525.64</v>
      </c>
      <c r="NS284" s="68">
        <f t="shared" si="13"/>
        <v>0</v>
      </c>
      <c r="NT284" s="68">
        <f t="shared" si="14"/>
        <v>0</v>
      </c>
    </row>
    <row r="285" spans="1:384" s="40" customFormat="1" ht="15" customHeight="1" outlineLevel="1" x14ac:dyDescent="0.2">
      <c r="A285" s="61"/>
      <c r="B285" s="49" t="s">
        <v>1078</v>
      </c>
      <c r="C285" s="49" t="s">
        <v>728</v>
      </c>
      <c r="D285" s="49" t="s">
        <v>729</v>
      </c>
      <c r="E285" s="50" t="s">
        <v>730</v>
      </c>
      <c r="F285" s="64">
        <v>42182</v>
      </c>
      <c r="G285" s="49" t="s">
        <v>68</v>
      </c>
      <c r="H285" s="72">
        <v>0.12682499999999999</v>
      </c>
      <c r="I285" s="65">
        <v>130242</v>
      </c>
      <c r="J285" s="114" t="str">
        <f>_xlfn.XLOOKUP(E285,'[12]Resumo Unidades'!$B:$B,'[12]Resumo Unidades'!$W:$W)</f>
        <v>Fluxo ok</v>
      </c>
      <c r="K285" s="51" t="str">
        <f>IF(L285&gt;Resumo!$E$23,"Sim","Não")</f>
        <v>Sim</v>
      </c>
      <c r="L285" s="66">
        <v>810</v>
      </c>
      <c r="M285" s="67"/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0</v>
      </c>
      <c r="T285" s="52">
        <v>0</v>
      </c>
      <c r="U285" s="52">
        <v>0</v>
      </c>
      <c r="V285" s="52">
        <v>0</v>
      </c>
      <c r="W285" s="52">
        <v>0</v>
      </c>
      <c r="X285" s="52">
        <v>0</v>
      </c>
      <c r="Y285" s="52">
        <v>0</v>
      </c>
      <c r="Z285" s="52">
        <v>0</v>
      </c>
      <c r="AA285" s="52">
        <v>0</v>
      </c>
      <c r="AB285" s="52">
        <v>0</v>
      </c>
      <c r="AC285" s="52">
        <v>0</v>
      </c>
      <c r="AD285" s="52">
        <v>0</v>
      </c>
      <c r="AE285" s="52">
        <v>0</v>
      </c>
      <c r="AF285" s="52">
        <v>0</v>
      </c>
      <c r="AG285" s="52">
        <v>0</v>
      </c>
      <c r="AH285" s="52">
        <v>0</v>
      </c>
      <c r="AI285" s="52">
        <v>0</v>
      </c>
      <c r="AJ285" s="52">
        <v>0</v>
      </c>
      <c r="AK285" s="52">
        <v>0</v>
      </c>
      <c r="AL285" s="52">
        <v>0</v>
      </c>
      <c r="AM285" s="52">
        <v>0</v>
      </c>
      <c r="AN285" s="52">
        <v>0</v>
      </c>
      <c r="AO285" s="52">
        <v>0</v>
      </c>
      <c r="AP285" s="52">
        <v>0</v>
      </c>
      <c r="AQ285" s="52">
        <v>0</v>
      </c>
      <c r="AR285" s="52">
        <v>0</v>
      </c>
      <c r="AS285" s="52">
        <v>0</v>
      </c>
      <c r="AT285" s="52">
        <v>0</v>
      </c>
      <c r="AU285" s="52">
        <v>0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>
        <v>0</v>
      </c>
      <c r="BC285" s="52">
        <v>19102.599999999999</v>
      </c>
      <c r="BD285" s="52">
        <v>0</v>
      </c>
      <c r="BE285" s="52">
        <v>0</v>
      </c>
      <c r="BF285" s="52">
        <v>0</v>
      </c>
      <c r="BG285" s="52">
        <v>0</v>
      </c>
      <c r="BH285" s="52">
        <v>0</v>
      </c>
      <c r="BI285" s="52">
        <v>0</v>
      </c>
      <c r="BJ285" s="52">
        <v>0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0</v>
      </c>
      <c r="BV285" s="52">
        <v>0</v>
      </c>
      <c r="BW285" s="52">
        <v>0</v>
      </c>
      <c r="BX285" s="52">
        <v>0</v>
      </c>
      <c r="BY285" s="52">
        <v>0</v>
      </c>
      <c r="BZ285" s="52">
        <v>0</v>
      </c>
      <c r="CA285" s="52">
        <v>0</v>
      </c>
      <c r="CB285" s="52">
        <v>0</v>
      </c>
      <c r="CC285" s="52">
        <v>0</v>
      </c>
      <c r="CD285" s="52">
        <v>0</v>
      </c>
      <c r="CE285" s="52">
        <v>0</v>
      </c>
      <c r="CF285" s="52">
        <v>0</v>
      </c>
      <c r="CG285" s="52">
        <v>0</v>
      </c>
      <c r="CH285" s="52">
        <v>0</v>
      </c>
      <c r="CI285" s="52">
        <v>0</v>
      </c>
      <c r="CJ285" s="52">
        <v>0</v>
      </c>
      <c r="CK285" s="52">
        <v>0</v>
      </c>
      <c r="CL285" s="52">
        <v>0</v>
      </c>
      <c r="CM285" s="52">
        <v>0</v>
      </c>
      <c r="CN285" s="52">
        <v>0</v>
      </c>
      <c r="CO285" s="52">
        <v>0</v>
      </c>
      <c r="CP285" s="52">
        <v>0</v>
      </c>
      <c r="CQ285" s="52">
        <v>0</v>
      </c>
      <c r="CR285" s="52">
        <v>0</v>
      </c>
      <c r="CS285" s="52">
        <v>0</v>
      </c>
      <c r="CT285" s="52">
        <v>0</v>
      </c>
      <c r="CU285" s="52">
        <v>0</v>
      </c>
      <c r="CV285" s="52">
        <v>0</v>
      </c>
      <c r="CW285" s="52">
        <v>0</v>
      </c>
      <c r="CX285" s="52">
        <v>0</v>
      </c>
      <c r="CY285" s="52">
        <v>0</v>
      </c>
      <c r="CZ285" s="52">
        <v>0</v>
      </c>
      <c r="DA285" s="52">
        <v>0</v>
      </c>
      <c r="DB285" s="52">
        <v>0</v>
      </c>
      <c r="DC285" s="52">
        <v>0</v>
      </c>
      <c r="DD285" s="52">
        <v>0</v>
      </c>
      <c r="DE285" s="52">
        <v>0</v>
      </c>
      <c r="DF285" s="52">
        <v>0</v>
      </c>
      <c r="DG285" s="52">
        <v>0</v>
      </c>
      <c r="DH285" s="52">
        <v>0</v>
      </c>
      <c r="DI285" s="52">
        <v>0</v>
      </c>
      <c r="DJ285" s="52">
        <v>0</v>
      </c>
      <c r="DK285" s="52">
        <v>0</v>
      </c>
      <c r="DL285" s="52">
        <v>0</v>
      </c>
      <c r="DM285" s="52">
        <v>0</v>
      </c>
      <c r="DN285" s="52">
        <v>0</v>
      </c>
      <c r="DO285" s="52">
        <v>0</v>
      </c>
      <c r="DP285" s="52">
        <v>0</v>
      </c>
      <c r="DQ285" s="52">
        <v>0</v>
      </c>
      <c r="DR285" s="52">
        <v>0</v>
      </c>
      <c r="DS285" s="52">
        <v>0</v>
      </c>
      <c r="DT285" s="52">
        <v>0</v>
      </c>
      <c r="DU285" s="52">
        <v>0</v>
      </c>
      <c r="DV285" s="52">
        <v>0</v>
      </c>
      <c r="DW285" s="52">
        <v>0</v>
      </c>
      <c r="DX285" s="52">
        <v>0</v>
      </c>
      <c r="DY285" s="52">
        <v>0</v>
      </c>
      <c r="DZ285" s="52">
        <v>0</v>
      </c>
      <c r="EA285" s="52">
        <v>0</v>
      </c>
      <c r="EB285" s="52">
        <v>0</v>
      </c>
      <c r="EC285" s="52">
        <v>0</v>
      </c>
      <c r="ED285" s="52">
        <v>0</v>
      </c>
      <c r="EE285" s="52">
        <v>0</v>
      </c>
      <c r="EF285" s="52">
        <v>0</v>
      </c>
      <c r="EG285" s="52">
        <v>0</v>
      </c>
      <c r="EH285" s="52">
        <v>0</v>
      </c>
      <c r="EI285" s="52">
        <v>0</v>
      </c>
      <c r="EJ285" s="52">
        <v>0</v>
      </c>
      <c r="EK285" s="52">
        <v>0</v>
      </c>
      <c r="EL285" s="52">
        <v>0</v>
      </c>
      <c r="EM285" s="52">
        <v>0</v>
      </c>
      <c r="EN285" s="52">
        <v>0</v>
      </c>
      <c r="EO285" s="52">
        <v>0</v>
      </c>
      <c r="EP285" s="52">
        <v>0</v>
      </c>
      <c r="EQ285" s="52">
        <v>0</v>
      </c>
      <c r="ER285" s="52">
        <v>0</v>
      </c>
      <c r="ES285" s="52">
        <v>0</v>
      </c>
      <c r="ET285" s="52">
        <v>0</v>
      </c>
      <c r="EU285" s="52">
        <v>0</v>
      </c>
      <c r="EV285" s="52">
        <v>0</v>
      </c>
      <c r="EW285" s="52">
        <v>0</v>
      </c>
      <c r="EX285" s="52">
        <v>0</v>
      </c>
      <c r="EY285" s="52">
        <v>0</v>
      </c>
      <c r="EZ285" s="52">
        <v>0</v>
      </c>
      <c r="FA285" s="52">
        <v>0</v>
      </c>
      <c r="FB285" s="52">
        <v>0</v>
      </c>
      <c r="FC285" s="52">
        <v>0</v>
      </c>
      <c r="FD285" s="52">
        <v>0</v>
      </c>
      <c r="FE285" s="52">
        <v>0</v>
      </c>
      <c r="FF285" s="52">
        <v>0</v>
      </c>
      <c r="FG285" s="52">
        <v>0</v>
      </c>
      <c r="FH285" s="52">
        <v>0</v>
      </c>
      <c r="FI285" s="52">
        <v>0</v>
      </c>
      <c r="FJ285" s="52">
        <v>0</v>
      </c>
      <c r="FK285" s="52">
        <v>0</v>
      </c>
      <c r="FL285" s="52">
        <v>0</v>
      </c>
      <c r="FM285" s="52">
        <v>0</v>
      </c>
      <c r="FN285" s="52">
        <v>0</v>
      </c>
      <c r="FO285" s="52">
        <v>0</v>
      </c>
      <c r="FP285" s="52">
        <v>0</v>
      </c>
      <c r="FQ285" s="52">
        <v>0</v>
      </c>
      <c r="FR285" s="52">
        <v>0</v>
      </c>
      <c r="FS285" s="52">
        <v>0</v>
      </c>
      <c r="FT285" s="52">
        <v>0</v>
      </c>
      <c r="FU285" s="52">
        <v>0</v>
      </c>
      <c r="FV285" s="52">
        <v>0</v>
      </c>
      <c r="FW285" s="52">
        <v>0</v>
      </c>
      <c r="FX285" s="52">
        <v>0</v>
      </c>
      <c r="FY285" s="52">
        <v>0</v>
      </c>
      <c r="FZ285" s="52">
        <v>0</v>
      </c>
      <c r="GA285" s="52">
        <v>0</v>
      </c>
      <c r="GB285" s="52">
        <v>0</v>
      </c>
      <c r="GC285" s="52">
        <v>0</v>
      </c>
      <c r="GD285" s="52">
        <v>0</v>
      </c>
      <c r="GE285" s="52">
        <v>0</v>
      </c>
      <c r="GF285" s="52">
        <v>0</v>
      </c>
      <c r="GG285" s="52">
        <v>0</v>
      </c>
      <c r="GH285" s="52">
        <v>0</v>
      </c>
      <c r="GI285" s="52">
        <v>0</v>
      </c>
      <c r="GJ285" s="52">
        <v>0</v>
      </c>
      <c r="GK285" s="52">
        <v>0</v>
      </c>
      <c r="GL285" s="52">
        <v>0</v>
      </c>
      <c r="GM285" s="52">
        <v>0</v>
      </c>
      <c r="GN285" s="52">
        <v>0</v>
      </c>
      <c r="GO285" s="52">
        <v>0</v>
      </c>
      <c r="GP285" s="52">
        <v>0</v>
      </c>
      <c r="GQ285" s="52">
        <v>0</v>
      </c>
      <c r="GR285" s="52">
        <v>0</v>
      </c>
      <c r="GS285" s="52">
        <v>0</v>
      </c>
      <c r="GT285" s="52">
        <v>0</v>
      </c>
      <c r="GU285" s="52">
        <v>0</v>
      </c>
      <c r="GV285" s="52">
        <v>0</v>
      </c>
      <c r="GW285" s="52">
        <v>0</v>
      </c>
      <c r="GX285" s="52">
        <v>0</v>
      </c>
      <c r="GY285" s="52">
        <v>0</v>
      </c>
      <c r="GZ285" s="52">
        <v>0</v>
      </c>
      <c r="HA285" s="52">
        <v>0</v>
      </c>
      <c r="HB285" s="52">
        <v>0</v>
      </c>
      <c r="HC285" s="52">
        <v>0</v>
      </c>
      <c r="HD285" s="52">
        <v>0</v>
      </c>
      <c r="HE285" s="52">
        <v>0</v>
      </c>
      <c r="HF285" s="52">
        <v>0</v>
      </c>
      <c r="HG285" s="52">
        <v>0</v>
      </c>
      <c r="HH285" s="52">
        <v>0</v>
      </c>
      <c r="HI285" s="52">
        <v>0</v>
      </c>
      <c r="HJ285" s="52">
        <v>0</v>
      </c>
      <c r="HK285" s="52">
        <v>0</v>
      </c>
      <c r="HL285" s="52">
        <v>0</v>
      </c>
      <c r="HM285" s="52">
        <v>0</v>
      </c>
      <c r="HN285" s="52">
        <v>0</v>
      </c>
      <c r="HO285" s="52">
        <v>0</v>
      </c>
      <c r="HP285" s="52">
        <v>0</v>
      </c>
      <c r="HQ285" s="52">
        <v>0</v>
      </c>
      <c r="HR285" s="52">
        <v>0</v>
      </c>
      <c r="HS285" s="52">
        <v>0</v>
      </c>
      <c r="HT285" s="52">
        <v>0</v>
      </c>
      <c r="HU285" s="52">
        <v>0</v>
      </c>
      <c r="HV285" s="52">
        <v>0</v>
      </c>
      <c r="HW285" s="52">
        <v>0</v>
      </c>
      <c r="HX285" s="52">
        <v>0</v>
      </c>
      <c r="HY285" s="52">
        <v>0</v>
      </c>
      <c r="HZ285" s="52">
        <v>0</v>
      </c>
      <c r="IA285" s="52">
        <v>0</v>
      </c>
      <c r="IB285" s="52">
        <v>0</v>
      </c>
      <c r="IC285" s="52">
        <v>0</v>
      </c>
      <c r="ID285" s="52">
        <v>0</v>
      </c>
      <c r="IE285" s="52">
        <v>0</v>
      </c>
      <c r="IF285" s="52">
        <v>0</v>
      </c>
      <c r="IG285" s="52">
        <v>0</v>
      </c>
      <c r="IH285" s="52">
        <v>0</v>
      </c>
      <c r="II285" s="52">
        <v>0</v>
      </c>
      <c r="IJ285" s="52">
        <v>0</v>
      </c>
      <c r="IK285" s="52">
        <v>0</v>
      </c>
      <c r="IL285" s="52">
        <v>0</v>
      </c>
      <c r="IM285" s="52">
        <v>0</v>
      </c>
      <c r="IN285" s="52">
        <v>0</v>
      </c>
      <c r="IO285" s="52">
        <v>0</v>
      </c>
      <c r="IP285" s="52">
        <v>0</v>
      </c>
      <c r="IQ285" s="52">
        <v>0</v>
      </c>
      <c r="IR285" s="52">
        <v>0</v>
      </c>
      <c r="IS285" s="52">
        <v>0</v>
      </c>
      <c r="IT285" s="52">
        <v>0</v>
      </c>
      <c r="IU285" s="52">
        <v>0</v>
      </c>
      <c r="IV285" s="52">
        <v>0</v>
      </c>
      <c r="IW285" s="52">
        <v>0</v>
      </c>
      <c r="IX285" s="52">
        <v>0</v>
      </c>
      <c r="IY285" s="52">
        <v>0</v>
      </c>
      <c r="IZ285" s="52">
        <v>0</v>
      </c>
      <c r="JA285" s="52">
        <v>0</v>
      </c>
      <c r="JB285" s="52">
        <v>0</v>
      </c>
      <c r="JC285" s="52">
        <v>0</v>
      </c>
      <c r="JD285" s="52">
        <v>0</v>
      </c>
      <c r="JE285" s="52">
        <v>0</v>
      </c>
      <c r="JF285" s="52">
        <v>0</v>
      </c>
      <c r="JG285" s="52">
        <v>0</v>
      </c>
      <c r="JH285" s="52">
        <v>0</v>
      </c>
      <c r="JI285" s="52">
        <v>0</v>
      </c>
      <c r="JJ285" s="52">
        <v>0</v>
      </c>
      <c r="JK285" s="52">
        <v>0</v>
      </c>
      <c r="JL285" s="52">
        <v>0</v>
      </c>
      <c r="JM285" s="52">
        <v>0</v>
      </c>
      <c r="JN285" s="52">
        <v>0</v>
      </c>
      <c r="JO285" s="52">
        <v>0</v>
      </c>
      <c r="JP285" s="52">
        <v>0</v>
      </c>
      <c r="JQ285" s="52">
        <v>0</v>
      </c>
      <c r="JR285" s="52">
        <v>0</v>
      </c>
      <c r="JS285" s="52">
        <v>0</v>
      </c>
      <c r="JT285" s="52">
        <v>0</v>
      </c>
      <c r="JU285" s="52">
        <v>0</v>
      </c>
      <c r="JV285" s="52">
        <v>0</v>
      </c>
      <c r="JW285" s="52">
        <v>0</v>
      </c>
      <c r="JX285" s="52">
        <v>0</v>
      </c>
      <c r="JY285" s="52">
        <v>0</v>
      </c>
      <c r="JZ285" s="52">
        <v>0</v>
      </c>
      <c r="KA285" s="52">
        <v>0</v>
      </c>
      <c r="KB285" s="52">
        <v>0</v>
      </c>
      <c r="KC285" s="52">
        <v>0</v>
      </c>
      <c r="KD285" s="52">
        <v>0</v>
      </c>
      <c r="KE285" s="52">
        <v>0</v>
      </c>
      <c r="KF285" s="52">
        <v>0</v>
      </c>
      <c r="KG285" s="52">
        <v>0</v>
      </c>
      <c r="KH285" s="52">
        <v>0</v>
      </c>
      <c r="KI285" s="52">
        <v>0</v>
      </c>
      <c r="KJ285" s="52">
        <v>0</v>
      </c>
      <c r="KK285" s="52">
        <v>0</v>
      </c>
      <c r="KL285" s="52">
        <v>0</v>
      </c>
      <c r="KM285" s="52">
        <v>0</v>
      </c>
      <c r="KN285" s="52">
        <v>0</v>
      </c>
      <c r="KO285" s="52">
        <v>0</v>
      </c>
      <c r="KP285" s="52">
        <v>0</v>
      </c>
      <c r="KQ285" s="52">
        <v>0</v>
      </c>
      <c r="KR285" s="52">
        <v>0</v>
      </c>
      <c r="KS285" s="52">
        <v>0</v>
      </c>
      <c r="KT285" s="52">
        <v>0</v>
      </c>
      <c r="KU285" s="52">
        <v>0</v>
      </c>
      <c r="KV285" s="52">
        <v>0</v>
      </c>
      <c r="KW285" s="52">
        <v>0</v>
      </c>
      <c r="KX285" s="52">
        <v>0</v>
      </c>
      <c r="KY285" s="52">
        <v>0</v>
      </c>
      <c r="KZ285" s="52">
        <v>0</v>
      </c>
      <c r="LA285" s="52">
        <v>0</v>
      </c>
      <c r="LB285" s="52">
        <v>0</v>
      </c>
      <c r="LC285" s="52">
        <v>0</v>
      </c>
      <c r="LD285" s="52">
        <v>0</v>
      </c>
      <c r="LE285" s="52">
        <v>0</v>
      </c>
      <c r="LF285" s="52">
        <v>0</v>
      </c>
      <c r="LG285" s="52">
        <v>0</v>
      </c>
      <c r="LH285" s="52">
        <v>0</v>
      </c>
      <c r="LI285" s="52">
        <v>0</v>
      </c>
      <c r="LJ285" s="52">
        <v>0</v>
      </c>
      <c r="LK285" s="52">
        <v>0</v>
      </c>
      <c r="LL285" s="52">
        <v>0</v>
      </c>
      <c r="LM285" s="52">
        <v>0</v>
      </c>
      <c r="LN285" s="52">
        <v>0</v>
      </c>
      <c r="LO285" s="52">
        <v>0</v>
      </c>
      <c r="LP285" s="52">
        <v>0</v>
      </c>
      <c r="LQ285" s="52">
        <v>0</v>
      </c>
      <c r="LR285" s="52">
        <v>0</v>
      </c>
      <c r="LS285" s="52">
        <v>0</v>
      </c>
      <c r="LT285" s="52">
        <v>0</v>
      </c>
      <c r="LU285" s="52">
        <v>0</v>
      </c>
      <c r="LV285" s="52">
        <v>0</v>
      </c>
      <c r="LW285" s="52">
        <v>0</v>
      </c>
      <c r="LX285" s="52">
        <v>0</v>
      </c>
      <c r="LY285" s="52">
        <v>0</v>
      </c>
      <c r="LZ285" s="52">
        <v>0</v>
      </c>
      <c r="MA285" s="52">
        <v>0</v>
      </c>
      <c r="MB285" s="52">
        <v>0</v>
      </c>
      <c r="MC285" s="52">
        <v>0</v>
      </c>
      <c r="MD285" s="52">
        <v>0</v>
      </c>
      <c r="ME285" s="52">
        <v>0</v>
      </c>
      <c r="MF285" s="52">
        <v>0</v>
      </c>
      <c r="MG285" s="52">
        <v>0</v>
      </c>
      <c r="MH285" s="52">
        <v>0</v>
      </c>
      <c r="MI285" s="52">
        <v>0</v>
      </c>
      <c r="MJ285" s="52">
        <v>0</v>
      </c>
      <c r="MK285" s="52">
        <v>0</v>
      </c>
      <c r="ML285" s="52">
        <v>0</v>
      </c>
      <c r="MM285" s="52">
        <v>0</v>
      </c>
      <c r="MN285" s="52">
        <v>0</v>
      </c>
      <c r="MO285" s="52">
        <v>0</v>
      </c>
      <c r="MP285" s="52">
        <v>0</v>
      </c>
      <c r="MQ285" s="52">
        <v>0</v>
      </c>
      <c r="MR285" s="52">
        <v>0</v>
      </c>
      <c r="MS285" s="52">
        <v>0</v>
      </c>
      <c r="MT285" s="52">
        <v>0</v>
      </c>
      <c r="MU285" s="52">
        <v>0</v>
      </c>
      <c r="MV285" s="52">
        <v>0</v>
      </c>
      <c r="MW285" s="52">
        <v>0</v>
      </c>
      <c r="MX285" s="52">
        <v>0</v>
      </c>
      <c r="MY285" s="52">
        <v>0</v>
      </c>
      <c r="MZ285" s="52">
        <v>0</v>
      </c>
      <c r="NA285" s="52">
        <v>0</v>
      </c>
      <c r="NB285" s="52">
        <v>0</v>
      </c>
      <c r="NC285" s="52">
        <v>0</v>
      </c>
      <c r="ND285" s="52">
        <v>0</v>
      </c>
      <c r="NE285" s="52">
        <v>0</v>
      </c>
      <c r="NF285" s="52">
        <v>0</v>
      </c>
      <c r="NG285" s="52">
        <v>0</v>
      </c>
      <c r="NH285" s="52">
        <v>0</v>
      </c>
      <c r="NI285" s="52">
        <v>0</v>
      </c>
      <c r="NJ285" s="52">
        <v>0</v>
      </c>
      <c r="NK285" s="52">
        <v>0</v>
      </c>
      <c r="NL285" s="52">
        <v>0</v>
      </c>
      <c r="NM285" s="52">
        <v>0</v>
      </c>
      <c r="NN285" s="52">
        <v>0</v>
      </c>
      <c r="NO285" s="52">
        <v>0</v>
      </c>
      <c r="NP285" s="52">
        <v>0</v>
      </c>
      <c r="NQ285" s="52">
        <v>0</v>
      </c>
      <c r="NR285" s="68">
        <f t="shared" si="12"/>
        <v>19102.599999999999</v>
      </c>
      <c r="NS285" s="68">
        <f t="shared" si="13"/>
        <v>0</v>
      </c>
      <c r="NT285" s="68">
        <f t="shared" si="14"/>
        <v>0</v>
      </c>
    </row>
    <row r="286" spans="1:384" s="40" customFormat="1" ht="15" customHeight="1" outlineLevel="1" x14ac:dyDescent="0.2">
      <c r="A286" s="61"/>
      <c r="B286" s="49" t="s">
        <v>1078</v>
      </c>
      <c r="C286" s="49" t="s">
        <v>731</v>
      </c>
      <c r="D286" s="49" t="s">
        <v>732</v>
      </c>
      <c r="E286" s="50" t="s">
        <v>733</v>
      </c>
      <c r="F286" s="64">
        <v>42195</v>
      </c>
      <c r="G286" s="49" t="s">
        <v>68</v>
      </c>
      <c r="H286" s="72">
        <v>0.12682499999999999</v>
      </c>
      <c r="I286" s="65">
        <v>80000</v>
      </c>
      <c r="J286" s="114" t="str">
        <f>_xlfn.XLOOKUP(E286,'[12]Resumo Unidades'!$B:$B,'[12]Resumo Unidades'!$W:$W)</f>
        <v>Fluxo ok</v>
      </c>
      <c r="K286" s="51" t="str">
        <f>IF(L286&gt;Resumo!$E$23,"Sim","Não")</f>
        <v>Sim</v>
      </c>
      <c r="L286" s="66">
        <v>810</v>
      </c>
      <c r="M286" s="67"/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0</v>
      </c>
      <c r="T286" s="52">
        <v>0</v>
      </c>
      <c r="U286" s="52">
        <v>0</v>
      </c>
      <c r="V286" s="52">
        <v>0</v>
      </c>
      <c r="W286" s="52">
        <v>0</v>
      </c>
      <c r="X286" s="52">
        <v>0</v>
      </c>
      <c r="Y286" s="52">
        <v>0</v>
      </c>
      <c r="Z286" s="52">
        <v>0</v>
      </c>
      <c r="AA286" s="52">
        <v>0</v>
      </c>
      <c r="AB286" s="52">
        <v>0</v>
      </c>
      <c r="AC286" s="52">
        <v>0</v>
      </c>
      <c r="AD286" s="52">
        <v>0</v>
      </c>
      <c r="AE286" s="52">
        <v>0</v>
      </c>
      <c r="AF286" s="52">
        <v>0</v>
      </c>
      <c r="AG286" s="52">
        <v>0</v>
      </c>
      <c r="AH286" s="52">
        <v>0</v>
      </c>
      <c r="AI286" s="52">
        <v>0</v>
      </c>
      <c r="AJ286" s="52">
        <v>0</v>
      </c>
      <c r="AK286" s="52">
        <v>0</v>
      </c>
      <c r="AL286" s="52">
        <v>0</v>
      </c>
      <c r="AM286" s="52">
        <v>0</v>
      </c>
      <c r="AN286" s="52">
        <v>0</v>
      </c>
      <c r="AO286" s="52">
        <v>0</v>
      </c>
      <c r="AP286" s="52">
        <v>0</v>
      </c>
      <c r="AQ286" s="52">
        <v>0</v>
      </c>
      <c r="AR286" s="52">
        <v>0</v>
      </c>
      <c r="AS286" s="52">
        <v>0</v>
      </c>
      <c r="AT286" s="52">
        <v>0</v>
      </c>
      <c r="AU286" s="52">
        <v>0</v>
      </c>
      <c r="AV286" s="52">
        <v>0</v>
      </c>
      <c r="AW286" s="52">
        <v>0</v>
      </c>
      <c r="AX286" s="52">
        <v>0</v>
      </c>
      <c r="AY286" s="52">
        <v>0</v>
      </c>
      <c r="AZ286" s="52">
        <v>0</v>
      </c>
      <c r="BA286" s="52">
        <v>0</v>
      </c>
      <c r="BB286" s="52">
        <v>0</v>
      </c>
      <c r="BC286" s="52">
        <v>12017.49</v>
      </c>
      <c r="BD286" s="52">
        <v>0</v>
      </c>
      <c r="BE286" s="52">
        <v>0</v>
      </c>
      <c r="BF286" s="52">
        <v>0</v>
      </c>
      <c r="BG286" s="52">
        <v>0</v>
      </c>
      <c r="BH286" s="52">
        <v>0</v>
      </c>
      <c r="BI286" s="52">
        <v>0</v>
      </c>
      <c r="BJ286" s="52">
        <v>0</v>
      </c>
      <c r="BK286" s="52">
        <v>0</v>
      </c>
      <c r="BL286" s="52">
        <v>0</v>
      </c>
      <c r="BM286" s="52">
        <v>0</v>
      </c>
      <c r="BN286" s="52">
        <v>0</v>
      </c>
      <c r="BO286" s="52">
        <v>0</v>
      </c>
      <c r="BP286" s="52">
        <v>0</v>
      </c>
      <c r="BQ286" s="52">
        <v>0</v>
      </c>
      <c r="BR286" s="52">
        <v>0</v>
      </c>
      <c r="BS286" s="52">
        <v>0</v>
      </c>
      <c r="BT286" s="52">
        <v>0</v>
      </c>
      <c r="BU286" s="52">
        <v>0</v>
      </c>
      <c r="BV286" s="52">
        <v>0</v>
      </c>
      <c r="BW286" s="52">
        <v>0</v>
      </c>
      <c r="BX286" s="52">
        <v>0</v>
      </c>
      <c r="BY286" s="52">
        <v>0</v>
      </c>
      <c r="BZ286" s="52">
        <v>0</v>
      </c>
      <c r="CA286" s="52">
        <v>0</v>
      </c>
      <c r="CB286" s="52">
        <v>0</v>
      </c>
      <c r="CC286" s="52">
        <v>0</v>
      </c>
      <c r="CD286" s="52">
        <v>0</v>
      </c>
      <c r="CE286" s="52">
        <v>0</v>
      </c>
      <c r="CF286" s="52">
        <v>0</v>
      </c>
      <c r="CG286" s="52">
        <v>0</v>
      </c>
      <c r="CH286" s="52">
        <v>0</v>
      </c>
      <c r="CI286" s="52">
        <v>0</v>
      </c>
      <c r="CJ286" s="52">
        <v>0</v>
      </c>
      <c r="CK286" s="52">
        <v>0</v>
      </c>
      <c r="CL286" s="52">
        <v>0</v>
      </c>
      <c r="CM286" s="52">
        <v>0</v>
      </c>
      <c r="CN286" s="52">
        <v>0</v>
      </c>
      <c r="CO286" s="52">
        <v>0</v>
      </c>
      <c r="CP286" s="52">
        <v>0</v>
      </c>
      <c r="CQ286" s="52">
        <v>0</v>
      </c>
      <c r="CR286" s="52">
        <v>0</v>
      </c>
      <c r="CS286" s="52">
        <v>0</v>
      </c>
      <c r="CT286" s="52">
        <v>0</v>
      </c>
      <c r="CU286" s="52">
        <v>0</v>
      </c>
      <c r="CV286" s="52">
        <v>0</v>
      </c>
      <c r="CW286" s="52">
        <v>0</v>
      </c>
      <c r="CX286" s="52">
        <v>0</v>
      </c>
      <c r="CY286" s="52">
        <v>0</v>
      </c>
      <c r="CZ286" s="52">
        <v>0</v>
      </c>
      <c r="DA286" s="52">
        <v>0</v>
      </c>
      <c r="DB286" s="52">
        <v>0</v>
      </c>
      <c r="DC286" s="52">
        <v>0</v>
      </c>
      <c r="DD286" s="52">
        <v>0</v>
      </c>
      <c r="DE286" s="52">
        <v>0</v>
      </c>
      <c r="DF286" s="52">
        <v>0</v>
      </c>
      <c r="DG286" s="52">
        <v>0</v>
      </c>
      <c r="DH286" s="52">
        <v>0</v>
      </c>
      <c r="DI286" s="52">
        <v>0</v>
      </c>
      <c r="DJ286" s="52">
        <v>0</v>
      </c>
      <c r="DK286" s="52">
        <v>0</v>
      </c>
      <c r="DL286" s="52">
        <v>0</v>
      </c>
      <c r="DM286" s="52">
        <v>0</v>
      </c>
      <c r="DN286" s="52">
        <v>0</v>
      </c>
      <c r="DO286" s="52">
        <v>0</v>
      </c>
      <c r="DP286" s="52">
        <v>0</v>
      </c>
      <c r="DQ286" s="52">
        <v>0</v>
      </c>
      <c r="DR286" s="52">
        <v>0</v>
      </c>
      <c r="DS286" s="52">
        <v>0</v>
      </c>
      <c r="DT286" s="52">
        <v>0</v>
      </c>
      <c r="DU286" s="52">
        <v>0</v>
      </c>
      <c r="DV286" s="52">
        <v>0</v>
      </c>
      <c r="DW286" s="52">
        <v>0</v>
      </c>
      <c r="DX286" s="52">
        <v>0</v>
      </c>
      <c r="DY286" s="52">
        <v>0</v>
      </c>
      <c r="DZ286" s="52">
        <v>0</v>
      </c>
      <c r="EA286" s="52">
        <v>0</v>
      </c>
      <c r="EB286" s="52">
        <v>0</v>
      </c>
      <c r="EC286" s="52">
        <v>0</v>
      </c>
      <c r="ED286" s="52">
        <v>0</v>
      </c>
      <c r="EE286" s="52">
        <v>0</v>
      </c>
      <c r="EF286" s="52">
        <v>0</v>
      </c>
      <c r="EG286" s="52">
        <v>0</v>
      </c>
      <c r="EH286" s="52">
        <v>0</v>
      </c>
      <c r="EI286" s="52">
        <v>0</v>
      </c>
      <c r="EJ286" s="52">
        <v>0</v>
      </c>
      <c r="EK286" s="52">
        <v>0</v>
      </c>
      <c r="EL286" s="52">
        <v>0</v>
      </c>
      <c r="EM286" s="52">
        <v>0</v>
      </c>
      <c r="EN286" s="52">
        <v>0</v>
      </c>
      <c r="EO286" s="52">
        <v>0</v>
      </c>
      <c r="EP286" s="52">
        <v>0</v>
      </c>
      <c r="EQ286" s="52">
        <v>0</v>
      </c>
      <c r="ER286" s="52">
        <v>0</v>
      </c>
      <c r="ES286" s="52">
        <v>0</v>
      </c>
      <c r="ET286" s="52">
        <v>0</v>
      </c>
      <c r="EU286" s="52">
        <v>0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0</v>
      </c>
      <c r="FB286" s="52">
        <v>0</v>
      </c>
      <c r="FC286" s="52">
        <v>0</v>
      </c>
      <c r="FD286" s="52">
        <v>0</v>
      </c>
      <c r="FE286" s="52">
        <v>0</v>
      </c>
      <c r="FF286" s="52">
        <v>0</v>
      </c>
      <c r="FG286" s="52">
        <v>0</v>
      </c>
      <c r="FH286" s="52">
        <v>0</v>
      </c>
      <c r="FI286" s="52">
        <v>0</v>
      </c>
      <c r="FJ286" s="52">
        <v>0</v>
      </c>
      <c r="FK286" s="52">
        <v>0</v>
      </c>
      <c r="FL286" s="52">
        <v>0</v>
      </c>
      <c r="FM286" s="52">
        <v>0</v>
      </c>
      <c r="FN286" s="52">
        <v>0</v>
      </c>
      <c r="FO286" s="52">
        <v>0</v>
      </c>
      <c r="FP286" s="52">
        <v>0</v>
      </c>
      <c r="FQ286" s="52">
        <v>0</v>
      </c>
      <c r="FR286" s="52">
        <v>0</v>
      </c>
      <c r="FS286" s="52">
        <v>0</v>
      </c>
      <c r="FT286" s="52">
        <v>0</v>
      </c>
      <c r="FU286" s="52">
        <v>0</v>
      </c>
      <c r="FV286" s="52">
        <v>0</v>
      </c>
      <c r="FW286" s="52">
        <v>0</v>
      </c>
      <c r="FX286" s="52">
        <v>0</v>
      </c>
      <c r="FY286" s="52">
        <v>0</v>
      </c>
      <c r="FZ286" s="52">
        <v>0</v>
      </c>
      <c r="GA286" s="52">
        <v>0</v>
      </c>
      <c r="GB286" s="52">
        <v>0</v>
      </c>
      <c r="GC286" s="52">
        <v>0</v>
      </c>
      <c r="GD286" s="52">
        <v>0</v>
      </c>
      <c r="GE286" s="52">
        <v>0</v>
      </c>
      <c r="GF286" s="52">
        <v>0</v>
      </c>
      <c r="GG286" s="52">
        <v>0</v>
      </c>
      <c r="GH286" s="52">
        <v>0</v>
      </c>
      <c r="GI286" s="52">
        <v>0</v>
      </c>
      <c r="GJ286" s="52">
        <v>0</v>
      </c>
      <c r="GK286" s="52">
        <v>0</v>
      </c>
      <c r="GL286" s="52">
        <v>0</v>
      </c>
      <c r="GM286" s="52">
        <v>0</v>
      </c>
      <c r="GN286" s="52">
        <v>0</v>
      </c>
      <c r="GO286" s="52">
        <v>0</v>
      </c>
      <c r="GP286" s="52">
        <v>0</v>
      </c>
      <c r="GQ286" s="52">
        <v>0</v>
      </c>
      <c r="GR286" s="52">
        <v>0</v>
      </c>
      <c r="GS286" s="52">
        <v>0</v>
      </c>
      <c r="GT286" s="52">
        <v>0</v>
      </c>
      <c r="GU286" s="52">
        <v>0</v>
      </c>
      <c r="GV286" s="52">
        <v>0</v>
      </c>
      <c r="GW286" s="52">
        <v>0</v>
      </c>
      <c r="GX286" s="52">
        <v>0</v>
      </c>
      <c r="GY286" s="52">
        <v>0</v>
      </c>
      <c r="GZ286" s="52">
        <v>0</v>
      </c>
      <c r="HA286" s="52">
        <v>0</v>
      </c>
      <c r="HB286" s="52">
        <v>0</v>
      </c>
      <c r="HC286" s="52">
        <v>0</v>
      </c>
      <c r="HD286" s="52">
        <v>0</v>
      </c>
      <c r="HE286" s="52">
        <v>0</v>
      </c>
      <c r="HF286" s="52">
        <v>0</v>
      </c>
      <c r="HG286" s="52">
        <v>0</v>
      </c>
      <c r="HH286" s="52">
        <v>0</v>
      </c>
      <c r="HI286" s="52">
        <v>0</v>
      </c>
      <c r="HJ286" s="52">
        <v>0</v>
      </c>
      <c r="HK286" s="52">
        <v>0</v>
      </c>
      <c r="HL286" s="52">
        <v>0</v>
      </c>
      <c r="HM286" s="52">
        <v>0</v>
      </c>
      <c r="HN286" s="52">
        <v>0</v>
      </c>
      <c r="HO286" s="52">
        <v>0</v>
      </c>
      <c r="HP286" s="52">
        <v>0</v>
      </c>
      <c r="HQ286" s="52">
        <v>0</v>
      </c>
      <c r="HR286" s="52">
        <v>0</v>
      </c>
      <c r="HS286" s="52">
        <v>0</v>
      </c>
      <c r="HT286" s="52">
        <v>0</v>
      </c>
      <c r="HU286" s="52">
        <v>0</v>
      </c>
      <c r="HV286" s="52">
        <v>0</v>
      </c>
      <c r="HW286" s="52">
        <v>0</v>
      </c>
      <c r="HX286" s="52">
        <v>0</v>
      </c>
      <c r="HY286" s="52">
        <v>0</v>
      </c>
      <c r="HZ286" s="52">
        <v>0</v>
      </c>
      <c r="IA286" s="52">
        <v>0</v>
      </c>
      <c r="IB286" s="52">
        <v>0</v>
      </c>
      <c r="IC286" s="52">
        <v>0</v>
      </c>
      <c r="ID286" s="52">
        <v>0</v>
      </c>
      <c r="IE286" s="52">
        <v>0</v>
      </c>
      <c r="IF286" s="52">
        <v>0</v>
      </c>
      <c r="IG286" s="52">
        <v>0</v>
      </c>
      <c r="IH286" s="52">
        <v>0</v>
      </c>
      <c r="II286" s="52">
        <v>0</v>
      </c>
      <c r="IJ286" s="52">
        <v>0</v>
      </c>
      <c r="IK286" s="52">
        <v>0</v>
      </c>
      <c r="IL286" s="52">
        <v>0</v>
      </c>
      <c r="IM286" s="52">
        <v>0</v>
      </c>
      <c r="IN286" s="52">
        <v>0</v>
      </c>
      <c r="IO286" s="52">
        <v>0</v>
      </c>
      <c r="IP286" s="52">
        <v>0</v>
      </c>
      <c r="IQ286" s="52">
        <v>0</v>
      </c>
      <c r="IR286" s="52">
        <v>0</v>
      </c>
      <c r="IS286" s="52">
        <v>0</v>
      </c>
      <c r="IT286" s="52">
        <v>0</v>
      </c>
      <c r="IU286" s="52">
        <v>0</v>
      </c>
      <c r="IV286" s="52">
        <v>0</v>
      </c>
      <c r="IW286" s="52">
        <v>0</v>
      </c>
      <c r="IX286" s="52">
        <v>0</v>
      </c>
      <c r="IY286" s="52">
        <v>0</v>
      </c>
      <c r="IZ286" s="52">
        <v>0</v>
      </c>
      <c r="JA286" s="52">
        <v>0</v>
      </c>
      <c r="JB286" s="52">
        <v>0</v>
      </c>
      <c r="JC286" s="52">
        <v>0</v>
      </c>
      <c r="JD286" s="52">
        <v>0</v>
      </c>
      <c r="JE286" s="52">
        <v>0</v>
      </c>
      <c r="JF286" s="52">
        <v>0</v>
      </c>
      <c r="JG286" s="52">
        <v>0</v>
      </c>
      <c r="JH286" s="52">
        <v>0</v>
      </c>
      <c r="JI286" s="52">
        <v>0</v>
      </c>
      <c r="JJ286" s="52">
        <v>0</v>
      </c>
      <c r="JK286" s="52">
        <v>0</v>
      </c>
      <c r="JL286" s="52">
        <v>0</v>
      </c>
      <c r="JM286" s="52">
        <v>0</v>
      </c>
      <c r="JN286" s="52">
        <v>0</v>
      </c>
      <c r="JO286" s="52">
        <v>0</v>
      </c>
      <c r="JP286" s="52">
        <v>0</v>
      </c>
      <c r="JQ286" s="52">
        <v>0</v>
      </c>
      <c r="JR286" s="52">
        <v>0</v>
      </c>
      <c r="JS286" s="52">
        <v>0</v>
      </c>
      <c r="JT286" s="52">
        <v>0</v>
      </c>
      <c r="JU286" s="52">
        <v>0</v>
      </c>
      <c r="JV286" s="52">
        <v>0</v>
      </c>
      <c r="JW286" s="52">
        <v>0</v>
      </c>
      <c r="JX286" s="52">
        <v>0</v>
      </c>
      <c r="JY286" s="52">
        <v>0</v>
      </c>
      <c r="JZ286" s="52">
        <v>0</v>
      </c>
      <c r="KA286" s="52">
        <v>0</v>
      </c>
      <c r="KB286" s="52">
        <v>0</v>
      </c>
      <c r="KC286" s="52">
        <v>0</v>
      </c>
      <c r="KD286" s="52">
        <v>0</v>
      </c>
      <c r="KE286" s="52">
        <v>0</v>
      </c>
      <c r="KF286" s="52">
        <v>0</v>
      </c>
      <c r="KG286" s="52">
        <v>0</v>
      </c>
      <c r="KH286" s="52">
        <v>0</v>
      </c>
      <c r="KI286" s="52">
        <v>0</v>
      </c>
      <c r="KJ286" s="52">
        <v>0</v>
      </c>
      <c r="KK286" s="52">
        <v>0</v>
      </c>
      <c r="KL286" s="52">
        <v>0</v>
      </c>
      <c r="KM286" s="52">
        <v>0</v>
      </c>
      <c r="KN286" s="52">
        <v>0</v>
      </c>
      <c r="KO286" s="52">
        <v>0</v>
      </c>
      <c r="KP286" s="52">
        <v>0</v>
      </c>
      <c r="KQ286" s="52">
        <v>0</v>
      </c>
      <c r="KR286" s="52">
        <v>0</v>
      </c>
      <c r="KS286" s="52">
        <v>0</v>
      </c>
      <c r="KT286" s="52">
        <v>0</v>
      </c>
      <c r="KU286" s="52">
        <v>0</v>
      </c>
      <c r="KV286" s="52">
        <v>0</v>
      </c>
      <c r="KW286" s="52">
        <v>0</v>
      </c>
      <c r="KX286" s="52">
        <v>0</v>
      </c>
      <c r="KY286" s="52">
        <v>0</v>
      </c>
      <c r="KZ286" s="52">
        <v>0</v>
      </c>
      <c r="LA286" s="52">
        <v>0</v>
      </c>
      <c r="LB286" s="52">
        <v>0</v>
      </c>
      <c r="LC286" s="52">
        <v>0</v>
      </c>
      <c r="LD286" s="52">
        <v>0</v>
      </c>
      <c r="LE286" s="52">
        <v>0</v>
      </c>
      <c r="LF286" s="52">
        <v>0</v>
      </c>
      <c r="LG286" s="52">
        <v>0</v>
      </c>
      <c r="LH286" s="52">
        <v>0</v>
      </c>
      <c r="LI286" s="52">
        <v>0</v>
      </c>
      <c r="LJ286" s="52">
        <v>0</v>
      </c>
      <c r="LK286" s="52">
        <v>0</v>
      </c>
      <c r="LL286" s="52">
        <v>0</v>
      </c>
      <c r="LM286" s="52">
        <v>0</v>
      </c>
      <c r="LN286" s="52">
        <v>0</v>
      </c>
      <c r="LO286" s="52">
        <v>0</v>
      </c>
      <c r="LP286" s="52">
        <v>0</v>
      </c>
      <c r="LQ286" s="52">
        <v>0</v>
      </c>
      <c r="LR286" s="52">
        <v>0</v>
      </c>
      <c r="LS286" s="52">
        <v>0</v>
      </c>
      <c r="LT286" s="52">
        <v>0</v>
      </c>
      <c r="LU286" s="52">
        <v>0</v>
      </c>
      <c r="LV286" s="52">
        <v>0</v>
      </c>
      <c r="LW286" s="52">
        <v>0</v>
      </c>
      <c r="LX286" s="52">
        <v>0</v>
      </c>
      <c r="LY286" s="52">
        <v>0</v>
      </c>
      <c r="LZ286" s="52">
        <v>0</v>
      </c>
      <c r="MA286" s="52">
        <v>0</v>
      </c>
      <c r="MB286" s="52">
        <v>0</v>
      </c>
      <c r="MC286" s="52">
        <v>0</v>
      </c>
      <c r="MD286" s="52">
        <v>0</v>
      </c>
      <c r="ME286" s="52">
        <v>0</v>
      </c>
      <c r="MF286" s="52">
        <v>0</v>
      </c>
      <c r="MG286" s="52">
        <v>0</v>
      </c>
      <c r="MH286" s="52">
        <v>0</v>
      </c>
      <c r="MI286" s="52">
        <v>0</v>
      </c>
      <c r="MJ286" s="52">
        <v>0</v>
      </c>
      <c r="MK286" s="52">
        <v>0</v>
      </c>
      <c r="ML286" s="52">
        <v>0</v>
      </c>
      <c r="MM286" s="52">
        <v>0</v>
      </c>
      <c r="MN286" s="52">
        <v>0</v>
      </c>
      <c r="MO286" s="52">
        <v>0</v>
      </c>
      <c r="MP286" s="52">
        <v>0</v>
      </c>
      <c r="MQ286" s="52">
        <v>0</v>
      </c>
      <c r="MR286" s="52">
        <v>0</v>
      </c>
      <c r="MS286" s="52">
        <v>0</v>
      </c>
      <c r="MT286" s="52">
        <v>0</v>
      </c>
      <c r="MU286" s="52">
        <v>0</v>
      </c>
      <c r="MV286" s="52">
        <v>0</v>
      </c>
      <c r="MW286" s="52">
        <v>0</v>
      </c>
      <c r="MX286" s="52">
        <v>0</v>
      </c>
      <c r="MY286" s="52">
        <v>0</v>
      </c>
      <c r="MZ286" s="52">
        <v>0</v>
      </c>
      <c r="NA286" s="52">
        <v>0</v>
      </c>
      <c r="NB286" s="52">
        <v>0</v>
      </c>
      <c r="NC286" s="52">
        <v>0</v>
      </c>
      <c r="ND286" s="52">
        <v>0</v>
      </c>
      <c r="NE286" s="52">
        <v>0</v>
      </c>
      <c r="NF286" s="52">
        <v>0</v>
      </c>
      <c r="NG286" s="52">
        <v>0</v>
      </c>
      <c r="NH286" s="52">
        <v>0</v>
      </c>
      <c r="NI286" s="52">
        <v>0</v>
      </c>
      <c r="NJ286" s="52">
        <v>0</v>
      </c>
      <c r="NK286" s="52">
        <v>0</v>
      </c>
      <c r="NL286" s="52">
        <v>0</v>
      </c>
      <c r="NM286" s="52">
        <v>0</v>
      </c>
      <c r="NN286" s="52">
        <v>0</v>
      </c>
      <c r="NO286" s="52">
        <v>0</v>
      </c>
      <c r="NP286" s="52">
        <v>0</v>
      </c>
      <c r="NQ286" s="52">
        <v>0</v>
      </c>
      <c r="NR286" s="68">
        <f t="shared" si="12"/>
        <v>12017.49</v>
      </c>
      <c r="NS286" s="68">
        <f t="shared" si="13"/>
        <v>0</v>
      </c>
      <c r="NT286" s="68">
        <f t="shared" si="14"/>
        <v>0</v>
      </c>
    </row>
    <row r="287" spans="1:384" s="40" customFormat="1" ht="15" customHeight="1" outlineLevel="1" x14ac:dyDescent="0.2">
      <c r="A287" s="61"/>
      <c r="B287" s="49" t="s">
        <v>1078</v>
      </c>
      <c r="C287" s="49" t="s">
        <v>734</v>
      </c>
      <c r="D287" s="49" t="s">
        <v>732</v>
      </c>
      <c r="E287" s="50" t="s">
        <v>735</v>
      </c>
      <c r="F287" s="64">
        <v>42195</v>
      </c>
      <c r="G287" s="49" t="s">
        <v>68</v>
      </c>
      <c r="H287" s="72">
        <v>0.12682499999999999</v>
      </c>
      <c r="I287" s="65">
        <v>80000</v>
      </c>
      <c r="J287" s="114" t="str">
        <f>_xlfn.XLOOKUP(E287,'[12]Resumo Unidades'!$B:$B,'[12]Resumo Unidades'!$W:$W)</f>
        <v>Fluxo ok</v>
      </c>
      <c r="K287" s="51" t="str">
        <f>IF(L287&gt;Resumo!$E$23,"Sim","Não")</f>
        <v>Sim</v>
      </c>
      <c r="L287" s="66">
        <v>810</v>
      </c>
      <c r="M287" s="67"/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52">
        <v>0</v>
      </c>
      <c r="W287" s="52">
        <v>0</v>
      </c>
      <c r="X287" s="52">
        <v>0</v>
      </c>
      <c r="Y287" s="52">
        <v>0</v>
      </c>
      <c r="Z287" s="52">
        <v>0</v>
      </c>
      <c r="AA287" s="52">
        <v>0</v>
      </c>
      <c r="AB287" s="52">
        <v>0</v>
      </c>
      <c r="AC287" s="52">
        <v>0</v>
      </c>
      <c r="AD287" s="52">
        <v>0</v>
      </c>
      <c r="AE287" s="52">
        <v>0</v>
      </c>
      <c r="AF287" s="52">
        <v>0</v>
      </c>
      <c r="AG287" s="52">
        <v>0</v>
      </c>
      <c r="AH287" s="52">
        <v>0</v>
      </c>
      <c r="AI287" s="52">
        <v>0</v>
      </c>
      <c r="AJ287" s="52">
        <v>0</v>
      </c>
      <c r="AK287" s="52">
        <v>0</v>
      </c>
      <c r="AL287" s="52">
        <v>0</v>
      </c>
      <c r="AM287" s="52">
        <v>0</v>
      </c>
      <c r="AN287" s="52">
        <v>0</v>
      </c>
      <c r="AO287" s="52">
        <v>0</v>
      </c>
      <c r="AP287" s="52">
        <v>0</v>
      </c>
      <c r="AQ287" s="52">
        <v>0</v>
      </c>
      <c r="AR287" s="52">
        <v>0</v>
      </c>
      <c r="AS287" s="52">
        <v>0</v>
      </c>
      <c r="AT287" s="52">
        <v>0</v>
      </c>
      <c r="AU287" s="52">
        <v>0</v>
      </c>
      <c r="AV287" s="52">
        <v>0</v>
      </c>
      <c r="AW287" s="52">
        <v>0</v>
      </c>
      <c r="AX287" s="52">
        <v>0</v>
      </c>
      <c r="AY287" s="52">
        <v>0</v>
      </c>
      <c r="AZ287" s="52">
        <v>0</v>
      </c>
      <c r="BA287" s="52">
        <v>0</v>
      </c>
      <c r="BB287" s="52">
        <v>0</v>
      </c>
      <c r="BC287" s="52">
        <v>15505.830000000002</v>
      </c>
      <c r="BD287" s="52">
        <v>0</v>
      </c>
      <c r="BE287" s="52">
        <v>0</v>
      </c>
      <c r="BF287" s="52">
        <v>0</v>
      </c>
      <c r="BG287" s="52">
        <v>0</v>
      </c>
      <c r="BH287" s="52">
        <v>0</v>
      </c>
      <c r="BI287" s="52">
        <v>0</v>
      </c>
      <c r="BJ287" s="52">
        <v>0</v>
      </c>
      <c r="BK287" s="52">
        <v>0</v>
      </c>
      <c r="BL287" s="52">
        <v>0</v>
      </c>
      <c r="BM287" s="52">
        <v>0</v>
      </c>
      <c r="BN287" s="52">
        <v>0</v>
      </c>
      <c r="BO287" s="52">
        <v>0</v>
      </c>
      <c r="BP287" s="52">
        <v>0</v>
      </c>
      <c r="BQ287" s="52">
        <v>0</v>
      </c>
      <c r="BR287" s="52">
        <v>0</v>
      </c>
      <c r="BS287" s="52">
        <v>0</v>
      </c>
      <c r="BT287" s="52">
        <v>0</v>
      </c>
      <c r="BU287" s="52">
        <v>0</v>
      </c>
      <c r="BV287" s="52">
        <v>0</v>
      </c>
      <c r="BW287" s="52">
        <v>0</v>
      </c>
      <c r="BX287" s="52">
        <v>0</v>
      </c>
      <c r="BY287" s="52">
        <v>0</v>
      </c>
      <c r="BZ287" s="52">
        <v>0</v>
      </c>
      <c r="CA287" s="52">
        <v>0</v>
      </c>
      <c r="CB287" s="52">
        <v>0</v>
      </c>
      <c r="CC287" s="52">
        <v>0</v>
      </c>
      <c r="CD287" s="52">
        <v>0</v>
      </c>
      <c r="CE287" s="52">
        <v>0</v>
      </c>
      <c r="CF287" s="52">
        <v>0</v>
      </c>
      <c r="CG287" s="52">
        <v>0</v>
      </c>
      <c r="CH287" s="52">
        <v>0</v>
      </c>
      <c r="CI287" s="52">
        <v>0</v>
      </c>
      <c r="CJ287" s="52">
        <v>0</v>
      </c>
      <c r="CK287" s="52">
        <v>0</v>
      </c>
      <c r="CL287" s="52">
        <v>0</v>
      </c>
      <c r="CM287" s="52">
        <v>0</v>
      </c>
      <c r="CN287" s="52">
        <v>0</v>
      </c>
      <c r="CO287" s="52">
        <v>0</v>
      </c>
      <c r="CP287" s="52">
        <v>0</v>
      </c>
      <c r="CQ287" s="52">
        <v>0</v>
      </c>
      <c r="CR287" s="52">
        <v>0</v>
      </c>
      <c r="CS287" s="52">
        <v>0</v>
      </c>
      <c r="CT287" s="52">
        <v>0</v>
      </c>
      <c r="CU287" s="52">
        <v>0</v>
      </c>
      <c r="CV287" s="52">
        <v>0</v>
      </c>
      <c r="CW287" s="52">
        <v>0</v>
      </c>
      <c r="CX287" s="52">
        <v>0</v>
      </c>
      <c r="CY287" s="52">
        <v>0</v>
      </c>
      <c r="CZ287" s="52">
        <v>0</v>
      </c>
      <c r="DA287" s="52">
        <v>0</v>
      </c>
      <c r="DB287" s="52">
        <v>0</v>
      </c>
      <c r="DC287" s="52">
        <v>0</v>
      </c>
      <c r="DD287" s="52">
        <v>0</v>
      </c>
      <c r="DE287" s="52">
        <v>0</v>
      </c>
      <c r="DF287" s="52">
        <v>0</v>
      </c>
      <c r="DG287" s="52">
        <v>0</v>
      </c>
      <c r="DH287" s="52">
        <v>0</v>
      </c>
      <c r="DI287" s="52">
        <v>0</v>
      </c>
      <c r="DJ287" s="52">
        <v>0</v>
      </c>
      <c r="DK287" s="52">
        <v>0</v>
      </c>
      <c r="DL287" s="52">
        <v>0</v>
      </c>
      <c r="DM287" s="52">
        <v>0</v>
      </c>
      <c r="DN287" s="52">
        <v>0</v>
      </c>
      <c r="DO287" s="52">
        <v>0</v>
      </c>
      <c r="DP287" s="52">
        <v>0</v>
      </c>
      <c r="DQ287" s="52">
        <v>0</v>
      </c>
      <c r="DR287" s="52">
        <v>0</v>
      </c>
      <c r="DS287" s="52">
        <v>0</v>
      </c>
      <c r="DT287" s="52">
        <v>0</v>
      </c>
      <c r="DU287" s="52">
        <v>0</v>
      </c>
      <c r="DV287" s="52">
        <v>0</v>
      </c>
      <c r="DW287" s="52">
        <v>0</v>
      </c>
      <c r="DX287" s="52">
        <v>0</v>
      </c>
      <c r="DY287" s="52">
        <v>0</v>
      </c>
      <c r="DZ287" s="52">
        <v>0</v>
      </c>
      <c r="EA287" s="52">
        <v>0</v>
      </c>
      <c r="EB287" s="52">
        <v>0</v>
      </c>
      <c r="EC287" s="52">
        <v>0</v>
      </c>
      <c r="ED287" s="52">
        <v>0</v>
      </c>
      <c r="EE287" s="52">
        <v>0</v>
      </c>
      <c r="EF287" s="52">
        <v>0</v>
      </c>
      <c r="EG287" s="52">
        <v>0</v>
      </c>
      <c r="EH287" s="52">
        <v>0</v>
      </c>
      <c r="EI287" s="52">
        <v>0</v>
      </c>
      <c r="EJ287" s="52">
        <v>0</v>
      </c>
      <c r="EK287" s="52">
        <v>0</v>
      </c>
      <c r="EL287" s="52">
        <v>0</v>
      </c>
      <c r="EM287" s="52">
        <v>0</v>
      </c>
      <c r="EN287" s="52">
        <v>0</v>
      </c>
      <c r="EO287" s="52">
        <v>0</v>
      </c>
      <c r="EP287" s="52">
        <v>0</v>
      </c>
      <c r="EQ287" s="52">
        <v>0</v>
      </c>
      <c r="ER287" s="52">
        <v>0</v>
      </c>
      <c r="ES287" s="52">
        <v>0</v>
      </c>
      <c r="ET287" s="52">
        <v>0</v>
      </c>
      <c r="EU287" s="52">
        <v>0</v>
      </c>
      <c r="EV287" s="52">
        <v>0</v>
      </c>
      <c r="EW287" s="52">
        <v>0</v>
      </c>
      <c r="EX287" s="52">
        <v>0</v>
      </c>
      <c r="EY287" s="52">
        <v>0</v>
      </c>
      <c r="EZ287" s="52">
        <v>0</v>
      </c>
      <c r="FA287" s="52">
        <v>0</v>
      </c>
      <c r="FB287" s="52">
        <v>0</v>
      </c>
      <c r="FC287" s="52">
        <v>0</v>
      </c>
      <c r="FD287" s="52">
        <v>0</v>
      </c>
      <c r="FE287" s="52">
        <v>0</v>
      </c>
      <c r="FF287" s="52">
        <v>0</v>
      </c>
      <c r="FG287" s="52">
        <v>0</v>
      </c>
      <c r="FH287" s="52">
        <v>0</v>
      </c>
      <c r="FI287" s="52">
        <v>0</v>
      </c>
      <c r="FJ287" s="52">
        <v>0</v>
      </c>
      <c r="FK287" s="52">
        <v>0</v>
      </c>
      <c r="FL287" s="52">
        <v>0</v>
      </c>
      <c r="FM287" s="52">
        <v>0</v>
      </c>
      <c r="FN287" s="52">
        <v>0</v>
      </c>
      <c r="FO287" s="52">
        <v>0</v>
      </c>
      <c r="FP287" s="52">
        <v>0</v>
      </c>
      <c r="FQ287" s="52">
        <v>0</v>
      </c>
      <c r="FR287" s="52">
        <v>0</v>
      </c>
      <c r="FS287" s="52">
        <v>0</v>
      </c>
      <c r="FT287" s="52">
        <v>0</v>
      </c>
      <c r="FU287" s="52">
        <v>0</v>
      </c>
      <c r="FV287" s="52">
        <v>0</v>
      </c>
      <c r="FW287" s="52">
        <v>0</v>
      </c>
      <c r="FX287" s="52">
        <v>0</v>
      </c>
      <c r="FY287" s="52">
        <v>0</v>
      </c>
      <c r="FZ287" s="52">
        <v>0</v>
      </c>
      <c r="GA287" s="52">
        <v>0</v>
      </c>
      <c r="GB287" s="52">
        <v>0</v>
      </c>
      <c r="GC287" s="52">
        <v>0</v>
      </c>
      <c r="GD287" s="52">
        <v>0</v>
      </c>
      <c r="GE287" s="52">
        <v>0</v>
      </c>
      <c r="GF287" s="52">
        <v>0</v>
      </c>
      <c r="GG287" s="52">
        <v>0</v>
      </c>
      <c r="GH287" s="52">
        <v>0</v>
      </c>
      <c r="GI287" s="52">
        <v>0</v>
      </c>
      <c r="GJ287" s="52">
        <v>0</v>
      </c>
      <c r="GK287" s="52">
        <v>0</v>
      </c>
      <c r="GL287" s="52">
        <v>0</v>
      </c>
      <c r="GM287" s="52">
        <v>0</v>
      </c>
      <c r="GN287" s="52">
        <v>0</v>
      </c>
      <c r="GO287" s="52">
        <v>0</v>
      </c>
      <c r="GP287" s="52">
        <v>0</v>
      </c>
      <c r="GQ287" s="52">
        <v>0</v>
      </c>
      <c r="GR287" s="52">
        <v>0</v>
      </c>
      <c r="GS287" s="52">
        <v>0</v>
      </c>
      <c r="GT287" s="52">
        <v>0</v>
      </c>
      <c r="GU287" s="52">
        <v>0</v>
      </c>
      <c r="GV287" s="52">
        <v>0</v>
      </c>
      <c r="GW287" s="52">
        <v>0</v>
      </c>
      <c r="GX287" s="52">
        <v>0</v>
      </c>
      <c r="GY287" s="52">
        <v>0</v>
      </c>
      <c r="GZ287" s="52">
        <v>0</v>
      </c>
      <c r="HA287" s="52">
        <v>0</v>
      </c>
      <c r="HB287" s="52">
        <v>0</v>
      </c>
      <c r="HC287" s="52">
        <v>0</v>
      </c>
      <c r="HD287" s="52">
        <v>0</v>
      </c>
      <c r="HE287" s="52">
        <v>0</v>
      </c>
      <c r="HF287" s="52">
        <v>0</v>
      </c>
      <c r="HG287" s="52">
        <v>0</v>
      </c>
      <c r="HH287" s="52">
        <v>0</v>
      </c>
      <c r="HI287" s="52">
        <v>0</v>
      </c>
      <c r="HJ287" s="52">
        <v>0</v>
      </c>
      <c r="HK287" s="52">
        <v>0</v>
      </c>
      <c r="HL287" s="52">
        <v>0</v>
      </c>
      <c r="HM287" s="52">
        <v>0</v>
      </c>
      <c r="HN287" s="52">
        <v>0</v>
      </c>
      <c r="HO287" s="52">
        <v>0</v>
      </c>
      <c r="HP287" s="52">
        <v>0</v>
      </c>
      <c r="HQ287" s="52">
        <v>0</v>
      </c>
      <c r="HR287" s="52">
        <v>0</v>
      </c>
      <c r="HS287" s="52">
        <v>0</v>
      </c>
      <c r="HT287" s="52">
        <v>0</v>
      </c>
      <c r="HU287" s="52">
        <v>0</v>
      </c>
      <c r="HV287" s="52">
        <v>0</v>
      </c>
      <c r="HW287" s="52">
        <v>0</v>
      </c>
      <c r="HX287" s="52">
        <v>0</v>
      </c>
      <c r="HY287" s="52">
        <v>0</v>
      </c>
      <c r="HZ287" s="52">
        <v>0</v>
      </c>
      <c r="IA287" s="52">
        <v>0</v>
      </c>
      <c r="IB287" s="52">
        <v>0</v>
      </c>
      <c r="IC287" s="52">
        <v>0</v>
      </c>
      <c r="ID287" s="52">
        <v>0</v>
      </c>
      <c r="IE287" s="52">
        <v>0</v>
      </c>
      <c r="IF287" s="52">
        <v>0</v>
      </c>
      <c r="IG287" s="52">
        <v>0</v>
      </c>
      <c r="IH287" s="52">
        <v>0</v>
      </c>
      <c r="II287" s="52">
        <v>0</v>
      </c>
      <c r="IJ287" s="52">
        <v>0</v>
      </c>
      <c r="IK287" s="52">
        <v>0</v>
      </c>
      <c r="IL287" s="52">
        <v>0</v>
      </c>
      <c r="IM287" s="52">
        <v>0</v>
      </c>
      <c r="IN287" s="52">
        <v>0</v>
      </c>
      <c r="IO287" s="52">
        <v>0</v>
      </c>
      <c r="IP287" s="52">
        <v>0</v>
      </c>
      <c r="IQ287" s="52">
        <v>0</v>
      </c>
      <c r="IR287" s="52">
        <v>0</v>
      </c>
      <c r="IS287" s="52">
        <v>0</v>
      </c>
      <c r="IT287" s="52">
        <v>0</v>
      </c>
      <c r="IU287" s="52">
        <v>0</v>
      </c>
      <c r="IV287" s="52">
        <v>0</v>
      </c>
      <c r="IW287" s="52">
        <v>0</v>
      </c>
      <c r="IX287" s="52">
        <v>0</v>
      </c>
      <c r="IY287" s="52">
        <v>0</v>
      </c>
      <c r="IZ287" s="52">
        <v>0</v>
      </c>
      <c r="JA287" s="52">
        <v>0</v>
      </c>
      <c r="JB287" s="52">
        <v>0</v>
      </c>
      <c r="JC287" s="52">
        <v>0</v>
      </c>
      <c r="JD287" s="52">
        <v>0</v>
      </c>
      <c r="JE287" s="52">
        <v>0</v>
      </c>
      <c r="JF287" s="52">
        <v>0</v>
      </c>
      <c r="JG287" s="52">
        <v>0</v>
      </c>
      <c r="JH287" s="52">
        <v>0</v>
      </c>
      <c r="JI287" s="52">
        <v>0</v>
      </c>
      <c r="JJ287" s="52">
        <v>0</v>
      </c>
      <c r="JK287" s="52">
        <v>0</v>
      </c>
      <c r="JL287" s="52">
        <v>0</v>
      </c>
      <c r="JM287" s="52">
        <v>0</v>
      </c>
      <c r="JN287" s="52">
        <v>0</v>
      </c>
      <c r="JO287" s="52">
        <v>0</v>
      </c>
      <c r="JP287" s="52">
        <v>0</v>
      </c>
      <c r="JQ287" s="52">
        <v>0</v>
      </c>
      <c r="JR287" s="52">
        <v>0</v>
      </c>
      <c r="JS287" s="52">
        <v>0</v>
      </c>
      <c r="JT287" s="52">
        <v>0</v>
      </c>
      <c r="JU287" s="52">
        <v>0</v>
      </c>
      <c r="JV287" s="52">
        <v>0</v>
      </c>
      <c r="JW287" s="52">
        <v>0</v>
      </c>
      <c r="JX287" s="52">
        <v>0</v>
      </c>
      <c r="JY287" s="52">
        <v>0</v>
      </c>
      <c r="JZ287" s="52">
        <v>0</v>
      </c>
      <c r="KA287" s="52">
        <v>0</v>
      </c>
      <c r="KB287" s="52">
        <v>0</v>
      </c>
      <c r="KC287" s="52">
        <v>0</v>
      </c>
      <c r="KD287" s="52">
        <v>0</v>
      </c>
      <c r="KE287" s="52">
        <v>0</v>
      </c>
      <c r="KF287" s="52">
        <v>0</v>
      </c>
      <c r="KG287" s="52">
        <v>0</v>
      </c>
      <c r="KH287" s="52">
        <v>0</v>
      </c>
      <c r="KI287" s="52">
        <v>0</v>
      </c>
      <c r="KJ287" s="52">
        <v>0</v>
      </c>
      <c r="KK287" s="52">
        <v>0</v>
      </c>
      <c r="KL287" s="52">
        <v>0</v>
      </c>
      <c r="KM287" s="52">
        <v>0</v>
      </c>
      <c r="KN287" s="52">
        <v>0</v>
      </c>
      <c r="KO287" s="52">
        <v>0</v>
      </c>
      <c r="KP287" s="52">
        <v>0</v>
      </c>
      <c r="KQ287" s="52">
        <v>0</v>
      </c>
      <c r="KR287" s="52">
        <v>0</v>
      </c>
      <c r="KS287" s="52">
        <v>0</v>
      </c>
      <c r="KT287" s="52">
        <v>0</v>
      </c>
      <c r="KU287" s="52">
        <v>0</v>
      </c>
      <c r="KV287" s="52">
        <v>0</v>
      </c>
      <c r="KW287" s="52">
        <v>0</v>
      </c>
      <c r="KX287" s="52">
        <v>0</v>
      </c>
      <c r="KY287" s="52">
        <v>0</v>
      </c>
      <c r="KZ287" s="52">
        <v>0</v>
      </c>
      <c r="LA287" s="52">
        <v>0</v>
      </c>
      <c r="LB287" s="52">
        <v>0</v>
      </c>
      <c r="LC287" s="52">
        <v>0</v>
      </c>
      <c r="LD287" s="52">
        <v>0</v>
      </c>
      <c r="LE287" s="52">
        <v>0</v>
      </c>
      <c r="LF287" s="52">
        <v>0</v>
      </c>
      <c r="LG287" s="52">
        <v>0</v>
      </c>
      <c r="LH287" s="52">
        <v>0</v>
      </c>
      <c r="LI287" s="52">
        <v>0</v>
      </c>
      <c r="LJ287" s="52">
        <v>0</v>
      </c>
      <c r="LK287" s="52">
        <v>0</v>
      </c>
      <c r="LL287" s="52">
        <v>0</v>
      </c>
      <c r="LM287" s="52">
        <v>0</v>
      </c>
      <c r="LN287" s="52">
        <v>0</v>
      </c>
      <c r="LO287" s="52">
        <v>0</v>
      </c>
      <c r="LP287" s="52">
        <v>0</v>
      </c>
      <c r="LQ287" s="52">
        <v>0</v>
      </c>
      <c r="LR287" s="52">
        <v>0</v>
      </c>
      <c r="LS287" s="52">
        <v>0</v>
      </c>
      <c r="LT287" s="52">
        <v>0</v>
      </c>
      <c r="LU287" s="52">
        <v>0</v>
      </c>
      <c r="LV287" s="52">
        <v>0</v>
      </c>
      <c r="LW287" s="52">
        <v>0</v>
      </c>
      <c r="LX287" s="52">
        <v>0</v>
      </c>
      <c r="LY287" s="52">
        <v>0</v>
      </c>
      <c r="LZ287" s="52">
        <v>0</v>
      </c>
      <c r="MA287" s="52">
        <v>0</v>
      </c>
      <c r="MB287" s="52">
        <v>0</v>
      </c>
      <c r="MC287" s="52">
        <v>0</v>
      </c>
      <c r="MD287" s="52">
        <v>0</v>
      </c>
      <c r="ME287" s="52">
        <v>0</v>
      </c>
      <c r="MF287" s="52">
        <v>0</v>
      </c>
      <c r="MG287" s="52">
        <v>0</v>
      </c>
      <c r="MH287" s="52">
        <v>0</v>
      </c>
      <c r="MI287" s="52">
        <v>0</v>
      </c>
      <c r="MJ287" s="52">
        <v>0</v>
      </c>
      <c r="MK287" s="52">
        <v>0</v>
      </c>
      <c r="ML287" s="52">
        <v>0</v>
      </c>
      <c r="MM287" s="52">
        <v>0</v>
      </c>
      <c r="MN287" s="52">
        <v>0</v>
      </c>
      <c r="MO287" s="52">
        <v>0</v>
      </c>
      <c r="MP287" s="52">
        <v>0</v>
      </c>
      <c r="MQ287" s="52">
        <v>0</v>
      </c>
      <c r="MR287" s="52">
        <v>0</v>
      </c>
      <c r="MS287" s="52">
        <v>0</v>
      </c>
      <c r="MT287" s="52">
        <v>0</v>
      </c>
      <c r="MU287" s="52">
        <v>0</v>
      </c>
      <c r="MV287" s="52">
        <v>0</v>
      </c>
      <c r="MW287" s="52">
        <v>0</v>
      </c>
      <c r="MX287" s="52">
        <v>0</v>
      </c>
      <c r="MY287" s="52">
        <v>0</v>
      </c>
      <c r="MZ287" s="52">
        <v>0</v>
      </c>
      <c r="NA287" s="52">
        <v>0</v>
      </c>
      <c r="NB287" s="52">
        <v>0</v>
      </c>
      <c r="NC287" s="52">
        <v>0</v>
      </c>
      <c r="ND287" s="52">
        <v>0</v>
      </c>
      <c r="NE287" s="52">
        <v>0</v>
      </c>
      <c r="NF287" s="52">
        <v>0</v>
      </c>
      <c r="NG287" s="52">
        <v>0</v>
      </c>
      <c r="NH287" s="52">
        <v>0</v>
      </c>
      <c r="NI287" s="52">
        <v>0</v>
      </c>
      <c r="NJ287" s="52">
        <v>0</v>
      </c>
      <c r="NK287" s="52">
        <v>0</v>
      </c>
      <c r="NL287" s="52">
        <v>0</v>
      </c>
      <c r="NM287" s="52">
        <v>0</v>
      </c>
      <c r="NN287" s="52">
        <v>0</v>
      </c>
      <c r="NO287" s="52">
        <v>0</v>
      </c>
      <c r="NP287" s="52">
        <v>0</v>
      </c>
      <c r="NQ287" s="52">
        <v>0</v>
      </c>
      <c r="NR287" s="68">
        <f t="shared" si="12"/>
        <v>15505.830000000002</v>
      </c>
      <c r="NS287" s="68">
        <f t="shared" si="13"/>
        <v>0</v>
      </c>
      <c r="NT287" s="68">
        <f t="shared" si="14"/>
        <v>0</v>
      </c>
    </row>
    <row r="288" spans="1:384" s="40" customFormat="1" ht="15" customHeight="1" outlineLevel="1" x14ac:dyDescent="0.2">
      <c r="A288" s="61"/>
      <c r="B288" s="49" t="s">
        <v>1078</v>
      </c>
      <c r="C288" s="49" t="s">
        <v>736</v>
      </c>
      <c r="D288" s="49" t="s">
        <v>732</v>
      </c>
      <c r="E288" s="50" t="s">
        <v>737</v>
      </c>
      <c r="F288" s="64">
        <v>42195</v>
      </c>
      <c r="G288" s="49" t="s">
        <v>68</v>
      </c>
      <c r="H288" s="72">
        <v>0.12682499999999999</v>
      </c>
      <c r="I288" s="65">
        <v>80000</v>
      </c>
      <c r="J288" s="114" t="str">
        <f>_xlfn.XLOOKUP(E288,'[12]Resumo Unidades'!$B:$B,'[12]Resumo Unidades'!$W:$W)</f>
        <v>Fluxo ok</v>
      </c>
      <c r="K288" s="51" t="str">
        <f>IF(L288&gt;Resumo!$E$23,"Sim","Não")</f>
        <v>Sim</v>
      </c>
      <c r="L288" s="66">
        <v>810</v>
      </c>
      <c r="M288" s="67"/>
      <c r="N288" s="52">
        <v>0</v>
      </c>
      <c r="O288" s="52">
        <v>0</v>
      </c>
      <c r="P288" s="52">
        <v>0</v>
      </c>
      <c r="Q288" s="52">
        <v>0</v>
      </c>
      <c r="R288" s="52">
        <v>0</v>
      </c>
      <c r="S288" s="52">
        <v>0</v>
      </c>
      <c r="T288" s="52">
        <v>0</v>
      </c>
      <c r="U288" s="52">
        <v>0</v>
      </c>
      <c r="V288" s="52">
        <v>0</v>
      </c>
      <c r="W288" s="52">
        <v>0</v>
      </c>
      <c r="X288" s="52">
        <v>0</v>
      </c>
      <c r="Y288" s="52">
        <v>0</v>
      </c>
      <c r="Z288" s="52">
        <v>0</v>
      </c>
      <c r="AA288" s="52">
        <v>0</v>
      </c>
      <c r="AB288" s="52">
        <v>0</v>
      </c>
      <c r="AC288" s="52">
        <v>0</v>
      </c>
      <c r="AD288" s="52">
        <v>0</v>
      </c>
      <c r="AE288" s="52">
        <v>0</v>
      </c>
      <c r="AF288" s="52">
        <v>0</v>
      </c>
      <c r="AG288" s="52">
        <v>0</v>
      </c>
      <c r="AH288" s="52">
        <v>0</v>
      </c>
      <c r="AI288" s="52">
        <v>0</v>
      </c>
      <c r="AJ288" s="52">
        <v>0</v>
      </c>
      <c r="AK288" s="52">
        <v>0</v>
      </c>
      <c r="AL288" s="52">
        <v>0</v>
      </c>
      <c r="AM288" s="52">
        <v>0</v>
      </c>
      <c r="AN288" s="52">
        <v>0</v>
      </c>
      <c r="AO288" s="52">
        <v>0</v>
      </c>
      <c r="AP288" s="52">
        <v>0</v>
      </c>
      <c r="AQ288" s="52">
        <v>0</v>
      </c>
      <c r="AR288" s="52">
        <v>0</v>
      </c>
      <c r="AS288" s="52">
        <v>0</v>
      </c>
      <c r="AT288" s="52">
        <v>0</v>
      </c>
      <c r="AU288" s="52">
        <v>0</v>
      </c>
      <c r="AV288" s="52">
        <v>0</v>
      </c>
      <c r="AW288" s="52">
        <v>0</v>
      </c>
      <c r="AX288" s="52">
        <v>0</v>
      </c>
      <c r="AY288" s="52">
        <v>0</v>
      </c>
      <c r="AZ288" s="52">
        <v>0</v>
      </c>
      <c r="BA288" s="52">
        <v>0</v>
      </c>
      <c r="BB288" s="52">
        <v>0</v>
      </c>
      <c r="BC288" s="52">
        <v>12017.49</v>
      </c>
      <c r="BD288" s="52">
        <v>0</v>
      </c>
      <c r="BE288" s="52">
        <v>0</v>
      </c>
      <c r="BF288" s="52">
        <v>0</v>
      </c>
      <c r="BG288" s="52">
        <v>0</v>
      </c>
      <c r="BH288" s="52">
        <v>0</v>
      </c>
      <c r="BI288" s="52">
        <v>0</v>
      </c>
      <c r="BJ288" s="52">
        <v>0</v>
      </c>
      <c r="BK288" s="52">
        <v>0</v>
      </c>
      <c r="BL288" s="52">
        <v>0</v>
      </c>
      <c r="BM288" s="52">
        <v>0</v>
      </c>
      <c r="BN288" s="52">
        <v>0</v>
      </c>
      <c r="BO288" s="52">
        <v>0</v>
      </c>
      <c r="BP288" s="52">
        <v>0</v>
      </c>
      <c r="BQ288" s="52">
        <v>0</v>
      </c>
      <c r="BR288" s="52">
        <v>0</v>
      </c>
      <c r="BS288" s="52">
        <v>0</v>
      </c>
      <c r="BT288" s="52">
        <v>0</v>
      </c>
      <c r="BU288" s="52">
        <v>0</v>
      </c>
      <c r="BV288" s="52">
        <v>0</v>
      </c>
      <c r="BW288" s="52">
        <v>0</v>
      </c>
      <c r="BX288" s="52">
        <v>0</v>
      </c>
      <c r="BY288" s="52">
        <v>0</v>
      </c>
      <c r="BZ288" s="52">
        <v>0</v>
      </c>
      <c r="CA288" s="52">
        <v>0</v>
      </c>
      <c r="CB288" s="52">
        <v>0</v>
      </c>
      <c r="CC288" s="52">
        <v>0</v>
      </c>
      <c r="CD288" s="52">
        <v>0</v>
      </c>
      <c r="CE288" s="52">
        <v>0</v>
      </c>
      <c r="CF288" s="52">
        <v>0</v>
      </c>
      <c r="CG288" s="52">
        <v>0</v>
      </c>
      <c r="CH288" s="52">
        <v>0</v>
      </c>
      <c r="CI288" s="52">
        <v>0</v>
      </c>
      <c r="CJ288" s="52">
        <v>0</v>
      </c>
      <c r="CK288" s="52">
        <v>0</v>
      </c>
      <c r="CL288" s="52">
        <v>0</v>
      </c>
      <c r="CM288" s="52">
        <v>0</v>
      </c>
      <c r="CN288" s="52">
        <v>0</v>
      </c>
      <c r="CO288" s="52">
        <v>0</v>
      </c>
      <c r="CP288" s="52">
        <v>0</v>
      </c>
      <c r="CQ288" s="52">
        <v>0</v>
      </c>
      <c r="CR288" s="52">
        <v>0</v>
      </c>
      <c r="CS288" s="52">
        <v>0</v>
      </c>
      <c r="CT288" s="52">
        <v>0</v>
      </c>
      <c r="CU288" s="52">
        <v>0</v>
      </c>
      <c r="CV288" s="52">
        <v>0</v>
      </c>
      <c r="CW288" s="52">
        <v>0</v>
      </c>
      <c r="CX288" s="52">
        <v>0</v>
      </c>
      <c r="CY288" s="52">
        <v>0</v>
      </c>
      <c r="CZ288" s="52">
        <v>0</v>
      </c>
      <c r="DA288" s="52">
        <v>0</v>
      </c>
      <c r="DB288" s="52">
        <v>0</v>
      </c>
      <c r="DC288" s="52">
        <v>0</v>
      </c>
      <c r="DD288" s="52">
        <v>0</v>
      </c>
      <c r="DE288" s="52">
        <v>0</v>
      </c>
      <c r="DF288" s="52">
        <v>0</v>
      </c>
      <c r="DG288" s="52">
        <v>0</v>
      </c>
      <c r="DH288" s="52">
        <v>0</v>
      </c>
      <c r="DI288" s="52">
        <v>0</v>
      </c>
      <c r="DJ288" s="52">
        <v>0</v>
      </c>
      <c r="DK288" s="52">
        <v>0</v>
      </c>
      <c r="DL288" s="52">
        <v>0</v>
      </c>
      <c r="DM288" s="52">
        <v>0</v>
      </c>
      <c r="DN288" s="52">
        <v>0</v>
      </c>
      <c r="DO288" s="52">
        <v>0</v>
      </c>
      <c r="DP288" s="52">
        <v>0</v>
      </c>
      <c r="DQ288" s="52">
        <v>0</v>
      </c>
      <c r="DR288" s="52">
        <v>0</v>
      </c>
      <c r="DS288" s="52">
        <v>0</v>
      </c>
      <c r="DT288" s="52">
        <v>0</v>
      </c>
      <c r="DU288" s="52">
        <v>0</v>
      </c>
      <c r="DV288" s="52">
        <v>0</v>
      </c>
      <c r="DW288" s="52">
        <v>0</v>
      </c>
      <c r="DX288" s="52">
        <v>0</v>
      </c>
      <c r="DY288" s="52">
        <v>0</v>
      </c>
      <c r="DZ288" s="52">
        <v>0</v>
      </c>
      <c r="EA288" s="52">
        <v>0</v>
      </c>
      <c r="EB288" s="52">
        <v>0</v>
      </c>
      <c r="EC288" s="52">
        <v>0</v>
      </c>
      <c r="ED288" s="52">
        <v>0</v>
      </c>
      <c r="EE288" s="52">
        <v>0</v>
      </c>
      <c r="EF288" s="52">
        <v>0</v>
      </c>
      <c r="EG288" s="52">
        <v>0</v>
      </c>
      <c r="EH288" s="52">
        <v>0</v>
      </c>
      <c r="EI288" s="52">
        <v>0</v>
      </c>
      <c r="EJ288" s="52">
        <v>0</v>
      </c>
      <c r="EK288" s="52">
        <v>0</v>
      </c>
      <c r="EL288" s="52">
        <v>0</v>
      </c>
      <c r="EM288" s="52">
        <v>0</v>
      </c>
      <c r="EN288" s="52">
        <v>0</v>
      </c>
      <c r="EO288" s="52">
        <v>0</v>
      </c>
      <c r="EP288" s="52">
        <v>0</v>
      </c>
      <c r="EQ288" s="52">
        <v>0</v>
      </c>
      <c r="ER288" s="52">
        <v>0</v>
      </c>
      <c r="ES288" s="52">
        <v>0</v>
      </c>
      <c r="ET288" s="52">
        <v>0</v>
      </c>
      <c r="EU288" s="52">
        <v>0</v>
      </c>
      <c r="EV288" s="52">
        <v>0</v>
      </c>
      <c r="EW288" s="52">
        <v>0</v>
      </c>
      <c r="EX288" s="52">
        <v>0</v>
      </c>
      <c r="EY288" s="52">
        <v>0</v>
      </c>
      <c r="EZ288" s="52">
        <v>0</v>
      </c>
      <c r="FA288" s="52">
        <v>0</v>
      </c>
      <c r="FB288" s="52">
        <v>0</v>
      </c>
      <c r="FC288" s="52">
        <v>0</v>
      </c>
      <c r="FD288" s="52">
        <v>0</v>
      </c>
      <c r="FE288" s="52">
        <v>0</v>
      </c>
      <c r="FF288" s="52">
        <v>0</v>
      </c>
      <c r="FG288" s="52">
        <v>0</v>
      </c>
      <c r="FH288" s="52">
        <v>0</v>
      </c>
      <c r="FI288" s="52">
        <v>0</v>
      </c>
      <c r="FJ288" s="52">
        <v>0</v>
      </c>
      <c r="FK288" s="52">
        <v>0</v>
      </c>
      <c r="FL288" s="52">
        <v>0</v>
      </c>
      <c r="FM288" s="52">
        <v>0</v>
      </c>
      <c r="FN288" s="52">
        <v>0</v>
      </c>
      <c r="FO288" s="52">
        <v>0</v>
      </c>
      <c r="FP288" s="52">
        <v>0</v>
      </c>
      <c r="FQ288" s="52">
        <v>0</v>
      </c>
      <c r="FR288" s="52">
        <v>0</v>
      </c>
      <c r="FS288" s="52">
        <v>0</v>
      </c>
      <c r="FT288" s="52">
        <v>0</v>
      </c>
      <c r="FU288" s="52">
        <v>0</v>
      </c>
      <c r="FV288" s="52">
        <v>0</v>
      </c>
      <c r="FW288" s="52">
        <v>0</v>
      </c>
      <c r="FX288" s="52">
        <v>0</v>
      </c>
      <c r="FY288" s="52">
        <v>0</v>
      </c>
      <c r="FZ288" s="52">
        <v>0</v>
      </c>
      <c r="GA288" s="52">
        <v>0</v>
      </c>
      <c r="GB288" s="52">
        <v>0</v>
      </c>
      <c r="GC288" s="52">
        <v>0</v>
      </c>
      <c r="GD288" s="52">
        <v>0</v>
      </c>
      <c r="GE288" s="52">
        <v>0</v>
      </c>
      <c r="GF288" s="52">
        <v>0</v>
      </c>
      <c r="GG288" s="52">
        <v>0</v>
      </c>
      <c r="GH288" s="52">
        <v>0</v>
      </c>
      <c r="GI288" s="52">
        <v>0</v>
      </c>
      <c r="GJ288" s="52">
        <v>0</v>
      </c>
      <c r="GK288" s="52">
        <v>0</v>
      </c>
      <c r="GL288" s="52">
        <v>0</v>
      </c>
      <c r="GM288" s="52">
        <v>0</v>
      </c>
      <c r="GN288" s="52">
        <v>0</v>
      </c>
      <c r="GO288" s="52">
        <v>0</v>
      </c>
      <c r="GP288" s="52">
        <v>0</v>
      </c>
      <c r="GQ288" s="52">
        <v>0</v>
      </c>
      <c r="GR288" s="52">
        <v>0</v>
      </c>
      <c r="GS288" s="52">
        <v>0</v>
      </c>
      <c r="GT288" s="52">
        <v>0</v>
      </c>
      <c r="GU288" s="52">
        <v>0</v>
      </c>
      <c r="GV288" s="52">
        <v>0</v>
      </c>
      <c r="GW288" s="52">
        <v>0</v>
      </c>
      <c r="GX288" s="52">
        <v>0</v>
      </c>
      <c r="GY288" s="52">
        <v>0</v>
      </c>
      <c r="GZ288" s="52">
        <v>0</v>
      </c>
      <c r="HA288" s="52">
        <v>0</v>
      </c>
      <c r="HB288" s="52">
        <v>0</v>
      </c>
      <c r="HC288" s="52">
        <v>0</v>
      </c>
      <c r="HD288" s="52">
        <v>0</v>
      </c>
      <c r="HE288" s="52">
        <v>0</v>
      </c>
      <c r="HF288" s="52">
        <v>0</v>
      </c>
      <c r="HG288" s="52">
        <v>0</v>
      </c>
      <c r="HH288" s="52">
        <v>0</v>
      </c>
      <c r="HI288" s="52">
        <v>0</v>
      </c>
      <c r="HJ288" s="52">
        <v>0</v>
      </c>
      <c r="HK288" s="52">
        <v>0</v>
      </c>
      <c r="HL288" s="52">
        <v>0</v>
      </c>
      <c r="HM288" s="52">
        <v>0</v>
      </c>
      <c r="HN288" s="52">
        <v>0</v>
      </c>
      <c r="HO288" s="52">
        <v>0</v>
      </c>
      <c r="HP288" s="52">
        <v>0</v>
      </c>
      <c r="HQ288" s="52">
        <v>0</v>
      </c>
      <c r="HR288" s="52">
        <v>0</v>
      </c>
      <c r="HS288" s="52">
        <v>0</v>
      </c>
      <c r="HT288" s="52">
        <v>0</v>
      </c>
      <c r="HU288" s="52">
        <v>0</v>
      </c>
      <c r="HV288" s="52">
        <v>0</v>
      </c>
      <c r="HW288" s="52">
        <v>0</v>
      </c>
      <c r="HX288" s="52">
        <v>0</v>
      </c>
      <c r="HY288" s="52">
        <v>0</v>
      </c>
      <c r="HZ288" s="52">
        <v>0</v>
      </c>
      <c r="IA288" s="52">
        <v>0</v>
      </c>
      <c r="IB288" s="52">
        <v>0</v>
      </c>
      <c r="IC288" s="52">
        <v>0</v>
      </c>
      <c r="ID288" s="52">
        <v>0</v>
      </c>
      <c r="IE288" s="52">
        <v>0</v>
      </c>
      <c r="IF288" s="52">
        <v>0</v>
      </c>
      <c r="IG288" s="52">
        <v>0</v>
      </c>
      <c r="IH288" s="52">
        <v>0</v>
      </c>
      <c r="II288" s="52">
        <v>0</v>
      </c>
      <c r="IJ288" s="52">
        <v>0</v>
      </c>
      <c r="IK288" s="52">
        <v>0</v>
      </c>
      <c r="IL288" s="52">
        <v>0</v>
      </c>
      <c r="IM288" s="52">
        <v>0</v>
      </c>
      <c r="IN288" s="52">
        <v>0</v>
      </c>
      <c r="IO288" s="52">
        <v>0</v>
      </c>
      <c r="IP288" s="52">
        <v>0</v>
      </c>
      <c r="IQ288" s="52">
        <v>0</v>
      </c>
      <c r="IR288" s="52">
        <v>0</v>
      </c>
      <c r="IS288" s="52">
        <v>0</v>
      </c>
      <c r="IT288" s="52">
        <v>0</v>
      </c>
      <c r="IU288" s="52">
        <v>0</v>
      </c>
      <c r="IV288" s="52">
        <v>0</v>
      </c>
      <c r="IW288" s="52">
        <v>0</v>
      </c>
      <c r="IX288" s="52">
        <v>0</v>
      </c>
      <c r="IY288" s="52">
        <v>0</v>
      </c>
      <c r="IZ288" s="52">
        <v>0</v>
      </c>
      <c r="JA288" s="52">
        <v>0</v>
      </c>
      <c r="JB288" s="52">
        <v>0</v>
      </c>
      <c r="JC288" s="52">
        <v>0</v>
      </c>
      <c r="JD288" s="52">
        <v>0</v>
      </c>
      <c r="JE288" s="52">
        <v>0</v>
      </c>
      <c r="JF288" s="52">
        <v>0</v>
      </c>
      <c r="JG288" s="52">
        <v>0</v>
      </c>
      <c r="JH288" s="52">
        <v>0</v>
      </c>
      <c r="JI288" s="52">
        <v>0</v>
      </c>
      <c r="JJ288" s="52">
        <v>0</v>
      </c>
      <c r="JK288" s="52">
        <v>0</v>
      </c>
      <c r="JL288" s="52">
        <v>0</v>
      </c>
      <c r="JM288" s="52">
        <v>0</v>
      </c>
      <c r="JN288" s="52">
        <v>0</v>
      </c>
      <c r="JO288" s="52">
        <v>0</v>
      </c>
      <c r="JP288" s="52">
        <v>0</v>
      </c>
      <c r="JQ288" s="52">
        <v>0</v>
      </c>
      <c r="JR288" s="52">
        <v>0</v>
      </c>
      <c r="JS288" s="52">
        <v>0</v>
      </c>
      <c r="JT288" s="52">
        <v>0</v>
      </c>
      <c r="JU288" s="52">
        <v>0</v>
      </c>
      <c r="JV288" s="52">
        <v>0</v>
      </c>
      <c r="JW288" s="52">
        <v>0</v>
      </c>
      <c r="JX288" s="52">
        <v>0</v>
      </c>
      <c r="JY288" s="52">
        <v>0</v>
      </c>
      <c r="JZ288" s="52">
        <v>0</v>
      </c>
      <c r="KA288" s="52">
        <v>0</v>
      </c>
      <c r="KB288" s="52">
        <v>0</v>
      </c>
      <c r="KC288" s="52">
        <v>0</v>
      </c>
      <c r="KD288" s="52">
        <v>0</v>
      </c>
      <c r="KE288" s="52">
        <v>0</v>
      </c>
      <c r="KF288" s="52">
        <v>0</v>
      </c>
      <c r="KG288" s="52">
        <v>0</v>
      </c>
      <c r="KH288" s="52">
        <v>0</v>
      </c>
      <c r="KI288" s="52">
        <v>0</v>
      </c>
      <c r="KJ288" s="52">
        <v>0</v>
      </c>
      <c r="KK288" s="52">
        <v>0</v>
      </c>
      <c r="KL288" s="52">
        <v>0</v>
      </c>
      <c r="KM288" s="52">
        <v>0</v>
      </c>
      <c r="KN288" s="52">
        <v>0</v>
      </c>
      <c r="KO288" s="52">
        <v>0</v>
      </c>
      <c r="KP288" s="52">
        <v>0</v>
      </c>
      <c r="KQ288" s="52">
        <v>0</v>
      </c>
      <c r="KR288" s="52">
        <v>0</v>
      </c>
      <c r="KS288" s="52">
        <v>0</v>
      </c>
      <c r="KT288" s="52">
        <v>0</v>
      </c>
      <c r="KU288" s="52">
        <v>0</v>
      </c>
      <c r="KV288" s="52">
        <v>0</v>
      </c>
      <c r="KW288" s="52">
        <v>0</v>
      </c>
      <c r="KX288" s="52">
        <v>0</v>
      </c>
      <c r="KY288" s="52">
        <v>0</v>
      </c>
      <c r="KZ288" s="52">
        <v>0</v>
      </c>
      <c r="LA288" s="52">
        <v>0</v>
      </c>
      <c r="LB288" s="52">
        <v>0</v>
      </c>
      <c r="LC288" s="52">
        <v>0</v>
      </c>
      <c r="LD288" s="52">
        <v>0</v>
      </c>
      <c r="LE288" s="52">
        <v>0</v>
      </c>
      <c r="LF288" s="52">
        <v>0</v>
      </c>
      <c r="LG288" s="52">
        <v>0</v>
      </c>
      <c r="LH288" s="52">
        <v>0</v>
      </c>
      <c r="LI288" s="52">
        <v>0</v>
      </c>
      <c r="LJ288" s="52">
        <v>0</v>
      </c>
      <c r="LK288" s="52">
        <v>0</v>
      </c>
      <c r="LL288" s="52">
        <v>0</v>
      </c>
      <c r="LM288" s="52">
        <v>0</v>
      </c>
      <c r="LN288" s="52">
        <v>0</v>
      </c>
      <c r="LO288" s="52">
        <v>0</v>
      </c>
      <c r="LP288" s="52">
        <v>0</v>
      </c>
      <c r="LQ288" s="52">
        <v>0</v>
      </c>
      <c r="LR288" s="52">
        <v>0</v>
      </c>
      <c r="LS288" s="52">
        <v>0</v>
      </c>
      <c r="LT288" s="52">
        <v>0</v>
      </c>
      <c r="LU288" s="52">
        <v>0</v>
      </c>
      <c r="LV288" s="52">
        <v>0</v>
      </c>
      <c r="LW288" s="52">
        <v>0</v>
      </c>
      <c r="LX288" s="52">
        <v>0</v>
      </c>
      <c r="LY288" s="52">
        <v>0</v>
      </c>
      <c r="LZ288" s="52">
        <v>0</v>
      </c>
      <c r="MA288" s="52">
        <v>0</v>
      </c>
      <c r="MB288" s="52">
        <v>0</v>
      </c>
      <c r="MC288" s="52">
        <v>0</v>
      </c>
      <c r="MD288" s="52">
        <v>0</v>
      </c>
      <c r="ME288" s="52">
        <v>0</v>
      </c>
      <c r="MF288" s="52">
        <v>0</v>
      </c>
      <c r="MG288" s="52">
        <v>0</v>
      </c>
      <c r="MH288" s="52">
        <v>0</v>
      </c>
      <c r="MI288" s="52">
        <v>0</v>
      </c>
      <c r="MJ288" s="52">
        <v>0</v>
      </c>
      <c r="MK288" s="52">
        <v>0</v>
      </c>
      <c r="ML288" s="52">
        <v>0</v>
      </c>
      <c r="MM288" s="52">
        <v>0</v>
      </c>
      <c r="MN288" s="52">
        <v>0</v>
      </c>
      <c r="MO288" s="52">
        <v>0</v>
      </c>
      <c r="MP288" s="52">
        <v>0</v>
      </c>
      <c r="MQ288" s="52">
        <v>0</v>
      </c>
      <c r="MR288" s="52">
        <v>0</v>
      </c>
      <c r="MS288" s="52">
        <v>0</v>
      </c>
      <c r="MT288" s="52">
        <v>0</v>
      </c>
      <c r="MU288" s="52">
        <v>0</v>
      </c>
      <c r="MV288" s="52">
        <v>0</v>
      </c>
      <c r="MW288" s="52">
        <v>0</v>
      </c>
      <c r="MX288" s="52">
        <v>0</v>
      </c>
      <c r="MY288" s="52">
        <v>0</v>
      </c>
      <c r="MZ288" s="52">
        <v>0</v>
      </c>
      <c r="NA288" s="52">
        <v>0</v>
      </c>
      <c r="NB288" s="52">
        <v>0</v>
      </c>
      <c r="NC288" s="52">
        <v>0</v>
      </c>
      <c r="ND288" s="52">
        <v>0</v>
      </c>
      <c r="NE288" s="52">
        <v>0</v>
      </c>
      <c r="NF288" s="52">
        <v>0</v>
      </c>
      <c r="NG288" s="52">
        <v>0</v>
      </c>
      <c r="NH288" s="52">
        <v>0</v>
      </c>
      <c r="NI288" s="52">
        <v>0</v>
      </c>
      <c r="NJ288" s="52">
        <v>0</v>
      </c>
      <c r="NK288" s="52">
        <v>0</v>
      </c>
      <c r="NL288" s="52">
        <v>0</v>
      </c>
      <c r="NM288" s="52">
        <v>0</v>
      </c>
      <c r="NN288" s="52">
        <v>0</v>
      </c>
      <c r="NO288" s="52">
        <v>0</v>
      </c>
      <c r="NP288" s="52">
        <v>0</v>
      </c>
      <c r="NQ288" s="52">
        <v>0</v>
      </c>
      <c r="NR288" s="68">
        <f t="shared" si="12"/>
        <v>12017.49</v>
      </c>
      <c r="NS288" s="68">
        <f t="shared" si="13"/>
        <v>0</v>
      </c>
      <c r="NT288" s="68">
        <f t="shared" si="14"/>
        <v>0</v>
      </c>
    </row>
    <row r="289" spans="1:384" s="40" customFormat="1" ht="15" customHeight="1" outlineLevel="1" x14ac:dyDescent="0.2">
      <c r="A289" s="61"/>
      <c r="B289" s="49" t="s">
        <v>1078</v>
      </c>
      <c r="C289" s="49" t="s">
        <v>738</v>
      </c>
      <c r="D289" s="49" t="s">
        <v>739</v>
      </c>
      <c r="E289" s="50" t="s">
        <v>740</v>
      </c>
      <c r="F289" s="64">
        <v>43805</v>
      </c>
      <c r="G289" s="49" t="s">
        <v>68</v>
      </c>
      <c r="H289" s="72">
        <v>0.12682499999999999</v>
      </c>
      <c r="I289" s="65">
        <v>205000</v>
      </c>
      <c r="J289" s="114" t="str">
        <f>_xlfn.XLOOKUP(E289,'[12]Resumo Unidades'!$B:$B,'[12]Resumo Unidades'!$W:$W)</f>
        <v>Fluxo com Divergência maior do que 10%</v>
      </c>
      <c r="K289" s="51" t="str">
        <f>IF(L289&gt;Resumo!$E$23,"Sim","Não")</f>
        <v>Não</v>
      </c>
      <c r="L289" s="66">
        <v>0</v>
      </c>
      <c r="M289" s="67"/>
      <c r="N289" s="52">
        <v>0</v>
      </c>
      <c r="O289" s="52">
        <v>0</v>
      </c>
      <c r="P289" s="52">
        <v>0</v>
      </c>
      <c r="Q289" s="52">
        <v>0</v>
      </c>
      <c r="R289" s="52">
        <v>0</v>
      </c>
      <c r="S289" s="52">
        <v>0</v>
      </c>
      <c r="T289" s="52">
        <v>0</v>
      </c>
      <c r="U289" s="52">
        <v>0</v>
      </c>
      <c r="V289" s="52">
        <v>0</v>
      </c>
      <c r="W289" s="52">
        <v>0</v>
      </c>
      <c r="X289" s="52">
        <v>0</v>
      </c>
      <c r="Y289" s="52">
        <v>0</v>
      </c>
      <c r="Z289" s="52">
        <v>0</v>
      </c>
      <c r="AA289" s="52">
        <v>0</v>
      </c>
      <c r="AB289" s="52">
        <v>0</v>
      </c>
      <c r="AC289" s="52">
        <v>0</v>
      </c>
      <c r="AD289" s="52">
        <v>0</v>
      </c>
      <c r="AE289" s="52">
        <v>0</v>
      </c>
      <c r="AF289" s="52">
        <v>0</v>
      </c>
      <c r="AG289" s="52">
        <v>0</v>
      </c>
      <c r="AH289" s="52">
        <v>0</v>
      </c>
      <c r="AI289" s="52">
        <v>0</v>
      </c>
      <c r="AJ289" s="52">
        <v>0</v>
      </c>
      <c r="AK289" s="52">
        <v>0</v>
      </c>
      <c r="AL289" s="52">
        <v>0</v>
      </c>
      <c r="AM289" s="52">
        <v>0</v>
      </c>
      <c r="AN289" s="52">
        <v>0</v>
      </c>
      <c r="AO289" s="52">
        <v>0</v>
      </c>
      <c r="AP289" s="52">
        <v>0</v>
      </c>
      <c r="AQ289" s="52">
        <v>0</v>
      </c>
      <c r="AR289" s="52">
        <v>0</v>
      </c>
      <c r="AS289" s="52">
        <v>0</v>
      </c>
      <c r="AT289" s="52">
        <v>0</v>
      </c>
      <c r="AU289" s="52">
        <v>0</v>
      </c>
      <c r="AV289" s="52">
        <v>0</v>
      </c>
      <c r="AW289" s="52">
        <v>0</v>
      </c>
      <c r="AX289" s="52">
        <v>0</v>
      </c>
      <c r="AY289" s="52">
        <v>0</v>
      </c>
      <c r="AZ289" s="52">
        <v>0</v>
      </c>
      <c r="BA289" s="52">
        <v>0</v>
      </c>
      <c r="BB289" s="52">
        <v>0</v>
      </c>
      <c r="BC289" s="52">
        <v>0</v>
      </c>
      <c r="BD289" s="52">
        <v>0</v>
      </c>
      <c r="BE289" s="52">
        <v>0</v>
      </c>
      <c r="BF289" s="52">
        <v>0</v>
      </c>
      <c r="BG289" s="52">
        <v>0</v>
      </c>
      <c r="BH289" s="52">
        <v>0</v>
      </c>
      <c r="BI289" s="52">
        <v>0</v>
      </c>
      <c r="BJ289" s="52">
        <v>0</v>
      </c>
      <c r="BK289" s="52">
        <v>0</v>
      </c>
      <c r="BL289" s="52">
        <v>0</v>
      </c>
      <c r="BM289" s="52">
        <v>0</v>
      </c>
      <c r="BN289" s="52">
        <v>0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52">
        <v>0</v>
      </c>
      <c r="BV289" s="52">
        <v>0</v>
      </c>
      <c r="BW289" s="52">
        <v>0</v>
      </c>
      <c r="BX289" s="52">
        <v>0</v>
      </c>
      <c r="BY289" s="52">
        <v>0</v>
      </c>
      <c r="BZ289" s="52">
        <v>0</v>
      </c>
      <c r="CA289" s="52">
        <v>0</v>
      </c>
      <c r="CB289" s="52">
        <v>0</v>
      </c>
      <c r="CC289" s="52">
        <v>0</v>
      </c>
      <c r="CD289" s="52">
        <v>206.97</v>
      </c>
      <c r="CE289" s="52">
        <v>206.97</v>
      </c>
      <c r="CF289" s="52">
        <v>206.97</v>
      </c>
      <c r="CG289" s="52">
        <v>206.97</v>
      </c>
      <c r="CH289" s="52">
        <v>206.97</v>
      </c>
      <c r="CI289" s="52">
        <v>206.97</v>
      </c>
      <c r="CJ289" s="52">
        <v>206.97</v>
      </c>
      <c r="CK289" s="52">
        <v>206.97</v>
      </c>
      <c r="CL289" s="52">
        <v>206.97</v>
      </c>
      <c r="CM289" s="52">
        <v>206.97</v>
      </c>
      <c r="CN289" s="52">
        <v>206.97</v>
      </c>
      <c r="CO289" s="52">
        <v>206.97</v>
      </c>
      <c r="CP289" s="52">
        <v>206.97</v>
      </c>
      <c r="CQ289" s="52">
        <v>206.97</v>
      </c>
      <c r="CR289" s="52">
        <v>206.97</v>
      </c>
      <c r="CS289" s="52">
        <v>206.97</v>
      </c>
      <c r="CT289" s="52">
        <v>206.97</v>
      </c>
      <c r="CU289" s="52">
        <v>206.97</v>
      </c>
      <c r="CV289" s="52">
        <v>206.97</v>
      </c>
      <c r="CW289" s="52">
        <v>206.97</v>
      </c>
      <c r="CX289" s="52">
        <v>206.97</v>
      </c>
      <c r="CY289" s="52">
        <v>206.97</v>
      </c>
      <c r="CZ289" s="52">
        <v>206.97</v>
      </c>
      <c r="DA289" s="52">
        <v>206.97</v>
      </c>
      <c r="DB289" s="52">
        <v>206.97</v>
      </c>
      <c r="DC289" s="52">
        <v>206.97</v>
      </c>
      <c r="DD289" s="52">
        <v>206.97</v>
      </c>
      <c r="DE289" s="52">
        <v>206.97</v>
      </c>
      <c r="DF289" s="52">
        <v>206.97</v>
      </c>
      <c r="DG289" s="52">
        <v>206.97</v>
      </c>
      <c r="DH289" s="52">
        <v>206.97</v>
      </c>
      <c r="DI289" s="52">
        <v>206.97</v>
      </c>
      <c r="DJ289" s="52">
        <v>206.97</v>
      </c>
      <c r="DK289" s="52">
        <v>206.97</v>
      </c>
      <c r="DL289" s="52">
        <v>206.97</v>
      </c>
      <c r="DM289" s="52">
        <v>206.97</v>
      </c>
      <c r="DN289" s="52">
        <v>206.97</v>
      </c>
      <c r="DO289" s="52">
        <v>206.97</v>
      </c>
      <c r="DP289" s="52">
        <v>206.97</v>
      </c>
      <c r="DQ289" s="52">
        <v>206.97</v>
      </c>
      <c r="DR289" s="52">
        <v>206.97</v>
      </c>
      <c r="DS289" s="52">
        <v>206.97</v>
      </c>
      <c r="DT289" s="52">
        <v>206.97</v>
      </c>
      <c r="DU289" s="52">
        <v>206.97</v>
      </c>
      <c r="DV289" s="52">
        <v>206.97</v>
      </c>
      <c r="DW289" s="52">
        <v>206.97</v>
      </c>
      <c r="DX289" s="52">
        <v>206.97</v>
      </c>
      <c r="DY289" s="52">
        <v>206.97</v>
      </c>
      <c r="DZ289" s="52">
        <v>206.97</v>
      </c>
      <c r="EA289" s="52">
        <v>206.97</v>
      </c>
      <c r="EB289" s="52">
        <v>206.97</v>
      </c>
      <c r="EC289" s="52">
        <v>206.97</v>
      </c>
      <c r="ED289" s="52">
        <v>206.97</v>
      </c>
      <c r="EE289" s="52">
        <v>206.97</v>
      </c>
      <c r="EF289" s="52">
        <v>206.97</v>
      </c>
      <c r="EG289" s="52">
        <v>206.97</v>
      </c>
      <c r="EH289" s="52">
        <v>206.97</v>
      </c>
      <c r="EI289" s="52">
        <v>206.97</v>
      </c>
      <c r="EJ289" s="52">
        <v>206.97</v>
      </c>
      <c r="EK289" s="52">
        <v>206.97</v>
      </c>
      <c r="EL289" s="52">
        <v>206.97</v>
      </c>
      <c r="EM289" s="52">
        <v>206.97</v>
      </c>
      <c r="EN289" s="52">
        <v>206.97</v>
      </c>
      <c r="EO289" s="52">
        <v>206.97</v>
      </c>
      <c r="EP289" s="52">
        <v>206.97</v>
      </c>
      <c r="EQ289" s="52">
        <v>206.97</v>
      </c>
      <c r="ER289" s="52">
        <v>206.97</v>
      </c>
      <c r="ES289" s="52">
        <v>206.97</v>
      </c>
      <c r="ET289" s="52">
        <v>206.97</v>
      </c>
      <c r="EU289" s="52">
        <v>206.97</v>
      </c>
      <c r="EV289" s="52">
        <v>206.97</v>
      </c>
      <c r="EW289" s="52">
        <v>206.97</v>
      </c>
      <c r="EX289" s="52">
        <v>206.97</v>
      </c>
      <c r="EY289" s="52">
        <v>206.97</v>
      </c>
      <c r="EZ289" s="52">
        <v>206.97</v>
      </c>
      <c r="FA289" s="52">
        <v>206.97</v>
      </c>
      <c r="FB289" s="52">
        <v>206.97</v>
      </c>
      <c r="FC289" s="52">
        <v>206.97</v>
      </c>
      <c r="FD289" s="52">
        <v>206.97</v>
      </c>
      <c r="FE289" s="52">
        <v>206.97</v>
      </c>
      <c r="FF289" s="52">
        <v>206.97</v>
      </c>
      <c r="FG289" s="52">
        <v>206.97</v>
      </c>
      <c r="FH289" s="52">
        <v>206.97</v>
      </c>
      <c r="FI289" s="52">
        <v>206.97</v>
      </c>
      <c r="FJ289" s="52">
        <v>206.97</v>
      </c>
      <c r="FK289" s="52">
        <v>206.97</v>
      </c>
      <c r="FL289" s="52">
        <v>206.97</v>
      </c>
      <c r="FM289" s="52">
        <v>206.97</v>
      </c>
      <c r="FN289" s="52">
        <v>206.97</v>
      </c>
      <c r="FO289" s="52">
        <v>206.97</v>
      </c>
      <c r="FP289" s="52">
        <v>206.97</v>
      </c>
      <c r="FQ289" s="52">
        <v>206.97</v>
      </c>
      <c r="FR289" s="52">
        <v>206.97</v>
      </c>
      <c r="FS289" s="52">
        <v>206.97</v>
      </c>
      <c r="FT289" s="52">
        <v>206.97</v>
      </c>
      <c r="FU289" s="52">
        <v>206.97</v>
      </c>
      <c r="FV289" s="52">
        <v>206.97</v>
      </c>
      <c r="FW289" s="52">
        <v>206.97</v>
      </c>
      <c r="FX289" s="52">
        <v>206.97</v>
      </c>
      <c r="FY289" s="52">
        <v>206.97</v>
      </c>
      <c r="FZ289" s="52">
        <v>206.97</v>
      </c>
      <c r="GA289" s="52">
        <v>206.97</v>
      </c>
      <c r="GB289" s="52">
        <v>206.97</v>
      </c>
      <c r="GC289" s="52">
        <v>206.97</v>
      </c>
      <c r="GD289" s="52">
        <v>206.97</v>
      </c>
      <c r="GE289" s="52">
        <v>206.97</v>
      </c>
      <c r="GF289" s="52">
        <v>206.97</v>
      </c>
      <c r="GG289" s="52">
        <v>206.97</v>
      </c>
      <c r="GH289" s="52">
        <v>206.97</v>
      </c>
      <c r="GI289" s="52">
        <v>206.97</v>
      </c>
      <c r="GJ289" s="52">
        <v>206.97</v>
      </c>
      <c r="GK289" s="52">
        <v>206.97</v>
      </c>
      <c r="GL289" s="52">
        <v>206.97</v>
      </c>
      <c r="GM289" s="52">
        <v>206.97</v>
      </c>
      <c r="GN289" s="52">
        <v>206.97</v>
      </c>
      <c r="GO289" s="52">
        <v>206.97</v>
      </c>
      <c r="GP289" s="52">
        <v>206.97</v>
      </c>
      <c r="GQ289" s="52">
        <v>206.97</v>
      </c>
      <c r="GR289" s="52">
        <v>206.97</v>
      </c>
      <c r="GS289" s="52">
        <v>206.97</v>
      </c>
      <c r="GT289" s="52">
        <v>206.97</v>
      </c>
      <c r="GU289" s="52">
        <v>206.97</v>
      </c>
      <c r="GV289" s="52">
        <v>206.97</v>
      </c>
      <c r="GW289" s="52">
        <v>206.97</v>
      </c>
      <c r="GX289" s="52">
        <v>206.97</v>
      </c>
      <c r="GY289" s="52">
        <v>206.97</v>
      </c>
      <c r="GZ289" s="52">
        <v>206.97</v>
      </c>
      <c r="HA289" s="52">
        <v>206.97</v>
      </c>
      <c r="HB289" s="52">
        <v>206.97</v>
      </c>
      <c r="HC289" s="52">
        <v>206.97</v>
      </c>
      <c r="HD289" s="52">
        <v>206.97</v>
      </c>
      <c r="HE289" s="52">
        <v>206.97</v>
      </c>
      <c r="HF289" s="52">
        <v>206.97</v>
      </c>
      <c r="HG289" s="52">
        <v>206.97</v>
      </c>
      <c r="HH289" s="52">
        <v>206.97</v>
      </c>
      <c r="HI289" s="52">
        <v>206.97</v>
      </c>
      <c r="HJ289" s="52">
        <v>206.97</v>
      </c>
      <c r="HK289" s="52">
        <v>206.97</v>
      </c>
      <c r="HL289" s="52">
        <v>206.97</v>
      </c>
      <c r="HM289" s="52">
        <v>206.97</v>
      </c>
      <c r="HN289" s="52">
        <v>206.97</v>
      </c>
      <c r="HO289" s="52">
        <v>206.97</v>
      </c>
      <c r="HP289" s="52">
        <v>206.97</v>
      </c>
      <c r="HQ289" s="52">
        <v>206.97</v>
      </c>
      <c r="HR289" s="52">
        <v>206.97</v>
      </c>
      <c r="HS289" s="52">
        <v>206.97</v>
      </c>
      <c r="HT289" s="52">
        <v>206.97</v>
      </c>
      <c r="HU289" s="52">
        <v>206.97</v>
      </c>
      <c r="HV289" s="52">
        <v>206.97</v>
      </c>
      <c r="HW289" s="52">
        <v>206.97</v>
      </c>
      <c r="HX289" s="52">
        <v>206.97</v>
      </c>
      <c r="HY289" s="52">
        <v>206.97</v>
      </c>
      <c r="HZ289" s="52">
        <v>206.97</v>
      </c>
      <c r="IA289" s="52">
        <v>206.97</v>
      </c>
      <c r="IB289" s="52">
        <v>206.97</v>
      </c>
      <c r="IC289" s="52">
        <v>206.97</v>
      </c>
      <c r="ID289" s="52">
        <v>206.97</v>
      </c>
      <c r="IE289" s="52">
        <v>206.97</v>
      </c>
      <c r="IF289" s="52">
        <v>206.97</v>
      </c>
      <c r="IG289" s="52">
        <v>206.97</v>
      </c>
      <c r="IH289" s="52">
        <v>206.97</v>
      </c>
      <c r="II289" s="52">
        <v>206.97</v>
      </c>
      <c r="IJ289" s="52">
        <v>206.97</v>
      </c>
      <c r="IK289" s="52">
        <v>206.97</v>
      </c>
      <c r="IL289" s="52">
        <v>206.97</v>
      </c>
      <c r="IM289" s="52">
        <v>78.510000000000005</v>
      </c>
      <c r="IN289" s="52">
        <v>78.510000000000005</v>
      </c>
      <c r="IO289" s="52">
        <v>78.510000000000005</v>
      </c>
      <c r="IP289" s="52">
        <v>78.510000000000005</v>
      </c>
      <c r="IQ289" s="52">
        <v>78.510000000000005</v>
      </c>
      <c r="IR289" s="52">
        <v>78.510000000000005</v>
      </c>
      <c r="IS289" s="52">
        <v>78.510000000000005</v>
      </c>
      <c r="IT289" s="52">
        <v>78.510000000000005</v>
      </c>
      <c r="IU289" s="52">
        <v>78.510000000000005</v>
      </c>
      <c r="IV289" s="52">
        <v>78.510000000000005</v>
      </c>
      <c r="IW289" s="52">
        <v>78.510000000000005</v>
      </c>
      <c r="IX289" s="52">
        <v>78.510000000000005</v>
      </c>
      <c r="IY289" s="52">
        <v>0</v>
      </c>
      <c r="IZ289" s="52">
        <v>0</v>
      </c>
      <c r="JA289" s="52">
        <v>0</v>
      </c>
      <c r="JB289" s="52">
        <v>0</v>
      </c>
      <c r="JC289" s="52">
        <v>0</v>
      </c>
      <c r="JD289" s="52">
        <v>0</v>
      </c>
      <c r="JE289" s="52">
        <v>0</v>
      </c>
      <c r="JF289" s="52">
        <v>0</v>
      </c>
      <c r="JG289" s="52">
        <v>0</v>
      </c>
      <c r="JH289" s="52">
        <v>0</v>
      </c>
      <c r="JI289" s="52">
        <v>0</v>
      </c>
      <c r="JJ289" s="52">
        <v>0</v>
      </c>
      <c r="JK289" s="52">
        <v>0</v>
      </c>
      <c r="JL289" s="52">
        <v>0</v>
      </c>
      <c r="JM289" s="52">
        <v>0</v>
      </c>
      <c r="JN289" s="52">
        <v>0</v>
      </c>
      <c r="JO289" s="52">
        <v>0</v>
      </c>
      <c r="JP289" s="52">
        <v>0</v>
      </c>
      <c r="JQ289" s="52">
        <v>0</v>
      </c>
      <c r="JR289" s="52">
        <v>0</v>
      </c>
      <c r="JS289" s="52">
        <v>0</v>
      </c>
      <c r="JT289" s="52">
        <v>0</v>
      </c>
      <c r="JU289" s="52">
        <v>0</v>
      </c>
      <c r="JV289" s="52">
        <v>0</v>
      </c>
      <c r="JW289" s="52">
        <v>0</v>
      </c>
      <c r="JX289" s="52">
        <v>0</v>
      </c>
      <c r="JY289" s="52">
        <v>0</v>
      </c>
      <c r="JZ289" s="52">
        <v>0</v>
      </c>
      <c r="KA289" s="52">
        <v>0</v>
      </c>
      <c r="KB289" s="52">
        <v>0</v>
      </c>
      <c r="KC289" s="52">
        <v>0</v>
      </c>
      <c r="KD289" s="52">
        <v>0</v>
      </c>
      <c r="KE289" s="52">
        <v>0</v>
      </c>
      <c r="KF289" s="52">
        <v>0</v>
      </c>
      <c r="KG289" s="52">
        <v>0</v>
      </c>
      <c r="KH289" s="52">
        <v>0</v>
      </c>
      <c r="KI289" s="52">
        <v>0</v>
      </c>
      <c r="KJ289" s="52">
        <v>0</v>
      </c>
      <c r="KK289" s="52">
        <v>0</v>
      </c>
      <c r="KL289" s="52">
        <v>0</v>
      </c>
      <c r="KM289" s="52">
        <v>0</v>
      </c>
      <c r="KN289" s="52">
        <v>0</v>
      </c>
      <c r="KO289" s="52">
        <v>0</v>
      </c>
      <c r="KP289" s="52">
        <v>0</v>
      </c>
      <c r="KQ289" s="52">
        <v>0</v>
      </c>
      <c r="KR289" s="52">
        <v>0</v>
      </c>
      <c r="KS289" s="52">
        <v>0</v>
      </c>
      <c r="KT289" s="52">
        <v>0</v>
      </c>
      <c r="KU289" s="52">
        <v>0</v>
      </c>
      <c r="KV289" s="52">
        <v>0</v>
      </c>
      <c r="KW289" s="52">
        <v>0</v>
      </c>
      <c r="KX289" s="52">
        <v>0</v>
      </c>
      <c r="KY289" s="52">
        <v>0</v>
      </c>
      <c r="KZ289" s="52">
        <v>0</v>
      </c>
      <c r="LA289" s="52">
        <v>0</v>
      </c>
      <c r="LB289" s="52">
        <v>0</v>
      </c>
      <c r="LC289" s="52">
        <v>0</v>
      </c>
      <c r="LD289" s="52">
        <v>0</v>
      </c>
      <c r="LE289" s="52">
        <v>0</v>
      </c>
      <c r="LF289" s="52">
        <v>0</v>
      </c>
      <c r="LG289" s="52">
        <v>0</v>
      </c>
      <c r="LH289" s="52">
        <v>0</v>
      </c>
      <c r="LI289" s="52">
        <v>0</v>
      </c>
      <c r="LJ289" s="52">
        <v>0</v>
      </c>
      <c r="LK289" s="52">
        <v>0</v>
      </c>
      <c r="LL289" s="52">
        <v>0</v>
      </c>
      <c r="LM289" s="52">
        <v>0</v>
      </c>
      <c r="LN289" s="52">
        <v>0</v>
      </c>
      <c r="LO289" s="52">
        <v>0</v>
      </c>
      <c r="LP289" s="52">
        <v>0</v>
      </c>
      <c r="LQ289" s="52">
        <v>0</v>
      </c>
      <c r="LR289" s="52">
        <v>0</v>
      </c>
      <c r="LS289" s="52">
        <v>0</v>
      </c>
      <c r="LT289" s="52">
        <v>0</v>
      </c>
      <c r="LU289" s="52">
        <v>0</v>
      </c>
      <c r="LV289" s="52">
        <v>0</v>
      </c>
      <c r="LW289" s="52">
        <v>0</v>
      </c>
      <c r="LX289" s="52">
        <v>0</v>
      </c>
      <c r="LY289" s="52">
        <v>0</v>
      </c>
      <c r="LZ289" s="52">
        <v>0</v>
      </c>
      <c r="MA289" s="52">
        <v>0</v>
      </c>
      <c r="MB289" s="52">
        <v>0</v>
      </c>
      <c r="MC289" s="52">
        <v>0</v>
      </c>
      <c r="MD289" s="52">
        <v>0</v>
      </c>
      <c r="ME289" s="52">
        <v>0</v>
      </c>
      <c r="MF289" s="52">
        <v>0</v>
      </c>
      <c r="MG289" s="52">
        <v>0</v>
      </c>
      <c r="MH289" s="52">
        <v>0</v>
      </c>
      <c r="MI289" s="52">
        <v>0</v>
      </c>
      <c r="MJ289" s="52">
        <v>0</v>
      </c>
      <c r="MK289" s="52">
        <v>0</v>
      </c>
      <c r="ML289" s="52">
        <v>0</v>
      </c>
      <c r="MM289" s="52">
        <v>0</v>
      </c>
      <c r="MN289" s="52">
        <v>0</v>
      </c>
      <c r="MO289" s="52">
        <v>0</v>
      </c>
      <c r="MP289" s="52">
        <v>0</v>
      </c>
      <c r="MQ289" s="52">
        <v>0</v>
      </c>
      <c r="MR289" s="52">
        <v>0</v>
      </c>
      <c r="MS289" s="52">
        <v>0</v>
      </c>
      <c r="MT289" s="52">
        <v>0</v>
      </c>
      <c r="MU289" s="52">
        <v>0</v>
      </c>
      <c r="MV289" s="52">
        <v>0</v>
      </c>
      <c r="MW289" s="52">
        <v>0</v>
      </c>
      <c r="MX289" s="52">
        <v>0</v>
      </c>
      <c r="MY289" s="52">
        <v>0</v>
      </c>
      <c r="MZ289" s="52">
        <v>0</v>
      </c>
      <c r="NA289" s="52">
        <v>0</v>
      </c>
      <c r="NB289" s="52">
        <v>0</v>
      </c>
      <c r="NC289" s="52">
        <v>0</v>
      </c>
      <c r="ND289" s="52">
        <v>0</v>
      </c>
      <c r="NE289" s="52">
        <v>0</v>
      </c>
      <c r="NF289" s="52">
        <v>0</v>
      </c>
      <c r="NG289" s="52">
        <v>0</v>
      </c>
      <c r="NH289" s="52">
        <v>0</v>
      </c>
      <c r="NI289" s="52">
        <v>0</v>
      </c>
      <c r="NJ289" s="52">
        <v>0</v>
      </c>
      <c r="NK289" s="52">
        <v>0</v>
      </c>
      <c r="NL289" s="52">
        <v>0</v>
      </c>
      <c r="NM289" s="52">
        <v>0</v>
      </c>
      <c r="NN289" s="52">
        <v>0</v>
      </c>
      <c r="NO289" s="52">
        <v>0</v>
      </c>
      <c r="NP289" s="52">
        <v>0</v>
      </c>
      <c r="NQ289" s="52">
        <v>0</v>
      </c>
      <c r="NR289" s="68">
        <f t="shared" si="12"/>
        <v>35092.1700000001</v>
      </c>
      <c r="NS289" s="68">
        <f t="shared" si="13"/>
        <v>35092.1700000001</v>
      </c>
      <c r="NT289" s="68">
        <f t="shared" si="14"/>
        <v>22559.73000000001</v>
      </c>
    </row>
    <row r="290" spans="1:384" s="40" customFormat="1" ht="15" customHeight="1" outlineLevel="1" x14ac:dyDescent="0.2">
      <c r="A290" s="61"/>
      <c r="B290" s="49" t="s">
        <v>1078</v>
      </c>
      <c r="C290" s="49" t="s">
        <v>741</v>
      </c>
      <c r="D290" s="49" t="s">
        <v>742</v>
      </c>
      <c r="E290" s="50" t="s">
        <v>743</v>
      </c>
      <c r="F290" s="64">
        <v>44022</v>
      </c>
      <c r="G290" s="49" t="s">
        <v>16</v>
      </c>
      <c r="H290" s="72">
        <v>0</v>
      </c>
      <c r="I290" s="65">
        <v>123778.74</v>
      </c>
      <c r="J290" s="114" t="str">
        <f>_xlfn.XLOOKUP(E290,'[12]Resumo Unidades'!$B:$B,'[12]Resumo Unidades'!$W:$W)</f>
        <v>Fluxo financeiro (Extrato auditado)</v>
      </c>
      <c r="K290" s="51" t="str">
        <f>IF(L290&gt;Resumo!$E$23,"Sim","Não")</f>
        <v>Não</v>
      </c>
      <c r="L290" s="66">
        <v>0</v>
      </c>
      <c r="M290" s="67"/>
      <c r="N290" s="52">
        <v>0</v>
      </c>
      <c r="O290" s="52">
        <v>0</v>
      </c>
      <c r="P290" s="52">
        <v>0</v>
      </c>
      <c r="Q290" s="52">
        <v>0</v>
      </c>
      <c r="R290" s="52">
        <v>0</v>
      </c>
      <c r="S290" s="52">
        <v>0</v>
      </c>
      <c r="T290" s="52">
        <v>0</v>
      </c>
      <c r="U290" s="52">
        <v>0</v>
      </c>
      <c r="V290" s="52">
        <v>0</v>
      </c>
      <c r="W290" s="52">
        <v>0</v>
      </c>
      <c r="X290" s="52">
        <v>0</v>
      </c>
      <c r="Y290" s="52">
        <v>0</v>
      </c>
      <c r="Z290" s="52">
        <v>0</v>
      </c>
      <c r="AA290" s="52">
        <v>0</v>
      </c>
      <c r="AB290" s="52">
        <v>0</v>
      </c>
      <c r="AC290" s="52">
        <v>0</v>
      </c>
      <c r="AD290" s="52">
        <v>0</v>
      </c>
      <c r="AE290" s="52">
        <v>0</v>
      </c>
      <c r="AF290" s="52">
        <v>0</v>
      </c>
      <c r="AG290" s="52">
        <v>0</v>
      </c>
      <c r="AH290" s="52">
        <v>0</v>
      </c>
      <c r="AI290" s="52">
        <v>0</v>
      </c>
      <c r="AJ290" s="52">
        <v>0</v>
      </c>
      <c r="AK290" s="52">
        <v>0</v>
      </c>
      <c r="AL290" s="52">
        <v>0</v>
      </c>
      <c r="AM290" s="52">
        <v>0</v>
      </c>
      <c r="AN290" s="52">
        <v>0</v>
      </c>
      <c r="AO290" s="52">
        <v>0</v>
      </c>
      <c r="AP290" s="52">
        <v>0</v>
      </c>
      <c r="AQ290" s="52">
        <v>0</v>
      </c>
      <c r="AR290" s="52">
        <v>0</v>
      </c>
      <c r="AS290" s="52">
        <v>0</v>
      </c>
      <c r="AT290" s="52">
        <v>0</v>
      </c>
      <c r="AU290" s="52">
        <v>0</v>
      </c>
      <c r="AV290" s="52">
        <v>0</v>
      </c>
      <c r="AW290" s="52">
        <v>0</v>
      </c>
      <c r="AX290" s="52">
        <v>0</v>
      </c>
      <c r="AY290" s="52">
        <v>0</v>
      </c>
      <c r="AZ290" s="52">
        <v>0</v>
      </c>
      <c r="BA290" s="52">
        <v>0</v>
      </c>
      <c r="BB290" s="52">
        <v>0</v>
      </c>
      <c r="BC290" s="52">
        <v>0</v>
      </c>
      <c r="BD290" s="52">
        <v>0</v>
      </c>
      <c r="BE290" s="52">
        <v>0</v>
      </c>
      <c r="BF290" s="52">
        <v>0</v>
      </c>
      <c r="BG290" s="52">
        <v>0</v>
      </c>
      <c r="BH290" s="52">
        <v>0</v>
      </c>
      <c r="BI290" s="52">
        <v>0</v>
      </c>
      <c r="BJ290" s="52">
        <v>0</v>
      </c>
      <c r="BK290" s="52">
        <v>0</v>
      </c>
      <c r="BL290" s="52">
        <v>0</v>
      </c>
      <c r="BM290" s="52">
        <v>0</v>
      </c>
      <c r="BN290" s="52">
        <v>0</v>
      </c>
      <c r="BO290" s="52">
        <v>0</v>
      </c>
      <c r="BP290" s="52">
        <v>0</v>
      </c>
      <c r="BQ290" s="52">
        <v>0</v>
      </c>
      <c r="BR290" s="52">
        <v>0</v>
      </c>
      <c r="BS290" s="52">
        <v>0</v>
      </c>
      <c r="BT290" s="52">
        <v>0</v>
      </c>
      <c r="BU290" s="52">
        <v>0</v>
      </c>
      <c r="BV290" s="52">
        <v>0</v>
      </c>
      <c r="BW290" s="52">
        <v>0</v>
      </c>
      <c r="BX290" s="52">
        <v>0</v>
      </c>
      <c r="BY290" s="52">
        <v>0</v>
      </c>
      <c r="BZ290" s="52">
        <v>0</v>
      </c>
      <c r="CA290" s="52">
        <v>0</v>
      </c>
      <c r="CB290" s="52">
        <v>0</v>
      </c>
      <c r="CC290" s="52">
        <v>0</v>
      </c>
      <c r="CD290" s="52">
        <v>1020.2</v>
      </c>
      <c r="CE290" s="52">
        <v>987.48</v>
      </c>
      <c r="CF290" s="52">
        <v>987.48</v>
      </c>
      <c r="CG290" s="52">
        <v>987.48</v>
      </c>
      <c r="CH290" s="52">
        <v>987.48</v>
      </c>
      <c r="CI290" s="52">
        <v>987.48</v>
      </c>
      <c r="CJ290" s="52">
        <v>987.48</v>
      </c>
      <c r="CK290" s="52">
        <v>987.48</v>
      </c>
      <c r="CL290" s="52">
        <v>987.48</v>
      </c>
      <c r="CM290" s="52">
        <v>987.48</v>
      </c>
      <c r="CN290" s="52">
        <v>987.48</v>
      </c>
      <c r="CO290" s="52">
        <v>987.48</v>
      </c>
      <c r="CP290" s="52">
        <v>987.48</v>
      </c>
      <c r="CQ290" s="52">
        <v>987.48</v>
      </c>
      <c r="CR290" s="52">
        <v>987.48</v>
      </c>
      <c r="CS290" s="52">
        <v>987.48</v>
      </c>
      <c r="CT290" s="52">
        <v>987.48</v>
      </c>
      <c r="CU290" s="52">
        <v>987.48</v>
      </c>
      <c r="CV290" s="52">
        <v>987.48</v>
      </c>
      <c r="CW290" s="52">
        <v>987.48</v>
      </c>
      <c r="CX290" s="52">
        <v>987.48</v>
      </c>
      <c r="CY290" s="52">
        <v>987.48</v>
      </c>
      <c r="CZ290" s="52">
        <v>987.48</v>
      </c>
      <c r="DA290" s="52">
        <v>987.48</v>
      </c>
      <c r="DB290" s="52">
        <v>987.48</v>
      </c>
      <c r="DC290" s="52">
        <v>987.48</v>
      </c>
      <c r="DD290" s="52">
        <v>987.48</v>
      </c>
      <c r="DE290" s="52">
        <v>987.48</v>
      </c>
      <c r="DF290" s="52">
        <v>987.48</v>
      </c>
      <c r="DG290" s="52">
        <v>987.48</v>
      </c>
      <c r="DH290" s="52">
        <v>987.48</v>
      </c>
      <c r="DI290" s="52">
        <v>987.48</v>
      </c>
      <c r="DJ290" s="52">
        <v>987.48</v>
      </c>
      <c r="DK290" s="52">
        <v>987.48</v>
      </c>
      <c r="DL290" s="52">
        <v>987.48</v>
      </c>
      <c r="DM290" s="52">
        <v>987.48</v>
      </c>
      <c r="DN290" s="52">
        <v>987.48</v>
      </c>
      <c r="DO290" s="52">
        <v>987.48</v>
      </c>
      <c r="DP290" s="52">
        <v>987.48</v>
      </c>
      <c r="DQ290" s="52">
        <v>987.48</v>
      </c>
      <c r="DR290" s="52">
        <v>987.48</v>
      </c>
      <c r="DS290" s="52">
        <v>987.48</v>
      </c>
      <c r="DT290" s="52">
        <v>987.48</v>
      </c>
      <c r="DU290" s="52">
        <v>987.48</v>
      </c>
      <c r="DV290" s="52">
        <v>987.48</v>
      </c>
      <c r="DW290" s="52">
        <v>987.48</v>
      </c>
      <c r="DX290" s="52">
        <v>987.48</v>
      </c>
      <c r="DY290" s="52">
        <v>987.48</v>
      </c>
      <c r="DZ290" s="52">
        <v>987.48</v>
      </c>
      <c r="EA290" s="52">
        <v>987.48</v>
      </c>
      <c r="EB290" s="52">
        <v>987.48</v>
      </c>
      <c r="EC290" s="52">
        <v>987.48</v>
      </c>
      <c r="ED290" s="52">
        <v>987.48</v>
      </c>
      <c r="EE290" s="52">
        <v>987.48</v>
      </c>
      <c r="EF290" s="52">
        <v>987.48</v>
      </c>
      <c r="EG290" s="52">
        <v>987.48</v>
      </c>
      <c r="EH290" s="52">
        <v>0</v>
      </c>
      <c r="EI290" s="52">
        <v>0</v>
      </c>
      <c r="EJ290" s="52">
        <v>0</v>
      </c>
      <c r="EK290" s="52">
        <v>0</v>
      </c>
      <c r="EL290" s="52">
        <v>0</v>
      </c>
      <c r="EM290" s="52">
        <v>0</v>
      </c>
      <c r="EN290" s="52">
        <v>0</v>
      </c>
      <c r="EO290" s="52">
        <v>0</v>
      </c>
      <c r="EP290" s="52">
        <v>0</v>
      </c>
      <c r="EQ290" s="52">
        <v>0</v>
      </c>
      <c r="ER290" s="52">
        <v>0</v>
      </c>
      <c r="ES290" s="52">
        <v>0</v>
      </c>
      <c r="ET290" s="52">
        <v>0</v>
      </c>
      <c r="EU290" s="52">
        <v>0</v>
      </c>
      <c r="EV290" s="52">
        <v>0</v>
      </c>
      <c r="EW290" s="52">
        <v>0</v>
      </c>
      <c r="EX290" s="52">
        <v>0</v>
      </c>
      <c r="EY290" s="52">
        <v>0</v>
      </c>
      <c r="EZ290" s="52">
        <v>0</v>
      </c>
      <c r="FA290" s="52">
        <v>0</v>
      </c>
      <c r="FB290" s="52">
        <v>0</v>
      </c>
      <c r="FC290" s="52">
        <v>0</v>
      </c>
      <c r="FD290" s="52">
        <v>0</v>
      </c>
      <c r="FE290" s="52">
        <v>0</v>
      </c>
      <c r="FF290" s="52">
        <v>0</v>
      </c>
      <c r="FG290" s="52">
        <v>0</v>
      </c>
      <c r="FH290" s="52">
        <v>0</v>
      </c>
      <c r="FI290" s="52">
        <v>0</v>
      </c>
      <c r="FJ290" s="52">
        <v>0</v>
      </c>
      <c r="FK290" s="52">
        <v>0</v>
      </c>
      <c r="FL290" s="52">
        <v>0</v>
      </c>
      <c r="FM290" s="52">
        <v>0</v>
      </c>
      <c r="FN290" s="52">
        <v>0</v>
      </c>
      <c r="FO290" s="52">
        <v>0</v>
      </c>
      <c r="FP290" s="52">
        <v>0</v>
      </c>
      <c r="FQ290" s="52">
        <v>0</v>
      </c>
      <c r="FR290" s="52">
        <v>0</v>
      </c>
      <c r="FS290" s="52">
        <v>0</v>
      </c>
      <c r="FT290" s="52">
        <v>0</v>
      </c>
      <c r="FU290" s="52">
        <v>0</v>
      </c>
      <c r="FV290" s="52">
        <v>0</v>
      </c>
      <c r="FW290" s="52">
        <v>0</v>
      </c>
      <c r="FX290" s="52">
        <v>0</v>
      </c>
      <c r="FY290" s="52">
        <v>0</v>
      </c>
      <c r="FZ290" s="52">
        <v>0</v>
      </c>
      <c r="GA290" s="52">
        <v>0</v>
      </c>
      <c r="GB290" s="52">
        <v>0</v>
      </c>
      <c r="GC290" s="52">
        <v>0</v>
      </c>
      <c r="GD290" s="52">
        <v>0</v>
      </c>
      <c r="GE290" s="52">
        <v>0</v>
      </c>
      <c r="GF290" s="52">
        <v>0</v>
      </c>
      <c r="GG290" s="52">
        <v>0</v>
      </c>
      <c r="GH290" s="52">
        <v>0</v>
      </c>
      <c r="GI290" s="52">
        <v>0</v>
      </c>
      <c r="GJ290" s="52">
        <v>0</v>
      </c>
      <c r="GK290" s="52">
        <v>0</v>
      </c>
      <c r="GL290" s="52">
        <v>0</v>
      </c>
      <c r="GM290" s="52">
        <v>0</v>
      </c>
      <c r="GN290" s="52">
        <v>0</v>
      </c>
      <c r="GO290" s="52">
        <v>0</v>
      </c>
      <c r="GP290" s="52">
        <v>0</v>
      </c>
      <c r="GQ290" s="52">
        <v>0</v>
      </c>
      <c r="GR290" s="52">
        <v>0</v>
      </c>
      <c r="GS290" s="52">
        <v>0</v>
      </c>
      <c r="GT290" s="52">
        <v>0</v>
      </c>
      <c r="GU290" s="52">
        <v>0</v>
      </c>
      <c r="GV290" s="52">
        <v>0</v>
      </c>
      <c r="GW290" s="52">
        <v>0</v>
      </c>
      <c r="GX290" s="52">
        <v>0</v>
      </c>
      <c r="GY290" s="52">
        <v>0</v>
      </c>
      <c r="GZ290" s="52">
        <v>0</v>
      </c>
      <c r="HA290" s="52">
        <v>0</v>
      </c>
      <c r="HB290" s="52">
        <v>0</v>
      </c>
      <c r="HC290" s="52">
        <v>0</v>
      </c>
      <c r="HD290" s="52">
        <v>0</v>
      </c>
      <c r="HE290" s="52">
        <v>0</v>
      </c>
      <c r="HF290" s="52">
        <v>0</v>
      </c>
      <c r="HG290" s="52">
        <v>0</v>
      </c>
      <c r="HH290" s="52">
        <v>0</v>
      </c>
      <c r="HI290" s="52">
        <v>0</v>
      </c>
      <c r="HJ290" s="52">
        <v>0</v>
      </c>
      <c r="HK290" s="52">
        <v>0</v>
      </c>
      <c r="HL290" s="52">
        <v>0</v>
      </c>
      <c r="HM290" s="52">
        <v>0</v>
      </c>
      <c r="HN290" s="52">
        <v>0</v>
      </c>
      <c r="HO290" s="52">
        <v>0</v>
      </c>
      <c r="HP290" s="52">
        <v>0</v>
      </c>
      <c r="HQ290" s="52">
        <v>0</v>
      </c>
      <c r="HR290" s="52">
        <v>0</v>
      </c>
      <c r="HS290" s="52">
        <v>0</v>
      </c>
      <c r="HT290" s="52">
        <v>0</v>
      </c>
      <c r="HU290" s="52">
        <v>0</v>
      </c>
      <c r="HV290" s="52">
        <v>0</v>
      </c>
      <c r="HW290" s="52">
        <v>0</v>
      </c>
      <c r="HX290" s="52">
        <v>0</v>
      </c>
      <c r="HY290" s="52">
        <v>0</v>
      </c>
      <c r="HZ290" s="52">
        <v>0</v>
      </c>
      <c r="IA290" s="52">
        <v>0</v>
      </c>
      <c r="IB290" s="52">
        <v>0</v>
      </c>
      <c r="IC290" s="52">
        <v>0</v>
      </c>
      <c r="ID290" s="52">
        <v>0</v>
      </c>
      <c r="IE290" s="52">
        <v>0</v>
      </c>
      <c r="IF290" s="52">
        <v>0</v>
      </c>
      <c r="IG290" s="52">
        <v>0</v>
      </c>
      <c r="IH290" s="52">
        <v>0</v>
      </c>
      <c r="II290" s="52">
        <v>0</v>
      </c>
      <c r="IJ290" s="52">
        <v>0</v>
      </c>
      <c r="IK290" s="52">
        <v>0</v>
      </c>
      <c r="IL290" s="52">
        <v>0</v>
      </c>
      <c r="IM290" s="52">
        <v>0</v>
      </c>
      <c r="IN290" s="52">
        <v>0</v>
      </c>
      <c r="IO290" s="52">
        <v>0</v>
      </c>
      <c r="IP290" s="52">
        <v>0</v>
      </c>
      <c r="IQ290" s="52">
        <v>0</v>
      </c>
      <c r="IR290" s="52">
        <v>0</v>
      </c>
      <c r="IS290" s="52">
        <v>0</v>
      </c>
      <c r="IT290" s="52">
        <v>0</v>
      </c>
      <c r="IU290" s="52">
        <v>0</v>
      </c>
      <c r="IV290" s="52">
        <v>0</v>
      </c>
      <c r="IW290" s="52">
        <v>0</v>
      </c>
      <c r="IX290" s="52">
        <v>0</v>
      </c>
      <c r="IY290" s="52">
        <v>0</v>
      </c>
      <c r="IZ290" s="52">
        <v>0</v>
      </c>
      <c r="JA290" s="52">
        <v>0</v>
      </c>
      <c r="JB290" s="52">
        <v>0</v>
      </c>
      <c r="JC290" s="52">
        <v>0</v>
      </c>
      <c r="JD290" s="52">
        <v>0</v>
      </c>
      <c r="JE290" s="52">
        <v>0</v>
      </c>
      <c r="JF290" s="52">
        <v>0</v>
      </c>
      <c r="JG290" s="52">
        <v>0</v>
      </c>
      <c r="JH290" s="52">
        <v>0</v>
      </c>
      <c r="JI290" s="52">
        <v>0</v>
      </c>
      <c r="JJ290" s="52">
        <v>0</v>
      </c>
      <c r="JK290" s="52">
        <v>0</v>
      </c>
      <c r="JL290" s="52">
        <v>0</v>
      </c>
      <c r="JM290" s="52">
        <v>0</v>
      </c>
      <c r="JN290" s="52">
        <v>0</v>
      </c>
      <c r="JO290" s="52">
        <v>0</v>
      </c>
      <c r="JP290" s="52">
        <v>0</v>
      </c>
      <c r="JQ290" s="52">
        <v>0</v>
      </c>
      <c r="JR290" s="52">
        <v>0</v>
      </c>
      <c r="JS290" s="52">
        <v>0</v>
      </c>
      <c r="JT290" s="52">
        <v>0</v>
      </c>
      <c r="JU290" s="52">
        <v>0</v>
      </c>
      <c r="JV290" s="52">
        <v>0</v>
      </c>
      <c r="JW290" s="52">
        <v>0</v>
      </c>
      <c r="JX290" s="52">
        <v>0</v>
      </c>
      <c r="JY290" s="52">
        <v>0</v>
      </c>
      <c r="JZ290" s="52">
        <v>0</v>
      </c>
      <c r="KA290" s="52">
        <v>0</v>
      </c>
      <c r="KB290" s="52">
        <v>0</v>
      </c>
      <c r="KC290" s="52">
        <v>0</v>
      </c>
      <c r="KD290" s="52">
        <v>0</v>
      </c>
      <c r="KE290" s="52">
        <v>0</v>
      </c>
      <c r="KF290" s="52">
        <v>0</v>
      </c>
      <c r="KG290" s="52">
        <v>0</v>
      </c>
      <c r="KH290" s="52">
        <v>0</v>
      </c>
      <c r="KI290" s="52">
        <v>0</v>
      </c>
      <c r="KJ290" s="52">
        <v>0</v>
      </c>
      <c r="KK290" s="52">
        <v>0</v>
      </c>
      <c r="KL290" s="52">
        <v>0</v>
      </c>
      <c r="KM290" s="52">
        <v>0</v>
      </c>
      <c r="KN290" s="52">
        <v>0</v>
      </c>
      <c r="KO290" s="52">
        <v>0</v>
      </c>
      <c r="KP290" s="52">
        <v>0</v>
      </c>
      <c r="KQ290" s="52">
        <v>0</v>
      </c>
      <c r="KR290" s="52">
        <v>0</v>
      </c>
      <c r="KS290" s="52">
        <v>0</v>
      </c>
      <c r="KT290" s="52">
        <v>0</v>
      </c>
      <c r="KU290" s="52">
        <v>0</v>
      </c>
      <c r="KV290" s="52">
        <v>0</v>
      </c>
      <c r="KW290" s="52">
        <v>0</v>
      </c>
      <c r="KX290" s="52">
        <v>0</v>
      </c>
      <c r="KY290" s="52">
        <v>0</v>
      </c>
      <c r="KZ290" s="52">
        <v>0</v>
      </c>
      <c r="LA290" s="52">
        <v>0</v>
      </c>
      <c r="LB290" s="52">
        <v>0</v>
      </c>
      <c r="LC290" s="52">
        <v>0</v>
      </c>
      <c r="LD290" s="52">
        <v>0</v>
      </c>
      <c r="LE290" s="52">
        <v>0</v>
      </c>
      <c r="LF290" s="52">
        <v>0</v>
      </c>
      <c r="LG290" s="52">
        <v>0</v>
      </c>
      <c r="LH290" s="52">
        <v>0</v>
      </c>
      <c r="LI290" s="52">
        <v>0</v>
      </c>
      <c r="LJ290" s="52">
        <v>0</v>
      </c>
      <c r="LK290" s="52">
        <v>0</v>
      </c>
      <c r="LL290" s="52">
        <v>0</v>
      </c>
      <c r="LM290" s="52">
        <v>0</v>
      </c>
      <c r="LN290" s="52">
        <v>0</v>
      </c>
      <c r="LO290" s="52">
        <v>0</v>
      </c>
      <c r="LP290" s="52">
        <v>0</v>
      </c>
      <c r="LQ290" s="52">
        <v>0</v>
      </c>
      <c r="LR290" s="52">
        <v>0</v>
      </c>
      <c r="LS290" s="52">
        <v>0</v>
      </c>
      <c r="LT290" s="52">
        <v>0</v>
      </c>
      <c r="LU290" s="52">
        <v>0</v>
      </c>
      <c r="LV290" s="52">
        <v>0</v>
      </c>
      <c r="LW290" s="52">
        <v>0</v>
      </c>
      <c r="LX290" s="52">
        <v>0</v>
      </c>
      <c r="LY290" s="52">
        <v>0</v>
      </c>
      <c r="LZ290" s="52">
        <v>0</v>
      </c>
      <c r="MA290" s="52">
        <v>0</v>
      </c>
      <c r="MB290" s="52">
        <v>0</v>
      </c>
      <c r="MC290" s="52">
        <v>0</v>
      </c>
      <c r="MD290" s="52">
        <v>0</v>
      </c>
      <c r="ME290" s="52">
        <v>0</v>
      </c>
      <c r="MF290" s="52">
        <v>0</v>
      </c>
      <c r="MG290" s="52">
        <v>0</v>
      </c>
      <c r="MH290" s="52">
        <v>0</v>
      </c>
      <c r="MI290" s="52">
        <v>0</v>
      </c>
      <c r="MJ290" s="52">
        <v>0</v>
      </c>
      <c r="MK290" s="52">
        <v>0</v>
      </c>
      <c r="ML290" s="52">
        <v>0</v>
      </c>
      <c r="MM290" s="52">
        <v>0</v>
      </c>
      <c r="MN290" s="52">
        <v>0</v>
      </c>
      <c r="MO290" s="52">
        <v>0</v>
      </c>
      <c r="MP290" s="52">
        <v>0</v>
      </c>
      <c r="MQ290" s="52">
        <v>0</v>
      </c>
      <c r="MR290" s="52">
        <v>0</v>
      </c>
      <c r="MS290" s="52">
        <v>0</v>
      </c>
      <c r="MT290" s="52">
        <v>0</v>
      </c>
      <c r="MU290" s="52">
        <v>0</v>
      </c>
      <c r="MV290" s="52">
        <v>0</v>
      </c>
      <c r="MW290" s="52">
        <v>0</v>
      </c>
      <c r="MX290" s="52">
        <v>0</v>
      </c>
      <c r="MY290" s="52">
        <v>0</v>
      </c>
      <c r="MZ290" s="52">
        <v>0</v>
      </c>
      <c r="NA290" s="52">
        <v>0</v>
      </c>
      <c r="NB290" s="52">
        <v>0</v>
      </c>
      <c r="NC290" s="52">
        <v>0</v>
      </c>
      <c r="ND290" s="52">
        <v>0</v>
      </c>
      <c r="NE290" s="52">
        <v>0</v>
      </c>
      <c r="NF290" s="52">
        <v>0</v>
      </c>
      <c r="NG290" s="52">
        <v>0</v>
      </c>
      <c r="NH290" s="52">
        <v>0</v>
      </c>
      <c r="NI290" s="52">
        <v>0</v>
      </c>
      <c r="NJ290" s="52">
        <v>0</v>
      </c>
      <c r="NK290" s="52">
        <v>0</v>
      </c>
      <c r="NL290" s="52">
        <v>0</v>
      </c>
      <c r="NM290" s="52">
        <v>0</v>
      </c>
      <c r="NN290" s="52">
        <v>0</v>
      </c>
      <c r="NO290" s="52">
        <v>0</v>
      </c>
      <c r="NP290" s="52">
        <v>0</v>
      </c>
      <c r="NQ290" s="52">
        <v>0</v>
      </c>
      <c r="NR290" s="68">
        <f t="shared" si="12"/>
        <v>55331.600000000064</v>
      </c>
      <c r="NS290" s="68">
        <f t="shared" si="13"/>
        <v>55331.600000000064</v>
      </c>
      <c r="NT290" s="68">
        <f t="shared" si="14"/>
        <v>55331.600000000064</v>
      </c>
    </row>
    <row r="291" spans="1:384" s="40" customFormat="1" ht="15" customHeight="1" outlineLevel="1" x14ac:dyDescent="0.2">
      <c r="A291" s="61"/>
      <c r="B291" s="49" t="s">
        <v>1078</v>
      </c>
      <c r="C291" s="49" t="s">
        <v>745</v>
      </c>
      <c r="D291" s="49" t="s">
        <v>746</v>
      </c>
      <c r="E291" s="50" t="s">
        <v>747</v>
      </c>
      <c r="F291" s="64">
        <v>44088</v>
      </c>
      <c r="G291" s="49" t="s">
        <v>68</v>
      </c>
      <c r="H291" s="72">
        <v>9.3896999999999994E-2</v>
      </c>
      <c r="I291" s="65">
        <v>172125</v>
      </c>
      <c r="J291" s="114" t="str">
        <f>_xlfn.XLOOKUP(E291,'[12]Resumo Unidades'!$B:$B,'[12]Resumo Unidades'!$W:$W)</f>
        <v>Fluxo com Divergência maior do que 10%</v>
      </c>
      <c r="K291" s="51" t="str">
        <f>IF(L291&gt;Resumo!$E$23,"Sim","Não")</f>
        <v>Não</v>
      </c>
      <c r="L291" s="66">
        <v>0</v>
      </c>
      <c r="M291" s="67"/>
      <c r="N291" s="52">
        <v>0</v>
      </c>
      <c r="O291" s="52">
        <v>0</v>
      </c>
      <c r="P291" s="52">
        <v>0</v>
      </c>
      <c r="Q291" s="52">
        <v>0</v>
      </c>
      <c r="R291" s="52">
        <v>0</v>
      </c>
      <c r="S291" s="52">
        <v>0</v>
      </c>
      <c r="T291" s="52">
        <v>0</v>
      </c>
      <c r="U291" s="52">
        <v>0</v>
      </c>
      <c r="V291" s="52">
        <v>0</v>
      </c>
      <c r="W291" s="52">
        <v>0</v>
      </c>
      <c r="X291" s="52">
        <v>0</v>
      </c>
      <c r="Y291" s="52">
        <v>0</v>
      </c>
      <c r="Z291" s="52">
        <v>0</v>
      </c>
      <c r="AA291" s="52">
        <v>0</v>
      </c>
      <c r="AB291" s="52">
        <v>0</v>
      </c>
      <c r="AC291" s="52">
        <v>0</v>
      </c>
      <c r="AD291" s="52">
        <v>0</v>
      </c>
      <c r="AE291" s="52">
        <v>0</v>
      </c>
      <c r="AF291" s="52">
        <v>0</v>
      </c>
      <c r="AG291" s="52">
        <v>0</v>
      </c>
      <c r="AH291" s="52">
        <v>0</v>
      </c>
      <c r="AI291" s="52">
        <v>0</v>
      </c>
      <c r="AJ291" s="52">
        <v>0</v>
      </c>
      <c r="AK291" s="52">
        <v>0</v>
      </c>
      <c r="AL291" s="52">
        <v>0</v>
      </c>
      <c r="AM291" s="52">
        <v>0</v>
      </c>
      <c r="AN291" s="52">
        <v>0</v>
      </c>
      <c r="AO291" s="52">
        <v>0</v>
      </c>
      <c r="AP291" s="52">
        <v>0</v>
      </c>
      <c r="AQ291" s="52">
        <v>0</v>
      </c>
      <c r="AR291" s="52">
        <v>0</v>
      </c>
      <c r="AS291" s="52">
        <v>0</v>
      </c>
      <c r="AT291" s="52">
        <v>0</v>
      </c>
      <c r="AU291" s="52">
        <v>0</v>
      </c>
      <c r="AV291" s="52">
        <v>0</v>
      </c>
      <c r="AW291" s="52">
        <v>0</v>
      </c>
      <c r="AX291" s="52">
        <v>0</v>
      </c>
      <c r="AY291" s="52">
        <v>0</v>
      </c>
      <c r="AZ291" s="52">
        <v>0</v>
      </c>
      <c r="BA291" s="52">
        <v>0</v>
      </c>
      <c r="BB291" s="52">
        <v>0</v>
      </c>
      <c r="BC291" s="52">
        <v>0</v>
      </c>
      <c r="BD291" s="52">
        <v>0</v>
      </c>
      <c r="BE291" s="52">
        <v>0</v>
      </c>
      <c r="BF291" s="52">
        <v>0</v>
      </c>
      <c r="BG291" s="52">
        <v>0</v>
      </c>
      <c r="BH291" s="52">
        <v>0</v>
      </c>
      <c r="BI291" s="52">
        <v>0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52">
        <v>0</v>
      </c>
      <c r="BV291" s="52">
        <v>0</v>
      </c>
      <c r="BW291" s="52">
        <v>0</v>
      </c>
      <c r="BX291" s="52">
        <v>0</v>
      </c>
      <c r="BY291" s="52">
        <v>0</v>
      </c>
      <c r="BZ291" s="52">
        <v>0</v>
      </c>
      <c r="CA291" s="52">
        <v>0</v>
      </c>
      <c r="CB291" s="52">
        <v>0</v>
      </c>
      <c r="CC291" s="52">
        <v>0</v>
      </c>
      <c r="CD291" s="52">
        <v>1622.45</v>
      </c>
      <c r="CE291" s="52">
        <v>1622.45</v>
      </c>
      <c r="CF291" s="52">
        <v>1622.45</v>
      </c>
      <c r="CG291" s="52">
        <v>1622.45</v>
      </c>
      <c r="CH291" s="52">
        <v>1622.45</v>
      </c>
      <c r="CI291" s="52">
        <v>1622.45</v>
      </c>
      <c r="CJ291" s="52">
        <v>1622.45</v>
      </c>
      <c r="CK291" s="52">
        <v>1622.45</v>
      </c>
      <c r="CL291" s="52">
        <v>1622.45</v>
      </c>
      <c r="CM291" s="52">
        <v>1622.45</v>
      </c>
      <c r="CN291" s="52">
        <v>1622.45</v>
      </c>
      <c r="CO291" s="52">
        <v>1622.45</v>
      </c>
      <c r="CP291" s="52">
        <v>1622.45</v>
      </c>
      <c r="CQ291" s="52">
        <v>1622.45</v>
      </c>
      <c r="CR291" s="52">
        <v>1622.45</v>
      </c>
      <c r="CS291" s="52">
        <v>1622.45</v>
      </c>
      <c r="CT291" s="52">
        <v>1622.45</v>
      </c>
      <c r="CU291" s="52">
        <v>1622.45</v>
      </c>
      <c r="CV291" s="52">
        <v>1622.45</v>
      </c>
      <c r="CW291" s="52">
        <v>1622.45</v>
      </c>
      <c r="CX291" s="52">
        <v>1622.45</v>
      </c>
      <c r="CY291" s="52">
        <v>1622.45</v>
      </c>
      <c r="CZ291" s="52">
        <v>1622.45</v>
      </c>
      <c r="DA291" s="52">
        <v>1622.45</v>
      </c>
      <c r="DB291" s="52">
        <v>1622.45</v>
      </c>
      <c r="DC291" s="52">
        <v>1622.45</v>
      </c>
      <c r="DD291" s="52">
        <v>1622.45</v>
      </c>
      <c r="DE291" s="52">
        <v>1622.45</v>
      </c>
      <c r="DF291" s="52">
        <v>1622.45</v>
      </c>
      <c r="DG291" s="52">
        <v>1622.45</v>
      </c>
      <c r="DH291" s="52">
        <v>1622.45</v>
      </c>
      <c r="DI291" s="52">
        <v>1622.45</v>
      </c>
      <c r="DJ291" s="52">
        <v>1622.45</v>
      </c>
      <c r="DK291" s="52">
        <v>1622.45</v>
      </c>
      <c r="DL291" s="52">
        <v>1622.45</v>
      </c>
      <c r="DM291" s="52">
        <v>1622.45</v>
      </c>
      <c r="DN291" s="52">
        <v>1622.45</v>
      </c>
      <c r="DO291" s="52">
        <v>1622.45</v>
      </c>
      <c r="DP291" s="52">
        <v>1622.45</v>
      </c>
      <c r="DQ291" s="52">
        <v>1622.45</v>
      </c>
      <c r="DR291" s="52">
        <v>1622.45</v>
      </c>
      <c r="DS291" s="52">
        <v>1622.45</v>
      </c>
      <c r="DT291" s="52">
        <v>1622.45</v>
      </c>
      <c r="DU291" s="52">
        <v>1622.45</v>
      </c>
      <c r="DV291" s="52">
        <v>1622.45</v>
      </c>
      <c r="DW291" s="52">
        <v>1622.45</v>
      </c>
      <c r="DX291" s="52">
        <v>1622.45</v>
      </c>
      <c r="DY291" s="52">
        <v>1622.45</v>
      </c>
      <c r="DZ291" s="52">
        <v>1622.45</v>
      </c>
      <c r="EA291" s="52">
        <v>1622.45</v>
      </c>
      <c r="EB291" s="52">
        <v>1622.45</v>
      </c>
      <c r="EC291" s="52">
        <v>1622.45</v>
      </c>
      <c r="ED291" s="52">
        <v>1622.45</v>
      </c>
      <c r="EE291" s="52">
        <v>1622.45</v>
      </c>
      <c r="EF291" s="52">
        <v>1622.45</v>
      </c>
      <c r="EG291" s="52">
        <v>1622.45</v>
      </c>
      <c r="EH291" s="52">
        <v>1622.45</v>
      </c>
      <c r="EI291" s="52">
        <v>1622.45</v>
      </c>
      <c r="EJ291" s="52">
        <v>1622.45</v>
      </c>
      <c r="EK291" s="52">
        <v>1622.45</v>
      </c>
      <c r="EL291" s="52">
        <v>1622.45</v>
      </c>
      <c r="EM291" s="52">
        <v>1622.45</v>
      </c>
      <c r="EN291" s="52">
        <v>1622.45</v>
      </c>
      <c r="EO291" s="52">
        <v>1622.45</v>
      </c>
      <c r="EP291" s="52">
        <v>1622.45</v>
      </c>
      <c r="EQ291" s="52">
        <v>1622.45</v>
      </c>
      <c r="ER291" s="52">
        <v>0</v>
      </c>
      <c r="ES291" s="52">
        <v>0</v>
      </c>
      <c r="ET291" s="52">
        <v>0</v>
      </c>
      <c r="EU291" s="52">
        <v>0</v>
      </c>
      <c r="EV291" s="52">
        <v>0</v>
      </c>
      <c r="EW291" s="52">
        <v>0</v>
      </c>
      <c r="EX291" s="52">
        <v>0</v>
      </c>
      <c r="EY291" s="52">
        <v>0</v>
      </c>
      <c r="EZ291" s="52">
        <v>0</v>
      </c>
      <c r="FA291" s="52">
        <v>0</v>
      </c>
      <c r="FB291" s="52">
        <v>0</v>
      </c>
      <c r="FC291" s="52">
        <v>0</v>
      </c>
      <c r="FD291" s="52">
        <v>0</v>
      </c>
      <c r="FE291" s="52">
        <v>0</v>
      </c>
      <c r="FF291" s="52">
        <v>0</v>
      </c>
      <c r="FG291" s="52">
        <v>0</v>
      </c>
      <c r="FH291" s="52">
        <v>0</v>
      </c>
      <c r="FI291" s="52">
        <v>0</v>
      </c>
      <c r="FJ291" s="52">
        <v>0</v>
      </c>
      <c r="FK291" s="52">
        <v>0</v>
      </c>
      <c r="FL291" s="52">
        <v>0</v>
      </c>
      <c r="FM291" s="52">
        <v>0</v>
      </c>
      <c r="FN291" s="52">
        <v>0</v>
      </c>
      <c r="FO291" s="52">
        <v>0</v>
      </c>
      <c r="FP291" s="52">
        <v>0</v>
      </c>
      <c r="FQ291" s="52">
        <v>0</v>
      </c>
      <c r="FR291" s="52">
        <v>0</v>
      </c>
      <c r="FS291" s="52">
        <v>0</v>
      </c>
      <c r="FT291" s="52">
        <v>0</v>
      </c>
      <c r="FU291" s="52">
        <v>0</v>
      </c>
      <c r="FV291" s="52">
        <v>0</v>
      </c>
      <c r="FW291" s="52">
        <v>0</v>
      </c>
      <c r="FX291" s="52">
        <v>0</v>
      </c>
      <c r="FY291" s="52">
        <v>0</v>
      </c>
      <c r="FZ291" s="52">
        <v>0</v>
      </c>
      <c r="GA291" s="52">
        <v>0</v>
      </c>
      <c r="GB291" s="52">
        <v>0</v>
      </c>
      <c r="GC291" s="52">
        <v>0</v>
      </c>
      <c r="GD291" s="52">
        <v>0</v>
      </c>
      <c r="GE291" s="52">
        <v>0</v>
      </c>
      <c r="GF291" s="52">
        <v>0</v>
      </c>
      <c r="GG291" s="52">
        <v>0</v>
      </c>
      <c r="GH291" s="52">
        <v>0</v>
      </c>
      <c r="GI291" s="52">
        <v>0</v>
      </c>
      <c r="GJ291" s="52">
        <v>0</v>
      </c>
      <c r="GK291" s="52">
        <v>0</v>
      </c>
      <c r="GL291" s="52">
        <v>0</v>
      </c>
      <c r="GM291" s="52">
        <v>0</v>
      </c>
      <c r="GN291" s="52">
        <v>0</v>
      </c>
      <c r="GO291" s="52">
        <v>0</v>
      </c>
      <c r="GP291" s="52">
        <v>0</v>
      </c>
      <c r="GQ291" s="52">
        <v>0</v>
      </c>
      <c r="GR291" s="52">
        <v>0</v>
      </c>
      <c r="GS291" s="52">
        <v>0</v>
      </c>
      <c r="GT291" s="52">
        <v>0</v>
      </c>
      <c r="GU291" s="52">
        <v>0</v>
      </c>
      <c r="GV291" s="52">
        <v>0</v>
      </c>
      <c r="GW291" s="52">
        <v>0</v>
      </c>
      <c r="GX291" s="52">
        <v>0</v>
      </c>
      <c r="GY291" s="52">
        <v>0</v>
      </c>
      <c r="GZ291" s="52">
        <v>0</v>
      </c>
      <c r="HA291" s="52">
        <v>0</v>
      </c>
      <c r="HB291" s="52">
        <v>0</v>
      </c>
      <c r="HC291" s="52">
        <v>0</v>
      </c>
      <c r="HD291" s="52">
        <v>0</v>
      </c>
      <c r="HE291" s="52">
        <v>0</v>
      </c>
      <c r="HF291" s="52">
        <v>0</v>
      </c>
      <c r="HG291" s="52">
        <v>0</v>
      </c>
      <c r="HH291" s="52">
        <v>0</v>
      </c>
      <c r="HI291" s="52">
        <v>0</v>
      </c>
      <c r="HJ291" s="52">
        <v>0</v>
      </c>
      <c r="HK291" s="52">
        <v>0</v>
      </c>
      <c r="HL291" s="52">
        <v>0</v>
      </c>
      <c r="HM291" s="52">
        <v>0</v>
      </c>
      <c r="HN291" s="52">
        <v>0</v>
      </c>
      <c r="HO291" s="52">
        <v>0</v>
      </c>
      <c r="HP291" s="52">
        <v>0</v>
      </c>
      <c r="HQ291" s="52">
        <v>0</v>
      </c>
      <c r="HR291" s="52">
        <v>0</v>
      </c>
      <c r="HS291" s="52">
        <v>0</v>
      </c>
      <c r="HT291" s="52">
        <v>0</v>
      </c>
      <c r="HU291" s="52">
        <v>0</v>
      </c>
      <c r="HV291" s="52">
        <v>0</v>
      </c>
      <c r="HW291" s="52">
        <v>0</v>
      </c>
      <c r="HX291" s="52">
        <v>0</v>
      </c>
      <c r="HY291" s="52">
        <v>0</v>
      </c>
      <c r="HZ291" s="52">
        <v>0</v>
      </c>
      <c r="IA291" s="52">
        <v>0</v>
      </c>
      <c r="IB291" s="52">
        <v>0</v>
      </c>
      <c r="IC291" s="52">
        <v>0</v>
      </c>
      <c r="ID291" s="52">
        <v>0</v>
      </c>
      <c r="IE291" s="52">
        <v>0</v>
      </c>
      <c r="IF291" s="52">
        <v>0</v>
      </c>
      <c r="IG291" s="52">
        <v>0</v>
      </c>
      <c r="IH291" s="52">
        <v>0</v>
      </c>
      <c r="II291" s="52">
        <v>0</v>
      </c>
      <c r="IJ291" s="52">
        <v>0</v>
      </c>
      <c r="IK291" s="52">
        <v>0</v>
      </c>
      <c r="IL291" s="52">
        <v>0</v>
      </c>
      <c r="IM291" s="52">
        <v>0</v>
      </c>
      <c r="IN291" s="52">
        <v>0</v>
      </c>
      <c r="IO291" s="52">
        <v>0</v>
      </c>
      <c r="IP291" s="52">
        <v>0</v>
      </c>
      <c r="IQ291" s="52">
        <v>0</v>
      </c>
      <c r="IR291" s="52">
        <v>0</v>
      </c>
      <c r="IS291" s="52">
        <v>0</v>
      </c>
      <c r="IT291" s="52">
        <v>0</v>
      </c>
      <c r="IU291" s="52">
        <v>0</v>
      </c>
      <c r="IV291" s="52">
        <v>0</v>
      </c>
      <c r="IW291" s="52">
        <v>0</v>
      </c>
      <c r="IX291" s="52">
        <v>0</v>
      </c>
      <c r="IY291" s="52">
        <v>0</v>
      </c>
      <c r="IZ291" s="52">
        <v>0</v>
      </c>
      <c r="JA291" s="52">
        <v>0</v>
      </c>
      <c r="JB291" s="52">
        <v>0</v>
      </c>
      <c r="JC291" s="52">
        <v>0</v>
      </c>
      <c r="JD291" s="52">
        <v>0</v>
      </c>
      <c r="JE291" s="52">
        <v>0</v>
      </c>
      <c r="JF291" s="52">
        <v>0</v>
      </c>
      <c r="JG291" s="52">
        <v>0</v>
      </c>
      <c r="JH291" s="52">
        <v>0</v>
      </c>
      <c r="JI291" s="52">
        <v>0</v>
      </c>
      <c r="JJ291" s="52">
        <v>0</v>
      </c>
      <c r="JK291" s="52">
        <v>0</v>
      </c>
      <c r="JL291" s="52">
        <v>0</v>
      </c>
      <c r="JM291" s="52">
        <v>0</v>
      </c>
      <c r="JN291" s="52">
        <v>0</v>
      </c>
      <c r="JO291" s="52">
        <v>0</v>
      </c>
      <c r="JP291" s="52">
        <v>0</v>
      </c>
      <c r="JQ291" s="52">
        <v>0</v>
      </c>
      <c r="JR291" s="52">
        <v>0</v>
      </c>
      <c r="JS291" s="52">
        <v>0</v>
      </c>
      <c r="JT291" s="52">
        <v>0</v>
      </c>
      <c r="JU291" s="52">
        <v>0</v>
      </c>
      <c r="JV291" s="52">
        <v>0</v>
      </c>
      <c r="JW291" s="52">
        <v>0</v>
      </c>
      <c r="JX291" s="52">
        <v>0</v>
      </c>
      <c r="JY291" s="52">
        <v>0</v>
      </c>
      <c r="JZ291" s="52">
        <v>0</v>
      </c>
      <c r="KA291" s="52">
        <v>0</v>
      </c>
      <c r="KB291" s="52">
        <v>0</v>
      </c>
      <c r="KC291" s="52">
        <v>0</v>
      </c>
      <c r="KD291" s="52">
        <v>0</v>
      </c>
      <c r="KE291" s="52">
        <v>0</v>
      </c>
      <c r="KF291" s="52">
        <v>0</v>
      </c>
      <c r="KG291" s="52">
        <v>0</v>
      </c>
      <c r="KH291" s="52">
        <v>0</v>
      </c>
      <c r="KI291" s="52">
        <v>0</v>
      </c>
      <c r="KJ291" s="52">
        <v>0</v>
      </c>
      <c r="KK291" s="52">
        <v>0</v>
      </c>
      <c r="KL291" s="52">
        <v>0</v>
      </c>
      <c r="KM291" s="52">
        <v>0</v>
      </c>
      <c r="KN291" s="52">
        <v>0</v>
      </c>
      <c r="KO291" s="52">
        <v>0</v>
      </c>
      <c r="KP291" s="52">
        <v>0</v>
      </c>
      <c r="KQ291" s="52">
        <v>0</v>
      </c>
      <c r="KR291" s="52">
        <v>0</v>
      </c>
      <c r="KS291" s="52">
        <v>0</v>
      </c>
      <c r="KT291" s="52">
        <v>0</v>
      </c>
      <c r="KU291" s="52">
        <v>0</v>
      </c>
      <c r="KV291" s="52">
        <v>0</v>
      </c>
      <c r="KW291" s="52">
        <v>0</v>
      </c>
      <c r="KX291" s="52">
        <v>0</v>
      </c>
      <c r="KY291" s="52">
        <v>0</v>
      </c>
      <c r="KZ291" s="52">
        <v>0</v>
      </c>
      <c r="LA291" s="52">
        <v>0</v>
      </c>
      <c r="LB291" s="52">
        <v>0</v>
      </c>
      <c r="LC291" s="52">
        <v>0</v>
      </c>
      <c r="LD291" s="52">
        <v>0</v>
      </c>
      <c r="LE291" s="52">
        <v>0</v>
      </c>
      <c r="LF291" s="52">
        <v>0</v>
      </c>
      <c r="LG291" s="52">
        <v>0</v>
      </c>
      <c r="LH291" s="52">
        <v>0</v>
      </c>
      <c r="LI291" s="52">
        <v>0</v>
      </c>
      <c r="LJ291" s="52">
        <v>0</v>
      </c>
      <c r="LK291" s="52">
        <v>0</v>
      </c>
      <c r="LL291" s="52">
        <v>0</v>
      </c>
      <c r="LM291" s="52">
        <v>0</v>
      </c>
      <c r="LN291" s="52">
        <v>0</v>
      </c>
      <c r="LO291" s="52">
        <v>0</v>
      </c>
      <c r="LP291" s="52">
        <v>0</v>
      </c>
      <c r="LQ291" s="52">
        <v>0</v>
      </c>
      <c r="LR291" s="52">
        <v>0</v>
      </c>
      <c r="LS291" s="52">
        <v>0</v>
      </c>
      <c r="LT291" s="52">
        <v>0</v>
      </c>
      <c r="LU291" s="52">
        <v>0</v>
      </c>
      <c r="LV291" s="52">
        <v>0</v>
      </c>
      <c r="LW291" s="52">
        <v>0</v>
      </c>
      <c r="LX291" s="52">
        <v>0</v>
      </c>
      <c r="LY291" s="52">
        <v>0</v>
      </c>
      <c r="LZ291" s="52">
        <v>0</v>
      </c>
      <c r="MA291" s="52">
        <v>0</v>
      </c>
      <c r="MB291" s="52">
        <v>0</v>
      </c>
      <c r="MC291" s="52">
        <v>0</v>
      </c>
      <c r="MD291" s="52">
        <v>0</v>
      </c>
      <c r="ME291" s="52">
        <v>0</v>
      </c>
      <c r="MF291" s="52">
        <v>0</v>
      </c>
      <c r="MG291" s="52">
        <v>0</v>
      </c>
      <c r="MH291" s="52">
        <v>0</v>
      </c>
      <c r="MI291" s="52">
        <v>0</v>
      </c>
      <c r="MJ291" s="52">
        <v>0</v>
      </c>
      <c r="MK291" s="52">
        <v>0</v>
      </c>
      <c r="ML291" s="52">
        <v>0</v>
      </c>
      <c r="MM291" s="52">
        <v>0</v>
      </c>
      <c r="MN291" s="52">
        <v>0</v>
      </c>
      <c r="MO291" s="52">
        <v>0</v>
      </c>
      <c r="MP291" s="52">
        <v>0</v>
      </c>
      <c r="MQ291" s="52">
        <v>0</v>
      </c>
      <c r="MR291" s="52">
        <v>0</v>
      </c>
      <c r="MS291" s="52">
        <v>0</v>
      </c>
      <c r="MT291" s="52">
        <v>0</v>
      </c>
      <c r="MU291" s="52">
        <v>0</v>
      </c>
      <c r="MV291" s="52">
        <v>0</v>
      </c>
      <c r="MW291" s="52">
        <v>0</v>
      </c>
      <c r="MX291" s="52">
        <v>0</v>
      </c>
      <c r="MY291" s="52">
        <v>0</v>
      </c>
      <c r="MZ291" s="52">
        <v>0</v>
      </c>
      <c r="NA291" s="52">
        <v>0</v>
      </c>
      <c r="NB291" s="52">
        <v>0</v>
      </c>
      <c r="NC291" s="52">
        <v>0</v>
      </c>
      <c r="ND291" s="52">
        <v>0</v>
      </c>
      <c r="NE291" s="52">
        <v>0</v>
      </c>
      <c r="NF291" s="52">
        <v>0</v>
      </c>
      <c r="NG291" s="52">
        <v>0</v>
      </c>
      <c r="NH291" s="52">
        <v>0</v>
      </c>
      <c r="NI291" s="52">
        <v>0</v>
      </c>
      <c r="NJ291" s="52">
        <v>0</v>
      </c>
      <c r="NK291" s="52">
        <v>0</v>
      </c>
      <c r="NL291" s="52">
        <v>0</v>
      </c>
      <c r="NM291" s="52">
        <v>0</v>
      </c>
      <c r="NN291" s="52">
        <v>0</v>
      </c>
      <c r="NO291" s="52">
        <v>0</v>
      </c>
      <c r="NP291" s="52">
        <v>0</v>
      </c>
      <c r="NQ291" s="52">
        <v>0</v>
      </c>
      <c r="NR291" s="68">
        <f t="shared" ref="NR291:NR354" si="15">SUM(N291:NQ291)</f>
        <v>107081.69999999988</v>
      </c>
      <c r="NS291" s="68">
        <f t="shared" ref="NS291:NS354" si="16">SUM(BS291:NQ291)</f>
        <v>107081.69999999988</v>
      </c>
      <c r="NT291" s="68">
        <f t="shared" ref="NT291:NT354" si="17">SUM(BS291:GH291)</f>
        <v>107081.69999999988</v>
      </c>
    </row>
    <row r="292" spans="1:384" s="40" customFormat="1" ht="15" customHeight="1" outlineLevel="1" x14ac:dyDescent="0.2">
      <c r="A292" s="61"/>
      <c r="B292" s="49" t="s">
        <v>1078</v>
      </c>
      <c r="C292" s="49" t="s">
        <v>750</v>
      </c>
      <c r="D292" s="49" t="s">
        <v>751</v>
      </c>
      <c r="E292" s="50" t="s">
        <v>752</v>
      </c>
      <c r="F292" s="64">
        <v>44218</v>
      </c>
      <c r="G292" s="49" t="s">
        <v>68</v>
      </c>
      <c r="H292" s="72">
        <v>9.3896999999999994E-2</v>
      </c>
      <c r="I292" s="65">
        <v>180425</v>
      </c>
      <c r="J292" s="114" t="str">
        <f>_xlfn.XLOOKUP(E292,'[12]Resumo Unidades'!$B:$B,'[12]Resumo Unidades'!$W:$W)</f>
        <v>Fluxo com Divergência maior do que 10%</v>
      </c>
      <c r="K292" s="51" t="str">
        <f>IF(L292&gt;Resumo!$E$23,"Sim","Não")</f>
        <v>Não</v>
      </c>
      <c r="L292" s="66">
        <v>17</v>
      </c>
      <c r="M292" s="67"/>
      <c r="N292" s="52">
        <v>0</v>
      </c>
      <c r="O292" s="52">
        <v>0</v>
      </c>
      <c r="P292" s="52">
        <v>0</v>
      </c>
      <c r="Q292" s="52">
        <v>0</v>
      </c>
      <c r="R292" s="52">
        <v>0</v>
      </c>
      <c r="S292" s="52">
        <v>0</v>
      </c>
      <c r="T292" s="52">
        <v>0</v>
      </c>
      <c r="U292" s="52">
        <v>0</v>
      </c>
      <c r="V292" s="52">
        <v>0</v>
      </c>
      <c r="W292" s="52">
        <v>0</v>
      </c>
      <c r="X292" s="52">
        <v>0</v>
      </c>
      <c r="Y292" s="52">
        <v>0</v>
      </c>
      <c r="Z292" s="52">
        <v>0</v>
      </c>
      <c r="AA292" s="52">
        <v>0</v>
      </c>
      <c r="AB292" s="52">
        <v>0</v>
      </c>
      <c r="AC292" s="52">
        <v>0</v>
      </c>
      <c r="AD292" s="52">
        <v>0</v>
      </c>
      <c r="AE292" s="52">
        <v>0</v>
      </c>
      <c r="AF292" s="52">
        <v>0</v>
      </c>
      <c r="AG292" s="52">
        <v>0</v>
      </c>
      <c r="AH292" s="52">
        <v>0</v>
      </c>
      <c r="AI292" s="52">
        <v>0</v>
      </c>
      <c r="AJ292" s="52">
        <v>0</v>
      </c>
      <c r="AK292" s="52">
        <v>0</v>
      </c>
      <c r="AL292" s="52">
        <v>0</v>
      </c>
      <c r="AM292" s="52">
        <v>0</v>
      </c>
      <c r="AN292" s="52">
        <v>0</v>
      </c>
      <c r="AO292" s="52">
        <v>0</v>
      </c>
      <c r="AP292" s="52">
        <v>0</v>
      </c>
      <c r="AQ292" s="52">
        <v>0</v>
      </c>
      <c r="AR292" s="52">
        <v>0</v>
      </c>
      <c r="AS292" s="52">
        <v>0</v>
      </c>
      <c r="AT292" s="52">
        <v>0</v>
      </c>
      <c r="AU292" s="52">
        <v>0</v>
      </c>
      <c r="AV292" s="52">
        <v>0</v>
      </c>
      <c r="AW292" s="52">
        <v>0</v>
      </c>
      <c r="AX292" s="52">
        <v>0</v>
      </c>
      <c r="AY292" s="52">
        <v>0</v>
      </c>
      <c r="AZ292" s="52">
        <v>0</v>
      </c>
      <c r="BA292" s="52">
        <v>0</v>
      </c>
      <c r="BB292" s="52">
        <v>0</v>
      </c>
      <c r="BC292" s="52">
        <v>0</v>
      </c>
      <c r="BD292" s="52">
        <v>0</v>
      </c>
      <c r="BE292" s="52">
        <v>0</v>
      </c>
      <c r="BF292" s="52">
        <v>0</v>
      </c>
      <c r="BG292" s="52">
        <v>0</v>
      </c>
      <c r="BH292" s="52">
        <v>0</v>
      </c>
      <c r="BI292" s="52">
        <v>0</v>
      </c>
      <c r="BJ292" s="52">
        <v>0</v>
      </c>
      <c r="BK292" s="52">
        <v>0</v>
      </c>
      <c r="BL292" s="52">
        <v>0</v>
      </c>
      <c r="BM292" s="52">
        <v>0</v>
      </c>
      <c r="BN292" s="52">
        <v>0</v>
      </c>
      <c r="BO292" s="52">
        <v>0</v>
      </c>
      <c r="BP292" s="52">
        <v>0</v>
      </c>
      <c r="BQ292" s="52">
        <v>0</v>
      </c>
      <c r="BR292" s="52">
        <v>0</v>
      </c>
      <c r="BS292" s="52">
        <v>0</v>
      </c>
      <c r="BT292" s="52">
        <v>0</v>
      </c>
      <c r="BU292" s="52">
        <v>0</v>
      </c>
      <c r="BV292" s="52">
        <v>0</v>
      </c>
      <c r="BW292" s="52">
        <v>0</v>
      </c>
      <c r="BX292" s="52">
        <v>0</v>
      </c>
      <c r="BY292" s="52">
        <v>0</v>
      </c>
      <c r="BZ292" s="52">
        <v>0</v>
      </c>
      <c r="CA292" s="52">
        <v>0</v>
      </c>
      <c r="CB292" s="52">
        <v>0</v>
      </c>
      <c r="CC292" s="52">
        <v>3212.4300000000003</v>
      </c>
      <c r="CD292" s="52">
        <v>2014.3700000000001</v>
      </c>
      <c r="CE292" s="52">
        <v>2014.3700000000001</v>
      </c>
      <c r="CF292" s="52">
        <v>2014.3700000000001</v>
      </c>
      <c r="CG292" s="52">
        <v>2014.3700000000001</v>
      </c>
      <c r="CH292" s="52">
        <v>2014.3700000000001</v>
      </c>
      <c r="CI292" s="52">
        <v>2014.3700000000001</v>
      </c>
      <c r="CJ292" s="52">
        <v>2014.3700000000001</v>
      </c>
      <c r="CK292" s="52">
        <v>2014.3700000000001</v>
      </c>
      <c r="CL292" s="52">
        <v>2014.3700000000001</v>
      </c>
      <c r="CM292" s="52">
        <v>2014.3700000000001</v>
      </c>
      <c r="CN292" s="52">
        <v>2014.3700000000001</v>
      </c>
      <c r="CO292" s="52">
        <v>2014.3700000000001</v>
      </c>
      <c r="CP292" s="52">
        <v>2014.3700000000001</v>
      </c>
      <c r="CQ292" s="52">
        <v>2014.3700000000001</v>
      </c>
      <c r="CR292" s="52">
        <v>2014.3700000000001</v>
      </c>
      <c r="CS292" s="52">
        <v>2014.3700000000001</v>
      </c>
      <c r="CT292" s="52">
        <v>2014.3700000000001</v>
      </c>
      <c r="CU292" s="52">
        <v>2014.3700000000001</v>
      </c>
      <c r="CV292" s="52">
        <v>2014.3700000000001</v>
      </c>
      <c r="CW292" s="52">
        <v>2014.3700000000001</v>
      </c>
      <c r="CX292" s="52">
        <v>2014.3700000000001</v>
      </c>
      <c r="CY292" s="52">
        <v>2014.3700000000001</v>
      </c>
      <c r="CZ292" s="52">
        <v>2014.3700000000001</v>
      </c>
      <c r="DA292" s="52">
        <v>2014.3700000000001</v>
      </c>
      <c r="DB292" s="52">
        <v>2014.3700000000001</v>
      </c>
      <c r="DC292" s="52">
        <v>2014.3700000000001</v>
      </c>
      <c r="DD292" s="52">
        <v>2014.3700000000001</v>
      </c>
      <c r="DE292" s="52">
        <v>2014.3700000000001</v>
      </c>
      <c r="DF292" s="52">
        <v>2014.3700000000001</v>
      </c>
      <c r="DG292" s="52">
        <v>2014.3700000000001</v>
      </c>
      <c r="DH292" s="52">
        <v>2014.3700000000001</v>
      </c>
      <c r="DI292" s="52">
        <v>2014.3700000000001</v>
      </c>
      <c r="DJ292" s="52">
        <v>2014.3700000000001</v>
      </c>
      <c r="DK292" s="52">
        <v>2014.3700000000001</v>
      </c>
      <c r="DL292" s="52">
        <v>2014.3700000000001</v>
      </c>
      <c r="DM292" s="52">
        <v>2014.3700000000001</v>
      </c>
      <c r="DN292" s="52">
        <v>2014.3700000000001</v>
      </c>
      <c r="DO292" s="52">
        <v>2014.3700000000001</v>
      </c>
      <c r="DP292" s="52">
        <v>2014.3700000000001</v>
      </c>
      <c r="DQ292" s="52">
        <v>2014.3700000000001</v>
      </c>
      <c r="DR292" s="52">
        <v>2014.3700000000001</v>
      </c>
      <c r="DS292" s="52">
        <v>2014.3700000000001</v>
      </c>
      <c r="DT292" s="52">
        <v>2014.3700000000001</v>
      </c>
      <c r="DU292" s="52">
        <v>2014.3700000000001</v>
      </c>
      <c r="DV292" s="52">
        <v>2014.3700000000001</v>
      </c>
      <c r="DW292" s="52">
        <v>2014.3700000000001</v>
      </c>
      <c r="DX292" s="52">
        <v>2014.3700000000001</v>
      </c>
      <c r="DY292" s="52">
        <v>2014.3700000000001</v>
      </c>
      <c r="DZ292" s="52">
        <v>2014.3700000000001</v>
      </c>
      <c r="EA292" s="52">
        <v>2014.3700000000001</v>
      </c>
      <c r="EB292" s="52">
        <v>2014.3700000000001</v>
      </c>
      <c r="EC292" s="52">
        <v>2014.3700000000001</v>
      </c>
      <c r="ED292" s="52">
        <v>2014.3700000000001</v>
      </c>
      <c r="EE292" s="52">
        <v>2014.3700000000001</v>
      </c>
      <c r="EF292" s="52">
        <v>2014.3700000000001</v>
      </c>
      <c r="EG292" s="52">
        <v>2014.3700000000001</v>
      </c>
      <c r="EH292" s="52">
        <v>2014.3700000000001</v>
      </c>
      <c r="EI292" s="52">
        <v>2014.3700000000001</v>
      </c>
      <c r="EJ292" s="52">
        <v>2014.3700000000001</v>
      </c>
      <c r="EK292" s="52">
        <v>2014.3700000000001</v>
      </c>
      <c r="EL292" s="52">
        <v>2014.3700000000001</v>
      </c>
      <c r="EM292" s="52">
        <v>2014.3700000000001</v>
      </c>
      <c r="EN292" s="52">
        <v>2014.3700000000001</v>
      </c>
      <c r="EO292" s="52">
        <v>2014.3700000000001</v>
      </c>
      <c r="EP292" s="52">
        <v>2014.3700000000001</v>
      </c>
      <c r="EQ292" s="52">
        <v>2014.3700000000001</v>
      </c>
      <c r="ER292" s="52">
        <v>2014.3700000000001</v>
      </c>
      <c r="ES292" s="52">
        <v>2014.3700000000001</v>
      </c>
      <c r="ET292" s="52">
        <v>2014.3700000000001</v>
      </c>
      <c r="EU292" s="52">
        <v>2014.3700000000001</v>
      </c>
      <c r="EV292" s="52">
        <v>2014.3700000000001</v>
      </c>
      <c r="EW292" s="52">
        <v>2014.3700000000001</v>
      </c>
      <c r="EX292" s="52">
        <v>2014.3700000000001</v>
      </c>
      <c r="EY292" s="52">
        <v>0</v>
      </c>
      <c r="EZ292" s="52">
        <v>0</v>
      </c>
      <c r="FA292" s="52">
        <v>0</v>
      </c>
      <c r="FB292" s="52">
        <v>0</v>
      </c>
      <c r="FC292" s="52">
        <v>0</v>
      </c>
      <c r="FD292" s="52">
        <v>0</v>
      </c>
      <c r="FE292" s="52">
        <v>0</v>
      </c>
      <c r="FF292" s="52">
        <v>0</v>
      </c>
      <c r="FG292" s="52">
        <v>0</v>
      </c>
      <c r="FH292" s="52">
        <v>0</v>
      </c>
      <c r="FI292" s="52">
        <v>0</v>
      </c>
      <c r="FJ292" s="52">
        <v>0</v>
      </c>
      <c r="FK292" s="52">
        <v>0</v>
      </c>
      <c r="FL292" s="52">
        <v>0</v>
      </c>
      <c r="FM292" s="52">
        <v>0</v>
      </c>
      <c r="FN292" s="52">
        <v>0</v>
      </c>
      <c r="FO292" s="52">
        <v>0</v>
      </c>
      <c r="FP292" s="52">
        <v>0</v>
      </c>
      <c r="FQ292" s="52">
        <v>0</v>
      </c>
      <c r="FR292" s="52">
        <v>0</v>
      </c>
      <c r="FS292" s="52">
        <v>0</v>
      </c>
      <c r="FT292" s="52">
        <v>0</v>
      </c>
      <c r="FU292" s="52">
        <v>0</v>
      </c>
      <c r="FV292" s="52">
        <v>0</v>
      </c>
      <c r="FW292" s="52">
        <v>0</v>
      </c>
      <c r="FX292" s="52">
        <v>0</v>
      </c>
      <c r="FY292" s="52">
        <v>0</v>
      </c>
      <c r="FZ292" s="52">
        <v>0</v>
      </c>
      <c r="GA292" s="52">
        <v>0</v>
      </c>
      <c r="GB292" s="52">
        <v>0</v>
      </c>
      <c r="GC292" s="52">
        <v>0</v>
      </c>
      <c r="GD292" s="52">
        <v>0</v>
      </c>
      <c r="GE292" s="52">
        <v>0</v>
      </c>
      <c r="GF292" s="52">
        <v>0</v>
      </c>
      <c r="GG292" s="52">
        <v>0</v>
      </c>
      <c r="GH292" s="52">
        <v>0</v>
      </c>
      <c r="GI292" s="52">
        <v>0</v>
      </c>
      <c r="GJ292" s="52">
        <v>0</v>
      </c>
      <c r="GK292" s="52">
        <v>0</v>
      </c>
      <c r="GL292" s="52">
        <v>0</v>
      </c>
      <c r="GM292" s="52">
        <v>0</v>
      </c>
      <c r="GN292" s="52">
        <v>0</v>
      </c>
      <c r="GO292" s="52">
        <v>0</v>
      </c>
      <c r="GP292" s="52">
        <v>0</v>
      </c>
      <c r="GQ292" s="52">
        <v>0</v>
      </c>
      <c r="GR292" s="52">
        <v>0</v>
      </c>
      <c r="GS292" s="52">
        <v>0</v>
      </c>
      <c r="GT292" s="52">
        <v>0</v>
      </c>
      <c r="GU292" s="52">
        <v>0</v>
      </c>
      <c r="GV292" s="52">
        <v>0</v>
      </c>
      <c r="GW292" s="52">
        <v>0</v>
      </c>
      <c r="GX292" s="52">
        <v>0</v>
      </c>
      <c r="GY292" s="52">
        <v>0</v>
      </c>
      <c r="GZ292" s="52">
        <v>0</v>
      </c>
      <c r="HA292" s="52">
        <v>0</v>
      </c>
      <c r="HB292" s="52">
        <v>0</v>
      </c>
      <c r="HC292" s="52">
        <v>0</v>
      </c>
      <c r="HD292" s="52">
        <v>0</v>
      </c>
      <c r="HE292" s="52">
        <v>0</v>
      </c>
      <c r="HF292" s="52">
        <v>0</v>
      </c>
      <c r="HG292" s="52">
        <v>0</v>
      </c>
      <c r="HH292" s="52">
        <v>0</v>
      </c>
      <c r="HI292" s="52">
        <v>0</v>
      </c>
      <c r="HJ292" s="52">
        <v>0</v>
      </c>
      <c r="HK292" s="52">
        <v>0</v>
      </c>
      <c r="HL292" s="52">
        <v>0</v>
      </c>
      <c r="HM292" s="52">
        <v>0</v>
      </c>
      <c r="HN292" s="52">
        <v>0</v>
      </c>
      <c r="HO292" s="52">
        <v>0</v>
      </c>
      <c r="HP292" s="52">
        <v>0</v>
      </c>
      <c r="HQ292" s="52">
        <v>0</v>
      </c>
      <c r="HR292" s="52">
        <v>0</v>
      </c>
      <c r="HS292" s="52">
        <v>0</v>
      </c>
      <c r="HT292" s="52">
        <v>0</v>
      </c>
      <c r="HU292" s="52">
        <v>0</v>
      </c>
      <c r="HV292" s="52">
        <v>0</v>
      </c>
      <c r="HW292" s="52">
        <v>0</v>
      </c>
      <c r="HX292" s="52">
        <v>0</v>
      </c>
      <c r="HY292" s="52">
        <v>0</v>
      </c>
      <c r="HZ292" s="52">
        <v>0</v>
      </c>
      <c r="IA292" s="52">
        <v>0</v>
      </c>
      <c r="IB292" s="52">
        <v>0</v>
      </c>
      <c r="IC292" s="52">
        <v>0</v>
      </c>
      <c r="ID292" s="52">
        <v>0</v>
      </c>
      <c r="IE292" s="52">
        <v>0</v>
      </c>
      <c r="IF292" s="52">
        <v>0</v>
      </c>
      <c r="IG292" s="52">
        <v>0</v>
      </c>
      <c r="IH292" s="52">
        <v>0</v>
      </c>
      <c r="II292" s="52">
        <v>0</v>
      </c>
      <c r="IJ292" s="52">
        <v>0</v>
      </c>
      <c r="IK292" s="52">
        <v>0</v>
      </c>
      <c r="IL292" s="52">
        <v>0</v>
      </c>
      <c r="IM292" s="52">
        <v>0</v>
      </c>
      <c r="IN292" s="52">
        <v>0</v>
      </c>
      <c r="IO292" s="52">
        <v>0</v>
      </c>
      <c r="IP292" s="52">
        <v>0</v>
      </c>
      <c r="IQ292" s="52">
        <v>0</v>
      </c>
      <c r="IR292" s="52">
        <v>0</v>
      </c>
      <c r="IS292" s="52">
        <v>0</v>
      </c>
      <c r="IT292" s="52">
        <v>0</v>
      </c>
      <c r="IU292" s="52">
        <v>0</v>
      </c>
      <c r="IV292" s="52">
        <v>0</v>
      </c>
      <c r="IW292" s="52">
        <v>0</v>
      </c>
      <c r="IX292" s="52">
        <v>0</v>
      </c>
      <c r="IY292" s="52">
        <v>0</v>
      </c>
      <c r="IZ292" s="52">
        <v>0</v>
      </c>
      <c r="JA292" s="52">
        <v>0</v>
      </c>
      <c r="JB292" s="52">
        <v>0</v>
      </c>
      <c r="JC292" s="52">
        <v>0</v>
      </c>
      <c r="JD292" s="52">
        <v>0</v>
      </c>
      <c r="JE292" s="52">
        <v>0</v>
      </c>
      <c r="JF292" s="52">
        <v>0</v>
      </c>
      <c r="JG292" s="52">
        <v>0</v>
      </c>
      <c r="JH292" s="52">
        <v>0</v>
      </c>
      <c r="JI292" s="52">
        <v>0</v>
      </c>
      <c r="JJ292" s="52">
        <v>0</v>
      </c>
      <c r="JK292" s="52">
        <v>0</v>
      </c>
      <c r="JL292" s="52">
        <v>0</v>
      </c>
      <c r="JM292" s="52">
        <v>0</v>
      </c>
      <c r="JN292" s="52">
        <v>0</v>
      </c>
      <c r="JO292" s="52">
        <v>0</v>
      </c>
      <c r="JP292" s="52">
        <v>0</v>
      </c>
      <c r="JQ292" s="52">
        <v>0</v>
      </c>
      <c r="JR292" s="52">
        <v>0</v>
      </c>
      <c r="JS292" s="52">
        <v>0</v>
      </c>
      <c r="JT292" s="52">
        <v>0</v>
      </c>
      <c r="JU292" s="52">
        <v>0</v>
      </c>
      <c r="JV292" s="52">
        <v>0</v>
      </c>
      <c r="JW292" s="52">
        <v>0</v>
      </c>
      <c r="JX292" s="52">
        <v>0</v>
      </c>
      <c r="JY292" s="52">
        <v>0</v>
      </c>
      <c r="JZ292" s="52">
        <v>0</v>
      </c>
      <c r="KA292" s="52">
        <v>0</v>
      </c>
      <c r="KB292" s="52">
        <v>0</v>
      </c>
      <c r="KC292" s="52">
        <v>0</v>
      </c>
      <c r="KD292" s="52">
        <v>0</v>
      </c>
      <c r="KE292" s="52">
        <v>0</v>
      </c>
      <c r="KF292" s="52">
        <v>0</v>
      </c>
      <c r="KG292" s="52">
        <v>0</v>
      </c>
      <c r="KH292" s="52">
        <v>0</v>
      </c>
      <c r="KI292" s="52">
        <v>0</v>
      </c>
      <c r="KJ292" s="52">
        <v>0</v>
      </c>
      <c r="KK292" s="52">
        <v>0</v>
      </c>
      <c r="KL292" s="52">
        <v>0</v>
      </c>
      <c r="KM292" s="52">
        <v>0</v>
      </c>
      <c r="KN292" s="52">
        <v>0</v>
      </c>
      <c r="KO292" s="52">
        <v>0</v>
      </c>
      <c r="KP292" s="52">
        <v>0</v>
      </c>
      <c r="KQ292" s="52">
        <v>0</v>
      </c>
      <c r="KR292" s="52">
        <v>0</v>
      </c>
      <c r="KS292" s="52">
        <v>0</v>
      </c>
      <c r="KT292" s="52">
        <v>0</v>
      </c>
      <c r="KU292" s="52">
        <v>0</v>
      </c>
      <c r="KV292" s="52">
        <v>0</v>
      </c>
      <c r="KW292" s="52">
        <v>0</v>
      </c>
      <c r="KX292" s="52">
        <v>0</v>
      </c>
      <c r="KY292" s="52">
        <v>0</v>
      </c>
      <c r="KZ292" s="52">
        <v>0</v>
      </c>
      <c r="LA292" s="52">
        <v>0</v>
      </c>
      <c r="LB292" s="52">
        <v>0</v>
      </c>
      <c r="LC292" s="52">
        <v>0</v>
      </c>
      <c r="LD292" s="52">
        <v>0</v>
      </c>
      <c r="LE292" s="52">
        <v>0</v>
      </c>
      <c r="LF292" s="52">
        <v>0</v>
      </c>
      <c r="LG292" s="52">
        <v>0</v>
      </c>
      <c r="LH292" s="52">
        <v>0</v>
      </c>
      <c r="LI292" s="52">
        <v>0</v>
      </c>
      <c r="LJ292" s="52">
        <v>0</v>
      </c>
      <c r="LK292" s="52">
        <v>0</v>
      </c>
      <c r="LL292" s="52">
        <v>0</v>
      </c>
      <c r="LM292" s="52">
        <v>0</v>
      </c>
      <c r="LN292" s="52">
        <v>0</v>
      </c>
      <c r="LO292" s="52">
        <v>0</v>
      </c>
      <c r="LP292" s="52">
        <v>0</v>
      </c>
      <c r="LQ292" s="52">
        <v>0</v>
      </c>
      <c r="LR292" s="52">
        <v>0</v>
      </c>
      <c r="LS292" s="52">
        <v>0</v>
      </c>
      <c r="LT292" s="52">
        <v>0</v>
      </c>
      <c r="LU292" s="52">
        <v>0</v>
      </c>
      <c r="LV292" s="52">
        <v>0</v>
      </c>
      <c r="LW292" s="52">
        <v>0</v>
      </c>
      <c r="LX292" s="52">
        <v>0</v>
      </c>
      <c r="LY292" s="52">
        <v>0</v>
      </c>
      <c r="LZ292" s="52">
        <v>0</v>
      </c>
      <c r="MA292" s="52">
        <v>0</v>
      </c>
      <c r="MB292" s="52">
        <v>0</v>
      </c>
      <c r="MC292" s="52">
        <v>0</v>
      </c>
      <c r="MD292" s="52">
        <v>0</v>
      </c>
      <c r="ME292" s="52">
        <v>0</v>
      </c>
      <c r="MF292" s="52">
        <v>0</v>
      </c>
      <c r="MG292" s="52">
        <v>0</v>
      </c>
      <c r="MH292" s="52">
        <v>0</v>
      </c>
      <c r="MI292" s="52">
        <v>0</v>
      </c>
      <c r="MJ292" s="52">
        <v>0</v>
      </c>
      <c r="MK292" s="52">
        <v>0</v>
      </c>
      <c r="ML292" s="52">
        <v>0</v>
      </c>
      <c r="MM292" s="52">
        <v>0</v>
      </c>
      <c r="MN292" s="52">
        <v>0</v>
      </c>
      <c r="MO292" s="52">
        <v>0</v>
      </c>
      <c r="MP292" s="52">
        <v>0</v>
      </c>
      <c r="MQ292" s="52">
        <v>0</v>
      </c>
      <c r="MR292" s="52">
        <v>0</v>
      </c>
      <c r="MS292" s="52">
        <v>0</v>
      </c>
      <c r="MT292" s="52">
        <v>0</v>
      </c>
      <c r="MU292" s="52">
        <v>0</v>
      </c>
      <c r="MV292" s="52">
        <v>0</v>
      </c>
      <c r="MW292" s="52">
        <v>0</v>
      </c>
      <c r="MX292" s="52">
        <v>0</v>
      </c>
      <c r="MY292" s="52">
        <v>0</v>
      </c>
      <c r="MZ292" s="52">
        <v>0</v>
      </c>
      <c r="NA292" s="52">
        <v>0</v>
      </c>
      <c r="NB292" s="52">
        <v>0</v>
      </c>
      <c r="NC292" s="52">
        <v>0</v>
      </c>
      <c r="ND292" s="52">
        <v>0</v>
      </c>
      <c r="NE292" s="52">
        <v>0</v>
      </c>
      <c r="NF292" s="52">
        <v>0</v>
      </c>
      <c r="NG292" s="52">
        <v>0</v>
      </c>
      <c r="NH292" s="52">
        <v>0</v>
      </c>
      <c r="NI292" s="52">
        <v>0</v>
      </c>
      <c r="NJ292" s="52">
        <v>0</v>
      </c>
      <c r="NK292" s="52">
        <v>0</v>
      </c>
      <c r="NL292" s="52">
        <v>0</v>
      </c>
      <c r="NM292" s="52">
        <v>0</v>
      </c>
      <c r="NN292" s="52">
        <v>0</v>
      </c>
      <c r="NO292" s="52">
        <v>0</v>
      </c>
      <c r="NP292" s="52">
        <v>0</v>
      </c>
      <c r="NQ292" s="52">
        <v>0</v>
      </c>
      <c r="NR292" s="68">
        <f t="shared" si="15"/>
        <v>150261.43999999986</v>
      </c>
      <c r="NS292" s="68">
        <f t="shared" si="16"/>
        <v>150261.43999999986</v>
      </c>
      <c r="NT292" s="68">
        <f t="shared" si="17"/>
        <v>150261.43999999986</v>
      </c>
    </row>
    <row r="293" spans="1:384" s="40" customFormat="1" ht="15" customHeight="1" outlineLevel="1" x14ac:dyDescent="0.2">
      <c r="A293" s="61"/>
      <c r="B293" s="49" t="s">
        <v>1078</v>
      </c>
      <c r="C293" s="49" t="s">
        <v>753</v>
      </c>
      <c r="D293" s="49" t="s">
        <v>754</v>
      </c>
      <c r="E293" s="50" t="s">
        <v>755</v>
      </c>
      <c r="F293" s="64">
        <v>44225</v>
      </c>
      <c r="G293" s="49" t="s">
        <v>68</v>
      </c>
      <c r="H293" s="72">
        <v>9.3896999999999994E-2</v>
      </c>
      <c r="I293" s="65">
        <v>155000</v>
      </c>
      <c r="J293" s="114" t="str">
        <f>_xlfn.XLOOKUP(E293,'[12]Resumo Unidades'!$B:$B,'[12]Resumo Unidades'!$W:$W)</f>
        <v>Fluxo com Divergência maior do que 10%</v>
      </c>
      <c r="K293" s="51" t="str">
        <f>IF(L293&gt;Resumo!$E$23,"Sim","Não")</f>
        <v>Não</v>
      </c>
      <c r="L293" s="66">
        <v>0</v>
      </c>
      <c r="M293" s="67"/>
      <c r="N293" s="52">
        <v>0</v>
      </c>
      <c r="O293" s="52">
        <v>0</v>
      </c>
      <c r="P293" s="52">
        <v>0</v>
      </c>
      <c r="Q293" s="52">
        <v>0</v>
      </c>
      <c r="R293" s="52">
        <v>0</v>
      </c>
      <c r="S293" s="52">
        <v>0</v>
      </c>
      <c r="T293" s="52">
        <v>0</v>
      </c>
      <c r="U293" s="52">
        <v>0</v>
      </c>
      <c r="V293" s="52">
        <v>0</v>
      </c>
      <c r="W293" s="52">
        <v>0</v>
      </c>
      <c r="X293" s="52">
        <v>0</v>
      </c>
      <c r="Y293" s="52">
        <v>0</v>
      </c>
      <c r="Z293" s="52">
        <v>0</v>
      </c>
      <c r="AA293" s="52">
        <v>0</v>
      </c>
      <c r="AB293" s="52">
        <v>0</v>
      </c>
      <c r="AC293" s="52">
        <v>0</v>
      </c>
      <c r="AD293" s="52">
        <v>0</v>
      </c>
      <c r="AE293" s="52">
        <v>0</v>
      </c>
      <c r="AF293" s="52">
        <v>0</v>
      </c>
      <c r="AG293" s="52">
        <v>0</v>
      </c>
      <c r="AH293" s="52">
        <v>0</v>
      </c>
      <c r="AI293" s="52">
        <v>0</v>
      </c>
      <c r="AJ293" s="52">
        <v>0</v>
      </c>
      <c r="AK293" s="52">
        <v>0</v>
      </c>
      <c r="AL293" s="52">
        <v>0</v>
      </c>
      <c r="AM293" s="52">
        <v>0</v>
      </c>
      <c r="AN293" s="52">
        <v>0</v>
      </c>
      <c r="AO293" s="52">
        <v>0</v>
      </c>
      <c r="AP293" s="52">
        <v>0</v>
      </c>
      <c r="AQ293" s="52">
        <v>0</v>
      </c>
      <c r="AR293" s="52">
        <v>0</v>
      </c>
      <c r="AS293" s="52">
        <v>0</v>
      </c>
      <c r="AT293" s="52">
        <v>0</v>
      </c>
      <c r="AU293" s="52">
        <v>0</v>
      </c>
      <c r="AV293" s="52">
        <v>0</v>
      </c>
      <c r="AW293" s="52">
        <v>0</v>
      </c>
      <c r="AX293" s="52">
        <v>0</v>
      </c>
      <c r="AY293" s="52">
        <v>0</v>
      </c>
      <c r="AZ293" s="52">
        <v>0</v>
      </c>
      <c r="BA293" s="52">
        <v>0</v>
      </c>
      <c r="BB293" s="52">
        <v>0</v>
      </c>
      <c r="BC293" s="52">
        <v>0</v>
      </c>
      <c r="BD293" s="52">
        <v>0</v>
      </c>
      <c r="BE293" s="52">
        <v>0</v>
      </c>
      <c r="BF293" s="52">
        <v>0</v>
      </c>
      <c r="BG293" s="52">
        <v>0</v>
      </c>
      <c r="BH293" s="52">
        <v>0</v>
      </c>
      <c r="BI293" s="52">
        <v>0</v>
      </c>
      <c r="BJ293" s="52">
        <v>0</v>
      </c>
      <c r="BK293" s="52">
        <v>0</v>
      </c>
      <c r="BL293" s="52">
        <v>0</v>
      </c>
      <c r="BM293" s="52">
        <v>0</v>
      </c>
      <c r="BN293" s="52">
        <v>0</v>
      </c>
      <c r="BO293" s="52">
        <v>0</v>
      </c>
      <c r="BP293" s="52">
        <v>0</v>
      </c>
      <c r="BQ293" s="52">
        <v>0</v>
      </c>
      <c r="BR293" s="52">
        <v>0</v>
      </c>
      <c r="BS293" s="52">
        <v>0</v>
      </c>
      <c r="BT293" s="52">
        <v>0</v>
      </c>
      <c r="BU293" s="52">
        <v>0</v>
      </c>
      <c r="BV293" s="52">
        <v>0</v>
      </c>
      <c r="BW293" s="52">
        <v>0</v>
      </c>
      <c r="BX293" s="52">
        <v>0</v>
      </c>
      <c r="BY293" s="52">
        <v>0</v>
      </c>
      <c r="BZ293" s="52">
        <v>0</v>
      </c>
      <c r="CA293" s="52">
        <v>0</v>
      </c>
      <c r="CB293" s="52">
        <v>0</v>
      </c>
      <c r="CC293" s="52">
        <v>0</v>
      </c>
      <c r="CD293" s="52">
        <v>1191.02</v>
      </c>
      <c r="CE293" s="52">
        <v>1191.02</v>
      </c>
      <c r="CF293" s="52">
        <v>1191.02</v>
      </c>
      <c r="CG293" s="52">
        <v>1191.02</v>
      </c>
      <c r="CH293" s="52">
        <v>1191.02</v>
      </c>
      <c r="CI293" s="52">
        <v>1191.02</v>
      </c>
      <c r="CJ293" s="52">
        <v>1191.02</v>
      </c>
      <c r="CK293" s="52">
        <v>1191.02</v>
      </c>
      <c r="CL293" s="52">
        <v>1191.02</v>
      </c>
      <c r="CM293" s="52">
        <v>1191.02</v>
      </c>
      <c r="CN293" s="52">
        <v>1191.02</v>
      </c>
      <c r="CO293" s="52">
        <v>1191.02</v>
      </c>
      <c r="CP293" s="52">
        <v>1191.02</v>
      </c>
      <c r="CQ293" s="52">
        <v>1191.02</v>
      </c>
      <c r="CR293" s="52">
        <v>1191.02</v>
      </c>
      <c r="CS293" s="52">
        <v>1191.02</v>
      </c>
      <c r="CT293" s="52">
        <v>1191.02</v>
      </c>
      <c r="CU293" s="52">
        <v>1191.02</v>
      </c>
      <c r="CV293" s="52">
        <v>1191.02</v>
      </c>
      <c r="CW293" s="52">
        <v>1191.02</v>
      </c>
      <c r="CX293" s="52">
        <v>1191.02</v>
      </c>
      <c r="CY293" s="52">
        <v>1191.02</v>
      </c>
      <c r="CZ293" s="52">
        <v>1191.02</v>
      </c>
      <c r="DA293" s="52">
        <v>1191.02</v>
      </c>
      <c r="DB293" s="52">
        <v>1191.02</v>
      </c>
      <c r="DC293" s="52">
        <v>1191.02</v>
      </c>
      <c r="DD293" s="52">
        <v>1191.02</v>
      </c>
      <c r="DE293" s="52">
        <v>1191.02</v>
      </c>
      <c r="DF293" s="52">
        <v>1191.02</v>
      </c>
      <c r="DG293" s="52">
        <v>1191.02</v>
      </c>
      <c r="DH293" s="52">
        <v>1191.02</v>
      </c>
      <c r="DI293" s="52">
        <v>1191.02</v>
      </c>
      <c r="DJ293" s="52">
        <v>1191.02</v>
      </c>
      <c r="DK293" s="52">
        <v>1191.02</v>
      </c>
      <c r="DL293" s="52">
        <v>1191.02</v>
      </c>
      <c r="DM293" s="52">
        <v>1191.02</v>
      </c>
      <c r="DN293" s="52">
        <v>1191.02</v>
      </c>
      <c r="DO293" s="52">
        <v>1191.02</v>
      </c>
      <c r="DP293" s="52">
        <v>1191.02</v>
      </c>
      <c r="DQ293" s="52">
        <v>1191.02</v>
      </c>
      <c r="DR293" s="52">
        <v>1191.02</v>
      </c>
      <c r="DS293" s="52">
        <v>1191.02</v>
      </c>
      <c r="DT293" s="52">
        <v>1191.02</v>
      </c>
      <c r="DU293" s="52">
        <v>1191.02</v>
      </c>
      <c r="DV293" s="52">
        <v>1191.02</v>
      </c>
      <c r="DW293" s="52">
        <v>1191.02</v>
      </c>
      <c r="DX293" s="52">
        <v>1191.02</v>
      </c>
      <c r="DY293" s="52">
        <v>1191.02</v>
      </c>
      <c r="DZ293" s="52">
        <v>1191.02</v>
      </c>
      <c r="EA293" s="52">
        <v>1191.02</v>
      </c>
      <c r="EB293" s="52">
        <v>1191.02</v>
      </c>
      <c r="EC293" s="52">
        <v>1191.02</v>
      </c>
      <c r="ED293" s="52">
        <v>1191.02</v>
      </c>
      <c r="EE293" s="52">
        <v>1191.02</v>
      </c>
      <c r="EF293" s="52">
        <v>1191.02</v>
      </c>
      <c r="EG293" s="52">
        <v>1191.02</v>
      </c>
      <c r="EH293" s="52">
        <v>1191.02</v>
      </c>
      <c r="EI293" s="52">
        <v>1191.02</v>
      </c>
      <c r="EJ293" s="52">
        <v>1191.02</v>
      </c>
      <c r="EK293" s="52">
        <v>1191.02</v>
      </c>
      <c r="EL293" s="52">
        <v>1191.02</v>
      </c>
      <c r="EM293" s="52">
        <v>1191.02</v>
      </c>
      <c r="EN293" s="52">
        <v>1191.02</v>
      </c>
      <c r="EO293" s="52">
        <v>1191.02</v>
      </c>
      <c r="EP293" s="52">
        <v>1191.02</v>
      </c>
      <c r="EQ293" s="52">
        <v>1191.02</v>
      </c>
      <c r="ER293" s="52">
        <v>1191.02</v>
      </c>
      <c r="ES293" s="52">
        <v>1191.02</v>
      </c>
      <c r="ET293" s="52">
        <v>1191.02</v>
      </c>
      <c r="EU293" s="52">
        <v>1191.02</v>
      </c>
      <c r="EV293" s="52">
        <v>1191.02</v>
      </c>
      <c r="EW293" s="52">
        <v>1191.02</v>
      </c>
      <c r="EX293" s="52">
        <v>1191.02</v>
      </c>
      <c r="EY293" s="52">
        <v>1191.02</v>
      </c>
      <c r="EZ293" s="52">
        <v>1191.02</v>
      </c>
      <c r="FA293" s="52">
        <v>1191.02</v>
      </c>
      <c r="FB293" s="52">
        <v>1191.02</v>
      </c>
      <c r="FC293" s="52">
        <v>1191.02</v>
      </c>
      <c r="FD293" s="52">
        <v>1191.02</v>
      </c>
      <c r="FE293" s="52">
        <v>1191.02</v>
      </c>
      <c r="FF293" s="52">
        <v>1191.02</v>
      </c>
      <c r="FG293" s="52">
        <v>1191.02</v>
      </c>
      <c r="FH293" s="52">
        <v>1191.02</v>
      </c>
      <c r="FI293" s="52">
        <v>1191.02</v>
      </c>
      <c r="FJ293" s="52">
        <v>1191.02</v>
      </c>
      <c r="FK293" s="52">
        <v>1191.02</v>
      </c>
      <c r="FL293" s="52">
        <v>1191.02</v>
      </c>
      <c r="FM293" s="52">
        <v>1191.02</v>
      </c>
      <c r="FN293" s="52">
        <v>1191.02</v>
      </c>
      <c r="FO293" s="52">
        <v>1191.02</v>
      </c>
      <c r="FP293" s="52">
        <v>1191.02</v>
      </c>
      <c r="FQ293" s="52">
        <v>1191.02</v>
      </c>
      <c r="FR293" s="52">
        <v>1191.02</v>
      </c>
      <c r="FS293" s="52">
        <v>1191.02</v>
      </c>
      <c r="FT293" s="52">
        <v>1191.02</v>
      </c>
      <c r="FU293" s="52">
        <v>1191.02</v>
      </c>
      <c r="FV293" s="52">
        <v>1191.02</v>
      </c>
      <c r="FW293" s="52">
        <v>1191.02</v>
      </c>
      <c r="FX293" s="52">
        <v>1191.02</v>
      </c>
      <c r="FY293" s="52">
        <v>1191.02</v>
      </c>
      <c r="FZ293" s="52">
        <v>1191.02</v>
      </c>
      <c r="GA293" s="52">
        <v>1191.02</v>
      </c>
      <c r="GB293" s="52">
        <v>1191.02</v>
      </c>
      <c r="GC293" s="52">
        <v>1191.02</v>
      </c>
      <c r="GD293" s="52">
        <v>1191.02</v>
      </c>
      <c r="GE293" s="52">
        <v>1191.02</v>
      </c>
      <c r="GF293" s="52">
        <v>1191.02</v>
      </c>
      <c r="GG293" s="52">
        <v>1191.02</v>
      </c>
      <c r="GH293" s="52">
        <v>1191.02</v>
      </c>
      <c r="GI293" s="52">
        <v>1191.02</v>
      </c>
      <c r="GJ293" s="52">
        <v>1191.02</v>
      </c>
      <c r="GK293" s="52">
        <v>1191.02</v>
      </c>
      <c r="GL293" s="52">
        <v>1191.02</v>
      </c>
      <c r="GM293" s="52">
        <v>1191.02</v>
      </c>
      <c r="GN293" s="52">
        <v>1191.02</v>
      </c>
      <c r="GO293" s="52">
        <v>1191.02</v>
      </c>
      <c r="GP293" s="52">
        <v>1191.02</v>
      </c>
      <c r="GQ293" s="52">
        <v>1191.02</v>
      </c>
      <c r="GR293" s="52">
        <v>1191.02</v>
      </c>
      <c r="GS293" s="52">
        <v>1191.02</v>
      </c>
      <c r="GT293" s="52">
        <v>1191.02</v>
      </c>
      <c r="GU293" s="52">
        <v>1191.02</v>
      </c>
      <c r="GV293" s="52">
        <v>1191.02</v>
      </c>
      <c r="GW293" s="52">
        <v>1191.02</v>
      </c>
      <c r="GX293" s="52">
        <v>1191.02</v>
      </c>
      <c r="GY293" s="52">
        <v>1191.02</v>
      </c>
      <c r="GZ293" s="52">
        <v>1191.02</v>
      </c>
      <c r="HA293" s="52">
        <v>1191.02</v>
      </c>
      <c r="HB293" s="52">
        <v>1191.02</v>
      </c>
      <c r="HC293" s="52">
        <v>1191.02</v>
      </c>
      <c r="HD293" s="52">
        <v>1191.02</v>
      </c>
      <c r="HE293" s="52">
        <v>1191.02</v>
      </c>
      <c r="HF293" s="52">
        <v>0</v>
      </c>
      <c r="HG293" s="52">
        <v>0</v>
      </c>
      <c r="HH293" s="52">
        <v>0</v>
      </c>
      <c r="HI293" s="52">
        <v>0</v>
      </c>
      <c r="HJ293" s="52">
        <v>0</v>
      </c>
      <c r="HK293" s="52">
        <v>0</v>
      </c>
      <c r="HL293" s="52">
        <v>0</v>
      </c>
      <c r="HM293" s="52">
        <v>0</v>
      </c>
      <c r="HN293" s="52">
        <v>0</v>
      </c>
      <c r="HO293" s="52">
        <v>0</v>
      </c>
      <c r="HP293" s="52">
        <v>0</v>
      </c>
      <c r="HQ293" s="52">
        <v>0</v>
      </c>
      <c r="HR293" s="52">
        <v>0</v>
      </c>
      <c r="HS293" s="52">
        <v>0</v>
      </c>
      <c r="HT293" s="52">
        <v>0</v>
      </c>
      <c r="HU293" s="52">
        <v>0</v>
      </c>
      <c r="HV293" s="52">
        <v>0</v>
      </c>
      <c r="HW293" s="52">
        <v>0</v>
      </c>
      <c r="HX293" s="52">
        <v>0</v>
      </c>
      <c r="HY293" s="52">
        <v>0</v>
      </c>
      <c r="HZ293" s="52">
        <v>0</v>
      </c>
      <c r="IA293" s="52">
        <v>0</v>
      </c>
      <c r="IB293" s="52">
        <v>0</v>
      </c>
      <c r="IC293" s="52">
        <v>0</v>
      </c>
      <c r="ID293" s="52">
        <v>0</v>
      </c>
      <c r="IE293" s="52">
        <v>0</v>
      </c>
      <c r="IF293" s="52">
        <v>0</v>
      </c>
      <c r="IG293" s="52">
        <v>0</v>
      </c>
      <c r="IH293" s="52">
        <v>0</v>
      </c>
      <c r="II293" s="52">
        <v>0</v>
      </c>
      <c r="IJ293" s="52">
        <v>0</v>
      </c>
      <c r="IK293" s="52">
        <v>0</v>
      </c>
      <c r="IL293" s="52">
        <v>0</v>
      </c>
      <c r="IM293" s="52">
        <v>0</v>
      </c>
      <c r="IN293" s="52">
        <v>0</v>
      </c>
      <c r="IO293" s="52">
        <v>0</v>
      </c>
      <c r="IP293" s="52">
        <v>0</v>
      </c>
      <c r="IQ293" s="52">
        <v>0</v>
      </c>
      <c r="IR293" s="52">
        <v>0</v>
      </c>
      <c r="IS293" s="52">
        <v>0</v>
      </c>
      <c r="IT293" s="52">
        <v>0</v>
      </c>
      <c r="IU293" s="52">
        <v>0</v>
      </c>
      <c r="IV293" s="52">
        <v>0</v>
      </c>
      <c r="IW293" s="52">
        <v>0</v>
      </c>
      <c r="IX293" s="52">
        <v>0</v>
      </c>
      <c r="IY293" s="52">
        <v>0</v>
      </c>
      <c r="IZ293" s="52">
        <v>0</v>
      </c>
      <c r="JA293" s="52">
        <v>0</v>
      </c>
      <c r="JB293" s="52">
        <v>0</v>
      </c>
      <c r="JC293" s="52">
        <v>0</v>
      </c>
      <c r="JD293" s="52">
        <v>0</v>
      </c>
      <c r="JE293" s="52">
        <v>0</v>
      </c>
      <c r="JF293" s="52">
        <v>0</v>
      </c>
      <c r="JG293" s="52">
        <v>0</v>
      </c>
      <c r="JH293" s="52">
        <v>0</v>
      </c>
      <c r="JI293" s="52">
        <v>0</v>
      </c>
      <c r="JJ293" s="52">
        <v>0</v>
      </c>
      <c r="JK293" s="52">
        <v>0</v>
      </c>
      <c r="JL293" s="52">
        <v>0</v>
      </c>
      <c r="JM293" s="52">
        <v>0</v>
      </c>
      <c r="JN293" s="52">
        <v>0</v>
      </c>
      <c r="JO293" s="52">
        <v>0</v>
      </c>
      <c r="JP293" s="52">
        <v>0</v>
      </c>
      <c r="JQ293" s="52">
        <v>0</v>
      </c>
      <c r="JR293" s="52">
        <v>0</v>
      </c>
      <c r="JS293" s="52">
        <v>0</v>
      </c>
      <c r="JT293" s="52">
        <v>0</v>
      </c>
      <c r="JU293" s="52">
        <v>0</v>
      </c>
      <c r="JV293" s="52">
        <v>0</v>
      </c>
      <c r="JW293" s="52">
        <v>0</v>
      </c>
      <c r="JX293" s="52">
        <v>0</v>
      </c>
      <c r="JY293" s="52">
        <v>0</v>
      </c>
      <c r="JZ293" s="52">
        <v>0</v>
      </c>
      <c r="KA293" s="52">
        <v>0</v>
      </c>
      <c r="KB293" s="52">
        <v>0</v>
      </c>
      <c r="KC293" s="52">
        <v>0</v>
      </c>
      <c r="KD293" s="52">
        <v>0</v>
      </c>
      <c r="KE293" s="52">
        <v>0</v>
      </c>
      <c r="KF293" s="52">
        <v>0</v>
      </c>
      <c r="KG293" s="52">
        <v>0</v>
      </c>
      <c r="KH293" s="52">
        <v>0</v>
      </c>
      <c r="KI293" s="52">
        <v>0</v>
      </c>
      <c r="KJ293" s="52">
        <v>0</v>
      </c>
      <c r="KK293" s="52">
        <v>0</v>
      </c>
      <c r="KL293" s="52">
        <v>0</v>
      </c>
      <c r="KM293" s="52">
        <v>0</v>
      </c>
      <c r="KN293" s="52">
        <v>0</v>
      </c>
      <c r="KO293" s="52">
        <v>0</v>
      </c>
      <c r="KP293" s="52">
        <v>0</v>
      </c>
      <c r="KQ293" s="52">
        <v>0</v>
      </c>
      <c r="KR293" s="52">
        <v>0</v>
      </c>
      <c r="KS293" s="52">
        <v>0</v>
      </c>
      <c r="KT293" s="52">
        <v>0</v>
      </c>
      <c r="KU293" s="52">
        <v>0</v>
      </c>
      <c r="KV293" s="52">
        <v>0</v>
      </c>
      <c r="KW293" s="52">
        <v>0</v>
      </c>
      <c r="KX293" s="52">
        <v>0</v>
      </c>
      <c r="KY293" s="52">
        <v>0</v>
      </c>
      <c r="KZ293" s="52">
        <v>0</v>
      </c>
      <c r="LA293" s="52">
        <v>0</v>
      </c>
      <c r="LB293" s="52">
        <v>0</v>
      </c>
      <c r="LC293" s="52">
        <v>0</v>
      </c>
      <c r="LD293" s="52">
        <v>0</v>
      </c>
      <c r="LE293" s="52">
        <v>0</v>
      </c>
      <c r="LF293" s="52">
        <v>0</v>
      </c>
      <c r="LG293" s="52">
        <v>0</v>
      </c>
      <c r="LH293" s="52">
        <v>0</v>
      </c>
      <c r="LI293" s="52">
        <v>0</v>
      </c>
      <c r="LJ293" s="52">
        <v>0</v>
      </c>
      <c r="LK293" s="52">
        <v>0</v>
      </c>
      <c r="LL293" s="52">
        <v>0</v>
      </c>
      <c r="LM293" s="52">
        <v>0</v>
      </c>
      <c r="LN293" s="52">
        <v>0</v>
      </c>
      <c r="LO293" s="52">
        <v>0</v>
      </c>
      <c r="LP293" s="52">
        <v>0</v>
      </c>
      <c r="LQ293" s="52">
        <v>0</v>
      </c>
      <c r="LR293" s="52">
        <v>0</v>
      </c>
      <c r="LS293" s="52">
        <v>0</v>
      </c>
      <c r="LT293" s="52">
        <v>0</v>
      </c>
      <c r="LU293" s="52">
        <v>0</v>
      </c>
      <c r="LV293" s="52">
        <v>0</v>
      </c>
      <c r="LW293" s="52">
        <v>0</v>
      </c>
      <c r="LX293" s="52">
        <v>0</v>
      </c>
      <c r="LY293" s="52">
        <v>0</v>
      </c>
      <c r="LZ293" s="52">
        <v>0</v>
      </c>
      <c r="MA293" s="52">
        <v>0</v>
      </c>
      <c r="MB293" s="52">
        <v>0</v>
      </c>
      <c r="MC293" s="52">
        <v>0</v>
      </c>
      <c r="MD293" s="52">
        <v>0</v>
      </c>
      <c r="ME293" s="52">
        <v>0</v>
      </c>
      <c r="MF293" s="52">
        <v>0</v>
      </c>
      <c r="MG293" s="52">
        <v>0</v>
      </c>
      <c r="MH293" s="52">
        <v>0</v>
      </c>
      <c r="MI293" s="52">
        <v>0</v>
      </c>
      <c r="MJ293" s="52">
        <v>0</v>
      </c>
      <c r="MK293" s="52">
        <v>0</v>
      </c>
      <c r="ML293" s="52">
        <v>0</v>
      </c>
      <c r="MM293" s="52">
        <v>0</v>
      </c>
      <c r="MN293" s="52">
        <v>0</v>
      </c>
      <c r="MO293" s="52">
        <v>0</v>
      </c>
      <c r="MP293" s="52">
        <v>0</v>
      </c>
      <c r="MQ293" s="52">
        <v>0</v>
      </c>
      <c r="MR293" s="52">
        <v>0</v>
      </c>
      <c r="MS293" s="52">
        <v>0</v>
      </c>
      <c r="MT293" s="52">
        <v>0</v>
      </c>
      <c r="MU293" s="52">
        <v>0</v>
      </c>
      <c r="MV293" s="52">
        <v>0</v>
      </c>
      <c r="MW293" s="52">
        <v>0</v>
      </c>
      <c r="MX293" s="52">
        <v>0</v>
      </c>
      <c r="MY293" s="52">
        <v>0</v>
      </c>
      <c r="MZ293" s="52">
        <v>0</v>
      </c>
      <c r="NA293" s="52">
        <v>0</v>
      </c>
      <c r="NB293" s="52">
        <v>0</v>
      </c>
      <c r="NC293" s="52">
        <v>0</v>
      </c>
      <c r="ND293" s="52">
        <v>0</v>
      </c>
      <c r="NE293" s="52">
        <v>0</v>
      </c>
      <c r="NF293" s="52">
        <v>0</v>
      </c>
      <c r="NG293" s="52">
        <v>0</v>
      </c>
      <c r="NH293" s="52">
        <v>0</v>
      </c>
      <c r="NI293" s="52">
        <v>0</v>
      </c>
      <c r="NJ293" s="52">
        <v>0</v>
      </c>
      <c r="NK293" s="52">
        <v>0</v>
      </c>
      <c r="NL293" s="52">
        <v>0</v>
      </c>
      <c r="NM293" s="52">
        <v>0</v>
      </c>
      <c r="NN293" s="52">
        <v>0</v>
      </c>
      <c r="NO293" s="52">
        <v>0</v>
      </c>
      <c r="NP293" s="52">
        <v>0</v>
      </c>
      <c r="NQ293" s="52">
        <v>0</v>
      </c>
      <c r="NR293" s="68">
        <f t="shared" si="15"/>
        <v>157214.63999999993</v>
      </c>
      <c r="NS293" s="68">
        <f t="shared" si="16"/>
        <v>157214.63999999993</v>
      </c>
      <c r="NT293" s="68">
        <f t="shared" si="17"/>
        <v>129821.18000000014</v>
      </c>
    </row>
    <row r="294" spans="1:384" s="40" customFormat="1" ht="15" customHeight="1" outlineLevel="1" x14ac:dyDescent="0.2">
      <c r="A294" s="61"/>
      <c r="B294" s="49" t="s">
        <v>1078</v>
      </c>
      <c r="C294" s="49" t="s">
        <v>756</v>
      </c>
      <c r="D294" s="49" t="s">
        <v>757</v>
      </c>
      <c r="E294" s="50" t="s">
        <v>758</v>
      </c>
      <c r="F294" s="64">
        <v>44224</v>
      </c>
      <c r="G294" s="49" t="s">
        <v>68</v>
      </c>
      <c r="H294" s="72">
        <v>0</v>
      </c>
      <c r="I294" s="65">
        <v>146000</v>
      </c>
      <c r="J294" s="114" t="str">
        <f>_xlfn.XLOOKUP(E294,'[12]Resumo Unidades'!$B:$B,'[12]Resumo Unidades'!$W:$W)</f>
        <v>Fluxo com Divergência de 5% a 10%</v>
      </c>
      <c r="K294" s="51" t="str">
        <f>IF(L294&gt;Resumo!$E$23,"Sim","Não")</f>
        <v>Não</v>
      </c>
      <c r="L294" s="66">
        <v>0</v>
      </c>
      <c r="M294" s="67"/>
      <c r="N294" s="52">
        <v>0</v>
      </c>
      <c r="O294" s="52">
        <v>0</v>
      </c>
      <c r="P294" s="52">
        <v>0</v>
      </c>
      <c r="Q294" s="52">
        <v>0</v>
      </c>
      <c r="R294" s="52">
        <v>0</v>
      </c>
      <c r="S294" s="52">
        <v>0</v>
      </c>
      <c r="T294" s="52">
        <v>0</v>
      </c>
      <c r="U294" s="52">
        <v>0</v>
      </c>
      <c r="V294" s="52">
        <v>0</v>
      </c>
      <c r="W294" s="52">
        <v>0</v>
      </c>
      <c r="X294" s="52">
        <v>0</v>
      </c>
      <c r="Y294" s="52">
        <v>0</v>
      </c>
      <c r="Z294" s="52">
        <v>0</v>
      </c>
      <c r="AA294" s="52">
        <v>0</v>
      </c>
      <c r="AB294" s="52">
        <v>0</v>
      </c>
      <c r="AC294" s="52">
        <v>0</v>
      </c>
      <c r="AD294" s="52">
        <v>0</v>
      </c>
      <c r="AE294" s="52">
        <v>0</v>
      </c>
      <c r="AF294" s="52">
        <v>0</v>
      </c>
      <c r="AG294" s="52">
        <v>0</v>
      </c>
      <c r="AH294" s="52">
        <v>0</v>
      </c>
      <c r="AI294" s="52">
        <v>0</v>
      </c>
      <c r="AJ294" s="52">
        <v>0</v>
      </c>
      <c r="AK294" s="52">
        <v>0</v>
      </c>
      <c r="AL294" s="52">
        <v>0</v>
      </c>
      <c r="AM294" s="52">
        <v>0</v>
      </c>
      <c r="AN294" s="52">
        <v>0</v>
      </c>
      <c r="AO294" s="52">
        <v>0</v>
      </c>
      <c r="AP294" s="52">
        <v>0</v>
      </c>
      <c r="AQ294" s="52">
        <v>0</v>
      </c>
      <c r="AR294" s="52">
        <v>0</v>
      </c>
      <c r="AS294" s="52">
        <v>0</v>
      </c>
      <c r="AT294" s="52">
        <v>0</v>
      </c>
      <c r="AU294" s="52">
        <v>0</v>
      </c>
      <c r="AV294" s="52">
        <v>0</v>
      </c>
      <c r="AW294" s="52">
        <v>0</v>
      </c>
      <c r="AX294" s="52">
        <v>0</v>
      </c>
      <c r="AY294" s="52">
        <v>0</v>
      </c>
      <c r="AZ294" s="52">
        <v>0</v>
      </c>
      <c r="BA294" s="52">
        <v>0</v>
      </c>
      <c r="BB294" s="52">
        <v>0</v>
      </c>
      <c r="BC294" s="52">
        <v>0</v>
      </c>
      <c r="BD294" s="52">
        <v>0</v>
      </c>
      <c r="BE294" s="52">
        <v>0</v>
      </c>
      <c r="BF294" s="52">
        <v>0</v>
      </c>
      <c r="BG294" s="52">
        <v>0</v>
      </c>
      <c r="BH294" s="52">
        <v>0</v>
      </c>
      <c r="BI294" s="52">
        <v>0</v>
      </c>
      <c r="BJ294" s="52">
        <v>0</v>
      </c>
      <c r="BK294" s="52">
        <v>0</v>
      </c>
      <c r="BL294" s="52">
        <v>0</v>
      </c>
      <c r="BM294" s="52">
        <v>0</v>
      </c>
      <c r="BN294" s="52">
        <v>0</v>
      </c>
      <c r="BO294" s="52">
        <v>0</v>
      </c>
      <c r="BP294" s="52">
        <v>0</v>
      </c>
      <c r="BQ294" s="52">
        <v>0</v>
      </c>
      <c r="BR294" s="52">
        <v>0</v>
      </c>
      <c r="BS294" s="52">
        <v>0</v>
      </c>
      <c r="BT294" s="52">
        <v>0</v>
      </c>
      <c r="BU294" s="52">
        <v>0</v>
      </c>
      <c r="BV294" s="52">
        <v>0</v>
      </c>
      <c r="BW294" s="52">
        <v>0</v>
      </c>
      <c r="BX294" s="52">
        <v>0</v>
      </c>
      <c r="BY294" s="52">
        <v>0</v>
      </c>
      <c r="BZ294" s="52">
        <v>0</v>
      </c>
      <c r="CA294" s="52">
        <v>0</v>
      </c>
      <c r="CB294" s="52">
        <v>0</v>
      </c>
      <c r="CC294" s="52">
        <v>0</v>
      </c>
      <c r="CD294" s="52">
        <v>3180.7000000000003</v>
      </c>
      <c r="CE294" s="52">
        <v>3180.7000000000003</v>
      </c>
      <c r="CF294" s="52">
        <v>3180.7000000000003</v>
      </c>
      <c r="CG294" s="52">
        <v>3180.7000000000003</v>
      </c>
      <c r="CH294" s="52">
        <v>3180.7000000000003</v>
      </c>
      <c r="CI294" s="52">
        <v>3180.7000000000003</v>
      </c>
      <c r="CJ294" s="52">
        <v>3180.7000000000003</v>
      </c>
      <c r="CK294" s="52">
        <v>3180.7000000000003</v>
      </c>
      <c r="CL294" s="52">
        <v>3180.7000000000003</v>
      </c>
      <c r="CM294" s="52">
        <v>3180.7000000000003</v>
      </c>
      <c r="CN294" s="52">
        <v>3180.7000000000003</v>
      </c>
      <c r="CO294" s="52">
        <v>3180.7000000000003</v>
      </c>
      <c r="CP294" s="52">
        <v>3180.7000000000003</v>
      </c>
      <c r="CQ294" s="52">
        <v>0</v>
      </c>
      <c r="CR294" s="52">
        <v>0</v>
      </c>
      <c r="CS294" s="52">
        <v>0</v>
      </c>
      <c r="CT294" s="52">
        <v>0</v>
      </c>
      <c r="CU294" s="52">
        <v>0</v>
      </c>
      <c r="CV294" s="52">
        <v>0</v>
      </c>
      <c r="CW294" s="52">
        <v>0</v>
      </c>
      <c r="CX294" s="52">
        <v>0</v>
      </c>
      <c r="CY294" s="52">
        <v>0</v>
      </c>
      <c r="CZ294" s="52">
        <v>0</v>
      </c>
      <c r="DA294" s="52">
        <v>0</v>
      </c>
      <c r="DB294" s="52">
        <v>0</v>
      </c>
      <c r="DC294" s="52">
        <v>0</v>
      </c>
      <c r="DD294" s="52">
        <v>0</v>
      </c>
      <c r="DE294" s="52">
        <v>0</v>
      </c>
      <c r="DF294" s="52">
        <v>0</v>
      </c>
      <c r="DG294" s="52">
        <v>0</v>
      </c>
      <c r="DH294" s="52">
        <v>0</v>
      </c>
      <c r="DI294" s="52">
        <v>0</v>
      </c>
      <c r="DJ294" s="52">
        <v>0</v>
      </c>
      <c r="DK294" s="52">
        <v>0</v>
      </c>
      <c r="DL294" s="52">
        <v>0</v>
      </c>
      <c r="DM294" s="52">
        <v>0</v>
      </c>
      <c r="DN294" s="52">
        <v>0</v>
      </c>
      <c r="DO294" s="52">
        <v>0</v>
      </c>
      <c r="DP294" s="52">
        <v>0</v>
      </c>
      <c r="DQ294" s="52">
        <v>0</v>
      </c>
      <c r="DR294" s="52">
        <v>0</v>
      </c>
      <c r="DS294" s="52">
        <v>0</v>
      </c>
      <c r="DT294" s="52">
        <v>0</v>
      </c>
      <c r="DU294" s="52">
        <v>0</v>
      </c>
      <c r="DV294" s="52">
        <v>0</v>
      </c>
      <c r="DW294" s="52">
        <v>0</v>
      </c>
      <c r="DX294" s="52">
        <v>0</v>
      </c>
      <c r="DY294" s="52">
        <v>0</v>
      </c>
      <c r="DZ294" s="52">
        <v>0</v>
      </c>
      <c r="EA294" s="52">
        <v>0</v>
      </c>
      <c r="EB294" s="52">
        <v>0</v>
      </c>
      <c r="EC294" s="52">
        <v>0</v>
      </c>
      <c r="ED294" s="52">
        <v>0</v>
      </c>
      <c r="EE294" s="52">
        <v>0</v>
      </c>
      <c r="EF294" s="52">
        <v>0</v>
      </c>
      <c r="EG294" s="52">
        <v>0</v>
      </c>
      <c r="EH294" s="52">
        <v>0</v>
      </c>
      <c r="EI294" s="52">
        <v>0</v>
      </c>
      <c r="EJ294" s="52">
        <v>0</v>
      </c>
      <c r="EK294" s="52">
        <v>0</v>
      </c>
      <c r="EL294" s="52">
        <v>0</v>
      </c>
      <c r="EM294" s="52">
        <v>0</v>
      </c>
      <c r="EN294" s="52">
        <v>0</v>
      </c>
      <c r="EO294" s="52">
        <v>0</v>
      </c>
      <c r="EP294" s="52">
        <v>0</v>
      </c>
      <c r="EQ294" s="52">
        <v>0</v>
      </c>
      <c r="ER294" s="52">
        <v>0</v>
      </c>
      <c r="ES294" s="52">
        <v>0</v>
      </c>
      <c r="ET294" s="52">
        <v>0</v>
      </c>
      <c r="EU294" s="52">
        <v>0</v>
      </c>
      <c r="EV294" s="52">
        <v>0</v>
      </c>
      <c r="EW294" s="52">
        <v>0</v>
      </c>
      <c r="EX294" s="52">
        <v>0</v>
      </c>
      <c r="EY294" s="52">
        <v>0</v>
      </c>
      <c r="EZ294" s="52">
        <v>0</v>
      </c>
      <c r="FA294" s="52">
        <v>0</v>
      </c>
      <c r="FB294" s="52">
        <v>0</v>
      </c>
      <c r="FC294" s="52">
        <v>0</v>
      </c>
      <c r="FD294" s="52">
        <v>0</v>
      </c>
      <c r="FE294" s="52">
        <v>0</v>
      </c>
      <c r="FF294" s="52">
        <v>0</v>
      </c>
      <c r="FG294" s="52">
        <v>0</v>
      </c>
      <c r="FH294" s="52">
        <v>0</v>
      </c>
      <c r="FI294" s="52">
        <v>0</v>
      </c>
      <c r="FJ294" s="52">
        <v>0</v>
      </c>
      <c r="FK294" s="52">
        <v>0</v>
      </c>
      <c r="FL294" s="52">
        <v>0</v>
      </c>
      <c r="FM294" s="52">
        <v>0</v>
      </c>
      <c r="FN294" s="52">
        <v>0</v>
      </c>
      <c r="FO294" s="52">
        <v>0</v>
      </c>
      <c r="FP294" s="52">
        <v>0</v>
      </c>
      <c r="FQ294" s="52">
        <v>0</v>
      </c>
      <c r="FR294" s="52">
        <v>0</v>
      </c>
      <c r="FS294" s="52">
        <v>0</v>
      </c>
      <c r="FT294" s="52">
        <v>0</v>
      </c>
      <c r="FU294" s="52">
        <v>0</v>
      </c>
      <c r="FV294" s="52">
        <v>0</v>
      </c>
      <c r="FW294" s="52">
        <v>0</v>
      </c>
      <c r="FX294" s="52">
        <v>0</v>
      </c>
      <c r="FY294" s="52">
        <v>0</v>
      </c>
      <c r="FZ294" s="52">
        <v>0</v>
      </c>
      <c r="GA294" s="52">
        <v>0</v>
      </c>
      <c r="GB294" s="52">
        <v>0</v>
      </c>
      <c r="GC294" s="52">
        <v>0</v>
      </c>
      <c r="GD294" s="52">
        <v>0</v>
      </c>
      <c r="GE294" s="52">
        <v>0</v>
      </c>
      <c r="GF294" s="52">
        <v>0</v>
      </c>
      <c r="GG294" s="52">
        <v>0</v>
      </c>
      <c r="GH294" s="52">
        <v>0</v>
      </c>
      <c r="GI294" s="52">
        <v>0</v>
      </c>
      <c r="GJ294" s="52">
        <v>0</v>
      </c>
      <c r="GK294" s="52">
        <v>0</v>
      </c>
      <c r="GL294" s="52">
        <v>0</v>
      </c>
      <c r="GM294" s="52">
        <v>0</v>
      </c>
      <c r="GN294" s="52">
        <v>0</v>
      </c>
      <c r="GO294" s="52">
        <v>0</v>
      </c>
      <c r="GP294" s="52">
        <v>0</v>
      </c>
      <c r="GQ294" s="52">
        <v>0</v>
      </c>
      <c r="GR294" s="52">
        <v>0</v>
      </c>
      <c r="GS294" s="52">
        <v>0</v>
      </c>
      <c r="GT294" s="52">
        <v>0</v>
      </c>
      <c r="GU294" s="52">
        <v>0</v>
      </c>
      <c r="GV294" s="52">
        <v>0</v>
      </c>
      <c r="GW294" s="52">
        <v>0</v>
      </c>
      <c r="GX294" s="52">
        <v>0</v>
      </c>
      <c r="GY294" s="52">
        <v>0</v>
      </c>
      <c r="GZ294" s="52">
        <v>0</v>
      </c>
      <c r="HA294" s="52">
        <v>0</v>
      </c>
      <c r="HB294" s="52">
        <v>0</v>
      </c>
      <c r="HC294" s="52">
        <v>0</v>
      </c>
      <c r="HD294" s="52">
        <v>0</v>
      </c>
      <c r="HE294" s="52">
        <v>0</v>
      </c>
      <c r="HF294" s="52">
        <v>0</v>
      </c>
      <c r="HG294" s="52">
        <v>0</v>
      </c>
      <c r="HH294" s="52">
        <v>0</v>
      </c>
      <c r="HI294" s="52">
        <v>0</v>
      </c>
      <c r="HJ294" s="52">
        <v>0</v>
      </c>
      <c r="HK294" s="52">
        <v>0</v>
      </c>
      <c r="HL294" s="52">
        <v>0</v>
      </c>
      <c r="HM294" s="52">
        <v>0</v>
      </c>
      <c r="HN294" s="52">
        <v>0</v>
      </c>
      <c r="HO294" s="52">
        <v>0</v>
      </c>
      <c r="HP294" s="52">
        <v>0</v>
      </c>
      <c r="HQ294" s="52">
        <v>0</v>
      </c>
      <c r="HR294" s="52">
        <v>0</v>
      </c>
      <c r="HS294" s="52">
        <v>0</v>
      </c>
      <c r="HT294" s="52">
        <v>0</v>
      </c>
      <c r="HU294" s="52">
        <v>0</v>
      </c>
      <c r="HV294" s="52">
        <v>0</v>
      </c>
      <c r="HW294" s="52">
        <v>0</v>
      </c>
      <c r="HX294" s="52">
        <v>0</v>
      </c>
      <c r="HY294" s="52">
        <v>0</v>
      </c>
      <c r="HZ294" s="52">
        <v>0</v>
      </c>
      <c r="IA294" s="52">
        <v>0</v>
      </c>
      <c r="IB294" s="52">
        <v>0</v>
      </c>
      <c r="IC294" s="52">
        <v>0</v>
      </c>
      <c r="ID294" s="52">
        <v>0</v>
      </c>
      <c r="IE294" s="52">
        <v>0</v>
      </c>
      <c r="IF294" s="52">
        <v>0</v>
      </c>
      <c r="IG294" s="52">
        <v>0</v>
      </c>
      <c r="IH294" s="52">
        <v>0</v>
      </c>
      <c r="II294" s="52">
        <v>0</v>
      </c>
      <c r="IJ294" s="52">
        <v>0</v>
      </c>
      <c r="IK294" s="52">
        <v>0</v>
      </c>
      <c r="IL294" s="52">
        <v>0</v>
      </c>
      <c r="IM294" s="52">
        <v>0</v>
      </c>
      <c r="IN294" s="52">
        <v>0</v>
      </c>
      <c r="IO294" s="52">
        <v>0</v>
      </c>
      <c r="IP294" s="52">
        <v>0</v>
      </c>
      <c r="IQ294" s="52">
        <v>0</v>
      </c>
      <c r="IR294" s="52">
        <v>0</v>
      </c>
      <c r="IS294" s="52">
        <v>0</v>
      </c>
      <c r="IT294" s="52">
        <v>0</v>
      </c>
      <c r="IU294" s="52">
        <v>0</v>
      </c>
      <c r="IV294" s="52">
        <v>0</v>
      </c>
      <c r="IW294" s="52">
        <v>0</v>
      </c>
      <c r="IX294" s="52">
        <v>0</v>
      </c>
      <c r="IY294" s="52">
        <v>0</v>
      </c>
      <c r="IZ294" s="52">
        <v>0</v>
      </c>
      <c r="JA294" s="52">
        <v>0</v>
      </c>
      <c r="JB294" s="52">
        <v>0</v>
      </c>
      <c r="JC294" s="52">
        <v>0</v>
      </c>
      <c r="JD294" s="52">
        <v>0</v>
      </c>
      <c r="JE294" s="52">
        <v>0</v>
      </c>
      <c r="JF294" s="52">
        <v>0</v>
      </c>
      <c r="JG294" s="52">
        <v>0</v>
      </c>
      <c r="JH294" s="52">
        <v>0</v>
      </c>
      <c r="JI294" s="52">
        <v>0</v>
      </c>
      <c r="JJ294" s="52">
        <v>0</v>
      </c>
      <c r="JK294" s="52">
        <v>0</v>
      </c>
      <c r="JL294" s="52">
        <v>0</v>
      </c>
      <c r="JM294" s="52">
        <v>0</v>
      </c>
      <c r="JN294" s="52">
        <v>0</v>
      </c>
      <c r="JO294" s="52">
        <v>0</v>
      </c>
      <c r="JP294" s="52">
        <v>0</v>
      </c>
      <c r="JQ294" s="52">
        <v>0</v>
      </c>
      <c r="JR294" s="52">
        <v>0</v>
      </c>
      <c r="JS294" s="52">
        <v>0</v>
      </c>
      <c r="JT294" s="52">
        <v>0</v>
      </c>
      <c r="JU294" s="52">
        <v>0</v>
      </c>
      <c r="JV294" s="52">
        <v>0</v>
      </c>
      <c r="JW294" s="52">
        <v>0</v>
      </c>
      <c r="JX294" s="52">
        <v>0</v>
      </c>
      <c r="JY294" s="52">
        <v>0</v>
      </c>
      <c r="JZ294" s="52">
        <v>0</v>
      </c>
      <c r="KA294" s="52">
        <v>0</v>
      </c>
      <c r="KB294" s="52">
        <v>0</v>
      </c>
      <c r="KC294" s="52">
        <v>0</v>
      </c>
      <c r="KD294" s="52">
        <v>0</v>
      </c>
      <c r="KE294" s="52">
        <v>0</v>
      </c>
      <c r="KF294" s="52">
        <v>0</v>
      </c>
      <c r="KG294" s="52">
        <v>0</v>
      </c>
      <c r="KH294" s="52">
        <v>0</v>
      </c>
      <c r="KI294" s="52">
        <v>0</v>
      </c>
      <c r="KJ294" s="52">
        <v>0</v>
      </c>
      <c r="KK294" s="52">
        <v>0</v>
      </c>
      <c r="KL294" s="52">
        <v>0</v>
      </c>
      <c r="KM294" s="52">
        <v>0</v>
      </c>
      <c r="KN294" s="52">
        <v>0</v>
      </c>
      <c r="KO294" s="52">
        <v>0</v>
      </c>
      <c r="KP294" s="52">
        <v>0</v>
      </c>
      <c r="KQ294" s="52">
        <v>0</v>
      </c>
      <c r="KR294" s="52">
        <v>0</v>
      </c>
      <c r="KS294" s="52">
        <v>0</v>
      </c>
      <c r="KT294" s="52">
        <v>0</v>
      </c>
      <c r="KU294" s="52">
        <v>0</v>
      </c>
      <c r="KV294" s="52">
        <v>0</v>
      </c>
      <c r="KW294" s="52">
        <v>0</v>
      </c>
      <c r="KX294" s="52">
        <v>0</v>
      </c>
      <c r="KY294" s="52">
        <v>0</v>
      </c>
      <c r="KZ294" s="52">
        <v>0</v>
      </c>
      <c r="LA294" s="52">
        <v>0</v>
      </c>
      <c r="LB294" s="52">
        <v>0</v>
      </c>
      <c r="LC294" s="52">
        <v>0</v>
      </c>
      <c r="LD294" s="52">
        <v>0</v>
      </c>
      <c r="LE294" s="52">
        <v>0</v>
      </c>
      <c r="LF294" s="52">
        <v>0</v>
      </c>
      <c r="LG294" s="52">
        <v>0</v>
      </c>
      <c r="LH294" s="52">
        <v>0</v>
      </c>
      <c r="LI294" s="52">
        <v>0</v>
      </c>
      <c r="LJ294" s="52">
        <v>0</v>
      </c>
      <c r="LK294" s="52">
        <v>0</v>
      </c>
      <c r="LL294" s="52">
        <v>0</v>
      </c>
      <c r="LM294" s="52">
        <v>0</v>
      </c>
      <c r="LN294" s="52">
        <v>0</v>
      </c>
      <c r="LO294" s="52">
        <v>0</v>
      </c>
      <c r="LP294" s="52">
        <v>0</v>
      </c>
      <c r="LQ294" s="52">
        <v>0</v>
      </c>
      <c r="LR294" s="52">
        <v>0</v>
      </c>
      <c r="LS294" s="52">
        <v>0</v>
      </c>
      <c r="LT294" s="52">
        <v>0</v>
      </c>
      <c r="LU294" s="52">
        <v>0</v>
      </c>
      <c r="LV294" s="52">
        <v>0</v>
      </c>
      <c r="LW294" s="52">
        <v>0</v>
      </c>
      <c r="LX294" s="52">
        <v>0</v>
      </c>
      <c r="LY294" s="52">
        <v>0</v>
      </c>
      <c r="LZ294" s="52">
        <v>0</v>
      </c>
      <c r="MA294" s="52">
        <v>0</v>
      </c>
      <c r="MB294" s="52">
        <v>0</v>
      </c>
      <c r="MC294" s="52">
        <v>0</v>
      </c>
      <c r="MD294" s="52">
        <v>0</v>
      </c>
      <c r="ME294" s="52">
        <v>0</v>
      </c>
      <c r="MF294" s="52">
        <v>0</v>
      </c>
      <c r="MG294" s="52">
        <v>0</v>
      </c>
      <c r="MH294" s="52">
        <v>0</v>
      </c>
      <c r="MI294" s="52">
        <v>0</v>
      </c>
      <c r="MJ294" s="52">
        <v>0</v>
      </c>
      <c r="MK294" s="52">
        <v>0</v>
      </c>
      <c r="ML294" s="52">
        <v>0</v>
      </c>
      <c r="MM294" s="52">
        <v>0</v>
      </c>
      <c r="MN294" s="52">
        <v>0</v>
      </c>
      <c r="MO294" s="52">
        <v>0</v>
      </c>
      <c r="MP294" s="52">
        <v>0</v>
      </c>
      <c r="MQ294" s="52">
        <v>0</v>
      </c>
      <c r="MR294" s="52">
        <v>0</v>
      </c>
      <c r="MS294" s="52">
        <v>0</v>
      </c>
      <c r="MT294" s="52">
        <v>0</v>
      </c>
      <c r="MU294" s="52">
        <v>0</v>
      </c>
      <c r="MV294" s="52">
        <v>0</v>
      </c>
      <c r="MW294" s="52">
        <v>0</v>
      </c>
      <c r="MX294" s="52">
        <v>0</v>
      </c>
      <c r="MY294" s="52">
        <v>0</v>
      </c>
      <c r="MZ294" s="52">
        <v>0</v>
      </c>
      <c r="NA294" s="52">
        <v>0</v>
      </c>
      <c r="NB294" s="52">
        <v>0</v>
      </c>
      <c r="NC294" s="52">
        <v>0</v>
      </c>
      <c r="ND294" s="52">
        <v>0</v>
      </c>
      <c r="NE294" s="52">
        <v>0</v>
      </c>
      <c r="NF294" s="52">
        <v>0</v>
      </c>
      <c r="NG294" s="52">
        <v>0</v>
      </c>
      <c r="NH294" s="52">
        <v>0</v>
      </c>
      <c r="NI294" s="52">
        <v>0</v>
      </c>
      <c r="NJ294" s="52">
        <v>0</v>
      </c>
      <c r="NK294" s="52">
        <v>0</v>
      </c>
      <c r="NL294" s="52">
        <v>0</v>
      </c>
      <c r="NM294" s="52">
        <v>0</v>
      </c>
      <c r="NN294" s="52">
        <v>0</v>
      </c>
      <c r="NO294" s="52">
        <v>0</v>
      </c>
      <c r="NP294" s="52">
        <v>0</v>
      </c>
      <c r="NQ294" s="52">
        <v>0</v>
      </c>
      <c r="NR294" s="68">
        <f t="shared" si="15"/>
        <v>41349.1</v>
      </c>
      <c r="NS294" s="68">
        <f t="shared" si="16"/>
        <v>41349.1</v>
      </c>
      <c r="NT294" s="68">
        <f t="shared" si="17"/>
        <v>41349.1</v>
      </c>
    </row>
    <row r="295" spans="1:384" s="40" customFormat="1" ht="15" customHeight="1" outlineLevel="1" x14ac:dyDescent="0.2">
      <c r="A295" s="61"/>
      <c r="B295" s="49" t="s">
        <v>1078</v>
      </c>
      <c r="C295" s="49" t="s">
        <v>759</v>
      </c>
      <c r="D295" s="49" t="s">
        <v>760</v>
      </c>
      <c r="E295" s="50" t="s">
        <v>761</v>
      </c>
      <c r="F295" s="64">
        <v>44236</v>
      </c>
      <c r="G295" s="49" t="s">
        <v>68</v>
      </c>
      <c r="H295" s="72">
        <v>0</v>
      </c>
      <c r="I295" s="65">
        <v>150500</v>
      </c>
      <c r="J295" s="114" t="str">
        <f>_xlfn.XLOOKUP(E295,'[12]Resumo Unidades'!$B:$B,'[12]Resumo Unidades'!$W:$W)</f>
        <v>Fluxo com Divergência de até 2%</v>
      </c>
      <c r="K295" s="51" t="str">
        <f>IF(L295&gt;Resumo!$E$23,"Sim","Não")</f>
        <v>Não</v>
      </c>
      <c r="L295" s="66">
        <v>0</v>
      </c>
      <c r="M295" s="67"/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52">
        <v>0</v>
      </c>
      <c r="U295" s="52">
        <v>0</v>
      </c>
      <c r="V295" s="52">
        <v>0</v>
      </c>
      <c r="W295" s="52">
        <v>0</v>
      </c>
      <c r="X295" s="52">
        <v>0</v>
      </c>
      <c r="Y295" s="52">
        <v>0</v>
      </c>
      <c r="Z295" s="52">
        <v>0</v>
      </c>
      <c r="AA295" s="52">
        <v>0</v>
      </c>
      <c r="AB295" s="52">
        <v>0</v>
      </c>
      <c r="AC295" s="52">
        <v>0</v>
      </c>
      <c r="AD295" s="52">
        <v>0</v>
      </c>
      <c r="AE295" s="52">
        <v>0</v>
      </c>
      <c r="AF295" s="52">
        <v>0</v>
      </c>
      <c r="AG295" s="52">
        <v>0</v>
      </c>
      <c r="AH295" s="52">
        <v>0</v>
      </c>
      <c r="AI295" s="52">
        <v>0</v>
      </c>
      <c r="AJ295" s="52">
        <v>0</v>
      </c>
      <c r="AK295" s="52">
        <v>0</v>
      </c>
      <c r="AL295" s="52">
        <v>0</v>
      </c>
      <c r="AM295" s="52">
        <v>0</v>
      </c>
      <c r="AN295" s="52">
        <v>0</v>
      </c>
      <c r="AO295" s="52">
        <v>0</v>
      </c>
      <c r="AP295" s="52">
        <v>0</v>
      </c>
      <c r="AQ295" s="52">
        <v>0</v>
      </c>
      <c r="AR295" s="52">
        <v>0</v>
      </c>
      <c r="AS295" s="52">
        <v>0</v>
      </c>
      <c r="AT295" s="52">
        <v>0</v>
      </c>
      <c r="AU295" s="52">
        <v>0</v>
      </c>
      <c r="AV295" s="52">
        <v>0</v>
      </c>
      <c r="AW295" s="52">
        <v>0</v>
      </c>
      <c r="AX295" s="52">
        <v>0</v>
      </c>
      <c r="AY295" s="52">
        <v>0</v>
      </c>
      <c r="AZ295" s="52">
        <v>0</v>
      </c>
      <c r="BA295" s="52">
        <v>0</v>
      </c>
      <c r="BB295" s="52">
        <v>0</v>
      </c>
      <c r="BC295" s="52">
        <v>0</v>
      </c>
      <c r="BD295" s="52">
        <v>0</v>
      </c>
      <c r="BE295" s="52">
        <v>0</v>
      </c>
      <c r="BF295" s="52">
        <v>0</v>
      </c>
      <c r="BG295" s="52">
        <v>0</v>
      </c>
      <c r="BH295" s="52">
        <v>0</v>
      </c>
      <c r="BI295" s="52">
        <v>0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52">
        <v>0</v>
      </c>
      <c r="BV295" s="52">
        <v>0</v>
      </c>
      <c r="BW295" s="52">
        <v>0</v>
      </c>
      <c r="BX295" s="52">
        <v>0</v>
      </c>
      <c r="BY295" s="52">
        <v>0</v>
      </c>
      <c r="BZ295" s="52">
        <v>0</v>
      </c>
      <c r="CA295" s="52">
        <v>0</v>
      </c>
      <c r="CB295" s="52">
        <v>0</v>
      </c>
      <c r="CC295" s="52">
        <v>0</v>
      </c>
      <c r="CD295" s="52">
        <v>2229.1900000000005</v>
      </c>
      <c r="CE295" s="52">
        <v>2229.1900000000005</v>
      </c>
      <c r="CF295" s="52">
        <v>2229.1900000000005</v>
      </c>
      <c r="CG295" s="52">
        <v>2229.1900000000005</v>
      </c>
      <c r="CH295" s="52">
        <v>2229.1900000000005</v>
      </c>
      <c r="CI295" s="52">
        <v>2229.1900000000005</v>
      </c>
      <c r="CJ295" s="52">
        <v>2229.1900000000005</v>
      </c>
      <c r="CK295" s="52">
        <v>2229.1900000000005</v>
      </c>
      <c r="CL295" s="52">
        <v>2229.1900000000005</v>
      </c>
      <c r="CM295" s="52">
        <v>2229.1900000000005</v>
      </c>
      <c r="CN295" s="52">
        <v>2229.1900000000005</v>
      </c>
      <c r="CO295" s="52">
        <v>4311.04</v>
      </c>
      <c r="CP295" s="52">
        <v>0</v>
      </c>
      <c r="CQ295" s="52">
        <v>0</v>
      </c>
      <c r="CR295" s="52">
        <v>0</v>
      </c>
      <c r="CS295" s="52">
        <v>0</v>
      </c>
      <c r="CT295" s="52">
        <v>0</v>
      </c>
      <c r="CU295" s="52">
        <v>0</v>
      </c>
      <c r="CV295" s="52">
        <v>0</v>
      </c>
      <c r="CW295" s="52">
        <v>0</v>
      </c>
      <c r="CX295" s="52">
        <v>0</v>
      </c>
      <c r="CY295" s="52">
        <v>0</v>
      </c>
      <c r="CZ295" s="52">
        <v>0</v>
      </c>
      <c r="DA295" s="52">
        <v>0</v>
      </c>
      <c r="DB295" s="52">
        <v>0</v>
      </c>
      <c r="DC295" s="52">
        <v>0</v>
      </c>
      <c r="DD295" s="52">
        <v>0</v>
      </c>
      <c r="DE295" s="52">
        <v>0</v>
      </c>
      <c r="DF295" s="52">
        <v>0</v>
      </c>
      <c r="DG295" s="52">
        <v>0</v>
      </c>
      <c r="DH295" s="52">
        <v>0</v>
      </c>
      <c r="DI295" s="52">
        <v>0</v>
      </c>
      <c r="DJ295" s="52">
        <v>0</v>
      </c>
      <c r="DK295" s="52">
        <v>0</v>
      </c>
      <c r="DL295" s="52">
        <v>0</v>
      </c>
      <c r="DM295" s="52">
        <v>0</v>
      </c>
      <c r="DN295" s="52">
        <v>0</v>
      </c>
      <c r="DO295" s="52">
        <v>0</v>
      </c>
      <c r="DP295" s="52">
        <v>0</v>
      </c>
      <c r="DQ295" s="52">
        <v>0</v>
      </c>
      <c r="DR295" s="52">
        <v>0</v>
      </c>
      <c r="DS295" s="52">
        <v>0</v>
      </c>
      <c r="DT295" s="52">
        <v>0</v>
      </c>
      <c r="DU295" s="52">
        <v>0</v>
      </c>
      <c r="DV295" s="52">
        <v>0</v>
      </c>
      <c r="DW295" s="52">
        <v>0</v>
      </c>
      <c r="DX295" s="52">
        <v>0</v>
      </c>
      <c r="DY295" s="52">
        <v>0</v>
      </c>
      <c r="DZ295" s="52">
        <v>0</v>
      </c>
      <c r="EA295" s="52">
        <v>0</v>
      </c>
      <c r="EB295" s="52">
        <v>0</v>
      </c>
      <c r="EC295" s="52">
        <v>0</v>
      </c>
      <c r="ED295" s="52">
        <v>0</v>
      </c>
      <c r="EE295" s="52">
        <v>0</v>
      </c>
      <c r="EF295" s="52">
        <v>0</v>
      </c>
      <c r="EG295" s="52">
        <v>0</v>
      </c>
      <c r="EH295" s="52">
        <v>0</v>
      </c>
      <c r="EI295" s="52">
        <v>0</v>
      </c>
      <c r="EJ295" s="52">
        <v>0</v>
      </c>
      <c r="EK295" s="52">
        <v>0</v>
      </c>
      <c r="EL295" s="52">
        <v>0</v>
      </c>
      <c r="EM295" s="52">
        <v>0</v>
      </c>
      <c r="EN295" s="52">
        <v>0</v>
      </c>
      <c r="EO295" s="52">
        <v>0</v>
      </c>
      <c r="EP295" s="52">
        <v>0</v>
      </c>
      <c r="EQ295" s="52">
        <v>0</v>
      </c>
      <c r="ER295" s="52">
        <v>0</v>
      </c>
      <c r="ES295" s="52">
        <v>0</v>
      </c>
      <c r="ET295" s="52">
        <v>0</v>
      </c>
      <c r="EU295" s="52">
        <v>0</v>
      </c>
      <c r="EV295" s="52">
        <v>0</v>
      </c>
      <c r="EW295" s="52">
        <v>0</v>
      </c>
      <c r="EX295" s="52">
        <v>0</v>
      </c>
      <c r="EY295" s="52">
        <v>0</v>
      </c>
      <c r="EZ295" s="52">
        <v>0</v>
      </c>
      <c r="FA295" s="52">
        <v>0</v>
      </c>
      <c r="FB295" s="52">
        <v>0</v>
      </c>
      <c r="FC295" s="52">
        <v>0</v>
      </c>
      <c r="FD295" s="52">
        <v>0</v>
      </c>
      <c r="FE295" s="52">
        <v>0</v>
      </c>
      <c r="FF295" s="52">
        <v>0</v>
      </c>
      <c r="FG295" s="52">
        <v>0</v>
      </c>
      <c r="FH295" s="52">
        <v>0</v>
      </c>
      <c r="FI295" s="52">
        <v>0</v>
      </c>
      <c r="FJ295" s="52">
        <v>0</v>
      </c>
      <c r="FK295" s="52">
        <v>0</v>
      </c>
      <c r="FL295" s="52">
        <v>0</v>
      </c>
      <c r="FM295" s="52">
        <v>0</v>
      </c>
      <c r="FN295" s="52">
        <v>0</v>
      </c>
      <c r="FO295" s="52">
        <v>0</v>
      </c>
      <c r="FP295" s="52">
        <v>0</v>
      </c>
      <c r="FQ295" s="52">
        <v>0</v>
      </c>
      <c r="FR295" s="52">
        <v>0</v>
      </c>
      <c r="FS295" s="52">
        <v>0</v>
      </c>
      <c r="FT295" s="52">
        <v>0</v>
      </c>
      <c r="FU295" s="52">
        <v>0</v>
      </c>
      <c r="FV295" s="52">
        <v>0</v>
      </c>
      <c r="FW295" s="52">
        <v>0</v>
      </c>
      <c r="FX295" s="52">
        <v>0</v>
      </c>
      <c r="FY295" s="52">
        <v>0</v>
      </c>
      <c r="FZ295" s="52">
        <v>0</v>
      </c>
      <c r="GA295" s="52">
        <v>0</v>
      </c>
      <c r="GB295" s="52">
        <v>0</v>
      </c>
      <c r="GC295" s="52">
        <v>0</v>
      </c>
      <c r="GD295" s="52">
        <v>0</v>
      </c>
      <c r="GE295" s="52">
        <v>0</v>
      </c>
      <c r="GF295" s="52">
        <v>0</v>
      </c>
      <c r="GG295" s="52">
        <v>0</v>
      </c>
      <c r="GH295" s="52">
        <v>0</v>
      </c>
      <c r="GI295" s="52">
        <v>0</v>
      </c>
      <c r="GJ295" s="52">
        <v>0</v>
      </c>
      <c r="GK295" s="52">
        <v>0</v>
      </c>
      <c r="GL295" s="52">
        <v>0</v>
      </c>
      <c r="GM295" s="52">
        <v>0</v>
      </c>
      <c r="GN295" s="52">
        <v>0</v>
      </c>
      <c r="GO295" s="52">
        <v>0</v>
      </c>
      <c r="GP295" s="52">
        <v>0</v>
      </c>
      <c r="GQ295" s="52">
        <v>0</v>
      </c>
      <c r="GR295" s="52">
        <v>0</v>
      </c>
      <c r="GS295" s="52">
        <v>0</v>
      </c>
      <c r="GT295" s="52">
        <v>0</v>
      </c>
      <c r="GU295" s="52">
        <v>0</v>
      </c>
      <c r="GV295" s="52">
        <v>0</v>
      </c>
      <c r="GW295" s="52">
        <v>0</v>
      </c>
      <c r="GX295" s="52">
        <v>0</v>
      </c>
      <c r="GY295" s="52">
        <v>0</v>
      </c>
      <c r="GZ295" s="52">
        <v>0</v>
      </c>
      <c r="HA295" s="52">
        <v>0</v>
      </c>
      <c r="HB295" s="52">
        <v>0</v>
      </c>
      <c r="HC295" s="52">
        <v>0</v>
      </c>
      <c r="HD295" s="52">
        <v>0</v>
      </c>
      <c r="HE295" s="52">
        <v>0</v>
      </c>
      <c r="HF295" s="52">
        <v>0</v>
      </c>
      <c r="HG295" s="52">
        <v>0</v>
      </c>
      <c r="HH295" s="52">
        <v>0</v>
      </c>
      <c r="HI295" s="52">
        <v>0</v>
      </c>
      <c r="HJ295" s="52">
        <v>0</v>
      </c>
      <c r="HK295" s="52">
        <v>0</v>
      </c>
      <c r="HL295" s="52">
        <v>0</v>
      </c>
      <c r="HM295" s="52">
        <v>0</v>
      </c>
      <c r="HN295" s="52">
        <v>0</v>
      </c>
      <c r="HO295" s="52">
        <v>0</v>
      </c>
      <c r="HP295" s="52">
        <v>0</v>
      </c>
      <c r="HQ295" s="52">
        <v>0</v>
      </c>
      <c r="HR295" s="52">
        <v>0</v>
      </c>
      <c r="HS295" s="52">
        <v>0</v>
      </c>
      <c r="HT295" s="52">
        <v>0</v>
      </c>
      <c r="HU295" s="52">
        <v>0</v>
      </c>
      <c r="HV295" s="52">
        <v>0</v>
      </c>
      <c r="HW295" s="52">
        <v>0</v>
      </c>
      <c r="HX295" s="52">
        <v>0</v>
      </c>
      <c r="HY295" s="52">
        <v>0</v>
      </c>
      <c r="HZ295" s="52">
        <v>0</v>
      </c>
      <c r="IA295" s="52">
        <v>0</v>
      </c>
      <c r="IB295" s="52">
        <v>0</v>
      </c>
      <c r="IC295" s="52">
        <v>0</v>
      </c>
      <c r="ID295" s="52">
        <v>0</v>
      </c>
      <c r="IE295" s="52">
        <v>0</v>
      </c>
      <c r="IF295" s="52">
        <v>0</v>
      </c>
      <c r="IG295" s="52">
        <v>0</v>
      </c>
      <c r="IH295" s="52">
        <v>0</v>
      </c>
      <c r="II295" s="52">
        <v>0</v>
      </c>
      <c r="IJ295" s="52">
        <v>0</v>
      </c>
      <c r="IK295" s="52">
        <v>0</v>
      </c>
      <c r="IL295" s="52">
        <v>0</v>
      </c>
      <c r="IM295" s="52">
        <v>0</v>
      </c>
      <c r="IN295" s="52">
        <v>0</v>
      </c>
      <c r="IO295" s="52">
        <v>0</v>
      </c>
      <c r="IP295" s="52">
        <v>0</v>
      </c>
      <c r="IQ295" s="52">
        <v>0</v>
      </c>
      <c r="IR295" s="52">
        <v>0</v>
      </c>
      <c r="IS295" s="52">
        <v>0</v>
      </c>
      <c r="IT295" s="52">
        <v>0</v>
      </c>
      <c r="IU295" s="52">
        <v>0</v>
      </c>
      <c r="IV295" s="52">
        <v>0</v>
      </c>
      <c r="IW295" s="52">
        <v>0</v>
      </c>
      <c r="IX295" s="52">
        <v>0</v>
      </c>
      <c r="IY295" s="52">
        <v>0</v>
      </c>
      <c r="IZ295" s="52">
        <v>0</v>
      </c>
      <c r="JA295" s="52">
        <v>0</v>
      </c>
      <c r="JB295" s="52">
        <v>0</v>
      </c>
      <c r="JC295" s="52">
        <v>0</v>
      </c>
      <c r="JD295" s="52">
        <v>0</v>
      </c>
      <c r="JE295" s="52">
        <v>0</v>
      </c>
      <c r="JF295" s="52">
        <v>0</v>
      </c>
      <c r="JG295" s="52">
        <v>0</v>
      </c>
      <c r="JH295" s="52">
        <v>0</v>
      </c>
      <c r="JI295" s="52">
        <v>0</v>
      </c>
      <c r="JJ295" s="52">
        <v>0</v>
      </c>
      <c r="JK295" s="52">
        <v>0</v>
      </c>
      <c r="JL295" s="52">
        <v>0</v>
      </c>
      <c r="JM295" s="52">
        <v>0</v>
      </c>
      <c r="JN295" s="52">
        <v>0</v>
      </c>
      <c r="JO295" s="52">
        <v>0</v>
      </c>
      <c r="JP295" s="52">
        <v>0</v>
      </c>
      <c r="JQ295" s="52">
        <v>0</v>
      </c>
      <c r="JR295" s="52">
        <v>0</v>
      </c>
      <c r="JS295" s="52">
        <v>0</v>
      </c>
      <c r="JT295" s="52">
        <v>0</v>
      </c>
      <c r="JU295" s="52">
        <v>0</v>
      </c>
      <c r="JV295" s="52">
        <v>0</v>
      </c>
      <c r="JW295" s="52">
        <v>0</v>
      </c>
      <c r="JX295" s="52">
        <v>0</v>
      </c>
      <c r="JY295" s="52">
        <v>0</v>
      </c>
      <c r="JZ295" s="52">
        <v>0</v>
      </c>
      <c r="KA295" s="52">
        <v>0</v>
      </c>
      <c r="KB295" s="52">
        <v>0</v>
      </c>
      <c r="KC295" s="52">
        <v>0</v>
      </c>
      <c r="KD295" s="52">
        <v>0</v>
      </c>
      <c r="KE295" s="52">
        <v>0</v>
      </c>
      <c r="KF295" s="52">
        <v>0</v>
      </c>
      <c r="KG295" s="52">
        <v>0</v>
      </c>
      <c r="KH295" s="52">
        <v>0</v>
      </c>
      <c r="KI295" s="52">
        <v>0</v>
      </c>
      <c r="KJ295" s="52">
        <v>0</v>
      </c>
      <c r="KK295" s="52">
        <v>0</v>
      </c>
      <c r="KL295" s="52">
        <v>0</v>
      </c>
      <c r="KM295" s="52">
        <v>0</v>
      </c>
      <c r="KN295" s="52">
        <v>0</v>
      </c>
      <c r="KO295" s="52">
        <v>0</v>
      </c>
      <c r="KP295" s="52">
        <v>0</v>
      </c>
      <c r="KQ295" s="52">
        <v>0</v>
      </c>
      <c r="KR295" s="52">
        <v>0</v>
      </c>
      <c r="KS295" s="52">
        <v>0</v>
      </c>
      <c r="KT295" s="52">
        <v>0</v>
      </c>
      <c r="KU295" s="52">
        <v>0</v>
      </c>
      <c r="KV295" s="52">
        <v>0</v>
      </c>
      <c r="KW295" s="52">
        <v>0</v>
      </c>
      <c r="KX295" s="52">
        <v>0</v>
      </c>
      <c r="KY295" s="52">
        <v>0</v>
      </c>
      <c r="KZ295" s="52">
        <v>0</v>
      </c>
      <c r="LA295" s="52">
        <v>0</v>
      </c>
      <c r="LB295" s="52">
        <v>0</v>
      </c>
      <c r="LC295" s="52">
        <v>0</v>
      </c>
      <c r="LD295" s="52">
        <v>0</v>
      </c>
      <c r="LE295" s="52">
        <v>0</v>
      </c>
      <c r="LF295" s="52">
        <v>0</v>
      </c>
      <c r="LG295" s="52">
        <v>0</v>
      </c>
      <c r="LH295" s="52">
        <v>0</v>
      </c>
      <c r="LI295" s="52">
        <v>0</v>
      </c>
      <c r="LJ295" s="52">
        <v>0</v>
      </c>
      <c r="LK295" s="52">
        <v>0</v>
      </c>
      <c r="LL295" s="52">
        <v>0</v>
      </c>
      <c r="LM295" s="52">
        <v>0</v>
      </c>
      <c r="LN295" s="52">
        <v>0</v>
      </c>
      <c r="LO295" s="52">
        <v>0</v>
      </c>
      <c r="LP295" s="52">
        <v>0</v>
      </c>
      <c r="LQ295" s="52">
        <v>0</v>
      </c>
      <c r="LR295" s="52">
        <v>0</v>
      </c>
      <c r="LS295" s="52">
        <v>0</v>
      </c>
      <c r="LT295" s="52">
        <v>0</v>
      </c>
      <c r="LU295" s="52">
        <v>0</v>
      </c>
      <c r="LV295" s="52">
        <v>0</v>
      </c>
      <c r="LW295" s="52">
        <v>0</v>
      </c>
      <c r="LX295" s="52">
        <v>0</v>
      </c>
      <c r="LY295" s="52">
        <v>0</v>
      </c>
      <c r="LZ295" s="52">
        <v>0</v>
      </c>
      <c r="MA295" s="52">
        <v>0</v>
      </c>
      <c r="MB295" s="52">
        <v>0</v>
      </c>
      <c r="MC295" s="52">
        <v>0</v>
      </c>
      <c r="MD295" s="52">
        <v>0</v>
      </c>
      <c r="ME295" s="52">
        <v>0</v>
      </c>
      <c r="MF295" s="52">
        <v>0</v>
      </c>
      <c r="MG295" s="52">
        <v>0</v>
      </c>
      <c r="MH295" s="52">
        <v>0</v>
      </c>
      <c r="MI295" s="52">
        <v>0</v>
      </c>
      <c r="MJ295" s="52">
        <v>0</v>
      </c>
      <c r="MK295" s="52">
        <v>0</v>
      </c>
      <c r="ML295" s="52">
        <v>0</v>
      </c>
      <c r="MM295" s="52">
        <v>0</v>
      </c>
      <c r="MN295" s="52">
        <v>0</v>
      </c>
      <c r="MO295" s="52">
        <v>0</v>
      </c>
      <c r="MP295" s="52">
        <v>0</v>
      </c>
      <c r="MQ295" s="52">
        <v>0</v>
      </c>
      <c r="MR295" s="52">
        <v>0</v>
      </c>
      <c r="MS295" s="52">
        <v>0</v>
      </c>
      <c r="MT295" s="52">
        <v>0</v>
      </c>
      <c r="MU295" s="52">
        <v>0</v>
      </c>
      <c r="MV295" s="52">
        <v>0</v>
      </c>
      <c r="MW295" s="52">
        <v>0</v>
      </c>
      <c r="MX295" s="52">
        <v>0</v>
      </c>
      <c r="MY295" s="52">
        <v>0</v>
      </c>
      <c r="MZ295" s="52">
        <v>0</v>
      </c>
      <c r="NA295" s="52">
        <v>0</v>
      </c>
      <c r="NB295" s="52">
        <v>0</v>
      </c>
      <c r="NC295" s="52">
        <v>0</v>
      </c>
      <c r="ND295" s="52">
        <v>0</v>
      </c>
      <c r="NE295" s="52">
        <v>0</v>
      </c>
      <c r="NF295" s="52">
        <v>0</v>
      </c>
      <c r="NG295" s="52">
        <v>0</v>
      </c>
      <c r="NH295" s="52">
        <v>0</v>
      </c>
      <c r="NI295" s="52">
        <v>0</v>
      </c>
      <c r="NJ295" s="52">
        <v>0</v>
      </c>
      <c r="NK295" s="52">
        <v>0</v>
      </c>
      <c r="NL295" s="52">
        <v>0</v>
      </c>
      <c r="NM295" s="52">
        <v>0</v>
      </c>
      <c r="NN295" s="52">
        <v>0</v>
      </c>
      <c r="NO295" s="52">
        <v>0</v>
      </c>
      <c r="NP295" s="52">
        <v>0</v>
      </c>
      <c r="NQ295" s="52">
        <v>0</v>
      </c>
      <c r="NR295" s="68">
        <f t="shared" si="15"/>
        <v>28832.130000000012</v>
      </c>
      <c r="NS295" s="68">
        <f t="shared" si="16"/>
        <v>28832.130000000012</v>
      </c>
      <c r="NT295" s="68">
        <f t="shared" si="17"/>
        <v>28832.130000000012</v>
      </c>
    </row>
    <row r="296" spans="1:384" s="40" customFormat="1" ht="15" customHeight="1" outlineLevel="1" x14ac:dyDescent="0.2">
      <c r="A296" s="61"/>
      <c r="B296" s="49" t="s">
        <v>1078</v>
      </c>
      <c r="C296" s="49" t="s">
        <v>762</v>
      </c>
      <c r="D296" s="49" t="s">
        <v>763</v>
      </c>
      <c r="E296" s="50" t="s">
        <v>764</v>
      </c>
      <c r="F296" s="64">
        <v>44255</v>
      </c>
      <c r="G296" s="49" t="s">
        <v>16</v>
      </c>
      <c r="H296" s="72">
        <v>0</v>
      </c>
      <c r="I296" s="65">
        <v>202500</v>
      </c>
      <c r="J296" s="114" t="str">
        <f>_xlfn.XLOOKUP(E296,'[12]Resumo Unidades'!$B:$B,'[12]Resumo Unidades'!$W:$W)</f>
        <v>Não Auditado (Pendente contrato)</v>
      </c>
      <c r="K296" s="51" t="str">
        <f>IF(L296&gt;Resumo!$E$23,"Sim","Não")</f>
        <v>Sim</v>
      </c>
      <c r="L296" s="66">
        <v>1155</v>
      </c>
      <c r="M296" s="67"/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52">
        <v>0</v>
      </c>
      <c r="U296" s="52">
        <v>0</v>
      </c>
      <c r="V296" s="52">
        <v>0</v>
      </c>
      <c r="W296" s="52">
        <v>0</v>
      </c>
      <c r="X296" s="52">
        <v>0</v>
      </c>
      <c r="Y296" s="52">
        <v>0</v>
      </c>
      <c r="Z296" s="52">
        <v>0</v>
      </c>
      <c r="AA296" s="52">
        <v>0</v>
      </c>
      <c r="AB296" s="52">
        <v>0</v>
      </c>
      <c r="AC296" s="52">
        <v>0</v>
      </c>
      <c r="AD296" s="52">
        <v>0</v>
      </c>
      <c r="AE296" s="52">
        <v>0</v>
      </c>
      <c r="AF296" s="52">
        <v>0</v>
      </c>
      <c r="AG296" s="52">
        <v>0</v>
      </c>
      <c r="AH296" s="52">
        <v>0</v>
      </c>
      <c r="AI296" s="52">
        <v>0</v>
      </c>
      <c r="AJ296" s="52">
        <v>0</v>
      </c>
      <c r="AK296" s="52">
        <v>0</v>
      </c>
      <c r="AL296" s="52">
        <v>0</v>
      </c>
      <c r="AM296" s="52">
        <v>0</v>
      </c>
      <c r="AN296" s="52">
        <v>0</v>
      </c>
      <c r="AO296" s="52">
        <v>0</v>
      </c>
      <c r="AP296" s="52">
        <v>0</v>
      </c>
      <c r="AQ296" s="52">
        <v>137900</v>
      </c>
      <c r="AR296" s="52">
        <v>0</v>
      </c>
      <c r="AS296" s="52">
        <v>0</v>
      </c>
      <c r="AT296" s="52">
        <v>0</v>
      </c>
      <c r="AU296" s="52">
        <v>0</v>
      </c>
      <c r="AV296" s="52">
        <v>0</v>
      </c>
      <c r="AW296" s="52">
        <v>0</v>
      </c>
      <c r="AX296" s="52">
        <v>0</v>
      </c>
      <c r="AY296" s="52">
        <v>0</v>
      </c>
      <c r="AZ296" s="52">
        <v>0</v>
      </c>
      <c r="BA296" s="52">
        <v>0</v>
      </c>
      <c r="BB296" s="52">
        <v>0</v>
      </c>
      <c r="BC296" s="52">
        <v>0</v>
      </c>
      <c r="BD296" s="52">
        <v>0</v>
      </c>
      <c r="BE296" s="52">
        <v>0</v>
      </c>
      <c r="BF296" s="52">
        <v>0</v>
      </c>
      <c r="BG296" s="52">
        <v>0</v>
      </c>
      <c r="BH296" s="52">
        <v>0</v>
      </c>
      <c r="BI296" s="52">
        <v>0</v>
      </c>
      <c r="BJ296" s="52">
        <v>0</v>
      </c>
      <c r="BK296" s="52">
        <v>0</v>
      </c>
      <c r="BL296" s="52">
        <v>0</v>
      </c>
      <c r="BM296" s="52">
        <v>0</v>
      </c>
      <c r="BN296" s="52">
        <v>0</v>
      </c>
      <c r="BO296" s="52">
        <v>0</v>
      </c>
      <c r="BP296" s="52">
        <v>0</v>
      </c>
      <c r="BQ296" s="52">
        <v>0</v>
      </c>
      <c r="BR296" s="52">
        <v>0</v>
      </c>
      <c r="BS296" s="52">
        <v>0</v>
      </c>
      <c r="BT296" s="52">
        <v>0</v>
      </c>
      <c r="BU296" s="52">
        <v>0</v>
      </c>
      <c r="BV296" s="52">
        <v>0</v>
      </c>
      <c r="BW296" s="52">
        <v>0</v>
      </c>
      <c r="BX296" s="52">
        <v>0</v>
      </c>
      <c r="BY296" s="52">
        <v>0</v>
      </c>
      <c r="BZ296" s="52">
        <v>0</v>
      </c>
      <c r="CA296" s="52">
        <v>0</v>
      </c>
      <c r="CB296" s="52">
        <v>0</v>
      </c>
      <c r="CC296" s="52">
        <v>0</v>
      </c>
      <c r="CD296" s="52">
        <v>0</v>
      </c>
      <c r="CE296" s="52">
        <v>0</v>
      </c>
      <c r="CF296" s="52">
        <v>0</v>
      </c>
      <c r="CG296" s="52">
        <v>0</v>
      </c>
      <c r="CH296" s="52">
        <v>0</v>
      </c>
      <c r="CI296" s="52">
        <v>0</v>
      </c>
      <c r="CJ296" s="52">
        <v>0</v>
      </c>
      <c r="CK296" s="52">
        <v>0</v>
      </c>
      <c r="CL296" s="52">
        <v>0</v>
      </c>
      <c r="CM296" s="52">
        <v>0</v>
      </c>
      <c r="CN296" s="52">
        <v>0</v>
      </c>
      <c r="CO296" s="52">
        <v>0</v>
      </c>
      <c r="CP296" s="52">
        <v>0</v>
      </c>
      <c r="CQ296" s="52">
        <v>0</v>
      </c>
      <c r="CR296" s="52">
        <v>0</v>
      </c>
      <c r="CS296" s="52">
        <v>0</v>
      </c>
      <c r="CT296" s="52">
        <v>0</v>
      </c>
      <c r="CU296" s="52">
        <v>0</v>
      </c>
      <c r="CV296" s="52">
        <v>0</v>
      </c>
      <c r="CW296" s="52">
        <v>0</v>
      </c>
      <c r="CX296" s="52">
        <v>0</v>
      </c>
      <c r="CY296" s="52">
        <v>0</v>
      </c>
      <c r="CZ296" s="52">
        <v>0</v>
      </c>
      <c r="DA296" s="52">
        <v>0</v>
      </c>
      <c r="DB296" s="52">
        <v>0</v>
      </c>
      <c r="DC296" s="52">
        <v>0</v>
      </c>
      <c r="DD296" s="52">
        <v>0</v>
      </c>
      <c r="DE296" s="52">
        <v>0</v>
      </c>
      <c r="DF296" s="52">
        <v>0</v>
      </c>
      <c r="DG296" s="52">
        <v>0</v>
      </c>
      <c r="DH296" s="52">
        <v>0</v>
      </c>
      <c r="DI296" s="52">
        <v>0</v>
      </c>
      <c r="DJ296" s="52">
        <v>0</v>
      </c>
      <c r="DK296" s="52">
        <v>0</v>
      </c>
      <c r="DL296" s="52">
        <v>0</v>
      </c>
      <c r="DM296" s="52">
        <v>0</v>
      </c>
      <c r="DN296" s="52">
        <v>0</v>
      </c>
      <c r="DO296" s="52">
        <v>0</v>
      </c>
      <c r="DP296" s="52">
        <v>0</v>
      </c>
      <c r="DQ296" s="52">
        <v>0</v>
      </c>
      <c r="DR296" s="52">
        <v>0</v>
      </c>
      <c r="DS296" s="52">
        <v>0</v>
      </c>
      <c r="DT296" s="52">
        <v>0</v>
      </c>
      <c r="DU296" s="52">
        <v>0</v>
      </c>
      <c r="DV296" s="52">
        <v>0</v>
      </c>
      <c r="DW296" s="52">
        <v>0</v>
      </c>
      <c r="DX296" s="52">
        <v>0</v>
      </c>
      <c r="DY296" s="52">
        <v>0</v>
      </c>
      <c r="DZ296" s="52">
        <v>0</v>
      </c>
      <c r="EA296" s="52">
        <v>0</v>
      </c>
      <c r="EB296" s="52">
        <v>0</v>
      </c>
      <c r="EC296" s="52">
        <v>0</v>
      </c>
      <c r="ED296" s="52">
        <v>0</v>
      </c>
      <c r="EE296" s="52">
        <v>0</v>
      </c>
      <c r="EF296" s="52">
        <v>0</v>
      </c>
      <c r="EG296" s="52">
        <v>0</v>
      </c>
      <c r="EH296" s="52">
        <v>0</v>
      </c>
      <c r="EI296" s="52">
        <v>0</v>
      </c>
      <c r="EJ296" s="52">
        <v>0</v>
      </c>
      <c r="EK296" s="52">
        <v>0</v>
      </c>
      <c r="EL296" s="52">
        <v>0</v>
      </c>
      <c r="EM296" s="52">
        <v>0</v>
      </c>
      <c r="EN296" s="52">
        <v>0</v>
      </c>
      <c r="EO296" s="52">
        <v>0</v>
      </c>
      <c r="EP296" s="52">
        <v>0</v>
      </c>
      <c r="EQ296" s="52">
        <v>0</v>
      </c>
      <c r="ER296" s="52">
        <v>0</v>
      </c>
      <c r="ES296" s="52">
        <v>0</v>
      </c>
      <c r="ET296" s="52">
        <v>0</v>
      </c>
      <c r="EU296" s="52">
        <v>0</v>
      </c>
      <c r="EV296" s="52">
        <v>0</v>
      </c>
      <c r="EW296" s="52">
        <v>0</v>
      </c>
      <c r="EX296" s="52">
        <v>0</v>
      </c>
      <c r="EY296" s="52">
        <v>0</v>
      </c>
      <c r="EZ296" s="52">
        <v>0</v>
      </c>
      <c r="FA296" s="52">
        <v>0</v>
      </c>
      <c r="FB296" s="52">
        <v>0</v>
      </c>
      <c r="FC296" s="52">
        <v>0</v>
      </c>
      <c r="FD296" s="52">
        <v>0</v>
      </c>
      <c r="FE296" s="52">
        <v>0</v>
      </c>
      <c r="FF296" s="52">
        <v>0</v>
      </c>
      <c r="FG296" s="52">
        <v>0</v>
      </c>
      <c r="FH296" s="52">
        <v>0</v>
      </c>
      <c r="FI296" s="52">
        <v>0</v>
      </c>
      <c r="FJ296" s="52">
        <v>0</v>
      </c>
      <c r="FK296" s="52">
        <v>0</v>
      </c>
      <c r="FL296" s="52">
        <v>0</v>
      </c>
      <c r="FM296" s="52">
        <v>0</v>
      </c>
      <c r="FN296" s="52">
        <v>0</v>
      </c>
      <c r="FO296" s="52">
        <v>0</v>
      </c>
      <c r="FP296" s="52">
        <v>0</v>
      </c>
      <c r="FQ296" s="52">
        <v>0</v>
      </c>
      <c r="FR296" s="52">
        <v>0</v>
      </c>
      <c r="FS296" s="52">
        <v>0</v>
      </c>
      <c r="FT296" s="52">
        <v>0</v>
      </c>
      <c r="FU296" s="52">
        <v>0</v>
      </c>
      <c r="FV296" s="52">
        <v>0</v>
      </c>
      <c r="FW296" s="52">
        <v>0</v>
      </c>
      <c r="FX296" s="52">
        <v>0</v>
      </c>
      <c r="FY296" s="52">
        <v>0</v>
      </c>
      <c r="FZ296" s="52">
        <v>0</v>
      </c>
      <c r="GA296" s="52">
        <v>0</v>
      </c>
      <c r="GB296" s="52">
        <v>0</v>
      </c>
      <c r="GC296" s="52">
        <v>0</v>
      </c>
      <c r="GD296" s="52">
        <v>0</v>
      </c>
      <c r="GE296" s="52">
        <v>0</v>
      </c>
      <c r="GF296" s="52">
        <v>0</v>
      </c>
      <c r="GG296" s="52">
        <v>0</v>
      </c>
      <c r="GH296" s="52">
        <v>0</v>
      </c>
      <c r="GI296" s="52">
        <v>0</v>
      </c>
      <c r="GJ296" s="52">
        <v>0</v>
      </c>
      <c r="GK296" s="52">
        <v>0</v>
      </c>
      <c r="GL296" s="52">
        <v>0</v>
      </c>
      <c r="GM296" s="52">
        <v>0</v>
      </c>
      <c r="GN296" s="52">
        <v>0</v>
      </c>
      <c r="GO296" s="52">
        <v>0</v>
      </c>
      <c r="GP296" s="52">
        <v>0</v>
      </c>
      <c r="GQ296" s="52">
        <v>0</v>
      </c>
      <c r="GR296" s="52">
        <v>0</v>
      </c>
      <c r="GS296" s="52">
        <v>0</v>
      </c>
      <c r="GT296" s="52">
        <v>0</v>
      </c>
      <c r="GU296" s="52">
        <v>0</v>
      </c>
      <c r="GV296" s="52">
        <v>0</v>
      </c>
      <c r="GW296" s="52">
        <v>0</v>
      </c>
      <c r="GX296" s="52">
        <v>0</v>
      </c>
      <c r="GY296" s="52">
        <v>0</v>
      </c>
      <c r="GZ296" s="52">
        <v>0</v>
      </c>
      <c r="HA296" s="52">
        <v>0</v>
      </c>
      <c r="HB296" s="52">
        <v>0</v>
      </c>
      <c r="HC296" s="52">
        <v>0</v>
      </c>
      <c r="HD296" s="52">
        <v>0</v>
      </c>
      <c r="HE296" s="52">
        <v>0</v>
      </c>
      <c r="HF296" s="52">
        <v>0</v>
      </c>
      <c r="HG296" s="52">
        <v>0</v>
      </c>
      <c r="HH296" s="52">
        <v>0</v>
      </c>
      <c r="HI296" s="52">
        <v>0</v>
      </c>
      <c r="HJ296" s="52">
        <v>0</v>
      </c>
      <c r="HK296" s="52">
        <v>0</v>
      </c>
      <c r="HL296" s="52">
        <v>0</v>
      </c>
      <c r="HM296" s="52">
        <v>0</v>
      </c>
      <c r="HN296" s="52">
        <v>0</v>
      </c>
      <c r="HO296" s="52">
        <v>0</v>
      </c>
      <c r="HP296" s="52">
        <v>0</v>
      </c>
      <c r="HQ296" s="52">
        <v>0</v>
      </c>
      <c r="HR296" s="52">
        <v>0</v>
      </c>
      <c r="HS296" s="52">
        <v>0</v>
      </c>
      <c r="HT296" s="52">
        <v>0</v>
      </c>
      <c r="HU296" s="52">
        <v>0</v>
      </c>
      <c r="HV296" s="52">
        <v>0</v>
      </c>
      <c r="HW296" s="52">
        <v>0</v>
      </c>
      <c r="HX296" s="52">
        <v>0</v>
      </c>
      <c r="HY296" s="52">
        <v>0</v>
      </c>
      <c r="HZ296" s="52">
        <v>0</v>
      </c>
      <c r="IA296" s="52">
        <v>0</v>
      </c>
      <c r="IB296" s="52">
        <v>0</v>
      </c>
      <c r="IC296" s="52">
        <v>0</v>
      </c>
      <c r="ID296" s="52">
        <v>0</v>
      </c>
      <c r="IE296" s="52">
        <v>0</v>
      </c>
      <c r="IF296" s="52">
        <v>0</v>
      </c>
      <c r="IG296" s="52">
        <v>0</v>
      </c>
      <c r="IH296" s="52">
        <v>0</v>
      </c>
      <c r="II296" s="52">
        <v>0</v>
      </c>
      <c r="IJ296" s="52">
        <v>0</v>
      </c>
      <c r="IK296" s="52">
        <v>0</v>
      </c>
      <c r="IL296" s="52">
        <v>0</v>
      </c>
      <c r="IM296" s="52">
        <v>0</v>
      </c>
      <c r="IN296" s="52">
        <v>0</v>
      </c>
      <c r="IO296" s="52">
        <v>0</v>
      </c>
      <c r="IP296" s="52">
        <v>0</v>
      </c>
      <c r="IQ296" s="52">
        <v>0</v>
      </c>
      <c r="IR296" s="52">
        <v>0</v>
      </c>
      <c r="IS296" s="52">
        <v>0</v>
      </c>
      <c r="IT296" s="52">
        <v>0</v>
      </c>
      <c r="IU296" s="52">
        <v>0</v>
      </c>
      <c r="IV296" s="52">
        <v>0</v>
      </c>
      <c r="IW296" s="52">
        <v>0</v>
      </c>
      <c r="IX296" s="52">
        <v>0</v>
      </c>
      <c r="IY296" s="52">
        <v>0</v>
      </c>
      <c r="IZ296" s="52">
        <v>0</v>
      </c>
      <c r="JA296" s="52">
        <v>0</v>
      </c>
      <c r="JB296" s="52">
        <v>0</v>
      </c>
      <c r="JC296" s="52">
        <v>0</v>
      </c>
      <c r="JD296" s="52">
        <v>0</v>
      </c>
      <c r="JE296" s="52">
        <v>0</v>
      </c>
      <c r="JF296" s="52">
        <v>0</v>
      </c>
      <c r="JG296" s="52">
        <v>0</v>
      </c>
      <c r="JH296" s="52">
        <v>0</v>
      </c>
      <c r="JI296" s="52">
        <v>0</v>
      </c>
      <c r="JJ296" s="52">
        <v>0</v>
      </c>
      <c r="JK296" s="52">
        <v>0</v>
      </c>
      <c r="JL296" s="52">
        <v>0</v>
      </c>
      <c r="JM296" s="52">
        <v>0</v>
      </c>
      <c r="JN296" s="52">
        <v>0</v>
      </c>
      <c r="JO296" s="52">
        <v>0</v>
      </c>
      <c r="JP296" s="52">
        <v>0</v>
      </c>
      <c r="JQ296" s="52">
        <v>0</v>
      </c>
      <c r="JR296" s="52">
        <v>0</v>
      </c>
      <c r="JS296" s="52">
        <v>0</v>
      </c>
      <c r="JT296" s="52">
        <v>0</v>
      </c>
      <c r="JU296" s="52">
        <v>0</v>
      </c>
      <c r="JV296" s="52">
        <v>0</v>
      </c>
      <c r="JW296" s="52">
        <v>0</v>
      </c>
      <c r="JX296" s="52">
        <v>0</v>
      </c>
      <c r="JY296" s="52">
        <v>0</v>
      </c>
      <c r="JZ296" s="52">
        <v>0</v>
      </c>
      <c r="KA296" s="52">
        <v>0</v>
      </c>
      <c r="KB296" s="52">
        <v>0</v>
      </c>
      <c r="KC296" s="52">
        <v>0</v>
      </c>
      <c r="KD296" s="52">
        <v>0</v>
      </c>
      <c r="KE296" s="52">
        <v>0</v>
      </c>
      <c r="KF296" s="52">
        <v>0</v>
      </c>
      <c r="KG296" s="52">
        <v>0</v>
      </c>
      <c r="KH296" s="52">
        <v>0</v>
      </c>
      <c r="KI296" s="52">
        <v>0</v>
      </c>
      <c r="KJ296" s="52">
        <v>0</v>
      </c>
      <c r="KK296" s="52">
        <v>0</v>
      </c>
      <c r="KL296" s="52">
        <v>0</v>
      </c>
      <c r="KM296" s="52">
        <v>0</v>
      </c>
      <c r="KN296" s="52">
        <v>0</v>
      </c>
      <c r="KO296" s="52">
        <v>0</v>
      </c>
      <c r="KP296" s="52">
        <v>0</v>
      </c>
      <c r="KQ296" s="52">
        <v>0</v>
      </c>
      <c r="KR296" s="52">
        <v>0</v>
      </c>
      <c r="KS296" s="52">
        <v>0</v>
      </c>
      <c r="KT296" s="52">
        <v>0</v>
      </c>
      <c r="KU296" s="52">
        <v>0</v>
      </c>
      <c r="KV296" s="52">
        <v>0</v>
      </c>
      <c r="KW296" s="52">
        <v>0</v>
      </c>
      <c r="KX296" s="52">
        <v>0</v>
      </c>
      <c r="KY296" s="52">
        <v>0</v>
      </c>
      <c r="KZ296" s="52">
        <v>0</v>
      </c>
      <c r="LA296" s="52">
        <v>0</v>
      </c>
      <c r="LB296" s="52">
        <v>0</v>
      </c>
      <c r="LC296" s="52">
        <v>0</v>
      </c>
      <c r="LD296" s="52">
        <v>0</v>
      </c>
      <c r="LE296" s="52">
        <v>0</v>
      </c>
      <c r="LF296" s="52">
        <v>0</v>
      </c>
      <c r="LG296" s="52">
        <v>0</v>
      </c>
      <c r="LH296" s="52">
        <v>0</v>
      </c>
      <c r="LI296" s="52">
        <v>0</v>
      </c>
      <c r="LJ296" s="52">
        <v>0</v>
      </c>
      <c r="LK296" s="52">
        <v>0</v>
      </c>
      <c r="LL296" s="52">
        <v>0</v>
      </c>
      <c r="LM296" s="52">
        <v>0</v>
      </c>
      <c r="LN296" s="52">
        <v>0</v>
      </c>
      <c r="LO296" s="52">
        <v>0</v>
      </c>
      <c r="LP296" s="52">
        <v>0</v>
      </c>
      <c r="LQ296" s="52">
        <v>0</v>
      </c>
      <c r="LR296" s="52">
        <v>0</v>
      </c>
      <c r="LS296" s="52">
        <v>0</v>
      </c>
      <c r="LT296" s="52">
        <v>0</v>
      </c>
      <c r="LU296" s="52">
        <v>0</v>
      </c>
      <c r="LV296" s="52">
        <v>0</v>
      </c>
      <c r="LW296" s="52">
        <v>0</v>
      </c>
      <c r="LX296" s="52">
        <v>0</v>
      </c>
      <c r="LY296" s="52">
        <v>0</v>
      </c>
      <c r="LZ296" s="52">
        <v>0</v>
      </c>
      <c r="MA296" s="52">
        <v>0</v>
      </c>
      <c r="MB296" s="52">
        <v>0</v>
      </c>
      <c r="MC296" s="52">
        <v>0</v>
      </c>
      <c r="MD296" s="52">
        <v>0</v>
      </c>
      <c r="ME296" s="52">
        <v>0</v>
      </c>
      <c r="MF296" s="52">
        <v>0</v>
      </c>
      <c r="MG296" s="52">
        <v>0</v>
      </c>
      <c r="MH296" s="52">
        <v>0</v>
      </c>
      <c r="MI296" s="52">
        <v>0</v>
      </c>
      <c r="MJ296" s="52">
        <v>0</v>
      </c>
      <c r="MK296" s="52">
        <v>0</v>
      </c>
      <c r="ML296" s="52">
        <v>0</v>
      </c>
      <c r="MM296" s="52">
        <v>0</v>
      </c>
      <c r="MN296" s="52">
        <v>0</v>
      </c>
      <c r="MO296" s="52">
        <v>0</v>
      </c>
      <c r="MP296" s="52">
        <v>0</v>
      </c>
      <c r="MQ296" s="52">
        <v>0</v>
      </c>
      <c r="MR296" s="52">
        <v>0</v>
      </c>
      <c r="MS296" s="52">
        <v>0</v>
      </c>
      <c r="MT296" s="52">
        <v>0</v>
      </c>
      <c r="MU296" s="52">
        <v>0</v>
      </c>
      <c r="MV296" s="52">
        <v>0</v>
      </c>
      <c r="MW296" s="52">
        <v>0</v>
      </c>
      <c r="MX296" s="52">
        <v>0</v>
      </c>
      <c r="MY296" s="52">
        <v>0</v>
      </c>
      <c r="MZ296" s="52">
        <v>0</v>
      </c>
      <c r="NA296" s="52">
        <v>0</v>
      </c>
      <c r="NB296" s="52">
        <v>0</v>
      </c>
      <c r="NC296" s="52">
        <v>0</v>
      </c>
      <c r="ND296" s="52">
        <v>0</v>
      </c>
      <c r="NE296" s="52">
        <v>0</v>
      </c>
      <c r="NF296" s="52">
        <v>0</v>
      </c>
      <c r="NG296" s="52">
        <v>0</v>
      </c>
      <c r="NH296" s="52">
        <v>0</v>
      </c>
      <c r="NI296" s="52">
        <v>0</v>
      </c>
      <c r="NJ296" s="52">
        <v>0</v>
      </c>
      <c r="NK296" s="52">
        <v>0</v>
      </c>
      <c r="NL296" s="52">
        <v>0</v>
      </c>
      <c r="NM296" s="52">
        <v>0</v>
      </c>
      <c r="NN296" s="52">
        <v>0</v>
      </c>
      <c r="NO296" s="52">
        <v>0</v>
      </c>
      <c r="NP296" s="52">
        <v>0</v>
      </c>
      <c r="NQ296" s="52">
        <v>0</v>
      </c>
      <c r="NR296" s="68">
        <f t="shared" si="15"/>
        <v>137900</v>
      </c>
      <c r="NS296" s="68">
        <f t="shared" si="16"/>
        <v>0</v>
      </c>
      <c r="NT296" s="68">
        <f t="shared" si="17"/>
        <v>0</v>
      </c>
    </row>
    <row r="297" spans="1:384" s="40" customFormat="1" ht="15" customHeight="1" outlineLevel="1" x14ac:dyDescent="0.2">
      <c r="A297" s="61"/>
      <c r="B297" s="49" t="s">
        <v>1078</v>
      </c>
      <c r="C297" s="49" t="s">
        <v>765</v>
      </c>
      <c r="D297" s="49" t="s">
        <v>766</v>
      </c>
      <c r="E297" s="50" t="s">
        <v>767</v>
      </c>
      <c r="F297" s="64">
        <v>44257</v>
      </c>
      <c r="G297" s="49" t="s">
        <v>68</v>
      </c>
      <c r="H297" s="72">
        <v>0</v>
      </c>
      <c r="I297" s="65">
        <v>150500</v>
      </c>
      <c r="J297" s="114" t="str">
        <f>_xlfn.XLOOKUP(E297,'[12]Resumo Unidades'!$B:$B,'[12]Resumo Unidades'!$W:$W)</f>
        <v>Fluxo ok</v>
      </c>
      <c r="K297" s="51" t="str">
        <f>IF(L297&gt;Resumo!$E$23,"Sim","Não")</f>
        <v>Não</v>
      </c>
      <c r="L297" s="66">
        <v>17</v>
      </c>
      <c r="M297" s="67"/>
      <c r="N297" s="52">
        <v>0</v>
      </c>
      <c r="O297" s="52">
        <v>0</v>
      </c>
      <c r="P297" s="52">
        <v>0</v>
      </c>
      <c r="Q297" s="52">
        <v>0</v>
      </c>
      <c r="R297" s="52">
        <v>0</v>
      </c>
      <c r="S297" s="52">
        <v>0</v>
      </c>
      <c r="T297" s="52">
        <v>0</v>
      </c>
      <c r="U297" s="52">
        <v>0</v>
      </c>
      <c r="V297" s="52">
        <v>0</v>
      </c>
      <c r="W297" s="52">
        <v>0</v>
      </c>
      <c r="X297" s="52">
        <v>0</v>
      </c>
      <c r="Y297" s="52">
        <v>0</v>
      </c>
      <c r="Z297" s="52">
        <v>0</v>
      </c>
      <c r="AA297" s="52">
        <v>0</v>
      </c>
      <c r="AB297" s="52">
        <v>0</v>
      </c>
      <c r="AC297" s="52">
        <v>0</v>
      </c>
      <c r="AD297" s="52">
        <v>0</v>
      </c>
      <c r="AE297" s="52">
        <v>0</v>
      </c>
      <c r="AF297" s="52">
        <v>0</v>
      </c>
      <c r="AG297" s="52">
        <v>0</v>
      </c>
      <c r="AH297" s="52">
        <v>0</v>
      </c>
      <c r="AI297" s="52">
        <v>0</v>
      </c>
      <c r="AJ297" s="52">
        <v>0</v>
      </c>
      <c r="AK297" s="52">
        <v>0</v>
      </c>
      <c r="AL297" s="52">
        <v>0</v>
      </c>
      <c r="AM297" s="52">
        <v>0</v>
      </c>
      <c r="AN297" s="52">
        <v>0</v>
      </c>
      <c r="AO297" s="52">
        <v>0</v>
      </c>
      <c r="AP297" s="52">
        <v>0</v>
      </c>
      <c r="AQ297" s="52">
        <v>0</v>
      </c>
      <c r="AR297" s="52">
        <v>0</v>
      </c>
      <c r="AS297" s="52">
        <v>0</v>
      </c>
      <c r="AT297" s="52">
        <v>0</v>
      </c>
      <c r="AU297" s="52">
        <v>0</v>
      </c>
      <c r="AV297" s="52">
        <v>0</v>
      </c>
      <c r="AW297" s="52">
        <v>0</v>
      </c>
      <c r="AX297" s="52">
        <v>0</v>
      </c>
      <c r="AY297" s="52">
        <v>0</v>
      </c>
      <c r="AZ297" s="52">
        <v>0</v>
      </c>
      <c r="BA297" s="52">
        <v>0</v>
      </c>
      <c r="BB297" s="52">
        <v>0</v>
      </c>
      <c r="BC297" s="52">
        <v>0</v>
      </c>
      <c r="BD297" s="52">
        <v>0</v>
      </c>
      <c r="BE297" s="52">
        <v>0</v>
      </c>
      <c r="BF297" s="52">
        <v>0</v>
      </c>
      <c r="BG297" s="52">
        <v>0</v>
      </c>
      <c r="BH297" s="52">
        <v>0</v>
      </c>
      <c r="BI297" s="52">
        <v>0</v>
      </c>
      <c r="BJ297" s="52">
        <v>0</v>
      </c>
      <c r="BK297" s="52">
        <v>0</v>
      </c>
      <c r="BL297" s="52">
        <v>0</v>
      </c>
      <c r="BM297" s="52">
        <v>0</v>
      </c>
      <c r="BN297" s="52">
        <v>0</v>
      </c>
      <c r="BO297" s="52">
        <v>0</v>
      </c>
      <c r="BP297" s="52">
        <v>0</v>
      </c>
      <c r="BQ297" s="52">
        <v>0</v>
      </c>
      <c r="BR297" s="52">
        <v>0</v>
      </c>
      <c r="BS297" s="52">
        <v>0</v>
      </c>
      <c r="BT297" s="52">
        <v>0</v>
      </c>
      <c r="BU297" s="52">
        <v>0</v>
      </c>
      <c r="BV297" s="52">
        <v>0</v>
      </c>
      <c r="BW297" s="52">
        <v>0</v>
      </c>
      <c r="BX297" s="52">
        <v>0</v>
      </c>
      <c r="BY297" s="52">
        <v>0</v>
      </c>
      <c r="BZ297" s="52">
        <v>0</v>
      </c>
      <c r="CA297" s="52">
        <v>0</v>
      </c>
      <c r="CB297" s="52">
        <v>0</v>
      </c>
      <c r="CC297" s="52">
        <v>2647.44</v>
      </c>
      <c r="CD297" s="52">
        <v>2497.16</v>
      </c>
      <c r="CE297" s="52">
        <v>2462.14</v>
      </c>
      <c r="CF297" s="52">
        <v>2462.14</v>
      </c>
      <c r="CG297" s="52">
        <v>2462.14</v>
      </c>
      <c r="CH297" s="52">
        <v>2462.14</v>
      </c>
      <c r="CI297" s="52">
        <v>2462.14</v>
      </c>
      <c r="CJ297" s="52">
        <v>2462.14</v>
      </c>
      <c r="CK297" s="52">
        <v>2462.14</v>
      </c>
      <c r="CL297" s="52">
        <v>2462.14</v>
      </c>
      <c r="CM297" s="52">
        <v>2462.14</v>
      </c>
      <c r="CN297" s="52">
        <v>2462.14</v>
      </c>
      <c r="CO297" s="52">
        <v>2462.14</v>
      </c>
      <c r="CP297" s="52">
        <v>2462.14</v>
      </c>
      <c r="CQ297" s="52">
        <v>0</v>
      </c>
      <c r="CR297" s="52">
        <v>0</v>
      </c>
      <c r="CS297" s="52">
        <v>0</v>
      </c>
      <c r="CT297" s="52">
        <v>0</v>
      </c>
      <c r="CU297" s="52">
        <v>0</v>
      </c>
      <c r="CV297" s="52">
        <v>0</v>
      </c>
      <c r="CW297" s="52">
        <v>0</v>
      </c>
      <c r="CX297" s="52">
        <v>0</v>
      </c>
      <c r="CY297" s="52">
        <v>0</v>
      </c>
      <c r="CZ297" s="52">
        <v>0</v>
      </c>
      <c r="DA297" s="52">
        <v>0</v>
      </c>
      <c r="DB297" s="52">
        <v>0</v>
      </c>
      <c r="DC297" s="52">
        <v>0</v>
      </c>
      <c r="DD297" s="52">
        <v>0</v>
      </c>
      <c r="DE297" s="52">
        <v>0</v>
      </c>
      <c r="DF297" s="52">
        <v>0</v>
      </c>
      <c r="DG297" s="52">
        <v>0</v>
      </c>
      <c r="DH297" s="52">
        <v>0</v>
      </c>
      <c r="DI297" s="52">
        <v>0</v>
      </c>
      <c r="DJ297" s="52">
        <v>0</v>
      </c>
      <c r="DK297" s="52">
        <v>0</v>
      </c>
      <c r="DL297" s="52">
        <v>0</v>
      </c>
      <c r="DM297" s="52">
        <v>0</v>
      </c>
      <c r="DN297" s="52">
        <v>0</v>
      </c>
      <c r="DO297" s="52">
        <v>0</v>
      </c>
      <c r="DP297" s="52">
        <v>0</v>
      </c>
      <c r="DQ297" s="52">
        <v>0</v>
      </c>
      <c r="DR297" s="52">
        <v>0</v>
      </c>
      <c r="DS297" s="52">
        <v>0</v>
      </c>
      <c r="DT297" s="52">
        <v>0</v>
      </c>
      <c r="DU297" s="52">
        <v>0</v>
      </c>
      <c r="DV297" s="52">
        <v>0</v>
      </c>
      <c r="DW297" s="52">
        <v>0</v>
      </c>
      <c r="DX297" s="52">
        <v>0</v>
      </c>
      <c r="DY297" s="52">
        <v>0</v>
      </c>
      <c r="DZ297" s="52">
        <v>0</v>
      </c>
      <c r="EA297" s="52">
        <v>0</v>
      </c>
      <c r="EB297" s="52">
        <v>0</v>
      </c>
      <c r="EC297" s="52">
        <v>0</v>
      </c>
      <c r="ED297" s="52">
        <v>0</v>
      </c>
      <c r="EE297" s="52">
        <v>0</v>
      </c>
      <c r="EF297" s="52">
        <v>0</v>
      </c>
      <c r="EG297" s="52">
        <v>0</v>
      </c>
      <c r="EH297" s="52">
        <v>0</v>
      </c>
      <c r="EI297" s="52">
        <v>0</v>
      </c>
      <c r="EJ297" s="52">
        <v>0</v>
      </c>
      <c r="EK297" s="52">
        <v>0</v>
      </c>
      <c r="EL297" s="52">
        <v>0</v>
      </c>
      <c r="EM297" s="52">
        <v>0</v>
      </c>
      <c r="EN297" s="52">
        <v>0</v>
      </c>
      <c r="EO297" s="52">
        <v>0</v>
      </c>
      <c r="EP297" s="52">
        <v>0</v>
      </c>
      <c r="EQ297" s="52">
        <v>0</v>
      </c>
      <c r="ER297" s="52">
        <v>0</v>
      </c>
      <c r="ES297" s="52">
        <v>0</v>
      </c>
      <c r="ET297" s="52">
        <v>0</v>
      </c>
      <c r="EU297" s="52">
        <v>0</v>
      </c>
      <c r="EV297" s="52">
        <v>0</v>
      </c>
      <c r="EW297" s="52">
        <v>0</v>
      </c>
      <c r="EX297" s="52">
        <v>0</v>
      </c>
      <c r="EY297" s="52">
        <v>0</v>
      </c>
      <c r="EZ297" s="52">
        <v>0</v>
      </c>
      <c r="FA297" s="52">
        <v>0</v>
      </c>
      <c r="FB297" s="52">
        <v>0</v>
      </c>
      <c r="FC297" s="52">
        <v>0</v>
      </c>
      <c r="FD297" s="52">
        <v>0</v>
      </c>
      <c r="FE297" s="52">
        <v>0</v>
      </c>
      <c r="FF297" s="52">
        <v>0</v>
      </c>
      <c r="FG297" s="52">
        <v>0</v>
      </c>
      <c r="FH297" s="52">
        <v>0</v>
      </c>
      <c r="FI297" s="52">
        <v>0</v>
      </c>
      <c r="FJ297" s="52">
        <v>0</v>
      </c>
      <c r="FK297" s="52">
        <v>0</v>
      </c>
      <c r="FL297" s="52">
        <v>0</v>
      </c>
      <c r="FM297" s="52">
        <v>0</v>
      </c>
      <c r="FN297" s="52">
        <v>0</v>
      </c>
      <c r="FO297" s="52">
        <v>0</v>
      </c>
      <c r="FP297" s="52">
        <v>0</v>
      </c>
      <c r="FQ297" s="52">
        <v>0</v>
      </c>
      <c r="FR297" s="52">
        <v>0</v>
      </c>
      <c r="FS297" s="52">
        <v>0</v>
      </c>
      <c r="FT297" s="52">
        <v>0</v>
      </c>
      <c r="FU297" s="52">
        <v>0</v>
      </c>
      <c r="FV297" s="52">
        <v>0</v>
      </c>
      <c r="FW297" s="52">
        <v>0</v>
      </c>
      <c r="FX297" s="52">
        <v>0</v>
      </c>
      <c r="FY297" s="52">
        <v>0</v>
      </c>
      <c r="FZ297" s="52">
        <v>0</v>
      </c>
      <c r="GA297" s="52">
        <v>0</v>
      </c>
      <c r="GB297" s="52">
        <v>0</v>
      </c>
      <c r="GC297" s="52">
        <v>0</v>
      </c>
      <c r="GD297" s="52">
        <v>0</v>
      </c>
      <c r="GE297" s="52">
        <v>0</v>
      </c>
      <c r="GF297" s="52">
        <v>0</v>
      </c>
      <c r="GG297" s="52">
        <v>0</v>
      </c>
      <c r="GH297" s="52">
        <v>0</v>
      </c>
      <c r="GI297" s="52">
        <v>0</v>
      </c>
      <c r="GJ297" s="52">
        <v>0</v>
      </c>
      <c r="GK297" s="52">
        <v>0</v>
      </c>
      <c r="GL297" s="52">
        <v>0</v>
      </c>
      <c r="GM297" s="52">
        <v>0</v>
      </c>
      <c r="GN297" s="52">
        <v>0</v>
      </c>
      <c r="GO297" s="52">
        <v>0</v>
      </c>
      <c r="GP297" s="52">
        <v>0</v>
      </c>
      <c r="GQ297" s="52">
        <v>0</v>
      </c>
      <c r="GR297" s="52">
        <v>0</v>
      </c>
      <c r="GS297" s="52">
        <v>0</v>
      </c>
      <c r="GT297" s="52">
        <v>0</v>
      </c>
      <c r="GU297" s="52">
        <v>0</v>
      </c>
      <c r="GV297" s="52">
        <v>0</v>
      </c>
      <c r="GW297" s="52">
        <v>0</v>
      </c>
      <c r="GX297" s="52">
        <v>0</v>
      </c>
      <c r="GY297" s="52">
        <v>0</v>
      </c>
      <c r="GZ297" s="52">
        <v>0</v>
      </c>
      <c r="HA297" s="52">
        <v>0</v>
      </c>
      <c r="HB297" s="52">
        <v>0</v>
      </c>
      <c r="HC297" s="52">
        <v>0</v>
      </c>
      <c r="HD297" s="52">
        <v>0</v>
      </c>
      <c r="HE297" s="52">
        <v>0</v>
      </c>
      <c r="HF297" s="52">
        <v>0</v>
      </c>
      <c r="HG297" s="52">
        <v>0</v>
      </c>
      <c r="HH297" s="52">
        <v>0</v>
      </c>
      <c r="HI297" s="52">
        <v>0</v>
      </c>
      <c r="HJ297" s="52">
        <v>0</v>
      </c>
      <c r="HK297" s="52">
        <v>0</v>
      </c>
      <c r="HL297" s="52">
        <v>0</v>
      </c>
      <c r="HM297" s="52">
        <v>0</v>
      </c>
      <c r="HN297" s="52">
        <v>0</v>
      </c>
      <c r="HO297" s="52">
        <v>0</v>
      </c>
      <c r="HP297" s="52">
        <v>0</v>
      </c>
      <c r="HQ297" s="52">
        <v>0</v>
      </c>
      <c r="HR297" s="52">
        <v>0</v>
      </c>
      <c r="HS297" s="52">
        <v>0</v>
      </c>
      <c r="HT297" s="52">
        <v>0</v>
      </c>
      <c r="HU297" s="52">
        <v>0</v>
      </c>
      <c r="HV297" s="52">
        <v>0</v>
      </c>
      <c r="HW297" s="52">
        <v>0</v>
      </c>
      <c r="HX297" s="52">
        <v>0</v>
      </c>
      <c r="HY297" s="52">
        <v>0</v>
      </c>
      <c r="HZ297" s="52">
        <v>0</v>
      </c>
      <c r="IA297" s="52">
        <v>0</v>
      </c>
      <c r="IB297" s="52">
        <v>0</v>
      </c>
      <c r="IC297" s="52">
        <v>0</v>
      </c>
      <c r="ID297" s="52">
        <v>0</v>
      </c>
      <c r="IE297" s="52">
        <v>0</v>
      </c>
      <c r="IF297" s="52">
        <v>0</v>
      </c>
      <c r="IG297" s="52">
        <v>0</v>
      </c>
      <c r="IH297" s="52">
        <v>0</v>
      </c>
      <c r="II297" s="52">
        <v>0</v>
      </c>
      <c r="IJ297" s="52">
        <v>0</v>
      </c>
      <c r="IK297" s="52">
        <v>0</v>
      </c>
      <c r="IL297" s="52">
        <v>0</v>
      </c>
      <c r="IM297" s="52">
        <v>0</v>
      </c>
      <c r="IN297" s="52">
        <v>0</v>
      </c>
      <c r="IO297" s="52">
        <v>0</v>
      </c>
      <c r="IP297" s="52">
        <v>0</v>
      </c>
      <c r="IQ297" s="52">
        <v>0</v>
      </c>
      <c r="IR297" s="52">
        <v>0</v>
      </c>
      <c r="IS297" s="52">
        <v>0</v>
      </c>
      <c r="IT297" s="52">
        <v>0</v>
      </c>
      <c r="IU297" s="52">
        <v>0</v>
      </c>
      <c r="IV297" s="52">
        <v>0</v>
      </c>
      <c r="IW297" s="52">
        <v>0</v>
      </c>
      <c r="IX297" s="52">
        <v>0</v>
      </c>
      <c r="IY297" s="52">
        <v>0</v>
      </c>
      <c r="IZ297" s="52">
        <v>0</v>
      </c>
      <c r="JA297" s="52">
        <v>0</v>
      </c>
      <c r="JB297" s="52">
        <v>0</v>
      </c>
      <c r="JC297" s="52">
        <v>0</v>
      </c>
      <c r="JD297" s="52">
        <v>0</v>
      </c>
      <c r="JE297" s="52">
        <v>0</v>
      </c>
      <c r="JF297" s="52">
        <v>0</v>
      </c>
      <c r="JG297" s="52">
        <v>0</v>
      </c>
      <c r="JH297" s="52">
        <v>0</v>
      </c>
      <c r="JI297" s="52">
        <v>0</v>
      </c>
      <c r="JJ297" s="52">
        <v>0</v>
      </c>
      <c r="JK297" s="52">
        <v>0</v>
      </c>
      <c r="JL297" s="52">
        <v>0</v>
      </c>
      <c r="JM297" s="52">
        <v>0</v>
      </c>
      <c r="JN297" s="52">
        <v>0</v>
      </c>
      <c r="JO297" s="52">
        <v>0</v>
      </c>
      <c r="JP297" s="52">
        <v>0</v>
      </c>
      <c r="JQ297" s="52">
        <v>0</v>
      </c>
      <c r="JR297" s="52">
        <v>0</v>
      </c>
      <c r="JS297" s="52">
        <v>0</v>
      </c>
      <c r="JT297" s="52">
        <v>0</v>
      </c>
      <c r="JU297" s="52">
        <v>0</v>
      </c>
      <c r="JV297" s="52">
        <v>0</v>
      </c>
      <c r="JW297" s="52">
        <v>0</v>
      </c>
      <c r="JX297" s="52">
        <v>0</v>
      </c>
      <c r="JY297" s="52">
        <v>0</v>
      </c>
      <c r="JZ297" s="52">
        <v>0</v>
      </c>
      <c r="KA297" s="52">
        <v>0</v>
      </c>
      <c r="KB297" s="52">
        <v>0</v>
      </c>
      <c r="KC297" s="52">
        <v>0</v>
      </c>
      <c r="KD297" s="52">
        <v>0</v>
      </c>
      <c r="KE297" s="52">
        <v>0</v>
      </c>
      <c r="KF297" s="52">
        <v>0</v>
      </c>
      <c r="KG297" s="52">
        <v>0</v>
      </c>
      <c r="KH297" s="52">
        <v>0</v>
      </c>
      <c r="KI297" s="52">
        <v>0</v>
      </c>
      <c r="KJ297" s="52">
        <v>0</v>
      </c>
      <c r="KK297" s="52">
        <v>0</v>
      </c>
      <c r="KL297" s="52">
        <v>0</v>
      </c>
      <c r="KM297" s="52">
        <v>0</v>
      </c>
      <c r="KN297" s="52">
        <v>0</v>
      </c>
      <c r="KO297" s="52">
        <v>0</v>
      </c>
      <c r="KP297" s="52">
        <v>0</v>
      </c>
      <c r="KQ297" s="52">
        <v>0</v>
      </c>
      <c r="KR297" s="52">
        <v>0</v>
      </c>
      <c r="KS297" s="52">
        <v>0</v>
      </c>
      <c r="KT297" s="52">
        <v>0</v>
      </c>
      <c r="KU297" s="52">
        <v>0</v>
      </c>
      <c r="KV297" s="52">
        <v>0</v>
      </c>
      <c r="KW297" s="52">
        <v>0</v>
      </c>
      <c r="KX297" s="52">
        <v>0</v>
      </c>
      <c r="KY297" s="52">
        <v>0</v>
      </c>
      <c r="KZ297" s="52">
        <v>0</v>
      </c>
      <c r="LA297" s="52">
        <v>0</v>
      </c>
      <c r="LB297" s="52">
        <v>0</v>
      </c>
      <c r="LC297" s="52">
        <v>0</v>
      </c>
      <c r="LD297" s="52">
        <v>0</v>
      </c>
      <c r="LE297" s="52">
        <v>0</v>
      </c>
      <c r="LF297" s="52">
        <v>0</v>
      </c>
      <c r="LG297" s="52">
        <v>0</v>
      </c>
      <c r="LH297" s="52">
        <v>0</v>
      </c>
      <c r="LI297" s="52">
        <v>0</v>
      </c>
      <c r="LJ297" s="52">
        <v>0</v>
      </c>
      <c r="LK297" s="52">
        <v>0</v>
      </c>
      <c r="LL297" s="52">
        <v>0</v>
      </c>
      <c r="LM297" s="52">
        <v>0</v>
      </c>
      <c r="LN297" s="52">
        <v>0</v>
      </c>
      <c r="LO297" s="52">
        <v>0</v>
      </c>
      <c r="LP297" s="52">
        <v>0</v>
      </c>
      <c r="LQ297" s="52">
        <v>0</v>
      </c>
      <c r="LR297" s="52">
        <v>0</v>
      </c>
      <c r="LS297" s="52">
        <v>0</v>
      </c>
      <c r="LT297" s="52">
        <v>0</v>
      </c>
      <c r="LU297" s="52">
        <v>0</v>
      </c>
      <c r="LV297" s="52">
        <v>0</v>
      </c>
      <c r="LW297" s="52">
        <v>0</v>
      </c>
      <c r="LX297" s="52">
        <v>0</v>
      </c>
      <c r="LY297" s="52">
        <v>0</v>
      </c>
      <c r="LZ297" s="52">
        <v>0</v>
      </c>
      <c r="MA297" s="52">
        <v>0</v>
      </c>
      <c r="MB297" s="52">
        <v>0</v>
      </c>
      <c r="MC297" s="52">
        <v>0</v>
      </c>
      <c r="MD297" s="52">
        <v>0</v>
      </c>
      <c r="ME297" s="52">
        <v>0</v>
      </c>
      <c r="MF297" s="52">
        <v>0</v>
      </c>
      <c r="MG297" s="52">
        <v>0</v>
      </c>
      <c r="MH297" s="52">
        <v>0</v>
      </c>
      <c r="MI297" s="52">
        <v>0</v>
      </c>
      <c r="MJ297" s="52">
        <v>0</v>
      </c>
      <c r="MK297" s="52">
        <v>0</v>
      </c>
      <c r="ML297" s="52">
        <v>0</v>
      </c>
      <c r="MM297" s="52">
        <v>0</v>
      </c>
      <c r="MN297" s="52">
        <v>0</v>
      </c>
      <c r="MO297" s="52">
        <v>0</v>
      </c>
      <c r="MP297" s="52">
        <v>0</v>
      </c>
      <c r="MQ297" s="52">
        <v>0</v>
      </c>
      <c r="MR297" s="52">
        <v>0</v>
      </c>
      <c r="MS297" s="52">
        <v>0</v>
      </c>
      <c r="MT297" s="52">
        <v>0</v>
      </c>
      <c r="MU297" s="52">
        <v>0</v>
      </c>
      <c r="MV297" s="52">
        <v>0</v>
      </c>
      <c r="MW297" s="52">
        <v>0</v>
      </c>
      <c r="MX297" s="52">
        <v>0</v>
      </c>
      <c r="MY297" s="52">
        <v>0</v>
      </c>
      <c r="MZ297" s="52">
        <v>0</v>
      </c>
      <c r="NA297" s="52">
        <v>0</v>
      </c>
      <c r="NB297" s="52">
        <v>0</v>
      </c>
      <c r="NC297" s="52">
        <v>0</v>
      </c>
      <c r="ND297" s="52">
        <v>0</v>
      </c>
      <c r="NE297" s="52">
        <v>0</v>
      </c>
      <c r="NF297" s="52">
        <v>0</v>
      </c>
      <c r="NG297" s="52">
        <v>0</v>
      </c>
      <c r="NH297" s="52">
        <v>0</v>
      </c>
      <c r="NI297" s="52">
        <v>0</v>
      </c>
      <c r="NJ297" s="52">
        <v>0</v>
      </c>
      <c r="NK297" s="52">
        <v>0</v>
      </c>
      <c r="NL297" s="52">
        <v>0</v>
      </c>
      <c r="NM297" s="52">
        <v>0</v>
      </c>
      <c r="NN297" s="52">
        <v>0</v>
      </c>
      <c r="NO297" s="52">
        <v>0</v>
      </c>
      <c r="NP297" s="52">
        <v>0</v>
      </c>
      <c r="NQ297" s="52">
        <v>0</v>
      </c>
      <c r="NR297" s="68">
        <f t="shared" si="15"/>
        <v>34690.28</v>
      </c>
      <c r="NS297" s="68">
        <f t="shared" si="16"/>
        <v>34690.28</v>
      </c>
      <c r="NT297" s="68">
        <f t="shared" si="17"/>
        <v>34690.28</v>
      </c>
    </row>
    <row r="298" spans="1:384" s="40" customFormat="1" ht="15" customHeight="1" outlineLevel="1" x14ac:dyDescent="0.2">
      <c r="A298" s="61"/>
      <c r="B298" s="49" t="s">
        <v>1078</v>
      </c>
      <c r="C298" s="49" t="s">
        <v>768</v>
      </c>
      <c r="D298" s="49" t="s">
        <v>769</v>
      </c>
      <c r="E298" s="50" t="s">
        <v>770</v>
      </c>
      <c r="F298" s="64">
        <v>42182</v>
      </c>
      <c r="G298" s="49" t="s">
        <v>68</v>
      </c>
      <c r="H298" s="72">
        <v>0.12682499999999999</v>
      </c>
      <c r="I298" s="65">
        <v>176605.43</v>
      </c>
      <c r="J298" s="114" t="str">
        <f>_xlfn.XLOOKUP(E298,'[12]Resumo Unidades'!$B:$B,'[12]Resumo Unidades'!$W:$W)</f>
        <v>Fluxo ok</v>
      </c>
      <c r="K298" s="51" t="str">
        <f>IF(L298&gt;Resumo!$E$23,"Sim","Não")</f>
        <v>Não</v>
      </c>
      <c r="L298" s="66">
        <v>0</v>
      </c>
      <c r="M298" s="67"/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52">
        <v>0</v>
      </c>
      <c r="U298" s="52">
        <v>0</v>
      </c>
      <c r="V298" s="52">
        <v>0</v>
      </c>
      <c r="W298" s="52">
        <v>0</v>
      </c>
      <c r="X298" s="52">
        <v>0</v>
      </c>
      <c r="Y298" s="52">
        <v>0</v>
      </c>
      <c r="Z298" s="52">
        <v>0</v>
      </c>
      <c r="AA298" s="52">
        <v>0</v>
      </c>
      <c r="AB298" s="52">
        <v>0</v>
      </c>
      <c r="AC298" s="52">
        <v>0</v>
      </c>
      <c r="AD298" s="52">
        <v>0</v>
      </c>
      <c r="AE298" s="52">
        <v>0</v>
      </c>
      <c r="AF298" s="52">
        <v>0</v>
      </c>
      <c r="AG298" s="52">
        <v>0</v>
      </c>
      <c r="AH298" s="52">
        <v>0</v>
      </c>
      <c r="AI298" s="52">
        <v>0</v>
      </c>
      <c r="AJ298" s="52">
        <v>0</v>
      </c>
      <c r="AK298" s="52">
        <v>0</v>
      </c>
      <c r="AL298" s="52">
        <v>0</v>
      </c>
      <c r="AM298" s="52">
        <v>0</v>
      </c>
      <c r="AN298" s="52">
        <v>0</v>
      </c>
      <c r="AO298" s="52">
        <v>0</v>
      </c>
      <c r="AP298" s="52">
        <v>0</v>
      </c>
      <c r="AQ298" s="52">
        <v>0</v>
      </c>
      <c r="AR298" s="52">
        <v>0</v>
      </c>
      <c r="AS298" s="52">
        <v>0</v>
      </c>
      <c r="AT298" s="52">
        <v>0</v>
      </c>
      <c r="AU298" s="52">
        <v>0</v>
      </c>
      <c r="AV298" s="52">
        <v>0</v>
      </c>
      <c r="AW298" s="52">
        <v>0</v>
      </c>
      <c r="AX298" s="52">
        <v>0</v>
      </c>
      <c r="AY298" s="52">
        <v>0</v>
      </c>
      <c r="AZ298" s="52">
        <v>0</v>
      </c>
      <c r="BA298" s="52">
        <v>0</v>
      </c>
      <c r="BB298" s="52">
        <v>0</v>
      </c>
      <c r="BC298" s="52">
        <v>0</v>
      </c>
      <c r="BD298" s="52">
        <v>0</v>
      </c>
      <c r="BE298" s="52">
        <v>0</v>
      </c>
      <c r="BF298" s="52">
        <v>0</v>
      </c>
      <c r="BG298" s="52">
        <v>0</v>
      </c>
      <c r="BH298" s="52">
        <v>0</v>
      </c>
      <c r="BI298" s="52">
        <v>0</v>
      </c>
      <c r="BJ298" s="52">
        <v>0</v>
      </c>
      <c r="BK298" s="52">
        <v>0</v>
      </c>
      <c r="BL298" s="52">
        <v>0</v>
      </c>
      <c r="BM298" s="52">
        <v>0</v>
      </c>
      <c r="BN298" s="52">
        <v>0</v>
      </c>
      <c r="BO298" s="52">
        <v>0</v>
      </c>
      <c r="BP298" s="52">
        <v>0</v>
      </c>
      <c r="BQ298" s="52">
        <v>0</v>
      </c>
      <c r="BR298" s="52">
        <v>0</v>
      </c>
      <c r="BS298" s="52">
        <v>0</v>
      </c>
      <c r="BT298" s="52">
        <v>0</v>
      </c>
      <c r="BU298" s="52">
        <v>0</v>
      </c>
      <c r="BV298" s="52">
        <v>0</v>
      </c>
      <c r="BW298" s="52">
        <v>0</v>
      </c>
      <c r="BX298" s="52">
        <v>0</v>
      </c>
      <c r="BY298" s="52">
        <v>0</v>
      </c>
      <c r="BZ298" s="52">
        <v>0</v>
      </c>
      <c r="CA298" s="52">
        <v>0</v>
      </c>
      <c r="CB298" s="52">
        <v>0</v>
      </c>
      <c r="CC298" s="52">
        <v>0</v>
      </c>
      <c r="CD298" s="52">
        <v>2720.73</v>
      </c>
      <c r="CE298" s="52">
        <v>2664.1</v>
      </c>
      <c r="CF298" s="52">
        <v>2664.1</v>
      </c>
      <c r="CG298" s="52">
        <v>5929.63</v>
      </c>
      <c r="CH298" s="52">
        <v>2664.1</v>
      </c>
      <c r="CI298" s="52">
        <v>2664.1</v>
      </c>
      <c r="CJ298" s="52">
        <v>2664.1</v>
      </c>
      <c r="CK298" s="52">
        <v>2664.1</v>
      </c>
      <c r="CL298" s="52">
        <v>5929.63</v>
      </c>
      <c r="CM298" s="52">
        <v>2664.1</v>
      </c>
      <c r="CN298" s="52">
        <v>2664.1</v>
      </c>
      <c r="CO298" s="52">
        <v>2664.1</v>
      </c>
      <c r="CP298" s="52">
        <v>2664.1</v>
      </c>
      <c r="CQ298" s="52">
        <v>5929.63</v>
      </c>
      <c r="CR298" s="52">
        <v>2664.1</v>
      </c>
      <c r="CS298" s="52">
        <v>2664.1</v>
      </c>
      <c r="CT298" s="52">
        <v>2664.1</v>
      </c>
      <c r="CU298" s="52">
        <v>2664.1</v>
      </c>
      <c r="CV298" s="52">
        <v>5929.63</v>
      </c>
      <c r="CW298" s="52">
        <v>2664.1</v>
      </c>
      <c r="CX298" s="52">
        <v>2664.1</v>
      </c>
      <c r="CY298" s="52">
        <v>2664.1</v>
      </c>
      <c r="CZ298" s="52">
        <v>2664.1</v>
      </c>
      <c r="DA298" s="52">
        <v>5929.63</v>
      </c>
      <c r="DB298" s="52">
        <v>2664.1</v>
      </c>
      <c r="DC298" s="52">
        <v>2664.1</v>
      </c>
      <c r="DD298" s="52">
        <v>2664.1</v>
      </c>
      <c r="DE298" s="52">
        <v>2664.1</v>
      </c>
      <c r="DF298" s="52">
        <v>5929.63</v>
      </c>
      <c r="DG298" s="52">
        <v>2664.1</v>
      </c>
      <c r="DH298" s="52">
        <v>2664.1</v>
      </c>
      <c r="DI298" s="52">
        <v>2664.1</v>
      </c>
      <c r="DJ298" s="52">
        <v>2664.1</v>
      </c>
      <c r="DK298" s="52">
        <v>0</v>
      </c>
      <c r="DL298" s="52">
        <v>0</v>
      </c>
      <c r="DM298" s="52">
        <v>0</v>
      </c>
      <c r="DN298" s="52">
        <v>0</v>
      </c>
      <c r="DO298" s="52">
        <v>0</v>
      </c>
      <c r="DP298" s="52">
        <v>0</v>
      </c>
      <c r="DQ298" s="52">
        <v>0</v>
      </c>
      <c r="DR298" s="52">
        <v>0</v>
      </c>
      <c r="DS298" s="52">
        <v>0</v>
      </c>
      <c r="DT298" s="52">
        <v>0</v>
      </c>
      <c r="DU298" s="52">
        <v>0</v>
      </c>
      <c r="DV298" s="52">
        <v>0</v>
      </c>
      <c r="DW298" s="52">
        <v>0</v>
      </c>
      <c r="DX298" s="52">
        <v>0</v>
      </c>
      <c r="DY298" s="52">
        <v>0</v>
      </c>
      <c r="DZ298" s="52">
        <v>0</v>
      </c>
      <c r="EA298" s="52">
        <v>0</v>
      </c>
      <c r="EB298" s="52">
        <v>0</v>
      </c>
      <c r="EC298" s="52">
        <v>0</v>
      </c>
      <c r="ED298" s="52">
        <v>0</v>
      </c>
      <c r="EE298" s="52">
        <v>0</v>
      </c>
      <c r="EF298" s="52">
        <v>0</v>
      </c>
      <c r="EG298" s="52">
        <v>0</v>
      </c>
      <c r="EH298" s="52">
        <v>0</v>
      </c>
      <c r="EI298" s="52">
        <v>0</v>
      </c>
      <c r="EJ298" s="52">
        <v>0</v>
      </c>
      <c r="EK298" s="52">
        <v>0</v>
      </c>
      <c r="EL298" s="52">
        <v>0</v>
      </c>
      <c r="EM298" s="52">
        <v>0</v>
      </c>
      <c r="EN298" s="52">
        <v>0</v>
      </c>
      <c r="EO298" s="52">
        <v>0</v>
      </c>
      <c r="EP298" s="52">
        <v>0</v>
      </c>
      <c r="EQ298" s="52">
        <v>0</v>
      </c>
      <c r="ER298" s="52">
        <v>0</v>
      </c>
      <c r="ES298" s="52">
        <v>0</v>
      </c>
      <c r="ET298" s="52">
        <v>0</v>
      </c>
      <c r="EU298" s="52">
        <v>0</v>
      </c>
      <c r="EV298" s="52">
        <v>0</v>
      </c>
      <c r="EW298" s="52">
        <v>0</v>
      </c>
      <c r="EX298" s="52">
        <v>0</v>
      </c>
      <c r="EY298" s="52">
        <v>0</v>
      </c>
      <c r="EZ298" s="52">
        <v>0</v>
      </c>
      <c r="FA298" s="52">
        <v>0</v>
      </c>
      <c r="FB298" s="52">
        <v>0</v>
      </c>
      <c r="FC298" s="52">
        <v>0</v>
      </c>
      <c r="FD298" s="52">
        <v>0</v>
      </c>
      <c r="FE298" s="52">
        <v>0</v>
      </c>
      <c r="FF298" s="52">
        <v>0</v>
      </c>
      <c r="FG298" s="52">
        <v>0</v>
      </c>
      <c r="FH298" s="52">
        <v>0</v>
      </c>
      <c r="FI298" s="52">
        <v>0</v>
      </c>
      <c r="FJ298" s="52">
        <v>0</v>
      </c>
      <c r="FK298" s="52">
        <v>0</v>
      </c>
      <c r="FL298" s="52">
        <v>0</v>
      </c>
      <c r="FM298" s="52">
        <v>0</v>
      </c>
      <c r="FN298" s="52">
        <v>0</v>
      </c>
      <c r="FO298" s="52">
        <v>0</v>
      </c>
      <c r="FP298" s="52">
        <v>0</v>
      </c>
      <c r="FQ298" s="52">
        <v>0</v>
      </c>
      <c r="FR298" s="52">
        <v>0</v>
      </c>
      <c r="FS298" s="52">
        <v>0</v>
      </c>
      <c r="FT298" s="52">
        <v>0</v>
      </c>
      <c r="FU298" s="52">
        <v>0</v>
      </c>
      <c r="FV298" s="52">
        <v>0</v>
      </c>
      <c r="FW298" s="52">
        <v>0</v>
      </c>
      <c r="FX298" s="52">
        <v>0</v>
      </c>
      <c r="FY298" s="52">
        <v>0</v>
      </c>
      <c r="FZ298" s="52">
        <v>0</v>
      </c>
      <c r="GA298" s="52">
        <v>0</v>
      </c>
      <c r="GB298" s="52">
        <v>0</v>
      </c>
      <c r="GC298" s="52">
        <v>0</v>
      </c>
      <c r="GD298" s="52">
        <v>0</v>
      </c>
      <c r="GE298" s="52">
        <v>0</v>
      </c>
      <c r="GF298" s="52">
        <v>0</v>
      </c>
      <c r="GG298" s="52">
        <v>0</v>
      </c>
      <c r="GH298" s="52">
        <v>0</v>
      </c>
      <c r="GI298" s="52">
        <v>0</v>
      </c>
      <c r="GJ298" s="52">
        <v>0</v>
      </c>
      <c r="GK298" s="52">
        <v>0</v>
      </c>
      <c r="GL298" s="52">
        <v>0</v>
      </c>
      <c r="GM298" s="52">
        <v>0</v>
      </c>
      <c r="GN298" s="52">
        <v>0</v>
      </c>
      <c r="GO298" s="52">
        <v>0</v>
      </c>
      <c r="GP298" s="52">
        <v>0</v>
      </c>
      <c r="GQ298" s="52">
        <v>0</v>
      </c>
      <c r="GR298" s="52">
        <v>0</v>
      </c>
      <c r="GS298" s="52">
        <v>0</v>
      </c>
      <c r="GT298" s="52">
        <v>0</v>
      </c>
      <c r="GU298" s="52">
        <v>0</v>
      </c>
      <c r="GV298" s="52">
        <v>0</v>
      </c>
      <c r="GW298" s="52">
        <v>0</v>
      </c>
      <c r="GX298" s="52">
        <v>0</v>
      </c>
      <c r="GY298" s="52">
        <v>0</v>
      </c>
      <c r="GZ298" s="52">
        <v>0</v>
      </c>
      <c r="HA298" s="52">
        <v>0</v>
      </c>
      <c r="HB298" s="52">
        <v>0</v>
      </c>
      <c r="HC298" s="52">
        <v>0</v>
      </c>
      <c r="HD298" s="52">
        <v>0</v>
      </c>
      <c r="HE298" s="52">
        <v>0</v>
      </c>
      <c r="HF298" s="52">
        <v>0</v>
      </c>
      <c r="HG298" s="52">
        <v>0</v>
      </c>
      <c r="HH298" s="52">
        <v>0</v>
      </c>
      <c r="HI298" s="52">
        <v>0</v>
      </c>
      <c r="HJ298" s="52">
        <v>0</v>
      </c>
      <c r="HK298" s="52">
        <v>0</v>
      </c>
      <c r="HL298" s="52">
        <v>0</v>
      </c>
      <c r="HM298" s="52">
        <v>0</v>
      </c>
      <c r="HN298" s="52">
        <v>0</v>
      </c>
      <c r="HO298" s="52">
        <v>0</v>
      </c>
      <c r="HP298" s="52">
        <v>0</v>
      </c>
      <c r="HQ298" s="52">
        <v>0</v>
      </c>
      <c r="HR298" s="52">
        <v>0</v>
      </c>
      <c r="HS298" s="52">
        <v>0</v>
      </c>
      <c r="HT298" s="52">
        <v>0</v>
      </c>
      <c r="HU298" s="52">
        <v>0</v>
      </c>
      <c r="HV298" s="52">
        <v>0</v>
      </c>
      <c r="HW298" s="52">
        <v>0</v>
      </c>
      <c r="HX298" s="52">
        <v>0</v>
      </c>
      <c r="HY298" s="52">
        <v>0</v>
      </c>
      <c r="HZ298" s="52">
        <v>0</v>
      </c>
      <c r="IA298" s="52">
        <v>0</v>
      </c>
      <c r="IB298" s="52">
        <v>0</v>
      </c>
      <c r="IC298" s="52">
        <v>0</v>
      </c>
      <c r="ID298" s="52">
        <v>0</v>
      </c>
      <c r="IE298" s="52">
        <v>0</v>
      </c>
      <c r="IF298" s="52">
        <v>0</v>
      </c>
      <c r="IG298" s="52">
        <v>0</v>
      </c>
      <c r="IH298" s="52">
        <v>0</v>
      </c>
      <c r="II298" s="52">
        <v>0</v>
      </c>
      <c r="IJ298" s="52">
        <v>0</v>
      </c>
      <c r="IK298" s="52">
        <v>0</v>
      </c>
      <c r="IL298" s="52">
        <v>0</v>
      </c>
      <c r="IM298" s="52">
        <v>0</v>
      </c>
      <c r="IN298" s="52">
        <v>0</v>
      </c>
      <c r="IO298" s="52">
        <v>0</v>
      </c>
      <c r="IP298" s="52">
        <v>0</v>
      </c>
      <c r="IQ298" s="52">
        <v>0</v>
      </c>
      <c r="IR298" s="52">
        <v>0</v>
      </c>
      <c r="IS298" s="52">
        <v>0</v>
      </c>
      <c r="IT298" s="52">
        <v>0</v>
      </c>
      <c r="IU298" s="52">
        <v>0</v>
      </c>
      <c r="IV298" s="52">
        <v>0</v>
      </c>
      <c r="IW298" s="52">
        <v>0</v>
      </c>
      <c r="IX298" s="52">
        <v>0</v>
      </c>
      <c r="IY298" s="52">
        <v>0</v>
      </c>
      <c r="IZ298" s="52">
        <v>0</v>
      </c>
      <c r="JA298" s="52">
        <v>0</v>
      </c>
      <c r="JB298" s="52">
        <v>0</v>
      </c>
      <c r="JC298" s="52">
        <v>0</v>
      </c>
      <c r="JD298" s="52">
        <v>0</v>
      </c>
      <c r="JE298" s="52">
        <v>0</v>
      </c>
      <c r="JF298" s="52">
        <v>0</v>
      </c>
      <c r="JG298" s="52">
        <v>0</v>
      </c>
      <c r="JH298" s="52">
        <v>0</v>
      </c>
      <c r="JI298" s="52">
        <v>0</v>
      </c>
      <c r="JJ298" s="52">
        <v>0</v>
      </c>
      <c r="JK298" s="52">
        <v>0</v>
      </c>
      <c r="JL298" s="52">
        <v>0</v>
      </c>
      <c r="JM298" s="52">
        <v>0</v>
      </c>
      <c r="JN298" s="52">
        <v>0</v>
      </c>
      <c r="JO298" s="52">
        <v>0</v>
      </c>
      <c r="JP298" s="52">
        <v>0</v>
      </c>
      <c r="JQ298" s="52">
        <v>0</v>
      </c>
      <c r="JR298" s="52">
        <v>0</v>
      </c>
      <c r="JS298" s="52">
        <v>0</v>
      </c>
      <c r="JT298" s="52">
        <v>0</v>
      </c>
      <c r="JU298" s="52">
        <v>0</v>
      </c>
      <c r="JV298" s="52">
        <v>0</v>
      </c>
      <c r="JW298" s="52">
        <v>0</v>
      </c>
      <c r="JX298" s="52">
        <v>0</v>
      </c>
      <c r="JY298" s="52">
        <v>0</v>
      </c>
      <c r="JZ298" s="52">
        <v>0</v>
      </c>
      <c r="KA298" s="52">
        <v>0</v>
      </c>
      <c r="KB298" s="52">
        <v>0</v>
      </c>
      <c r="KC298" s="52">
        <v>0</v>
      </c>
      <c r="KD298" s="52">
        <v>0</v>
      </c>
      <c r="KE298" s="52">
        <v>0</v>
      </c>
      <c r="KF298" s="52">
        <v>0</v>
      </c>
      <c r="KG298" s="52">
        <v>0</v>
      </c>
      <c r="KH298" s="52">
        <v>0</v>
      </c>
      <c r="KI298" s="52">
        <v>0</v>
      </c>
      <c r="KJ298" s="52">
        <v>0</v>
      </c>
      <c r="KK298" s="52">
        <v>0</v>
      </c>
      <c r="KL298" s="52">
        <v>0</v>
      </c>
      <c r="KM298" s="52">
        <v>0</v>
      </c>
      <c r="KN298" s="52">
        <v>0</v>
      </c>
      <c r="KO298" s="52">
        <v>0</v>
      </c>
      <c r="KP298" s="52">
        <v>0</v>
      </c>
      <c r="KQ298" s="52">
        <v>0</v>
      </c>
      <c r="KR298" s="52">
        <v>0</v>
      </c>
      <c r="KS298" s="52">
        <v>0</v>
      </c>
      <c r="KT298" s="52">
        <v>0</v>
      </c>
      <c r="KU298" s="52">
        <v>0</v>
      </c>
      <c r="KV298" s="52">
        <v>0</v>
      </c>
      <c r="KW298" s="52">
        <v>0</v>
      </c>
      <c r="KX298" s="52">
        <v>0</v>
      </c>
      <c r="KY298" s="52">
        <v>0</v>
      </c>
      <c r="KZ298" s="52">
        <v>0</v>
      </c>
      <c r="LA298" s="52">
        <v>0</v>
      </c>
      <c r="LB298" s="52">
        <v>0</v>
      </c>
      <c r="LC298" s="52">
        <v>0</v>
      </c>
      <c r="LD298" s="52">
        <v>0</v>
      </c>
      <c r="LE298" s="52">
        <v>0</v>
      </c>
      <c r="LF298" s="52">
        <v>0</v>
      </c>
      <c r="LG298" s="52">
        <v>0</v>
      </c>
      <c r="LH298" s="52">
        <v>0</v>
      </c>
      <c r="LI298" s="52">
        <v>0</v>
      </c>
      <c r="LJ298" s="52">
        <v>0</v>
      </c>
      <c r="LK298" s="52">
        <v>0</v>
      </c>
      <c r="LL298" s="52">
        <v>0</v>
      </c>
      <c r="LM298" s="52">
        <v>0</v>
      </c>
      <c r="LN298" s="52">
        <v>0</v>
      </c>
      <c r="LO298" s="52">
        <v>0</v>
      </c>
      <c r="LP298" s="52">
        <v>0</v>
      </c>
      <c r="LQ298" s="52">
        <v>0</v>
      </c>
      <c r="LR298" s="52">
        <v>0</v>
      </c>
      <c r="LS298" s="52">
        <v>0</v>
      </c>
      <c r="LT298" s="52">
        <v>0</v>
      </c>
      <c r="LU298" s="52">
        <v>0</v>
      </c>
      <c r="LV298" s="52">
        <v>0</v>
      </c>
      <c r="LW298" s="52">
        <v>0</v>
      </c>
      <c r="LX298" s="52">
        <v>0</v>
      </c>
      <c r="LY298" s="52">
        <v>0</v>
      </c>
      <c r="LZ298" s="52">
        <v>0</v>
      </c>
      <c r="MA298" s="52">
        <v>0</v>
      </c>
      <c r="MB298" s="52">
        <v>0</v>
      </c>
      <c r="MC298" s="52">
        <v>0</v>
      </c>
      <c r="MD298" s="52">
        <v>0</v>
      </c>
      <c r="ME298" s="52">
        <v>0</v>
      </c>
      <c r="MF298" s="52">
        <v>0</v>
      </c>
      <c r="MG298" s="52">
        <v>0</v>
      </c>
      <c r="MH298" s="52">
        <v>0</v>
      </c>
      <c r="MI298" s="52">
        <v>0</v>
      </c>
      <c r="MJ298" s="52">
        <v>0</v>
      </c>
      <c r="MK298" s="52">
        <v>0</v>
      </c>
      <c r="ML298" s="52">
        <v>0</v>
      </c>
      <c r="MM298" s="52">
        <v>0</v>
      </c>
      <c r="MN298" s="52">
        <v>0</v>
      </c>
      <c r="MO298" s="52">
        <v>0</v>
      </c>
      <c r="MP298" s="52">
        <v>0</v>
      </c>
      <c r="MQ298" s="52">
        <v>0</v>
      </c>
      <c r="MR298" s="52">
        <v>0</v>
      </c>
      <c r="MS298" s="52">
        <v>0</v>
      </c>
      <c r="MT298" s="52">
        <v>0</v>
      </c>
      <c r="MU298" s="52">
        <v>0</v>
      </c>
      <c r="MV298" s="52">
        <v>0</v>
      </c>
      <c r="MW298" s="52">
        <v>0</v>
      </c>
      <c r="MX298" s="52">
        <v>0</v>
      </c>
      <c r="MY298" s="52">
        <v>0</v>
      </c>
      <c r="MZ298" s="52">
        <v>0</v>
      </c>
      <c r="NA298" s="52">
        <v>0</v>
      </c>
      <c r="NB298" s="52">
        <v>0</v>
      </c>
      <c r="NC298" s="52">
        <v>0</v>
      </c>
      <c r="ND298" s="52">
        <v>0</v>
      </c>
      <c r="NE298" s="52">
        <v>0</v>
      </c>
      <c r="NF298" s="52">
        <v>0</v>
      </c>
      <c r="NG298" s="52">
        <v>0</v>
      </c>
      <c r="NH298" s="52">
        <v>0</v>
      </c>
      <c r="NI298" s="52">
        <v>0</v>
      </c>
      <c r="NJ298" s="52">
        <v>0</v>
      </c>
      <c r="NK298" s="52">
        <v>0</v>
      </c>
      <c r="NL298" s="52">
        <v>0</v>
      </c>
      <c r="NM298" s="52">
        <v>0</v>
      </c>
      <c r="NN298" s="52">
        <v>0</v>
      </c>
      <c r="NO298" s="52">
        <v>0</v>
      </c>
      <c r="NP298" s="52">
        <v>0</v>
      </c>
      <c r="NQ298" s="52">
        <v>0</v>
      </c>
      <c r="NR298" s="68">
        <f t="shared" si="15"/>
        <v>107565.11000000006</v>
      </c>
      <c r="NS298" s="68">
        <f t="shared" si="16"/>
        <v>107565.11000000006</v>
      </c>
      <c r="NT298" s="68">
        <f t="shared" si="17"/>
        <v>107565.11000000006</v>
      </c>
    </row>
    <row r="299" spans="1:384" s="40" customFormat="1" ht="15" customHeight="1" outlineLevel="1" x14ac:dyDescent="0.2">
      <c r="A299" s="61"/>
      <c r="B299" s="49" t="s">
        <v>1078</v>
      </c>
      <c r="C299" s="49" t="s">
        <v>771</v>
      </c>
      <c r="D299" s="49" t="s">
        <v>772</v>
      </c>
      <c r="E299" s="50" t="s">
        <v>773</v>
      </c>
      <c r="F299" s="64">
        <v>44316</v>
      </c>
      <c r="G299" s="49" t="s">
        <v>16</v>
      </c>
      <c r="H299" s="72">
        <v>0</v>
      </c>
      <c r="I299" s="65">
        <v>170000</v>
      </c>
      <c r="J299" s="114" t="str">
        <f>_xlfn.XLOOKUP(E299,'[12]Resumo Unidades'!$B:$B,'[12]Resumo Unidades'!$W:$W)</f>
        <v>Não Auditado (Pendente contrato)</v>
      </c>
      <c r="K299" s="51" t="str">
        <f>IF(L299&gt;Resumo!$E$23,"Sim","Não")</f>
        <v>Sim</v>
      </c>
      <c r="L299" s="66">
        <v>790</v>
      </c>
      <c r="M299" s="67"/>
      <c r="N299" s="52">
        <v>0</v>
      </c>
      <c r="O299" s="52">
        <v>0</v>
      </c>
      <c r="P299" s="52">
        <v>0</v>
      </c>
      <c r="Q299" s="52">
        <v>0</v>
      </c>
      <c r="R299" s="52">
        <v>0</v>
      </c>
      <c r="S299" s="52">
        <v>0</v>
      </c>
      <c r="T299" s="52">
        <v>0</v>
      </c>
      <c r="U299" s="52">
        <v>0</v>
      </c>
      <c r="V299" s="52">
        <v>0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0</v>
      </c>
      <c r="AC299" s="52">
        <v>0</v>
      </c>
      <c r="AD299" s="52">
        <v>0</v>
      </c>
      <c r="AE299" s="52">
        <v>0</v>
      </c>
      <c r="AF299" s="52">
        <v>0</v>
      </c>
      <c r="AG299" s="52">
        <v>0</v>
      </c>
      <c r="AH299" s="52">
        <v>0</v>
      </c>
      <c r="AI299" s="52">
        <v>0</v>
      </c>
      <c r="AJ299" s="52">
        <v>0</v>
      </c>
      <c r="AK299" s="52">
        <v>0</v>
      </c>
      <c r="AL299" s="52">
        <v>0</v>
      </c>
      <c r="AM299" s="52">
        <v>0</v>
      </c>
      <c r="AN299" s="52">
        <v>0</v>
      </c>
      <c r="AO299" s="52">
        <v>0</v>
      </c>
      <c r="AP299" s="52">
        <v>0</v>
      </c>
      <c r="AQ299" s="52">
        <v>0</v>
      </c>
      <c r="AR299" s="52">
        <v>0</v>
      </c>
      <c r="AS299" s="52">
        <v>0</v>
      </c>
      <c r="AT299" s="52">
        <v>0</v>
      </c>
      <c r="AU299" s="52">
        <v>0</v>
      </c>
      <c r="AV299" s="52">
        <v>0</v>
      </c>
      <c r="AW299" s="52">
        <v>0</v>
      </c>
      <c r="AX299" s="52">
        <v>0</v>
      </c>
      <c r="AY299" s="52">
        <v>0</v>
      </c>
      <c r="AZ299" s="52">
        <v>0</v>
      </c>
      <c r="BA299" s="52">
        <v>0</v>
      </c>
      <c r="BB299" s="52">
        <v>0</v>
      </c>
      <c r="BC299" s="52">
        <v>5225</v>
      </c>
      <c r="BD299" s="52">
        <v>0</v>
      </c>
      <c r="BE299" s="52">
        <v>0</v>
      </c>
      <c r="BF299" s="52">
        <v>0</v>
      </c>
      <c r="BG299" s="52">
        <v>0</v>
      </c>
      <c r="BH299" s="52">
        <v>0</v>
      </c>
      <c r="BI299" s="52">
        <v>0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52">
        <v>0</v>
      </c>
      <c r="BV299" s="52">
        <v>0</v>
      </c>
      <c r="BW299" s="52">
        <v>0</v>
      </c>
      <c r="BX299" s="52">
        <v>0</v>
      </c>
      <c r="BY299" s="52">
        <v>0</v>
      </c>
      <c r="BZ299" s="52">
        <v>0</v>
      </c>
      <c r="CA299" s="52">
        <v>0</v>
      </c>
      <c r="CB299" s="52">
        <v>0</v>
      </c>
      <c r="CC299" s="52">
        <v>0</v>
      </c>
      <c r="CD299" s="52">
        <v>0</v>
      </c>
      <c r="CE299" s="52">
        <v>0</v>
      </c>
      <c r="CF299" s="52">
        <v>0</v>
      </c>
      <c r="CG299" s="52">
        <v>0</v>
      </c>
      <c r="CH299" s="52">
        <v>0</v>
      </c>
      <c r="CI299" s="52">
        <v>0</v>
      </c>
      <c r="CJ299" s="52">
        <v>0</v>
      </c>
      <c r="CK299" s="52">
        <v>0</v>
      </c>
      <c r="CL299" s="52">
        <v>0</v>
      </c>
      <c r="CM299" s="52">
        <v>0</v>
      </c>
      <c r="CN299" s="52">
        <v>0</v>
      </c>
      <c r="CO299" s="52">
        <v>0</v>
      </c>
      <c r="CP299" s="52">
        <v>0</v>
      </c>
      <c r="CQ299" s="52">
        <v>0</v>
      </c>
      <c r="CR299" s="52">
        <v>0</v>
      </c>
      <c r="CS299" s="52">
        <v>0</v>
      </c>
      <c r="CT299" s="52">
        <v>0</v>
      </c>
      <c r="CU299" s="52">
        <v>0</v>
      </c>
      <c r="CV299" s="52">
        <v>0</v>
      </c>
      <c r="CW299" s="52">
        <v>0</v>
      </c>
      <c r="CX299" s="52">
        <v>0</v>
      </c>
      <c r="CY299" s="52">
        <v>0</v>
      </c>
      <c r="CZ299" s="52">
        <v>0</v>
      </c>
      <c r="DA299" s="52">
        <v>0</v>
      </c>
      <c r="DB299" s="52">
        <v>0</v>
      </c>
      <c r="DC299" s="52">
        <v>0</v>
      </c>
      <c r="DD299" s="52">
        <v>0</v>
      </c>
      <c r="DE299" s="52">
        <v>0</v>
      </c>
      <c r="DF299" s="52">
        <v>0</v>
      </c>
      <c r="DG299" s="52">
        <v>0</v>
      </c>
      <c r="DH299" s="52">
        <v>0</v>
      </c>
      <c r="DI299" s="52">
        <v>0</v>
      </c>
      <c r="DJ299" s="52">
        <v>0</v>
      </c>
      <c r="DK299" s="52">
        <v>0</v>
      </c>
      <c r="DL299" s="52">
        <v>0</v>
      </c>
      <c r="DM299" s="52">
        <v>0</v>
      </c>
      <c r="DN299" s="52">
        <v>0</v>
      </c>
      <c r="DO299" s="52">
        <v>0</v>
      </c>
      <c r="DP299" s="52">
        <v>0</v>
      </c>
      <c r="DQ299" s="52">
        <v>0</v>
      </c>
      <c r="DR299" s="52">
        <v>0</v>
      </c>
      <c r="DS299" s="52">
        <v>0</v>
      </c>
      <c r="DT299" s="52">
        <v>0</v>
      </c>
      <c r="DU299" s="52">
        <v>0</v>
      </c>
      <c r="DV299" s="52">
        <v>0</v>
      </c>
      <c r="DW299" s="52">
        <v>0</v>
      </c>
      <c r="DX299" s="52">
        <v>0</v>
      </c>
      <c r="DY299" s="52">
        <v>0</v>
      </c>
      <c r="DZ299" s="52">
        <v>0</v>
      </c>
      <c r="EA299" s="52">
        <v>0</v>
      </c>
      <c r="EB299" s="52">
        <v>0</v>
      </c>
      <c r="EC299" s="52">
        <v>0</v>
      </c>
      <c r="ED299" s="52">
        <v>0</v>
      </c>
      <c r="EE299" s="52">
        <v>0</v>
      </c>
      <c r="EF299" s="52">
        <v>0</v>
      </c>
      <c r="EG299" s="52">
        <v>0</v>
      </c>
      <c r="EH299" s="52">
        <v>0</v>
      </c>
      <c r="EI299" s="52">
        <v>0</v>
      </c>
      <c r="EJ299" s="52">
        <v>0</v>
      </c>
      <c r="EK299" s="52">
        <v>0</v>
      </c>
      <c r="EL299" s="52">
        <v>0</v>
      </c>
      <c r="EM299" s="52">
        <v>0</v>
      </c>
      <c r="EN299" s="52">
        <v>0</v>
      </c>
      <c r="EO299" s="52">
        <v>0</v>
      </c>
      <c r="EP299" s="52">
        <v>0</v>
      </c>
      <c r="EQ299" s="52">
        <v>0</v>
      </c>
      <c r="ER299" s="52">
        <v>0</v>
      </c>
      <c r="ES299" s="52">
        <v>0</v>
      </c>
      <c r="ET299" s="52">
        <v>0</v>
      </c>
      <c r="EU299" s="52">
        <v>0</v>
      </c>
      <c r="EV299" s="52">
        <v>0</v>
      </c>
      <c r="EW299" s="52">
        <v>0</v>
      </c>
      <c r="EX299" s="52">
        <v>0</v>
      </c>
      <c r="EY299" s="52">
        <v>0</v>
      </c>
      <c r="EZ299" s="52">
        <v>0</v>
      </c>
      <c r="FA299" s="52">
        <v>0</v>
      </c>
      <c r="FB299" s="52">
        <v>0</v>
      </c>
      <c r="FC299" s="52">
        <v>0</v>
      </c>
      <c r="FD299" s="52">
        <v>0</v>
      </c>
      <c r="FE299" s="52">
        <v>0</v>
      </c>
      <c r="FF299" s="52">
        <v>0</v>
      </c>
      <c r="FG299" s="52">
        <v>0</v>
      </c>
      <c r="FH299" s="52">
        <v>0</v>
      </c>
      <c r="FI299" s="52">
        <v>0</v>
      </c>
      <c r="FJ299" s="52">
        <v>0</v>
      </c>
      <c r="FK299" s="52">
        <v>0</v>
      </c>
      <c r="FL299" s="52">
        <v>0</v>
      </c>
      <c r="FM299" s="52">
        <v>0</v>
      </c>
      <c r="FN299" s="52">
        <v>0</v>
      </c>
      <c r="FO299" s="52">
        <v>0</v>
      </c>
      <c r="FP299" s="52">
        <v>0</v>
      </c>
      <c r="FQ299" s="52">
        <v>0</v>
      </c>
      <c r="FR299" s="52">
        <v>0</v>
      </c>
      <c r="FS299" s="52">
        <v>0</v>
      </c>
      <c r="FT299" s="52">
        <v>0</v>
      </c>
      <c r="FU299" s="52">
        <v>0</v>
      </c>
      <c r="FV299" s="52">
        <v>0</v>
      </c>
      <c r="FW299" s="52">
        <v>0</v>
      </c>
      <c r="FX299" s="52">
        <v>0</v>
      </c>
      <c r="FY299" s="52">
        <v>0</v>
      </c>
      <c r="FZ299" s="52">
        <v>0</v>
      </c>
      <c r="GA299" s="52">
        <v>0</v>
      </c>
      <c r="GB299" s="52">
        <v>0</v>
      </c>
      <c r="GC299" s="52">
        <v>0</v>
      </c>
      <c r="GD299" s="52">
        <v>0</v>
      </c>
      <c r="GE299" s="52">
        <v>0</v>
      </c>
      <c r="GF299" s="52">
        <v>0</v>
      </c>
      <c r="GG299" s="52">
        <v>0</v>
      </c>
      <c r="GH299" s="52">
        <v>0</v>
      </c>
      <c r="GI299" s="52">
        <v>0</v>
      </c>
      <c r="GJ299" s="52">
        <v>0</v>
      </c>
      <c r="GK299" s="52">
        <v>0</v>
      </c>
      <c r="GL299" s="52">
        <v>0</v>
      </c>
      <c r="GM299" s="52">
        <v>0</v>
      </c>
      <c r="GN299" s="52">
        <v>0</v>
      </c>
      <c r="GO299" s="52">
        <v>0</v>
      </c>
      <c r="GP299" s="52">
        <v>0</v>
      </c>
      <c r="GQ299" s="52">
        <v>0</v>
      </c>
      <c r="GR299" s="52">
        <v>0</v>
      </c>
      <c r="GS299" s="52">
        <v>0</v>
      </c>
      <c r="GT299" s="52">
        <v>0</v>
      </c>
      <c r="GU299" s="52">
        <v>0</v>
      </c>
      <c r="GV299" s="52">
        <v>0</v>
      </c>
      <c r="GW299" s="52">
        <v>0</v>
      </c>
      <c r="GX299" s="52">
        <v>0</v>
      </c>
      <c r="GY299" s="52">
        <v>0</v>
      </c>
      <c r="GZ299" s="52">
        <v>0</v>
      </c>
      <c r="HA299" s="52">
        <v>0</v>
      </c>
      <c r="HB299" s="52">
        <v>0</v>
      </c>
      <c r="HC299" s="52">
        <v>0</v>
      </c>
      <c r="HD299" s="52">
        <v>0</v>
      </c>
      <c r="HE299" s="52">
        <v>0</v>
      </c>
      <c r="HF299" s="52">
        <v>0</v>
      </c>
      <c r="HG299" s="52">
        <v>0</v>
      </c>
      <c r="HH299" s="52">
        <v>0</v>
      </c>
      <c r="HI299" s="52">
        <v>0</v>
      </c>
      <c r="HJ299" s="52">
        <v>0</v>
      </c>
      <c r="HK299" s="52">
        <v>0</v>
      </c>
      <c r="HL299" s="52">
        <v>0</v>
      </c>
      <c r="HM299" s="52">
        <v>0</v>
      </c>
      <c r="HN299" s="52">
        <v>0</v>
      </c>
      <c r="HO299" s="52">
        <v>0</v>
      </c>
      <c r="HP299" s="52">
        <v>0</v>
      </c>
      <c r="HQ299" s="52">
        <v>0</v>
      </c>
      <c r="HR299" s="52">
        <v>0</v>
      </c>
      <c r="HS299" s="52">
        <v>0</v>
      </c>
      <c r="HT299" s="52">
        <v>0</v>
      </c>
      <c r="HU299" s="52">
        <v>0</v>
      </c>
      <c r="HV299" s="52">
        <v>0</v>
      </c>
      <c r="HW299" s="52">
        <v>0</v>
      </c>
      <c r="HX299" s="52">
        <v>0</v>
      </c>
      <c r="HY299" s="52">
        <v>0</v>
      </c>
      <c r="HZ299" s="52">
        <v>0</v>
      </c>
      <c r="IA299" s="52">
        <v>0</v>
      </c>
      <c r="IB299" s="52">
        <v>0</v>
      </c>
      <c r="IC299" s="52">
        <v>0</v>
      </c>
      <c r="ID299" s="52">
        <v>0</v>
      </c>
      <c r="IE299" s="52">
        <v>0</v>
      </c>
      <c r="IF299" s="52">
        <v>0</v>
      </c>
      <c r="IG299" s="52">
        <v>0</v>
      </c>
      <c r="IH299" s="52">
        <v>0</v>
      </c>
      <c r="II299" s="52">
        <v>0</v>
      </c>
      <c r="IJ299" s="52">
        <v>0</v>
      </c>
      <c r="IK299" s="52">
        <v>0</v>
      </c>
      <c r="IL299" s="52">
        <v>0</v>
      </c>
      <c r="IM299" s="52">
        <v>0</v>
      </c>
      <c r="IN299" s="52">
        <v>0</v>
      </c>
      <c r="IO299" s="52">
        <v>0</v>
      </c>
      <c r="IP299" s="52">
        <v>0</v>
      </c>
      <c r="IQ299" s="52">
        <v>0</v>
      </c>
      <c r="IR299" s="52">
        <v>0</v>
      </c>
      <c r="IS299" s="52">
        <v>0</v>
      </c>
      <c r="IT299" s="52">
        <v>0</v>
      </c>
      <c r="IU299" s="52">
        <v>0</v>
      </c>
      <c r="IV299" s="52">
        <v>0</v>
      </c>
      <c r="IW299" s="52">
        <v>0</v>
      </c>
      <c r="IX299" s="52">
        <v>0</v>
      </c>
      <c r="IY299" s="52">
        <v>0</v>
      </c>
      <c r="IZ299" s="52">
        <v>0</v>
      </c>
      <c r="JA299" s="52">
        <v>0</v>
      </c>
      <c r="JB299" s="52">
        <v>0</v>
      </c>
      <c r="JC299" s="52">
        <v>0</v>
      </c>
      <c r="JD299" s="52">
        <v>0</v>
      </c>
      <c r="JE299" s="52">
        <v>0</v>
      </c>
      <c r="JF299" s="52">
        <v>0</v>
      </c>
      <c r="JG299" s="52">
        <v>0</v>
      </c>
      <c r="JH299" s="52">
        <v>0</v>
      </c>
      <c r="JI299" s="52">
        <v>0</v>
      </c>
      <c r="JJ299" s="52">
        <v>0</v>
      </c>
      <c r="JK299" s="52">
        <v>0</v>
      </c>
      <c r="JL299" s="52">
        <v>0</v>
      </c>
      <c r="JM299" s="52">
        <v>0</v>
      </c>
      <c r="JN299" s="52">
        <v>0</v>
      </c>
      <c r="JO299" s="52">
        <v>0</v>
      </c>
      <c r="JP299" s="52">
        <v>0</v>
      </c>
      <c r="JQ299" s="52">
        <v>0</v>
      </c>
      <c r="JR299" s="52">
        <v>0</v>
      </c>
      <c r="JS299" s="52">
        <v>0</v>
      </c>
      <c r="JT299" s="52">
        <v>0</v>
      </c>
      <c r="JU299" s="52">
        <v>0</v>
      </c>
      <c r="JV299" s="52">
        <v>0</v>
      </c>
      <c r="JW299" s="52">
        <v>0</v>
      </c>
      <c r="JX299" s="52">
        <v>0</v>
      </c>
      <c r="JY299" s="52">
        <v>0</v>
      </c>
      <c r="JZ299" s="52">
        <v>0</v>
      </c>
      <c r="KA299" s="52">
        <v>0</v>
      </c>
      <c r="KB299" s="52">
        <v>0</v>
      </c>
      <c r="KC299" s="52">
        <v>0</v>
      </c>
      <c r="KD299" s="52">
        <v>0</v>
      </c>
      <c r="KE299" s="52">
        <v>0</v>
      </c>
      <c r="KF299" s="52">
        <v>0</v>
      </c>
      <c r="KG299" s="52">
        <v>0</v>
      </c>
      <c r="KH299" s="52">
        <v>0</v>
      </c>
      <c r="KI299" s="52">
        <v>0</v>
      </c>
      <c r="KJ299" s="52">
        <v>0</v>
      </c>
      <c r="KK299" s="52">
        <v>0</v>
      </c>
      <c r="KL299" s="52">
        <v>0</v>
      </c>
      <c r="KM299" s="52">
        <v>0</v>
      </c>
      <c r="KN299" s="52">
        <v>0</v>
      </c>
      <c r="KO299" s="52">
        <v>0</v>
      </c>
      <c r="KP299" s="52">
        <v>0</v>
      </c>
      <c r="KQ299" s="52">
        <v>0</v>
      </c>
      <c r="KR299" s="52">
        <v>0</v>
      </c>
      <c r="KS299" s="52">
        <v>0</v>
      </c>
      <c r="KT299" s="52">
        <v>0</v>
      </c>
      <c r="KU299" s="52">
        <v>0</v>
      </c>
      <c r="KV299" s="52">
        <v>0</v>
      </c>
      <c r="KW299" s="52">
        <v>0</v>
      </c>
      <c r="KX299" s="52">
        <v>0</v>
      </c>
      <c r="KY299" s="52">
        <v>0</v>
      </c>
      <c r="KZ299" s="52">
        <v>0</v>
      </c>
      <c r="LA299" s="52">
        <v>0</v>
      </c>
      <c r="LB299" s="52">
        <v>0</v>
      </c>
      <c r="LC299" s="52">
        <v>0</v>
      </c>
      <c r="LD299" s="52">
        <v>0</v>
      </c>
      <c r="LE299" s="52">
        <v>0</v>
      </c>
      <c r="LF299" s="52">
        <v>0</v>
      </c>
      <c r="LG299" s="52">
        <v>0</v>
      </c>
      <c r="LH299" s="52">
        <v>0</v>
      </c>
      <c r="LI299" s="52">
        <v>0</v>
      </c>
      <c r="LJ299" s="52">
        <v>0</v>
      </c>
      <c r="LK299" s="52">
        <v>0</v>
      </c>
      <c r="LL299" s="52">
        <v>0</v>
      </c>
      <c r="LM299" s="52">
        <v>0</v>
      </c>
      <c r="LN299" s="52">
        <v>0</v>
      </c>
      <c r="LO299" s="52">
        <v>0</v>
      </c>
      <c r="LP299" s="52">
        <v>0</v>
      </c>
      <c r="LQ299" s="52">
        <v>0</v>
      </c>
      <c r="LR299" s="52">
        <v>0</v>
      </c>
      <c r="LS299" s="52">
        <v>0</v>
      </c>
      <c r="LT299" s="52">
        <v>0</v>
      </c>
      <c r="LU299" s="52">
        <v>0</v>
      </c>
      <c r="LV299" s="52">
        <v>0</v>
      </c>
      <c r="LW299" s="52">
        <v>0</v>
      </c>
      <c r="LX299" s="52">
        <v>0</v>
      </c>
      <c r="LY299" s="52">
        <v>0</v>
      </c>
      <c r="LZ299" s="52">
        <v>0</v>
      </c>
      <c r="MA299" s="52">
        <v>0</v>
      </c>
      <c r="MB299" s="52">
        <v>0</v>
      </c>
      <c r="MC299" s="52">
        <v>0</v>
      </c>
      <c r="MD299" s="52">
        <v>0</v>
      </c>
      <c r="ME299" s="52">
        <v>0</v>
      </c>
      <c r="MF299" s="52">
        <v>0</v>
      </c>
      <c r="MG299" s="52">
        <v>0</v>
      </c>
      <c r="MH299" s="52">
        <v>0</v>
      </c>
      <c r="MI299" s="52">
        <v>0</v>
      </c>
      <c r="MJ299" s="52">
        <v>0</v>
      </c>
      <c r="MK299" s="52">
        <v>0</v>
      </c>
      <c r="ML299" s="52">
        <v>0</v>
      </c>
      <c r="MM299" s="52">
        <v>0</v>
      </c>
      <c r="MN299" s="52">
        <v>0</v>
      </c>
      <c r="MO299" s="52">
        <v>0</v>
      </c>
      <c r="MP299" s="52">
        <v>0</v>
      </c>
      <c r="MQ299" s="52">
        <v>0</v>
      </c>
      <c r="MR299" s="52">
        <v>0</v>
      </c>
      <c r="MS299" s="52">
        <v>0</v>
      </c>
      <c r="MT299" s="52">
        <v>0</v>
      </c>
      <c r="MU299" s="52">
        <v>0</v>
      </c>
      <c r="MV299" s="52">
        <v>0</v>
      </c>
      <c r="MW299" s="52">
        <v>0</v>
      </c>
      <c r="MX299" s="52">
        <v>0</v>
      </c>
      <c r="MY299" s="52">
        <v>0</v>
      </c>
      <c r="MZ299" s="52">
        <v>0</v>
      </c>
      <c r="NA299" s="52">
        <v>0</v>
      </c>
      <c r="NB299" s="52">
        <v>0</v>
      </c>
      <c r="NC299" s="52">
        <v>0</v>
      </c>
      <c r="ND299" s="52">
        <v>0</v>
      </c>
      <c r="NE299" s="52">
        <v>0</v>
      </c>
      <c r="NF299" s="52">
        <v>0</v>
      </c>
      <c r="NG299" s="52">
        <v>0</v>
      </c>
      <c r="NH299" s="52">
        <v>0</v>
      </c>
      <c r="NI299" s="52">
        <v>0</v>
      </c>
      <c r="NJ299" s="52">
        <v>0</v>
      </c>
      <c r="NK299" s="52">
        <v>0</v>
      </c>
      <c r="NL299" s="52">
        <v>0</v>
      </c>
      <c r="NM299" s="52">
        <v>0</v>
      </c>
      <c r="NN299" s="52">
        <v>0</v>
      </c>
      <c r="NO299" s="52">
        <v>0</v>
      </c>
      <c r="NP299" s="52">
        <v>0</v>
      </c>
      <c r="NQ299" s="52">
        <v>0</v>
      </c>
      <c r="NR299" s="68">
        <f t="shared" si="15"/>
        <v>5225</v>
      </c>
      <c r="NS299" s="68">
        <f t="shared" si="16"/>
        <v>0</v>
      </c>
      <c r="NT299" s="68">
        <f t="shared" si="17"/>
        <v>0</v>
      </c>
    </row>
    <row r="300" spans="1:384" s="40" customFormat="1" ht="15" customHeight="1" outlineLevel="1" x14ac:dyDescent="0.2">
      <c r="A300" s="61"/>
      <c r="B300" s="49" t="s">
        <v>1078</v>
      </c>
      <c r="C300" s="49" t="s">
        <v>774</v>
      </c>
      <c r="D300" s="49" t="s">
        <v>775</v>
      </c>
      <c r="E300" s="50" t="s">
        <v>776</v>
      </c>
      <c r="F300" s="64">
        <v>44336</v>
      </c>
      <c r="G300" s="49" t="s">
        <v>37</v>
      </c>
      <c r="H300" s="72">
        <v>0</v>
      </c>
      <c r="I300" s="65">
        <v>168000</v>
      </c>
      <c r="J300" s="114" t="str">
        <f>_xlfn.XLOOKUP(E300,'[12]Resumo Unidades'!$B:$B,'[12]Resumo Unidades'!$W:$W)</f>
        <v>Fluxo ok</v>
      </c>
      <c r="K300" s="51" t="str">
        <f>IF(L300&gt;Resumo!$E$23,"Sim","Não")</f>
        <v>Não</v>
      </c>
      <c r="L300" s="66">
        <v>17</v>
      </c>
      <c r="M300" s="67"/>
      <c r="N300" s="52">
        <v>0</v>
      </c>
      <c r="O300" s="52">
        <v>0</v>
      </c>
      <c r="P300" s="52">
        <v>0</v>
      </c>
      <c r="Q300" s="52">
        <v>0</v>
      </c>
      <c r="R300" s="52">
        <v>0</v>
      </c>
      <c r="S300" s="52">
        <v>0</v>
      </c>
      <c r="T300" s="52">
        <v>0</v>
      </c>
      <c r="U300" s="52">
        <v>0</v>
      </c>
      <c r="V300" s="52">
        <v>0</v>
      </c>
      <c r="W300" s="52">
        <v>0</v>
      </c>
      <c r="X300" s="52">
        <v>0</v>
      </c>
      <c r="Y300" s="52">
        <v>0</v>
      </c>
      <c r="Z300" s="52">
        <v>0</v>
      </c>
      <c r="AA300" s="52">
        <v>0</v>
      </c>
      <c r="AB300" s="52">
        <v>0</v>
      </c>
      <c r="AC300" s="52">
        <v>0</v>
      </c>
      <c r="AD300" s="52">
        <v>0</v>
      </c>
      <c r="AE300" s="52">
        <v>0</v>
      </c>
      <c r="AF300" s="52">
        <v>0</v>
      </c>
      <c r="AG300" s="52">
        <v>0</v>
      </c>
      <c r="AH300" s="52">
        <v>0</v>
      </c>
      <c r="AI300" s="52">
        <v>0</v>
      </c>
      <c r="AJ300" s="52">
        <v>0</v>
      </c>
      <c r="AK300" s="52">
        <v>0</v>
      </c>
      <c r="AL300" s="52">
        <v>0</v>
      </c>
      <c r="AM300" s="52">
        <v>0</v>
      </c>
      <c r="AN300" s="52">
        <v>0</v>
      </c>
      <c r="AO300" s="52">
        <v>0</v>
      </c>
      <c r="AP300" s="52">
        <v>0</v>
      </c>
      <c r="AQ300" s="52">
        <v>0</v>
      </c>
      <c r="AR300" s="52">
        <v>0</v>
      </c>
      <c r="AS300" s="52">
        <v>0</v>
      </c>
      <c r="AT300" s="52">
        <v>0</v>
      </c>
      <c r="AU300" s="52">
        <v>0</v>
      </c>
      <c r="AV300" s="52">
        <v>0</v>
      </c>
      <c r="AW300" s="52">
        <v>0</v>
      </c>
      <c r="AX300" s="52">
        <v>0</v>
      </c>
      <c r="AY300" s="52">
        <v>0</v>
      </c>
      <c r="AZ300" s="52">
        <v>0</v>
      </c>
      <c r="BA300" s="52">
        <v>0</v>
      </c>
      <c r="BB300" s="52">
        <v>0</v>
      </c>
      <c r="BC300" s="52">
        <v>0</v>
      </c>
      <c r="BD300" s="52">
        <v>0</v>
      </c>
      <c r="BE300" s="52">
        <v>0</v>
      </c>
      <c r="BF300" s="52">
        <v>0</v>
      </c>
      <c r="BG300" s="52">
        <v>0</v>
      </c>
      <c r="BH300" s="52">
        <v>0</v>
      </c>
      <c r="BI300" s="52">
        <v>0</v>
      </c>
      <c r="BJ300" s="52">
        <v>0</v>
      </c>
      <c r="BK300" s="52">
        <v>0</v>
      </c>
      <c r="BL300" s="52">
        <v>0</v>
      </c>
      <c r="BM300" s="52">
        <v>0</v>
      </c>
      <c r="BN300" s="52">
        <v>0</v>
      </c>
      <c r="BO300" s="52">
        <v>0</v>
      </c>
      <c r="BP300" s="52">
        <v>0</v>
      </c>
      <c r="BQ300" s="52">
        <v>0</v>
      </c>
      <c r="BR300" s="52">
        <v>0</v>
      </c>
      <c r="BS300" s="52">
        <v>0</v>
      </c>
      <c r="BT300" s="52">
        <v>0</v>
      </c>
      <c r="BU300" s="52">
        <v>0</v>
      </c>
      <c r="BV300" s="52">
        <v>0</v>
      </c>
      <c r="BW300" s="52">
        <v>0</v>
      </c>
      <c r="BX300" s="52">
        <v>0</v>
      </c>
      <c r="BY300" s="52">
        <v>0</v>
      </c>
      <c r="BZ300" s="52">
        <v>0</v>
      </c>
      <c r="CA300" s="52">
        <v>0</v>
      </c>
      <c r="CB300" s="52">
        <v>0</v>
      </c>
      <c r="CC300" s="52">
        <v>3552.2299999999996</v>
      </c>
      <c r="CD300" s="52">
        <v>3547.93</v>
      </c>
      <c r="CE300" s="52">
        <v>3513.0899999999997</v>
      </c>
      <c r="CF300" s="52">
        <v>3513.0899999999997</v>
      </c>
      <c r="CG300" s="52">
        <v>3513.0899999999997</v>
      </c>
      <c r="CH300" s="52">
        <v>3513.0899999999997</v>
      </c>
      <c r="CI300" s="52">
        <v>3513.0899999999997</v>
      </c>
      <c r="CJ300" s="52">
        <v>3513.0899999999997</v>
      </c>
      <c r="CK300" s="52">
        <v>3513.0899999999997</v>
      </c>
      <c r="CL300" s="52">
        <v>3513.0899999999997</v>
      </c>
      <c r="CM300" s="52">
        <v>3513.0899999999997</v>
      </c>
      <c r="CN300" s="52">
        <v>3513.0899999999997</v>
      </c>
      <c r="CO300" s="52">
        <v>3513.0899999999997</v>
      </c>
      <c r="CP300" s="52">
        <v>3513.0899999999997</v>
      </c>
      <c r="CQ300" s="52">
        <v>3513.0899999999997</v>
      </c>
      <c r="CR300" s="52">
        <v>3513.0899999999997</v>
      </c>
      <c r="CS300" s="52">
        <v>0</v>
      </c>
      <c r="CT300" s="52">
        <v>0</v>
      </c>
      <c r="CU300" s="52">
        <v>0</v>
      </c>
      <c r="CV300" s="52">
        <v>0</v>
      </c>
      <c r="CW300" s="52">
        <v>0</v>
      </c>
      <c r="CX300" s="52">
        <v>0</v>
      </c>
      <c r="CY300" s="52">
        <v>0</v>
      </c>
      <c r="CZ300" s="52">
        <v>0</v>
      </c>
      <c r="DA300" s="52">
        <v>0</v>
      </c>
      <c r="DB300" s="52">
        <v>0</v>
      </c>
      <c r="DC300" s="52">
        <v>0</v>
      </c>
      <c r="DD300" s="52">
        <v>0</v>
      </c>
      <c r="DE300" s="52">
        <v>0</v>
      </c>
      <c r="DF300" s="52">
        <v>0</v>
      </c>
      <c r="DG300" s="52">
        <v>0</v>
      </c>
      <c r="DH300" s="52">
        <v>0</v>
      </c>
      <c r="DI300" s="52">
        <v>0</v>
      </c>
      <c r="DJ300" s="52">
        <v>0</v>
      </c>
      <c r="DK300" s="52">
        <v>0</v>
      </c>
      <c r="DL300" s="52">
        <v>0</v>
      </c>
      <c r="DM300" s="52">
        <v>0</v>
      </c>
      <c r="DN300" s="52">
        <v>0</v>
      </c>
      <c r="DO300" s="52">
        <v>0</v>
      </c>
      <c r="DP300" s="52">
        <v>0</v>
      </c>
      <c r="DQ300" s="52">
        <v>0</v>
      </c>
      <c r="DR300" s="52">
        <v>0</v>
      </c>
      <c r="DS300" s="52">
        <v>0</v>
      </c>
      <c r="DT300" s="52">
        <v>0</v>
      </c>
      <c r="DU300" s="52">
        <v>0</v>
      </c>
      <c r="DV300" s="52">
        <v>0</v>
      </c>
      <c r="DW300" s="52">
        <v>0</v>
      </c>
      <c r="DX300" s="52">
        <v>0</v>
      </c>
      <c r="DY300" s="52">
        <v>0</v>
      </c>
      <c r="DZ300" s="52">
        <v>0</v>
      </c>
      <c r="EA300" s="52">
        <v>0</v>
      </c>
      <c r="EB300" s="52">
        <v>0</v>
      </c>
      <c r="EC300" s="52">
        <v>0</v>
      </c>
      <c r="ED300" s="52">
        <v>0</v>
      </c>
      <c r="EE300" s="52">
        <v>0</v>
      </c>
      <c r="EF300" s="52">
        <v>0</v>
      </c>
      <c r="EG300" s="52">
        <v>0</v>
      </c>
      <c r="EH300" s="52">
        <v>0</v>
      </c>
      <c r="EI300" s="52">
        <v>0</v>
      </c>
      <c r="EJ300" s="52">
        <v>0</v>
      </c>
      <c r="EK300" s="52">
        <v>0</v>
      </c>
      <c r="EL300" s="52">
        <v>0</v>
      </c>
      <c r="EM300" s="52">
        <v>0</v>
      </c>
      <c r="EN300" s="52">
        <v>0</v>
      </c>
      <c r="EO300" s="52">
        <v>0</v>
      </c>
      <c r="EP300" s="52">
        <v>0</v>
      </c>
      <c r="EQ300" s="52">
        <v>0</v>
      </c>
      <c r="ER300" s="52">
        <v>0</v>
      </c>
      <c r="ES300" s="52">
        <v>0</v>
      </c>
      <c r="ET300" s="52">
        <v>0</v>
      </c>
      <c r="EU300" s="52">
        <v>0</v>
      </c>
      <c r="EV300" s="52">
        <v>0</v>
      </c>
      <c r="EW300" s="52">
        <v>0</v>
      </c>
      <c r="EX300" s="52">
        <v>0</v>
      </c>
      <c r="EY300" s="52">
        <v>0</v>
      </c>
      <c r="EZ300" s="52">
        <v>0</v>
      </c>
      <c r="FA300" s="52">
        <v>0</v>
      </c>
      <c r="FB300" s="52">
        <v>0</v>
      </c>
      <c r="FC300" s="52">
        <v>0</v>
      </c>
      <c r="FD300" s="52">
        <v>0</v>
      </c>
      <c r="FE300" s="52">
        <v>0</v>
      </c>
      <c r="FF300" s="52">
        <v>0</v>
      </c>
      <c r="FG300" s="52">
        <v>0</v>
      </c>
      <c r="FH300" s="52">
        <v>0</v>
      </c>
      <c r="FI300" s="52">
        <v>0</v>
      </c>
      <c r="FJ300" s="52">
        <v>0</v>
      </c>
      <c r="FK300" s="52">
        <v>0</v>
      </c>
      <c r="FL300" s="52">
        <v>0</v>
      </c>
      <c r="FM300" s="52">
        <v>0</v>
      </c>
      <c r="FN300" s="52">
        <v>0</v>
      </c>
      <c r="FO300" s="52">
        <v>0</v>
      </c>
      <c r="FP300" s="52">
        <v>0</v>
      </c>
      <c r="FQ300" s="52">
        <v>0</v>
      </c>
      <c r="FR300" s="52">
        <v>0</v>
      </c>
      <c r="FS300" s="52">
        <v>0</v>
      </c>
      <c r="FT300" s="52">
        <v>0</v>
      </c>
      <c r="FU300" s="52">
        <v>0</v>
      </c>
      <c r="FV300" s="52">
        <v>0</v>
      </c>
      <c r="FW300" s="52">
        <v>0</v>
      </c>
      <c r="FX300" s="52">
        <v>0</v>
      </c>
      <c r="FY300" s="52">
        <v>0</v>
      </c>
      <c r="FZ300" s="52">
        <v>0</v>
      </c>
      <c r="GA300" s="52">
        <v>0</v>
      </c>
      <c r="GB300" s="52">
        <v>0</v>
      </c>
      <c r="GC300" s="52">
        <v>0</v>
      </c>
      <c r="GD300" s="52">
        <v>0</v>
      </c>
      <c r="GE300" s="52">
        <v>0</v>
      </c>
      <c r="GF300" s="52">
        <v>0</v>
      </c>
      <c r="GG300" s="52">
        <v>0</v>
      </c>
      <c r="GH300" s="52">
        <v>0</v>
      </c>
      <c r="GI300" s="52">
        <v>0</v>
      </c>
      <c r="GJ300" s="52">
        <v>0</v>
      </c>
      <c r="GK300" s="52">
        <v>0</v>
      </c>
      <c r="GL300" s="52">
        <v>0</v>
      </c>
      <c r="GM300" s="52">
        <v>0</v>
      </c>
      <c r="GN300" s="52">
        <v>0</v>
      </c>
      <c r="GO300" s="52">
        <v>0</v>
      </c>
      <c r="GP300" s="52">
        <v>0</v>
      </c>
      <c r="GQ300" s="52">
        <v>0</v>
      </c>
      <c r="GR300" s="52">
        <v>0</v>
      </c>
      <c r="GS300" s="52">
        <v>0</v>
      </c>
      <c r="GT300" s="52">
        <v>0</v>
      </c>
      <c r="GU300" s="52">
        <v>0</v>
      </c>
      <c r="GV300" s="52">
        <v>0</v>
      </c>
      <c r="GW300" s="52">
        <v>0</v>
      </c>
      <c r="GX300" s="52">
        <v>0</v>
      </c>
      <c r="GY300" s="52">
        <v>0</v>
      </c>
      <c r="GZ300" s="52">
        <v>0</v>
      </c>
      <c r="HA300" s="52">
        <v>0</v>
      </c>
      <c r="HB300" s="52">
        <v>0</v>
      </c>
      <c r="HC300" s="52">
        <v>0</v>
      </c>
      <c r="HD300" s="52">
        <v>0</v>
      </c>
      <c r="HE300" s="52">
        <v>0</v>
      </c>
      <c r="HF300" s="52">
        <v>0</v>
      </c>
      <c r="HG300" s="52">
        <v>0</v>
      </c>
      <c r="HH300" s="52">
        <v>0</v>
      </c>
      <c r="HI300" s="52">
        <v>0</v>
      </c>
      <c r="HJ300" s="52">
        <v>0</v>
      </c>
      <c r="HK300" s="52">
        <v>0</v>
      </c>
      <c r="HL300" s="52">
        <v>0</v>
      </c>
      <c r="HM300" s="52">
        <v>0</v>
      </c>
      <c r="HN300" s="52">
        <v>0</v>
      </c>
      <c r="HO300" s="52">
        <v>0</v>
      </c>
      <c r="HP300" s="52">
        <v>0</v>
      </c>
      <c r="HQ300" s="52">
        <v>0</v>
      </c>
      <c r="HR300" s="52">
        <v>0</v>
      </c>
      <c r="HS300" s="52">
        <v>0</v>
      </c>
      <c r="HT300" s="52">
        <v>0</v>
      </c>
      <c r="HU300" s="52">
        <v>0</v>
      </c>
      <c r="HV300" s="52">
        <v>0</v>
      </c>
      <c r="HW300" s="52">
        <v>0</v>
      </c>
      <c r="HX300" s="52">
        <v>0</v>
      </c>
      <c r="HY300" s="52">
        <v>0</v>
      </c>
      <c r="HZ300" s="52">
        <v>0</v>
      </c>
      <c r="IA300" s="52">
        <v>0</v>
      </c>
      <c r="IB300" s="52">
        <v>0</v>
      </c>
      <c r="IC300" s="52">
        <v>0</v>
      </c>
      <c r="ID300" s="52">
        <v>0</v>
      </c>
      <c r="IE300" s="52">
        <v>0</v>
      </c>
      <c r="IF300" s="52">
        <v>0</v>
      </c>
      <c r="IG300" s="52">
        <v>0</v>
      </c>
      <c r="IH300" s="52">
        <v>0</v>
      </c>
      <c r="II300" s="52">
        <v>0</v>
      </c>
      <c r="IJ300" s="52">
        <v>0</v>
      </c>
      <c r="IK300" s="52">
        <v>0</v>
      </c>
      <c r="IL300" s="52">
        <v>0</v>
      </c>
      <c r="IM300" s="52">
        <v>0</v>
      </c>
      <c r="IN300" s="52">
        <v>0</v>
      </c>
      <c r="IO300" s="52">
        <v>0</v>
      </c>
      <c r="IP300" s="52">
        <v>0</v>
      </c>
      <c r="IQ300" s="52">
        <v>0</v>
      </c>
      <c r="IR300" s="52">
        <v>0</v>
      </c>
      <c r="IS300" s="52">
        <v>0</v>
      </c>
      <c r="IT300" s="52">
        <v>0</v>
      </c>
      <c r="IU300" s="52">
        <v>0</v>
      </c>
      <c r="IV300" s="52">
        <v>0</v>
      </c>
      <c r="IW300" s="52">
        <v>0</v>
      </c>
      <c r="IX300" s="52">
        <v>0</v>
      </c>
      <c r="IY300" s="52">
        <v>0</v>
      </c>
      <c r="IZ300" s="52">
        <v>0</v>
      </c>
      <c r="JA300" s="52">
        <v>0</v>
      </c>
      <c r="JB300" s="52">
        <v>0</v>
      </c>
      <c r="JC300" s="52">
        <v>0</v>
      </c>
      <c r="JD300" s="52">
        <v>0</v>
      </c>
      <c r="JE300" s="52">
        <v>0</v>
      </c>
      <c r="JF300" s="52">
        <v>0</v>
      </c>
      <c r="JG300" s="52">
        <v>0</v>
      </c>
      <c r="JH300" s="52">
        <v>0</v>
      </c>
      <c r="JI300" s="52">
        <v>0</v>
      </c>
      <c r="JJ300" s="52">
        <v>0</v>
      </c>
      <c r="JK300" s="52">
        <v>0</v>
      </c>
      <c r="JL300" s="52">
        <v>0</v>
      </c>
      <c r="JM300" s="52">
        <v>0</v>
      </c>
      <c r="JN300" s="52">
        <v>0</v>
      </c>
      <c r="JO300" s="52">
        <v>0</v>
      </c>
      <c r="JP300" s="52">
        <v>0</v>
      </c>
      <c r="JQ300" s="52">
        <v>0</v>
      </c>
      <c r="JR300" s="52">
        <v>0</v>
      </c>
      <c r="JS300" s="52">
        <v>0</v>
      </c>
      <c r="JT300" s="52">
        <v>0</v>
      </c>
      <c r="JU300" s="52">
        <v>0</v>
      </c>
      <c r="JV300" s="52">
        <v>0</v>
      </c>
      <c r="JW300" s="52">
        <v>0</v>
      </c>
      <c r="JX300" s="52">
        <v>0</v>
      </c>
      <c r="JY300" s="52">
        <v>0</v>
      </c>
      <c r="JZ300" s="52">
        <v>0</v>
      </c>
      <c r="KA300" s="52">
        <v>0</v>
      </c>
      <c r="KB300" s="52">
        <v>0</v>
      </c>
      <c r="KC300" s="52">
        <v>0</v>
      </c>
      <c r="KD300" s="52">
        <v>0</v>
      </c>
      <c r="KE300" s="52">
        <v>0</v>
      </c>
      <c r="KF300" s="52">
        <v>0</v>
      </c>
      <c r="KG300" s="52">
        <v>0</v>
      </c>
      <c r="KH300" s="52">
        <v>0</v>
      </c>
      <c r="KI300" s="52">
        <v>0</v>
      </c>
      <c r="KJ300" s="52">
        <v>0</v>
      </c>
      <c r="KK300" s="52">
        <v>0</v>
      </c>
      <c r="KL300" s="52">
        <v>0</v>
      </c>
      <c r="KM300" s="52">
        <v>0</v>
      </c>
      <c r="KN300" s="52">
        <v>0</v>
      </c>
      <c r="KO300" s="52">
        <v>0</v>
      </c>
      <c r="KP300" s="52">
        <v>0</v>
      </c>
      <c r="KQ300" s="52">
        <v>0</v>
      </c>
      <c r="KR300" s="52">
        <v>0</v>
      </c>
      <c r="KS300" s="52">
        <v>0</v>
      </c>
      <c r="KT300" s="52">
        <v>0</v>
      </c>
      <c r="KU300" s="52">
        <v>0</v>
      </c>
      <c r="KV300" s="52">
        <v>0</v>
      </c>
      <c r="KW300" s="52">
        <v>0</v>
      </c>
      <c r="KX300" s="52">
        <v>0</v>
      </c>
      <c r="KY300" s="52">
        <v>0</v>
      </c>
      <c r="KZ300" s="52">
        <v>0</v>
      </c>
      <c r="LA300" s="52">
        <v>0</v>
      </c>
      <c r="LB300" s="52">
        <v>0</v>
      </c>
      <c r="LC300" s="52">
        <v>0</v>
      </c>
      <c r="LD300" s="52">
        <v>0</v>
      </c>
      <c r="LE300" s="52">
        <v>0</v>
      </c>
      <c r="LF300" s="52">
        <v>0</v>
      </c>
      <c r="LG300" s="52">
        <v>0</v>
      </c>
      <c r="LH300" s="52">
        <v>0</v>
      </c>
      <c r="LI300" s="52">
        <v>0</v>
      </c>
      <c r="LJ300" s="52">
        <v>0</v>
      </c>
      <c r="LK300" s="52">
        <v>0</v>
      </c>
      <c r="LL300" s="52">
        <v>0</v>
      </c>
      <c r="LM300" s="52">
        <v>0</v>
      </c>
      <c r="LN300" s="52">
        <v>0</v>
      </c>
      <c r="LO300" s="52">
        <v>0</v>
      </c>
      <c r="LP300" s="52">
        <v>0</v>
      </c>
      <c r="LQ300" s="52">
        <v>0</v>
      </c>
      <c r="LR300" s="52">
        <v>0</v>
      </c>
      <c r="LS300" s="52">
        <v>0</v>
      </c>
      <c r="LT300" s="52">
        <v>0</v>
      </c>
      <c r="LU300" s="52">
        <v>0</v>
      </c>
      <c r="LV300" s="52">
        <v>0</v>
      </c>
      <c r="LW300" s="52">
        <v>0</v>
      </c>
      <c r="LX300" s="52">
        <v>0</v>
      </c>
      <c r="LY300" s="52">
        <v>0</v>
      </c>
      <c r="LZ300" s="52">
        <v>0</v>
      </c>
      <c r="MA300" s="52">
        <v>0</v>
      </c>
      <c r="MB300" s="52">
        <v>0</v>
      </c>
      <c r="MC300" s="52">
        <v>0</v>
      </c>
      <c r="MD300" s="52">
        <v>0</v>
      </c>
      <c r="ME300" s="52">
        <v>0</v>
      </c>
      <c r="MF300" s="52">
        <v>0</v>
      </c>
      <c r="MG300" s="52">
        <v>0</v>
      </c>
      <c r="MH300" s="52">
        <v>0</v>
      </c>
      <c r="MI300" s="52">
        <v>0</v>
      </c>
      <c r="MJ300" s="52">
        <v>0</v>
      </c>
      <c r="MK300" s="52">
        <v>0</v>
      </c>
      <c r="ML300" s="52">
        <v>0</v>
      </c>
      <c r="MM300" s="52">
        <v>0</v>
      </c>
      <c r="MN300" s="52">
        <v>0</v>
      </c>
      <c r="MO300" s="52">
        <v>0</v>
      </c>
      <c r="MP300" s="52">
        <v>0</v>
      </c>
      <c r="MQ300" s="52">
        <v>0</v>
      </c>
      <c r="MR300" s="52">
        <v>0</v>
      </c>
      <c r="MS300" s="52">
        <v>0</v>
      </c>
      <c r="MT300" s="52">
        <v>0</v>
      </c>
      <c r="MU300" s="52">
        <v>0</v>
      </c>
      <c r="MV300" s="52">
        <v>0</v>
      </c>
      <c r="MW300" s="52">
        <v>0</v>
      </c>
      <c r="MX300" s="52">
        <v>0</v>
      </c>
      <c r="MY300" s="52">
        <v>0</v>
      </c>
      <c r="MZ300" s="52">
        <v>0</v>
      </c>
      <c r="NA300" s="52">
        <v>0</v>
      </c>
      <c r="NB300" s="52">
        <v>0</v>
      </c>
      <c r="NC300" s="52">
        <v>0</v>
      </c>
      <c r="ND300" s="52">
        <v>0</v>
      </c>
      <c r="NE300" s="52">
        <v>0</v>
      </c>
      <c r="NF300" s="52">
        <v>0</v>
      </c>
      <c r="NG300" s="52">
        <v>0</v>
      </c>
      <c r="NH300" s="52">
        <v>0</v>
      </c>
      <c r="NI300" s="52">
        <v>0</v>
      </c>
      <c r="NJ300" s="52">
        <v>0</v>
      </c>
      <c r="NK300" s="52">
        <v>0</v>
      </c>
      <c r="NL300" s="52">
        <v>0</v>
      </c>
      <c r="NM300" s="52">
        <v>0</v>
      </c>
      <c r="NN300" s="52">
        <v>0</v>
      </c>
      <c r="NO300" s="52">
        <v>0</v>
      </c>
      <c r="NP300" s="52">
        <v>0</v>
      </c>
      <c r="NQ300" s="52">
        <v>0</v>
      </c>
      <c r="NR300" s="68">
        <f t="shared" si="15"/>
        <v>56283.419999999976</v>
      </c>
      <c r="NS300" s="68">
        <f t="shared" si="16"/>
        <v>56283.419999999976</v>
      </c>
      <c r="NT300" s="68">
        <f t="shared" si="17"/>
        <v>56283.419999999976</v>
      </c>
    </row>
    <row r="301" spans="1:384" s="40" customFormat="1" ht="15" customHeight="1" outlineLevel="1" x14ac:dyDescent="0.2">
      <c r="A301" s="61"/>
      <c r="B301" s="49" t="s">
        <v>1078</v>
      </c>
      <c r="C301" s="49" t="s">
        <v>777</v>
      </c>
      <c r="D301" s="49" t="s">
        <v>778</v>
      </c>
      <c r="E301" s="50" t="s">
        <v>779</v>
      </c>
      <c r="F301" s="64">
        <v>44333</v>
      </c>
      <c r="G301" s="49" t="s">
        <v>37</v>
      </c>
      <c r="H301" s="72">
        <v>0.12682499999999999</v>
      </c>
      <c r="I301" s="65">
        <v>198000</v>
      </c>
      <c r="J301" s="114" t="str">
        <f>_xlfn.XLOOKUP(E301,'[12]Resumo Unidades'!$B:$B,'[12]Resumo Unidades'!$W:$W)</f>
        <v>Fluxo com Divergência maior do que 10%</v>
      </c>
      <c r="K301" s="51" t="str">
        <f>IF(L301&gt;Resumo!$E$23,"Sim","Não")</f>
        <v>Não</v>
      </c>
      <c r="L301" s="66">
        <v>0</v>
      </c>
      <c r="M301" s="67"/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52">
        <v>0</v>
      </c>
      <c r="U301" s="52">
        <v>0</v>
      </c>
      <c r="V301" s="52">
        <v>0</v>
      </c>
      <c r="W301" s="52">
        <v>0</v>
      </c>
      <c r="X301" s="52">
        <v>0</v>
      </c>
      <c r="Y301" s="52">
        <v>0</v>
      </c>
      <c r="Z301" s="52">
        <v>0</v>
      </c>
      <c r="AA301" s="52">
        <v>0</v>
      </c>
      <c r="AB301" s="52">
        <v>0</v>
      </c>
      <c r="AC301" s="52">
        <v>0</v>
      </c>
      <c r="AD301" s="52">
        <v>0</v>
      </c>
      <c r="AE301" s="52">
        <v>0</v>
      </c>
      <c r="AF301" s="52">
        <v>0</v>
      </c>
      <c r="AG301" s="52">
        <v>0</v>
      </c>
      <c r="AH301" s="52">
        <v>0</v>
      </c>
      <c r="AI301" s="52">
        <v>0</v>
      </c>
      <c r="AJ301" s="52">
        <v>0</v>
      </c>
      <c r="AK301" s="52">
        <v>0</v>
      </c>
      <c r="AL301" s="52">
        <v>0</v>
      </c>
      <c r="AM301" s="52">
        <v>0</v>
      </c>
      <c r="AN301" s="52">
        <v>0</v>
      </c>
      <c r="AO301" s="52">
        <v>0</v>
      </c>
      <c r="AP301" s="52">
        <v>0</v>
      </c>
      <c r="AQ301" s="52">
        <v>0</v>
      </c>
      <c r="AR301" s="52">
        <v>0</v>
      </c>
      <c r="AS301" s="52">
        <v>0</v>
      </c>
      <c r="AT301" s="52">
        <v>0</v>
      </c>
      <c r="AU301" s="52">
        <v>0</v>
      </c>
      <c r="AV301" s="52">
        <v>0</v>
      </c>
      <c r="AW301" s="52">
        <v>0</v>
      </c>
      <c r="AX301" s="52">
        <v>0</v>
      </c>
      <c r="AY301" s="52">
        <v>0</v>
      </c>
      <c r="AZ301" s="52">
        <v>0</v>
      </c>
      <c r="BA301" s="52">
        <v>0</v>
      </c>
      <c r="BB301" s="52">
        <v>0</v>
      </c>
      <c r="BC301" s="52">
        <v>0</v>
      </c>
      <c r="BD301" s="52">
        <v>0</v>
      </c>
      <c r="BE301" s="52">
        <v>0</v>
      </c>
      <c r="BF301" s="52">
        <v>0</v>
      </c>
      <c r="BG301" s="52">
        <v>0</v>
      </c>
      <c r="BH301" s="52">
        <v>0</v>
      </c>
      <c r="BI301" s="52">
        <v>0</v>
      </c>
      <c r="BJ301" s="52">
        <v>0</v>
      </c>
      <c r="BK301" s="52">
        <v>0</v>
      </c>
      <c r="BL301" s="52">
        <v>0</v>
      </c>
      <c r="BM301" s="52">
        <v>0</v>
      </c>
      <c r="BN301" s="52">
        <v>0</v>
      </c>
      <c r="BO301" s="52">
        <v>0</v>
      </c>
      <c r="BP301" s="52">
        <v>0</v>
      </c>
      <c r="BQ301" s="52">
        <v>0</v>
      </c>
      <c r="BR301" s="52">
        <v>0</v>
      </c>
      <c r="BS301" s="52">
        <v>0</v>
      </c>
      <c r="BT301" s="52">
        <v>0</v>
      </c>
      <c r="BU301" s="52">
        <v>0</v>
      </c>
      <c r="BV301" s="52">
        <v>0</v>
      </c>
      <c r="BW301" s="52">
        <v>0</v>
      </c>
      <c r="BX301" s="52">
        <v>0</v>
      </c>
      <c r="BY301" s="52">
        <v>0</v>
      </c>
      <c r="BZ301" s="52">
        <v>0</v>
      </c>
      <c r="CA301" s="52">
        <v>0</v>
      </c>
      <c r="CB301" s="52">
        <v>0</v>
      </c>
      <c r="CC301" s="52">
        <v>0</v>
      </c>
      <c r="CD301" s="52">
        <v>1335.22</v>
      </c>
      <c r="CE301" s="52">
        <v>1335.22</v>
      </c>
      <c r="CF301" s="52">
        <v>1335.22</v>
      </c>
      <c r="CG301" s="52">
        <v>1335.22</v>
      </c>
      <c r="CH301" s="52">
        <v>1335.22</v>
      </c>
      <c r="CI301" s="52">
        <v>1335.22</v>
      </c>
      <c r="CJ301" s="52">
        <v>1335.22</v>
      </c>
      <c r="CK301" s="52">
        <v>1335.22</v>
      </c>
      <c r="CL301" s="52">
        <v>1335.22</v>
      </c>
      <c r="CM301" s="52">
        <v>1335.22</v>
      </c>
      <c r="CN301" s="52">
        <v>1335.22</v>
      </c>
      <c r="CO301" s="52">
        <v>1335.22</v>
      </c>
      <c r="CP301" s="52">
        <v>1335.22</v>
      </c>
      <c r="CQ301" s="52">
        <v>1335.22</v>
      </c>
      <c r="CR301" s="52">
        <v>1335.22</v>
      </c>
      <c r="CS301" s="52">
        <v>1335.22</v>
      </c>
      <c r="CT301" s="52">
        <v>1335.22</v>
      </c>
      <c r="CU301" s="52">
        <v>1335.22</v>
      </c>
      <c r="CV301" s="52">
        <v>1335.22</v>
      </c>
      <c r="CW301" s="52">
        <v>1335.22</v>
      </c>
      <c r="CX301" s="52">
        <v>1335.22</v>
      </c>
      <c r="CY301" s="52">
        <v>1335.22</v>
      </c>
      <c r="CZ301" s="52">
        <v>1335.22</v>
      </c>
      <c r="DA301" s="52">
        <v>1335.22</v>
      </c>
      <c r="DB301" s="52">
        <v>1335.22</v>
      </c>
      <c r="DC301" s="52">
        <v>1335.22</v>
      </c>
      <c r="DD301" s="52">
        <v>1335.22</v>
      </c>
      <c r="DE301" s="52">
        <v>1335.22</v>
      </c>
      <c r="DF301" s="52">
        <v>1335.22</v>
      </c>
      <c r="DG301" s="52">
        <v>1335.22</v>
      </c>
      <c r="DH301" s="52">
        <v>1335.22</v>
      </c>
      <c r="DI301" s="52">
        <v>1335.22</v>
      </c>
      <c r="DJ301" s="52">
        <v>1335.22</v>
      </c>
      <c r="DK301" s="52">
        <v>1335.22</v>
      </c>
      <c r="DL301" s="52">
        <v>1335.22</v>
      </c>
      <c r="DM301" s="52">
        <v>1335.22</v>
      </c>
      <c r="DN301" s="52">
        <v>1335.22</v>
      </c>
      <c r="DO301" s="52">
        <v>1335.22</v>
      </c>
      <c r="DP301" s="52">
        <v>1335.22</v>
      </c>
      <c r="DQ301" s="52">
        <v>1335.22</v>
      </c>
      <c r="DR301" s="52">
        <v>1335.22</v>
      </c>
      <c r="DS301" s="52">
        <v>1335.22</v>
      </c>
      <c r="DT301" s="52">
        <v>1335.22</v>
      </c>
      <c r="DU301" s="52">
        <v>1335.22</v>
      </c>
      <c r="DV301" s="52">
        <v>1335.22</v>
      </c>
      <c r="DW301" s="52">
        <v>1335.22</v>
      </c>
      <c r="DX301" s="52">
        <v>1335.22</v>
      </c>
      <c r="DY301" s="52">
        <v>1335.22</v>
      </c>
      <c r="DZ301" s="52">
        <v>1335.22</v>
      </c>
      <c r="EA301" s="52">
        <v>1335.22</v>
      </c>
      <c r="EB301" s="52">
        <v>1335.22</v>
      </c>
      <c r="EC301" s="52">
        <v>1335.22</v>
      </c>
      <c r="ED301" s="52">
        <v>1335.22</v>
      </c>
      <c r="EE301" s="52">
        <v>1335.22</v>
      </c>
      <c r="EF301" s="52">
        <v>1335.22</v>
      </c>
      <c r="EG301" s="52">
        <v>1335.22</v>
      </c>
      <c r="EH301" s="52">
        <v>1335.22</v>
      </c>
      <c r="EI301" s="52">
        <v>1335.22</v>
      </c>
      <c r="EJ301" s="52">
        <v>1335.22</v>
      </c>
      <c r="EK301" s="52">
        <v>1335.22</v>
      </c>
      <c r="EL301" s="52">
        <v>1335.22</v>
      </c>
      <c r="EM301" s="52">
        <v>1335.22</v>
      </c>
      <c r="EN301" s="52">
        <v>1335.22</v>
      </c>
      <c r="EO301" s="52">
        <v>1335.22</v>
      </c>
      <c r="EP301" s="52">
        <v>1335.22</v>
      </c>
      <c r="EQ301" s="52">
        <v>1335.22</v>
      </c>
      <c r="ER301" s="52">
        <v>1335.22</v>
      </c>
      <c r="ES301" s="52">
        <v>1335.22</v>
      </c>
      <c r="ET301" s="52">
        <v>1335.22</v>
      </c>
      <c r="EU301" s="52">
        <v>1335.22</v>
      </c>
      <c r="EV301" s="52">
        <v>1335.22</v>
      </c>
      <c r="EW301" s="52">
        <v>1335.22</v>
      </c>
      <c r="EX301" s="52">
        <v>1335.22</v>
      </c>
      <c r="EY301" s="52">
        <v>1335.22</v>
      </c>
      <c r="EZ301" s="52">
        <v>1335.22</v>
      </c>
      <c r="FA301" s="52">
        <v>1335.22</v>
      </c>
      <c r="FB301" s="52">
        <v>1335.22</v>
      </c>
      <c r="FC301" s="52">
        <v>1335.22</v>
      </c>
      <c r="FD301" s="52">
        <v>1335.22</v>
      </c>
      <c r="FE301" s="52">
        <v>1335.22</v>
      </c>
      <c r="FF301" s="52">
        <v>1335.22</v>
      </c>
      <c r="FG301" s="52">
        <v>1335.22</v>
      </c>
      <c r="FH301" s="52">
        <v>1335.22</v>
      </c>
      <c r="FI301" s="52">
        <v>1335.22</v>
      </c>
      <c r="FJ301" s="52">
        <v>1335.22</v>
      </c>
      <c r="FK301" s="52">
        <v>1335.22</v>
      </c>
      <c r="FL301" s="52">
        <v>1335.22</v>
      </c>
      <c r="FM301" s="52">
        <v>1335.22</v>
      </c>
      <c r="FN301" s="52">
        <v>1335.22</v>
      </c>
      <c r="FO301" s="52">
        <v>1335.22</v>
      </c>
      <c r="FP301" s="52">
        <v>1335.22</v>
      </c>
      <c r="FQ301" s="52">
        <v>1335.22</v>
      </c>
      <c r="FR301" s="52">
        <v>1335.22</v>
      </c>
      <c r="FS301" s="52">
        <v>1335.22</v>
      </c>
      <c r="FT301" s="52">
        <v>1335.22</v>
      </c>
      <c r="FU301" s="52">
        <v>1335.22</v>
      </c>
      <c r="FV301" s="52">
        <v>1335.22</v>
      </c>
      <c r="FW301" s="52">
        <v>1335.22</v>
      </c>
      <c r="FX301" s="52">
        <v>1335.22</v>
      </c>
      <c r="FY301" s="52">
        <v>1335.22</v>
      </c>
      <c r="FZ301" s="52">
        <v>1335.22</v>
      </c>
      <c r="GA301" s="52">
        <v>1335.22</v>
      </c>
      <c r="GB301" s="52">
        <v>1335.22</v>
      </c>
      <c r="GC301" s="52">
        <v>1335.22</v>
      </c>
      <c r="GD301" s="52">
        <v>1335.22</v>
      </c>
      <c r="GE301" s="52">
        <v>1335.22</v>
      </c>
      <c r="GF301" s="52">
        <v>1335.22</v>
      </c>
      <c r="GG301" s="52">
        <v>1335.22</v>
      </c>
      <c r="GH301" s="52">
        <v>1335.22</v>
      </c>
      <c r="GI301" s="52">
        <v>1335.22</v>
      </c>
      <c r="GJ301" s="52">
        <v>1335.22</v>
      </c>
      <c r="GK301" s="52">
        <v>1335.22</v>
      </c>
      <c r="GL301" s="52">
        <v>1335.22</v>
      </c>
      <c r="GM301" s="52">
        <v>1335.22</v>
      </c>
      <c r="GN301" s="52">
        <v>1335.22</v>
      </c>
      <c r="GO301" s="52">
        <v>1335.22</v>
      </c>
      <c r="GP301" s="52">
        <v>1335.22</v>
      </c>
      <c r="GQ301" s="52">
        <v>1335.22</v>
      </c>
      <c r="GR301" s="52">
        <v>1335.22</v>
      </c>
      <c r="GS301" s="52">
        <v>1335.22</v>
      </c>
      <c r="GT301" s="52">
        <v>1335.22</v>
      </c>
      <c r="GU301" s="52">
        <v>1335.22</v>
      </c>
      <c r="GV301" s="52">
        <v>1335.22</v>
      </c>
      <c r="GW301" s="52">
        <v>1335.22</v>
      </c>
      <c r="GX301" s="52">
        <v>1335.22</v>
      </c>
      <c r="GY301" s="52">
        <v>1335.22</v>
      </c>
      <c r="GZ301" s="52">
        <v>1335.22</v>
      </c>
      <c r="HA301" s="52">
        <v>1335.22</v>
      </c>
      <c r="HB301" s="52">
        <v>1335.22</v>
      </c>
      <c r="HC301" s="52">
        <v>1335.22</v>
      </c>
      <c r="HD301" s="52">
        <v>1335.22</v>
      </c>
      <c r="HE301" s="52">
        <v>1335.22</v>
      </c>
      <c r="HF301" s="52">
        <v>1335.22</v>
      </c>
      <c r="HG301" s="52">
        <v>1335.22</v>
      </c>
      <c r="HH301" s="52">
        <v>1335.22</v>
      </c>
      <c r="HI301" s="52">
        <v>1335.22</v>
      </c>
      <c r="HJ301" s="52">
        <v>1335.22</v>
      </c>
      <c r="HK301" s="52">
        <v>1335.22</v>
      </c>
      <c r="HL301" s="52">
        <v>1335.22</v>
      </c>
      <c r="HM301" s="52">
        <v>1335.22</v>
      </c>
      <c r="HN301" s="52">
        <v>1335.22</v>
      </c>
      <c r="HO301" s="52">
        <v>1335.22</v>
      </c>
      <c r="HP301" s="52">
        <v>1335.22</v>
      </c>
      <c r="HQ301" s="52">
        <v>1335.22</v>
      </c>
      <c r="HR301" s="52">
        <v>1335.22</v>
      </c>
      <c r="HS301" s="52">
        <v>1335.22</v>
      </c>
      <c r="HT301" s="52">
        <v>1335.22</v>
      </c>
      <c r="HU301" s="52">
        <v>1335.22</v>
      </c>
      <c r="HV301" s="52">
        <v>1335.22</v>
      </c>
      <c r="HW301" s="52">
        <v>1335.22</v>
      </c>
      <c r="HX301" s="52">
        <v>1335.22</v>
      </c>
      <c r="HY301" s="52">
        <v>1335.22</v>
      </c>
      <c r="HZ301" s="52">
        <v>1335.22</v>
      </c>
      <c r="IA301" s="52">
        <v>1335.22</v>
      </c>
      <c r="IB301" s="52">
        <v>1335.22</v>
      </c>
      <c r="IC301" s="52">
        <v>1335.22</v>
      </c>
      <c r="ID301" s="52">
        <v>0</v>
      </c>
      <c r="IE301" s="52">
        <v>0</v>
      </c>
      <c r="IF301" s="52">
        <v>0</v>
      </c>
      <c r="IG301" s="52">
        <v>0</v>
      </c>
      <c r="IH301" s="52">
        <v>0</v>
      </c>
      <c r="II301" s="52">
        <v>0</v>
      </c>
      <c r="IJ301" s="52">
        <v>0</v>
      </c>
      <c r="IK301" s="52">
        <v>0</v>
      </c>
      <c r="IL301" s="52">
        <v>0</v>
      </c>
      <c r="IM301" s="52">
        <v>0</v>
      </c>
      <c r="IN301" s="52">
        <v>0</v>
      </c>
      <c r="IO301" s="52">
        <v>0</v>
      </c>
      <c r="IP301" s="52">
        <v>0</v>
      </c>
      <c r="IQ301" s="52">
        <v>0</v>
      </c>
      <c r="IR301" s="52">
        <v>0</v>
      </c>
      <c r="IS301" s="52">
        <v>0</v>
      </c>
      <c r="IT301" s="52">
        <v>0</v>
      </c>
      <c r="IU301" s="52">
        <v>0</v>
      </c>
      <c r="IV301" s="52">
        <v>0</v>
      </c>
      <c r="IW301" s="52">
        <v>0</v>
      </c>
      <c r="IX301" s="52">
        <v>0</v>
      </c>
      <c r="IY301" s="52">
        <v>0</v>
      </c>
      <c r="IZ301" s="52">
        <v>0</v>
      </c>
      <c r="JA301" s="52">
        <v>0</v>
      </c>
      <c r="JB301" s="52">
        <v>0</v>
      </c>
      <c r="JC301" s="52">
        <v>0</v>
      </c>
      <c r="JD301" s="52">
        <v>0</v>
      </c>
      <c r="JE301" s="52">
        <v>0</v>
      </c>
      <c r="JF301" s="52">
        <v>0</v>
      </c>
      <c r="JG301" s="52">
        <v>0</v>
      </c>
      <c r="JH301" s="52">
        <v>0</v>
      </c>
      <c r="JI301" s="52">
        <v>0</v>
      </c>
      <c r="JJ301" s="52">
        <v>0</v>
      </c>
      <c r="JK301" s="52">
        <v>0</v>
      </c>
      <c r="JL301" s="52">
        <v>0</v>
      </c>
      <c r="JM301" s="52">
        <v>0</v>
      </c>
      <c r="JN301" s="52">
        <v>0</v>
      </c>
      <c r="JO301" s="52">
        <v>0</v>
      </c>
      <c r="JP301" s="52">
        <v>0</v>
      </c>
      <c r="JQ301" s="52">
        <v>0</v>
      </c>
      <c r="JR301" s="52">
        <v>0</v>
      </c>
      <c r="JS301" s="52">
        <v>0</v>
      </c>
      <c r="JT301" s="52">
        <v>0</v>
      </c>
      <c r="JU301" s="52">
        <v>0</v>
      </c>
      <c r="JV301" s="52">
        <v>0</v>
      </c>
      <c r="JW301" s="52">
        <v>0</v>
      </c>
      <c r="JX301" s="52">
        <v>0</v>
      </c>
      <c r="JY301" s="52">
        <v>0</v>
      </c>
      <c r="JZ301" s="52">
        <v>0</v>
      </c>
      <c r="KA301" s="52">
        <v>0</v>
      </c>
      <c r="KB301" s="52">
        <v>0</v>
      </c>
      <c r="KC301" s="52">
        <v>0</v>
      </c>
      <c r="KD301" s="52">
        <v>0</v>
      </c>
      <c r="KE301" s="52">
        <v>0</v>
      </c>
      <c r="KF301" s="52">
        <v>0</v>
      </c>
      <c r="KG301" s="52">
        <v>0</v>
      </c>
      <c r="KH301" s="52">
        <v>0</v>
      </c>
      <c r="KI301" s="52">
        <v>0</v>
      </c>
      <c r="KJ301" s="52">
        <v>0</v>
      </c>
      <c r="KK301" s="52">
        <v>0</v>
      </c>
      <c r="KL301" s="52">
        <v>0</v>
      </c>
      <c r="KM301" s="52">
        <v>0</v>
      </c>
      <c r="KN301" s="52">
        <v>0</v>
      </c>
      <c r="KO301" s="52">
        <v>0</v>
      </c>
      <c r="KP301" s="52">
        <v>0</v>
      </c>
      <c r="KQ301" s="52">
        <v>0</v>
      </c>
      <c r="KR301" s="52">
        <v>0</v>
      </c>
      <c r="KS301" s="52">
        <v>0</v>
      </c>
      <c r="KT301" s="52">
        <v>0</v>
      </c>
      <c r="KU301" s="52">
        <v>0</v>
      </c>
      <c r="KV301" s="52">
        <v>0</v>
      </c>
      <c r="KW301" s="52">
        <v>0</v>
      </c>
      <c r="KX301" s="52">
        <v>0</v>
      </c>
      <c r="KY301" s="52">
        <v>0</v>
      </c>
      <c r="KZ301" s="52">
        <v>0</v>
      </c>
      <c r="LA301" s="52">
        <v>0</v>
      </c>
      <c r="LB301" s="52">
        <v>0</v>
      </c>
      <c r="LC301" s="52">
        <v>0</v>
      </c>
      <c r="LD301" s="52">
        <v>0</v>
      </c>
      <c r="LE301" s="52">
        <v>0</v>
      </c>
      <c r="LF301" s="52">
        <v>0</v>
      </c>
      <c r="LG301" s="52">
        <v>0</v>
      </c>
      <c r="LH301" s="52">
        <v>0</v>
      </c>
      <c r="LI301" s="52">
        <v>0</v>
      </c>
      <c r="LJ301" s="52">
        <v>0</v>
      </c>
      <c r="LK301" s="52">
        <v>0</v>
      </c>
      <c r="LL301" s="52">
        <v>0</v>
      </c>
      <c r="LM301" s="52">
        <v>0</v>
      </c>
      <c r="LN301" s="52">
        <v>0</v>
      </c>
      <c r="LO301" s="52">
        <v>0</v>
      </c>
      <c r="LP301" s="52">
        <v>0</v>
      </c>
      <c r="LQ301" s="52">
        <v>0</v>
      </c>
      <c r="LR301" s="52">
        <v>0</v>
      </c>
      <c r="LS301" s="52">
        <v>0</v>
      </c>
      <c r="LT301" s="52">
        <v>0</v>
      </c>
      <c r="LU301" s="52">
        <v>0</v>
      </c>
      <c r="LV301" s="52">
        <v>0</v>
      </c>
      <c r="LW301" s="52">
        <v>0</v>
      </c>
      <c r="LX301" s="52">
        <v>0</v>
      </c>
      <c r="LY301" s="52">
        <v>0</v>
      </c>
      <c r="LZ301" s="52">
        <v>0</v>
      </c>
      <c r="MA301" s="52">
        <v>0</v>
      </c>
      <c r="MB301" s="52">
        <v>0</v>
      </c>
      <c r="MC301" s="52">
        <v>0</v>
      </c>
      <c r="MD301" s="52">
        <v>0</v>
      </c>
      <c r="ME301" s="52">
        <v>0</v>
      </c>
      <c r="MF301" s="52">
        <v>0</v>
      </c>
      <c r="MG301" s="52">
        <v>0</v>
      </c>
      <c r="MH301" s="52">
        <v>0</v>
      </c>
      <c r="MI301" s="52">
        <v>0</v>
      </c>
      <c r="MJ301" s="52">
        <v>0</v>
      </c>
      <c r="MK301" s="52">
        <v>0</v>
      </c>
      <c r="ML301" s="52">
        <v>0</v>
      </c>
      <c r="MM301" s="52">
        <v>0</v>
      </c>
      <c r="MN301" s="52">
        <v>0</v>
      </c>
      <c r="MO301" s="52">
        <v>0</v>
      </c>
      <c r="MP301" s="52">
        <v>0</v>
      </c>
      <c r="MQ301" s="52">
        <v>0</v>
      </c>
      <c r="MR301" s="52">
        <v>0</v>
      </c>
      <c r="MS301" s="52">
        <v>0</v>
      </c>
      <c r="MT301" s="52">
        <v>0</v>
      </c>
      <c r="MU301" s="52">
        <v>0</v>
      </c>
      <c r="MV301" s="52">
        <v>0</v>
      </c>
      <c r="MW301" s="52">
        <v>0</v>
      </c>
      <c r="MX301" s="52">
        <v>0</v>
      </c>
      <c r="MY301" s="52">
        <v>0</v>
      </c>
      <c r="MZ301" s="52">
        <v>0</v>
      </c>
      <c r="NA301" s="52">
        <v>0</v>
      </c>
      <c r="NB301" s="52">
        <v>0</v>
      </c>
      <c r="NC301" s="52">
        <v>0</v>
      </c>
      <c r="ND301" s="52">
        <v>0</v>
      </c>
      <c r="NE301" s="52">
        <v>0</v>
      </c>
      <c r="NF301" s="52">
        <v>0</v>
      </c>
      <c r="NG301" s="52">
        <v>0</v>
      </c>
      <c r="NH301" s="52">
        <v>0</v>
      </c>
      <c r="NI301" s="52">
        <v>0</v>
      </c>
      <c r="NJ301" s="52">
        <v>0</v>
      </c>
      <c r="NK301" s="52">
        <v>0</v>
      </c>
      <c r="NL301" s="52">
        <v>0</v>
      </c>
      <c r="NM301" s="52">
        <v>0</v>
      </c>
      <c r="NN301" s="52">
        <v>0</v>
      </c>
      <c r="NO301" s="52">
        <v>0</v>
      </c>
      <c r="NP301" s="52">
        <v>0</v>
      </c>
      <c r="NQ301" s="52">
        <v>0</v>
      </c>
      <c r="NR301" s="68">
        <f t="shared" si="15"/>
        <v>208294.32000000015</v>
      </c>
      <c r="NS301" s="68">
        <f t="shared" si="16"/>
        <v>208294.32000000015</v>
      </c>
      <c r="NT301" s="68">
        <f t="shared" si="17"/>
        <v>145538.9800000001</v>
      </c>
    </row>
    <row r="302" spans="1:384" s="40" customFormat="1" ht="15" customHeight="1" outlineLevel="1" x14ac:dyDescent="0.2">
      <c r="A302" s="61"/>
      <c r="B302" s="49" t="s">
        <v>1078</v>
      </c>
      <c r="C302" s="49" t="s">
        <v>780</v>
      </c>
      <c r="D302" s="49" t="s">
        <v>781</v>
      </c>
      <c r="E302" s="50" t="s">
        <v>782</v>
      </c>
      <c r="F302" s="64">
        <v>44360</v>
      </c>
      <c r="G302" s="49" t="s">
        <v>37</v>
      </c>
      <c r="H302" s="72">
        <v>0.12682499999999999</v>
      </c>
      <c r="I302" s="65">
        <v>188000</v>
      </c>
      <c r="J302" s="114" t="str">
        <f>_xlfn.XLOOKUP(E302,'[12]Resumo Unidades'!$B:$B,'[12]Resumo Unidades'!$W:$W)</f>
        <v>Fluxo com Divergência maior do que 10%</v>
      </c>
      <c r="K302" s="51" t="str">
        <f>IF(L302&gt;Resumo!$E$23,"Sim","Não")</f>
        <v>Não</v>
      </c>
      <c r="L302" s="66">
        <v>17</v>
      </c>
      <c r="M302" s="67"/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52">
        <v>0</v>
      </c>
      <c r="U302" s="52">
        <v>0</v>
      </c>
      <c r="V302" s="52">
        <v>0</v>
      </c>
      <c r="W302" s="52">
        <v>0</v>
      </c>
      <c r="X302" s="52">
        <v>0</v>
      </c>
      <c r="Y302" s="52">
        <v>0</v>
      </c>
      <c r="Z302" s="52">
        <v>0</v>
      </c>
      <c r="AA302" s="52">
        <v>0</v>
      </c>
      <c r="AB302" s="52">
        <v>0</v>
      </c>
      <c r="AC302" s="52">
        <v>0</v>
      </c>
      <c r="AD302" s="52">
        <v>0</v>
      </c>
      <c r="AE302" s="52">
        <v>0</v>
      </c>
      <c r="AF302" s="52">
        <v>0</v>
      </c>
      <c r="AG302" s="52">
        <v>0</v>
      </c>
      <c r="AH302" s="52">
        <v>0</v>
      </c>
      <c r="AI302" s="52">
        <v>0</v>
      </c>
      <c r="AJ302" s="52">
        <v>0</v>
      </c>
      <c r="AK302" s="52">
        <v>0</v>
      </c>
      <c r="AL302" s="52">
        <v>0</v>
      </c>
      <c r="AM302" s="52">
        <v>0</v>
      </c>
      <c r="AN302" s="52">
        <v>0</v>
      </c>
      <c r="AO302" s="52">
        <v>0</v>
      </c>
      <c r="AP302" s="52">
        <v>0</v>
      </c>
      <c r="AQ302" s="52">
        <v>0</v>
      </c>
      <c r="AR302" s="52">
        <v>0</v>
      </c>
      <c r="AS302" s="52">
        <v>0</v>
      </c>
      <c r="AT302" s="52">
        <v>0</v>
      </c>
      <c r="AU302" s="52">
        <v>0</v>
      </c>
      <c r="AV302" s="52">
        <v>0</v>
      </c>
      <c r="AW302" s="52">
        <v>0</v>
      </c>
      <c r="AX302" s="52">
        <v>0</v>
      </c>
      <c r="AY302" s="52">
        <v>0</v>
      </c>
      <c r="AZ302" s="52">
        <v>0</v>
      </c>
      <c r="BA302" s="52">
        <v>0</v>
      </c>
      <c r="BB302" s="52">
        <v>0</v>
      </c>
      <c r="BC302" s="52">
        <v>0</v>
      </c>
      <c r="BD302" s="52">
        <v>0</v>
      </c>
      <c r="BE302" s="52">
        <v>0</v>
      </c>
      <c r="BF302" s="52">
        <v>0</v>
      </c>
      <c r="BG302" s="52">
        <v>0</v>
      </c>
      <c r="BH302" s="52">
        <v>0</v>
      </c>
      <c r="BI302" s="52">
        <v>0</v>
      </c>
      <c r="BJ302" s="52">
        <v>0</v>
      </c>
      <c r="BK302" s="52">
        <v>0</v>
      </c>
      <c r="BL302" s="52">
        <v>0</v>
      </c>
      <c r="BM302" s="52">
        <v>0</v>
      </c>
      <c r="BN302" s="52">
        <v>0</v>
      </c>
      <c r="BO302" s="52">
        <v>0</v>
      </c>
      <c r="BP302" s="52">
        <v>0</v>
      </c>
      <c r="BQ302" s="52">
        <v>0</v>
      </c>
      <c r="BR302" s="52">
        <v>0</v>
      </c>
      <c r="BS302" s="52">
        <v>0</v>
      </c>
      <c r="BT302" s="52">
        <v>0</v>
      </c>
      <c r="BU302" s="52">
        <v>0</v>
      </c>
      <c r="BV302" s="52">
        <v>0</v>
      </c>
      <c r="BW302" s="52">
        <v>0</v>
      </c>
      <c r="BX302" s="52">
        <v>0</v>
      </c>
      <c r="BY302" s="52">
        <v>0</v>
      </c>
      <c r="BZ302" s="52">
        <v>0</v>
      </c>
      <c r="CA302" s="52">
        <v>0</v>
      </c>
      <c r="CB302" s="52">
        <v>0</v>
      </c>
      <c r="CC302" s="52">
        <v>2247.31</v>
      </c>
      <c r="CD302" s="52">
        <v>1398.6100000000001</v>
      </c>
      <c r="CE302" s="52">
        <v>1398.6100000000001</v>
      </c>
      <c r="CF302" s="52">
        <v>1398.6100000000001</v>
      </c>
      <c r="CG302" s="52">
        <v>1398.6100000000001</v>
      </c>
      <c r="CH302" s="52">
        <v>1398.6100000000001</v>
      </c>
      <c r="CI302" s="52">
        <v>1398.6100000000001</v>
      </c>
      <c r="CJ302" s="52">
        <v>1398.6100000000001</v>
      </c>
      <c r="CK302" s="52">
        <v>1398.6100000000001</v>
      </c>
      <c r="CL302" s="52">
        <v>1398.6100000000001</v>
      </c>
      <c r="CM302" s="52">
        <v>1398.6100000000001</v>
      </c>
      <c r="CN302" s="52">
        <v>1398.6100000000001</v>
      </c>
      <c r="CO302" s="52">
        <v>1398.6100000000001</v>
      </c>
      <c r="CP302" s="52">
        <v>1398.6100000000001</v>
      </c>
      <c r="CQ302" s="52">
        <v>1398.6100000000001</v>
      </c>
      <c r="CR302" s="52">
        <v>1398.6100000000001</v>
      </c>
      <c r="CS302" s="52">
        <v>1398.6100000000001</v>
      </c>
      <c r="CT302" s="52">
        <v>1398.6100000000001</v>
      </c>
      <c r="CU302" s="52">
        <v>1398.6100000000001</v>
      </c>
      <c r="CV302" s="52">
        <v>1398.6100000000001</v>
      </c>
      <c r="CW302" s="52">
        <v>1398.6100000000001</v>
      </c>
      <c r="CX302" s="52">
        <v>1398.6100000000001</v>
      </c>
      <c r="CY302" s="52">
        <v>1398.6100000000001</v>
      </c>
      <c r="CZ302" s="52">
        <v>1398.6100000000001</v>
      </c>
      <c r="DA302" s="52">
        <v>1398.6100000000001</v>
      </c>
      <c r="DB302" s="52">
        <v>1398.6100000000001</v>
      </c>
      <c r="DC302" s="52">
        <v>1398.6100000000001</v>
      </c>
      <c r="DD302" s="52">
        <v>1398.6100000000001</v>
      </c>
      <c r="DE302" s="52">
        <v>1398.6100000000001</v>
      </c>
      <c r="DF302" s="52">
        <v>1398.6100000000001</v>
      </c>
      <c r="DG302" s="52">
        <v>1398.6100000000001</v>
      </c>
      <c r="DH302" s="52">
        <v>1398.6100000000001</v>
      </c>
      <c r="DI302" s="52">
        <v>1398.6100000000001</v>
      </c>
      <c r="DJ302" s="52">
        <v>1398.6100000000001</v>
      </c>
      <c r="DK302" s="52">
        <v>1398.6100000000001</v>
      </c>
      <c r="DL302" s="52">
        <v>1398.6100000000001</v>
      </c>
      <c r="DM302" s="52">
        <v>1398.6100000000001</v>
      </c>
      <c r="DN302" s="52">
        <v>1398.6100000000001</v>
      </c>
      <c r="DO302" s="52">
        <v>1398.6100000000001</v>
      </c>
      <c r="DP302" s="52">
        <v>1398.6100000000001</v>
      </c>
      <c r="DQ302" s="52">
        <v>1398.6100000000001</v>
      </c>
      <c r="DR302" s="52">
        <v>1398.6100000000001</v>
      </c>
      <c r="DS302" s="52">
        <v>1398.6100000000001</v>
      </c>
      <c r="DT302" s="52">
        <v>1398.6100000000001</v>
      </c>
      <c r="DU302" s="52">
        <v>1398.6100000000001</v>
      </c>
      <c r="DV302" s="52">
        <v>1398.6100000000001</v>
      </c>
      <c r="DW302" s="52">
        <v>1398.6100000000001</v>
      </c>
      <c r="DX302" s="52">
        <v>1398.6100000000001</v>
      </c>
      <c r="DY302" s="52">
        <v>1398.6100000000001</v>
      </c>
      <c r="DZ302" s="52">
        <v>1398.6100000000001</v>
      </c>
      <c r="EA302" s="52">
        <v>1398.6100000000001</v>
      </c>
      <c r="EB302" s="52">
        <v>1398.6100000000001</v>
      </c>
      <c r="EC302" s="52">
        <v>1398.6100000000001</v>
      </c>
      <c r="ED302" s="52">
        <v>1398.6100000000001</v>
      </c>
      <c r="EE302" s="52">
        <v>1398.6100000000001</v>
      </c>
      <c r="EF302" s="52">
        <v>1398.6100000000001</v>
      </c>
      <c r="EG302" s="52">
        <v>1398.6100000000001</v>
      </c>
      <c r="EH302" s="52">
        <v>1398.6100000000001</v>
      </c>
      <c r="EI302" s="52">
        <v>1398.6100000000001</v>
      </c>
      <c r="EJ302" s="52">
        <v>1398.6100000000001</v>
      </c>
      <c r="EK302" s="52">
        <v>1398.6100000000001</v>
      </c>
      <c r="EL302" s="52">
        <v>1398.6100000000001</v>
      </c>
      <c r="EM302" s="52">
        <v>1398.6100000000001</v>
      </c>
      <c r="EN302" s="52">
        <v>1398.6100000000001</v>
      </c>
      <c r="EO302" s="52">
        <v>1398.6100000000001</v>
      </c>
      <c r="EP302" s="52">
        <v>1398.6100000000001</v>
      </c>
      <c r="EQ302" s="52">
        <v>1398.6100000000001</v>
      </c>
      <c r="ER302" s="52">
        <v>1398.6100000000001</v>
      </c>
      <c r="ES302" s="52">
        <v>1398.6100000000001</v>
      </c>
      <c r="ET302" s="52">
        <v>1398.6100000000001</v>
      </c>
      <c r="EU302" s="52">
        <v>1398.6100000000001</v>
      </c>
      <c r="EV302" s="52">
        <v>1398.6100000000001</v>
      </c>
      <c r="EW302" s="52">
        <v>1398.6100000000001</v>
      </c>
      <c r="EX302" s="52">
        <v>1398.6100000000001</v>
      </c>
      <c r="EY302" s="52">
        <v>1398.6100000000001</v>
      </c>
      <c r="EZ302" s="52">
        <v>1398.6100000000001</v>
      </c>
      <c r="FA302" s="52">
        <v>1398.6100000000001</v>
      </c>
      <c r="FB302" s="52">
        <v>1398.6100000000001</v>
      </c>
      <c r="FC302" s="52">
        <v>1398.6100000000001</v>
      </c>
      <c r="FD302" s="52">
        <v>1398.6100000000001</v>
      </c>
      <c r="FE302" s="52">
        <v>1398.6100000000001</v>
      </c>
      <c r="FF302" s="52">
        <v>1398.6100000000001</v>
      </c>
      <c r="FG302" s="52">
        <v>1398.6100000000001</v>
      </c>
      <c r="FH302" s="52">
        <v>1398.6100000000001</v>
      </c>
      <c r="FI302" s="52">
        <v>1398.6100000000001</v>
      </c>
      <c r="FJ302" s="52">
        <v>1398.6100000000001</v>
      </c>
      <c r="FK302" s="52">
        <v>1398.6100000000001</v>
      </c>
      <c r="FL302" s="52">
        <v>1398.6100000000001</v>
      </c>
      <c r="FM302" s="52">
        <v>1398.6100000000001</v>
      </c>
      <c r="FN302" s="52">
        <v>1398.6100000000001</v>
      </c>
      <c r="FO302" s="52">
        <v>1398.6100000000001</v>
      </c>
      <c r="FP302" s="52">
        <v>1398.6100000000001</v>
      </c>
      <c r="FQ302" s="52">
        <v>1398.6100000000001</v>
      </c>
      <c r="FR302" s="52">
        <v>1398.6100000000001</v>
      </c>
      <c r="FS302" s="52">
        <v>1398.6100000000001</v>
      </c>
      <c r="FT302" s="52">
        <v>1398.6100000000001</v>
      </c>
      <c r="FU302" s="52">
        <v>1398.6100000000001</v>
      </c>
      <c r="FV302" s="52">
        <v>1398.6100000000001</v>
      </c>
      <c r="FW302" s="52">
        <v>1398.6100000000001</v>
      </c>
      <c r="FX302" s="52">
        <v>1398.6100000000001</v>
      </c>
      <c r="FY302" s="52">
        <v>1398.6100000000001</v>
      </c>
      <c r="FZ302" s="52">
        <v>1398.6100000000001</v>
      </c>
      <c r="GA302" s="52">
        <v>1398.6100000000001</v>
      </c>
      <c r="GB302" s="52">
        <v>1398.6100000000001</v>
      </c>
      <c r="GC302" s="52">
        <v>1398.6100000000001</v>
      </c>
      <c r="GD302" s="52">
        <v>1398.6100000000001</v>
      </c>
      <c r="GE302" s="52">
        <v>1398.6100000000001</v>
      </c>
      <c r="GF302" s="52">
        <v>1398.6100000000001</v>
      </c>
      <c r="GG302" s="52">
        <v>1398.6100000000001</v>
      </c>
      <c r="GH302" s="52">
        <v>1398.6100000000001</v>
      </c>
      <c r="GI302" s="52">
        <v>1398.6100000000001</v>
      </c>
      <c r="GJ302" s="52">
        <v>1398.6100000000001</v>
      </c>
      <c r="GK302" s="52">
        <v>1398.6100000000001</v>
      </c>
      <c r="GL302" s="52">
        <v>1398.6100000000001</v>
      </c>
      <c r="GM302" s="52">
        <v>1398.6100000000001</v>
      </c>
      <c r="GN302" s="52">
        <v>1398.6100000000001</v>
      </c>
      <c r="GO302" s="52">
        <v>1398.6100000000001</v>
      </c>
      <c r="GP302" s="52">
        <v>1398.6100000000001</v>
      </c>
      <c r="GQ302" s="52">
        <v>1398.6100000000001</v>
      </c>
      <c r="GR302" s="52">
        <v>1398.6100000000001</v>
      </c>
      <c r="GS302" s="52">
        <v>1398.6100000000001</v>
      </c>
      <c r="GT302" s="52">
        <v>1398.6100000000001</v>
      </c>
      <c r="GU302" s="52">
        <v>1398.6100000000001</v>
      </c>
      <c r="GV302" s="52">
        <v>1398.6100000000001</v>
      </c>
      <c r="GW302" s="52">
        <v>1398.6100000000001</v>
      </c>
      <c r="GX302" s="52">
        <v>1398.6100000000001</v>
      </c>
      <c r="GY302" s="52">
        <v>1398.6100000000001</v>
      </c>
      <c r="GZ302" s="52">
        <v>1398.6100000000001</v>
      </c>
      <c r="HA302" s="52">
        <v>1398.6100000000001</v>
      </c>
      <c r="HB302" s="52">
        <v>1398.6100000000001</v>
      </c>
      <c r="HC302" s="52">
        <v>1398.6100000000001</v>
      </c>
      <c r="HD302" s="52">
        <v>1398.6100000000001</v>
      </c>
      <c r="HE302" s="52">
        <v>1398.6100000000001</v>
      </c>
      <c r="HF302" s="52">
        <v>1398.6100000000001</v>
      </c>
      <c r="HG302" s="52">
        <v>1398.6100000000001</v>
      </c>
      <c r="HH302" s="52">
        <v>1398.6100000000001</v>
      </c>
      <c r="HI302" s="52">
        <v>1398.6100000000001</v>
      </c>
      <c r="HJ302" s="52">
        <v>0</v>
      </c>
      <c r="HK302" s="52">
        <v>0</v>
      </c>
      <c r="HL302" s="52">
        <v>0</v>
      </c>
      <c r="HM302" s="52">
        <v>0</v>
      </c>
      <c r="HN302" s="52">
        <v>0</v>
      </c>
      <c r="HO302" s="52">
        <v>0</v>
      </c>
      <c r="HP302" s="52">
        <v>0</v>
      </c>
      <c r="HQ302" s="52">
        <v>0</v>
      </c>
      <c r="HR302" s="52">
        <v>0</v>
      </c>
      <c r="HS302" s="52">
        <v>0</v>
      </c>
      <c r="HT302" s="52">
        <v>0</v>
      </c>
      <c r="HU302" s="52">
        <v>0</v>
      </c>
      <c r="HV302" s="52">
        <v>0</v>
      </c>
      <c r="HW302" s="52">
        <v>0</v>
      </c>
      <c r="HX302" s="52">
        <v>0</v>
      </c>
      <c r="HY302" s="52">
        <v>0</v>
      </c>
      <c r="HZ302" s="52">
        <v>0</v>
      </c>
      <c r="IA302" s="52">
        <v>0</v>
      </c>
      <c r="IB302" s="52">
        <v>0</v>
      </c>
      <c r="IC302" s="52">
        <v>0</v>
      </c>
      <c r="ID302" s="52">
        <v>0</v>
      </c>
      <c r="IE302" s="52">
        <v>0</v>
      </c>
      <c r="IF302" s="52">
        <v>0</v>
      </c>
      <c r="IG302" s="52">
        <v>0</v>
      </c>
      <c r="IH302" s="52">
        <v>0</v>
      </c>
      <c r="II302" s="52">
        <v>0</v>
      </c>
      <c r="IJ302" s="52">
        <v>0</v>
      </c>
      <c r="IK302" s="52">
        <v>0</v>
      </c>
      <c r="IL302" s="52">
        <v>0</v>
      </c>
      <c r="IM302" s="52">
        <v>0</v>
      </c>
      <c r="IN302" s="52">
        <v>0</v>
      </c>
      <c r="IO302" s="52">
        <v>0</v>
      </c>
      <c r="IP302" s="52">
        <v>0</v>
      </c>
      <c r="IQ302" s="52">
        <v>0</v>
      </c>
      <c r="IR302" s="52">
        <v>0</v>
      </c>
      <c r="IS302" s="52">
        <v>0</v>
      </c>
      <c r="IT302" s="52">
        <v>0</v>
      </c>
      <c r="IU302" s="52">
        <v>0</v>
      </c>
      <c r="IV302" s="52">
        <v>0</v>
      </c>
      <c r="IW302" s="52">
        <v>0</v>
      </c>
      <c r="IX302" s="52">
        <v>0</v>
      </c>
      <c r="IY302" s="52">
        <v>0</v>
      </c>
      <c r="IZ302" s="52">
        <v>0</v>
      </c>
      <c r="JA302" s="52">
        <v>0</v>
      </c>
      <c r="JB302" s="52">
        <v>0</v>
      </c>
      <c r="JC302" s="52">
        <v>0</v>
      </c>
      <c r="JD302" s="52">
        <v>0</v>
      </c>
      <c r="JE302" s="52">
        <v>0</v>
      </c>
      <c r="JF302" s="52">
        <v>0</v>
      </c>
      <c r="JG302" s="52">
        <v>0</v>
      </c>
      <c r="JH302" s="52">
        <v>0</v>
      </c>
      <c r="JI302" s="52">
        <v>0</v>
      </c>
      <c r="JJ302" s="52">
        <v>0</v>
      </c>
      <c r="JK302" s="52">
        <v>0</v>
      </c>
      <c r="JL302" s="52">
        <v>0</v>
      </c>
      <c r="JM302" s="52">
        <v>0</v>
      </c>
      <c r="JN302" s="52">
        <v>0</v>
      </c>
      <c r="JO302" s="52">
        <v>0</v>
      </c>
      <c r="JP302" s="52">
        <v>0</v>
      </c>
      <c r="JQ302" s="52">
        <v>0</v>
      </c>
      <c r="JR302" s="52">
        <v>0</v>
      </c>
      <c r="JS302" s="52">
        <v>0</v>
      </c>
      <c r="JT302" s="52">
        <v>0</v>
      </c>
      <c r="JU302" s="52">
        <v>0</v>
      </c>
      <c r="JV302" s="52">
        <v>0</v>
      </c>
      <c r="JW302" s="52">
        <v>0</v>
      </c>
      <c r="JX302" s="52">
        <v>0</v>
      </c>
      <c r="JY302" s="52">
        <v>0</v>
      </c>
      <c r="JZ302" s="52">
        <v>0</v>
      </c>
      <c r="KA302" s="52">
        <v>0</v>
      </c>
      <c r="KB302" s="52">
        <v>0</v>
      </c>
      <c r="KC302" s="52">
        <v>0</v>
      </c>
      <c r="KD302" s="52">
        <v>0</v>
      </c>
      <c r="KE302" s="52">
        <v>0</v>
      </c>
      <c r="KF302" s="52">
        <v>0</v>
      </c>
      <c r="KG302" s="52">
        <v>0</v>
      </c>
      <c r="KH302" s="52">
        <v>0</v>
      </c>
      <c r="KI302" s="52">
        <v>0</v>
      </c>
      <c r="KJ302" s="52">
        <v>0</v>
      </c>
      <c r="KK302" s="52">
        <v>0</v>
      </c>
      <c r="KL302" s="52">
        <v>0</v>
      </c>
      <c r="KM302" s="52">
        <v>0</v>
      </c>
      <c r="KN302" s="52">
        <v>0</v>
      </c>
      <c r="KO302" s="52">
        <v>0</v>
      </c>
      <c r="KP302" s="52">
        <v>0</v>
      </c>
      <c r="KQ302" s="52">
        <v>0</v>
      </c>
      <c r="KR302" s="52">
        <v>0</v>
      </c>
      <c r="KS302" s="52">
        <v>0</v>
      </c>
      <c r="KT302" s="52">
        <v>0</v>
      </c>
      <c r="KU302" s="52">
        <v>0</v>
      </c>
      <c r="KV302" s="52">
        <v>0</v>
      </c>
      <c r="KW302" s="52">
        <v>0</v>
      </c>
      <c r="KX302" s="52">
        <v>0</v>
      </c>
      <c r="KY302" s="52">
        <v>0</v>
      </c>
      <c r="KZ302" s="52">
        <v>0</v>
      </c>
      <c r="LA302" s="52">
        <v>0</v>
      </c>
      <c r="LB302" s="52">
        <v>0</v>
      </c>
      <c r="LC302" s="52">
        <v>0</v>
      </c>
      <c r="LD302" s="52">
        <v>0</v>
      </c>
      <c r="LE302" s="52">
        <v>0</v>
      </c>
      <c r="LF302" s="52">
        <v>0</v>
      </c>
      <c r="LG302" s="52">
        <v>0</v>
      </c>
      <c r="LH302" s="52">
        <v>0</v>
      </c>
      <c r="LI302" s="52">
        <v>0</v>
      </c>
      <c r="LJ302" s="52">
        <v>0</v>
      </c>
      <c r="LK302" s="52">
        <v>0</v>
      </c>
      <c r="LL302" s="52">
        <v>0</v>
      </c>
      <c r="LM302" s="52">
        <v>0</v>
      </c>
      <c r="LN302" s="52">
        <v>0</v>
      </c>
      <c r="LO302" s="52">
        <v>0</v>
      </c>
      <c r="LP302" s="52">
        <v>0</v>
      </c>
      <c r="LQ302" s="52">
        <v>0</v>
      </c>
      <c r="LR302" s="52">
        <v>0</v>
      </c>
      <c r="LS302" s="52">
        <v>0</v>
      </c>
      <c r="LT302" s="52">
        <v>0</v>
      </c>
      <c r="LU302" s="52">
        <v>0</v>
      </c>
      <c r="LV302" s="52">
        <v>0</v>
      </c>
      <c r="LW302" s="52">
        <v>0</v>
      </c>
      <c r="LX302" s="52">
        <v>0</v>
      </c>
      <c r="LY302" s="52">
        <v>0</v>
      </c>
      <c r="LZ302" s="52">
        <v>0</v>
      </c>
      <c r="MA302" s="52">
        <v>0</v>
      </c>
      <c r="MB302" s="52">
        <v>0</v>
      </c>
      <c r="MC302" s="52">
        <v>0</v>
      </c>
      <c r="MD302" s="52">
        <v>0</v>
      </c>
      <c r="ME302" s="52">
        <v>0</v>
      </c>
      <c r="MF302" s="52">
        <v>0</v>
      </c>
      <c r="MG302" s="52">
        <v>0</v>
      </c>
      <c r="MH302" s="52">
        <v>0</v>
      </c>
      <c r="MI302" s="52">
        <v>0</v>
      </c>
      <c r="MJ302" s="52">
        <v>0</v>
      </c>
      <c r="MK302" s="52">
        <v>0</v>
      </c>
      <c r="ML302" s="52">
        <v>0</v>
      </c>
      <c r="MM302" s="52">
        <v>0</v>
      </c>
      <c r="MN302" s="52">
        <v>0</v>
      </c>
      <c r="MO302" s="52">
        <v>0</v>
      </c>
      <c r="MP302" s="52">
        <v>0</v>
      </c>
      <c r="MQ302" s="52">
        <v>0</v>
      </c>
      <c r="MR302" s="52">
        <v>0</v>
      </c>
      <c r="MS302" s="52">
        <v>0</v>
      </c>
      <c r="MT302" s="52">
        <v>0</v>
      </c>
      <c r="MU302" s="52">
        <v>0</v>
      </c>
      <c r="MV302" s="52">
        <v>0</v>
      </c>
      <c r="MW302" s="52">
        <v>0</v>
      </c>
      <c r="MX302" s="52">
        <v>0</v>
      </c>
      <c r="MY302" s="52">
        <v>0</v>
      </c>
      <c r="MZ302" s="52">
        <v>0</v>
      </c>
      <c r="NA302" s="52">
        <v>0</v>
      </c>
      <c r="NB302" s="52">
        <v>0</v>
      </c>
      <c r="NC302" s="52">
        <v>0</v>
      </c>
      <c r="ND302" s="52">
        <v>0</v>
      </c>
      <c r="NE302" s="52">
        <v>0</v>
      </c>
      <c r="NF302" s="52">
        <v>0</v>
      </c>
      <c r="NG302" s="52">
        <v>0</v>
      </c>
      <c r="NH302" s="52">
        <v>0</v>
      </c>
      <c r="NI302" s="52">
        <v>0</v>
      </c>
      <c r="NJ302" s="52">
        <v>0</v>
      </c>
      <c r="NK302" s="52">
        <v>0</v>
      </c>
      <c r="NL302" s="52">
        <v>0</v>
      </c>
      <c r="NM302" s="52">
        <v>0</v>
      </c>
      <c r="NN302" s="52">
        <v>0</v>
      </c>
      <c r="NO302" s="52">
        <v>0</v>
      </c>
      <c r="NP302" s="52">
        <v>0</v>
      </c>
      <c r="NQ302" s="52">
        <v>0</v>
      </c>
      <c r="NR302" s="68">
        <f t="shared" si="15"/>
        <v>192458.26999999944</v>
      </c>
      <c r="NS302" s="68">
        <f t="shared" si="16"/>
        <v>192458.26999999944</v>
      </c>
      <c r="NT302" s="68">
        <f t="shared" si="17"/>
        <v>154695.79999999981</v>
      </c>
    </row>
    <row r="303" spans="1:384" s="40" customFormat="1" ht="15" customHeight="1" outlineLevel="1" x14ac:dyDescent="0.2">
      <c r="A303" s="61"/>
      <c r="B303" s="49" t="s">
        <v>1078</v>
      </c>
      <c r="C303" s="49" t="s">
        <v>783</v>
      </c>
      <c r="D303" s="49" t="s">
        <v>784</v>
      </c>
      <c r="E303" s="50" t="s">
        <v>785</v>
      </c>
      <c r="F303" s="64">
        <v>44405</v>
      </c>
      <c r="G303" s="49" t="s">
        <v>37</v>
      </c>
      <c r="H303" s="72">
        <v>0.12682499999999999</v>
      </c>
      <c r="I303" s="65">
        <v>163000</v>
      </c>
      <c r="J303" s="114" t="str">
        <f>_xlfn.XLOOKUP(E303,'[12]Resumo Unidades'!$B:$B,'[12]Resumo Unidades'!$W:$W)</f>
        <v>Fluxo com Divergência maior do que 10%</v>
      </c>
      <c r="K303" s="51" t="str">
        <f>IF(L303&gt;Resumo!$E$23,"Sim","Não")</f>
        <v>Não</v>
      </c>
      <c r="L303" s="66">
        <v>0</v>
      </c>
      <c r="M303" s="67"/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0</v>
      </c>
      <c r="Z303" s="52">
        <v>0</v>
      </c>
      <c r="AA303" s="52">
        <v>0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0</v>
      </c>
      <c r="AH303" s="52">
        <v>0</v>
      </c>
      <c r="AI303" s="52">
        <v>0</v>
      </c>
      <c r="AJ303" s="52">
        <v>0</v>
      </c>
      <c r="AK303" s="52">
        <v>0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0</v>
      </c>
      <c r="AR303" s="52">
        <v>0</v>
      </c>
      <c r="AS303" s="52">
        <v>0</v>
      </c>
      <c r="AT303" s="52">
        <v>0</v>
      </c>
      <c r="AU303" s="52">
        <v>0</v>
      </c>
      <c r="AV303" s="52">
        <v>0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>
        <v>0</v>
      </c>
      <c r="BC303" s="52">
        <v>0</v>
      </c>
      <c r="BD303" s="52">
        <v>0</v>
      </c>
      <c r="BE303" s="52">
        <v>0</v>
      </c>
      <c r="BF303" s="52">
        <v>0</v>
      </c>
      <c r="BG303" s="52">
        <v>0</v>
      </c>
      <c r="BH303" s="52">
        <v>0</v>
      </c>
      <c r="BI303" s="52">
        <v>0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52">
        <v>0</v>
      </c>
      <c r="BV303" s="52">
        <v>0</v>
      </c>
      <c r="BW303" s="52">
        <v>0</v>
      </c>
      <c r="BX303" s="52">
        <v>0</v>
      </c>
      <c r="BY303" s="52">
        <v>0</v>
      </c>
      <c r="BZ303" s="52">
        <v>0</v>
      </c>
      <c r="CA303" s="52">
        <v>0</v>
      </c>
      <c r="CB303" s="52">
        <v>0</v>
      </c>
      <c r="CC303" s="52">
        <v>0</v>
      </c>
      <c r="CD303" s="52">
        <v>1643.51</v>
      </c>
      <c r="CE303" s="52">
        <v>1643.51</v>
      </c>
      <c r="CF303" s="52">
        <v>1643.51</v>
      </c>
      <c r="CG303" s="52">
        <v>1643.51</v>
      </c>
      <c r="CH303" s="52">
        <v>1643.51</v>
      </c>
      <c r="CI303" s="52">
        <v>1643.51</v>
      </c>
      <c r="CJ303" s="52">
        <v>1643.51</v>
      </c>
      <c r="CK303" s="52">
        <v>1643.51</v>
      </c>
      <c r="CL303" s="52">
        <v>1643.51</v>
      </c>
      <c r="CM303" s="52">
        <v>1643.51</v>
      </c>
      <c r="CN303" s="52">
        <v>1643.51</v>
      </c>
      <c r="CO303" s="52">
        <v>1643.51</v>
      </c>
      <c r="CP303" s="52">
        <v>1643.51</v>
      </c>
      <c r="CQ303" s="52">
        <v>1643.51</v>
      </c>
      <c r="CR303" s="52">
        <v>1643.51</v>
      </c>
      <c r="CS303" s="52">
        <v>1643.51</v>
      </c>
      <c r="CT303" s="52">
        <v>1643.51</v>
      </c>
      <c r="CU303" s="52">
        <v>1643.51</v>
      </c>
      <c r="CV303" s="52">
        <v>1643.51</v>
      </c>
      <c r="CW303" s="52">
        <v>1643.51</v>
      </c>
      <c r="CX303" s="52">
        <v>1643.51</v>
      </c>
      <c r="CY303" s="52">
        <v>1643.51</v>
      </c>
      <c r="CZ303" s="52">
        <v>1643.51</v>
      </c>
      <c r="DA303" s="52">
        <v>1643.51</v>
      </c>
      <c r="DB303" s="52">
        <v>1643.51</v>
      </c>
      <c r="DC303" s="52">
        <v>1643.51</v>
      </c>
      <c r="DD303" s="52">
        <v>1643.51</v>
      </c>
      <c r="DE303" s="52">
        <v>1643.51</v>
      </c>
      <c r="DF303" s="52">
        <v>1643.51</v>
      </c>
      <c r="DG303" s="52">
        <v>1643.51</v>
      </c>
      <c r="DH303" s="52">
        <v>1643.51</v>
      </c>
      <c r="DI303" s="52">
        <v>1643.51</v>
      </c>
      <c r="DJ303" s="52">
        <v>1643.51</v>
      </c>
      <c r="DK303" s="52">
        <v>1643.51</v>
      </c>
      <c r="DL303" s="52">
        <v>1643.51</v>
      </c>
      <c r="DM303" s="52">
        <v>1643.51</v>
      </c>
      <c r="DN303" s="52">
        <v>1643.51</v>
      </c>
      <c r="DO303" s="52">
        <v>1643.51</v>
      </c>
      <c r="DP303" s="52">
        <v>1643.51</v>
      </c>
      <c r="DQ303" s="52">
        <v>1643.51</v>
      </c>
      <c r="DR303" s="52">
        <v>1643.51</v>
      </c>
      <c r="DS303" s="52">
        <v>1643.51</v>
      </c>
      <c r="DT303" s="52">
        <v>1643.51</v>
      </c>
      <c r="DU303" s="52">
        <v>1643.51</v>
      </c>
      <c r="DV303" s="52">
        <v>1643.51</v>
      </c>
      <c r="DW303" s="52">
        <v>1643.51</v>
      </c>
      <c r="DX303" s="52">
        <v>1643.51</v>
      </c>
      <c r="DY303" s="52">
        <v>1643.51</v>
      </c>
      <c r="DZ303" s="52">
        <v>1643.51</v>
      </c>
      <c r="EA303" s="52">
        <v>1643.51</v>
      </c>
      <c r="EB303" s="52">
        <v>1643.51</v>
      </c>
      <c r="EC303" s="52">
        <v>1643.51</v>
      </c>
      <c r="ED303" s="52">
        <v>1643.51</v>
      </c>
      <c r="EE303" s="52">
        <v>1643.51</v>
      </c>
      <c r="EF303" s="52">
        <v>1643.51</v>
      </c>
      <c r="EG303" s="52">
        <v>1643.51</v>
      </c>
      <c r="EH303" s="52">
        <v>1643.51</v>
      </c>
      <c r="EI303" s="52">
        <v>1643.51</v>
      </c>
      <c r="EJ303" s="52">
        <v>1643.51</v>
      </c>
      <c r="EK303" s="52">
        <v>1643.51</v>
      </c>
      <c r="EL303" s="52">
        <v>1643.51</v>
      </c>
      <c r="EM303" s="52">
        <v>1643.51</v>
      </c>
      <c r="EN303" s="52">
        <v>1643.51</v>
      </c>
      <c r="EO303" s="52">
        <v>1643.51</v>
      </c>
      <c r="EP303" s="52">
        <v>1643.51</v>
      </c>
      <c r="EQ303" s="52">
        <v>1643.51</v>
      </c>
      <c r="ER303" s="52">
        <v>1643.51</v>
      </c>
      <c r="ES303" s="52">
        <v>1643.51</v>
      </c>
      <c r="ET303" s="52">
        <v>1643.51</v>
      </c>
      <c r="EU303" s="52">
        <v>1643.51</v>
      </c>
      <c r="EV303" s="52">
        <v>1643.51</v>
      </c>
      <c r="EW303" s="52">
        <v>1643.51</v>
      </c>
      <c r="EX303" s="52">
        <v>1643.51</v>
      </c>
      <c r="EY303" s="52">
        <v>1643.51</v>
      </c>
      <c r="EZ303" s="52">
        <v>1643.51</v>
      </c>
      <c r="FA303" s="52">
        <v>1643.51</v>
      </c>
      <c r="FB303" s="52">
        <v>1643.51</v>
      </c>
      <c r="FC303" s="52">
        <v>1643.51</v>
      </c>
      <c r="FD303" s="52">
        <v>0</v>
      </c>
      <c r="FE303" s="52">
        <v>0</v>
      </c>
      <c r="FF303" s="52">
        <v>0</v>
      </c>
      <c r="FG303" s="52">
        <v>0</v>
      </c>
      <c r="FH303" s="52">
        <v>0</v>
      </c>
      <c r="FI303" s="52">
        <v>0</v>
      </c>
      <c r="FJ303" s="52">
        <v>0</v>
      </c>
      <c r="FK303" s="52">
        <v>0</v>
      </c>
      <c r="FL303" s="52">
        <v>0</v>
      </c>
      <c r="FM303" s="52">
        <v>0</v>
      </c>
      <c r="FN303" s="52">
        <v>0</v>
      </c>
      <c r="FO303" s="52">
        <v>0</v>
      </c>
      <c r="FP303" s="52">
        <v>0</v>
      </c>
      <c r="FQ303" s="52">
        <v>0</v>
      </c>
      <c r="FR303" s="52">
        <v>0</v>
      </c>
      <c r="FS303" s="52">
        <v>0</v>
      </c>
      <c r="FT303" s="52">
        <v>0</v>
      </c>
      <c r="FU303" s="52">
        <v>0</v>
      </c>
      <c r="FV303" s="52">
        <v>0</v>
      </c>
      <c r="FW303" s="52">
        <v>0</v>
      </c>
      <c r="FX303" s="52">
        <v>0</v>
      </c>
      <c r="FY303" s="52">
        <v>0</v>
      </c>
      <c r="FZ303" s="52">
        <v>0</v>
      </c>
      <c r="GA303" s="52">
        <v>0</v>
      </c>
      <c r="GB303" s="52">
        <v>0</v>
      </c>
      <c r="GC303" s="52">
        <v>0</v>
      </c>
      <c r="GD303" s="52">
        <v>0</v>
      </c>
      <c r="GE303" s="52">
        <v>0</v>
      </c>
      <c r="GF303" s="52">
        <v>0</v>
      </c>
      <c r="GG303" s="52">
        <v>0</v>
      </c>
      <c r="GH303" s="52">
        <v>0</v>
      </c>
      <c r="GI303" s="52">
        <v>0</v>
      </c>
      <c r="GJ303" s="52">
        <v>0</v>
      </c>
      <c r="GK303" s="52">
        <v>0</v>
      </c>
      <c r="GL303" s="52">
        <v>0</v>
      </c>
      <c r="GM303" s="52">
        <v>0</v>
      </c>
      <c r="GN303" s="52">
        <v>0</v>
      </c>
      <c r="GO303" s="52">
        <v>0</v>
      </c>
      <c r="GP303" s="52">
        <v>0</v>
      </c>
      <c r="GQ303" s="52">
        <v>0</v>
      </c>
      <c r="GR303" s="52">
        <v>0</v>
      </c>
      <c r="GS303" s="52">
        <v>0</v>
      </c>
      <c r="GT303" s="52">
        <v>0</v>
      </c>
      <c r="GU303" s="52">
        <v>0</v>
      </c>
      <c r="GV303" s="52">
        <v>0</v>
      </c>
      <c r="GW303" s="52">
        <v>0</v>
      </c>
      <c r="GX303" s="52">
        <v>0</v>
      </c>
      <c r="GY303" s="52">
        <v>0</v>
      </c>
      <c r="GZ303" s="52">
        <v>0</v>
      </c>
      <c r="HA303" s="52">
        <v>0</v>
      </c>
      <c r="HB303" s="52">
        <v>0</v>
      </c>
      <c r="HC303" s="52">
        <v>0</v>
      </c>
      <c r="HD303" s="52">
        <v>0</v>
      </c>
      <c r="HE303" s="52">
        <v>0</v>
      </c>
      <c r="HF303" s="52">
        <v>0</v>
      </c>
      <c r="HG303" s="52">
        <v>0</v>
      </c>
      <c r="HH303" s="52">
        <v>0</v>
      </c>
      <c r="HI303" s="52">
        <v>0</v>
      </c>
      <c r="HJ303" s="52">
        <v>0</v>
      </c>
      <c r="HK303" s="52">
        <v>0</v>
      </c>
      <c r="HL303" s="52">
        <v>0</v>
      </c>
      <c r="HM303" s="52">
        <v>0</v>
      </c>
      <c r="HN303" s="52">
        <v>0</v>
      </c>
      <c r="HO303" s="52">
        <v>0</v>
      </c>
      <c r="HP303" s="52">
        <v>0</v>
      </c>
      <c r="HQ303" s="52">
        <v>0</v>
      </c>
      <c r="HR303" s="52">
        <v>0</v>
      </c>
      <c r="HS303" s="52">
        <v>0</v>
      </c>
      <c r="HT303" s="52">
        <v>0</v>
      </c>
      <c r="HU303" s="52">
        <v>0</v>
      </c>
      <c r="HV303" s="52">
        <v>0</v>
      </c>
      <c r="HW303" s="52">
        <v>0</v>
      </c>
      <c r="HX303" s="52">
        <v>0</v>
      </c>
      <c r="HY303" s="52">
        <v>0</v>
      </c>
      <c r="HZ303" s="52">
        <v>0</v>
      </c>
      <c r="IA303" s="52">
        <v>0</v>
      </c>
      <c r="IB303" s="52">
        <v>0</v>
      </c>
      <c r="IC303" s="52">
        <v>0</v>
      </c>
      <c r="ID303" s="52">
        <v>0</v>
      </c>
      <c r="IE303" s="52">
        <v>0</v>
      </c>
      <c r="IF303" s="52">
        <v>0</v>
      </c>
      <c r="IG303" s="52">
        <v>0</v>
      </c>
      <c r="IH303" s="52">
        <v>0</v>
      </c>
      <c r="II303" s="52">
        <v>0</v>
      </c>
      <c r="IJ303" s="52">
        <v>0</v>
      </c>
      <c r="IK303" s="52">
        <v>0</v>
      </c>
      <c r="IL303" s="52">
        <v>0</v>
      </c>
      <c r="IM303" s="52">
        <v>0</v>
      </c>
      <c r="IN303" s="52">
        <v>0</v>
      </c>
      <c r="IO303" s="52">
        <v>0</v>
      </c>
      <c r="IP303" s="52">
        <v>0</v>
      </c>
      <c r="IQ303" s="52">
        <v>0</v>
      </c>
      <c r="IR303" s="52">
        <v>0</v>
      </c>
      <c r="IS303" s="52">
        <v>0</v>
      </c>
      <c r="IT303" s="52">
        <v>0</v>
      </c>
      <c r="IU303" s="52">
        <v>0</v>
      </c>
      <c r="IV303" s="52">
        <v>0</v>
      </c>
      <c r="IW303" s="52">
        <v>0</v>
      </c>
      <c r="IX303" s="52">
        <v>0</v>
      </c>
      <c r="IY303" s="52">
        <v>0</v>
      </c>
      <c r="IZ303" s="52">
        <v>0</v>
      </c>
      <c r="JA303" s="52">
        <v>0</v>
      </c>
      <c r="JB303" s="52">
        <v>0</v>
      </c>
      <c r="JC303" s="52">
        <v>0</v>
      </c>
      <c r="JD303" s="52">
        <v>0</v>
      </c>
      <c r="JE303" s="52">
        <v>0</v>
      </c>
      <c r="JF303" s="52">
        <v>0</v>
      </c>
      <c r="JG303" s="52">
        <v>0</v>
      </c>
      <c r="JH303" s="52">
        <v>0</v>
      </c>
      <c r="JI303" s="52">
        <v>0</v>
      </c>
      <c r="JJ303" s="52">
        <v>0</v>
      </c>
      <c r="JK303" s="52">
        <v>0</v>
      </c>
      <c r="JL303" s="52">
        <v>0</v>
      </c>
      <c r="JM303" s="52">
        <v>0</v>
      </c>
      <c r="JN303" s="52">
        <v>0</v>
      </c>
      <c r="JO303" s="52">
        <v>0</v>
      </c>
      <c r="JP303" s="52">
        <v>0</v>
      </c>
      <c r="JQ303" s="52">
        <v>0</v>
      </c>
      <c r="JR303" s="52">
        <v>0</v>
      </c>
      <c r="JS303" s="52">
        <v>0</v>
      </c>
      <c r="JT303" s="52">
        <v>0</v>
      </c>
      <c r="JU303" s="52">
        <v>0</v>
      </c>
      <c r="JV303" s="52">
        <v>0</v>
      </c>
      <c r="JW303" s="52">
        <v>0</v>
      </c>
      <c r="JX303" s="52">
        <v>0</v>
      </c>
      <c r="JY303" s="52">
        <v>0</v>
      </c>
      <c r="JZ303" s="52">
        <v>0</v>
      </c>
      <c r="KA303" s="52">
        <v>0</v>
      </c>
      <c r="KB303" s="52">
        <v>0</v>
      </c>
      <c r="KC303" s="52">
        <v>0</v>
      </c>
      <c r="KD303" s="52">
        <v>0</v>
      </c>
      <c r="KE303" s="52">
        <v>0</v>
      </c>
      <c r="KF303" s="52">
        <v>0</v>
      </c>
      <c r="KG303" s="52">
        <v>0</v>
      </c>
      <c r="KH303" s="52">
        <v>0</v>
      </c>
      <c r="KI303" s="52">
        <v>0</v>
      </c>
      <c r="KJ303" s="52">
        <v>0</v>
      </c>
      <c r="KK303" s="52">
        <v>0</v>
      </c>
      <c r="KL303" s="52">
        <v>0</v>
      </c>
      <c r="KM303" s="52">
        <v>0</v>
      </c>
      <c r="KN303" s="52">
        <v>0</v>
      </c>
      <c r="KO303" s="52">
        <v>0</v>
      </c>
      <c r="KP303" s="52">
        <v>0</v>
      </c>
      <c r="KQ303" s="52">
        <v>0</v>
      </c>
      <c r="KR303" s="52">
        <v>0</v>
      </c>
      <c r="KS303" s="52">
        <v>0</v>
      </c>
      <c r="KT303" s="52">
        <v>0</v>
      </c>
      <c r="KU303" s="52">
        <v>0</v>
      </c>
      <c r="KV303" s="52">
        <v>0</v>
      </c>
      <c r="KW303" s="52">
        <v>0</v>
      </c>
      <c r="KX303" s="52">
        <v>0</v>
      </c>
      <c r="KY303" s="52">
        <v>0</v>
      </c>
      <c r="KZ303" s="52">
        <v>0</v>
      </c>
      <c r="LA303" s="52">
        <v>0</v>
      </c>
      <c r="LB303" s="52">
        <v>0</v>
      </c>
      <c r="LC303" s="52">
        <v>0</v>
      </c>
      <c r="LD303" s="52">
        <v>0</v>
      </c>
      <c r="LE303" s="52">
        <v>0</v>
      </c>
      <c r="LF303" s="52">
        <v>0</v>
      </c>
      <c r="LG303" s="52">
        <v>0</v>
      </c>
      <c r="LH303" s="52">
        <v>0</v>
      </c>
      <c r="LI303" s="52">
        <v>0</v>
      </c>
      <c r="LJ303" s="52">
        <v>0</v>
      </c>
      <c r="LK303" s="52">
        <v>0</v>
      </c>
      <c r="LL303" s="52">
        <v>0</v>
      </c>
      <c r="LM303" s="52">
        <v>0</v>
      </c>
      <c r="LN303" s="52">
        <v>0</v>
      </c>
      <c r="LO303" s="52">
        <v>0</v>
      </c>
      <c r="LP303" s="52">
        <v>0</v>
      </c>
      <c r="LQ303" s="52">
        <v>0</v>
      </c>
      <c r="LR303" s="52">
        <v>0</v>
      </c>
      <c r="LS303" s="52">
        <v>0</v>
      </c>
      <c r="LT303" s="52">
        <v>0</v>
      </c>
      <c r="LU303" s="52">
        <v>0</v>
      </c>
      <c r="LV303" s="52">
        <v>0</v>
      </c>
      <c r="LW303" s="52">
        <v>0</v>
      </c>
      <c r="LX303" s="52">
        <v>0</v>
      </c>
      <c r="LY303" s="52">
        <v>0</v>
      </c>
      <c r="LZ303" s="52">
        <v>0</v>
      </c>
      <c r="MA303" s="52">
        <v>0</v>
      </c>
      <c r="MB303" s="52">
        <v>0</v>
      </c>
      <c r="MC303" s="52">
        <v>0</v>
      </c>
      <c r="MD303" s="52">
        <v>0</v>
      </c>
      <c r="ME303" s="52">
        <v>0</v>
      </c>
      <c r="MF303" s="52">
        <v>0</v>
      </c>
      <c r="MG303" s="52">
        <v>0</v>
      </c>
      <c r="MH303" s="52">
        <v>0</v>
      </c>
      <c r="MI303" s="52">
        <v>0</v>
      </c>
      <c r="MJ303" s="52">
        <v>0</v>
      </c>
      <c r="MK303" s="52">
        <v>0</v>
      </c>
      <c r="ML303" s="52">
        <v>0</v>
      </c>
      <c r="MM303" s="52">
        <v>0</v>
      </c>
      <c r="MN303" s="52">
        <v>0</v>
      </c>
      <c r="MO303" s="52">
        <v>0</v>
      </c>
      <c r="MP303" s="52">
        <v>0</v>
      </c>
      <c r="MQ303" s="52">
        <v>0</v>
      </c>
      <c r="MR303" s="52">
        <v>0</v>
      </c>
      <c r="MS303" s="52">
        <v>0</v>
      </c>
      <c r="MT303" s="52">
        <v>0</v>
      </c>
      <c r="MU303" s="52">
        <v>0</v>
      </c>
      <c r="MV303" s="52">
        <v>0</v>
      </c>
      <c r="MW303" s="52">
        <v>0</v>
      </c>
      <c r="MX303" s="52">
        <v>0</v>
      </c>
      <c r="MY303" s="52">
        <v>0</v>
      </c>
      <c r="MZ303" s="52">
        <v>0</v>
      </c>
      <c r="NA303" s="52">
        <v>0</v>
      </c>
      <c r="NB303" s="52">
        <v>0</v>
      </c>
      <c r="NC303" s="52">
        <v>0</v>
      </c>
      <c r="ND303" s="52">
        <v>0</v>
      </c>
      <c r="NE303" s="52">
        <v>0</v>
      </c>
      <c r="NF303" s="52">
        <v>0</v>
      </c>
      <c r="NG303" s="52">
        <v>0</v>
      </c>
      <c r="NH303" s="52">
        <v>0</v>
      </c>
      <c r="NI303" s="52">
        <v>0</v>
      </c>
      <c r="NJ303" s="52">
        <v>0</v>
      </c>
      <c r="NK303" s="52">
        <v>0</v>
      </c>
      <c r="NL303" s="52">
        <v>0</v>
      </c>
      <c r="NM303" s="52">
        <v>0</v>
      </c>
      <c r="NN303" s="52">
        <v>0</v>
      </c>
      <c r="NO303" s="52">
        <v>0</v>
      </c>
      <c r="NP303" s="52">
        <v>0</v>
      </c>
      <c r="NQ303" s="52">
        <v>0</v>
      </c>
      <c r="NR303" s="68">
        <f t="shared" si="15"/>
        <v>128193.77999999982</v>
      </c>
      <c r="NS303" s="68">
        <f t="shared" si="16"/>
        <v>128193.77999999982</v>
      </c>
      <c r="NT303" s="68">
        <f t="shared" si="17"/>
        <v>128193.77999999982</v>
      </c>
    </row>
    <row r="304" spans="1:384" s="40" customFormat="1" ht="15" customHeight="1" outlineLevel="1" x14ac:dyDescent="0.2">
      <c r="A304" s="61"/>
      <c r="B304" s="49" t="s">
        <v>1078</v>
      </c>
      <c r="C304" s="49" t="s">
        <v>786</v>
      </c>
      <c r="D304" s="49" t="s">
        <v>787</v>
      </c>
      <c r="E304" s="50" t="s">
        <v>788</v>
      </c>
      <c r="F304" s="64">
        <v>44429</v>
      </c>
      <c r="G304" s="49" t="s">
        <v>37</v>
      </c>
      <c r="H304" s="72">
        <v>0</v>
      </c>
      <c r="I304" s="65">
        <v>95150.87</v>
      </c>
      <c r="J304" s="114" t="str">
        <f>_xlfn.XLOOKUP(E304,'[12]Resumo Unidades'!$B:$B,'[12]Resumo Unidades'!$W:$W)</f>
        <v>Fluxo com Divergência de até 2%</v>
      </c>
      <c r="K304" s="51" t="str">
        <f>IF(L304&gt;Resumo!$E$23,"Sim","Não")</f>
        <v>Não</v>
      </c>
      <c r="L304" s="66">
        <v>0</v>
      </c>
      <c r="M304" s="67"/>
      <c r="N304" s="52">
        <v>0</v>
      </c>
      <c r="O304" s="52">
        <v>0</v>
      </c>
      <c r="P304" s="52">
        <v>0</v>
      </c>
      <c r="Q304" s="52">
        <v>0</v>
      </c>
      <c r="R304" s="52">
        <v>0</v>
      </c>
      <c r="S304" s="52">
        <v>0</v>
      </c>
      <c r="T304" s="52">
        <v>0</v>
      </c>
      <c r="U304" s="52">
        <v>0</v>
      </c>
      <c r="V304" s="52">
        <v>0</v>
      </c>
      <c r="W304" s="52">
        <v>0</v>
      </c>
      <c r="X304" s="52">
        <v>0</v>
      </c>
      <c r="Y304" s="52">
        <v>0</v>
      </c>
      <c r="Z304" s="52">
        <v>0</v>
      </c>
      <c r="AA304" s="52">
        <v>0</v>
      </c>
      <c r="AB304" s="52">
        <v>0</v>
      </c>
      <c r="AC304" s="52">
        <v>0</v>
      </c>
      <c r="AD304" s="52">
        <v>0</v>
      </c>
      <c r="AE304" s="52">
        <v>0</v>
      </c>
      <c r="AF304" s="52">
        <v>0</v>
      </c>
      <c r="AG304" s="52">
        <v>0</v>
      </c>
      <c r="AH304" s="52">
        <v>0</v>
      </c>
      <c r="AI304" s="52">
        <v>0</v>
      </c>
      <c r="AJ304" s="52">
        <v>0</v>
      </c>
      <c r="AK304" s="52">
        <v>0</v>
      </c>
      <c r="AL304" s="52">
        <v>0</v>
      </c>
      <c r="AM304" s="52">
        <v>0</v>
      </c>
      <c r="AN304" s="52">
        <v>0</v>
      </c>
      <c r="AO304" s="52">
        <v>0</v>
      </c>
      <c r="AP304" s="52">
        <v>0</v>
      </c>
      <c r="AQ304" s="52">
        <v>0</v>
      </c>
      <c r="AR304" s="52">
        <v>0</v>
      </c>
      <c r="AS304" s="52">
        <v>0</v>
      </c>
      <c r="AT304" s="52">
        <v>0</v>
      </c>
      <c r="AU304" s="52">
        <v>0</v>
      </c>
      <c r="AV304" s="52">
        <v>0</v>
      </c>
      <c r="AW304" s="52">
        <v>0</v>
      </c>
      <c r="AX304" s="52">
        <v>0</v>
      </c>
      <c r="AY304" s="52">
        <v>0</v>
      </c>
      <c r="AZ304" s="52">
        <v>0</v>
      </c>
      <c r="BA304" s="52">
        <v>0</v>
      </c>
      <c r="BB304" s="52">
        <v>0</v>
      </c>
      <c r="BC304" s="52">
        <v>0</v>
      </c>
      <c r="BD304" s="52">
        <v>0</v>
      </c>
      <c r="BE304" s="52">
        <v>0</v>
      </c>
      <c r="BF304" s="52">
        <v>0</v>
      </c>
      <c r="BG304" s="52">
        <v>0</v>
      </c>
      <c r="BH304" s="52">
        <v>0</v>
      </c>
      <c r="BI304" s="52">
        <v>0</v>
      </c>
      <c r="BJ304" s="52">
        <v>0</v>
      </c>
      <c r="BK304" s="52">
        <v>0</v>
      </c>
      <c r="BL304" s="52">
        <v>0</v>
      </c>
      <c r="BM304" s="52">
        <v>0</v>
      </c>
      <c r="BN304" s="52">
        <v>0</v>
      </c>
      <c r="BO304" s="52">
        <v>0</v>
      </c>
      <c r="BP304" s="52">
        <v>0</v>
      </c>
      <c r="BQ304" s="52">
        <v>0</v>
      </c>
      <c r="BR304" s="52">
        <v>0</v>
      </c>
      <c r="BS304" s="52">
        <v>0</v>
      </c>
      <c r="BT304" s="52">
        <v>0</v>
      </c>
      <c r="BU304" s="52">
        <v>0</v>
      </c>
      <c r="BV304" s="52">
        <v>0</v>
      </c>
      <c r="BW304" s="52">
        <v>0</v>
      </c>
      <c r="BX304" s="52">
        <v>0</v>
      </c>
      <c r="BY304" s="52">
        <v>0</v>
      </c>
      <c r="BZ304" s="52">
        <v>0</v>
      </c>
      <c r="CA304" s="52">
        <v>0</v>
      </c>
      <c r="CB304" s="52">
        <v>0</v>
      </c>
      <c r="CC304" s="52">
        <v>0</v>
      </c>
      <c r="CD304" s="52">
        <v>2517.4300000000003</v>
      </c>
      <c r="CE304" s="52">
        <v>2517.4300000000003</v>
      </c>
      <c r="CF304" s="52">
        <v>2517.4300000000003</v>
      </c>
      <c r="CG304" s="52">
        <v>2517.4300000000003</v>
      </c>
      <c r="CH304" s="52">
        <v>2517.4300000000003</v>
      </c>
      <c r="CI304" s="52">
        <v>0</v>
      </c>
      <c r="CJ304" s="52">
        <v>0</v>
      </c>
      <c r="CK304" s="52">
        <v>0</v>
      </c>
      <c r="CL304" s="52">
        <v>0</v>
      </c>
      <c r="CM304" s="52">
        <v>0</v>
      </c>
      <c r="CN304" s="52">
        <v>0</v>
      </c>
      <c r="CO304" s="52">
        <v>0</v>
      </c>
      <c r="CP304" s="52">
        <v>0</v>
      </c>
      <c r="CQ304" s="52">
        <v>0</v>
      </c>
      <c r="CR304" s="52">
        <v>0</v>
      </c>
      <c r="CS304" s="52">
        <v>0</v>
      </c>
      <c r="CT304" s="52">
        <v>0</v>
      </c>
      <c r="CU304" s="52">
        <v>0</v>
      </c>
      <c r="CV304" s="52">
        <v>0</v>
      </c>
      <c r="CW304" s="52">
        <v>0</v>
      </c>
      <c r="CX304" s="52">
        <v>0</v>
      </c>
      <c r="CY304" s="52">
        <v>0</v>
      </c>
      <c r="CZ304" s="52">
        <v>0</v>
      </c>
      <c r="DA304" s="52">
        <v>0</v>
      </c>
      <c r="DB304" s="52">
        <v>0</v>
      </c>
      <c r="DC304" s="52">
        <v>0</v>
      </c>
      <c r="DD304" s="52">
        <v>0</v>
      </c>
      <c r="DE304" s="52">
        <v>0</v>
      </c>
      <c r="DF304" s="52">
        <v>0</v>
      </c>
      <c r="DG304" s="52">
        <v>0</v>
      </c>
      <c r="DH304" s="52">
        <v>0</v>
      </c>
      <c r="DI304" s="52">
        <v>0</v>
      </c>
      <c r="DJ304" s="52">
        <v>0</v>
      </c>
      <c r="DK304" s="52">
        <v>0</v>
      </c>
      <c r="DL304" s="52">
        <v>0</v>
      </c>
      <c r="DM304" s="52">
        <v>0</v>
      </c>
      <c r="DN304" s="52">
        <v>0</v>
      </c>
      <c r="DO304" s="52">
        <v>0</v>
      </c>
      <c r="DP304" s="52">
        <v>0</v>
      </c>
      <c r="DQ304" s="52">
        <v>0</v>
      </c>
      <c r="DR304" s="52">
        <v>0</v>
      </c>
      <c r="DS304" s="52">
        <v>0</v>
      </c>
      <c r="DT304" s="52">
        <v>0</v>
      </c>
      <c r="DU304" s="52">
        <v>0</v>
      </c>
      <c r="DV304" s="52">
        <v>0</v>
      </c>
      <c r="DW304" s="52">
        <v>0</v>
      </c>
      <c r="DX304" s="52">
        <v>0</v>
      </c>
      <c r="DY304" s="52">
        <v>0</v>
      </c>
      <c r="DZ304" s="52">
        <v>0</v>
      </c>
      <c r="EA304" s="52">
        <v>0</v>
      </c>
      <c r="EB304" s="52">
        <v>0</v>
      </c>
      <c r="EC304" s="52">
        <v>0</v>
      </c>
      <c r="ED304" s="52">
        <v>0</v>
      </c>
      <c r="EE304" s="52">
        <v>0</v>
      </c>
      <c r="EF304" s="52">
        <v>0</v>
      </c>
      <c r="EG304" s="52">
        <v>0</v>
      </c>
      <c r="EH304" s="52">
        <v>0</v>
      </c>
      <c r="EI304" s="52">
        <v>0</v>
      </c>
      <c r="EJ304" s="52">
        <v>0</v>
      </c>
      <c r="EK304" s="52">
        <v>0</v>
      </c>
      <c r="EL304" s="52">
        <v>0</v>
      </c>
      <c r="EM304" s="52">
        <v>0</v>
      </c>
      <c r="EN304" s="52">
        <v>0</v>
      </c>
      <c r="EO304" s="52">
        <v>0</v>
      </c>
      <c r="EP304" s="52">
        <v>0</v>
      </c>
      <c r="EQ304" s="52">
        <v>0</v>
      </c>
      <c r="ER304" s="52">
        <v>0</v>
      </c>
      <c r="ES304" s="52">
        <v>0</v>
      </c>
      <c r="ET304" s="52">
        <v>0</v>
      </c>
      <c r="EU304" s="52">
        <v>0</v>
      </c>
      <c r="EV304" s="52">
        <v>0</v>
      </c>
      <c r="EW304" s="52">
        <v>0</v>
      </c>
      <c r="EX304" s="52">
        <v>0</v>
      </c>
      <c r="EY304" s="52">
        <v>0</v>
      </c>
      <c r="EZ304" s="52">
        <v>0</v>
      </c>
      <c r="FA304" s="52">
        <v>0</v>
      </c>
      <c r="FB304" s="52">
        <v>0</v>
      </c>
      <c r="FC304" s="52">
        <v>0</v>
      </c>
      <c r="FD304" s="52">
        <v>0</v>
      </c>
      <c r="FE304" s="52">
        <v>0</v>
      </c>
      <c r="FF304" s="52">
        <v>0</v>
      </c>
      <c r="FG304" s="52">
        <v>0</v>
      </c>
      <c r="FH304" s="52">
        <v>0</v>
      </c>
      <c r="FI304" s="52">
        <v>0</v>
      </c>
      <c r="FJ304" s="52">
        <v>0</v>
      </c>
      <c r="FK304" s="52">
        <v>0</v>
      </c>
      <c r="FL304" s="52">
        <v>0</v>
      </c>
      <c r="FM304" s="52">
        <v>0</v>
      </c>
      <c r="FN304" s="52">
        <v>0</v>
      </c>
      <c r="FO304" s="52">
        <v>0</v>
      </c>
      <c r="FP304" s="52">
        <v>0</v>
      </c>
      <c r="FQ304" s="52">
        <v>0</v>
      </c>
      <c r="FR304" s="52">
        <v>0</v>
      </c>
      <c r="FS304" s="52">
        <v>0</v>
      </c>
      <c r="FT304" s="52">
        <v>0</v>
      </c>
      <c r="FU304" s="52">
        <v>0</v>
      </c>
      <c r="FV304" s="52">
        <v>0</v>
      </c>
      <c r="FW304" s="52">
        <v>0</v>
      </c>
      <c r="FX304" s="52">
        <v>0</v>
      </c>
      <c r="FY304" s="52">
        <v>0</v>
      </c>
      <c r="FZ304" s="52">
        <v>0</v>
      </c>
      <c r="GA304" s="52">
        <v>0</v>
      </c>
      <c r="GB304" s="52">
        <v>0</v>
      </c>
      <c r="GC304" s="52">
        <v>0</v>
      </c>
      <c r="GD304" s="52">
        <v>0</v>
      </c>
      <c r="GE304" s="52">
        <v>0</v>
      </c>
      <c r="GF304" s="52">
        <v>0</v>
      </c>
      <c r="GG304" s="52">
        <v>0</v>
      </c>
      <c r="GH304" s="52">
        <v>0</v>
      </c>
      <c r="GI304" s="52">
        <v>0</v>
      </c>
      <c r="GJ304" s="52">
        <v>0</v>
      </c>
      <c r="GK304" s="52">
        <v>0</v>
      </c>
      <c r="GL304" s="52">
        <v>0</v>
      </c>
      <c r="GM304" s="52">
        <v>0</v>
      </c>
      <c r="GN304" s="52">
        <v>0</v>
      </c>
      <c r="GO304" s="52">
        <v>0</v>
      </c>
      <c r="GP304" s="52">
        <v>0</v>
      </c>
      <c r="GQ304" s="52">
        <v>0</v>
      </c>
      <c r="GR304" s="52">
        <v>0</v>
      </c>
      <c r="GS304" s="52">
        <v>0</v>
      </c>
      <c r="GT304" s="52">
        <v>0</v>
      </c>
      <c r="GU304" s="52">
        <v>0</v>
      </c>
      <c r="GV304" s="52">
        <v>0</v>
      </c>
      <c r="GW304" s="52">
        <v>0</v>
      </c>
      <c r="GX304" s="52">
        <v>0</v>
      </c>
      <c r="GY304" s="52">
        <v>0</v>
      </c>
      <c r="GZ304" s="52">
        <v>0</v>
      </c>
      <c r="HA304" s="52">
        <v>0</v>
      </c>
      <c r="HB304" s="52">
        <v>0</v>
      </c>
      <c r="HC304" s="52">
        <v>0</v>
      </c>
      <c r="HD304" s="52">
        <v>0</v>
      </c>
      <c r="HE304" s="52">
        <v>0</v>
      </c>
      <c r="HF304" s="52">
        <v>0</v>
      </c>
      <c r="HG304" s="52">
        <v>0</v>
      </c>
      <c r="HH304" s="52">
        <v>0</v>
      </c>
      <c r="HI304" s="52">
        <v>0</v>
      </c>
      <c r="HJ304" s="52">
        <v>0</v>
      </c>
      <c r="HK304" s="52">
        <v>0</v>
      </c>
      <c r="HL304" s="52">
        <v>0</v>
      </c>
      <c r="HM304" s="52">
        <v>0</v>
      </c>
      <c r="HN304" s="52">
        <v>0</v>
      </c>
      <c r="HO304" s="52">
        <v>0</v>
      </c>
      <c r="HP304" s="52">
        <v>0</v>
      </c>
      <c r="HQ304" s="52">
        <v>0</v>
      </c>
      <c r="HR304" s="52">
        <v>0</v>
      </c>
      <c r="HS304" s="52">
        <v>0</v>
      </c>
      <c r="HT304" s="52">
        <v>0</v>
      </c>
      <c r="HU304" s="52">
        <v>0</v>
      </c>
      <c r="HV304" s="52">
        <v>0</v>
      </c>
      <c r="HW304" s="52">
        <v>0</v>
      </c>
      <c r="HX304" s="52">
        <v>0</v>
      </c>
      <c r="HY304" s="52">
        <v>0</v>
      </c>
      <c r="HZ304" s="52">
        <v>0</v>
      </c>
      <c r="IA304" s="52">
        <v>0</v>
      </c>
      <c r="IB304" s="52">
        <v>0</v>
      </c>
      <c r="IC304" s="52">
        <v>0</v>
      </c>
      <c r="ID304" s="52">
        <v>0</v>
      </c>
      <c r="IE304" s="52">
        <v>0</v>
      </c>
      <c r="IF304" s="52">
        <v>0</v>
      </c>
      <c r="IG304" s="52">
        <v>0</v>
      </c>
      <c r="IH304" s="52">
        <v>0</v>
      </c>
      <c r="II304" s="52">
        <v>0</v>
      </c>
      <c r="IJ304" s="52">
        <v>0</v>
      </c>
      <c r="IK304" s="52">
        <v>0</v>
      </c>
      <c r="IL304" s="52">
        <v>0</v>
      </c>
      <c r="IM304" s="52">
        <v>0</v>
      </c>
      <c r="IN304" s="52">
        <v>0</v>
      </c>
      <c r="IO304" s="52">
        <v>0</v>
      </c>
      <c r="IP304" s="52">
        <v>0</v>
      </c>
      <c r="IQ304" s="52">
        <v>0</v>
      </c>
      <c r="IR304" s="52">
        <v>0</v>
      </c>
      <c r="IS304" s="52">
        <v>0</v>
      </c>
      <c r="IT304" s="52">
        <v>0</v>
      </c>
      <c r="IU304" s="52">
        <v>0</v>
      </c>
      <c r="IV304" s="52">
        <v>0</v>
      </c>
      <c r="IW304" s="52">
        <v>0</v>
      </c>
      <c r="IX304" s="52">
        <v>0</v>
      </c>
      <c r="IY304" s="52">
        <v>0</v>
      </c>
      <c r="IZ304" s="52">
        <v>0</v>
      </c>
      <c r="JA304" s="52">
        <v>0</v>
      </c>
      <c r="JB304" s="52">
        <v>0</v>
      </c>
      <c r="JC304" s="52">
        <v>0</v>
      </c>
      <c r="JD304" s="52">
        <v>0</v>
      </c>
      <c r="JE304" s="52">
        <v>0</v>
      </c>
      <c r="JF304" s="52">
        <v>0</v>
      </c>
      <c r="JG304" s="52">
        <v>0</v>
      </c>
      <c r="JH304" s="52">
        <v>0</v>
      </c>
      <c r="JI304" s="52">
        <v>0</v>
      </c>
      <c r="JJ304" s="52">
        <v>0</v>
      </c>
      <c r="JK304" s="52">
        <v>0</v>
      </c>
      <c r="JL304" s="52">
        <v>0</v>
      </c>
      <c r="JM304" s="52">
        <v>0</v>
      </c>
      <c r="JN304" s="52">
        <v>0</v>
      </c>
      <c r="JO304" s="52">
        <v>0</v>
      </c>
      <c r="JP304" s="52">
        <v>0</v>
      </c>
      <c r="JQ304" s="52">
        <v>0</v>
      </c>
      <c r="JR304" s="52">
        <v>0</v>
      </c>
      <c r="JS304" s="52">
        <v>0</v>
      </c>
      <c r="JT304" s="52">
        <v>0</v>
      </c>
      <c r="JU304" s="52">
        <v>0</v>
      </c>
      <c r="JV304" s="52">
        <v>0</v>
      </c>
      <c r="JW304" s="52">
        <v>0</v>
      </c>
      <c r="JX304" s="52">
        <v>0</v>
      </c>
      <c r="JY304" s="52">
        <v>0</v>
      </c>
      <c r="JZ304" s="52">
        <v>0</v>
      </c>
      <c r="KA304" s="52">
        <v>0</v>
      </c>
      <c r="KB304" s="52">
        <v>0</v>
      </c>
      <c r="KC304" s="52">
        <v>0</v>
      </c>
      <c r="KD304" s="52">
        <v>0</v>
      </c>
      <c r="KE304" s="52">
        <v>0</v>
      </c>
      <c r="KF304" s="52">
        <v>0</v>
      </c>
      <c r="KG304" s="52">
        <v>0</v>
      </c>
      <c r="KH304" s="52">
        <v>0</v>
      </c>
      <c r="KI304" s="52">
        <v>0</v>
      </c>
      <c r="KJ304" s="52">
        <v>0</v>
      </c>
      <c r="KK304" s="52">
        <v>0</v>
      </c>
      <c r="KL304" s="52">
        <v>0</v>
      </c>
      <c r="KM304" s="52">
        <v>0</v>
      </c>
      <c r="KN304" s="52">
        <v>0</v>
      </c>
      <c r="KO304" s="52">
        <v>0</v>
      </c>
      <c r="KP304" s="52">
        <v>0</v>
      </c>
      <c r="KQ304" s="52">
        <v>0</v>
      </c>
      <c r="KR304" s="52">
        <v>0</v>
      </c>
      <c r="KS304" s="52">
        <v>0</v>
      </c>
      <c r="KT304" s="52">
        <v>0</v>
      </c>
      <c r="KU304" s="52">
        <v>0</v>
      </c>
      <c r="KV304" s="52">
        <v>0</v>
      </c>
      <c r="KW304" s="52">
        <v>0</v>
      </c>
      <c r="KX304" s="52">
        <v>0</v>
      </c>
      <c r="KY304" s="52">
        <v>0</v>
      </c>
      <c r="KZ304" s="52">
        <v>0</v>
      </c>
      <c r="LA304" s="52">
        <v>0</v>
      </c>
      <c r="LB304" s="52">
        <v>0</v>
      </c>
      <c r="LC304" s="52">
        <v>0</v>
      </c>
      <c r="LD304" s="52">
        <v>0</v>
      </c>
      <c r="LE304" s="52">
        <v>0</v>
      </c>
      <c r="LF304" s="52">
        <v>0</v>
      </c>
      <c r="LG304" s="52">
        <v>0</v>
      </c>
      <c r="LH304" s="52">
        <v>0</v>
      </c>
      <c r="LI304" s="52">
        <v>0</v>
      </c>
      <c r="LJ304" s="52">
        <v>0</v>
      </c>
      <c r="LK304" s="52">
        <v>0</v>
      </c>
      <c r="LL304" s="52">
        <v>0</v>
      </c>
      <c r="LM304" s="52">
        <v>0</v>
      </c>
      <c r="LN304" s="52">
        <v>0</v>
      </c>
      <c r="LO304" s="52">
        <v>0</v>
      </c>
      <c r="LP304" s="52">
        <v>0</v>
      </c>
      <c r="LQ304" s="52">
        <v>0</v>
      </c>
      <c r="LR304" s="52">
        <v>0</v>
      </c>
      <c r="LS304" s="52">
        <v>0</v>
      </c>
      <c r="LT304" s="52">
        <v>0</v>
      </c>
      <c r="LU304" s="52">
        <v>0</v>
      </c>
      <c r="LV304" s="52">
        <v>0</v>
      </c>
      <c r="LW304" s="52">
        <v>0</v>
      </c>
      <c r="LX304" s="52">
        <v>0</v>
      </c>
      <c r="LY304" s="52">
        <v>0</v>
      </c>
      <c r="LZ304" s="52">
        <v>0</v>
      </c>
      <c r="MA304" s="52">
        <v>0</v>
      </c>
      <c r="MB304" s="52">
        <v>0</v>
      </c>
      <c r="MC304" s="52">
        <v>0</v>
      </c>
      <c r="MD304" s="52">
        <v>0</v>
      </c>
      <c r="ME304" s="52">
        <v>0</v>
      </c>
      <c r="MF304" s="52">
        <v>0</v>
      </c>
      <c r="MG304" s="52">
        <v>0</v>
      </c>
      <c r="MH304" s="52">
        <v>0</v>
      </c>
      <c r="MI304" s="52">
        <v>0</v>
      </c>
      <c r="MJ304" s="52">
        <v>0</v>
      </c>
      <c r="MK304" s="52">
        <v>0</v>
      </c>
      <c r="ML304" s="52">
        <v>0</v>
      </c>
      <c r="MM304" s="52">
        <v>0</v>
      </c>
      <c r="MN304" s="52">
        <v>0</v>
      </c>
      <c r="MO304" s="52">
        <v>0</v>
      </c>
      <c r="MP304" s="52">
        <v>0</v>
      </c>
      <c r="MQ304" s="52">
        <v>0</v>
      </c>
      <c r="MR304" s="52">
        <v>0</v>
      </c>
      <c r="MS304" s="52">
        <v>0</v>
      </c>
      <c r="MT304" s="52">
        <v>0</v>
      </c>
      <c r="MU304" s="52">
        <v>0</v>
      </c>
      <c r="MV304" s="52">
        <v>0</v>
      </c>
      <c r="MW304" s="52">
        <v>0</v>
      </c>
      <c r="MX304" s="52">
        <v>0</v>
      </c>
      <c r="MY304" s="52">
        <v>0</v>
      </c>
      <c r="MZ304" s="52">
        <v>0</v>
      </c>
      <c r="NA304" s="52">
        <v>0</v>
      </c>
      <c r="NB304" s="52">
        <v>0</v>
      </c>
      <c r="NC304" s="52">
        <v>0</v>
      </c>
      <c r="ND304" s="52">
        <v>0</v>
      </c>
      <c r="NE304" s="52">
        <v>0</v>
      </c>
      <c r="NF304" s="52">
        <v>0</v>
      </c>
      <c r="NG304" s="52">
        <v>0</v>
      </c>
      <c r="NH304" s="52">
        <v>0</v>
      </c>
      <c r="NI304" s="52">
        <v>0</v>
      </c>
      <c r="NJ304" s="52">
        <v>0</v>
      </c>
      <c r="NK304" s="52">
        <v>0</v>
      </c>
      <c r="NL304" s="52">
        <v>0</v>
      </c>
      <c r="NM304" s="52">
        <v>0</v>
      </c>
      <c r="NN304" s="52">
        <v>0</v>
      </c>
      <c r="NO304" s="52">
        <v>0</v>
      </c>
      <c r="NP304" s="52">
        <v>0</v>
      </c>
      <c r="NQ304" s="52">
        <v>0</v>
      </c>
      <c r="NR304" s="68">
        <f t="shared" si="15"/>
        <v>12587.150000000001</v>
      </c>
      <c r="NS304" s="68">
        <f t="shared" si="16"/>
        <v>12587.150000000001</v>
      </c>
      <c r="NT304" s="68">
        <f t="shared" si="17"/>
        <v>12587.150000000001</v>
      </c>
    </row>
    <row r="305" spans="1:384" s="40" customFormat="1" ht="15" customHeight="1" outlineLevel="1" x14ac:dyDescent="0.2">
      <c r="A305" s="61"/>
      <c r="B305" s="49" t="s">
        <v>1078</v>
      </c>
      <c r="C305" s="49" t="s">
        <v>789</v>
      </c>
      <c r="D305" s="49" t="s">
        <v>790</v>
      </c>
      <c r="E305" s="50" t="s">
        <v>791</v>
      </c>
      <c r="F305" s="64">
        <v>44442</v>
      </c>
      <c r="G305" s="49" t="s">
        <v>37</v>
      </c>
      <c r="H305" s="72">
        <v>0</v>
      </c>
      <c r="I305" s="65">
        <v>158000</v>
      </c>
      <c r="J305" s="114" t="str">
        <f>_xlfn.XLOOKUP(E305,'[12]Resumo Unidades'!$B:$B,'[12]Resumo Unidades'!$W:$W)</f>
        <v>Fluxo com Divergência de até 2%</v>
      </c>
      <c r="K305" s="51" t="str">
        <f>IF(L305&gt;Resumo!$E$23,"Sim","Não")</f>
        <v>Não</v>
      </c>
      <c r="L305" s="66">
        <v>0</v>
      </c>
      <c r="M305" s="67"/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52">
        <v>0</v>
      </c>
      <c r="U305" s="52">
        <v>0</v>
      </c>
      <c r="V305" s="52">
        <v>0</v>
      </c>
      <c r="W305" s="52">
        <v>0</v>
      </c>
      <c r="X305" s="52">
        <v>0</v>
      </c>
      <c r="Y305" s="52">
        <v>0</v>
      </c>
      <c r="Z305" s="52">
        <v>0</v>
      </c>
      <c r="AA305" s="52">
        <v>0</v>
      </c>
      <c r="AB305" s="52">
        <v>0</v>
      </c>
      <c r="AC305" s="52">
        <v>0</v>
      </c>
      <c r="AD305" s="52">
        <v>0</v>
      </c>
      <c r="AE305" s="52">
        <v>0</v>
      </c>
      <c r="AF305" s="52">
        <v>0</v>
      </c>
      <c r="AG305" s="52">
        <v>0</v>
      </c>
      <c r="AH305" s="52">
        <v>0</v>
      </c>
      <c r="AI305" s="52">
        <v>0</v>
      </c>
      <c r="AJ305" s="52">
        <v>0</v>
      </c>
      <c r="AK305" s="52">
        <v>0</v>
      </c>
      <c r="AL305" s="52">
        <v>0</v>
      </c>
      <c r="AM305" s="52">
        <v>0</v>
      </c>
      <c r="AN305" s="52">
        <v>0</v>
      </c>
      <c r="AO305" s="52">
        <v>0</v>
      </c>
      <c r="AP305" s="52">
        <v>0</v>
      </c>
      <c r="AQ305" s="52">
        <v>0</v>
      </c>
      <c r="AR305" s="52">
        <v>0</v>
      </c>
      <c r="AS305" s="52">
        <v>0</v>
      </c>
      <c r="AT305" s="52">
        <v>0</v>
      </c>
      <c r="AU305" s="52">
        <v>0</v>
      </c>
      <c r="AV305" s="52">
        <v>0</v>
      </c>
      <c r="AW305" s="52">
        <v>0</v>
      </c>
      <c r="AX305" s="52">
        <v>0</v>
      </c>
      <c r="AY305" s="52">
        <v>0</v>
      </c>
      <c r="AZ305" s="52">
        <v>0</v>
      </c>
      <c r="BA305" s="52">
        <v>0</v>
      </c>
      <c r="BB305" s="52">
        <v>0</v>
      </c>
      <c r="BC305" s="52">
        <v>0</v>
      </c>
      <c r="BD305" s="52">
        <v>0</v>
      </c>
      <c r="BE305" s="52">
        <v>0</v>
      </c>
      <c r="BF305" s="52">
        <v>0</v>
      </c>
      <c r="BG305" s="52">
        <v>0</v>
      </c>
      <c r="BH305" s="52">
        <v>0</v>
      </c>
      <c r="BI305" s="52">
        <v>0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52">
        <v>0</v>
      </c>
      <c r="BV305" s="52">
        <v>0</v>
      </c>
      <c r="BW305" s="52">
        <v>0</v>
      </c>
      <c r="BX305" s="52">
        <v>0</v>
      </c>
      <c r="BY305" s="52">
        <v>0</v>
      </c>
      <c r="BZ305" s="52">
        <v>0</v>
      </c>
      <c r="CA305" s="52">
        <v>0</v>
      </c>
      <c r="CB305" s="52">
        <v>0</v>
      </c>
      <c r="CC305" s="52">
        <v>0</v>
      </c>
      <c r="CD305" s="52">
        <v>2104.6499999999996</v>
      </c>
      <c r="CE305" s="52">
        <v>2104.6499999999996</v>
      </c>
      <c r="CF305" s="52">
        <v>2104.6499999999996</v>
      </c>
      <c r="CG305" s="52">
        <v>2104.6499999999996</v>
      </c>
      <c r="CH305" s="52">
        <v>2104.6499999999996</v>
      </c>
      <c r="CI305" s="52">
        <v>2104.6499999999996</v>
      </c>
      <c r="CJ305" s="52">
        <v>2104.6499999999996</v>
      </c>
      <c r="CK305" s="52">
        <v>2104.6499999999996</v>
      </c>
      <c r="CL305" s="52">
        <v>2104.6499999999996</v>
      </c>
      <c r="CM305" s="52">
        <v>2104.6499999999996</v>
      </c>
      <c r="CN305" s="52">
        <v>2104.6499999999996</v>
      </c>
      <c r="CO305" s="52">
        <v>2104.6499999999996</v>
      </c>
      <c r="CP305" s="52">
        <v>2104.6499999999996</v>
      </c>
      <c r="CQ305" s="52">
        <v>2104.6499999999996</v>
      </c>
      <c r="CR305" s="52">
        <v>2104.6499999999996</v>
      </c>
      <c r="CS305" s="52">
        <v>2104.6499999999996</v>
      </c>
      <c r="CT305" s="52">
        <v>2104.6499999999996</v>
      </c>
      <c r="CU305" s="52">
        <v>2104.6499999999996</v>
      </c>
      <c r="CV305" s="52">
        <v>2104.6499999999996</v>
      </c>
      <c r="CW305" s="52">
        <v>0</v>
      </c>
      <c r="CX305" s="52">
        <v>0</v>
      </c>
      <c r="CY305" s="52">
        <v>0</v>
      </c>
      <c r="CZ305" s="52">
        <v>0</v>
      </c>
      <c r="DA305" s="52">
        <v>0</v>
      </c>
      <c r="DB305" s="52">
        <v>0</v>
      </c>
      <c r="DC305" s="52">
        <v>0</v>
      </c>
      <c r="DD305" s="52">
        <v>0</v>
      </c>
      <c r="DE305" s="52">
        <v>0</v>
      </c>
      <c r="DF305" s="52">
        <v>0</v>
      </c>
      <c r="DG305" s="52">
        <v>0</v>
      </c>
      <c r="DH305" s="52">
        <v>0</v>
      </c>
      <c r="DI305" s="52">
        <v>0</v>
      </c>
      <c r="DJ305" s="52">
        <v>0</v>
      </c>
      <c r="DK305" s="52">
        <v>0</v>
      </c>
      <c r="DL305" s="52">
        <v>0</v>
      </c>
      <c r="DM305" s="52">
        <v>0</v>
      </c>
      <c r="DN305" s="52">
        <v>0</v>
      </c>
      <c r="DO305" s="52">
        <v>0</v>
      </c>
      <c r="DP305" s="52">
        <v>0</v>
      </c>
      <c r="DQ305" s="52">
        <v>0</v>
      </c>
      <c r="DR305" s="52">
        <v>0</v>
      </c>
      <c r="DS305" s="52">
        <v>0</v>
      </c>
      <c r="DT305" s="52">
        <v>0</v>
      </c>
      <c r="DU305" s="52">
        <v>0</v>
      </c>
      <c r="DV305" s="52">
        <v>0</v>
      </c>
      <c r="DW305" s="52">
        <v>0</v>
      </c>
      <c r="DX305" s="52">
        <v>0</v>
      </c>
      <c r="DY305" s="52">
        <v>0</v>
      </c>
      <c r="DZ305" s="52">
        <v>0</v>
      </c>
      <c r="EA305" s="52">
        <v>0</v>
      </c>
      <c r="EB305" s="52">
        <v>0</v>
      </c>
      <c r="EC305" s="52">
        <v>0</v>
      </c>
      <c r="ED305" s="52">
        <v>0</v>
      </c>
      <c r="EE305" s="52">
        <v>0</v>
      </c>
      <c r="EF305" s="52">
        <v>0</v>
      </c>
      <c r="EG305" s="52">
        <v>0</v>
      </c>
      <c r="EH305" s="52">
        <v>0</v>
      </c>
      <c r="EI305" s="52">
        <v>0</v>
      </c>
      <c r="EJ305" s="52">
        <v>0</v>
      </c>
      <c r="EK305" s="52">
        <v>0</v>
      </c>
      <c r="EL305" s="52">
        <v>0</v>
      </c>
      <c r="EM305" s="52">
        <v>0</v>
      </c>
      <c r="EN305" s="52">
        <v>0</v>
      </c>
      <c r="EO305" s="52">
        <v>0</v>
      </c>
      <c r="EP305" s="52">
        <v>0</v>
      </c>
      <c r="EQ305" s="52">
        <v>0</v>
      </c>
      <c r="ER305" s="52">
        <v>0</v>
      </c>
      <c r="ES305" s="52">
        <v>0</v>
      </c>
      <c r="ET305" s="52">
        <v>0</v>
      </c>
      <c r="EU305" s="52">
        <v>0</v>
      </c>
      <c r="EV305" s="52">
        <v>0</v>
      </c>
      <c r="EW305" s="52">
        <v>0</v>
      </c>
      <c r="EX305" s="52">
        <v>0</v>
      </c>
      <c r="EY305" s="52">
        <v>0</v>
      </c>
      <c r="EZ305" s="52">
        <v>0</v>
      </c>
      <c r="FA305" s="52">
        <v>0</v>
      </c>
      <c r="FB305" s="52">
        <v>0</v>
      </c>
      <c r="FC305" s="52">
        <v>0</v>
      </c>
      <c r="FD305" s="52">
        <v>0</v>
      </c>
      <c r="FE305" s="52">
        <v>0</v>
      </c>
      <c r="FF305" s="52">
        <v>0</v>
      </c>
      <c r="FG305" s="52">
        <v>0</v>
      </c>
      <c r="FH305" s="52">
        <v>0</v>
      </c>
      <c r="FI305" s="52">
        <v>0</v>
      </c>
      <c r="FJ305" s="52">
        <v>0</v>
      </c>
      <c r="FK305" s="52">
        <v>0</v>
      </c>
      <c r="FL305" s="52">
        <v>0</v>
      </c>
      <c r="FM305" s="52">
        <v>0</v>
      </c>
      <c r="FN305" s="52">
        <v>0</v>
      </c>
      <c r="FO305" s="52">
        <v>0</v>
      </c>
      <c r="FP305" s="52">
        <v>0</v>
      </c>
      <c r="FQ305" s="52">
        <v>0</v>
      </c>
      <c r="FR305" s="52">
        <v>0</v>
      </c>
      <c r="FS305" s="52">
        <v>0</v>
      </c>
      <c r="FT305" s="52">
        <v>0</v>
      </c>
      <c r="FU305" s="52">
        <v>0</v>
      </c>
      <c r="FV305" s="52">
        <v>0</v>
      </c>
      <c r="FW305" s="52">
        <v>0</v>
      </c>
      <c r="FX305" s="52">
        <v>0</v>
      </c>
      <c r="FY305" s="52">
        <v>0</v>
      </c>
      <c r="FZ305" s="52">
        <v>0</v>
      </c>
      <c r="GA305" s="52">
        <v>0</v>
      </c>
      <c r="GB305" s="52">
        <v>0</v>
      </c>
      <c r="GC305" s="52">
        <v>0</v>
      </c>
      <c r="GD305" s="52">
        <v>0</v>
      </c>
      <c r="GE305" s="52">
        <v>0</v>
      </c>
      <c r="GF305" s="52">
        <v>0</v>
      </c>
      <c r="GG305" s="52">
        <v>0</v>
      </c>
      <c r="GH305" s="52">
        <v>0</v>
      </c>
      <c r="GI305" s="52">
        <v>0</v>
      </c>
      <c r="GJ305" s="52">
        <v>0</v>
      </c>
      <c r="GK305" s="52">
        <v>0</v>
      </c>
      <c r="GL305" s="52">
        <v>0</v>
      </c>
      <c r="GM305" s="52">
        <v>0</v>
      </c>
      <c r="GN305" s="52">
        <v>0</v>
      </c>
      <c r="GO305" s="52">
        <v>0</v>
      </c>
      <c r="GP305" s="52">
        <v>0</v>
      </c>
      <c r="GQ305" s="52">
        <v>0</v>
      </c>
      <c r="GR305" s="52">
        <v>0</v>
      </c>
      <c r="GS305" s="52">
        <v>0</v>
      </c>
      <c r="GT305" s="52">
        <v>0</v>
      </c>
      <c r="GU305" s="52">
        <v>0</v>
      </c>
      <c r="GV305" s="52">
        <v>0</v>
      </c>
      <c r="GW305" s="52">
        <v>0</v>
      </c>
      <c r="GX305" s="52">
        <v>0</v>
      </c>
      <c r="GY305" s="52">
        <v>0</v>
      </c>
      <c r="GZ305" s="52">
        <v>0</v>
      </c>
      <c r="HA305" s="52">
        <v>0</v>
      </c>
      <c r="HB305" s="52">
        <v>0</v>
      </c>
      <c r="HC305" s="52">
        <v>0</v>
      </c>
      <c r="HD305" s="52">
        <v>0</v>
      </c>
      <c r="HE305" s="52">
        <v>0</v>
      </c>
      <c r="HF305" s="52">
        <v>0</v>
      </c>
      <c r="HG305" s="52">
        <v>0</v>
      </c>
      <c r="HH305" s="52">
        <v>0</v>
      </c>
      <c r="HI305" s="52">
        <v>0</v>
      </c>
      <c r="HJ305" s="52">
        <v>0</v>
      </c>
      <c r="HK305" s="52">
        <v>0</v>
      </c>
      <c r="HL305" s="52">
        <v>0</v>
      </c>
      <c r="HM305" s="52">
        <v>0</v>
      </c>
      <c r="HN305" s="52">
        <v>0</v>
      </c>
      <c r="HO305" s="52">
        <v>0</v>
      </c>
      <c r="HP305" s="52">
        <v>0</v>
      </c>
      <c r="HQ305" s="52">
        <v>0</v>
      </c>
      <c r="HR305" s="52">
        <v>0</v>
      </c>
      <c r="HS305" s="52">
        <v>0</v>
      </c>
      <c r="HT305" s="52">
        <v>0</v>
      </c>
      <c r="HU305" s="52">
        <v>0</v>
      </c>
      <c r="HV305" s="52">
        <v>0</v>
      </c>
      <c r="HW305" s="52">
        <v>0</v>
      </c>
      <c r="HX305" s="52">
        <v>0</v>
      </c>
      <c r="HY305" s="52">
        <v>0</v>
      </c>
      <c r="HZ305" s="52">
        <v>0</v>
      </c>
      <c r="IA305" s="52">
        <v>0</v>
      </c>
      <c r="IB305" s="52">
        <v>0</v>
      </c>
      <c r="IC305" s="52">
        <v>0</v>
      </c>
      <c r="ID305" s="52">
        <v>0</v>
      </c>
      <c r="IE305" s="52">
        <v>0</v>
      </c>
      <c r="IF305" s="52">
        <v>0</v>
      </c>
      <c r="IG305" s="52">
        <v>0</v>
      </c>
      <c r="IH305" s="52">
        <v>0</v>
      </c>
      <c r="II305" s="52">
        <v>0</v>
      </c>
      <c r="IJ305" s="52">
        <v>0</v>
      </c>
      <c r="IK305" s="52">
        <v>0</v>
      </c>
      <c r="IL305" s="52">
        <v>0</v>
      </c>
      <c r="IM305" s="52">
        <v>0</v>
      </c>
      <c r="IN305" s="52">
        <v>0</v>
      </c>
      <c r="IO305" s="52">
        <v>0</v>
      </c>
      <c r="IP305" s="52">
        <v>0</v>
      </c>
      <c r="IQ305" s="52">
        <v>0</v>
      </c>
      <c r="IR305" s="52">
        <v>0</v>
      </c>
      <c r="IS305" s="52">
        <v>0</v>
      </c>
      <c r="IT305" s="52">
        <v>0</v>
      </c>
      <c r="IU305" s="52">
        <v>0</v>
      </c>
      <c r="IV305" s="52">
        <v>0</v>
      </c>
      <c r="IW305" s="52">
        <v>0</v>
      </c>
      <c r="IX305" s="52">
        <v>0</v>
      </c>
      <c r="IY305" s="52">
        <v>0</v>
      </c>
      <c r="IZ305" s="52">
        <v>0</v>
      </c>
      <c r="JA305" s="52">
        <v>0</v>
      </c>
      <c r="JB305" s="52">
        <v>0</v>
      </c>
      <c r="JC305" s="52">
        <v>0</v>
      </c>
      <c r="JD305" s="52">
        <v>0</v>
      </c>
      <c r="JE305" s="52">
        <v>0</v>
      </c>
      <c r="JF305" s="52">
        <v>0</v>
      </c>
      <c r="JG305" s="52">
        <v>0</v>
      </c>
      <c r="JH305" s="52">
        <v>0</v>
      </c>
      <c r="JI305" s="52">
        <v>0</v>
      </c>
      <c r="JJ305" s="52">
        <v>0</v>
      </c>
      <c r="JK305" s="52">
        <v>0</v>
      </c>
      <c r="JL305" s="52">
        <v>0</v>
      </c>
      <c r="JM305" s="52">
        <v>0</v>
      </c>
      <c r="JN305" s="52">
        <v>0</v>
      </c>
      <c r="JO305" s="52">
        <v>0</v>
      </c>
      <c r="JP305" s="52">
        <v>0</v>
      </c>
      <c r="JQ305" s="52">
        <v>0</v>
      </c>
      <c r="JR305" s="52">
        <v>0</v>
      </c>
      <c r="JS305" s="52">
        <v>0</v>
      </c>
      <c r="JT305" s="52">
        <v>0</v>
      </c>
      <c r="JU305" s="52">
        <v>0</v>
      </c>
      <c r="JV305" s="52">
        <v>0</v>
      </c>
      <c r="JW305" s="52">
        <v>0</v>
      </c>
      <c r="JX305" s="52">
        <v>0</v>
      </c>
      <c r="JY305" s="52">
        <v>0</v>
      </c>
      <c r="JZ305" s="52">
        <v>0</v>
      </c>
      <c r="KA305" s="52">
        <v>0</v>
      </c>
      <c r="KB305" s="52">
        <v>0</v>
      </c>
      <c r="KC305" s="52">
        <v>0</v>
      </c>
      <c r="KD305" s="52">
        <v>0</v>
      </c>
      <c r="KE305" s="52">
        <v>0</v>
      </c>
      <c r="KF305" s="52">
        <v>0</v>
      </c>
      <c r="KG305" s="52">
        <v>0</v>
      </c>
      <c r="KH305" s="52">
        <v>0</v>
      </c>
      <c r="KI305" s="52">
        <v>0</v>
      </c>
      <c r="KJ305" s="52">
        <v>0</v>
      </c>
      <c r="KK305" s="52">
        <v>0</v>
      </c>
      <c r="KL305" s="52">
        <v>0</v>
      </c>
      <c r="KM305" s="52">
        <v>0</v>
      </c>
      <c r="KN305" s="52">
        <v>0</v>
      </c>
      <c r="KO305" s="52">
        <v>0</v>
      </c>
      <c r="KP305" s="52">
        <v>0</v>
      </c>
      <c r="KQ305" s="52">
        <v>0</v>
      </c>
      <c r="KR305" s="52">
        <v>0</v>
      </c>
      <c r="KS305" s="52">
        <v>0</v>
      </c>
      <c r="KT305" s="52">
        <v>0</v>
      </c>
      <c r="KU305" s="52">
        <v>0</v>
      </c>
      <c r="KV305" s="52">
        <v>0</v>
      </c>
      <c r="KW305" s="52">
        <v>0</v>
      </c>
      <c r="KX305" s="52">
        <v>0</v>
      </c>
      <c r="KY305" s="52">
        <v>0</v>
      </c>
      <c r="KZ305" s="52">
        <v>0</v>
      </c>
      <c r="LA305" s="52">
        <v>0</v>
      </c>
      <c r="LB305" s="52">
        <v>0</v>
      </c>
      <c r="LC305" s="52">
        <v>0</v>
      </c>
      <c r="LD305" s="52">
        <v>0</v>
      </c>
      <c r="LE305" s="52">
        <v>0</v>
      </c>
      <c r="LF305" s="52">
        <v>0</v>
      </c>
      <c r="LG305" s="52">
        <v>0</v>
      </c>
      <c r="LH305" s="52">
        <v>0</v>
      </c>
      <c r="LI305" s="52">
        <v>0</v>
      </c>
      <c r="LJ305" s="52">
        <v>0</v>
      </c>
      <c r="LK305" s="52">
        <v>0</v>
      </c>
      <c r="LL305" s="52">
        <v>0</v>
      </c>
      <c r="LM305" s="52">
        <v>0</v>
      </c>
      <c r="LN305" s="52">
        <v>0</v>
      </c>
      <c r="LO305" s="52">
        <v>0</v>
      </c>
      <c r="LP305" s="52">
        <v>0</v>
      </c>
      <c r="LQ305" s="52">
        <v>0</v>
      </c>
      <c r="LR305" s="52">
        <v>0</v>
      </c>
      <c r="LS305" s="52">
        <v>0</v>
      </c>
      <c r="LT305" s="52">
        <v>0</v>
      </c>
      <c r="LU305" s="52">
        <v>0</v>
      </c>
      <c r="LV305" s="52">
        <v>0</v>
      </c>
      <c r="LW305" s="52">
        <v>0</v>
      </c>
      <c r="LX305" s="52">
        <v>0</v>
      </c>
      <c r="LY305" s="52">
        <v>0</v>
      </c>
      <c r="LZ305" s="52">
        <v>0</v>
      </c>
      <c r="MA305" s="52">
        <v>0</v>
      </c>
      <c r="MB305" s="52">
        <v>0</v>
      </c>
      <c r="MC305" s="52">
        <v>0</v>
      </c>
      <c r="MD305" s="52">
        <v>0</v>
      </c>
      <c r="ME305" s="52">
        <v>0</v>
      </c>
      <c r="MF305" s="52">
        <v>0</v>
      </c>
      <c r="MG305" s="52">
        <v>0</v>
      </c>
      <c r="MH305" s="52">
        <v>0</v>
      </c>
      <c r="MI305" s="52">
        <v>0</v>
      </c>
      <c r="MJ305" s="52">
        <v>0</v>
      </c>
      <c r="MK305" s="52">
        <v>0</v>
      </c>
      <c r="ML305" s="52">
        <v>0</v>
      </c>
      <c r="MM305" s="52">
        <v>0</v>
      </c>
      <c r="MN305" s="52">
        <v>0</v>
      </c>
      <c r="MO305" s="52">
        <v>0</v>
      </c>
      <c r="MP305" s="52">
        <v>0</v>
      </c>
      <c r="MQ305" s="52">
        <v>0</v>
      </c>
      <c r="MR305" s="52">
        <v>0</v>
      </c>
      <c r="MS305" s="52">
        <v>0</v>
      </c>
      <c r="MT305" s="52">
        <v>0</v>
      </c>
      <c r="MU305" s="52">
        <v>0</v>
      </c>
      <c r="MV305" s="52">
        <v>0</v>
      </c>
      <c r="MW305" s="52">
        <v>0</v>
      </c>
      <c r="MX305" s="52">
        <v>0</v>
      </c>
      <c r="MY305" s="52">
        <v>0</v>
      </c>
      <c r="MZ305" s="52">
        <v>0</v>
      </c>
      <c r="NA305" s="52">
        <v>0</v>
      </c>
      <c r="NB305" s="52">
        <v>0</v>
      </c>
      <c r="NC305" s="52">
        <v>0</v>
      </c>
      <c r="ND305" s="52">
        <v>0</v>
      </c>
      <c r="NE305" s="52">
        <v>0</v>
      </c>
      <c r="NF305" s="52">
        <v>0</v>
      </c>
      <c r="NG305" s="52">
        <v>0</v>
      </c>
      <c r="NH305" s="52">
        <v>0</v>
      </c>
      <c r="NI305" s="52">
        <v>0</v>
      </c>
      <c r="NJ305" s="52">
        <v>0</v>
      </c>
      <c r="NK305" s="52">
        <v>0</v>
      </c>
      <c r="NL305" s="52">
        <v>0</v>
      </c>
      <c r="NM305" s="52">
        <v>0</v>
      </c>
      <c r="NN305" s="52">
        <v>0</v>
      </c>
      <c r="NO305" s="52">
        <v>0</v>
      </c>
      <c r="NP305" s="52">
        <v>0</v>
      </c>
      <c r="NQ305" s="52">
        <v>0</v>
      </c>
      <c r="NR305" s="68">
        <f t="shared" si="15"/>
        <v>39988.350000000013</v>
      </c>
      <c r="NS305" s="68">
        <f t="shared" si="16"/>
        <v>39988.350000000013</v>
      </c>
      <c r="NT305" s="68">
        <f t="shared" si="17"/>
        <v>39988.350000000013</v>
      </c>
    </row>
    <row r="306" spans="1:384" s="40" customFormat="1" ht="15" customHeight="1" outlineLevel="1" x14ac:dyDescent="0.2">
      <c r="A306" s="61"/>
      <c r="B306" s="49" t="s">
        <v>1078</v>
      </c>
      <c r="C306" s="49" t="s">
        <v>792</v>
      </c>
      <c r="D306" s="49" t="s">
        <v>793</v>
      </c>
      <c r="E306" s="50" t="s">
        <v>794</v>
      </c>
      <c r="F306" s="64">
        <v>44453</v>
      </c>
      <c r="G306" s="49" t="s">
        <v>37</v>
      </c>
      <c r="H306" s="72">
        <v>0.12682499999999999</v>
      </c>
      <c r="I306" s="65">
        <v>197000</v>
      </c>
      <c r="J306" s="114" t="str">
        <f>_xlfn.XLOOKUP(E306,'[12]Resumo Unidades'!$B:$B,'[12]Resumo Unidades'!$W:$W)</f>
        <v>Fluxo com Divergência maior do que 10%</v>
      </c>
      <c r="K306" s="51" t="str">
        <f>IF(L306&gt;Resumo!$E$23,"Sim","Não")</f>
        <v>Não</v>
      </c>
      <c r="L306" s="66">
        <v>0</v>
      </c>
      <c r="M306" s="67"/>
      <c r="N306" s="52">
        <v>0</v>
      </c>
      <c r="O306" s="52">
        <v>0</v>
      </c>
      <c r="P306" s="52">
        <v>0</v>
      </c>
      <c r="Q306" s="52">
        <v>0</v>
      </c>
      <c r="R306" s="52">
        <v>0</v>
      </c>
      <c r="S306" s="52">
        <v>0</v>
      </c>
      <c r="T306" s="52">
        <v>0</v>
      </c>
      <c r="U306" s="52">
        <v>0</v>
      </c>
      <c r="V306" s="52">
        <v>0</v>
      </c>
      <c r="W306" s="52">
        <v>0</v>
      </c>
      <c r="X306" s="52">
        <v>0</v>
      </c>
      <c r="Y306" s="52">
        <v>0</v>
      </c>
      <c r="Z306" s="52">
        <v>0</v>
      </c>
      <c r="AA306" s="52">
        <v>0</v>
      </c>
      <c r="AB306" s="52">
        <v>0</v>
      </c>
      <c r="AC306" s="52">
        <v>0</v>
      </c>
      <c r="AD306" s="52">
        <v>0</v>
      </c>
      <c r="AE306" s="52">
        <v>0</v>
      </c>
      <c r="AF306" s="52">
        <v>0</v>
      </c>
      <c r="AG306" s="52">
        <v>0</v>
      </c>
      <c r="AH306" s="52">
        <v>0</v>
      </c>
      <c r="AI306" s="52">
        <v>0</v>
      </c>
      <c r="AJ306" s="52">
        <v>0</v>
      </c>
      <c r="AK306" s="52">
        <v>0</v>
      </c>
      <c r="AL306" s="52">
        <v>0</v>
      </c>
      <c r="AM306" s="52">
        <v>0</v>
      </c>
      <c r="AN306" s="52">
        <v>0</v>
      </c>
      <c r="AO306" s="52">
        <v>0</v>
      </c>
      <c r="AP306" s="52">
        <v>0</v>
      </c>
      <c r="AQ306" s="52">
        <v>0</v>
      </c>
      <c r="AR306" s="52">
        <v>0</v>
      </c>
      <c r="AS306" s="52">
        <v>0</v>
      </c>
      <c r="AT306" s="52">
        <v>0</v>
      </c>
      <c r="AU306" s="52">
        <v>0</v>
      </c>
      <c r="AV306" s="52">
        <v>0</v>
      </c>
      <c r="AW306" s="52">
        <v>0</v>
      </c>
      <c r="AX306" s="52">
        <v>0</v>
      </c>
      <c r="AY306" s="52">
        <v>0</v>
      </c>
      <c r="AZ306" s="52">
        <v>0</v>
      </c>
      <c r="BA306" s="52">
        <v>0</v>
      </c>
      <c r="BB306" s="52">
        <v>0</v>
      </c>
      <c r="BC306" s="52">
        <v>0</v>
      </c>
      <c r="BD306" s="52">
        <v>0</v>
      </c>
      <c r="BE306" s="52">
        <v>0</v>
      </c>
      <c r="BF306" s="52">
        <v>0</v>
      </c>
      <c r="BG306" s="52">
        <v>0</v>
      </c>
      <c r="BH306" s="52">
        <v>0</v>
      </c>
      <c r="BI306" s="52">
        <v>0</v>
      </c>
      <c r="BJ306" s="52">
        <v>0</v>
      </c>
      <c r="BK306" s="52">
        <v>0</v>
      </c>
      <c r="BL306" s="52">
        <v>0</v>
      </c>
      <c r="BM306" s="52">
        <v>0</v>
      </c>
      <c r="BN306" s="52">
        <v>0</v>
      </c>
      <c r="BO306" s="52">
        <v>0</v>
      </c>
      <c r="BP306" s="52">
        <v>0</v>
      </c>
      <c r="BQ306" s="52">
        <v>0</v>
      </c>
      <c r="BR306" s="52">
        <v>0</v>
      </c>
      <c r="BS306" s="52">
        <v>0</v>
      </c>
      <c r="BT306" s="52">
        <v>0</v>
      </c>
      <c r="BU306" s="52">
        <v>0</v>
      </c>
      <c r="BV306" s="52">
        <v>0</v>
      </c>
      <c r="BW306" s="52">
        <v>0</v>
      </c>
      <c r="BX306" s="52">
        <v>0</v>
      </c>
      <c r="BY306" s="52">
        <v>0</v>
      </c>
      <c r="BZ306" s="52">
        <v>0</v>
      </c>
      <c r="CA306" s="52">
        <v>0</v>
      </c>
      <c r="CB306" s="52">
        <v>0</v>
      </c>
      <c r="CC306" s="52">
        <v>0</v>
      </c>
      <c r="CD306" s="52">
        <v>1088.69</v>
      </c>
      <c r="CE306" s="52">
        <v>1088.69</v>
      </c>
      <c r="CF306" s="52">
        <v>1088.69</v>
      </c>
      <c r="CG306" s="52">
        <v>1088.69</v>
      </c>
      <c r="CH306" s="52">
        <v>1088.69</v>
      </c>
      <c r="CI306" s="52">
        <v>1088.69</v>
      </c>
      <c r="CJ306" s="52">
        <v>1088.69</v>
      </c>
      <c r="CK306" s="52">
        <v>1088.69</v>
      </c>
      <c r="CL306" s="52">
        <v>1088.69</v>
      </c>
      <c r="CM306" s="52">
        <v>1088.69</v>
      </c>
      <c r="CN306" s="52">
        <v>1088.69</v>
      </c>
      <c r="CO306" s="52">
        <v>1088.69</v>
      </c>
      <c r="CP306" s="52">
        <v>1088.69</v>
      </c>
      <c r="CQ306" s="52">
        <v>1088.69</v>
      </c>
      <c r="CR306" s="52">
        <v>1088.69</v>
      </c>
      <c r="CS306" s="52">
        <v>1088.69</v>
      </c>
      <c r="CT306" s="52">
        <v>1088.69</v>
      </c>
      <c r="CU306" s="52">
        <v>1088.69</v>
      </c>
      <c r="CV306" s="52">
        <v>1088.69</v>
      </c>
      <c r="CW306" s="52">
        <v>1088.69</v>
      </c>
      <c r="CX306" s="52">
        <v>1088.69</v>
      </c>
      <c r="CY306" s="52">
        <v>1088.69</v>
      </c>
      <c r="CZ306" s="52">
        <v>1088.69</v>
      </c>
      <c r="DA306" s="52">
        <v>1088.69</v>
      </c>
      <c r="DB306" s="52">
        <v>1088.69</v>
      </c>
      <c r="DC306" s="52">
        <v>1088.69</v>
      </c>
      <c r="DD306" s="52">
        <v>1088.69</v>
      </c>
      <c r="DE306" s="52">
        <v>1088.69</v>
      </c>
      <c r="DF306" s="52">
        <v>1088.69</v>
      </c>
      <c r="DG306" s="52">
        <v>1088.69</v>
      </c>
      <c r="DH306" s="52">
        <v>1088.69</v>
      </c>
      <c r="DI306" s="52">
        <v>1088.69</v>
      </c>
      <c r="DJ306" s="52">
        <v>1088.69</v>
      </c>
      <c r="DK306" s="52">
        <v>1088.69</v>
      </c>
      <c r="DL306" s="52">
        <v>1088.69</v>
      </c>
      <c r="DM306" s="52">
        <v>1088.69</v>
      </c>
      <c r="DN306" s="52">
        <v>1088.69</v>
      </c>
      <c r="DO306" s="52">
        <v>1088.69</v>
      </c>
      <c r="DP306" s="52">
        <v>1088.69</v>
      </c>
      <c r="DQ306" s="52">
        <v>1088.69</v>
      </c>
      <c r="DR306" s="52">
        <v>1088.69</v>
      </c>
      <c r="DS306" s="52">
        <v>1088.69</v>
      </c>
      <c r="DT306" s="52">
        <v>1088.69</v>
      </c>
      <c r="DU306" s="52">
        <v>1088.69</v>
      </c>
      <c r="DV306" s="52">
        <v>1088.69</v>
      </c>
      <c r="DW306" s="52">
        <v>1088.69</v>
      </c>
      <c r="DX306" s="52">
        <v>1088.69</v>
      </c>
      <c r="DY306" s="52">
        <v>1088.69</v>
      </c>
      <c r="DZ306" s="52">
        <v>1088.69</v>
      </c>
      <c r="EA306" s="52">
        <v>1088.69</v>
      </c>
      <c r="EB306" s="52">
        <v>1088.69</v>
      </c>
      <c r="EC306" s="52">
        <v>1088.69</v>
      </c>
      <c r="ED306" s="52">
        <v>1088.69</v>
      </c>
      <c r="EE306" s="52">
        <v>1088.69</v>
      </c>
      <c r="EF306" s="52">
        <v>1088.69</v>
      </c>
      <c r="EG306" s="52">
        <v>1088.69</v>
      </c>
      <c r="EH306" s="52">
        <v>1088.69</v>
      </c>
      <c r="EI306" s="52">
        <v>1088.69</v>
      </c>
      <c r="EJ306" s="52">
        <v>1088.69</v>
      </c>
      <c r="EK306" s="52">
        <v>1088.69</v>
      </c>
      <c r="EL306" s="52">
        <v>1088.69</v>
      </c>
      <c r="EM306" s="52">
        <v>1088.69</v>
      </c>
      <c r="EN306" s="52">
        <v>1088.69</v>
      </c>
      <c r="EO306" s="52">
        <v>1088.69</v>
      </c>
      <c r="EP306" s="52">
        <v>1088.69</v>
      </c>
      <c r="EQ306" s="52">
        <v>1088.69</v>
      </c>
      <c r="ER306" s="52">
        <v>1088.69</v>
      </c>
      <c r="ES306" s="52">
        <v>1088.69</v>
      </c>
      <c r="ET306" s="52">
        <v>1088.69</v>
      </c>
      <c r="EU306" s="52">
        <v>1088.69</v>
      </c>
      <c r="EV306" s="52">
        <v>1088.69</v>
      </c>
      <c r="EW306" s="52">
        <v>1088.69</v>
      </c>
      <c r="EX306" s="52">
        <v>1088.69</v>
      </c>
      <c r="EY306" s="52">
        <v>1088.69</v>
      </c>
      <c r="EZ306" s="52">
        <v>1088.69</v>
      </c>
      <c r="FA306" s="52">
        <v>1088.69</v>
      </c>
      <c r="FB306" s="52">
        <v>1088.69</v>
      </c>
      <c r="FC306" s="52">
        <v>1088.69</v>
      </c>
      <c r="FD306" s="52">
        <v>1088.69</v>
      </c>
      <c r="FE306" s="52">
        <v>1088.69</v>
      </c>
      <c r="FF306" s="52">
        <v>1088.69</v>
      </c>
      <c r="FG306" s="52">
        <v>1088.69</v>
      </c>
      <c r="FH306" s="52">
        <v>1088.69</v>
      </c>
      <c r="FI306" s="52">
        <v>1088.69</v>
      </c>
      <c r="FJ306" s="52">
        <v>1088.69</v>
      </c>
      <c r="FK306" s="52">
        <v>1088.69</v>
      </c>
      <c r="FL306" s="52">
        <v>1088.69</v>
      </c>
      <c r="FM306" s="52">
        <v>1088.69</v>
      </c>
      <c r="FN306" s="52">
        <v>1088.69</v>
      </c>
      <c r="FO306" s="52">
        <v>1088.69</v>
      </c>
      <c r="FP306" s="52">
        <v>1088.69</v>
      </c>
      <c r="FQ306" s="52">
        <v>1088.69</v>
      </c>
      <c r="FR306" s="52">
        <v>1088.69</v>
      </c>
      <c r="FS306" s="52">
        <v>1088.69</v>
      </c>
      <c r="FT306" s="52">
        <v>1088.69</v>
      </c>
      <c r="FU306" s="52">
        <v>1088.69</v>
      </c>
      <c r="FV306" s="52">
        <v>1088.69</v>
      </c>
      <c r="FW306" s="52">
        <v>1088.69</v>
      </c>
      <c r="FX306" s="52">
        <v>1088.69</v>
      </c>
      <c r="FY306" s="52">
        <v>1088.69</v>
      </c>
      <c r="FZ306" s="52">
        <v>1088.69</v>
      </c>
      <c r="GA306" s="52">
        <v>1088.69</v>
      </c>
      <c r="GB306" s="52">
        <v>1088.69</v>
      </c>
      <c r="GC306" s="52">
        <v>1088.69</v>
      </c>
      <c r="GD306" s="52">
        <v>1088.69</v>
      </c>
      <c r="GE306" s="52">
        <v>1088.69</v>
      </c>
      <c r="GF306" s="52">
        <v>1088.69</v>
      </c>
      <c r="GG306" s="52">
        <v>1088.69</v>
      </c>
      <c r="GH306" s="52">
        <v>1088.69</v>
      </c>
      <c r="GI306" s="52">
        <v>1088.69</v>
      </c>
      <c r="GJ306" s="52">
        <v>1088.69</v>
      </c>
      <c r="GK306" s="52">
        <v>1088.69</v>
      </c>
      <c r="GL306" s="52">
        <v>1088.69</v>
      </c>
      <c r="GM306" s="52">
        <v>1088.69</v>
      </c>
      <c r="GN306" s="52">
        <v>1088.69</v>
      </c>
      <c r="GO306" s="52">
        <v>1088.69</v>
      </c>
      <c r="GP306" s="52">
        <v>1088.69</v>
      </c>
      <c r="GQ306" s="52">
        <v>1088.69</v>
      </c>
      <c r="GR306" s="52">
        <v>1088.69</v>
      </c>
      <c r="GS306" s="52">
        <v>1088.69</v>
      </c>
      <c r="GT306" s="52">
        <v>1088.69</v>
      </c>
      <c r="GU306" s="52">
        <v>1088.69</v>
      </c>
      <c r="GV306" s="52">
        <v>1088.69</v>
      </c>
      <c r="GW306" s="52">
        <v>1088.69</v>
      </c>
      <c r="GX306" s="52">
        <v>1088.69</v>
      </c>
      <c r="GY306" s="52">
        <v>1088.69</v>
      </c>
      <c r="GZ306" s="52">
        <v>1088.69</v>
      </c>
      <c r="HA306" s="52">
        <v>1088.69</v>
      </c>
      <c r="HB306" s="52">
        <v>1088.69</v>
      </c>
      <c r="HC306" s="52">
        <v>1088.69</v>
      </c>
      <c r="HD306" s="52">
        <v>1088.69</v>
      </c>
      <c r="HE306" s="52">
        <v>1088.69</v>
      </c>
      <c r="HF306" s="52">
        <v>1088.69</v>
      </c>
      <c r="HG306" s="52">
        <v>1088.69</v>
      </c>
      <c r="HH306" s="52">
        <v>1088.69</v>
      </c>
      <c r="HI306" s="52">
        <v>1088.69</v>
      </c>
      <c r="HJ306" s="52">
        <v>1088.69</v>
      </c>
      <c r="HK306" s="52">
        <v>1088.69</v>
      </c>
      <c r="HL306" s="52">
        <v>1088.69</v>
      </c>
      <c r="HM306" s="52">
        <v>1088.69</v>
      </c>
      <c r="HN306" s="52">
        <v>1088.69</v>
      </c>
      <c r="HO306" s="52">
        <v>1088.69</v>
      </c>
      <c r="HP306" s="52">
        <v>1088.69</v>
      </c>
      <c r="HQ306" s="52">
        <v>1088.69</v>
      </c>
      <c r="HR306" s="52">
        <v>1088.69</v>
      </c>
      <c r="HS306" s="52">
        <v>1088.69</v>
      </c>
      <c r="HT306" s="52">
        <v>1088.69</v>
      </c>
      <c r="HU306" s="52">
        <v>1088.69</v>
      </c>
      <c r="HV306" s="52">
        <v>1088.69</v>
      </c>
      <c r="HW306" s="52">
        <v>1088.69</v>
      </c>
      <c r="HX306" s="52">
        <v>1088.69</v>
      </c>
      <c r="HY306" s="52">
        <v>1088.69</v>
      </c>
      <c r="HZ306" s="52">
        <v>1088.69</v>
      </c>
      <c r="IA306" s="52">
        <v>1088.69</v>
      </c>
      <c r="IB306" s="52">
        <v>1088.69</v>
      </c>
      <c r="IC306" s="52">
        <v>1088.69</v>
      </c>
      <c r="ID306" s="52">
        <v>1088.69</v>
      </c>
      <c r="IE306" s="52">
        <v>1088.69</v>
      </c>
      <c r="IF306" s="52">
        <v>1088.69</v>
      </c>
      <c r="IG306" s="52">
        <v>1088.69</v>
      </c>
      <c r="IH306" s="52">
        <v>1088.69</v>
      </c>
      <c r="II306" s="52">
        <v>1088.69</v>
      </c>
      <c r="IJ306" s="52">
        <v>1088.69</v>
      </c>
      <c r="IK306" s="52">
        <v>1088.69</v>
      </c>
      <c r="IL306" s="52">
        <v>1088.69</v>
      </c>
      <c r="IM306" s="52">
        <v>1088.69</v>
      </c>
      <c r="IN306" s="52">
        <v>1088.69</v>
      </c>
      <c r="IO306" s="52">
        <v>1088.69</v>
      </c>
      <c r="IP306" s="52">
        <v>1088.69</v>
      </c>
      <c r="IQ306" s="52">
        <v>1088.69</v>
      </c>
      <c r="IR306" s="52">
        <v>1088.69</v>
      </c>
      <c r="IS306" s="52">
        <v>1088.69</v>
      </c>
      <c r="IT306" s="52">
        <v>1088.69</v>
      </c>
      <c r="IU306" s="52">
        <v>1088.69</v>
      </c>
      <c r="IV306" s="52">
        <v>1088.69</v>
      </c>
      <c r="IW306" s="52">
        <v>1088.69</v>
      </c>
      <c r="IX306" s="52">
        <v>1088.69</v>
      </c>
      <c r="IY306" s="52">
        <v>1088.69</v>
      </c>
      <c r="IZ306" s="52">
        <v>1088.69</v>
      </c>
      <c r="JA306" s="52">
        <v>1088.69</v>
      </c>
      <c r="JB306" s="52">
        <v>1088.69</v>
      </c>
      <c r="JC306" s="52">
        <v>1088.69</v>
      </c>
      <c r="JD306" s="52">
        <v>1088.69</v>
      </c>
      <c r="JE306" s="52">
        <v>1088.69</v>
      </c>
      <c r="JF306" s="52">
        <v>1088.69</v>
      </c>
      <c r="JG306" s="52">
        <v>1088.69</v>
      </c>
      <c r="JH306" s="52">
        <v>1088.69</v>
      </c>
      <c r="JI306" s="52">
        <v>1088.69</v>
      </c>
      <c r="JJ306" s="52">
        <v>1088.69</v>
      </c>
      <c r="JK306" s="52">
        <v>1088.69</v>
      </c>
      <c r="JL306" s="52">
        <v>1088.69</v>
      </c>
      <c r="JM306" s="52">
        <v>1088.69</v>
      </c>
      <c r="JN306" s="52">
        <v>1088.69</v>
      </c>
      <c r="JO306" s="52">
        <v>1088.69</v>
      </c>
      <c r="JP306" s="52">
        <v>1088.69</v>
      </c>
      <c r="JQ306" s="52">
        <v>1088.69</v>
      </c>
      <c r="JR306" s="52">
        <v>1088.69</v>
      </c>
      <c r="JS306" s="52">
        <v>1088.69</v>
      </c>
      <c r="JT306" s="52">
        <v>1088.69</v>
      </c>
      <c r="JU306" s="52">
        <v>0</v>
      </c>
      <c r="JV306" s="52">
        <v>0</v>
      </c>
      <c r="JW306" s="52">
        <v>0</v>
      </c>
      <c r="JX306" s="52">
        <v>0</v>
      </c>
      <c r="JY306" s="52">
        <v>0</v>
      </c>
      <c r="JZ306" s="52">
        <v>0</v>
      </c>
      <c r="KA306" s="52">
        <v>0</v>
      </c>
      <c r="KB306" s="52">
        <v>0</v>
      </c>
      <c r="KC306" s="52">
        <v>0</v>
      </c>
      <c r="KD306" s="52">
        <v>0</v>
      </c>
      <c r="KE306" s="52">
        <v>0</v>
      </c>
      <c r="KF306" s="52">
        <v>0</v>
      </c>
      <c r="KG306" s="52">
        <v>0</v>
      </c>
      <c r="KH306" s="52">
        <v>0</v>
      </c>
      <c r="KI306" s="52">
        <v>0</v>
      </c>
      <c r="KJ306" s="52">
        <v>0</v>
      </c>
      <c r="KK306" s="52">
        <v>0</v>
      </c>
      <c r="KL306" s="52">
        <v>0</v>
      </c>
      <c r="KM306" s="52">
        <v>0</v>
      </c>
      <c r="KN306" s="52">
        <v>0</v>
      </c>
      <c r="KO306" s="52">
        <v>0</v>
      </c>
      <c r="KP306" s="52">
        <v>0</v>
      </c>
      <c r="KQ306" s="52">
        <v>0</v>
      </c>
      <c r="KR306" s="52">
        <v>0</v>
      </c>
      <c r="KS306" s="52">
        <v>0</v>
      </c>
      <c r="KT306" s="52">
        <v>0</v>
      </c>
      <c r="KU306" s="52">
        <v>0</v>
      </c>
      <c r="KV306" s="52">
        <v>0</v>
      </c>
      <c r="KW306" s="52">
        <v>0</v>
      </c>
      <c r="KX306" s="52">
        <v>0</v>
      </c>
      <c r="KY306" s="52">
        <v>0</v>
      </c>
      <c r="KZ306" s="52">
        <v>0</v>
      </c>
      <c r="LA306" s="52">
        <v>0</v>
      </c>
      <c r="LB306" s="52">
        <v>0</v>
      </c>
      <c r="LC306" s="52">
        <v>0</v>
      </c>
      <c r="LD306" s="52">
        <v>0</v>
      </c>
      <c r="LE306" s="52">
        <v>0</v>
      </c>
      <c r="LF306" s="52">
        <v>0</v>
      </c>
      <c r="LG306" s="52">
        <v>0</v>
      </c>
      <c r="LH306" s="52">
        <v>0</v>
      </c>
      <c r="LI306" s="52">
        <v>0</v>
      </c>
      <c r="LJ306" s="52">
        <v>0</v>
      </c>
      <c r="LK306" s="52">
        <v>0</v>
      </c>
      <c r="LL306" s="52">
        <v>0</v>
      </c>
      <c r="LM306" s="52">
        <v>0</v>
      </c>
      <c r="LN306" s="52">
        <v>0</v>
      </c>
      <c r="LO306" s="52">
        <v>0</v>
      </c>
      <c r="LP306" s="52">
        <v>0</v>
      </c>
      <c r="LQ306" s="52">
        <v>0</v>
      </c>
      <c r="LR306" s="52">
        <v>0</v>
      </c>
      <c r="LS306" s="52">
        <v>0</v>
      </c>
      <c r="LT306" s="52">
        <v>0</v>
      </c>
      <c r="LU306" s="52">
        <v>0</v>
      </c>
      <c r="LV306" s="52">
        <v>0</v>
      </c>
      <c r="LW306" s="52">
        <v>0</v>
      </c>
      <c r="LX306" s="52">
        <v>0</v>
      </c>
      <c r="LY306" s="52">
        <v>0</v>
      </c>
      <c r="LZ306" s="52">
        <v>0</v>
      </c>
      <c r="MA306" s="52">
        <v>0</v>
      </c>
      <c r="MB306" s="52">
        <v>0</v>
      </c>
      <c r="MC306" s="52">
        <v>0</v>
      </c>
      <c r="MD306" s="52">
        <v>0</v>
      </c>
      <c r="ME306" s="52">
        <v>0</v>
      </c>
      <c r="MF306" s="52">
        <v>0</v>
      </c>
      <c r="MG306" s="52">
        <v>0</v>
      </c>
      <c r="MH306" s="52">
        <v>0</v>
      </c>
      <c r="MI306" s="52">
        <v>0</v>
      </c>
      <c r="MJ306" s="52">
        <v>0</v>
      </c>
      <c r="MK306" s="52">
        <v>0</v>
      </c>
      <c r="ML306" s="52">
        <v>0</v>
      </c>
      <c r="MM306" s="52">
        <v>0</v>
      </c>
      <c r="MN306" s="52">
        <v>0</v>
      </c>
      <c r="MO306" s="52">
        <v>0</v>
      </c>
      <c r="MP306" s="52">
        <v>0</v>
      </c>
      <c r="MQ306" s="52">
        <v>0</v>
      </c>
      <c r="MR306" s="52">
        <v>0</v>
      </c>
      <c r="MS306" s="52">
        <v>0</v>
      </c>
      <c r="MT306" s="52">
        <v>0</v>
      </c>
      <c r="MU306" s="52">
        <v>0</v>
      </c>
      <c r="MV306" s="52">
        <v>0</v>
      </c>
      <c r="MW306" s="52">
        <v>0</v>
      </c>
      <c r="MX306" s="52">
        <v>0</v>
      </c>
      <c r="MY306" s="52">
        <v>0</v>
      </c>
      <c r="MZ306" s="52">
        <v>0</v>
      </c>
      <c r="NA306" s="52">
        <v>0</v>
      </c>
      <c r="NB306" s="52">
        <v>0</v>
      </c>
      <c r="NC306" s="52">
        <v>0</v>
      </c>
      <c r="ND306" s="52">
        <v>0</v>
      </c>
      <c r="NE306" s="52">
        <v>0</v>
      </c>
      <c r="NF306" s="52">
        <v>0</v>
      </c>
      <c r="NG306" s="52">
        <v>0</v>
      </c>
      <c r="NH306" s="52">
        <v>0</v>
      </c>
      <c r="NI306" s="52">
        <v>0</v>
      </c>
      <c r="NJ306" s="52">
        <v>0</v>
      </c>
      <c r="NK306" s="52">
        <v>0</v>
      </c>
      <c r="NL306" s="52">
        <v>0</v>
      </c>
      <c r="NM306" s="52">
        <v>0</v>
      </c>
      <c r="NN306" s="52">
        <v>0</v>
      </c>
      <c r="NO306" s="52">
        <v>0</v>
      </c>
      <c r="NP306" s="52">
        <v>0</v>
      </c>
      <c r="NQ306" s="52">
        <v>0</v>
      </c>
      <c r="NR306" s="68">
        <f t="shared" si="15"/>
        <v>216649.31000000038</v>
      </c>
      <c r="NS306" s="68">
        <f t="shared" si="16"/>
        <v>216649.31000000038</v>
      </c>
      <c r="NT306" s="68">
        <f t="shared" si="17"/>
        <v>118667.21000000017</v>
      </c>
    </row>
    <row r="307" spans="1:384" s="40" customFormat="1" ht="15" customHeight="1" outlineLevel="1" x14ac:dyDescent="0.2">
      <c r="A307" s="61"/>
      <c r="B307" s="49" t="s">
        <v>1078</v>
      </c>
      <c r="C307" s="49" t="s">
        <v>795</v>
      </c>
      <c r="D307" s="49" t="s">
        <v>796</v>
      </c>
      <c r="E307" s="50" t="s">
        <v>797</v>
      </c>
      <c r="F307" s="64">
        <v>44494</v>
      </c>
      <c r="G307" s="49" t="s">
        <v>37</v>
      </c>
      <c r="H307" s="72">
        <v>6.1677999999999997E-2</v>
      </c>
      <c r="I307" s="65">
        <v>178000</v>
      </c>
      <c r="J307" s="114" t="str">
        <f>_xlfn.XLOOKUP(E307,'[12]Resumo Unidades'!$B:$B,'[12]Resumo Unidades'!$W:$W)</f>
        <v>Fluxo com Divergência maior do que 10%</v>
      </c>
      <c r="K307" s="51" t="str">
        <f>IF(L307&gt;Resumo!$E$23,"Sim","Não")</f>
        <v>Não</v>
      </c>
      <c r="L307" s="66">
        <v>43</v>
      </c>
      <c r="M307" s="67"/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52">
        <v>0</v>
      </c>
      <c r="U307" s="52">
        <v>0</v>
      </c>
      <c r="V307" s="52">
        <v>0</v>
      </c>
      <c r="W307" s="52">
        <v>0</v>
      </c>
      <c r="X307" s="52">
        <v>0</v>
      </c>
      <c r="Y307" s="52">
        <v>0</v>
      </c>
      <c r="Z307" s="52">
        <v>0</v>
      </c>
      <c r="AA307" s="52">
        <v>0</v>
      </c>
      <c r="AB307" s="52">
        <v>0</v>
      </c>
      <c r="AC307" s="52">
        <v>0</v>
      </c>
      <c r="AD307" s="52">
        <v>0</v>
      </c>
      <c r="AE307" s="52">
        <v>0</v>
      </c>
      <c r="AF307" s="52">
        <v>0</v>
      </c>
      <c r="AG307" s="52">
        <v>0</v>
      </c>
      <c r="AH307" s="52">
        <v>0</v>
      </c>
      <c r="AI307" s="52">
        <v>0</v>
      </c>
      <c r="AJ307" s="52">
        <v>0</v>
      </c>
      <c r="AK307" s="52">
        <v>0</v>
      </c>
      <c r="AL307" s="52">
        <v>0</v>
      </c>
      <c r="AM307" s="52">
        <v>0</v>
      </c>
      <c r="AN307" s="52">
        <v>0</v>
      </c>
      <c r="AO307" s="52">
        <v>0</v>
      </c>
      <c r="AP307" s="52">
        <v>0</v>
      </c>
      <c r="AQ307" s="52">
        <v>0</v>
      </c>
      <c r="AR307" s="52">
        <v>0</v>
      </c>
      <c r="AS307" s="52">
        <v>0</v>
      </c>
      <c r="AT307" s="52">
        <v>0</v>
      </c>
      <c r="AU307" s="52">
        <v>0</v>
      </c>
      <c r="AV307" s="52">
        <v>0</v>
      </c>
      <c r="AW307" s="52">
        <v>0</v>
      </c>
      <c r="AX307" s="52">
        <v>0</v>
      </c>
      <c r="AY307" s="52">
        <v>0</v>
      </c>
      <c r="AZ307" s="52">
        <v>0</v>
      </c>
      <c r="BA307" s="52">
        <v>0</v>
      </c>
      <c r="BB307" s="52">
        <v>0</v>
      </c>
      <c r="BC307" s="52">
        <v>0</v>
      </c>
      <c r="BD307" s="52">
        <v>0</v>
      </c>
      <c r="BE307" s="52">
        <v>0</v>
      </c>
      <c r="BF307" s="52">
        <v>0</v>
      </c>
      <c r="BG307" s="52">
        <v>0</v>
      </c>
      <c r="BH307" s="52">
        <v>0</v>
      </c>
      <c r="BI307" s="52">
        <v>0</v>
      </c>
      <c r="BJ307" s="52">
        <v>0</v>
      </c>
      <c r="BK307" s="52">
        <v>0</v>
      </c>
      <c r="BL307" s="52">
        <v>0</v>
      </c>
      <c r="BM307" s="52">
        <v>0</v>
      </c>
      <c r="BN307" s="52">
        <v>0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52">
        <v>0</v>
      </c>
      <c r="BV307" s="52">
        <v>0</v>
      </c>
      <c r="BW307" s="52">
        <v>0</v>
      </c>
      <c r="BX307" s="52">
        <v>0</v>
      </c>
      <c r="BY307" s="52">
        <v>0</v>
      </c>
      <c r="BZ307" s="52">
        <v>0</v>
      </c>
      <c r="CA307" s="52">
        <v>0</v>
      </c>
      <c r="CB307" s="52">
        <v>1649.14</v>
      </c>
      <c r="CC307" s="52">
        <v>1635.2</v>
      </c>
      <c r="CD307" s="52">
        <v>1149.7199999999998</v>
      </c>
      <c r="CE307" s="52">
        <v>1149.7199999999998</v>
      </c>
      <c r="CF307" s="52">
        <v>1149.7199999999998</v>
      </c>
      <c r="CG307" s="52">
        <v>1149.7199999999998</v>
      </c>
      <c r="CH307" s="52">
        <v>1149.7199999999998</v>
      </c>
      <c r="CI307" s="52">
        <v>1149.7199999999998</v>
      </c>
      <c r="CJ307" s="52">
        <v>1149.7199999999998</v>
      </c>
      <c r="CK307" s="52">
        <v>1149.7199999999998</v>
      </c>
      <c r="CL307" s="52">
        <v>1149.7199999999998</v>
      </c>
      <c r="CM307" s="52">
        <v>1149.7199999999998</v>
      </c>
      <c r="CN307" s="52">
        <v>1149.7199999999998</v>
      </c>
      <c r="CO307" s="52">
        <v>1149.7199999999998</v>
      </c>
      <c r="CP307" s="52">
        <v>1149.7199999999998</v>
      </c>
      <c r="CQ307" s="52">
        <v>1149.7199999999998</v>
      </c>
      <c r="CR307" s="52">
        <v>1149.7199999999998</v>
      </c>
      <c r="CS307" s="52">
        <v>1149.7199999999998</v>
      </c>
      <c r="CT307" s="52">
        <v>1149.7199999999998</v>
      </c>
      <c r="CU307" s="52">
        <v>1149.7199999999998</v>
      </c>
      <c r="CV307" s="52">
        <v>1149.7199999999998</v>
      </c>
      <c r="CW307" s="52">
        <v>1149.7199999999998</v>
      </c>
      <c r="CX307" s="52">
        <v>1149.7199999999998</v>
      </c>
      <c r="CY307" s="52">
        <v>1149.7199999999998</v>
      </c>
      <c r="CZ307" s="52">
        <v>1149.7199999999998</v>
      </c>
      <c r="DA307" s="52">
        <v>1149.7199999999998</v>
      </c>
      <c r="DB307" s="52">
        <v>1149.7199999999998</v>
      </c>
      <c r="DC307" s="52">
        <v>1149.7199999999998</v>
      </c>
      <c r="DD307" s="52">
        <v>1149.7199999999998</v>
      </c>
      <c r="DE307" s="52">
        <v>1149.7199999999998</v>
      </c>
      <c r="DF307" s="52">
        <v>1149.7199999999998</v>
      </c>
      <c r="DG307" s="52">
        <v>1149.7199999999998</v>
      </c>
      <c r="DH307" s="52">
        <v>1149.7199999999998</v>
      </c>
      <c r="DI307" s="52">
        <v>1149.7199999999998</v>
      </c>
      <c r="DJ307" s="52">
        <v>1149.7199999999998</v>
      </c>
      <c r="DK307" s="52">
        <v>1149.7199999999998</v>
      </c>
      <c r="DL307" s="52">
        <v>1149.7199999999998</v>
      </c>
      <c r="DM307" s="52">
        <v>1149.7199999999998</v>
      </c>
      <c r="DN307" s="52">
        <v>1149.7199999999998</v>
      </c>
      <c r="DO307" s="52">
        <v>1149.7199999999998</v>
      </c>
      <c r="DP307" s="52">
        <v>1149.7199999999998</v>
      </c>
      <c r="DQ307" s="52">
        <v>1149.7199999999998</v>
      </c>
      <c r="DR307" s="52">
        <v>1149.7199999999998</v>
      </c>
      <c r="DS307" s="52">
        <v>1149.7199999999998</v>
      </c>
      <c r="DT307" s="52">
        <v>1149.7199999999998</v>
      </c>
      <c r="DU307" s="52">
        <v>1149.7199999999998</v>
      </c>
      <c r="DV307" s="52">
        <v>1149.7199999999998</v>
      </c>
      <c r="DW307" s="52">
        <v>1149.7199999999998</v>
      </c>
      <c r="DX307" s="52">
        <v>1149.7199999999998</v>
      </c>
      <c r="DY307" s="52">
        <v>1149.7199999999998</v>
      </c>
      <c r="DZ307" s="52">
        <v>1149.7199999999998</v>
      </c>
      <c r="EA307" s="52">
        <v>1149.7199999999998</v>
      </c>
      <c r="EB307" s="52">
        <v>1149.7199999999998</v>
      </c>
      <c r="EC307" s="52">
        <v>1149.7199999999998</v>
      </c>
      <c r="ED307" s="52">
        <v>1149.7199999999998</v>
      </c>
      <c r="EE307" s="52">
        <v>1149.7199999999998</v>
      </c>
      <c r="EF307" s="52">
        <v>1149.7199999999998</v>
      </c>
      <c r="EG307" s="52">
        <v>1149.7199999999998</v>
      </c>
      <c r="EH307" s="52">
        <v>1149.7199999999998</v>
      </c>
      <c r="EI307" s="52">
        <v>1149.7199999999998</v>
      </c>
      <c r="EJ307" s="52">
        <v>1149.7199999999998</v>
      </c>
      <c r="EK307" s="52">
        <v>1149.7199999999998</v>
      </c>
      <c r="EL307" s="52">
        <v>1149.7199999999998</v>
      </c>
      <c r="EM307" s="52">
        <v>1149.7199999999998</v>
      </c>
      <c r="EN307" s="52">
        <v>1149.7199999999998</v>
      </c>
      <c r="EO307" s="52">
        <v>1149.7199999999998</v>
      </c>
      <c r="EP307" s="52">
        <v>1149.7199999999998</v>
      </c>
      <c r="EQ307" s="52">
        <v>1149.7199999999998</v>
      </c>
      <c r="ER307" s="52">
        <v>1149.7199999999998</v>
      </c>
      <c r="ES307" s="52">
        <v>1149.7199999999998</v>
      </c>
      <c r="ET307" s="52">
        <v>1149.7199999999998</v>
      </c>
      <c r="EU307" s="52">
        <v>1149.7199999999998</v>
      </c>
      <c r="EV307" s="52">
        <v>1149.7199999999998</v>
      </c>
      <c r="EW307" s="52">
        <v>1149.7199999999998</v>
      </c>
      <c r="EX307" s="52">
        <v>1149.7199999999998</v>
      </c>
      <c r="EY307" s="52">
        <v>1149.7199999999998</v>
      </c>
      <c r="EZ307" s="52">
        <v>1149.7199999999998</v>
      </c>
      <c r="FA307" s="52">
        <v>1149.7199999999998</v>
      </c>
      <c r="FB307" s="52">
        <v>1149.7199999999998</v>
      </c>
      <c r="FC307" s="52">
        <v>1149.7199999999998</v>
      </c>
      <c r="FD307" s="52">
        <v>1149.7199999999998</v>
      </c>
      <c r="FE307" s="52">
        <v>1149.7199999999998</v>
      </c>
      <c r="FF307" s="52">
        <v>1149.7199999999998</v>
      </c>
      <c r="FG307" s="52">
        <v>1149.7199999999998</v>
      </c>
      <c r="FH307" s="52">
        <v>1149.7199999999998</v>
      </c>
      <c r="FI307" s="52">
        <v>1149.7199999999998</v>
      </c>
      <c r="FJ307" s="52">
        <v>1149.7199999999998</v>
      </c>
      <c r="FK307" s="52">
        <v>1149.7199999999998</v>
      </c>
      <c r="FL307" s="52">
        <v>1149.7199999999998</v>
      </c>
      <c r="FM307" s="52">
        <v>1149.7199999999998</v>
      </c>
      <c r="FN307" s="52">
        <v>1149.7199999999998</v>
      </c>
      <c r="FO307" s="52">
        <v>1149.7199999999998</v>
      </c>
      <c r="FP307" s="52">
        <v>1149.7199999999998</v>
      </c>
      <c r="FQ307" s="52">
        <v>1149.7199999999998</v>
      </c>
      <c r="FR307" s="52">
        <v>1149.7199999999998</v>
      </c>
      <c r="FS307" s="52">
        <v>1149.7199999999998</v>
      </c>
      <c r="FT307" s="52">
        <v>1149.7199999999998</v>
      </c>
      <c r="FU307" s="52">
        <v>1149.7199999999998</v>
      </c>
      <c r="FV307" s="52">
        <v>1149.7199999999998</v>
      </c>
      <c r="FW307" s="52">
        <v>1149.7199999999998</v>
      </c>
      <c r="FX307" s="52">
        <v>1149.7199999999998</v>
      </c>
      <c r="FY307" s="52">
        <v>1149.7199999999998</v>
      </c>
      <c r="FZ307" s="52">
        <v>1149.7199999999998</v>
      </c>
      <c r="GA307" s="52">
        <v>1149.7199999999998</v>
      </c>
      <c r="GB307" s="52">
        <v>1149.7199999999998</v>
      </c>
      <c r="GC307" s="52">
        <v>1149.7199999999998</v>
      </c>
      <c r="GD307" s="52">
        <v>1149.7199999999998</v>
      </c>
      <c r="GE307" s="52">
        <v>1149.7199999999998</v>
      </c>
      <c r="GF307" s="52">
        <v>1149.7199999999998</v>
      </c>
      <c r="GG307" s="52">
        <v>1149.7199999999998</v>
      </c>
      <c r="GH307" s="52">
        <v>1149.7199999999998</v>
      </c>
      <c r="GI307" s="52">
        <v>1149.7199999999998</v>
      </c>
      <c r="GJ307" s="52">
        <v>1149.7199999999998</v>
      </c>
      <c r="GK307" s="52">
        <v>1149.7199999999998</v>
      </c>
      <c r="GL307" s="52">
        <v>1149.7199999999998</v>
      </c>
      <c r="GM307" s="52">
        <v>1149.7199999999998</v>
      </c>
      <c r="GN307" s="52">
        <v>1149.7199999999998</v>
      </c>
      <c r="GO307" s="52">
        <v>1149.7199999999998</v>
      </c>
      <c r="GP307" s="52">
        <v>1149.7199999999998</v>
      </c>
      <c r="GQ307" s="52">
        <v>1149.7199999999998</v>
      </c>
      <c r="GR307" s="52">
        <v>1149.7199999999998</v>
      </c>
      <c r="GS307" s="52">
        <v>1149.7199999999998</v>
      </c>
      <c r="GT307" s="52">
        <v>1149.7199999999998</v>
      </c>
      <c r="GU307" s="52">
        <v>1149.7199999999998</v>
      </c>
      <c r="GV307" s="52">
        <v>1149.7199999999998</v>
      </c>
      <c r="GW307" s="52">
        <v>1149.7199999999998</v>
      </c>
      <c r="GX307" s="52">
        <v>1149.7199999999998</v>
      </c>
      <c r="GY307" s="52">
        <v>1149.7199999999998</v>
      </c>
      <c r="GZ307" s="52">
        <v>1149.7199999999998</v>
      </c>
      <c r="HA307" s="52">
        <v>1149.7199999999998</v>
      </c>
      <c r="HB307" s="52">
        <v>1149.7199999999998</v>
      </c>
      <c r="HC307" s="52">
        <v>1149.7199999999998</v>
      </c>
      <c r="HD307" s="52">
        <v>1149.7199999999998</v>
      </c>
      <c r="HE307" s="52">
        <v>1149.7199999999998</v>
      </c>
      <c r="HF307" s="52">
        <v>1149.7199999999998</v>
      </c>
      <c r="HG307" s="52">
        <v>1149.7199999999998</v>
      </c>
      <c r="HH307" s="52">
        <v>1149.7199999999998</v>
      </c>
      <c r="HI307" s="52">
        <v>1149.7199999999998</v>
      </c>
      <c r="HJ307" s="52">
        <v>1149.7199999999998</v>
      </c>
      <c r="HK307" s="52">
        <v>1149.7199999999998</v>
      </c>
      <c r="HL307" s="52">
        <v>1149.7199999999998</v>
      </c>
      <c r="HM307" s="52">
        <v>1149.7199999999998</v>
      </c>
      <c r="HN307" s="52">
        <v>1149.7199999999998</v>
      </c>
      <c r="HO307" s="52">
        <v>1149.7199999999998</v>
      </c>
      <c r="HP307" s="52">
        <v>1149.7199999999998</v>
      </c>
      <c r="HQ307" s="52">
        <v>1149.7199999999998</v>
      </c>
      <c r="HR307" s="52">
        <v>1149.7199999999998</v>
      </c>
      <c r="HS307" s="52">
        <v>1149.7199999999998</v>
      </c>
      <c r="HT307" s="52">
        <v>1149.7199999999998</v>
      </c>
      <c r="HU307" s="52">
        <v>1149.7199999999998</v>
      </c>
      <c r="HV307" s="52">
        <v>1149.7199999999998</v>
      </c>
      <c r="HW307" s="52">
        <v>1149.7199999999998</v>
      </c>
      <c r="HX307" s="52">
        <v>1149.7199999999998</v>
      </c>
      <c r="HY307" s="52">
        <v>1149.7199999999998</v>
      </c>
      <c r="HZ307" s="52">
        <v>1149.7199999999998</v>
      </c>
      <c r="IA307" s="52">
        <v>1149.7199999999998</v>
      </c>
      <c r="IB307" s="52">
        <v>1149.7199999999998</v>
      </c>
      <c r="IC307" s="52">
        <v>1149.7199999999998</v>
      </c>
      <c r="ID307" s="52">
        <v>1149.7199999999998</v>
      </c>
      <c r="IE307" s="52">
        <v>1149.7199999999998</v>
      </c>
      <c r="IF307" s="52">
        <v>1149.7199999999998</v>
      </c>
      <c r="IG307" s="52">
        <v>1149.7199999999998</v>
      </c>
      <c r="IH307" s="52">
        <v>1149.7199999999998</v>
      </c>
      <c r="II307" s="52">
        <v>0</v>
      </c>
      <c r="IJ307" s="52">
        <v>0</v>
      </c>
      <c r="IK307" s="52">
        <v>0</v>
      </c>
      <c r="IL307" s="52">
        <v>0</v>
      </c>
      <c r="IM307" s="52">
        <v>0</v>
      </c>
      <c r="IN307" s="52">
        <v>0</v>
      </c>
      <c r="IO307" s="52">
        <v>0</v>
      </c>
      <c r="IP307" s="52">
        <v>0</v>
      </c>
      <c r="IQ307" s="52">
        <v>0</v>
      </c>
      <c r="IR307" s="52">
        <v>0</v>
      </c>
      <c r="IS307" s="52">
        <v>0</v>
      </c>
      <c r="IT307" s="52">
        <v>0</v>
      </c>
      <c r="IU307" s="52">
        <v>0</v>
      </c>
      <c r="IV307" s="52">
        <v>0</v>
      </c>
      <c r="IW307" s="52">
        <v>0</v>
      </c>
      <c r="IX307" s="52">
        <v>0</v>
      </c>
      <c r="IY307" s="52">
        <v>0</v>
      </c>
      <c r="IZ307" s="52">
        <v>0</v>
      </c>
      <c r="JA307" s="52">
        <v>0</v>
      </c>
      <c r="JB307" s="52">
        <v>0</v>
      </c>
      <c r="JC307" s="52">
        <v>0</v>
      </c>
      <c r="JD307" s="52">
        <v>0</v>
      </c>
      <c r="JE307" s="52">
        <v>0</v>
      </c>
      <c r="JF307" s="52">
        <v>0</v>
      </c>
      <c r="JG307" s="52">
        <v>0</v>
      </c>
      <c r="JH307" s="52">
        <v>0</v>
      </c>
      <c r="JI307" s="52">
        <v>0</v>
      </c>
      <c r="JJ307" s="52">
        <v>0</v>
      </c>
      <c r="JK307" s="52">
        <v>0</v>
      </c>
      <c r="JL307" s="52">
        <v>0</v>
      </c>
      <c r="JM307" s="52">
        <v>0</v>
      </c>
      <c r="JN307" s="52">
        <v>0</v>
      </c>
      <c r="JO307" s="52">
        <v>0</v>
      </c>
      <c r="JP307" s="52">
        <v>0</v>
      </c>
      <c r="JQ307" s="52">
        <v>0</v>
      </c>
      <c r="JR307" s="52">
        <v>0</v>
      </c>
      <c r="JS307" s="52">
        <v>0</v>
      </c>
      <c r="JT307" s="52">
        <v>0</v>
      </c>
      <c r="JU307" s="52">
        <v>0</v>
      </c>
      <c r="JV307" s="52">
        <v>0</v>
      </c>
      <c r="JW307" s="52">
        <v>0</v>
      </c>
      <c r="JX307" s="52">
        <v>0</v>
      </c>
      <c r="JY307" s="52">
        <v>0</v>
      </c>
      <c r="JZ307" s="52">
        <v>0</v>
      </c>
      <c r="KA307" s="52">
        <v>0</v>
      </c>
      <c r="KB307" s="52">
        <v>0</v>
      </c>
      <c r="KC307" s="52">
        <v>0</v>
      </c>
      <c r="KD307" s="52">
        <v>0</v>
      </c>
      <c r="KE307" s="52">
        <v>0</v>
      </c>
      <c r="KF307" s="52">
        <v>0</v>
      </c>
      <c r="KG307" s="52">
        <v>0</v>
      </c>
      <c r="KH307" s="52">
        <v>0</v>
      </c>
      <c r="KI307" s="52">
        <v>0</v>
      </c>
      <c r="KJ307" s="52">
        <v>0</v>
      </c>
      <c r="KK307" s="52">
        <v>0</v>
      </c>
      <c r="KL307" s="52">
        <v>0</v>
      </c>
      <c r="KM307" s="52">
        <v>0</v>
      </c>
      <c r="KN307" s="52">
        <v>0</v>
      </c>
      <c r="KO307" s="52">
        <v>0</v>
      </c>
      <c r="KP307" s="52">
        <v>0</v>
      </c>
      <c r="KQ307" s="52">
        <v>0</v>
      </c>
      <c r="KR307" s="52">
        <v>0</v>
      </c>
      <c r="KS307" s="52">
        <v>0</v>
      </c>
      <c r="KT307" s="52">
        <v>0</v>
      </c>
      <c r="KU307" s="52">
        <v>0</v>
      </c>
      <c r="KV307" s="52">
        <v>0</v>
      </c>
      <c r="KW307" s="52">
        <v>0</v>
      </c>
      <c r="KX307" s="52">
        <v>0</v>
      </c>
      <c r="KY307" s="52">
        <v>0</v>
      </c>
      <c r="KZ307" s="52">
        <v>0</v>
      </c>
      <c r="LA307" s="52">
        <v>0</v>
      </c>
      <c r="LB307" s="52">
        <v>0</v>
      </c>
      <c r="LC307" s="52">
        <v>0</v>
      </c>
      <c r="LD307" s="52">
        <v>0</v>
      </c>
      <c r="LE307" s="52">
        <v>0</v>
      </c>
      <c r="LF307" s="52">
        <v>0</v>
      </c>
      <c r="LG307" s="52">
        <v>0</v>
      </c>
      <c r="LH307" s="52">
        <v>0</v>
      </c>
      <c r="LI307" s="52">
        <v>0</v>
      </c>
      <c r="LJ307" s="52">
        <v>0</v>
      </c>
      <c r="LK307" s="52">
        <v>0</v>
      </c>
      <c r="LL307" s="52">
        <v>0</v>
      </c>
      <c r="LM307" s="52">
        <v>0</v>
      </c>
      <c r="LN307" s="52">
        <v>0</v>
      </c>
      <c r="LO307" s="52">
        <v>0</v>
      </c>
      <c r="LP307" s="52">
        <v>0</v>
      </c>
      <c r="LQ307" s="52">
        <v>0</v>
      </c>
      <c r="LR307" s="52">
        <v>0</v>
      </c>
      <c r="LS307" s="52">
        <v>0</v>
      </c>
      <c r="LT307" s="52">
        <v>0</v>
      </c>
      <c r="LU307" s="52">
        <v>0</v>
      </c>
      <c r="LV307" s="52">
        <v>0</v>
      </c>
      <c r="LW307" s="52">
        <v>0</v>
      </c>
      <c r="LX307" s="52">
        <v>0</v>
      </c>
      <c r="LY307" s="52">
        <v>0</v>
      </c>
      <c r="LZ307" s="52">
        <v>0</v>
      </c>
      <c r="MA307" s="52">
        <v>0</v>
      </c>
      <c r="MB307" s="52">
        <v>0</v>
      </c>
      <c r="MC307" s="52">
        <v>0</v>
      </c>
      <c r="MD307" s="52">
        <v>0</v>
      </c>
      <c r="ME307" s="52">
        <v>0</v>
      </c>
      <c r="MF307" s="52">
        <v>0</v>
      </c>
      <c r="MG307" s="52">
        <v>0</v>
      </c>
      <c r="MH307" s="52">
        <v>0</v>
      </c>
      <c r="MI307" s="52">
        <v>0</v>
      </c>
      <c r="MJ307" s="52">
        <v>0</v>
      </c>
      <c r="MK307" s="52">
        <v>0</v>
      </c>
      <c r="ML307" s="52">
        <v>0</v>
      </c>
      <c r="MM307" s="52">
        <v>0</v>
      </c>
      <c r="MN307" s="52">
        <v>0</v>
      </c>
      <c r="MO307" s="52">
        <v>0</v>
      </c>
      <c r="MP307" s="52">
        <v>0</v>
      </c>
      <c r="MQ307" s="52">
        <v>0</v>
      </c>
      <c r="MR307" s="52">
        <v>0</v>
      </c>
      <c r="MS307" s="52">
        <v>0</v>
      </c>
      <c r="MT307" s="52">
        <v>0</v>
      </c>
      <c r="MU307" s="52">
        <v>0</v>
      </c>
      <c r="MV307" s="52">
        <v>0</v>
      </c>
      <c r="MW307" s="52">
        <v>0</v>
      </c>
      <c r="MX307" s="52">
        <v>0</v>
      </c>
      <c r="MY307" s="52">
        <v>0</v>
      </c>
      <c r="MZ307" s="52">
        <v>0</v>
      </c>
      <c r="NA307" s="52">
        <v>0</v>
      </c>
      <c r="NB307" s="52">
        <v>0</v>
      </c>
      <c r="NC307" s="52">
        <v>0</v>
      </c>
      <c r="ND307" s="52">
        <v>0</v>
      </c>
      <c r="NE307" s="52">
        <v>0</v>
      </c>
      <c r="NF307" s="52">
        <v>0</v>
      </c>
      <c r="NG307" s="52">
        <v>0</v>
      </c>
      <c r="NH307" s="52">
        <v>0</v>
      </c>
      <c r="NI307" s="52">
        <v>0</v>
      </c>
      <c r="NJ307" s="52">
        <v>0</v>
      </c>
      <c r="NK307" s="52">
        <v>0</v>
      </c>
      <c r="NL307" s="52">
        <v>0</v>
      </c>
      <c r="NM307" s="52">
        <v>0</v>
      </c>
      <c r="NN307" s="52">
        <v>0</v>
      </c>
      <c r="NO307" s="52">
        <v>0</v>
      </c>
      <c r="NP307" s="52">
        <v>0</v>
      </c>
      <c r="NQ307" s="52">
        <v>0</v>
      </c>
      <c r="NR307" s="68">
        <f t="shared" si="15"/>
        <v>188389.26000000015</v>
      </c>
      <c r="NS307" s="68">
        <f t="shared" si="16"/>
        <v>188389.26000000015</v>
      </c>
      <c r="NT307" s="68">
        <f t="shared" si="17"/>
        <v>128603.82000000009</v>
      </c>
    </row>
    <row r="308" spans="1:384" s="40" customFormat="1" ht="15" customHeight="1" outlineLevel="1" x14ac:dyDescent="0.2">
      <c r="A308" s="61"/>
      <c r="B308" s="49" t="s">
        <v>1078</v>
      </c>
      <c r="C308" s="49" t="s">
        <v>798</v>
      </c>
      <c r="D308" s="49" t="s">
        <v>799</v>
      </c>
      <c r="E308" s="50" t="s">
        <v>800</v>
      </c>
      <c r="F308" s="64">
        <v>44524</v>
      </c>
      <c r="G308" s="49" t="s">
        <v>37</v>
      </c>
      <c r="H308" s="72">
        <v>0.12682499999999999</v>
      </c>
      <c r="I308" s="65">
        <v>180200</v>
      </c>
      <c r="J308" s="114" t="str">
        <f>_xlfn.XLOOKUP(E308,'[12]Resumo Unidades'!$B:$B,'[12]Resumo Unidades'!$W:$W)</f>
        <v>Fluxo ok</v>
      </c>
      <c r="K308" s="51" t="str">
        <f>IF(L308&gt;Resumo!$E$23,"Sim","Não")</f>
        <v>Não</v>
      </c>
      <c r="L308" s="66">
        <v>48</v>
      </c>
      <c r="M308" s="67"/>
      <c r="N308" s="52">
        <v>0</v>
      </c>
      <c r="O308" s="52">
        <v>0</v>
      </c>
      <c r="P308" s="52">
        <v>0</v>
      </c>
      <c r="Q308" s="52">
        <v>0</v>
      </c>
      <c r="R308" s="52">
        <v>0</v>
      </c>
      <c r="S308" s="52">
        <v>0</v>
      </c>
      <c r="T308" s="52">
        <v>0</v>
      </c>
      <c r="U308" s="52">
        <v>0</v>
      </c>
      <c r="V308" s="52">
        <v>0</v>
      </c>
      <c r="W308" s="52">
        <v>0</v>
      </c>
      <c r="X308" s="52">
        <v>0</v>
      </c>
      <c r="Y308" s="52">
        <v>0</v>
      </c>
      <c r="Z308" s="52">
        <v>0</v>
      </c>
      <c r="AA308" s="52">
        <v>0</v>
      </c>
      <c r="AB308" s="52">
        <v>0</v>
      </c>
      <c r="AC308" s="52">
        <v>0</v>
      </c>
      <c r="AD308" s="52">
        <v>0</v>
      </c>
      <c r="AE308" s="52">
        <v>0</v>
      </c>
      <c r="AF308" s="52">
        <v>0</v>
      </c>
      <c r="AG308" s="52">
        <v>0</v>
      </c>
      <c r="AH308" s="52">
        <v>0</v>
      </c>
      <c r="AI308" s="52">
        <v>0</v>
      </c>
      <c r="AJ308" s="52">
        <v>0</v>
      </c>
      <c r="AK308" s="52">
        <v>0</v>
      </c>
      <c r="AL308" s="52">
        <v>0</v>
      </c>
      <c r="AM308" s="52">
        <v>0</v>
      </c>
      <c r="AN308" s="52">
        <v>0</v>
      </c>
      <c r="AO308" s="52">
        <v>0</v>
      </c>
      <c r="AP308" s="52">
        <v>0</v>
      </c>
      <c r="AQ308" s="52">
        <v>0</v>
      </c>
      <c r="AR308" s="52">
        <v>0</v>
      </c>
      <c r="AS308" s="52">
        <v>0</v>
      </c>
      <c r="AT308" s="52">
        <v>0</v>
      </c>
      <c r="AU308" s="52">
        <v>0</v>
      </c>
      <c r="AV308" s="52">
        <v>0</v>
      </c>
      <c r="AW308" s="52">
        <v>0</v>
      </c>
      <c r="AX308" s="52">
        <v>0</v>
      </c>
      <c r="AY308" s="52">
        <v>0</v>
      </c>
      <c r="AZ308" s="52">
        <v>0</v>
      </c>
      <c r="BA308" s="52">
        <v>0</v>
      </c>
      <c r="BB308" s="52">
        <v>0</v>
      </c>
      <c r="BC308" s="52">
        <v>0</v>
      </c>
      <c r="BD308" s="52">
        <v>0</v>
      </c>
      <c r="BE308" s="52">
        <v>0</v>
      </c>
      <c r="BF308" s="52">
        <v>0</v>
      </c>
      <c r="BG308" s="52">
        <v>0</v>
      </c>
      <c r="BH308" s="52">
        <v>0</v>
      </c>
      <c r="BI308" s="52">
        <v>0</v>
      </c>
      <c r="BJ308" s="52">
        <v>0</v>
      </c>
      <c r="BK308" s="52">
        <v>0</v>
      </c>
      <c r="BL308" s="52">
        <v>0</v>
      </c>
      <c r="BM308" s="52">
        <v>0</v>
      </c>
      <c r="BN308" s="52">
        <v>0</v>
      </c>
      <c r="BO308" s="52">
        <v>0</v>
      </c>
      <c r="BP308" s="52">
        <v>0</v>
      </c>
      <c r="BQ308" s="52">
        <v>0</v>
      </c>
      <c r="BR308" s="52">
        <v>0</v>
      </c>
      <c r="BS308" s="52">
        <v>0</v>
      </c>
      <c r="BT308" s="52">
        <v>0</v>
      </c>
      <c r="BU308" s="52">
        <v>0</v>
      </c>
      <c r="BV308" s="52">
        <v>0</v>
      </c>
      <c r="BW308" s="52">
        <v>0</v>
      </c>
      <c r="BX308" s="52">
        <v>0</v>
      </c>
      <c r="BY308" s="52">
        <v>0</v>
      </c>
      <c r="BZ308" s="52">
        <v>0</v>
      </c>
      <c r="CA308" s="52">
        <v>0</v>
      </c>
      <c r="CB308" s="52">
        <v>1957.6799999999998</v>
      </c>
      <c r="CC308" s="52">
        <v>1797.83</v>
      </c>
      <c r="CD308" s="52">
        <v>1701.56</v>
      </c>
      <c r="CE308" s="52">
        <v>1370.53</v>
      </c>
      <c r="CF308" s="52">
        <v>1370.53</v>
      </c>
      <c r="CG308" s="52">
        <v>1370.53</v>
      </c>
      <c r="CH308" s="52">
        <v>1370.53</v>
      </c>
      <c r="CI308" s="52">
        <v>1370.53</v>
      </c>
      <c r="CJ308" s="52">
        <v>1370.53</v>
      </c>
      <c r="CK308" s="52">
        <v>1370.53</v>
      </c>
      <c r="CL308" s="52">
        <v>1370.53</v>
      </c>
      <c r="CM308" s="52">
        <v>1370.53</v>
      </c>
      <c r="CN308" s="52">
        <v>1370.53</v>
      </c>
      <c r="CO308" s="52">
        <v>1370.53</v>
      </c>
      <c r="CP308" s="52">
        <v>1370.53</v>
      </c>
      <c r="CQ308" s="52">
        <v>1370.53</v>
      </c>
      <c r="CR308" s="52">
        <v>1370.53</v>
      </c>
      <c r="CS308" s="52">
        <v>1370.53</v>
      </c>
      <c r="CT308" s="52">
        <v>1370.53</v>
      </c>
      <c r="CU308" s="52">
        <v>1370.53</v>
      </c>
      <c r="CV308" s="52">
        <v>1370.53</v>
      </c>
      <c r="CW308" s="52">
        <v>1370.53</v>
      </c>
      <c r="CX308" s="52">
        <v>1370.53</v>
      </c>
      <c r="CY308" s="52">
        <v>1370.53</v>
      </c>
      <c r="CZ308" s="52">
        <v>1370.53</v>
      </c>
      <c r="DA308" s="52">
        <v>1370.53</v>
      </c>
      <c r="DB308" s="52">
        <v>1370.53</v>
      </c>
      <c r="DC308" s="52">
        <v>1370.53</v>
      </c>
      <c r="DD308" s="52">
        <v>1370.53</v>
      </c>
      <c r="DE308" s="52">
        <v>1370.53</v>
      </c>
      <c r="DF308" s="52">
        <v>1370.53</v>
      </c>
      <c r="DG308" s="52">
        <v>1370.53</v>
      </c>
      <c r="DH308" s="52">
        <v>1370.53</v>
      </c>
      <c r="DI308" s="52">
        <v>1370.53</v>
      </c>
      <c r="DJ308" s="52">
        <v>1370.53</v>
      </c>
      <c r="DK308" s="52">
        <v>1370.53</v>
      </c>
      <c r="DL308" s="52">
        <v>1370.53</v>
      </c>
      <c r="DM308" s="52">
        <v>1370.53</v>
      </c>
      <c r="DN308" s="52">
        <v>1370.53</v>
      </c>
      <c r="DO308" s="52">
        <v>1370.53</v>
      </c>
      <c r="DP308" s="52">
        <v>1370.53</v>
      </c>
      <c r="DQ308" s="52">
        <v>1370.53</v>
      </c>
      <c r="DR308" s="52">
        <v>1370.53</v>
      </c>
      <c r="DS308" s="52">
        <v>1370.53</v>
      </c>
      <c r="DT308" s="52">
        <v>1370.53</v>
      </c>
      <c r="DU308" s="52">
        <v>1370.53</v>
      </c>
      <c r="DV308" s="52">
        <v>1370.53</v>
      </c>
      <c r="DW308" s="52">
        <v>1370.53</v>
      </c>
      <c r="DX308" s="52">
        <v>1370.53</v>
      </c>
      <c r="DY308" s="52">
        <v>1370.53</v>
      </c>
      <c r="DZ308" s="52">
        <v>1370.53</v>
      </c>
      <c r="EA308" s="52">
        <v>1370.53</v>
      </c>
      <c r="EB308" s="52">
        <v>1370.53</v>
      </c>
      <c r="EC308" s="52">
        <v>1370.53</v>
      </c>
      <c r="ED308" s="52">
        <v>1370.53</v>
      </c>
      <c r="EE308" s="52">
        <v>1370.53</v>
      </c>
      <c r="EF308" s="52">
        <v>1370.53</v>
      </c>
      <c r="EG308" s="52">
        <v>1370.53</v>
      </c>
      <c r="EH308" s="52">
        <v>1370.53</v>
      </c>
      <c r="EI308" s="52">
        <v>1370.53</v>
      </c>
      <c r="EJ308" s="52">
        <v>1370.53</v>
      </c>
      <c r="EK308" s="52">
        <v>1370.53</v>
      </c>
      <c r="EL308" s="52">
        <v>1370.53</v>
      </c>
      <c r="EM308" s="52">
        <v>1370.53</v>
      </c>
      <c r="EN308" s="52">
        <v>1370.53</v>
      </c>
      <c r="EO308" s="52">
        <v>1370.53</v>
      </c>
      <c r="EP308" s="52">
        <v>1370.53</v>
      </c>
      <c r="EQ308" s="52">
        <v>1370.53</v>
      </c>
      <c r="ER308" s="52">
        <v>1370.53</v>
      </c>
      <c r="ES308" s="52">
        <v>1370.53</v>
      </c>
      <c r="ET308" s="52">
        <v>1370.53</v>
      </c>
      <c r="EU308" s="52">
        <v>1370.53</v>
      </c>
      <c r="EV308" s="52">
        <v>1370.53</v>
      </c>
      <c r="EW308" s="52">
        <v>1370.53</v>
      </c>
      <c r="EX308" s="52">
        <v>1370.53</v>
      </c>
      <c r="EY308" s="52">
        <v>1370.53</v>
      </c>
      <c r="EZ308" s="52">
        <v>1370.53</v>
      </c>
      <c r="FA308" s="52">
        <v>1370.53</v>
      </c>
      <c r="FB308" s="52">
        <v>1370.53</v>
      </c>
      <c r="FC308" s="52">
        <v>1370.53</v>
      </c>
      <c r="FD308" s="52">
        <v>1370.53</v>
      </c>
      <c r="FE308" s="52">
        <v>1370.53</v>
      </c>
      <c r="FF308" s="52">
        <v>1370.53</v>
      </c>
      <c r="FG308" s="52">
        <v>1370.53</v>
      </c>
      <c r="FH308" s="52">
        <v>1370.53</v>
      </c>
      <c r="FI308" s="52">
        <v>1370.53</v>
      </c>
      <c r="FJ308" s="52">
        <v>1370.53</v>
      </c>
      <c r="FK308" s="52">
        <v>1370.53</v>
      </c>
      <c r="FL308" s="52">
        <v>1370.53</v>
      </c>
      <c r="FM308" s="52">
        <v>1370.53</v>
      </c>
      <c r="FN308" s="52">
        <v>1370.53</v>
      </c>
      <c r="FO308" s="52">
        <v>1370.53</v>
      </c>
      <c r="FP308" s="52">
        <v>1370.53</v>
      </c>
      <c r="FQ308" s="52">
        <v>1370.53</v>
      </c>
      <c r="FR308" s="52">
        <v>1370.53</v>
      </c>
      <c r="FS308" s="52">
        <v>1370.53</v>
      </c>
      <c r="FT308" s="52">
        <v>1370.53</v>
      </c>
      <c r="FU308" s="52">
        <v>1370.53</v>
      </c>
      <c r="FV308" s="52">
        <v>1370.53</v>
      </c>
      <c r="FW308" s="52">
        <v>1370.53</v>
      </c>
      <c r="FX308" s="52">
        <v>1370.53</v>
      </c>
      <c r="FY308" s="52">
        <v>1370.53</v>
      </c>
      <c r="FZ308" s="52">
        <v>1370.53</v>
      </c>
      <c r="GA308" s="52">
        <v>1370.53</v>
      </c>
      <c r="GB308" s="52">
        <v>1370.53</v>
      </c>
      <c r="GC308" s="52">
        <v>1370.53</v>
      </c>
      <c r="GD308" s="52">
        <v>1370.53</v>
      </c>
      <c r="GE308" s="52">
        <v>1370.53</v>
      </c>
      <c r="GF308" s="52">
        <v>1370.53</v>
      </c>
      <c r="GG308" s="52">
        <v>1370.53</v>
      </c>
      <c r="GH308" s="52">
        <v>1370.53</v>
      </c>
      <c r="GI308" s="52">
        <v>1370.53</v>
      </c>
      <c r="GJ308" s="52">
        <v>1370.53</v>
      </c>
      <c r="GK308" s="52">
        <v>1370.53</v>
      </c>
      <c r="GL308" s="52">
        <v>1370.53</v>
      </c>
      <c r="GM308" s="52">
        <v>1370.53</v>
      </c>
      <c r="GN308" s="52">
        <v>1370.53</v>
      </c>
      <c r="GO308" s="52">
        <v>1370.53</v>
      </c>
      <c r="GP308" s="52">
        <v>1370.53</v>
      </c>
      <c r="GQ308" s="52">
        <v>1370.53</v>
      </c>
      <c r="GR308" s="52">
        <v>1370.53</v>
      </c>
      <c r="GS308" s="52">
        <v>1370.53</v>
      </c>
      <c r="GT308" s="52">
        <v>1370.53</v>
      </c>
      <c r="GU308" s="52">
        <v>1370.53</v>
      </c>
      <c r="GV308" s="52">
        <v>1370.53</v>
      </c>
      <c r="GW308" s="52">
        <v>1370.53</v>
      </c>
      <c r="GX308" s="52">
        <v>1370.53</v>
      </c>
      <c r="GY308" s="52">
        <v>1370.53</v>
      </c>
      <c r="GZ308" s="52">
        <v>1370.53</v>
      </c>
      <c r="HA308" s="52">
        <v>1370.53</v>
      </c>
      <c r="HB308" s="52">
        <v>1370.53</v>
      </c>
      <c r="HC308" s="52">
        <v>1370.53</v>
      </c>
      <c r="HD308" s="52">
        <v>1370.53</v>
      </c>
      <c r="HE308" s="52">
        <v>1370.53</v>
      </c>
      <c r="HF308" s="52">
        <v>1370.53</v>
      </c>
      <c r="HG308" s="52">
        <v>1370.53</v>
      </c>
      <c r="HH308" s="52">
        <v>1370.53</v>
      </c>
      <c r="HI308" s="52">
        <v>1370.53</v>
      </c>
      <c r="HJ308" s="52">
        <v>1370.53</v>
      </c>
      <c r="HK308" s="52">
        <v>1370.53</v>
      </c>
      <c r="HL308" s="52">
        <v>1370.53</v>
      </c>
      <c r="HM308" s="52">
        <v>1370.53</v>
      </c>
      <c r="HN308" s="52">
        <v>1370.53</v>
      </c>
      <c r="HO308" s="52">
        <v>1370.53</v>
      </c>
      <c r="HP308" s="52">
        <v>1370.53</v>
      </c>
      <c r="HQ308" s="52">
        <v>1370.53</v>
      </c>
      <c r="HR308" s="52">
        <v>1370.53</v>
      </c>
      <c r="HS308" s="52">
        <v>1370.53</v>
      </c>
      <c r="HT308" s="52">
        <v>1370.53</v>
      </c>
      <c r="HU308" s="52">
        <v>1370.53</v>
      </c>
      <c r="HV308" s="52">
        <v>1370.53</v>
      </c>
      <c r="HW308" s="52">
        <v>1370.53</v>
      </c>
      <c r="HX308" s="52">
        <v>1370.53</v>
      </c>
      <c r="HY308" s="52">
        <v>1370.53</v>
      </c>
      <c r="HZ308" s="52">
        <v>1370.53</v>
      </c>
      <c r="IA308" s="52">
        <v>1370.53</v>
      </c>
      <c r="IB308" s="52">
        <v>1370.53</v>
      </c>
      <c r="IC308" s="52">
        <v>1370.53</v>
      </c>
      <c r="ID308" s="52">
        <v>1370.53</v>
      </c>
      <c r="IE308" s="52">
        <v>1370.53</v>
      </c>
      <c r="IF308" s="52">
        <v>1370.53</v>
      </c>
      <c r="IG308" s="52">
        <v>1370.53</v>
      </c>
      <c r="IH308" s="52">
        <v>1370.53</v>
      </c>
      <c r="II308" s="52">
        <v>1370.53</v>
      </c>
      <c r="IJ308" s="52">
        <v>1370.53</v>
      </c>
      <c r="IK308" s="52">
        <v>1370.53</v>
      </c>
      <c r="IL308" s="52">
        <v>1370.53</v>
      </c>
      <c r="IM308" s="52">
        <v>1370.53</v>
      </c>
      <c r="IN308" s="52">
        <v>1370.53</v>
      </c>
      <c r="IO308" s="52">
        <v>1370.53</v>
      </c>
      <c r="IP308" s="52">
        <v>1370.53</v>
      </c>
      <c r="IQ308" s="52">
        <v>1370.53</v>
      </c>
      <c r="IR308" s="52">
        <v>1370.53</v>
      </c>
      <c r="IS308" s="52">
        <v>1370.53</v>
      </c>
      <c r="IT308" s="52">
        <v>1370.53</v>
      </c>
      <c r="IU308" s="52">
        <v>1370.53</v>
      </c>
      <c r="IV308" s="52">
        <v>1370.53</v>
      </c>
      <c r="IW308" s="52">
        <v>1370.53</v>
      </c>
      <c r="IX308" s="52">
        <v>1370.53</v>
      </c>
      <c r="IY308" s="52">
        <v>1370.53</v>
      </c>
      <c r="IZ308" s="52">
        <v>1370.53</v>
      </c>
      <c r="JA308" s="52">
        <v>1370.53</v>
      </c>
      <c r="JB308" s="52">
        <v>1370.53</v>
      </c>
      <c r="JC308" s="52">
        <v>1370.53</v>
      </c>
      <c r="JD308" s="52">
        <v>1370.53</v>
      </c>
      <c r="JE308" s="52">
        <v>1370.53</v>
      </c>
      <c r="JF308" s="52">
        <v>1370.53</v>
      </c>
      <c r="JG308" s="52">
        <v>1370.53</v>
      </c>
      <c r="JH308" s="52">
        <v>1370.53</v>
      </c>
      <c r="JI308" s="52">
        <v>1370.53</v>
      </c>
      <c r="JJ308" s="52">
        <v>1370.53</v>
      </c>
      <c r="JK308" s="52">
        <v>1370.53</v>
      </c>
      <c r="JL308" s="52">
        <v>1370.53</v>
      </c>
      <c r="JM308" s="52">
        <v>1370.53</v>
      </c>
      <c r="JN308" s="52">
        <v>1370.53</v>
      </c>
      <c r="JO308" s="52">
        <v>1370.53</v>
      </c>
      <c r="JP308" s="52">
        <v>1370.53</v>
      </c>
      <c r="JQ308" s="52">
        <v>1370.53</v>
      </c>
      <c r="JR308" s="52">
        <v>1370.53</v>
      </c>
      <c r="JS308" s="52">
        <v>1370.53</v>
      </c>
      <c r="JT308" s="52">
        <v>1370.53</v>
      </c>
      <c r="JU308" s="52">
        <v>1370.53</v>
      </c>
      <c r="JV308" s="52">
        <v>1370.53</v>
      </c>
      <c r="JW308" s="52">
        <v>1370.53</v>
      </c>
      <c r="JX308" s="52">
        <v>0</v>
      </c>
      <c r="JY308" s="52">
        <v>0</v>
      </c>
      <c r="JZ308" s="52">
        <v>0</v>
      </c>
      <c r="KA308" s="52">
        <v>0</v>
      </c>
      <c r="KB308" s="52">
        <v>0</v>
      </c>
      <c r="KC308" s="52">
        <v>0</v>
      </c>
      <c r="KD308" s="52">
        <v>0</v>
      </c>
      <c r="KE308" s="52">
        <v>0</v>
      </c>
      <c r="KF308" s="52">
        <v>0</v>
      </c>
      <c r="KG308" s="52">
        <v>0</v>
      </c>
      <c r="KH308" s="52">
        <v>0</v>
      </c>
      <c r="KI308" s="52">
        <v>0</v>
      </c>
      <c r="KJ308" s="52">
        <v>0</v>
      </c>
      <c r="KK308" s="52">
        <v>0</v>
      </c>
      <c r="KL308" s="52">
        <v>0</v>
      </c>
      <c r="KM308" s="52">
        <v>0</v>
      </c>
      <c r="KN308" s="52">
        <v>0</v>
      </c>
      <c r="KO308" s="52">
        <v>0</v>
      </c>
      <c r="KP308" s="52">
        <v>0</v>
      </c>
      <c r="KQ308" s="52">
        <v>0</v>
      </c>
      <c r="KR308" s="52">
        <v>0</v>
      </c>
      <c r="KS308" s="52">
        <v>0</v>
      </c>
      <c r="KT308" s="52">
        <v>0</v>
      </c>
      <c r="KU308" s="52">
        <v>0</v>
      </c>
      <c r="KV308" s="52">
        <v>0</v>
      </c>
      <c r="KW308" s="52">
        <v>0</v>
      </c>
      <c r="KX308" s="52">
        <v>0</v>
      </c>
      <c r="KY308" s="52">
        <v>0</v>
      </c>
      <c r="KZ308" s="52">
        <v>0</v>
      </c>
      <c r="LA308" s="52">
        <v>0</v>
      </c>
      <c r="LB308" s="52">
        <v>0</v>
      </c>
      <c r="LC308" s="52">
        <v>0</v>
      </c>
      <c r="LD308" s="52">
        <v>0</v>
      </c>
      <c r="LE308" s="52">
        <v>0</v>
      </c>
      <c r="LF308" s="52">
        <v>0</v>
      </c>
      <c r="LG308" s="52">
        <v>0</v>
      </c>
      <c r="LH308" s="52">
        <v>0</v>
      </c>
      <c r="LI308" s="52">
        <v>0</v>
      </c>
      <c r="LJ308" s="52">
        <v>0</v>
      </c>
      <c r="LK308" s="52">
        <v>0</v>
      </c>
      <c r="LL308" s="52">
        <v>0</v>
      </c>
      <c r="LM308" s="52">
        <v>0</v>
      </c>
      <c r="LN308" s="52">
        <v>0</v>
      </c>
      <c r="LO308" s="52">
        <v>0</v>
      </c>
      <c r="LP308" s="52">
        <v>0</v>
      </c>
      <c r="LQ308" s="52">
        <v>0</v>
      </c>
      <c r="LR308" s="52">
        <v>0</v>
      </c>
      <c r="LS308" s="52">
        <v>0</v>
      </c>
      <c r="LT308" s="52">
        <v>0</v>
      </c>
      <c r="LU308" s="52">
        <v>0</v>
      </c>
      <c r="LV308" s="52">
        <v>0</v>
      </c>
      <c r="LW308" s="52">
        <v>0</v>
      </c>
      <c r="LX308" s="52">
        <v>0</v>
      </c>
      <c r="LY308" s="52">
        <v>0</v>
      </c>
      <c r="LZ308" s="52">
        <v>0</v>
      </c>
      <c r="MA308" s="52">
        <v>0</v>
      </c>
      <c r="MB308" s="52">
        <v>0</v>
      </c>
      <c r="MC308" s="52">
        <v>0</v>
      </c>
      <c r="MD308" s="52">
        <v>0</v>
      </c>
      <c r="ME308" s="52">
        <v>0</v>
      </c>
      <c r="MF308" s="52">
        <v>0</v>
      </c>
      <c r="MG308" s="52">
        <v>0</v>
      </c>
      <c r="MH308" s="52">
        <v>0</v>
      </c>
      <c r="MI308" s="52">
        <v>0</v>
      </c>
      <c r="MJ308" s="52">
        <v>0</v>
      </c>
      <c r="MK308" s="52">
        <v>0</v>
      </c>
      <c r="ML308" s="52">
        <v>0</v>
      </c>
      <c r="MM308" s="52">
        <v>0</v>
      </c>
      <c r="MN308" s="52">
        <v>0</v>
      </c>
      <c r="MO308" s="52">
        <v>0</v>
      </c>
      <c r="MP308" s="52">
        <v>0</v>
      </c>
      <c r="MQ308" s="52">
        <v>0</v>
      </c>
      <c r="MR308" s="52">
        <v>0</v>
      </c>
      <c r="MS308" s="52">
        <v>0</v>
      </c>
      <c r="MT308" s="52">
        <v>0</v>
      </c>
      <c r="MU308" s="52">
        <v>0</v>
      </c>
      <c r="MV308" s="52">
        <v>0</v>
      </c>
      <c r="MW308" s="52">
        <v>0</v>
      </c>
      <c r="MX308" s="52">
        <v>0</v>
      </c>
      <c r="MY308" s="52">
        <v>0</v>
      </c>
      <c r="MZ308" s="52">
        <v>0</v>
      </c>
      <c r="NA308" s="52">
        <v>0</v>
      </c>
      <c r="NB308" s="52">
        <v>0</v>
      </c>
      <c r="NC308" s="52">
        <v>0</v>
      </c>
      <c r="ND308" s="52">
        <v>0</v>
      </c>
      <c r="NE308" s="52">
        <v>0</v>
      </c>
      <c r="NF308" s="52">
        <v>0</v>
      </c>
      <c r="NG308" s="52">
        <v>0</v>
      </c>
      <c r="NH308" s="52">
        <v>0</v>
      </c>
      <c r="NI308" s="52">
        <v>0</v>
      </c>
      <c r="NJ308" s="52">
        <v>0</v>
      </c>
      <c r="NK308" s="52">
        <v>0</v>
      </c>
      <c r="NL308" s="52">
        <v>0</v>
      </c>
      <c r="NM308" s="52">
        <v>0</v>
      </c>
      <c r="NN308" s="52">
        <v>0</v>
      </c>
      <c r="NO308" s="52">
        <v>0</v>
      </c>
      <c r="NP308" s="52">
        <v>0</v>
      </c>
      <c r="NQ308" s="52">
        <v>0</v>
      </c>
      <c r="NR308" s="68">
        <f t="shared" si="15"/>
        <v>280933.60000000021</v>
      </c>
      <c r="NS308" s="68">
        <f t="shared" si="16"/>
        <v>280933.60000000021</v>
      </c>
      <c r="NT308" s="68">
        <f t="shared" si="17"/>
        <v>153474.30999999991</v>
      </c>
    </row>
    <row r="309" spans="1:384" s="40" customFormat="1" ht="15" customHeight="1" outlineLevel="1" x14ac:dyDescent="0.2">
      <c r="A309" s="61"/>
      <c r="B309" s="49" t="s">
        <v>1078</v>
      </c>
      <c r="C309" s="49" t="s">
        <v>801</v>
      </c>
      <c r="D309" s="49" t="s">
        <v>802</v>
      </c>
      <c r="E309" s="50" t="s">
        <v>803</v>
      </c>
      <c r="F309" s="64">
        <v>44523</v>
      </c>
      <c r="G309" s="49" t="s">
        <v>37</v>
      </c>
      <c r="H309" s="72">
        <v>0.12682499999999999</v>
      </c>
      <c r="I309" s="65">
        <v>190198.81</v>
      </c>
      <c r="J309" s="114" t="str">
        <f>_xlfn.XLOOKUP(E309,'[12]Resumo Unidades'!$B:$B,'[12]Resumo Unidades'!$W:$W)</f>
        <v>Fluxo ok</v>
      </c>
      <c r="K309" s="51" t="str">
        <f>IF(L309&gt;Resumo!$E$23,"Sim","Não")</f>
        <v>Não</v>
      </c>
      <c r="L309" s="66">
        <v>48</v>
      </c>
      <c r="M309" s="67"/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52">
        <v>0</v>
      </c>
      <c r="U309" s="52">
        <v>0</v>
      </c>
      <c r="V309" s="52">
        <v>0</v>
      </c>
      <c r="W309" s="52">
        <v>0</v>
      </c>
      <c r="X309" s="52">
        <v>0</v>
      </c>
      <c r="Y309" s="52">
        <v>0</v>
      </c>
      <c r="Z309" s="52">
        <v>0</v>
      </c>
      <c r="AA309" s="52">
        <v>0</v>
      </c>
      <c r="AB309" s="52">
        <v>0</v>
      </c>
      <c r="AC309" s="52">
        <v>0</v>
      </c>
      <c r="AD309" s="52">
        <v>0</v>
      </c>
      <c r="AE309" s="52">
        <v>0</v>
      </c>
      <c r="AF309" s="52">
        <v>0</v>
      </c>
      <c r="AG309" s="52">
        <v>0</v>
      </c>
      <c r="AH309" s="52">
        <v>0</v>
      </c>
      <c r="AI309" s="52">
        <v>0</v>
      </c>
      <c r="AJ309" s="52">
        <v>0</v>
      </c>
      <c r="AK309" s="52">
        <v>0</v>
      </c>
      <c r="AL309" s="52">
        <v>0</v>
      </c>
      <c r="AM309" s="52">
        <v>0</v>
      </c>
      <c r="AN309" s="52">
        <v>0</v>
      </c>
      <c r="AO309" s="52">
        <v>0</v>
      </c>
      <c r="AP309" s="52">
        <v>0</v>
      </c>
      <c r="AQ309" s="52">
        <v>0</v>
      </c>
      <c r="AR309" s="52">
        <v>0</v>
      </c>
      <c r="AS309" s="52">
        <v>0</v>
      </c>
      <c r="AT309" s="52">
        <v>0</v>
      </c>
      <c r="AU309" s="52">
        <v>0</v>
      </c>
      <c r="AV309" s="52">
        <v>0</v>
      </c>
      <c r="AW309" s="52">
        <v>0</v>
      </c>
      <c r="AX309" s="52">
        <v>0</v>
      </c>
      <c r="AY309" s="52">
        <v>0</v>
      </c>
      <c r="AZ309" s="52">
        <v>0</v>
      </c>
      <c r="BA309" s="52">
        <v>0</v>
      </c>
      <c r="BB309" s="52">
        <v>0</v>
      </c>
      <c r="BC309" s="52">
        <v>0</v>
      </c>
      <c r="BD309" s="52">
        <v>0</v>
      </c>
      <c r="BE309" s="52">
        <v>0</v>
      </c>
      <c r="BF309" s="52">
        <v>0</v>
      </c>
      <c r="BG309" s="52">
        <v>0</v>
      </c>
      <c r="BH309" s="52">
        <v>0</v>
      </c>
      <c r="BI309" s="52">
        <v>0</v>
      </c>
      <c r="BJ309" s="52">
        <v>0</v>
      </c>
      <c r="BK309" s="52">
        <v>0</v>
      </c>
      <c r="BL309" s="52">
        <v>0</v>
      </c>
      <c r="BM309" s="52">
        <v>0</v>
      </c>
      <c r="BN309" s="52">
        <v>0</v>
      </c>
      <c r="BO309" s="52">
        <v>0</v>
      </c>
      <c r="BP309" s="52">
        <v>0</v>
      </c>
      <c r="BQ309" s="52">
        <v>0</v>
      </c>
      <c r="BR309" s="52">
        <v>0</v>
      </c>
      <c r="BS309" s="52">
        <v>0</v>
      </c>
      <c r="BT309" s="52">
        <v>0</v>
      </c>
      <c r="BU309" s="52">
        <v>0</v>
      </c>
      <c r="BV309" s="52">
        <v>0</v>
      </c>
      <c r="BW309" s="52">
        <v>0</v>
      </c>
      <c r="BX309" s="52">
        <v>0</v>
      </c>
      <c r="BY309" s="52">
        <v>0</v>
      </c>
      <c r="BZ309" s="52">
        <v>0</v>
      </c>
      <c r="CA309" s="52">
        <v>0</v>
      </c>
      <c r="CB309" s="52">
        <v>1903.62</v>
      </c>
      <c r="CC309" s="52">
        <v>1888.83</v>
      </c>
      <c r="CD309" s="52">
        <v>1716.4699999999998</v>
      </c>
      <c r="CE309" s="52">
        <v>1538.6499999999999</v>
      </c>
      <c r="CF309" s="52">
        <v>1538.6499999999999</v>
      </c>
      <c r="CG309" s="52">
        <v>1538.6499999999999</v>
      </c>
      <c r="CH309" s="52">
        <v>1538.6499999999999</v>
      </c>
      <c r="CI309" s="52">
        <v>1538.6499999999999</v>
      </c>
      <c r="CJ309" s="52">
        <v>1538.6499999999999</v>
      </c>
      <c r="CK309" s="52">
        <v>1538.6499999999999</v>
      </c>
      <c r="CL309" s="52">
        <v>1538.6499999999999</v>
      </c>
      <c r="CM309" s="52">
        <v>1538.6499999999999</v>
      </c>
      <c r="CN309" s="52">
        <v>1538.6499999999999</v>
      </c>
      <c r="CO309" s="52">
        <v>1538.6499999999999</v>
      </c>
      <c r="CP309" s="52">
        <v>1538.6499999999999</v>
      </c>
      <c r="CQ309" s="52">
        <v>1538.6499999999999</v>
      </c>
      <c r="CR309" s="52">
        <v>1538.6499999999999</v>
      </c>
      <c r="CS309" s="52">
        <v>1538.6499999999999</v>
      </c>
      <c r="CT309" s="52">
        <v>1538.6499999999999</v>
      </c>
      <c r="CU309" s="52">
        <v>1538.6499999999999</v>
      </c>
      <c r="CV309" s="52">
        <v>1538.6499999999999</v>
      </c>
      <c r="CW309" s="52">
        <v>1538.6499999999999</v>
      </c>
      <c r="CX309" s="52">
        <v>1538.6499999999999</v>
      </c>
      <c r="CY309" s="52">
        <v>1538.6499999999999</v>
      </c>
      <c r="CZ309" s="52">
        <v>1538.6499999999999</v>
      </c>
      <c r="DA309" s="52">
        <v>1538.6499999999999</v>
      </c>
      <c r="DB309" s="52">
        <v>1538.6499999999999</v>
      </c>
      <c r="DC309" s="52">
        <v>1538.6499999999999</v>
      </c>
      <c r="DD309" s="52">
        <v>1538.6499999999999</v>
      </c>
      <c r="DE309" s="52">
        <v>1538.6499999999999</v>
      </c>
      <c r="DF309" s="52">
        <v>1538.6499999999999</v>
      </c>
      <c r="DG309" s="52">
        <v>1538.6499999999999</v>
      </c>
      <c r="DH309" s="52">
        <v>1538.6499999999999</v>
      </c>
      <c r="DI309" s="52">
        <v>1538.6499999999999</v>
      </c>
      <c r="DJ309" s="52">
        <v>1538.6499999999999</v>
      </c>
      <c r="DK309" s="52">
        <v>1538.6499999999999</v>
      </c>
      <c r="DL309" s="52">
        <v>1538.6499999999999</v>
      </c>
      <c r="DM309" s="52">
        <v>1538.6499999999999</v>
      </c>
      <c r="DN309" s="52">
        <v>1538.6499999999999</v>
      </c>
      <c r="DO309" s="52">
        <v>1538.6499999999999</v>
      </c>
      <c r="DP309" s="52">
        <v>1538.6499999999999</v>
      </c>
      <c r="DQ309" s="52">
        <v>1538.6499999999999</v>
      </c>
      <c r="DR309" s="52">
        <v>1538.6499999999999</v>
      </c>
      <c r="DS309" s="52">
        <v>1538.6499999999999</v>
      </c>
      <c r="DT309" s="52">
        <v>1538.6499999999999</v>
      </c>
      <c r="DU309" s="52">
        <v>1538.6499999999999</v>
      </c>
      <c r="DV309" s="52">
        <v>1538.6499999999999</v>
      </c>
      <c r="DW309" s="52">
        <v>1538.6499999999999</v>
      </c>
      <c r="DX309" s="52">
        <v>1538.6499999999999</v>
      </c>
      <c r="DY309" s="52">
        <v>1538.6499999999999</v>
      </c>
      <c r="DZ309" s="52">
        <v>1538.6499999999999</v>
      </c>
      <c r="EA309" s="52">
        <v>1538.6499999999999</v>
      </c>
      <c r="EB309" s="52">
        <v>1538.6499999999999</v>
      </c>
      <c r="EC309" s="52">
        <v>1538.6499999999999</v>
      </c>
      <c r="ED309" s="52">
        <v>1538.6499999999999</v>
      </c>
      <c r="EE309" s="52">
        <v>1538.6499999999999</v>
      </c>
      <c r="EF309" s="52">
        <v>1538.6499999999999</v>
      </c>
      <c r="EG309" s="52">
        <v>1538.6499999999999</v>
      </c>
      <c r="EH309" s="52">
        <v>1538.6499999999999</v>
      </c>
      <c r="EI309" s="52">
        <v>1538.6499999999999</v>
      </c>
      <c r="EJ309" s="52">
        <v>1538.6499999999999</v>
      </c>
      <c r="EK309" s="52">
        <v>1538.6499999999999</v>
      </c>
      <c r="EL309" s="52">
        <v>1538.6499999999999</v>
      </c>
      <c r="EM309" s="52">
        <v>1538.6499999999999</v>
      </c>
      <c r="EN309" s="52">
        <v>1538.6499999999999</v>
      </c>
      <c r="EO309" s="52">
        <v>1538.6499999999999</v>
      </c>
      <c r="EP309" s="52">
        <v>1538.6499999999999</v>
      </c>
      <c r="EQ309" s="52">
        <v>1538.6499999999999</v>
      </c>
      <c r="ER309" s="52">
        <v>1538.6499999999999</v>
      </c>
      <c r="ES309" s="52">
        <v>1538.6499999999999</v>
      </c>
      <c r="ET309" s="52">
        <v>1538.6499999999999</v>
      </c>
      <c r="EU309" s="52">
        <v>1538.6499999999999</v>
      </c>
      <c r="EV309" s="52">
        <v>1538.6499999999999</v>
      </c>
      <c r="EW309" s="52">
        <v>1538.6499999999999</v>
      </c>
      <c r="EX309" s="52">
        <v>1538.6499999999999</v>
      </c>
      <c r="EY309" s="52">
        <v>1538.6499999999999</v>
      </c>
      <c r="EZ309" s="52">
        <v>1538.6499999999999</v>
      </c>
      <c r="FA309" s="52">
        <v>1538.6499999999999</v>
      </c>
      <c r="FB309" s="52">
        <v>1538.6499999999999</v>
      </c>
      <c r="FC309" s="52">
        <v>1538.6499999999999</v>
      </c>
      <c r="FD309" s="52">
        <v>1538.6499999999999</v>
      </c>
      <c r="FE309" s="52">
        <v>1538.6499999999999</v>
      </c>
      <c r="FF309" s="52">
        <v>1538.6499999999999</v>
      </c>
      <c r="FG309" s="52">
        <v>1538.6499999999999</v>
      </c>
      <c r="FH309" s="52">
        <v>1538.6499999999999</v>
      </c>
      <c r="FI309" s="52">
        <v>1538.6499999999999</v>
      </c>
      <c r="FJ309" s="52">
        <v>1538.6499999999999</v>
      </c>
      <c r="FK309" s="52">
        <v>1538.6499999999999</v>
      </c>
      <c r="FL309" s="52">
        <v>1538.6499999999999</v>
      </c>
      <c r="FM309" s="52">
        <v>1538.6499999999999</v>
      </c>
      <c r="FN309" s="52">
        <v>1538.6499999999999</v>
      </c>
      <c r="FO309" s="52">
        <v>1538.6499999999999</v>
      </c>
      <c r="FP309" s="52">
        <v>1538.6499999999999</v>
      </c>
      <c r="FQ309" s="52">
        <v>1538.6499999999999</v>
      </c>
      <c r="FR309" s="52">
        <v>1538.6499999999999</v>
      </c>
      <c r="FS309" s="52">
        <v>1538.6499999999999</v>
      </c>
      <c r="FT309" s="52">
        <v>1538.6499999999999</v>
      </c>
      <c r="FU309" s="52">
        <v>1538.6499999999999</v>
      </c>
      <c r="FV309" s="52">
        <v>1538.6499999999999</v>
      </c>
      <c r="FW309" s="52">
        <v>1538.6499999999999</v>
      </c>
      <c r="FX309" s="52">
        <v>1538.6499999999999</v>
      </c>
      <c r="FY309" s="52">
        <v>1538.6499999999999</v>
      </c>
      <c r="FZ309" s="52">
        <v>1538.6499999999999</v>
      </c>
      <c r="GA309" s="52">
        <v>1538.6499999999999</v>
      </c>
      <c r="GB309" s="52">
        <v>1538.6499999999999</v>
      </c>
      <c r="GC309" s="52">
        <v>1538.6499999999999</v>
      </c>
      <c r="GD309" s="52">
        <v>1538.6499999999999</v>
      </c>
      <c r="GE309" s="52">
        <v>1538.6499999999999</v>
      </c>
      <c r="GF309" s="52">
        <v>1538.6499999999999</v>
      </c>
      <c r="GG309" s="52">
        <v>1538.6499999999999</v>
      </c>
      <c r="GH309" s="52">
        <v>1538.6499999999999</v>
      </c>
      <c r="GI309" s="52">
        <v>1538.6499999999999</v>
      </c>
      <c r="GJ309" s="52">
        <v>1538.6499999999999</v>
      </c>
      <c r="GK309" s="52">
        <v>1538.6499999999999</v>
      </c>
      <c r="GL309" s="52">
        <v>1538.6499999999999</v>
      </c>
      <c r="GM309" s="52">
        <v>1538.6499999999999</v>
      </c>
      <c r="GN309" s="52">
        <v>1538.6499999999999</v>
      </c>
      <c r="GO309" s="52">
        <v>1538.6499999999999</v>
      </c>
      <c r="GP309" s="52">
        <v>1538.6499999999999</v>
      </c>
      <c r="GQ309" s="52">
        <v>1538.6499999999999</v>
      </c>
      <c r="GR309" s="52">
        <v>1538.6499999999999</v>
      </c>
      <c r="GS309" s="52">
        <v>1538.6499999999999</v>
      </c>
      <c r="GT309" s="52">
        <v>1538.6499999999999</v>
      </c>
      <c r="GU309" s="52">
        <v>1538.6499999999999</v>
      </c>
      <c r="GV309" s="52">
        <v>1538.6499999999999</v>
      </c>
      <c r="GW309" s="52">
        <v>1538.6499999999999</v>
      </c>
      <c r="GX309" s="52">
        <v>1538.6499999999999</v>
      </c>
      <c r="GY309" s="52">
        <v>1538.6499999999999</v>
      </c>
      <c r="GZ309" s="52">
        <v>1538.6499999999999</v>
      </c>
      <c r="HA309" s="52">
        <v>1538.6499999999999</v>
      </c>
      <c r="HB309" s="52">
        <v>1538.6499999999999</v>
      </c>
      <c r="HC309" s="52">
        <v>1538.6499999999999</v>
      </c>
      <c r="HD309" s="52">
        <v>1538.6499999999999</v>
      </c>
      <c r="HE309" s="52">
        <v>1538.6499999999999</v>
      </c>
      <c r="HF309" s="52">
        <v>1538.6499999999999</v>
      </c>
      <c r="HG309" s="52">
        <v>1538.6499999999999</v>
      </c>
      <c r="HH309" s="52">
        <v>1538.6499999999999</v>
      </c>
      <c r="HI309" s="52">
        <v>1538.6499999999999</v>
      </c>
      <c r="HJ309" s="52">
        <v>1538.6499999999999</v>
      </c>
      <c r="HK309" s="52">
        <v>1538.6499999999999</v>
      </c>
      <c r="HL309" s="52">
        <v>1538.6499999999999</v>
      </c>
      <c r="HM309" s="52">
        <v>1538.6499999999999</v>
      </c>
      <c r="HN309" s="52">
        <v>1538.6499999999999</v>
      </c>
      <c r="HO309" s="52">
        <v>1538.6499999999999</v>
      </c>
      <c r="HP309" s="52">
        <v>1538.6499999999999</v>
      </c>
      <c r="HQ309" s="52">
        <v>1538.6499999999999</v>
      </c>
      <c r="HR309" s="52">
        <v>1538.6499999999999</v>
      </c>
      <c r="HS309" s="52">
        <v>1538.6499999999999</v>
      </c>
      <c r="HT309" s="52">
        <v>1538.6499999999999</v>
      </c>
      <c r="HU309" s="52">
        <v>1538.6499999999999</v>
      </c>
      <c r="HV309" s="52">
        <v>1538.6499999999999</v>
      </c>
      <c r="HW309" s="52">
        <v>1538.6499999999999</v>
      </c>
      <c r="HX309" s="52">
        <v>1538.6499999999999</v>
      </c>
      <c r="HY309" s="52">
        <v>1538.6499999999999</v>
      </c>
      <c r="HZ309" s="52">
        <v>1538.6499999999999</v>
      </c>
      <c r="IA309" s="52">
        <v>1538.6499999999999</v>
      </c>
      <c r="IB309" s="52">
        <v>1538.6499999999999</v>
      </c>
      <c r="IC309" s="52">
        <v>1538.6499999999999</v>
      </c>
      <c r="ID309" s="52">
        <v>1538.6499999999999</v>
      </c>
      <c r="IE309" s="52">
        <v>1538.6499999999999</v>
      </c>
      <c r="IF309" s="52">
        <v>1538.6499999999999</v>
      </c>
      <c r="IG309" s="52">
        <v>1538.6499999999999</v>
      </c>
      <c r="IH309" s="52">
        <v>1538.6499999999999</v>
      </c>
      <c r="II309" s="52">
        <v>1538.6499999999999</v>
      </c>
      <c r="IJ309" s="52">
        <v>1538.6499999999999</v>
      </c>
      <c r="IK309" s="52">
        <v>1538.6499999999999</v>
      </c>
      <c r="IL309" s="52">
        <v>1538.6499999999999</v>
      </c>
      <c r="IM309" s="52">
        <v>1538.6499999999999</v>
      </c>
      <c r="IN309" s="52">
        <v>1538.6499999999999</v>
      </c>
      <c r="IO309" s="52">
        <v>1538.6499999999999</v>
      </c>
      <c r="IP309" s="52">
        <v>1538.6499999999999</v>
      </c>
      <c r="IQ309" s="52">
        <v>1538.6499999999999</v>
      </c>
      <c r="IR309" s="52">
        <v>1538.6499999999999</v>
      </c>
      <c r="IS309" s="52">
        <v>1538.6499999999999</v>
      </c>
      <c r="IT309" s="52">
        <v>1538.6499999999999</v>
      </c>
      <c r="IU309" s="52">
        <v>1538.6499999999999</v>
      </c>
      <c r="IV309" s="52">
        <v>1538.6499999999999</v>
      </c>
      <c r="IW309" s="52">
        <v>1538.6499999999999</v>
      </c>
      <c r="IX309" s="52">
        <v>1538.6499999999999</v>
      </c>
      <c r="IY309" s="52">
        <v>1538.6499999999999</v>
      </c>
      <c r="IZ309" s="52">
        <v>1538.6499999999999</v>
      </c>
      <c r="JA309" s="52">
        <v>1538.6499999999999</v>
      </c>
      <c r="JB309" s="52">
        <v>1538.6499999999999</v>
      </c>
      <c r="JC309" s="52">
        <v>1538.6499999999999</v>
      </c>
      <c r="JD309" s="52">
        <v>1538.6499999999999</v>
      </c>
      <c r="JE309" s="52">
        <v>1538.6499999999999</v>
      </c>
      <c r="JF309" s="52">
        <v>1538.6499999999999</v>
      </c>
      <c r="JG309" s="52">
        <v>1538.6499999999999</v>
      </c>
      <c r="JH309" s="52">
        <v>1538.6499999999999</v>
      </c>
      <c r="JI309" s="52">
        <v>1538.6499999999999</v>
      </c>
      <c r="JJ309" s="52">
        <v>1538.6499999999999</v>
      </c>
      <c r="JK309" s="52">
        <v>1538.6499999999999</v>
      </c>
      <c r="JL309" s="52">
        <v>1538.6499999999999</v>
      </c>
      <c r="JM309" s="52">
        <v>77.83</v>
      </c>
      <c r="JN309" s="52">
        <v>77.83</v>
      </c>
      <c r="JO309" s="52">
        <v>77.83</v>
      </c>
      <c r="JP309" s="52">
        <v>77.83</v>
      </c>
      <c r="JQ309" s="52">
        <v>77.83</v>
      </c>
      <c r="JR309" s="52">
        <v>77.83</v>
      </c>
      <c r="JS309" s="52">
        <v>77.83</v>
      </c>
      <c r="JT309" s="52">
        <v>77.83</v>
      </c>
      <c r="JU309" s="52">
        <v>77.83</v>
      </c>
      <c r="JV309" s="52">
        <v>77.83</v>
      </c>
      <c r="JW309" s="52">
        <v>77.83</v>
      </c>
      <c r="JX309" s="52">
        <v>0</v>
      </c>
      <c r="JY309" s="52">
        <v>0</v>
      </c>
      <c r="JZ309" s="52">
        <v>0</v>
      </c>
      <c r="KA309" s="52">
        <v>0</v>
      </c>
      <c r="KB309" s="52">
        <v>0</v>
      </c>
      <c r="KC309" s="52">
        <v>0</v>
      </c>
      <c r="KD309" s="52">
        <v>0</v>
      </c>
      <c r="KE309" s="52">
        <v>0</v>
      </c>
      <c r="KF309" s="52">
        <v>0</v>
      </c>
      <c r="KG309" s="52">
        <v>0</v>
      </c>
      <c r="KH309" s="52">
        <v>0</v>
      </c>
      <c r="KI309" s="52">
        <v>0</v>
      </c>
      <c r="KJ309" s="52">
        <v>0</v>
      </c>
      <c r="KK309" s="52">
        <v>0</v>
      </c>
      <c r="KL309" s="52">
        <v>0</v>
      </c>
      <c r="KM309" s="52">
        <v>0</v>
      </c>
      <c r="KN309" s="52">
        <v>0</v>
      </c>
      <c r="KO309" s="52">
        <v>0</v>
      </c>
      <c r="KP309" s="52">
        <v>0</v>
      </c>
      <c r="KQ309" s="52">
        <v>0</v>
      </c>
      <c r="KR309" s="52">
        <v>0</v>
      </c>
      <c r="KS309" s="52">
        <v>0</v>
      </c>
      <c r="KT309" s="52">
        <v>0</v>
      </c>
      <c r="KU309" s="52">
        <v>0</v>
      </c>
      <c r="KV309" s="52">
        <v>0</v>
      </c>
      <c r="KW309" s="52">
        <v>0</v>
      </c>
      <c r="KX309" s="52">
        <v>0</v>
      </c>
      <c r="KY309" s="52">
        <v>0</v>
      </c>
      <c r="KZ309" s="52">
        <v>0</v>
      </c>
      <c r="LA309" s="52">
        <v>0</v>
      </c>
      <c r="LB309" s="52">
        <v>0</v>
      </c>
      <c r="LC309" s="52">
        <v>0</v>
      </c>
      <c r="LD309" s="52">
        <v>0</v>
      </c>
      <c r="LE309" s="52">
        <v>0</v>
      </c>
      <c r="LF309" s="52">
        <v>0</v>
      </c>
      <c r="LG309" s="52">
        <v>0</v>
      </c>
      <c r="LH309" s="52">
        <v>0</v>
      </c>
      <c r="LI309" s="52">
        <v>0</v>
      </c>
      <c r="LJ309" s="52">
        <v>0</v>
      </c>
      <c r="LK309" s="52">
        <v>0</v>
      </c>
      <c r="LL309" s="52">
        <v>0</v>
      </c>
      <c r="LM309" s="52">
        <v>0</v>
      </c>
      <c r="LN309" s="52">
        <v>0</v>
      </c>
      <c r="LO309" s="52">
        <v>0</v>
      </c>
      <c r="LP309" s="52">
        <v>0</v>
      </c>
      <c r="LQ309" s="52">
        <v>0</v>
      </c>
      <c r="LR309" s="52">
        <v>0</v>
      </c>
      <c r="LS309" s="52">
        <v>0</v>
      </c>
      <c r="LT309" s="52">
        <v>0</v>
      </c>
      <c r="LU309" s="52">
        <v>0</v>
      </c>
      <c r="LV309" s="52">
        <v>0</v>
      </c>
      <c r="LW309" s="52">
        <v>0</v>
      </c>
      <c r="LX309" s="52">
        <v>0</v>
      </c>
      <c r="LY309" s="52">
        <v>0</v>
      </c>
      <c r="LZ309" s="52">
        <v>0</v>
      </c>
      <c r="MA309" s="52">
        <v>0</v>
      </c>
      <c r="MB309" s="52">
        <v>0</v>
      </c>
      <c r="MC309" s="52">
        <v>0</v>
      </c>
      <c r="MD309" s="52">
        <v>0</v>
      </c>
      <c r="ME309" s="52">
        <v>0</v>
      </c>
      <c r="MF309" s="52">
        <v>0</v>
      </c>
      <c r="MG309" s="52">
        <v>0</v>
      </c>
      <c r="MH309" s="52">
        <v>0</v>
      </c>
      <c r="MI309" s="52">
        <v>0</v>
      </c>
      <c r="MJ309" s="52">
        <v>0</v>
      </c>
      <c r="MK309" s="52">
        <v>0</v>
      </c>
      <c r="ML309" s="52">
        <v>0</v>
      </c>
      <c r="MM309" s="52">
        <v>0</v>
      </c>
      <c r="MN309" s="52">
        <v>0</v>
      </c>
      <c r="MO309" s="52">
        <v>0</v>
      </c>
      <c r="MP309" s="52">
        <v>0</v>
      </c>
      <c r="MQ309" s="52">
        <v>0</v>
      </c>
      <c r="MR309" s="52">
        <v>0</v>
      </c>
      <c r="MS309" s="52">
        <v>0</v>
      </c>
      <c r="MT309" s="52">
        <v>0</v>
      </c>
      <c r="MU309" s="52">
        <v>0</v>
      </c>
      <c r="MV309" s="52">
        <v>0</v>
      </c>
      <c r="MW309" s="52">
        <v>0</v>
      </c>
      <c r="MX309" s="52">
        <v>0</v>
      </c>
      <c r="MY309" s="52">
        <v>0</v>
      </c>
      <c r="MZ309" s="52">
        <v>0</v>
      </c>
      <c r="NA309" s="52">
        <v>0</v>
      </c>
      <c r="NB309" s="52">
        <v>0</v>
      </c>
      <c r="NC309" s="52">
        <v>0</v>
      </c>
      <c r="ND309" s="52">
        <v>0</v>
      </c>
      <c r="NE309" s="52">
        <v>0</v>
      </c>
      <c r="NF309" s="52">
        <v>0</v>
      </c>
      <c r="NG309" s="52">
        <v>0</v>
      </c>
      <c r="NH309" s="52">
        <v>0</v>
      </c>
      <c r="NI309" s="52">
        <v>0</v>
      </c>
      <c r="NJ309" s="52">
        <v>0</v>
      </c>
      <c r="NK309" s="52">
        <v>0</v>
      </c>
      <c r="NL309" s="52">
        <v>0</v>
      </c>
      <c r="NM309" s="52">
        <v>0</v>
      </c>
      <c r="NN309" s="52">
        <v>0</v>
      </c>
      <c r="NO309" s="52">
        <v>0</v>
      </c>
      <c r="NP309" s="52">
        <v>0</v>
      </c>
      <c r="NQ309" s="52">
        <v>0</v>
      </c>
      <c r="NR309" s="68">
        <f t="shared" si="15"/>
        <v>298708.55000000005</v>
      </c>
      <c r="NS309" s="68">
        <f t="shared" si="16"/>
        <v>298708.55000000005</v>
      </c>
      <c r="NT309" s="68">
        <f t="shared" si="17"/>
        <v>171683.11999999965</v>
      </c>
    </row>
    <row r="310" spans="1:384" s="40" customFormat="1" ht="15" customHeight="1" outlineLevel="1" x14ac:dyDescent="0.2">
      <c r="A310" s="61"/>
      <c r="B310" s="49" t="s">
        <v>1078</v>
      </c>
      <c r="C310" s="49" t="s">
        <v>804</v>
      </c>
      <c r="D310" s="49" t="s">
        <v>805</v>
      </c>
      <c r="E310" s="50" t="s">
        <v>806</v>
      </c>
      <c r="F310" s="64">
        <v>44392</v>
      </c>
      <c r="G310" s="49" t="s">
        <v>37</v>
      </c>
      <c r="H310" s="72">
        <v>0</v>
      </c>
      <c r="I310" s="65">
        <v>163046.60999999999</v>
      </c>
      <c r="J310" s="114" t="str">
        <f>_xlfn.XLOOKUP(E310,'[12]Resumo Unidades'!$B:$B,'[12]Resumo Unidades'!$W:$W)</f>
        <v>Fluxo financeiro (Extrato auditado)</v>
      </c>
      <c r="K310" s="51" t="str">
        <f>IF(L310&gt;Resumo!$E$23,"Sim","Não")</f>
        <v>Não</v>
      </c>
      <c r="L310" s="66">
        <v>48</v>
      </c>
      <c r="M310" s="67"/>
      <c r="N310" s="52">
        <v>0</v>
      </c>
      <c r="O310" s="52">
        <v>0</v>
      </c>
      <c r="P310" s="52">
        <v>0</v>
      </c>
      <c r="Q310" s="52">
        <v>0</v>
      </c>
      <c r="R310" s="52">
        <v>0</v>
      </c>
      <c r="S310" s="52">
        <v>0</v>
      </c>
      <c r="T310" s="52">
        <v>0</v>
      </c>
      <c r="U310" s="52">
        <v>0</v>
      </c>
      <c r="V310" s="52">
        <v>0</v>
      </c>
      <c r="W310" s="52">
        <v>0</v>
      </c>
      <c r="X310" s="52">
        <v>0</v>
      </c>
      <c r="Y310" s="52">
        <v>0</v>
      </c>
      <c r="Z310" s="52">
        <v>0</v>
      </c>
      <c r="AA310" s="52">
        <v>0</v>
      </c>
      <c r="AB310" s="52">
        <v>0</v>
      </c>
      <c r="AC310" s="52">
        <v>0</v>
      </c>
      <c r="AD310" s="52">
        <v>0</v>
      </c>
      <c r="AE310" s="52">
        <v>0</v>
      </c>
      <c r="AF310" s="52">
        <v>0</v>
      </c>
      <c r="AG310" s="52">
        <v>0</v>
      </c>
      <c r="AH310" s="52">
        <v>0</v>
      </c>
      <c r="AI310" s="52">
        <v>0</v>
      </c>
      <c r="AJ310" s="52">
        <v>0</v>
      </c>
      <c r="AK310" s="52">
        <v>0</v>
      </c>
      <c r="AL310" s="52">
        <v>0</v>
      </c>
      <c r="AM310" s="52">
        <v>0</v>
      </c>
      <c r="AN310" s="52">
        <v>0</v>
      </c>
      <c r="AO310" s="52">
        <v>0</v>
      </c>
      <c r="AP310" s="52">
        <v>0</v>
      </c>
      <c r="AQ310" s="52">
        <v>0</v>
      </c>
      <c r="AR310" s="52">
        <v>0</v>
      </c>
      <c r="AS310" s="52">
        <v>0</v>
      </c>
      <c r="AT310" s="52">
        <v>0</v>
      </c>
      <c r="AU310" s="52">
        <v>0</v>
      </c>
      <c r="AV310" s="52">
        <v>0</v>
      </c>
      <c r="AW310" s="52">
        <v>0</v>
      </c>
      <c r="AX310" s="52">
        <v>0</v>
      </c>
      <c r="AY310" s="52">
        <v>0</v>
      </c>
      <c r="AZ310" s="52">
        <v>0</v>
      </c>
      <c r="BA310" s="52">
        <v>0</v>
      </c>
      <c r="BB310" s="52">
        <v>0</v>
      </c>
      <c r="BC310" s="52">
        <v>0</v>
      </c>
      <c r="BD310" s="52">
        <v>0</v>
      </c>
      <c r="BE310" s="52">
        <v>0</v>
      </c>
      <c r="BF310" s="52">
        <v>0</v>
      </c>
      <c r="BG310" s="52">
        <v>0</v>
      </c>
      <c r="BH310" s="52">
        <v>0</v>
      </c>
      <c r="BI310" s="52">
        <v>0</v>
      </c>
      <c r="BJ310" s="52">
        <v>0</v>
      </c>
      <c r="BK310" s="52">
        <v>0</v>
      </c>
      <c r="BL310" s="52">
        <v>0</v>
      </c>
      <c r="BM310" s="52">
        <v>0</v>
      </c>
      <c r="BN310" s="52">
        <v>0</v>
      </c>
      <c r="BO310" s="52">
        <v>0</v>
      </c>
      <c r="BP310" s="52">
        <v>0</v>
      </c>
      <c r="BQ310" s="52">
        <v>0</v>
      </c>
      <c r="BR310" s="52">
        <v>0</v>
      </c>
      <c r="BS310" s="52">
        <v>0</v>
      </c>
      <c r="BT310" s="52">
        <v>0</v>
      </c>
      <c r="BU310" s="52">
        <v>0</v>
      </c>
      <c r="BV310" s="52">
        <v>0</v>
      </c>
      <c r="BW310" s="52">
        <v>0</v>
      </c>
      <c r="BX310" s="52">
        <v>0</v>
      </c>
      <c r="BY310" s="52">
        <v>0</v>
      </c>
      <c r="BZ310" s="52">
        <v>0</v>
      </c>
      <c r="CA310" s="52">
        <v>0</v>
      </c>
      <c r="CB310" s="52">
        <v>2545.33</v>
      </c>
      <c r="CC310" s="52">
        <v>2522.9299999999998</v>
      </c>
      <c r="CD310" s="52">
        <v>2459.7599999999998</v>
      </c>
      <c r="CE310" s="52">
        <v>2341.64</v>
      </c>
      <c r="CF310" s="52">
        <v>2341.64</v>
      </c>
      <c r="CG310" s="52">
        <v>2341.64</v>
      </c>
      <c r="CH310" s="52">
        <v>2341.64</v>
      </c>
      <c r="CI310" s="52">
        <v>2341.64</v>
      </c>
      <c r="CJ310" s="52">
        <v>2341.64</v>
      </c>
      <c r="CK310" s="52">
        <v>2341.64</v>
      </c>
      <c r="CL310" s="52">
        <v>2341.64</v>
      </c>
      <c r="CM310" s="52">
        <v>2341.64</v>
      </c>
      <c r="CN310" s="52">
        <v>2341.64</v>
      </c>
      <c r="CO310" s="52">
        <v>2341.64</v>
      </c>
      <c r="CP310" s="52">
        <v>2341.64</v>
      </c>
      <c r="CQ310" s="52">
        <v>2341.64</v>
      </c>
      <c r="CR310" s="52">
        <v>2341.64</v>
      </c>
      <c r="CS310" s="52">
        <v>2341.64</v>
      </c>
      <c r="CT310" s="52">
        <v>2341.64</v>
      </c>
      <c r="CU310" s="52">
        <v>2341.64</v>
      </c>
      <c r="CV310" s="52">
        <v>2341.64</v>
      </c>
      <c r="CW310" s="52">
        <v>2341.64</v>
      </c>
      <c r="CX310" s="52">
        <v>2341.64</v>
      </c>
      <c r="CY310" s="52">
        <v>2341.64</v>
      </c>
      <c r="CZ310" s="52">
        <v>2341.64</v>
      </c>
      <c r="DA310" s="52">
        <v>2341.64</v>
      </c>
      <c r="DB310" s="52">
        <v>2341.64</v>
      </c>
      <c r="DC310" s="52">
        <v>2341.64</v>
      </c>
      <c r="DD310" s="52">
        <v>2341.64</v>
      </c>
      <c r="DE310" s="52">
        <v>2341.64</v>
      </c>
      <c r="DF310" s="52">
        <v>2341.64</v>
      </c>
      <c r="DG310" s="52">
        <v>2341.64</v>
      </c>
      <c r="DH310" s="52">
        <v>2341.64</v>
      </c>
      <c r="DI310" s="52">
        <v>2341.64</v>
      </c>
      <c r="DJ310" s="52">
        <v>2341.64</v>
      </c>
      <c r="DK310" s="52">
        <v>2341.64</v>
      </c>
      <c r="DL310" s="52">
        <v>2341.64</v>
      </c>
      <c r="DM310" s="52">
        <v>2341.64</v>
      </c>
      <c r="DN310" s="52">
        <v>2341.64</v>
      </c>
      <c r="DO310" s="52">
        <v>2341.64</v>
      </c>
      <c r="DP310" s="52">
        <v>2341.64</v>
      </c>
      <c r="DQ310" s="52">
        <v>2341.64</v>
      </c>
      <c r="DR310" s="52">
        <v>2341.64</v>
      </c>
      <c r="DS310" s="52">
        <v>2341.64</v>
      </c>
      <c r="DT310" s="52">
        <v>2341.64</v>
      </c>
      <c r="DU310" s="52">
        <v>2341.64</v>
      </c>
      <c r="DV310" s="52">
        <v>2341.64</v>
      </c>
      <c r="DW310" s="52">
        <v>2341.64</v>
      </c>
      <c r="DX310" s="52">
        <v>2341.64</v>
      </c>
      <c r="DY310" s="52">
        <v>2341.64</v>
      </c>
      <c r="DZ310" s="52">
        <v>2341.64</v>
      </c>
      <c r="EA310" s="52">
        <v>2341.64</v>
      </c>
      <c r="EB310" s="52">
        <v>2341.64</v>
      </c>
      <c r="EC310" s="52">
        <v>2341.64</v>
      </c>
      <c r="ED310" s="52">
        <v>2341.64</v>
      </c>
      <c r="EE310" s="52">
        <v>2341.64</v>
      </c>
      <c r="EF310" s="52">
        <v>2341.64</v>
      </c>
      <c r="EG310" s="52">
        <v>2341.64</v>
      </c>
      <c r="EH310" s="52">
        <v>2341.64</v>
      </c>
      <c r="EI310" s="52">
        <v>2341.64</v>
      </c>
      <c r="EJ310" s="52">
        <v>2341.64</v>
      </c>
      <c r="EK310" s="52">
        <v>2341.64</v>
      </c>
      <c r="EL310" s="52">
        <v>2341.64</v>
      </c>
      <c r="EM310" s="52">
        <v>2341.64</v>
      </c>
      <c r="EN310" s="52">
        <v>2341.64</v>
      </c>
      <c r="EO310" s="52">
        <v>2341.64</v>
      </c>
      <c r="EP310" s="52">
        <v>2341.64</v>
      </c>
      <c r="EQ310" s="52">
        <v>2341.64</v>
      </c>
      <c r="ER310" s="52">
        <v>2341.64</v>
      </c>
      <c r="ES310" s="52">
        <v>2341.64</v>
      </c>
      <c r="ET310" s="52">
        <v>2341.64</v>
      </c>
      <c r="EU310" s="52">
        <v>2341.64</v>
      </c>
      <c r="EV310" s="52">
        <v>2341.64</v>
      </c>
      <c r="EW310" s="52">
        <v>2341.64</v>
      </c>
      <c r="EX310" s="52">
        <v>2341.64</v>
      </c>
      <c r="EY310" s="52">
        <v>2341.64</v>
      </c>
      <c r="EZ310" s="52">
        <v>2341.64</v>
      </c>
      <c r="FA310" s="52">
        <v>2341.64</v>
      </c>
      <c r="FB310" s="52">
        <v>2341.64</v>
      </c>
      <c r="FC310" s="52">
        <v>2341.64</v>
      </c>
      <c r="FD310" s="52">
        <v>2341.64</v>
      </c>
      <c r="FE310" s="52">
        <v>2341.64</v>
      </c>
      <c r="FF310" s="52">
        <v>2341.64</v>
      </c>
      <c r="FG310" s="52">
        <v>0</v>
      </c>
      <c r="FH310" s="52">
        <v>0</v>
      </c>
      <c r="FI310" s="52">
        <v>0</v>
      </c>
      <c r="FJ310" s="52">
        <v>0</v>
      </c>
      <c r="FK310" s="52">
        <v>0</v>
      </c>
      <c r="FL310" s="52">
        <v>0</v>
      </c>
      <c r="FM310" s="52">
        <v>0</v>
      </c>
      <c r="FN310" s="52">
        <v>0</v>
      </c>
      <c r="FO310" s="52">
        <v>0</v>
      </c>
      <c r="FP310" s="52">
        <v>0</v>
      </c>
      <c r="FQ310" s="52">
        <v>0</v>
      </c>
      <c r="FR310" s="52">
        <v>0</v>
      </c>
      <c r="FS310" s="52">
        <v>0</v>
      </c>
      <c r="FT310" s="52">
        <v>0</v>
      </c>
      <c r="FU310" s="52">
        <v>0</v>
      </c>
      <c r="FV310" s="52">
        <v>0</v>
      </c>
      <c r="FW310" s="52">
        <v>0</v>
      </c>
      <c r="FX310" s="52">
        <v>0</v>
      </c>
      <c r="FY310" s="52">
        <v>0</v>
      </c>
      <c r="FZ310" s="52">
        <v>0</v>
      </c>
      <c r="GA310" s="52">
        <v>0</v>
      </c>
      <c r="GB310" s="52">
        <v>0</v>
      </c>
      <c r="GC310" s="52">
        <v>0</v>
      </c>
      <c r="GD310" s="52">
        <v>0</v>
      </c>
      <c r="GE310" s="52">
        <v>0</v>
      </c>
      <c r="GF310" s="52">
        <v>0</v>
      </c>
      <c r="GG310" s="52">
        <v>0</v>
      </c>
      <c r="GH310" s="52">
        <v>0</v>
      </c>
      <c r="GI310" s="52">
        <v>0</v>
      </c>
      <c r="GJ310" s="52">
        <v>0</v>
      </c>
      <c r="GK310" s="52">
        <v>0</v>
      </c>
      <c r="GL310" s="52">
        <v>0</v>
      </c>
      <c r="GM310" s="52">
        <v>0</v>
      </c>
      <c r="GN310" s="52">
        <v>0</v>
      </c>
      <c r="GO310" s="52">
        <v>0</v>
      </c>
      <c r="GP310" s="52">
        <v>0</v>
      </c>
      <c r="GQ310" s="52">
        <v>0</v>
      </c>
      <c r="GR310" s="52">
        <v>0</v>
      </c>
      <c r="GS310" s="52">
        <v>0</v>
      </c>
      <c r="GT310" s="52">
        <v>0</v>
      </c>
      <c r="GU310" s="52">
        <v>0</v>
      </c>
      <c r="GV310" s="52">
        <v>0</v>
      </c>
      <c r="GW310" s="52">
        <v>0</v>
      </c>
      <c r="GX310" s="52">
        <v>0</v>
      </c>
      <c r="GY310" s="52">
        <v>0</v>
      </c>
      <c r="GZ310" s="52">
        <v>0</v>
      </c>
      <c r="HA310" s="52">
        <v>0</v>
      </c>
      <c r="HB310" s="52">
        <v>0</v>
      </c>
      <c r="HC310" s="52">
        <v>0</v>
      </c>
      <c r="HD310" s="52">
        <v>0</v>
      </c>
      <c r="HE310" s="52">
        <v>0</v>
      </c>
      <c r="HF310" s="52">
        <v>0</v>
      </c>
      <c r="HG310" s="52">
        <v>0</v>
      </c>
      <c r="HH310" s="52">
        <v>0</v>
      </c>
      <c r="HI310" s="52">
        <v>0</v>
      </c>
      <c r="HJ310" s="52">
        <v>0</v>
      </c>
      <c r="HK310" s="52">
        <v>0</v>
      </c>
      <c r="HL310" s="52">
        <v>0</v>
      </c>
      <c r="HM310" s="52">
        <v>0</v>
      </c>
      <c r="HN310" s="52">
        <v>0</v>
      </c>
      <c r="HO310" s="52">
        <v>0</v>
      </c>
      <c r="HP310" s="52">
        <v>0</v>
      </c>
      <c r="HQ310" s="52">
        <v>0</v>
      </c>
      <c r="HR310" s="52">
        <v>0</v>
      </c>
      <c r="HS310" s="52">
        <v>0</v>
      </c>
      <c r="HT310" s="52">
        <v>0</v>
      </c>
      <c r="HU310" s="52">
        <v>0</v>
      </c>
      <c r="HV310" s="52">
        <v>0</v>
      </c>
      <c r="HW310" s="52">
        <v>0</v>
      </c>
      <c r="HX310" s="52">
        <v>0</v>
      </c>
      <c r="HY310" s="52">
        <v>0</v>
      </c>
      <c r="HZ310" s="52">
        <v>0</v>
      </c>
      <c r="IA310" s="52">
        <v>0</v>
      </c>
      <c r="IB310" s="52">
        <v>0</v>
      </c>
      <c r="IC310" s="52">
        <v>0</v>
      </c>
      <c r="ID310" s="52">
        <v>0</v>
      </c>
      <c r="IE310" s="52">
        <v>0</v>
      </c>
      <c r="IF310" s="52">
        <v>0</v>
      </c>
      <c r="IG310" s="52">
        <v>0</v>
      </c>
      <c r="IH310" s="52">
        <v>0</v>
      </c>
      <c r="II310" s="52">
        <v>0</v>
      </c>
      <c r="IJ310" s="52">
        <v>0</v>
      </c>
      <c r="IK310" s="52">
        <v>0</v>
      </c>
      <c r="IL310" s="52">
        <v>0</v>
      </c>
      <c r="IM310" s="52">
        <v>0</v>
      </c>
      <c r="IN310" s="52">
        <v>0</v>
      </c>
      <c r="IO310" s="52">
        <v>0</v>
      </c>
      <c r="IP310" s="52">
        <v>0</v>
      </c>
      <c r="IQ310" s="52">
        <v>0</v>
      </c>
      <c r="IR310" s="52">
        <v>0</v>
      </c>
      <c r="IS310" s="52">
        <v>0</v>
      </c>
      <c r="IT310" s="52">
        <v>0</v>
      </c>
      <c r="IU310" s="52">
        <v>0</v>
      </c>
      <c r="IV310" s="52">
        <v>0</v>
      </c>
      <c r="IW310" s="52">
        <v>0</v>
      </c>
      <c r="IX310" s="52">
        <v>0</v>
      </c>
      <c r="IY310" s="52">
        <v>0</v>
      </c>
      <c r="IZ310" s="52">
        <v>0</v>
      </c>
      <c r="JA310" s="52">
        <v>0</v>
      </c>
      <c r="JB310" s="52">
        <v>0</v>
      </c>
      <c r="JC310" s="52">
        <v>0</v>
      </c>
      <c r="JD310" s="52">
        <v>0</v>
      </c>
      <c r="JE310" s="52">
        <v>0</v>
      </c>
      <c r="JF310" s="52">
        <v>0</v>
      </c>
      <c r="JG310" s="52">
        <v>0</v>
      </c>
      <c r="JH310" s="52">
        <v>0</v>
      </c>
      <c r="JI310" s="52">
        <v>0</v>
      </c>
      <c r="JJ310" s="52">
        <v>0</v>
      </c>
      <c r="JK310" s="52">
        <v>0</v>
      </c>
      <c r="JL310" s="52">
        <v>0</v>
      </c>
      <c r="JM310" s="52">
        <v>0</v>
      </c>
      <c r="JN310" s="52">
        <v>0</v>
      </c>
      <c r="JO310" s="52">
        <v>0</v>
      </c>
      <c r="JP310" s="52">
        <v>0</v>
      </c>
      <c r="JQ310" s="52">
        <v>0</v>
      </c>
      <c r="JR310" s="52">
        <v>0</v>
      </c>
      <c r="JS310" s="52">
        <v>0</v>
      </c>
      <c r="JT310" s="52">
        <v>0</v>
      </c>
      <c r="JU310" s="52">
        <v>0</v>
      </c>
      <c r="JV310" s="52">
        <v>0</v>
      </c>
      <c r="JW310" s="52">
        <v>0</v>
      </c>
      <c r="JX310" s="52">
        <v>0</v>
      </c>
      <c r="JY310" s="52">
        <v>0</v>
      </c>
      <c r="JZ310" s="52">
        <v>0</v>
      </c>
      <c r="KA310" s="52">
        <v>0</v>
      </c>
      <c r="KB310" s="52">
        <v>0</v>
      </c>
      <c r="KC310" s="52">
        <v>0</v>
      </c>
      <c r="KD310" s="52">
        <v>0</v>
      </c>
      <c r="KE310" s="52">
        <v>0</v>
      </c>
      <c r="KF310" s="52">
        <v>0</v>
      </c>
      <c r="KG310" s="52">
        <v>0</v>
      </c>
      <c r="KH310" s="52">
        <v>0</v>
      </c>
      <c r="KI310" s="52">
        <v>0</v>
      </c>
      <c r="KJ310" s="52">
        <v>0</v>
      </c>
      <c r="KK310" s="52">
        <v>0</v>
      </c>
      <c r="KL310" s="52">
        <v>0</v>
      </c>
      <c r="KM310" s="52">
        <v>0</v>
      </c>
      <c r="KN310" s="52">
        <v>0</v>
      </c>
      <c r="KO310" s="52">
        <v>0</v>
      </c>
      <c r="KP310" s="52">
        <v>0</v>
      </c>
      <c r="KQ310" s="52">
        <v>0</v>
      </c>
      <c r="KR310" s="52">
        <v>0</v>
      </c>
      <c r="KS310" s="52">
        <v>0</v>
      </c>
      <c r="KT310" s="52">
        <v>0</v>
      </c>
      <c r="KU310" s="52">
        <v>0</v>
      </c>
      <c r="KV310" s="52">
        <v>0</v>
      </c>
      <c r="KW310" s="52">
        <v>0</v>
      </c>
      <c r="KX310" s="52">
        <v>0</v>
      </c>
      <c r="KY310" s="52">
        <v>0</v>
      </c>
      <c r="KZ310" s="52">
        <v>0</v>
      </c>
      <c r="LA310" s="52">
        <v>0</v>
      </c>
      <c r="LB310" s="52">
        <v>0</v>
      </c>
      <c r="LC310" s="52">
        <v>0</v>
      </c>
      <c r="LD310" s="52">
        <v>0</v>
      </c>
      <c r="LE310" s="52">
        <v>0</v>
      </c>
      <c r="LF310" s="52">
        <v>0</v>
      </c>
      <c r="LG310" s="52">
        <v>0</v>
      </c>
      <c r="LH310" s="52">
        <v>0</v>
      </c>
      <c r="LI310" s="52">
        <v>0</v>
      </c>
      <c r="LJ310" s="52">
        <v>0</v>
      </c>
      <c r="LK310" s="52">
        <v>0</v>
      </c>
      <c r="LL310" s="52">
        <v>0</v>
      </c>
      <c r="LM310" s="52">
        <v>0</v>
      </c>
      <c r="LN310" s="52">
        <v>0</v>
      </c>
      <c r="LO310" s="52">
        <v>0</v>
      </c>
      <c r="LP310" s="52">
        <v>0</v>
      </c>
      <c r="LQ310" s="52">
        <v>0</v>
      </c>
      <c r="LR310" s="52">
        <v>0</v>
      </c>
      <c r="LS310" s="52">
        <v>0</v>
      </c>
      <c r="LT310" s="52">
        <v>0</v>
      </c>
      <c r="LU310" s="52">
        <v>0</v>
      </c>
      <c r="LV310" s="52">
        <v>0</v>
      </c>
      <c r="LW310" s="52">
        <v>0</v>
      </c>
      <c r="LX310" s="52">
        <v>0</v>
      </c>
      <c r="LY310" s="52">
        <v>0</v>
      </c>
      <c r="LZ310" s="52">
        <v>0</v>
      </c>
      <c r="MA310" s="52">
        <v>0</v>
      </c>
      <c r="MB310" s="52">
        <v>0</v>
      </c>
      <c r="MC310" s="52">
        <v>0</v>
      </c>
      <c r="MD310" s="52">
        <v>0</v>
      </c>
      <c r="ME310" s="52">
        <v>0</v>
      </c>
      <c r="MF310" s="52">
        <v>0</v>
      </c>
      <c r="MG310" s="52">
        <v>0</v>
      </c>
      <c r="MH310" s="52">
        <v>0</v>
      </c>
      <c r="MI310" s="52">
        <v>0</v>
      </c>
      <c r="MJ310" s="52">
        <v>0</v>
      </c>
      <c r="MK310" s="52">
        <v>0</v>
      </c>
      <c r="ML310" s="52">
        <v>0</v>
      </c>
      <c r="MM310" s="52">
        <v>0</v>
      </c>
      <c r="MN310" s="52">
        <v>0</v>
      </c>
      <c r="MO310" s="52">
        <v>0</v>
      </c>
      <c r="MP310" s="52">
        <v>0</v>
      </c>
      <c r="MQ310" s="52">
        <v>0</v>
      </c>
      <c r="MR310" s="52">
        <v>0</v>
      </c>
      <c r="MS310" s="52">
        <v>0</v>
      </c>
      <c r="MT310" s="52">
        <v>0</v>
      </c>
      <c r="MU310" s="52">
        <v>0</v>
      </c>
      <c r="MV310" s="52">
        <v>0</v>
      </c>
      <c r="MW310" s="52">
        <v>0</v>
      </c>
      <c r="MX310" s="52">
        <v>0</v>
      </c>
      <c r="MY310" s="52">
        <v>0</v>
      </c>
      <c r="MZ310" s="52">
        <v>0</v>
      </c>
      <c r="NA310" s="52">
        <v>0</v>
      </c>
      <c r="NB310" s="52">
        <v>0</v>
      </c>
      <c r="NC310" s="52">
        <v>0</v>
      </c>
      <c r="ND310" s="52">
        <v>0</v>
      </c>
      <c r="NE310" s="52">
        <v>0</v>
      </c>
      <c r="NF310" s="52">
        <v>0</v>
      </c>
      <c r="NG310" s="52">
        <v>0</v>
      </c>
      <c r="NH310" s="52">
        <v>0</v>
      </c>
      <c r="NI310" s="52">
        <v>0</v>
      </c>
      <c r="NJ310" s="52">
        <v>0</v>
      </c>
      <c r="NK310" s="52">
        <v>0</v>
      </c>
      <c r="NL310" s="52">
        <v>0</v>
      </c>
      <c r="NM310" s="52">
        <v>0</v>
      </c>
      <c r="NN310" s="52">
        <v>0</v>
      </c>
      <c r="NO310" s="52">
        <v>0</v>
      </c>
      <c r="NP310" s="52">
        <v>0</v>
      </c>
      <c r="NQ310" s="52">
        <v>0</v>
      </c>
      <c r="NR310" s="68">
        <f t="shared" si="15"/>
        <v>194859.22000000035</v>
      </c>
      <c r="NS310" s="68">
        <f t="shared" si="16"/>
        <v>194859.22000000035</v>
      </c>
      <c r="NT310" s="68">
        <f t="shared" si="17"/>
        <v>194859.22000000035</v>
      </c>
    </row>
    <row r="311" spans="1:384" s="40" customFormat="1" ht="15" customHeight="1" outlineLevel="1" x14ac:dyDescent="0.2">
      <c r="A311" s="61"/>
      <c r="B311" s="49" t="s">
        <v>1078</v>
      </c>
      <c r="C311" s="49" t="s">
        <v>807</v>
      </c>
      <c r="D311" s="49" t="s">
        <v>808</v>
      </c>
      <c r="E311" s="50" t="s">
        <v>809</v>
      </c>
      <c r="F311" s="64">
        <v>44555</v>
      </c>
      <c r="G311" s="49" t="s">
        <v>37</v>
      </c>
      <c r="H311" s="72">
        <v>0.12682499999999999</v>
      </c>
      <c r="I311" s="65">
        <v>180200</v>
      </c>
      <c r="J311" s="114" t="str">
        <f>_xlfn.XLOOKUP(E311,'[12]Resumo Unidades'!$B:$B,'[12]Resumo Unidades'!$W:$W)</f>
        <v>Fluxo com Divergência maior do que 10%</v>
      </c>
      <c r="K311" s="51" t="str">
        <f>IF(L311&gt;Resumo!$E$23,"Sim","Não")</f>
        <v>Não</v>
      </c>
      <c r="L311" s="66">
        <v>0</v>
      </c>
      <c r="M311" s="67"/>
      <c r="N311" s="52">
        <v>0</v>
      </c>
      <c r="O311" s="52">
        <v>0</v>
      </c>
      <c r="P311" s="52">
        <v>0</v>
      </c>
      <c r="Q311" s="52">
        <v>0</v>
      </c>
      <c r="R311" s="52">
        <v>0</v>
      </c>
      <c r="S311" s="52">
        <v>0</v>
      </c>
      <c r="T311" s="52">
        <v>0</v>
      </c>
      <c r="U311" s="52">
        <v>0</v>
      </c>
      <c r="V311" s="52">
        <v>0</v>
      </c>
      <c r="W311" s="52">
        <v>0</v>
      </c>
      <c r="X311" s="52">
        <v>0</v>
      </c>
      <c r="Y311" s="52">
        <v>0</v>
      </c>
      <c r="Z311" s="52">
        <v>0</v>
      </c>
      <c r="AA311" s="52">
        <v>0</v>
      </c>
      <c r="AB311" s="52">
        <v>0</v>
      </c>
      <c r="AC311" s="52">
        <v>0</v>
      </c>
      <c r="AD311" s="52">
        <v>0</v>
      </c>
      <c r="AE311" s="52">
        <v>0</v>
      </c>
      <c r="AF311" s="52">
        <v>0</v>
      </c>
      <c r="AG311" s="52">
        <v>0</v>
      </c>
      <c r="AH311" s="52">
        <v>0</v>
      </c>
      <c r="AI311" s="52">
        <v>0</v>
      </c>
      <c r="AJ311" s="52">
        <v>0</v>
      </c>
      <c r="AK311" s="52">
        <v>0</v>
      </c>
      <c r="AL311" s="52">
        <v>0</v>
      </c>
      <c r="AM311" s="52">
        <v>0</v>
      </c>
      <c r="AN311" s="52">
        <v>0</v>
      </c>
      <c r="AO311" s="52">
        <v>0</v>
      </c>
      <c r="AP311" s="52">
        <v>0</v>
      </c>
      <c r="AQ311" s="52">
        <v>0</v>
      </c>
      <c r="AR311" s="52">
        <v>0</v>
      </c>
      <c r="AS311" s="52">
        <v>0</v>
      </c>
      <c r="AT311" s="52">
        <v>0</v>
      </c>
      <c r="AU311" s="52">
        <v>0</v>
      </c>
      <c r="AV311" s="52">
        <v>0</v>
      </c>
      <c r="AW311" s="52">
        <v>0</v>
      </c>
      <c r="AX311" s="52">
        <v>0</v>
      </c>
      <c r="AY311" s="52">
        <v>0</v>
      </c>
      <c r="AZ311" s="52">
        <v>0</v>
      </c>
      <c r="BA311" s="52">
        <v>0</v>
      </c>
      <c r="BB311" s="52">
        <v>0</v>
      </c>
      <c r="BC311" s="52">
        <v>0</v>
      </c>
      <c r="BD311" s="52">
        <v>0</v>
      </c>
      <c r="BE311" s="52">
        <v>0</v>
      </c>
      <c r="BF311" s="52">
        <v>0</v>
      </c>
      <c r="BG311" s="52">
        <v>0</v>
      </c>
      <c r="BH311" s="52">
        <v>0</v>
      </c>
      <c r="BI311" s="52">
        <v>0</v>
      </c>
      <c r="BJ311" s="52">
        <v>0</v>
      </c>
      <c r="BK311" s="52">
        <v>0</v>
      </c>
      <c r="BL311" s="52">
        <v>0</v>
      </c>
      <c r="BM311" s="52">
        <v>0</v>
      </c>
      <c r="BN311" s="52">
        <v>0</v>
      </c>
      <c r="BO311" s="52">
        <v>0</v>
      </c>
      <c r="BP311" s="52">
        <v>0</v>
      </c>
      <c r="BQ311" s="52">
        <v>0</v>
      </c>
      <c r="BR311" s="52">
        <v>0</v>
      </c>
      <c r="BS311" s="52">
        <v>0</v>
      </c>
      <c r="BT311" s="52">
        <v>0</v>
      </c>
      <c r="BU311" s="52">
        <v>0</v>
      </c>
      <c r="BV311" s="52">
        <v>0</v>
      </c>
      <c r="BW311" s="52">
        <v>0</v>
      </c>
      <c r="BX311" s="52">
        <v>0</v>
      </c>
      <c r="BY311" s="52">
        <v>0</v>
      </c>
      <c r="BZ311" s="52">
        <v>0</v>
      </c>
      <c r="CA311" s="52">
        <v>0</v>
      </c>
      <c r="CB311" s="52">
        <v>0</v>
      </c>
      <c r="CC311" s="52">
        <v>0</v>
      </c>
      <c r="CD311" s="52">
        <v>956.6400000000001</v>
      </c>
      <c r="CE311" s="52">
        <v>956.6400000000001</v>
      </c>
      <c r="CF311" s="52">
        <v>956.6400000000001</v>
      </c>
      <c r="CG311" s="52">
        <v>956.6400000000001</v>
      </c>
      <c r="CH311" s="52">
        <v>956.6400000000001</v>
      </c>
      <c r="CI311" s="52">
        <v>956.6400000000001</v>
      </c>
      <c r="CJ311" s="52">
        <v>956.6400000000001</v>
      </c>
      <c r="CK311" s="52">
        <v>956.6400000000001</v>
      </c>
      <c r="CL311" s="52">
        <v>956.6400000000001</v>
      </c>
      <c r="CM311" s="52">
        <v>956.6400000000001</v>
      </c>
      <c r="CN311" s="52">
        <v>956.6400000000001</v>
      </c>
      <c r="CO311" s="52">
        <v>956.6400000000001</v>
      </c>
      <c r="CP311" s="52">
        <v>956.6400000000001</v>
      </c>
      <c r="CQ311" s="52">
        <v>956.6400000000001</v>
      </c>
      <c r="CR311" s="52">
        <v>956.6400000000001</v>
      </c>
      <c r="CS311" s="52">
        <v>956.6400000000001</v>
      </c>
      <c r="CT311" s="52">
        <v>956.6400000000001</v>
      </c>
      <c r="CU311" s="52">
        <v>956.6400000000001</v>
      </c>
      <c r="CV311" s="52">
        <v>956.6400000000001</v>
      </c>
      <c r="CW311" s="52">
        <v>956.6400000000001</v>
      </c>
      <c r="CX311" s="52">
        <v>956.6400000000001</v>
      </c>
      <c r="CY311" s="52">
        <v>956.6400000000001</v>
      </c>
      <c r="CZ311" s="52">
        <v>956.6400000000001</v>
      </c>
      <c r="DA311" s="52">
        <v>956.6400000000001</v>
      </c>
      <c r="DB311" s="52">
        <v>956.6400000000001</v>
      </c>
      <c r="DC311" s="52">
        <v>956.6400000000001</v>
      </c>
      <c r="DD311" s="52">
        <v>956.6400000000001</v>
      </c>
      <c r="DE311" s="52">
        <v>956.6400000000001</v>
      </c>
      <c r="DF311" s="52">
        <v>956.6400000000001</v>
      </c>
      <c r="DG311" s="52">
        <v>956.6400000000001</v>
      </c>
      <c r="DH311" s="52">
        <v>956.6400000000001</v>
      </c>
      <c r="DI311" s="52">
        <v>956.6400000000001</v>
      </c>
      <c r="DJ311" s="52">
        <v>956.6400000000001</v>
      </c>
      <c r="DK311" s="52">
        <v>956.6400000000001</v>
      </c>
      <c r="DL311" s="52">
        <v>956.6400000000001</v>
      </c>
      <c r="DM311" s="52">
        <v>956.6400000000001</v>
      </c>
      <c r="DN311" s="52">
        <v>956.6400000000001</v>
      </c>
      <c r="DO311" s="52">
        <v>956.6400000000001</v>
      </c>
      <c r="DP311" s="52">
        <v>956.6400000000001</v>
      </c>
      <c r="DQ311" s="52">
        <v>956.6400000000001</v>
      </c>
      <c r="DR311" s="52">
        <v>956.6400000000001</v>
      </c>
      <c r="DS311" s="52">
        <v>956.6400000000001</v>
      </c>
      <c r="DT311" s="52">
        <v>956.6400000000001</v>
      </c>
      <c r="DU311" s="52">
        <v>956.6400000000001</v>
      </c>
      <c r="DV311" s="52">
        <v>956.6400000000001</v>
      </c>
      <c r="DW311" s="52">
        <v>956.6400000000001</v>
      </c>
      <c r="DX311" s="52">
        <v>956.6400000000001</v>
      </c>
      <c r="DY311" s="52">
        <v>956.6400000000001</v>
      </c>
      <c r="DZ311" s="52">
        <v>956.6400000000001</v>
      </c>
      <c r="EA311" s="52">
        <v>956.6400000000001</v>
      </c>
      <c r="EB311" s="52">
        <v>956.6400000000001</v>
      </c>
      <c r="EC311" s="52">
        <v>956.6400000000001</v>
      </c>
      <c r="ED311" s="52">
        <v>956.6400000000001</v>
      </c>
      <c r="EE311" s="52">
        <v>956.6400000000001</v>
      </c>
      <c r="EF311" s="52">
        <v>956.6400000000001</v>
      </c>
      <c r="EG311" s="52">
        <v>956.6400000000001</v>
      </c>
      <c r="EH311" s="52">
        <v>956.6400000000001</v>
      </c>
      <c r="EI311" s="52">
        <v>956.6400000000001</v>
      </c>
      <c r="EJ311" s="52">
        <v>956.6400000000001</v>
      </c>
      <c r="EK311" s="52">
        <v>956.6400000000001</v>
      </c>
      <c r="EL311" s="52">
        <v>956.6400000000001</v>
      </c>
      <c r="EM311" s="52">
        <v>956.6400000000001</v>
      </c>
      <c r="EN311" s="52">
        <v>956.6400000000001</v>
      </c>
      <c r="EO311" s="52">
        <v>956.6400000000001</v>
      </c>
      <c r="EP311" s="52">
        <v>956.6400000000001</v>
      </c>
      <c r="EQ311" s="52">
        <v>956.6400000000001</v>
      </c>
      <c r="ER311" s="52">
        <v>956.6400000000001</v>
      </c>
      <c r="ES311" s="52">
        <v>956.6400000000001</v>
      </c>
      <c r="ET311" s="52">
        <v>956.6400000000001</v>
      </c>
      <c r="EU311" s="52">
        <v>956.6400000000001</v>
      </c>
      <c r="EV311" s="52">
        <v>956.6400000000001</v>
      </c>
      <c r="EW311" s="52">
        <v>956.6400000000001</v>
      </c>
      <c r="EX311" s="52">
        <v>956.6400000000001</v>
      </c>
      <c r="EY311" s="52">
        <v>956.6400000000001</v>
      </c>
      <c r="EZ311" s="52">
        <v>956.6400000000001</v>
      </c>
      <c r="FA311" s="52">
        <v>956.6400000000001</v>
      </c>
      <c r="FB311" s="52">
        <v>956.6400000000001</v>
      </c>
      <c r="FC311" s="52">
        <v>956.6400000000001</v>
      </c>
      <c r="FD311" s="52">
        <v>956.6400000000001</v>
      </c>
      <c r="FE311" s="52">
        <v>956.6400000000001</v>
      </c>
      <c r="FF311" s="52">
        <v>956.6400000000001</v>
      </c>
      <c r="FG311" s="52">
        <v>956.6400000000001</v>
      </c>
      <c r="FH311" s="52">
        <v>956.6400000000001</v>
      </c>
      <c r="FI311" s="52">
        <v>956.6400000000001</v>
      </c>
      <c r="FJ311" s="52">
        <v>956.6400000000001</v>
      </c>
      <c r="FK311" s="52">
        <v>956.6400000000001</v>
      </c>
      <c r="FL311" s="52">
        <v>956.6400000000001</v>
      </c>
      <c r="FM311" s="52">
        <v>956.6400000000001</v>
      </c>
      <c r="FN311" s="52">
        <v>956.6400000000001</v>
      </c>
      <c r="FO311" s="52">
        <v>956.6400000000001</v>
      </c>
      <c r="FP311" s="52">
        <v>956.6400000000001</v>
      </c>
      <c r="FQ311" s="52">
        <v>956.6400000000001</v>
      </c>
      <c r="FR311" s="52">
        <v>956.6400000000001</v>
      </c>
      <c r="FS311" s="52">
        <v>956.6400000000001</v>
      </c>
      <c r="FT311" s="52">
        <v>956.6400000000001</v>
      </c>
      <c r="FU311" s="52">
        <v>956.6400000000001</v>
      </c>
      <c r="FV311" s="52">
        <v>956.6400000000001</v>
      </c>
      <c r="FW311" s="52">
        <v>956.6400000000001</v>
      </c>
      <c r="FX311" s="52">
        <v>956.6400000000001</v>
      </c>
      <c r="FY311" s="52">
        <v>956.6400000000001</v>
      </c>
      <c r="FZ311" s="52">
        <v>956.6400000000001</v>
      </c>
      <c r="GA311" s="52">
        <v>956.6400000000001</v>
      </c>
      <c r="GB311" s="52">
        <v>956.6400000000001</v>
      </c>
      <c r="GC311" s="52">
        <v>956.6400000000001</v>
      </c>
      <c r="GD311" s="52">
        <v>956.6400000000001</v>
      </c>
      <c r="GE311" s="52">
        <v>956.6400000000001</v>
      </c>
      <c r="GF311" s="52">
        <v>956.6400000000001</v>
      </c>
      <c r="GG311" s="52">
        <v>956.6400000000001</v>
      </c>
      <c r="GH311" s="52">
        <v>956.6400000000001</v>
      </c>
      <c r="GI311" s="52">
        <v>956.6400000000001</v>
      </c>
      <c r="GJ311" s="52">
        <v>956.6400000000001</v>
      </c>
      <c r="GK311" s="52">
        <v>956.6400000000001</v>
      </c>
      <c r="GL311" s="52">
        <v>956.6400000000001</v>
      </c>
      <c r="GM311" s="52">
        <v>956.6400000000001</v>
      </c>
      <c r="GN311" s="52">
        <v>956.6400000000001</v>
      </c>
      <c r="GO311" s="52">
        <v>956.6400000000001</v>
      </c>
      <c r="GP311" s="52">
        <v>956.6400000000001</v>
      </c>
      <c r="GQ311" s="52">
        <v>956.6400000000001</v>
      </c>
      <c r="GR311" s="52">
        <v>956.6400000000001</v>
      </c>
      <c r="GS311" s="52">
        <v>956.6400000000001</v>
      </c>
      <c r="GT311" s="52">
        <v>956.6400000000001</v>
      </c>
      <c r="GU311" s="52">
        <v>956.6400000000001</v>
      </c>
      <c r="GV311" s="52">
        <v>956.6400000000001</v>
      </c>
      <c r="GW311" s="52">
        <v>956.6400000000001</v>
      </c>
      <c r="GX311" s="52">
        <v>956.6400000000001</v>
      </c>
      <c r="GY311" s="52">
        <v>956.6400000000001</v>
      </c>
      <c r="GZ311" s="52">
        <v>956.6400000000001</v>
      </c>
      <c r="HA311" s="52">
        <v>956.6400000000001</v>
      </c>
      <c r="HB311" s="52">
        <v>956.6400000000001</v>
      </c>
      <c r="HC311" s="52">
        <v>956.6400000000001</v>
      </c>
      <c r="HD311" s="52">
        <v>956.6400000000001</v>
      </c>
      <c r="HE311" s="52">
        <v>956.6400000000001</v>
      </c>
      <c r="HF311" s="52">
        <v>956.6400000000001</v>
      </c>
      <c r="HG311" s="52">
        <v>956.6400000000001</v>
      </c>
      <c r="HH311" s="52">
        <v>956.6400000000001</v>
      </c>
      <c r="HI311" s="52">
        <v>956.6400000000001</v>
      </c>
      <c r="HJ311" s="52">
        <v>956.6400000000001</v>
      </c>
      <c r="HK311" s="52">
        <v>956.6400000000001</v>
      </c>
      <c r="HL311" s="52">
        <v>956.6400000000001</v>
      </c>
      <c r="HM311" s="52">
        <v>956.6400000000001</v>
      </c>
      <c r="HN311" s="52">
        <v>956.6400000000001</v>
      </c>
      <c r="HO311" s="52">
        <v>956.6400000000001</v>
      </c>
      <c r="HP311" s="52">
        <v>956.6400000000001</v>
      </c>
      <c r="HQ311" s="52">
        <v>956.6400000000001</v>
      </c>
      <c r="HR311" s="52">
        <v>956.6400000000001</v>
      </c>
      <c r="HS311" s="52">
        <v>956.6400000000001</v>
      </c>
      <c r="HT311" s="52">
        <v>956.6400000000001</v>
      </c>
      <c r="HU311" s="52">
        <v>956.6400000000001</v>
      </c>
      <c r="HV311" s="52">
        <v>956.6400000000001</v>
      </c>
      <c r="HW311" s="52">
        <v>956.6400000000001</v>
      </c>
      <c r="HX311" s="52">
        <v>956.6400000000001</v>
      </c>
      <c r="HY311" s="52">
        <v>956.6400000000001</v>
      </c>
      <c r="HZ311" s="52">
        <v>956.6400000000001</v>
      </c>
      <c r="IA311" s="52">
        <v>956.6400000000001</v>
      </c>
      <c r="IB311" s="52">
        <v>956.6400000000001</v>
      </c>
      <c r="IC311" s="52">
        <v>956.6400000000001</v>
      </c>
      <c r="ID311" s="52">
        <v>956.6400000000001</v>
      </c>
      <c r="IE311" s="52">
        <v>956.6400000000001</v>
      </c>
      <c r="IF311" s="52">
        <v>956.6400000000001</v>
      </c>
      <c r="IG311" s="52">
        <v>956.6400000000001</v>
      </c>
      <c r="IH311" s="52">
        <v>956.6400000000001</v>
      </c>
      <c r="II311" s="52">
        <v>956.6400000000001</v>
      </c>
      <c r="IJ311" s="52">
        <v>956.6400000000001</v>
      </c>
      <c r="IK311" s="52">
        <v>956.6400000000001</v>
      </c>
      <c r="IL311" s="52">
        <v>956.6400000000001</v>
      </c>
      <c r="IM311" s="52">
        <v>956.6400000000001</v>
      </c>
      <c r="IN311" s="52">
        <v>956.6400000000001</v>
      </c>
      <c r="IO311" s="52">
        <v>956.6400000000001</v>
      </c>
      <c r="IP311" s="52">
        <v>956.6400000000001</v>
      </c>
      <c r="IQ311" s="52">
        <v>956.6400000000001</v>
      </c>
      <c r="IR311" s="52">
        <v>956.6400000000001</v>
      </c>
      <c r="IS311" s="52">
        <v>956.6400000000001</v>
      </c>
      <c r="IT311" s="52">
        <v>956.6400000000001</v>
      </c>
      <c r="IU311" s="52">
        <v>956.6400000000001</v>
      </c>
      <c r="IV311" s="52">
        <v>956.6400000000001</v>
      </c>
      <c r="IW311" s="52">
        <v>956.6400000000001</v>
      </c>
      <c r="IX311" s="52">
        <v>956.6400000000001</v>
      </c>
      <c r="IY311" s="52">
        <v>956.6400000000001</v>
      </c>
      <c r="IZ311" s="52">
        <v>956.6400000000001</v>
      </c>
      <c r="JA311" s="52">
        <v>956.6400000000001</v>
      </c>
      <c r="JB311" s="52">
        <v>956.6400000000001</v>
      </c>
      <c r="JC311" s="52">
        <v>956.6400000000001</v>
      </c>
      <c r="JD311" s="52">
        <v>956.6400000000001</v>
      </c>
      <c r="JE311" s="52">
        <v>956.6400000000001</v>
      </c>
      <c r="JF311" s="52">
        <v>956.6400000000001</v>
      </c>
      <c r="JG311" s="52">
        <v>956.6400000000001</v>
      </c>
      <c r="JH311" s="52">
        <v>956.6400000000001</v>
      </c>
      <c r="JI311" s="52">
        <v>956.6400000000001</v>
      </c>
      <c r="JJ311" s="52">
        <v>956.6400000000001</v>
      </c>
      <c r="JK311" s="52">
        <v>956.6400000000001</v>
      </c>
      <c r="JL311" s="52">
        <v>956.6400000000001</v>
      </c>
      <c r="JM311" s="52">
        <v>956.6400000000001</v>
      </c>
      <c r="JN311" s="52">
        <v>956.6400000000001</v>
      </c>
      <c r="JO311" s="52">
        <v>956.6400000000001</v>
      </c>
      <c r="JP311" s="52">
        <v>956.6400000000001</v>
      </c>
      <c r="JQ311" s="52">
        <v>956.6400000000001</v>
      </c>
      <c r="JR311" s="52">
        <v>956.6400000000001</v>
      </c>
      <c r="JS311" s="52">
        <v>956.6400000000001</v>
      </c>
      <c r="JT311" s="52">
        <v>956.6400000000001</v>
      </c>
      <c r="JU311" s="52">
        <v>956.6400000000001</v>
      </c>
      <c r="JV311" s="52">
        <v>956.6400000000001</v>
      </c>
      <c r="JW311" s="52">
        <v>956.6400000000001</v>
      </c>
      <c r="JX311" s="52">
        <v>956.6400000000001</v>
      </c>
      <c r="JY311" s="52">
        <v>0</v>
      </c>
      <c r="JZ311" s="52">
        <v>0</v>
      </c>
      <c r="KA311" s="52">
        <v>0</v>
      </c>
      <c r="KB311" s="52">
        <v>0</v>
      </c>
      <c r="KC311" s="52">
        <v>0</v>
      </c>
      <c r="KD311" s="52">
        <v>0</v>
      </c>
      <c r="KE311" s="52">
        <v>0</v>
      </c>
      <c r="KF311" s="52">
        <v>0</v>
      </c>
      <c r="KG311" s="52">
        <v>0</v>
      </c>
      <c r="KH311" s="52">
        <v>0</v>
      </c>
      <c r="KI311" s="52">
        <v>0</v>
      </c>
      <c r="KJ311" s="52">
        <v>0</v>
      </c>
      <c r="KK311" s="52">
        <v>0</v>
      </c>
      <c r="KL311" s="52">
        <v>0</v>
      </c>
      <c r="KM311" s="52">
        <v>0</v>
      </c>
      <c r="KN311" s="52">
        <v>0</v>
      </c>
      <c r="KO311" s="52">
        <v>0</v>
      </c>
      <c r="KP311" s="52">
        <v>0</v>
      </c>
      <c r="KQ311" s="52">
        <v>0</v>
      </c>
      <c r="KR311" s="52">
        <v>0</v>
      </c>
      <c r="KS311" s="52">
        <v>0</v>
      </c>
      <c r="KT311" s="52">
        <v>0</v>
      </c>
      <c r="KU311" s="52">
        <v>0</v>
      </c>
      <c r="KV311" s="52">
        <v>0</v>
      </c>
      <c r="KW311" s="52">
        <v>0</v>
      </c>
      <c r="KX311" s="52">
        <v>0</v>
      </c>
      <c r="KY311" s="52">
        <v>0</v>
      </c>
      <c r="KZ311" s="52">
        <v>0</v>
      </c>
      <c r="LA311" s="52">
        <v>0</v>
      </c>
      <c r="LB311" s="52">
        <v>0</v>
      </c>
      <c r="LC311" s="52">
        <v>0</v>
      </c>
      <c r="LD311" s="52">
        <v>0</v>
      </c>
      <c r="LE311" s="52">
        <v>0</v>
      </c>
      <c r="LF311" s="52">
        <v>0</v>
      </c>
      <c r="LG311" s="52">
        <v>0</v>
      </c>
      <c r="LH311" s="52">
        <v>0</v>
      </c>
      <c r="LI311" s="52">
        <v>0</v>
      </c>
      <c r="LJ311" s="52">
        <v>0</v>
      </c>
      <c r="LK311" s="52">
        <v>0</v>
      </c>
      <c r="LL311" s="52">
        <v>0</v>
      </c>
      <c r="LM311" s="52">
        <v>0</v>
      </c>
      <c r="LN311" s="52">
        <v>0</v>
      </c>
      <c r="LO311" s="52">
        <v>0</v>
      </c>
      <c r="LP311" s="52">
        <v>0</v>
      </c>
      <c r="LQ311" s="52">
        <v>0</v>
      </c>
      <c r="LR311" s="52">
        <v>0</v>
      </c>
      <c r="LS311" s="52">
        <v>0</v>
      </c>
      <c r="LT311" s="52">
        <v>0</v>
      </c>
      <c r="LU311" s="52">
        <v>0</v>
      </c>
      <c r="LV311" s="52">
        <v>0</v>
      </c>
      <c r="LW311" s="52">
        <v>0</v>
      </c>
      <c r="LX311" s="52">
        <v>0</v>
      </c>
      <c r="LY311" s="52">
        <v>0</v>
      </c>
      <c r="LZ311" s="52">
        <v>0</v>
      </c>
      <c r="MA311" s="52">
        <v>0</v>
      </c>
      <c r="MB311" s="52">
        <v>0</v>
      </c>
      <c r="MC311" s="52">
        <v>0</v>
      </c>
      <c r="MD311" s="52">
        <v>0</v>
      </c>
      <c r="ME311" s="52">
        <v>0</v>
      </c>
      <c r="MF311" s="52">
        <v>0</v>
      </c>
      <c r="MG311" s="52">
        <v>0</v>
      </c>
      <c r="MH311" s="52">
        <v>0</v>
      </c>
      <c r="MI311" s="52">
        <v>0</v>
      </c>
      <c r="MJ311" s="52">
        <v>0</v>
      </c>
      <c r="MK311" s="52">
        <v>0</v>
      </c>
      <c r="ML311" s="52">
        <v>0</v>
      </c>
      <c r="MM311" s="52">
        <v>0</v>
      </c>
      <c r="MN311" s="52">
        <v>0</v>
      </c>
      <c r="MO311" s="52">
        <v>0</v>
      </c>
      <c r="MP311" s="52">
        <v>0</v>
      </c>
      <c r="MQ311" s="52">
        <v>0</v>
      </c>
      <c r="MR311" s="52">
        <v>0</v>
      </c>
      <c r="MS311" s="52">
        <v>0</v>
      </c>
      <c r="MT311" s="52">
        <v>0</v>
      </c>
      <c r="MU311" s="52">
        <v>0</v>
      </c>
      <c r="MV311" s="52">
        <v>0</v>
      </c>
      <c r="MW311" s="52">
        <v>0</v>
      </c>
      <c r="MX311" s="52">
        <v>0</v>
      </c>
      <c r="MY311" s="52">
        <v>0</v>
      </c>
      <c r="MZ311" s="52">
        <v>0</v>
      </c>
      <c r="NA311" s="52">
        <v>0</v>
      </c>
      <c r="NB311" s="52">
        <v>0</v>
      </c>
      <c r="NC311" s="52">
        <v>0</v>
      </c>
      <c r="ND311" s="52">
        <v>0</v>
      </c>
      <c r="NE311" s="52">
        <v>0</v>
      </c>
      <c r="NF311" s="52">
        <v>0</v>
      </c>
      <c r="NG311" s="52">
        <v>0</v>
      </c>
      <c r="NH311" s="52">
        <v>0</v>
      </c>
      <c r="NI311" s="52">
        <v>0</v>
      </c>
      <c r="NJ311" s="52">
        <v>0</v>
      </c>
      <c r="NK311" s="52">
        <v>0</v>
      </c>
      <c r="NL311" s="52">
        <v>0</v>
      </c>
      <c r="NM311" s="52">
        <v>0</v>
      </c>
      <c r="NN311" s="52">
        <v>0</v>
      </c>
      <c r="NO311" s="52">
        <v>0</v>
      </c>
      <c r="NP311" s="52">
        <v>0</v>
      </c>
      <c r="NQ311" s="52">
        <v>0</v>
      </c>
      <c r="NR311" s="68">
        <f t="shared" si="15"/>
        <v>194197.92000000086</v>
      </c>
      <c r="NS311" s="68">
        <f t="shared" si="16"/>
        <v>194197.92000000086</v>
      </c>
      <c r="NT311" s="68">
        <f t="shared" si="17"/>
        <v>104273.75999999995</v>
      </c>
    </row>
    <row r="312" spans="1:384" s="40" customFormat="1" ht="15" customHeight="1" outlineLevel="1" x14ac:dyDescent="0.2">
      <c r="A312" s="61"/>
      <c r="B312" s="49" t="s">
        <v>1078</v>
      </c>
      <c r="C312" s="49" t="s">
        <v>810</v>
      </c>
      <c r="D312" s="49" t="s">
        <v>811</v>
      </c>
      <c r="E312" s="50" t="s">
        <v>812</v>
      </c>
      <c r="F312" s="64">
        <v>44576</v>
      </c>
      <c r="G312" s="49" t="s">
        <v>37</v>
      </c>
      <c r="H312" s="72">
        <v>0.12682499999999999</v>
      </c>
      <c r="I312" s="65">
        <v>184200</v>
      </c>
      <c r="J312" s="114" t="str">
        <f>_xlfn.XLOOKUP(E312,'[12]Resumo Unidades'!$B:$B,'[12]Resumo Unidades'!$W:$W)</f>
        <v>Fluxo com Divergência maior do que 10%</v>
      </c>
      <c r="K312" s="51" t="str">
        <f>IF(L312&gt;Resumo!$E$23,"Sim","Não")</f>
        <v>Não</v>
      </c>
      <c r="L312" s="66">
        <v>48</v>
      </c>
      <c r="M312" s="67"/>
      <c r="N312" s="52">
        <v>0</v>
      </c>
      <c r="O312" s="52">
        <v>0</v>
      </c>
      <c r="P312" s="52">
        <v>0</v>
      </c>
      <c r="Q312" s="52">
        <v>0</v>
      </c>
      <c r="R312" s="52">
        <v>0</v>
      </c>
      <c r="S312" s="52">
        <v>0</v>
      </c>
      <c r="T312" s="52">
        <v>0</v>
      </c>
      <c r="U312" s="52">
        <v>0</v>
      </c>
      <c r="V312" s="52">
        <v>0</v>
      </c>
      <c r="W312" s="52">
        <v>0</v>
      </c>
      <c r="X312" s="52">
        <v>0</v>
      </c>
      <c r="Y312" s="52">
        <v>0</v>
      </c>
      <c r="Z312" s="52">
        <v>0</v>
      </c>
      <c r="AA312" s="52">
        <v>0</v>
      </c>
      <c r="AB312" s="52">
        <v>0</v>
      </c>
      <c r="AC312" s="52">
        <v>0</v>
      </c>
      <c r="AD312" s="52">
        <v>0</v>
      </c>
      <c r="AE312" s="52">
        <v>0</v>
      </c>
      <c r="AF312" s="52">
        <v>0</v>
      </c>
      <c r="AG312" s="52">
        <v>0</v>
      </c>
      <c r="AH312" s="52">
        <v>0</v>
      </c>
      <c r="AI312" s="52">
        <v>0</v>
      </c>
      <c r="AJ312" s="52">
        <v>0</v>
      </c>
      <c r="AK312" s="52">
        <v>0</v>
      </c>
      <c r="AL312" s="52">
        <v>0</v>
      </c>
      <c r="AM312" s="52">
        <v>0</v>
      </c>
      <c r="AN312" s="52">
        <v>0</v>
      </c>
      <c r="AO312" s="52">
        <v>0</v>
      </c>
      <c r="AP312" s="52">
        <v>0</v>
      </c>
      <c r="AQ312" s="52">
        <v>0</v>
      </c>
      <c r="AR312" s="52">
        <v>0</v>
      </c>
      <c r="AS312" s="52">
        <v>0</v>
      </c>
      <c r="AT312" s="52">
        <v>0</v>
      </c>
      <c r="AU312" s="52">
        <v>0</v>
      </c>
      <c r="AV312" s="52">
        <v>0</v>
      </c>
      <c r="AW312" s="52">
        <v>0</v>
      </c>
      <c r="AX312" s="52">
        <v>0</v>
      </c>
      <c r="AY312" s="52">
        <v>0</v>
      </c>
      <c r="AZ312" s="52">
        <v>0</v>
      </c>
      <c r="BA312" s="52">
        <v>0</v>
      </c>
      <c r="BB312" s="52">
        <v>0</v>
      </c>
      <c r="BC312" s="52">
        <v>0</v>
      </c>
      <c r="BD312" s="52">
        <v>0</v>
      </c>
      <c r="BE312" s="52">
        <v>0</v>
      </c>
      <c r="BF312" s="52">
        <v>0</v>
      </c>
      <c r="BG312" s="52">
        <v>0</v>
      </c>
      <c r="BH312" s="52">
        <v>0</v>
      </c>
      <c r="BI312" s="52">
        <v>0</v>
      </c>
      <c r="BJ312" s="52">
        <v>0</v>
      </c>
      <c r="BK312" s="52">
        <v>0</v>
      </c>
      <c r="BL312" s="52">
        <v>0</v>
      </c>
      <c r="BM312" s="52">
        <v>0</v>
      </c>
      <c r="BN312" s="52">
        <v>0</v>
      </c>
      <c r="BO312" s="52">
        <v>0</v>
      </c>
      <c r="BP312" s="52">
        <v>0</v>
      </c>
      <c r="BQ312" s="52">
        <v>0</v>
      </c>
      <c r="BR312" s="52">
        <v>0</v>
      </c>
      <c r="BS312" s="52">
        <v>0</v>
      </c>
      <c r="BT312" s="52">
        <v>0</v>
      </c>
      <c r="BU312" s="52">
        <v>0</v>
      </c>
      <c r="BV312" s="52">
        <v>0</v>
      </c>
      <c r="BW312" s="52">
        <v>0</v>
      </c>
      <c r="BX312" s="52">
        <v>0</v>
      </c>
      <c r="BY312" s="52">
        <v>0</v>
      </c>
      <c r="BZ312" s="52">
        <v>0</v>
      </c>
      <c r="CA312" s="52">
        <v>0</v>
      </c>
      <c r="CB312" s="52">
        <v>1750.1699999999998</v>
      </c>
      <c r="CC312" s="52">
        <v>1605.4499999999998</v>
      </c>
      <c r="CD312" s="52">
        <v>978.59</v>
      </c>
      <c r="CE312" s="52">
        <v>978.59</v>
      </c>
      <c r="CF312" s="52">
        <v>978.59</v>
      </c>
      <c r="CG312" s="52">
        <v>978.59</v>
      </c>
      <c r="CH312" s="52">
        <v>978.59</v>
      </c>
      <c r="CI312" s="52">
        <v>978.59</v>
      </c>
      <c r="CJ312" s="52">
        <v>978.59</v>
      </c>
      <c r="CK312" s="52">
        <v>978.59</v>
      </c>
      <c r="CL312" s="52">
        <v>978.59</v>
      </c>
      <c r="CM312" s="52">
        <v>978.59</v>
      </c>
      <c r="CN312" s="52">
        <v>978.59</v>
      </c>
      <c r="CO312" s="52">
        <v>978.59</v>
      </c>
      <c r="CP312" s="52">
        <v>978.59</v>
      </c>
      <c r="CQ312" s="52">
        <v>978.59</v>
      </c>
      <c r="CR312" s="52">
        <v>978.59</v>
      </c>
      <c r="CS312" s="52">
        <v>978.59</v>
      </c>
      <c r="CT312" s="52">
        <v>978.59</v>
      </c>
      <c r="CU312" s="52">
        <v>978.59</v>
      </c>
      <c r="CV312" s="52">
        <v>978.59</v>
      </c>
      <c r="CW312" s="52">
        <v>978.59</v>
      </c>
      <c r="CX312" s="52">
        <v>978.59</v>
      </c>
      <c r="CY312" s="52">
        <v>978.59</v>
      </c>
      <c r="CZ312" s="52">
        <v>978.59</v>
      </c>
      <c r="DA312" s="52">
        <v>978.59</v>
      </c>
      <c r="DB312" s="52">
        <v>978.59</v>
      </c>
      <c r="DC312" s="52">
        <v>978.59</v>
      </c>
      <c r="DD312" s="52">
        <v>978.59</v>
      </c>
      <c r="DE312" s="52">
        <v>978.59</v>
      </c>
      <c r="DF312" s="52">
        <v>978.59</v>
      </c>
      <c r="DG312" s="52">
        <v>978.59</v>
      </c>
      <c r="DH312" s="52">
        <v>978.59</v>
      </c>
      <c r="DI312" s="52">
        <v>978.59</v>
      </c>
      <c r="DJ312" s="52">
        <v>978.59</v>
      </c>
      <c r="DK312" s="52">
        <v>978.59</v>
      </c>
      <c r="DL312" s="52">
        <v>978.59</v>
      </c>
      <c r="DM312" s="52">
        <v>978.59</v>
      </c>
      <c r="DN312" s="52">
        <v>978.59</v>
      </c>
      <c r="DO312" s="52">
        <v>978.59</v>
      </c>
      <c r="DP312" s="52">
        <v>978.59</v>
      </c>
      <c r="DQ312" s="52">
        <v>978.59</v>
      </c>
      <c r="DR312" s="52">
        <v>978.59</v>
      </c>
      <c r="DS312" s="52">
        <v>978.59</v>
      </c>
      <c r="DT312" s="52">
        <v>978.59</v>
      </c>
      <c r="DU312" s="52">
        <v>978.59</v>
      </c>
      <c r="DV312" s="52">
        <v>978.59</v>
      </c>
      <c r="DW312" s="52">
        <v>978.59</v>
      </c>
      <c r="DX312" s="52">
        <v>978.59</v>
      </c>
      <c r="DY312" s="52">
        <v>978.59</v>
      </c>
      <c r="DZ312" s="52">
        <v>978.59</v>
      </c>
      <c r="EA312" s="52">
        <v>978.59</v>
      </c>
      <c r="EB312" s="52">
        <v>978.59</v>
      </c>
      <c r="EC312" s="52">
        <v>978.59</v>
      </c>
      <c r="ED312" s="52">
        <v>978.59</v>
      </c>
      <c r="EE312" s="52">
        <v>978.59</v>
      </c>
      <c r="EF312" s="52">
        <v>978.59</v>
      </c>
      <c r="EG312" s="52">
        <v>978.59</v>
      </c>
      <c r="EH312" s="52">
        <v>978.59</v>
      </c>
      <c r="EI312" s="52">
        <v>978.59</v>
      </c>
      <c r="EJ312" s="52">
        <v>978.59</v>
      </c>
      <c r="EK312" s="52">
        <v>978.59</v>
      </c>
      <c r="EL312" s="52">
        <v>978.59</v>
      </c>
      <c r="EM312" s="52">
        <v>978.59</v>
      </c>
      <c r="EN312" s="52">
        <v>978.59</v>
      </c>
      <c r="EO312" s="52">
        <v>978.59</v>
      </c>
      <c r="EP312" s="52">
        <v>978.59</v>
      </c>
      <c r="EQ312" s="52">
        <v>978.59</v>
      </c>
      <c r="ER312" s="52">
        <v>978.59</v>
      </c>
      <c r="ES312" s="52">
        <v>978.59</v>
      </c>
      <c r="ET312" s="52">
        <v>978.59</v>
      </c>
      <c r="EU312" s="52">
        <v>978.59</v>
      </c>
      <c r="EV312" s="52">
        <v>978.59</v>
      </c>
      <c r="EW312" s="52">
        <v>978.59</v>
      </c>
      <c r="EX312" s="52">
        <v>978.59</v>
      </c>
      <c r="EY312" s="52">
        <v>978.59</v>
      </c>
      <c r="EZ312" s="52">
        <v>978.59</v>
      </c>
      <c r="FA312" s="52">
        <v>978.59</v>
      </c>
      <c r="FB312" s="52">
        <v>978.59</v>
      </c>
      <c r="FC312" s="52">
        <v>978.59</v>
      </c>
      <c r="FD312" s="52">
        <v>978.59</v>
      </c>
      <c r="FE312" s="52">
        <v>978.59</v>
      </c>
      <c r="FF312" s="52">
        <v>978.59</v>
      </c>
      <c r="FG312" s="52">
        <v>978.59</v>
      </c>
      <c r="FH312" s="52">
        <v>978.59</v>
      </c>
      <c r="FI312" s="52">
        <v>978.59</v>
      </c>
      <c r="FJ312" s="52">
        <v>978.59</v>
      </c>
      <c r="FK312" s="52">
        <v>978.59</v>
      </c>
      <c r="FL312" s="52">
        <v>978.59</v>
      </c>
      <c r="FM312" s="52">
        <v>978.59</v>
      </c>
      <c r="FN312" s="52">
        <v>978.59</v>
      </c>
      <c r="FO312" s="52">
        <v>978.59</v>
      </c>
      <c r="FP312" s="52">
        <v>978.59</v>
      </c>
      <c r="FQ312" s="52">
        <v>978.59</v>
      </c>
      <c r="FR312" s="52">
        <v>978.59</v>
      </c>
      <c r="FS312" s="52">
        <v>978.59</v>
      </c>
      <c r="FT312" s="52">
        <v>978.59</v>
      </c>
      <c r="FU312" s="52">
        <v>978.59</v>
      </c>
      <c r="FV312" s="52">
        <v>978.59</v>
      </c>
      <c r="FW312" s="52">
        <v>978.59</v>
      </c>
      <c r="FX312" s="52">
        <v>978.59</v>
      </c>
      <c r="FY312" s="52">
        <v>978.59</v>
      </c>
      <c r="FZ312" s="52">
        <v>978.59</v>
      </c>
      <c r="GA312" s="52">
        <v>978.59</v>
      </c>
      <c r="GB312" s="52">
        <v>978.59</v>
      </c>
      <c r="GC312" s="52">
        <v>978.59</v>
      </c>
      <c r="GD312" s="52">
        <v>978.59</v>
      </c>
      <c r="GE312" s="52">
        <v>978.59</v>
      </c>
      <c r="GF312" s="52">
        <v>978.59</v>
      </c>
      <c r="GG312" s="52">
        <v>978.59</v>
      </c>
      <c r="GH312" s="52">
        <v>978.59</v>
      </c>
      <c r="GI312" s="52">
        <v>978.59</v>
      </c>
      <c r="GJ312" s="52">
        <v>978.59</v>
      </c>
      <c r="GK312" s="52">
        <v>978.59</v>
      </c>
      <c r="GL312" s="52">
        <v>978.59</v>
      </c>
      <c r="GM312" s="52">
        <v>978.59</v>
      </c>
      <c r="GN312" s="52">
        <v>978.59</v>
      </c>
      <c r="GO312" s="52">
        <v>978.59</v>
      </c>
      <c r="GP312" s="52">
        <v>978.59</v>
      </c>
      <c r="GQ312" s="52">
        <v>978.59</v>
      </c>
      <c r="GR312" s="52">
        <v>978.59</v>
      </c>
      <c r="GS312" s="52">
        <v>978.59</v>
      </c>
      <c r="GT312" s="52">
        <v>978.59</v>
      </c>
      <c r="GU312" s="52">
        <v>978.59</v>
      </c>
      <c r="GV312" s="52">
        <v>978.59</v>
      </c>
      <c r="GW312" s="52">
        <v>978.59</v>
      </c>
      <c r="GX312" s="52">
        <v>978.59</v>
      </c>
      <c r="GY312" s="52">
        <v>978.59</v>
      </c>
      <c r="GZ312" s="52">
        <v>978.59</v>
      </c>
      <c r="HA312" s="52">
        <v>978.59</v>
      </c>
      <c r="HB312" s="52">
        <v>978.59</v>
      </c>
      <c r="HC312" s="52">
        <v>978.59</v>
      </c>
      <c r="HD312" s="52">
        <v>978.59</v>
      </c>
      <c r="HE312" s="52">
        <v>978.59</v>
      </c>
      <c r="HF312" s="52">
        <v>978.59</v>
      </c>
      <c r="HG312" s="52">
        <v>978.59</v>
      </c>
      <c r="HH312" s="52">
        <v>978.59</v>
      </c>
      <c r="HI312" s="52">
        <v>978.59</v>
      </c>
      <c r="HJ312" s="52">
        <v>978.59</v>
      </c>
      <c r="HK312" s="52">
        <v>978.59</v>
      </c>
      <c r="HL312" s="52">
        <v>978.59</v>
      </c>
      <c r="HM312" s="52">
        <v>978.59</v>
      </c>
      <c r="HN312" s="52">
        <v>978.59</v>
      </c>
      <c r="HO312" s="52">
        <v>978.59</v>
      </c>
      <c r="HP312" s="52">
        <v>978.59</v>
      </c>
      <c r="HQ312" s="52">
        <v>978.59</v>
      </c>
      <c r="HR312" s="52">
        <v>978.59</v>
      </c>
      <c r="HS312" s="52">
        <v>978.59</v>
      </c>
      <c r="HT312" s="52">
        <v>978.59</v>
      </c>
      <c r="HU312" s="52">
        <v>978.59</v>
      </c>
      <c r="HV312" s="52">
        <v>978.59</v>
      </c>
      <c r="HW312" s="52">
        <v>978.59</v>
      </c>
      <c r="HX312" s="52">
        <v>978.59</v>
      </c>
      <c r="HY312" s="52">
        <v>978.59</v>
      </c>
      <c r="HZ312" s="52">
        <v>978.59</v>
      </c>
      <c r="IA312" s="52">
        <v>978.59</v>
      </c>
      <c r="IB312" s="52">
        <v>978.59</v>
      </c>
      <c r="IC312" s="52">
        <v>978.59</v>
      </c>
      <c r="ID312" s="52">
        <v>978.59</v>
      </c>
      <c r="IE312" s="52">
        <v>978.59</v>
      </c>
      <c r="IF312" s="52">
        <v>978.59</v>
      </c>
      <c r="IG312" s="52">
        <v>978.59</v>
      </c>
      <c r="IH312" s="52">
        <v>978.59</v>
      </c>
      <c r="II312" s="52">
        <v>978.59</v>
      </c>
      <c r="IJ312" s="52">
        <v>978.59</v>
      </c>
      <c r="IK312" s="52">
        <v>978.59</v>
      </c>
      <c r="IL312" s="52">
        <v>978.59</v>
      </c>
      <c r="IM312" s="52">
        <v>978.59</v>
      </c>
      <c r="IN312" s="52">
        <v>978.59</v>
      </c>
      <c r="IO312" s="52">
        <v>978.59</v>
      </c>
      <c r="IP312" s="52">
        <v>978.59</v>
      </c>
      <c r="IQ312" s="52">
        <v>978.59</v>
      </c>
      <c r="IR312" s="52">
        <v>978.59</v>
      </c>
      <c r="IS312" s="52">
        <v>978.59</v>
      </c>
      <c r="IT312" s="52">
        <v>978.59</v>
      </c>
      <c r="IU312" s="52">
        <v>978.59</v>
      </c>
      <c r="IV312" s="52">
        <v>978.59</v>
      </c>
      <c r="IW312" s="52">
        <v>978.59</v>
      </c>
      <c r="IX312" s="52">
        <v>978.59</v>
      </c>
      <c r="IY312" s="52">
        <v>978.59</v>
      </c>
      <c r="IZ312" s="52">
        <v>978.59</v>
      </c>
      <c r="JA312" s="52">
        <v>978.59</v>
      </c>
      <c r="JB312" s="52">
        <v>978.59</v>
      </c>
      <c r="JC312" s="52">
        <v>978.59</v>
      </c>
      <c r="JD312" s="52">
        <v>978.59</v>
      </c>
      <c r="JE312" s="52">
        <v>978.59</v>
      </c>
      <c r="JF312" s="52">
        <v>978.59</v>
      </c>
      <c r="JG312" s="52">
        <v>978.59</v>
      </c>
      <c r="JH312" s="52">
        <v>978.59</v>
      </c>
      <c r="JI312" s="52">
        <v>978.59</v>
      </c>
      <c r="JJ312" s="52">
        <v>978.59</v>
      </c>
      <c r="JK312" s="52">
        <v>978.59</v>
      </c>
      <c r="JL312" s="52">
        <v>978.59</v>
      </c>
      <c r="JM312" s="52">
        <v>978.59</v>
      </c>
      <c r="JN312" s="52">
        <v>978.59</v>
      </c>
      <c r="JO312" s="52">
        <v>978.59</v>
      </c>
      <c r="JP312" s="52">
        <v>978.59</v>
      </c>
      <c r="JQ312" s="52">
        <v>978.59</v>
      </c>
      <c r="JR312" s="52">
        <v>978.59</v>
      </c>
      <c r="JS312" s="52">
        <v>978.59</v>
      </c>
      <c r="JT312" s="52">
        <v>978.59</v>
      </c>
      <c r="JU312" s="52">
        <v>978.59</v>
      </c>
      <c r="JV312" s="52">
        <v>978.59</v>
      </c>
      <c r="JW312" s="52">
        <v>978.59</v>
      </c>
      <c r="JX312" s="52">
        <v>978.59</v>
      </c>
      <c r="JY312" s="52">
        <v>978.59</v>
      </c>
      <c r="JZ312" s="52">
        <v>73.36</v>
      </c>
      <c r="KA312" s="52">
        <v>0</v>
      </c>
      <c r="KB312" s="52">
        <v>0</v>
      </c>
      <c r="KC312" s="52">
        <v>0</v>
      </c>
      <c r="KD312" s="52">
        <v>0</v>
      </c>
      <c r="KE312" s="52">
        <v>0</v>
      </c>
      <c r="KF312" s="52">
        <v>0</v>
      </c>
      <c r="KG312" s="52">
        <v>0</v>
      </c>
      <c r="KH312" s="52">
        <v>0</v>
      </c>
      <c r="KI312" s="52">
        <v>0</v>
      </c>
      <c r="KJ312" s="52">
        <v>0</v>
      </c>
      <c r="KK312" s="52">
        <v>0</v>
      </c>
      <c r="KL312" s="52">
        <v>0</v>
      </c>
      <c r="KM312" s="52">
        <v>0</v>
      </c>
      <c r="KN312" s="52">
        <v>0</v>
      </c>
      <c r="KO312" s="52">
        <v>0</v>
      </c>
      <c r="KP312" s="52">
        <v>0</v>
      </c>
      <c r="KQ312" s="52">
        <v>0</v>
      </c>
      <c r="KR312" s="52">
        <v>0</v>
      </c>
      <c r="KS312" s="52">
        <v>0</v>
      </c>
      <c r="KT312" s="52">
        <v>0</v>
      </c>
      <c r="KU312" s="52">
        <v>0</v>
      </c>
      <c r="KV312" s="52">
        <v>0</v>
      </c>
      <c r="KW312" s="52">
        <v>0</v>
      </c>
      <c r="KX312" s="52">
        <v>0</v>
      </c>
      <c r="KY312" s="52">
        <v>0</v>
      </c>
      <c r="KZ312" s="52">
        <v>0</v>
      </c>
      <c r="LA312" s="52">
        <v>0</v>
      </c>
      <c r="LB312" s="52">
        <v>0</v>
      </c>
      <c r="LC312" s="52">
        <v>0</v>
      </c>
      <c r="LD312" s="52">
        <v>0</v>
      </c>
      <c r="LE312" s="52">
        <v>0</v>
      </c>
      <c r="LF312" s="52">
        <v>0</v>
      </c>
      <c r="LG312" s="52">
        <v>0</v>
      </c>
      <c r="LH312" s="52">
        <v>0</v>
      </c>
      <c r="LI312" s="52">
        <v>0</v>
      </c>
      <c r="LJ312" s="52">
        <v>0</v>
      </c>
      <c r="LK312" s="52">
        <v>0</v>
      </c>
      <c r="LL312" s="52">
        <v>0</v>
      </c>
      <c r="LM312" s="52">
        <v>0</v>
      </c>
      <c r="LN312" s="52">
        <v>0</v>
      </c>
      <c r="LO312" s="52">
        <v>0</v>
      </c>
      <c r="LP312" s="52">
        <v>0</v>
      </c>
      <c r="LQ312" s="52">
        <v>0</v>
      </c>
      <c r="LR312" s="52">
        <v>0</v>
      </c>
      <c r="LS312" s="52">
        <v>0</v>
      </c>
      <c r="LT312" s="52">
        <v>0</v>
      </c>
      <c r="LU312" s="52">
        <v>0</v>
      </c>
      <c r="LV312" s="52">
        <v>0</v>
      </c>
      <c r="LW312" s="52">
        <v>0</v>
      </c>
      <c r="LX312" s="52">
        <v>0</v>
      </c>
      <c r="LY312" s="52">
        <v>0</v>
      </c>
      <c r="LZ312" s="52">
        <v>0</v>
      </c>
      <c r="MA312" s="52">
        <v>0</v>
      </c>
      <c r="MB312" s="52">
        <v>0</v>
      </c>
      <c r="MC312" s="52">
        <v>0</v>
      </c>
      <c r="MD312" s="52">
        <v>0</v>
      </c>
      <c r="ME312" s="52">
        <v>0</v>
      </c>
      <c r="MF312" s="52">
        <v>0</v>
      </c>
      <c r="MG312" s="52">
        <v>0</v>
      </c>
      <c r="MH312" s="52">
        <v>0</v>
      </c>
      <c r="MI312" s="52">
        <v>0</v>
      </c>
      <c r="MJ312" s="52">
        <v>0</v>
      </c>
      <c r="MK312" s="52">
        <v>0</v>
      </c>
      <c r="ML312" s="52">
        <v>0</v>
      </c>
      <c r="MM312" s="52">
        <v>0</v>
      </c>
      <c r="MN312" s="52">
        <v>0</v>
      </c>
      <c r="MO312" s="52">
        <v>0</v>
      </c>
      <c r="MP312" s="52">
        <v>0</v>
      </c>
      <c r="MQ312" s="52">
        <v>0</v>
      </c>
      <c r="MR312" s="52">
        <v>0</v>
      </c>
      <c r="MS312" s="52">
        <v>0</v>
      </c>
      <c r="MT312" s="52">
        <v>0</v>
      </c>
      <c r="MU312" s="52">
        <v>0</v>
      </c>
      <c r="MV312" s="52">
        <v>0</v>
      </c>
      <c r="MW312" s="52">
        <v>0</v>
      </c>
      <c r="MX312" s="52">
        <v>0</v>
      </c>
      <c r="MY312" s="52">
        <v>0</v>
      </c>
      <c r="MZ312" s="52">
        <v>0</v>
      </c>
      <c r="NA312" s="52">
        <v>0</v>
      </c>
      <c r="NB312" s="52">
        <v>0</v>
      </c>
      <c r="NC312" s="52">
        <v>0</v>
      </c>
      <c r="ND312" s="52">
        <v>0</v>
      </c>
      <c r="NE312" s="52">
        <v>0</v>
      </c>
      <c r="NF312" s="52">
        <v>0</v>
      </c>
      <c r="NG312" s="52">
        <v>0</v>
      </c>
      <c r="NH312" s="52">
        <v>0</v>
      </c>
      <c r="NI312" s="52">
        <v>0</v>
      </c>
      <c r="NJ312" s="52">
        <v>0</v>
      </c>
      <c r="NK312" s="52">
        <v>0</v>
      </c>
      <c r="NL312" s="52">
        <v>0</v>
      </c>
      <c r="NM312" s="52">
        <v>0</v>
      </c>
      <c r="NN312" s="52">
        <v>0</v>
      </c>
      <c r="NO312" s="52">
        <v>0</v>
      </c>
      <c r="NP312" s="52">
        <v>0</v>
      </c>
      <c r="NQ312" s="52">
        <v>0</v>
      </c>
      <c r="NR312" s="68">
        <f t="shared" si="15"/>
        <v>203061.33999999939</v>
      </c>
      <c r="NS312" s="68">
        <f t="shared" si="16"/>
        <v>203061.33999999939</v>
      </c>
      <c r="NT312" s="68">
        <f t="shared" si="17"/>
        <v>110021.92999999973</v>
      </c>
    </row>
    <row r="313" spans="1:384" s="40" customFormat="1" ht="15" customHeight="1" outlineLevel="1" x14ac:dyDescent="0.2">
      <c r="A313" s="61"/>
      <c r="B313" s="49" t="s">
        <v>1078</v>
      </c>
      <c r="C313" s="49" t="s">
        <v>813</v>
      </c>
      <c r="D313" s="49" t="s">
        <v>814</v>
      </c>
      <c r="E313" s="50" t="s">
        <v>815</v>
      </c>
      <c r="F313" s="64">
        <v>44578</v>
      </c>
      <c r="G313" s="49" t="s">
        <v>37</v>
      </c>
      <c r="H313" s="72">
        <v>0</v>
      </c>
      <c r="I313" s="65">
        <v>150000</v>
      </c>
      <c r="J313" s="114" t="str">
        <f>_xlfn.XLOOKUP(E313,'[12]Resumo Unidades'!$B:$B,'[12]Resumo Unidades'!$W:$W)</f>
        <v>Fluxo ok</v>
      </c>
      <c r="K313" s="51" t="str">
        <f>IF(L313&gt;Resumo!$E$23,"Sim","Não")</f>
        <v>Não</v>
      </c>
      <c r="L313" s="66">
        <v>0</v>
      </c>
      <c r="M313" s="67"/>
      <c r="N313" s="52">
        <v>0</v>
      </c>
      <c r="O313" s="52">
        <v>0</v>
      </c>
      <c r="P313" s="52">
        <v>0</v>
      </c>
      <c r="Q313" s="52">
        <v>0</v>
      </c>
      <c r="R313" s="52">
        <v>0</v>
      </c>
      <c r="S313" s="52">
        <v>0</v>
      </c>
      <c r="T313" s="52">
        <v>0</v>
      </c>
      <c r="U313" s="52">
        <v>0</v>
      </c>
      <c r="V313" s="52">
        <v>0</v>
      </c>
      <c r="W313" s="52">
        <v>0</v>
      </c>
      <c r="X313" s="52">
        <v>0</v>
      </c>
      <c r="Y313" s="52">
        <v>0</v>
      </c>
      <c r="Z313" s="52">
        <v>0</v>
      </c>
      <c r="AA313" s="52">
        <v>0</v>
      </c>
      <c r="AB313" s="52">
        <v>0</v>
      </c>
      <c r="AC313" s="52">
        <v>0</v>
      </c>
      <c r="AD313" s="52">
        <v>0</v>
      </c>
      <c r="AE313" s="52">
        <v>0</v>
      </c>
      <c r="AF313" s="52">
        <v>0</v>
      </c>
      <c r="AG313" s="52">
        <v>0</v>
      </c>
      <c r="AH313" s="52">
        <v>0</v>
      </c>
      <c r="AI313" s="52">
        <v>0</v>
      </c>
      <c r="AJ313" s="52">
        <v>0</v>
      </c>
      <c r="AK313" s="52">
        <v>0</v>
      </c>
      <c r="AL313" s="52">
        <v>0</v>
      </c>
      <c r="AM313" s="52">
        <v>0</v>
      </c>
      <c r="AN313" s="52">
        <v>0</v>
      </c>
      <c r="AO313" s="52">
        <v>0</v>
      </c>
      <c r="AP313" s="52">
        <v>0</v>
      </c>
      <c r="AQ313" s="52">
        <v>0</v>
      </c>
      <c r="AR313" s="52">
        <v>0</v>
      </c>
      <c r="AS313" s="52">
        <v>0</v>
      </c>
      <c r="AT313" s="52">
        <v>0</v>
      </c>
      <c r="AU313" s="52">
        <v>0</v>
      </c>
      <c r="AV313" s="52">
        <v>0</v>
      </c>
      <c r="AW313" s="52">
        <v>0</v>
      </c>
      <c r="AX313" s="52">
        <v>0</v>
      </c>
      <c r="AY313" s="52">
        <v>0</v>
      </c>
      <c r="AZ313" s="52">
        <v>0</v>
      </c>
      <c r="BA313" s="52">
        <v>0</v>
      </c>
      <c r="BB313" s="52">
        <v>0</v>
      </c>
      <c r="BC313" s="52">
        <v>0</v>
      </c>
      <c r="BD313" s="52">
        <v>0</v>
      </c>
      <c r="BE313" s="52">
        <v>0</v>
      </c>
      <c r="BF313" s="52">
        <v>0</v>
      </c>
      <c r="BG313" s="52">
        <v>0</v>
      </c>
      <c r="BH313" s="52">
        <v>0</v>
      </c>
      <c r="BI313" s="52">
        <v>0</v>
      </c>
      <c r="BJ313" s="52">
        <v>0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52">
        <v>0</v>
      </c>
      <c r="BV313" s="52">
        <v>0</v>
      </c>
      <c r="BW313" s="52">
        <v>0</v>
      </c>
      <c r="BX313" s="52">
        <v>0</v>
      </c>
      <c r="BY313" s="52">
        <v>0</v>
      </c>
      <c r="BZ313" s="52">
        <v>0</v>
      </c>
      <c r="CA313" s="52">
        <v>0</v>
      </c>
      <c r="CB313" s="52">
        <v>0</v>
      </c>
      <c r="CC313" s="52">
        <v>0</v>
      </c>
      <c r="CD313" s="52">
        <v>3057.1600000000003</v>
      </c>
      <c r="CE313" s="52">
        <v>2984.25</v>
      </c>
      <c r="CF313" s="52">
        <v>2984.2500000000005</v>
      </c>
      <c r="CG313" s="52">
        <v>2984.2500000000005</v>
      </c>
      <c r="CH313" s="52">
        <v>2984.2500000000005</v>
      </c>
      <c r="CI313" s="52">
        <v>2984.2500000000005</v>
      </c>
      <c r="CJ313" s="52">
        <v>2984.25</v>
      </c>
      <c r="CK313" s="52">
        <v>2984.25</v>
      </c>
      <c r="CL313" s="52">
        <v>2984.2500000000005</v>
      </c>
      <c r="CM313" s="52">
        <v>2984.25</v>
      </c>
      <c r="CN313" s="52">
        <v>2984.2500000000005</v>
      </c>
      <c r="CO313" s="52">
        <v>2984.2500000000005</v>
      </c>
      <c r="CP313" s="52">
        <v>2984.2500000000005</v>
      </c>
      <c r="CQ313" s="52">
        <v>2984.25</v>
      </c>
      <c r="CR313" s="52">
        <v>2984.2500000000005</v>
      </c>
      <c r="CS313" s="52">
        <v>2984.2500000000005</v>
      </c>
      <c r="CT313" s="52">
        <v>2984.2500000000005</v>
      </c>
      <c r="CU313" s="52">
        <v>2984.25</v>
      </c>
      <c r="CV313" s="52">
        <v>2984.2500000000005</v>
      </c>
      <c r="CW313" s="52">
        <v>2984.25</v>
      </c>
      <c r="CX313" s="52">
        <v>2984.2500000000005</v>
      </c>
      <c r="CY313" s="52">
        <v>2984.25</v>
      </c>
      <c r="CZ313" s="52">
        <v>2984.2500000000005</v>
      </c>
      <c r="DA313" s="52">
        <v>2984.2500000000005</v>
      </c>
      <c r="DB313" s="52">
        <v>0</v>
      </c>
      <c r="DC313" s="52">
        <v>0</v>
      </c>
      <c r="DD313" s="52">
        <v>0</v>
      </c>
      <c r="DE313" s="52">
        <v>0</v>
      </c>
      <c r="DF313" s="52">
        <v>0</v>
      </c>
      <c r="DG313" s="52">
        <v>0</v>
      </c>
      <c r="DH313" s="52">
        <v>0</v>
      </c>
      <c r="DI313" s="52">
        <v>0</v>
      </c>
      <c r="DJ313" s="52">
        <v>0</v>
      </c>
      <c r="DK313" s="52">
        <v>0</v>
      </c>
      <c r="DL313" s="52">
        <v>0</v>
      </c>
      <c r="DM313" s="52">
        <v>0</v>
      </c>
      <c r="DN313" s="52">
        <v>0</v>
      </c>
      <c r="DO313" s="52">
        <v>0</v>
      </c>
      <c r="DP313" s="52">
        <v>0</v>
      </c>
      <c r="DQ313" s="52">
        <v>0</v>
      </c>
      <c r="DR313" s="52">
        <v>0</v>
      </c>
      <c r="DS313" s="52">
        <v>0</v>
      </c>
      <c r="DT313" s="52">
        <v>0</v>
      </c>
      <c r="DU313" s="52">
        <v>0</v>
      </c>
      <c r="DV313" s="52">
        <v>0</v>
      </c>
      <c r="DW313" s="52">
        <v>0</v>
      </c>
      <c r="DX313" s="52">
        <v>0</v>
      </c>
      <c r="DY313" s="52">
        <v>0</v>
      </c>
      <c r="DZ313" s="52">
        <v>0</v>
      </c>
      <c r="EA313" s="52">
        <v>0</v>
      </c>
      <c r="EB313" s="52">
        <v>0</v>
      </c>
      <c r="EC313" s="52">
        <v>0</v>
      </c>
      <c r="ED313" s="52">
        <v>0</v>
      </c>
      <c r="EE313" s="52">
        <v>0</v>
      </c>
      <c r="EF313" s="52">
        <v>0</v>
      </c>
      <c r="EG313" s="52">
        <v>0</v>
      </c>
      <c r="EH313" s="52">
        <v>0</v>
      </c>
      <c r="EI313" s="52">
        <v>0</v>
      </c>
      <c r="EJ313" s="52">
        <v>0</v>
      </c>
      <c r="EK313" s="52">
        <v>0</v>
      </c>
      <c r="EL313" s="52">
        <v>0</v>
      </c>
      <c r="EM313" s="52">
        <v>0</v>
      </c>
      <c r="EN313" s="52">
        <v>0</v>
      </c>
      <c r="EO313" s="52">
        <v>0</v>
      </c>
      <c r="EP313" s="52">
        <v>0</v>
      </c>
      <c r="EQ313" s="52">
        <v>0</v>
      </c>
      <c r="ER313" s="52">
        <v>0</v>
      </c>
      <c r="ES313" s="52">
        <v>0</v>
      </c>
      <c r="ET313" s="52">
        <v>0</v>
      </c>
      <c r="EU313" s="52">
        <v>0</v>
      </c>
      <c r="EV313" s="52">
        <v>0</v>
      </c>
      <c r="EW313" s="52">
        <v>0</v>
      </c>
      <c r="EX313" s="52">
        <v>0</v>
      </c>
      <c r="EY313" s="52">
        <v>0</v>
      </c>
      <c r="EZ313" s="52">
        <v>0</v>
      </c>
      <c r="FA313" s="52">
        <v>0</v>
      </c>
      <c r="FB313" s="52">
        <v>0</v>
      </c>
      <c r="FC313" s="52">
        <v>0</v>
      </c>
      <c r="FD313" s="52">
        <v>0</v>
      </c>
      <c r="FE313" s="52">
        <v>0</v>
      </c>
      <c r="FF313" s="52">
        <v>0</v>
      </c>
      <c r="FG313" s="52">
        <v>0</v>
      </c>
      <c r="FH313" s="52">
        <v>0</v>
      </c>
      <c r="FI313" s="52">
        <v>0</v>
      </c>
      <c r="FJ313" s="52">
        <v>0</v>
      </c>
      <c r="FK313" s="52">
        <v>0</v>
      </c>
      <c r="FL313" s="52">
        <v>0</v>
      </c>
      <c r="FM313" s="52">
        <v>0</v>
      </c>
      <c r="FN313" s="52">
        <v>0</v>
      </c>
      <c r="FO313" s="52">
        <v>0</v>
      </c>
      <c r="FP313" s="52">
        <v>0</v>
      </c>
      <c r="FQ313" s="52">
        <v>0</v>
      </c>
      <c r="FR313" s="52">
        <v>0</v>
      </c>
      <c r="FS313" s="52">
        <v>0</v>
      </c>
      <c r="FT313" s="52">
        <v>0</v>
      </c>
      <c r="FU313" s="52">
        <v>0</v>
      </c>
      <c r="FV313" s="52">
        <v>0</v>
      </c>
      <c r="FW313" s="52">
        <v>0</v>
      </c>
      <c r="FX313" s="52">
        <v>0</v>
      </c>
      <c r="FY313" s="52">
        <v>0</v>
      </c>
      <c r="FZ313" s="52">
        <v>0</v>
      </c>
      <c r="GA313" s="52">
        <v>0</v>
      </c>
      <c r="GB313" s="52">
        <v>0</v>
      </c>
      <c r="GC313" s="52">
        <v>0</v>
      </c>
      <c r="GD313" s="52">
        <v>0</v>
      </c>
      <c r="GE313" s="52">
        <v>0</v>
      </c>
      <c r="GF313" s="52">
        <v>0</v>
      </c>
      <c r="GG313" s="52">
        <v>0</v>
      </c>
      <c r="GH313" s="52">
        <v>0</v>
      </c>
      <c r="GI313" s="52">
        <v>0</v>
      </c>
      <c r="GJ313" s="52">
        <v>0</v>
      </c>
      <c r="GK313" s="52">
        <v>0</v>
      </c>
      <c r="GL313" s="52">
        <v>0</v>
      </c>
      <c r="GM313" s="52">
        <v>0</v>
      </c>
      <c r="GN313" s="52">
        <v>0</v>
      </c>
      <c r="GO313" s="52">
        <v>0</v>
      </c>
      <c r="GP313" s="52">
        <v>0</v>
      </c>
      <c r="GQ313" s="52">
        <v>0</v>
      </c>
      <c r="GR313" s="52">
        <v>0</v>
      </c>
      <c r="GS313" s="52">
        <v>0</v>
      </c>
      <c r="GT313" s="52">
        <v>0</v>
      </c>
      <c r="GU313" s="52">
        <v>0</v>
      </c>
      <c r="GV313" s="52">
        <v>0</v>
      </c>
      <c r="GW313" s="52">
        <v>0</v>
      </c>
      <c r="GX313" s="52">
        <v>0</v>
      </c>
      <c r="GY313" s="52">
        <v>0</v>
      </c>
      <c r="GZ313" s="52">
        <v>0</v>
      </c>
      <c r="HA313" s="52">
        <v>0</v>
      </c>
      <c r="HB313" s="52">
        <v>0</v>
      </c>
      <c r="HC313" s="52">
        <v>0</v>
      </c>
      <c r="HD313" s="52">
        <v>0</v>
      </c>
      <c r="HE313" s="52">
        <v>0</v>
      </c>
      <c r="HF313" s="52">
        <v>0</v>
      </c>
      <c r="HG313" s="52">
        <v>0</v>
      </c>
      <c r="HH313" s="52">
        <v>0</v>
      </c>
      <c r="HI313" s="52">
        <v>0</v>
      </c>
      <c r="HJ313" s="52">
        <v>0</v>
      </c>
      <c r="HK313" s="52">
        <v>0</v>
      </c>
      <c r="HL313" s="52">
        <v>0</v>
      </c>
      <c r="HM313" s="52">
        <v>0</v>
      </c>
      <c r="HN313" s="52">
        <v>0</v>
      </c>
      <c r="HO313" s="52">
        <v>0</v>
      </c>
      <c r="HP313" s="52">
        <v>0</v>
      </c>
      <c r="HQ313" s="52">
        <v>0</v>
      </c>
      <c r="HR313" s="52">
        <v>0</v>
      </c>
      <c r="HS313" s="52">
        <v>0</v>
      </c>
      <c r="HT313" s="52">
        <v>0</v>
      </c>
      <c r="HU313" s="52">
        <v>0</v>
      </c>
      <c r="HV313" s="52">
        <v>0</v>
      </c>
      <c r="HW313" s="52">
        <v>0</v>
      </c>
      <c r="HX313" s="52">
        <v>0</v>
      </c>
      <c r="HY313" s="52">
        <v>0</v>
      </c>
      <c r="HZ313" s="52">
        <v>0</v>
      </c>
      <c r="IA313" s="52">
        <v>0</v>
      </c>
      <c r="IB313" s="52">
        <v>0</v>
      </c>
      <c r="IC313" s="52">
        <v>0</v>
      </c>
      <c r="ID313" s="52">
        <v>0</v>
      </c>
      <c r="IE313" s="52">
        <v>0</v>
      </c>
      <c r="IF313" s="52">
        <v>0</v>
      </c>
      <c r="IG313" s="52">
        <v>0</v>
      </c>
      <c r="IH313" s="52">
        <v>0</v>
      </c>
      <c r="II313" s="52">
        <v>0</v>
      </c>
      <c r="IJ313" s="52">
        <v>0</v>
      </c>
      <c r="IK313" s="52">
        <v>0</v>
      </c>
      <c r="IL313" s="52">
        <v>0</v>
      </c>
      <c r="IM313" s="52">
        <v>0</v>
      </c>
      <c r="IN313" s="52">
        <v>0</v>
      </c>
      <c r="IO313" s="52">
        <v>0</v>
      </c>
      <c r="IP313" s="52">
        <v>0</v>
      </c>
      <c r="IQ313" s="52">
        <v>0</v>
      </c>
      <c r="IR313" s="52">
        <v>0</v>
      </c>
      <c r="IS313" s="52">
        <v>0</v>
      </c>
      <c r="IT313" s="52">
        <v>0</v>
      </c>
      <c r="IU313" s="52">
        <v>0</v>
      </c>
      <c r="IV313" s="52">
        <v>0</v>
      </c>
      <c r="IW313" s="52">
        <v>0</v>
      </c>
      <c r="IX313" s="52">
        <v>0</v>
      </c>
      <c r="IY313" s="52">
        <v>0</v>
      </c>
      <c r="IZ313" s="52">
        <v>0</v>
      </c>
      <c r="JA313" s="52">
        <v>0</v>
      </c>
      <c r="JB313" s="52">
        <v>0</v>
      </c>
      <c r="JC313" s="52">
        <v>0</v>
      </c>
      <c r="JD313" s="52">
        <v>0</v>
      </c>
      <c r="JE313" s="52">
        <v>0</v>
      </c>
      <c r="JF313" s="52">
        <v>0</v>
      </c>
      <c r="JG313" s="52">
        <v>0</v>
      </c>
      <c r="JH313" s="52">
        <v>0</v>
      </c>
      <c r="JI313" s="52">
        <v>0</v>
      </c>
      <c r="JJ313" s="52">
        <v>0</v>
      </c>
      <c r="JK313" s="52">
        <v>0</v>
      </c>
      <c r="JL313" s="52">
        <v>0</v>
      </c>
      <c r="JM313" s="52">
        <v>0</v>
      </c>
      <c r="JN313" s="52">
        <v>0</v>
      </c>
      <c r="JO313" s="52">
        <v>0</v>
      </c>
      <c r="JP313" s="52">
        <v>0</v>
      </c>
      <c r="JQ313" s="52">
        <v>0</v>
      </c>
      <c r="JR313" s="52">
        <v>0</v>
      </c>
      <c r="JS313" s="52">
        <v>0</v>
      </c>
      <c r="JT313" s="52">
        <v>0</v>
      </c>
      <c r="JU313" s="52">
        <v>0</v>
      </c>
      <c r="JV313" s="52">
        <v>0</v>
      </c>
      <c r="JW313" s="52">
        <v>0</v>
      </c>
      <c r="JX313" s="52">
        <v>0</v>
      </c>
      <c r="JY313" s="52">
        <v>0</v>
      </c>
      <c r="JZ313" s="52">
        <v>0</v>
      </c>
      <c r="KA313" s="52">
        <v>0</v>
      </c>
      <c r="KB313" s="52">
        <v>0</v>
      </c>
      <c r="KC313" s="52">
        <v>0</v>
      </c>
      <c r="KD313" s="52">
        <v>0</v>
      </c>
      <c r="KE313" s="52">
        <v>0</v>
      </c>
      <c r="KF313" s="52">
        <v>0</v>
      </c>
      <c r="KG313" s="52">
        <v>0</v>
      </c>
      <c r="KH313" s="52">
        <v>0</v>
      </c>
      <c r="KI313" s="52">
        <v>0</v>
      </c>
      <c r="KJ313" s="52">
        <v>0</v>
      </c>
      <c r="KK313" s="52">
        <v>0</v>
      </c>
      <c r="KL313" s="52">
        <v>0</v>
      </c>
      <c r="KM313" s="52">
        <v>0</v>
      </c>
      <c r="KN313" s="52">
        <v>0</v>
      </c>
      <c r="KO313" s="52">
        <v>0</v>
      </c>
      <c r="KP313" s="52">
        <v>0</v>
      </c>
      <c r="KQ313" s="52">
        <v>0</v>
      </c>
      <c r="KR313" s="52">
        <v>0</v>
      </c>
      <c r="KS313" s="52">
        <v>0</v>
      </c>
      <c r="KT313" s="52">
        <v>0</v>
      </c>
      <c r="KU313" s="52">
        <v>0</v>
      </c>
      <c r="KV313" s="52">
        <v>0</v>
      </c>
      <c r="KW313" s="52">
        <v>0</v>
      </c>
      <c r="KX313" s="52">
        <v>0</v>
      </c>
      <c r="KY313" s="52">
        <v>0</v>
      </c>
      <c r="KZ313" s="52">
        <v>0</v>
      </c>
      <c r="LA313" s="52">
        <v>0</v>
      </c>
      <c r="LB313" s="52">
        <v>0</v>
      </c>
      <c r="LC313" s="52">
        <v>0</v>
      </c>
      <c r="LD313" s="52">
        <v>0</v>
      </c>
      <c r="LE313" s="52">
        <v>0</v>
      </c>
      <c r="LF313" s="52">
        <v>0</v>
      </c>
      <c r="LG313" s="52">
        <v>0</v>
      </c>
      <c r="LH313" s="52">
        <v>0</v>
      </c>
      <c r="LI313" s="52">
        <v>0</v>
      </c>
      <c r="LJ313" s="52">
        <v>0</v>
      </c>
      <c r="LK313" s="52">
        <v>0</v>
      </c>
      <c r="LL313" s="52">
        <v>0</v>
      </c>
      <c r="LM313" s="52">
        <v>0</v>
      </c>
      <c r="LN313" s="52">
        <v>0</v>
      </c>
      <c r="LO313" s="52">
        <v>0</v>
      </c>
      <c r="LP313" s="52">
        <v>0</v>
      </c>
      <c r="LQ313" s="52">
        <v>0</v>
      </c>
      <c r="LR313" s="52">
        <v>0</v>
      </c>
      <c r="LS313" s="52">
        <v>0</v>
      </c>
      <c r="LT313" s="52">
        <v>0</v>
      </c>
      <c r="LU313" s="52">
        <v>0</v>
      </c>
      <c r="LV313" s="52">
        <v>0</v>
      </c>
      <c r="LW313" s="52">
        <v>0</v>
      </c>
      <c r="LX313" s="52">
        <v>0</v>
      </c>
      <c r="LY313" s="52">
        <v>0</v>
      </c>
      <c r="LZ313" s="52">
        <v>0</v>
      </c>
      <c r="MA313" s="52">
        <v>0</v>
      </c>
      <c r="MB313" s="52">
        <v>0</v>
      </c>
      <c r="MC313" s="52">
        <v>0</v>
      </c>
      <c r="MD313" s="52">
        <v>0</v>
      </c>
      <c r="ME313" s="52">
        <v>0</v>
      </c>
      <c r="MF313" s="52">
        <v>0</v>
      </c>
      <c r="MG313" s="52">
        <v>0</v>
      </c>
      <c r="MH313" s="52">
        <v>0</v>
      </c>
      <c r="MI313" s="52">
        <v>0</v>
      </c>
      <c r="MJ313" s="52">
        <v>0</v>
      </c>
      <c r="MK313" s="52">
        <v>0</v>
      </c>
      <c r="ML313" s="52">
        <v>0</v>
      </c>
      <c r="MM313" s="52">
        <v>0</v>
      </c>
      <c r="MN313" s="52">
        <v>0</v>
      </c>
      <c r="MO313" s="52">
        <v>0</v>
      </c>
      <c r="MP313" s="52">
        <v>0</v>
      </c>
      <c r="MQ313" s="52">
        <v>0</v>
      </c>
      <c r="MR313" s="52">
        <v>0</v>
      </c>
      <c r="MS313" s="52">
        <v>0</v>
      </c>
      <c r="MT313" s="52">
        <v>0</v>
      </c>
      <c r="MU313" s="52">
        <v>0</v>
      </c>
      <c r="MV313" s="52">
        <v>0</v>
      </c>
      <c r="MW313" s="52">
        <v>0</v>
      </c>
      <c r="MX313" s="52">
        <v>0</v>
      </c>
      <c r="MY313" s="52">
        <v>0</v>
      </c>
      <c r="MZ313" s="52">
        <v>0</v>
      </c>
      <c r="NA313" s="52">
        <v>0</v>
      </c>
      <c r="NB313" s="52">
        <v>0</v>
      </c>
      <c r="NC313" s="52">
        <v>0</v>
      </c>
      <c r="ND313" s="52">
        <v>0</v>
      </c>
      <c r="NE313" s="52">
        <v>0</v>
      </c>
      <c r="NF313" s="52">
        <v>0</v>
      </c>
      <c r="NG313" s="52">
        <v>0</v>
      </c>
      <c r="NH313" s="52">
        <v>0</v>
      </c>
      <c r="NI313" s="52">
        <v>0</v>
      </c>
      <c r="NJ313" s="52">
        <v>0</v>
      </c>
      <c r="NK313" s="52">
        <v>0</v>
      </c>
      <c r="NL313" s="52">
        <v>0</v>
      </c>
      <c r="NM313" s="52">
        <v>0</v>
      </c>
      <c r="NN313" s="52">
        <v>0</v>
      </c>
      <c r="NO313" s="52">
        <v>0</v>
      </c>
      <c r="NP313" s="52">
        <v>0</v>
      </c>
      <c r="NQ313" s="52">
        <v>0</v>
      </c>
      <c r="NR313" s="68">
        <f t="shared" si="15"/>
        <v>71694.91</v>
      </c>
      <c r="NS313" s="68">
        <f t="shared" si="16"/>
        <v>71694.91</v>
      </c>
      <c r="NT313" s="68">
        <f t="shared" si="17"/>
        <v>71694.91</v>
      </c>
    </row>
    <row r="314" spans="1:384" s="40" customFormat="1" ht="15" customHeight="1" outlineLevel="1" x14ac:dyDescent="0.2">
      <c r="A314" s="61"/>
      <c r="B314" s="49" t="s">
        <v>1078</v>
      </c>
      <c r="C314" s="49" t="s">
        <v>816</v>
      </c>
      <c r="D314" s="49" t="s">
        <v>817</v>
      </c>
      <c r="E314" s="50" t="s">
        <v>818</v>
      </c>
      <c r="F314" s="64">
        <v>44586</v>
      </c>
      <c r="G314" s="49" t="s">
        <v>37</v>
      </c>
      <c r="H314" s="72">
        <v>0</v>
      </c>
      <c r="I314" s="65">
        <v>150200</v>
      </c>
      <c r="J314" s="114" t="str">
        <f>_xlfn.XLOOKUP(E314,'[12]Resumo Unidades'!$B:$B,'[12]Resumo Unidades'!$W:$W)</f>
        <v>Fluxo com Divergência de até 2%</v>
      </c>
      <c r="K314" s="51" t="str">
        <f>IF(L314&gt;Resumo!$E$23,"Sim","Não")</f>
        <v>Não</v>
      </c>
      <c r="L314" s="66">
        <v>0</v>
      </c>
      <c r="M314" s="67"/>
      <c r="N314" s="52">
        <v>0</v>
      </c>
      <c r="O314" s="52">
        <v>0</v>
      </c>
      <c r="P314" s="52">
        <v>0</v>
      </c>
      <c r="Q314" s="52">
        <v>0</v>
      </c>
      <c r="R314" s="52">
        <v>0</v>
      </c>
      <c r="S314" s="52">
        <v>0</v>
      </c>
      <c r="T314" s="52">
        <v>0</v>
      </c>
      <c r="U314" s="52">
        <v>0</v>
      </c>
      <c r="V314" s="52">
        <v>0</v>
      </c>
      <c r="W314" s="52">
        <v>0</v>
      </c>
      <c r="X314" s="52">
        <v>0</v>
      </c>
      <c r="Y314" s="52">
        <v>0</v>
      </c>
      <c r="Z314" s="52">
        <v>0</v>
      </c>
      <c r="AA314" s="52">
        <v>0</v>
      </c>
      <c r="AB314" s="52">
        <v>0</v>
      </c>
      <c r="AC314" s="52">
        <v>0</v>
      </c>
      <c r="AD314" s="52">
        <v>0</v>
      </c>
      <c r="AE314" s="52">
        <v>0</v>
      </c>
      <c r="AF314" s="52">
        <v>0</v>
      </c>
      <c r="AG314" s="52">
        <v>0</v>
      </c>
      <c r="AH314" s="52">
        <v>0</v>
      </c>
      <c r="AI314" s="52">
        <v>0</v>
      </c>
      <c r="AJ314" s="52">
        <v>0</v>
      </c>
      <c r="AK314" s="52">
        <v>0</v>
      </c>
      <c r="AL314" s="52">
        <v>0</v>
      </c>
      <c r="AM314" s="52">
        <v>0</v>
      </c>
      <c r="AN314" s="52">
        <v>0</v>
      </c>
      <c r="AO314" s="52">
        <v>0</v>
      </c>
      <c r="AP314" s="52">
        <v>0</v>
      </c>
      <c r="AQ314" s="52">
        <v>0</v>
      </c>
      <c r="AR314" s="52">
        <v>0</v>
      </c>
      <c r="AS314" s="52">
        <v>0</v>
      </c>
      <c r="AT314" s="52">
        <v>0</v>
      </c>
      <c r="AU314" s="52">
        <v>0</v>
      </c>
      <c r="AV314" s="52">
        <v>0</v>
      </c>
      <c r="AW314" s="52">
        <v>0</v>
      </c>
      <c r="AX314" s="52">
        <v>0</v>
      </c>
      <c r="AY314" s="52">
        <v>0</v>
      </c>
      <c r="AZ314" s="52">
        <v>0</v>
      </c>
      <c r="BA314" s="52">
        <v>0</v>
      </c>
      <c r="BB314" s="52">
        <v>0</v>
      </c>
      <c r="BC314" s="52">
        <v>0</v>
      </c>
      <c r="BD314" s="52">
        <v>0</v>
      </c>
      <c r="BE314" s="52">
        <v>0</v>
      </c>
      <c r="BF314" s="52">
        <v>0</v>
      </c>
      <c r="BG314" s="52">
        <v>0</v>
      </c>
      <c r="BH314" s="52">
        <v>0</v>
      </c>
      <c r="BI314" s="52">
        <v>0</v>
      </c>
      <c r="BJ314" s="52">
        <v>0</v>
      </c>
      <c r="BK314" s="52">
        <v>0</v>
      </c>
      <c r="BL314" s="52">
        <v>0</v>
      </c>
      <c r="BM314" s="52">
        <v>0</v>
      </c>
      <c r="BN314" s="52">
        <v>0</v>
      </c>
      <c r="BO314" s="52">
        <v>0</v>
      </c>
      <c r="BP314" s="52">
        <v>0</v>
      </c>
      <c r="BQ314" s="52">
        <v>0</v>
      </c>
      <c r="BR314" s="52">
        <v>0</v>
      </c>
      <c r="BS314" s="52">
        <v>0</v>
      </c>
      <c r="BT314" s="52">
        <v>0</v>
      </c>
      <c r="BU314" s="52">
        <v>0</v>
      </c>
      <c r="BV314" s="52">
        <v>0</v>
      </c>
      <c r="BW314" s="52">
        <v>0</v>
      </c>
      <c r="BX314" s="52">
        <v>0</v>
      </c>
      <c r="BY314" s="52">
        <v>0</v>
      </c>
      <c r="BZ314" s="52">
        <v>0</v>
      </c>
      <c r="CA314" s="52">
        <v>0</v>
      </c>
      <c r="CB314" s="52">
        <v>0</v>
      </c>
      <c r="CC314" s="52">
        <v>0</v>
      </c>
      <c r="CD314" s="52">
        <v>2579.9499999999998</v>
      </c>
      <c r="CE314" s="52">
        <v>2579.9499999999998</v>
      </c>
      <c r="CF314" s="52">
        <v>2579.9499999999998</v>
      </c>
      <c r="CG314" s="52">
        <v>2579.9499999999998</v>
      </c>
      <c r="CH314" s="52">
        <v>2579.9499999999998</v>
      </c>
      <c r="CI314" s="52">
        <v>2579.9499999999998</v>
      </c>
      <c r="CJ314" s="52">
        <v>2579.9499999999998</v>
      </c>
      <c r="CK314" s="52">
        <v>2579.9499999999998</v>
      </c>
      <c r="CL314" s="52">
        <v>2579.9499999999998</v>
      </c>
      <c r="CM314" s="52">
        <v>2579.9499999999998</v>
      </c>
      <c r="CN314" s="52">
        <v>2579.9499999999998</v>
      </c>
      <c r="CO314" s="52">
        <v>2579.9499999999998</v>
      </c>
      <c r="CP314" s="52">
        <v>2579.9499999999998</v>
      </c>
      <c r="CQ314" s="52">
        <v>2579.9499999999998</v>
      </c>
      <c r="CR314" s="52">
        <v>2579.9499999999998</v>
      </c>
      <c r="CS314" s="52">
        <v>2579.9499999999998</v>
      </c>
      <c r="CT314" s="52">
        <v>2579.9499999999998</v>
      </c>
      <c r="CU314" s="52">
        <v>2579.9499999999998</v>
      </c>
      <c r="CV314" s="52">
        <v>2579.9499999999998</v>
      </c>
      <c r="CW314" s="52">
        <v>2579.9499999999998</v>
      </c>
      <c r="CX314" s="52">
        <v>2579.9499999999998</v>
      </c>
      <c r="CY314" s="52">
        <v>2579.9499999999998</v>
      </c>
      <c r="CZ314" s="52">
        <v>2579.9499999999998</v>
      </c>
      <c r="DA314" s="52">
        <v>2579.9499999999998</v>
      </c>
      <c r="DB314" s="52">
        <v>2579.9499999999998</v>
      </c>
      <c r="DC314" s="52">
        <v>2579.9499999999998</v>
      </c>
      <c r="DD314" s="52">
        <v>0</v>
      </c>
      <c r="DE314" s="52">
        <v>0</v>
      </c>
      <c r="DF314" s="52">
        <v>0</v>
      </c>
      <c r="DG314" s="52">
        <v>0</v>
      </c>
      <c r="DH314" s="52">
        <v>0</v>
      </c>
      <c r="DI314" s="52">
        <v>0</v>
      </c>
      <c r="DJ314" s="52">
        <v>0</v>
      </c>
      <c r="DK314" s="52">
        <v>0</v>
      </c>
      <c r="DL314" s="52">
        <v>0</v>
      </c>
      <c r="DM314" s="52">
        <v>0</v>
      </c>
      <c r="DN314" s="52">
        <v>0</v>
      </c>
      <c r="DO314" s="52">
        <v>0</v>
      </c>
      <c r="DP314" s="52">
        <v>0</v>
      </c>
      <c r="DQ314" s="52">
        <v>0</v>
      </c>
      <c r="DR314" s="52">
        <v>0</v>
      </c>
      <c r="DS314" s="52">
        <v>0</v>
      </c>
      <c r="DT314" s="52">
        <v>0</v>
      </c>
      <c r="DU314" s="52">
        <v>0</v>
      </c>
      <c r="DV314" s="52">
        <v>0</v>
      </c>
      <c r="DW314" s="52">
        <v>0</v>
      </c>
      <c r="DX314" s="52">
        <v>0</v>
      </c>
      <c r="DY314" s="52">
        <v>0</v>
      </c>
      <c r="DZ314" s="52">
        <v>0</v>
      </c>
      <c r="EA314" s="52">
        <v>0</v>
      </c>
      <c r="EB314" s="52">
        <v>0</v>
      </c>
      <c r="EC314" s="52">
        <v>0</v>
      </c>
      <c r="ED314" s="52">
        <v>0</v>
      </c>
      <c r="EE314" s="52">
        <v>0</v>
      </c>
      <c r="EF314" s="52">
        <v>0</v>
      </c>
      <c r="EG314" s="52">
        <v>0</v>
      </c>
      <c r="EH314" s="52">
        <v>0</v>
      </c>
      <c r="EI314" s="52">
        <v>0</v>
      </c>
      <c r="EJ314" s="52">
        <v>0</v>
      </c>
      <c r="EK314" s="52">
        <v>0</v>
      </c>
      <c r="EL314" s="52">
        <v>0</v>
      </c>
      <c r="EM314" s="52">
        <v>0</v>
      </c>
      <c r="EN314" s="52">
        <v>0</v>
      </c>
      <c r="EO314" s="52">
        <v>0</v>
      </c>
      <c r="EP314" s="52">
        <v>0</v>
      </c>
      <c r="EQ314" s="52">
        <v>0</v>
      </c>
      <c r="ER314" s="52">
        <v>0</v>
      </c>
      <c r="ES314" s="52">
        <v>0</v>
      </c>
      <c r="ET314" s="52">
        <v>0</v>
      </c>
      <c r="EU314" s="52">
        <v>0</v>
      </c>
      <c r="EV314" s="52">
        <v>0</v>
      </c>
      <c r="EW314" s="52">
        <v>0</v>
      </c>
      <c r="EX314" s="52">
        <v>0</v>
      </c>
      <c r="EY314" s="52">
        <v>0</v>
      </c>
      <c r="EZ314" s="52">
        <v>0</v>
      </c>
      <c r="FA314" s="52">
        <v>0</v>
      </c>
      <c r="FB314" s="52">
        <v>0</v>
      </c>
      <c r="FC314" s="52">
        <v>0</v>
      </c>
      <c r="FD314" s="52">
        <v>0</v>
      </c>
      <c r="FE314" s="52">
        <v>0</v>
      </c>
      <c r="FF314" s="52">
        <v>0</v>
      </c>
      <c r="FG314" s="52">
        <v>0</v>
      </c>
      <c r="FH314" s="52">
        <v>0</v>
      </c>
      <c r="FI314" s="52">
        <v>0</v>
      </c>
      <c r="FJ314" s="52">
        <v>0</v>
      </c>
      <c r="FK314" s="52">
        <v>0</v>
      </c>
      <c r="FL314" s="52">
        <v>0</v>
      </c>
      <c r="FM314" s="52">
        <v>0</v>
      </c>
      <c r="FN314" s="52">
        <v>0</v>
      </c>
      <c r="FO314" s="52">
        <v>0</v>
      </c>
      <c r="FP314" s="52">
        <v>0</v>
      </c>
      <c r="FQ314" s="52">
        <v>0</v>
      </c>
      <c r="FR314" s="52">
        <v>0</v>
      </c>
      <c r="FS314" s="52">
        <v>0</v>
      </c>
      <c r="FT314" s="52">
        <v>0</v>
      </c>
      <c r="FU314" s="52">
        <v>0</v>
      </c>
      <c r="FV314" s="52">
        <v>0</v>
      </c>
      <c r="FW314" s="52">
        <v>0</v>
      </c>
      <c r="FX314" s="52">
        <v>0</v>
      </c>
      <c r="FY314" s="52">
        <v>0</v>
      </c>
      <c r="FZ314" s="52">
        <v>0</v>
      </c>
      <c r="GA314" s="52">
        <v>0</v>
      </c>
      <c r="GB314" s="52">
        <v>0</v>
      </c>
      <c r="GC314" s="52">
        <v>0</v>
      </c>
      <c r="GD314" s="52">
        <v>0</v>
      </c>
      <c r="GE314" s="52">
        <v>0</v>
      </c>
      <c r="GF314" s="52">
        <v>0</v>
      </c>
      <c r="GG314" s="52">
        <v>0</v>
      </c>
      <c r="GH314" s="52">
        <v>0</v>
      </c>
      <c r="GI314" s="52">
        <v>0</v>
      </c>
      <c r="GJ314" s="52">
        <v>0</v>
      </c>
      <c r="GK314" s="52">
        <v>0</v>
      </c>
      <c r="GL314" s="52">
        <v>0</v>
      </c>
      <c r="GM314" s="52">
        <v>0</v>
      </c>
      <c r="GN314" s="52">
        <v>0</v>
      </c>
      <c r="GO314" s="52">
        <v>0</v>
      </c>
      <c r="GP314" s="52">
        <v>0</v>
      </c>
      <c r="GQ314" s="52">
        <v>0</v>
      </c>
      <c r="GR314" s="52">
        <v>0</v>
      </c>
      <c r="GS314" s="52">
        <v>0</v>
      </c>
      <c r="GT314" s="52">
        <v>0</v>
      </c>
      <c r="GU314" s="52">
        <v>0</v>
      </c>
      <c r="GV314" s="52">
        <v>0</v>
      </c>
      <c r="GW314" s="52">
        <v>0</v>
      </c>
      <c r="GX314" s="52">
        <v>0</v>
      </c>
      <c r="GY314" s="52">
        <v>0</v>
      </c>
      <c r="GZ314" s="52">
        <v>0</v>
      </c>
      <c r="HA314" s="52">
        <v>0</v>
      </c>
      <c r="HB314" s="52">
        <v>0</v>
      </c>
      <c r="HC314" s="52">
        <v>0</v>
      </c>
      <c r="HD314" s="52">
        <v>0</v>
      </c>
      <c r="HE314" s="52">
        <v>0</v>
      </c>
      <c r="HF314" s="52">
        <v>0</v>
      </c>
      <c r="HG314" s="52">
        <v>0</v>
      </c>
      <c r="HH314" s="52">
        <v>0</v>
      </c>
      <c r="HI314" s="52">
        <v>0</v>
      </c>
      <c r="HJ314" s="52">
        <v>0</v>
      </c>
      <c r="HK314" s="52">
        <v>0</v>
      </c>
      <c r="HL314" s="52">
        <v>0</v>
      </c>
      <c r="HM314" s="52">
        <v>0</v>
      </c>
      <c r="HN314" s="52">
        <v>0</v>
      </c>
      <c r="HO314" s="52">
        <v>0</v>
      </c>
      <c r="HP314" s="52">
        <v>0</v>
      </c>
      <c r="HQ314" s="52">
        <v>0</v>
      </c>
      <c r="HR314" s="52">
        <v>0</v>
      </c>
      <c r="HS314" s="52">
        <v>0</v>
      </c>
      <c r="HT314" s="52">
        <v>0</v>
      </c>
      <c r="HU314" s="52">
        <v>0</v>
      </c>
      <c r="HV314" s="52">
        <v>0</v>
      </c>
      <c r="HW314" s="52">
        <v>0</v>
      </c>
      <c r="HX314" s="52">
        <v>0</v>
      </c>
      <c r="HY314" s="52">
        <v>0</v>
      </c>
      <c r="HZ314" s="52">
        <v>0</v>
      </c>
      <c r="IA314" s="52">
        <v>0</v>
      </c>
      <c r="IB314" s="52">
        <v>0</v>
      </c>
      <c r="IC314" s="52">
        <v>0</v>
      </c>
      <c r="ID314" s="52">
        <v>0</v>
      </c>
      <c r="IE314" s="52">
        <v>0</v>
      </c>
      <c r="IF314" s="52">
        <v>0</v>
      </c>
      <c r="IG314" s="52">
        <v>0</v>
      </c>
      <c r="IH314" s="52">
        <v>0</v>
      </c>
      <c r="II314" s="52">
        <v>0</v>
      </c>
      <c r="IJ314" s="52">
        <v>0</v>
      </c>
      <c r="IK314" s="52">
        <v>0</v>
      </c>
      <c r="IL314" s="52">
        <v>0</v>
      </c>
      <c r="IM314" s="52">
        <v>0</v>
      </c>
      <c r="IN314" s="52">
        <v>0</v>
      </c>
      <c r="IO314" s="52">
        <v>0</v>
      </c>
      <c r="IP314" s="52">
        <v>0</v>
      </c>
      <c r="IQ314" s="52">
        <v>0</v>
      </c>
      <c r="IR314" s="52">
        <v>0</v>
      </c>
      <c r="IS314" s="52">
        <v>0</v>
      </c>
      <c r="IT314" s="52">
        <v>0</v>
      </c>
      <c r="IU314" s="52">
        <v>0</v>
      </c>
      <c r="IV314" s="52">
        <v>0</v>
      </c>
      <c r="IW314" s="52">
        <v>0</v>
      </c>
      <c r="IX314" s="52">
        <v>0</v>
      </c>
      <c r="IY314" s="52">
        <v>0</v>
      </c>
      <c r="IZ314" s="52">
        <v>0</v>
      </c>
      <c r="JA314" s="52">
        <v>0</v>
      </c>
      <c r="JB314" s="52">
        <v>0</v>
      </c>
      <c r="JC314" s="52">
        <v>0</v>
      </c>
      <c r="JD314" s="52">
        <v>0</v>
      </c>
      <c r="JE314" s="52">
        <v>0</v>
      </c>
      <c r="JF314" s="52">
        <v>0</v>
      </c>
      <c r="JG314" s="52">
        <v>0</v>
      </c>
      <c r="JH314" s="52">
        <v>0</v>
      </c>
      <c r="JI314" s="52">
        <v>0</v>
      </c>
      <c r="JJ314" s="52">
        <v>0</v>
      </c>
      <c r="JK314" s="52">
        <v>0</v>
      </c>
      <c r="JL314" s="52">
        <v>0</v>
      </c>
      <c r="JM314" s="52">
        <v>0</v>
      </c>
      <c r="JN314" s="52">
        <v>0</v>
      </c>
      <c r="JO314" s="52">
        <v>0</v>
      </c>
      <c r="JP314" s="52">
        <v>0</v>
      </c>
      <c r="JQ314" s="52">
        <v>0</v>
      </c>
      <c r="JR314" s="52">
        <v>0</v>
      </c>
      <c r="JS314" s="52">
        <v>0</v>
      </c>
      <c r="JT314" s="52">
        <v>0</v>
      </c>
      <c r="JU314" s="52">
        <v>0</v>
      </c>
      <c r="JV314" s="52">
        <v>0</v>
      </c>
      <c r="JW314" s="52">
        <v>0</v>
      </c>
      <c r="JX314" s="52">
        <v>0</v>
      </c>
      <c r="JY314" s="52">
        <v>0</v>
      </c>
      <c r="JZ314" s="52">
        <v>0</v>
      </c>
      <c r="KA314" s="52">
        <v>0</v>
      </c>
      <c r="KB314" s="52">
        <v>0</v>
      </c>
      <c r="KC314" s="52">
        <v>0</v>
      </c>
      <c r="KD314" s="52">
        <v>0</v>
      </c>
      <c r="KE314" s="52">
        <v>0</v>
      </c>
      <c r="KF314" s="52">
        <v>0</v>
      </c>
      <c r="KG314" s="52">
        <v>0</v>
      </c>
      <c r="KH314" s="52">
        <v>0</v>
      </c>
      <c r="KI314" s="52">
        <v>0</v>
      </c>
      <c r="KJ314" s="52">
        <v>0</v>
      </c>
      <c r="KK314" s="52">
        <v>0</v>
      </c>
      <c r="KL314" s="52">
        <v>0</v>
      </c>
      <c r="KM314" s="52">
        <v>0</v>
      </c>
      <c r="KN314" s="52">
        <v>0</v>
      </c>
      <c r="KO314" s="52">
        <v>0</v>
      </c>
      <c r="KP314" s="52">
        <v>0</v>
      </c>
      <c r="KQ314" s="52">
        <v>0</v>
      </c>
      <c r="KR314" s="52">
        <v>0</v>
      </c>
      <c r="KS314" s="52">
        <v>0</v>
      </c>
      <c r="KT314" s="52">
        <v>0</v>
      </c>
      <c r="KU314" s="52">
        <v>0</v>
      </c>
      <c r="KV314" s="52">
        <v>0</v>
      </c>
      <c r="KW314" s="52">
        <v>0</v>
      </c>
      <c r="KX314" s="52">
        <v>0</v>
      </c>
      <c r="KY314" s="52">
        <v>0</v>
      </c>
      <c r="KZ314" s="52">
        <v>0</v>
      </c>
      <c r="LA314" s="52">
        <v>0</v>
      </c>
      <c r="LB314" s="52">
        <v>0</v>
      </c>
      <c r="LC314" s="52">
        <v>0</v>
      </c>
      <c r="LD314" s="52">
        <v>0</v>
      </c>
      <c r="LE314" s="52">
        <v>0</v>
      </c>
      <c r="LF314" s="52">
        <v>0</v>
      </c>
      <c r="LG314" s="52">
        <v>0</v>
      </c>
      <c r="LH314" s="52">
        <v>0</v>
      </c>
      <c r="LI314" s="52">
        <v>0</v>
      </c>
      <c r="LJ314" s="52">
        <v>0</v>
      </c>
      <c r="LK314" s="52">
        <v>0</v>
      </c>
      <c r="LL314" s="52">
        <v>0</v>
      </c>
      <c r="LM314" s="52">
        <v>0</v>
      </c>
      <c r="LN314" s="52">
        <v>0</v>
      </c>
      <c r="LO314" s="52">
        <v>0</v>
      </c>
      <c r="LP314" s="52">
        <v>0</v>
      </c>
      <c r="LQ314" s="52">
        <v>0</v>
      </c>
      <c r="LR314" s="52">
        <v>0</v>
      </c>
      <c r="LS314" s="52">
        <v>0</v>
      </c>
      <c r="LT314" s="52">
        <v>0</v>
      </c>
      <c r="LU314" s="52">
        <v>0</v>
      </c>
      <c r="LV314" s="52">
        <v>0</v>
      </c>
      <c r="LW314" s="52">
        <v>0</v>
      </c>
      <c r="LX314" s="52">
        <v>0</v>
      </c>
      <c r="LY314" s="52">
        <v>0</v>
      </c>
      <c r="LZ314" s="52">
        <v>0</v>
      </c>
      <c r="MA314" s="52">
        <v>0</v>
      </c>
      <c r="MB314" s="52">
        <v>0</v>
      </c>
      <c r="MC314" s="52">
        <v>0</v>
      </c>
      <c r="MD314" s="52">
        <v>0</v>
      </c>
      <c r="ME314" s="52">
        <v>0</v>
      </c>
      <c r="MF314" s="52">
        <v>0</v>
      </c>
      <c r="MG314" s="52">
        <v>0</v>
      </c>
      <c r="MH314" s="52">
        <v>0</v>
      </c>
      <c r="MI314" s="52">
        <v>0</v>
      </c>
      <c r="MJ314" s="52">
        <v>0</v>
      </c>
      <c r="MK314" s="52">
        <v>0</v>
      </c>
      <c r="ML314" s="52">
        <v>0</v>
      </c>
      <c r="MM314" s="52">
        <v>0</v>
      </c>
      <c r="MN314" s="52">
        <v>0</v>
      </c>
      <c r="MO314" s="52">
        <v>0</v>
      </c>
      <c r="MP314" s="52">
        <v>0</v>
      </c>
      <c r="MQ314" s="52">
        <v>0</v>
      </c>
      <c r="MR314" s="52">
        <v>0</v>
      </c>
      <c r="MS314" s="52">
        <v>0</v>
      </c>
      <c r="MT314" s="52">
        <v>0</v>
      </c>
      <c r="MU314" s="52">
        <v>0</v>
      </c>
      <c r="MV314" s="52">
        <v>0</v>
      </c>
      <c r="MW314" s="52">
        <v>0</v>
      </c>
      <c r="MX314" s="52">
        <v>0</v>
      </c>
      <c r="MY314" s="52">
        <v>0</v>
      </c>
      <c r="MZ314" s="52">
        <v>0</v>
      </c>
      <c r="NA314" s="52">
        <v>0</v>
      </c>
      <c r="NB314" s="52">
        <v>0</v>
      </c>
      <c r="NC314" s="52">
        <v>0</v>
      </c>
      <c r="ND314" s="52">
        <v>0</v>
      </c>
      <c r="NE314" s="52">
        <v>0</v>
      </c>
      <c r="NF314" s="52">
        <v>0</v>
      </c>
      <c r="NG314" s="52">
        <v>0</v>
      </c>
      <c r="NH314" s="52">
        <v>0</v>
      </c>
      <c r="NI314" s="52">
        <v>0</v>
      </c>
      <c r="NJ314" s="52">
        <v>0</v>
      </c>
      <c r="NK314" s="52">
        <v>0</v>
      </c>
      <c r="NL314" s="52">
        <v>0</v>
      </c>
      <c r="NM314" s="52">
        <v>0</v>
      </c>
      <c r="NN314" s="52">
        <v>0</v>
      </c>
      <c r="NO314" s="52">
        <v>0</v>
      </c>
      <c r="NP314" s="52">
        <v>0</v>
      </c>
      <c r="NQ314" s="52">
        <v>0</v>
      </c>
      <c r="NR314" s="68">
        <f t="shared" si="15"/>
        <v>67078.699999999968</v>
      </c>
      <c r="NS314" s="68">
        <f t="shared" si="16"/>
        <v>67078.699999999968</v>
      </c>
      <c r="NT314" s="68">
        <f t="shared" si="17"/>
        <v>67078.699999999968</v>
      </c>
    </row>
    <row r="315" spans="1:384" s="40" customFormat="1" ht="15" customHeight="1" outlineLevel="1" x14ac:dyDescent="0.2">
      <c r="A315" s="61"/>
      <c r="B315" s="49" t="s">
        <v>1078</v>
      </c>
      <c r="C315" s="49" t="s">
        <v>819</v>
      </c>
      <c r="D315" s="49" t="s">
        <v>820</v>
      </c>
      <c r="E315" s="50" t="s">
        <v>821</v>
      </c>
      <c r="F315" s="64">
        <v>44599</v>
      </c>
      <c r="G315" s="49" t="s">
        <v>37</v>
      </c>
      <c r="H315" s="72">
        <v>0.12682499999999999</v>
      </c>
      <c r="I315" s="65">
        <v>184200</v>
      </c>
      <c r="J315" s="114" t="str">
        <f>_xlfn.XLOOKUP(E315,'[12]Resumo Unidades'!$B:$B,'[12]Resumo Unidades'!$W:$W)</f>
        <v>Fluxo com Divergência maior do que 10%</v>
      </c>
      <c r="K315" s="51" t="str">
        <f>IF(L315&gt;Resumo!$E$23,"Sim","Não")</f>
        <v>Não</v>
      </c>
      <c r="L315" s="66">
        <v>0</v>
      </c>
      <c r="M315" s="67"/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0</v>
      </c>
      <c r="U315" s="52">
        <v>0</v>
      </c>
      <c r="V315" s="52">
        <v>0</v>
      </c>
      <c r="W315" s="52">
        <v>0</v>
      </c>
      <c r="X315" s="52">
        <v>0</v>
      </c>
      <c r="Y315" s="52">
        <v>0</v>
      </c>
      <c r="Z315" s="52">
        <v>0</v>
      </c>
      <c r="AA315" s="52">
        <v>0</v>
      </c>
      <c r="AB315" s="52">
        <v>0</v>
      </c>
      <c r="AC315" s="52">
        <v>0</v>
      </c>
      <c r="AD315" s="52">
        <v>0</v>
      </c>
      <c r="AE315" s="52">
        <v>0</v>
      </c>
      <c r="AF315" s="52">
        <v>0</v>
      </c>
      <c r="AG315" s="52">
        <v>0</v>
      </c>
      <c r="AH315" s="52">
        <v>0</v>
      </c>
      <c r="AI315" s="52">
        <v>0</v>
      </c>
      <c r="AJ315" s="52">
        <v>0</v>
      </c>
      <c r="AK315" s="52">
        <v>0</v>
      </c>
      <c r="AL315" s="52">
        <v>0</v>
      </c>
      <c r="AM315" s="52">
        <v>0</v>
      </c>
      <c r="AN315" s="52">
        <v>0</v>
      </c>
      <c r="AO315" s="52">
        <v>0</v>
      </c>
      <c r="AP315" s="52">
        <v>0</v>
      </c>
      <c r="AQ315" s="52">
        <v>0</v>
      </c>
      <c r="AR315" s="52">
        <v>0</v>
      </c>
      <c r="AS315" s="52">
        <v>0</v>
      </c>
      <c r="AT315" s="52">
        <v>0</v>
      </c>
      <c r="AU315" s="52">
        <v>0</v>
      </c>
      <c r="AV315" s="52">
        <v>0</v>
      </c>
      <c r="AW315" s="52">
        <v>0</v>
      </c>
      <c r="AX315" s="52">
        <v>0</v>
      </c>
      <c r="AY315" s="52">
        <v>0</v>
      </c>
      <c r="AZ315" s="52">
        <v>0</v>
      </c>
      <c r="BA315" s="52">
        <v>0</v>
      </c>
      <c r="BB315" s="52">
        <v>0</v>
      </c>
      <c r="BC315" s="52">
        <v>0</v>
      </c>
      <c r="BD315" s="52">
        <v>0</v>
      </c>
      <c r="BE315" s="52">
        <v>0</v>
      </c>
      <c r="BF315" s="52">
        <v>0</v>
      </c>
      <c r="BG315" s="52">
        <v>0</v>
      </c>
      <c r="BH315" s="52">
        <v>0</v>
      </c>
      <c r="BI315" s="52">
        <v>0</v>
      </c>
      <c r="BJ315" s="52">
        <v>0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0</v>
      </c>
      <c r="BQ315" s="52">
        <v>0</v>
      </c>
      <c r="BR315" s="52">
        <v>0</v>
      </c>
      <c r="BS315" s="52">
        <v>0</v>
      </c>
      <c r="BT315" s="52">
        <v>0</v>
      </c>
      <c r="BU315" s="52">
        <v>0</v>
      </c>
      <c r="BV315" s="52">
        <v>0</v>
      </c>
      <c r="BW315" s="52">
        <v>0</v>
      </c>
      <c r="BX315" s="52">
        <v>0</v>
      </c>
      <c r="BY315" s="52">
        <v>0</v>
      </c>
      <c r="BZ315" s="52">
        <v>0</v>
      </c>
      <c r="CA315" s="52">
        <v>0</v>
      </c>
      <c r="CB315" s="52">
        <v>0</v>
      </c>
      <c r="CC315" s="52">
        <v>0</v>
      </c>
      <c r="CD315" s="52">
        <v>970.55000000000007</v>
      </c>
      <c r="CE315" s="52">
        <v>970.55000000000007</v>
      </c>
      <c r="CF315" s="52">
        <v>970.55000000000007</v>
      </c>
      <c r="CG315" s="52">
        <v>970.55000000000007</v>
      </c>
      <c r="CH315" s="52">
        <v>970.55000000000007</v>
      </c>
      <c r="CI315" s="52">
        <v>970.55000000000007</v>
      </c>
      <c r="CJ315" s="52">
        <v>970.55000000000007</v>
      </c>
      <c r="CK315" s="52">
        <v>970.55000000000007</v>
      </c>
      <c r="CL315" s="52">
        <v>970.55000000000007</v>
      </c>
      <c r="CM315" s="52">
        <v>970.55000000000007</v>
      </c>
      <c r="CN315" s="52">
        <v>970.55000000000007</v>
      </c>
      <c r="CO315" s="52">
        <v>970.55000000000007</v>
      </c>
      <c r="CP315" s="52">
        <v>970.55000000000007</v>
      </c>
      <c r="CQ315" s="52">
        <v>970.55000000000007</v>
      </c>
      <c r="CR315" s="52">
        <v>970.55000000000007</v>
      </c>
      <c r="CS315" s="52">
        <v>970.55000000000007</v>
      </c>
      <c r="CT315" s="52">
        <v>970.55000000000007</v>
      </c>
      <c r="CU315" s="52">
        <v>970.55000000000007</v>
      </c>
      <c r="CV315" s="52">
        <v>970.55000000000007</v>
      </c>
      <c r="CW315" s="52">
        <v>970.55000000000007</v>
      </c>
      <c r="CX315" s="52">
        <v>970.55000000000007</v>
      </c>
      <c r="CY315" s="52">
        <v>970.55000000000007</v>
      </c>
      <c r="CZ315" s="52">
        <v>970.55000000000007</v>
      </c>
      <c r="DA315" s="52">
        <v>970.55000000000007</v>
      </c>
      <c r="DB315" s="52">
        <v>970.55000000000007</v>
      </c>
      <c r="DC315" s="52">
        <v>970.55000000000007</v>
      </c>
      <c r="DD315" s="52">
        <v>970.55000000000007</v>
      </c>
      <c r="DE315" s="52">
        <v>970.55000000000007</v>
      </c>
      <c r="DF315" s="52">
        <v>970.55000000000007</v>
      </c>
      <c r="DG315" s="52">
        <v>970.55000000000007</v>
      </c>
      <c r="DH315" s="52">
        <v>970.55000000000007</v>
      </c>
      <c r="DI315" s="52">
        <v>970.55000000000007</v>
      </c>
      <c r="DJ315" s="52">
        <v>970.55000000000007</v>
      </c>
      <c r="DK315" s="52">
        <v>970.55000000000007</v>
      </c>
      <c r="DL315" s="52">
        <v>970.55000000000007</v>
      </c>
      <c r="DM315" s="52">
        <v>970.55000000000007</v>
      </c>
      <c r="DN315" s="52">
        <v>970.55000000000007</v>
      </c>
      <c r="DO315" s="52">
        <v>970.55000000000007</v>
      </c>
      <c r="DP315" s="52">
        <v>970.55000000000007</v>
      </c>
      <c r="DQ315" s="52">
        <v>970.55000000000007</v>
      </c>
      <c r="DR315" s="52">
        <v>970.55000000000007</v>
      </c>
      <c r="DS315" s="52">
        <v>970.55000000000007</v>
      </c>
      <c r="DT315" s="52">
        <v>970.55000000000007</v>
      </c>
      <c r="DU315" s="52">
        <v>970.55000000000007</v>
      </c>
      <c r="DV315" s="52">
        <v>970.55000000000007</v>
      </c>
      <c r="DW315" s="52">
        <v>970.55000000000007</v>
      </c>
      <c r="DX315" s="52">
        <v>970.55000000000007</v>
      </c>
      <c r="DY315" s="52">
        <v>970.55000000000007</v>
      </c>
      <c r="DZ315" s="52">
        <v>970.55000000000007</v>
      </c>
      <c r="EA315" s="52">
        <v>970.55000000000007</v>
      </c>
      <c r="EB315" s="52">
        <v>970.55000000000007</v>
      </c>
      <c r="EC315" s="52">
        <v>970.55000000000007</v>
      </c>
      <c r="ED315" s="52">
        <v>970.55000000000007</v>
      </c>
      <c r="EE315" s="52">
        <v>970.55000000000007</v>
      </c>
      <c r="EF315" s="52">
        <v>970.55000000000007</v>
      </c>
      <c r="EG315" s="52">
        <v>970.55000000000007</v>
      </c>
      <c r="EH315" s="52">
        <v>970.55000000000007</v>
      </c>
      <c r="EI315" s="52">
        <v>970.55000000000007</v>
      </c>
      <c r="EJ315" s="52">
        <v>970.55000000000007</v>
      </c>
      <c r="EK315" s="52">
        <v>970.55000000000007</v>
      </c>
      <c r="EL315" s="52">
        <v>970.55000000000007</v>
      </c>
      <c r="EM315" s="52">
        <v>970.55000000000007</v>
      </c>
      <c r="EN315" s="52">
        <v>970.55000000000007</v>
      </c>
      <c r="EO315" s="52">
        <v>970.55000000000007</v>
      </c>
      <c r="EP315" s="52">
        <v>970.55000000000007</v>
      </c>
      <c r="EQ315" s="52">
        <v>970.55000000000007</v>
      </c>
      <c r="ER315" s="52">
        <v>970.55000000000007</v>
      </c>
      <c r="ES315" s="52">
        <v>970.55000000000007</v>
      </c>
      <c r="ET315" s="52">
        <v>970.55000000000007</v>
      </c>
      <c r="EU315" s="52">
        <v>970.55000000000007</v>
      </c>
      <c r="EV315" s="52">
        <v>970.55000000000007</v>
      </c>
      <c r="EW315" s="52">
        <v>970.55000000000007</v>
      </c>
      <c r="EX315" s="52">
        <v>970.55000000000007</v>
      </c>
      <c r="EY315" s="52">
        <v>970.55000000000007</v>
      </c>
      <c r="EZ315" s="52">
        <v>970.55000000000007</v>
      </c>
      <c r="FA315" s="52">
        <v>970.55000000000007</v>
      </c>
      <c r="FB315" s="52">
        <v>970.55000000000007</v>
      </c>
      <c r="FC315" s="52">
        <v>970.55000000000007</v>
      </c>
      <c r="FD315" s="52">
        <v>970.55000000000007</v>
      </c>
      <c r="FE315" s="52">
        <v>970.55000000000007</v>
      </c>
      <c r="FF315" s="52">
        <v>970.55000000000007</v>
      </c>
      <c r="FG315" s="52">
        <v>970.55000000000007</v>
      </c>
      <c r="FH315" s="52">
        <v>970.55000000000007</v>
      </c>
      <c r="FI315" s="52">
        <v>970.55000000000007</v>
      </c>
      <c r="FJ315" s="52">
        <v>970.55000000000007</v>
      </c>
      <c r="FK315" s="52">
        <v>970.55000000000007</v>
      </c>
      <c r="FL315" s="52">
        <v>970.55000000000007</v>
      </c>
      <c r="FM315" s="52">
        <v>970.55000000000007</v>
      </c>
      <c r="FN315" s="52">
        <v>970.55000000000007</v>
      </c>
      <c r="FO315" s="52">
        <v>970.55000000000007</v>
      </c>
      <c r="FP315" s="52">
        <v>970.55000000000007</v>
      </c>
      <c r="FQ315" s="52">
        <v>970.55000000000007</v>
      </c>
      <c r="FR315" s="52">
        <v>970.55000000000007</v>
      </c>
      <c r="FS315" s="52">
        <v>970.55000000000007</v>
      </c>
      <c r="FT315" s="52">
        <v>970.55000000000007</v>
      </c>
      <c r="FU315" s="52">
        <v>970.55000000000007</v>
      </c>
      <c r="FV315" s="52">
        <v>970.55000000000007</v>
      </c>
      <c r="FW315" s="52">
        <v>970.55000000000007</v>
      </c>
      <c r="FX315" s="52">
        <v>970.55000000000007</v>
      </c>
      <c r="FY315" s="52">
        <v>970.55000000000007</v>
      </c>
      <c r="FZ315" s="52">
        <v>970.55000000000007</v>
      </c>
      <c r="GA315" s="52">
        <v>970.55000000000007</v>
      </c>
      <c r="GB315" s="52">
        <v>970.55000000000007</v>
      </c>
      <c r="GC315" s="52">
        <v>970.55000000000007</v>
      </c>
      <c r="GD315" s="52">
        <v>970.55000000000007</v>
      </c>
      <c r="GE315" s="52">
        <v>970.55000000000007</v>
      </c>
      <c r="GF315" s="52">
        <v>970.55000000000007</v>
      </c>
      <c r="GG315" s="52">
        <v>970.55000000000007</v>
      </c>
      <c r="GH315" s="52">
        <v>970.55000000000007</v>
      </c>
      <c r="GI315" s="52">
        <v>970.55000000000007</v>
      </c>
      <c r="GJ315" s="52">
        <v>970.55000000000007</v>
      </c>
      <c r="GK315" s="52">
        <v>970.55000000000007</v>
      </c>
      <c r="GL315" s="52">
        <v>970.55000000000007</v>
      </c>
      <c r="GM315" s="52">
        <v>970.55000000000007</v>
      </c>
      <c r="GN315" s="52">
        <v>970.55000000000007</v>
      </c>
      <c r="GO315" s="52">
        <v>970.55000000000007</v>
      </c>
      <c r="GP315" s="52">
        <v>970.55000000000007</v>
      </c>
      <c r="GQ315" s="52">
        <v>970.55000000000007</v>
      </c>
      <c r="GR315" s="52">
        <v>970.55000000000007</v>
      </c>
      <c r="GS315" s="52">
        <v>970.55000000000007</v>
      </c>
      <c r="GT315" s="52">
        <v>970.55000000000007</v>
      </c>
      <c r="GU315" s="52">
        <v>970.55000000000007</v>
      </c>
      <c r="GV315" s="52">
        <v>970.55000000000007</v>
      </c>
      <c r="GW315" s="52">
        <v>970.55000000000007</v>
      </c>
      <c r="GX315" s="52">
        <v>970.55000000000007</v>
      </c>
      <c r="GY315" s="52">
        <v>970.55000000000007</v>
      </c>
      <c r="GZ315" s="52">
        <v>970.55000000000007</v>
      </c>
      <c r="HA315" s="52">
        <v>970.55000000000007</v>
      </c>
      <c r="HB315" s="52">
        <v>970.55000000000007</v>
      </c>
      <c r="HC315" s="52">
        <v>970.55000000000007</v>
      </c>
      <c r="HD315" s="52">
        <v>970.55000000000007</v>
      </c>
      <c r="HE315" s="52">
        <v>970.55000000000007</v>
      </c>
      <c r="HF315" s="52">
        <v>970.55000000000007</v>
      </c>
      <c r="HG315" s="52">
        <v>970.55000000000007</v>
      </c>
      <c r="HH315" s="52">
        <v>970.55000000000007</v>
      </c>
      <c r="HI315" s="52">
        <v>970.55000000000007</v>
      </c>
      <c r="HJ315" s="52">
        <v>970.55000000000007</v>
      </c>
      <c r="HK315" s="52">
        <v>970.55000000000007</v>
      </c>
      <c r="HL315" s="52">
        <v>970.55000000000007</v>
      </c>
      <c r="HM315" s="52">
        <v>970.55000000000007</v>
      </c>
      <c r="HN315" s="52">
        <v>970.55000000000007</v>
      </c>
      <c r="HO315" s="52">
        <v>970.55000000000007</v>
      </c>
      <c r="HP315" s="52">
        <v>970.55000000000007</v>
      </c>
      <c r="HQ315" s="52">
        <v>970.55000000000007</v>
      </c>
      <c r="HR315" s="52">
        <v>970.55000000000007</v>
      </c>
      <c r="HS315" s="52">
        <v>970.55000000000007</v>
      </c>
      <c r="HT315" s="52">
        <v>970.55000000000007</v>
      </c>
      <c r="HU315" s="52">
        <v>970.55000000000007</v>
      </c>
      <c r="HV315" s="52">
        <v>970.55000000000007</v>
      </c>
      <c r="HW315" s="52">
        <v>970.55000000000007</v>
      </c>
      <c r="HX315" s="52">
        <v>970.55000000000007</v>
      </c>
      <c r="HY315" s="52">
        <v>970.55000000000007</v>
      </c>
      <c r="HZ315" s="52">
        <v>970.55000000000007</v>
      </c>
      <c r="IA315" s="52">
        <v>970.55000000000007</v>
      </c>
      <c r="IB315" s="52">
        <v>970.55000000000007</v>
      </c>
      <c r="IC315" s="52">
        <v>970.55000000000007</v>
      </c>
      <c r="ID315" s="52">
        <v>970.55000000000007</v>
      </c>
      <c r="IE315" s="52">
        <v>970.55000000000007</v>
      </c>
      <c r="IF315" s="52">
        <v>970.55000000000007</v>
      </c>
      <c r="IG315" s="52">
        <v>970.55000000000007</v>
      </c>
      <c r="IH315" s="52">
        <v>970.55000000000007</v>
      </c>
      <c r="II315" s="52">
        <v>970.55000000000007</v>
      </c>
      <c r="IJ315" s="52">
        <v>970.55000000000007</v>
      </c>
      <c r="IK315" s="52">
        <v>970.55000000000007</v>
      </c>
      <c r="IL315" s="52">
        <v>970.55000000000007</v>
      </c>
      <c r="IM315" s="52">
        <v>970.55000000000007</v>
      </c>
      <c r="IN315" s="52">
        <v>970.55000000000007</v>
      </c>
      <c r="IO315" s="52">
        <v>970.55000000000007</v>
      </c>
      <c r="IP315" s="52">
        <v>970.55000000000007</v>
      </c>
      <c r="IQ315" s="52">
        <v>970.55000000000007</v>
      </c>
      <c r="IR315" s="52">
        <v>970.55000000000007</v>
      </c>
      <c r="IS315" s="52">
        <v>970.55000000000007</v>
      </c>
      <c r="IT315" s="52">
        <v>970.55000000000007</v>
      </c>
      <c r="IU315" s="52">
        <v>970.55000000000007</v>
      </c>
      <c r="IV315" s="52">
        <v>970.55000000000007</v>
      </c>
      <c r="IW315" s="52">
        <v>970.55000000000007</v>
      </c>
      <c r="IX315" s="52">
        <v>970.55000000000007</v>
      </c>
      <c r="IY315" s="52">
        <v>970.55000000000007</v>
      </c>
      <c r="IZ315" s="52">
        <v>970.55000000000007</v>
      </c>
      <c r="JA315" s="52">
        <v>970.55000000000007</v>
      </c>
      <c r="JB315" s="52">
        <v>970.55000000000007</v>
      </c>
      <c r="JC315" s="52">
        <v>970.55000000000007</v>
      </c>
      <c r="JD315" s="52">
        <v>970.55000000000007</v>
      </c>
      <c r="JE315" s="52">
        <v>970.55000000000007</v>
      </c>
      <c r="JF315" s="52">
        <v>970.55000000000007</v>
      </c>
      <c r="JG315" s="52">
        <v>970.55000000000007</v>
      </c>
      <c r="JH315" s="52">
        <v>970.55000000000007</v>
      </c>
      <c r="JI315" s="52">
        <v>970.55000000000007</v>
      </c>
      <c r="JJ315" s="52">
        <v>970.55000000000007</v>
      </c>
      <c r="JK315" s="52">
        <v>970.55000000000007</v>
      </c>
      <c r="JL315" s="52">
        <v>970.55000000000007</v>
      </c>
      <c r="JM315" s="52">
        <v>970.55000000000007</v>
      </c>
      <c r="JN315" s="52">
        <v>970.55000000000007</v>
      </c>
      <c r="JO315" s="52">
        <v>970.55000000000007</v>
      </c>
      <c r="JP315" s="52">
        <v>970.55000000000007</v>
      </c>
      <c r="JQ315" s="52">
        <v>970.55000000000007</v>
      </c>
      <c r="JR315" s="52">
        <v>970.55000000000007</v>
      </c>
      <c r="JS315" s="52">
        <v>970.55000000000007</v>
      </c>
      <c r="JT315" s="52">
        <v>970.55000000000007</v>
      </c>
      <c r="JU315" s="52">
        <v>970.55000000000007</v>
      </c>
      <c r="JV315" s="52">
        <v>970.55000000000007</v>
      </c>
      <c r="JW315" s="52">
        <v>970.55000000000007</v>
      </c>
      <c r="JX315" s="52">
        <v>970.55000000000007</v>
      </c>
      <c r="JY315" s="52">
        <v>970.55000000000007</v>
      </c>
      <c r="JZ315" s="52">
        <v>0</v>
      </c>
      <c r="KA315" s="52">
        <v>0</v>
      </c>
      <c r="KB315" s="52">
        <v>0</v>
      </c>
      <c r="KC315" s="52">
        <v>0</v>
      </c>
      <c r="KD315" s="52">
        <v>0</v>
      </c>
      <c r="KE315" s="52">
        <v>0</v>
      </c>
      <c r="KF315" s="52">
        <v>0</v>
      </c>
      <c r="KG315" s="52">
        <v>0</v>
      </c>
      <c r="KH315" s="52">
        <v>0</v>
      </c>
      <c r="KI315" s="52">
        <v>0</v>
      </c>
      <c r="KJ315" s="52">
        <v>0</v>
      </c>
      <c r="KK315" s="52">
        <v>0</v>
      </c>
      <c r="KL315" s="52">
        <v>0</v>
      </c>
      <c r="KM315" s="52">
        <v>0</v>
      </c>
      <c r="KN315" s="52">
        <v>0</v>
      </c>
      <c r="KO315" s="52">
        <v>0</v>
      </c>
      <c r="KP315" s="52">
        <v>0</v>
      </c>
      <c r="KQ315" s="52">
        <v>0</v>
      </c>
      <c r="KR315" s="52">
        <v>0</v>
      </c>
      <c r="KS315" s="52">
        <v>0</v>
      </c>
      <c r="KT315" s="52">
        <v>0</v>
      </c>
      <c r="KU315" s="52">
        <v>0</v>
      </c>
      <c r="KV315" s="52">
        <v>0</v>
      </c>
      <c r="KW315" s="52">
        <v>0</v>
      </c>
      <c r="KX315" s="52">
        <v>0</v>
      </c>
      <c r="KY315" s="52">
        <v>0</v>
      </c>
      <c r="KZ315" s="52">
        <v>0</v>
      </c>
      <c r="LA315" s="52">
        <v>0</v>
      </c>
      <c r="LB315" s="52">
        <v>0</v>
      </c>
      <c r="LC315" s="52">
        <v>0</v>
      </c>
      <c r="LD315" s="52">
        <v>0</v>
      </c>
      <c r="LE315" s="52">
        <v>0</v>
      </c>
      <c r="LF315" s="52">
        <v>0</v>
      </c>
      <c r="LG315" s="52">
        <v>0</v>
      </c>
      <c r="LH315" s="52">
        <v>0</v>
      </c>
      <c r="LI315" s="52">
        <v>0</v>
      </c>
      <c r="LJ315" s="52">
        <v>0</v>
      </c>
      <c r="LK315" s="52">
        <v>0</v>
      </c>
      <c r="LL315" s="52">
        <v>0</v>
      </c>
      <c r="LM315" s="52">
        <v>0</v>
      </c>
      <c r="LN315" s="52">
        <v>0</v>
      </c>
      <c r="LO315" s="52">
        <v>0</v>
      </c>
      <c r="LP315" s="52">
        <v>0</v>
      </c>
      <c r="LQ315" s="52">
        <v>0</v>
      </c>
      <c r="LR315" s="52">
        <v>0</v>
      </c>
      <c r="LS315" s="52">
        <v>0</v>
      </c>
      <c r="LT315" s="52">
        <v>0</v>
      </c>
      <c r="LU315" s="52">
        <v>0</v>
      </c>
      <c r="LV315" s="52">
        <v>0</v>
      </c>
      <c r="LW315" s="52">
        <v>0</v>
      </c>
      <c r="LX315" s="52">
        <v>0</v>
      </c>
      <c r="LY315" s="52">
        <v>0</v>
      </c>
      <c r="LZ315" s="52">
        <v>0</v>
      </c>
      <c r="MA315" s="52">
        <v>0</v>
      </c>
      <c r="MB315" s="52">
        <v>0</v>
      </c>
      <c r="MC315" s="52">
        <v>0</v>
      </c>
      <c r="MD315" s="52">
        <v>0</v>
      </c>
      <c r="ME315" s="52">
        <v>0</v>
      </c>
      <c r="MF315" s="52">
        <v>0</v>
      </c>
      <c r="MG315" s="52">
        <v>0</v>
      </c>
      <c r="MH315" s="52">
        <v>0</v>
      </c>
      <c r="MI315" s="52">
        <v>0</v>
      </c>
      <c r="MJ315" s="52">
        <v>0</v>
      </c>
      <c r="MK315" s="52">
        <v>0</v>
      </c>
      <c r="ML315" s="52">
        <v>0</v>
      </c>
      <c r="MM315" s="52">
        <v>0</v>
      </c>
      <c r="MN315" s="52">
        <v>0</v>
      </c>
      <c r="MO315" s="52">
        <v>0</v>
      </c>
      <c r="MP315" s="52">
        <v>0</v>
      </c>
      <c r="MQ315" s="52">
        <v>0</v>
      </c>
      <c r="MR315" s="52">
        <v>0</v>
      </c>
      <c r="MS315" s="52">
        <v>0</v>
      </c>
      <c r="MT315" s="52">
        <v>0</v>
      </c>
      <c r="MU315" s="52">
        <v>0</v>
      </c>
      <c r="MV315" s="52">
        <v>0</v>
      </c>
      <c r="MW315" s="52">
        <v>0</v>
      </c>
      <c r="MX315" s="52">
        <v>0</v>
      </c>
      <c r="MY315" s="52">
        <v>0</v>
      </c>
      <c r="MZ315" s="52">
        <v>0</v>
      </c>
      <c r="NA315" s="52">
        <v>0</v>
      </c>
      <c r="NB315" s="52">
        <v>0</v>
      </c>
      <c r="NC315" s="52">
        <v>0</v>
      </c>
      <c r="ND315" s="52">
        <v>0</v>
      </c>
      <c r="NE315" s="52">
        <v>0</v>
      </c>
      <c r="NF315" s="52">
        <v>0</v>
      </c>
      <c r="NG315" s="52">
        <v>0</v>
      </c>
      <c r="NH315" s="52">
        <v>0</v>
      </c>
      <c r="NI315" s="52">
        <v>0</v>
      </c>
      <c r="NJ315" s="52">
        <v>0</v>
      </c>
      <c r="NK315" s="52">
        <v>0</v>
      </c>
      <c r="NL315" s="52">
        <v>0</v>
      </c>
      <c r="NM315" s="52">
        <v>0</v>
      </c>
      <c r="NN315" s="52">
        <v>0</v>
      </c>
      <c r="NO315" s="52">
        <v>0</v>
      </c>
      <c r="NP315" s="52">
        <v>0</v>
      </c>
      <c r="NQ315" s="52">
        <v>0</v>
      </c>
      <c r="NR315" s="68">
        <f t="shared" si="15"/>
        <v>197992.19999999949</v>
      </c>
      <c r="NS315" s="68">
        <f t="shared" si="16"/>
        <v>197992.19999999949</v>
      </c>
      <c r="NT315" s="68">
        <f t="shared" si="17"/>
        <v>105789.9500000002</v>
      </c>
    </row>
    <row r="316" spans="1:384" s="40" customFormat="1" ht="15" customHeight="1" outlineLevel="1" x14ac:dyDescent="0.2">
      <c r="A316" s="61"/>
      <c r="B316" s="49" t="s">
        <v>1078</v>
      </c>
      <c r="C316" s="49" t="s">
        <v>822</v>
      </c>
      <c r="D316" s="49" t="s">
        <v>823</v>
      </c>
      <c r="E316" s="50" t="s">
        <v>824</v>
      </c>
      <c r="F316" s="64">
        <v>44607</v>
      </c>
      <c r="G316" s="49" t="s">
        <v>37</v>
      </c>
      <c r="H316" s="72">
        <v>0</v>
      </c>
      <c r="I316" s="65">
        <v>148000.20000000001</v>
      </c>
      <c r="J316" s="114" t="str">
        <f>_xlfn.XLOOKUP(E316,'[12]Resumo Unidades'!$B:$B,'[12]Resumo Unidades'!$W:$W)</f>
        <v>Fluxo ok</v>
      </c>
      <c r="K316" s="51" t="str">
        <f>IF(L316&gt;Resumo!$E$23,"Sim","Não")</f>
        <v>Não</v>
      </c>
      <c r="L316" s="66">
        <v>0</v>
      </c>
      <c r="M316" s="67"/>
      <c r="N316" s="52">
        <v>0</v>
      </c>
      <c r="O316" s="52">
        <v>0</v>
      </c>
      <c r="P316" s="52">
        <v>0</v>
      </c>
      <c r="Q316" s="52">
        <v>0</v>
      </c>
      <c r="R316" s="52">
        <v>0</v>
      </c>
      <c r="S316" s="52">
        <v>0</v>
      </c>
      <c r="T316" s="52">
        <v>0</v>
      </c>
      <c r="U316" s="52">
        <v>0</v>
      </c>
      <c r="V316" s="52">
        <v>0</v>
      </c>
      <c r="W316" s="52">
        <v>0</v>
      </c>
      <c r="X316" s="52">
        <v>0</v>
      </c>
      <c r="Y316" s="52">
        <v>0</v>
      </c>
      <c r="Z316" s="52">
        <v>0</v>
      </c>
      <c r="AA316" s="52">
        <v>0</v>
      </c>
      <c r="AB316" s="52">
        <v>0</v>
      </c>
      <c r="AC316" s="52">
        <v>0</v>
      </c>
      <c r="AD316" s="52">
        <v>0</v>
      </c>
      <c r="AE316" s="52">
        <v>0</v>
      </c>
      <c r="AF316" s="52">
        <v>0</v>
      </c>
      <c r="AG316" s="52">
        <v>0</v>
      </c>
      <c r="AH316" s="52">
        <v>0</v>
      </c>
      <c r="AI316" s="52">
        <v>0</v>
      </c>
      <c r="AJ316" s="52">
        <v>0</v>
      </c>
      <c r="AK316" s="52">
        <v>0</v>
      </c>
      <c r="AL316" s="52">
        <v>0</v>
      </c>
      <c r="AM316" s="52">
        <v>0</v>
      </c>
      <c r="AN316" s="52">
        <v>0</v>
      </c>
      <c r="AO316" s="52">
        <v>0</v>
      </c>
      <c r="AP316" s="52">
        <v>0</v>
      </c>
      <c r="AQ316" s="52">
        <v>0</v>
      </c>
      <c r="AR316" s="52">
        <v>0</v>
      </c>
      <c r="AS316" s="52">
        <v>0</v>
      </c>
      <c r="AT316" s="52">
        <v>0</v>
      </c>
      <c r="AU316" s="52">
        <v>0</v>
      </c>
      <c r="AV316" s="52">
        <v>0</v>
      </c>
      <c r="AW316" s="52">
        <v>0</v>
      </c>
      <c r="AX316" s="52">
        <v>0</v>
      </c>
      <c r="AY316" s="52">
        <v>0</v>
      </c>
      <c r="AZ316" s="52">
        <v>0</v>
      </c>
      <c r="BA316" s="52">
        <v>0</v>
      </c>
      <c r="BB316" s="52">
        <v>0</v>
      </c>
      <c r="BC316" s="52">
        <v>0</v>
      </c>
      <c r="BD316" s="52">
        <v>0</v>
      </c>
      <c r="BE316" s="52">
        <v>0</v>
      </c>
      <c r="BF316" s="52">
        <v>0</v>
      </c>
      <c r="BG316" s="52">
        <v>0</v>
      </c>
      <c r="BH316" s="52">
        <v>0</v>
      </c>
      <c r="BI316" s="52">
        <v>0</v>
      </c>
      <c r="BJ316" s="52">
        <v>0</v>
      </c>
      <c r="BK316" s="52">
        <v>0</v>
      </c>
      <c r="BL316" s="52">
        <v>0</v>
      </c>
      <c r="BM316" s="52">
        <v>0</v>
      </c>
      <c r="BN316" s="52">
        <v>0</v>
      </c>
      <c r="BO316" s="52">
        <v>0</v>
      </c>
      <c r="BP316" s="52">
        <v>0</v>
      </c>
      <c r="BQ316" s="52">
        <v>0</v>
      </c>
      <c r="BR316" s="52">
        <v>0</v>
      </c>
      <c r="BS316" s="52">
        <v>0</v>
      </c>
      <c r="BT316" s="52">
        <v>0</v>
      </c>
      <c r="BU316" s="52">
        <v>0</v>
      </c>
      <c r="BV316" s="52">
        <v>0</v>
      </c>
      <c r="BW316" s="52">
        <v>0</v>
      </c>
      <c r="BX316" s="52">
        <v>0</v>
      </c>
      <c r="BY316" s="52">
        <v>0</v>
      </c>
      <c r="BZ316" s="52">
        <v>0</v>
      </c>
      <c r="CA316" s="52">
        <v>0</v>
      </c>
      <c r="CB316" s="52">
        <v>0</v>
      </c>
      <c r="CC316" s="52">
        <v>0</v>
      </c>
      <c r="CD316" s="52">
        <v>2916.72</v>
      </c>
      <c r="CE316" s="52">
        <v>2857.6899999999996</v>
      </c>
      <c r="CF316" s="52">
        <v>2857.6899999999996</v>
      </c>
      <c r="CG316" s="52">
        <v>2857.6899999999996</v>
      </c>
      <c r="CH316" s="52">
        <v>2857.6899999999996</v>
      </c>
      <c r="CI316" s="52">
        <v>2857.6899999999996</v>
      </c>
      <c r="CJ316" s="52">
        <v>2857.6899999999996</v>
      </c>
      <c r="CK316" s="52">
        <v>2857.6899999999996</v>
      </c>
      <c r="CL316" s="52">
        <v>2857.6899999999996</v>
      </c>
      <c r="CM316" s="52">
        <v>2857.6899999999996</v>
      </c>
      <c r="CN316" s="52">
        <v>2857.6899999999996</v>
      </c>
      <c r="CO316" s="52">
        <v>2857.6899999999996</v>
      </c>
      <c r="CP316" s="52">
        <v>2857.6899999999996</v>
      </c>
      <c r="CQ316" s="52">
        <v>2857.6899999999996</v>
      </c>
      <c r="CR316" s="52">
        <v>2857.6899999999996</v>
      </c>
      <c r="CS316" s="52">
        <v>2857.6899999999996</v>
      </c>
      <c r="CT316" s="52">
        <v>2857.6899999999996</v>
      </c>
      <c r="CU316" s="52">
        <v>2857.6899999999996</v>
      </c>
      <c r="CV316" s="52">
        <v>2857.6899999999996</v>
      </c>
      <c r="CW316" s="52">
        <v>2857.6899999999996</v>
      </c>
      <c r="CX316" s="52">
        <v>2857.6899999999996</v>
      </c>
      <c r="CY316" s="52">
        <v>2857.6899999999996</v>
      </c>
      <c r="CZ316" s="52">
        <v>2857.6899999999996</v>
      </c>
      <c r="DA316" s="52">
        <v>2857.6899999999996</v>
      </c>
      <c r="DB316" s="52">
        <v>2857.6899999999996</v>
      </c>
      <c r="DC316" s="52">
        <v>0</v>
      </c>
      <c r="DD316" s="52">
        <v>0</v>
      </c>
      <c r="DE316" s="52">
        <v>0</v>
      </c>
      <c r="DF316" s="52">
        <v>0</v>
      </c>
      <c r="DG316" s="52">
        <v>0</v>
      </c>
      <c r="DH316" s="52">
        <v>0</v>
      </c>
      <c r="DI316" s="52">
        <v>0</v>
      </c>
      <c r="DJ316" s="52">
        <v>0</v>
      </c>
      <c r="DK316" s="52">
        <v>0</v>
      </c>
      <c r="DL316" s="52">
        <v>0</v>
      </c>
      <c r="DM316" s="52">
        <v>0</v>
      </c>
      <c r="DN316" s="52">
        <v>0</v>
      </c>
      <c r="DO316" s="52">
        <v>0</v>
      </c>
      <c r="DP316" s="52">
        <v>0</v>
      </c>
      <c r="DQ316" s="52">
        <v>0</v>
      </c>
      <c r="DR316" s="52">
        <v>0</v>
      </c>
      <c r="DS316" s="52">
        <v>0</v>
      </c>
      <c r="DT316" s="52">
        <v>0</v>
      </c>
      <c r="DU316" s="52">
        <v>0</v>
      </c>
      <c r="DV316" s="52">
        <v>0</v>
      </c>
      <c r="DW316" s="52">
        <v>0</v>
      </c>
      <c r="DX316" s="52">
        <v>0</v>
      </c>
      <c r="DY316" s="52">
        <v>0</v>
      </c>
      <c r="DZ316" s="52">
        <v>0</v>
      </c>
      <c r="EA316" s="52">
        <v>0</v>
      </c>
      <c r="EB316" s="52">
        <v>0</v>
      </c>
      <c r="EC316" s="52">
        <v>0</v>
      </c>
      <c r="ED316" s="52">
        <v>0</v>
      </c>
      <c r="EE316" s="52">
        <v>0</v>
      </c>
      <c r="EF316" s="52">
        <v>0</v>
      </c>
      <c r="EG316" s="52">
        <v>0</v>
      </c>
      <c r="EH316" s="52">
        <v>0</v>
      </c>
      <c r="EI316" s="52">
        <v>0</v>
      </c>
      <c r="EJ316" s="52">
        <v>0</v>
      </c>
      <c r="EK316" s="52">
        <v>0</v>
      </c>
      <c r="EL316" s="52">
        <v>0</v>
      </c>
      <c r="EM316" s="52">
        <v>0</v>
      </c>
      <c r="EN316" s="52">
        <v>0</v>
      </c>
      <c r="EO316" s="52">
        <v>0</v>
      </c>
      <c r="EP316" s="52">
        <v>0</v>
      </c>
      <c r="EQ316" s="52">
        <v>0</v>
      </c>
      <c r="ER316" s="52">
        <v>0</v>
      </c>
      <c r="ES316" s="52">
        <v>0</v>
      </c>
      <c r="ET316" s="52">
        <v>0</v>
      </c>
      <c r="EU316" s="52">
        <v>0</v>
      </c>
      <c r="EV316" s="52">
        <v>0</v>
      </c>
      <c r="EW316" s="52">
        <v>0</v>
      </c>
      <c r="EX316" s="52">
        <v>0</v>
      </c>
      <c r="EY316" s="52">
        <v>0</v>
      </c>
      <c r="EZ316" s="52">
        <v>0</v>
      </c>
      <c r="FA316" s="52">
        <v>0</v>
      </c>
      <c r="FB316" s="52">
        <v>0</v>
      </c>
      <c r="FC316" s="52">
        <v>0</v>
      </c>
      <c r="FD316" s="52">
        <v>0</v>
      </c>
      <c r="FE316" s="52">
        <v>0</v>
      </c>
      <c r="FF316" s="52">
        <v>0</v>
      </c>
      <c r="FG316" s="52">
        <v>0</v>
      </c>
      <c r="FH316" s="52">
        <v>0</v>
      </c>
      <c r="FI316" s="52">
        <v>0</v>
      </c>
      <c r="FJ316" s="52">
        <v>0</v>
      </c>
      <c r="FK316" s="52">
        <v>0</v>
      </c>
      <c r="FL316" s="52">
        <v>0</v>
      </c>
      <c r="FM316" s="52">
        <v>0</v>
      </c>
      <c r="FN316" s="52">
        <v>0</v>
      </c>
      <c r="FO316" s="52">
        <v>0</v>
      </c>
      <c r="FP316" s="52">
        <v>0</v>
      </c>
      <c r="FQ316" s="52">
        <v>0</v>
      </c>
      <c r="FR316" s="52">
        <v>0</v>
      </c>
      <c r="FS316" s="52">
        <v>0</v>
      </c>
      <c r="FT316" s="52">
        <v>0</v>
      </c>
      <c r="FU316" s="52">
        <v>0</v>
      </c>
      <c r="FV316" s="52">
        <v>0</v>
      </c>
      <c r="FW316" s="52">
        <v>0</v>
      </c>
      <c r="FX316" s="52">
        <v>0</v>
      </c>
      <c r="FY316" s="52">
        <v>0</v>
      </c>
      <c r="FZ316" s="52">
        <v>0</v>
      </c>
      <c r="GA316" s="52">
        <v>0</v>
      </c>
      <c r="GB316" s="52">
        <v>0</v>
      </c>
      <c r="GC316" s="52">
        <v>0</v>
      </c>
      <c r="GD316" s="52">
        <v>0</v>
      </c>
      <c r="GE316" s="52">
        <v>0</v>
      </c>
      <c r="GF316" s="52">
        <v>0</v>
      </c>
      <c r="GG316" s="52">
        <v>0</v>
      </c>
      <c r="GH316" s="52">
        <v>0</v>
      </c>
      <c r="GI316" s="52">
        <v>0</v>
      </c>
      <c r="GJ316" s="52">
        <v>0</v>
      </c>
      <c r="GK316" s="52">
        <v>0</v>
      </c>
      <c r="GL316" s="52">
        <v>0</v>
      </c>
      <c r="GM316" s="52">
        <v>0</v>
      </c>
      <c r="GN316" s="52">
        <v>0</v>
      </c>
      <c r="GO316" s="52">
        <v>0</v>
      </c>
      <c r="GP316" s="52">
        <v>0</v>
      </c>
      <c r="GQ316" s="52">
        <v>0</v>
      </c>
      <c r="GR316" s="52">
        <v>0</v>
      </c>
      <c r="GS316" s="52">
        <v>0</v>
      </c>
      <c r="GT316" s="52">
        <v>0</v>
      </c>
      <c r="GU316" s="52">
        <v>0</v>
      </c>
      <c r="GV316" s="52">
        <v>0</v>
      </c>
      <c r="GW316" s="52">
        <v>0</v>
      </c>
      <c r="GX316" s="52">
        <v>0</v>
      </c>
      <c r="GY316" s="52">
        <v>0</v>
      </c>
      <c r="GZ316" s="52">
        <v>0</v>
      </c>
      <c r="HA316" s="52">
        <v>0</v>
      </c>
      <c r="HB316" s="52">
        <v>0</v>
      </c>
      <c r="HC316" s="52">
        <v>0</v>
      </c>
      <c r="HD316" s="52">
        <v>0</v>
      </c>
      <c r="HE316" s="52">
        <v>0</v>
      </c>
      <c r="HF316" s="52">
        <v>0</v>
      </c>
      <c r="HG316" s="52">
        <v>0</v>
      </c>
      <c r="HH316" s="52">
        <v>0</v>
      </c>
      <c r="HI316" s="52">
        <v>0</v>
      </c>
      <c r="HJ316" s="52">
        <v>0</v>
      </c>
      <c r="HK316" s="52">
        <v>0</v>
      </c>
      <c r="HL316" s="52">
        <v>0</v>
      </c>
      <c r="HM316" s="52">
        <v>0</v>
      </c>
      <c r="HN316" s="52">
        <v>0</v>
      </c>
      <c r="HO316" s="52">
        <v>0</v>
      </c>
      <c r="HP316" s="52">
        <v>0</v>
      </c>
      <c r="HQ316" s="52">
        <v>0</v>
      </c>
      <c r="HR316" s="52">
        <v>0</v>
      </c>
      <c r="HS316" s="52">
        <v>0</v>
      </c>
      <c r="HT316" s="52">
        <v>0</v>
      </c>
      <c r="HU316" s="52">
        <v>0</v>
      </c>
      <c r="HV316" s="52">
        <v>0</v>
      </c>
      <c r="HW316" s="52">
        <v>0</v>
      </c>
      <c r="HX316" s="52">
        <v>0</v>
      </c>
      <c r="HY316" s="52">
        <v>0</v>
      </c>
      <c r="HZ316" s="52">
        <v>0</v>
      </c>
      <c r="IA316" s="52">
        <v>0</v>
      </c>
      <c r="IB316" s="52">
        <v>0</v>
      </c>
      <c r="IC316" s="52">
        <v>0</v>
      </c>
      <c r="ID316" s="52">
        <v>0</v>
      </c>
      <c r="IE316" s="52">
        <v>0</v>
      </c>
      <c r="IF316" s="52">
        <v>0</v>
      </c>
      <c r="IG316" s="52">
        <v>0</v>
      </c>
      <c r="IH316" s="52">
        <v>0</v>
      </c>
      <c r="II316" s="52">
        <v>0</v>
      </c>
      <c r="IJ316" s="52">
        <v>0</v>
      </c>
      <c r="IK316" s="52">
        <v>0</v>
      </c>
      <c r="IL316" s="52">
        <v>0</v>
      </c>
      <c r="IM316" s="52">
        <v>0</v>
      </c>
      <c r="IN316" s="52">
        <v>0</v>
      </c>
      <c r="IO316" s="52">
        <v>0</v>
      </c>
      <c r="IP316" s="52">
        <v>0</v>
      </c>
      <c r="IQ316" s="52">
        <v>0</v>
      </c>
      <c r="IR316" s="52">
        <v>0</v>
      </c>
      <c r="IS316" s="52">
        <v>0</v>
      </c>
      <c r="IT316" s="52">
        <v>0</v>
      </c>
      <c r="IU316" s="52">
        <v>0</v>
      </c>
      <c r="IV316" s="52">
        <v>0</v>
      </c>
      <c r="IW316" s="52">
        <v>0</v>
      </c>
      <c r="IX316" s="52">
        <v>0</v>
      </c>
      <c r="IY316" s="52">
        <v>0</v>
      </c>
      <c r="IZ316" s="52">
        <v>0</v>
      </c>
      <c r="JA316" s="52">
        <v>0</v>
      </c>
      <c r="JB316" s="52">
        <v>0</v>
      </c>
      <c r="JC316" s="52">
        <v>0</v>
      </c>
      <c r="JD316" s="52">
        <v>0</v>
      </c>
      <c r="JE316" s="52">
        <v>0</v>
      </c>
      <c r="JF316" s="52">
        <v>0</v>
      </c>
      <c r="JG316" s="52">
        <v>0</v>
      </c>
      <c r="JH316" s="52">
        <v>0</v>
      </c>
      <c r="JI316" s="52">
        <v>0</v>
      </c>
      <c r="JJ316" s="52">
        <v>0</v>
      </c>
      <c r="JK316" s="52">
        <v>0</v>
      </c>
      <c r="JL316" s="52">
        <v>0</v>
      </c>
      <c r="JM316" s="52">
        <v>0</v>
      </c>
      <c r="JN316" s="52">
        <v>0</v>
      </c>
      <c r="JO316" s="52">
        <v>0</v>
      </c>
      <c r="JP316" s="52">
        <v>0</v>
      </c>
      <c r="JQ316" s="52">
        <v>0</v>
      </c>
      <c r="JR316" s="52">
        <v>0</v>
      </c>
      <c r="JS316" s="52">
        <v>0</v>
      </c>
      <c r="JT316" s="52">
        <v>0</v>
      </c>
      <c r="JU316" s="52">
        <v>0</v>
      </c>
      <c r="JV316" s="52">
        <v>0</v>
      </c>
      <c r="JW316" s="52">
        <v>0</v>
      </c>
      <c r="JX316" s="52">
        <v>0</v>
      </c>
      <c r="JY316" s="52">
        <v>0</v>
      </c>
      <c r="JZ316" s="52">
        <v>0</v>
      </c>
      <c r="KA316" s="52">
        <v>0</v>
      </c>
      <c r="KB316" s="52">
        <v>0</v>
      </c>
      <c r="KC316" s="52">
        <v>0</v>
      </c>
      <c r="KD316" s="52">
        <v>0</v>
      </c>
      <c r="KE316" s="52">
        <v>0</v>
      </c>
      <c r="KF316" s="52">
        <v>0</v>
      </c>
      <c r="KG316" s="52">
        <v>0</v>
      </c>
      <c r="KH316" s="52">
        <v>0</v>
      </c>
      <c r="KI316" s="52">
        <v>0</v>
      </c>
      <c r="KJ316" s="52">
        <v>0</v>
      </c>
      <c r="KK316" s="52">
        <v>0</v>
      </c>
      <c r="KL316" s="52">
        <v>0</v>
      </c>
      <c r="KM316" s="52">
        <v>0</v>
      </c>
      <c r="KN316" s="52">
        <v>0</v>
      </c>
      <c r="KO316" s="52">
        <v>0</v>
      </c>
      <c r="KP316" s="52">
        <v>0</v>
      </c>
      <c r="KQ316" s="52">
        <v>0</v>
      </c>
      <c r="KR316" s="52">
        <v>0</v>
      </c>
      <c r="KS316" s="52">
        <v>0</v>
      </c>
      <c r="KT316" s="52">
        <v>0</v>
      </c>
      <c r="KU316" s="52">
        <v>0</v>
      </c>
      <c r="KV316" s="52">
        <v>0</v>
      </c>
      <c r="KW316" s="52">
        <v>0</v>
      </c>
      <c r="KX316" s="52">
        <v>0</v>
      </c>
      <c r="KY316" s="52">
        <v>0</v>
      </c>
      <c r="KZ316" s="52">
        <v>0</v>
      </c>
      <c r="LA316" s="52">
        <v>0</v>
      </c>
      <c r="LB316" s="52">
        <v>0</v>
      </c>
      <c r="LC316" s="52">
        <v>0</v>
      </c>
      <c r="LD316" s="52">
        <v>0</v>
      </c>
      <c r="LE316" s="52">
        <v>0</v>
      </c>
      <c r="LF316" s="52">
        <v>0</v>
      </c>
      <c r="LG316" s="52">
        <v>0</v>
      </c>
      <c r="LH316" s="52">
        <v>0</v>
      </c>
      <c r="LI316" s="52">
        <v>0</v>
      </c>
      <c r="LJ316" s="52">
        <v>0</v>
      </c>
      <c r="LK316" s="52">
        <v>0</v>
      </c>
      <c r="LL316" s="52">
        <v>0</v>
      </c>
      <c r="LM316" s="52">
        <v>0</v>
      </c>
      <c r="LN316" s="52">
        <v>0</v>
      </c>
      <c r="LO316" s="52">
        <v>0</v>
      </c>
      <c r="LP316" s="52">
        <v>0</v>
      </c>
      <c r="LQ316" s="52">
        <v>0</v>
      </c>
      <c r="LR316" s="52">
        <v>0</v>
      </c>
      <c r="LS316" s="52">
        <v>0</v>
      </c>
      <c r="LT316" s="52">
        <v>0</v>
      </c>
      <c r="LU316" s="52">
        <v>0</v>
      </c>
      <c r="LV316" s="52">
        <v>0</v>
      </c>
      <c r="LW316" s="52">
        <v>0</v>
      </c>
      <c r="LX316" s="52">
        <v>0</v>
      </c>
      <c r="LY316" s="52">
        <v>0</v>
      </c>
      <c r="LZ316" s="52">
        <v>0</v>
      </c>
      <c r="MA316" s="52">
        <v>0</v>
      </c>
      <c r="MB316" s="52">
        <v>0</v>
      </c>
      <c r="MC316" s="52">
        <v>0</v>
      </c>
      <c r="MD316" s="52">
        <v>0</v>
      </c>
      <c r="ME316" s="52">
        <v>0</v>
      </c>
      <c r="MF316" s="52">
        <v>0</v>
      </c>
      <c r="MG316" s="52">
        <v>0</v>
      </c>
      <c r="MH316" s="52">
        <v>0</v>
      </c>
      <c r="MI316" s="52">
        <v>0</v>
      </c>
      <c r="MJ316" s="52">
        <v>0</v>
      </c>
      <c r="MK316" s="52">
        <v>0</v>
      </c>
      <c r="ML316" s="52">
        <v>0</v>
      </c>
      <c r="MM316" s="52">
        <v>0</v>
      </c>
      <c r="MN316" s="52">
        <v>0</v>
      </c>
      <c r="MO316" s="52">
        <v>0</v>
      </c>
      <c r="MP316" s="52">
        <v>0</v>
      </c>
      <c r="MQ316" s="52">
        <v>0</v>
      </c>
      <c r="MR316" s="52">
        <v>0</v>
      </c>
      <c r="MS316" s="52">
        <v>0</v>
      </c>
      <c r="MT316" s="52">
        <v>0</v>
      </c>
      <c r="MU316" s="52">
        <v>0</v>
      </c>
      <c r="MV316" s="52">
        <v>0</v>
      </c>
      <c r="MW316" s="52">
        <v>0</v>
      </c>
      <c r="MX316" s="52">
        <v>0</v>
      </c>
      <c r="MY316" s="52">
        <v>0</v>
      </c>
      <c r="MZ316" s="52">
        <v>0</v>
      </c>
      <c r="NA316" s="52">
        <v>0</v>
      </c>
      <c r="NB316" s="52">
        <v>0</v>
      </c>
      <c r="NC316" s="52">
        <v>0</v>
      </c>
      <c r="ND316" s="52">
        <v>0</v>
      </c>
      <c r="NE316" s="52">
        <v>0</v>
      </c>
      <c r="NF316" s="52">
        <v>0</v>
      </c>
      <c r="NG316" s="52">
        <v>0</v>
      </c>
      <c r="NH316" s="52">
        <v>0</v>
      </c>
      <c r="NI316" s="52">
        <v>0</v>
      </c>
      <c r="NJ316" s="52">
        <v>0</v>
      </c>
      <c r="NK316" s="52">
        <v>0</v>
      </c>
      <c r="NL316" s="52">
        <v>0</v>
      </c>
      <c r="NM316" s="52">
        <v>0</v>
      </c>
      <c r="NN316" s="52">
        <v>0</v>
      </c>
      <c r="NO316" s="52">
        <v>0</v>
      </c>
      <c r="NP316" s="52">
        <v>0</v>
      </c>
      <c r="NQ316" s="52">
        <v>0</v>
      </c>
      <c r="NR316" s="68">
        <f t="shared" si="15"/>
        <v>71501.280000000013</v>
      </c>
      <c r="NS316" s="68">
        <f t="shared" si="16"/>
        <v>71501.280000000013</v>
      </c>
      <c r="NT316" s="68">
        <f t="shared" si="17"/>
        <v>71501.280000000013</v>
      </c>
    </row>
    <row r="317" spans="1:384" s="40" customFormat="1" ht="15" customHeight="1" outlineLevel="1" x14ac:dyDescent="0.2">
      <c r="A317" s="61"/>
      <c r="B317" s="49" t="s">
        <v>1078</v>
      </c>
      <c r="C317" s="49" t="s">
        <v>826</v>
      </c>
      <c r="D317" s="49" t="s">
        <v>827</v>
      </c>
      <c r="E317" s="50" t="s">
        <v>828</v>
      </c>
      <c r="F317" s="64">
        <v>44645</v>
      </c>
      <c r="G317" s="49" t="s">
        <v>37</v>
      </c>
      <c r="H317" s="72">
        <v>0</v>
      </c>
      <c r="I317" s="65">
        <v>150200</v>
      </c>
      <c r="J317" s="114" t="str">
        <f>_xlfn.XLOOKUP(E317,'[12]Resumo Unidades'!$B:$B,'[12]Resumo Unidades'!$W:$W)</f>
        <v>Fluxo com Divergência de até 2%</v>
      </c>
      <c r="K317" s="51" t="str">
        <f>IF(L317&gt;Resumo!$E$23,"Sim","Não")</f>
        <v>Não</v>
      </c>
      <c r="L317" s="66">
        <v>0</v>
      </c>
      <c r="M317" s="67"/>
      <c r="N317" s="52">
        <v>0</v>
      </c>
      <c r="O317" s="52">
        <v>0</v>
      </c>
      <c r="P317" s="52">
        <v>0</v>
      </c>
      <c r="Q317" s="52">
        <v>0</v>
      </c>
      <c r="R317" s="52">
        <v>0</v>
      </c>
      <c r="S317" s="52">
        <v>0</v>
      </c>
      <c r="T317" s="52">
        <v>0</v>
      </c>
      <c r="U317" s="52">
        <v>0</v>
      </c>
      <c r="V317" s="52">
        <v>0</v>
      </c>
      <c r="W317" s="52">
        <v>0</v>
      </c>
      <c r="X317" s="52">
        <v>0</v>
      </c>
      <c r="Y317" s="52">
        <v>0</v>
      </c>
      <c r="Z317" s="52">
        <v>0</v>
      </c>
      <c r="AA317" s="52">
        <v>0</v>
      </c>
      <c r="AB317" s="52">
        <v>0</v>
      </c>
      <c r="AC317" s="52">
        <v>0</v>
      </c>
      <c r="AD317" s="52">
        <v>0</v>
      </c>
      <c r="AE317" s="52">
        <v>0</v>
      </c>
      <c r="AF317" s="52">
        <v>0</v>
      </c>
      <c r="AG317" s="52">
        <v>0</v>
      </c>
      <c r="AH317" s="52">
        <v>0</v>
      </c>
      <c r="AI317" s="52">
        <v>0</v>
      </c>
      <c r="AJ317" s="52">
        <v>0</v>
      </c>
      <c r="AK317" s="52">
        <v>0</v>
      </c>
      <c r="AL317" s="52">
        <v>0</v>
      </c>
      <c r="AM317" s="52">
        <v>0</v>
      </c>
      <c r="AN317" s="52">
        <v>0</v>
      </c>
      <c r="AO317" s="52">
        <v>0</v>
      </c>
      <c r="AP317" s="52">
        <v>0</v>
      </c>
      <c r="AQ317" s="52">
        <v>0</v>
      </c>
      <c r="AR317" s="52">
        <v>0</v>
      </c>
      <c r="AS317" s="52">
        <v>0</v>
      </c>
      <c r="AT317" s="52">
        <v>0</v>
      </c>
      <c r="AU317" s="52">
        <v>0</v>
      </c>
      <c r="AV317" s="52">
        <v>0</v>
      </c>
      <c r="AW317" s="52">
        <v>0</v>
      </c>
      <c r="AX317" s="52">
        <v>0</v>
      </c>
      <c r="AY317" s="52">
        <v>0</v>
      </c>
      <c r="AZ317" s="52">
        <v>0</v>
      </c>
      <c r="BA317" s="52">
        <v>0</v>
      </c>
      <c r="BB317" s="52">
        <v>0</v>
      </c>
      <c r="BC317" s="52">
        <v>0</v>
      </c>
      <c r="BD317" s="52">
        <v>0</v>
      </c>
      <c r="BE317" s="52">
        <v>0</v>
      </c>
      <c r="BF317" s="52">
        <v>0</v>
      </c>
      <c r="BG317" s="52">
        <v>0</v>
      </c>
      <c r="BH317" s="52">
        <v>0</v>
      </c>
      <c r="BI317" s="52">
        <v>0</v>
      </c>
      <c r="BJ317" s="52">
        <v>0</v>
      </c>
      <c r="BK317" s="52">
        <v>0</v>
      </c>
      <c r="BL317" s="52">
        <v>0</v>
      </c>
      <c r="BM317" s="52">
        <v>0</v>
      </c>
      <c r="BN317" s="52">
        <v>0</v>
      </c>
      <c r="BO317" s="52">
        <v>0</v>
      </c>
      <c r="BP317" s="52">
        <v>0</v>
      </c>
      <c r="BQ317" s="52">
        <v>0</v>
      </c>
      <c r="BR317" s="52">
        <v>0</v>
      </c>
      <c r="BS317" s="52">
        <v>0</v>
      </c>
      <c r="BT317" s="52">
        <v>0</v>
      </c>
      <c r="BU317" s="52">
        <v>0</v>
      </c>
      <c r="BV317" s="52">
        <v>0</v>
      </c>
      <c r="BW317" s="52">
        <v>0</v>
      </c>
      <c r="BX317" s="52">
        <v>0</v>
      </c>
      <c r="BY317" s="52">
        <v>0</v>
      </c>
      <c r="BZ317" s="52">
        <v>0</v>
      </c>
      <c r="CA317" s="52">
        <v>0</v>
      </c>
      <c r="CB317" s="52">
        <v>0</v>
      </c>
      <c r="CC317" s="52">
        <v>0</v>
      </c>
      <c r="CD317" s="52">
        <v>2966.6000000000004</v>
      </c>
      <c r="CE317" s="52">
        <v>2966.6000000000004</v>
      </c>
      <c r="CF317" s="52">
        <v>2966.6000000000004</v>
      </c>
      <c r="CG317" s="52">
        <v>2966.6000000000004</v>
      </c>
      <c r="CH317" s="52">
        <v>2966.6000000000004</v>
      </c>
      <c r="CI317" s="52">
        <v>2966.6000000000004</v>
      </c>
      <c r="CJ317" s="52">
        <v>2966.6000000000004</v>
      </c>
      <c r="CK317" s="52">
        <v>2966.6000000000004</v>
      </c>
      <c r="CL317" s="52">
        <v>2966.6000000000004</v>
      </c>
      <c r="CM317" s="52">
        <v>2966.6000000000004</v>
      </c>
      <c r="CN317" s="52">
        <v>2966.6000000000004</v>
      </c>
      <c r="CO317" s="52">
        <v>2966.6000000000004</v>
      </c>
      <c r="CP317" s="52">
        <v>2966.6000000000004</v>
      </c>
      <c r="CQ317" s="52">
        <v>2966.6000000000004</v>
      </c>
      <c r="CR317" s="52">
        <v>2966.6000000000004</v>
      </c>
      <c r="CS317" s="52">
        <v>2966.6000000000004</v>
      </c>
      <c r="CT317" s="52">
        <v>2966.6000000000004</v>
      </c>
      <c r="CU317" s="52">
        <v>2966.6000000000004</v>
      </c>
      <c r="CV317" s="52">
        <v>2966.6000000000004</v>
      </c>
      <c r="CW317" s="52">
        <v>2966.6000000000004</v>
      </c>
      <c r="CX317" s="52">
        <v>2966.6000000000004</v>
      </c>
      <c r="CY317" s="52">
        <v>2966.6000000000004</v>
      </c>
      <c r="CZ317" s="52">
        <v>2966.6000000000004</v>
      </c>
      <c r="DA317" s="52">
        <v>2966.6000000000004</v>
      </c>
      <c r="DB317" s="52">
        <v>2966.6000000000004</v>
      </c>
      <c r="DC317" s="52">
        <v>2966.6000000000004</v>
      </c>
      <c r="DD317" s="52">
        <v>0</v>
      </c>
      <c r="DE317" s="52">
        <v>0</v>
      </c>
      <c r="DF317" s="52">
        <v>0</v>
      </c>
      <c r="DG317" s="52">
        <v>0</v>
      </c>
      <c r="DH317" s="52">
        <v>0</v>
      </c>
      <c r="DI317" s="52">
        <v>0</v>
      </c>
      <c r="DJ317" s="52">
        <v>0</v>
      </c>
      <c r="DK317" s="52">
        <v>0</v>
      </c>
      <c r="DL317" s="52">
        <v>0</v>
      </c>
      <c r="DM317" s="52">
        <v>0</v>
      </c>
      <c r="DN317" s="52">
        <v>0</v>
      </c>
      <c r="DO317" s="52">
        <v>0</v>
      </c>
      <c r="DP317" s="52">
        <v>0</v>
      </c>
      <c r="DQ317" s="52">
        <v>0</v>
      </c>
      <c r="DR317" s="52">
        <v>0</v>
      </c>
      <c r="DS317" s="52">
        <v>0</v>
      </c>
      <c r="DT317" s="52">
        <v>0</v>
      </c>
      <c r="DU317" s="52">
        <v>0</v>
      </c>
      <c r="DV317" s="52">
        <v>0</v>
      </c>
      <c r="DW317" s="52">
        <v>0</v>
      </c>
      <c r="DX317" s="52">
        <v>0</v>
      </c>
      <c r="DY317" s="52">
        <v>0</v>
      </c>
      <c r="DZ317" s="52">
        <v>0</v>
      </c>
      <c r="EA317" s="52">
        <v>0</v>
      </c>
      <c r="EB317" s="52">
        <v>0</v>
      </c>
      <c r="EC317" s="52">
        <v>0</v>
      </c>
      <c r="ED317" s="52">
        <v>0</v>
      </c>
      <c r="EE317" s="52">
        <v>0</v>
      </c>
      <c r="EF317" s="52">
        <v>0</v>
      </c>
      <c r="EG317" s="52">
        <v>0</v>
      </c>
      <c r="EH317" s="52">
        <v>0</v>
      </c>
      <c r="EI317" s="52">
        <v>0</v>
      </c>
      <c r="EJ317" s="52">
        <v>0</v>
      </c>
      <c r="EK317" s="52">
        <v>0</v>
      </c>
      <c r="EL317" s="52">
        <v>0</v>
      </c>
      <c r="EM317" s="52">
        <v>0</v>
      </c>
      <c r="EN317" s="52">
        <v>0</v>
      </c>
      <c r="EO317" s="52">
        <v>0</v>
      </c>
      <c r="EP317" s="52">
        <v>0</v>
      </c>
      <c r="EQ317" s="52">
        <v>0</v>
      </c>
      <c r="ER317" s="52">
        <v>0</v>
      </c>
      <c r="ES317" s="52">
        <v>0</v>
      </c>
      <c r="ET317" s="52">
        <v>0</v>
      </c>
      <c r="EU317" s="52">
        <v>0</v>
      </c>
      <c r="EV317" s="52">
        <v>0</v>
      </c>
      <c r="EW317" s="52">
        <v>0</v>
      </c>
      <c r="EX317" s="52">
        <v>0</v>
      </c>
      <c r="EY317" s="52">
        <v>0</v>
      </c>
      <c r="EZ317" s="52">
        <v>0</v>
      </c>
      <c r="FA317" s="52">
        <v>0</v>
      </c>
      <c r="FB317" s="52">
        <v>0</v>
      </c>
      <c r="FC317" s="52">
        <v>0</v>
      </c>
      <c r="FD317" s="52">
        <v>0</v>
      </c>
      <c r="FE317" s="52">
        <v>0</v>
      </c>
      <c r="FF317" s="52">
        <v>0</v>
      </c>
      <c r="FG317" s="52">
        <v>0</v>
      </c>
      <c r="FH317" s="52">
        <v>0</v>
      </c>
      <c r="FI317" s="52">
        <v>0</v>
      </c>
      <c r="FJ317" s="52">
        <v>0</v>
      </c>
      <c r="FK317" s="52">
        <v>0</v>
      </c>
      <c r="FL317" s="52">
        <v>0</v>
      </c>
      <c r="FM317" s="52">
        <v>0</v>
      </c>
      <c r="FN317" s="52">
        <v>0</v>
      </c>
      <c r="FO317" s="52">
        <v>0</v>
      </c>
      <c r="FP317" s="52">
        <v>0</v>
      </c>
      <c r="FQ317" s="52">
        <v>0</v>
      </c>
      <c r="FR317" s="52">
        <v>0</v>
      </c>
      <c r="FS317" s="52">
        <v>0</v>
      </c>
      <c r="FT317" s="52">
        <v>0</v>
      </c>
      <c r="FU317" s="52">
        <v>0</v>
      </c>
      <c r="FV317" s="52">
        <v>0</v>
      </c>
      <c r="FW317" s="52">
        <v>0</v>
      </c>
      <c r="FX317" s="52">
        <v>0</v>
      </c>
      <c r="FY317" s="52">
        <v>0</v>
      </c>
      <c r="FZ317" s="52">
        <v>0</v>
      </c>
      <c r="GA317" s="52">
        <v>0</v>
      </c>
      <c r="GB317" s="52">
        <v>0</v>
      </c>
      <c r="GC317" s="52">
        <v>0</v>
      </c>
      <c r="GD317" s="52">
        <v>0</v>
      </c>
      <c r="GE317" s="52">
        <v>0</v>
      </c>
      <c r="GF317" s="52">
        <v>0</v>
      </c>
      <c r="GG317" s="52">
        <v>0</v>
      </c>
      <c r="GH317" s="52">
        <v>0</v>
      </c>
      <c r="GI317" s="52">
        <v>0</v>
      </c>
      <c r="GJ317" s="52">
        <v>0</v>
      </c>
      <c r="GK317" s="52">
        <v>0</v>
      </c>
      <c r="GL317" s="52">
        <v>0</v>
      </c>
      <c r="GM317" s="52">
        <v>0</v>
      </c>
      <c r="GN317" s="52">
        <v>0</v>
      </c>
      <c r="GO317" s="52">
        <v>0</v>
      </c>
      <c r="GP317" s="52">
        <v>0</v>
      </c>
      <c r="GQ317" s="52">
        <v>0</v>
      </c>
      <c r="GR317" s="52">
        <v>0</v>
      </c>
      <c r="GS317" s="52">
        <v>0</v>
      </c>
      <c r="GT317" s="52">
        <v>0</v>
      </c>
      <c r="GU317" s="52">
        <v>0</v>
      </c>
      <c r="GV317" s="52">
        <v>0</v>
      </c>
      <c r="GW317" s="52">
        <v>0</v>
      </c>
      <c r="GX317" s="52">
        <v>0</v>
      </c>
      <c r="GY317" s="52">
        <v>0</v>
      </c>
      <c r="GZ317" s="52">
        <v>0</v>
      </c>
      <c r="HA317" s="52">
        <v>0</v>
      </c>
      <c r="HB317" s="52">
        <v>0</v>
      </c>
      <c r="HC317" s="52">
        <v>0</v>
      </c>
      <c r="HD317" s="52">
        <v>0</v>
      </c>
      <c r="HE317" s="52">
        <v>0</v>
      </c>
      <c r="HF317" s="52">
        <v>0</v>
      </c>
      <c r="HG317" s="52">
        <v>0</v>
      </c>
      <c r="HH317" s="52">
        <v>0</v>
      </c>
      <c r="HI317" s="52">
        <v>0</v>
      </c>
      <c r="HJ317" s="52">
        <v>0</v>
      </c>
      <c r="HK317" s="52">
        <v>0</v>
      </c>
      <c r="HL317" s="52">
        <v>0</v>
      </c>
      <c r="HM317" s="52">
        <v>0</v>
      </c>
      <c r="HN317" s="52">
        <v>0</v>
      </c>
      <c r="HO317" s="52">
        <v>0</v>
      </c>
      <c r="HP317" s="52">
        <v>0</v>
      </c>
      <c r="HQ317" s="52">
        <v>0</v>
      </c>
      <c r="HR317" s="52">
        <v>0</v>
      </c>
      <c r="HS317" s="52">
        <v>0</v>
      </c>
      <c r="HT317" s="52">
        <v>0</v>
      </c>
      <c r="HU317" s="52">
        <v>0</v>
      </c>
      <c r="HV317" s="52">
        <v>0</v>
      </c>
      <c r="HW317" s="52">
        <v>0</v>
      </c>
      <c r="HX317" s="52">
        <v>0</v>
      </c>
      <c r="HY317" s="52">
        <v>0</v>
      </c>
      <c r="HZ317" s="52">
        <v>0</v>
      </c>
      <c r="IA317" s="52">
        <v>0</v>
      </c>
      <c r="IB317" s="52">
        <v>0</v>
      </c>
      <c r="IC317" s="52">
        <v>0</v>
      </c>
      <c r="ID317" s="52">
        <v>0</v>
      </c>
      <c r="IE317" s="52">
        <v>0</v>
      </c>
      <c r="IF317" s="52">
        <v>0</v>
      </c>
      <c r="IG317" s="52">
        <v>0</v>
      </c>
      <c r="IH317" s="52">
        <v>0</v>
      </c>
      <c r="II317" s="52">
        <v>0</v>
      </c>
      <c r="IJ317" s="52">
        <v>0</v>
      </c>
      <c r="IK317" s="52">
        <v>0</v>
      </c>
      <c r="IL317" s="52">
        <v>0</v>
      </c>
      <c r="IM317" s="52">
        <v>0</v>
      </c>
      <c r="IN317" s="52">
        <v>0</v>
      </c>
      <c r="IO317" s="52">
        <v>0</v>
      </c>
      <c r="IP317" s="52">
        <v>0</v>
      </c>
      <c r="IQ317" s="52">
        <v>0</v>
      </c>
      <c r="IR317" s="52">
        <v>0</v>
      </c>
      <c r="IS317" s="52">
        <v>0</v>
      </c>
      <c r="IT317" s="52">
        <v>0</v>
      </c>
      <c r="IU317" s="52">
        <v>0</v>
      </c>
      <c r="IV317" s="52">
        <v>0</v>
      </c>
      <c r="IW317" s="52">
        <v>0</v>
      </c>
      <c r="IX317" s="52">
        <v>0</v>
      </c>
      <c r="IY317" s="52">
        <v>0</v>
      </c>
      <c r="IZ317" s="52">
        <v>0</v>
      </c>
      <c r="JA317" s="52">
        <v>0</v>
      </c>
      <c r="JB317" s="52">
        <v>0</v>
      </c>
      <c r="JC317" s="52">
        <v>0</v>
      </c>
      <c r="JD317" s="52">
        <v>0</v>
      </c>
      <c r="JE317" s="52">
        <v>0</v>
      </c>
      <c r="JF317" s="52">
        <v>0</v>
      </c>
      <c r="JG317" s="52">
        <v>0</v>
      </c>
      <c r="JH317" s="52">
        <v>0</v>
      </c>
      <c r="JI317" s="52">
        <v>0</v>
      </c>
      <c r="JJ317" s="52">
        <v>0</v>
      </c>
      <c r="JK317" s="52">
        <v>0</v>
      </c>
      <c r="JL317" s="52">
        <v>0</v>
      </c>
      <c r="JM317" s="52">
        <v>0</v>
      </c>
      <c r="JN317" s="52">
        <v>0</v>
      </c>
      <c r="JO317" s="52">
        <v>0</v>
      </c>
      <c r="JP317" s="52">
        <v>0</v>
      </c>
      <c r="JQ317" s="52">
        <v>0</v>
      </c>
      <c r="JR317" s="52">
        <v>0</v>
      </c>
      <c r="JS317" s="52">
        <v>0</v>
      </c>
      <c r="JT317" s="52">
        <v>0</v>
      </c>
      <c r="JU317" s="52">
        <v>0</v>
      </c>
      <c r="JV317" s="52">
        <v>0</v>
      </c>
      <c r="JW317" s="52">
        <v>0</v>
      </c>
      <c r="JX317" s="52">
        <v>0</v>
      </c>
      <c r="JY317" s="52">
        <v>0</v>
      </c>
      <c r="JZ317" s="52">
        <v>0</v>
      </c>
      <c r="KA317" s="52">
        <v>0</v>
      </c>
      <c r="KB317" s="52">
        <v>0</v>
      </c>
      <c r="KC317" s="52">
        <v>0</v>
      </c>
      <c r="KD317" s="52">
        <v>0</v>
      </c>
      <c r="KE317" s="52">
        <v>0</v>
      </c>
      <c r="KF317" s="52">
        <v>0</v>
      </c>
      <c r="KG317" s="52">
        <v>0</v>
      </c>
      <c r="KH317" s="52">
        <v>0</v>
      </c>
      <c r="KI317" s="52">
        <v>0</v>
      </c>
      <c r="KJ317" s="52">
        <v>0</v>
      </c>
      <c r="KK317" s="52">
        <v>0</v>
      </c>
      <c r="KL317" s="52">
        <v>0</v>
      </c>
      <c r="KM317" s="52">
        <v>0</v>
      </c>
      <c r="KN317" s="52">
        <v>0</v>
      </c>
      <c r="KO317" s="52">
        <v>0</v>
      </c>
      <c r="KP317" s="52">
        <v>0</v>
      </c>
      <c r="KQ317" s="52">
        <v>0</v>
      </c>
      <c r="KR317" s="52">
        <v>0</v>
      </c>
      <c r="KS317" s="52">
        <v>0</v>
      </c>
      <c r="KT317" s="52">
        <v>0</v>
      </c>
      <c r="KU317" s="52">
        <v>0</v>
      </c>
      <c r="KV317" s="52">
        <v>0</v>
      </c>
      <c r="KW317" s="52">
        <v>0</v>
      </c>
      <c r="KX317" s="52">
        <v>0</v>
      </c>
      <c r="KY317" s="52">
        <v>0</v>
      </c>
      <c r="KZ317" s="52">
        <v>0</v>
      </c>
      <c r="LA317" s="52">
        <v>0</v>
      </c>
      <c r="LB317" s="52">
        <v>0</v>
      </c>
      <c r="LC317" s="52">
        <v>0</v>
      </c>
      <c r="LD317" s="52">
        <v>0</v>
      </c>
      <c r="LE317" s="52">
        <v>0</v>
      </c>
      <c r="LF317" s="52">
        <v>0</v>
      </c>
      <c r="LG317" s="52">
        <v>0</v>
      </c>
      <c r="LH317" s="52">
        <v>0</v>
      </c>
      <c r="LI317" s="52">
        <v>0</v>
      </c>
      <c r="LJ317" s="52">
        <v>0</v>
      </c>
      <c r="LK317" s="52">
        <v>0</v>
      </c>
      <c r="LL317" s="52">
        <v>0</v>
      </c>
      <c r="LM317" s="52">
        <v>0</v>
      </c>
      <c r="LN317" s="52">
        <v>0</v>
      </c>
      <c r="LO317" s="52">
        <v>0</v>
      </c>
      <c r="LP317" s="52">
        <v>0</v>
      </c>
      <c r="LQ317" s="52">
        <v>0</v>
      </c>
      <c r="LR317" s="52">
        <v>0</v>
      </c>
      <c r="LS317" s="52">
        <v>0</v>
      </c>
      <c r="LT317" s="52">
        <v>0</v>
      </c>
      <c r="LU317" s="52">
        <v>0</v>
      </c>
      <c r="LV317" s="52">
        <v>0</v>
      </c>
      <c r="LW317" s="52">
        <v>0</v>
      </c>
      <c r="LX317" s="52">
        <v>0</v>
      </c>
      <c r="LY317" s="52">
        <v>0</v>
      </c>
      <c r="LZ317" s="52">
        <v>0</v>
      </c>
      <c r="MA317" s="52">
        <v>0</v>
      </c>
      <c r="MB317" s="52">
        <v>0</v>
      </c>
      <c r="MC317" s="52">
        <v>0</v>
      </c>
      <c r="MD317" s="52">
        <v>0</v>
      </c>
      <c r="ME317" s="52">
        <v>0</v>
      </c>
      <c r="MF317" s="52">
        <v>0</v>
      </c>
      <c r="MG317" s="52">
        <v>0</v>
      </c>
      <c r="MH317" s="52">
        <v>0</v>
      </c>
      <c r="MI317" s="52">
        <v>0</v>
      </c>
      <c r="MJ317" s="52">
        <v>0</v>
      </c>
      <c r="MK317" s="52">
        <v>0</v>
      </c>
      <c r="ML317" s="52">
        <v>0</v>
      </c>
      <c r="MM317" s="52">
        <v>0</v>
      </c>
      <c r="MN317" s="52">
        <v>0</v>
      </c>
      <c r="MO317" s="52">
        <v>0</v>
      </c>
      <c r="MP317" s="52">
        <v>0</v>
      </c>
      <c r="MQ317" s="52">
        <v>0</v>
      </c>
      <c r="MR317" s="52">
        <v>0</v>
      </c>
      <c r="MS317" s="52">
        <v>0</v>
      </c>
      <c r="MT317" s="52">
        <v>0</v>
      </c>
      <c r="MU317" s="52">
        <v>0</v>
      </c>
      <c r="MV317" s="52">
        <v>0</v>
      </c>
      <c r="MW317" s="52">
        <v>0</v>
      </c>
      <c r="MX317" s="52">
        <v>0</v>
      </c>
      <c r="MY317" s="52">
        <v>0</v>
      </c>
      <c r="MZ317" s="52">
        <v>0</v>
      </c>
      <c r="NA317" s="52">
        <v>0</v>
      </c>
      <c r="NB317" s="52">
        <v>0</v>
      </c>
      <c r="NC317" s="52">
        <v>0</v>
      </c>
      <c r="ND317" s="52">
        <v>0</v>
      </c>
      <c r="NE317" s="52">
        <v>0</v>
      </c>
      <c r="NF317" s="52">
        <v>0</v>
      </c>
      <c r="NG317" s="52">
        <v>0</v>
      </c>
      <c r="NH317" s="52">
        <v>0</v>
      </c>
      <c r="NI317" s="52">
        <v>0</v>
      </c>
      <c r="NJ317" s="52">
        <v>0</v>
      </c>
      <c r="NK317" s="52">
        <v>0</v>
      </c>
      <c r="NL317" s="52">
        <v>0</v>
      </c>
      <c r="NM317" s="52">
        <v>0</v>
      </c>
      <c r="NN317" s="52">
        <v>0</v>
      </c>
      <c r="NO317" s="52">
        <v>0</v>
      </c>
      <c r="NP317" s="52">
        <v>0</v>
      </c>
      <c r="NQ317" s="52">
        <v>0</v>
      </c>
      <c r="NR317" s="68">
        <f t="shared" si="15"/>
        <v>77131.600000000006</v>
      </c>
      <c r="NS317" s="68">
        <f t="shared" si="16"/>
        <v>77131.600000000006</v>
      </c>
      <c r="NT317" s="68">
        <f t="shared" si="17"/>
        <v>77131.600000000006</v>
      </c>
    </row>
    <row r="318" spans="1:384" s="40" customFormat="1" ht="15" customHeight="1" outlineLevel="1" x14ac:dyDescent="0.2">
      <c r="A318" s="61"/>
      <c r="B318" s="49" t="s">
        <v>1078</v>
      </c>
      <c r="C318" s="49" t="s">
        <v>829</v>
      </c>
      <c r="D318" s="49" t="s">
        <v>830</v>
      </c>
      <c r="E318" s="50" t="s">
        <v>831</v>
      </c>
      <c r="F318" s="64">
        <v>44671</v>
      </c>
      <c r="G318" s="49" t="s">
        <v>37</v>
      </c>
      <c r="H318" s="72">
        <v>0</v>
      </c>
      <c r="I318" s="65">
        <v>155200</v>
      </c>
      <c r="J318" s="114" t="str">
        <f>_xlfn.XLOOKUP(E318,'[12]Resumo Unidades'!$B:$B,'[12]Resumo Unidades'!$W:$W)</f>
        <v>Fluxo ok</v>
      </c>
      <c r="K318" s="51" t="str">
        <f>IF(L318&gt;Resumo!$E$23,"Sim","Não")</f>
        <v>Não</v>
      </c>
      <c r="L318" s="66">
        <v>0</v>
      </c>
      <c r="M318" s="67"/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0</v>
      </c>
      <c r="U318" s="52">
        <v>0</v>
      </c>
      <c r="V318" s="52">
        <v>0</v>
      </c>
      <c r="W318" s="52">
        <v>0</v>
      </c>
      <c r="X318" s="52">
        <v>0</v>
      </c>
      <c r="Y318" s="52">
        <v>0</v>
      </c>
      <c r="Z318" s="52">
        <v>0</v>
      </c>
      <c r="AA318" s="52">
        <v>0</v>
      </c>
      <c r="AB318" s="52">
        <v>0</v>
      </c>
      <c r="AC318" s="52">
        <v>0</v>
      </c>
      <c r="AD318" s="52">
        <v>0</v>
      </c>
      <c r="AE318" s="52">
        <v>0</v>
      </c>
      <c r="AF318" s="52">
        <v>0</v>
      </c>
      <c r="AG318" s="52">
        <v>0</v>
      </c>
      <c r="AH318" s="52">
        <v>0</v>
      </c>
      <c r="AI318" s="52">
        <v>0</v>
      </c>
      <c r="AJ318" s="52">
        <v>0</v>
      </c>
      <c r="AK318" s="52">
        <v>0</v>
      </c>
      <c r="AL318" s="52">
        <v>0</v>
      </c>
      <c r="AM318" s="52">
        <v>0</v>
      </c>
      <c r="AN318" s="52">
        <v>0</v>
      </c>
      <c r="AO318" s="52">
        <v>0</v>
      </c>
      <c r="AP318" s="52">
        <v>0</v>
      </c>
      <c r="AQ318" s="52">
        <v>0</v>
      </c>
      <c r="AR318" s="52">
        <v>0</v>
      </c>
      <c r="AS318" s="52">
        <v>0</v>
      </c>
      <c r="AT318" s="52">
        <v>0</v>
      </c>
      <c r="AU318" s="52">
        <v>0</v>
      </c>
      <c r="AV318" s="52">
        <v>0</v>
      </c>
      <c r="AW318" s="52">
        <v>0</v>
      </c>
      <c r="AX318" s="52">
        <v>0</v>
      </c>
      <c r="AY318" s="52">
        <v>0</v>
      </c>
      <c r="AZ318" s="52">
        <v>0</v>
      </c>
      <c r="BA318" s="52">
        <v>0</v>
      </c>
      <c r="BB318" s="52">
        <v>0</v>
      </c>
      <c r="BC318" s="52">
        <v>0</v>
      </c>
      <c r="BD318" s="52">
        <v>0</v>
      </c>
      <c r="BE318" s="52">
        <v>0</v>
      </c>
      <c r="BF318" s="52">
        <v>0</v>
      </c>
      <c r="BG318" s="52">
        <v>0</v>
      </c>
      <c r="BH318" s="52">
        <v>0</v>
      </c>
      <c r="BI318" s="52">
        <v>0</v>
      </c>
      <c r="BJ318" s="52">
        <v>0</v>
      </c>
      <c r="BK318" s="52">
        <v>0</v>
      </c>
      <c r="BL318" s="52">
        <v>0</v>
      </c>
      <c r="BM318" s="52">
        <v>0</v>
      </c>
      <c r="BN318" s="52">
        <v>0</v>
      </c>
      <c r="BO318" s="52">
        <v>0</v>
      </c>
      <c r="BP318" s="52">
        <v>0</v>
      </c>
      <c r="BQ318" s="52">
        <v>0</v>
      </c>
      <c r="BR318" s="52">
        <v>0</v>
      </c>
      <c r="BS318" s="52">
        <v>0</v>
      </c>
      <c r="BT318" s="52">
        <v>0</v>
      </c>
      <c r="BU318" s="52">
        <v>0</v>
      </c>
      <c r="BV318" s="52">
        <v>0</v>
      </c>
      <c r="BW318" s="52">
        <v>0</v>
      </c>
      <c r="BX318" s="52">
        <v>0</v>
      </c>
      <c r="BY318" s="52">
        <v>0</v>
      </c>
      <c r="BZ318" s="52">
        <v>0</v>
      </c>
      <c r="CA318" s="52">
        <v>0</v>
      </c>
      <c r="CB318" s="52">
        <v>0</v>
      </c>
      <c r="CC318" s="52">
        <v>0</v>
      </c>
      <c r="CD318" s="52">
        <v>2206.83</v>
      </c>
      <c r="CE318" s="52">
        <v>2095.85</v>
      </c>
      <c r="CF318" s="52">
        <v>2095.85</v>
      </c>
      <c r="CG318" s="52">
        <v>2095.85</v>
      </c>
      <c r="CH318" s="52">
        <v>2095.85</v>
      </c>
      <c r="CI318" s="52">
        <v>2095.85</v>
      </c>
      <c r="CJ318" s="52">
        <v>2095.85</v>
      </c>
      <c r="CK318" s="52">
        <v>2095.85</v>
      </c>
      <c r="CL318" s="52">
        <v>2095.85</v>
      </c>
      <c r="CM318" s="52">
        <v>2095.85</v>
      </c>
      <c r="CN318" s="52">
        <v>2095.85</v>
      </c>
      <c r="CO318" s="52">
        <v>2095.85</v>
      </c>
      <c r="CP318" s="52">
        <v>2095.85</v>
      </c>
      <c r="CQ318" s="52">
        <v>2095.85</v>
      </c>
      <c r="CR318" s="52">
        <v>2095.85</v>
      </c>
      <c r="CS318" s="52">
        <v>2095.85</v>
      </c>
      <c r="CT318" s="52">
        <v>2095.85</v>
      </c>
      <c r="CU318" s="52">
        <v>2095.85</v>
      </c>
      <c r="CV318" s="52">
        <v>2095.85</v>
      </c>
      <c r="CW318" s="52">
        <v>2095.85</v>
      </c>
      <c r="CX318" s="52">
        <v>2095.85</v>
      </c>
      <c r="CY318" s="52">
        <v>2095.85</v>
      </c>
      <c r="CZ318" s="52">
        <v>2095.85</v>
      </c>
      <c r="DA318" s="52">
        <v>2095.85</v>
      </c>
      <c r="DB318" s="52">
        <v>2095.85</v>
      </c>
      <c r="DC318" s="52">
        <v>2095.85</v>
      </c>
      <c r="DD318" s="52">
        <v>2095.85</v>
      </c>
      <c r="DE318" s="52">
        <v>2095.85</v>
      </c>
      <c r="DF318" s="52">
        <v>2095.85</v>
      </c>
      <c r="DG318" s="52">
        <v>2095.85</v>
      </c>
      <c r="DH318" s="52">
        <v>2095.85</v>
      </c>
      <c r="DI318" s="52">
        <v>2095.85</v>
      </c>
      <c r="DJ318" s="52">
        <v>2095.85</v>
      </c>
      <c r="DK318" s="52">
        <v>2095.85</v>
      </c>
      <c r="DL318" s="52">
        <v>2095.85</v>
      </c>
      <c r="DM318" s="52">
        <v>2095.85</v>
      </c>
      <c r="DN318" s="52">
        <v>2095.85</v>
      </c>
      <c r="DO318" s="52">
        <v>2095.85</v>
      </c>
      <c r="DP318" s="52">
        <v>2095.85</v>
      </c>
      <c r="DQ318" s="52">
        <v>2095.85</v>
      </c>
      <c r="DR318" s="52">
        <v>2095.85</v>
      </c>
      <c r="DS318" s="52">
        <v>2095.85</v>
      </c>
      <c r="DT318" s="52">
        <v>2095.85</v>
      </c>
      <c r="DU318" s="52">
        <v>2095.85</v>
      </c>
      <c r="DV318" s="52">
        <v>2095.85</v>
      </c>
      <c r="DW318" s="52">
        <v>2095.85</v>
      </c>
      <c r="DX318" s="52">
        <v>2095.85</v>
      </c>
      <c r="DY318" s="52">
        <v>2095.85</v>
      </c>
      <c r="DZ318" s="52">
        <v>2095.85</v>
      </c>
      <c r="EA318" s="52">
        <v>2095.85</v>
      </c>
      <c r="EB318" s="52">
        <v>2095.85</v>
      </c>
      <c r="EC318" s="52">
        <v>2095.85</v>
      </c>
      <c r="ED318" s="52">
        <v>2095.85</v>
      </c>
      <c r="EE318" s="52">
        <v>2095.85</v>
      </c>
      <c r="EF318" s="52">
        <v>2095.85</v>
      </c>
      <c r="EG318" s="52">
        <v>2095.85</v>
      </c>
      <c r="EH318" s="52">
        <v>2095.85</v>
      </c>
      <c r="EI318" s="52">
        <v>2095.85</v>
      </c>
      <c r="EJ318" s="52">
        <v>2095.85</v>
      </c>
      <c r="EK318" s="52">
        <v>2095.85</v>
      </c>
      <c r="EL318" s="52">
        <v>2095.85</v>
      </c>
      <c r="EM318" s="52">
        <v>2095.85</v>
      </c>
      <c r="EN318" s="52">
        <v>2095.85</v>
      </c>
      <c r="EO318" s="52">
        <v>2095.85</v>
      </c>
      <c r="EP318" s="52">
        <v>2095.85</v>
      </c>
      <c r="EQ318" s="52">
        <v>2095.85</v>
      </c>
      <c r="ER318" s="52">
        <v>2095.85</v>
      </c>
      <c r="ES318" s="52">
        <v>2095.85</v>
      </c>
      <c r="ET318" s="52">
        <v>2095.85</v>
      </c>
      <c r="EU318" s="52">
        <v>2095.85</v>
      </c>
      <c r="EV318" s="52">
        <v>2095.85</v>
      </c>
      <c r="EW318" s="52">
        <v>2095.85</v>
      </c>
      <c r="EX318" s="52">
        <v>2095.85</v>
      </c>
      <c r="EY318" s="52">
        <v>2095.85</v>
      </c>
      <c r="EZ318" s="52">
        <v>2095.85</v>
      </c>
      <c r="FA318" s="52">
        <v>2095.85</v>
      </c>
      <c r="FB318" s="52">
        <v>2095.85</v>
      </c>
      <c r="FC318" s="52">
        <v>2095.85</v>
      </c>
      <c r="FD318" s="52">
        <v>2095.85</v>
      </c>
      <c r="FE318" s="52">
        <v>2095.85</v>
      </c>
      <c r="FF318" s="52">
        <v>2095.85</v>
      </c>
      <c r="FG318" s="52">
        <v>2095.85</v>
      </c>
      <c r="FH318" s="52">
        <v>2095.85</v>
      </c>
      <c r="FI318" s="52">
        <v>2095.85</v>
      </c>
      <c r="FJ318" s="52">
        <v>2095.85</v>
      </c>
      <c r="FK318" s="52">
        <v>2095.85</v>
      </c>
      <c r="FL318" s="52">
        <v>2095.85</v>
      </c>
      <c r="FM318" s="52">
        <v>2095.85</v>
      </c>
      <c r="FN318" s="52">
        <v>0</v>
      </c>
      <c r="FO318" s="52">
        <v>0</v>
      </c>
      <c r="FP318" s="52">
        <v>0</v>
      </c>
      <c r="FQ318" s="52">
        <v>0</v>
      </c>
      <c r="FR318" s="52">
        <v>0</v>
      </c>
      <c r="FS318" s="52">
        <v>0</v>
      </c>
      <c r="FT318" s="52">
        <v>0</v>
      </c>
      <c r="FU318" s="52">
        <v>0</v>
      </c>
      <c r="FV318" s="52">
        <v>0</v>
      </c>
      <c r="FW318" s="52">
        <v>0</v>
      </c>
      <c r="FX318" s="52">
        <v>0</v>
      </c>
      <c r="FY318" s="52">
        <v>0</v>
      </c>
      <c r="FZ318" s="52">
        <v>0</v>
      </c>
      <c r="GA318" s="52">
        <v>0</v>
      </c>
      <c r="GB318" s="52">
        <v>0</v>
      </c>
      <c r="GC318" s="52">
        <v>0</v>
      </c>
      <c r="GD318" s="52">
        <v>0</v>
      </c>
      <c r="GE318" s="52">
        <v>0</v>
      </c>
      <c r="GF318" s="52">
        <v>0</v>
      </c>
      <c r="GG318" s="52">
        <v>0</v>
      </c>
      <c r="GH318" s="52">
        <v>0</v>
      </c>
      <c r="GI318" s="52">
        <v>0</v>
      </c>
      <c r="GJ318" s="52">
        <v>0</v>
      </c>
      <c r="GK318" s="52">
        <v>0</v>
      </c>
      <c r="GL318" s="52">
        <v>0</v>
      </c>
      <c r="GM318" s="52">
        <v>0</v>
      </c>
      <c r="GN318" s="52">
        <v>0</v>
      </c>
      <c r="GO318" s="52">
        <v>0</v>
      </c>
      <c r="GP318" s="52">
        <v>0</v>
      </c>
      <c r="GQ318" s="52">
        <v>0</v>
      </c>
      <c r="GR318" s="52">
        <v>0</v>
      </c>
      <c r="GS318" s="52">
        <v>0</v>
      </c>
      <c r="GT318" s="52">
        <v>0</v>
      </c>
      <c r="GU318" s="52">
        <v>0</v>
      </c>
      <c r="GV318" s="52">
        <v>0</v>
      </c>
      <c r="GW318" s="52">
        <v>0</v>
      </c>
      <c r="GX318" s="52">
        <v>0</v>
      </c>
      <c r="GY318" s="52">
        <v>0</v>
      </c>
      <c r="GZ318" s="52">
        <v>0</v>
      </c>
      <c r="HA318" s="52">
        <v>0</v>
      </c>
      <c r="HB318" s="52">
        <v>0</v>
      </c>
      <c r="HC318" s="52">
        <v>0</v>
      </c>
      <c r="HD318" s="52">
        <v>0</v>
      </c>
      <c r="HE318" s="52">
        <v>0</v>
      </c>
      <c r="HF318" s="52">
        <v>0</v>
      </c>
      <c r="HG318" s="52">
        <v>0</v>
      </c>
      <c r="HH318" s="52">
        <v>0</v>
      </c>
      <c r="HI318" s="52">
        <v>0</v>
      </c>
      <c r="HJ318" s="52">
        <v>0</v>
      </c>
      <c r="HK318" s="52">
        <v>0</v>
      </c>
      <c r="HL318" s="52">
        <v>0</v>
      </c>
      <c r="HM318" s="52">
        <v>0</v>
      </c>
      <c r="HN318" s="52">
        <v>0</v>
      </c>
      <c r="HO318" s="52">
        <v>0</v>
      </c>
      <c r="HP318" s="52">
        <v>0</v>
      </c>
      <c r="HQ318" s="52">
        <v>0</v>
      </c>
      <c r="HR318" s="52">
        <v>0</v>
      </c>
      <c r="HS318" s="52">
        <v>0</v>
      </c>
      <c r="HT318" s="52">
        <v>0</v>
      </c>
      <c r="HU318" s="52">
        <v>0</v>
      </c>
      <c r="HV318" s="52">
        <v>0</v>
      </c>
      <c r="HW318" s="52">
        <v>0</v>
      </c>
      <c r="HX318" s="52">
        <v>0</v>
      </c>
      <c r="HY318" s="52">
        <v>0</v>
      </c>
      <c r="HZ318" s="52">
        <v>0</v>
      </c>
      <c r="IA318" s="52">
        <v>0</v>
      </c>
      <c r="IB318" s="52">
        <v>0</v>
      </c>
      <c r="IC318" s="52">
        <v>0</v>
      </c>
      <c r="ID318" s="52">
        <v>0</v>
      </c>
      <c r="IE318" s="52">
        <v>0</v>
      </c>
      <c r="IF318" s="52">
        <v>0</v>
      </c>
      <c r="IG318" s="52">
        <v>0</v>
      </c>
      <c r="IH318" s="52">
        <v>0</v>
      </c>
      <c r="II318" s="52">
        <v>0</v>
      </c>
      <c r="IJ318" s="52">
        <v>0</v>
      </c>
      <c r="IK318" s="52">
        <v>0</v>
      </c>
      <c r="IL318" s="52">
        <v>0</v>
      </c>
      <c r="IM318" s="52">
        <v>0</v>
      </c>
      <c r="IN318" s="52">
        <v>0</v>
      </c>
      <c r="IO318" s="52">
        <v>0</v>
      </c>
      <c r="IP318" s="52">
        <v>0</v>
      </c>
      <c r="IQ318" s="52">
        <v>0</v>
      </c>
      <c r="IR318" s="52">
        <v>0</v>
      </c>
      <c r="IS318" s="52">
        <v>0</v>
      </c>
      <c r="IT318" s="52">
        <v>0</v>
      </c>
      <c r="IU318" s="52">
        <v>0</v>
      </c>
      <c r="IV318" s="52">
        <v>0</v>
      </c>
      <c r="IW318" s="52">
        <v>0</v>
      </c>
      <c r="IX318" s="52">
        <v>0</v>
      </c>
      <c r="IY318" s="52">
        <v>0</v>
      </c>
      <c r="IZ318" s="52">
        <v>0</v>
      </c>
      <c r="JA318" s="52">
        <v>0</v>
      </c>
      <c r="JB318" s="52">
        <v>0</v>
      </c>
      <c r="JC318" s="52">
        <v>0</v>
      </c>
      <c r="JD318" s="52">
        <v>0</v>
      </c>
      <c r="JE318" s="52">
        <v>0</v>
      </c>
      <c r="JF318" s="52">
        <v>0</v>
      </c>
      <c r="JG318" s="52">
        <v>0</v>
      </c>
      <c r="JH318" s="52">
        <v>0</v>
      </c>
      <c r="JI318" s="52">
        <v>0</v>
      </c>
      <c r="JJ318" s="52">
        <v>0</v>
      </c>
      <c r="JK318" s="52">
        <v>0</v>
      </c>
      <c r="JL318" s="52">
        <v>0</v>
      </c>
      <c r="JM318" s="52">
        <v>0</v>
      </c>
      <c r="JN318" s="52">
        <v>0</v>
      </c>
      <c r="JO318" s="52">
        <v>0</v>
      </c>
      <c r="JP318" s="52">
        <v>0</v>
      </c>
      <c r="JQ318" s="52">
        <v>0</v>
      </c>
      <c r="JR318" s="52">
        <v>0</v>
      </c>
      <c r="JS318" s="52">
        <v>0</v>
      </c>
      <c r="JT318" s="52">
        <v>0</v>
      </c>
      <c r="JU318" s="52">
        <v>0</v>
      </c>
      <c r="JV318" s="52">
        <v>0</v>
      </c>
      <c r="JW318" s="52">
        <v>0</v>
      </c>
      <c r="JX318" s="52">
        <v>0</v>
      </c>
      <c r="JY318" s="52">
        <v>0</v>
      </c>
      <c r="JZ318" s="52">
        <v>0</v>
      </c>
      <c r="KA318" s="52">
        <v>0</v>
      </c>
      <c r="KB318" s="52">
        <v>0</v>
      </c>
      <c r="KC318" s="52">
        <v>0</v>
      </c>
      <c r="KD318" s="52">
        <v>0</v>
      </c>
      <c r="KE318" s="52">
        <v>0</v>
      </c>
      <c r="KF318" s="52">
        <v>0</v>
      </c>
      <c r="KG318" s="52">
        <v>0</v>
      </c>
      <c r="KH318" s="52">
        <v>0</v>
      </c>
      <c r="KI318" s="52">
        <v>0</v>
      </c>
      <c r="KJ318" s="52">
        <v>0</v>
      </c>
      <c r="KK318" s="52">
        <v>0</v>
      </c>
      <c r="KL318" s="52">
        <v>0</v>
      </c>
      <c r="KM318" s="52">
        <v>0</v>
      </c>
      <c r="KN318" s="52">
        <v>0</v>
      </c>
      <c r="KO318" s="52">
        <v>0</v>
      </c>
      <c r="KP318" s="52">
        <v>0</v>
      </c>
      <c r="KQ318" s="52">
        <v>0</v>
      </c>
      <c r="KR318" s="52">
        <v>0</v>
      </c>
      <c r="KS318" s="52">
        <v>0</v>
      </c>
      <c r="KT318" s="52">
        <v>0</v>
      </c>
      <c r="KU318" s="52">
        <v>0</v>
      </c>
      <c r="KV318" s="52">
        <v>0</v>
      </c>
      <c r="KW318" s="52">
        <v>0</v>
      </c>
      <c r="KX318" s="52">
        <v>0</v>
      </c>
      <c r="KY318" s="52">
        <v>0</v>
      </c>
      <c r="KZ318" s="52">
        <v>0</v>
      </c>
      <c r="LA318" s="52">
        <v>0</v>
      </c>
      <c r="LB318" s="52">
        <v>0</v>
      </c>
      <c r="LC318" s="52">
        <v>0</v>
      </c>
      <c r="LD318" s="52">
        <v>0</v>
      </c>
      <c r="LE318" s="52">
        <v>0</v>
      </c>
      <c r="LF318" s="52">
        <v>0</v>
      </c>
      <c r="LG318" s="52">
        <v>0</v>
      </c>
      <c r="LH318" s="52">
        <v>0</v>
      </c>
      <c r="LI318" s="52">
        <v>0</v>
      </c>
      <c r="LJ318" s="52">
        <v>0</v>
      </c>
      <c r="LK318" s="52">
        <v>0</v>
      </c>
      <c r="LL318" s="52">
        <v>0</v>
      </c>
      <c r="LM318" s="52">
        <v>0</v>
      </c>
      <c r="LN318" s="52">
        <v>0</v>
      </c>
      <c r="LO318" s="52">
        <v>0</v>
      </c>
      <c r="LP318" s="52">
        <v>0</v>
      </c>
      <c r="LQ318" s="52">
        <v>0</v>
      </c>
      <c r="LR318" s="52">
        <v>0</v>
      </c>
      <c r="LS318" s="52">
        <v>0</v>
      </c>
      <c r="LT318" s="52">
        <v>0</v>
      </c>
      <c r="LU318" s="52">
        <v>0</v>
      </c>
      <c r="LV318" s="52">
        <v>0</v>
      </c>
      <c r="LW318" s="52">
        <v>0</v>
      </c>
      <c r="LX318" s="52">
        <v>0</v>
      </c>
      <c r="LY318" s="52">
        <v>0</v>
      </c>
      <c r="LZ318" s="52">
        <v>0</v>
      </c>
      <c r="MA318" s="52">
        <v>0</v>
      </c>
      <c r="MB318" s="52">
        <v>0</v>
      </c>
      <c r="MC318" s="52">
        <v>0</v>
      </c>
      <c r="MD318" s="52">
        <v>0</v>
      </c>
      <c r="ME318" s="52">
        <v>0</v>
      </c>
      <c r="MF318" s="52">
        <v>0</v>
      </c>
      <c r="MG318" s="52">
        <v>0</v>
      </c>
      <c r="MH318" s="52">
        <v>0</v>
      </c>
      <c r="MI318" s="52">
        <v>0</v>
      </c>
      <c r="MJ318" s="52">
        <v>0</v>
      </c>
      <c r="MK318" s="52">
        <v>0</v>
      </c>
      <c r="ML318" s="52">
        <v>0</v>
      </c>
      <c r="MM318" s="52">
        <v>0</v>
      </c>
      <c r="MN318" s="52">
        <v>0</v>
      </c>
      <c r="MO318" s="52">
        <v>0</v>
      </c>
      <c r="MP318" s="52">
        <v>0</v>
      </c>
      <c r="MQ318" s="52">
        <v>0</v>
      </c>
      <c r="MR318" s="52">
        <v>0</v>
      </c>
      <c r="MS318" s="52">
        <v>0</v>
      </c>
      <c r="MT318" s="52">
        <v>0</v>
      </c>
      <c r="MU318" s="52">
        <v>0</v>
      </c>
      <c r="MV318" s="52">
        <v>0</v>
      </c>
      <c r="MW318" s="52">
        <v>0</v>
      </c>
      <c r="MX318" s="52">
        <v>0</v>
      </c>
      <c r="MY318" s="52">
        <v>0</v>
      </c>
      <c r="MZ318" s="52">
        <v>0</v>
      </c>
      <c r="NA318" s="52">
        <v>0</v>
      </c>
      <c r="NB318" s="52">
        <v>0</v>
      </c>
      <c r="NC318" s="52">
        <v>0</v>
      </c>
      <c r="ND318" s="52">
        <v>0</v>
      </c>
      <c r="NE318" s="52">
        <v>0</v>
      </c>
      <c r="NF318" s="52">
        <v>0</v>
      </c>
      <c r="NG318" s="52">
        <v>0</v>
      </c>
      <c r="NH318" s="52">
        <v>0</v>
      </c>
      <c r="NI318" s="52">
        <v>0</v>
      </c>
      <c r="NJ318" s="52">
        <v>0</v>
      </c>
      <c r="NK318" s="52">
        <v>0</v>
      </c>
      <c r="NL318" s="52">
        <v>0</v>
      </c>
      <c r="NM318" s="52">
        <v>0</v>
      </c>
      <c r="NN318" s="52">
        <v>0</v>
      </c>
      <c r="NO318" s="52">
        <v>0</v>
      </c>
      <c r="NP318" s="52">
        <v>0</v>
      </c>
      <c r="NQ318" s="52">
        <v>0</v>
      </c>
      <c r="NR318" s="68">
        <f t="shared" si="15"/>
        <v>184545.78000000029</v>
      </c>
      <c r="NS318" s="68">
        <f t="shared" si="16"/>
        <v>184545.78000000029</v>
      </c>
      <c r="NT318" s="68">
        <f t="shared" si="17"/>
        <v>184545.78000000029</v>
      </c>
    </row>
    <row r="319" spans="1:384" s="40" customFormat="1" ht="15" customHeight="1" outlineLevel="1" x14ac:dyDescent="0.2">
      <c r="A319" s="61"/>
      <c r="B319" s="49" t="s">
        <v>1078</v>
      </c>
      <c r="C319" s="49" t="s">
        <v>832</v>
      </c>
      <c r="D319" s="49" t="s">
        <v>833</v>
      </c>
      <c r="E319" s="50" t="s">
        <v>834</v>
      </c>
      <c r="F319" s="64">
        <v>44669</v>
      </c>
      <c r="G319" s="49" t="s">
        <v>37</v>
      </c>
      <c r="H319" s="72">
        <v>0</v>
      </c>
      <c r="I319" s="65">
        <v>145200</v>
      </c>
      <c r="J319" s="114" t="str">
        <f>_xlfn.XLOOKUP(E319,'[12]Resumo Unidades'!$B:$B,'[12]Resumo Unidades'!$W:$W)</f>
        <v>Fluxo ok</v>
      </c>
      <c r="K319" s="51" t="str">
        <f>IF(L319&gt;Resumo!$E$23,"Sim","Não")</f>
        <v>Não</v>
      </c>
      <c r="L319" s="66">
        <v>0</v>
      </c>
      <c r="M319" s="67"/>
      <c r="N319" s="52">
        <v>0</v>
      </c>
      <c r="O319" s="52">
        <v>0</v>
      </c>
      <c r="P319" s="52">
        <v>0</v>
      </c>
      <c r="Q319" s="52">
        <v>0</v>
      </c>
      <c r="R319" s="52">
        <v>0</v>
      </c>
      <c r="S319" s="52">
        <v>0</v>
      </c>
      <c r="T319" s="52">
        <v>0</v>
      </c>
      <c r="U319" s="52">
        <v>0</v>
      </c>
      <c r="V319" s="52">
        <v>0</v>
      </c>
      <c r="W319" s="52">
        <v>0</v>
      </c>
      <c r="X319" s="52">
        <v>0</v>
      </c>
      <c r="Y319" s="52">
        <v>0</v>
      </c>
      <c r="Z319" s="52">
        <v>0</v>
      </c>
      <c r="AA319" s="52">
        <v>0</v>
      </c>
      <c r="AB319" s="52">
        <v>0</v>
      </c>
      <c r="AC319" s="52">
        <v>0</v>
      </c>
      <c r="AD319" s="52">
        <v>0</v>
      </c>
      <c r="AE319" s="52">
        <v>0</v>
      </c>
      <c r="AF319" s="52">
        <v>0</v>
      </c>
      <c r="AG319" s="52">
        <v>0</v>
      </c>
      <c r="AH319" s="52">
        <v>0</v>
      </c>
      <c r="AI319" s="52">
        <v>0</v>
      </c>
      <c r="AJ319" s="52">
        <v>0</v>
      </c>
      <c r="AK319" s="52">
        <v>0</v>
      </c>
      <c r="AL319" s="52">
        <v>0</v>
      </c>
      <c r="AM319" s="52">
        <v>0</v>
      </c>
      <c r="AN319" s="52">
        <v>0</v>
      </c>
      <c r="AO319" s="52">
        <v>0</v>
      </c>
      <c r="AP319" s="52">
        <v>0</v>
      </c>
      <c r="AQ319" s="52">
        <v>0</v>
      </c>
      <c r="AR319" s="52">
        <v>0</v>
      </c>
      <c r="AS319" s="52">
        <v>0</v>
      </c>
      <c r="AT319" s="52">
        <v>0</v>
      </c>
      <c r="AU319" s="52">
        <v>0</v>
      </c>
      <c r="AV319" s="52">
        <v>0</v>
      </c>
      <c r="AW319" s="52">
        <v>0</v>
      </c>
      <c r="AX319" s="52">
        <v>0</v>
      </c>
      <c r="AY319" s="52">
        <v>0</v>
      </c>
      <c r="AZ319" s="52">
        <v>0</v>
      </c>
      <c r="BA319" s="52">
        <v>0</v>
      </c>
      <c r="BB319" s="52">
        <v>0</v>
      </c>
      <c r="BC319" s="52">
        <v>0</v>
      </c>
      <c r="BD319" s="52">
        <v>0</v>
      </c>
      <c r="BE319" s="52">
        <v>0</v>
      </c>
      <c r="BF319" s="52">
        <v>0</v>
      </c>
      <c r="BG319" s="52">
        <v>0</v>
      </c>
      <c r="BH319" s="52">
        <v>0</v>
      </c>
      <c r="BI319" s="52">
        <v>0</v>
      </c>
      <c r="BJ319" s="52">
        <v>0</v>
      </c>
      <c r="BK319" s="52">
        <v>0</v>
      </c>
      <c r="BL319" s="52">
        <v>0</v>
      </c>
      <c r="BM319" s="52">
        <v>0</v>
      </c>
      <c r="BN319" s="52">
        <v>0</v>
      </c>
      <c r="BO319" s="52">
        <v>0</v>
      </c>
      <c r="BP319" s="52">
        <v>0</v>
      </c>
      <c r="BQ319" s="52">
        <v>0</v>
      </c>
      <c r="BR319" s="52">
        <v>0</v>
      </c>
      <c r="BS319" s="52">
        <v>0</v>
      </c>
      <c r="BT319" s="52">
        <v>0</v>
      </c>
      <c r="BU319" s="52">
        <v>0</v>
      </c>
      <c r="BV319" s="52">
        <v>0</v>
      </c>
      <c r="BW319" s="52">
        <v>0</v>
      </c>
      <c r="BX319" s="52">
        <v>0</v>
      </c>
      <c r="BY319" s="52">
        <v>0</v>
      </c>
      <c r="BZ319" s="52">
        <v>0</v>
      </c>
      <c r="CA319" s="52">
        <v>0</v>
      </c>
      <c r="CB319" s="52">
        <v>0</v>
      </c>
      <c r="CC319" s="52">
        <v>0</v>
      </c>
      <c r="CD319" s="52">
        <v>2832.85</v>
      </c>
      <c r="CE319" s="52">
        <v>2786.4</v>
      </c>
      <c r="CF319" s="52">
        <v>2786.4</v>
      </c>
      <c r="CG319" s="52">
        <v>2786.4</v>
      </c>
      <c r="CH319" s="52">
        <v>2786.4</v>
      </c>
      <c r="CI319" s="52">
        <v>2786.4</v>
      </c>
      <c r="CJ319" s="52">
        <v>2786.4</v>
      </c>
      <c r="CK319" s="52">
        <v>2786.4</v>
      </c>
      <c r="CL319" s="52">
        <v>2786.4</v>
      </c>
      <c r="CM319" s="52">
        <v>2786.4</v>
      </c>
      <c r="CN319" s="52">
        <v>2786.4</v>
      </c>
      <c r="CO319" s="52">
        <v>2786.4</v>
      </c>
      <c r="CP319" s="52">
        <v>2786.4</v>
      </c>
      <c r="CQ319" s="52">
        <v>2786.4</v>
      </c>
      <c r="CR319" s="52">
        <v>2786.4</v>
      </c>
      <c r="CS319" s="52">
        <v>2786.4</v>
      </c>
      <c r="CT319" s="52">
        <v>2786.4</v>
      </c>
      <c r="CU319" s="52">
        <v>2786.4</v>
      </c>
      <c r="CV319" s="52">
        <v>2786.4</v>
      </c>
      <c r="CW319" s="52">
        <v>2786.4</v>
      </c>
      <c r="CX319" s="52">
        <v>2786.4</v>
      </c>
      <c r="CY319" s="52">
        <v>2786.4</v>
      </c>
      <c r="CZ319" s="52">
        <v>2786.4</v>
      </c>
      <c r="DA319" s="52">
        <v>2786.4</v>
      </c>
      <c r="DB319" s="52">
        <v>2786.4</v>
      </c>
      <c r="DC319" s="52">
        <v>2786.4</v>
      </c>
      <c r="DD319" s="52">
        <v>2786.4</v>
      </c>
      <c r="DE319" s="52">
        <v>0</v>
      </c>
      <c r="DF319" s="52">
        <v>0</v>
      </c>
      <c r="DG319" s="52">
        <v>0</v>
      </c>
      <c r="DH319" s="52">
        <v>0</v>
      </c>
      <c r="DI319" s="52">
        <v>0</v>
      </c>
      <c r="DJ319" s="52">
        <v>0</v>
      </c>
      <c r="DK319" s="52">
        <v>0</v>
      </c>
      <c r="DL319" s="52">
        <v>0</v>
      </c>
      <c r="DM319" s="52">
        <v>0</v>
      </c>
      <c r="DN319" s="52">
        <v>0</v>
      </c>
      <c r="DO319" s="52">
        <v>0</v>
      </c>
      <c r="DP319" s="52">
        <v>0</v>
      </c>
      <c r="DQ319" s="52">
        <v>0</v>
      </c>
      <c r="DR319" s="52">
        <v>0</v>
      </c>
      <c r="DS319" s="52">
        <v>0</v>
      </c>
      <c r="DT319" s="52">
        <v>0</v>
      </c>
      <c r="DU319" s="52">
        <v>0</v>
      </c>
      <c r="DV319" s="52">
        <v>0</v>
      </c>
      <c r="DW319" s="52">
        <v>0</v>
      </c>
      <c r="DX319" s="52">
        <v>0</v>
      </c>
      <c r="DY319" s="52">
        <v>0</v>
      </c>
      <c r="DZ319" s="52">
        <v>0</v>
      </c>
      <c r="EA319" s="52">
        <v>0</v>
      </c>
      <c r="EB319" s="52">
        <v>0</v>
      </c>
      <c r="EC319" s="52">
        <v>0</v>
      </c>
      <c r="ED319" s="52">
        <v>0</v>
      </c>
      <c r="EE319" s="52">
        <v>0</v>
      </c>
      <c r="EF319" s="52">
        <v>0</v>
      </c>
      <c r="EG319" s="52">
        <v>0</v>
      </c>
      <c r="EH319" s="52">
        <v>0</v>
      </c>
      <c r="EI319" s="52">
        <v>0</v>
      </c>
      <c r="EJ319" s="52">
        <v>0</v>
      </c>
      <c r="EK319" s="52">
        <v>0</v>
      </c>
      <c r="EL319" s="52">
        <v>0</v>
      </c>
      <c r="EM319" s="52">
        <v>0</v>
      </c>
      <c r="EN319" s="52">
        <v>0</v>
      </c>
      <c r="EO319" s="52">
        <v>0</v>
      </c>
      <c r="EP319" s="52">
        <v>0</v>
      </c>
      <c r="EQ319" s="52">
        <v>0</v>
      </c>
      <c r="ER319" s="52">
        <v>0</v>
      </c>
      <c r="ES319" s="52">
        <v>0</v>
      </c>
      <c r="ET319" s="52">
        <v>0</v>
      </c>
      <c r="EU319" s="52">
        <v>0</v>
      </c>
      <c r="EV319" s="52">
        <v>0</v>
      </c>
      <c r="EW319" s="52">
        <v>0</v>
      </c>
      <c r="EX319" s="52">
        <v>0</v>
      </c>
      <c r="EY319" s="52">
        <v>0</v>
      </c>
      <c r="EZ319" s="52">
        <v>0</v>
      </c>
      <c r="FA319" s="52">
        <v>0</v>
      </c>
      <c r="FB319" s="52">
        <v>0</v>
      </c>
      <c r="FC319" s="52">
        <v>0</v>
      </c>
      <c r="FD319" s="52">
        <v>0</v>
      </c>
      <c r="FE319" s="52">
        <v>0</v>
      </c>
      <c r="FF319" s="52">
        <v>0</v>
      </c>
      <c r="FG319" s="52">
        <v>0</v>
      </c>
      <c r="FH319" s="52">
        <v>0</v>
      </c>
      <c r="FI319" s="52">
        <v>0</v>
      </c>
      <c r="FJ319" s="52">
        <v>0</v>
      </c>
      <c r="FK319" s="52">
        <v>0</v>
      </c>
      <c r="FL319" s="52">
        <v>0</v>
      </c>
      <c r="FM319" s="52">
        <v>0</v>
      </c>
      <c r="FN319" s="52">
        <v>0</v>
      </c>
      <c r="FO319" s="52">
        <v>0</v>
      </c>
      <c r="FP319" s="52">
        <v>0</v>
      </c>
      <c r="FQ319" s="52">
        <v>0</v>
      </c>
      <c r="FR319" s="52">
        <v>0</v>
      </c>
      <c r="FS319" s="52">
        <v>0</v>
      </c>
      <c r="FT319" s="52">
        <v>0</v>
      </c>
      <c r="FU319" s="52">
        <v>0</v>
      </c>
      <c r="FV319" s="52">
        <v>0</v>
      </c>
      <c r="FW319" s="52">
        <v>0</v>
      </c>
      <c r="FX319" s="52">
        <v>0</v>
      </c>
      <c r="FY319" s="52">
        <v>0</v>
      </c>
      <c r="FZ319" s="52">
        <v>0</v>
      </c>
      <c r="GA319" s="52">
        <v>0</v>
      </c>
      <c r="GB319" s="52">
        <v>0</v>
      </c>
      <c r="GC319" s="52">
        <v>0</v>
      </c>
      <c r="GD319" s="52">
        <v>0</v>
      </c>
      <c r="GE319" s="52">
        <v>0</v>
      </c>
      <c r="GF319" s="52">
        <v>0</v>
      </c>
      <c r="GG319" s="52">
        <v>0</v>
      </c>
      <c r="GH319" s="52">
        <v>0</v>
      </c>
      <c r="GI319" s="52">
        <v>0</v>
      </c>
      <c r="GJ319" s="52">
        <v>0</v>
      </c>
      <c r="GK319" s="52">
        <v>0</v>
      </c>
      <c r="GL319" s="52">
        <v>0</v>
      </c>
      <c r="GM319" s="52">
        <v>0</v>
      </c>
      <c r="GN319" s="52">
        <v>0</v>
      </c>
      <c r="GO319" s="52">
        <v>0</v>
      </c>
      <c r="GP319" s="52">
        <v>0</v>
      </c>
      <c r="GQ319" s="52">
        <v>0</v>
      </c>
      <c r="GR319" s="52">
        <v>0</v>
      </c>
      <c r="GS319" s="52">
        <v>0</v>
      </c>
      <c r="GT319" s="52">
        <v>0</v>
      </c>
      <c r="GU319" s="52">
        <v>0</v>
      </c>
      <c r="GV319" s="52">
        <v>0</v>
      </c>
      <c r="GW319" s="52">
        <v>0</v>
      </c>
      <c r="GX319" s="52">
        <v>0</v>
      </c>
      <c r="GY319" s="52">
        <v>0</v>
      </c>
      <c r="GZ319" s="52">
        <v>0</v>
      </c>
      <c r="HA319" s="52">
        <v>0</v>
      </c>
      <c r="HB319" s="52">
        <v>0</v>
      </c>
      <c r="HC319" s="52">
        <v>0</v>
      </c>
      <c r="HD319" s="52">
        <v>0</v>
      </c>
      <c r="HE319" s="52">
        <v>0</v>
      </c>
      <c r="HF319" s="52">
        <v>0</v>
      </c>
      <c r="HG319" s="52">
        <v>0</v>
      </c>
      <c r="HH319" s="52">
        <v>0</v>
      </c>
      <c r="HI319" s="52">
        <v>0</v>
      </c>
      <c r="HJ319" s="52">
        <v>0</v>
      </c>
      <c r="HK319" s="52">
        <v>0</v>
      </c>
      <c r="HL319" s="52">
        <v>0</v>
      </c>
      <c r="HM319" s="52">
        <v>0</v>
      </c>
      <c r="HN319" s="52">
        <v>0</v>
      </c>
      <c r="HO319" s="52">
        <v>0</v>
      </c>
      <c r="HP319" s="52">
        <v>0</v>
      </c>
      <c r="HQ319" s="52">
        <v>0</v>
      </c>
      <c r="HR319" s="52">
        <v>0</v>
      </c>
      <c r="HS319" s="52">
        <v>0</v>
      </c>
      <c r="HT319" s="52">
        <v>0</v>
      </c>
      <c r="HU319" s="52">
        <v>0</v>
      </c>
      <c r="HV319" s="52">
        <v>0</v>
      </c>
      <c r="HW319" s="52">
        <v>0</v>
      </c>
      <c r="HX319" s="52">
        <v>0</v>
      </c>
      <c r="HY319" s="52">
        <v>0</v>
      </c>
      <c r="HZ319" s="52">
        <v>0</v>
      </c>
      <c r="IA319" s="52">
        <v>0</v>
      </c>
      <c r="IB319" s="52">
        <v>0</v>
      </c>
      <c r="IC319" s="52">
        <v>0</v>
      </c>
      <c r="ID319" s="52">
        <v>0</v>
      </c>
      <c r="IE319" s="52">
        <v>0</v>
      </c>
      <c r="IF319" s="52">
        <v>0</v>
      </c>
      <c r="IG319" s="52">
        <v>0</v>
      </c>
      <c r="IH319" s="52">
        <v>0</v>
      </c>
      <c r="II319" s="52">
        <v>0</v>
      </c>
      <c r="IJ319" s="52">
        <v>0</v>
      </c>
      <c r="IK319" s="52">
        <v>0</v>
      </c>
      <c r="IL319" s="52">
        <v>0</v>
      </c>
      <c r="IM319" s="52">
        <v>0</v>
      </c>
      <c r="IN319" s="52">
        <v>0</v>
      </c>
      <c r="IO319" s="52">
        <v>0</v>
      </c>
      <c r="IP319" s="52">
        <v>0</v>
      </c>
      <c r="IQ319" s="52">
        <v>0</v>
      </c>
      <c r="IR319" s="52">
        <v>0</v>
      </c>
      <c r="IS319" s="52">
        <v>0</v>
      </c>
      <c r="IT319" s="52">
        <v>0</v>
      </c>
      <c r="IU319" s="52">
        <v>0</v>
      </c>
      <c r="IV319" s="52">
        <v>0</v>
      </c>
      <c r="IW319" s="52">
        <v>0</v>
      </c>
      <c r="IX319" s="52">
        <v>0</v>
      </c>
      <c r="IY319" s="52">
        <v>0</v>
      </c>
      <c r="IZ319" s="52">
        <v>0</v>
      </c>
      <c r="JA319" s="52">
        <v>0</v>
      </c>
      <c r="JB319" s="52">
        <v>0</v>
      </c>
      <c r="JC319" s="52">
        <v>0</v>
      </c>
      <c r="JD319" s="52">
        <v>0</v>
      </c>
      <c r="JE319" s="52">
        <v>0</v>
      </c>
      <c r="JF319" s="52">
        <v>0</v>
      </c>
      <c r="JG319" s="52">
        <v>0</v>
      </c>
      <c r="JH319" s="52">
        <v>0</v>
      </c>
      <c r="JI319" s="52">
        <v>0</v>
      </c>
      <c r="JJ319" s="52">
        <v>0</v>
      </c>
      <c r="JK319" s="52">
        <v>0</v>
      </c>
      <c r="JL319" s="52">
        <v>0</v>
      </c>
      <c r="JM319" s="52">
        <v>0</v>
      </c>
      <c r="JN319" s="52">
        <v>0</v>
      </c>
      <c r="JO319" s="52">
        <v>0</v>
      </c>
      <c r="JP319" s="52">
        <v>0</v>
      </c>
      <c r="JQ319" s="52">
        <v>0</v>
      </c>
      <c r="JR319" s="52">
        <v>0</v>
      </c>
      <c r="JS319" s="52">
        <v>0</v>
      </c>
      <c r="JT319" s="52">
        <v>0</v>
      </c>
      <c r="JU319" s="52">
        <v>0</v>
      </c>
      <c r="JV319" s="52">
        <v>0</v>
      </c>
      <c r="JW319" s="52">
        <v>0</v>
      </c>
      <c r="JX319" s="52">
        <v>0</v>
      </c>
      <c r="JY319" s="52">
        <v>0</v>
      </c>
      <c r="JZ319" s="52">
        <v>0</v>
      </c>
      <c r="KA319" s="52">
        <v>0</v>
      </c>
      <c r="KB319" s="52">
        <v>0</v>
      </c>
      <c r="KC319" s="52">
        <v>0</v>
      </c>
      <c r="KD319" s="52">
        <v>0</v>
      </c>
      <c r="KE319" s="52">
        <v>0</v>
      </c>
      <c r="KF319" s="52">
        <v>0</v>
      </c>
      <c r="KG319" s="52">
        <v>0</v>
      </c>
      <c r="KH319" s="52">
        <v>0</v>
      </c>
      <c r="KI319" s="52">
        <v>0</v>
      </c>
      <c r="KJ319" s="52">
        <v>0</v>
      </c>
      <c r="KK319" s="52">
        <v>0</v>
      </c>
      <c r="KL319" s="52">
        <v>0</v>
      </c>
      <c r="KM319" s="52">
        <v>0</v>
      </c>
      <c r="KN319" s="52">
        <v>0</v>
      </c>
      <c r="KO319" s="52">
        <v>0</v>
      </c>
      <c r="KP319" s="52">
        <v>0</v>
      </c>
      <c r="KQ319" s="52">
        <v>0</v>
      </c>
      <c r="KR319" s="52">
        <v>0</v>
      </c>
      <c r="KS319" s="52">
        <v>0</v>
      </c>
      <c r="KT319" s="52">
        <v>0</v>
      </c>
      <c r="KU319" s="52">
        <v>0</v>
      </c>
      <c r="KV319" s="52">
        <v>0</v>
      </c>
      <c r="KW319" s="52">
        <v>0</v>
      </c>
      <c r="KX319" s="52">
        <v>0</v>
      </c>
      <c r="KY319" s="52">
        <v>0</v>
      </c>
      <c r="KZ319" s="52">
        <v>0</v>
      </c>
      <c r="LA319" s="52">
        <v>0</v>
      </c>
      <c r="LB319" s="52">
        <v>0</v>
      </c>
      <c r="LC319" s="52">
        <v>0</v>
      </c>
      <c r="LD319" s="52">
        <v>0</v>
      </c>
      <c r="LE319" s="52">
        <v>0</v>
      </c>
      <c r="LF319" s="52">
        <v>0</v>
      </c>
      <c r="LG319" s="52">
        <v>0</v>
      </c>
      <c r="LH319" s="52">
        <v>0</v>
      </c>
      <c r="LI319" s="52">
        <v>0</v>
      </c>
      <c r="LJ319" s="52">
        <v>0</v>
      </c>
      <c r="LK319" s="52">
        <v>0</v>
      </c>
      <c r="LL319" s="52">
        <v>0</v>
      </c>
      <c r="LM319" s="52">
        <v>0</v>
      </c>
      <c r="LN319" s="52">
        <v>0</v>
      </c>
      <c r="LO319" s="52">
        <v>0</v>
      </c>
      <c r="LP319" s="52">
        <v>0</v>
      </c>
      <c r="LQ319" s="52">
        <v>0</v>
      </c>
      <c r="LR319" s="52">
        <v>0</v>
      </c>
      <c r="LS319" s="52">
        <v>0</v>
      </c>
      <c r="LT319" s="52">
        <v>0</v>
      </c>
      <c r="LU319" s="52">
        <v>0</v>
      </c>
      <c r="LV319" s="52">
        <v>0</v>
      </c>
      <c r="LW319" s="52">
        <v>0</v>
      </c>
      <c r="LX319" s="52">
        <v>0</v>
      </c>
      <c r="LY319" s="52">
        <v>0</v>
      </c>
      <c r="LZ319" s="52">
        <v>0</v>
      </c>
      <c r="MA319" s="52">
        <v>0</v>
      </c>
      <c r="MB319" s="52">
        <v>0</v>
      </c>
      <c r="MC319" s="52">
        <v>0</v>
      </c>
      <c r="MD319" s="52">
        <v>0</v>
      </c>
      <c r="ME319" s="52">
        <v>0</v>
      </c>
      <c r="MF319" s="52">
        <v>0</v>
      </c>
      <c r="MG319" s="52">
        <v>0</v>
      </c>
      <c r="MH319" s="52">
        <v>0</v>
      </c>
      <c r="MI319" s="52">
        <v>0</v>
      </c>
      <c r="MJ319" s="52">
        <v>0</v>
      </c>
      <c r="MK319" s="52">
        <v>0</v>
      </c>
      <c r="ML319" s="52">
        <v>0</v>
      </c>
      <c r="MM319" s="52">
        <v>0</v>
      </c>
      <c r="MN319" s="52">
        <v>0</v>
      </c>
      <c r="MO319" s="52">
        <v>0</v>
      </c>
      <c r="MP319" s="52">
        <v>0</v>
      </c>
      <c r="MQ319" s="52">
        <v>0</v>
      </c>
      <c r="MR319" s="52">
        <v>0</v>
      </c>
      <c r="MS319" s="52">
        <v>0</v>
      </c>
      <c r="MT319" s="52">
        <v>0</v>
      </c>
      <c r="MU319" s="52">
        <v>0</v>
      </c>
      <c r="MV319" s="52">
        <v>0</v>
      </c>
      <c r="MW319" s="52">
        <v>0</v>
      </c>
      <c r="MX319" s="52">
        <v>0</v>
      </c>
      <c r="MY319" s="52">
        <v>0</v>
      </c>
      <c r="MZ319" s="52">
        <v>0</v>
      </c>
      <c r="NA319" s="52">
        <v>0</v>
      </c>
      <c r="NB319" s="52">
        <v>0</v>
      </c>
      <c r="NC319" s="52">
        <v>0</v>
      </c>
      <c r="ND319" s="52">
        <v>0</v>
      </c>
      <c r="NE319" s="52">
        <v>0</v>
      </c>
      <c r="NF319" s="52">
        <v>0</v>
      </c>
      <c r="NG319" s="52">
        <v>0</v>
      </c>
      <c r="NH319" s="52">
        <v>0</v>
      </c>
      <c r="NI319" s="52">
        <v>0</v>
      </c>
      <c r="NJ319" s="52">
        <v>0</v>
      </c>
      <c r="NK319" s="52">
        <v>0</v>
      </c>
      <c r="NL319" s="52">
        <v>0</v>
      </c>
      <c r="NM319" s="52">
        <v>0</v>
      </c>
      <c r="NN319" s="52">
        <v>0</v>
      </c>
      <c r="NO319" s="52">
        <v>0</v>
      </c>
      <c r="NP319" s="52">
        <v>0</v>
      </c>
      <c r="NQ319" s="52">
        <v>0</v>
      </c>
      <c r="NR319" s="68">
        <f t="shared" si="15"/>
        <v>75279.25</v>
      </c>
      <c r="NS319" s="68">
        <f t="shared" si="16"/>
        <v>75279.25</v>
      </c>
      <c r="NT319" s="68">
        <f t="shared" si="17"/>
        <v>75279.25</v>
      </c>
    </row>
    <row r="320" spans="1:384" s="40" customFormat="1" ht="15" customHeight="1" outlineLevel="1" x14ac:dyDescent="0.2">
      <c r="A320" s="61"/>
      <c r="B320" s="49" t="s">
        <v>1078</v>
      </c>
      <c r="C320" s="49" t="s">
        <v>835</v>
      </c>
      <c r="D320" s="49" t="s">
        <v>836</v>
      </c>
      <c r="E320" s="50" t="s">
        <v>837</v>
      </c>
      <c r="F320" s="64">
        <v>44698</v>
      </c>
      <c r="G320" s="49" t="s">
        <v>37</v>
      </c>
      <c r="H320" s="72">
        <v>0</v>
      </c>
      <c r="I320" s="65">
        <v>150200</v>
      </c>
      <c r="J320" s="114" t="str">
        <f>_xlfn.XLOOKUP(E320,'[12]Resumo Unidades'!$B:$B,'[12]Resumo Unidades'!$W:$W)</f>
        <v>Fluxo com Divergência de até 2%</v>
      </c>
      <c r="K320" s="51" t="str">
        <f>IF(L320&gt;Resumo!$E$23,"Sim","Não")</f>
        <v>Não</v>
      </c>
      <c r="L320" s="66">
        <v>0</v>
      </c>
      <c r="M320" s="67"/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0</v>
      </c>
      <c r="U320" s="52">
        <v>0</v>
      </c>
      <c r="V320" s="52">
        <v>0</v>
      </c>
      <c r="W320" s="52">
        <v>0</v>
      </c>
      <c r="X320" s="52">
        <v>0</v>
      </c>
      <c r="Y320" s="52">
        <v>0</v>
      </c>
      <c r="Z320" s="52">
        <v>0</v>
      </c>
      <c r="AA320" s="52">
        <v>0</v>
      </c>
      <c r="AB320" s="52">
        <v>0</v>
      </c>
      <c r="AC320" s="52">
        <v>0</v>
      </c>
      <c r="AD320" s="52">
        <v>0</v>
      </c>
      <c r="AE320" s="52">
        <v>0</v>
      </c>
      <c r="AF320" s="52">
        <v>0</v>
      </c>
      <c r="AG320" s="52">
        <v>0</v>
      </c>
      <c r="AH320" s="52">
        <v>0</v>
      </c>
      <c r="AI320" s="52">
        <v>0</v>
      </c>
      <c r="AJ320" s="52">
        <v>0</v>
      </c>
      <c r="AK320" s="52">
        <v>0</v>
      </c>
      <c r="AL320" s="52">
        <v>0</v>
      </c>
      <c r="AM320" s="52">
        <v>0</v>
      </c>
      <c r="AN320" s="52">
        <v>0</v>
      </c>
      <c r="AO320" s="52">
        <v>0</v>
      </c>
      <c r="AP320" s="52">
        <v>0</v>
      </c>
      <c r="AQ320" s="52">
        <v>0</v>
      </c>
      <c r="AR320" s="52">
        <v>0</v>
      </c>
      <c r="AS320" s="52">
        <v>0</v>
      </c>
      <c r="AT320" s="52">
        <v>0</v>
      </c>
      <c r="AU320" s="52">
        <v>0</v>
      </c>
      <c r="AV320" s="52">
        <v>0</v>
      </c>
      <c r="AW320" s="52">
        <v>0</v>
      </c>
      <c r="AX320" s="52">
        <v>0</v>
      </c>
      <c r="AY320" s="52">
        <v>0</v>
      </c>
      <c r="AZ320" s="52">
        <v>0</v>
      </c>
      <c r="BA320" s="52">
        <v>0</v>
      </c>
      <c r="BB320" s="52">
        <v>0</v>
      </c>
      <c r="BC320" s="52">
        <v>0</v>
      </c>
      <c r="BD320" s="52">
        <v>0</v>
      </c>
      <c r="BE320" s="52">
        <v>0</v>
      </c>
      <c r="BF320" s="52">
        <v>0</v>
      </c>
      <c r="BG320" s="52">
        <v>0</v>
      </c>
      <c r="BH320" s="52">
        <v>0</v>
      </c>
      <c r="BI320" s="52">
        <v>0</v>
      </c>
      <c r="BJ320" s="52">
        <v>0</v>
      </c>
      <c r="BK320" s="52">
        <v>0</v>
      </c>
      <c r="BL320" s="52">
        <v>0</v>
      </c>
      <c r="BM320" s="52">
        <v>0</v>
      </c>
      <c r="BN320" s="52">
        <v>0</v>
      </c>
      <c r="BO320" s="52">
        <v>0</v>
      </c>
      <c r="BP320" s="52">
        <v>0</v>
      </c>
      <c r="BQ320" s="52">
        <v>0</v>
      </c>
      <c r="BR320" s="52">
        <v>0</v>
      </c>
      <c r="BS320" s="52">
        <v>0</v>
      </c>
      <c r="BT320" s="52">
        <v>0</v>
      </c>
      <c r="BU320" s="52">
        <v>0</v>
      </c>
      <c r="BV320" s="52">
        <v>0</v>
      </c>
      <c r="BW320" s="52">
        <v>0</v>
      </c>
      <c r="BX320" s="52">
        <v>0</v>
      </c>
      <c r="BY320" s="52">
        <v>0</v>
      </c>
      <c r="BZ320" s="52">
        <v>0</v>
      </c>
      <c r="CA320" s="52">
        <v>0</v>
      </c>
      <c r="CB320" s="52">
        <v>0</v>
      </c>
      <c r="CC320" s="52">
        <v>0</v>
      </c>
      <c r="CD320" s="52">
        <v>2886.89</v>
      </c>
      <c r="CE320" s="52">
        <v>2886.89</v>
      </c>
      <c r="CF320" s="52">
        <v>2886.89</v>
      </c>
      <c r="CG320" s="52">
        <v>2886.89</v>
      </c>
      <c r="CH320" s="52">
        <v>2886.89</v>
      </c>
      <c r="CI320" s="52">
        <v>2886.89</v>
      </c>
      <c r="CJ320" s="52">
        <v>2886.89</v>
      </c>
      <c r="CK320" s="52">
        <v>2886.89</v>
      </c>
      <c r="CL320" s="52">
        <v>2886.89</v>
      </c>
      <c r="CM320" s="52">
        <v>2886.89</v>
      </c>
      <c r="CN320" s="52">
        <v>2886.89</v>
      </c>
      <c r="CO320" s="52">
        <v>2886.89</v>
      </c>
      <c r="CP320" s="52">
        <v>2886.89</v>
      </c>
      <c r="CQ320" s="52">
        <v>2886.89</v>
      </c>
      <c r="CR320" s="52">
        <v>2886.89</v>
      </c>
      <c r="CS320" s="52">
        <v>2886.89</v>
      </c>
      <c r="CT320" s="52">
        <v>2886.89</v>
      </c>
      <c r="CU320" s="52">
        <v>2886.89</v>
      </c>
      <c r="CV320" s="52">
        <v>2886.89</v>
      </c>
      <c r="CW320" s="52">
        <v>2886.89</v>
      </c>
      <c r="CX320" s="52">
        <v>2886.89</v>
      </c>
      <c r="CY320" s="52">
        <v>2886.89</v>
      </c>
      <c r="CZ320" s="52">
        <v>2886.89</v>
      </c>
      <c r="DA320" s="52">
        <v>2886.89</v>
      </c>
      <c r="DB320" s="52">
        <v>2886.89</v>
      </c>
      <c r="DC320" s="52">
        <v>2886.89</v>
      </c>
      <c r="DD320" s="52">
        <v>2886.89</v>
      </c>
      <c r="DE320" s="52">
        <v>2886.89</v>
      </c>
      <c r="DF320" s="52">
        <v>0</v>
      </c>
      <c r="DG320" s="52">
        <v>0</v>
      </c>
      <c r="DH320" s="52">
        <v>0</v>
      </c>
      <c r="DI320" s="52">
        <v>0</v>
      </c>
      <c r="DJ320" s="52">
        <v>0</v>
      </c>
      <c r="DK320" s="52">
        <v>0</v>
      </c>
      <c r="DL320" s="52">
        <v>0</v>
      </c>
      <c r="DM320" s="52">
        <v>0</v>
      </c>
      <c r="DN320" s="52">
        <v>0</v>
      </c>
      <c r="DO320" s="52">
        <v>0</v>
      </c>
      <c r="DP320" s="52">
        <v>0</v>
      </c>
      <c r="DQ320" s="52">
        <v>0</v>
      </c>
      <c r="DR320" s="52">
        <v>0</v>
      </c>
      <c r="DS320" s="52">
        <v>0</v>
      </c>
      <c r="DT320" s="52">
        <v>0</v>
      </c>
      <c r="DU320" s="52">
        <v>0</v>
      </c>
      <c r="DV320" s="52">
        <v>0</v>
      </c>
      <c r="DW320" s="52">
        <v>0</v>
      </c>
      <c r="DX320" s="52">
        <v>0</v>
      </c>
      <c r="DY320" s="52">
        <v>0</v>
      </c>
      <c r="DZ320" s="52">
        <v>0</v>
      </c>
      <c r="EA320" s="52">
        <v>0</v>
      </c>
      <c r="EB320" s="52">
        <v>0</v>
      </c>
      <c r="EC320" s="52">
        <v>0</v>
      </c>
      <c r="ED320" s="52">
        <v>0</v>
      </c>
      <c r="EE320" s="52">
        <v>0</v>
      </c>
      <c r="EF320" s="52">
        <v>0</v>
      </c>
      <c r="EG320" s="52">
        <v>0</v>
      </c>
      <c r="EH320" s="52">
        <v>0</v>
      </c>
      <c r="EI320" s="52">
        <v>0</v>
      </c>
      <c r="EJ320" s="52">
        <v>0</v>
      </c>
      <c r="EK320" s="52">
        <v>0</v>
      </c>
      <c r="EL320" s="52">
        <v>0</v>
      </c>
      <c r="EM320" s="52">
        <v>0</v>
      </c>
      <c r="EN320" s="52">
        <v>0</v>
      </c>
      <c r="EO320" s="52">
        <v>0</v>
      </c>
      <c r="EP320" s="52">
        <v>0</v>
      </c>
      <c r="EQ320" s="52">
        <v>0</v>
      </c>
      <c r="ER320" s="52">
        <v>0</v>
      </c>
      <c r="ES320" s="52">
        <v>0</v>
      </c>
      <c r="ET320" s="52">
        <v>0</v>
      </c>
      <c r="EU320" s="52">
        <v>0</v>
      </c>
      <c r="EV320" s="52">
        <v>0</v>
      </c>
      <c r="EW320" s="52">
        <v>0</v>
      </c>
      <c r="EX320" s="52">
        <v>0</v>
      </c>
      <c r="EY320" s="52">
        <v>0</v>
      </c>
      <c r="EZ320" s="52">
        <v>0</v>
      </c>
      <c r="FA320" s="52">
        <v>0</v>
      </c>
      <c r="FB320" s="52">
        <v>0</v>
      </c>
      <c r="FC320" s="52">
        <v>0</v>
      </c>
      <c r="FD320" s="52">
        <v>0</v>
      </c>
      <c r="FE320" s="52">
        <v>0</v>
      </c>
      <c r="FF320" s="52">
        <v>0</v>
      </c>
      <c r="FG320" s="52">
        <v>0</v>
      </c>
      <c r="FH320" s="52">
        <v>0</v>
      </c>
      <c r="FI320" s="52">
        <v>0</v>
      </c>
      <c r="FJ320" s="52">
        <v>0</v>
      </c>
      <c r="FK320" s="52">
        <v>0</v>
      </c>
      <c r="FL320" s="52">
        <v>0</v>
      </c>
      <c r="FM320" s="52">
        <v>0</v>
      </c>
      <c r="FN320" s="52">
        <v>0</v>
      </c>
      <c r="FO320" s="52">
        <v>0</v>
      </c>
      <c r="FP320" s="52">
        <v>0</v>
      </c>
      <c r="FQ320" s="52">
        <v>0</v>
      </c>
      <c r="FR320" s="52">
        <v>0</v>
      </c>
      <c r="FS320" s="52">
        <v>0</v>
      </c>
      <c r="FT320" s="52">
        <v>0</v>
      </c>
      <c r="FU320" s="52">
        <v>0</v>
      </c>
      <c r="FV320" s="52">
        <v>0</v>
      </c>
      <c r="FW320" s="52">
        <v>0</v>
      </c>
      <c r="FX320" s="52">
        <v>0</v>
      </c>
      <c r="FY320" s="52">
        <v>0</v>
      </c>
      <c r="FZ320" s="52">
        <v>0</v>
      </c>
      <c r="GA320" s="52">
        <v>0</v>
      </c>
      <c r="GB320" s="52">
        <v>0</v>
      </c>
      <c r="GC320" s="52">
        <v>0</v>
      </c>
      <c r="GD320" s="52">
        <v>0</v>
      </c>
      <c r="GE320" s="52">
        <v>0</v>
      </c>
      <c r="GF320" s="52">
        <v>0</v>
      </c>
      <c r="GG320" s="52">
        <v>0</v>
      </c>
      <c r="GH320" s="52">
        <v>0</v>
      </c>
      <c r="GI320" s="52">
        <v>0</v>
      </c>
      <c r="GJ320" s="52">
        <v>0</v>
      </c>
      <c r="GK320" s="52">
        <v>0</v>
      </c>
      <c r="GL320" s="52">
        <v>0</v>
      </c>
      <c r="GM320" s="52">
        <v>0</v>
      </c>
      <c r="GN320" s="52">
        <v>0</v>
      </c>
      <c r="GO320" s="52">
        <v>0</v>
      </c>
      <c r="GP320" s="52">
        <v>0</v>
      </c>
      <c r="GQ320" s="52">
        <v>0</v>
      </c>
      <c r="GR320" s="52">
        <v>0</v>
      </c>
      <c r="GS320" s="52">
        <v>0</v>
      </c>
      <c r="GT320" s="52">
        <v>0</v>
      </c>
      <c r="GU320" s="52">
        <v>0</v>
      </c>
      <c r="GV320" s="52">
        <v>0</v>
      </c>
      <c r="GW320" s="52">
        <v>0</v>
      </c>
      <c r="GX320" s="52">
        <v>0</v>
      </c>
      <c r="GY320" s="52">
        <v>0</v>
      </c>
      <c r="GZ320" s="52">
        <v>0</v>
      </c>
      <c r="HA320" s="52">
        <v>0</v>
      </c>
      <c r="HB320" s="52">
        <v>0</v>
      </c>
      <c r="HC320" s="52">
        <v>0</v>
      </c>
      <c r="HD320" s="52">
        <v>0</v>
      </c>
      <c r="HE320" s="52">
        <v>0</v>
      </c>
      <c r="HF320" s="52">
        <v>0</v>
      </c>
      <c r="HG320" s="52">
        <v>0</v>
      </c>
      <c r="HH320" s="52">
        <v>0</v>
      </c>
      <c r="HI320" s="52">
        <v>0</v>
      </c>
      <c r="HJ320" s="52">
        <v>0</v>
      </c>
      <c r="HK320" s="52">
        <v>0</v>
      </c>
      <c r="HL320" s="52">
        <v>0</v>
      </c>
      <c r="HM320" s="52">
        <v>0</v>
      </c>
      <c r="HN320" s="52">
        <v>0</v>
      </c>
      <c r="HO320" s="52">
        <v>0</v>
      </c>
      <c r="HP320" s="52">
        <v>0</v>
      </c>
      <c r="HQ320" s="52">
        <v>0</v>
      </c>
      <c r="HR320" s="52">
        <v>0</v>
      </c>
      <c r="HS320" s="52">
        <v>0</v>
      </c>
      <c r="HT320" s="52">
        <v>0</v>
      </c>
      <c r="HU320" s="52">
        <v>0</v>
      </c>
      <c r="HV320" s="52">
        <v>0</v>
      </c>
      <c r="HW320" s="52">
        <v>0</v>
      </c>
      <c r="HX320" s="52">
        <v>0</v>
      </c>
      <c r="HY320" s="52">
        <v>0</v>
      </c>
      <c r="HZ320" s="52">
        <v>0</v>
      </c>
      <c r="IA320" s="52">
        <v>0</v>
      </c>
      <c r="IB320" s="52">
        <v>0</v>
      </c>
      <c r="IC320" s="52">
        <v>0</v>
      </c>
      <c r="ID320" s="52">
        <v>0</v>
      </c>
      <c r="IE320" s="52">
        <v>0</v>
      </c>
      <c r="IF320" s="52">
        <v>0</v>
      </c>
      <c r="IG320" s="52">
        <v>0</v>
      </c>
      <c r="IH320" s="52">
        <v>0</v>
      </c>
      <c r="II320" s="52">
        <v>0</v>
      </c>
      <c r="IJ320" s="52">
        <v>0</v>
      </c>
      <c r="IK320" s="52">
        <v>0</v>
      </c>
      <c r="IL320" s="52">
        <v>0</v>
      </c>
      <c r="IM320" s="52">
        <v>0</v>
      </c>
      <c r="IN320" s="52">
        <v>0</v>
      </c>
      <c r="IO320" s="52">
        <v>0</v>
      </c>
      <c r="IP320" s="52">
        <v>0</v>
      </c>
      <c r="IQ320" s="52">
        <v>0</v>
      </c>
      <c r="IR320" s="52">
        <v>0</v>
      </c>
      <c r="IS320" s="52">
        <v>0</v>
      </c>
      <c r="IT320" s="52">
        <v>0</v>
      </c>
      <c r="IU320" s="52">
        <v>0</v>
      </c>
      <c r="IV320" s="52">
        <v>0</v>
      </c>
      <c r="IW320" s="52">
        <v>0</v>
      </c>
      <c r="IX320" s="52">
        <v>0</v>
      </c>
      <c r="IY320" s="52">
        <v>0</v>
      </c>
      <c r="IZ320" s="52">
        <v>0</v>
      </c>
      <c r="JA320" s="52">
        <v>0</v>
      </c>
      <c r="JB320" s="52">
        <v>0</v>
      </c>
      <c r="JC320" s="52">
        <v>0</v>
      </c>
      <c r="JD320" s="52">
        <v>0</v>
      </c>
      <c r="JE320" s="52">
        <v>0</v>
      </c>
      <c r="JF320" s="52">
        <v>0</v>
      </c>
      <c r="JG320" s="52">
        <v>0</v>
      </c>
      <c r="JH320" s="52">
        <v>0</v>
      </c>
      <c r="JI320" s="52">
        <v>0</v>
      </c>
      <c r="JJ320" s="52">
        <v>0</v>
      </c>
      <c r="JK320" s="52">
        <v>0</v>
      </c>
      <c r="JL320" s="52">
        <v>0</v>
      </c>
      <c r="JM320" s="52">
        <v>0</v>
      </c>
      <c r="JN320" s="52">
        <v>0</v>
      </c>
      <c r="JO320" s="52">
        <v>0</v>
      </c>
      <c r="JP320" s="52">
        <v>0</v>
      </c>
      <c r="JQ320" s="52">
        <v>0</v>
      </c>
      <c r="JR320" s="52">
        <v>0</v>
      </c>
      <c r="JS320" s="52">
        <v>0</v>
      </c>
      <c r="JT320" s="52">
        <v>0</v>
      </c>
      <c r="JU320" s="52">
        <v>0</v>
      </c>
      <c r="JV320" s="52">
        <v>0</v>
      </c>
      <c r="JW320" s="52">
        <v>0</v>
      </c>
      <c r="JX320" s="52">
        <v>0</v>
      </c>
      <c r="JY320" s="52">
        <v>0</v>
      </c>
      <c r="JZ320" s="52">
        <v>0</v>
      </c>
      <c r="KA320" s="52">
        <v>0</v>
      </c>
      <c r="KB320" s="52">
        <v>0</v>
      </c>
      <c r="KC320" s="52">
        <v>0</v>
      </c>
      <c r="KD320" s="52">
        <v>0</v>
      </c>
      <c r="KE320" s="52">
        <v>0</v>
      </c>
      <c r="KF320" s="52">
        <v>0</v>
      </c>
      <c r="KG320" s="52">
        <v>0</v>
      </c>
      <c r="KH320" s="52">
        <v>0</v>
      </c>
      <c r="KI320" s="52">
        <v>0</v>
      </c>
      <c r="KJ320" s="52">
        <v>0</v>
      </c>
      <c r="KK320" s="52">
        <v>0</v>
      </c>
      <c r="KL320" s="52">
        <v>0</v>
      </c>
      <c r="KM320" s="52">
        <v>0</v>
      </c>
      <c r="KN320" s="52">
        <v>0</v>
      </c>
      <c r="KO320" s="52">
        <v>0</v>
      </c>
      <c r="KP320" s="52">
        <v>0</v>
      </c>
      <c r="KQ320" s="52">
        <v>0</v>
      </c>
      <c r="KR320" s="52">
        <v>0</v>
      </c>
      <c r="KS320" s="52">
        <v>0</v>
      </c>
      <c r="KT320" s="52">
        <v>0</v>
      </c>
      <c r="KU320" s="52">
        <v>0</v>
      </c>
      <c r="KV320" s="52">
        <v>0</v>
      </c>
      <c r="KW320" s="52">
        <v>0</v>
      </c>
      <c r="KX320" s="52">
        <v>0</v>
      </c>
      <c r="KY320" s="52">
        <v>0</v>
      </c>
      <c r="KZ320" s="52">
        <v>0</v>
      </c>
      <c r="LA320" s="52">
        <v>0</v>
      </c>
      <c r="LB320" s="52">
        <v>0</v>
      </c>
      <c r="LC320" s="52">
        <v>0</v>
      </c>
      <c r="LD320" s="52">
        <v>0</v>
      </c>
      <c r="LE320" s="52">
        <v>0</v>
      </c>
      <c r="LF320" s="52">
        <v>0</v>
      </c>
      <c r="LG320" s="52">
        <v>0</v>
      </c>
      <c r="LH320" s="52">
        <v>0</v>
      </c>
      <c r="LI320" s="52">
        <v>0</v>
      </c>
      <c r="LJ320" s="52">
        <v>0</v>
      </c>
      <c r="LK320" s="52">
        <v>0</v>
      </c>
      <c r="LL320" s="52">
        <v>0</v>
      </c>
      <c r="LM320" s="52">
        <v>0</v>
      </c>
      <c r="LN320" s="52">
        <v>0</v>
      </c>
      <c r="LO320" s="52">
        <v>0</v>
      </c>
      <c r="LP320" s="52">
        <v>0</v>
      </c>
      <c r="LQ320" s="52">
        <v>0</v>
      </c>
      <c r="LR320" s="52">
        <v>0</v>
      </c>
      <c r="LS320" s="52">
        <v>0</v>
      </c>
      <c r="LT320" s="52">
        <v>0</v>
      </c>
      <c r="LU320" s="52">
        <v>0</v>
      </c>
      <c r="LV320" s="52">
        <v>0</v>
      </c>
      <c r="LW320" s="52">
        <v>0</v>
      </c>
      <c r="LX320" s="52">
        <v>0</v>
      </c>
      <c r="LY320" s="52">
        <v>0</v>
      </c>
      <c r="LZ320" s="52">
        <v>0</v>
      </c>
      <c r="MA320" s="52">
        <v>0</v>
      </c>
      <c r="MB320" s="52">
        <v>0</v>
      </c>
      <c r="MC320" s="52">
        <v>0</v>
      </c>
      <c r="MD320" s="52">
        <v>0</v>
      </c>
      <c r="ME320" s="52">
        <v>0</v>
      </c>
      <c r="MF320" s="52">
        <v>0</v>
      </c>
      <c r="MG320" s="52">
        <v>0</v>
      </c>
      <c r="MH320" s="52">
        <v>0</v>
      </c>
      <c r="MI320" s="52">
        <v>0</v>
      </c>
      <c r="MJ320" s="52">
        <v>0</v>
      </c>
      <c r="MK320" s="52">
        <v>0</v>
      </c>
      <c r="ML320" s="52">
        <v>0</v>
      </c>
      <c r="MM320" s="52">
        <v>0</v>
      </c>
      <c r="MN320" s="52">
        <v>0</v>
      </c>
      <c r="MO320" s="52">
        <v>0</v>
      </c>
      <c r="MP320" s="52">
        <v>0</v>
      </c>
      <c r="MQ320" s="52">
        <v>0</v>
      </c>
      <c r="MR320" s="52">
        <v>0</v>
      </c>
      <c r="MS320" s="52">
        <v>0</v>
      </c>
      <c r="MT320" s="52">
        <v>0</v>
      </c>
      <c r="MU320" s="52">
        <v>0</v>
      </c>
      <c r="MV320" s="52">
        <v>0</v>
      </c>
      <c r="MW320" s="52">
        <v>0</v>
      </c>
      <c r="MX320" s="52">
        <v>0</v>
      </c>
      <c r="MY320" s="52">
        <v>0</v>
      </c>
      <c r="MZ320" s="52">
        <v>0</v>
      </c>
      <c r="NA320" s="52">
        <v>0</v>
      </c>
      <c r="NB320" s="52">
        <v>0</v>
      </c>
      <c r="NC320" s="52">
        <v>0</v>
      </c>
      <c r="ND320" s="52">
        <v>0</v>
      </c>
      <c r="NE320" s="52">
        <v>0</v>
      </c>
      <c r="NF320" s="52">
        <v>0</v>
      </c>
      <c r="NG320" s="52">
        <v>0</v>
      </c>
      <c r="NH320" s="52">
        <v>0</v>
      </c>
      <c r="NI320" s="52">
        <v>0</v>
      </c>
      <c r="NJ320" s="52">
        <v>0</v>
      </c>
      <c r="NK320" s="52">
        <v>0</v>
      </c>
      <c r="NL320" s="52">
        <v>0</v>
      </c>
      <c r="NM320" s="52">
        <v>0</v>
      </c>
      <c r="NN320" s="52">
        <v>0</v>
      </c>
      <c r="NO320" s="52">
        <v>0</v>
      </c>
      <c r="NP320" s="52">
        <v>0</v>
      </c>
      <c r="NQ320" s="52">
        <v>0</v>
      </c>
      <c r="NR320" s="68">
        <f t="shared" si="15"/>
        <v>80832.92</v>
      </c>
      <c r="NS320" s="68">
        <f t="shared" si="16"/>
        <v>80832.92</v>
      </c>
      <c r="NT320" s="68">
        <f t="shared" si="17"/>
        <v>80832.92</v>
      </c>
    </row>
    <row r="321" spans="1:384" s="40" customFormat="1" ht="15" customHeight="1" outlineLevel="1" x14ac:dyDescent="0.2">
      <c r="A321" s="61"/>
      <c r="B321" s="49" t="s">
        <v>1078</v>
      </c>
      <c r="C321" s="49" t="s">
        <v>838</v>
      </c>
      <c r="D321" s="49" t="s">
        <v>839</v>
      </c>
      <c r="E321" s="50" t="s">
        <v>840</v>
      </c>
      <c r="F321" s="64">
        <v>44701</v>
      </c>
      <c r="G321" s="49" t="s">
        <v>37</v>
      </c>
      <c r="H321" s="72">
        <v>0</v>
      </c>
      <c r="I321" s="65">
        <v>150200</v>
      </c>
      <c r="J321" s="114" t="str">
        <f>_xlfn.XLOOKUP(E321,'[12]Resumo Unidades'!$B:$B,'[12]Resumo Unidades'!$W:$W)</f>
        <v>Fluxo ok</v>
      </c>
      <c r="K321" s="51" t="str">
        <f>IF(L321&gt;Resumo!$E$23,"Sim","Não")</f>
        <v>Não</v>
      </c>
      <c r="L321" s="66">
        <v>0</v>
      </c>
      <c r="M321" s="67"/>
      <c r="N321" s="52">
        <v>0</v>
      </c>
      <c r="O321" s="52">
        <v>0</v>
      </c>
      <c r="P321" s="52">
        <v>0</v>
      </c>
      <c r="Q321" s="52">
        <v>0</v>
      </c>
      <c r="R321" s="52">
        <v>0</v>
      </c>
      <c r="S321" s="52">
        <v>0</v>
      </c>
      <c r="T321" s="52">
        <v>0</v>
      </c>
      <c r="U321" s="52">
        <v>0</v>
      </c>
      <c r="V321" s="52">
        <v>0</v>
      </c>
      <c r="W321" s="52">
        <v>0</v>
      </c>
      <c r="X321" s="52">
        <v>0</v>
      </c>
      <c r="Y321" s="52">
        <v>0</v>
      </c>
      <c r="Z321" s="52">
        <v>0</v>
      </c>
      <c r="AA321" s="52">
        <v>0</v>
      </c>
      <c r="AB321" s="52">
        <v>0</v>
      </c>
      <c r="AC321" s="52">
        <v>0</v>
      </c>
      <c r="AD321" s="52">
        <v>0</v>
      </c>
      <c r="AE321" s="52">
        <v>0</v>
      </c>
      <c r="AF321" s="52">
        <v>0</v>
      </c>
      <c r="AG321" s="52">
        <v>0</v>
      </c>
      <c r="AH321" s="52">
        <v>0</v>
      </c>
      <c r="AI321" s="52">
        <v>0</v>
      </c>
      <c r="AJ321" s="52">
        <v>0</v>
      </c>
      <c r="AK321" s="52">
        <v>0</v>
      </c>
      <c r="AL321" s="52">
        <v>0</v>
      </c>
      <c r="AM321" s="52">
        <v>0</v>
      </c>
      <c r="AN321" s="52">
        <v>0</v>
      </c>
      <c r="AO321" s="52">
        <v>0</v>
      </c>
      <c r="AP321" s="52">
        <v>0</v>
      </c>
      <c r="AQ321" s="52">
        <v>0</v>
      </c>
      <c r="AR321" s="52">
        <v>0</v>
      </c>
      <c r="AS321" s="52">
        <v>0</v>
      </c>
      <c r="AT321" s="52">
        <v>0</v>
      </c>
      <c r="AU321" s="52">
        <v>0</v>
      </c>
      <c r="AV321" s="52">
        <v>0</v>
      </c>
      <c r="AW321" s="52">
        <v>0</v>
      </c>
      <c r="AX321" s="52">
        <v>0</v>
      </c>
      <c r="AY321" s="52">
        <v>0</v>
      </c>
      <c r="AZ321" s="52">
        <v>0</v>
      </c>
      <c r="BA321" s="52">
        <v>0</v>
      </c>
      <c r="BB321" s="52">
        <v>0</v>
      </c>
      <c r="BC321" s="52">
        <v>0</v>
      </c>
      <c r="BD321" s="52">
        <v>0</v>
      </c>
      <c r="BE321" s="52">
        <v>0</v>
      </c>
      <c r="BF321" s="52">
        <v>0</v>
      </c>
      <c r="BG321" s="52">
        <v>0</v>
      </c>
      <c r="BH321" s="52">
        <v>0</v>
      </c>
      <c r="BI321" s="52">
        <v>0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0</v>
      </c>
      <c r="BR321" s="52">
        <v>0</v>
      </c>
      <c r="BS321" s="52">
        <v>0</v>
      </c>
      <c r="BT321" s="52">
        <v>0</v>
      </c>
      <c r="BU321" s="52">
        <v>0</v>
      </c>
      <c r="BV321" s="52">
        <v>0</v>
      </c>
      <c r="BW321" s="52">
        <v>0</v>
      </c>
      <c r="BX321" s="52">
        <v>0</v>
      </c>
      <c r="BY321" s="52">
        <v>0</v>
      </c>
      <c r="BZ321" s="52">
        <v>0</v>
      </c>
      <c r="CA321" s="52">
        <v>0</v>
      </c>
      <c r="CB321" s="52">
        <v>0</v>
      </c>
      <c r="CC321" s="52">
        <v>0</v>
      </c>
      <c r="CD321" s="52">
        <v>3018.7400000000002</v>
      </c>
      <c r="CE321" s="52">
        <v>2863.38</v>
      </c>
      <c r="CF321" s="52">
        <v>2863.38</v>
      </c>
      <c r="CG321" s="52">
        <v>2863.38</v>
      </c>
      <c r="CH321" s="52">
        <v>2863.38</v>
      </c>
      <c r="CI321" s="52">
        <v>2863.38</v>
      </c>
      <c r="CJ321" s="52">
        <v>2863.38</v>
      </c>
      <c r="CK321" s="52">
        <v>2863.38</v>
      </c>
      <c r="CL321" s="52">
        <v>2863.38</v>
      </c>
      <c r="CM321" s="52">
        <v>2863.38</v>
      </c>
      <c r="CN321" s="52">
        <v>2863.38</v>
      </c>
      <c r="CO321" s="52">
        <v>2863.38</v>
      </c>
      <c r="CP321" s="52">
        <v>2863.38</v>
      </c>
      <c r="CQ321" s="52">
        <v>2863.38</v>
      </c>
      <c r="CR321" s="52">
        <v>2863.38</v>
      </c>
      <c r="CS321" s="52">
        <v>2863.38</v>
      </c>
      <c r="CT321" s="52">
        <v>2863.38</v>
      </c>
      <c r="CU321" s="52">
        <v>2863.38</v>
      </c>
      <c r="CV321" s="52">
        <v>2863.38</v>
      </c>
      <c r="CW321" s="52">
        <v>2863.38</v>
      </c>
      <c r="CX321" s="52">
        <v>2863.38</v>
      </c>
      <c r="CY321" s="52">
        <v>2863.38</v>
      </c>
      <c r="CZ321" s="52">
        <v>2863.38</v>
      </c>
      <c r="DA321" s="52">
        <v>2863.38</v>
      </c>
      <c r="DB321" s="52">
        <v>2863.38</v>
      </c>
      <c r="DC321" s="52">
        <v>2863.38</v>
      </c>
      <c r="DD321" s="52">
        <v>2863.38</v>
      </c>
      <c r="DE321" s="52">
        <v>2863.38</v>
      </c>
      <c r="DF321" s="52">
        <v>0</v>
      </c>
      <c r="DG321" s="52">
        <v>0</v>
      </c>
      <c r="DH321" s="52">
        <v>0</v>
      </c>
      <c r="DI321" s="52">
        <v>0</v>
      </c>
      <c r="DJ321" s="52">
        <v>0</v>
      </c>
      <c r="DK321" s="52">
        <v>0</v>
      </c>
      <c r="DL321" s="52">
        <v>0</v>
      </c>
      <c r="DM321" s="52">
        <v>0</v>
      </c>
      <c r="DN321" s="52">
        <v>0</v>
      </c>
      <c r="DO321" s="52">
        <v>0</v>
      </c>
      <c r="DP321" s="52">
        <v>0</v>
      </c>
      <c r="DQ321" s="52">
        <v>0</v>
      </c>
      <c r="DR321" s="52">
        <v>0</v>
      </c>
      <c r="DS321" s="52">
        <v>0</v>
      </c>
      <c r="DT321" s="52">
        <v>0</v>
      </c>
      <c r="DU321" s="52">
        <v>0</v>
      </c>
      <c r="DV321" s="52">
        <v>0</v>
      </c>
      <c r="DW321" s="52">
        <v>0</v>
      </c>
      <c r="DX321" s="52">
        <v>0</v>
      </c>
      <c r="DY321" s="52">
        <v>0</v>
      </c>
      <c r="DZ321" s="52">
        <v>0</v>
      </c>
      <c r="EA321" s="52">
        <v>0</v>
      </c>
      <c r="EB321" s="52">
        <v>0</v>
      </c>
      <c r="EC321" s="52">
        <v>0</v>
      </c>
      <c r="ED321" s="52">
        <v>0</v>
      </c>
      <c r="EE321" s="52">
        <v>0</v>
      </c>
      <c r="EF321" s="52">
        <v>0</v>
      </c>
      <c r="EG321" s="52">
        <v>0</v>
      </c>
      <c r="EH321" s="52">
        <v>0</v>
      </c>
      <c r="EI321" s="52">
        <v>0</v>
      </c>
      <c r="EJ321" s="52">
        <v>0</v>
      </c>
      <c r="EK321" s="52">
        <v>0</v>
      </c>
      <c r="EL321" s="52">
        <v>0</v>
      </c>
      <c r="EM321" s="52">
        <v>0</v>
      </c>
      <c r="EN321" s="52">
        <v>0</v>
      </c>
      <c r="EO321" s="52">
        <v>0</v>
      </c>
      <c r="EP321" s="52">
        <v>0</v>
      </c>
      <c r="EQ321" s="52">
        <v>0</v>
      </c>
      <c r="ER321" s="52">
        <v>0</v>
      </c>
      <c r="ES321" s="52">
        <v>0</v>
      </c>
      <c r="ET321" s="52">
        <v>0</v>
      </c>
      <c r="EU321" s="52">
        <v>0</v>
      </c>
      <c r="EV321" s="52">
        <v>0</v>
      </c>
      <c r="EW321" s="52">
        <v>0</v>
      </c>
      <c r="EX321" s="52">
        <v>0</v>
      </c>
      <c r="EY321" s="52">
        <v>0</v>
      </c>
      <c r="EZ321" s="52">
        <v>0</v>
      </c>
      <c r="FA321" s="52">
        <v>0</v>
      </c>
      <c r="FB321" s="52">
        <v>0</v>
      </c>
      <c r="FC321" s="52">
        <v>0</v>
      </c>
      <c r="FD321" s="52">
        <v>0</v>
      </c>
      <c r="FE321" s="52">
        <v>0</v>
      </c>
      <c r="FF321" s="52">
        <v>0</v>
      </c>
      <c r="FG321" s="52">
        <v>0</v>
      </c>
      <c r="FH321" s="52">
        <v>0</v>
      </c>
      <c r="FI321" s="52">
        <v>0</v>
      </c>
      <c r="FJ321" s="52">
        <v>0</v>
      </c>
      <c r="FK321" s="52">
        <v>0</v>
      </c>
      <c r="FL321" s="52">
        <v>0</v>
      </c>
      <c r="FM321" s="52">
        <v>0</v>
      </c>
      <c r="FN321" s="52">
        <v>0</v>
      </c>
      <c r="FO321" s="52">
        <v>0</v>
      </c>
      <c r="FP321" s="52">
        <v>0</v>
      </c>
      <c r="FQ321" s="52">
        <v>0</v>
      </c>
      <c r="FR321" s="52">
        <v>0</v>
      </c>
      <c r="FS321" s="52">
        <v>0</v>
      </c>
      <c r="FT321" s="52">
        <v>0</v>
      </c>
      <c r="FU321" s="52">
        <v>0</v>
      </c>
      <c r="FV321" s="52">
        <v>0</v>
      </c>
      <c r="FW321" s="52">
        <v>0</v>
      </c>
      <c r="FX321" s="52">
        <v>0</v>
      </c>
      <c r="FY321" s="52">
        <v>0</v>
      </c>
      <c r="FZ321" s="52">
        <v>0</v>
      </c>
      <c r="GA321" s="52">
        <v>0</v>
      </c>
      <c r="GB321" s="52">
        <v>0</v>
      </c>
      <c r="GC321" s="52">
        <v>0</v>
      </c>
      <c r="GD321" s="52">
        <v>0</v>
      </c>
      <c r="GE321" s="52">
        <v>0</v>
      </c>
      <c r="GF321" s="52">
        <v>0</v>
      </c>
      <c r="GG321" s="52">
        <v>0</v>
      </c>
      <c r="GH321" s="52">
        <v>0</v>
      </c>
      <c r="GI321" s="52">
        <v>0</v>
      </c>
      <c r="GJ321" s="52">
        <v>0</v>
      </c>
      <c r="GK321" s="52">
        <v>0</v>
      </c>
      <c r="GL321" s="52">
        <v>0</v>
      </c>
      <c r="GM321" s="52">
        <v>0</v>
      </c>
      <c r="GN321" s="52">
        <v>0</v>
      </c>
      <c r="GO321" s="52">
        <v>0</v>
      </c>
      <c r="GP321" s="52">
        <v>0</v>
      </c>
      <c r="GQ321" s="52">
        <v>0</v>
      </c>
      <c r="GR321" s="52">
        <v>0</v>
      </c>
      <c r="GS321" s="52">
        <v>0</v>
      </c>
      <c r="GT321" s="52">
        <v>0</v>
      </c>
      <c r="GU321" s="52">
        <v>0</v>
      </c>
      <c r="GV321" s="52">
        <v>0</v>
      </c>
      <c r="GW321" s="52">
        <v>0</v>
      </c>
      <c r="GX321" s="52">
        <v>0</v>
      </c>
      <c r="GY321" s="52">
        <v>0</v>
      </c>
      <c r="GZ321" s="52">
        <v>0</v>
      </c>
      <c r="HA321" s="52">
        <v>0</v>
      </c>
      <c r="HB321" s="52">
        <v>0</v>
      </c>
      <c r="HC321" s="52">
        <v>0</v>
      </c>
      <c r="HD321" s="52">
        <v>0</v>
      </c>
      <c r="HE321" s="52">
        <v>0</v>
      </c>
      <c r="HF321" s="52">
        <v>0</v>
      </c>
      <c r="HG321" s="52">
        <v>0</v>
      </c>
      <c r="HH321" s="52">
        <v>0</v>
      </c>
      <c r="HI321" s="52">
        <v>0</v>
      </c>
      <c r="HJ321" s="52">
        <v>0</v>
      </c>
      <c r="HK321" s="52">
        <v>0</v>
      </c>
      <c r="HL321" s="52">
        <v>0</v>
      </c>
      <c r="HM321" s="52">
        <v>0</v>
      </c>
      <c r="HN321" s="52">
        <v>0</v>
      </c>
      <c r="HO321" s="52">
        <v>0</v>
      </c>
      <c r="HP321" s="52">
        <v>0</v>
      </c>
      <c r="HQ321" s="52">
        <v>0</v>
      </c>
      <c r="HR321" s="52">
        <v>0</v>
      </c>
      <c r="HS321" s="52">
        <v>0</v>
      </c>
      <c r="HT321" s="52">
        <v>0</v>
      </c>
      <c r="HU321" s="52">
        <v>0</v>
      </c>
      <c r="HV321" s="52">
        <v>0</v>
      </c>
      <c r="HW321" s="52">
        <v>0</v>
      </c>
      <c r="HX321" s="52">
        <v>0</v>
      </c>
      <c r="HY321" s="52">
        <v>0</v>
      </c>
      <c r="HZ321" s="52">
        <v>0</v>
      </c>
      <c r="IA321" s="52">
        <v>0</v>
      </c>
      <c r="IB321" s="52">
        <v>0</v>
      </c>
      <c r="IC321" s="52">
        <v>0</v>
      </c>
      <c r="ID321" s="52">
        <v>0</v>
      </c>
      <c r="IE321" s="52">
        <v>0</v>
      </c>
      <c r="IF321" s="52">
        <v>0</v>
      </c>
      <c r="IG321" s="52">
        <v>0</v>
      </c>
      <c r="IH321" s="52">
        <v>0</v>
      </c>
      <c r="II321" s="52">
        <v>0</v>
      </c>
      <c r="IJ321" s="52">
        <v>0</v>
      </c>
      <c r="IK321" s="52">
        <v>0</v>
      </c>
      <c r="IL321" s="52">
        <v>0</v>
      </c>
      <c r="IM321" s="52">
        <v>0</v>
      </c>
      <c r="IN321" s="52">
        <v>0</v>
      </c>
      <c r="IO321" s="52">
        <v>0</v>
      </c>
      <c r="IP321" s="52">
        <v>0</v>
      </c>
      <c r="IQ321" s="52">
        <v>0</v>
      </c>
      <c r="IR321" s="52">
        <v>0</v>
      </c>
      <c r="IS321" s="52">
        <v>0</v>
      </c>
      <c r="IT321" s="52">
        <v>0</v>
      </c>
      <c r="IU321" s="52">
        <v>0</v>
      </c>
      <c r="IV321" s="52">
        <v>0</v>
      </c>
      <c r="IW321" s="52">
        <v>0</v>
      </c>
      <c r="IX321" s="52">
        <v>0</v>
      </c>
      <c r="IY321" s="52">
        <v>0</v>
      </c>
      <c r="IZ321" s="52">
        <v>0</v>
      </c>
      <c r="JA321" s="52">
        <v>0</v>
      </c>
      <c r="JB321" s="52">
        <v>0</v>
      </c>
      <c r="JC321" s="52">
        <v>0</v>
      </c>
      <c r="JD321" s="52">
        <v>0</v>
      </c>
      <c r="JE321" s="52">
        <v>0</v>
      </c>
      <c r="JF321" s="52">
        <v>0</v>
      </c>
      <c r="JG321" s="52">
        <v>0</v>
      </c>
      <c r="JH321" s="52">
        <v>0</v>
      </c>
      <c r="JI321" s="52">
        <v>0</v>
      </c>
      <c r="JJ321" s="52">
        <v>0</v>
      </c>
      <c r="JK321" s="52">
        <v>0</v>
      </c>
      <c r="JL321" s="52">
        <v>0</v>
      </c>
      <c r="JM321" s="52">
        <v>0</v>
      </c>
      <c r="JN321" s="52">
        <v>0</v>
      </c>
      <c r="JO321" s="52">
        <v>0</v>
      </c>
      <c r="JP321" s="52">
        <v>0</v>
      </c>
      <c r="JQ321" s="52">
        <v>0</v>
      </c>
      <c r="JR321" s="52">
        <v>0</v>
      </c>
      <c r="JS321" s="52">
        <v>0</v>
      </c>
      <c r="JT321" s="52">
        <v>0</v>
      </c>
      <c r="JU321" s="52">
        <v>0</v>
      </c>
      <c r="JV321" s="52">
        <v>0</v>
      </c>
      <c r="JW321" s="52">
        <v>0</v>
      </c>
      <c r="JX321" s="52">
        <v>0</v>
      </c>
      <c r="JY321" s="52">
        <v>0</v>
      </c>
      <c r="JZ321" s="52">
        <v>0</v>
      </c>
      <c r="KA321" s="52">
        <v>0</v>
      </c>
      <c r="KB321" s="52">
        <v>0</v>
      </c>
      <c r="KC321" s="52">
        <v>0</v>
      </c>
      <c r="KD321" s="52">
        <v>0</v>
      </c>
      <c r="KE321" s="52">
        <v>0</v>
      </c>
      <c r="KF321" s="52">
        <v>0</v>
      </c>
      <c r="KG321" s="52">
        <v>0</v>
      </c>
      <c r="KH321" s="52">
        <v>0</v>
      </c>
      <c r="KI321" s="52">
        <v>0</v>
      </c>
      <c r="KJ321" s="52">
        <v>0</v>
      </c>
      <c r="KK321" s="52">
        <v>0</v>
      </c>
      <c r="KL321" s="52">
        <v>0</v>
      </c>
      <c r="KM321" s="52">
        <v>0</v>
      </c>
      <c r="KN321" s="52">
        <v>0</v>
      </c>
      <c r="KO321" s="52">
        <v>0</v>
      </c>
      <c r="KP321" s="52">
        <v>0</v>
      </c>
      <c r="KQ321" s="52">
        <v>0</v>
      </c>
      <c r="KR321" s="52">
        <v>0</v>
      </c>
      <c r="KS321" s="52">
        <v>0</v>
      </c>
      <c r="KT321" s="52">
        <v>0</v>
      </c>
      <c r="KU321" s="52">
        <v>0</v>
      </c>
      <c r="KV321" s="52">
        <v>0</v>
      </c>
      <c r="KW321" s="52">
        <v>0</v>
      </c>
      <c r="KX321" s="52">
        <v>0</v>
      </c>
      <c r="KY321" s="52">
        <v>0</v>
      </c>
      <c r="KZ321" s="52">
        <v>0</v>
      </c>
      <c r="LA321" s="52">
        <v>0</v>
      </c>
      <c r="LB321" s="52">
        <v>0</v>
      </c>
      <c r="LC321" s="52">
        <v>0</v>
      </c>
      <c r="LD321" s="52">
        <v>0</v>
      </c>
      <c r="LE321" s="52">
        <v>0</v>
      </c>
      <c r="LF321" s="52">
        <v>0</v>
      </c>
      <c r="LG321" s="52">
        <v>0</v>
      </c>
      <c r="LH321" s="52">
        <v>0</v>
      </c>
      <c r="LI321" s="52">
        <v>0</v>
      </c>
      <c r="LJ321" s="52">
        <v>0</v>
      </c>
      <c r="LK321" s="52">
        <v>0</v>
      </c>
      <c r="LL321" s="52">
        <v>0</v>
      </c>
      <c r="LM321" s="52">
        <v>0</v>
      </c>
      <c r="LN321" s="52">
        <v>0</v>
      </c>
      <c r="LO321" s="52">
        <v>0</v>
      </c>
      <c r="LP321" s="52">
        <v>0</v>
      </c>
      <c r="LQ321" s="52">
        <v>0</v>
      </c>
      <c r="LR321" s="52">
        <v>0</v>
      </c>
      <c r="LS321" s="52">
        <v>0</v>
      </c>
      <c r="LT321" s="52">
        <v>0</v>
      </c>
      <c r="LU321" s="52">
        <v>0</v>
      </c>
      <c r="LV321" s="52">
        <v>0</v>
      </c>
      <c r="LW321" s="52">
        <v>0</v>
      </c>
      <c r="LX321" s="52">
        <v>0</v>
      </c>
      <c r="LY321" s="52">
        <v>0</v>
      </c>
      <c r="LZ321" s="52">
        <v>0</v>
      </c>
      <c r="MA321" s="52">
        <v>0</v>
      </c>
      <c r="MB321" s="52">
        <v>0</v>
      </c>
      <c r="MC321" s="52">
        <v>0</v>
      </c>
      <c r="MD321" s="52">
        <v>0</v>
      </c>
      <c r="ME321" s="52">
        <v>0</v>
      </c>
      <c r="MF321" s="52">
        <v>0</v>
      </c>
      <c r="MG321" s="52">
        <v>0</v>
      </c>
      <c r="MH321" s="52">
        <v>0</v>
      </c>
      <c r="MI321" s="52">
        <v>0</v>
      </c>
      <c r="MJ321" s="52">
        <v>0</v>
      </c>
      <c r="MK321" s="52">
        <v>0</v>
      </c>
      <c r="ML321" s="52">
        <v>0</v>
      </c>
      <c r="MM321" s="52">
        <v>0</v>
      </c>
      <c r="MN321" s="52">
        <v>0</v>
      </c>
      <c r="MO321" s="52">
        <v>0</v>
      </c>
      <c r="MP321" s="52">
        <v>0</v>
      </c>
      <c r="MQ321" s="52">
        <v>0</v>
      </c>
      <c r="MR321" s="52">
        <v>0</v>
      </c>
      <c r="MS321" s="52">
        <v>0</v>
      </c>
      <c r="MT321" s="52">
        <v>0</v>
      </c>
      <c r="MU321" s="52">
        <v>0</v>
      </c>
      <c r="MV321" s="52">
        <v>0</v>
      </c>
      <c r="MW321" s="52">
        <v>0</v>
      </c>
      <c r="MX321" s="52">
        <v>0</v>
      </c>
      <c r="MY321" s="52">
        <v>0</v>
      </c>
      <c r="MZ321" s="52">
        <v>0</v>
      </c>
      <c r="NA321" s="52">
        <v>0</v>
      </c>
      <c r="NB321" s="52">
        <v>0</v>
      </c>
      <c r="NC321" s="52">
        <v>0</v>
      </c>
      <c r="ND321" s="52">
        <v>0</v>
      </c>
      <c r="NE321" s="52">
        <v>0</v>
      </c>
      <c r="NF321" s="52">
        <v>0</v>
      </c>
      <c r="NG321" s="52">
        <v>0</v>
      </c>
      <c r="NH321" s="52">
        <v>0</v>
      </c>
      <c r="NI321" s="52">
        <v>0</v>
      </c>
      <c r="NJ321" s="52">
        <v>0</v>
      </c>
      <c r="NK321" s="52">
        <v>0</v>
      </c>
      <c r="NL321" s="52">
        <v>0</v>
      </c>
      <c r="NM321" s="52">
        <v>0</v>
      </c>
      <c r="NN321" s="52">
        <v>0</v>
      </c>
      <c r="NO321" s="52">
        <v>0</v>
      </c>
      <c r="NP321" s="52">
        <v>0</v>
      </c>
      <c r="NQ321" s="52">
        <v>0</v>
      </c>
      <c r="NR321" s="68">
        <f t="shared" si="15"/>
        <v>80330</v>
      </c>
      <c r="NS321" s="68">
        <f t="shared" si="16"/>
        <v>80330</v>
      </c>
      <c r="NT321" s="68">
        <f t="shared" si="17"/>
        <v>80330</v>
      </c>
    </row>
    <row r="322" spans="1:384" s="40" customFormat="1" ht="15" customHeight="1" outlineLevel="1" x14ac:dyDescent="0.2">
      <c r="A322" s="61"/>
      <c r="B322" s="49" t="s">
        <v>1078</v>
      </c>
      <c r="C322" s="49" t="s">
        <v>841</v>
      </c>
      <c r="D322" s="49" t="s">
        <v>842</v>
      </c>
      <c r="E322" s="50" t="s">
        <v>843</v>
      </c>
      <c r="F322" s="64">
        <v>44713</v>
      </c>
      <c r="G322" s="49" t="s">
        <v>37</v>
      </c>
      <c r="H322" s="72">
        <v>0.12682499999999999</v>
      </c>
      <c r="I322" s="65">
        <v>169000</v>
      </c>
      <c r="J322" s="114" t="str">
        <f>_xlfn.XLOOKUP(E322,'[12]Resumo Unidades'!$B:$B,'[12]Resumo Unidades'!$W:$W)</f>
        <v>Fluxo com Divergência maior do que 10%</v>
      </c>
      <c r="K322" s="51" t="str">
        <f>IF(L322&gt;Resumo!$E$23,"Sim","Não")</f>
        <v>Não</v>
      </c>
      <c r="L322" s="66">
        <v>17</v>
      </c>
      <c r="M322" s="67"/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52">
        <v>0</v>
      </c>
      <c r="U322" s="52">
        <v>0</v>
      </c>
      <c r="V322" s="52">
        <v>0</v>
      </c>
      <c r="W322" s="52">
        <v>0</v>
      </c>
      <c r="X322" s="52">
        <v>0</v>
      </c>
      <c r="Y322" s="52">
        <v>0</v>
      </c>
      <c r="Z322" s="52">
        <v>0</v>
      </c>
      <c r="AA322" s="52">
        <v>0</v>
      </c>
      <c r="AB322" s="52">
        <v>0</v>
      </c>
      <c r="AC322" s="52">
        <v>0</v>
      </c>
      <c r="AD322" s="52">
        <v>0</v>
      </c>
      <c r="AE322" s="52">
        <v>0</v>
      </c>
      <c r="AF322" s="52">
        <v>0</v>
      </c>
      <c r="AG322" s="52">
        <v>0</v>
      </c>
      <c r="AH322" s="52">
        <v>0</v>
      </c>
      <c r="AI322" s="52">
        <v>0</v>
      </c>
      <c r="AJ322" s="52">
        <v>0</v>
      </c>
      <c r="AK322" s="52">
        <v>0</v>
      </c>
      <c r="AL322" s="52">
        <v>0</v>
      </c>
      <c r="AM322" s="52">
        <v>0</v>
      </c>
      <c r="AN322" s="52">
        <v>0</v>
      </c>
      <c r="AO322" s="52">
        <v>0</v>
      </c>
      <c r="AP322" s="52">
        <v>0</v>
      </c>
      <c r="AQ322" s="52">
        <v>0</v>
      </c>
      <c r="AR322" s="52">
        <v>0</v>
      </c>
      <c r="AS322" s="52">
        <v>0</v>
      </c>
      <c r="AT322" s="52">
        <v>0</v>
      </c>
      <c r="AU322" s="52">
        <v>0</v>
      </c>
      <c r="AV322" s="52">
        <v>0</v>
      </c>
      <c r="AW322" s="52">
        <v>0</v>
      </c>
      <c r="AX322" s="52">
        <v>0</v>
      </c>
      <c r="AY322" s="52">
        <v>0</v>
      </c>
      <c r="AZ322" s="52">
        <v>0</v>
      </c>
      <c r="BA322" s="52">
        <v>0</v>
      </c>
      <c r="BB322" s="52">
        <v>0</v>
      </c>
      <c r="BC322" s="52">
        <v>0</v>
      </c>
      <c r="BD322" s="52">
        <v>0</v>
      </c>
      <c r="BE322" s="52">
        <v>0</v>
      </c>
      <c r="BF322" s="52">
        <v>0</v>
      </c>
      <c r="BG322" s="52">
        <v>0</v>
      </c>
      <c r="BH322" s="52">
        <v>0</v>
      </c>
      <c r="BI322" s="52">
        <v>0</v>
      </c>
      <c r="BJ322" s="52">
        <v>0</v>
      </c>
      <c r="BK322" s="52">
        <v>0</v>
      </c>
      <c r="BL322" s="52">
        <v>0</v>
      </c>
      <c r="BM322" s="52">
        <v>0</v>
      </c>
      <c r="BN322" s="52">
        <v>0</v>
      </c>
      <c r="BO322" s="52">
        <v>0</v>
      </c>
      <c r="BP322" s="52">
        <v>0</v>
      </c>
      <c r="BQ322" s="52">
        <v>0</v>
      </c>
      <c r="BR322" s="52">
        <v>0</v>
      </c>
      <c r="BS322" s="52">
        <v>0</v>
      </c>
      <c r="BT322" s="52">
        <v>0</v>
      </c>
      <c r="BU322" s="52">
        <v>0</v>
      </c>
      <c r="BV322" s="52">
        <v>0</v>
      </c>
      <c r="BW322" s="52">
        <v>0</v>
      </c>
      <c r="BX322" s="52">
        <v>0</v>
      </c>
      <c r="BY322" s="52">
        <v>0</v>
      </c>
      <c r="BZ322" s="52">
        <v>0</v>
      </c>
      <c r="CA322" s="52">
        <v>0</v>
      </c>
      <c r="CB322" s="52">
        <v>0</v>
      </c>
      <c r="CC322" s="52">
        <v>1222.4199999999998</v>
      </c>
      <c r="CD322" s="52">
        <v>858.54</v>
      </c>
      <c r="CE322" s="52">
        <v>858.54</v>
      </c>
      <c r="CF322" s="52">
        <v>858.54</v>
      </c>
      <c r="CG322" s="52">
        <v>858.54</v>
      </c>
      <c r="CH322" s="52">
        <v>858.54</v>
      </c>
      <c r="CI322" s="52">
        <v>858.54</v>
      </c>
      <c r="CJ322" s="52">
        <v>858.54</v>
      </c>
      <c r="CK322" s="52">
        <v>858.54</v>
      </c>
      <c r="CL322" s="52">
        <v>858.54</v>
      </c>
      <c r="CM322" s="52">
        <v>858.54</v>
      </c>
      <c r="CN322" s="52">
        <v>858.54</v>
      </c>
      <c r="CO322" s="52">
        <v>858.54</v>
      </c>
      <c r="CP322" s="52">
        <v>858.54</v>
      </c>
      <c r="CQ322" s="52">
        <v>858.54</v>
      </c>
      <c r="CR322" s="52">
        <v>858.54</v>
      </c>
      <c r="CS322" s="52">
        <v>858.54</v>
      </c>
      <c r="CT322" s="52">
        <v>858.54</v>
      </c>
      <c r="CU322" s="52">
        <v>858.54</v>
      </c>
      <c r="CV322" s="52">
        <v>858.54</v>
      </c>
      <c r="CW322" s="52">
        <v>858.54</v>
      </c>
      <c r="CX322" s="52">
        <v>858.54</v>
      </c>
      <c r="CY322" s="52">
        <v>858.54</v>
      </c>
      <c r="CZ322" s="52">
        <v>858.54</v>
      </c>
      <c r="DA322" s="52">
        <v>858.54</v>
      </c>
      <c r="DB322" s="52">
        <v>858.54</v>
      </c>
      <c r="DC322" s="52">
        <v>858.54</v>
      </c>
      <c r="DD322" s="52">
        <v>858.54</v>
      </c>
      <c r="DE322" s="52">
        <v>858.54</v>
      </c>
      <c r="DF322" s="52">
        <v>858.54</v>
      </c>
      <c r="DG322" s="52">
        <v>858.54</v>
      </c>
      <c r="DH322" s="52">
        <v>858.54</v>
      </c>
      <c r="DI322" s="52">
        <v>858.54</v>
      </c>
      <c r="DJ322" s="52">
        <v>858.54</v>
      </c>
      <c r="DK322" s="52">
        <v>858.54</v>
      </c>
      <c r="DL322" s="52">
        <v>858.54</v>
      </c>
      <c r="DM322" s="52">
        <v>858.54</v>
      </c>
      <c r="DN322" s="52">
        <v>858.54</v>
      </c>
      <c r="DO322" s="52">
        <v>858.54</v>
      </c>
      <c r="DP322" s="52">
        <v>858.54</v>
      </c>
      <c r="DQ322" s="52">
        <v>858.54</v>
      </c>
      <c r="DR322" s="52">
        <v>858.54</v>
      </c>
      <c r="DS322" s="52">
        <v>858.54</v>
      </c>
      <c r="DT322" s="52">
        <v>858.54</v>
      </c>
      <c r="DU322" s="52">
        <v>858.54</v>
      </c>
      <c r="DV322" s="52">
        <v>858.54</v>
      </c>
      <c r="DW322" s="52">
        <v>858.54</v>
      </c>
      <c r="DX322" s="52">
        <v>858.54</v>
      </c>
      <c r="DY322" s="52">
        <v>858.54</v>
      </c>
      <c r="DZ322" s="52">
        <v>858.54</v>
      </c>
      <c r="EA322" s="52">
        <v>858.54</v>
      </c>
      <c r="EB322" s="52">
        <v>858.54</v>
      </c>
      <c r="EC322" s="52">
        <v>858.54</v>
      </c>
      <c r="ED322" s="52">
        <v>858.54</v>
      </c>
      <c r="EE322" s="52">
        <v>858.54</v>
      </c>
      <c r="EF322" s="52">
        <v>858.54</v>
      </c>
      <c r="EG322" s="52">
        <v>858.54</v>
      </c>
      <c r="EH322" s="52">
        <v>858.54</v>
      </c>
      <c r="EI322" s="52">
        <v>858.54</v>
      </c>
      <c r="EJ322" s="52">
        <v>858.54</v>
      </c>
      <c r="EK322" s="52">
        <v>858.54</v>
      </c>
      <c r="EL322" s="52">
        <v>858.54</v>
      </c>
      <c r="EM322" s="52">
        <v>858.54</v>
      </c>
      <c r="EN322" s="52">
        <v>858.54</v>
      </c>
      <c r="EO322" s="52">
        <v>858.54</v>
      </c>
      <c r="EP322" s="52">
        <v>858.54</v>
      </c>
      <c r="EQ322" s="52">
        <v>858.54</v>
      </c>
      <c r="ER322" s="52">
        <v>858.54</v>
      </c>
      <c r="ES322" s="52">
        <v>858.54</v>
      </c>
      <c r="ET322" s="52">
        <v>858.54</v>
      </c>
      <c r="EU322" s="52">
        <v>858.54</v>
      </c>
      <c r="EV322" s="52">
        <v>858.54</v>
      </c>
      <c r="EW322" s="52">
        <v>858.54</v>
      </c>
      <c r="EX322" s="52">
        <v>858.54</v>
      </c>
      <c r="EY322" s="52">
        <v>858.54</v>
      </c>
      <c r="EZ322" s="52">
        <v>858.54</v>
      </c>
      <c r="FA322" s="52">
        <v>858.54</v>
      </c>
      <c r="FB322" s="52">
        <v>858.54</v>
      </c>
      <c r="FC322" s="52">
        <v>858.54</v>
      </c>
      <c r="FD322" s="52">
        <v>858.54</v>
      </c>
      <c r="FE322" s="52">
        <v>858.54</v>
      </c>
      <c r="FF322" s="52">
        <v>858.54</v>
      </c>
      <c r="FG322" s="52">
        <v>858.54</v>
      </c>
      <c r="FH322" s="52">
        <v>858.54</v>
      </c>
      <c r="FI322" s="52">
        <v>858.54</v>
      </c>
      <c r="FJ322" s="52">
        <v>858.54</v>
      </c>
      <c r="FK322" s="52">
        <v>858.54</v>
      </c>
      <c r="FL322" s="52">
        <v>858.54</v>
      </c>
      <c r="FM322" s="52">
        <v>858.54</v>
      </c>
      <c r="FN322" s="52">
        <v>858.54</v>
      </c>
      <c r="FO322" s="52">
        <v>858.54</v>
      </c>
      <c r="FP322" s="52">
        <v>858.54</v>
      </c>
      <c r="FQ322" s="52">
        <v>858.54</v>
      </c>
      <c r="FR322" s="52">
        <v>858.54</v>
      </c>
      <c r="FS322" s="52">
        <v>858.54</v>
      </c>
      <c r="FT322" s="52">
        <v>858.54</v>
      </c>
      <c r="FU322" s="52">
        <v>858.54</v>
      </c>
      <c r="FV322" s="52">
        <v>858.54</v>
      </c>
      <c r="FW322" s="52">
        <v>858.54</v>
      </c>
      <c r="FX322" s="52">
        <v>858.54</v>
      </c>
      <c r="FY322" s="52">
        <v>858.54</v>
      </c>
      <c r="FZ322" s="52">
        <v>858.54</v>
      </c>
      <c r="GA322" s="52">
        <v>858.54</v>
      </c>
      <c r="GB322" s="52">
        <v>858.54</v>
      </c>
      <c r="GC322" s="52">
        <v>858.54</v>
      </c>
      <c r="GD322" s="52">
        <v>858.54</v>
      </c>
      <c r="GE322" s="52">
        <v>858.54</v>
      </c>
      <c r="GF322" s="52">
        <v>858.54</v>
      </c>
      <c r="GG322" s="52">
        <v>858.54</v>
      </c>
      <c r="GH322" s="52">
        <v>858.54</v>
      </c>
      <c r="GI322" s="52">
        <v>858.54</v>
      </c>
      <c r="GJ322" s="52">
        <v>858.54</v>
      </c>
      <c r="GK322" s="52">
        <v>858.54</v>
      </c>
      <c r="GL322" s="52">
        <v>858.54</v>
      </c>
      <c r="GM322" s="52">
        <v>858.54</v>
      </c>
      <c r="GN322" s="52">
        <v>858.54</v>
      </c>
      <c r="GO322" s="52">
        <v>858.54</v>
      </c>
      <c r="GP322" s="52">
        <v>858.54</v>
      </c>
      <c r="GQ322" s="52">
        <v>858.54</v>
      </c>
      <c r="GR322" s="52">
        <v>858.54</v>
      </c>
      <c r="GS322" s="52">
        <v>858.54</v>
      </c>
      <c r="GT322" s="52">
        <v>858.54</v>
      </c>
      <c r="GU322" s="52">
        <v>858.54</v>
      </c>
      <c r="GV322" s="52">
        <v>858.54</v>
      </c>
      <c r="GW322" s="52">
        <v>858.54</v>
      </c>
      <c r="GX322" s="52">
        <v>858.54</v>
      </c>
      <c r="GY322" s="52">
        <v>858.54</v>
      </c>
      <c r="GZ322" s="52">
        <v>858.54</v>
      </c>
      <c r="HA322" s="52">
        <v>858.54</v>
      </c>
      <c r="HB322" s="52">
        <v>858.54</v>
      </c>
      <c r="HC322" s="52">
        <v>858.54</v>
      </c>
      <c r="HD322" s="52">
        <v>858.54</v>
      </c>
      <c r="HE322" s="52">
        <v>858.54</v>
      </c>
      <c r="HF322" s="52">
        <v>858.54</v>
      </c>
      <c r="HG322" s="52">
        <v>858.54</v>
      </c>
      <c r="HH322" s="52">
        <v>858.54</v>
      </c>
      <c r="HI322" s="52">
        <v>858.54</v>
      </c>
      <c r="HJ322" s="52">
        <v>858.54</v>
      </c>
      <c r="HK322" s="52">
        <v>858.54</v>
      </c>
      <c r="HL322" s="52">
        <v>858.54</v>
      </c>
      <c r="HM322" s="52">
        <v>858.54</v>
      </c>
      <c r="HN322" s="52">
        <v>858.54</v>
      </c>
      <c r="HO322" s="52">
        <v>858.54</v>
      </c>
      <c r="HP322" s="52">
        <v>858.54</v>
      </c>
      <c r="HQ322" s="52">
        <v>858.54</v>
      </c>
      <c r="HR322" s="52">
        <v>858.54</v>
      </c>
      <c r="HS322" s="52">
        <v>858.54</v>
      </c>
      <c r="HT322" s="52">
        <v>858.54</v>
      </c>
      <c r="HU322" s="52">
        <v>858.54</v>
      </c>
      <c r="HV322" s="52">
        <v>858.54</v>
      </c>
      <c r="HW322" s="52">
        <v>858.54</v>
      </c>
      <c r="HX322" s="52">
        <v>858.54</v>
      </c>
      <c r="HY322" s="52">
        <v>858.54</v>
      </c>
      <c r="HZ322" s="52">
        <v>858.54</v>
      </c>
      <c r="IA322" s="52">
        <v>858.54</v>
      </c>
      <c r="IB322" s="52">
        <v>858.54</v>
      </c>
      <c r="IC322" s="52">
        <v>858.54</v>
      </c>
      <c r="ID322" s="52">
        <v>858.54</v>
      </c>
      <c r="IE322" s="52">
        <v>858.54</v>
      </c>
      <c r="IF322" s="52">
        <v>858.54</v>
      </c>
      <c r="IG322" s="52">
        <v>858.54</v>
      </c>
      <c r="IH322" s="52">
        <v>858.54</v>
      </c>
      <c r="II322" s="52">
        <v>858.54</v>
      </c>
      <c r="IJ322" s="52">
        <v>858.54</v>
      </c>
      <c r="IK322" s="52">
        <v>858.54</v>
      </c>
      <c r="IL322" s="52">
        <v>858.54</v>
      </c>
      <c r="IM322" s="52">
        <v>858.54</v>
      </c>
      <c r="IN322" s="52">
        <v>858.54</v>
      </c>
      <c r="IO322" s="52">
        <v>858.54</v>
      </c>
      <c r="IP322" s="52">
        <v>858.54</v>
      </c>
      <c r="IQ322" s="52">
        <v>858.54</v>
      </c>
      <c r="IR322" s="52">
        <v>858.54</v>
      </c>
      <c r="IS322" s="52">
        <v>858.54</v>
      </c>
      <c r="IT322" s="52">
        <v>858.54</v>
      </c>
      <c r="IU322" s="52">
        <v>858.54</v>
      </c>
      <c r="IV322" s="52">
        <v>858.54</v>
      </c>
      <c r="IW322" s="52">
        <v>858.54</v>
      </c>
      <c r="IX322" s="52">
        <v>858.54</v>
      </c>
      <c r="IY322" s="52">
        <v>858.54</v>
      </c>
      <c r="IZ322" s="52">
        <v>858.54</v>
      </c>
      <c r="JA322" s="52">
        <v>858.54</v>
      </c>
      <c r="JB322" s="52">
        <v>858.54</v>
      </c>
      <c r="JC322" s="52">
        <v>858.54</v>
      </c>
      <c r="JD322" s="52">
        <v>858.54</v>
      </c>
      <c r="JE322" s="52">
        <v>858.54</v>
      </c>
      <c r="JF322" s="52">
        <v>858.54</v>
      </c>
      <c r="JG322" s="52">
        <v>858.54</v>
      </c>
      <c r="JH322" s="52">
        <v>858.54</v>
      </c>
      <c r="JI322" s="52">
        <v>858.54</v>
      </c>
      <c r="JJ322" s="52">
        <v>858.54</v>
      </c>
      <c r="JK322" s="52">
        <v>858.54</v>
      </c>
      <c r="JL322" s="52">
        <v>858.54</v>
      </c>
      <c r="JM322" s="52">
        <v>858.54</v>
      </c>
      <c r="JN322" s="52">
        <v>858.54</v>
      </c>
      <c r="JO322" s="52">
        <v>858.54</v>
      </c>
      <c r="JP322" s="52">
        <v>858.54</v>
      </c>
      <c r="JQ322" s="52">
        <v>858.54</v>
      </c>
      <c r="JR322" s="52">
        <v>858.54</v>
      </c>
      <c r="JS322" s="52">
        <v>858.54</v>
      </c>
      <c r="JT322" s="52">
        <v>858.54</v>
      </c>
      <c r="JU322" s="52">
        <v>858.54</v>
      </c>
      <c r="JV322" s="52">
        <v>858.54</v>
      </c>
      <c r="JW322" s="52">
        <v>858.54</v>
      </c>
      <c r="JX322" s="52">
        <v>858.54</v>
      </c>
      <c r="JY322" s="52">
        <v>858.54</v>
      </c>
      <c r="JZ322" s="52">
        <v>858.54</v>
      </c>
      <c r="KA322" s="52">
        <v>858.54</v>
      </c>
      <c r="KB322" s="52">
        <v>858.54</v>
      </c>
      <c r="KC322" s="52">
        <v>790.54</v>
      </c>
      <c r="KD322" s="52">
        <v>0</v>
      </c>
      <c r="KE322" s="52">
        <v>0</v>
      </c>
      <c r="KF322" s="52">
        <v>0</v>
      </c>
      <c r="KG322" s="52">
        <v>0</v>
      </c>
      <c r="KH322" s="52">
        <v>0</v>
      </c>
      <c r="KI322" s="52">
        <v>0</v>
      </c>
      <c r="KJ322" s="52">
        <v>0</v>
      </c>
      <c r="KK322" s="52">
        <v>0</v>
      </c>
      <c r="KL322" s="52">
        <v>0</v>
      </c>
      <c r="KM322" s="52">
        <v>0</v>
      </c>
      <c r="KN322" s="52">
        <v>0</v>
      </c>
      <c r="KO322" s="52">
        <v>0</v>
      </c>
      <c r="KP322" s="52">
        <v>0</v>
      </c>
      <c r="KQ322" s="52">
        <v>0</v>
      </c>
      <c r="KR322" s="52">
        <v>0</v>
      </c>
      <c r="KS322" s="52">
        <v>0</v>
      </c>
      <c r="KT322" s="52">
        <v>0</v>
      </c>
      <c r="KU322" s="52">
        <v>0</v>
      </c>
      <c r="KV322" s="52">
        <v>0</v>
      </c>
      <c r="KW322" s="52">
        <v>0</v>
      </c>
      <c r="KX322" s="52">
        <v>0</v>
      </c>
      <c r="KY322" s="52">
        <v>0</v>
      </c>
      <c r="KZ322" s="52">
        <v>0</v>
      </c>
      <c r="LA322" s="52">
        <v>0</v>
      </c>
      <c r="LB322" s="52">
        <v>0</v>
      </c>
      <c r="LC322" s="52">
        <v>0</v>
      </c>
      <c r="LD322" s="52">
        <v>0</v>
      </c>
      <c r="LE322" s="52">
        <v>0</v>
      </c>
      <c r="LF322" s="52">
        <v>0</v>
      </c>
      <c r="LG322" s="52">
        <v>0</v>
      </c>
      <c r="LH322" s="52">
        <v>0</v>
      </c>
      <c r="LI322" s="52">
        <v>0</v>
      </c>
      <c r="LJ322" s="52">
        <v>0</v>
      </c>
      <c r="LK322" s="52">
        <v>0</v>
      </c>
      <c r="LL322" s="52">
        <v>0</v>
      </c>
      <c r="LM322" s="52">
        <v>0</v>
      </c>
      <c r="LN322" s="52">
        <v>0</v>
      </c>
      <c r="LO322" s="52">
        <v>0</v>
      </c>
      <c r="LP322" s="52">
        <v>0</v>
      </c>
      <c r="LQ322" s="52">
        <v>0</v>
      </c>
      <c r="LR322" s="52">
        <v>0</v>
      </c>
      <c r="LS322" s="52">
        <v>0</v>
      </c>
      <c r="LT322" s="52">
        <v>0</v>
      </c>
      <c r="LU322" s="52">
        <v>0</v>
      </c>
      <c r="LV322" s="52">
        <v>0</v>
      </c>
      <c r="LW322" s="52">
        <v>0</v>
      </c>
      <c r="LX322" s="52">
        <v>0</v>
      </c>
      <c r="LY322" s="52">
        <v>0</v>
      </c>
      <c r="LZ322" s="52">
        <v>0</v>
      </c>
      <c r="MA322" s="52">
        <v>0</v>
      </c>
      <c r="MB322" s="52">
        <v>0</v>
      </c>
      <c r="MC322" s="52">
        <v>0</v>
      </c>
      <c r="MD322" s="52">
        <v>0</v>
      </c>
      <c r="ME322" s="52">
        <v>0</v>
      </c>
      <c r="MF322" s="52">
        <v>0</v>
      </c>
      <c r="MG322" s="52">
        <v>0</v>
      </c>
      <c r="MH322" s="52">
        <v>0</v>
      </c>
      <c r="MI322" s="52">
        <v>0</v>
      </c>
      <c r="MJ322" s="52">
        <v>0</v>
      </c>
      <c r="MK322" s="52">
        <v>0</v>
      </c>
      <c r="ML322" s="52">
        <v>0</v>
      </c>
      <c r="MM322" s="52">
        <v>0</v>
      </c>
      <c r="MN322" s="52">
        <v>0</v>
      </c>
      <c r="MO322" s="52">
        <v>0</v>
      </c>
      <c r="MP322" s="52">
        <v>0</v>
      </c>
      <c r="MQ322" s="52">
        <v>0</v>
      </c>
      <c r="MR322" s="52">
        <v>0</v>
      </c>
      <c r="MS322" s="52">
        <v>0</v>
      </c>
      <c r="MT322" s="52">
        <v>0</v>
      </c>
      <c r="MU322" s="52">
        <v>0</v>
      </c>
      <c r="MV322" s="52">
        <v>0</v>
      </c>
      <c r="MW322" s="52">
        <v>0</v>
      </c>
      <c r="MX322" s="52">
        <v>0</v>
      </c>
      <c r="MY322" s="52">
        <v>0</v>
      </c>
      <c r="MZ322" s="52">
        <v>0</v>
      </c>
      <c r="NA322" s="52">
        <v>0</v>
      </c>
      <c r="NB322" s="52">
        <v>0</v>
      </c>
      <c r="NC322" s="52">
        <v>0</v>
      </c>
      <c r="ND322" s="52">
        <v>0</v>
      </c>
      <c r="NE322" s="52">
        <v>0</v>
      </c>
      <c r="NF322" s="52">
        <v>0</v>
      </c>
      <c r="NG322" s="52">
        <v>0</v>
      </c>
      <c r="NH322" s="52">
        <v>0</v>
      </c>
      <c r="NI322" s="52">
        <v>0</v>
      </c>
      <c r="NJ322" s="52">
        <v>0</v>
      </c>
      <c r="NK322" s="52">
        <v>0</v>
      </c>
      <c r="NL322" s="52">
        <v>0</v>
      </c>
      <c r="NM322" s="52">
        <v>0</v>
      </c>
      <c r="NN322" s="52">
        <v>0</v>
      </c>
      <c r="NO322" s="52">
        <v>0</v>
      </c>
      <c r="NP322" s="52">
        <v>0</v>
      </c>
      <c r="NQ322" s="52">
        <v>0</v>
      </c>
      <c r="NR322" s="68">
        <f t="shared" si="15"/>
        <v>179730.74000000002</v>
      </c>
      <c r="NS322" s="68">
        <f t="shared" si="16"/>
        <v>179730.74000000002</v>
      </c>
      <c r="NT322" s="68">
        <f t="shared" si="17"/>
        <v>94803.279999999839</v>
      </c>
    </row>
    <row r="323" spans="1:384" s="40" customFormat="1" ht="15" customHeight="1" outlineLevel="1" x14ac:dyDescent="0.2">
      <c r="A323" s="61"/>
      <c r="B323" s="49" t="s">
        <v>1078</v>
      </c>
      <c r="C323" s="49" t="s">
        <v>844</v>
      </c>
      <c r="D323" s="49" t="s">
        <v>845</v>
      </c>
      <c r="E323" s="50" t="s">
        <v>846</v>
      </c>
      <c r="F323" s="64">
        <v>44713</v>
      </c>
      <c r="G323" s="49" t="s">
        <v>37</v>
      </c>
      <c r="H323" s="72">
        <v>0</v>
      </c>
      <c r="I323" s="65">
        <v>149000</v>
      </c>
      <c r="J323" s="114" t="str">
        <f>_xlfn.XLOOKUP(E323,'[12]Resumo Unidades'!$B:$B,'[12]Resumo Unidades'!$W:$W)</f>
        <v>Fluxo com Divergência maior do que 10%</v>
      </c>
      <c r="K323" s="51" t="str">
        <f>IF(L323&gt;Resumo!$E$23,"Sim","Não")</f>
        <v>Não</v>
      </c>
      <c r="L323" s="66">
        <v>0</v>
      </c>
      <c r="M323" s="67"/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0</v>
      </c>
      <c r="U323" s="52">
        <v>0</v>
      </c>
      <c r="V323" s="52">
        <v>0</v>
      </c>
      <c r="W323" s="52">
        <v>0</v>
      </c>
      <c r="X323" s="52">
        <v>0</v>
      </c>
      <c r="Y323" s="52">
        <v>0</v>
      </c>
      <c r="Z323" s="52">
        <v>0</v>
      </c>
      <c r="AA323" s="52">
        <v>0</v>
      </c>
      <c r="AB323" s="52">
        <v>0</v>
      </c>
      <c r="AC323" s="52">
        <v>0</v>
      </c>
      <c r="AD323" s="52">
        <v>0</v>
      </c>
      <c r="AE323" s="52">
        <v>0</v>
      </c>
      <c r="AF323" s="52">
        <v>0</v>
      </c>
      <c r="AG323" s="52">
        <v>0</v>
      </c>
      <c r="AH323" s="52">
        <v>0</v>
      </c>
      <c r="AI323" s="52">
        <v>0</v>
      </c>
      <c r="AJ323" s="52">
        <v>0</v>
      </c>
      <c r="AK323" s="52">
        <v>0</v>
      </c>
      <c r="AL323" s="52">
        <v>0</v>
      </c>
      <c r="AM323" s="52">
        <v>0</v>
      </c>
      <c r="AN323" s="52">
        <v>0</v>
      </c>
      <c r="AO323" s="52">
        <v>0</v>
      </c>
      <c r="AP323" s="52">
        <v>0</v>
      </c>
      <c r="AQ323" s="52">
        <v>0</v>
      </c>
      <c r="AR323" s="52">
        <v>0</v>
      </c>
      <c r="AS323" s="52">
        <v>0</v>
      </c>
      <c r="AT323" s="52">
        <v>0</v>
      </c>
      <c r="AU323" s="52">
        <v>0</v>
      </c>
      <c r="AV323" s="52">
        <v>0</v>
      </c>
      <c r="AW323" s="52">
        <v>0</v>
      </c>
      <c r="AX323" s="52">
        <v>0</v>
      </c>
      <c r="AY323" s="52">
        <v>0</v>
      </c>
      <c r="AZ323" s="52">
        <v>0</v>
      </c>
      <c r="BA323" s="52">
        <v>0</v>
      </c>
      <c r="BB323" s="52">
        <v>0</v>
      </c>
      <c r="BC323" s="52">
        <v>0</v>
      </c>
      <c r="BD323" s="52">
        <v>0</v>
      </c>
      <c r="BE323" s="52">
        <v>0</v>
      </c>
      <c r="BF323" s="52">
        <v>0</v>
      </c>
      <c r="BG323" s="52">
        <v>0</v>
      </c>
      <c r="BH323" s="52">
        <v>0</v>
      </c>
      <c r="BI323" s="52">
        <v>0</v>
      </c>
      <c r="BJ323" s="52">
        <v>0</v>
      </c>
      <c r="BK323" s="52">
        <v>0</v>
      </c>
      <c r="BL323" s="52">
        <v>0</v>
      </c>
      <c r="BM323" s="52">
        <v>0</v>
      </c>
      <c r="BN323" s="52">
        <v>0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0</v>
      </c>
      <c r="BU323" s="52">
        <v>0</v>
      </c>
      <c r="BV323" s="52">
        <v>0</v>
      </c>
      <c r="BW323" s="52">
        <v>0</v>
      </c>
      <c r="BX323" s="52">
        <v>0</v>
      </c>
      <c r="BY323" s="52">
        <v>0</v>
      </c>
      <c r="BZ323" s="52">
        <v>0</v>
      </c>
      <c r="CA323" s="52">
        <v>0</v>
      </c>
      <c r="CB323" s="52">
        <v>0</v>
      </c>
      <c r="CC323" s="52">
        <v>0</v>
      </c>
      <c r="CD323" s="52">
        <v>50.510000000000005</v>
      </c>
      <c r="CE323" s="52">
        <v>0</v>
      </c>
      <c r="CF323" s="52">
        <v>0</v>
      </c>
      <c r="CG323" s="52">
        <v>0</v>
      </c>
      <c r="CH323" s="52">
        <v>0</v>
      </c>
      <c r="CI323" s="52">
        <v>0</v>
      </c>
      <c r="CJ323" s="52">
        <v>0</v>
      </c>
      <c r="CK323" s="52">
        <v>0</v>
      </c>
      <c r="CL323" s="52">
        <v>0</v>
      </c>
      <c r="CM323" s="52">
        <v>0</v>
      </c>
      <c r="CN323" s="52">
        <v>0</v>
      </c>
      <c r="CO323" s="52">
        <v>0</v>
      </c>
      <c r="CP323" s="52">
        <v>0</v>
      </c>
      <c r="CQ323" s="52">
        <v>0</v>
      </c>
      <c r="CR323" s="52">
        <v>0</v>
      </c>
      <c r="CS323" s="52">
        <v>0</v>
      </c>
      <c r="CT323" s="52">
        <v>0</v>
      </c>
      <c r="CU323" s="52">
        <v>0</v>
      </c>
      <c r="CV323" s="52">
        <v>0</v>
      </c>
      <c r="CW323" s="52">
        <v>0</v>
      </c>
      <c r="CX323" s="52">
        <v>0</v>
      </c>
      <c r="CY323" s="52">
        <v>0</v>
      </c>
      <c r="CZ323" s="52">
        <v>0</v>
      </c>
      <c r="DA323" s="52">
        <v>0</v>
      </c>
      <c r="DB323" s="52">
        <v>0</v>
      </c>
      <c r="DC323" s="52">
        <v>0</v>
      </c>
      <c r="DD323" s="52">
        <v>0</v>
      </c>
      <c r="DE323" s="52">
        <v>0</v>
      </c>
      <c r="DF323" s="52">
        <v>0</v>
      </c>
      <c r="DG323" s="52">
        <v>0</v>
      </c>
      <c r="DH323" s="52">
        <v>0</v>
      </c>
      <c r="DI323" s="52">
        <v>0</v>
      </c>
      <c r="DJ323" s="52">
        <v>0</v>
      </c>
      <c r="DK323" s="52">
        <v>0</v>
      </c>
      <c r="DL323" s="52">
        <v>0</v>
      </c>
      <c r="DM323" s="52">
        <v>0</v>
      </c>
      <c r="DN323" s="52">
        <v>0</v>
      </c>
      <c r="DO323" s="52">
        <v>0</v>
      </c>
      <c r="DP323" s="52">
        <v>0</v>
      </c>
      <c r="DQ323" s="52">
        <v>0</v>
      </c>
      <c r="DR323" s="52">
        <v>0</v>
      </c>
      <c r="DS323" s="52">
        <v>0</v>
      </c>
      <c r="DT323" s="52">
        <v>0</v>
      </c>
      <c r="DU323" s="52">
        <v>0</v>
      </c>
      <c r="DV323" s="52">
        <v>0</v>
      </c>
      <c r="DW323" s="52">
        <v>0</v>
      </c>
      <c r="DX323" s="52">
        <v>0</v>
      </c>
      <c r="DY323" s="52">
        <v>0</v>
      </c>
      <c r="DZ323" s="52">
        <v>0</v>
      </c>
      <c r="EA323" s="52">
        <v>0</v>
      </c>
      <c r="EB323" s="52">
        <v>0</v>
      </c>
      <c r="EC323" s="52">
        <v>0</v>
      </c>
      <c r="ED323" s="52">
        <v>0</v>
      </c>
      <c r="EE323" s="52">
        <v>0</v>
      </c>
      <c r="EF323" s="52">
        <v>0</v>
      </c>
      <c r="EG323" s="52">
        <v>0</v>
      </c>
      <c r="EH323" s="52">
        <v>0</v>
      </c>
      <c r="EI323" s="52">
        <v>0</v>
      </c>
      <c r="EJ323" s="52">
        <v>0</v>
      </c>
      <c r="EK323" s="52">
        <v>0</v>
      </c>
      <c r="EL323" s="52">
        <v>0</v>
      </c>
      <c r="EM323" s="52">
        <v>0</v>
      </c>
      <c r="EN323" s="52">
        <v>0</v>
      </c>
      <c r="EO323" s="52">
        <v>0</v>
      </c>
      <c r="EP323" s="52">
        <v>0</v>
      </c>
      <c r="EQ323" s="52">
        <v>0</v>
      </c>
      <c r="ER323" s="52">
        <v>0</v>
      </c>
      <c r="ES323" s="52">
        <v>0</v>
      </c>
      <c r="ET323" s="52">
        <v>0</v>
      </c>
      <c r="EU323" s="52">
        <v>0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0</v>
      </c>
      <c r="FB323" s="52">
        <v>0</v>
      </c>
      <c r="FC323" s="52">
        <v>0</v>
      </c>
      <c r="FD323" s="52">
        <v>0</v>
      </c>
      <c r="FE323" s="52">
        <v>0</v>
      </c>
      <c r="FF323" s="52">
        <v>0</v>
      </c>
      <c r="FG323" s="52">
        <v>0</v>
      </c>
      <c r="FH323" s="52">
        <v>0</v>
      </c>
      <c r="FI323" s="52">
        <v>0</v>
      </c>
      <c r="FJ323" s="52">
        <v>0</v>
      </c>
      <c r="FK323" s="52">
        <v>0</v>
      </c>
      <c r="FL323" s="52">
        <v>0</v>
      </c>
      <c r="FM323" s="52">
        <v>0</v>
      </c>
      <c r="FN323" s="52">
        <v>0</v>
      </c>
      <c r="FO323" s="52">
        <v>0</v>
      </c>
      <c r="FP323" s="52">
        <v>0</v>
      </c>
      <c r="FQ323" s="52">
        <v>0</v>
      </c>
      <c r="FR323" s="52">
        <v>0</v>
      </c>
      <c r="FS323" s="52">
        <v>0</v>
      </c>
      <c r="FT323" s="52">
        <v>0</v>
      </c>
      <c r="FU323" s="52">
        <v>0</v>
      </c>
      <c r="FV323" s="52">
        <v>0</v>
      </c>
      <c r="FW323" s="52">
        <v>0</v>
      </c>
      <c r="FX323" s="52">
        <v>0</v>
      </c>
      <c r="FY323" s="52">
        <v>0</v>
      </c>
      <c r="FZ323" s="52">
        <v>0</v>
      </c>
      <c r="GA323" s="52">
        <v>0</v>
      </c>
      <c r="GB323" s="52">
        <v>0</v>
      </c>
      <c r="GC323" s="52">
        <v>0</v>
      </c>
      <c r="GD323" s="52">
        <v>0</v>
      </c>
      <c r="GE323" s="52">
        <v>0</v>
      </c>
      <c r="GF323" s="52">
        <v>0</v>
      </c>
      <c r="GG323" s="52">
        <v>0</v>
      </c>
      <c r="GH323" s="52">
        <v>0</v>
      </c>
      <c r="GI323" s="52">
        <v>0</v>
      </c>
      <c r="GJ323" s="52">
        <v>0</v>
      </c>
      <c r="GK323" s="52">
        <v>0</v>
      </c>
      <c r="GL323" s="52">
        <v>0</v>
      </c>
      <c r="GM323" s="52">
        <v>0</v>
      </c>
      <c r="GN323" s="52">
        <v>0</v>
      </c>
      <c r="GO323" s="52">
        <v>0</v>
      </c>
      <c r="GP323" s="52">
        <v>0</v>
      </c>
      <c r="GQ323" s="52">
        <v>0</v>
      </c>
      <c r="GR323" s="52">
        <v>0</v>
      </c>
      <c r="GS323" s="52">
        <v>0</v>
      </c>
      <c r="GT323" s="52">
        <v>0</v>
      </c>
      <c r="GU323" s="52">
        <v>0</v>
      </c>
      <c r="GV323" s="52">
        <v>0</v>
      </c>
      <c r="GW323" s="52">
        <v>0</v>
      </c>
      <c r="GX323" s="52">
        <v>0</v>
      </c>
      <c r="GY323" s="52">
        <v>0</v>
      </c>
      <c r="GZ323" s="52">
        <v>0</v>
      </c>
      <c r="HA323" s="52">
        <v>0</v>
      </c>
      <c r="HB323" s="52">
        <v>0</v>
      </c>
      <c r="HC323" s="52">
        <v>0</v>
      </c>
      <c r="HD323" s="52">
        <v>0</v>
      </c>
      <c r="HE323" s="52">
        <v>0</v>
      </c>
      <c r="HF323" s="52">
        <v>0</v>
      </c>
      <c r="HG323" s="52">
        <v>0</v>
      </c>
      <c r="HH323" s="52">
        <v>0</v>
      </c>
      <c r="HI323" s="52">
        <v>0</v>
      </c>
      <c r="HJ323" s="52">
        <v>0</v>
      </c>
      <c r="HK323" s="52">
        <v>0</v>
      </c>
      <c r="HL323" s="52">
        <v>0</v>
      </c>
      <c r="HM323" s="52">
        <v>0</v>
      </c>
      <c r="HN323" s="52">
        <v>0</v>
      </c>
      <c r="HO323" s="52">
        <v>0</v>
      </c>
      <c r="HP323" s="52">
        <v>0</v>
      </c>
      <c r="HQ323" s="52">
        <v>0</v>
      </c>
      <c r="HR323" s="52">
        <v>0</v>
      </c>
      <c r="HS323" s="52">
        <v>0</v>
      </c>
      <c r="HT323" s="52">
        <v>0</v>
      </c>
      <c r="HU323" s="52">
        <v>0</v>
      </c>
      <c r="HV323" s="52">
        <v>0</v>
      </c>
      <c r="HW323" s="52">
        <v>0</v>
      </c>
      <c r="HX323" s="52">
        <v>0</v>
      </c>
      <c r="HY323" s="52">
        <v>0</v>
      </c>
      <c r="HZ323" s="52">
        <v>0</v>
      </c>
      <c r="IA323" s="52">
        <v>0</v>
      </c>
      <c r="IB323" s="52">
        <v>0</v>
      </c>
      <c r="IC323" s="52">
        <v>0</v>
      </c>
      <c r="ID323" s="52">
        <v>0</v>
      </c>
      <c r="IE323" s="52">
        <v>0</v>
      </c>
      <c r="IF323" s="52">
        <v>0</v>
      </c>
      <c r="IG323" s="52">
        <v>0</v>
      </c>
      <c r="IH323" s="52">
        <v>0</v>
      </c>
      <c r="II323" s="52">
        <v>0</v>
      </c>
      <c r="IJ323" s="52">
        <v>0</v>
      </c>
      <c r="IK323" s="52">
        <v>0</v>
      </c>
      <c r="IL323" s="52">
        <v>0</v>
      </c>
      <c r="IM323" s="52">
        <v>0</v>
      </c>
      <c r="IN323" s="52">
        <v>0</v>
      </c>
      <c r="IO323" s="52">
        <v>0</v>
      </c>
      <c r="IP323" s="52">
        <v>0</v>
      </c>
      <c r="IQ323" s="52">
        <v>0</v>
      </c>
      <c r="IR323" s="52">
        <v>0</v>
      </c>
      <c r="IS323" s="52">
        <v>0</v>
      </c>
      <c r="IT323" s="52">
        <v>0</v>
      </c>
      <c r="IU323" s="52">
        <v>0</v>
      </c>
      <c r="IV323" s="52">
        <v>0</v>
      </c>
      <c r="IW323" s="52">
        <v>0</v>
      </c>
      <c r="IX323" s="52">
        <v>0</v>
      </c>
      <c r="IY323" s="52">
        <v>0</v>
      </c>
      <c r="IZ323" s="52">
        <v>0</v>
      </c>
      <c r="JA323" s="52">
        <v>0</v>
      </c>
      <c r="JB323" s="52">
        <v>0</v>
      </c>
      <c r="JC323" s="52">
        <v>0</v>
      </c>
      <c r="JD323" s="52">
        <v>0</v>
      </c>
      <c r="JE323" s="52">
        <v>0</v>
      </c>
      <c r="JF323" s="52">
        <v>0</v>
      </c>
      <c r="JG323" s="52">
        <v>0</v>
      </c>
      <c r="JH323" s="52">
        <v>0</v>
      </c>
      <c r="JI323" s="52">
        <v>0</v>
      </c>
      <c r="JJ323" s="52">
        <v>0</v>
      </c>
      <c r="JK323" s="52">
        <v>0</v>
      </c>
      <c r="JL323" s="52">
        <v>0</v>
      </c>
      <c r="JM323" s="52">
        <v>0</v>
      </c>
      <c r="JN323" s="52">
        <v>0</v>
      </c>
      <c r="JO323" s="52">
        <v>0</v>
      </c>
      <c r="JP323" s="52">
        <v>0</v>
      </c>
      <c r="JQ323" s="52">
        <v>0</v>
      </c>
      <c r="JR323" s="52">
        <v>0</v>
      </c>
      <c r="JS323" s="52">
        <v>0</v>
      </c>
      <c r="JT323" s="52">
        <v>0</v>
      </c>
      <c r="JU323" s="52">
        <v>0</v>
      </c>
      <c r="JV323" s="52">
        <v>0</v>
      </c>
      <c r="JW323" s="52">
        <v>0</v>
      </c>
      <c r="JX323" s="52">
        <v>0</v>
      </c>
      <c r="JY323" s="52">
        <v>0</v>
      </c>
      <c r="JZ323" s="52">
        <v>0</v>
      </c>
      <c r="KA323" s="52">
        <v>0</v>
      </c>
      <c r="KB323" s="52">
        <v>0</v>
      </c>
      <c r="KC323" s="52">
        <v>0</v>
      </c>
      <c r="KD323" s="52">
        <v>0</v>
      </c>
      <c r="KE323" s="52">
        <v>0</v>
      </c>
      <c r="KF323" s="52">
        <v>0</v>
      </c>
      <c r="KG323" s="52">
        <v>0</v>
      </c>
      <c r="KH323" s="52">
        <v>0</v>
      </c>
      <c r="KI323" s="52">
        <v>0</v>
      </c>
      <c r="KJ323" s="52">
        <v>0</v>
      </c>
      <c r="KK323" s="52">
        <v>0</v>
      </c>
      <c r="KL323" s="52">
        <v>0</v>
      </c>
      <c r="KM323" s="52">
        <v>0</v>
      </c>
      <c r="KN323" s="52">
        <v>0</v>
      </c>
      <c r="KO323" s="52">
        <v>0</v>
      </c>
      <c r="KP323" s="52">
        <v>0</v>
      </c>
      <c r="KQ323" s="52">
        <v>0</v>
      </c>
      <c r="KR323" s="52">
        <v>0</v>
      </c>
      <c r="KS323" s="52">
        <v>0</v>
      </c>
      <c r="KT323" s="52">
        <v>0</v>
      </c>
      <c r="KU323" s="52">
        <v>0</v>
      </c>
      <c r="KV323" s="52">
        <v>0</v>
      </c>
      <c r="KW323" s="52">
        <v>0</v>
      </c>
      <c r="KX323" s="52">
        <v>0</v>
      </c>
      <c r="KY323" s="52">
        <v>0</v>
      </c>
      <c r="KZ323" s="52">
        <v>0</v>
      </c>
      <c r="LA323" s="52">
        <v>0</v>
      </c>
      <c r="LB323" s="52">
        <v>0</v>
      </c>
      <c r="LC323" s="52">
        <v>0</v>
      </c>
      <c r="LD323" s="52">
        <v>0</v>
      </c>
      <c r="LE323" s="52">
        <v>0</v>
      </c>
      <c r="LF323" s="52">
        <v>0</v>
      </c>
      <c r="LG323" s="52">
        <v>0</v>
      </c>
      <c r="LH323" s="52">
        <v>0</v>
      </c>
      <c r="LI323" s="52">
        <v>0</v>
      </c>
      <c r="LJ323" s="52">
        <v>0</v>
      </c>
      <c r="LK323" s="52">
        <v>0</v>
      </c>
      <c r="LL323" s="52">
        <v>0</v>
      </c>
      <c r="LM323" s="52">
        <v>0</v>
      </c>
      <c r="LN323" s="52">
        <v>0</v>
      </c>
      <c r="LO323" s="52">
        <v>0</v>
      </c>
      <c r="LP323" s="52">
        <v>0</v>
      </c>
      <c r="LQ323" s="52">
        <v>0</v>
      </c>
      <c r="LR323" s="52">
        <v>0</v>
      </c>
      <c r="LS323" s="52">
        <v>0</v>
      </c>
      <c r="LT323" s="52">
        <v>0</v>
      </c>
      <c r="LU323" s="52">
        <v>0</v>
      </c>
      <c r="LV323" s="52">
        <v>0</v>
      </c>
      <c r="LW323" s="52">
        <v>0</v>
      </c>
      <c r="LX323" s="52">
        <v>0</v>
      </c>
      <c r="LY323" s="52">
        <v>0</v>
      </c>
      <c r="LZ323" s="52">
        <v>0</v>
      </c>
      <c r="MA323" s="52">
        <v>0</v>
      </c>
      <c r="MB323" s="52">
        <v>0</v>
      </c>
      <c r="MC323" s="52">
        <v>0</v>
      </c>
      <c r="MD323" s="52">
        <v>0</v>
      </c>
      <c r="ME323" s="52">
        <v>0</v>
      </c>
      <c r="MF323" s="52">
        <v>0</v>
      </c>
      <c r="MG323" s="52">
        <v>0</v>
      </c>
      <c r="MH323" s="52">
        <v>0</v>
      </c>
      <c r="MI323" s="52">
        <v>0</v>
      </c>
      <c r="MJ323" s="52">
        <v>0</v>
      </c>
      <c r="MK323" s="52">
        <v>0</v>
      </c>
      <c r="ML323" s="52">
        <v>0</v>
      </c>
      <c r="MM323" s="52">
        <v>0</v>
      </c>
      <c r="MN323" s="52">
        <v>0</v>
      </c>
      <c r="MO323" s="52">
        <v>0</v>
      </c>
      <c r="MP323" s="52">
        <v>0</v>
      </c>
      <c r="MQ323" s="52">
        <v>0</v>
      </c>
      <c r="MR323" s="52">
        <v>0</v>
      </c>
      <c r="MS323" s="52">
        <v>0</v>
      </c>
      <c r="MT323" s="52">
        <v>0</v>
      </c>
      <c r="MU323" s="52">
        <v>0</v>
      </c>
      <c r="MV323" s="52">
        <v>0</v>
      </c>
      <c r="MW323" s="52">
        <v>0</v>
      </c>
      <c r="MX323" s="52">
        <v>0</v>
      </c>
      <c r="MY323" s="52">
        <v>0</v>
      </c>
      <c r="MZ323" s="52">
        <v>0</v>
      </c>
      <c r="NA323" s="52">
        <v>0</v>
      </c>
      <c r="NB323" s="52">
        <v>0</v>
      </c>
      <c r="NC323" s="52">
        <v>0</v>
      </c>
      <c r="ND323" s="52">
        <v>0</v>
      </c>
      <c r="NE323" s="52">
        <v>0</v>
      </c>
      <c r="NF323" s="52">
        <v>0</v>
      </c>
      <c r="NG323" s="52">
        <v>0</v>
      </c>
      <c r="NH323" s="52">
        <v>0</v>
      </c>
      <c r="NI323" s="52">
        <v>0</v>
      </c>
      <c r="NJ323" s="52">
        <v>0</v>
      </c>
      <c r="NK323" s="52">
        <v>0</v>
      </c>
      <c r="NL323" s="52">
        <v>0</v>
      </c>
      <c r="NM323" s="52">
        <v>0</v>
      </c>
      <c r="NN323" s="52">
        <v>0</v>
      </c>
      <c r="NO323" s="52">
        <v>0</v>
      </c>
      <c r="NP323" s="52">
        <v>0</v>
      </c>
      <c r="NQ323" s="52">
        <v>0</v>
      </c>
      <c r="NR323" s="68">
        <f t="shared" si="15"/>
        <v>50.510000000000005</v>
      </c>
      <c r="NS323" s="68">
        <f t="shared" si="16"/>
        <v>50.510000000000005</v>
      </c>
      <c r="NT323" s="68">
        <f t="shared" si="17"/>
        <v>50.510000000000005</v>
      </c>
    </row>
    <row r="324" spans="1:384" s="40" customFormat="1" ht="15" customHeight="1" outlineLevel="1" x14ac:dyDescent="0.2">
      <c r="A324" s="61"/>
      <c r="B324" s="49" t="s">
        <v>1078</v>
      </c>
      <c r="C324" s="49" t="s">
        <v>847</v>
      </c>
      <c r="D324" s="49" t="s">
        <v>848</v>
      </c>
      <c r="E324" s="50" t="s">
        <v>849</v>
      </c>
      <c r="F324" s="64">
        <v>44712</v>
      </c>
      <c r="G324" s="49" t="s">
        <v>37</v>
      </c>
      <c r="H324" s="72">
        <v>0</v>
      </c>
      <c r="I324" s="65">
        <v>149000</v>
      </c>
      <c r="J324" s="114" t="str">
        <f>_xlfn.XLOOKUP(E324,'[12]Resumo Unidades'!$B:$B,'[12]Resumo Unidades'!$W:$W)</f>
        <v>Fluxo com Divergência de até 2%</v>
      </c>
      <c r="K324" s="51" t="str">
        <f>IF(L324&gt;Resumo!$E$23,"Sim","Não")</f>
        <v>Não</v>
      </c>
      <c r="L324" s="66">
        <v>0</v>
      </c>
      <c r="M324" s="67"/>
      <c r="N324" s="52">
        <v>0</v>
      </c>
      <c r="O324" s="52">
        <v>0</v>
      </c>
      <c r="P324" s="52">
        <v>0</v>
      </c>
      <c r="Q324" s="52">
        <v>0</v>
      </c>
      <c r="R324" s="52">
        <v>0</v>
      </c>
      <c r="S324" s="52">
        <v>0</v>
      </c>
      <c r="T324" s="52">
        <v>0</v>
      </c>
      <c r="U324" s="52">
        <v>0</v>
      </c>
      <c r="V324" s="52">
        <v>0</v>
      </c>
      <c r="W324" s="52">
        <v>0</v>
      </c>
      <c r="X324" s="52">
        <v>0</v>
      </c>
      <c r="Y324" s="52">
        <v>0</v>
      </c>
      <c r="Z324" s="52">
        <v>0</v>
      </c>
      <c r="AA324" s="52">
        <v>0</v>
      </c>
      <c r="AB324" s="52">
        <v>0</v>
      </c>
      <c r="AC324" s="52">
        <v>0</v>
      </c>
      <c r="AD324" s="52">
        <v>0</v>
      </c>
      <c r="AE324" s="52">
        <v>0</v>
      </c>
      <c r="AF324" s="52">
        <v>0</v>
      </c>
      <c r="AG324" s="52">
        <v>0</v>
      </c>
      <c r="AH324" s="52">
        <v>0</v>
      </c>
      <c r="AI324" s="52">
        <v>0</v>
      </c>
      <c r="AJ324" s="52">
        <v>0</v>
      </c>
      <c r="AK324" s="52">
        <v>0</v>
      </c>
      <c r="AL324" s="52">
        <v>0</v>
      </c>
      <c r="AM324" s="52">
        <v>0</v>
      </c>
      <c r="AN324" s="52">
        <v>0</v>
      </c>
      <c r="AO324" s="52">
        <v>0</v>
      </c>
      <c r="AP324" s="52">
        <v>0</v>
      </c>
      <c r="AQ324" s="52">
        <v>0</v>
      </c>
      <c r="AR324" s="52">
        <v>0</v>
      </c>
      <c r="AS324" s="52">
        <v>0</v>
      </c>
      <c r="AT324" s="52">
        <v>0</v>
      </c>
      <c r="AU324" s="52">
        <v>0</v>
      </c>
      <c r="AV324" s="52">
        <v>0</v>
      </c>
      <c r="AW324" s="52">
        <v>0</v>
      </c>
      <c r="AX324" s="52">
        <v>0</v>
      </c>
      <c r="AY324" s="52">
        <v>0</v>
      </c>
      <c r="AZ324" s="52">
        <v>0</v>
      </c>
      <c r="BA324" s="52">
        <v>0</v>
      </c>
      <c r="BB324" s="52">
        <v>0</v>
      </c>
      <c r="BC324" s="52">
        <v>0</v>
      </c>
      <c r="BD324" s="52">
        <v>0</v>
      </c>
      <c r="BE324" s="52">
        <v>0</v>
      </c>
      <c r="BF324" s="52">
        <v>0</v>
      </c>
      <c r="BG324" s="52">
        <v>0</v>
      </c>
      <c r="BH324" s="52">
        <v>0</v>
      </c>
      <c r="BI324" s="52">
        <v>0</v>
      </c>
      <c r="BJ324" s="52">
        <v>0</v>
      </c>
      <c r="BK324" s="52">
        <v>0</v>
      </c>
      <c r="BL324" s="52">
        <v>0</v>
      </c>
      <c r="BM324" s="52">
        <v>0</v>
      </c>
      <c r="BN324" s="52">
        <v>0</v>
      </c>
      <c r="BO324" s="52">
        <v>0</v>
      </c>
      <c r="BP324" s="52">
        <v>0</v>
      </c>
      <c r="BQ324" s="52">
        <v>0</v>
      </c>
      <c r="BR324" s="52">
        <v>0</v>
      </c>
      <c r="BS324" s="52">
        <v>0</v>
      </c>
      <c r="BT324" s="52">
        <v>0</v>
      </c>
      <c r="BU324" s="52">
        <v>0</v>
      </c>
      <c r="BV324" s="52">
        <v>0</v>
      </c>
      <c r="BW324" s="52">
        <v>0</v>
      </c>
      <c r="BX324" s="52">
        <v>0</v>
      </c>
      <c r="BY324" s="52">
        <v>0</v>
      </c>
      <c r="BZ324" s="52">
        <v>0</v>
      </c>
      <c r="CA324" s="52">
        <v>0</v>
      </c>
      <c r="CB324" s="52">
        <v>0</v>
      </c>
      <c r="CC324" s="52">
        <v>0</v>
      </c>
      <c r="CD324" s="52">
        <v>2867.9799999999996</v>
      </c>
      <c r="CE324" s="52">
        <v>2867.9799999999996</v>
      </c>
      <c r="CF324" s="52">
        <v>2867.9799999999996</v>
      </c>
      <c r="CG324" s="52">
        <v>2867.9799999999996</v>
      </c>
      <c r="CH324" s="52">
        <v>2867.9799999999996</v>
      </c>
      <c r="CI324" s="52">
        <v>2867.9799999999996</v>
      </c>
      <c r="CJ324" s="52">
        <v>2867.9799999999996</v>
      </c>
      <c r="CK324" s="52">
        <v>2867.9799999999996</v>
      </c>
      <c r="CL324" s="52">
        <v>2867.9799999999996</v>
      </c>
      <c r="CM324" s="52">
        <v>2867.9799999999996</v>
      </c>
      <c r="CN324" s="52">
        <v>2867.9799999999996</v>
      </c>
      <c r="CO324" s="52">
        <v>2867.9799999999996</v>
      </c>
      <c r="CP324" s="52">
        <v>2867.9799999999996</v>
      </c>
      <c r="CQ324" s="52">
        <v>2867.9799999999996</v>
      </c>
      <c r="CR324" s="52">
        <v>2867.9799999999996</v>
      </c>
      <c r="CS324" s="52">
        <v>2867.9799999999996</v>
      </c>
      <c r="CT324" s="52">
        <v>2867.9799999999996</v>
      </c>
      <c r="CU324" s="52">
        <v>2867.9799999999996</v>
      </c>
      <c r="CV324" s="52">
        <v>2867.9799999999996</v>
      </c>
      <c r="CW324" s="52">
        <v>2867.9799999999996</v>
      </c>
      <c r="CX324" s="52">
        <v>2867.9799999999996</v>
      </c>
      <c r="CY324" s="52">
        <v>2867.9799999999996</v>
      </c>
      <c r="CZ324" s="52">
        <v>2867.9799999999996</v>
      </c>
      <c r="DA324" s="52">
        <v>2867.9799999999996</v>
      </c>
      <c r="DB324" s="52">
        <v>2867.9799999999996</v>
      </c>
      <c r="DC324" s="52">
        <v>2867.9799999999996</v>
      </c>
      <c r="DD324" s="52">
        <v>2867.9799999999996</v>
      </c>
      <c r="DE324" s="52">
        <v>2867.9799999999996</v>
      </c>
      <c r="DF324" s="52">
        <v>0</v>
      </c>
      <c r="DG324" s="52">
        <v>0</v>
      </c>
      <c r="DH324" s="52">
        <v>0</v>
      </c>
      <c r="DI324" s="52">
        <v>0</v>
      </c>
      <c r="DJ324" s="52">
        <v>0</v>
      </c>
      <c r="DK324" s="52">
        <v>0</v>
      </c>
      <c r="DL324" s="52">
        <v>0</v>
      </c>
      <c r="DM324" s="52">
        <v>0</v>
      </c>
      <c r="DN324" s="52">
        <v>0</v>
      </c>
      <c r="DO324" s="52">
        <v>0</v>
      </c>
      <c r="DP324" s="52">
        <v>0</v>
      </c>
      <c r="DQ324" s="52">
        <v>0</v>
      </c>
      <c r="DR324" s="52">
        <v>0</v>
      </c>
      <c r="DS324" s="52">
        <v>0</v>
      </c>
      <c r="DT324" s="52">
        <v>0</v>
      </c>
      <c r="DU324" s="52">
        <v>0</v>
      </c>
      <c r="DV324" s="52">
        <v>0</v>
      </c>
      <c r="DW324" s="52">
        <v>0</v>
      </c>
      <c r="DX324" s="52">
        <v>0</v>
      </c>
      <c r="DY324" s="52">
        <v>0</v>
      </c>
      <c r="DZ324" s="52">
        <v>0</v>
      </c>
      <c r="EA324" s="52">
        <v>0</v>
      </c>
      <c r="EB324" s="52">
        <v>0</v>
      </c>
      <c r="EC324" s="52">
        <v>0</v>
      </c>
      <c r="ED324" s="52">
        <v>0</v>
      </c>
      <c r="EE324" s="52">
        <v>0</v>
      </c>
      <c r="EF324" s="52">
        <v>0</v>
      </c>
      <c r="EG324" s="52">
        <v>0</v>
      </c>
      <c r="EH324" s="52">
        <v>0</v>
      </c>
      <c r="EI324" s="52">
        <v>0</v>
      </c>
      <c r="EJ324" s="52">
        <v>0</v>
      </c>
      <c r="EK324" s="52">
        <v>0</v>
      </c>
      <c r="EL324" s="52">
        <v>0</v>
      </c>
      <c r="EM324" s="52">
        <v>0</v>
      </c>
      <c r="EN324" s="52">
        <v>0</v>
      </c>
      <c r="EO324" s="52">
        <v>0</v>
      </c>
      <c r="EP324" s="52">
        <v>0</v>
      </c>
      <c r="EQ324" s="52">
        <v>0</v>
      </c>
      <c r="ER324" s="52">
        <v>0</v>
      </c>
      <c r="ES324" s="52">
        <v>0</v>
      </c>
      <c r="ET324" s="52">
        <v>0</v>
      </c>
      <c r="EU324" s="52">
        <v>0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0</v>
      </c>
      <c r="FB324" s="52">
        <v>0</v>
      </c>
      <c r="FC324" s="52">
        <v>0</v>
      </c>
      <c r="FD324" s="52">
        <v>0</v>
      </c>
      <c r="FE324" s="52">
        <v>0</v>
      </c>
      <c r="FF324" s="52">
        <v>0</v>
      </c>
      <c r="FG324" s="52">
        <v>0</v>
      </c>
      <c r="FH324" s="52">
        <v>0</v>
      </c>
      <c r="FI324" s="52">
        <v>0</v>
      </c>
      <c r="FJ324" s="52">
        <v>0</v>
      </c>
      <c r="FK324" s="52">
        <v>0</v>
      </c>
      <c r="FL324" s="52">
        <v>0</v>
      </c>
      <c r="FM324" s="52">
        <v>0</v>
      </c>
      <c r="FN324" s="52">
        <v>0</v>
      </c>
      <c r="FO324" s="52">
        <v>0</v>
      </c>
      <c r="FP324" s="52">
        <v>0</v>
      </c>
      <c r="FQ324" s="52">
        <v>0</v>
      </c>
      <c r="FR324" s="52">
        <v>0</v>
      </c>
      <c r="FS324" s="52">
        <v>0</v>
      </c>
      <c r="FT324" s="52">
        <v>0</v>
      </c>
      <c r="FU324" s="52">
        <v>0</v>
      </c>
      <c r="FV324" s="52">
        <v>0</v>
      </c>
      <c r="FW324" s="52">
        <v>0</v>
      </c>
      <c r="FX324" s="52">
        <v>0</v>
      </c>
      <c r="FY324" s="52">
        <v>0</v>
      </c>
      <c r="FZ324" s="52">
        <v>0</v>
      </c>
      <c r="GA324" s="52">
        <v>0</v>
      </c>
      <c r="GB324" s="52">
        <v>0</v>
      </c>
      <c r="GC324" s="52">
        <v>0</v>
      </c>
      <c r="GD324" s="52">
        <v>0</v>
      </c>
      <c r="GE324" s="52">
        <v>0</v>
      </c>
      <c r="GF324" s="52">
        <v>0</v>
      </c>
      <c r="GG324" s="52">
        <v>0</v>
      </c>
      <c r="GH324" s="52">
        <v>0</v>
      </c>
      <c r="GI324" s="52">
        <v>0</v>
      </c>
      <c r="GJ324" s="52">
        <v>0</v>
      </c>
      <c r="GK324" s="52">
        <v>0</v>
      </c>
      <c r="GL324" s="52">
        <v>0</v>
      </c>
      <c r="GM324" s="52">
        <v>0</v>
      </c>
      <c r="GN324" s="52">
        <v>0</v>
      </c>
      <c r="GO324" s="52">
        <v>0</v>
      </c>
      <c r="GP324" s="52">
        <v>0</v>
      </c>
      <c r="GQ324" s="52">
        <v>0</v>
      </c>
      <c r="GR324" s="52">
        <v>0</v>
      </c>
      <c r="GS324" s="52">
        <v>0</v>
      </c>
      <c r="GT324" s="52">
        <v>0</v>
      </c>
      <c r="GU324" s="52">
        <v>0</v>
      </c>
      <c r="GV324" s="52">
        <v>0</v>
      </c>
      <c r="GW324" s="52">
        <v>0</v>
      </c>
      <c r="GX324" s="52">
        <v>0</v>
      </c>
      <c r="GY324" s="52">
        <v>0</v>
      </c>
      <c r="GZ324" s="52">
        <v>0</v>
      </c>
      <c r="HA324" s="52">
        <v>0</v>
      </c>
      <c r="HB324" s="52">
        <v>0</v>
      </c>
      <c r="HC324" s="52">
        <v>0</v>
      </c>
      <c r="HD324" s="52">
        <v>0</v>
      </c>
      <c r="HE324" s="52">
        <v>0</v>
      </c>
      <c r="HF324" s="52">
        <v>0</v>
      </c>
      <c r="HG324" s="52">
        <v>0</v>
      </c>
      <c r="HH324" s="52">
        <v>0</v>
      </c>
      <c r="HI324" s="52">
        <v>0</v>
      </c>
      <c r="HJ324" s="52">
        <v>0</v>
      </c>
      <c r="HK324" s="52">
        <v>0</v>
      </c>
      <c r="HL324" s="52">
        <v>0</v>
      </c>
      <c r="HM324" s="52">
        <v>0</v>
      </c>
      <c r="HN324" s="52">
        <v>0</v>
      </c>
      <c r="HO324" s="52">
        <v>0</v>
      </c>
      <c r="HP324" s="52">
        <v>0</v>
      </c>
      <c r="HQ324" s="52">
        <v>0</v>
      </c>
      <c r="HR324" s="52">
        <v>0</v>
      </c>
      <c r="HS324" s="52">
        <v>0</v>
      </c>
      <c r="HT324" s="52">
        <v>0</v>
      </c>
      <c r="HU324" s="52">
        <v>0</v>
      </c>
      <c r="HV324" s="52">
        <v>0</v>
      </c>
      <c r="HW324" s="52">
        <v>0</v>
      </c>
      <c r="HX324" s="52">
        <v>0</v>
      </c>
      <c r="HY324" s="52">
        <v>0</v>
      </c>
      <c r="HZ324" s="52">
        <v>0</v>
      </c>
      <c r="IA324" s="52">
        <v>0</v>
      </c>
      <c r="IB324" s="52">
        <v>0</v>
      </c>
      <c r="IC324" s="52">
        <v>0</v>
      </c>
      <c r="ID324" s="52">
        <v>0</v>
      </c>
      <c r="IE324" s="52">
        <v>0</v>
      </c>
      <c r="IF324" s="52">
        <v>0</v>
      </c>
      <c r="IG324" s="52">
        <v>0</v>
      </c>
      <c r="IH324" s="52">
        <v>0</v>
      </c>
      <c r="II324" s="52">
        <v>0</v>
      </c>
      <c r="IJ324" s="52">
        <v>0</v>
      </c>
      <c r="IK324" s="52">
        <v>0</v>
      </c>
      <c r="IL324" s="52">
        <v>0</v>
      </c>
      <c r="IM324" s="52">
        <v>0</v>
      </c>
      <c r="IN324" s="52">
        <v>0</v>
      </c>
      <c r="IO324" s="52">
        <v>0</v>
      </c>
      <c r="IP324" s="52">
        <v>0</v>
      </c>
      <c r="IQ324" s="52">
        <v>0</v>
      </c>
      <c r="IR324" s="52">
        <v>0</v>
      </c>
      <c r="IS324" s="52">
        <v>0</v>
      </c>
      <c r="IT324" s="52">
        <v>0</v>
      </c>
      <c r="IU324" s="52">
        <v>0</v>
      </c>
      <c r="IV324" s="52">
        <v>0</v>
      </c>
      <c r="IW324" s="52">
        <v>0</v>
      </c>
      <c r="IX324" s="52">
        <v>0</v>
      </c>
      <c r="IY324" s="52">
        <v>0</v>
      </c>
      <c r="IZ324" s="52">
        <v>0</v>
      </c>
      <c r="JA324" s="52">
        <v>0</v>
      </c>
      <c r="JB324" s="52">
        <v>0</v>
      </c>
      <c r="JC324" s="52">
        <v>0</v>
      </c>
      <c r="JD324" s="52">
        <v>0</v>
      </c>
      <c r="JE324" s="52">
        <v>0</v>
      </c>
      <c r="JF324" s="52">
        <v>0</v>
      </c>
      <c r="JG324" s="52">
        <v>0</v>
      </c>
      <c r="JH324" s="52">
        <v>0</v>
      </c>
      <c r="JI324" s="52">
        <v>0</v>
      </c>
      <c r="JJ324" s="52">
        <v>0</v>
      </c>
      <c r="JK324" s="52">
        <v>0</v>
      </c>
      <c r="JL324" s="52">
        <v>0</v>
      </c>
      <c r="JM324" s="52">
        <v>0</v>
      </c>
      <c r="JN324" s="52">
        <v>0</v>
      </c>
      <c r="JO324" s="52">
        <v>0</v>
      </c>
      <c r="JP324" s="52">
        <v>0</v>
      </c>
      <c r="JQ324" s="52">
        <v>0</v>
      </c>
      <c r="JR324" s="52">
        <v>0</v>
      </c>
      <c r="JS324" s="52">
        <v>0</v>
      </c>
      <c r="JT324" s="52">
        <v>0</v>
      </c>
      <c r="JU324" s="52">
        <v>0</v>
      </c>
      <c r="JV324" s="52">
        <v>0</v>
      </c>
      <c r="JW324" s="52">
        <v>0</v>
      </c>
      <c r="JX324" s="52">
        <v>0</v>
      </c>
      <c r="JY324" s="52">
        <v>0</v>
      </c>
      <c r="JZ324" s="52">
        <v>0</v>
      </c>
      <c r="KA324" s="52">
        <v>0</v>
      </c>
      <c r="KB324" s="52">
        <v>0</v>
      </c>
      <c r="KC324" s="52">
        <v>0</v>
      </c>
      <c r="KD324" s="52">
        <v>0</v>
      </c>
      <c r="KE324" s="52">
        <v>0</v>
      </c>
      <c r="KF324" s="52">
        <v>0</v>
      </c>
      <c r="KG324" s="52">
        <v>0</v>
      </c>
      <c r="KH324" s="52">
        <v>0</v>
      </c>
      <c r="KI324" s="52">
        <v>0</v>
      </c>
      <c r="KJ324" s="52">
        <v>0</v>
      </c>
      <c r="KK324" s="52">
        <v>0</v>
      </c>
      <c r="KL324" s="52">
        <v>0</v>
      </c>
      <c r="KM324" s="52">
        <v>0</v>
      </c>
      <c r="KN324" s="52">
        <v>0</v>
      </c>
      <c r="KO324" s="52">
        <v>0</v>
      </c>
      <c r="KP324" s="52">
        <v>0</v>
      </c>
      <c r="KQ324" s="52">
        <v>0</v>
      </c>
      <c r="KR324" s="52">
        <v>0</v>
      </c>
      <c r="KS324" s="52">
        <v>0</v>
      </c>
      <c r="KT324" s="52">
        <v>0</v>
      </c>
      <c r="KU324" s="52">
        <v>0</v>
      </c>
      <c r="KV324" s="52">
        <v>0</v>
      </c>
      <c r="KW324" s="52">
        <v>0</v>
      </c>
      <c r="KX324" s="52">
        <v>0</v>
      </c>
      <c r="KY324" s="52">
        <v>0</v>
      </c>
      <c r="KZ324" s="52">
        <v>0</v>
      </c>
      <c r="LA324" s="52">
        <v>0</v>
      </c>
      <c r="LB324" s="52">
        <v>0</v>
      </c>
      <c r="LC324" s="52">
        <v>0</v>
      </c>
      <c r="LD324" s="52">
        <v>0</v>
      </c>
      <c r="LE324" s="52">
        <v>0</v>
      </c>
      <c r="LF324" s="52">
        <v>0</v>
      </c>
      <c r="LG324" s="52">
        <v>0</v>
      </c>
      <c r="LH324" s="52">
        <v>0</v>
      </c>
      <c r="LI324" s="52">
        <v>0</v>
      </c>
      <c r="LJ324" s="52">
        <v>0</v>
      </c>
      <c r="LK324" s="52">
        <v>0</v>
      </c>
      <c r="LL324" s="52">
        <v>0</v>
      </c>
      <c r="LM324" s="52">
        <v>0</v>
      </c>
      <c r="LN324" s="52">
        <v>0</v>
      </c>
      <c r="LO324" s="52">
        <v>0</v>
      </c>
      <c r="LP324" s="52">
        <v>0</v>
      </c>
      <c r="LQ324" s="52">
        <v>0</v>
      </c>
      <c r="LR324" s="52">
        <v>0</v>
      </c>
      <c r="LS324" s="52">
        <v>0</v>
      </c>
      <c r="LT324" s="52">
        <v>0</v>
      </c>
      <c r="LU324" s="52">
        <v>0</v>
      </c>
      <c r="LV324" s="52">
        <v>0</v>
      </c>
      <c r="LW324" s="52">
        <v>0</v>
      </c>
      <c r="LX324" s="52">
        <v>0</v>
      </c>
      <c r="LY324" s="52">
        <v>0</v>
      </c>
      <c r="LZ324" s="52">
        <v>0</v>
      </c>
      <c r="MA324" s="52">
        <v>0</v>
      </c>
      <c r="MB324" s="52">
        <v>0</v>
      </c>
      <c r="MC324" s="52">
        <v>0</v>
      </c>
      <c r="MD324" s="52">
        <v>0</v>
      </c>
      <c r="ME324" s="52">
        <v>0</v>
      </c>
      <c r="MF324" s="52">
        <v>0</v>
      </c>
      <c r="MG324" s="52">
        <v>0</v>
      </c>
      <c r="MH324" s="52">
        <v>0</v>
      </c>
      <c r="MI324" s="52">
        <v>0</v>
      </c>
      <c r="MJ324" s="52">
        <v>0</v>
      </c>
      <c r="MK324" s="52">
        <v>0</v>
      </c>
      <c r="ML324" s="52">
        <v>0</v>
      </c>
      <c r="MM324" s="52">
        <v>0</v>
      </c>
      <c r="MN324" s="52">
        <v>0</v>
      </c>
      <c r="MO324" s="52">
        <v>0</v>
      </c>
      <c r="MP324" s="52">
        <v>0</v>
      </c>
      <c r="MQ324" s="52">
        <v>0</v>
      </c>
      <c r="MR324" s="52">
        <v>0</v>
      </c>
      <c r="MS324" s="52">
        <v>0</v>
      </c>
      <c r="MT324" s="52">
        <v>0</v>
      </c>
      <c r="MU324" s="52">
        <v>0</v>
      </c>
      <c r="MV324" s="52">
        <v>0</v>
      </c>
      <c r="MW324" s="52">
        <v>0</v>
      </c>
      <c r="MX324" s="52">
        <v>0</v>
      </c>
      <c r="MY324" s="52">
        <v>0</v>
      </c>
      <c r="MZ324" s="52">
        <v>0</v>
      </c>
      <c r="NA324" s="52">
        <v>0</v>
      </c>
      <c r="NB324" s="52">
        <v>0</v>
      </c>
      <c r="NC324" s="52">
        <v>0</v>
      </c>
      <c r="ND324" s="52">
        <v>0</v>
      </c>
      <c r="NE324" s="52">
        <v>0</v>
      </c>
      <c r="NF324" s="52">
        <v>0</v>
      </c>
      <c r="NG324" s="52">
        <v>0</v>
      </c>
      <c r="NH324" s="52">
        <v>0</v>
      </c>
      <c r="NI324" s="52">
        <v>0</v>
      </c>
      <c r="NJ324" s="52">
        <v>0</v>
      </c>
      <c r="NK324" s="52">
        <v>0</v>
      </c>
      <c r="NL324" s="52">
        <v>0</v>
      </c>
      <c r="NM324" s="52">
        <v>0</v>
      </c>
      <c r="NN324" s="52">
        <v>0</v>
      </c>
      <c r="NO324" s="52">
        <v>0</v>
      </c>
      <c r="NP324" s="52">
        <v>0</v>
      </c>
      <c r="NQ324" s="52">
        <v>0</v>
      </c>
      <c r="NR324" s="68">
        <f t="shared" si="15"/>
        <v>80303.43999999993</v>
      </c>
      <c r="NS324" s="68">
        <f t="shared" si="16"/>
        <v>80303.43999999993</v>
      </c>
      <c r="NT324" s="68">
        <f t="shared" si="17"/>
        <v>80303.43999999993</v>
      </c>
    </row>
    <row r="325" spans="1:384" s="40" customFormat="1" ht="15" customHeight="1" outlineLevel="1" x14ac:dyDescent="0.2">
      <c r="A325" s="61"/>
      <c r="B325" s="49" t="s">
        <v>1078</v>
      </c>
      <c r="C325" s="49" t="s">
        <v>850</v>
      </c>
      <c r="D325" s="49" t="s">
        <v>851</v>
      </c>
      <c r="E325" s="50" t="s">
        <v>852</v>
      </c>
      <c r="F325" s="64">
        <v>44718</v>
      </c>
      <c r="G325" s="49" t="s">
        <v>37</v>
      </c>
      <c r="H325" s="72">
        <v>0.12682499999999999</v>
      </c>
      <c r="I325" s="65">
        <v>181684</v>
      </c>
      <c r="J325" s="114" t="str">
        <f>_xlfn.XLOOKUP(E325,'[12]Resumo Unidades'!$B:$B,'[12]Resumo Unidades'!$W:$W)</f>
        <v>Fluxo com Divergência maior do que 10%</v>
      </c>
      <c r="K325" s="51" t="str">
        <f>IF(L325&gt;Resumo!$E$23,"Sim","Não")</f>
        <v>Não</v>
      </c>
      <c r="L325" s="66">
        <v>43</v>
      </c>
      <c r="M325" s="67"/>
      <c r="N325" s="52">
        <v>0</v>
      </c>
      <c r="O325" s="52">
        <v>0</v>
      </c>
      <c r="P325" s="52">
        <v>0</v>
      </c>
      <c r="Q325" s="52">
        <v>0</v>
      </c>
      <c r="R325" s="52">
        <v>0</v>
      </c>
      <c r="S325" s="52">
        <v>0</v>
      </c>
      <c r="T325" s="52">
        <v>0</v>
      </c>
      <c r="U325" s="52">
        <v>0</v>
      </c>
      <c r="V325" s="52">
        <v>0</v>
      </c>
      <c r="W325" s="52">
        <v>0</v>
      </c>
      <c r="X325" s="52">
        <v>0</v>
      </c>
      <c r="Y325" s="52">
        <v>0</v>
      </c>
      <c r="Z325" s="52">
        <v>0</v>
      </c>
      <c r="AA325" s="52">
        <v>0</v>
      </c>
      <c r="AB325" s="52">
        <v>0</v>
      </c>
      <c r="AC325" s="52">
        <v>0</v>
      </c>
      <c r="AD325" s="52">
        <v>0</v>
      </c>
      <c r="AE325" s="52">
        <v>0</v>
      </c>
      <c r="AF325" s="52">
        <v>0</v>
      </c>
      <c r="AG325" s="52">
        <v>0</v>
      </c>
      <c r="AH325" s="52">
        <v>0</v>
      </c>
      <c r="AI325" s="52">
        <v>0</v>
      </c>
      <c r="AJ325" s="52">
        <v>0</v>
      </c>
      <c r="AK325" s="52">
        <v>0</v>
      </c>
      <c r="AL325" s="52">
        <v>0</v>
      </c>
      <c r="AM325" s="52">
        <v>0</v>
      </c>
      <c r="AN325" s="52">
        <v>0</v>
      </c>
      <c r="AO325" s="52">
        <v>0</v>
      </c>
      <c r="AP325" s="52">
        <v>0</v>
      </c>
      <c r="AQ325" s="52">
        <v>0</v>
      </c>
      <c r="AR325" s="52">
        <v>0</v>
      </c>
      <c r="AS325" s="52">
        <v>0</v>
      </c>
      <c r="AT325" s="52">
        <v>0</v>
      </c>
      <c r="AU325" s="52">
        <v>0</v>
      </c>
      <c r="AV325" s="52">
        <v>0</v>
      </c>
      <c r="AW325" s="52">
        <v>0</v>
      </c>
      <c r="AX325" s="52">
        <v>0</v>
      </c>
      <c r="AY325" s="52">
        <v>0</v>
      </c>
      <c r="AZ325" s="52">
        <v>0</v>
      </c>
      <c r="BA325" s="52">
        <v>0</v>
      </c>
      <c r="BB325" s="52">
        <v>0</v>
      </c>
      <c r="BC325" s="52">
        <v>0</v>
      </c>
      <c r="BD325" s="52">
        <v>0</v>
      </c>
      <c r="BE325" s="52">
        <v>0</v>
      </c>
      <c r="BF325" s="52">
        <v>0</v>
      </c>
      <c r="BG325" s="52">
        <v>0</v>
      </c>
      <c r="BH325" s="52">
        <v>0</v>
      </c>
      <c r="BI325" s="52">
        <v>0</v>
      </c>
      <c r="BJ325" s="52">
        <v>0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0</v>
      </c>
      <c r="BV325" s="52">
        <v>0</v>
      </c>
      <c r="BW325" s="52">
        <v>0</v>
      </c>
      <c r="BX325" s="52">
        <v>0</v>
      </c>
      <c r="BY325" s="52">
        <v>0</v>
      </c>
      <c r="BZ325" s="52">
        <v>0</v>
      </c>
      <c r="CA325" s="52">
        <v>0</v>
      </c>
      <c r="CB325" s="52">
        <v>1727.44</v>
      </c>
      <c r="CC325" s="52">
        <v>1582.49</v>
      </c>
      <c r="CD325" s="52">
        <v>916.7600000000001</v>
      </c>
      <c r="CE325" s="52">
        <v>916.7600000000001</v>
      </c>
      <c r="CF325" s="52">
        <v>916.7600000000001</v>
      </c>
      <c r="CG325" s="52">
        <v>916.7600000000001</v>
      </c>
      <c r="CH325" s="52">
        <v>916.7600000000001</v>
      </c>
      <c r="CI325" s="52">
        <v>916.7600000000001</v>
      </c>
      <c r="CJ325" s="52">
        <v>916.7600000000001</v>
      </c>
      <c r="CK325" s="52">
        <v>916.7600000000001</v>
      </c>
      <c r="CL325" s="52">
        <v>916.7600000000001</v>
      </c>
      <c r="CM325" s="52">
        <v>916.7600000000001</v>
      </c>
      <c r="CN325" s="52">
        <v>916.7600000000001</v>
      </c>
      <c r="CO325" s="52">
        <v>916.7600000000001</v>
      </c>
      <c r="CP325" s="52">
        <v>916.7600000000001</v>
      </c>
      <c r="CQ325" s="52">
        <v>916.7600000000001</v>
      </c>
      <c r="CR325" s="52">
        <v>916.7600000000001</v>
      </c>
      <c r="CS325" s="52">
        <v>916.7600000000001</v>
      </c>
      <c r="CT325" s="52">
        <v>916.7600000000001</v>
      </c>
      <c r="CU325" s="52">
        <v>916.7600000000001</v>
      </c>
      <c r="CV325" s="52">
        <v>916.7600000000001</v>
      </c>
      <c r="CW325" s="52">
        <v>916.7600000000001</v>
      </c>
      <c r="CX325" s="52">
        <v>916.7600000000001</v>
      </c>
      <c r="CY325" s="52">
        <v>916.7600000000001</v>
      </c>
      <c r="CZ325" s="52">
        <v>916.7600000000001</v>
      </c>
      <c r="DA325" s="52">
        <v>916.7600000000001</v>
      </c>
      <c r="DB325" s="52">
        <v>916.7600000000001</v>
      </c>
      <c r="DC325" s="52">
        <v>916.7600000000001</v>
      </c>
      <c r="DD325" s="52">
        <v>916.7600000000001</v>
      </c>
      <c r="DE325" s="52">
        <v>916.7600000000001</v>
      </c>
      <c r="DF325" s="52">
        <v>916.7600000000001</v>
      </c>
      <c r="DG325" s="52">
        <v>916.7600000000001</v>
      </c>
      <c r="DH325" s="52">
        <v>916.7600000000001</v>
      </c>
      <c r="DI325" s="52">
        <v>916.7600000000001</v>
      </c>
      <c r="DJ325" s="52">
        <v>916.7600000000001</v>
      </c>
      <c r="DK325" s="52">
        <v>916.7600000000001</v>
      </c>
      <c r="DL325" s="52">
        <v>916.7600000000001</v>
      </c>
      <c r="DM325" s="52">
        <v>916.7600000000001</v>
      </c>
      <c r="DN325" s="52">
        <v>916.7600000000001</v>
      </c>
      <c r="DO325" s="52">
        <v>916.7600000000001</v>
      </c>
      <c r="DP325" s="52">
        <v>916.7600000000001</v>
      </c>
      <c r="DQ325" s="52">
        <v>916.7600000000001</v>
      </c>
      <c r="DR325" s="52">
        <v>916.7600000000001</v>
      </c>
      <c r="DS325" s="52">
        <v>916.7600000000001</v>
      </c>
      <c r="DT325" s="52">
        <v>916.7600000000001</v>
      </c>
      <c r="DU325" s="52">
        <v>916.7600000000001</v>
      </c>
      <c r="DV325" s="52">
        <v>916.7600000000001</v>
      </c>
      <c r="DW325" s="52">
        <v>916.7600000000001</v>
      </c>
      <c r="DX325" s="52">
        <v>916.7600000000001</v>
      </c>
      <c r="DY325" s="52">
        <v>916.7600000000001</v>
      </c>
      <c r="DZ325" s="52">
        <v>916.7600000000001</v>
      </c>
      <c r="EA325" s="52">
        <v>916.7600000000001</v>
      </c>
      <c r="EB325" s="52">
        <v>916.7600000000001</v>
      </c>
      <c r="EC325" s="52">
        <v>916.7600000000001</v>
      </c>
      <c r="ED325" s="52">
        <v>916.7600000000001</v>
      </c>
      <c r="EE325" s="52">
        <v>916.7600000000001</v>
      </c>
      <c r="EF325" s="52">
        <v>916.7600000000001</v>
      </c>
      <c r="EG325" s="52">
        <v>916.7600000000001</v>
      </c>
      <c r="EH325" s="52">
        <v>916.7600000000001</v>
      </c>
      <c r="EI325" s="52">
        <v>916.7600000000001</v>
      </c>
      <c r="EJ325" s="52">
        <v>916.7600000000001</v>
      </c>
      <c r="EK325" s="52">
        <v>916.7600000000001</v>
      </c>
      <c r="EL325" s="52">
        <v>916.7600000000001</v>
      </c>
      <c r="EM325" s="52">
        <v>916.7600000000001</v>
      </c>
      <c r="EN325" s="52">
        <v>916.7600000000001</v>
      </c>
      <c r="EO325" s="52">
        <v>916.7600000000001</v>
      </c>
      <c r="EP325" s="52">
        <v>916.7600000000001</v>
      </c>
      <c r="EQ325" s="52">
        <v>916.7600000000001</v>
      </c>
      <c r="ER325" s="52">
        <v>916.7600000000001</v>
      </c>
      <c r="ES325" s="52">
        <v>916.7600000000001</v>
      </c>
      <c r="ET325" s="52">
        <v>916.7600000000001</v>
      </c>
      <c r="EU325" s="52">
        <v>916.7600000000001</v>
      </c>
      <c r="EV325" s="52">
        <v>916.7600000000001</v>
      </c>
      <c r="EW325" s="52">
        <v>916.7600000000001</v>
      </c>
      <c r="EX325" s="52">
        <v>916.7600000000001</v>
      </c>
      <c r="EY325" s="52">
        <v>916.7600000000001</v>
      </c>
      <c r="EZ325" s="52">
        <v>916.7600000000001</v>
      </c>
      <c r="FA325" s="52">
        <v>916.7600000000001</v>
      </c>
      <c r="FB325" s="52">
        <v>916.7600000000001</v>
      </c>
      <c r="FC325" s="52">
        <v>916.7600000000001</v>
      </c>
      <c r="FD325" s="52">
        <v>916.7600000000001</v>
      </c>
      <c r="FE325" s="52">
        <v>916.7600000000001</v>
      </c>
      <c r="FF325" s="52">
        <v>916.7600000000001</v>
      </c>
      <c r="FG325" s="52">
        <v>916.7600000000001</v>
      </c>
      <c r="FH325" s="52">
        <v>916.7600000000001</v>
      </c>
      <c r="FI325" s="52">
        <v>916.7600000000001</v>
      </c>
      <c r="FJ325" s="52">
        <v>916.7600000000001</v>
      </c>
      <c r="FK325" s="52">
        <v>916.7600000000001</v>
      </c>
      <c r="FL325" s="52">
        <v>916.7600000000001</v>
      </c>
      <c r="FM325" s="52">
        <v>916.7600000000001</v>
      </c>
      <c r="FN325" s="52">
        <v>916.7600000000001</v>
      </c>
      <c r="FO325" s="52">
        <v>916.7600000000001</v>
      </c>
      <c r="FP325" s="52">
        <v>916.7600000000001</v>
      </c>
      <c r="FQ325" s="52">
        <v>916.7600000000001</v>
      </c>
      <c r="FR325" s="52">
        <v>916.7600000000001</v>
      </c>
      <c r="FS325" s="52">
        <v>916.7600000000001</v>
      </c>
      <c r="FT325" s="52">
        <v>916.7600000000001</v>
      </c>
      <c r="FU325" s="52">
        <v>916.7600000000001</v>
      </c>
      <c r="FV325" s="52">
        <v>916.7600000000001</v>
      </c>
      <c r="FW325" s="52">
        <v>916.7600000000001</v>
      </c>
      <c r="FX325" s="52">
        <v>916.7600000000001</v>
      </c>
      <c r="FY325" s="52">
        <v>916.7600000000001</v>
      </c>
      <c r="FZ325" s="52">
        <v>916.7600000000001</v>
      </c>
      <c r="GA325" s="52">
        <v>916.7600000000001</v>
      </c>
      <c r="GB325" s="52">
        <v>916.7600000000001</v>
      </c>
      <c r="GC325" s="52">
        <v>916.7600000000001</v>
      </c>
      <c r="GD325" s="52">
        <v>916.7600000000001</v>
      </c>
      <c r="GE325" s="52">
        <v>916.7600000000001</v>
      </c>
      <c r="GF325" s="52">
        <v>916.7600000000001</v>
      </c>
      <c r="GG325" s="52">
        <v>916.7600000000001</v>
      </c>
      <c r="GH325" s="52">
        <v>916.7600000000001</v>
      </c>
      <c r="GI325" s="52">
        <v>916.7600000000001</v>
      </c>
      <c r="GJ325" s="52">
        <v>916.7600000000001</v>
      </c>
      <c r="GK325" s="52">
        <v>916.7600000000001</v>
      </c>
      <c r="GL325" s="52">
        <v>916.7600000000001</v>
      </c>
      <c r="GM325" s="52">
        <v>916.7600000000001</v>
      </c>
      <c r="GN325" s="52">
        <v>916.7600000000001</v>
      </c>
      <c r="GO325" s="52">
        <v>916.7600000000001</v>
      </c>
      <c r="GP325" s="52">
        <v>916.7600000000001</v>
      </c>
      <c r="GQ325" s="52">
        <v>916.7600000000001</v>
      </c>
      <c r="GR325" s="52">
        <v>916.7600000000001</v>
      </c>
      <c r="GS325" s="52">
        <v>916.7600000000001</v>
      </c>
      <c r="GT325" s="52">
        <v>916.7600000000001</v>
      </c>
      <c r="GU325" s="52">
        <v>916.7600000000001</v>
      </c>
      <c r="GV325" s="52">
        <v>916.7600000000001</v>
      </c>
      <c r="GW325" s="52">
        <v>916.7600000000001</v>
      </c>
      <c r="GX325" s="52">
        <v>916.7600000000001</v>
      </c>
      <c r="GY325" s="52">
        <v>916.7600000000001</v>
      </c>
      <c r="GZ325" s="52">
        <v>916.7600000000001</v>
      </c>
      <c r="HA325" s="52">
        <v>916.7600000000001</v>
      </c>
      <c r="HB325" s="52">
        <v>916.7600000000001</v>
      </c>
      <c r="HC325" s="52">
        <v>916.7600000000001</v>
      </c>
      <c r="HD325" s="52">
        <v>916.7600000000001</v>
      </c>
      <c r="HE325" s="52">
        <v>916.7600000000001</v>
      </c>
      <c r="HF325" s="52">
        <v>916.7600000000001</v>
      </c>
      <c r="HG325" s="52">
        <v>916.7600000000001</v>
      </c>
      <c r="HH325" s="52">
        <v>916.7600000000001</v>
      </c>
      <c r="HI325" s="52">
        <v>916.7600000000001</v>
      </c>
      <c r="HJ325" s="52">
        <v>916.7600000000001</v>
      </c>
      <c r="HK325" s="52">
        <v>916.7600000000001</v>
      </c>
      <c r="HL325" s="52">
        <v>916.7600000000001</v>
      </c>
      <c r="HM325" s="52">
        <v>916.7600000000001</v>
      </c>
      <c r="HN325" s="52">
        <v>916.7600000000001</v>
      </c>
      <c r="HO325" s="52">
        <v>916.7600000000001</v>
      </c>
      <c r="HP325" s="52">
        <v>916.7600000000001</v>
      </c>
      <c r="HQ325" s="52">
        <v>916.7600000000001</v>
      </c>
      <c r="HR325" s="52">
        <v>916.7600000000001</v>
      </c>
      <c r="HS325" s="52">
        <v>916.7600000000001</v>
      </c>
      <c r="HT325" s="52">
        <v>916.7600000000001</v>
      </c>
      <c r="HU325" s="52">
        <v>916.7600000000001</v>
      </c>
      <c r="HV325" s="52">
        <v>916.7600000000001</v>
      </c>
      <c r="HW325" s="52">
        <v>916.7600000000001</v>
      </c>
      <c r="HX325" s="52">
        <v>916.7600000000001</v>
      </c>
      <c r="HY325" s="52">
        <v>916.7600000000001</v>
      </c>
      <c r="HZ325" s="52">
        <v>916.7600000000001</v>
      </c>
      <c r="IA325" s="52">
        <v>916.7600000000001</v>
      </c>
      <c r="IB325" s="52">
        <v>916.7600000000001</v>
      </c>
      <c r="IC325" s="52">
        <v>916.7600000000001</v>
      </c>
      <c r="ID325" s="52">
        <v>916.7600000000001</v>
      </c>
      <c r="IE325" s="52">
        <v>916.7600000000001</v>
      </c>
      <c r="IF325" s="52">
        <v>916.7600000000001</v>
      </c>
      <c r="IG325" s="52">
        <v>916.7600000000001</v>
      </c>
      <c r="IH325" s="52">
        <v>916.7600000000001</v>
      </c>
      <c r="II325" s="52">
        <v>916.7600000000001</v>
      </c>
      <c r="IJ325" s="52">
        <v>916.7600000000001</v>
      </c>
      <c r="IK325" s="52">
        <v>916.7600000000001</v>
      </c>
      <c r="IL325" s="52">
        <v>916.7600000000001</v>
      </c>
      <c r="IM325" s="52">
        <v>916.7600000000001</v>
      </c>
      <c r="IN325" s="52">
        <v>916.7600000000001</v>
      </c>
      <c r="IO325" s="52">
        <v>916.7600000000001</v>
      </c>
      <c r="IP325" s="52">
        <v>916.7600000000001</v>
      </c>
      <c r="IQ325" s="52">
        <v>916.7600000000001</v>
      </c>
      <c r="IR325" s="52">
        <v>916.7600000000001</v>
      </c>
      <c r="IS325" s="52">
        <v>916.7600000000001</v>
      </c>
      <c r="IT325" s="52">
        <v>916.7600000000001</v>
      </c>
      <c r="IU325" s="52">
        <v>916.7600000000001</v>
      </c>
      <c r="IV325" s="52">
        <v>916.7600000000001</v>
      </c>
      <c r="IW325" s="52">
        <v>916.7600000000001</v>
      </c>
      <c r="IX325" s="52">
        <v>916.7600000000001</v>
      </c>
      <c r="IY325" s="52">
        <v>916.7600000000001</v>
      </c>
      <c r="IZ325" s="52">
        <v>916.7600000000001</v>
      </c>
      <c r="JA325" s="52">
        <v>916.7600000000001</v>
      </c>
      <c r="JB325" s="52">
        <v>916.7600000000001</v>
      </c>
      <c r="JC325" s="52">
        <v>916.7600000000001</v>
      </c>
      <c r="JD325" s="52">
        <v>916.7600000000001</v>
      </c>
      <c r="JE325" s="52">
        <v>916.7600000000001</v>
      </c>
      <c r="JF325" s="52">
        <v>916.7600000000001</v>
      </c>
      <c r="JG325" s="52">
        <v>916.7600000000001</v>
      </c>
      <c r="JH325" s="52">
        <v>916.7600000000001</v>
      </c>
      <c r="JI325" s="52">
        <v>916.7600000000001</v>
      </c>
      <c r="JJ325" s="52">
        <v>916.7600000000001</v>
      </c>
      <c r="JK325" s="52">
        <v>916.7600000000001</v>
      </c>
      <c r="JL325" s="52">
        <v>916.7600000000001</v>
      </c>
      <c r="JM325" s="52">
        <v>916.7600000000001</v>
      </c>
      <c r="JN325" s="52">
        <v>916.7600000000001</v>
      </c>
      <c r="JO325" s="52">
        <v>916.7600000000001</v>
      </c>
      <c r="JP325" s="52">
        <v>916.7600000000001</v>
      </c>
      <c r="JQ325" s="52">
        <v>916.7600000000001</v>
      </c>
      <c r="JR325" s="52">
        <v>916.7600000000001</v>
      </c>
      <c r="JS325" s="52">
        <v>916.7600000000001</v>
      </c>
      <c r="JT325" s="52">
        <v>916.7600000000001</v>
      </c>
      <c r="JU325" s="52">
        <v>916.7600000000001</v>
      </c>
      <c r="JV325" s="52">
        <v>916.7600000000001</v>
      </c>
      <c r="JW325" s="52">
        <v>916.7600000000001</v>
      </c>
      <c r="JX325" s="52">
        <v>916.7600000000001</v>
      </c>
      <c r="JY325" s="52">
        <v>916.7600000000001</v>
      </c>
      <c r="JZ325" s="52">
        <v>916.7600000000001</v>
      </c>
      <c r="KA325" s="52">
        <v>916.7600000000001</v>
      </c>
      <c r="KB325" s="52">
        <v>916.7600000000001</v>
      </c>
      <c r="KC325" s="52">
        <v>849.87</v>
      </c>
      <c r="KD325" s="52">
        <v>0</v>
      </c>
      <c r="KE325" s="52">
        <v>0</v>
      </c>
      <c r="KF325" s="52">
        <v>0</v>
      </c>
      <c r="KG325" s="52">
        <v>0</v>
      </c>
      <c r="KH325" s="52">
        <v>0</v>
      </c>
      <c r="KI325" s="52">
        <v>0</v>
      </c>
      <c r="KJ325" s="52">
        <v>0</v>
      </c>
      <c r="KK325" s="52">
        <v>0</v>
      </c>
      <c r="KL325" s="52">
        <v>0</v>
      </c>
      <c r="KM325" s="52">
        <v>0</v>
      </c>
      <c r="KN325" s="52">
        <v>0</v>
      </c>
      <c r="KO325" s="52">
        <v>0</v>
      </c>
      <c r="KP325" s="52">
        <v>0</v>
      </c>
      <c r="KQ325" s="52">
        <v>0</v>
      </c>
      <c r="KR325" s="52">
        <v>0</v>
      </c>
      <c r="KS325" s="52">
        <v>0</v>
      </c>
      <c r="KT325" s="52">
        <v>0</v>
      </c>
      <c r="KU325" s="52">
        <v>0</v>
      </c>
      <c r="KV325" s="52">
        <v>0</v>
      </c>
      <c r="KW325" s="52">
        <v>0</v>
      </c>
      <c r="KX325" s="52">
        <v>0</v>
      </c>
      <c r="KY325" s="52">
        <v>0</v>
      </c>
      <c r="KZ325" s="52">
        <v>0</v>
      </c>
      <c r="LA325" s="52">
        <v>0</v>
      </c>
      <c r="LB325" s="52">
        <v>0</v>
      </c>
      <c r="LC325" s="52">
        <v>0</v>
      </c>
      <c r="LD325" s="52">
        <v>0</v>
      </c>
      <c r="LE325" s="52">
        <v>0</v>
      </c>
      <c r="LF325" s="52">
        <v>0</v>
      </c>
      <c r="LG325" s="52">
        <v>0</v>
      </c>
      <c r="LH325" s="52">
        <v>0</v>
      </c>
      <c r="LI325" s="52">
        <v>0</v>
      </c>
      <c r="LJ325" s="52">
        <v>0</v>
      </c>
      <c r="LK325" s="52">
        <v>0</v>
      </c>
      <c r="LL325" s="52">
        <v>0</v>
      </c>
      <c r="LM325" s="52">
        <v>0</v>
      </c>
      <c r="LN325" s="52">
        <v>0</v>
      </c>
      <c r="LO325" s="52">
        <v>0</v>
      </c>
      <c r="LP325" s="52">
        <v>0</v>
      </c>
      <c r="LQ325" s="52">
        <v>0</v>
      </c>
      <c r="LR325" s="52">
        <v>0</v>
      </c>
      <c r="LS325" s="52">
        <v>0</v>
      </c>
      <c r="LT325" s="52">
        <v>0</v>
      </c>
      <c r="LU325" s="52">
        <v>0</v>
      </c>
      <c r="LV325" s="52">
        <v>0</v>
      </c>
      <c r="LW325" s="52">
        <v>0</v>
      </c>
      <c r="LX325" s="52">
        <v>0</v>
      </c>
      <c r="LY325" s="52">
        <v>0</v>
      </c>
      <c r="LZ325" s="52">
        <v>0</v>
      </c>
      <c r="MA325" s="52">
        <v>0</v>
      </c>
      <c r="MB325" s="52">
        <v>0</v>
      </c>
      <c r="MC325" s="52">
        <v>0</v>
      </c>
      <c r="MD325" s="52">
        <v>0</v>
      </c>
      <c r="ME325" s="52">
        <v>0</v>
      </c>
      <c r="MF325" s="52">
        <v>0</v>
      </c>
      <c r="MG325" s="52">
        <v>0</v>
      </c>
      <c r="MH325" s="52">
        <v>0</v>
      </c>
      <c r="MI325" s="52">
        <v>0</v>
      </c>
      <c r="MJ325" s="52">
        <v>0</v>
      </c>
      <c r="MK325" s="52">
        <v>0</v>
      </c>
      <c r="ML325" s="52">
        <v>0</v>
      </c>
      <c r="MM325" s="52">
        <v>0</v>
      </c>
      <c r="MN325" s="52">
        <v>0</v>
      </c>
      <c r="MO325" s="52">
        <v>0</v>
      </c>
      <c r="MP325" s="52">
        <v>0</v>
      </c>
      <c r="MQ325" s="52">
        <v>0</v>
      </c>
      <c r="MR325" s="52">
        <v>0</v>
      </c>
      <c r="MS325" s="52">
        <v>0</v>
      </c>
      <c r="MT325" s="52">
        <v>0</v>
      </c>
      <c r="MU325" s="52">
        <v>0</v>
      </c>
      <c r="MV325" s="52">
        <v>0</v>
      </c>
      <c r="MW325" s="52">
        <v>0</v>
      </c>
      <c r="MX325" s="52">
        <v>0</v>
      </c>
      <c r="MY325" s="52">
        <v>0</v>
      </c>
      <c r="MZ325" s="52">
        <v>0</v>
      </c>
      <c r="NA325" s="52">
        <v>0</v>
      </c>
      <c r="NB325" s="52">
        <v>0</v>
      </c>
      <c r="NC325" s="52">
        <v>0</v>
      </c>
      <c r="ND325" s="52">
        <v>0</v>
      </c>
      <c r="NE325" s="52">
        <v>0</v>
      </c>
      <c r="NF325" s="52">
        <v>0</v>
      </c>
      <c r="NG325" s="52">
        <v>0</v>
      </c>
      <c r="NH325" s="52">
        <v>0</v>
      </c>
      <c r="NI325" s="52">
        <v>0</v>
      </c>
      <c r="NJ325" s="52">
        <v>0</v>
      </c>
      <c r="NK325" s="52">
        <v>0</v>
      </c>
      <c r="NL325" s="52">
        <v>0</v>
      </c>
      <c r="NM325" s="52">
        <v>0</v>
      </c>
      <c r="NN325" s="52">
        <v>0</v>
      </c>
      <c r="NO325" s="52">
        <v>0</v>
      </c>
      <c r="NP325" s="52">
        <v>0</v>
      </c>
      <c r="NQ325" s="52">
        <v>0</v>
      </c>
      <c r="NR325" s="68">
        <f t="shared" si="15"/>
        <v>193929.12000000029</v>
      </c>
      <c r="NS325" s="68">
        <f t="shared" si="16"/>
        <v>193929.12000000029</v>
      </c>
      <c r="NT325" s="68">
        <f t="shared" si="17"/>
        <v>103236.76999999983</v>
      </c>
    </row>
    <row r="326" spans="1:384" s="40" customFormat="1" ht="15" customHeight="1" outlineLevel="1" x14ac:dyDescent="0.2">
      <c r="A326" s="61"/>
      <c r="B326" s="49" t="s">
        <v>1078</v>
      </c>
      <c r="C326" s="49" t="s">
        <v>853</v>
      </c>
      <c r="D326" s="49" t="s">
        <v>854</v>
      </c>
      <c r="E326" s="50" t="s">
        <v>855</v>
      </c>
      <c r="F326" s="64">
        <v>44847</v>
      </c>
      <c r="G326" s="49" t="s">
        <v>37</v>
      </c>
      <c r="H326" s="72">
        <v>0</v>
      </c>
      <c r="I326" s="65">
        <v>159250</v>
      </c>
      <c r="J326" s="114" t="str">
        <f>_xlfn.XLOOKUP(E326,'[12]Resumo Unidades'!$B:$B,'[12]Resumo Unidades'!$W:$W)</f>
        <v>Fluxo ok</v>
      </c>
      <c r="K326" s="51" t="str">
        <f>IF(L326&gt;Resumo!$E$23,"Sim","Não")</f>
        <v>Não</v>
      </c>
      <c r="L326" s="66">
        <v>17</v>
      </c>
      <c r="M326" s="67"/>
      <c r="N326" s="52">
        <v>0</v>
      </c>
      <c r="O326" s="52">
        <v>0</v>
      </c>
      <c r="P326" s="52">
        <v>0</v>
      </c>
      <c r="Q326" s="52">
        <v>0</v>
      </c>
      <c r="R326" s="52">
        <v>0</v>
      </c>
      <c r="S326" s="52">
        <v>0</v>
      </c>
      <c r="T326" s="52">
        <v>0</v>
      </c>
      <c r="U326" s="52">
        <v>0</v>
      </c>
      <c r="V326" s="52">
        <v>0</v>
      </c>
      <c r="W326" s="52">
        <v>0</v>
      </c>
      <c r="X326" s="52">
        <v>0</v>
      </c>
      <c r="Y326" s="52">
        <v>0</v>
      </c>
      <c r="Z326" s="52">
        <v>0</v>
      </c>
      <c r="AA326" s="52">
        <v>0</v>
      </c>
      <c r="AB326" s="52">
        <v>0</v>
      </c>
      <c r="AC326" s="52">
        <v>0</v>
      </c>
      <c r="AD326" s="52">
        <v>0</v>
      </c>
      <c r="AE326" s="52">
        <v>0</v>
      </c>
      <c r="AF326" s="52">
        <v>0</v>
      </c>
      <c r="AG326" s="52">
        <v>0</v>
      </c>
      <c r="AH326" s="52">
        <v>0</v>
      </c>
      <c r="AI326" s="52">
        <v>0</v>
      </c>
      <c r="AJ326" s="52">
        <v>0</v>
      </c>
      <c r="AK326" s="52">
        <v>0</v>
      </c>
      <c r="AL326" s="52">
        <v>0</v>
      </c>
      <c r="AM326" s="52">
        <v>0</v>
      </c>
      <c r="AN326" s="52">
        <v>0</v>
      </c>
      <c r="AO326" s="52">
        <v>0</v>
      </c>
      <c r="AP326" s="52">
        <v>0</v>
      </c>
      <c r="AQ326" s="52">
        <v>0</v>
      </c>
      <c r="AR326" s="52">
        <v>0</v>
      </c>
      <c r="AS326" s="52">
        <v>0</v>
      </c>
      <c r="AT326" s="52">
        <v>0</v>
      </c>
      <c r="AU326" s="52">
        <v>0</v>
      </c>
      <c r="AV326" s="52">
        <v>0</v>
      </c>
      <c r="AW326" s="52">
        <v>0</v>
      </c>
      <c r="AX326" s="52">
        <v>0</v>
      </c>
      <c r="AY326" s="52">
        <v>0</v>
      </c>
      <c r="AZ326" s="52">
        <v>0</v>
      </c>
      <c r="BA326" s="52">
        <v>0</v>
      </c>
      <c r="BB326" s="52">
        <v>0</v>
      </c>
      <c r="BC326" s="52">
        <v>0</v>
      </c>
      <c r="BD326" s="52">
        <v>0</v>
      </c>
      <c r="BE326" s="52">
        <v>0</v>
      </c>
      <c r="BF326" s="52">
        <v>0</v>
      </c>
      <c r="BG326" s="52">
        <v>0</v>
      </c>
      <c r="BH326" s="52">
        <v>0</v>
      </c>
      <c r="BI326" s="52">
        <v>0</v>
      </c>
      <c r="BJ326" s="52">
        <v>0</v>
      </c>
      <c r="BK326" s="52">
        <v>0</v>
      </c>
      <c r="BL326" s="52">
        <v>0</v>
      </c>
      <c r="BM326" s="52">
        <v>0</v>
      </c>
      <c r="BN326" s="52">
        <v>0</v>
      </c>
      <c r="BO326" s="52">
        <v>0</v>
      </c>
      <c r="BP326" s="52">
        <v>0</v>
      </c>
      <c r="BQ326" s="52">
        <v>0</v>
      </c>
      <c r="BR326" s="52">
        <v>0</v>
      </c>
      <c r="BS326" s="52">
        <v>0</v>
      </c>
      <c r="BT326" s="52">
        <v>0</v>
      </c>
      <c r="BU326" s="52">
        <v>0</v>
      </c>
      <c r="BV326" s="52">
        <v>0</v>
      </c>
      <c r="BW326" s="52">
        <v>0</v>
      </c>
      <c r="BX326" s="52">
        <v>0</v>
      </c>
      <c r="BY326" s="52">
        <v>0</v>
      </c>
      <c r="BZ326" s="52">
        <v>0</v>
      </c>
      <c r="CA326" s="52">
        <v>0</v>
      </c>
      <c r="CB326" s="52">
        <v>0</v>
      </c>
      <c r="CC326" s="52">
        <v>3169.16</v>
      </c>
      <c r="CD326" s="52">
        <v>2994.2799999999997</v>
      </c>
      <c r="CE326" s="52">
        <v>2994.2799999999997</v>
      </c>
      <c r="CF326" s="52">
        <v>2994.2799999999997</v>
      </c>
      <c r="CG326" s="52">
        <v>2994.2799999999997</v>
      </c>
      <c r="CH326" s="52">
        <v>2994.2799999999997</v>
      </c>
      <c r="CI326" s="52">
        <v>2994.2799999999997</v>
      </c>
      <c r="CJ326" s="52">
        <v>2994.2799999999997</v>
      </c>
      <c r="CK326" s="52">
        <v>2994.2799999999997</v>
      </c>
      <c r="CL326" s="52">
        <v>2994.2799999999997</v>
      </c>
      <c r="CM326" s="52">
        <v>2994.2799999999997</v>
      </c>
      <c r="CN326" s="52">
        <v>2994.2799999999997</v>
      </c>
      <c r="CO326" s="52">
        <v>2994.2799999999997</v>
      </c>
      <c r="CP326" s="52">
        <v>2994.2799999999997</v>
      </c>
      <c r="CQ326" s="52">
        <v>2994.2799999999997</v>
      </c>
      <c r="CR326" s="52">
        <v>2994.2799999999997</v>
      </c>
      <c r="CS326" s="52">
        <v>2994.2799999999997</v>
      </c>
      <c r="CT326" s="52">
        <v>2994.2799999999997</v>
      </c>
      <c r="CU326" s="52">
        <v>2994.2799999999997</v>
      </c>
      <c r="CV326" s="52">
        <v>2994.2799999999997</v>
      </c>
      <c r="CW326" s="52">
        <v>2994.2799999999997</v>
      </c>
      <c r="CX326" s="52">
        <v>2994.2799999999997</v>
      </c>
      <c r="CY326" s="52">
        <v>2994.2799999999997</v>
      </c>
      <c r="CZ326" s="52">
        <v>2994.2799999999997</v>
      </c>
      <c r="DA326" s="52">
        <v>2994.2799999999997</v>
      </c>
      <c r="DB326" s="52">
        <v>2994.2799999999997</v>
      </c>
      <c r="DC326" s="52">
        <v>2994.2799999999997</v>
      </c>
      <c r="DD326" s="52">
        <v>2994.2799999999997</v>
      </c>
      <c r="DE326" s="52">
        <v>2994.2799999999997</v>
      </c>
      <c r="DF326" s="52">
        <v>2994.2799999999997</v>
      </c>
      <c r="DG326" s="52">
        <v>2994.2799999999997</v>
      </c>
      <c r="DH326" s="52">
        <v>2994.2799999999997</v>
      </c>
      <c r="DI326" s="52">
        <v>2994.2799999999997</v>
      </c>
      <c r="DJ326" s="52">
        <v>2994.2799999999997</v>
      </c>
      <c r="DK326" s="52">
        <v>2994.2799999999997</v>
      </c>
      <c r="DL326" s="52">
        <v>0</v>
      </c>
      <c r="DM326" s="52">
        <v>0</v>
      </c>
      <c r="DN326" s="52">
        <v>0</v>
      </c>
      <c r="DO326" s="52">
        <v>0</v>
      </c>
      <c r="DP326" s="52">
        <v>0</v>
      </c>
      <c r="DQ326" s="52">
        <v>0</v>
      </c>
      <c r="DR326" s="52">
        <v>0</v>
      </c>
      <c r="DS326" s="52">
        <v>0</v>
      </c>
      <c r="DT326" s="52">
        <v>0</v>
      </c>
      <c r="DU326" s="52">
        <v>0</v>
      </c>
      <c r="DV326" s="52">
        <v>0</v>
      </c>
      <c r="DW326" s="52">
        <v>0</v>
      </c>
      <c r="DX326" s="52">
        <v>0</v>
      </c>
      <c r="DY326" s="52">
        <v>0</v>
      </c>
      <c r="DZ326" s="52">
        <v>0</v>
      </c>
      <c r="EA326" s="52">
        <v>0</v>
      </c>
      <c r="EB326" s="52">
        <v>0</v>
      </c>
      <c r="EC326" s="52">
        <v>0</v>
      </c>
      <c r="ED326" s="52">
        <v>0</v>
      </c>
      <c r="EE326" s="52">
        <v>0</v>
      </c>
      <c r="EF326" s="52">
        <v>0</v>
      </c>
      <c r="EG326" s="52">
        <v>0</v>
      </c>
      <c r="EH326" s="52">
        <v>0</v>
      </c>
      <c r="EI326" s="52">
        <v>0</v>
      </c>
      <c r="EJ326" s="52">
        <v>0</v>
      </c>
      <c r="EK326" s="52">
        <v>0</v>
      </c>
      <c r="EL326" s="52">
        <v>0</v>
      </c>
      <c r="EM326" s="52">
        <v>0</v>
      </c>
      <c r="EN326" s="52">
        <v>0</v>
      </c>
      <c r="EO326" s="52">
        <v>0</v>
      </c>
      <c r="EP326" s="52">
        <v>0</v>
      </c>
      <c r="EQ326" s="52">
        <v>0</v>
      </c>
      <c r="ER326" s="52">
        <v>0</v>
      </c>
      <c r="ES326" s="52">
        <v>0</v>
      </c>
      <c r="ET326" s="52">
        <v>0</v>
      </c>
      <c r="EU326" s="52">
        <v>0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0</v>
      </c>
      <c r="FB326" s="52">
        <v>0</v>
      </c>
      <c r="FC326" s="52">
        <v>0</v>
      </c>
      <c r="FD326" s="52">
        <v>0</v>
      </c>
      <c r="FE326" s="52">
        <v>0</v>
      </c>
      <c r="FF326" s="52">
        <v>0</v>
      </c>
      <c r="FG326" s="52">
        <v>0</v>
      </c>
      <c r="FH326" s="52">
        <v>0</v>
      </c>
      <c r="FI326" s="52">
        <v>0</v>
      </c>
      <c r="FJ326" s="52">
        <v>0</v>
      </c>
      <c r="FK326" s="52">
        <v>0</v>
      </c>
      <c r="FL326" s="52">
        <v>0</v>
      </c>
      <c r="FM326" s="52">
        <v>0</v>
      </c>
      <c r="FN326" s="52">
        <v>0</v>
      </c>
      <c r="FO326" s="52">
        <v>0</v>
      </c>
      <c r="FP326" s="52">
        <v>0</v>
      </c>
      <c r="FQ326" s="52">
        <v>0</v>
      </c>
      <c r="FR326" s="52">
        <v>0</v>
      </c>
      <c r="FS326" s="52">
        <v>0</v>
      </c>
      <c r="FT326" s="52">
        <v>0</v>
      </c>
      <c r="FU326" s="52">
        <v>0</v>
      </c>
      <c r="FV326" s="52">
        <v>0</v>
      </c>
      <c r="FW326" s="52">
        <v>0</v>
      </c>
      <c r="FX326" s="52">
        <v>0</v>
      </c>
      <c r="FY326" s="52">
        <v>0</v>
      </c>
      <c r="FZ326" s="52">
        <v>0</v>
      </c>
      <c r="GA326" s="52">
        <v>0</v>
      </c>
      <c r="GB326" s="52">
        <v>0</v>
      </c>
      <c r="GC326" s="52">
        <v>0</v>
      </c>
      <c r="GD326" s="52">
        <v>0</v>
      </c>
      <c r="GE326" s="52">
        <v>0</v>
      </c>
      <c r="GF326" s="52">
        <v>0</v>
      </c>
      <c r="GG326" s="52">
        <v>0</v>
      </c>
      <c r="GH326" s="52">
        <v>0</v>
      </c>
      <c r="GI326" s="52">
        <v>0</v>
      </c>
      <c r="GJ326" s="52">
        <v>0</v>
      </c>
      <c r="GK326" s="52">
        <v>0</v>
      </c>
      <c r="GL326" s="52">
        <v>0</v>
      </c>
      <c r="GM326" s="52">
        <v>0</v>
      </c>
      <c r="GN326" s="52">
        <v>0</v>
      </c>
      <c r="GO326" s="52">
        <v>0</v>
      </c>
      <c r="GP326" s="52">
        <v>0</v>
      </c>
      <c r="GQ326" s="52">
        <v>0</v>
      </c>
      <c r="GR326" s="52">
        <v>0</v>
      </c>
      <c r="GS326" s="52">
        <v>0</v>
      </c>
      <c r="GT326" s="52">
        <v>0</v>
      </c>
      <c r="GU326" s="52">
        <v>0</v>
      </c>
      <c r="GV326" s="52">
        <v>0</v>
      </c>
      <c r="GW326" s="52">
        <v>0</v>
      </c>
      <c r="GX326" s="52">
        <v>0</v>
      </c>
      <c r="GY326" s="52">
        <v>0</v>
      </c>
      <c r="GZ326" s="52">
        <v>0</v>
      </c>
      <c r="HA326" s="52">
        <v>0</v>
      </c>
      <c r="HB326" s="52">
        <v>0</v>
      </c>
      <c r="HC326" s="52">
        <v>0</v>
      </c>
      <c r="HD326" s="52">
        <v>0</v>
      </c>
      <c r="HE326" s="52">
        <v>0</v>
      </c>
      <c r="HF326" s="52">
        <v>0</v>
      </c>
      <c r="HG326" s="52">
        <v>0</v>
      </c>
      <c r="HH326" s="52">
        <v>0</v>
      </c>
      <c r="HI326" s="52">
        <v>0</v>
      </c>
      <c r="HJ326" s="52">
        <v>0</v>
      </c>
      <c r="HK326" s="52">
        <v>0</v>
      </c>
      <c r="HL326" s="52">
        <v>0</v>
      </c>
      <c r="HM326" s="52">
        <v>0</v>
      </c>
      <c r="HN326" s="52">
        <v>0</v>
      </c>
      <c r="HO326" s="52">
        <v>0</v>
      </c>
      <c r="HP326" s="52">
        <v>0</v>
      </c>
      <c r="HQ326" s="52">
        <v>0</v>
      </c>
      <c r="HR326" s="52">
        <v>0</v>
      </c>
      <c r="HS326" s="52">
        <v>0</v>
      </c>
      <c r="HT326" s="52">
        <v>0</v>
      </c>
      <c r="HU326" s="52">
        <v>0</v>
      </c>
      <c r="HV326" s="52">
        <v>0</v>
      </c>
      <c r="HW326" s="52">
        <v>0</v>
      </c>
      <c r="HX326" s="52">
        <v>0</v>
      </c>
      <c r="HY326" s="52">
        <v>0</v>
      </c>
      <c r="HZ326" s="52">
        <v>0</v>
      </c>
      <c r="IA326" s="52">
        <v>0</v>
      </c>
      <c r="IB326" s="52">
        <v>0</v>
      </c>
      <c r="IC326" s="52">
        <v>0</v>
      </c>
      <c r="ID326" s="52">
        <v>0</v>
      </c>
      <c r="IE326" s="52">
        <v>0</v>
      </c>
      <c r="IF326" s="52">
        <v>0</v>
      </c>
      <c r="IG326" s="52">
        <v>0</v>
      </c>
      <c r="IH326" s="52">
        <v>0</v>
      </c>
      <c r="II326" s="52">
        <v>0</v>
      </c>
      <c r="IJ326" s="52">
        <v>0</v>
      </c>
      <c r="IK326" s="52">
        <v>0</v>
      </c>
      <c r="IL326" s="52">
        <v>0</v>
      </c>
      <c r="IM326" s="52">
        <v>0</v>
      </c>
      <c r="IN326" s="52">
        <v>0</v>
      </c>
      <c r="IO326" s="52">
        <v>0</v>
      </c>
      <c r="IP326" s="52">
        <v>0</v>
      </c>
      <c r="IQ326" s="52">
        <v>0</v>
      </c>
      <c r="IR326" s="52">
        <v>0</v>
      </c>
      <c r="IS326" s="52">
        <v>0</v>
      </c>
      <c r="IT326" s="52">
        <v>0</v>
      </c>
      <c r="IU326" s="52">
        <v>0</v>
      </c>
      <c r="IV326" s="52">
        <v>0</v>
      </c>
      <c r="IW326" s="52">
        <v>0</v>
      </c>
      <c r="IX326" s="52">
        <v>0</v>
      </c>
      <c r="IY326" s="52">
        <v>0</v>
      </c>
      <c r="IZ326" s="52">
        <v>0</v>
      </c>
      <c r="JA326" s="52">
        <v>0</v>
      </c>
      <c r="JB326" s="52">
        <v>0</v>
      </c>
      <c r="JC326" s="52">
        <v>0</v>
      </c>
      <c r="JD326" s="52">
        <v>0</v>
      </c>
      <c r="JE326" s="52">
        <v>0</v>
      </c>
      <c r="JF326" s="52">
        <v>0</v>
      </c>
      <c r="JG326" s="52">
        <v>0</v>
      </c>
      <c r="JH326" s="52">
        <v>0</v>
      </c>
      <c r="JI326" s="52">
        <v>0</v>
      </c>
      <c r="JJ326" s="52">
        <v>0</v>
      </c>
      <c r="JK326" s="52">
        <v>0</v>
      </c>
      <c r="JL326" s="52">
        <v>0</v>
      </c>
      <c r="JM326" s="52">
        <v>0</v>
      </c>
      <c r="JN326" s="52">
        <v>0</v>
      </c>
      <c r="JO326" s="52">
        <v>0</v>
      </c>
      <c r="JP326" s="52">
        <v>0</v>
      </c>
      <c r="JQ326" s="52">
        <v>0</v>
      </c>
      <c r="JR326" s="52">
        <v>0</v>
      </c>
      <c r="JS326" s="52">
        <v>0</v>
      </c>
      <c r="JT326" s="52">
        <v>0</v>
      </c>
      <c r="JU326" s="52">
        <v>0</v>
      </c>
      <c r="JV326" s="52">
        <v>0</v>
      </c>
      <c r="JW326" s="52">
        <v>0</v>
      </c>
      <c r="JX326" s="52">
        <v>0</v>
      </c>
      <c r="JY326" s="52">
        <v>0</v>
      </c>
      <c r="JZ326" s="52">
        <v>0</v>
      </c>
      <c r="KA326" s="52">
        <v>0</v>
      </c>
      <c r="KB326" s="52">
        <v>0</v>
      </c>
      <c r="KC326" s="52">
        <v>0</v>
      </c>
      <c r="KD326" s="52">
        <v>0</v>
      </c>
      <c r="KE326" s="52">
        <v>0</v>
      </c>
      <c r="KF326" s="52">
        <v>0</v>
      </c>
      <c r="KG326" s="52">
        <v>0</v>
      </c>
      <c r="KH326" s="52">
        <v>0</v>
      </c>
      <c r="KI326" s="52">
        <v>0</v>
      </c>
      <c r="KJ326" s="52">
        <v>0</v>
      </c>
      <c r="KK326" s="52">
        <v>0</v>
      </c>
      <c r="KL326" s="52">
        <v>0</v>
      </c>
      <c r="KM326" s="52">
        <v>0</v>
      </c>
      <c r="KN326" s="52">
        <v>0</v>
      </c>
      <c r="KO326" s="52">
        <v>0</v>
      </c>
      <c r="KP326" s="52">
        <v>0</v>
      </c>
      <c r="KQ326" s="52">
        <v>0</v>
      </c>
      <c r="KR326" s="52">
        <v>0</v>
      </c>
      <c r="KS326" s="52">
        <v>0</v>
      </c>
      <c r="KT326" s="52">
        <v>0</v>
      </c>
      <c r="KU326" s="52">
        <v>0</v>
      </c>
      <c r="KV326" s="52">
        <v>0</v>
      </c>
      <c r="KW326" s="52">
        <v>0</v>
      </c>
      <c r="KX326" s="52">
        <v>0</v>
      </c>
      <c r="KY326" s="52">
        <v>0</v>
      </c>
      <c r="KZ326" s="52">
        <v>0</v>
      </c>
      <c r="LA326" s="52">
        <v>0</v>
      </c>
      <c r="LB326" s="52">
        <v>0</v>
      </c>
      <c r="LC326" s="52">
        <v>0</v>
      </c>
      <c r="LD326" s="52">
        <v>0</v>
      </c>
      <c r="LE326" s="52">
        <v>0</v>
      </c>
      <c r="LF326" s="52">
        <v>0</v>
      </c>
      <c r="LG326" s="52">
        <v>0</v>
      </c>
      <c r="LH326" s="52">
        <v>0</v>
      </c>
      <c r="LI326" s="52">
        <v>0</v>
      </c>
      <c r="LJ326" s="52">
        <v>0</v>
      </c>
      <c r="LK326" s="52">
        <v>0</v>
      </c>
      <c r="LL326" s="52">
        <v>0</v>
      </c>
      <c r="LM326" s="52">
        <v>0</v>
      </c>
      <c r="LN326" s="52">
        <v>0</v>
      </c>
      <c r="LO326" s="52">
        <v>0</v>
      </c>
      <c r="LP326" s="52">
        <v>0</v>
      </c>
      <c r="LQ326" s="52">
        <v>0</v>
      </c>
      <c r="LR326" s="52">
        <v>0</v>
      </c>
      <c r="LS326" s="52">
        <v>0</v>
      </c>
      <c r="LT326" s="52">
        <v>0</v>
      </c>
      <c r="LU326" s="52">
        <v>0</v>
      </c>
      <c r="LV326" s="52">
        <v>0</v>
      </c>
      <c r="LW326" s="52">
        <v>0</v>
      </c>
      <c r="LX326" s="52">
        <v>0</v>
      </c>
      <c r="LY326" s="52">
        <v>0</v>
      </c>
      <c r="LZ326" s="52">
        <v>0</v>
      </c>
      <c r="MA326" s="52">
        <v>0</v>
      </c>
      <c r="MB326" s="52">
        <v>0</v>
      </c>
      <c r="MC326" s="52">
        <v>0</v>
      </c>
      <c r="MD326" s="52">
        <v>0</v>
      </c>
      <c r="ME326" s="52">
        <v>0</v>
      </c>
      <c r="MF326" s="52">
        <v>0</v>
      </c>
      <c r="MG326" s="52">
        <v>0</v>
      </c>
      <c r="MH326" s="52">
        <v>0</v>
      </c>
      <c r="MI326" s="52">
        <v>0</v>
      </c>
      <c r="MJ326" s="52">
        <v>0</v>
      </c>
      <c r="MK326" s="52">
        <v>0</v>
      </c>
      <c r="ML326" s="52">
        <v>0</v>
      </c>
      <c r="MM326" s="52">
        <v>0</v>
      </c>
      <c r="MN326" s="52">
        <v>0</v>
      </c>
      <c r="MO326" s="52">
        <v>0</v>
      </c>
      <c r="MP326" s="52">
        <v>0</v>
      </c>
      <c r="MQ326" s="52">
        <v>0</v>
      </c>
      <c r="MR326" s="52">
        <v>0</v>
      </c>
      <c r="MS326" s="52">
        <v>0</v>
      </c>
      <c r="MT326" s="52">
        <v>0</v>
      </c>
      <c r="MU326" s="52">
        <v>0</v>
      </c>
      <c r="MV326" s="52">
        <v>0</v>
      </c>
      <c r="MW326" s="52">
        <v>0</v>
      </c>
      <c r="MX326" s="52">
        <v>0</v>
      </c>
      <c r="MY326" s="52">
        <v>0</v>
      </c>
      <c r="MZ326" s="52">
        <v>0</v>
      </c>
      <c r="NA326" s="52">
        <v>0</v>
      </c>
      <c r="NB326" s="52">
        <v>0</v>
      </c>
      <c r="NC326" s="52">
        <v>0</v>
      </c>
      <c r="ND326" s="52">
        <v>0</v>
      </c>
      <c r="NE326" s="52">
        <v>0</v>
      </c>
      <c r="NF326" s="52">
        <v>0</v>
      </c>
      <c r="NG326" s="52">
        <v>0</v>
      </c>
      <c r="NH326" s="52">
        <v>0</v>
      </c>
      <c r="NI326" s="52">
        <v>0</v>
      </c>
      <c r="NJ326" s="52">
        <v>0</v>
      </c>
      <c r="NK326" s="52">
        <v>0</v>
      </c>
      <c r="NL326" s="52">
        <v>0</v>
      </c>
      <c r="NM326" s="52">
        <v>0</v>
      </c>
      <c r="NN326" s="52">
        <v>0</v>
      </c>
      <c r="NO326" s="52">
        <v>0</v>
      </c>
      <c r="NP326" s="52">
        <v>0</v>
      </c>
      <c r="NQ326" s="52">
        <v>0</v>
      </c>
      <c r="NR326" s="68">
        <f t="shared" si="15"/>
        <v>104974.67999999996</v>
      </c>
      <c r="NS326" s="68">
        <f t="shared" si="16"/>
        <v>104974.67999999996</v>
      </c>
      <c r="NT326" s="68">
        <f t="shared" si="17"/>
        <v>104974.67999999996</v>
      </c>
    </row>
    <row r="327" spans="1:384" s="40" customFormat="1" ht="15" customHeight="1" outlineLevel="1" x14ac:dyDescent="0.2">
      <c r="A327" s="61"/>
      <c r="B327" s="49" t="s">
        <v>1078</v>
      </c>
      <c r="C327" s="49" t="s">
        <v>856</v>
      </c>
      <c r="D327" s="49" t="s">
        <v>857</v>
      </c>
      <c r="E327" s="50" t="s">
        <v>858</v>
      </c>
      <c r="F327" s="64">
        <v>44870</v>
      </c>
      <c r="G327" s="49" t="s">
        <v>37</v>
      </c>
      <c r="H327" s="72">
        <v>0</v>
      </c>
      <c r="I327" s="65">
        <v>149600</v>
      </c>
      <c r="J327" s="114" t="str">
        <f>_xlfn.XLOOKUP(E327,'[12]Resumo Unidades'!$B:$B,'[12]Resumo Unidades'!$W:$W)</f>
        <v>Fluxo com Divergência de até 2%</v>
      </c>
      <c r="K327" s="51" t="str">
        <f>IF(L327&gt;Resumo!$E$23,"Sim","Não")</f>
        <v>Não</v>
      </c>
      <c r="L327" s="66">
        <v>17</v>
      </c>
      <c r="M327" s="67"/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52">
        <v>0</v>
      </c>
      <c r="U327" s="52">
        <v>0</v>
      </c>
      <c r="V327" s="52">
        <v>0</v>
      </c>
      <c r="W327" s="52">
        <v>0</v>
      </c>
      <c r="X327" s="52">
        <v>0</v>
      </c>
      <c r="Y327" s="52">
        <v>0</v>
      </c>
      <c r="Z327" s="52">
        <v>0</v>
      </c>
      <c r="AA327" s="52">
        <v>0</v>
      </c>
      <c r="AB327" s="52">
        <v>0</v>
      </c>
      <c r="AC327" s="52">
        <v>0</v>
      </c>
      <c r="AD327" s="52">
        <v>0</v>
      </c>
      <c r="AE327" s="52">
        <v>0</v>
      </c>
      <c r="AF327" s="52">
        <v>0</v>
      </c>
      <c r="AG327" s="52">
        <v>0</v>
      </c>
      <c r="AH327" s="52">
        <v>0</v>
      </c>
      <c r="AI327" s="52">
        <v>0</v>
      </c>
      <c r="AJ327" s="52">
        <v>0</v>
      </c>
      <c r="AK327" s="52">
        <v>0</v>
      </c>
      <c r="AL327" s="52">
        <v>0</v>
      </c>
      <c r="AM327" s="52">
        <v>0</v>
      </c>
      <c r="AN327" s="52">
        <v>0</v>
      </c>
      <c r="AO327" s="52">
        <v>0</v>
      </c>
      <c r="AP327" s="52">
        <v>0</v>
      </c>
      <c r="AQ327" s="52">
        <v>0</v>
      </c>
      <c r="AR327" s="52">
        <v>0</v>
      </c>
      <c r="AS327" s="52">
        <v>0</v>
      </c>
      <c r="AT327" s="52">
        <v>0</v>
      </c>
      <c r="AU327" s="52">
        <v>0</v>
      </c>
      <c r="AV327" s="52">
        <v>0</v>
      </c>
      <c r="AW327" s="52">
        <v>0</v>
      </c>
      <c r="AX327" s="52">
        <v>0</v>
      </c>
      <c r="AY327" s="52">
        <v>0</v>
      </c>
      <c r="AZ327" s="52">
        <v>0</v>
      </c>
      <c r="BA327" s="52">
        <v>0</v>
      </c>
      <c r="BB327" s="52">
        <v>0</v>
      </c>
      <c r="BC327" s="52">
        <v>0</v>
      </c>
      <c r="BD327" s="52">
        <v>0</v>
      </c>
      <c r="BE327" s="52">
        <v>0</v>
      </c>
      <c r="BF327" s="52">
        <v>0</v>
      </c>
      <c r="BG327" s="52">
        <v>0</v>
      </c>
      <c r="BH327" s="52">
        <v>0</v>
      </c>
      <c r="BI327" s="52">
        <v>0</v>
      </c>
      <c r="BJ327" s="52">
        <v>0</v>
      </c>
      <c r="BK327" s="52">
        <v>0</v>
      </c>
      <c r="BL327" s="52">
        <v>0</v>
      </c>
      <c r="BM327" s="52">
        <v>0</v>
      </c>
      <c r="BN327" s="52">
        <v>0</v>
      </c>
      <c r="BO327" s="52">
        <v>0</v>
      </c>
      <c r="BP327" s="52">
        <v>0</v>
      </c>
      <c r="BQ327" s="52">
        <v>0</v>
      </c>
      <c r="BR327" s="52">
        <v>0</v>
      </c>
      <c r="BS327" s="52">
        <v>0</v>
      </c>
      <c r="BT327" s="52">
        <v>0</v>
      </c>
      <c r="BU327" s="52">
        <v>0</v>
      </c>
      <c r="BV327" s="52">
        <v>0</v>
      </c>
      <c r="BW327" s="52">
        <v>0</v>
      </c>
      <c r="BX327" s="52">
        <v>0</v>
      </c>
      <c r="BY327" s="52">
        <v>0</v>
      </c>
      <c r="BZ327" s="52">
        <v>0</v>
      </c>
      <c r="CA327" s="52">
        <v>0</v>
      </c>
      <c r="CB327" s="52">
        <v>0</v>
      </c>
      <c r="CC327" s="52">
        <v>3138.32</v>
      </c>
      <c r="CD327" s="52">
        <v>2817.17</v>
      </c>
      <c r="CE327" s="52">
        <v>2817.17</v>
      </c>
      <c r="CF327" s="52">
        <v>2817.17</v>
      </c>
      <c r="CG327" s="52">
        <v>2817.17</v>
      </c>
      <c r="CH327" s="52">
        <v>2817.17</v>
      </c>
      <c r="CI327" s="52">
        <v>2817.17</v>
      </c>
      <c r="CJ327" s="52">
        <v>2817.17</v>
      </c>
      <c r="CK327" s="52">
        <v>2817.17</v>
      </c>
      <c r="CL327" s="52">
        <v>2817.17</v>
      </c>
      <c r="CM327" s="52">
        <v>2817.17</v>
      </c>
      <c r="CN327" s="52">
        <v>2817.17</v>
      </c>
      <c r="CO327" s="52">
        <v>2817.17</v>
      </c>
      <c r="CP327" s="52">
        <v>2817.17</v>
      </c>
      <c r="CQ327" s="52">
        <v>2817.17</v>
      </c>
      <c r="CR327" s="52">
        <v>2817.17</v>
      </c>
      <c r="CS327" s="52">
        <v>2817.17</v>
      </c>
      <c r="CT327" s="52">
        <v>2817.17</v>
      </c>
      <c r="CU327" s="52">
        <v>2817.17</v>
      </c>
      <c r="CV327" s="52">
        <v>2817.17</v>
      </c>
      <c r="CW327" s="52">
        <v>2817.17</v>
      </c>
      <c r="CX327" s="52">
        <v>2817.17</v>
      </c>
      <c r="CY327" s="52">
        <v>2817.17</v>
      </c>
      <c r="CZ327" s="52">
        <v>2817.17</v>
      </c>
      <c r="DA327" s="52">
        <v>2817.17</v>
      </c>
      <c r="DB327" s="52">
        <v>2817.17</v>
      </c>
      <c r="DC327" s="52">
        <v>2817.17</v>
      </c>
      <c r="DD327" s="52">
        <v>2817.17</v>
      </c>
      <c r="DE327" s="52">
        <v>2817.17</v>
      </c>
      <c r="DF327" s="52">
        <v>2817.17</v>
      </c>
      <c r="DG327" s="52">
        <v>2817.17</v>
      </c>
      <c r="DH327" s="52">
        <v>2817.17</v>
      </c>
      <c r="DI327" s="52">
        <v>2817.17</v>
      </c>
      <c r="DJ327" s="52">
        <v>2817.17</v>
      </c>
      <c r="DK327" s="52">
        <v>2817.17</v>
      </c>
      <c r="DL327" s="52">
        <v>2817.17</v>
      </c>
      <c r="DM327" s="52">
        <v>0</v>
      </c>
      <c r="DN327" s="52">
        <v>0</v>
      </c>
      <c r="DO327" s="52">
        <v>0</v>
      </c>
      <c r="DP327" s="52">
        <v>0</v>
      </c>
      <c r="DQ327" s="52">
        <v>0</v>
      </c>
      <c r="DR327" s="52">
        <v>0</v>
      </c>
      <c r="DS327" s="52">
        <v>0</v>
      </c>
      <c r="DT327" s="52">
        <v>0</v>
      </c>
      <c r="DU327" s="52">
        <v>0</v>
      </c>
      <c r="DV327" s="52">
        <v>0</v>
      </c>
      <c r="DW327" s="52">
        <v>0</v>
      </c>
      <c r="DX327" s="52">
        <v>0</v>
      </c>
      <c r="DY327" s="52">
        <v>0</v>
      </c>
      <c r="DZ327" s="52">
        <v>0</v>
      </c>
      <c r="EA327" s="52">
        <v>0</v>
      </c>
      <c r="EB327" s="52">
        <v>0</v>
      </c>
      <c r="EC327" s="52">
        <v>0</v>
      </c>
      <c r="ED327" s="52">
        <v>0</v>
      </c>
      <c r="EE327" s="52">
        <v>0</v>
      </c>
      <c r="EF327" s="52">
        <v>0</v>
      </c>
      <c r="EG327" s="52">
        <v>0</v>
      </c>
      <c r="EH327" s="52">
        <v>0</v>
      </c>
      <c r="EI327" s="52">
        <v>0</v>
      </c>
      <c r="EJ327" s="52">
        <v>0</v>
      </c>
      <c r="EK327" s="52">
        <v>0</v>
      </c>
      <c r="EL327" s="52">
        <v>0</v>
      </c>
      <c r="EM327" s="52">
        <v>0</v>
      </c>
      <c r="EN327" s="52">
        <v>0</v>
      </c>
      <c r="EO327" s="52">
        <v>0</v>
      </c>
      <c r="EP327" s="52">
        <v>0</v>
      </c>
      <c r="EQ327" s="52">
        <v>0</v>
      </c>
      <c r="ER327" s="52">
        <v>0</v>
      </c>
      <c r="ES327" s="52">
        <v>0</v>
      </c>
      <c r="ET327" s="52">
        <v>0</v>
      </c>
      <c r="EU327" s="52">
        <v>0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0</v>
      </c>
      <c r="FB327" s="52">
        <v>0</v>
      </c>
      <c r="FC327" s="52">
        <v>0</v>
      </c>
      <c r="FD327" s="52">
        <v>0</v>
      </c>
      <c r="FE327" s="52">
        <v>0</v>
      </c>
      <c r="FF327" s="52">
        <v>0</v>
      </c>
      <c r="FG327" s="52">
        <v>0</v>
      </c>
      <c r="FH327" s="52">
        <v>0</v>
      </c>
      <c r="FI327" s="52">
        <v>0</v>
      </c>
      <c r="FJ327" s="52">
        <v>0</v>
      </c>
      <c r="FK327" s="52">
        <v>0</v>
      </c>
      <c r="FL327" s="52">
        <v>0</v>
      </c>
      <c r="FM327" s="52">
        <v>0</v>
      </c>
      <c r="FN327" s="52">
        <v>0</v>
      </c>
      <c r="FO327" s="52">
        <v>0</v>
      </c>
      <c r="FP327" s="52">
        <v>0</v>
      </c>
      <c r="FQ327" s="52">
        <v>0</v>
      </c>
      <c r="FR327" s="52">
        <v>0</v>
      </c>
      <c r="FS327" s="52">
        <v>0</v>
      </c>
      <c r="FT327" s="52">
        <v>0</v>
      </c>
      <c r="FU327" s="52">
        <v>0</v>
      </c>
      <c r="FV327" s="52">
        <v>0</v>
      </c>
      <c r="FW327" s="52">
        <v>0</v>
      </c>
      <c r="FX327" s="52">
        <v>0</v>
      </c>
      <c r="FY327" s="52">
        <v>0</v>
      </c>
      <c r="FZ327" s="52">
        <v>0</v>
      </c>
      <c r="GA327" s="52">
        <v>0</v>
      </c>
      <c r="GB327" s="52">
        <v>0</v>
      </c>
      <c r="GC327" s="52">
        <v>0</v>
      </c>
      <c r="GD327" s="52">
        <v>0</v>
      </c>
      <c r="GE327" s="52">
        <v>0</v>
      </c>
      <c r="GF327" s="52">
        <v>0</v>
      </c>
      <c r="GG327" s="52">
        <v>0</v>
      </c>
      <c r="GH327" s="52">
        <v>0</v>
      </c>
      <c r="GI327" s="52">
        <v>0</v>
      </c>
      <c r="GJ327" s="52">
        <v>0</v>
      </c>
      <c r="GK327" s="52">
        <v>0</v>
      </c>
      <c r="GL327" s="52">
        <v>0</v>
      </c>
      <c r="GM327" s="52">
        <v>0</v>
      </c>
      <c r="GN327" s="52">
        <v>0</v>
      </c>
      <c r="GO327" s="52">
        <v>0</v>
      </c>
      <c r="GP327" s="52">
        <v>0</v>
      </c>
      <c r="GQ327" s="52">
        <v>0</v>
      </c>
      <c r="GR327" s="52">
        <v>0</v>
      </c>
      <c r="GS327" s="52">
        <v>0</v>
      </c>
      <c r="GT327" s="52">
        <v>0</v>
      </c>
      <c r="GU327" s="52">
        <v>0</v>
      </c>
      <c r="GV327" s="52">
        <v>0</v>
      </c>
      <c r="GW327" s="52">
        <v>0</v>
      </c>
      <c r="GX327" s="52">
        <v>0</v>
      </c>
      <c r="GY327" s="52">
        <v>0</v>
      </c>
      <c r="GZ327" s="52">
        <v>0</v>
      </c>
      <c r="HA327" s="52">
        <v>0</v>
      </c>
      <c r="HB327" s="52">
        <v>0</v>
      </c>
      <c r="HC327" s="52">
        <v>0</v>
      </c>
      <c r="HD327" s="52">
        <v>0</v>
      </c>
      <c r="HE327" s="52">
        <v>0</v>
      </c>
      <c r="HF327" s="52">
        <v>0</v>
      </c>
      <c r="HG327" s="52">
        <v>0</v>
      </c>
      <c r="HH327" s="52">
        <v>0</v>
      </c>
      <c r="HI327" s="52">
        <v>0</v>
      </c>
      <c r="HJ327" s="52">
        <v>0</v>
      </c>
      <c r="HK327" s="52">
        <v>0</v>
      </c>
      <c r="HL327" s="52">
        <v>0</v>
      </c>
      <c r="HM327" s="52">
        <v>0</v>
      </c>
      <c r="HN327" s="52">
        <v>0</v>
      </c>
      <c r="HO327" s="52">
        <v>0</v>
      </c>
      <c r="HP327" s="52">
        <v>0</v>
      </c>
      <c r="HQ327" s="52">
        <v>0</v>
      </c>
      <c r="HR327" s="52">
        <v>0</v>
      </c>
      <c r="HS327" s="52">
        <v>0</v>
      </c>
      <c r="HT327" s="52">
        <v>0</v>
      </c>
      <c r="HU327" s="52">
        <v>0</v>
      </c>
      <c r="HV327" s="52">
        <v>0</v>
      </c>
      <c r="HW327" s="52">
        <v>0</v>
      </c>
      <c r="HX327" s="52">
        <v>0</v>
      </c>
      <c r="HY327" s="52">
        <v>0</v>
      </c>
      <c r="HZ327" s="52">
        <v>0</v>
      </c>
      <c r="IA327" s="52">
        <v>0</v>
      </c>
      <c r="IB327" s="52">
        <v>0</v>
      </c>
      <c r="IC327" s="52">
        <v>0</v>
      </c>
      <c r="ID327" s="52">
        <v>0</v>
      </c>
      <c r="IE327" s="52">
        <v>0</v>
      </c>
      <c r="IF327" s="52">
        <v>0</v>
      </c>
      <c r="IG327" s="52">
        <v>0</v>
      </c>
      <c r="IH327" s="52">
        <v>0</v>
      </c>
      <c r="II327" s="52">
        <v>0</v>
      </c>
      <c r="IJ327" s="52">
        <v>0</v>
      </c>
      <c r="IK327" s="52">
        <v>0</v>
      </c>
      <c r="IL327" s="52">
        <v>0</v>
      </c>
      <c r="IM327" s="52">
        <v>0</v>
      </c>
      <c r="IN327" s="52">
        <v>0</v>
      </c>
      <c r="IO327" s="52">
        <v>0</v>
      </c>
      <c r="IP327" s="52">
        <v>0</v>
      </c>
      <c r="IQ327" s="52">
        <v>0</v>
      </c>
      <c r="IR327" s="52">
        <v>0</v>
      </c>
      <c r="IS327" s="52">
        <v>0</v>
      </c>
      <c r="IT327" s="52">
        <v>0</v>
      </c>
      <c r="IU327" s="52">
        <v>0</v>
      </c>
      <c r="IV327" s="52">
        <v>0</v>
      </c>
      <c r="IW327" s="52">
        <v>0</v>
      </c>
      <c r="IX327" s="52">
        <v>0</v>
      </c>
      <c r="IY327" s="52">
        <v>0</v>
      </c>
      <c r="IZ327" s="52">
        <v>0</v>
      </c>
      <c r="JA327" s="52">
        <v>0</v>
      </c>
      <c r="JB327" s="52">
        <v>0</v>
      </c>
      <c r="JC327" s="52">
        <v>0</v>
      </c>
      <c r="JD327" s="52">
        <v>0</v>
      </c>
      <c r="JE327" s="52">
        <v>0</v>
      </c>
      <c r="JF327" s="52">
        <v>0</v>
      </c>
      <c r="JG327" s="52">
        <v>0</v>
      </c>
      <c r="JH327" s="52">
        <v>0</v>
      </c>
      <c r="JI327" s="52">
        <v>0</v>
      </c>
      <c r="JJ327" s="52">
        <v>0</v>
      </c>
      <c r="JK327" s="52">
        <v>0</v>
      </c>
      <c r="JL327" s="52">
        <v>0</v>
      </c>
      <c r="JM327" s="52">
        <v>0</v>
      </c>
      <c r="JN327" s="52">
        <v>0</v>
      </c>
      <c r="JO327" s="52">
        <v>0</v>
      </c>
      <c r="JP327" s="52">
        <v>0</v>
      </c>
      <c r="JQ327" s="52">
        <v>0</v>
      </c>
      <c r="JR327" s="52">
        <v>0</v>
      </c>
      <c r="JS327" s="52">
        <v>0</v>
      </c>
      <c r="JT327" s="52">
        <v>0</v>
      </c>
      <c r="JU327" s="52">
        <v>0</v>
      </c>
      <c r="JV327" s="52">
        <v>0</v>
      </c>
      <c r="JW327" s="52">
        <v>0</v>
      </c>
      <c r="JX327" s="52">
        <v>0</v>
      </c>
      <c r="JY327" s="52">
        <v>0</v>
      </c>
      <c r="JZ327" s="52">
        <v>0</v>
      </c>
      <c r="KA327" s="52">
        <v>0</v>
      </c>
      <c r="KB327" s="52">
        <v>0</v>
      </c>
      <c r="KC327" s="52">
        <v>0</v>
      </c>
      <c r="KD327" s="52">
        <v>0</v>
      </c>
      <c r="KE327" s="52">
        <v>0</v>
      </c>
      <c r="KF327" s="52">
        <v>0</v>
      </c>
      <c r="KG327" s="52">
        <v>0</v>
      </c>
      <c r="KH327" s="52">
        <v>0</v>
      </c>
      <c r="KI327" s="52">
        <v>0</v>
      </c>
      <c r="KJ327" s="52">
        <v>0</v>
      </c>
      <c r="KK327" s="52">
        <v>0</v>
      </c>
      <c r="KL327" s="52">
        <v>0</v>
      </c>
      <c r="KM327" s="52">
        <v>0</v>
      </c>
      <c r="KN327" s="52">
        <v>0</v>
      </c>
      <c r="KO327" s="52">
        <v>0</v>
      </c>
      <c r="KP327" s="52">
        <v>0</v>
      </c>
      <c r="KQ327" s="52">
        <v>0</v>
      </c>
      <c r="KR327" s="52">
        <v>0</v>
      </c>
      <c r="KS327" s="52">
        <v>0</v>
      </c>
      <c r="KT327" s="52">
        <v>0</v>
      </c>
      <c r="KU327" s="52">
        <v>0</v>
      </c>
      <c r="KV327" s="52">
        <v>0</v>
      </c>
      <c r="KW327" s="52">
        <v>0</v>
      </c>
      <c r="KX327" s="52">
        <v>0</v>
      </c>
      <c r="KY327" s="52">
        <v>0</v>
      </c>
      <c r="KZ327" s="52">
        <v>0</v>
      </c>
      <c r="LA327" s="52">
        <v>0</v>
      </c>
      <c r="LB327" s="52">
        <v>0</v>
      </c>
      <c r="LC327" s="52">
        <v>0</v>
      </c>
      <c r="LD327" s="52">
        <v>0</v>
      </c>
      <c r="LE327" s="52">
        <v>0</v>
      </c>
      <c r="LF327" s="52">
        <v>0</v>
      </c>
      <c r="LG327" s="52">
        <v>0</v>
      </c>
      <c r="LH327" s="52">
        <v>0</v>
      </c>
      <c r="LI327" s="52">
        <v>0</v>
      </c>
      <c r="LJ327" s="52">
        <v>0</v>
      </c>
      <c r="LK327" s="52">
        <v>0</v>
      </c>
      <c r="LL327" s="52">
        <v>0</v>
      </c>
      <c r="LM327" s="52">
        <v>0</v>
      </c>
      <c r="LN327" s="52">
        <v>0</v>
      </c>
      <c r="LO327" s="52">
        <v>0</v>
      </c>
      <c r="LP327" s="52">
        <v>0</v>
      </c>
      <c r="LQ327" s="52">
        <v>0</v>
      </c>
      <c r="LR327" s="52">
        <v>0</v>
      </c>
      <c r="LS327" s="52">
        <v>0</v>
      </c>
      <c r="LT327" s="52">
        <v>0</v>
      </c>
      <c r="LU327" s="52">
        <v>0</v>
      </c>
      <c r="LV327" s="52">
        <v>0</v>
      </c>
      <c r="LW327" s="52">
        <v>0</v>
      </c>
      <c r="LX327" s="52">
        <v>0</v>
      </c>
      <c r="LY327" s="52">
        <v>0</v>
      </c>
      <c r="LZ327" s="52">
        <v>0</v>
      </c>
      <c r="MA327" s="52">
        <v>0</v>
      </c>
      <c r="MB327" s="52">
        <v>0</v>
      </c>
      <c r="MC327" s="52">
        <v>0</v>
      </c>
      <c r="MD327" s="52">
        <v>0</v>
      </c>
      <c r="ME327" s="52">
        <v>0</v>
      </c>
      <c r="MF327" s="52">
        <v>0</v>
      </c>
      <c r="MG327" s="52">
        <v>0</v>
      </c>
      <c r="MH327" s="52">
        <v>0</v>
      </c>
      <c r="MI327" s="52">
        <v>0</v>
      </c>
      <c r="MJ327" s="52">
        <v>0</v>
      </c>
      <c r="MK327" s="52">
        <v>0</v>
      </c>
      <c r="ML327" s="52">
        <v>0</v>
      </c>
      <c r="MM327" s="52">
        <v>0</v>
      </c>
      <c r="MN327" s="52">
        <v>0</v>
      </c>
      <c r="MO327" s="52">
        <v>0</v>
      </c>
      <c r="MP327" s="52">
        <v>0</v>
      </c>
      <c r="MQ327" s="52">
        <v>0</v>
      </c>
      <c r="MR327" s="52">
        <v>0</v>
      </c>
      <c r="MS327" s="52">
        <v>0</v>
      </c>
      <c r="MT327" s="52">
        <v>0</v>
      </c>
      <c r="MU327" s="52">
        <v>0</v>
      </c>
      <c r="MV327" s="52">
        <v>0</v>
      </c>
      <c r="MW327" s="52">
        <v>0</v>
      </c>
      <c r="MX327" s="52">
        <v>0</v>
      </c>
      <c r="MY327" s="52">
        <v>0</v>
      </c>
      <c r="MZ327" s="52">
        <v>0</v>
      </c>
      <c r="NA327" s="52">
        <v>0</v>
      </c>
      <c r="NB327" s="52">
        <v>0</v>
      </c>
      <c r="NC327" s="52">
        <v>0</v>
      </c>
      <c r="ND327" s="52">
        <v>0</v>
      </c>
      <c r="NE327" s="52">
        <v>0</v>
      </c>
      <c r="NF327" s="52">
        <v>0</v>
      </c>
      <c r="NG327" s="52">
        <v>0</v>
      </c>
      <c r="NH327" s="52">
        <v>0</v>
      </c>
      <c r="NI327" s="52">
        <v>0</v>
      </c>
      <c r="NJ327" s="52">
        <v>0</v>
      </c>
      <c r="NK327" s="52">
        <v>0</v>
      </c>
      <c r="NL327" s="52">
        <v>0</v>
      </c>
      <c r="NM327" s="52">
        <v>0</v>
      </c>
      <c r="NN327" s="52">
        <v>0</v>
      </c>
      <c r="NO327" s="52">
        <v>0</v>
      </c>
      <c r="NP327" s="52">
        <v>0</v>
      </c>
      <c r="NQ327" s="52">
        <v>0</v>
      </c>
      <c r="NR327" s="68">
        <f t="shared" si="15"/>
        <v>101739.26999999995</v>
      </c>
      <c r="NS327" s="68">
        <f t="shared" si="16"/>
        <v>101739.26999999995</v>
      </c>
      <c r="NT327" s="68">
        <f t="shared" si="17"/>
        <v>101739.26999999995</v>
      </c>
    </row>
    <row r="328" spans="1:384" s="40" customFormat="1" ht="15" customHeight="1" outlineLevel="1" x14ac:dyDescent="0.2">
      <c r="A328" s="61"/>
      <c r="B328" s="49" t="s">
        <v>1078</v>
      </c>
      <c r="C328" s="49" t="s">
        <v>859</v>
      </c>
      <c r="D328" s="49" t="s">
        <v>860</v>
      </c>
      <c r="E328" s="50" t="s">
        <v>861</v>
      </c>
      <c r="F328" s="64">
        <v>44881</v>
      </c>
      <c r="G328" s="49" t="s">
        <v>37</v>
      </c>
      <c r="H328" s="72">
        <v>0</v>
      </c>
      <c r="I328" s="65">
        <v>145600</v>
      </c>
      <c r="J328" s="114" t="str">
        <f>_xlfn.XLOOKUP(E328,'[12]Resumo Unidades'!$B:$B,'[12]Resumo Unidades'!$W:$W)</f>
        <v>Fluxo com Divergência de até 2%</v>
      </c>
      <c r="K328" s="51" t="str">
        <f>IF(L328&gt;Resumo!$E$23,"Sim","Não")</f>
        <v>Não</v>
      </c>
      <c r="L328" s="66">
        <v>48</v>
      </c>
      <c r="M328" s="67"/>
      <c r="N328" s="52">
        <v>0</v>
      </c>
      <c r="O328" s="52">
        <v>0</v>
      </c>
      <c r="P328" s="52">
        <v>0</v>
      </c>
      <c r="Q328" s="52">
        <v>0</v>
      </c>
      <c r="R328" s="52">
        <v>0</v>
      </c>
      <c r="S328" s="52">
        <v>0</v>
      </c>
      <c r="T328" s="52">
        <v>0</v>
      </c>
      <c r="U328" s="52">
        <v>0</v>
      </c>
      <c r="V328" s="52">
        <v>0</v>
      </c>
      <c r="W328" s="52">
        <v>0</v>
      </c>
      <c r="X328" s="52">
        <v>0</v>
      </c>
      <c r="Y328" s="52">
        <v>0</v>
      </c>
      <c r="Z328" s="52">
        <v>0</v>
      </c>
      <c r="AA328" s="52">
        <v>0</v>
      </c>
      <c r="AB328" s="52">
        <v>0</v>
      </c>
      <c r="AC328" s="52">
        <v>0</v>
      </c>
      <c r="AD328" s="52">
        <v>0</v>
      </c>
      <c r="AE328" s="52">
        <v>0</v>
      </c>
      <c r="AF328" s="52">
        <v>0</v>
      </c>
      <c r="AG328" s="52">
        <v>0</v>
      </c>
      <c r="AH328" s="52">
        <v>0</v>
      </c>
      <c r="AI328" s="52">
        <v>0</v>
      </c>
      <c r="AJ328" s="52">
        <v>0</v>
      </c>
      <c r="AK328" s="52">
        <v>0</v>
      </c>
      <c r="AL328" s="52">
        <v>0</v>
      </c>
      <c r="AM328" s="52">
        <v>0</v>
      </c>
      <c r="AN328" s="52">
        <v>0</v>
      </c>
      <c r="AO328" s="52">
        <v>0</v>
      </c>
      <c r="AP328" s="52">
        <v>0</v>
      </c>
      <c r="AQ328" s="52">
        <v>0</v>
      </c>
      <c r="AR328" s="52">
        <v>0</v>
      </c>
      <c r="AS328" s="52">
        <v>0</v>
      </c>
      <c r="AT328" s="52">
        <v>0</v>
      </c>
      <c r="AU328" s="52">
        <v>0</v>
      </c>
      <c r="AV328" s="52">
        <v>0</v>
      </c>
      <c r="AW328" s="52">
        <v>0</v>
      </c>
      <c r="AX328" s="52">
        <v>0</v>
      </c>
      <c r="AY328" s="52">
        <v>0</v>
      </c>
      <c r="AZ328" s="52">
        <v>0</v>
      </c>
      <c r="BA328" s="52">
        <v>0</v>
      </c>
      <c r="BB328" s="52">
        <v>0</v>
      </c>
      <c r="BC328" s="52">
        <v>0</v>
      </c>
      <c r="BD328" s="52">
        <v>0</v>
      </c>
      <c r="BE328" s="52">
        <v>0</v>
      </c>
      <c r="BF328" s="52">
        <v>0</v>
      </c>
      <c r="BG328" s="52">
        <v>0</v>
      </c>
      <c r="BH328" s="52">
        <v>0</v>
      </c>
      <c r="BI328" s="52">
        <v>0</v>
      </c>
      <c r="BJ328" s="52">
        <v>0</v>
      </c>
      <c r="BK328" s="52">
        <v>0</v>
      </c>
      <c r="BL328" s="52">
        <v>0</v>
      </c>
      <c r="BM328" s="52">
        <v>0</v>
      </c>
      <c r="BN328" s="52">
        <v>0</v>
      </c>
      <c r="BO328" s="52">
        <v>0</v>
      </c>
      <c r="BP328" s="52">
        <v>0</v>
      </c>
      <c r="BQ328" s="52">
        <v>0</v>
      </c>
      <c r="BR328" s="52">
        <v>0</v>
      </c>
      <c r="BS328" s="52">
        <v>0</v>
      </c>
      <c r="BT328" s="52">
        <v>0</v>
      </c>
      <c r="BU328" s="52">
        <v>0</v>
      </c>
      <c r="BV328" s="52">
        <v>0</v>
      </c>
      <c r="BW328" s="52">
        <v>0</v>
      </c>
      <c r="BX328" s="52">
        <v>0</v>
      </c>
      <c r="BY328" s="52">
        <v>0</v>
      </c>
      <c r="BZ328" s="52">
        <v>0</v>
      </c>
      <c r="CA328" s="52">
        <v>0</v>
      </c>
      <c r="CB328" s="52">
        <v>3268.5000000000005</v>
      </c>
      <c r="CC328" s="52">
        <v>2985.93</v>
      </c>
      <c r="CD328" s="52">
        <v>2743.1800000000003</v>
      </c>
      <c r="CE328" s="52">
        <v>2743.1800000000003</v>
      </c>
      <c r="CF328" s="52">
        <v>2743.1800000000003</v>
      </c>
      <c r="CG328" s="52">
        <v>2743.1800000000003</v>
      </c>
      <c r="CH328" s="52">
        <v>2743.1800000000003</v>
      </c>
      <c r="CI328" s="52">
        <v>2743.1800000000003</v>
      </c>
      <c r="CJ328" s="52">
        <v>2743.1800000000003</v>
      </c>
      <c r="CK328" s="52">
        <v>2743.1800000000003</v>
      </c>
      <c r="CL328" s="52">
        <v>2743.1800000000003</v>
      </c>
      <c r="CM328" s="52">
        <v>2743.1800000000003</v>
      </c>
      <c r="CN328" s="52">
        <v>2743.1800000000003</v>
      </c>
      <c r="CO328" s="52">
        <v>2743.1800000000003</v>
      </c>
      <c r="CP328" s="52">
        <v>2743.1800000000003</v>
      </c>
      <c r="CQ328" s="52">
        <v>2743.1800000000003</v>
      </c>
      <c r="CR328" s="52">
        <v>2743.1800000000003</v>
      </c>
      <c r="CS328" s="52">
        <v>2743.1800000000003</v>
      </c>
      <c r="CT328" s="52">
        <v>2743.1800000000003</v>
      </c>
      <c r="CU328" s="52">
        <v>2743.1800000000003</v>
      </c>
      <c r="CV328" s="52">
        <v>2743.1800000000003</v>
      </c>
      <c r="CW328" s="52">
        <v>2743.1800000000003</v>
      </c>
      <c r="CX328" s="52">
        <v>2743.1800000000003</v>
      </c>
      <c r="CY328" s="52">
        <v>2743.1800000000003</v>
      </c>
      <c r="CZ328" s="52">
        <v>2743.1800000000003</v>
      </c>
      <c r="DA328" s="52">
        <v>2743.1800000000003</v>
      </c>
      <c r="DB328" s="52">
        <v>2743.1800000000003</v>
      </c>
      <c r="DC328" s="52">
        <v>2743.1800000000003</v>
      </c>
      <c r="DD328" s="52">
        <v>2743.1800000000003</v>
      </c>
      <c r="DE328" s="52">
        <v>2743.1800000000003</v>
      </c>
      <c r="DF328" s="52">
        <v>2743.1800000000003</v>
      </c>
      <c r="DG328" s="52">
        <v>2743.1800000000003</v>
      </c>
      <c r="DH328" s="52">
        <v>2743.1800000000003</v>
      </c>
      <c r="DI328" s="52">
        <v>2743.1800000000003</v>
      </c>
      <c r="DJ328" s="52">
        <v>2743.1800000000003</v>
      </c>
      <c r="DK328" s="52">
        <v>2743.1800000000003</v>
      </c>
      <c r="DL328" s="52">
        <v>2743.1800000000003</v>
      </c>
      <c r="DM328" s="52">
        <v>0</v>
      </c>
      <c r="DN328" s="52">
        <v>0</v>
      </c>
      <c r="DO328" s="52">
        <v>0</v>
      </c>
      <c r="DP328" s="52">
        <v>0</v>
      </c>
      <c r="DQ328" s="52">
        <v>0</v>
      </c>
      <c r="DR328" s="52">
        <v>0</v>
      </c>
      <c r="DS328" s="52">
        <v>0</v>
      </c>
      <c r="DT328" s="52">
        <v>0</v>
      </c>
      <c r="DU328" s="52">
        <v>0</v>
      </c>
      <c r="DV328" s="52">
        <v>0</v>
      </c>
      <c r="DW328" s="52">
        <v>0</v>
      </c>
      <c r="DX328" s="52">
        <v>0</v>
      </c>
      <c r="DY328" s="52">
        <v>0</v>
      </c>
      <c r="DZ328" s="52">
        <v>0</v>
      </c>
      <c r="EA328" s="52">
        <v>0</v>
      </c>
      <c r="EB328" s="52">
        <v>0</v>
      </c>
      <c r="EC328" s="52">
        <v>0</v>
      </c>
      <c r="ED328" s="52">
        <v>0</v>
      </c>
      <c r="EE328" s="52">
        <v>0</v>
      </c>
      <c r="EF328" s="52">
        <v>0</v>
      </c>
      <c r="EG328" s="52">
        <v>0</v>
      </c>
      <c r="EH328" s="52">
        <v>0</v>
      </c>
      <c r="EI328" s="52">
        <v>0</v>
      </c>
      <c r="EJ328" s="52">
        <v>0</v>
      </c>
      <c r="EK328" s="52">
        <v>0</v>
      </c>
      <c r="EL328" s="52">
        <v>0</v>
      </c>
      <c r="EM328" s="52">
        <v>0</v>
      </c>
      <c r="EN328" s="52">
        <v>0</v>
      </c>
      <c r="EO328" s="52">
        <v>0</v>
      </c>
      <c r="EP328" s="52">
        <v>0</v>
      </c>
      <c r="EQ328" s="52">
        <v>0</v>
      </c>
      <c r="ER328" s="52">
        <v>0</v>
      </c>
      <c r="ES328" s="52">
        <v>0</v>
      </c>
      <c r="ET328" s="52">
        <v>0</v>
      </c>
      <c r="EU328" s="52">
        <v>0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0</v>
      </c>
      <c r="FB328" s="52">
        <v>0</v>
      </c>
      <c r="FC328" s="52">
        <v>0</v>
      </c>
      <c r="FD328" s="52">
        <v>0</v>
      </c>
      <c r="FE328" s="52">
        <v>0</v>
      </c>
      <c r="FF328" s="52">
        <v>0</v>
      </c>
      <c r="FG328" s="52">
        <v>0</v>
      </c>
      <c r="FH328" s="52">
        <v>0</v>
      </c>
      <c r="FI328" s="52">
        <v>0</v>
      </c>
      <c r="FJ328" s="52">
        <v>0</v>
      </c>
      <c r="FK328" s="52">
        <v>0</v>
      </c>
      <c r="FL328" s="52">
        <v>0</v>
      </c>
      <c r="FM328" s="52">
        <v>0</v>
      </c>
      <c r="FN328" s="52">
        <v>0</v>
      </c>
      <c r="FO328" s="52">
        <v>0</v>
      </c>
      <c r="FP328" s="52">
        <v>0</v>
      </c>
      <c r="FQ328" s="52">
        <v>0</v>
      </c>
      <c r="FR328" s="52">
        <v>0</v>
      </c>
      <c r="FS328" s="52">
        <v>0</v>
      </c>
      <c r="FT328" s="52">
        <v>0</v>
      </c>
      <c r="FU328" s="52">
        <v>0</v>
      </c>
      <c r="FV328" s="52">
        <v>0</v>
      </c>
      <c r="FW328" s="52">
        <v>0</v>
      </c>
      <c r="FX328" s="52">
        <v>0</v>
      </c>
      <c r="FY328" s="52">
        <v>0</v>
      </c>
      <c r="FZ328" s="52">
        <v>0</v>
      </c>
      <c r="GA328" s="52">
        <v>0</v>
      </c>
      <c r="GB328" s="52">
        <v>0</v>
      </c>
      <c r="GC328" s="52">
        <v>0</v>
      </c>
      <c r="GD328" s="52">
        <v>0</v>
      </c>
      <c r="GE328" s="52">
        <v>0</v>
      </c>
      <c r="GF328" s="52">
        <v>0</v>
      </c>
      <c r="GG328" s="52">
        <v>0</v>
      </c>
      <c r="GH328" s="52">
        <v>0</v>
      </c>
      <c r="GI328" s="52">
        <v>0</v>
      </c>
      <c r="GJ328" s="52">
        <v>0</v>
      </c>
      <c r="GK328" s="52">
        <v>0</v>
      </c>
      <c r="GL328" s="52">
        <v>0</v>
      </c>
      <c r="GM328" s="52">
        <v>0</v>
      </c>
      <c r="GN328" s="52">
        <v>0</v>
      </c>
      <c r="GO328" s="52">
        <v>0</v>
      </c>
      <c r="GP328" s="52">
        <v>0</v>
      </c>
      <c r="GQ328" s="52">
        <v>0</v>
      </c>
      <c r="GR328" s="52">
        <v>0</v>
      </c>
      <c r="GS328" s="52">
        <v>0</v>
      </c>
      <c r="GT328" s="52">
        <v>0</v>
      </c>
      <c r="GU328" s="52">
        <v>0</v>
      </c>
      <c r="GV328" s="52">
        <v>0</v>
      </c>
      <c r="GW328" s="52">
        <v>0</v>
      </c>
      <c r="GX328" s="52">
        <v>0</v>
      </c>
      <c r="GY328" s="52">
        <v>0</v>
      </c>
      <c r="GZ328" s="52">
        <v>0</v>
      </c>
      <c r="HA328" s="52">
        <v>0</v>
      </c>
      <c r="HB328" s="52">
        <v>0</v>
      </c>
      <c r="HC328" s="52">
        <v>0</v>
      </c>
      <c r="HD328" s="52">
        <v>0</v>
      </c>
      <c r="HE328" s="52">
        <v>0</v>
      </c>
      <c r="HF328" s="52">
        <v>0</v>
      </c>
      <c r="HG328" s="52">
        <v>0</v>
      </c>
      <c r="HH328" s="52">
        <v>0</v>
      </c>
      <c r="HI328" s="52">
        <v>0</v>
      </c>
      <c r="HJ328" s="52">
        <v>0</v>
      </c>
      <c r="HK328" s="52">
        <v>0</v>
      </c>
      <c r="HL328" s="52">
        <v>0</v>
      </c>
      <c r="HM328" s="52">
        <v>0</v>
      </c>
      <c r="HN328" s="52">
        <v>0</v>
      </c>
      <c r="HO328" s="52">
        <v>0</v>
      </c>
      <c r="HP328" s="52">
        <v>0</v>
      </c>
      <c r="HQ328" s="52">
        <v>0</v>
      </c>
      <c r="HR328" s="52">
        <v>0</v>
      </c>
      <c r="HS328" s="52">
        <v>0</v>
      </c>
      <c r="HT328" s="52">
        <v>0</v>
      </c>
      <c r="HU328" s="52">
        <v>0</v>
      </c>
      <c r="HV328" s="52">
        <v>0</v>
      </c>
      <c r="HW328" s="52">
        <v>0</v>
      </c>
      <c r="HX328" s="52">
        <v>0</v>
      </c>
      <c r="HY328" s="52">
        <v>0</v>
      </c>
      <c r="HZ328" s="52">
        <v>0</v>
      </c>
      <c r="IA328" s="52">
        <v>0</v>
      </c>
      <c r="IB328" s="52">
        <v>0</v>
      </c>
      <c r="IC328" s="52">
        <v>0</v>
      </c>
      <c r="ID328" s="52">
        <v>0</v>
      </c>
      <c r="IE328" s="52">
        <v>0</v>
      </c>
      <c r="IF328" s="52">
        <v>0</v>
      </c>
      <c r="IG328" s="52">
        <v>0</v>
      </c>
      <c r="IH328" s="52">
        <v>0</v>
      </c>
      <c r="II328" s="52">
        <v>0</v>
      </c>
      <c r="IJ328" s="52">
        <v>0</v>
      </c>
      <c r="IK328" s="52">
        <v>0</v>
      </c>
      <c r="IL328" s="52">
        <v>0</v>
      </c>
      <c r="IM328" s="52">
        <v>0</v>
      </c>
      <c r="IN328" s="52">
        <v>0</v>
      </c>
      <c r="IO328" s="52">
        <v>0</v>
      </c>
      <c r="IP328" s="52">
        <v>0</v>
      </c>
      <c r="IQ328" s="52">
        <v>0</v>
      </c>
      <c r="IR328" s="52">
        <v>0</v>
      </c>
      <c r="IS328" s="52">
        <v>0</v>
      </c>
      <c r="IT328" s="52">
        <v>0</v>
      </c>
      <c r="IU328" s="52">
        <v>0</v>
      </c>
      <c r="IV328" s="52">
        <v>0</v>
      </c>
      <c r="IW328" s="52">
        <v>0</v>
      </c>
      <c r="IX328" s="52">
        <v>0</v>
      </c>
      <c r="IY328" s="52">
        <v>0</v>
      </c>
      <c r="IZ328" s="52">
        <v>0</v>
      </c>
      <c r="JA328" s="52">
        <v>0</v>
      </c>
      <c r="JB328" s="52">
        <v>0</v>
      </c>
      <c r="JC328" s="52">
        <v>0</v>
      </c>
      <c r="JD328" s="52">
        <v>0</v>
      </c>
      <c r="JE328" s="52">
        <v>0</v>
      </c>
      <c r="JF328" s="52">
        <v>0</v>
      </c>
      <c r="JG328" s="52">
        <v>0</v>
      </c>
      <c r="JH328" s="52">
        <v>0</v>
      </c>
      <c r="JI328" s="52">
        <v>0</v>
      </c>
      <c r="JJ328" s="52">
        <v>0</v>
      </c>
      <c r="JK328" s="52">
        <v>0</v>
      </c>
      <c r="JL328" s="52">
        <v>0</v>
      </c>
      <c r="JM328" s="52">
        <v>0</v>
      </c>
      <c r="JN328" s="52">
        <v>0</v>
      </c>
      <c r="JO328" s="52">
        <v>0</v>
      </c>
      <c r="JP328" s="52">
        <v>0</v>
      </c>
      <c r="JQ328" s="52">
        <v>0</v>
      </c>
      <c r="JR328" s="52">
        <v>0</v>
      </c>
      <c r="JS328" s="52">
        <v>0</v>
      </c>
      <c r="JT328" s="52">
        <v>0</v>
      </c>
      <c r="JU328" s="52">
        <v>0</v>
      </c>
      <c r="JV328" s="52">
        <v>0</v>
      </c>
      <c r="JW328" s="52">
        <v>0</v>
      </c>
      <c r="JX328" s="52">
        <v>0</v>
      </c>
      <c r="JY328" s="52">
        <v>0</v>
      </c>
      <c r="JZ328" s="52">
        <v>0</v>
      </c>
      <c r="KA328" s="52">
        <v>0</v>
      </c>
      <c r="KB328" s="52">
        <v>0</v>
      </c>
      <c r="KC328" s="52">
        <v>0</v>
      </c>
      <c r="KD328" s="52">
        <v>0</v>
      </c>
      <c r="KE328" s="52">
        <v>0</v>
      </c>
      <c r="KF328" s="52">
        <v>0</v>
      </c>
      <c r="KG328" s="52">
        <v>0</v>
      </c>
      <c r="KH328" s="52">
        <v>0</v>
      </c>
      <c r="KI328" s="52">
        <v>0</v>
      </c>
      <c r="KJ328" s="52">
        <v>0</v>
      </c>
      <c r="KK328" s="52">
        <v>0</v>
      </c>
      <c r="KL328" s="52">
        <v>0</v>
      </c>
      <c r="KM328" s="52">
        <v>0</v>
      </c>
      <c r="KN328" s="52">
        <v>0</v>
      </c>
      <c r="KO328" s="52">
        <v>0</v>
      </c>
      <c r="KP328" s="52">
        <v>0</v>
      </c>
      <c r="KQ328" s="52">
        <v>0</v>
      </c>
      <c r="KR328" s="52">
        <v>0</v>
      </c>
      <c r="KS328" s="52">
        <v>0</v>
      </c>
      <c r="KT328" s="52">
        <v>0</v>
      </c>
      <c r="KU328" s="52">
        <v>0</v>
      </c>
      <c r="KV328" s="52">
        <v>0</v>
      </c>
      <c r="KW328" s="52">
        <v>0</v>
      </c>
      <c r="KX328" s="52">
        <v>0</v>
      </c>
      <c r="KY328" s="52">
        <v>0</v>
      </c>
      <c r="KZ328" s="52">
        <v>0</v>
      </c>
      <c r="LA328" s="52">
        <v>0</v>
      </c>
      <c r="LB328" s="52">
        <v>0</v>
      </c>
      <c r="LC328" s="52">
        <v>0</v>
      </c>
      <c r="LD328" s="52">
        <v>0</v>
      </c>
      <c r="LE328" s="52">
        <v>0</v>
      </c>
      <c r="LF328" s="52">
        <v>0</v>
      </c>
      <c r="LG328" s="52">
        <v>0</v>
      </c>
      <c r="LH328" s="52">
        <v>0</v>
      </c>
      <c r="LI328" s="52">
        <v>0</v>
      </c>
      <c r="LJ328" s="52">
        <v>0</v>
      </c>
      <c r="LK328" s="52">
        <v>0</v>
      </c>
      <c r="LL328" s="52">
        <v>0</v>
      </c>
      <c r="LM328" s="52">
        <v>0</v>
      </c>
      <c r="LN328" s="52">
        <v>0</v>
      </c>
      <c r="LO328" s="52">
        <v>0</v>
      </c>
      <c r="LP328" s="52">
        <v>0</v>
      </c>
      <c r="LQ328" s="52">
        <v>0</v>
      </c>
      <c r="LR328" s="52">
        <v>0</v>
      </c>
      <c r="LS328" s="52">
        <v>0</v>
      </c>
      <c r="LT328" s="52">
        <v>0</v>
      </c>
      <c r="LU328" s="52">
        <v>0</v>
      </c>
      <c r="LV328" s="52">
        <v>0</v>
      </c>
      <c r="LW328" s="52">
        <v>0</v>
      </c>
      <c r="LX328" s="52">
        <v>0</v>
      </c>
      <c r="LY328" s="52">
        <v>0</v>
      </c>
      <c r="LZ328" s="52">
        <v>0</v>
      </c>
      <c r="MA328" s="52">
        <v>0</v>
      </c>
      <c r="MB328" s="52">
        <v>0</v>
      </c>
      <c r="MC328" s="52">
        <v>0</v>
      </c>
      <c r="MD328" s="52">
        <v>0</v>
      </c>
      <c r="ME328" s="52">
        <v>0</v>
      </c>
      <c r="MF328" s="52">
        <v>0</v>
      </c>
      <c r="MG328" s="52">
        <v>0</v>
      </c>
      <c r="MH328" s="52">
        <v>0</v>
      </c>
      <c r="MI328" s="52">
        <v>0</v>
      </c>
      <c r="MJ328" s="52">
        <v>0</v>
      </c>
      <c r="MK328" s="52">
        <v>0</v>
      </c>
      <c r="ML328" s="52">
        <v>0</v>
      </c>
      <c r="MM328" s="52">
        <v>0</v>
      </c>
      <c r="MN328" s="52">
        <v>0</v>
      </c>
      <c r="MO328" s="52">
        <v>0</v>
      </c>
      <c r="MP328" s="52">
        <v>0</v>
      </c>
      <c r="MQ328" s="52">
        <v>0</v>
      </c>
      <c r="MR328" s="52">
        <v>0</v>
      </c>
      <c r="MS328" s="52">
        <v>0</v>
      </c>
      <c r="MT328" s="52">
        <v>0</v>
      </c>
      <c r="MU328" s="52">
        <v>0</v>
      </c>
      <c r="MV328" s="52">
        <v>0</v>
      </c>
      <c r="MW328" s="52">
        <v>0</v>
      </c>
      <c r="MX328" s="52">
        <v>0</v>
      </c>
      <c r="MY328" s="52">
        <v>0</v>
      </c>
      <c r="MZ328" s="52">
        <v>0</v>
      </c>
      <c r="NA328" s="52">
        <v>0</v>
      </c>
      <c r="NB328" s="52">
        <v>0</v>
      </c>
      <c r="NC328" s="52">
        <v>0</v>
      </c>
      <c r="ND328" s="52">
        <v>0</v>
      </c>
      <c r="NE328" s="52">
        <v>0</v>
      </c>
      <c r="NF328" s="52">
        <v>0</v>
      </c>
      <c r="NG328" s="52">
        <v>0</v>
      </c>
      <c r="NH328" s="52">
        <v>0</v>
      </c>
      <c r="NI328" s="52">
        <v>0</v>
      </c>
      <c r="NJ328" s="52">
        <v>0</v>
      </c>
      <c r="NK328" s="52">
        <v>0</v>
      </c>
      <c r="NL328" s="52">
        <v>0</v>
      </c>
      <c r="NM328" s="52">
        <v>0</v>
      </c>
      <c r="NN328" s="52">
        <v>0</v>
      </c>
      <c r="NO328" s="52">
        <v>0</v>
      </c>
      <c r="NP328" s="52">
        <v>0</v>
      </c>
      <c r="NQ328" s="52">
        <v>0</v>
      </c>
      <c r="NR328" s="68">
        <f t="shared" si="15"/>
        <v>102265.72999999992</v>
      </c>
      <c r="NS328" s="68">
        <f t="shared" si="16"/>
        <v>102265.72999999992</v>
      </c>
      <c r="NT328" s="68">
        <f t="shared" si="17"/>
        <v>102265.72999999992</v>
      </c>
    </row>
    <row r="329" spans="1:384" s="40" customFormat="1" ht="15" customHeight="1" outlineLevel="1" x14ac:dyDescent="0.2">
      <c r="A329" s="61"/>
      <c r="B329" s="49" t="s">
        <v>1078</v>
      </c>
      <c r="C329" s="49" t="s">
        <v>862</v>
      </c>
      <c r="D329" s="49" t="s">
        <v>863</v>
      </c>
      <c r="E329" s="50" t="s">
        <v>864</v>
      </c>
      <c r="F329" s="64">
        <v>44977</v>
      </c>
      <c r="G329" s="49" t="s">
        <v>37</v>
      </c>
      <c r="H329" s="72">
        <v>0.12682499999999999</v>
      </c>
      <c r="I329" s="65">
        <v>165200</v>
      </c>
      <c r="J329" s="114" t="str">
        <f>_xlfn.XLOOKUP(E329,'[12]Resumo Unidades'!$B:$B,'[12]Resumo Unidades'!$W:$W)</f>
        <v>Fluxo com Divergência de 5% a 10%</v>
      </c>
      <c r="K329" s="51" t="str">
        <f>IF(L329&gt;Resumo!$E$23,"Sim","Não")</f>
        <v>Não</v>
      </c>
      <c r="L329" s="66">
        <v>19</v>
      </c>
      <c r="M329" s="67"/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52">
        <v>0</v>
      </c>
      <c r="U329" s="52">
        <v>0</v>
      </c>
      <c r="V329" s="52">
        <v>0</v>
      </c>
      <c r="W329" s="52">
        <v>0</v>
      </c>
      <c r="X329" s="52">
        <v>0</v>
      </c>
      <c r="Y329" s="52">
        <v>0</v>
      </c>
      <c r="Z329" s="52">
        <v>0</v>
      </c>
      <c r="AA329" s="52">
        <v>0</v>
      </c>
      <c r="AB329" s="52">
        <v>0</v>
      </c>
      <c r="AC329" s="52">
        <v>0</v>
      </c>
      <c r="AD329" s="52">
        <v>0</v>
      </c>
      <c r="AE329" s="52">
        <v>0</v>
      </c>
      <c r="AF329" s="52">
        <v>0</v>
      </c>
      <c r="AG329" s="52">
        <v>0</v>
      </c>
      <c r="AH329" s="52">
        <v>0</v>
      </c>
      <c r="AI329" s="52">
        <v>0</v>
      </c>
      <c r="AJ329" s="52">
        <v>0</v>
      </c>
      <c r="AK329" s="52">
        <v>0</v>
      </c>
      <c r="AL329" s="52">
        <v>0</v>
      </c>
      <c r="AM329" s="52">
        <v>0</v>
      </c>
      <c r="AN329" s="52">
        <v>0</v>
      </c>
      <c r="AO329" s="52">
        <v>0</v>
      </c>
      <c r="AP329" s="52">
        <v>0</v>
      </c>
      <c r="AQ329" s="52">
        <v>0</v>
      </c>
      <c r="AR329" s="52">
        <v>0</v>
      </c>
      <c r="AS329" s="52">
        <v>0</v>
      </c>
      <c r="AT329" s="52">
        <v>0</v>
      </c>
      <c r="AU329" s="52">
        <v>0</v>
      </c>
      <c r="AV329" s="52">
        <v>0</v>
      </c>
      <c r="AW329" s="52">
        <v>0</v>
      </c>
      <c r="AX329" s="52">
        <v>0</v>
      </c>
      <c r="AY329" s="52">
        <v>0</v>
      </c>
      <c r="AZ329" s="52">
        <v>0</v>
      </c>
      <c r="BA329" s="52">
        <v>0</v>
      </c>
      <c r="BB329" s="52">
        <v>0</v>
      </c>
      <c r="BC329" s="52">
        <v>0</v>
      </c>
      <c r="BD329" s="52">
        <v>0</v>
      </c>
      <c r="BE329" s="52">
        <v>0</v>
      </c>
      <c r="BF329" s="52">
        <v>0</v>
      </c>
      <c r="BG329" s="52">
        <v>0</v>
      </c>
      <c r="BH329" s="52">
        <v>0</v>
      </c>
      <c r="BI329" s="52">
        <v>0</v>
      </c>
      <c r="BJ329" s="52">
        <v>0</v>
      </c>
      <c r="BK329" s="52">
        <v>0</v>
      </c>
      <c r="BL329" s="52">
        <v>0</v>
      </c>
      <c r="BM329" s="52">
        <v>0</v>
      </c>
      <c r="BN329" s="52">
        <v>0</v>
      </c>
      <c r="BO329" s="52">
        <v>0</v>
      </c>
      <c r="BP329" s="52">
        <v>0</v>
      </c>
      <c r="BQ329" s="52">
        <v>0</v>
      </c>
      <c r="BR329" s="52">
        <v>0</v>
      </c>
      <c r="BS329" s="52">
        <v>0</v>
      </c>
      <c r="BT329" s="52">
        <v>0</v>
      </c>
      <c r="BU329" s="52">
        <v>0</v>
      </c>
      <c r="BV329" s="52">
        <v>0</v>
      </c>
      <c r="BW329" s="52">
        <v>0</v>
      </c>
      <c r="BX329" s="52">
        <v>0</v>
      </c>
      <c r="BY329" s="52">
        <v>0</v>
      </c>
      <c r="BZ329" s="52">
        <v>0</v>
      </c>
      <c r="CA329" s="52">
        <v>0</v>
      </c>
      <c r="CB329" s="52">
        <v>0</v>
      </c>
      <c r="CC329" s="52">
        <v>2190.66</v>
      </c>
      <c r="CD329" s="52">
        <v>962.1099999999999</v>
      </c>
      <c r="CE329" s="52">
        <v>962.1099999999999</v>
      </c>
      <c r="CF329" s="52">
        <v>962.1099999999999</v>
      </c>
      <c r="CG329" s="52">
        <v>962.1099999999999</v>
      </c>
      <c r="CH329" s="52">
        <v>962.1099999999999</v>
      </c>
      <c r="CI329" s="52">
        <v>962.1099999999999</v>
      </c>
      <c r="CJ329" s="52">
        <v>962.1099999999999</v>
      </c>
      <c r="CK329" s="52">
        <v>962.1099999999999</v>
      </c>
      <c r="CL329" s="52">
        <v>962.1099999999999</v>
      </c>
      <c r="CM329" s="52">
        <v>962.1099999999999</v>
      </c>
      <c r="CN329" s="52">
        <v>962.1099999999999</v>
      </c>
      <c r="CO329" s="52">
        <v>962.1099999999999</v>
      </c>
      <c r="CP329" s="52">
        <v>962.1099999999999</v>
      </c>
      <c r="CQ329" s="52">
        <v>962.1099999999999</v>
      </c>
      <c r="CR329" s="52">
        <v>962.1099999999999</v>
      </c>
      <c r="CS329" s="52">
        <v>962.1099999999999</v>
      </c>
      <c r="CT329" s="52">
        <v>962.1099999999999</v>
      </c>
      <c r="CU329" s="52">
        <v>962.1099999999999</v>
      </c>
      <c r="CV329" s="52">
        <v>962.1099999999999</v>
      </c>
      <c r="CW329" s="52">
        <v>962.1099999999999</v>
      </c>
      <c r="CX329" s="52">
        <v>962.1099999999999</v>
      </c>
      <c r="CY329" s="52">
        <v>962.1099999999999</v>
      </c>
      <c r="CZ329" s="52">
        <v>962.1099999999999</v>
      </c>
      <c r="DA329" s="52">
        <v>962.1099999999999</v>
      </c>
      <c r="DB329" s="52">
        <v>962.1099999999999</v>
      </c>
      <c r="DC329" s="52">
        <v>962.1099999999999</v>
      </c>
      <c r="DD329" s="52">
        <v>962.1099999999999</v>
      </c>
      <c r="DE329" s="52">
        <v>962.1099999999999</v>
      </c>
      <c r="DF329" s="52">
        <v>962.1099999999999</v>
      </c>
      <c r="DG329" s="52">
        <v>962.1099999999999</v>
      </c>
      <c r="DH329" s="52">
        <v>962.1099999999999</v>
      </c>
      <c r="DI329" s="52">
        <v>962.1099999999999</v>
      </c>
      <c r="DJ329" s="52">
        <v>962.1099999999999</v>
      </c>
      <c r="DK329" s="52">
        <v>962.1099999999999</v>
      </c>
      <c r="DL329" s="52">
        <v>962.1099999999999</v>
      </c>
      <c r="DM329" s="52">
        <v>962.1099999999999</v>
      </c>
      <c r="DN329" s="52">
        <v>962.1099999999999</v>
      </c>
      <c r="DO329" s="52">
        <v>962.1099999999999</v>
      </c>
      <c r="DP329" s="52">
        <v>962.1099999999999</v>
      </c>
      <c r="DQ329" s="52">
        <v>962.1099999999999</v>
      </c>
      <c r="DR329" s="52">
        <v>962.1099999999999</v>
      </c>
      <c r="DS329" s="52">
        <v>962.1099999999999</v>
      </c>
      <c r="DT329" s="52">
        <v>962.1099999999999</v>
      </c>
      <c r="DU329" s="52">
        <v>962.1099999999999</v>
      </c>
      <c r="DV329" s="52">
        <v>962.1099999999999</v>
      </c>
      <c r="DW329" s="52">
        <v>962.1099999999999</v>
      </c>
      <c r="DX329" s="52">
        <v>962.1099999999999</v>
      </c>
      <c r="DY329" s="52">
        <v>962.1099999999999</v>
      </c>
      <c r="DZ329" s="52">
        <v>962.1099999999999</v>
      </c>
      <c r="EA329" s="52">
        <v>962.1099999999999</v>
      </c>
      <c r="EB329" s="52">
        <v>962.1099999999999</v>
      </c>
      <c r="EC329" s="52">
        <v>962.1099999999999</v>
      </c>
      <c r="ED329" s="52">
        <v>962.1099999999999</v>
      </c>
      <c r="EE329" s="52">
        <v>962.1099999999999</v>
      </c>
      <c r="EF329" s="52">
        <v>962.1099999999999</v>
      </c>
      <c r="EG329" s="52">
        <v>962.1099999999999</v>
      </c>
      <c r="EH329" s="52">
        <v>962.1099999999999</v>
      </c>
      <c r="EI329" s="52">
        <v>962.1099999999999</v>
      </c>
      <c r="EJ329" s="52">
        <v>962.1099999999999</v>
      </c>
      <c r="EK329" s="52">
        <v>962.1099999999999</v>
      </c>
      <c r="EL329" s="52">
        <v>962.1099999999999</v>
      </c>
      <c r="EM329" s="52">
        <v>962.1099999999999</v>
      </c>
      <c r="EN329" s="52">
        <v>962.1099999999999</v>
      </c>
      <c r="EO329" s="52">
        <v>962.1099999999999</v>
      </c>
      <c r="EP329" s="52">
        <v>962.1099999999999</v>
      </c>
      <c r="EQ329" s="52">
        <v>962.1099999999999</v>
      </c>
      <c r="ER329" s="52">
        <v>962.1099999999999</v>
      </c>
      <c r="ES329" s="52">
        <v>962.1099999999999</v>
      </c>
      <c r="ET329" s="52">
        <v>962.1099999999999</v>
      </c>
      <c r="EU329" s="52">
        <v>962.1099999999999</v>
      </c>
      <c r="EV329" s="52">
        <v>962.1099999999999</v>
      </c>
      <c r="EW329" s="52">
        <v>962.1099999999999</v>
      </c>
      <c r="EX329" s="52">
        <v>962.1099999999999</v>
      </c>
      <c r="EY329" s="52">
        <v>962.1099999999999</v>
      </c>
      <c r="EZ329" s="52">
        <v>962.1099999999999</v>
      </c>
      <c r="FA329" s="52">
        <v>962.1099999999999</v>
      </c>
      <c r="FB329" s="52">
        <v>962.1099999999999</v>
      </c>
      <c r="FC329" s="52">
        <v>962.1099999999999</v>
      </c>
      <c r="FD329" s="52">
        <v>962.1099999999999</v>
      </c>
      <c r="FE329" s="52">
        <v>962.1099999999999</v>
      </c>
      <c r="FF329" s="52">
        <v>962.1099999999999</v>
      </c>
      <c r="FG329" s="52">
        <v>962.1099999999999</v>
      </c>
      <c r="FH329" s="52">
        <v>962.1099999999999</v>
      </c>
      <c r="FI329" s="52">
        <v>962.1099999999999</v>
      </c>
      <c r="FJ329" s="52">
        <v>962.1099999999999</v>
      </c>
      <c r="FK329" s="52">
        <v>962.1099999999999</v>
      </c>
      <c r="FL329" s="52">
        <v>962.1099999999999</v>
      </c>
      <c r="FM329" s="52">
        <v>962.1099999999999</v>
      </c>
      <c r="FN329" s="52">
        <v>962.1099999999999</v>
      </c>
      <c r="FO329" s="52">
        <v>962.1099999999999</v>
      </c>
      <c r="FP329" s="52">
        <v>962.1099999999999</v>
      </c>
      <c r="FQ329" s="52">
        <v>962.1099999999999</v>
      </c>
      <c r="FR329" s="52">
        <v>962.1099999999999</v>
      </c>
      <c r="FS329" s="52">
        <v>962.1099999999999</v>
      </c>
      <c r="FT329" s="52">
        <v>962.1099999999999</v>
      </c>
      <c r="FU329" s="52">
        <v>962.1099999999999</v>
      </c>
      <c r="FV329" s="52">
        <v>962.1099999999999</v>
      </c>
      <c r="FW329" s="52">
        <v>962.1099999999999</v>
      </c>
      <c r="FX329" s="52">
        <v>962.1099999999999</v>
      </c>
      <c r="FY329" s="52">
        <v>962.1099999999999</v>
      </c>
      <c r="FZ329" s="52">
        <v>962.1099999999999</v>
      </c>
      <c r="GA329" s="52">
        <v>962.1099999999999</v>
      </c>
      <c r="GB329" s="52">
        <v>962.1099999999999</v>
      </c>
      <c r="GC329" s="52">
        <v>962.1099999999999</v>
      </c>
      <c r="GD329" s="52">
        <v>962.1099999999999</v>
      </c>
      <c r="GE329" s="52">
        <v>962.1099999999999</v>
      </c>
      <c r="GF329" s="52">
        <v>962.1099999999999</v>
      </c>
      <c r="GG329" s="52">
        <v>962.1099999999999</v>
      </c>
      <c r="GH329" s="52">
        <v>962.1099999999999</v>
      </c>
      <c r="GI329" s="52">
        <v>962.1099999999999</v>
      </c>
      <c r="GJ329" s="52">
        <v>962.1099999999999</v>
      </c>
      <c r="GK329" s="52">
        <v>962.1099999999999</v>
      </c>
      <c r="GL329" s="52">
        <v>962.1099999999999</v>
      </c>
      <c r="GM329" s="52">
        <v>962.1099999999999</v>
      </c>
      <c r="GN329" s="52">
        <v>962.1099999999999</v>
      </c>
      <c r="GO329" s="52">
        <v>962.1099999999999</v>
      </c>
      <c r="GP329" s="52">
        <v>962.1099999999999</v>
      </c>
      <c r="GQ329" s="52">
        <v>962.1099999999999</v>
      </c>
      <c r="GR329" s="52">
        <v>962.1099999999999</v>
      </c>
      <c r="GS329" s="52">
        <v>962.1099999999999</v>
      </c>
      <c r="GT329" s="52">
        <v>962.1099999999999</v>
      </c>
      <c r="GU329" s="52">
        <v>962.1099999999999</v>
      </c>
      <c r="GV329" s="52">
        <v>962.1099999999999</v>
      </c>
      <c r="GW329" s="52">
        <v>962.1099999999999</v>
      </c>
      <c r="GX329" s="52">
        <v>962.1099999999999</v>
      </c>
      <c r="GY329" s="52">
        <v>962.1099999999999</v>
      </c>
      <c r="GZ329" s="52">
        <v>962.1099999999999</v>
      </c>
      <c r="HA329" s="52">
        <v>962.1099999999999</v>
      </c>
      <c r="HB329" s="52">
        <v>962.1099999999999</v>
      </c>
      <c r="HC329" s="52">
        <v>962.1099999999999</v>
      </c>
      <c r="HD329" s="52">
        <v>962.1099999999999</v>
      </c>
      <c r="HE329" s="52">
        <v>962.1099999999999</v>
      </c>
      <c r="HF329" s="52">
        <v>962.1099999999999</v>
      </c>
      <c r="HG329" s="52">
        <v>962.1099999999999</v>
      </c>
      <c r="HH329" s="52">
        <v>962.1099999999999</v>
      </c>
      <c r="HI329" s="52">
        <v>962.1099999999999</v>
      </c>
      <c r="HJ329" s="52">
        <v>962.1099999999999</v>
      </c>
      <c r="HK329" s="52">
        <v>962.1099999999999</v>
      </c>
      <c r="HL329" s="52">
        <v>962.1099999999999</v>
      </c>
      <c r="HM329" s="52">
        <v>962.1099999999999</v>
      </c>
      <c r="HN329" s="52">
        <v>962.1099999999999</v>
      </c>
      <c r="HO329" s="52">
        <v>962.1099999999999</v>
      </c>
      <c r="HP329" s="52">
        <v>962.1099999999999</v>
      </c>
      <c r="HQ329" s="52">
        <v>962.1099999999999</v>
      </c>
      <c r="HR329" s="52">
        <v>962.1099999999999</v>
      </c>
      <c r="HS329" s="52">
        <v>962.1099999999999</v>
      </c>
      <c r="HT329" s="52">
        <v>962.1099999999999</v>
      </c>
      <c r="HU329" s="52">
        <v>962.1099999999999</v>
      </c>
      <c r="HV329" s="52">
        <v>962.1099999999999</v>
      </c>
      <c r="HW329" s="52">
        <v>962.1099999999999</v>
      </c>
      <c r="HX329" s="52">
        <v>962.1099999999999</v>
      </c>
      <c r="HY329" s="52">
        <v>962.1099999999999</v>
      </c>
      <c r="HZ329" s="52">
        <v>962.1099999999999</v>
      </c>
      <c r="IA329" s="52">
        <v>962.1099999999999</v>
      </c>
      <c r="IB329" s="52">
        <v>962.1099999999999</v>
      </c>
      <c r="IC329" s="52">
        <v>962.1099999999999</v>
      </c>
      <c r="ID329" s="52">
        <v>962.1099999999999</v>
      </c>
      <c r="IE329" s="52">
        <v>962.1099999999999</v>
      </c>
      <c r="IF329" s="52">
        <v>962.1099999999999</v>
      </c>
      <c r="IG329" s="52">
        <v>962.1099999999999</v>
      </c>
      <c r="IH329" s="52">
        <v>962.1099999999999</v>
      </c>
      <c r="II329" s="52">
        <v>962.1099999999999</v>
      </c>
      <c r="IJ329" s="52">
        <v>962.1099999999999</v>
      </c>
      <c r="IK329" s="52">
        <v>962.1099999999999</v>
      </c>
      <c r="IL329" s="52">
        <v>962.1099999999999</v>
      </c>
      <c r="IM329" s="52">
        <v>962.1099999999999</v>
      </c>
      <c r="IN329" s="52">
        <v>962.1099999999999</v>
      </c>
      <c r="IO329" s="52">
        <v>962.1099999999999</v>
      </c>
      <c r="IP329" s="52">
        <v>962.1099999999999</v>
      </c>
      <c r="IQ329" s="52">
        <v>962.1099999999999</v>
      </c>
      <c r="IR329" s="52">
        <v>962.1099999999999</v>
      </c>
      <c r="IS329" s="52">
        <v>962.1099999999999</v>
      </c>
      <c r="IT329" s="52">
        <v>962.1099999999999</v>
      </c>
      <c r="IU329" s="52">
        <v>962.1099999999999</v>
      </c>
      <c r="IV329" s="52">
        <v>962.1099999999999</v>
      </c>
      <c r="IW329" s="52">
        <v>962.1099999999999</v>
      </c>
      <c r="IX329" s="52">
        <v>962.1099999999999</v>
      </c>
      <c r="IY329" s="52">
        <v>0</v>
      </c>
      <c r="IZ329" s="52">
        <v>0</v>
      </c>
      <c r="JA329" s="52">
        <v>0</v>
      </c>
      <c r="JB329" s="52">
        <v>0</v>
      </c>
      <c r="JC329" s="52">
        <v>0</v>
      </c>
      <c r="JD329" s="52">
        <v>0</v>
      </c>
      <c r="JE329" s="52">
        <v>0</v>
      </c>
      <c r="JF329" s="52">
        <v>0</v>
      </c>
      <c r="JG329" s="52">
        <v>0</v>
      </c>
      <c r="JH329" s="52">
        <v>0</v>
      </c>
      <c r="JI329" s="52">
        <v>0</v>
      </c>
      <c r="JJ329" s="52">
        <v>0</v>
      </c>
      <c r="JK329" s="52">
        <v>0</v>
      </c>
      <c r="JL329" s="52">
        <v>0</v>
      </c>
      <c r="JM329" s="52">
        <v>0</v>
      </c>
      <c r="JN329" s="52">
        <v>0</v>
      </c>
      <c r="JO329" s="52">
        <v>0</v>
      </c>
      <c r="JP329" s="52">
        <v>0</v>
      </c>
      <c r="JQ329" s="52">
        <v>0</v>
      </c>
      <c r="JR329" s="52">
        <v>0</v>
      </c>
      <c r="JS329" s="52">
        <v>0</v>
      </c>
      <c r="JT329" s="52">
        <v>0</v>
      </c>
      <c r="JU329" s="52">
        <v>0</v>
      </c>
      <c r="JV329" s="52">
        <v>0</v>
      </c>
      <c r="JW329" s="52">
        <v>0</v>
      </c>
      <c r="JX329" s="52">
        <v>0</v>
      </c>
      <c r="JY329" s="52">
        <v>0</v>
      </c>
      <c r="JZ329" s="52">
        <v>0</v>
      </c>
      <c r="KA329" s="52">
        <v>0</v>
      </c>
      <c r="KB329" s="52">
        <v>0</v>
      </c>
      <c r="KC329" s="52">
        <v>0</v>
      </c>
      <c r="KD329" s="52">
        <v>0</v>
      </c>
      <c r="KE329" s="52">
        <v>0</v>
      </c>
      <c r="KF329" s="52">
        <v>0</v>
      </c>
      <c r="KG329" s="52">
        <v>0</v>
      </c>
      <c r="KH329" s="52">
        <v>0</v>
      </c>
      <c r="KI329" s="52">
        <v>0</v>
      </c>
      <c r="KJ329" s="52">
        <v>0</v>
      </c>
      <c r="KK329" s="52">
        <v>0</v>
      </c>
      <c r="KL329" s="52">
        <v>0</v>
      </c>
      <c r="KM329" s="52">
        <v>0</v>
      </c>
      <c r="KN329" s="52">
        <v>0</v>
      </c>
      <c r="KO329" s="52">
        <v>0</v>
      </c>
      <c r="KP329" s="52">
        <v>0</v>
      </c>
      <c r="KQ329" s="52">
        <v>0</v>
      </c>
      <c r="KR329" s="52">
        <v>0</v>
      </c>
      <c r="KS329" s="52">
        <v>0</v>
      </c>
      <c r="KT329" s="52">
        <v>0</v>
      </c>
      <c r="KU329" s="52">
        <v>0</v>
      </c>
      <c r="KV329" s="52">
        <v>0</v>
      </c>
      <c r="KW329" s="52">
        <v>0</v>
      </c>
      <c r="KX329" s="52">
        <v>0</v>
      </c>
      <c r="KY329" s="52">
        <v>0</v>
      </c>
      <c r="KZ329" s="52">
        <v>0</v>
      </c>
      <c r="LA329" s="52">
        <v>0</v>
      </c>
      <c r="LB329" s="52">
        <v>0</v>
      </c>
      <c r="LC329" s="52">
        <v>0</v>
      </c>
      <c r="LD329" s="52">
        <v>0</v>
      </c>
      <c r="LE329" s="52">
        <v>0</v>
      </c>
      <c r="LF329" s="52">
        <v>0</v>
      </c>
      <c r="LG329" s="52">
        <v>0</v>
      </c>
      <c r="LH329" s="52">
        <v>0</v>
      </c>
      <c r="LI329" s="52">
        <v>0</v>
      </c>
      <c r="LJ329" s="52">
        <v>0</v>
      </c>
      <c r="LK329" s="52">
        <v>0</v>
      </c>
      <c r="LL329" s="52">
        <v>0</v>
      </c>
      <c r="LM329" s="52">
        <v>0</v>
      </c>
      <c r="LN329" s="52">
        <v>0</v>
      </c>
      <c r="LO329" s="52">
        <v>0</v>
      </c>
      <c r="LP329" s="52">
        <v>0</v>
      </c>
      <c r="LQ329" s="52">
        <v>0</v>
      </c>
      <c r="LR329" s="52">
        <v>0</v>
      </c>
      <c r="LS329" s="52">
        <v>0</v>
      </c>
      <c r="LT329" s="52">
        <v>0</v>
      </c>
      <c r="LU329" s="52">
        <v>0</v>
      </c>
      <c r="LV329" s="52">
        <v>0</v>
      </c>
      <c r="LW329" s="52">
        <v>0</v>
      </c>
      <c r="LX329" s="52">
        <v>0</v>
      </c>
      <c r="LY329" s="52">
        <v>0</v>
      </c>
      <c r="LZ329" s="52">
        <v>0</v>
      </c>
      <c r="MA329" s="52">
        <v>0</v>
      </c>
      <c r="MB329" s="52">
        <v>0</v>
      </c>
      <c r="MC329" s="52">
        <v>0</v>
      </c>
      <c r="MD329" s="52">
        <v>0</v>
      </c>
      <c r="ME329" s="52">
        <v>0</v>
      </c>
      <c r="MF329" s="52">
        <v>0</v>
      </c>
      <c r="MG329" s="52">
        <v>0</v>
      </c>
      <c r="MH329" s="52">
        <v>0</v>
      </c>
      <c r="MI329" s="52">
        <v>0</v>
      </c>
      <c r="MJ329" s="52">
        <v>0</v>
      </c>
      <c r="MK329" s="52">
        <v>0</v>
      </c>
      <c r="ML329" s="52">
        <v>0</v>
      </c>
      <c r="MM329" s="52">
        <v>0</v>
      </c>
      <c r="MN329" s="52">
        <v>0</v>
      </c>
      <c r="MO329" s="52">
        <v>0</v>
      </c>
      <c r="MP329" s="52">
        <v>0</v>
      </c>
      <c r="MQ329" s="52">
        <v>0</v>
      </c>
      <c r="MR329" s="52">
        <v>0</v>
      </c>
      <c r="MS329" s="52">
        <v>0</v>
      </c>
      <c r="MT329" s="52">
        <v>0</v>
      </c>
      <c r="MU329" s="52">
        <v>0</v>
      </c>
      <c r="MV329" s="52">
        <v>0</v>
      </c>
      <c r="MW329" s="52">
        <v>0</v>
      </c>
      <c r="MX329" s="52">
        <v>0</v>
      </c>
      <c r="MY329" s="52">
        <v>0</v>
      </c>
      <c r="MZ329" s="52">
        <v>0</v>
      </c>
      <c r="NA329" s="52">
        <v>0</v>
      </c>
      <c r="NB329" s="52">
        <v>0</v>
      </c>
      <c r="NC329" s="52">
        <v>0</v>
      </c>
      <c r="ND329" s="52">
        <v>0</v>
      </c>
      <c r="NE329" s="52">
        <v>0</v>
      </c>
      <c r="NF329" s="52">
        <v>0</v>
      </c>
      <c r="NG329" s="52">
        <v>0</v>
      </c>
      <c r="NH329" s="52">
        <v>0</v>
      </c>
      <c r="NI329" s="52">
        <v>0</v>
      </c>
      <c r="NJ329" s="52">
        <v>0</v>
      </c>
      <c r="NK329" s="52">
        <v>0</v>
      </c>
      <c r="NL329" s="52">
        <v>0</v>
      </c>
      <c r="NM329" s="52">
        <v>0</v>
      </c>
      <c r="NN329" s="52">
        <v>0</v>
      </c>
      <c r="NO329" s="52">
        <v>0</v>
      </c>
      <c r="NP329" s="52">
        <v>0</v>
      </c>
      <c r="NQ329" s="52">
        <v>0</v>
      </c>
      <c r="NR329" s="68">
        <f t="shared" si="15"/>
        <v>172484.12999999945</v>
      </c>
      <c r="NS329" s="68">
        <f t="shared" si="16"/>
        <v>172484.12999999945</v>
      </c>
      <c r="NT329" s="68">
        <f t="shared" si="17"/>
        <v>107060.65000000005</v>
      </c>
    </row>
    <row r="330" spans="1:384" s="40" customFormat="1" ht="15" customHeight="1" outlineLevel="1" x14ac:dyDescent="0.2">
      <c r="A330" s="61"/>
      <c r="B330" s="49" t="s">
        <v>1078</v>
      </c>
      <c r="C330" s="49" t="s">
        <v>865</v>
      </c>
      <c r="D330" s="49" t="s">
        <v>866</v>
      </c>
      <c r="E330" s="50" t="s">
        <v>867</v>
      </c>
      <c r="F330" s="64">
        <v>45117</v>
      </c>
      <c r="G330" s="49" t="s">
        <v>37</v>
      </c>
      <c r="H330" s="72">
        <v>0.12682499999999999</v>
      </c>
      <c r="I330" s="65">
        <v>123200</v>
      </c>
      <c r="J330" s="114" t="str">
        <f>_xlfn.XLOOKUP(E330,'[12]Resumo Unidades'!$B:$B,'[12]Resumo Unidades'!$W:$W)</f>
        <v>Fluxo com Divergência de 2% a 5%</v>
      </c>
      <c r="K330" s="51" t="str">
        <f>IF(L330&gt;Resumo!$E$23,"Sim","Não")</f>
        <v>Não</v>
      </c>
      <c r="L330" s="66">
        <v>50</v>
      </c>
      <c r="M330" s="67"/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52">
        <v>0</v>
      </c>
      <c r="U330" s="52">
        <v>0</v>
      </c>
      <c r="V330" s="52">
        <v>0</v>
      </c>
      <c r="W330" s="52">
        <v>0</v>
      </c>
      <c r="X330" s="52">
        <v>0</v>
      </c>
      <c r="Y330" s="52">
        <v>0</v>
      </c>
      <c r="Z330" s="52">
        <v>0</v>
      </c>
      <c r="AA330" s="52">
        <v>0</v>
      </c>
      <c r="AB330" s="52">
        <v>0</v>
      </c>
      <c r="AC330" s="52">
        <v>0</v>
      </c>
      <c r="AD330" s="52">
        <v>0</v>
      </c>
      <c r="AE330" s="52">
        <v>0</v>
      </c>
      <c r="AF330" s="52">
        <v>0</v>
      </c>
      <c r="AG330" s="52">
        <v>0</v>
      </c>
      <c r="AH330" s="52">
        <v>0</v>
      </c>
      <c r="AI330" s="52">
        <v>0</v>
      </c>
      <c r="AJ330" s="52">
        <v>0</v>
      </c>
      <c r="AK330" s="52">
        <v>0</v>
      </c>
      <c r="AL330" s="52">
        <v>0</v>
      </c>
      <c r="AM330" s="52">
        <v>0</v>
      </c>
      <c r="AN330" s="52">
        <v>0</v>
      </c>
      <c r="AO330" s="52">
        <v>0</v>
      </c>
      <c r="AP330" s="52">
        <v>0</v>
      </c>
      <c r="AQ330" s="52">
        <v>0</v>
      </c>
      <c r="AR330" s="52">
        <v>0</v>
      </c>
      <c r="AS330" s="52">
        <v>0</v>
      </c>
      <c r="AT330" s="52">
        <v>0</v>
      </c>
      <c r="AU330" s="52">
        <v>0</v>
      </c>
      <c r="AV330" s="52">
        <v>0</v>
      </c>
      <c r="AW330" s="52">
        <v>0</v>
      </c>
      <c r="AX330" s="52">
        <v>0</v>
      </c>
      <c r="AY330" s="52">
        <v>0</v>
      </c>
      <c r="AZ330" s="52">
        <v>0</v>
      </c>
      <c r="BA330" s="52">
        <v>0</v>
      </c>
      <c r="BB330" s="52">
        <v>0</v>
      </c>
      <c r="BC330" s="52">
        <v>0</v>
      </c>
      <c r="BD330" s="52">
        <v>0</v>
      </c>
      <c r="BE330" s="52">
        <v>0</v>
      </c>
      <c r="BF330" s="52">
        <v>0</v>
      </c>
      <c r="BG330" s="52">
        <v>0</v>
      </c>
      <c r="BH330" s="52">
        <v>0</v>
      </c>
      <c r="BI330" s="52">
        <v>0</v>
      </c>
      <c r="BJ330" s="52">
        <v>0</v>
      </c>
      <c r="BK330" s="52">
        <v>0</v>
      </c>
      <c r="BL330" s="52">
        <v>0</v>
      </c>
      <c r="BM330" s="52">
        <v>0</v>
      </c>
      <c r="BN330" s="52">
        <v>0</v>
      </c>
      <c r="BO330" s="52">
        <v>0</v>
      </c>
      <c r="BP330" s="52">
        <v>0</v>
      </c>
      <c r="BQ330" s="52">
        <v>0</v>
      </c>
      <c r="BR330" s="52">
        <v>0</v>
      </c>
      <c r="BS330" s="52">
        <v>0</v>
      </c>
      <c r="BT330" s="52">
        <v>0</v>
      </c>
      <c r="BU330" s="52">
        <v>0</v>
      </c>
      <c r="BV330" s="52">
        <v>0</v>
      </c>
      <c r="BW330" s="52">
        <v>0</v>
      </c>
      <c r="BX330" s="52">
        <v>0</v>
      </c>
      <c r="BY330" s="52">
        <v>0</v>
      </c>
      <c r="BZ330" s="52">
        <v>0</v>
      </c>
      <c r="CA330" s="52">
        <v>0</v>
      </c>
      <c r="CB330" s="52">
        <v>741.81999999999982</v>
      </c>
      <c r="CC330" s="52">
        <v>682.32999999999993</v>
      </c>
      <c r="CD330" s="52">
        <v>602.04</v>
      </c>
      <c r="CE330" s="52">
        <v>602.04</v>
      </c>
      <c r="CF330" s="52">
        <v>602.04</v>
      </c>
      <c r="CG330" s="52">
        <v>602.04</v>
      </c>
      <c r="CH330" s="52">
        <v>602.04</v>
      </c>
      <c r="CI330" s="52">
        <v>602.04</v>
      </c>
      <c r="CJ330" s="52">
        <v>602.04</v>
      </c>
      <c r="CK330" s="52">
        <v>602.04</v>
      </c>
      <c r="CL330" s="52">
        <v>602.04</v>
      </c>
      <c r="CM330" s="52">
        <v>602.04</v>
      </c>
      <c r="CN330" s="52">
        <v>602.04</v>
      </c>
      <c r="CO330" s="52">
        <v>602.04</v>
      </c>
      <c r="CP330" s="52">
        <v>602.04</v>
      </c>
      <c r="CQ330" s="52">
        <v>602.04</v>
      </c>
      <c r="CR330" s="52">
        <v>602.04</v>
      </c>
      <c r="CS330" s="52">
        <v>602.04</v>
      </c>
      <c r="CT330" s="52">
        <v>602.04</v>
      </c>
      <c r="CU330" s="52">
        <v>602.04</v>
      </c>
      <c r="CV330" s="52">
        <v>602.04</v>
      </c>
      <c r="CW330" s="52">
        <v>602.04</v>
      </c>
      <c r="CX330" s="52">
        <v>602.04</v>
      </c>
      <c r="CY330" s="52">
        <v>602.04</v>
      </c>
      <c r="CZ330" s="52">
        <v>602.04</v>
      </c>
      <c r="DA330" s="52">
        <v>602.04</v>
      </c>
      <c r="DB330" s="52">
        <v>602.04</v>
      </c>
      <c r="DC330" s="52">
        <v>602.04</v>
      </c>
      <c r="DD330" s="52">
        <v>602.04</v>
      </c>
      <c r="DE330" s="52">
        <v>602.04</v>
      </c>
      <c r="DF330" s="52">
        <v>602.04</v>
      </c>
      <c r="DG330" s="52">
        <v>602.04</v>
      </c>
      <c r="DH330" s="52">
        <v>602.04</v>
      </c>
      <c r="DI330" s="52">
        <v>602.04</v>
      </c>
      <c r="DJ330" s="52">
        <v>602.04</v>
      </c>
      <c r="DK330" s="52">
        <v>602.04</v>
      </c>
      <c r="DL330" s="52">
        <v>602.04</v>
      </c>
      <c r="DM330" s="52">
        <v>602.04</v>
      </c>
      <c r="DN330" s="52">
        <v>602.04</v>
      </c>
      <c r="DO330" s="52">
        <v>602.04</v>
      </c>
      <c r="DP330" s="52">
        <v>602.04</v>
      </c>
      <c r="DQ330" s="52">
        <v>602.04</v>
      </c>
      <c r="DR330" s="52">
        <v>602.04</v>
      </c>
      <c r="DS330" s="52">
        <v>602.04</v>
      </c>
      <c r="DT330" s="52">
        <v>602.04</v>
      </c>
      <c r="DU330" s="52">
        <v>602.04</v>
      </c>
      <c r="DV330" s="52">
        <v>602.04</v>
      </c>
      <c r="DW330" s="52">
        <v>602.04</v>
      </c>
      <c r="DX330" s="52">
        <v>602.04</v>
      </c>
      <c r="DY330" s="52">
        <v>602.04</v>
      </c>
      <c r="DZ330" s="52">
        <v>602.04</v>
      </c>
      <c r="EA330" s="52">
        <v>602.04</v>
      </c>
      <c r="EB330" s="52">
        <v>602.04</v>
      </c>
      <c r="EC330" s="52">
        <v>602.04</v>
      </c>
      <c r="ED330" s="52">
        <v>602.04</v>
      </c>
      <c r="EE330" s="52">
        <v>602.04</v>
      </c>
      <c r="EF330" s="52">
        <v>602.04</v>
      </c>
      <c r="EG330" s="52">
        <v>602.04</v>
      </c>
      <c r="EH330" s="52">
        <v>602.04</v>
      </c>
      <c r="EI330" s="52">
        <v>602.04</v>
      </c>
      <c r="EJ330" s="52">
        <v>602.04</v>
      </c>
      <c r="EK330" s="52">
        <v>602.04</v>
      </c>
      <c r="EL330" s="52">
        <v>602.04</v>
      </c>
      <c r="EM330" s="52">
        <v>602.04</v>
      </c>
      <c r="EN330" s="52">
        <v>602.04</v>
      </c>
      <c r="EO330" s="52">
        <v>602.04</v>
      </c>
      <c r="EP330" s="52">
        <v>602.04</v>
      </c>
      <c r="EQ330" s="52">
        <v>602.04</v>
      </c>
      <c r="ER330" s="52">
        <v>602.04</v>
      </c>
      <c r="ES330" s="52">
        <v>602.04</v>
      </c>
      <c r="ET330" s="52">
        <v>602.04</v>
      </c>
      <c r="EU330" s="52">
        <v>602.04</v>
      </c>
      <c r="EV330" s="52">
        <v>602.04</v>
      </c>
      <c r="EW330" s="52">
        <v>602.04</v>
      </c>
      <c r="EX330" s="52">
        <v>602.04</v>
      </c>
      <c r="EY330" s="52">
        <v>602.04</v>
      </c>
      <c r="EZ330" s="52">
        <v>602.04</v>
      </c>
      <c r="FA330" s="52">
        <v>602.04</v>
      </c>
      <c r="FB330" s="52">
        <v>602.04</v>
      </c>
      <c r="FC330" s="52">
        <v>602.04</v>
      </c>
      <c r="FD330" s="52">
        <v>602.04</v>
      </c>
      <c r="FE330" s="52">
        <v>602.04</v>
      </c>
      <c r="FF330" s="52">
        <v>602.04</v>
      </c>
      <c r="FG330" s="52">
        <v>602.04</v>
      </c>
      <c r="FH330" s="52">
        <v>602.04</v>
      </c>
      <c r="FI330" s="52">
        <v>602.04</v>
      </c>
      <c r="FJ330" s="52">
        <v>602.04</v>
      </c>
      <c r="FK330" s="52">
        <v>602.04</v>
      </c>
      <c r="FL330" s="52">
        <v>602.04</v>
      </c>
      <c r="FM330" s="52">
        <v>602.04</v>
      </c>
      <c r="FN330" s="52">
        <v>602.04</v>
      </c>
      <c r="FO330" s="52">
        <v>602.04</v>
      </c>
      <c r="FP330" s="52">
        <v>602.04</v>
      </c>
      <c r="FQ330" s="52">
        <v>602.04</v>
      </c>
      <c r="FR330" s="52">
        <v>602.04</v>
      </c>
      <c r="FS330" s="52">
        <v>602.04</v>
      </c>
      <c r="FT330" s="52">
        <v>602.04</v>
      </c>
      <c r="FU330" s="52">
        <v>602.04</v>
      </c>
      <c r="FV330" s="52">
        <v>602.04</v>
      </c>
      <c r="FW330" s="52">
        <v>602.04</v>
      </c>
      <c r="FX330" s="52">
        <v>602.04</v>
      </c>
      <c r="FY330" s="52">
        <v>602.04</v>
      </c>
      <c r="FZ330" s="52">
        <v>602.04</v>
      </c>
      <c r="GA330" s="52">
        <v>602.04</v>
      </c>
      <c r="GB330" s="52">
        <v>602.04</v>
      </c>
      <c r="GC330" s="52">
        <v>602.04</v>
      </c>
      <c r="GD330" s="52">
        <v>602.04</v>
      </c>
      <c r="GE330" s="52">
        <v>602.04</v>
      </c>
      <c r="GF330" s="52">
        <v>602.04</v>
      </c>
      <c r="GG330" s="52">
        <v>602.04</v>
      </c>
      <c r="GH330" s="52">
        <v>602.04</v>
      </c>
      <c r="GI330" s="52">
        <v>602.04</v>
      </c>
      <c r="GJ330" s="52">
        <v>602.04</v>
      </c>
      <c r="GK330" s="52">
        <v>602.04</v>
      </c>
      <c r="GL330" s="52">
        <v>602.04</v>
      </c>
      <c r="GM330" s="52">
        <v>602.04</v>
      </c>
      <c r="GN330" s="52">
        <v>602.04</v>
      </c>
      <c r="GO330" s="52">
        <v>602.04</v>
      </c>
      <c r="GP330" s="52">
        <v>602.04</v>
      </c>
      <c r="GQ330" s="52">
        <v>602.04</v>
      </c>
      <c r="GR330" s="52">
        <v>602.04</v>
      </c>
      <c r="GS330" s="52">
        <v>602.04</v>
      </c>
      <c r="GT330" s="52">
        <v>602.04</v>
      </c>
      <c r="GU330" s="52">
        <v>602.04</v>
      </c>
      <c r="GV330" s="52">
        <v>602.04</v>
      </c>
      <c r="GW330" s="52">
        <v>602.04</v>
      </c>
      <c r="GX330" s="52">
        <v>602.04</v>
      </c>
      <c r="GY330" s="52">
        <v>602.04</v>
      </c>
      <c r="GZ330" s="52">
        <v>602.04</v>
      </c>
      <c r="HA330" s="52">
        <v>602.04</v>
      </c>
      <c r="HB330" s="52">
        <v>602.04</v>
      </c>
      <c r="HC330" s="52">
        <v>602.04</v>
      </c>
      <c r="HD330" s="52">
        <v>602.04</v>
      </c>
      <c r="HE330" s="52">
        <v>602.04</v>
      </c>
      <c r="HF330" s="52">
        <v>602.04</v>
      </c>
      <c r="HG330" s="52">
        <v>602.04</v>
      </c>
      <c r="HH330" s="52">
        <v>602.04</v>
      </c>
      <c r="HI330" s="52">
        <v>602.04</v>
      </c>
      <c r="HJ330" s="52">
        <v>602.04</v>
      </c>
      <c r="HK330" s="52">
        <v>602.04</v>
      </c>
      <c r="HL330" s="52">
        <v>602.04</v>
      </c>
      <c r="HM330" s="52">
        <v>602.04</v>
      </c>
      <c r="HN330" s="52">
        <v>602.04</v>
      </c>
      <c r="HO330" s="52">
        <v>602.04</v>
      </c>
      <c r="HP330" s="52">
        <v>602.04</v>
      </c>
      <c r="HQ330" s="52">
        <v>602.04</v>
      </c>
      <c r="HR330" s="52">
        <v>602.04</v>
      </c>
      <c r="HS330" s="52">
        <v>602.04</v>
      </c>
      <c r="HT330" s="52">
        <v>602.04</v>
      </c>
      <c r="HU330" s="52">
        <v>602.04</v>
      </c>
      <c r="HV330" s="52">
        <v>602.04</v>
      </c>
      <c r="HW330" s="52">
        <v>602.04</v>
      </c>
      <c r="HX330" s="52">
        <v>602.04</v>
      </c>
      <c r="HY330" s="52">
        <v>602.04</v>
      </c>
      <c r="HZ330" s="52">
        <v>602.04</v>
      </c>
      <c r="IA330" s="52">
        <v>602.04</v>
      </c>
      <c r="IB330" s="52">
        <v>602.04</v>
      </c>
      <c r="IC330" s="52">
        <v>602.04</v>
      </c>
      <c r="ID330" s="52">
        <v>602.04</v>
      </c>
      <c r="IE330" s="52">
        <v>602.04</v>
      </c>
      <c r="IF330" s="52">
        <v>602.04</v>
      </c>
      <c r="IG330" s="52">
        <v>602.04</v>
      </c>
      <c r="IH330" s="52">
        <v>602.04</v>
      </c>
      <c r="II330" s="52">
        <v>602.04</v>
      </c>
      <c r="IJ330" s="52">
        <v>602.04</v>
      </c>
      <c r="IK330" s="52">
        <v>602.04</v>
      </c>
      <c r="IL330" s="52">
        <v>602.04</v>
      </c>
      <c r="IM330" s="52">
        <v>602.04</v>
      </c>
      <c r="IN330" s="52">
        <v>602.04</v>
      </c>
      <c r="IO330" s="52">
        <v>602.04</v>
      </c>
      <c r="IP330" s="52">
        <v>602.04</v>
      </c>
      <c r="IQ330" s="52">
        <v>602.04</v>
      </c>
      <c r="IR330" s="52">
        <v>602.04</v>
      </c>
      <c r="IS330" s="52">
        <v>602.04</v>
      </c>
      <c r="IT330" s="52">
        <v>602.04</v>
      </c>
      <c r="IU330" s="52">
        <v>602.04</v>
      </c>
      <c r="IV330" s="52">
        <v>602.04</v>
      </c>
      <c r="IW330" s="52">
        <v>602.04</v>
      </c>
      <c r="IX330" s="52">
        <v>602.04</v>
      </c>
      <c r="IY330" s="52">
        <v>602.04</v>
      </c>
      <c r="IZ330" s="52">
        <v>602.04</v>
      </c>
      <c r="JA330" s="52">
        <v>602.04</v>
      </c>
      <c r="JB330" s="52">
        <v>602.04</v>
      </c>
      <c r="JC330" s="52">
        <v>602.04</v>
      </c>
      <c r="JD330" s="52">
        <v>602.04</v>
      </c>
      <c r="JE330" s="52">
        <v>602.04</v>
      </c>
      <c r="JF330" s="52">
        <v>602.04</v>
      </c>
      <c r="JG330" s="52">
        <v>602.04</v>
      </c>
      <c r="JH330" s="52">
        <v>602.04</v>
      </c>
      <c r="JI330" s="52">
        <v>602.04</v>
      </c>
      <c r="JJ330" s="52">
        <v>602.04</v>
      </c>
      <c r="JK330" s="52">
        <v>602.04</v>
      </c>
      <c r="JL330" s="52">
        <v>602.04</v>
      </c>
      <c r="JM330" s="52">
        <v>602.04</v>
      </c>
      <c r="JN330" s="52">
        <v>602.04</v>
      </c>
      <c r="JO330" s="52">
        <v>602.04</v>
      </c>
      <c r="JP330" s="52">
        <v>602.04</v>
      </c>
      <c r="JQ330" s="52">
        <v>602.04</v>
      </c>
      <c r="JR330" s="52">
        <v>602.04</v>
      </c>
      <c r="JS330" s="52">
        <v>602.04</v>
      </c>
      <c r="JT330" s="52">
        <v>602.04</v>
      </c>
      <c r="JU330" s="52">
        <v>602.04</v>
      </c>
      <c r="JV330" s="52">
        <v>602.04</v>
      </c>
      <c r="JW330" s="52">
        <v>602.04</v>
      </c>
      <c r="JX330" s="52">
        <v>602.04</v>
      </c>
      <c r="JY330" s="52">
        <v>602.04</v>
      </c>
      <c r="JZ330" s="52">
        <v>602.04</v>
      </c>
      <c r="KA330" s="52">
        <v>602.04</v>
      </c>
      <c r="KB330" s="52">
        <v>602.04</v>
      </c>
      <c r="KC330" s="52">
        <v>602.04</v>
      </c>
      <c r="KD330" s="52">
        <v>602.04</v>
      </c>
      <c r="KE330" s="52">
        <v>602.04</v>
      </c>
      <c r="KF330" s="52">
        <v>602.04</v>
      </c>
      <c r="KG330" s="52">
        <v>602.04</v>
      </c>
      <c r="KH330" s="52">
        <v>602.04</v>
      </c>
      <c r="KI330" s="52">
        <v>602.04</v>
      </c>
      <c r="KJ330" s="52">
        <v>602.04</v>
      </c>
      <c r="KK330" s="52">
        <v>602.04</v>
      </c>
      <c r="KL330" s="52">
        <v>602.04</v>
      </c>
      <c r="KM330" s="52">
        <v>602.04</v>
      </c>
      <c r="KN330" s="52">
        <v>0</v>
      </c>
      <c r="KO330" s="52">
        <v>0</v>
      </c>
      <c r="KP330" s="52">
        <v>0</v>
      </c>
      <c r="KQ330" s="52">
        <v>0</v>
      </c>
      <c r="KR330" s="52">
        <v>0</v>
      </c>
      <c r="KS330" s="52">
        <v>0</v>
      </c>
      <c r="KT330" s="52">
        <v>0</v>
      </c>
      <c r="KU330" s="52">
        <v>0</v>
      </c>
      <c r="KV330" s="52">
        <v>0</v>
      </c>
      <c r="KW330" s="52">
        <v>0</v>
      </c>
      <c r="KX330" s="52">
        <v>0</v>
      </c>
      <c r="KY330" s="52">
        <v>0</v>
      </c>
      <c r="KZ330" s="52">
        <v>0</v>
      </c>
      <c r="LA330" s="52">
        <v>0</v>
      </c>
      <c r="LB330" s="52">
        <v>0</v>
      </c>
      <c r="LC330" s="52">
        <v>0</v>
      </c>
      <c r="LD330" s="52">
        <v>0</v>
      </c>
      <c r="LE330" s="52">
        <v>0</v>
      </c>
      <c r="LF330" s="52">
        <v>0</v>
      </c>
      <c r="LG330" s="52">
        <v>0</v>
      </c>
      <c r="LH330" s="52">
        <v>0</v>
      </c>
      <c r="LI330" s="52">
        <v>0</v>
      </c>
      <c r="LJ330" s="52">
        <v>0</v>
      </c>
      <c r="LK330" s="52">
        <v>0</v>
      </c>
      <c r="LL330" s="52">
        <v>0</v>
      </c>
      <c r="LM330" s="52">
        <v>0</v>
      </c>
      <c r="LN330" s="52">
        <v>0</v>
      </c>
      <c r="LO330" s="52">
        <v>0</v>
      </c>
      <c r="LP330" s="52">
        <v>0</v>
      </c>
      <c r="LQ330" s="52">
        <v>0</v>
      </c>
      <c r="LR330" s="52">
        <v>0</v>
      </c>
      <c r="LS330" s="52">
        <v>0</v>
      </c>
      <c r="LT330" s="52">
        <v>0</v>
      </c>
      <c r="LU330" s="52">
        <v>0</v>
      </c>
      <c r="LV330" s="52">
        <v>0</v>
      </c>
      <c r="LW330" s="52">
        <v>0</v>
      </c>
      <c r="LX330" s="52">
        <v>0</v>
      </c>
      <c r="LY330" s="52">
        <v>0</v>
      </c>
      <c r="LZ330" s="52">
        <v>0</v>
      </c>
      <c r="MA330" s="52">
        <v>0</v>
      </c>
      <c r="MB330" s="52">
        <v>0</v>
      </c>
      <c r="MC330" s="52">
        <v>0</v>
      </c>
      <c r="MD330" s="52">
        <v>0</v>
      </c>
      <c r="ME330" s="52">
        <v>0</v>
      </c>
      <c r="MF330" s="52">
        <v>0</v>
      </c>
      <c r="MG330" s="52">
        <v>0</v>
      </c>
      <c r="MH330" s="52">
        <v>0</v>
      </c>
      <c r="MI330" s="52">
        <v>0</v>
      </c>
      <c r="MJ330" s="52">
        <v>0</v>
      </c>
      <c r="MK330" s="52">
        <v>0</v>
      </c>
      <c r="ML330" s="52">
        <v>0</v>
      </c>
      <c r="MM330" s="52">
        <v>0</v>
      </c>
      <c r="MN330" s="52">
        <v>0</v>
      </c>
      <c r="MO330" s="52">
        <v>0</v>
      </c>
      <c r="MP330" s="52">
        <v>0</v>
      </c>
      <c r="MQ330" s="52">
        <v>0</v>
      </c>
      <c r="MR330" s="52">
        <v>0</v>
      </c>
      <c r="MS330" s="52">
        <v>0</v>
      </c>
      <c r="MT330" s="52">
        <v>0</v>
      </c>
      <c r="MU330" s="52">
        <v>0</v>
      </c>
      <c r="MV330" s="52">
        <v>0</v>
      </c>
      <c r="MW330" s="52">
        <v>0</v>
      </c>
      <c r="MX330" s="52">
        <v>0</v>
      </c>
      <c r="MY330" s="52">
        <v>0</v>
      </c>
      <c r="MZ330" s="52">
        <v>0</v>
      </c>
      <c r="NA330" s="52">
        <v>0</v>
      </c>
      <c r="NB330" s="52">
        <v>0</v>
      </c>
      <c r="NC330" s="52">
        <v>0</v>
      </c>
      <c r="ND330" s="52">
        <v>0</v>
      </c>
      <c r="NE330" s="52">
        <v>0</v>
      </c>
      <c r="NF330" s="52">
        <v>0</v>
      </c>
      <c r="NG330" s="52">
        <v>0</v>
      </c>
      <c r="NH330" s="52">
        <v>0</v>
      </c>
      <c r="NI330" s="52">
        <v>0</v>
      </c>
      <c r="NJ330" s="52">
        <v>0</v>
      </c>
      <c r="NK330" s="52">
        <v>0</v>
      </c>
      <c r="NL330" s="52">
        <v>0</v>
      </c>
      <c r="NM330" s="52">
        <v>0</v>
      </c>
      <c r="NN330" s="52">
        <v>0</v>
      </c>
      <c r="NO330" s="52">
        <v>0</v>
      </c>
      <c r="NP330" s="52">
        <v>0</v>
      </c>
      <c r="NQ330" s="52">
        <v>0</v>
      </c>
      <c r="NR330" s="68">
        <f t="shared" si="15"/>
        <v>132668.86999999941</v>
      </c>
      <c r="NS330" s="68">
        <f t="shared" si="16"/>
        <v>132668.86999999941</v>
      </c>
      <c r="NT330" s="68">
        <f t="shared" si="17"/>
        <v>67046.510000000068</v>
      </c>
    </row>
    <row r="331" spans="1:384" s="40" customFormat="1" ht="15" customHeight="1" outlineLevel="1" x14ac:dyDescent="0.2">
      <c r="A331" s="61"/>
      <c r="B331" s="49" t="s">
        <v>1078</v>
      </c>
      <c r="C331" s="49" t="s">
        <v>868</v>
      </c>
      <c r="D331" s="49" t="s">
        <v>869</v>
      </c>
      <c r="E331" s="50" t="s">
        <v>870</v>
      </c>
      <c r="F331" s="64">
        <v>45020</v>
      </c>
      <c r="G331" s="49" t="s">
        <v>37</v>
      </c>
      <c r="H331" s="72">
        <v>0</v>
      </c>
      <c r="I331" s="65">
        <v>144200</v>
      </c>
      <c r="J331" s="114" t="str">
        <f>_xlfn.XLOOKUP(E331,'[12]Resumo Unidades'!$B:$B,'[12]Resumo Unidades'!$W:$W)</f>
        <v>Fluxo com Divergência de até 2%</v>
      </c>
      <c r="K331" s="51" t="str">
        <f>IF(L331&gt;Resumo!$E$23,"Sim","Não")</f>
        <v>Não</v>
      </c>
      <c r="L331" s="66">
        <v>0</v>
      </c>
      <c r="M331" s="67"/>
      <c r="N331" s="52">
        <v>0</v>
      </c>
      <c r="O331" s="52">
        <v>0</v>
      </c>
      <c r="P331" s="52">
        <v>0</v>
      </c>
      <c r="Q331" s="52">
        <v>0</v>
      </c>
      <c r="R331" s="52">
        <v>0</v>
      </c>
      <c r="S331" s="52">
        <v>0</v>
      </c>
      <c r="T331" s="52">
        <v>0</v>
      </c>
      <c r="U331" s="52">
        <v>0</v>
      </c>
      <c r="V331" s="52">
        <v>0</v>
      </c>
      <c r="W331" s="52">
        <v>0</v>
      </c>
      <c r="X331" s="52">
        <v>0</v>
      </c>
      <c r="Y331" s="52">
        <v>0</v>
      </c>
      <c r="Z331" s="52">
        <v>0</v>
      </c>
      <c r="AA331" s="52">
        <v>0</v>
      </c>
      <c r="AB331" s="52">
        <v>0</v>
      </c>
      <c r="AC331" s="52">
        <v>0</v>
      </c>
      <c r="AD331" s="52">
        <v>0</v>
      </c>
      <c r="AE331" s="52">
        <v>0</v>
      </c>
      <c r="AF331" s="52">
        <v>0</v>
      </c>
      <c r="AG331" s="52">
        <v>0</v>
      </c>
      <c r="AH331" s="52">
        <v>0</v>
      </c>
      <c r="AI331" s="52">
        <v>0</v>
      </c>
      <c r="AJ331" s="52">
        <v>0</v>
      </c>
      <c r="AK331" s="52">
        <v>0</v>
      </c>
      <c r="AL331" s="52">
        <v>0</v>
      </c>
      <c r="AM331" s="52">
        <v>0</v>
      </c>
      <c r="AN331" s="52">
        <v>0</v>
      </c>
      <c r="AO331" s="52">
        <v>0</v>
      </c>
      <c r="AP331" s="52">
        <v>0</v>
      </c>
      <c r="AQ331" s="52">
        <v>0</v>
      </c>
      <c r="AR331" s="52">
        <v>0</v>
      </c>
      <c r="AS331" s="52">
        <v>0</v>
      </c>
      <c r="AT331" s="52">
        <v>0</v>
      </c>
      <c r="AU331" s="52">
        <v>0</v>
      </c>
      <c r="AV331" s="52">
        <v>0</v>
      </c>
      <c r="AW331" s="52">
        <v>0</v>
      </c>
      <c r="AX331" s="52">
        <v>0</v>
      </c>
      <c r="AY331" s="52">
        <v>0</v>
      </c>
      <c r="AZ331" s="52">
        <v>0</v>
      </c>
      <c r="BA331" s="52">
        <v>0</v>
      </c>
      <c r="BB331" s="52">
        <v>0</v>
      </c>
      <c r="BC331" s="52">
        <v>0</v>
      </c>
      <c r="BD331" s="52">
        <v>0</v>
      </c>
      <c r="BE331" s="52">
        <v>0</v>
      </c>
      <c r="BF331" s="52">
        <v>0</v>
      </c>
      <c r="BG331" s="52">
        <v>0</v>
      </c>
      <c r="BH331" s="52">
        <v>0</v>
      </c>
      <c r="BI331" s="52">
        <v>0</v>
      </c>
      <c r="BJ331" s="52">
        <v>0</v>
      </c>
      <c r="BK331" s="52">
        <v>0</v>
      </c>
      <c r="BL331" s="52">
        <v>0</v>
      </c>
      <c r="BM331" s="52">
        <v>0</v>
      </c>
      <c r="BN331" s="52">
        <v>0</v>
      </c>
      <c r="BO331" s="52">
        <v>0</v>
      </c>
      <c r="BP331" s="52">
        <v>0</v>
      </c>
      <c r="BQ331" s="52">
        <v>0</v>
      </c>
      <c r="BR331" s="52">
        <v>0</v>
      </c>
      <c r="BS331" s="52">
        <v>0</v>
      </c>
      <c r="BT331" s="52">
        <v>0</v>
      </c>
      <c r="BU331" s="52">
        <v>0</v>
      </c>
      <c r="BV331" s="52">
        <v>0</v>
      </c>
      <c r="BW331" s="52">
        <v>0</v>
      </c>
      <c r="BX331" s="52">
        <v>0</v>
      </c>
      <c r="BY331" s="52">
        <v>0</v>
      </c>
      <c r="BZ331" s="52">
        <v>0</v>
      </c>
      <c r="CA331" s="52">
        <v>0</v>
      </c>
      <c r="CB331" s="52">
        <v>0</v>
      </c>
      <c r="CC331" s="52">
        <v>0</v>
      </c>
      <c r="CD331" s="52">
        <v>1894.98</v>
      </c>
      <c r="CE331" s="52">
        <v>1894.98</v>
      </c>
      <c r="CF331" s="52">
        <v>1894.98</v>
      </c>
      <c r="CG331" s="52">
        <v>1894.98</v>
      </c>
      <c r="CH331" s="52">
        <v>1894.98</v>
      </c>
      <c r="CI331" s="52">
        <v>1894.98</v>
      </c>
      <c r="CJ331" s="52">
        <v>1894.98</v>
      </c>
      <c r="CK331" s="52">
        <v>1894.98</v>
      </c>
      <c r="CL331" s="52">
        <v>1894.98</v>
      </c>
      <c r="CM331" s="52">
        <v>1894.98</v>
      </c>
      <c r="CN331" s="52">
        <v>1894.98</v>
      </c>
      <c r="CO331" s="52">
        <v>1894.98</v>
      </c>
      <c r="CP331" s="52">
        <v>1894.98</v>
      </c>
      <c r="CQ331" s="52">
        <v>1894.98</v>
      </c>
      <c r="CR331" s="52">
        <v>1894.98</v>
      </c>
      <c r="CS331" s="52">
        <v>1894.98</v>
      </c>
      <c r="CT331" s="52">
        <v>1894.98</v>
      </c>
      <c r="CU331" s="52">
        <v>1894.98</v>
      </c>
      <c r="CV331" s="52">
        <v>1894.98</v>
      </c>
      <c r="CW331" s="52">
        <v>1894.98</v>
      </c>
      <c r="CX331" s="52">
        <v>1894.98</v>
      </c>
      <c r="CY331" s="52">
        <v>1894.98</v>
      </c>
      <c r="CZ331" s="52">
        <v>1894.98</v>
      </c>
      <c r="DA331" s="52">
        <v>1894.98</v>
      </c>
      <c r="DB331" s="52">
        <v>1894.98</v>
      </c>
      <c r="DC331" s="52">
        <v>1894.98</v>
      </c>
      <c r="DD331" s="52">
        <v>1894.98</v>
      </c>
      <c r="DE331" s="52">
        <v>1894.98</v>
      </c>
      <c r="DF331" s="52">
        <v>1894.98</v>
      </c>
      <c r="DG331" s="52">
        <v>1894.98</v>
      </c>
      <c r="DH331" s="52">
        <v>1894.98</v>
      </c>
      <c r="DI331" s="52">
        <v>1894.98</v>
      </c>
      <c r="DJ331" s="52">
        <v>1894.98</v>
      </c>
      <c r="DK331" s="52">
        <v>1894.98</v>
      </c>
      <c r="DL331" s="52">
        <v>1894.98</v>
      </c>
      <c r="DM331" s="52">
        <v>1894.98</v>
      </c>
      <c r="DN331" s="52">
        <v>1894.98</v>
      </c>
      <c r="DO331" s="52">
        <v>1894.98</v>
      </c>
      <c r="DP331" s="52">
        <v>1894.98</v>
      </c>
      <c r="DQ331" s="52">
        <v>1894.98</v>
      </c>
      <c r="DR331" s="52">
        <v>1894.98</v>
      </c>
      <c r="DS331" s="52">
        <v>1894.98</v>
      </c>
      <c r="DT331" s="52">
        <v>1894.98</v>
      </c>
      <c r="DU331" s="52">
        <v>1894.98</v>
      </c>
      <c r="DV331" s="52">
        <v>1894.98</v>
      </c>
      <c r="DW331" s="52">
        <v>1894.98</v>
      </c>
      <c r="DX331" s="52">
        <v>1894.98</v>
      </c>
      <c r="DY331" s="52">
        <v>1894.98</v>
      </c>
      <c r="DZ331" s="52">
        <v>1894.98</v>
      </c>
      <c r="EA331" s="52">
        <v>1894.98</v>
      </c>
      <c r="EB331" s="52">
        <v>1894.98</v>
      </c>
      <c r="EC331" s="52">
        <v>1894.98</v>
      </c>
      <c r="ED331" s="52">
        <v>1894.98</v>
      </c>
      <c r="EE331" s="52">
        <v>1894.98</v>
      </c>
      <c r="EF331" s="52">
        <v>1894.98</v>
      </c>
      <c r="EG331" s="52">
        <v>1894.98</v>
      </c>
      <c r="EH331" s="52">
        <v>1894.98</v>
      </c>
      <c r="EI331" s="52">
        <v>1894.98</v>
      </c>
      <c r="EJ331" s="52">
        <v>1894.98</v>
      </c>
      <c r="EK331" s="52">
        <v>1894.98</v>
      </c>
      <c r="EL331" s="52">
        <v>1894.98</v>
      </c>
      <c r="EM331" s="52">
        <v>1894.98</v>
      </c>
      <c r="EN331" s="52">
        <v>0</v>
      </c>
      <c r="EO331" s="52">
        <v>0</v>
      </c>
      <c r="EP331" s="52">
        <v>0</v>
      </c>
      <c r="EQ331" s="52">
        <v>0</v>
      </c>
      <c r="ER331" s="52">
        <v>0</v>
      </c>
      <c r="ES331" s="52">
        <v>0</v>
      </c>
      <c r="ET331" s="52">
        <v>0</v>
      </c>
      <c r="EU331" s="52">
        <v>0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0</v>
      </c>
      <c r="FB331" s="52">
        <v>0</v>
      </c>
      <c r="FC331" s="52">
        <v>0</v>
      </c>
      <c r="FD331" s="52">
        <v>0</v>
      </c>
      <c r="FE331" s="52">
        <v>0</v>
      </c>
      <c r="FF331" s="52">
        <v>0</v>
      </c>
      <c r="FG331" s="52">
        <v>0</v>
      </c>
      <c r="FH331" s="52">
        <v>0</v>
      </c>
      <c r="FI331" s="52">
        <v>0</v>
      </c>
      <c r="FJ331" s="52">
        <v>0</v>
      </c>
      <c r="FK331" s="52">
        <v>0</v>
      </c>
      <c r="FL331" s="52">
        <v>0</v>
      </c>
      <c r="FM331" s="52">
        <v>0</v>
      </c>
      <c r="FN331" s="52">
        <v>0</v>
      </c>
      <c r="FO331" s="52">
        <v>0</v>
      </c>
      <c r="FP331" s="52">
        <v>0</v>
      </c>
      <c r="FQ331" s="52">
        <v>0</v>
      </c>
      <c r="FR331" s="52">
        <v>0</v>
      </c>
      <c r="FS331" s="52">
        <v>0</v>
      </c>
      <c r="FT331" s="52">
        <v>0</v>
      </c>
      <c r="FU331" s="52">
        <v>0</v>
      </c>
      <c r="FV331" s="52">
        <v>0</v>
      </c>
      <c r="FW331" s="52">
        <v>0</v>
      </c>
      <c r="FX331" s="52">
        <v>0</v>
      </c>
      <c r="FY331" s="52">
        <v>0</v>
      </c>
      <c r="FZ331" s="52">
        <v>0</v>
      </c>
      <c r="GA331" s="52">
        <v>0</v>
      </c>
      <c r="GB331" s="52">
        <v>0</v>
      </c>
      <c r="GC331" s="52">
        <v>0</v>
      </c>
      <c r="GD331" s="52">
        <v>0</v>
      </c>
      <c r="GE331" s="52">
        <v>0</v>
      </c>
      <c r="GF331" s="52">
        <v>0</v>
      </c>
      <c r="GG331" s="52">
        <v>0</v>
      </c>
      <c r="GH331" s="52">
        <v>0</v>
      </c>
      <c r="GI331" s="52">
        <v>0</v>
      </c>
      <c r="GJ331" s="52">
        <v>0</v>
      </c>
      <c r="GK331" s="52">
        <v>0</v>
      </c>
      <c r="GL331" s="52">
        <v>0</v>
      </c>
      <c r="GM331" s="52">
        <v>0</v>
      </c>
      <c r="GN331" s="52">
        <v>0</v>
      </c>
      <c r="GO331" s="52">
        <v>0</v>
      </c>
      <c r="GP331" s="52">
        <v>0</v>
      </c>
      <c r="GQ331" s="52">
        <v>0</v>
      </c>
      <c r="GR331" s="52">
        <v>0</v>
      </c>
      <c r="GS331" s="52">
        <v>0</v>
      </c>
      <c r="GT331" s="52">
        <v>0</v>
      </c>
      <c r="GU331" s="52">
        <v>0</v>
      </c>
      <c r="GV331" s="52">
        <v>0</v>
      </c>
      <c r="GW331" s="52">
        <v>0</v>
      </c>
      <c r="GX331" s="52">
        <v>0</v>
      </c>
      <c r="GY331" s="52">
        <v>0</v>
      </c>
      <c r="GZ331" s="52">
        <v>0</v>
      </c>
      <c r="HA331" s="52">
        <v>0</v>
      </c>
      <c r="HB331" s="52">
        <v>0</v>
      </c>
      <c r="HC331" s="52">
        <v>0</v>
      </c>
      <c r="HD331" s="52">
        <v>0</v>
      </c>
      <c r="HE331" s="52">
        <v>0</v>
      </c>
      <c r="HF331" s="52">
        <v>0</v>
      </c>
      <c r="HG331" s="52">
        <v>0</v>
      </c>
      <c r="HH331" s="52">
        <v>0</v>
      </c>
      <c r="HI331" s="52">
        <v>0</v>
      </c>
      <c r="HJ331" s="52">
        <v>0</v>
      </c>
      <c r="HK331" s="52">
        <v>0</v>
      </c>
      <c r="HL331" s="52">
        <v>0</v>
      </c>
      <c r="HM331" s="52">
        <v>0</v>
      </c>
      <c r="HN331" s="52">
        <v>0</v>
      </c>
      <c r="HO331" s="52">
        <v>0</v>
      </c>
      <c r="HP331" s="52">
        <v>0</v>
      </c>
      <c r="HQ331" s="52">
        <v>0</v>
      </c>
      <c r="HR331" s="52">
        <v>0</v>
      </c>
      <c r="HS331" s="52">
        <v>0</v>
      </c>
      <c r="HT331" s="52">
        <v>0</v>
      </c>
      <c r="HU331" s="52">
        <v>0</v>
      </c>
      <c r="HV331" s="52">
        <v>0</v>
      </c>
      <c r="HW331" s="52">
        <v>0</v>
      </c>
      <c r="HX331" s="52">
        <v>0</v>
      </c>
      <c r="HY331" s="52">
        <v>0</v>
      </c>
      <c r="HZ331" s="52">
        <v>0</v>
      </c>
      <c r="IA331" s="52">
        <v>0</v>
      </c>
      <c r="IB331" s="52">
        <v>0</v>
      </c>
      <c r="IC331" s="52">
        <v>0</v>
      </c>
      <c r="ID331" s="52">
        <v>0</v>
      </c>
      <c r="IE331" s="52">
        <v>0</v>
      </c>
      <c r="IF331" s="52">
        <v>0</v>
      </c>
      <c r="IG331" s="52">
        <v>0</v>
      </c>
      <c r="IH331" s="52">
        <v>0</v>
      </c>
      <c r="II331" s="52">
        <v>0</v>
      </c>
      <c r="IJ331" s="52">
        <v>0</v>
      </c>
      <c r="IK331" s="52">
        <v>0</v>
      </c>
      <c r="IL331" s="52">
        <v>0</v>
      </c>
      <c r="IM331" s="52">
        <v>0</v>
      </c>
      <c r="IN331" s="52">
        <v>0</v>
      </c>
      <c r="IO331" s="52">
        <v>0</v>
      </c>
      <c r="IP331" s="52">
        <v>0</v>
      </c>
      <c r="IQ331" s="52">
        <v>0</v>
      </c>
      <c r="IR331" s="52">
        <v>0</v>
      </c>
      <c r="IS331" s="52">
        <v>0</v>
      </c>
      <c r="IT331" s="52">
        <v>0</v>
      </c>
      <c r="IU331" s="52">
        <v>0</v>
      </c>
      <c r="IV331" s="52">
        <v>0</v>
      </c>
      <c r="IW331" s="52">
        <v>0</v>
      </c>
      <c r="IX331" s="52">
        <v>0</v>
      </c>
      <c r="IY331" s="52">
        <v>0</v>
      </c>
      <c r="IZ331" s="52">
        <v>0</v>
      </c>
      <c r="JA331" s="52">
        <v>0</v>
      </c>
      <c r="JB331" s="52">
        <v>0</v>
      </c>
      <c r="JC331" s="52">
        <v>0</v>
      </c>
      <c r="JD331" s="52">
        <v>0</v>
      </c>
      <c r="JE331" s="52">
        <v>0</v>
      </c>
      <c r="JF331" s="52">
        <v>0</v>
      </c>
      <c r="JG331" s="52">
        <v>0</v>
      </c>
      <c r="JH331" s="52">
        <v>0</v>
      </c>
      <c r="JI331" s="52">
        <v>0</v>
      </c>
      <c r="JJ331" s="52">
        <v>0</v>
      </c>
      <c r="JK331" s="52">
        <v>0</v>
      </c>
      <c r="JL331" s="52">
        <v>0</v>
      </c>
      <c r="JM331" s="52">
        <v>0</v>
      </c>
      <c r="JN331" s="52">
        <v>0</v>
      </c>
      <c r="JO331" s="52">
        <v>0</v>
      </c>
      <c r="JP331" s="52">
        <v>0</v>
      </c>
      <c r="JQ331" s="52">
        <v>0</v>
      </c>
      <c r="JR331" s="52">
        <v>0</v>
      </c>
      <c r="JS331" s="52">
        <v>0</v>
      </c>
      <c r="JT331" s="52">
        <v>0</v>
      </c>
      <c r="JU331" s="52">
        <v>0</v>
      </c>
      <c r="JV331" s="52">
        <v>0</v>
      </c>
      <c r="JW331" s="52">
        <v>0</v>
      </c>
      <c r="JX331" s="52">
        <v>0</v>
      </c>
      <c r="JY331" s="52">
        <v>0</v>
      </c>
      <c r="JZ331" s="52">
        <v>0</v>
      </c>
      <c r="KA331" s="52">
        <v>0</v>
      </c>
      <c r="KB331" s="52">
        <v>0</v>
      </c>
      <c r="KC331" s="52">
        <v>0</v>
      </c>
      <c r="KD331" s="52">
        <v>0</v>
      </c>
      <c r="KE331" s="52">
        <v>0</v>
      </c>
      <c r="KF331" s="52">
        <v>0</v>
      </c>
      <c r="KG331" s="52">
        <v>0</v>
      </c>
      <c r="KH331" s="52">
        <v>0</v>
      </c>
      <c r="KI331" s="52">
        <v>0</v>
      </c>
      <c r="KJ331" s="52">
        <v>0</v>
      </c>
      <c r="KK331" s="52">
        <v>0</v>
      </c>
      <c r="KL331" s="52">
        <v>0</v>
      </c>
      <c r="KM331" s="52">
        <v>0</v>
      </c>
      <c r="KN331" s="52">
        <v>0</v>
      </c>
      <c r="KO331" s="52">
        <v>0</v>
      </c>
      <c r="KP331" s="52">
        <v>0</v>
      </c>
      <c r="KQ331" s="52">
        <v>0</v>
      </c>
      <c r="KR331" s="52">
        <v>0</v>
      </c>
      <c r="KS331" s="52">
        <v>0</v>
      </c>
      <c r="KT331" s="52">
        <v>0</v>
      </c>
      <c r="KU331" s="52">
        <v>0</v>
      </c>
      <c r="KV331" s="52">
        <v>0</v>
      </c>
      <c r="KW331" s="52">
        <v>0</v>
      </c>
      <c r="KX331" s="52">
        <v>0</v>
      </c>
      <c r="KY331" s="52">
        <v>0</v>
      </c>
      <c r="KZ331" s="52">
        <v>0</v>
      </c>
      <c r="LA331" s="52">
        <v>0</v>
      </c>
      <c r="LB331" s="52">
        <v>0</v>
      </c>
      <c r="LC331" s="52">
        <v>0</v>
      </c>
      <c r="LD331" s="52">
        <v>0</v>
      </c>
      <c r="LE331" s="52">
        <v>0</v>
      </c>
      <c r="LF331" s="52">
        <v>0</v>
      </c>
      <c r="LG331" s="52">
        <v>0</v>
      </c>
      <c r="LH331" s="52">
        <v>0</v>
      </c>
      <c r="LI331" s="52">
        <v>0</v>
      </c>
      <c r="LJ331" s="52">
        <v>0</v>
      </c>
      <c r="LK331" s="52">
        <v>0</v>
      </c>
      <c r="LL331" s="52">
        <v>0</v>
      </c>
      <c r="LM331" s="52">
        <v>0</v>
      </c>
      <c r="LN331" s="52">
        <v>0</v>
      </c>
      <c r="LO331" s="52">
        <v>0</v>
      </c>
      <c r="LP331" s="52">
        <v>0</v>
      </c>
      <c r="LQ331" s="52">
        <v>0</v>
      </c>
      <c r="LR331" s="52">
        <v>0</v>
      </c>
      <c r="LS331" s="52">
        <v>0</v>
      </c>
      <c r="LT331" s="52">
        <v>0</v>
      </c>
      <c r="LU331" s="52">
        <v>0</v>
      </c>
      <c r="LV331" s="52">
        <v>0</v>
      </c>
      <c r="LW331" s="52">
        <v>0</v>
      </c>
      <c r="LX331" s="52">
        <v>0</v>
      </c>
      <c r="LY331" s="52">
        <v>0</v>
      </c>
      <c r="LZ331" s="52">
        <v>0</v>
      </c>
      <c r="MA331" s="52">
        <v>0</v>
      </c>
      <c r="MB331" s="52">
        <v>0</v>
      </c>
      <c r="MC331" s="52">
        <v>0</v>
      </c>
      <c r="MD331" s="52">
        <v>0</v>
      </c>
      <c r="ME331" s="52">
        <v>0</v>
      </c>
      <c r="MF331" s="52">
        <v>0</v>
      </c>
      <c r="MG331" s="52">
        <v>0</v>
      </c>
      <c r="MH331" s="52">
        <v>0</v>
      </c>
      <c r="MI331" s="52">
        <v>0</v>
      </c>
      <c r="MJ331" s="52">
        <v>0</v>
      </c>
      <c r="MK331" s="52">
        <v>0</v>
      </c>
      <c r="ML331" s="52">
        <v>0</v>
      </c>
      <c r="MM331" s="52">
        <v>0</v>
      </c>
      <c r="MN331" s="52">
        <v>0</v>
      </c>
      <c r="MO331" s="52">
        <v>0</v>
      </c>
      <c r="MP331" s="52">
        <v>0</v>
      </c>
      <c r="MQ331" s="52">
        <v>0</v>
      </c>
      <c r="MR331" s="52">
        <v>0</v>
      </c>
      <c r="MS331" s="52">
        <v>0</v>
      </c>
      <c r="MT331" s="52">
        <v>0</v>
      </c>
      <c r="MU331" s="52">
        <v>0</v>
      </c>
      <c r="MV331" s="52">
        <v>0</v>
      </c>
      <c r="MW331" s="52">
        <v>0</v>
      </c>
      <c r="MX331" s="52">
        <v>0</v>
      </c>
      <c r="MY331" s="52">
        <v>0</v>
      </c>
      <c r="MZ331" s="52">
        <v>0</v>
      </c>
      <c r="NA331" s="52">
        <v>0</v>
      </c>
      <c r="NB331" s="52">
        <v>0</v>
      </c>
      <c r="NC331" s="52">
        <v>0</v>
      </c>
      <c r="ND331" s="52">
        <v>0</v>
      </c>
      <c r="NE331" s="52">
        <v>0</v>
      </c>
      <c r="NF331" s="52">
        <v>0</v>
      </c>
      <c r="NG331" s="52">
        <v>0</v>
      </c>
      <c r="NH331" s="52">
        <v>0</v>
      </c>
      <c r="NI331" s="52">
        <v>0</v>
      </c>
      <c r="NJ331" s="52">
        <v>0</v>
      </c>
      <c r="NK331" s="52">
        <v>0</v>
      </c>
      <c r="NL331" s="52">
        <v>0</v>
      </c>
      <c r="NM331" s="52">
        <v>0</v>
      </c>
      <c r="NN331" s="52">
        <v>0</v>
      </c>
      <c r="NO331" s="52">
        <v>0</v>
      </c>
      <c r="NP331" s="52">
        <v>0</v>
      </c>
      <c r="NQ331" s="52">
        <v>0</v>
      </c>
      <c r="NR331" s="68">
        <f t="shared" si="15"/>
        <v>117488.75999999994</v>
      </c>
      <c r="NS331" s="68">
        <f t="shared" si="16"/>
        <v>117488.75999999994</v>
      </c>
      <c r="NT331" s="68">
        <f t="shared" si="17"/>
        <v>117488.75999999994</v>
      </c>
    </row>
    <row r="332" spans="1:384" s="40" customFormat="1" ht="15" customHeight="1" outlineLevel="1" x14ac:dyDescent="0.2">
      <c r="A332" s="61"/>
      <c r="B332" s="49" t="s">
        <v>1078</v>
      </c>
      <c r="C332" s="49" t="s">
        <v>871</v>
      </c>
      <c r="D332" s="49" t="s">
        <v>872</v>
      </c>
      <c r="E332" s="50" t="s">
        <v>873</v>
      </c>
      <c r="F332" s="64">
        <v>45040</v>
      </c>
      <c r="G332" s="49" t="s">
        <v>37</v>
      </c>
      <c r="H332" s="72">
        <v>9.3807000000000001E-2</v>
      </c>
      <c r="I332" s="65">
        <v>170000</v>
      </c>
      <c r="J332" s="114" t="str">
        <f>_xlfn.XLOOKUP(E332,'[12]Resumo Unidades'!$B:$B,'[12]Resumo Unidades'!$W:$W)</f>
        <v>Fluxo com Divergência de até 2%</v>
      </c>
      <c r="K332" s="51" t="str">
        <f>IF(L332&gt;Resumo!$E$23,"Sim","Não")</f>
        <v>Não</v>
      </c>
      <c r="L332" s="66">
        <v>48</v>
      </c>
      <c r="M332" s="67"/>
      <c r="N332" s="52">
        <v>0</v>
      </c>
      <c r="O332" s="52">
        <v>0</v>
      </c>
      <c r="P332" s="52">
        <v>0</v>
      </c>
      <c r="Q332" s="52">
        <v>0</v>
      </c>
      <c r="R332" s="52">
        <v>0</v>
      </c>
      <c r="S332" s="52">
        <v>0</v>
      </c>
      <c r="T332" s="52">
        <v>0</v>
      </c>
      <c r="U332" s="52">
        <v>0</v>
      </c>
      <c r="V332" s="52">
        <v>0</v>
      </c>
      <c r="W332" s="52">
        <v>0</v>
      </c>
      <c r="X332" s="52">
        <v>0</v>
      </c>
      <c r="Y332" s="52">
        <v>0</v>
      </c>
      <c r="Z332" s="52">
        <v>0</v>
      </c>
      <c r="AA332" s="52">
        <v>0</v>
      </c>
      <c r="AB332" s="52">
        <v>0</v>
      </c>
      <c r="AC332" s="52">
        <v>0</v>
      </c>
      <c r="AD332" s="52">
        <v>0</v>
      </c>
      <c r="AE332" s="52">
        <v>0</v>
      </c>
      <c r="AF332" s="52">
        <v>0</v>
      </c>
      <c r="AG332" s="52">
        <v>0</v>
      </c>
      <c r="AH332" s="52">
        <v>0</v>
      </c>
      <c r="AI332" s="52">
        <v>0</v>
      </c>
      <c r="AJ332" s="52">
        <v>0</v>
      </c>
      <c r="AK332" s="52">
        <v>0</v>
      </c>
      <c r="AL332" s="52">
        <v>0</v>
      </c>
      <c r="AM332" s="52">
        <v>0</v>
      </c>
      <c r="AN332" s="52">
        <v>0</v>
      </c>
      <c r="AO332" s="52">
        <v>0</v>
      </c>
      <c r="AP332" s="52">
        <v>0</v>
      </c>
      <c r="AQ332" s="52">
        <v>0</v>
      </c>
      <c r="AR332" s="52">
        <v>0</v>
      </c>
      <c r="AS332" s="52">
        <v>0</v>
      </c>
      <c r="AT332" s="52">
        <v>0</v>
      </c>
      <c r="AU332" s="52">
        <v>0</v>
      </c>
      <c r="AV332" s="52">
        <v>0</v>
      </c>
      <c r="AW332" s="52">
        <v>0</v>
      </c>
      <c r="AX332" s="52">
        <v>0</v>
      </c>
      <c r="AY332" s="52">
        <v>0</v>
      </c>
      <c r="AZ332" s="52">
        <v>0</v>
      </c>
      <c r="BA332" s="52">
        <v>0</v>
      </c>
      <c r="BB332" s="52">
        <v>0</v>
      </c>
      <c r="BC332" s="52">
        <v>0</v>
      </c>
      <c r="BD332" s="52">
        <v>0</v>
      </c>
      <c r="BE332" s="52">
        <v>0</v>
      </c>
      <c r="BF332" s="52">
        <v>0</v>
      </c>
      <c r="BG332" s="52">
        <v>0</v>
      </c>
      <c r="BH332" s="52">
        <v>0</v>
      </c>
      <c r="BI332" s="52">
        <v>0</v>
      </c>
      <c r="BJ332" s="52">
        <v>0</v>
      </c>
      <c r="BK332" s="52">
        <v>0</v>
      </c>
      <c r="BL332" s="52">
        <v>0</v>
      </c>
      <c r="BM332" s="52">
        <v>0</v>
      </c>
      <c r="BN332" s="52">
        <v>0</v>
      </c>
      <c r="BO332" s="52">
        <v>0</v>
      </c>
      <c r="BP332" s="52">
        <v>0</v>
      </c>
      <c r="BQ332" s="52">
        <v>0</v>
      </c>
      <c r="BR332" s="52">
        <v>0</v>
      </c>
      <c r="BS332" s="52">
        <v>0</v>
      </c>
      <c r="BT332" s="52">
        <v>0</v>
      </c>
      <c r="BU332" s="52">
        <v>0</v>
      </c>
      <c r="BV332" s="52">
        <v>0</v>
      </c>
      <c r="BW332" s="52">
        <v>0</v>
      </c>
      <c r="BX332" s="52">
        <v>0</v>
      </c>
      <c r="BY332" s="52">
        <v>0</v>
      </c>
      <c r="BZ332" s="52">
        <v>0</v>
      </c>
      <c r="CA332" s="52">
        <v>0</v>
      </c>
      <c r="CB332" s="52">
        <v>1796.42</v>
      </c>
      <c r="CC332" s="52">
        <v>1643.4</v>
      </c>
      <c r="CD332" s="52">
        <v>1289</v>
      </c>
      <c r="CE332" s="52">
        <v>1289</v>
      </c>
      <c r="CF332" s="52">
        <v>1289</v>
      </c>
      <c r="CG332" s="52">
        <v>1289</v>
      </c>
      <c r="CH332" s="52">
        <v>1289</v>
      </c>
      <c r="CI332" s="52">
        <v>1289</v>
      </c>
      <c r="CJ332" s="52">
        <v>1289</v>
      </c>
      <c r="CK332" s="52">
        <v>1289</v>
      </c>
      <c r="CL332" s="52">
        <v>1289</v>
      </c>
      <c r="CM332" s="52">
        <v>1289</v>
      </c>
      <c r="CN332" s="52">
        <v>1289</v>
      </c>
      <c r="CO332" s="52">
        <v>1289</v>
      </c>
      <c r="CP332" s="52">
        <v>1289</v>
      </c>
      <c r="CQ332" s="52">
        <v>1289</v>
      </c>
      <c r="CR332" s="52">
        <v>1289</v>
      </c>
      <c r="CS332" s="52">
        <v>1289</v>
      </c>
      <c r="CT332" s="52">
        <v>1289</v>
      </c>
      <c r="CU332" s="52">
        <v>1289</v>
      </c>
      <c r="CV332" s="52">
        <v>1289</v>
      </c>
      <c r="CW332" s="52">
        <v>1289</v>
      </c>
      <c r="CX332" s="52">
        <v>1289</v>
      </c>
      <c r="CY332" s="52">
        <v>1289</v>
      </c>
      <c r="CZ332" s="52">
        <v>1289</v>
      </c>
      <c r="DA332" s="52">
        <v>1289</v>
      </c>
      <c r="DB332" s="52">
        <v>1289</v>
      </c>
      <c r="DC332" s="52">
        <v>1289</v>
      </c>
      <c r="DD332" s="52">
        <v>1289</v>
      </c>
      <c r="DE332" s="52">
        <v>1289</v>
      </c>
      <c r="DF332" s="52">
        <v>1289</v>
      </c>
      <c r="DG332" s="52">
        <v>1289</v>
      </c>
      <c r="DH332" s="52">
        <v>1289</v>
      </c>
      <c r="DI332" s="52">
        <v>1289</v>
      </c>
      <c r="DJ332" s="52">
        <v>1289</v>
      </c>
      <c r="DK332" s="52">
        <v>1289</v>
      </c>
      <c r="DL332" s="52">
        <v>1289</v>
      </c>
      <c r="DM332" s="52">
        <v>1289</v>
      </c>
      <c r="DN332" s="52">
        <v>1289</v>
      </c>
      <c r="DO332" s="52">
        <v>1289</v>
      </c>
      <c r="DP332" s="52">
        <v>1289</v>
      </c>
      <c r="DQ332" s="52">
        <v>1289</v>
      </c>
      <c r="DR332" s="52">
        <v>1289</v>
      </c>
      <c r="DS332" s="52">
        <v>1289</v>
      </c>
      <c r="DT332" s="52">
        <v>1289</v>
      </c>
      <c r="DU332" s="52">
        <v>1289</v>
      </c>
      <c r="DV332" s="52">
        <v>1289</v>
      </c>
      <c r="DW332" s="52">
        <v>1289</v>
      </c>
      <c r="DX332" s="52">
        <v>1289</v>
      </c>
      <c r="DY332" s="52">
        <v>1289</v>
      </c>
      <c r="DZ332" s="52">
        <v>1289</v>
      </c>
      <c r="EA332" s="52">
        <v>1289</v>
      </c>
      <c r="EB332" s="52">
        <v>1289</v>
      </c>
      <c r="EC332" s="52">
        <v>1289</v>
      </c>
      <c r="ED332" s="52">
        <v>1289</v>
      </c>
      <c r="EE332" s="52">
        <v>1289</v>
      </c>
      <c r="EF332" s="52">
        <v>1289</v>
      </c>
      <c r="EG332" s="52">
        <v>1289</v>
      </c>
      <c r="EH332" s="52">
        <v>1289</v>
      </c>
      <c r="EI332" s="52">
        <v>1289</v>
      </c>
      <c r="EJ332" s="52">
        <v>1289</v>
      </c>
      <c r="EK332" s="52">
        <v>1289</v>
      </c>
      <c r="EL332" s="52">
        <v>1289</v>
      </c>
      <c r="EM332" s="52">
        <v>1289</v>
      </c>
      <c r="EN332" s="52">
        <v>1289</v>
      </c>
      <c r="EO332" s="52">
        <v>1289</v>
      </c>
      <c r="EP332" s="52">
        <v>1289</v>
      </c>
      <c r="EQ332" s="52">
        <v>1289</v>
      </c>
      <c r="ER332" s="52">
        <v>1289</v>
      </c>
      <c r="ES332" s="52">
        <v>1289</v>
      </c>
      <c r="ET332" s="52">
        <v>1289</v>
      </c>
      <c r="EU332" s="52">
        <v>1289</v>
      </c>
      <c r="EV332" s="52">
        <v>1289</v>
      </c>
      <c r="EW332" s="52">
        <v>1289</v>
      </c>
      <c r="EX332" s="52">
        <v>1289</v>
      </c>
      <c r="EY332" s="52">
        <v>1289</v>
      </c>
      <c r="EZ332" s="52">
        <v>1289</v>
      </c>
      <c r="FA332" s="52">
        <v>1289</v>
      </c>
      <c r="FB332" s="52">
        <v>1289</v>
      </c>
      <c r="FC332" s="52">
        <v>1289</v>
      </c>
      <c r="FD332" s="52">
        <v>1289</v>
      </c>
      <c r="FE332" s="52">
        <v>1289</v>
      </c>
      <c r="FF332" s="52">
        <v>1289</v>
      </c>
      <c r="FG332" s="52">
        <v>1289</v>
      </c>
      <c r="FH332" s="52">
        <v>1289</v>
      </c>
      <c r="FI332" s="52">
        <v>1289</v>
      </c>
      <c r="FJ332" s="52">
        <v>1289</v>
      </c>
      <c r="FK332" s="52">
        <v>1289</v>
      </c>
      <c r="FL332" s="52">
        <v>1289</v>
      </c>
      <c r="FM332" s="52">
        <v>1289</v>
      </c>
      <c r="FN332" s="52">
        <v>1289</v>
      </c>
      <c r="FO332" s="52">
        <v>1289</v>
      </c>
      <c r="FP332" s="52">
        <v>1289</v>
      </c>
      <c r="FQ332" s="52">
        <v>1289</v>
      </c>
      <c r="FR332" s="52">
        <v>1289</v>
      </c>
      <c r="FS332" s="52">
        <v>1289</v>
      </c>
      <c r="FT332" s="52">
        <v>1289</v>
      </c>
      <c r="FU332" s="52">
        <v>1289</v>
      </c>
      <c r="FV332" s="52">
        <v>1289</v>
      </c>
      <c r="FW332" s="52">
        <v>1289</v>
      </c>
      <c r="FX332" s="52">
        <v>1289</v>
      </c>
      <c r="FY332" s="52">
        <v>1289</v>
      </c>
      <c r="FZ332" s="52">
        <v>1289</v>
      </c>
      <c r="GA332" s="52">
        <v>1289</v>
      </c>
      <c r="GB332" s="52">
        <v>1289</v>
      </c>
      <c r="GC332" s="52">
        <v>1289</v>
      </c>
      <c r="GD332" s="52">
        <v>1289</v>
      </c>
      <c r="GE332" s="52">
        <v>1289</v>
      </c>
      <c r="GF332" s="52">
        <v>1289</v>
      </c>
      <c r="GG332" s="52">
        <v>1289</v>
      </c>
      <c r="GH332" s="52">
        <v>1289</v>
      </c>
      <c r="GI332" s="52">
        <v>1289</v>
      </c>
      <c r="GJ332" s="52">
        <v>1289</v>
      </c>
      <c r="GK332" s="52">
        <v>1289</v>
      </c>
      <c r="GL332" s="52">
        <v>1289</v>
      </c>
      <c r="GM332" s="52">
        <v>1289</v>
      </c>
      <c r="GN332" s="52">
        <v>1289</v>
      </c>
      <c r="GO332" s="52">
        <v>1289</v>
      </c>
      <c r="GP332" s="52">
        <v>1289</v>
      </c>
      <c r="GQ332" s="52">
        <v>1289</v>
      </c>
      <c r="GR332" s="52">
        <v>1289</v>
      </c>
      <c r="GS332" s="52">
        <v>1289</v>
      </c>
      <c r="GT332" s="52">
        <v>1289</v>
      </c>
      <c r="GU332" s="52">
        <v>1289</v>
      </c>
      <c r="GV332" s="52">
        <v>1289</v>
      </c>
      <c r="GW332" s="52">
        <v>1289</v>
      </c>
      <c r="GX332" s="52">
        <v>1289</v>
      </c>
      <c r="GY332" s="52">
        <v>1289</v>
      </c>
      <c r="GZ332" s="52">
        <v>1289</v>
      </c>
      <c r="HA332" s="52">
        <v>1289</v>
      </c>
      <c r="HB332" s="52">
        <v>1289</v>
      </c>
      <c r="HC332" s="52">
        <v>1289</v>
      </c>
      <c r="HD332" s="52">
        <v>1289</v>
      </c>
      <c r="HE332" s="52">
        <v>1289</v>
      </c>
      <c r="HF332" s="52">
        <v>1289</v>
      </c>
      <c r="HG332" s="52">
        <v>1289</v>
      </c>
      <c r="HH332" s="52">
        <v>1289</v>
      </c>
      <c r="HI332" s="52">
        <v>1289</v>
      </c>
      <c r="HJ332" s="52">
        <v>1289</v>
      </c>
      <c r="HK332" s="52">
        <v>1289</v>
      </c>
      <c r="HL332" s="52">
        <v>1289</v>
      </c>
      <c r="HM332" s="52">
        <v>1289</v>
      </c>
      <c r="HN332" s="52">
        <v>1289</v>
      </c>
      <c r="HO332" s="52">
        <v>1289</v>
      </c>
      <c r="HP332" s="52">
        <v>1289</v>
      </c>
      <c r="HQ332" s="52">
        <v>1289</v>
      </c>
      <c r="HR332" s="52">
        <v>1289</v>
      </c>
      <c r="HS332" s="52">
        <v>1289</v>
      </c>
      <c r="HT332" s="52">
        <v>1289</v>
      </c>
      <c r="HU332" s="52">
        <v>1289</v>
      </c>
      <c r="HV332" s="52">
        <v>1289</v>
      </c>
      <c r="HW332" s="52">
        <v>1289</v>
      </c>
      <c r="HX332" s="52">
        <v>1289</v>
      </c>
      <c r="HY332" s="52">
        <v>1289</v>
      </c>
      <c r="HZ332" s="52">
        <v>1289</v>
      </c>
      <c r="IA332" s="52">
        <v>1289</v>
      </c>
      <c r="IB332" s="52">
        <v>1289</v>
      </c>
      <c r="IC332" s="52">
        <v>1289</v>
      </c>
      <c r="ID332" s="52">
        <v>1289</v>
      </c>
      <c r="IE332" s="52">
        <v>1289</v>
      </c>
      <c r="IF332" s="52">
        <v>1289</v>
      </c>
      <c r="IG332" s="52">
        <v>1289</v>
      </c>
      <c r="IH332" s="52">
        <v>1289</v>
      </c>
      <c r="II332" s="52">
        <v>1289</v>
      </c>
      <c r="IJ332" s="52">
        <v>1289</v>
      </c>
      <c r="IK332" s="52">
        <v>1289</v>
      </c>
      <c r="IL332" s="52">
        <v>1289</v>
      </c>
      <c r="IM332" s="52">
        <v>1289</v>
      </c>
      <c r="IN332" s="52">
        <v>1289</v>
      </c>
      <c r="IO332" s="52">
        <v>1289</v>
      </c>
      <c r="IP332" s="52">
        <v>1289</v>
      </c>
      <c r="IQ332" s="52">
        <v>1289</v>
      </c>
      <c r="IR332" s="52">
        <v>1289</v>
      </c>
      <c r="IS332" s="52">
        <v>1289</v>
      </c>
      <c r="IT332" s="52">
        <v>1289</v>
      </c>
      <c r="IU332" s="52">
        <v>1289</v>
      </c>
      <c r="IV332" s="52">
        <v>1289</v>
      </c>
      <c r="IW332" s="52">
        <v>1289</v>
      </c>
      <c r="IX332" s="52">
        <v>1289</v>
      </c>
      <c r="IY332" s="52">
        <v>1289</v>
      </c>
      <c r="IZ332" s="52">
        <v>1289</v>
      </c>
      <c r="JA332" s="52">
        <v>1289</v>
      </c>
      <c r="JB332" s="52">
        <v>1289</v>
      </c>
      <c r="JC332" s="52">
        <v>1289</v>
      </c>
      <c r="JD332" s="52">
        <v>1289</v>
      </c>
      <c r="JE332" s="52">
        <v>1289</v>
      </c>
      <c r="JF332" s="52">
        <v>1289</v>
      </c>
      <c r="JG332" s="52">
        <v>1289</v>
      </c>
      <c r="JH332" s="52">
        <v>1289</v>
      </c>
      <c r="JI332" s="52">
        <v>1289</v>
      </c>
      <c r="JJ332" s="52">
        <v>1289</v>
      </c>
      <c r="JK332" s="52">
        <v>1289</v>
      </c>
      <c r="JL332" s="52">
        <v>1289</v>
      </c>
      <c r="JM332" s="52">
        <v>1289</v>
      </c>
      <c r="JN332" s="52">
        <v>1289</v>
      </c>
      <c r="JO332" s="52">
        <v>1289</v>
      </c>
      <c r="JP332" s="52">
        <v>1289</v>
      </c>
      <c r="JQ332" s="52">
        <v>1289</v>
      </c>
      <c r="JR332" s="52">
        <v>1289</v>
      </c>
      <c r="JS332" s="52">
        <v>1289</v>
      </c>
      <c r="JT332" s="52">
        <v>1289</v>
      </c>
      <c r="JU332" s="52">
        <v>1289</v>
      </c>
      <c r="JV332" s="52">
        <v>1289</v>
      </c>
      <c r="JW332" s="52">
        <v>1289</v>
      </c>
      <c r="JX332" s="52">
        <v>1289</v>
      </c>
      <c r="JY332" s="52">
        <v>1289</v>
      </c>
      <c r="JZ332" s="52">
        <v>1289</v>
      </c>
      <c r="KA332" s="52">
        <v>1289</v>
      </c>
      <c r="KB332" s="52">
        <v>1289</v>
      </c>
      <c r="KC332" s="52">
        <v>1289</v>
      </c>
      <c r="KD332" s="52">
        <v>1289</v>
      </c>
      <c r="KE332" s="52">
        <v>1289</v>
      </c>
      <c r="KF332" s="52">
        <v>1289</v>
      </c>
      <c r="KG332" s="52">
        <v>1289</v>
      </c>
      <c r="KH332" s="52">
        <v>1289</v>
      </c>
      <c r="KI332" s="52">
        <v>1289</v>
      </c>
      <c r="KJ332" s="52">
        <v>1289</v>
      </c>
      <c r="KK332" s="52">
        <v>1289</v>
      </c>
      <c r="KL332" s="52">
        <v>1289</v>
      </c>
      <c r="KM332" s="52">
        <v>1289</v>
      </c>
      <c r="KN332" s="52">
        <v>0</v>
      </c>
      <c r="KO332" s="52">
        <v>0</v>
      </c>
      <c r="KP332" s="52">
        <v>0</v>
      </c>
      <c r="KQ332" s="52">
        <v>0</v>
      </c>
      <c r="KR332" s="52">
        <v>0</v>
      </c>
      <c r="KS332" s="52">
        <v>0</v>
      </c>
      <c r="KT332" s="52">
        <v>0</v>
      </c>
      <c r="KU332" s="52">
        <v>0</v>
      </c>
      <c r="KV332" s="52">
        <v>0</v>
      </c>
      <c r="KW332" s="52">
        <v>0</v>
      </c>
      <c r="KX332" s="52">
        <v>0</v>
      </c>
      <c r="KY332" s="52">
        <v>0</v>
      </c>
      <c r="KZ332" s="52">
        <v>0</v>
      </c>
      <c r="LA332" s="52">
        <v>0</v>
      </c>
      <c r="LB332" s="52">
        <v>0</v>
      </c>
      <c r="LC332" s="52">
        <v>0</v>
      </c>
      <c r="LD332" s="52">
        <v>0</v>
      </c>
      <c r="LE332" s="52">
        <v>0</v>
      </c>
      <c r="LF332" s="52">
        <v>0</v>
      </c>
      <c r="LG332" s="52">
        <v>0</v>
      </c>
      <c r="LH332" s="52">
        <v>0</v>
      </c>
      <c r="LI332" s="52">
        <v>0</v>
      </c>
      <c r="LJ332" s="52">
        <v>0</v>
      </c>
      <c r="LK332" s="52">
        <v>0</v>
      </c>
      <c r="LL332" s="52">
        <v>0</v>
      </c>
      <c r="LM332" s="52">
        <v>0</v>
      </c>
      <c r="LN332" s="52">
        <v>0</v>
      </c>
      <c r="LO332" s="52">
        <v>0</v>
      </c>
      <c r="LP332" s="52">
        <v>0</v>
      </c>
      <c r="LQ332" s="52">
        <v>0</v>
      </c>
      <c r="LR332" s="52">
        <v>0</v>
      </c>
      <c r="LS332" s="52">
        <v>0</v>
      </c>
      <c r="LT332" s="52">
        <v>0</v>
      </c>
      <c r="LU332" s="52">
        <v>0</v>
      </c>
      <c r="LV332" s="52">
        <v>0</v>
      </c>
      <c r="LW332" s="52">
        <v>0</v>
      </c>
      <c r="LX332" s="52">
        <v>0</v>
      </c>
      <c r="LY332" s="52">
        <v>0</v>
      </c>
      <c r="LZ332" s="52">
        <v>0</v>
      </c>
      <c r="MA332" s="52">
        <v>0</v>
      </c>
      <c r="MB332" s="52">
        <v>0</v>
      </c>
      <c r="MC332" s="52">
        <v>0</v>
      </c>
      <c r="MD332" s="52">
        <v>0</v>
      </c>
      <c r="ME332" s="52">
        <v>0</v>
      </c>
      <c r="MF332" s="52">
        <v>0</v>
      </c>
      <c r="MG332" s="52">
        <v>0</v>
      </c>
      <c r="MH332" s="52">
        <v>0</v>
      </c>
      <c r="MI332" s="52">
        <v>0</v>
      </c>
      <c r="MJ332" s="52">
        <v>0</v>
      </c>
      <c r="MK332" s="52">
        <v>0</v>
      </c>
      <c r="ML332" s="52">
        <v>0</v>
      </c>
      <c r="MM332" s="52">
        <v>0</v>
      </c>
      <c r="MN332" s="52">
        <v>0</v>
      </c>
      <c r="MO332" s="52">
        <v>0</v>
      </c>
      <c r="MP332" s="52">
        <v>0</v>
      </c>
      <c r="MQ332" s="52">
        <v>0</v>
      </c>
      <c r="MR332" s="52">
        <v>0</v>
      </c>
      <c r="MS332" s="52">
        <v>0</v>
      </c>
      <c r="MT332" s="52">
        <v>0</v>
      </c>
      <c r="MU332" s="52">
        <v>0</v>
      </c>
      <c r="MV332" s="52">
        <v>0</v>
      </c>
      <c r="MW332" s="52">
        <v>0</v>
      </c>
      <c r="MX332" s="52">
        <v>0</v>
      </c>
      <c r="MY332" s="52">
        <v>0</v>
      </c>
      <c r="MZ332" s="52">
        <v>0</v>
      </c>
      <c r="NA332" s="52">
        <v>0</v>
      </c>
      <c r="NB332" s="52">
        <v>0</v>
      </c>
      <c r="NC332" s="52">
        <v>0</v>
      </c>
      <c r="ND332" s="52">
        <v>0</v>
      </c>
      <c r="NE332" s="52">
        <v>0</v>
      </c>
      <c r="NF332" s="52">
        <v>0</v>
      </c>
      <c r="NG332" s="52">
        <v>0</v>
      </c>
      <c r="NH332" s="52">
        <v>0</v>
      </c>
      <c r="NI332" s="52">
        <v>0</v>
      </c>
      <c r="NJ332" s="52">
        <v>0</v>
      </c>
      <c r="NK332" s="52">
        <v>0</v>
      </c>
      <c r="NL332" s="52">
        <v>0</v>
      </c>
      <c r="NM332" s="52">
        <v>0</v>
      </c>
      <c r="NN332" s="52">
        <v>0</v>
      </c>
      <c r="NO332" s="52">
        <v>0</v>
      </c>
      <c r="NP332" s="52">
        <v>0</v>
      </c>
      <c r="NQ332" s="52">
        <v>0</v>
      </c>
      <c r="NR332" s="68">
        <f t="shared" si="15"/>
        <v>284441.82</v>
      </c>
      <c r="NS332" s="68">
        <f t="shared" si="16"/>
        <v>284441.82</v>
      </c>
      <c r="NT332" s="68">
        <f t="shared" si="17"/>
        <v>143940.82</v>
      </c>
    </row>
    <row r="333" spans="1:384" s="40" customFormat="1" ht="15" customHeight="1" outlineLevel="1" x14ac:dyDescent="0.2">
      <c r="A333" s="61"/>
      <c r="B333" s="49" t="s">
        <v>1078</v>
      </c>
      <c r="C333" s="49" t="s">
        <v>874</v>
      </c>
      <c r="D333" s="49" t="s">
        <v>875</v>
      </c>
      <c r="E333" s="50" t="s">
        <v>876</v>
      </c>
      <c r="F333" s="64">
        <v>45040</v>
      </c>
      <c r="G333" s="49" t="s">
        <v>37</v>
      </c>
      <c r="H333" s="72">
        <v>0</v>
      </c>
      <c r="I333" s="65">
        <v>130500</v>
      </c>
      <c r="J333" s="114" t="str">
        <f>_xlfn.XLOOKUP(E333,'[12]Resumo Unidades'!$B:$B,'[12]Resumo Unidades'!$W:$W)</f>
        <v>Fluxo ok</v>
      </c>
      <c r="K333" s="51" t="str">
        <f>IF(L333&gt;Resumo!$E$23,"Sim","Não")</f>
        <v>Não</v>
      </c>
      <c r="L333" s="66">
        <v>0</v>
      </c>
      <c r="M333" s="67"/>
      <c r="N333" s="52">
        <v>0</v>
      </c>
      <c r="O333" s="52">
        <v>0</v>
      </c>
      <c r="P333" s="52">
        <v>0</v>
      </c>
      <c r="Q333" s="52">
        <v>0</v>
      </c>
      <c r="R333" s="52">
        <v>0</v>
      </c>
      <c r="S333" s="52">
        <v>0</v>
      </c>
      <c r="T333" s="52">
        <v>0</v>
      </c>
      <c r="U333" s="52">
        <v>0</v>
      </c>
      <c r="V333" s="52">
        <v>0</v>
      </c>
      <c r="W333" s="52">
        <v>0</v>
      </c>
      <c r="X333" s="52">
        <v>0</v>
      </c>
      <c r="Y333" s="52">
        <v>0</v>
      </c>
      <c r="Z333" s="52">
        <v>0</v>
      </c>
      <c r="AA333" s="52">
        <v>0</v>
      </c>
      <c r="AB333" s="52">
        <v>0</v>
      </c>
      <c r="AC333" s="52">
        <v>0</v>
      </c>
      <c r="AD333" s="52">
        <v>0</v>
      </c>
      <c r="AE333" s="52">
        <v>0</v>
      </c>
      <c r="AF333" s="52">
        <v>0</v>
      </c>
      <c r="AG333" s="52">
        <v>0</v>
      </c>
      <c r="AH333" s="52">
        <v>0</v>
      </c>
      <c r="AI333" s="52">
        <v>0</v>
      </c>
      <c r="AJ333" s="52">
        <v>0</v>
      </c>
      <c r="AK333" s="52">
        <v>0</v>
      </c>
      <c r="AL333" s="52">
        <v>0</v>
      </c>
      <c r="AM333" s="52">
        <v>0</v>
      </c>
      <c r="AN333" s="52">
        <v>0</v>
      </c>
      <c r="AO333" s="52">
        <v>0</v>
      </c>
      <c r="AP333" s="52">
        <v>0</v>
      </c>
      <c r="AQ333" s="52">
        <v>0</v>
      </c>
      <c r="AR333" s="52">
        <v>0</v>
      </c>
      <c r="AS333" s="52">
        <v>0</v>
      </c>
      <c r="AT333" s="52">
        <v>0</v>
      </c>
      <c r="AU333" s="52">
        <v>0</v>
      </c>
      <c r="AV333" s="52">
        <v>0</v>
      </c>
      <c r="AW333" s="52">
        <v>0</v>
      </c>
      <c r="AX333" s="52">
        <v>0</v>
      </c>
      <c r="AY333" s="52">
        <v>0</v>
      </c>
      <c r="AZ333" s="52">
        <v>0</v>
      </c>
      <c r="BA333" s="52">
        <v>0</v>
      </c>
      <c r="BB333" s="52">
        <v>0</v>
      </c>
      <c r="BC333" s="52">
        <v>0</v>
      </c>
      <c r="BD333" s="52">
        <v>0</v>
      </c>
      <c r="BE333" s="52">
        <v>0</v>
      </c>
      <c r="BF333" s="52">
        <v>0</v>
      </c>
      <c r="BG333" s="52">
        <v>0</v>
      </c>
      <c r="BH333" s="52">
        <v>0</v>
      </c>
      <c r="BI333" s="52">
        <v>0</v>
      </c>
      <c r="BJ333" s="52">
        <v>0</v>
      </c>
      <c r="BK333" s="52">
        <v>0</v>
      </c>
      <c r="BL333" s="52">
        <v>0</v>
      </c>
      <c r="BM333" s="52">
        <v>0</v>
      </c>
      <c r="BN333" s="52">
        <v>0</v>
      </c>
      <c r="BO333" s="52">
        <v>0</v>
      </c>
      <c r="BP333" s="52">
        <v>0</v>
      </c>
      <c r="BQ333" s="52">
        <v>0</v>
      </c>
      <c r="BR333" s="52">
        <v>0</v>
      </c>
      <c r="BS333" s="52">
        <v>0</v>
      </c>
      <c r="BT333" s="52">
        <v>0</v>
      </c>
      <c r="BU333" s="52">
        <v>0</v>
      </c>
      <c r="BV333" s="52">
        <v>0</v>
      </c>
      <c r="BW333" s="52">
        <v>0</v>
      </c>
      <c r="BX333" s="52">
        <v>0</v>
      </c>
      <c r="BY333" s="52">
        <v>0</v>
      </c>
      <c r="BZ333" s="52">
        <v>0</v>
      </c>
      <c r="CA333" s="52">
        <v>0</v>
      </c>
      <c r="CB333" s="52">
        <v>0</v>
      </c>
      <c r="CC333" s="52">
        <v>0</v>
      </c>
      <c r="CD333" s="52">
        <v>1648.54</v>
      </c>
      <c r="CE333" s="52">
        <v>1442.2900000000002</v>
      </c>
      <c r="CF333" s="52">
        <v>1442.2900000000002</v>
      </c>
      <c r="CG333" s="52">
        <v>1442.2900000000002</v>
      </c>
      <c r="CH333" s="52">
        <v>1442.2900000000002</v>
      </c>
      <c r="CI333" s="52">
        <v>1442.2900000000002</v>
      </c>
      <c r="CJ333" s="52">
        <v>1442.2900000000002</v>
      </c>
      <c r="CK333" s="52">
        <v>1442.2900000000002</v>
      </c>
      <c r="CL333" s="52">
        <v>1442.2900000000002</v>
      </c>
      <c r="CM333" s="52">
        <v>1442.2900000000002</v>
      </c>
      <c r="CN333" s="52">
        <v>1442.2900000000002</v>
      </c>
      <c r="CO333" s="52">
        <v>1442.2900000000002</v>
      </c>
      <c r="CP333" s="52">
        <v>1442.2900000000002</v>
      </c>
      <c r="CQ333" s="52">
        <v>1442.2900000000002</v>
      </c>
      <c r="CR333" s="52">
        <v>1442.2900000000002</v>
      </c>
      <c r="CS333" s="52">
        <v>1442.2900000000002</v>
      </c>
      <c r="CT333" s="52">
        <v>1442.2900000000002</v>
      </c>
      <c r="CU333" s="52">
        <v>1442.2900000000002</v>
      </c>
      <c r="CV333" s="52">
        <v>1442.2900000000002</v>
      </c>
      <c r="CW333" s="52">
        <v>1442.2900000000002</v>
      </c>
      <c r="CX333" s="52">
        <v>1442.2900000000002</v>
      </c>
      <c r="CY333" s="52">
        <v>1442.2900000000002</v>
      </c>
      <c r="CZ333" s="52">
        <v>1442.2900000000002</v>
      </c>
      <c r="DA333" s="52">
        <v>1442.2900000000002</v>
      </c>
      <c r="DB333" s="52">
        <v>1442.2900000000002</v>
      </c>
      <c r="DC333" s="52">
        <v>1442.2900000000002</v>
      </c>
      <c r="DD333" s="52">
        <v>1442.2900000000002</v>
      </c>
      <c r="DE333" s="52">
        <v>1442.2900000000002</v>
      </c>
      <c r="DF333" s="52">
        <v>1442.2900000000002</v>
      </c>
      <c r="DG333" s="52">
        <v>1442.2900000000002</v>
      </c>
      <c r="DH333" s="52">
        <v>1442.2900000000002</v>
      </c>
      <c r="DI333" s="52">
        <v>1442.2900000000002</v>
      </c>
      <c r="DJ333" s="52">
        <v>1442.2900000000002</v>
      </c>
      <c r="DK333" s="52">
        <v>1442.2900000000002</v>
      </c>
      <c r="DL333" s="52">
        <v>1442.2900000000002</v>
      </c>
      <c r="DM333" s="52">
        <v>1442.2900000000002</v>
      </c>
      <c r="DN333" s="52">
        <v>1442.2900000000002</v>
      </c>
      <c r="DO333" s="52">
        <v>1442.2900000000002</v>
      </c>
      <c r="DP333" s="52">
        <v>1442.2900000000002</v>
      </c>
      <c r="DQ333" s="52">
        <v>1442.2900000000002</v>
      </c>
      <c r="DR333" s="52">
        <v>1442.2900000000002</v>
      </c>
      <c r="DS333" s="52">
        <v>1442.2900000000002</v>
      </c>
      <c r="DT333" s="52">
        <v>1442.2900000000002</v>
      </c>
      <c r="DU333" s="52">
        <v>1442.2900000000002</v>
      </c>
      <c r="DV333" s="52">
        <v>1442.2900000000002</v>
      </c>
      <c r="DW333" s="52">
        <v>1442.2900000000002</v>
      </c>
      <c r="DX333" s="52">
        <v>1442.2900000000002</v>
      </c>
      <c r="DY333" s="52">
        <v>1442.2900000000002</v>
      </c>
      <c r="DZ333" s="52">
        <v>1442.2900000000002</v>
      </c>
      <c r="EA333" s="52">
        <v>1442.2900000000002</v>
      </c>
      <c r="EB333" s="52">
        <v>1442.2900000000002</v>
      </c>
      <c r="EC333" s="52">
        <v>1442.2900000000002</v>
      </c>
      <c r="ED333" s="52">
        <v>1442.2900000000002</v>
      </c>
      <c r="EE333" s="52">
        <v>1442.2900000000002</v>
      </c>
      <c r="EF333" s="52">
        <v>1442.2900000000002</v>
      </c>
      <c r="EG333" s="52">
        <v>1442.2900000000002</v>
      </c>
      <c r="EH333" s="52">
        <v>1442.2900000000002</v>
      </c>
      <c r="EI333" s="52">
        <v>1442.2900000000002</v>
      </c>
      <c r="EJ333" s="52">
        <v>1442.2900000000002</v>
      </c>
      <c r="EK333" s="52">
        <v>1442.2900000000002</v>
      </c>
      <c r="EL333" s="52">
        <v>1442.2900000000002</v>
      </c>
      <c r="EM333" s="52">
        <v>1442.2900000000002</v>
      </c>
      <c r="EN333" s="52">
        <v>1442.2900000000002</v>
      </c>
      <c r="EO333" s="52">
        <v>1442.2900000000002</v>
      </c>
      <c r="EP333" s="52">
        <v>1442.2900000000002</v>
      </c>
      <c r="EQ333" s="52">
        <v>1442.2900000000002</v>
      </c>
      <c r="ER333" s="52">
        <v>1442.2900000000002</v>
      </c>
      <c r="ES333" s="52">
        <v>1442.2900000000002</v>
      </c>
      <c r="ET333" s="52">
        <v>1442.2900000000002</v>
      </c>
      <c r="EU333" s="52">
        <v>1442.2900000000002</v>
      </c>
      <c r="EV333" s="52">
        <v>1442.2900000000002</v>
      </c>
      <c r="EW333" s="52">
        <v>1442.2900000000002</v>
      </c>
      <c r="EX333" s="52">
        <v>1442.2900000000002</v>
      </c>
      <c r="EY333" s="52">
        <v>1442.2900000000002</v>
      </c>
      <c r="EZ333" s="52">
        <v>1442.2900000000002</v>
      </c>
      <c r="FA333" s="52">
        <v>0</v>
      </c>
      <c r="FB333" s="52">
        <v>0</v>
      </c>
      <c r="FC333" s="52">
        <v>0</v>
      </c>
      <c r="FD333" s="52">
        <v>0</v>
      </c>
      <c r="FE333" s="52">
        <v>0</v>
      </c>
      <c r="FF333" s="52">
        <v>0</v>
      </c>
      <c r="FG333" s="52">
        <v>0</v>
      </c>
      <c r="FH333" s="52">
        <v>0</v>
      </c>
      <c r="FI333" s="52">
        <v>0</v>
      </c>
      <c r="FJ333" s="52">
        <v>0</v>
      </c>
      <c r="FK333" s="52">
        <v>0</v>
      </c>
      <c r="FL333" s="52">
        <v>0</v>
      </c>
      <c r="FM333" s="52">
        <v>0</v>
      </c>
      <c r="FN333" s="52">
        <v>0</v>
      </c>
      <c r="FO333" s="52">
        <v>0</v>
      </c>
      <c r="FP333" s="52">
        <v>0</v>
      </c>
      <c r="FQ333" s="52">
        <v>0</v>
      </c>
      <c r="FR333" s="52">
        <v>0</v>
      </c>
      <c r="FS333" s="52">
        <v>0</v>
      </c>
      <c r="FT333" s="52">
        <v>0</v>
      </c>
      <c r="FU333" s="52">
        <v>0</v>
      </c>
      <c r="FV333" s="52">
        <v>0</v>
      </c>
      <c r="FW333" s="52">
        <v>0</v>
      </c>
      <c r="FX333" s="52">
        <v>0</v>
      </c>
      <c r="FY333" s="52">
        <v>0</v>
      </c>
      <c r="FZ333" s="52">
        <v>0</v>
      </c>
      <c r="GA333" s="52">
        <v>0</v>
      </c>
      <c r="GB333" s="52">
        <v>0</v>
      </c>
      <c r="GC333" s="52">
        <v>0</v>
      </c>
      <c r="GD333" s="52">
        <v>0</v>
      </c>
      <c r="GE333" s="52">
        <v>0</v>
      </c>
      <c r="GF333" s="52">
        <v>0</v>
      </c>
      <c r="GG333" s="52">
        <v>0</v>
      </c>
      <c r="GH333" s="52">
        <v>0</v>
      </c>
      <c r="GI333" s="52">
        <v>0</v>
      </c>
      <c r="GJ333" s="52">
        <v>0</v>
      </c>
      <c r="GK333" s="52">
        <v>0</v>
      </c>
      <c r="GL333" s="52">
        <v>0</v>
      </c>
      <c r="GM333" s="52">
        <v>0</v>
      </c>
      <c r="GN333" s="52">
        <v>0</v>
      </c>
      <c r="GO333" s="52">
        <v>0</v>
      </c>
      <c r="GP333" s="52">
        <v>0</v>
      </c>
      <c r="GQ333" s="52">
        <v>0</v>
      </c>
      <c r="GR333" s="52">
        <v>0</v>
      </c>
      <c r="GS333" s="52">
        <v>0</v>
      </c>
      <c r="GT333" s="52">
        <v>0</v>
      </c>
      <c r="GU333" s="52">
        <v>0</v>
      </c>
      <c r="GV333" s="52">
        <v>0</v>
      </c>
      <c r="GW333" s="52">
        <v>0</v>
      </c>
      <c r="GX333" s="52">
        <v>0</v>
      </c>
      <c r="GY333" s="52">
        <v>0</v>
      </c>
      <c r="GZ333" s="52">
        <v>0</v>
      </c>
      <c r="HA333" s="52">
        <v>0</v>
      </c>
      <c r="HB333" s="52">
        <v>0</v>
      </c>
      <c r="HC333" s="52">
        <v>0</v>
      </c>
      <c r="HD333" s="52">
        <v>0</v>
      </c>
      <c r="HE333" s="52">
        <v>0</v>
      </c>
      <c r="HF333" s="52">
        <v>0</v>
      </c>
      <c r="HG333" s="52">
        <v>0</v>
      </c>
      <c r="HH333" s="52">
        <v>0</v>
      </c>
      <c r="HI333" s="52">
        <v>0</v>
      </c>
      <c r="HJ333" s="52">
        <v>0</v>
      </c>
      <c r="HK333" s="52">
        <v>0</v>
      </c>
      <c r="HL333" s="52">
        <v>0</v>
      </c>
      <c r="HM333" s="52">
        <v>0</v>
      </c>
      <c r="HN333" s="52">
        <v>0</v>
      </c>
      <c r="HO333" s="52">
        <v>0</v>
      </c>
      <c r="HP333" s="52">
        <v>0</v>
      </c>
      <c r="HQ333" s="52">
        <v>0</v>
      </c>
      <c r="HR333" s="52">
        <v>0</v>
      </c>
      <c r="HS333" s="52">
        <v>0</v>
      </c>
      <c r="HT333" s="52">
        <v>0</v>
      </c>
      <c r="HU333" s="52">
        <v>0</v>
      </c>
      <c r="HV333" s="52">
        <v>0</v>
      </c>
      <c r="HW333" s="52">
        <v>0</v>
      </c>
      <c r="HX333" s="52">
        <v>0</v>
      </c>
      <c r="HY333" s="52">
        <v>0</v>
      </c>
      <c r="HZ333" s="52">
        <v>0</v>
      </c>
      <c r="IA333" s="52">
        <v>0</v>
      </c>
      <c r="IB333" s="52">
        <v>0</v>
      </c>
      <c r="IC333" s="52">
        <v>0</v>
      </c>
      <c r="ID333" s="52">
        <v>0</v>
      </c>
      <c r="IE333" s="52">
        <v>0</v>
      </c>
      <c r="IF333" s="52">
        <v>0</v>
      </c>
      <c r="IG333" s="52">
        <v>0</v>
      </c>
      <c r="IH333" s="52">
        <v>0</v>
      </c>
      <c r="II333" s="52">
        <v>0</v>
      </c>
      <c r="IJ333" s="52">
        <v>0</v>
      </c>
      <c r="IK333" s="52">
        <v>0</v>
      </c>
      <c r="IL333" s="52">
        <v>0</v>
      </c>
      <c r="IM333" s="52">
        <v>0</v>
      </c>
      <c r="IN333" s="52">
        <v>0</v>
      </c>
      <c r="IO333" s="52">
        <v>0</v>
      </c>
      <c r="IP333" s="52">
        <v>0</v>
      </c>
      <c r="IQ333" s="52">
        <v>0</v>
      </c>
      <c r="IR333" s="52">
        <v>0</v>
      </c>
      <c r="IS333" s="52">
        <v>0</v>
      </c>
      <c r="IT333" s="52">
        <v>0</v>
      </c>
      <c r="IU333" s="52">
        <v>0</v>
      </c>
      <c r="IV333" s="52">
        <v>0</v>
      </c>
      <c r="IW333" s="52">
        <v>0</v>
      </c>
      <c r="IX333" s="52">
        <v>0</v>
      </c>
      <c r="IY333" s="52">
        <v>0</v>
      </c>
      <c r="IZ333" s="52">
        <v>0</v>
      </c>
      <c r="JA333" s="52">
        <v>0</v>
      </c>
      <c r="JB333" s="52">
        <v>0</v>
      </c>
      <c r="JC333" s="52">
        <v>0</v>
      </c>
      <c r="JD333" s="52">
        <v>0</v>
      </c>
      <c r="JE333" s="52">
        <v>0</v>
      </c>
      <c r="JF333" s="52">
        <v>0</v>
      </c>
      <c r="JG333" s="52">
        <v>0</v>
      </c>
      <c r="JH333" s="52">
        <v>0</v>
      </c>
      <c r="JI333" s="52">
        <v>0</v>
      </c>
      <c r="JJ333" s="52">
        <v>0</v>
      </c>
      <c r="JK333" s="52">
        <v>0</v>
      </c>
      <c r="JL333" s="52">
        <v>0</v>
      </c>
      <c r="JM333" s="52">
        <v>0</v>
      </c>
      <c r="JN333" s="52">
        <v>0</v>
      </c>
      <c r="JO333" s="52">
        <v>0</v>
      </c>
      <c r="JP333" s="52">
        <v>0</v>
      </c>
      <c r="JQ333" s="52">
        <v>0</v>
      </c>
      <c r="JR333" s="52">
        <v>0</v>
      </c>
      <c r="JS333" s="52">
        <v>0</v>
      </c>
      <c r="JT333" s="52">
        <v>0</v>
      </c>
      <c r="JU333" s="52">
        <v>0</v>
      </c>
      <c r="JV333" s="52">
        <v>0</v>
      </c>
      <c r="JW333" s="52">
        <v>0</v>
      </c>
      <c r="JX333" s="52">
        <v>0</v>
      </c>
      <c r="JY333" s="52">
        <v>0</v>
      </c>
      <c r="JZ333" s="52">
        <v>0</v>
      </c>
      <c r="KA333" s="52">
        <v>0</v>
      </c>
      <c r="KB333" s="52">
        <v>0</v>
      </c>
      <c r="KC333" s="52">
        <v>0</v>
      </c>
      <c r="KD333" s="52">
        <v>0</v>
      </c>
      <c r="KE333" s="52">
        <v>0</v>
      </c>
      <c r="KF333" s="52">
        <v>0</v>
      </c>
      <c r="KG333" s="52">
        <v>0</v>
      </c>
      <c r="KH333" s="52">
        <v>0</v>
      </c>
      <c r="KI333" s="52">
        <v>0</v>
      </c>
      <c r="KJ333" s="52">
        <v>0</v>
      </c>
      <c r="KK333" s="52">
        <v>0</v>
      </c>
      <c r="KL333" s="52">
        <v>0</v>
      </c>
      <c r="KM333" s="52">
        <v>0</v>
      </c>
      <c r="KN333" s="52">
        <v>0</v>
      </c>
      <c r="KO333" s="52">
        <v>0</v>
      </c>
      <c r="KP333" s="52">
        <v>0</v>
      </c>
      <c r="KQ333" s="52">
        <v>0</v>
      </c>
      <c r="KR333" s="52">
        <v>0</v>
      </c>
      <c r="KS333" s="52">
        <v>0</v>
      </c>
      <c r="KT333" s="52">
        <v>0</v>
      </c>
      <c r="KU333" s="52">
        <v>0</v>
      </c>
      <c r="KV333" s="52">
        <v>0</v>
      </c>
      <c r="KW333" s="52">
        <v>0</v>
      </c>
      <c r="KX333" s="52">
        <v>0</v>
      </c>
      <c r="KY333" s="52">
        <v>0</v>
      </c>
      <c r="KZ333" s="52">
        <v>0</v>
      </c>
      <c r="LA333" s="52">
        <v>0</v>
      </c>
      <c r="LB333" s="52">
        <v>0</v>
      </c>
      <c r="LC333" s="52">
        <v>0</v>
      </c>
      <c r="LD333" s="52">
        <v>0</v>
      </c>
      <c r="LE333" s="52">
        <v>0</v>
      </c>
      <c r="LF333" s="52">
        <v>0</v>
      </c>
      <c r="LG333" s="52">
        <v>0</v>
      </c>
      <c r="LH333" s="52">
        <v>0</v>
      </c>
      <c r="LI333" s="52">
        <v>0</v>
      </c>
      <c r="LJ333" s="52">
        <v>0</v>
      </c>
      <c r="LK333" s="52">
        <v>0</v>
      </c>
      <c r="LL333" s="52">
        <v>0</v>
      </c>
      <c r="LM333" s="52">
        <v>0</v>
      </c>
      <c r="LN333" s="52">
        <v>0</v>
      </c>
      <c r="LO333" s="52">
        <v>0</v>
      </c>
      <c r="LP333" s="52">
        <v>0</v>
      </c>
      <c r="LQ333" s="52">
        <v>0</v>
      </c>
      <c r="LR333" s="52">
        <v>0</v>
      </c>
      <c r="LS333" s="52">
        <v>0</v>
      </c>
      <c r="LT333" s="52">
        <v>0</v>
      </c>
      <c r="LU333" s="52">
        <v>0</v>
      </c>
      <c r="LV333" s="52">
        <v>0</v>
      </c>
      <c r="LW333" s="52">
        <v>0</v>
      </c>
      <c r="LX333" s="52">
        <v>0</v>
      </c>
      <c r="LY333" s="52">
        <v>0</v>
      </c>
      <c r="LZ333" s="52">
        <v>0</v>
      </c>
      <c r="MA333" s="52">
        <v>0</v>
      </c>
      <c r="MB333" s="52">
        <v>0</v>
      </c>
      <c r="MC333" s="52">
        <v>0</v>
      </c>
      <c r="MD333" s="52">
        <v>0</v>
      </c>
      <c r="ME333" s="52">
        <v>0</v>
      </c>
      <c r="MF333" s="52">
        <v>0</v>
      </c>
      <c r="MG333" s="52">
        <v>0</v>
      </c>
      <c r="MH333" s="52">
        <v>0</v>
      </c>
      <c r="MI333" s="52">
        <v>0</v>
      </c>
      <c r="MJ333" s="52">
        <v>0</v>
      </c>
      <c r="MK333" s="52">
        <v>0</v>
      </c>
      <c r="ML333" s="52">
        <v>0</v>
      </c>
      <c r="MM333" s="52">
        <v>0</v>
      </c>
      <c r="MN333" s="52">
        <v>0</v>
      </c>
      <c r="MO333" s="52">
        <v>0</v>
      </c>
      <c r="MP333" s="52">
        <v>0</v>
      </c>
      <c r="MQ333" s="52">
        <v>0</v>
      </c>
      <c r="MR333" s="52">
        <v>0</v>
      </c>
      <c r="MS333" s="52">
        <v>0</v>
      </c>
      <c r="MT333" s="52">
        <v>0</v>
      </c>
      <c r="MU333" s="52">
        <v>0</v>
      </c>
      <c r="MV333" s="52">
        <v>0</v>
      </c>
      <c r="MW333" s="52">
        <v>0</v>
      </c>
      <c r="MX333" s="52">
        <v>0</v>
      </c>
      <c r="MY333" s="52">
        <v>0</v>
      </c>
      <c r="MZ333" s="52">
        <v>0</v>
      </c>
      <c r="NA333" s="52">
        <v>0</v>
      </c>
      <c r="NB333" s="52">
        <v>0</v>
      </c>
      <c r="NC333" s="52">
        <v>0</v>
      </c>
      <c r="ND333" s="52">
        <v>0</v>
      </c>
      <c r="NE333" s="52">
        <v>0</v>
      </c>
      <c r="NF333" s="52">
        <v>0</v>
      </c>
      <c r="NG333" s="52">
        <v>0</v>
      </c>
      <c r="NH333" s="52">
        <v>0</v>
      </c>
      <c r="NI333" s="52">
        <v>0</v>
      </c>
      <c r="NJ333" s="52">
        <v>0</v>
      </c>
      <c r="NK333" s="52">
        <v>0</v>
      </c>
      <c r="NL333" s="52">
        <v>0</v>
      </c>
      <c r="NM333" s="52">
        <v>0</v>
      </c>
      <c r="NN333" s="52">
        <v>0</v>
      </c>
      <c r="NO333" s="52">
        <v>0</v>
      </c>
      <c r="NP333" s="52">
        <v>0</v>
      </c>
      <c r="NQ333" s="52">
        <v>0</v>
      </c>
      <c r="NR333" s="68">
        <f t="shared" si="15"/>
        <v>108377.99999999984</v>
      </c>
      <c r="NS333" s="68">
        <f t="shared" si="16"/>
        <v>108377.99999999984</v>
      </c>
      <c r="NT333" s="68">
        <f t="shared" si="17"/>
        <v>108377.99999999984</v>
      </c>
    </row>
    <row r="334" spans="1:384" s="40" customFormat="1" ht="15" customHeight="1" outlineLevel="1" x14ac:dyDescent="0.2">
      <c r="A334" s="61"/>
      <c r="B334" s="49" t="s">
        <v>1078</v>
      </c>
      <c r="C334" s="49" t="s">
        <v>877</v>
      </c>
      <c r="D334" s="49" t="s">
        <v>878</v>
      </c>
      <c r="E334" s="50" t="s">
        <v>879</v>
      </c>
      <c r="F334" s="64">
        <v>45101</v>
      </c>
      <c r="G334" s="49" t="s">
        <v>16</v>
      </c>
      <c r="H334" s="72">
        <v>0</v>
      </c>
      <c r="I334" s="65">
        <v>195000</v>
      </c>
      <c r="J334" s="114" t="str">
        <f>_xlfn.XLOOKUP(E334,'[12]Resumo Unidades'!$B:$B,'[12]Resumo Unidades'!$W:$W)</f>
        <v>Não Auditado (Pendente contrato)</v>
      </c>
      <c r="K334" s="51" t="str">
        <f>IF(L334&gt;Resumo!$E$23,"Sim","Não")</f>
        <v>Sim</v>
      </c>
      <c r="L334" s="66">
        <v>614</v>
      </c>
      <c r="M334" s="67"/>
      <c r="N334" s="52">
        <v>0</v>
      </c>
      <c r="O334" s="52">
        <v>0</v>
      </c>
      <c r="P334" s="52">
        <v>0</v>
      </c>
      <c r="Q334" s="52">
        <v>0</v>
      </c>
      <c r="R334" s="52">
        <v>0</v>
      </c>
      <c r="S334" s="52">
        <v>0</v>
      </c>
      <c r="T334" s="52">
        <v>0</v>
      </c>
      <c r="U334" s="52">
        <v>0</v>
      </c>
      <c r="V334" s="52">
        <v>0</v>
      </c>
      <c r="W334" s="52">
        <v>0</v>
      </c>
      <c r="X334" s="52">
        <v>0</v>
      </c>
      <c r="Y334" s="52">
        <v>0</v>
      </c>
      <c r="Z334" s="52">
        <v>0</v>
      </c>
      <c r="AA334" s="52">
        <v>0</v>
      </c>
      <c r="AB334" s="52">
        <v>0</v>
      </c>
      <c r="AC334" s="52">
        <v>0</v>
      </c>
      <c r="AD334" s="52">
        <v>0</v>
      </c>
      <c r="AE334" s="52">
        <v>0</v>
      </c>
      <c r="AF334" s="52">
        <v>0</v>
      </c>
      <c r="AG334" s="52">
        <v>0</v>
      </c>
      <c r="AH334" s="52">
        <v>0</v>
      </c>
      <c r="AI334" s="52">
        <v>0</v>
      </c>
      <c r="AJ334" s="52">
        <v>0</v>
      </c>
      <c r="AK334" s="52">
        <v>0</v>
      </c>
      <c r="AL334" s="52">
        <v>0</v>
      </c>
      <c r="AM334" s="52">
        <v>0</v>
      </c>
      <c r="AN334" s="52">
        <v>0</v>
      </c>
      <c r="AO334" s="52">
        <v>0</v>
      </c>
      <c r="AP334" s="52">
        <v>0</v>
      </c>
      <c r="AQ334" s="52">
        <v>0</v>
      </c>
      <c r="AR334" s="52">
        <v>0</v>
      </c>
      <c r="AS334" s="52">
        <v>0</v>
      </c>
      <c r="AT334" s="52">
        <v>0</v>
      </c>
      <c r="AU334" s="52">
        <v>0</v>
      </c>
      <c r="AV334" s="52">
        <v>0</v>
      </c>
      <c r="AW334" s="52">
        <v>0</v>
      </c>
      <c r="AX334" s="52">
        <v>0</v>
      </c>
      <c r="AY334" s="52">
        <v>0</v>
      </c>
      <c r="AZ334" s="52">
        <v>0</v>
      </c>
      <c r="BA334" s="52">
        <v>0</v>
      </c>
      <c r="BB334" s="52">
        <v>0</v>
      </c>
      <c r="BC334" s="52">
        <v>0</v>
      </c>
      <c r="BD334" s="52">
        <v>0</v>
      </c>
      <c r="BE334" s="52">
        <v>0</v>
      </c>
      <c r="BF334" s="52">
        <v>0</v>
      </c>
      <c r="BG334" s="52">
        <v>0</v>
      </c>
      <c r="BH334" s="52">
        <v>0</v>
      </c>
      <c r="BI334" s="52">
        <v>74394.05</v>
      </c>
      <c r="BJ334" s="52">
        <v>0</v>
      </c>
      <c r="BK334" s="52">
        <v>0</v>
      </c>
      <c r="BL334" s="52">
        <v>0</v>
      </c>
      <c r="BM334" s="52">
        <v>0</v>
      </c>
      <c r="BN334" s="52">
        <v>0</v>
      </c>
      <c r="BO334" s="52">
        <v>0</v>
      </c>
      <c r="BP334" s="52">
        <v>0</v>
      </c>
      <c r="BQ334" s="52">
        <v>0</v>
      </c>
      <c r="BR334" s="52">
        <v>0</v>
      </c>
      <c r="BS334" s="52">
        <v>0</v>
      </c>
      <c r="BT334" s="52">
        <v>0</v>
      </c>
      <c r="BU334" s="52">
        <v>0</v>
      </c>
      <c r="BV334" s="52">
        <v>0</v>
      </c>
      <c r="BW334" s="52">
        <v>0</v>
      </c>
      <c r="BX334" s="52">
        <v>0</v>
      </c>
      <c r="BY334" s="52">
        <v>0</v>
      </c>
      <c r="BZ334" s="52">
        <v>0</v>
      </c>
      <c r="CA334" s="52">
        <v>0</v>
      </c>
      <c r="CB334" s="52">
        <v>0</v>
      </c>
      <c r="CC334" s="52">
        <v>0</v>
      </c>
      <c r="CD334" s="52">
        <v>0</v>
      </c>
      <c r="CE334" s="52">
        <v>0</v>
      </c>
      <c r="CF334" s="52">
        <v>0</v>
      </c>
      <c r="CG334" s="52">
        <v>0</v>
      </c>
      <c r="CH334" s="52">
        <v>0</v>
      </c>
      <c r="CI334" s="52">
        <v>0</v>
      </c>
      <c r="CJ334" s="52">
        <v>0</v>
      </c>
      <c r="CK334" s="52">
        <v>0</v>
      </c>
      <c r="CL334" s="52">
        <v>0</v>
      </c>
      <c r="CM334" s="52">
        <v>0</v>
      </c>
      <c r="CN334" s="52">
        <v>0</v>
      </c>
      <c r="CO334" s="52">
        <v>0</v>
      </c>
      <c r="CP334" s="52">
        <v>0</v>
      </c>
      <c r="CQ334" s="52">
        <v>0</v>
      </c>
      <c r="CR334" s="52">
        <v>0</v>
      </c>
      <c r="CS334" s="52">
        <v>0</v>
      </c>
      <c r="CT334" s="52">
        <v>0</v>
      </c>
      <c r="CU334" s="52">
        <v>0</v>
      </c>
      <c r="CV334" s="52">
        <v>0</v>
      </c>
      <c r="CW334" s="52">
        <v>0</v>
      </c>
      <c r="CX334" s="52">
        <v>0</v>
      </c>
      <c r="CY334" s="52">
        <v>0</v>
      </c>
      <c r="CZ334" s="52">
        <v>0</v>
      </c>
      <c r="DA334" s="52">
        <v>0</v>
      </c>
      <c r="DB334" s="52">
        <v>0</v>
      </c>
      <c r="DC334" s="52">
        <v>0</v>
      </c>
      <c r="DD334" s="52">
        <v>0</v>
      </c>
      <c r="DE334" s="52">
        <v>0</v>
      </c>
      <c r="DF334" s="52">
        <v>0</v>
      </c>
      <c r="DG334" s="52">
        <v>0</v>
      </c>
      <c r="DH334" s="52">
        <v>0</v>
      </c>
      <c r="DI334" s="52">
        <v>0</v>
      </c>
      <c r="DJ334" s="52">
        <v>0</v>
      </c>
      <c r="DK334" s="52">
        <v>0</v>
      </c>
      <c r="DL334" s="52">
        <v>0</v>
      </c>
      <c r="DM334" s="52">
        <v>0</v>
      </c>
      <c r="DN334" s="52">
        <v>0</v>
      </c>
      <c r="DO334" s="52">
        <v>0</v>
      </c>
      <c r="DP334" s="52">
        <v>0</v>
      </c>
      <c r="DQ334" s="52">
        <v>0</v>
      </c>
      <c r="DR334" s="52">
        <v>0</v>
      </c>
      <c r="DS334" s="52">
        <v>0</v>
      </c>
      <c r="DT334" s="52">
        <v>0</v>
      </c>
      <c r="DU334" s="52">
        <v>0</v>
      </c>
      <c r="DV334" s="52">
        <v>0</v>
      </c>
      <c r="DW334" s="52">
        <v>0</v>
      </c>
      <c r="DX334" s="52">
        <v>0</v>
      </c>
      <c r="DY334" s="52">
        <v>0</v>
      </c>
      <c r="DZ334" s="52">
        <v>0</v>
      </c>
      <c r="EA334" s="52">
        <v>0</v>
      </c>
      <c r="EB334" s="52">
        <v>0</v>
      </c>
      <c r="EC334" s="52">
        <v>0</v>
      </c>
      <c r="ED334" s="52">
        <v>0</v>
      </c>
      <c r="EE334" s="52">
        <v>0</v>
      </c>
      <c r="EF334" s="52">
        <v>0</v>
      </c>
      <c r="EG334" s="52">
        <v>0</v>
      </c>
      <c r="EH334" s="52">
        <v>0</v>
      </c>
      <c r="EI334" s="52">
        <v>0</v>
      </c>
      <c r="EJ334" s="52">
        <v>0</v>
      </c>
      <c r="EK334" s="52">
        <v>0</v>
      </c>
      <c r="EL334" s="52">
        <v>0</v>
      </c>
      <c r="EM334" s="52">
        <v>0</v>
      </c>
      <c r="EN334" s="52">
        <v>0</v>
      </c>
      <c r="EO334" s="52">
        <v>0</v>
      </c>
      <c r="EP334" s="52">
        <v>0</v>
      </c>
      <c r="EQ334" s="52">
        <v>0</v>
      </c>
      <c r="ER334" s="52">
        <v>0</v>
      </c>
      <c r="ES334" s="52">
        <v>0</v>
      </c>
      <c r="ET334" s="52">
        <v>0</v>
      </c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0</v>
      </c>
      <c r="FB334" s="52">
        <v>0</v>
      </c>
      <c r="FC334" s="52">
        <v>0</v>
      </c>
      <c r="FD334" s="52">
        <v>0</v>
      </c>
      <c r="FE334" s="52">
        <v>0</v>
      </c>
      <c r="FF334" s="52">
        <v>0</v>
      </c>
      <c r="FG334" s="52">
        <v>0</v>
      </c>
      <c r="FH334" s="52">
        <v>0</v>
      </c>
      <c r="FI334" s="52">
        <v>0</v>
      </c>
      <c r="FJ334" s="52">
        <v>0</v>
      </c>
      <c r="FK334" s="52">
        <v>0</v>
      </c>
      <c r="FL334" s="52">
        <v>0</v>
      </c>
      <c r="FM334" s="52">
        <v>0</v>
      </c>
      <c r="FN334" s="52">
        <v>0</v>
      </c>
      <c r="FO334" s="52">
        <v>0</v>
      </c>
      <c r="FP334" s="52">
        <v>0</v>
      </c>
      <c r="FQ334" s="52">
        <v>0</v>
      </c>
      <c r="FR334" s="52">
        <v>0</v>
      </c>
      <c r="FS334" s="52">
        <v>0</v>
      </c>
      <c r="FT334" s="52">
        <v>0</v>
      </c>
      <c r="FU334" s="52">
        <v>0</v>
      </c>
      <c r="FV334" s="52">
        <v>0</v>
      </c>
      <c r="FW334" s="52">
        <v>0</v>
      </c>
      <c r="FX334" s="52">
        <v>0</v>
      </c>
      <c r="FY334" s="52">
        <v>0</v>
      </c>
      <c r="FZ334" s="52">
        <v>0</v>
      </c>
      <c r="GA334" s="52">
        <v>0</v>
      </c>
      <c r="GB334" s="52">
        <v>0</v>
      </c>
      <c r="GC334" s="52">
        <v>0</v>
      </c>
      <c r="GD334" s="52">
        <v>0</v>
      </c>
      <c r="GE334" s="52">
        <v>0</v>
      </c>
      <c r="GF334" s="52">
        <v>0</v>
      </c>
      <c r="GG334" s="52">
        <v>0</v>
      </c>
      <c r="GH334" s="52">
        <v>0</v>
      </c>
      <c r="GI334" s="52">
        <v>0</v>
      </c>
      <c r="GJ334" s="52">
        <v>0</v>
      </c>
      <c r="GK334" s="52">
        <v>0</v>
      </c>
      <c r="GL334" s="52">
        <v>0</v>
      </c>
      <c r="GM334" s="52">
        <v>0</v>
      </c>
      <c r="GN334" s="52">
        <v>0</v>
      </c>
      <c r="GO334" s="52">
        <v>0</v>
      </c>
      <c r="GP334" s="52">
        <v>0</v>
      </c>
      <c r="GQ334" s="52">
        <v>0</v>
      </c>
      <c r="GR334" s="52">
        <v>0</v>
      </c>
      <c r="GS334" s="52">
        <v>0</v>
      </c>
      <c r="GT334" s="52">
        <v>0</v>
      </c>
      <c r="GU334" s="52">
        <v>0</v>
      </c>
      <c r="GV334" s="52">
        <v>0</v>
      </c>
      <c r="GW334" s="52">
        <v>0</v>
      </c>
      <c r="GX334" s="52">
        <v>0</v>
      </c>
      <c r="GY334" s="52">
        <v>0</v>
      </c>
      <c r="GZ334" s="52">
        <v>0</v>
      </c>
      <c r="HA334" s="52">
        <v>0</v>
      </c>
      <c r="HB334" s="52">
        <v>0</v>
      </c>
      <c r="HC334" s="52">
        <v>0</v>
      </c>
      <c r="HD334" s="52">
        <v>0</v>
      </c>
      <c r="HE334" s="52">
        <v>0</v>
      </c>
      <c r="HF334" s="52">
        <v>0</v>
      </c>
      <c r="HG334" s="52">
        <v>0</v>
      </c>
      <c r="HH334" s="52">
        <v>0</v>
      </c>
      <c r="HI334" s="52">
        <v>0</v>
      </c>
      <c r="HJ334" s="52">
        <v>0</v>
      </c>
      <c r="HK334" s="52">
        <v>0</v>
      </c>
      <c r="HL334" s="52">
        <v>0</v>
      </c>
      <c r="HM334" s="52">
        <v>0</v>
      </c>
      <c r="HN334" s="52">
        <v>0</v>
      </c>
      <c r="HO334" s="52">
        <v>0</v>
      </c>
      <c r="HP334" s="52">
        <v>0</v>
      </c>
      <c r="HQ334" s="52">
        <v>0</v>
      </c>
      <c r="HR334" s="52">
        <v>0</v>
      </c>
      <c r="HS334" s="52">
        <v>0</v>
      </c>
      <c r="HT334" s="52">
        <v>0</v>
      </c>
      <c r="HU334" s="52">
        <v>0</v>
      </c>
      <c r="HV334" s="52">
        <v>0</v>
      </c>
      <c r="HW334" s="52">
        <v>0</v>
      </c>
      <c r="HX334" s="52">
        <v>0</v>
      </c>
      <c r="HY334" s="52">
        <v>0</v>
      </c>
      <c r="HZ334" s="52">
        <v>0</v>
      </c>
      <c r="IA334" s="52">
        <v>0</v>
      </c>
      <c r="IB334" s="52">
        <v>0</v>
      </c>
      <c r="IC334" s="52">
        <v>0</v>
      </c>
      <c r="ID334" s="52">
        <v>0</v>
      </c>
      <c r="IE334" s="52">
        <v>0</v>
      </c>
      <c r="IF334" s="52">
        <v>0</v>
      </c>
      <c r="IG334" s="52">
        <v>0</v>
      </c>
      <c r="IH334" s="52">
        <v>0</v>
      </c>
      <c r="II334" s="52">
        <v>0</v>
      </c>
      <c r="IJ334" s="52">
        <v>0</v>
      </c>
      <c r="IK334" s="52">
        <v>0</v>
      </c>
      <c r="IL334" s="52">
        <v>0</v>
      </c>
      <c r="IM334" s="52">
        <v>0</v>
      </c>
      <c r="IN334" s="52">
        <v>0</v>
      </c>
      <c r="IO334" s="52">
        <v>0</v>
      </c>
      <c r="IP334" s="52">
        <v>0</v>
      </c>
      <c r="IQ334" s="52">
        <v>0</v>
      </c>
      <c r="IR334" s="52">
        <v>0</v>
      </c>
      <c r="IS334" s="52">
        <v>0</v>
      </c>
      <c r="IT334" s="52">
        <v>0</v>
      </c>
      <c r="IU334" s="52">
        <v>0</v>
      </c>
      <c r="IV334" s="52">
        <v>0</v>
      </c>
      <c r="IW334" s="52">
        <v>0</v>
      </c>
      <c r="IX334" s="52">
        <v>0</v>
      </c>
      <c r="IY334" s="52">
        <v>0</v>
      </c>
      <c r="IZ334" s="52">
        <v>0</v>
      </c>
      <c r="JA334" s="52">
        <v>0</v>
      </c>
      <c r="JB334" s="52">
        <v>0</v>
      </c>
      <c r="JC334" s="52">
        <v>0</v>
      </c>
      <c r="JD334" s="52">
        <v>0</v>
      </c>
      <c r="JE334" s="52">
        <v>0</v>
      </c>
      <c r="JF334" s="52">
        <v>0</v>
      </c>
      <c r="JG334" s="52">
        <v>0</v>
      </c>
      <c r="JH334" s="52">
        <v>0</v>
      </c>
      <c r="JI334" s="52">
        <v>0</v>
      </c>
      <c r="JJ334" s="52">
        <v>0</v>
      </c>
      <c r="JK334" s="52">
        <v>0</v>
      </c>
      <c r="JL334" s="52">
        <v>0</v>
      </c>
      <c r="JM334" s="52">
        <v>0</v>
      </c>
      <c r="JN334" s="52">
        <v>0</v>
      </c>
      <c r="JO334" s="52">
        <v>0</v>
      </c>
      <c r="JP334" s="52">
        <v>0</v>
      </c>
      <c r="JQ334" s="52">
        <v>0</v>
      </c>
      <c r="JR334" s="52">
        <v>0</v>
      </c>
      <c r="JS334" s="52">
        <v>0</v>
      </c>
      <c r="JT334" s="52">
        <v>0</v>
      </c>
      <c r="JU334" s="52">
        <v>0</v>
      </c>
      <c r="JV334" s="52">
        <v>0</v>
      </c>
      <c r="JW334" s="52">
        <v>0</v>
      </c>
      <c r="JX334" s="52">
        <v>0</v>
      </c>
      <c r="JY334" s="52">
        <v>0</v>
      </c>
      <c r="JZ334" s="52">
        <v>0</v>
      </c>
      <c r="KA334" s="52">
        <v>0</v>
      </c>
      <c r="KB334" s="52">
        <v>0</v>
      </c>
      <c r="KC334" s="52">
        <v>0</v>
      </c>
      <c r="KD334" s="52">
        <v>0</v>
      </c>
      <c r="KE334" s="52">
        <v>0</v>
      </c>
      <c r="KF334" s="52">
        <v>0</v>
      </c>
      <c r="KG334" s="52">
        <v>0</v>
      </c>
      <c r="KH334" s="52">
        <v>0</v>
      </c>
      <c r="KI334" s="52">
        <v>0</v>
      </c>
      <c r="KJ334" s="52">
        <v>0</v>
      </c>
      <c r="KK334" s="52">
        <v>0</v>
      </c>
      <c r="KL334" s="52">
        <v>0</v>
      </c>
      <c r="KM334" s="52">
        <v>0</v>
      </c>
      <c r="KN334" s="52">
        <v>0</v>
      </c>
      <c r="KO334" s="52">
        <v>0</v>
      </c>
      <c r="KP334" s="52">
        <v>0</v>
      </c>
      <c r="KQ334" s="52">
        <v>0</v>
      </c>
      <c r="KR334" s="52">
        <v>0</v>
      </c>
      <c r="KS334" s="52">
        <v>0</v>
      </c>
      <c r="KT334" s="52">
        <v>0</v>
      </c>
      <c r="KU334" s="52">
        <v>0</v>
      </c>
      <c r="KV334" s="52">
        <v>0</v>
      </c>
      <c r="KW334" s="52">
        <v>0</v>
      </c>
      <c r="KX334" s="52">
        <v>0</v>
      </c>
      <c r="KY334" s="52">
        <v>0</v>
      </c>
      <c r="KZ334" s="52">
        <v>0</v>
      </c>
      <c r="LA334" s="52">
        <v>0</v>
      </c>
      <c r="LB334" s="52">
        <v>0</v>
      </c>
      <c r="LC334" s="52">
        <v>0</v>
      </c>
      <c r="LD334" s="52">
        <v>0</v>
      </c>
      <c r="LE334" s="52">
        <v>0</v>
      </c>
      <c r="LF334" s="52">
        <v>0</v>
      </c>
      <c r="LG334" s="52">
        <v>0</v>
      </c>
      <c r="LH334" s="52">
        <v>0</v>
      </c>
      <c r="LI334" s="52">
        <v>0</v>
      </c>
      <c r="LJ334" s="52">
        <v>0</v>
      </c>
      <c r="LK334" s="52">
        <v>0</v>
      </c>
      <c r="LL334" s="52">
        <v>0</v>
      </c>
      <c r="LM334" s="52">
        <v>0</v>
      </c>
      <c r="LN334" s="52">
        <v>0</v>
      </c>
      <c r="LO334" s="52">
        <v>0</v>
      </c>
      <c r="LP334" s="52">
        <v>0</v>
      </c>
      <c r="LQ334" s="52">
        <v>0</v>
      </c>
      <c r="LR334" s="52">
        <v>0</v>
      </c>
      <c r="LS334" s="52">
        <v>0</v>
      </c>
      <c r="LT334" s="52">
        <v>0</v>
      </c>
      <c r="LU334" s="52">
        <v>0</v>
      </c>
      <c r="LV334" s="52">
        <v>0</v>
      </c>
      <c r="LW334" s="52">
        <v>0</v>
      </c>
      <c r="LX334" s="52">
        <v>0</v>
      </c>
      <c r="LY334" s="52">
        <v>0</v>
      </c>
      <c r="LZ334" s="52">
        <v>0</v>
      </c>
      <c r="MA334" s="52">
        <v>0</v>
      </c>
      <c r="MB334" s="52">
        <v>0</v>
      </c>
      <c r="MC334" s="52">
        <v>0</v>
      </c>
      <c r="MD334" s="52">
        <v>0</v>
      </c>
      <c r="ME334" s="52">
        <v>0</v>
      </c>
      <c r="MF334" s="52">
        <v>0</v>
      </c>
      <c r="MG334" s="52">
        <v>0</v>
      </c>
      <c r="MH334" s="52">
        <v>0</v>
      </c>
      <c r="MI334" s="52">
        <v>0</v>
      </c>
      <c r="MJ334" s="52">
        <v>0</v>
      </c>
      <c r="MK334" s="52">
        <v>0</v>
      </c>
      <c r="ML334" s="52">
        <v>0</v>
      </c>
      <c r="MM334" s="52">
        <v>0</v>
      </c>
      <c r="MN334" s="52">
        <v>0</v>
      </c>
      <c r="MO334" s="52">
        <v>0</v>
      </c>
      <c r="MP334" s="52">
        <v>0</v>
      </c>
      <c r="MQ334" s="52">
        <v>0</v>
      </c>
      <c r="MR334" s="52">
        <v>0</v>
      </c>
      <c r="MS334" s="52">
        <v>0</v>
      </c>
      <c r="MT334" s="52">
        <v>0</v>
      </c>
      <c r="MU334" s="52">
        <v>0</v>
      </c>
      <c r="MV334" s="52">
        <v>0</v>
      </c>
      <c r="MW334" s="52">
        <v>0</v>
      </c>
      <c r="MX334" s="52">
        <v>0</v>
      </c>
      <c r="MY334" s="52">
        <v>0</v>
      </c>
      <c r="MZ334" s="52">
        <v>0</v>
      </c>
      <c r="NA334" s="52">
        <v>0</v>
      </c>
      <c r="NB334" s="52">
        <v>0</v>
      </c>
      <c r="NC334" s="52">
        <v>0</v>
      </c>
      <c r="ND334" s="52">
        <v>0</v>
      </c>
      <c r="NE334" s="52">
        <v>0</v>
      </c>
      <c r="NF334" s="52">
        <v>0</v>
      </c>
      <c r="NG334" s="52">
        <v>0</v>
      </c>
      <c r="NH334" s="52">
        <v>0</v>
      </c>
      <c r="NI334" s="52">
        <v>0</v>
      </c>
      <c r="NJ334" s="52">
        <v>0</v>
      </c>
      <c r="NK334" s="52">
        <v>0</v>
      </c>
      <c r="NL334" s="52">
        <v>0</v>
      </c>
      <c r="NM334" s="52">
        <v>0</v>
      </c>
      <c r="NN334" s="52">
        <v>0</v>
      </c>
      <c r="NO334" s="52">
        <v>0</v>
      </c>
      <c r="NP334" s="52">
        <v>0</v>
      </c>
      <c r="NQ334" s="52">
        <v>0</v>
      </c>
      <c r="NR334" s="68">
        <f t="shared" si="15"/>
        <v>74394.05</v>
      </c>
      <c r="NS334" s="68">
        <f t="shared" si="16"/>
        <v>0</v>
      </c>
      <c r="NT334" s="68">
        <f t="shared" si="17"/>
        <v>0</v>
      </c>
    </row>
    <row r="335" spans="1:384" s="40" customFormat="1" ht="15" customHeight="1" outlineLevel="1" x14ac:dyDescent="0.2">
      <c r="A335" s="61"/>
      <c r="B335" s="49" t="s">
        <v>1078</v>
      </c>
      <c r="C335" s="49" t="s">
        <v>883</v>
      </c>
      <c r="D335" s="49" t="s">
        <v>884</v>
      </c>
      <c r="E335" s="50" t="s">
        <v>885</v>
      </c>
      <c r="F335" s="64">
        <v>45144</v>
      </c>
      <c r="G335" s="49" t="s">
        <v>37</v>
      </c>
      <c r="H335" s="72">
        <v>0</v>
      </c>
      <c r="I335" s="65">
        <v>129050</v>
      </c>
      <c r="J335" s="114" t="str">
        <f>_xlfn.XLOOKUP(E335,'[12]Resumo Unidades'!$B:$B,'[12]Resumo Unidades'!$W:$W)</f>
        <v>Fluxo com Divergência maior do que 10%</v>
      </c>
      <c r="K335" s="51" t="str">
        <f>IF(L335&gt;Resumo!$E$23,"Sim","Não")</f>
        <v>Não</v>
      </c>
      <c r="L335" s="66">
        <v>0</v>
      </c>
      <c r="M335" s="67"/>
      <c r="N335" s="52">
        <v>0</v>
      </c>
      <c r="O335" s="52">
        <v>0</v>
      </c>
      <c r="P335" s="52">
        <v>0</v>
      </c>
      <c r="Q335" s="52">
        <v>0</v>
      </c>
      <c r="R335" s="52">
        <v>0</v>
      </c>
      <c r="S335" s="52">
        <v>0</v>
      </c>
      <c r="T335" s="52">
        <v>0</v>
      </c>
      <c r="U335" s="52">
        <v>0</v>
      </c>
      <c r="V335" s="52">
        <v>0</v>
      </c>
      <c r="W335" s="52">
        <v>0</v>
      </c>
      <c r="X335" s="52">
        <v>0</v>
      </c>
      <c r="Y335" s="52">
        <v>0</v>
      </c>
      <c r="Z335" s="52">
        <v>0</v>
      </c>
      <c r="AA335" s="52">
        <v>0</v>
      </c>
      <c r="AB335" s="52">
        <v>0</v>
      </c>
      <c r="AC335" s="52">
        <v>0</v>
      </c>
      <c r="AD335" s="52">
        <v>0</v>
      </c>
      <c r="AE335" s="52">
        <v>0</v>
      </c>
      <c r="AF335" s="52">
        <v>0</v>
      </c>
      <c r="AG335" s="52">
        <v>0</v>
      </c>
      <c r="AH335" s="52">
        <v>0</v>
      </c>
      <c r="AI335" s="52">
        <v>0</v>
      </c>
      <c r="AJ335" s="52">
        <v>0</v>
      </c>
      <c r="AK335" s="52">
        <v>0</v>
      </c>
      <c r="AL335" s="52">
        <v>0</v>
      </c>
      <c r="AM335" s="52">
        <v>0</v>
      </c>
      <c r="AN335" s="52">
        <v>0</v>
      </c>
      <c r="AO335" s="52">
        <v>0</v>
      </c>
      <c r="AP335" s="52">
        <v>0</v>
      </c>
      <c r="AQ335" s="52">
        <v>0</v>
      </c>
      <c r="AR335" s="52">
        <v>0</v>
      </c>
      <c r="AS335" s="52">
        <v>0</v>
      </c>
      <c r="AT335" s="52">
        <v>0</v>
      </c>
      <c r="AU335" s="52">
        <v>0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>
        <v>0</v>
      </c>
      <c r="BC335" s="52">
        <v>0</v>
      </c>
      <c r="BD335" s="52">
        <v>0</v>
      </c>
      <c r="BE335" s="52">
        <v>0</v>
      </c>
      <c r="BF335" s="52">
        <v>0</v>
      </c>
      <c r="BG335" s="52">
        <v>0</v>
      </c>
      <c r="BH335" s="52">
        <v>0</v>
      </c>
      <c r="BI335" s="52">
        <v>0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0</v>
      </c>
      <c r="BR335" s="52">
        <v>0</v>
      </c>
      <c r="BS335" s="52">
        <v>0</v>
      </c>
      <c r="BT335" s="52">
        <v>0</v>
      </c>
      <c r="BU335" s="52">
        <v>0</v>
      </c>
      <c r="BV335" s="52">
        <v>0</v>
      </c>
      <c r="BW335" s="52">
        <v>0</v>
      </c>
      <c r="BX335" s="52">
        <v>0</v>
      </c>
      <c r="BY335" s="52">
        <v>0</v>
      </c>
      <c r="BZ335" s="52">
        <v>0</v>
      </c>
      <c r="CA335" s="52">
        <v>0</v>
      </c>
      <c r="CB335" s="52">
        <v>0</v>
      </c>
      <c r="CC335" s="52">
        <v>0</v>
      </c>
      <c r="CD335" s="52">
        <v>3436.59</v>
      </c>
      <c r="CE335" s="52">
        <v>3436.59</v>
      </c>
      <c r="CF335" s="52">
        <v>3436.59</v>
      </c>
      <c r="CG335" s="52">
        <v>3436.59</v>
      </c>
      <c r="CH335" s="52">
        <v>3436.59</v>
      </c>
      <c r="CI335" s="52">
        <v>3436.59</v>
      </c>
      <c r="CJ335" s="52">
        <v>3436.59</v>
      </c>
      <c r="CK335" s="52">
        <v>3436.59</v>
      </c>
      <c r="CL335" s="52">
        <v>3436.59</v>
      </c>
      <c r="CM335" s="52">
        <v>3436.59</v>
      </c>
      <c r="CN335" s="52">
        <v>3436.59</v>
      </c>
      <c r="CO335" s="52">
        <v>3436.59</v>
      </c>
      <c r="CP335" s="52">
        <v>3436.59</v>
      </c>
      <c r="CQ335" s="52">
        <v>3436.59</v>
      </c>
      <c r="CR335" s="52">
        <v>3436.59</v>
      </c>
      <c r="CS335" s="52">
        <v>3436.59</v>
      </c>
      <c r="CT335" s="52">
        <v>3436.59</v>
      </c>
      <c r="CU335" s="52">
        <v>3436.59</v>
      </c>
      <c r="CV335" s="52">
        <v>3436.59</v>
      </c>
      <c r="CW335" s="52">
        <v>0</v>
      </c>
      <c r="CX335" s="52">
        <v>0</v>
      </c>
      <c r="CY335" s="52">
        <v>0</v>
      </c>
      <c r="CZ335" s="52">
        <v>0</v>
      </c>
      <c r="DA335" s="52">
        <v>0</v>
      </c>
      <c r="DB335" s="52">
        <v>0</v>
      </c>
      <c r="DC335" s="52">
        <v>0</v>
      </c>
      <c r="DD335" s="52">
        <v>0</v>
      </c>
      <c r="DE335" s="52">
        <v>0</v>
      </c>
      <c r="DF335" s="52">
        <v>0</v>
      </c>
      <c r="DG335" s="52">
        <v>0</v>
      </c>
      <c r="DH335" s="52">
        <v>0</v>
      </c>
      <c r="DI335" s="52">
        <v>0</v>
      </c>
      <c r="DJ335" s="52">
        <v>0</v>
      </c>
      <c r="DK335" s="52">
        <v>0</v>
      </c>
      <c r="DL335" s="52">
        <v>0</v>
      </c>
      <c r="DM335" s="52">
        <v>0</v>
      </c>
      <c r="DN335" s="52">
        <v>0</v>
      </c>
      <c r="DO335" s="52">
        <v>0</v>
      </c>
      <c r="DP335" s="52">
        <v>0</v>
      </c>
      <c r="DQ335" s="52">
        <v>0</v>
      </c>
      <c r="DR335" s="52">
        <v>0</v>
      </c>
      <c r="DS335" s="52">
        <v>0</v>
      </c>
      <c r="DT335" s="52">
        <v>0</v>
      </c>
      <c r="DU335" s="52">
        <v>0</v>
      </c>
      <c r="DV335" s="52">
        <v>0</v>
      </c>
      <c r="DW335" s="52">
        <v>0</v>
      </c>
      <c r="DX335" s="52">
        <v>0</v>
      </c>
      <c r="DY335" s="52">
        <v>0</v>
      </c>
      <c r="DZ335" s="52">
        <v>0</v>
      </c>
      <c r="EA335" s="52">
        <v>0</v>
      </c>
      <c r="EB335" s="52">
        <v>0</v>
      </c>
      <c r="EC335" s="52">
        <v>0</v>
      </c>
      <c r="ED335" s="52">
        <v>0</v>
      </c>
      <c r="EE335" s="52">
        <v>0</v>
      </c>
      <c r="EF335" s="52">
        <v>0</v>
      </c>
      <c r="EG335" s="52">
        <v>0</v>
      </c>
      <c r="EH335" s="52">
        <v>0</v>
      </c>
      <c r="EI335" s="52">
        <v>0</v>
      </c>
      <c r="EJ335" s="52">
        <v>0</v>
      </c>
      <c r="EK335" s="52">
        <v>0</v>
      </c>
      <c r="EL335" s="52">
        <v>0</v>
      </c>
      <c r="EM335" s="52">
        <v>0</v>
      </c>
      <c r="EN335" s="52">
        <v>0</v>
      </c>
      <c r="EO335" s="52">
        <v>0</v>
      </c>
      <c r="EP335" s="52">
        <v>0</v>
      </c>
      <c r="EQ335" s="52">
        <v>0</v>
      </c>
      <c r="ER335" s="52">
        <v>0</v>
      </c>
      <c r="ES335" s="52">
        <v>0</v>
      </c>
      <c r="ET335" s="52">
        <v>0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0</v>
      </c>
      <c r="FB335" s="52">
        <v>0</v>
      </c>
      <c r="FC335" s="52">
        <v>0</v>
      </c>
      <c r="FD335" s="52">
        <v>0</v>
      </c>
      <c r="FE335" s="52">
        <v>0</v>
      </c>
      <c r="FF335" s="52">
        <v>0</v>
      </c>
      <c r="FG335" s="52">
        <v>0</v>
      </c>
      <c r="FH335" s="52">
        <v>0</v>
      </c>
      <c r="FI335" s="52">
        <v>0</v>
      </c>
      <c r="FJ335" s="52">
        <v>0</v>
      </c>
      <c r="FK335" s="52">
        <v>0</v>
      </c>
      <c r="FL335" s="52">
        <v>0</v>
      </c>
      <c r="FM335" s="52">
        <v>0</v>
      </c>
      <c r="FN335" s="52">
        <v>0</v>
      </c>
      <c r="FO335" s="52">
        <v>0</v>
      </c>
      <c r="FP335" s="52">
        <v>0</v>
      </c>
      <c r="FQ335" s="52">
        <v>0</v>
      </c>
      <c r="FR335" s="52">
        <v>0</v>
      </c>
      <c r="FS335" s="52">
        <v>0</v>
      </c>
      <c r="FT335" s="52">
        <v>0</v>
      </c>
      <c r="FU335" s="52">
        <v>0</v>
      </c>
      <c r="FV335" s="52">
        <v>0</v>
      </c>
      <c r="FW335" s="52">
        <v>0</v>
      </c>
      <c r="FX335" s="52">
        <v>0</v>
      </c>
      <c r="FY335" s="52">
        <v>0</v>
      </c>
      <c r="FZ335" s="52">
        <v>0</v>
      </c>
      <c r="GA335" s="52">
        <v>0</v>
      </c>
      <c r="GB335" s="52">
        <v>0</v>
      </c>
      <c r="GC335" s="52">
        <v>0</v>
      </c>
      <c r="GD335" s="52">
        <v>0</v>
      </c>
      <c r="GE335" s="52">
        <v>0</v>
      </c>
      <c r="GF335" s="52">
        <v>0</v>
      </c>
      <c r="GG335" s="52">
        <v>0</v>
      </c>
      <c r="GH335" s="52">
        <v>0</v>
      </c>
      <c r="GI335" s="52">
        <v>0</v>
      </c>
      <c r="GJ335" s="52">
        <v>0</v>
      </c>
      <c r="GK335" s="52">
        <v>0</v>
      </c>
      <c r="GL335" s="52">
        <v>0</v>
      </c>
      <c r="GM335" s="52">
        <v>0</v>
      </c>
      <c r="GN335" s="52">
        <v>0</v>
      </c>
      <c r="GO335" s="52">
        <v>0</v>
      </c>
      <c r="GP335" s="52">
        <v>0</v>
      </c>
      <c r="GQ335" s="52">
        <v>0</v>
      </c>
      <c r="GR335" s="52">
        <v>0</v>
      </c>
      <c r="GS335" s="52">
        <v>0</v>
      </c>
      <c r="GT335" s="52">
        <v>0</v>
      </c>
      <c r="GU335" s="52">
        <v>0</v>
      </c>
      <c r="GV335" s="52">
        <v>0</v>
      </c>
      <c r="GW335" s="52">
        <v>0</v>
      </c>
      <c r="GX335" s="52">
        <v>0</v>
      </c>
      <c r="GY335" s="52">
        <v>0</v>
      </c>
      <c r="GZ335" s="52">
        <v>0</v>
      </c>
      <c r="HA335" s="52">
        <v>0</v>
      </c>
      <c r="HB335" s="52">
        <v>0</v>
      </c>
      <c r="HC335" s="52">
        <v>0</v>
      </c>
      <c r="HD335" s="52">
        <v>0</v>
      </c>
      <c r="HE335" s="52">
        <v>0</v>
      </c>
      <c r="HF335" s="52">
        <v>0</v>
      </c>
      <c r="HG335" s="52">
        <v>0</v>
      </c>
      <c r="HH335" s="52">
        <v>0</v>
      </c>
      <c r="HI335" s="52">
        <v>0</v>
      </c>
      <c r="HJ335" s="52">
        <v>0</v>
      </c>
      <c r="HK335" s="52">
        <v>0</v>
      </c>
      <c r="HL335" s="52">
        <v>0</v>
      </c>
      <c r="HM335" s="52">
        <v>0</v>
      </c>
      <c r="HN335" s="52">
        <v>0</v>
      </c>
      <c r="HO335" s="52">
        <v>0</v>
      </c>
      <c r="HP335" s="52">
        <v>0</v>
      </c>
      <c r="HQ335" s="52">
        <v>0</v>
      </c>
      <c r="HR335" s="52">
        <v>0</v>
      </c>
      <c r="HS335" s="52">
        <v>0</v>
      </c>
      <c r="HT335" s="52">
        <v>0</v>
      </c>
      <c r="HU335" s="52">
        <v>0</v>
      </c>
      <c r="HV335" s="52">
        <v>0</v>
      </c>
      <c r="HW335" s="52">
        <v>0</v>
      </c>
      <c r="HX335" s="52">
        <v>0</v>
      </c>
      <c r="HY335" s="52">
        <v>0</v>
      </c>
      <c r="HZ335" s="52">
        <v>0</v>
      </c>
      <c r="IA335" s="52">
        <v>0</v>
      </c>
      <c r="IB335" s="52">
        <v>0</v>
      </c>
      <c r="IC335" s="52">
        <v>0</v>
      </c>
      <c r="ID335" s="52">
        <v>0</v>
      </c>
      <c r="IE335" s="52">
        <v>0</v>
      </c>
      <c r="IF335" s="52">
        <v>0</v>
      </c>
      <c r="IG335" s="52">
        <v>0</v>
      </c>
      <c r="IH335" s="52">
        <v>0</v>
      </c>
      <c r="II335" s="52">
        <v>0</v>
      </c>
      <c r="IJ335" s="52">
        <v>0</v>
      </c>
      <c r="IK335" s="52">
        <v>0</v>
      </c>
      <c r="IL335" s="52">
        <v>0</v>
      </c>
      <c r="IM335" s="52">
        <v>0</v>
      </c>
      <c r="IN335" s="52">
        <v>0</v>
      </c>
      <c r="IO335" s="52">
        <v>0</v>
      </c>
      <c r="IP335" s="52">
        <v>0</v>
      </c>
      <c r="IQ335" s="52">
        <v>0</v>
      </c>
      <c r="IR335" s="52">
        <v>0</v>
      </c>
      <c r="IS335" s="52">
        <v>0</v>
      </c>
      <c r="IT335" s="52">
        <v>0</v>
      </c>
      <c r="IU335" s="52">
        <v>0</v>
      </c>
      <c r="IV335" s="52">
        <v>0</v>
      </c>
      <c r="IW335" s="52">
        <v>0</v>
      </c>
      <c r="IX335" s="52">
        <v>0</v>
      </c>
      <c r="IY335" s="52">
        <v>0</v>
      </c>
      <c r="IZ335" s="52">
        <v>0</v>
      </c>
      <c r="JA335" s="52">
        <v>0</v>
      </c>
      <c r="JB335" s="52">
        <v>0</v>
      </c>
      <c r="JC335" s="52">
        <v>0</v>
      </c>
      <c r="JD335" s="52">
        <v>0</v>
      </c>
      <c r="JE335" s="52">
        <v>0</v>
      </c>
      <c r="JF335" s="52">
        <v>0</v>
      </c>
      <c r="JG335" s="52">
        <v>0</v>
      </c>
      <c r="JH335" s="52">
        <v>0</v>
      </c>
      <c r="JI335" s="52">
        <v>0</v>
      </c>
      <c r="JJ335" s="52">
        <v>0</v>
      </c>
      <c r="JK335" s="52">
        <v>0</v>
      </c>
      <c r="JL335" s="52">
        <v>0</v>
      </c>
      <c r="JM335" s="52">
        <v>0</v>
      </c>
      <c r="JN335" s="52">
        <v>0</v>
      </c>
      <c r="JO335" s="52">
        <v>0</v>
      </c>
      <c r="JP335" s="52">
        <v>0</v>
      </c>
      <c r="JQ335" s="52">
        <v>0</v>
      </c>
      <c r="JR335" s="52">
        <v>0</v>
      </c>
      <c r="JS335" s="52">
        <v>0</v>
      </c>
      <c r="JT335" s="52">
        <v>0</v>
      </c>
      <c r="JU335" s="52">
        <v>0</v>
      </c>
      <c r="JV335" s="52">
        <v>0</v>
      </c>
      <c r="JW335" s="52">
        <v>0</v>
      </c>
      <c r="JX335" s="52">
        <v>0</v>
      </c>
      <c r="JY335" s="52">
        <v>0</v>
      </c>
      <c r="JZ335" s="52">
        <v>0</v>
      </c>
      <c r="KA335" s="52">
        <v>0</v>
      </c>
      <c r="KB335" s="52">
        <v>0</v>
      </c>
      <c r="KC335" s="52">
        <v>0</v>
      </c>
      <c r="KD335" s="52">
        <v>0</v>
      </c>
      <c r="KE335" s="52">
        <v>0</v>
      </c>
      <c r="KF335" s="52">
        <v>0</v>
      </c>
      <c r="KG335" s="52">
        <v>0</v>
      </c>
      <c r="KH335" s="52">
        <v>0</v>
      </c>
      <c r="KI335" s="52">
        <v>0</v>
      </c>
      <c r="KJ335" s="52">
        <v>0</v>
      </c>
      <c r="KK335" s="52">
        <v>0</v>
      </c>
      <c r="KL335" s="52">
        <v>0</v>
      </c>
      <c r="KM335" s="52">
        <v>0</v>
      </c>
      <c r="KN335" s="52">
        <v>0</v>
      </c>
      <c r="KO335" s="52">
        <v>0</v>
      </c>
      <c r="KP335" s="52">
        <v>0</v>
      </c>
      <c r="KQ335" s="52">
        <v>0</v>
      </c>
      <c r="KR335" s="52">
        <v>0</v>
      </c>
      <c r="KS335" s="52">
        <v>0</v>
      </c>
      <c r="KT335" s="52">
        <v>0</v>
      </c>
      <c r="KU335" s="52">
        <v>0</v>
      </c>
      <c r="KV335" s="52">
        <v>0</v>
      </c>
      <c r="KW335" s="52">
        <v>0</v>
      </c>
      <c r="KX335" s="52">
        <v>0</v>
      </c>
      <c r="KY335" s="52">
        <v>0</v>
      </c>
      <c r="KZ335" s="52">
        <v>0</v>
      </c>
      <c r="LA335" s="52">
        <v>0</v>
      </c>
      <c r="LB335" s="52">
        <v>0</v>
      </c>
      <c r="LC335" s="52">
        <v>0</v>
      </c>
      <c r="LD335" s="52">
        <v>0</v>
      </c>
      <c r="LE335" s="52">
        <v>0</v>
      </c>
      <c r="LF335" s="52">
        <v>0</v>
      </c>
      <c r="LG335" s="52">
        <v>0</v>
      </c>
      <c r="LH335" s="52">
        <v>0</v>
      </c>
      <c r="LI335" s="52">
        <v>0</v>
      </c>
      <c r="LJ335" s="52">
        <v>0</v>
      </c>
      <c r="LK335" s="52">
        <v>0</v>
      </c>
      <c r="LL335" s="52">
        <v>0</v>
      </c>
      <c r="LM335" s="52">
        <v>0</v>
      </c>
      <c r="LN335" s="52">
        <v>0</v>
      </c>
      <c r="LO335" s="52">
        <v>0</v>
      </c>
      <c r="LP335" s="52">
        <v>0</v>
      </c>
      <c r="LQ335" s="52">
        <v>0</v>
      </c>
      <c r="LR335" s="52">
        <v>0</v>
      </c>
      <c r="LS335" s="52">
        <v>0</v>
      </c>
      <c r="LT335" s="52">
        <v>0</v>
      </c>
      <c r="LU335" s="52">
        <v>0</v>
      </c>
      <c r="LV335" s="52">
        <v>0</v>
      </c>
      <c r="LW335" s="52">
        <v>0</v>
      </c>
      <c r="LX335" s="52">
        <v>0</v>
      </c>
      <c r="LY335" s="52">
        <v>0</v>
      </c>
      <c r="LZ335" s="52">
        <v>0</v>
      </c>
      <c r="MA335" s="52">
        <v>0</v>
      </c>
      <c r="MB335" s="52">
        <v>0</v>
      </c>
      <c r="MC335" s="52">
        <v>0</v>
      </c>
      <c r="MD335" s="52">
        <v>0</v>
      </c>
      <c r="ME335" s="52">
        <v>0</v>
      </c>
      <c r="MF335" s="52">
        <v>0</v>
      </c>
      <c r="MG335" s="52">
        <v>0</v>
      </c>
      <c r="MH335" s="52">
        <v>0</v>
      </c>
      <c r="MI335" s="52">
        <v>0</v>
      </c>
      <c r="MJ335" s="52">
        <v>0</v>
      </c>
      <c r="MK335" s="52">
        <v>0</v>
      </c>
      <c r="ML335" s="52">
        <v>0</v>
      </c>
      <c r="MM335" s="52">
        <v>0</v>
      </c>
      <c r="MN335" s="52">
        <v>0</v>
      </c>
      <c r="MO335" s="52">
        <v>0</v>
      </c>
      <c r="MP335" s="52">
        <v>0</v>
      </c>
      <c r="MQ335" s="52">
        <v>0</v>
      </c>
      <c r="MR335" s="52">
        <v>0</v>
      </c>
      <c r="MS335" s="52">
        <v>0</v>
      </c>
      <c r="MT335" s="52">
        <v>0</v>
      </c>
      <c r="MU335" s="52">
        <v>0</v>
      </c>
      <c r="MV335" s="52">
        <v>0</v>
      </c>
      <c r="MW335" s="52">
        <v>0</v>
      </c>
      <c r="MX335" s="52">
        <v>0</v>
      </c>
      <c r="MY335" s="52">
        <v>0</v>
      </c>
      <c r="MZ335" s="52">
        <v>0</v>
      </c>
      <c r="NA335" s="52">
        <v>0</v>
      </c>
      <c r="NB335" s="52">
        <v>0</v>
      </c>
      <c r="NC335" s="52">
        <v>0</v>
      </c>
      <c r="ND335" s="52">
        <v>0</v>
      </c>
      <c r="NE335" s="52">
        <v>0</v>
      </c>
      <c r="NF335" s="52">
        <v>0</v>
      </c>
      <c r="NG335" s="52">
        <v>0</v>
      </c>
      <c r="NH335" s="52">
        <v>0</v>
      </c>
      <c r="NI335" s="52">
        <v>0</v>
      </c>
      <c r="NJ335" s="52">
        <v>0</v>
      </c>
      <c r="NK335" s="52">
        <v>0</v>
      </c>
      <c r="NL335" s="52">
        <v>0</v>
      </c>
      <c r="NM335" s="52">
        <v>0</v>
      </c>
      <c r="NN335" s="52">
        <v>0</v>
      </c>
      <c r="NO335" s="52">
        <v>0</v>
      </c>
      <c r="NP335" s="52">
        <v>0</v>
      </c>
      <c r="NQ335" s="52">
        <v>0</v>
      </c>
      <c r="NR335" s="68">
        <f t="shared" si="15"/>
        <v>65295.209999999977</v>
      </c>
      <c r="NS335" s="68">
        <f t="shared" si="16"/>
        <v>65295.209999999977</v>
      </c>
      <c r="NT335" s="68">
        <f t="shared" si="17"/>
        <v>65295.209999999977</v>
      </c>
    </row>
    <row r="336" spans="1:384" s="40" customFormat="1" ht="15" customHeight="1" outlineLevel="1" x14ac:dyDescent="0.2">
      <c r="A336" s="61"/>
      <c r="B336" s="49" t="s">
        <v>1078</v>
      </c>
      <c r="C336" s="49" t="s">
        <v>886</v>
      </c>
      <c r="D336" s="49" t="s">
        <v>887</v>
      </c>
      <c r="E336" s="50" t="s">
        <v>888</v>
      </c>
      <c r="F336" s="64">
        <v>45147</v>
      </c>
      <c r="G336" s="49" t="s">
        <v>37</v>
      </c>
      <c r="H336" s="72">
        <v>0.11218599999999999</v>
      </c>
      <c r="I336" s="65">
        <v>137861</v>
      </c>
      <c r="J336" s="114" t="str">
        <f>_xlfn.XLOOKUP(E336,'[12]Resumo Unidades'!$B:$B,'[12]Resumo Unidades'!$W:$W)</f>
        <v>Fluxo com Divergência de até 2%</v>
      </c>
      <c r="K336" s="51" t="str">
        <f>IF(L336&gt;Resumo!$E$23,"Sim","Não")</f>
        <v>Não</v>
      </c>
      <c r="L336" s="66">
        <v>0</v>
      </c>
      <c r="M336" s="67"/>
      <c r="N336" s="52">
        <v>0</v>
      </c>
      <c r="O336" s="52">
        <v>0</v>
      </c>
      <c r="P336" s="52">
        <v>0</v>
      </c>
      <c r="Q336" s="52">
        <v>0</v>
      </c>
      <c r="R336" s="52">
        <v>0</v>
      </c>
      <c r="S336" s="52">
        <v>0</v>
      </c>
      <c r="T336" s="52">
        <v>0</v>
      </c>
      <c r="U336" s="52">
        <v>0</v>
      </c>
      <c r="V336" s="52">
        <v>0</v>
      </c>
      <c r="W336" s="52">
        <v>0</v>
      </c>
      <c r="X336" s="52">
        <v>0</v>
      </c>
      <c r="Y336" s="52">
        <v>0</v>
      </c>
      <c r="Z336" s="52">
        <v>0</v>
      </c>
      <c r="AA336" s="52">
        <v>0</v>
      </c>
      <c r="AB336" s="52">
        <v>0</v>
      </c>
      <c r="AC336" s="52">
        <v>0</v>
      </c>
      <c r="AD336" s="52">
        <v>0</v>
      </c>
      <c r="AE336" s="52">
        <v>0</v>
      </c>
      <c r="AF336" s="52">
        <v>0</v>
      </c>
      <c r="AG336" s="52">
        <v>0</v>
      </c>
      <c r="AH336" s="52">
        <v>0</v>
      </c>
      <c r="AI336" s="52">
        <v>0</v>
      </c>
      <c r="AJ336" s="52">
        <v>0</v>
      </c>
      <c r="AK336" s="52">
        <v>0</v>
      </c>
      <c r="AL336" s="52">
        <v>0</v>
      </c>
      <c r="AM336" s="52">
        <v>0</v>
      </c>
      <c r="AN336" s="52">
        <v>0</v>
      </c>
      <c r="AO336" s="52">
        <v>0</v>
      </c>
      <c r="AP336" s="52">
        <v>0</v>
      </c>
      <c r="AQ336" s="52">
        <v>0</v>
      </c>
      <c r="AR336" s="52">
        <v>0</v>
      </c>
      <c r="AS336" s="52">
        <v>0</v>
      </c>
      <c r="AT336" s="52">
        <v>0</v>
      </c>
      <c r="AU336" s="52">
        <v>0</v>
      </c>
      <c r="AV336" s="52">
        <v>0</v>
      </c>
      <c r="AW336" s="52">
        <v>0</v>
      </c>
      <c r="AX336" s="52">
        <v>0</v>
      </c>
      <c r="AY336" s="52">
        <v>0</v>
      </c>
      <c r="AZ336" s="52">
        <v>0</v>
      </c>
      <c r="BA336" s="52">
        <v>0</v>
      </c>
      <c r="BB336" s="52">
        <v>0</v>
      </c>
      <c r="BC336" s="52">
        <v>0</v>
      </c>
      <c r="BD336" s="52">
        <v>0</v>
      </c>
      <c r="BE336" s="52">
        <v>0</v>
      </c>
      <c r="BF336" s="52">
        <v>0</v>
      </c>
      <c r="BG336" s="52">
        <v>0</v>
      </c>
      <c r="BH336" s="52">
        <v>0</v>
      </c>
      <c r="BI336" s="52">
        <v>0</v>
      </c>
      <c r="BJ336" s="52">
        <v>0</v>
      </c>
      <c r="BK336" s="52">
        <v>0</v>
      </c>
      <c r="BL336" s="52">
        <v>0</v>
      </c>
      <c r="BM336" s="52">
        <v>0</v>
      </c>
      <c r="BN336" s="52">
        <v>0</v>
      </c>
      <c r="BO336" s="52">
        <v>0</v>
      </c>
      <c r="BP336" s="52">
        <v>0</v>
      </c>
      <c r="BQ336" s="52">
        <v>0</v>
      </c>
      <c r="BR336" s="52">
        <v>0</v>
      </c>
      <c r="BS336" s="52">
        <v>0</v>
      </c>
      <c r="BT336" s="52">
        <v>0</v>
      </c>
      <c r="BU336" s="52">
        <v>0</v>
      </c>
      <c r="BV336" s="52">
        <v>0</v>
      </c>
      <c r="BW336" s="52">
        <v>0</v>
      </c>
      <c r="BX336" s="52">
        <v>0</v>
      </c>
      <c r="BY336" s="52">
        <v>0</v>
      </c>
      <c r="BZ336" s="52">
        <v>0</v>
      </c>
      <c r="CA336" s="52">
        <v>0</v>
      </c>
      <c r="CB336" s="52">
        <v>0</v>
      </c>
      <c r="CC336" s="52">
        <v>0</v>
      </c>
      <c r="CD336" s="52">
        <v>1236.25</v>
      </c>
      <c r="CE336" s="52">
        <v>1236.25</v>
      </c>
      <c r="CF336" s="52">
        <v>1236.25</v>
      </c>
      <c r="CG336" s="52">
        <v>1236.25</v>
      </c>
      <c r="CH336" s="52">
        <v>1236.25</v>
      </c>
      <c r="CI336" s="52">
        <v>9599.25</v>
      </c>
      <c r="CJ336" s="52">
        <v>1236.25</v>
      </c>
      <c r="CK336" s="52">
        <v>1236.25</v>
      </c>
      <c r="CL336" s="52">
        <v>1236.25</v>
      </c>
      <c r="CM336" s="52">
        <v>1236.25</v>
      </c>
      <c r="CN336" s="52">
        <v>1236.25</v>
      </c>
      <c r="CO336" s="52">
        <v>1236.25</v>
      </c>
      <c r="CP336" s="52">
        <v>1236.25</v>
      </c>
      <c r="CQ336" s="52">
        <v>1236.25</v>
      </c>
      <c r="CR336" s="52">
        <v>1236.25</v>
      </c>
      <c r="CS336" s="52">
        <v>1236.25</v>
      </c>
      <c r="CT336" s="52">
        <v>1236.25</v>
      </c>
      <c r="CU336" s="52">
        <v>9599.25</v>
      </c>
      <c r="CV336" s="52">
        <v>1236.25</v>
      </c>
      <c r="CW336" s="52">
        <v>1236.25</v>
      </c>
      <c r="CX336" s="52">
        <v>1236.25</v>
      </c>
      <c r="CY336" s="52">
        <v>1236.25</v>
      </c>
      <c r="CZ336" s="52">
        <v>1236.25</v>
      </c>
      <c r="DA336" s="52">
        <v>1236.25</v>
      </c>
      <c r="DB336" s="52">
        <v>1236.25</v>
      </c>
      <c r="DC336" s="52">
        <v>1236.25</v>
      </c>
      <c r="DD336" s="52">
        <v>1236.25</v>
      </c>
      <c r="DE336" s="52">
        <v>1236.25</v>
      </c>
      <c r="DF336" s="52">
        <v>1236.25</v>
      </c>
      <c r="DG336" s="52">
        <v>9599.25</v>
      </c>
      <c r="DH336" s="52">
        <v>1236.25</v>
      </c>
      <c r="DI336" s="52">
        <v>1236.25</v>
      </c>
      <c r="DJ336" s="52">
        <v>1236.25</v>
      </c>
      <c r="DK336" s="52">
        <v>1236.25</v>
      </c>
      <c r="DL336" s="52">
        <v>1236.25</v>
      </c>
      <c r="DM336" s="52">
        <v>1236.25</v>
      </c>
      <c r="DN336" s="52">
        <v>1236.25</v>
      </c>
      <c r="DO336" s="52">
        <v>1236.25</v>
      </c>
      <c r="DP336" s="52">
        <v>1236.25</v>
      </c>
      <c r="DQ336" s="52">
        <v>1236.25</v>
      </c>
      <c r="DR336" s="52">
        <v>1236.25</v>
      </c>
      <c r="DS336" s="52">
        <v>9599.25</v>
      </c>
      <c r="DT336" s="52">
        <v>1236.25</v>
      </c>
      <c r="DU336" s="52">
        <v>1236.25</v>
      </c>
      <c r="DV336" s="52">
        <v>1236.25</v>
      </c>
      <c r="DW336" s="52">
        <v>1236.25</v>
      </c>
      <c r="DX336" s="52">
        <v>1236.25</v>
      </c>
      <c r="DY336" s="52">
        <v>1236.25</v>
      </c>
      <c r="DZ336" s="52">
        <v>1236.25</v>
      </c>
      <c r="EA336" s="52">
        <v>1236.25</v>
      </c>
      <c r="EB336" s="52">
        <v>1236.25</v>
      </c>
      <c r="EC336" s="52">
        <v>1236.25</v>
      </c>
      <c r="ED336" s="52">
        <v>1236.25</v>
      </c>
      <c r="EE336" s="52">
        <v>9599.25</v>
      </c>
      <c r="EF336" s="52">
        <v>1236.25</v>
      </c>
      <c r="EG336" s="52">
        <v>1236.25</v>
      </c>
      <c r="EH336" s="52">
        <v>1236.25</v>
      </c>
      <c r="EI336" s="52">
        <v>1236.25</v>
      </c>
      <c r="EJ336" s="52">
        <v>1236.25</v>
      </c>
      <c r="EK336" s="52">
        <v>1236.25</v>
      </c>
      <c r="EL336" s="52">
        <v>1236.25</v>
      </c>
      <c r="EM336" s="52">
        <v>1236.25</v>
      </c>
      <c r="EN336" s="52">
        <v>1236.25</v>
      </c>
      <c r="EO336" s="52">
        <v>1236.25</v>
      </c>
      <c r="EP336" s="52">
        <v>1236.25</v>
      </c>
      <c r="EQ336" s="52">
        <v>9599.25</v>
      </c>
      <c r="ER336" s="52">
        <v>1236.25</v>
      </c>
      <c r="ES336" s="52">
        <v>1236.25</v>
      </c>
      <c r="ET336" s="52">
        <v>1236.25</v>
      </c>
      <c r="EU336" s="52">
        <v>1236.25</v>
      </c>
      <c r="EV336" s="52">
        <v>1236.25</v>
      </c>
      <c r="EW336" s="52">
        <v>1236.25</v>
      </c>
      <c r="EX336" s="52">
        <v>1236.25</v>
      </c>
      <c r="EY336" s="52">
        <v>1236.25</v>
      </c>
      <c r="EZ336" s="52">
        <v>1236.25</v>
      </c>
      <c r="FA336" s="52">
        <v>1236.25</v>
      </c>
      <c r="FB336" s="52">
        <v>1236.25</v>
      </c>
      <c r="FC336" s="52">
        <v>9599.25</v>
      </c>
      <c r="FD336" s="52">
        <v>1236.25</v>
      </c>
      <c r="FE336" s="52">
        <v>1236.25</v>
      </c>
      <c r="FF336" s="52">
        <v>1236.25</v>
      </c>
      <c r="FG336" s="52">
        <v>1236.25</v>
      </c>
      <c r="FH336" s="52">
        <v>1236.25</v>
      </c>
      <c r="FI336" s="52">
        <v>1236.25</v>
      </c>
      <c r="FJ336" s="52">
        <v>1236.25</v>
      </c>
      <c r="FK336" s="52">
        <v>1236.25</v>
      </c>
      <c r="FL336" s="52">
        <v>1236.25</v>
      </c>
      <c r="FM336" s="52">
        <v>1236.25</v>
      </c>
      <c r="FN336" s="52">
        <v>1236.25</v>
      </c>
      <c r="FO336" s="52">
        <v>9599.25</v>
      </c>
      <c r="FP336" s="52">
        <v>1236.25</v>
      </c>
      <c r="FQ336" s="52">
        <v>1236.25</v>
      </c>
      <c r="FR336" s="52">
        <v>1236.25</v>
      </c>
      <c r="FS336" s="52">
        <v>1236.25</v>
      </c>
      <c r="FT336" s="52">
        <v>1236.25</v>
      </c>
      <c r="FU336" s="52">
        <v>1236.25</v>
      </c>
      <c r="FV336" s="52">
        <v>1236.25</v>
      </c>
      <c r="FW336" s="52">
        <v>1236.25</v>
      </c>
      <c r="FX336" s="52">
        <v>1236.25</v>
      </c>
      <c r="FY336" s="52">
        <v>1236.25</v>
      </c>
      <c r="FZ336" s="52">
        <v>1236.25</v>
      </c>
      <c r="GA336" s="52">
        <v>9599.25</v>
      </c>
      <c r="GB336" s="52">
        <v>1236.25</v>
      </c>
      <c r="GC336" s="52">
        <v>1236.25</v>
      </c>
      <c r="GD336" s="52">
        <v>1236.25</v>
      </c>
      <c r="GE336" s="52">
        <v>1236.25</v>
      </c>
      <c r="GF336" s="52">
        <v>1236.25</v>
      </c>
      <c r="GG336" s="52">
        <v>1236.25</v>
      </c>
      <c r="GH336" s="52">
        <v>1236.25</v>
      </c>
      <c r="GI336" s="52">
        <v>1236.25</v>
      </c>
      <c r="GJ336" s="52">
        <v>1236.25</v>
      </c>
      <c r="GK336" s="52">
        <v>1236.25</v>
      </c>
      <c r="GL336" s="52">
        <v>1236.25</v>
      </c>
      <c r="GM336" s="52">
        <v>1236.25</v>
      </c>
      <c r="GN336" s="52">
        <v>1236.25</v>
      </c>
      <c r="GO336" s="52">
        <v>1236.25</v>
      </c>
      <c r="GP336" s="52">
        <v>1236.25</v>
      </c>
      <c r="GQ336" s="52">
        <v>1236.25</v>
      </c>
      <c r="GR336" s="52">
        <v>1236.25</v>
      </c>
      <c r="GS336" s="52">
        <v>1236.25</v>
      </c>
      <c r="GT336" s="52">
        <v>1236.25</v>
      </c>
      <c r="GU336" s="52">
        <v>1236.25</v>
      </c>
      <c r="GV336" s="52">
        <v>1236.25</v>
      </c>
      <c r="GW336" s="52">
        <v>1236.25</v>
      </c>
      <c r="GX336" s="52">
        <v>1236.25</v>
      </c>
      <c r="GY336" s="52">
        <v>1236.25</v>
      </c>
      <c r="GZ336" s="52">
        <v>1236.25</v>
      </c>
      <c r="HA336" s="52">
        <v>1236.25</v>
      </c>
      <c r="HB336" s="52">
        <v>1236.25</v>
      </c>
      <c r="HC336" s="52">
        <v>1236.25</v>
      </c>
      <c r="HD336" s="52">
        <v>1236.25</v>
      </c>
      <c r="HE336" s="52">
        <v>1236.25</v>
      </c>
      <c r="HF336" s="52">
        <v>1236.25</v>
      </c>
      <c r="HG336" s="52">
        <v>1236.25</v>
      </c>
      <c r="HH336" s="52">
        <v>1236.25</v>
      </c>
      <c r="HI336" s="52">
        <v>1236.25</v>
      </c>
      <c r="HJ336" s="52">
        <v>1236.25</v>
      </c>
      <c r="HK336" s="52">
        <v>1236.25</v>
      </c>
      <c r="HL336" s="52">
        <v>1236.25</v>
      </c>
      <c r="HM336" s="52">
        <v>1236.25</v>
      </c>
      <c r="HN336" s="52">
        <v>0</v>
      </c>
      <c r="HO336" s="52">
        <v>0</v>
      </c>
      <c r="HP336" s="52">
        <v>0</v>
      </c>
      <c r="HQ336" s="52">
        <v>0</v>
      </c>
      <c r="HR336" s="52">
        <v>0</v>
      </c>
      <c r="HS336" s="52">
        <v>0</v>
      </c>
      <c r="HT336" s="52">
        <v>0</v>
      </c>
      <c r="HU336" s="52">
        <v>0</v>
      </c>
      <c r="HV336" s="52">
        <v>0</v>
      </c>
      <c r="HW336" s="52">
        <v>0</v>
      </c>
      <c r="HX336" s="52">
        <v>0</v>
      </c>
      <c r="HY336" s="52">
        <v>0</v>
      </c>
      <c r="HZ336" s="52">
        <v>0</v>
      </c>
      <c r="IA336" s="52">
        <v>0</v>
      </c>
      <c r="IB336" s="52">
        <v>0</v>
      </c>
      <c r="IC336" s="52">
        <v>0</v>
      </c>
      <c r="ID336" s="52">
        <v>0</v>
      </c>
      <c r="IE336" s="52">
        <v>0</v>
      </c>
      <c r="IF336" s="52">
        <v>0</v>
      </c>
      <c r="IG336" s="52">
        <v>0</v>
      </c>
      <c r="IH336" s="52">
        <v>0</v>
      </c>
      <c r="II336" s="52">
        <v>0</v>
      </c>
      <c r="IJ336" s="52">
        <v>0</v>
      </c>
      <c r="IK336" s="52">
        <v>0</v>
      </c>
      <c r="IL336" s="52">
        <v>0</v>
      </c>
      <c r="IM336" s="52">
        <v>0</v>
      </c>
      <c r="IN336" s="52">
        <v>0</v>
      </c>
      <c r="IO336" s="52">
        <v>0</v>
      </c>
      <c r="IP336" s="52">
        <v>0</v>
      </c>
      <c r="IQ336" s="52">
        <v>0</v>
      </c>
      <c r="IR336" s="52">
        <v>0</v>
      </c>
      <c r="IS336" s="52">
        <v>0</v>
      </c>
      <c r="IT336" s="52">
        <v>0</v>
      </c>
      <c r="IU336" s="52">
        <v>0</v>
      </c>
      <c r="IV336" s="52">
        <v>0</v>
      </c>
      <c r="IW336" s="52">
        <v>0</v>
      </c>
      <c r="IX336" s="52">
        <v>0</v>
      </c>
      <c r="IY336" s="52">
        <v>0</v>
      </c>
      <c r="IZ336" s="52">
        <v>0</v>
      </c>
      <c r="JA336" s="52">
        <v>0</v>
      </c>
      <c r="JB336" s="52">
        <v>0</v>
      </c>
      <c r="JC336" s="52">
        <v>0</v>
      </c>
      <c r="JD336" s="52">
        <v>0</v>
      </c>
      <c r="JE336" s="52">
        <v>0</v>
      </c>
      <c r="JF336" s="52">
        <v>0</v>
      </c>
      <c r="JG336" s="52">
        <v>0</v>
      </c>
      <c r="JH336" s="52">
        <v>0</v>
      </c>
      <c r="JI336" s="52">
        <v>0</v>
      </c>
      <c r="JJ336" s="52">
        <v>0</v>
      </c>
      <c r="JK336" s="52">
        <v>0</v>
      </c>
      <c r="JL336" s="52">
        <v>0</v>
      </c>
      <c r="JM336" s="52">
        <v>0</v>
      </c>
      <c r="JN336" s="52">
        <v>0</v>
      </c>
      <c r="JO336" s="52">
        <v>0</v>
      </c>
      <c r="JP336" s="52">
        <v>0</v>
      </c>
      <c r="JQ336" s="52">
        <v>0</v>
      </c>
      <c r="JR336" s="52">
        <v>0</v>
      </c>
      <c r="JS336" s="52">
        <v>0</v>
      </c>
      <c r="JT336" s="52">
        <v>0</v>
      </c>
      <c r="JU336" s="52">
        <v>0</v>
      </c>
      <c r="JV336" s="52">
        <v>0</v>
      </c>
      <c r="JW336" s="52">
        <v>0</v>
      </c>
      <c r="JX336" s="52">
        <v>0</v>
      </c>
      <c r="JY336" s="52">
        <v>0</v>
      </c>
      <c r="JZ336" s="52">
        <v>0</v>
      </c>
      <c r="KA336" s="52">
        <v>0</v>
      </c>
      <c r="KB336" s="52">
        <v>0</v>
      </c>
      <c r="KC336" s="52">
        <v>0</v>
      </c>
      <c r="KD336" s="52">
        <v>0</v>
      </c>
      <c r="KE336" s="52">
        <v>0</v>
      </c>
      <c r="KF336" s="52">
        <v>0</v>
      </c>
      <c r="KG336" s="52">
        <v>0</v>
      </c>
      <c r="KH336" s="52">
        <v>0</v>
      </c>
      <c r="KI336" s="52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52">
        <v>0</v>
      </c>
      <c r="KP336" s="52">
        <v>0</v>
      </c>
      <c r="KQ336" s="52">
        <v>0</v>
      </c>
      <c r="KR336" s="52">
        <v>0</v>
      </c>
      <c r="KS336" s="52">
        <v>0</v>
      </c>
      <c r="KT336" s="52">
        <v>0</v>
      </c>
      <c r="KU336" s="52">
        <v>0</v>
      </c>
      <c r="KV336" s="52">
        <v>0</v>
      </c>
      <c r="KW336" s="52">
        <v>0</v>
      </c>
      <c r="KX336" s="52">
        <v>0</v>
      </c>
      <c r="KY336" s="52">
        <v>0</v>
      </c>
      <c r="KZ336" s="52">
        <v>0</v>
      </c>
      <c r="LA336" s="52">
        <v>0</v>
      </c>
      <c r="LB336" s="52">
        <v>0</v>
      </c>
      <c r="LC336" s="52">
        <v>0</v>
      </c>
      <c r="LD336" s="52">
        <v>0</v>
      </c>
      <c r="LE336" s="52">
        <v>0</v>
      </c>
      <c r="LF336" s="52">
        <v>0</v>
      </c>
      <c r="LG336" s="52">
        <v>0</v>
      </c>
      <c r="LH336" s="52">
        <v>0</v>
      </c>
      <c r="LI336" s="52">
        <v>0</v>
      </c>
      <c r="LJ336" s="52">
        <v>0</v>
      </c>
      <c r="LK336" s="52">
        <v>0</v>
      </c>
      <c r="LL336" s="52">
        <v>0</v>
      </c>
      <c r="LM336" s="52">
        <v>0</v>
      </c>
      <c r="LN336" s="52">
        <v>0</v>
      </c>
      <c r="LO336" s="52">
        <v>0</v>
      </c>
      <c r="LP336" s="52">
        <v>0</v>
      </c>
      <c r="LQ336" s="52">
        <v>0</v>
      </c>
      <c r="LR336" s="52">
        <v>0</v>
      </c>
      <c r="LS336" s="52">
        <v>0</v>
      </c>
      <c r="LT336" s="52">
        <v>0</v>
      </c>
      <c r="LU336" s="52">
        <v>0</v>
      </c>
      <c r="LV336" s="52">
        <v>0</v>
      </c>
      <c r="LW336" s="52">
        <v>0</v>
      </c>
      <c r="LX336" s="52">
        <v>0</v>
      </c>
      <c r="LY336" s="52">
        <v>0</v>
      </c>
      <c r="LZ336" s="52">
        <v>0</v>
      </c>
      <c r="MA336" s="52">
        <v>0</v>
      </c>
      <c r="MB336" s="52">
        <v>0</v>
      </c>
      <c r="MC336" s="52">
        <v>0</v>
      </c>
      <c r="MD336" s="52">
        <v>0</v>
      </c>
      <c r="ME336" s="52">
        <v>0</v>
      </c>
      <c r="MF336" s="52">
        <v>0</v>
      </c>
      <c r="MG336" s="52">
        <v>0</v>
      </c>
      <c r="MH336" s="52">
        <v>0</v>
      </c>
      <c r="MI336" s="52">
        <v>0</v>
      </c>
      <c r="MJ336" s="52">
        <v>0</v>
      </c>
      <c r="MK336" s="52">
        <v>0</v>
      </c>
      <c r="ML336" s="52">
        <v>0</v>
      </c>
      <c r="MM336" s="52">
        <v>0</v>
      </c>
      <c r="MN336" s="52">
        <v>0</v>
      </c>
      <c r="MO336" s="52">
        <v>0</v>
      </c>
      <c r="MP336" s="52">
        <v>0</v>
      </c>
      <c r="MQ336" s="52">
        <v>0</v>
      </c>
      <c r="MR336" s="52">
        <v>0</v>
      </c>
      <c r="MS336" s="52">
        <v>0</v>
      </c>
      <c r="MT336" s="52">
        <v>0</v>
      </c>
      <c r="MU336" s="52">
        <v>0</v>
      </c>
      <c r="MV336" s="52">
        <v>0</v>
      </c>
      <c r="MW336" s="52">
        <v>0</v>
      </c>
      <c r="MX336" s="52">
        <v>0</v>
      </c>
      <c r="MY336" s="52">
        <v>0</v>
      </c>
      <c r="MZ336" s="52">
        <v>0</v>
      </c>
      <c r="NA336" s="52">
        <v>0</v>
      </c>
      <c r="NB336" s="52">
        <v>0</v>
      </c>
      <c r="NC336" s="52">
        <v>0</v>
      </c>
      <c r="ND336" s="52">
        <v>0</v>
      </c>
      <c r="NE336" s="52">
        <v>0</v>
      </c>
      <c r="NF336" s="52">
        <v>0</v>
      </c>
      <c r="NG336" s="52">
        <v>0</v>
      </c>
      <c r="NH336" s="52">
        <v>0</v>
      </c>
      <c r="NI336" s="52">
        <v>0</v>
      </c>
      <c r="NJ336" s="52">
        <v>0</v>
      </c>
      <c r="NK336" s="52">
        <v>0</v>
      </c>
      <c r="NL336" s="52">
        <v>0</v>
      </c>
      <c r="NM336" s="52">
        <v>0</v>
      </c>
      <c r="NN336" s="52">
        <v>0</v>
      </c>
      <c r="NO336" s="52">
        <v>0</v>
      </c>
      <c r="NP336" s="52">
        <v>0</v>
      </c>
      <c r="NQ336" s="52">
        <v>0</v>
      </c>
      <c r="NR336" s="68">
        <f t="shared" si="15"/>
        <v>248342</v>
      </c>
      <c r="NS336" s="68">
        <f t="shared" si="16"/>
        <v>248342</v>
      </c>
      <c r="NT336" s="68">
        <f t="shared" si="17"/>
        <v>210018.25</v>
      </c>
    </row>
    <row r="337" spans="1:384" s="40" customFormat="1" ht="15" customHeight="1" outlineLevel="1" x14ac:dyDescent="0.2">
      <c r="A337" s="61"/>
      <c r="B337" s="49" t="s">
        <v>1078</v>
      </c>
      <c r="C337" s="49" t="s">
        <v>889</v>
      </c>
      <c r="D337" s="49" t="s">
        <v>890</v>
      </c>
      <c r="E337" s="50" t="s">
        <v>891</v>
      </c>
      <c r="F337" s="64">
        <v>45244</v>
      </c>
      <c r="G337" s="49" t="s">
        <v>37</v>
      </c>
      <c r="H337" s="72">
        <v>0</v>
      </c>
      <c r="I337" s="65">
        <v>139926.15</v>
      </c>
      <c r="J337" s="114" t="str">
        <f>_xlfn.XLOOKUP(E337,'[12]Resumo Unidades'!$B:$B,'[12]Resumo Unidades'!$W:$W)</f>
        <v>Fluxo com Divergência de até 2%</v>
      </c>
      <c r="K337" s="51" t="str">
        <f>IF(L337&gt;Resumo!$E$23,"Sim","Não")</f>
        <v>Não</v>
      </c>
      <c r="L337" s="66">
        <v>0</v>
      </c>
      <c r="M337" s="67"/>
      <c r="N337" s="52">
        <v>0</v>
      </c>
      <c r="O337" s="52">
        <v>0</v>
      </c>
      <c r="P337" s="52">
        <v>0</v>
      </c>
      <c r="Q337" s="52">
        <v>0</v>
      </c>
      <c r="R337" s="52">
        <v>0</v>
      </c>
      <c r="S337" s="52">
        <v>0</v>
      </c>
      <c r="T337" s="52">
        <v>0</v>
      </c>
      <c r="U337" s="52">
        <v>0</v>
      </c>
      <c r="V337" s="52">
        <v>0</v>
      </c>
      <c r="W337" s="52">
        <v>0</v>
      </c>
      <c r="X337" s="52">
        <v>0</v>
      </c>
      <c r="Y337" s="52">
        <v>0</v>
      </c>
      <c r="Z337" s="52">
        <v>0</v>
      </c>
      <c r="AA337" s="52">
        <v>0</v>
      </c>
      <c r="AB337" s="52">
        <v>0</v>
      </c>
      <c r="AC337" s="52">
        <v>0</v>
      </c>
      <c r="AD337" s="52">
        <v>0</v>
      </c>
      <c r="AE337" s="52">
        <v>0</v>
      </c>
      <c r="AF337" s="52">
        <v>0</v>
      </c>
      <c r="AG337" s="52">
        <v>0</v>
      </c>
      <c r="AH337" s="52">
        <v>0</v>
      </c>
      <c r="AI337" s="52">
        <v>0</v>
      </c>
      <c r="AJ337" s="52">
        <v>0</v>
      </c>
      <c r="AK337" s="52">
        <v>0</v>
      </c>
      <c r="AL337" s="52">
        <v>0</v>
      </c>
      <c r="AM337" s="52">
        <v>0</v>
      </c>
      <c r="AN337" s="52">
        <v>0</v>
      </c>
      <c r="AO337" s="52">
        <v>0</v>
      </c>
      <c r="AP337" s="52">
        <v>0</v>
      </c>
      <c r="AQ337" s="52">
        <v>0</v>
      </c>
      <c r="AR337" s="52">
        <v>0</v>
      </c>
      <c r="AS337" s="52">
        <v>0</v>
      </c>
      <c r="AT337" s="52">
        <v>0</v>
      </c>
      <c r="AU337" s="52">
        <v>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>
        <v>0</v>
      </c>
      <c r="BC337" s="52">
        <v>0</v>
      </c>
      <c r="BD337" s="52">
        <v>0</v>
      </c>
      <c r="BE337" s="52">
        <v>0</v>
      </c>
      <c r="BF337" s="52">
        <v>0</v>
      </c>
      <c r="BG337" s="52">
        <v>0</v>
      </c>
      <c r="BH337" s="52">
        <v>0</v>
      </c>
      <c r="BI337" s="52">
        <v>0</v>
      </c>
      <c r="BJ337" s="52">
        <v>0</v>
      </c>
      <c r="BK337" s="52">
        <v>0</v>
      </c>
      <c r="BL337" s="52">
        <v>0</v>
      </c>
      <c r="BM337" s="52">
        <v>0</v>
      </c>
      <c r="BN337" s="52">
        <v>0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0</v>
      </c>
      <c r="BV337" s="52">
        <v>0</v>
      </c>
      <c r="BW337" s="52">
        <v>0</v>
      </c>
      <c r="BX337" s="52">
        <v>0</v>
      </c>
      <c r="BY337" s="52">
        <v>0</v>
      </c>
      <c r="BZ337" s="52">
        <v>0</v>
      </c>
      <c r="CA337" s="52">
        <v>0</v>
      </c>
      <c r="CB337" s="52">
        <v>0</v>
      </c>
      <c r="CC337" s="52">
        <v>0</v>
      </c>
      <c r="CD337" s="52">
        <v>2916.0099999999998</v>
      </c>
      <c r="CE337" s="52">
        <v>2916.0099999999998</v>
      </c>
      <c r="CF337" s="52">
        <v>2916.0099999999998</v>
      </c>
      <c r="CG337" s="52">
        <v>2916.0099999999998</v>
      </c>
      <c r="CH337" s="52">
        <v>2916.0099999999998</v>
      </c>
      <c r="CI337" s="52">
        <v>2916.0099999999998</v>
      </c>
      <c r="CJ337" s="52">
        <v>2916.0099999999998</v>
      </c>
      <c r="CK337" s="52">
        <v>2916.0099999999998</v>
      </c>
      <c r="CL337" s="52">
        <v>2916.0099999999998</v>
      </c>
      <c r="CM337" s="52">
        <v>9769.619999999999</v>
      </c>
      <c r="CN337" s="52">
        <v>2916.0099999999998</v>
      </c>
      <c r="CO337" s="52">
        <v>2916.0099999999998</v>
      </c>
      <c r="CP337" s="52">
        <v>2916.0099999999998</v>
      </c>
      <c r="CQ337" s="52">
        <v>2916.0099999999998</v>
      </c>
      <c r="CR337" s="52">
        <v>2916.0099999999998</v>
      </c>
      <c r="CS337" s="52">
        <v>2916.0099999999998</v>
      </c>
      <c r="CT337" s="52">
        <v>2916.0099999999998</v>
      </c>
      <c r="CU337" s="52">
        <v>2916.0099999999998</v>
      </c>
      <c r="CV337" s="52">
        <v>2916.0099999999998</v>
      </c>
      <c r="CW337" s="52">
        <v>2916.0099999999998</v>
      </c>
      <c r="CX337" s="52">
        <v>2916.0099999999998</v>
      </c>
      <c r="CY337" s="52">
        <v>9769.619999999999</v>
      </c>
      <c r="CZ337" s="52">
        <v>2916.0099999999998</v>
      </c>
      <c r="DA337" s="52">
        <v>2916.0099999999998</v>
      </c>
      <c r="DB337" s="52">
        <v>2916.0099999999998</v>
      </c>
      <c r="DC337" s="52">
        <v>2916.0099999999998</v>
      </c>
      <c r="DD337" s="52">
        <v>2916.0099999999998</v>
      </c>
      <c r="DE337" s="52">
        <v>0</v>
      </c>
      <c r="DF337" s="52">
        <v>0</v>
      </c>
      <c r="DG337" s="52">
        <v>0</v>
      </c>
      <c r="DH337" s="52">
        <v>0</v>
      </c>
      <c r="DI337" s="52">
        <v>0</v>
      </c>
      <c r="DJ337" s="52">
        <v>0</v>
      </c>
      <c r="DK337" s="52">
        <v>0</v>
      </c>
      <c r="DL337" s="52">
        <v>0</v>
      </c>
      <c r="DM337" s="52">
        <v>0</v>
      </c>
      <c r="DN337" s="52">
        <v>0</v>
      </c>
      <c r="DO337" s="52">
        <v>0</v>
      </c>
      <c r="DP337" s="52">
        <v>0</v>
      </c>
      <c r="DQ337" s="52">
        <v>0</v>
      </c>
      <c r="DR337" s="52">
        <v>0</v>
      </c>
      <c r="DS337" s="52">
        <v>0</v>
      </c>
      <c r="DT337" s="52">
        <v>0</v>
      </c>
      <c r="DU337" s="52">
        <v>0</v>
      </c>
      <c r="DV337" s="52">
        <v>0</v>
      </c>
      <c r="DW337" s="52">
        <v>0</v>
      </c>
      <c r="DX337" s="52">
        <v>0</v>
      </c>
      <c r="DY337" s="52">
        <v>0</v>
      </c>
      <c r="DZ337" s="52">
        <v>0</v>
      </c>
      <c r="EA337" s="52">
        <v>0</v>
      </c>
      <c r="EB337" s="52">
        <v>0</v>
      </c>
      <c r="EC337" s="52">
        <v>0</v>
      </c>
      <c r="ED337" s="52">
        <v>0</v>
      </c>
      <c r="EE337" s="52">
        <v>0</v>
      </c>
      <c r="EF337" s="52">
        <v>0</v>
      </c>
      <c r="EG337" s="52">
        <v>0</v>
      </c>
      <c r="EH337" s="52">
        <v>0</v>
      </c>
      <c r="EI337" s="52">
        <v>0</v>
      </c>
      <c r="EJ337" s="52">
        <v>0</v>
      </c>
      <c r="EK337" s="52">
        <v>0</v>
      </c>
      <c r="EL337" s="52">
        <v>0</v>
      </c>
      <c r="EM337" s="52">
        <v>0</v>
      </c>
      <c r="EN337" s="52">
        <v>0</v>
      </c>
      <c r="EO337" s="52">
        <v>0</v>
      </c>
      <c r="EP337" s="52">
        <v>0</v>
      </c>
      <c r="EQ337" s="52">
        <v>0</v>
      </c>
      <c r="ER337" s="52">
        <v>0</v>
      </c>
      <c r="ES337" s="52">
        <v>0</v>
      </c>
      <c r="ET337" s="52">
        <v>0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0</v>
      </c>
      <c r="FB337" s="52">
        <v>0</v>
      </c>
      <c r="FC337" s="52">
        <v>0</v>
      </c>
      <c r="FD337" s="52">
        <v>0</v>
      </c>
      <c r="FE337" s="52">
        <v>0</v>
      </c>
      <c r="FF337" s="52">
        <v>0</v>
      </c>
      <c r="FG337" s="52">
        <v>0</v>
      </c>
      <c r="FH337" s="52">
        <v>0</v>
      </c>
      <c r="FI337" s="52">
        <v>0</v>
      </c>
      <c r="FJ337" s="52">
        <v>0</v>
      </c>
      <c r="FK337" s="52">
        <v>0</v>
      </c>
      <c r="FL337" s="52">
        <v>0</v>
      </c>
      <c r="FM337" s="52">
        <v>0</v>
      </c>
      <c r="FN337" s="52">
        <v>0</v>
      </c>
      <c r="FO337" s="52">
        <v>0</v>
      </c>
      <c r="FP337" s="52">
        <v>0</v>
      </c>
      <c r="FQ337" s="52">
        <v>0</v>
      </c>
      <c r="FR337" s="52">
        <v>0</v>
      </c>
      <c r="FS337" s="52">
        <v>0</v>
      </c>
      <c r="FT337" s="52">
        <v>0</v>
      </c>
      <c r="FU337" s="52">
        <v>0</v>
      </c>
      <c r="FV337" s="52">
        <v>0</v>
      </c>
      <c r="FW337" s="52">
        <v>0</v>
      </c>
      <c r="FX337" s="52">
        <v>0</v>
      </c>
      <c r="FY337" s="52">
        <v>0</v>
      </c>
      <c r="FZ337" s="52">
        <v>0</v>
      </c>
      <c r="GA337" s="52">
        <v>0</v>
      </c>
      <c r="GB337" s="52">
        <v>0</v>
      </c>
      <c r="GC337" s="52">
        <v>0</v>
      </c>
      <c r="GD337" s="52">
        <v>0</v>
      </c>
      <c r="GE337" s="52">
        <v>0</v>
      </c>
      <c r="GF337" s="52">
        <v>0</v>
      </c>
      <c r="GG337" s="52">
        <v>0</v>
      </c>
      <c r="GH337" s="52">
        <v>0</v>
      </c>
      <c r="GI337" s="52">
        <v>0</v>
      </c>
      <c r="GJ337" s="52">
        <v>0</v>
      </c>
      <c r="GK337" s="52">
        <v>0</v>
      </c>
      <c r="GL337" s="52">
        <v>0</v>
      </c>
      <c r="GM337" s="52">
        <v>0</v>
      </c>
      <c r="GN337" s="52">
        <v>0</v>
      </c>
      <c r="GO337" s="52">
        <v>0</v>
      </c>
      <c r="GP337" s="52">
        <v>0</v>
      </c>
      <c r="GQ337" s="52">
        <v>0</v>
      </c>
      <c r="GR337" s="52">
        <v>0</v>
      </c>
      <c r="GS337" s="52">
        <v>0</v>
      </c>
      <c r="GT337" s="52">
        <v>0</v>
      </c>
      <c r="GU337" s="52">
        <v>0</v>
      </c>
      <c r="GV337" s="52">
        <v>0</v>
      </c>
      <c r="GW337" s="52">
        <v>0</v>
      </c>
      <c r="GX337" s="52">
        <v>0</v>
      </c>
      <c r="GY337" s="52">
        <v>0</v>
      </c>
      <c r="GZ337" s="52">
        <v>0</v>
      </c>
      <c r="HA337" s="52">
        <v>0</v>
      </c>
      <c r="HB337" s="52">
        <v>0</v>
      </c>
      <c r="HC337" s="52">
        <v>0</v>
      </c>
      <c r="HD337" s="52">
        <v>0</v>
      </c>
      <c r="HE337" s="52">
        <v>0</v>
      </c>
      <c r="HF337" s="52">
        <v>0</v>
      </c>
      <c r="HG337" s="52">
        <v>0</v>
      </c>
      <c r="HH337" s="52">
        <v>0</v>
      </c>
      <c r="HI337" s="52">
        <v>0</v>
      </c>
      <c r="HJ337" s="52">
        <v>0</v>
      </c>
      <c r="HK337" s="52">
        <v>0</v>
      </c>
      <c r="HL337" s="52">
        <v>0</v>
      </c>
      <c r="HM337" s="52">
        <v>0</v>
      </c>
      <c r="HN337" s="52">
        <v>0</v>
      </c>
      <c r="HO337" s="52">
        <v>0</v>
      </c>
      <c r="HP337" s="52">
        <v>0</v>
      </c>
      <c r="HQ337" s="52">
        <v>0</v>
      </c>
      <c r="HR337" s="52">
        <v>0</v>
      </c>
      <c r="HS337" s="52">
        <v>0</v>
      </c>
      <c r="HT337" s="52">
        <v>0</v>
      </c>
      <c r="HU337" s="52">
        <v>0</v>
      </c>
      <c r="HV337" s="52">
        <v>0</v>
      </c>
      <c r="HW337" s="52">
        <v>0</v>
      </c>
      <c r="HX337" s="52">
        <v>0</v>
      </c>
      <c r="HY337" s="52">
        <v>0</v>
      </c>
      <c r="HZ337" s="52">
        <v>0</v>
      </c>
      <c r="IA337" s="52">
        <v>0</v>
      </c>
      <c r="IB337" s="52">
        <v>0</v>
      </c>
      <c r="IC337" s="52">
        <v>0</v>
      </c>
      <c r="ID337" s="52">
        <v>0</v>
      </c>
      <c r="IE337" s="52">
        <v>0</v>
      </c>
      <c r="IF337" s="52">
        <v>0</v>
      </c>
      <c r="IG337" s="52">
        <v>0</v>
      </c>
      <c r="IH337" s="52">
        <v>0</v>
      </c>
      <c r="II337" s="52">
        <v>0</v>
      </c>
      <c r="IJ337" s="52">
        <v>0</v>
      </c>
      <c r="IK337" s="52">
        <v>0</v>
      </c>
      <c r="IL337" s="52">
        <v>0</v>
      </c>
      <c r="IM337" s="52">
        <v>0</v>
      </c>
      <c r="IN337" s="52">
        <v>0</v>
      </c>
      <c r="IO337" s="52">
        <v>0</v>
      </c>
      <c r="IP337" s="52">
        <v>0</v>
      </c>
      <c r="IQ337" s="52">
        <v>0</v>
      </c>
      <c r="IR337" s="52">
        <v>0</v>
      </c>
      <c r="IS337" s="52">
        <v>0</v>
      </c>
      <c r="IT337" s="52">
        <v>0</v>
      </c>
      <c r="IU337" s="52">
        <v>0</v>
      </c>
      <c r="IV337" s="52">
        <v>0</v>
      </c>
      <c r="IW337" s="52">
        <v>0</v>
      </c>
      <c r="IX337" s="52">
        <v>0</v>
      </c>
      <c r="IY337" s="52">
        <v>0</v>
      </c>
      <c r="IZ337" s="52">
        <v>0</v>
      </c>
      <c r="JA337" s="52">
        <v>0</v>
      </c>
      <c r="JB337" s="52">
        <v>0</v>
      </c>
      <c r="JC337" s="52">
        <v>0</v>
      </c>
      <c r="JD337" s="52">
        <v>0</v>
      </c>
      <c r="JE337" s="52">
        <v>0</v>
      </c>
      <c r="JF337" s="52">
        <v>0</v>
      </c>
      <c r="JG337" s="52">
        <v>0</v>
      </c>
      <c r="JH337" s="52">
        <v>0</v>
      </c>
      <c r="JI337" s="52">
        <v>0</v>
      </c>
      <c r="JJ337" s="52">
        <v>0</v>
      </c>
      <c r="JK337" s="52">
        <v>0</v>
      </c>
      <c r="JL337" s="52">
        <v>0</v>
      </c>
      <c r="JM337" s="52">
        <v>0</v>
      </c>
      <c r="JN337" s="52">
        <v>0</v>
      </c>
      <c r="JO337" s="52">
        <v>0</v>
      </c>
      <c r="JP337" s="52">
        <v>0</v>
      </c>
      <c r="JQ337" s="52">
        <v>0</v>
      </c>
      <c r="JR337" s="52">
        <v>0</v>
      </c>
      <c r="JS337" s="52">
        <v>0</v>
      </c>
      <c r="JT337" s="52">
        <v>0</v>
      </c>
      <c r="JU337" s="52">
        <v>0</v>
      </c>
      <c r="JV337" s="52">
        <v>0</v>
      </c>
      <c r="JW337" s="52">
        <v>0</v>
      </c>
      <c r="JX337" s="52">
        <v>0</v>
      </c>
      <c r="JY337" s="52">
        <v>0</v>
      </c>
      <c r="JZ337" s="52">
        <v>0</v>
      </c>
      <c r="KA337" s="52">
        <v>0</v>
      </c>
      <c r="KB337" s="52">
        <v>0</v>
      </c>
      <c r="KC337" s="52">
        <v>0</v>
      </c>
      <c r="KD337" s="52">
        <v>0</v>
      </c>
      <c r="KE337" s="52">
        <v>0</v>
      </c>
      <c r="KF337" s="52">
        <v>0</v>
      </c>
      <c r="KG337" s="52">
        <v>0</v>
      </c>
      <c r="KH337" s="52">
        <v>0</v>
      </c>
      <c r="KI337" s="52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52">
        <v>0</v>
      </c>
      <c r="KP337" s="52">
        <v>0</v>
      </c>
      <c r="KQ337" s="52">
        <v>0</v>
      </c>
      <c r="KR337" s="52">
        <v>0</v>
      </c>
      <c r="KS337" s="52">
        <v>0</v>
      </c>
      <c r="KT337" s="52">
        <v>0</v>
      </c>
      <c r="KU337" s="52">
        <v>0</v>
      </c>
      <c r="KV337" s="52">
        <v>0</v>
      </c>
      <c r="KW337" s="52">
        <v>0</v>
      </c>
      <c r="KX337" s="52">
        <v>0</v>
      </c>
      <c r="KY337" s="52">
        <v>0</v>
      </c>
      <c r="KZ337" s="52">
        <v>0</v>
      </c>
      <c r="LA337" s="52">
        <v>0</v>
      </c>
      <c r="LB337" s="52">
        <v>0</v>
      </c>
      <c r="LC337" s="52">
        <v>0</v>
      </c>
      <c r="LD337" s="52">
        <v>0</v>
      </c>
      <c r="LE337" s="52">
        <v>0</v>
      </c>
      <c r="LF337" s="52">
        <v>0</v>
      </c>
      <c r="LG337" s="52">
        <v>0</v>
      </c>
      <c r="LH337" s="52">
        <v>0</v>
      </c>
      <c r="LI337" s="52">
        <v>0</v>
      </c>
      <c r="LJ337" s="52">
        <v>0</v>
      </c>
      <c r="LK337" s="52">
        <v>0</v>
      </c>
      <c r="LL337" s="52">
        <v>0</v>
      </c>
      <c r="LM337" s="52">
        <v>0</v>
      </c>
      <c r="LN337" s="52">
        <v>0</v>
      </c>
      <c r="LO337" s="52">
        <v>0</v>
      </c>
      <c r="LP337" s="52">
        <v>0</v>
      </c>
      <c r="LQ337" s="52">
        <v>0</v>
      </c>
      <c r="LR337" s="52">
        <v>0</v>
      </c>
      <c r="LS337" s="52">
        <v>0</v>
      </c>
      <c r="LT337" s="52">
        <v>0</v>
      </c>
      <c r="LU337" s="52">
        <v>0</v>
      </c>
      <c r="LV337" s="52">
        <v>0</v>
      </c>
      <c r="LW337" s="52">
        <v>0</v>
      </c>
      <c r="LX337" s="52">
        <v>0</v>
      </c>
      <c r="LY337" s="52">
        <v>0</v>
      </c>
      <c r="LZ337" s="52">
        <v>0</v>
      </c>
      <c r="MA337" s="52">
        <v>0</v>
      </c>
      <c r="MB337" s="52">
        <v>0</v>
      </c>
      <c r="MC337" s="52">
        <v>0</v>
      </c>
      <c r="MD337" s="52">
        <v>0</v>
      </c>
      <c r="ME337" s="52">
        <v>0</v>
      </c>
      <c r="MF337" s="52">
        <v>0</v>
      </c>
      <c r="MG337" s="52">
        <v>0</v>
      </c>
      <c r="MH337" s="52">
        <v>0</v>
      </c>
      <c r="MI337" s="52">
        <v>0</v>
      </c>
      <c r="MJ337" s="52">
        <v>0</v>
      </c>
      <c r="MK337" s="52">
        <v>0</v>
      </c>
      <c r="ML337" s="52">
        <v>0</v>
      </c>
      <c r="MM337" s="52">
        <v>0</v>
      </c>
      <c r="MN337" s="52">
        <v>0</v>
      </c>
      <c r="MO337" s="52">
        <v>0</v>
      </c>
      <c r="MP337" s="52">
        <v>0</v>
      </c>
      <c r="MQ337" s="52">
        <v>0</v>
      </c>
      <c r="MR337" s="52">
        <v>0</v>
      </c>
      <c r="MS337" s="52">
        <v>0</v>
      </c>
      <c r="MT337" s="52">
        <v>0</v>
      </c>
      <c r="MU337" s="52">
        <v>0</v>
      </c>
      <c r="MV337" s="52">
        <v>0</v>
      </c>
      <c r="MW337" s="52">
        <v>0</v>
      </c>
      <c r="MX337" s="52">
        <v>0</v>
      </c>
      <c r="MY337" s="52">
        <v>0</v>
      </c>
      <c r="MZ337" s="52">
        <v>0</v>
      </c>
      <c r="NA337" s="52">
        <v>0</v>
      </c>
      <c r="NB337" s="52">
        <v>0</v>
      </c>
      <c r="NC337" s="52">
        <v>0</v>
      </c>
      <c r="ND337" s="52">
        <v>0</v>
      </c>
      <c r="NE337" s="52">
        <v>0</v>
      </c>
      <c r="NF337" s="52">
        <v>0</v>
      </c>
      <c r="NG337" s="52">
        <v>0</v>
      </c>
      <c r="NH337" s="52">
        <v>0</v>
      </c>
      <c r="NI337" s="52">
        <v>0</v>
      </c>
      <c r="NJ337" s="52">
        <v>0</v>
      </c>
      <c r="NK337" s="52">
        <v>0</v>
      </c>
      <c r="NL337" s="52">
        <v>0</v>
      </c>
      <c r="NM337" s="52">
        <v>0</v>
      </c>
      <c r="NN337" s="52">
        <v>0</v>
      </c>
      <c r="NO337" s="52">
        <v>0</v>
      </c>
      <c r="NP337" s="52">
        <v>0</v>
      </c>
      <c r="NQ337" s="52">
        <v>0</v>
      </c>
      <c r="NR337" s="68">
        <f t="shared" si="15"/>
        <v>92439.489999999976</v>
      </c>
      <c r="NS337" s="68">
        <f t="shared" si="16"/>
        <v>92439.489999999976</v>
      </c>
      <c r="NT337" s="68">
        <f t="shared" si="17"/>
        <v>92439.489999999976</v>
      </c>
    </row>
    <row r="338" spans="1:384" s="40" customFormat="1" ht="15" customHeight="1" outlineLevel="1" x14ac:dyDescent="0.2">
      <c r="A338" s="61"/>
      <c r="B338" s="49" t="s">
        <v>1078</v>
      </c>
      <c r="C338" s="49" t="s">
        <v>892</v>
      </c>
      <c r="D338" s="49" t="s">
        <v>893</v>
      </c>
      <c r="E338" s="50" t="s">
        <v>894</v>
      </c>
      <c r="F338" s="64">
        <v>45265</v>
      </c>
      <c r="G338" s="49" t="s">
        <v>37</v>
      </c>
      <c r="H338" s="72">
        <v>6.1677999999999997E-2</v>
      </c>
      <c r="I338" s="65">
        <v>159026.4</v>
      </c>
      <c r="J338" s="114" t="str">
        <f>_xlfn.XLOOKUP(E338,'[12]Resumo Unidades'!$B:$B,'[12]Resumo Unidades'!$W:$W)</f>
        <v>Fluxo com Divergência de até 2%</v>
      </c>
      <c r="K338" s="51" t="str">
        <f>IF(L338&gt;Resumo!$E$23,"Sim","Não")</f>
        <v>Não</v>
      </c>
      <c r="L338" s="66">
        <v>0</v>
      </c>
      <c r="M338" s="67"/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52">
        <v>0</v>
      </c>
      <c r="U338" s="52">
        <v>0</v>
      </c>
      <c r="V338" s="52">
        <v>0</v>
      </c>
      <c r="W338" s="52">
        <v>0</v>
      </c>
      <c r="X338" s="52">
        <v>0</v>
      </c>
      <c r="Y338" s="52">
        <v>0</v>
      </c>
      <c r="Z338" s="52">
        <v>0</v>
      </c>
      <c r="AA338" s="52">
        <v>0</v>
      </c>
      <c r="AB338" s="52">
        <v>0</v>
      </c>
      <c r="AC338" s="52">
        <v>0</v>
      </c>
      <c r="AD338" s="52">
        <v>0</v>
      </c>
      <c r="AE338" s="52">
        <v>0</v>
      </c>
      <c r="AF338" s="52">
        <v>0</v>
      </c>
      <c r="AG338" s="52">
        <v>0</v>
      </c>
      <c r="AH338" s="52">
        <v>0</v>
      </c>
      <c r="AI338" s="52">
        <v>0</v>
      </c>
      <c r="AJ338" s="52">
        <v>0</v>
      </c>
      <c r="AK338" s="52">
        <v>0</v>
      </c>
      <c r="AL338" s="52">
        <v>0</v>
      </c>
      <c r="AM338" s="52">
        <v>0</v>
      </c>
      <c r="AN338" s="52">
        <v>0</v>
      </c>
      <c r="AO338" s="52">
        <v>0</v>
      </c>
      <c r="AP338" s="52">
        <v>0</v>
      </c>
      <c r="AQ338" s="52">
        <v>0</v>
      </c>
      <c r="AR338" s="52">
        <v>0</v>
      </c>
      <c r="AS338" s="52">
        <v>0</v>
      </c>
      <c r="AT338" s="52">
        <v>0</v>
      </c>
      <c r="AU338" s="52">
        <v>0</v>
      </c>
      <c r="AV338" s="52">
        <v>0</v>
      </c>
      <c r="AW338" s="52">
        <v>0</v>
      </c>
      <c r="AX338" s="52">
        <v>0</v>
      </c>
      <c r="AY338" s="52">
        <v>0</v>
      </c>
      <c r="AZ338" s="52">
        <v>0</v>
      </c>
      <c r="BA338" s="52">
        <v>0</v>
      </c>
      <c r="BB338" s="52">
        <v>0</v>
      </c>
      <c r="BC338" s="52">
        <v>0</v>
      </c>
      <c r="BD338" s="52">
        <v>0</v>
      </c>
      <c r="BE338" s="52">
        <v>0</v>
      </c>
      <c r="BF338" s="52">
        <v>0</v>
      </c>
      <c r="BG338" s="52">
        <v>0</v>
      </c>
      <c r="BH338" s="52">
        <v>0</v>
      </c>
      <c r="BI338" s="52">
        <v>0</v>
      </c>
      <c r="BJ338" s="52">
        <v>0</v>
      </c>
      <c r="BK338" s="52">
        <v>0</v>
      </c>
      <c r="BL338" s="52">
        <v>0</v>
      </c>
      <c r="BM338" s="52">
        <v>0</v>
      </c>
      <c r="BN338" s="52">
        <v>0</v>
      </c>
      <c r="BO338" s="52">
        <v>0</v>
      </c>
      <c r="BP338" s="52">
        <v>0</v>
      </c>
      <c r="BQ338" s="52">
        <v>0</v>
      </c>
      <c r="BR338" s="52">
        <v>0</v>
      </c>
      <c r="BS338" s="52">
        <v>0</v>
      </c>
      <c r="BT338" s="52">
        <v>0</v>
      </c>
      <c r="BU338" s="52">
        <v>0</v>
      </c>
      <c r="BV338" s="52">
        <v>0</v>
      </c>
      <c r="BW338" s="52">
        <v>0</v>
      </c>
      <c r="BX338" s="52">
        <v>0</v>
      </c>
      <c r="BY338" s="52">
        <v>0</v>
      </c>
      <c r="BZ338" s="52">
        <v>0</v>
      </c>
      <c r="CA338" s="52">
        <v>0</v>
      </c>
      <c r="CB338" s="52">
        <v>0</v>
      </c>
      <c r="CC338" s="52">
        <v>0</v>
      </c>
      <c r="CD338" s="52">
        <v>1457.21</v>
      </c>
      <c r="CE338" s="52">
        <v>1457.21</v>
      </c>
      <c r="CF338" s="52">
        <v>1457.21</v>
      </c>
      <c r="CG338" s="52">
        <v>1457.21</v>
      </c>
      <c r="CH338" s="52">
        <v>1457.21</v>
      </c>
      <c r="CI338" s="52">
        <v>1457.21</v>
      </c>
      <c r="CJ338" s="52">
        <v>1457.21</v>
      </c>
      <c r="CK338" s="52">
        <v>1457.21</v>
      </c>
      <c r="CL338" s="52">
        <v>1457.21</v>
      </c>
      <c r="CM338" s="52">
        <v>1457.21</v>
      </c>
      <c r="CN338" s="52">
        <v>1457.21</v>
      </c>
      <c r="CO338" s="52">
        <v>1457.21</v>
      </c>
      <c r="CP338" s="52">
        <v>1457.21</v>
      </c>
      <c r="CQ338" s="52">
        <v>1457.21</v>
      </c>
      <c r="CR338" s="52">
        <v>1457.21</v>
      </c>
      <c r="CS338" s="52">
        <v>1457.21</v>
      </c>
      <c r="CT338" s="52">
        <v>1457.21</v>
      </c>
      <c r="CU338" s="52">
        <v>1457.21</v>
      </c>
      <c r="CV338" s="52">
        <v>1457.21</v>
      </c>
      <c r="CW338" s="52">
        <v>1457.21</v>
      </c>
      <c r="CX338" s="52">
        <v>1457.21</v>
      </c>
      <c r="CY338" s="52">
        <v>1457.21</v>
      </c>
      <c r="CZ338" s="52">
        <v>1457.21</v>
      </c>
      <c r="DA338" s="52">
        <v>1457.21</v>
      </c>
      <c r="DB338" s="52">
        <v>1457.21</v>
      </c>
      <c r="DC338" s="52">
        <v>1457.21</v>
      </c>
      <c r="DD338" s="52">
        <v>1457.21</v>
      </c>
      <c r="DE338" s="52">
        <v>1457.21</v>
      </c>
      <c r="DF338" s="52">
        <v>1457.21</v>
      </c>
      <c r="DG338" s="52">
        <v>1457.21</v>
      </c>
      <c r="DH338" s="52">
        <v>1457.21</v>
      </c>
      <c r="DI338" s="52">
        <v>1457.21</v>
      </c>
      <c r="DJ338" s="52">
        <v>1457.21</v>
      </c>
      <c r="DK338" s="52">
        <v>1457.21</v>
      </c>
      <c r="DL338" s="52">
        <v>1457.21</v>
      </c>
      <c r="DM338" s="52">
        <v>1457.21</v>
      </c>
      <c r="DN338" s="52">
        <v>1457.21</v>
      </c>
      <c r="DO338" s="52">
        <v>1457.21</v>
      </c>
      <c r="DP338" s="52">
        <v>1457.21</v>
      </c>
      <c r="DQ338" s="52">
        <v>1457.21</v>
      </c>
      <c r="DR338" s="52">
        <v>1457.21</v>
      </c>
      <c r="DS338" s="52">
        <v>1457.21</v>
      </c>
      <c r="DT338" s="52">
        <v>1457.21</v>
      </c>
      <c r="DU338" s="52">
        <v>1457.21</v>
      </c>
      <c r="DV338" s="52">
        <v>1457.21</v>
      </c>
      <c r="DW338" s="52">
        <v>1457.21</v>
      </c>
      <c r="DX338" s="52">
        <v>1457.21</v>
      </c>
      <c r="DY338" s="52">
        <v>1457.21</v>
      </c>
      <c r="DZ338" s="52">
        <v>1457.21</v>
      </c>
      <c r="EA338" s="52">
        <v>1457.21</v>
      </c>
      <c r="EB338" s="52">
        <v>1457.21</v>
      </c>
      <c r="EC338" s="52">
        <v>1457.21</v>
      </c>
      <c r="ED338" s="52">
        <v>1457.21</v>
      </c>
      <c r="EE338" s="52">
        <v>1457.21</v>
      </c>
      <c r="EF338" s="52">
        <v>1457.21</v>
      </c>
      <c r="EG338" s="52">
        <v>1457.21</v>
      </c>
      <c r="EH338" s="52">
        <v>1457.21</v>
      </c>
      <c r="EI338" s="52">
        <v>1457.21</v>
      </c>
      <c r="EJ338" s="52">
        <v>1457.21</v>
      </c>
      <c r="EK338" s="52">
        <v>1457.21</v>
      </c>
      <c r="EL338" s="52">
        <v>1457.21</v>
      </c>
      <c r="EM338" s="52">
        <v>1457.21</v>
      </c>
      <c r="EN338" s="52">
        <v>1457.21</v>
      </c>
      <c r="EO338" s="52">
        <v>1457.21</v>
      </c>
      <c r="EP338" s="52">
        <v>1457.21</v>
      </c>
      <c r="EQ338" s="52">
        <v>1457.21</v>
      </c>
      <c r="ER338" s="52">
        <v>1457.21</v>
      </c>
      <c r="ES338" s="52">
        <v>1457.21</v>
      </c>
      <c r="ET338" s="52">
        <v>1457.21</v>
      </c>
      <c r="EU338" s="52">
        <v>1457.21</v>
      </c>
      <c r="EV338" s="52">
        <v>1457.21</v>
      </c>
      <c r="EW338" s="52">
        <v>1457.21</v>
      </c>
      <c r="EX338" s="52">
        <v>1457.21</v>
      </c>
      <c r="EY338" s="52">
        <v>1457.21</v>
      </c>
      <c r="EZ338" s="52">
        <v>1457.21</v>
      </c>
      <c r="FA338" s="52">
        <v>1457.21</v>
      </c>
      <c r="FB338" s="52">
        <v>1457.21</v>
      </c>
      <c r="FC338" s="52">
        <v>1457.21</v>
      </c>
      <c r="FD338" s="52">
        <v>1457.21</v>
      </c>
      <c r="FE338" s="52">
        <v>1457.21</v>
      </c>
      <c r="FF338" s="52">
        <v>1457.21</v>
      </c>
      <c r="FG338" s="52">
        <v>1457.21</v>
      </c>
      <c r="FH338" s="52">
        <v>1457.21</v>
      </c>
      <c r="FI338" s="52">
        <v>1457.21</v>
      </c>
      <c r="FJ338" s="52">
        <v>1457.21</v>
      </c>
      <c r="FK338" s="52">
        <v>1457.21</v>
      </c>
      <c r="FL338" s="52">
        <v>1457.21</v>
      </c>
      <c r="FM338" s="52">
        <v>1457.21</v>
      </c>
      <c r="FN338" s="52">
        <v>1457.21</v>
      </c>
      <c r="FO338" s="52">
        <v>1457.21</v>
      </c>
      <c r="FP338" s="52">
        <v>1457.21</v>
      </c>
      <c r="FQ338" s="52">
        <v>1457.21</v>
      </c>
      <c r="FR338" s="52">
        <v>1457.21</v>
      </c>
      <c r="FS338" s="52">
        <v>1457.21</v>
      </c>
      <c r="FT338" s="52">
        <v>1457.21</v>
      </c>
      <c r="FU338" s="52">
        <v>1457.21</v>
      </c>
      <c r="FV338" s="52">
        <v>1457.21</v>
      </c>
      <c r="FW338" s="52">
        <v>1457.21</v>
      </c>
      <c r="FX338" s="52">
        <v>1457.21</v>
      </c>
      <c r="FY338" s="52">
        <v>1457.21</v>
      </c>
      <c r="FZ338" s="52">
        <v>1457.21</v>
      </c>
      <c r="GA338" s="52">
        <v>1457.21</v>
      </c>
      <c r="GB338" s="52">
        <v>1457.21</v>
      </c>
      <c r="GC338" s="52">
        <v>1457.21</v>
      </c>
      <c r="GD338" s="52">
        <v>1457.21</v>
      </c>
      <c r="GE338" s="52">
        <v>1457.21</v>
      </c>
      <c r="GF338" s="52">
        <v>1457.21</v>
      </c>
      <c r="GG338" s="52">
        <v>1457.21</v>
      </c>
      <c r="GH338" s="52">
        <v>1457.21</v>
      </c>
      <c r="GI338" s="52">
        <v>1457.21</v>
      </c>
      <c r="GJ338" s="52">
        <v>1457.21</v>
      </c>
      <c r="GK338" s="52">
        <v>1457.21</v>
      </c>
      <c r="GL338" s="52">
        <v>1457.21</v>
      </c>
      <c r="GM338" s="52">
        <v>1457.21</v>
      </c>
      <c r="GN338" s="52">
        <v>1457.21</v>
      </c>
      <c r="GO338" s="52">
        <v>1457.21</v>
      </c>
      <c r="GP338" s="52">
        <v>1457.21</v>
      </c>
      <c r="GQ338" s="52">
        <v>1457.21</v>
      </c>
      <c r="GR338" s="52">
        <v>1457.21</v>
      </c>
      <c r="GS338" s="52">
        <v>1457.21</v>
      </c>
      <c r="GT338" s="52">
        <v>1457.21</v>
      </c>
      <c r="GU338" s="52">
        <v>1457.21</v>
      </c>
      <c r="GV338" s="52">
        <v>1457.21</v>
      </c>
      <c r="GW338" s="52">
        <v>1457.21</v>
      </c>
      <c r="GX338" s="52">
        <v>1457.21</v>
      </c>
      <c r="GY338" s="52">
        <v>1457.21</v>
      </c>
      <c r="GZ338" s="52">
        <v>1457.21</v>
      </c>
      <c r="HA338" s="52">
        <v>1457.21</v>
      </c>
      <c r="HB338" s="52">
        <v>1457.21</v>
      </c>
      <c r="HC338" s="52">
        <v>1457.21</v>
      </c>
      <c r="HD338" s="52">
        <v>1457.21</v>
      </c>
      <c r="HE338" s="52">
        <v>1457.21</v>
      </c>
      <c r="HF338" s="52">
        <v>1457.21</v>
      </c>
      <c r="HG338" s="52">
        <v>1457.21</v>
      </c>
      <c r="HH338" s="52">
        <v>1457.21</v>
      </c>
      <c r="HI338" s="52">
        <v>1457.21</v>
      </c>
      <c r="HJ338" s="52">
        <v>1457.21</v>
      </c>
      <c r="HK338" s="52">
        <v>1457.21</v>
      </c>
      <c r="HL338" s="52">
        <v>1457.21</v>
      </c>
      <c r="HM338" s="52">
        <v>1457.21</v>
      </c>
      <c r="HN338" s="52">
        <v>1457.21</v>
      </c>
      <c r="HO338" s="52">
        <v>1457.21</v>
      </c>
      <c r="HP338" s="52">
        <v>1457.21</v>
      </c>
      <c r="HQ338" s="52">
        <v>1457.21</v>
      </c>
      <c r="HR338" s="52">
        <v>1457.21</v>
      </c>
      <c r="HS338" s="52">
        <v>1457.21</v>
      </c>
      <c r="HT338" s="52">
        <v>1457.21</v>
      </c>
      <c r="HU338" s="52">
        <v>1457.21</v>
      </c>
      <c r="HV338" s="52">
        <v>1457.21</v>
      </c>
      <c r="HW338" s="52">
        <v>1457.21</v>
      </c>
      <c r="HX338" s="52">
        <v>1457.21</v>
      </c>
      <c r="HY338" s="52">
        <v>1457.21</v>
      </c>
      <c r="HZ338" s="52">
        <v>1457.21</v>
      </c>
      <c r="IA338" s="52">
        <v>1457.21</v>
      </c>
      <c r="IB338" s="52">
        <v>1457.21</v>
      </c>
      <c r="IC338" s="52">
        <v>1457.21</v>
      </c>
      <c r="ID338" s="52">
        <v>1457.21</v>
      </c>
      <c r="IE338" s="52">
        <v>1457.21</v>
      </c>
      <c r="IF338" s="52">
        <v>1457.21</v>
      </c>
      <c r="IG338" s="52">
        <v>1457.21</v>
      </c>
      <c r="IH338" s="52">
        <v>1457.21</v>
      </c>
      <c r="II338" s="52">
        <v>1457.21</v>
      </c>
      <c r="IJ338" s="52">
        <v>1457.21</v>
      </c>
      <c r="IK338" s="52">
        <v>1457.21</v>
      </c>
      <c r="IL338" s="52">
        <v>1457.21</v>
      </c>
      <c r="IM338" s="52">
        <v>1457.21</v>
      </c>
      <c r="IN338" s="52">
        <v>1457.21</v>
      </c>
      <c r="IO338" s="52">
        <v>1457.21</v>
      </c>
      <c r="IP338" s="52">
        <v>0</v>
      </c>
      <c r="IQ338" s="52">
        <v>0</v>
      </c>
      <c r="IR338" s="52">
        <v>0</v>
      </c>
      <c r="IS338" s="52">
        <v>0</v>
      </c>
      <c r="IT338" s="52">
        <v>0</v>
      </c>
      <c r="IU338" s="52">
        <v>0</v>
      </c>
      <c r="IV338" s="52">
        <v>0</v>
      </c>
      <c r="IW338" s="52">
        <v>0</v>
      </c>
      <c r="IX338" s="52">
        <v>0</v>
      </c>
      <c r="IY338" s="52">
        <v>0</v>
      </c>
      <c r="IZ338" s="52">
        <v>0</v>
      </c>
      <c r="JA338" s="52">
        <v>0</v>
      </c>
      <c r="JB338" s="52">
        <v>0</v>
      </c>
      <c r="JC338" s="52">
        <v>0</v>
      </c>
      <c r="JD338" s="52">
        <v>0</v>
      </c>
      <c r="JE338" s="52">
        <v>0</v>
      </c>
      <c r="JF338" s="52">
        <v>0</v>
      </c>
      <c r="JG338" s="52">
        <v>0</v>
      </c>
      <c r="JH338" s="52">
        <v>0</v>
      </c>
      <c r="JI338" s="52">
        <v>0</v>
      </c>
      <c r="JJ338" s="52">
        <v>0</v>
      </c>
      <c r="JK338" s="52">
        <v>0</v>
      </c>
      <c r="JL338" s="52">
        <v>0</v>
      </c>
      <c r="JM338" s="52">
        <v>0</v>
      </c>
      <c r="JN338" s="52">
        <v>0</v>
      </c>
      <c r="JO338" s="52">
        <v>0</v>
      </c>
      <c r="JP338" s="52">
        <v>0</v>
      </c>
      <c r="JQ338" s="52">
        <v>0</v>
      </c>
      <c r="JR338" s="52">
        <v>0</v>
      </c>
      <c r="JS338" s="52">
        <v>0</v>
      </c>
      <c r="JT338" s="52">
        <v>0</v>
      </c>
      <c r="JU338" s="52">
        <v>0</v>
      </c>
      <c r="JV338" s="52">
        <v>0</v>
      </c>
      <c r="JW338" s="52">
        <v>0</v>
      </c>
      <c r="JX338" s="52">
        <v>0</v>
      </c>
      <c r="JY338" s="52">
        <v>0</v>
      </c>
      <c r="JZ338" s="52">
        <v>0</v>
      </c>
      <c r="KA338" s="52">
        <v>0</v>
      </c>
      <c r="KB338" s="52">
        <v>0</v>
      </c>
      <c r="KC338" s="52">
        <v>0</v>
      </c>
      <c r="KD338" s="52">
        <v>0</v>
      </c>
      <c r="KE338" s="52">
        <v>0</v>
      </c>
      <c r="KF338" s="52">
        <v>0</v>
      </c>
      <c r="KG338" s="52">
        <v>0</v>
      </c>
      <c r="KH338" s="52">
        <v>0</v>
      </c>
      <c r="KI338" s="52">
        <v>0</v>
      </c>
      <c r="KJ338" s="52">
        <v>0</v>
      </c>
      <c r="KK338" s="52">
        <v>0</v>
      </c>
      <c r="KL338" s="52">
        <v>0</v>
      </c>
      <c r="KM338" s="52">
        <v>0</v>
      </c>
      <c r="KN338" s="52">
        <v>0</v>
      </c>
      <c r="KO338" s="52">
        <v>0</v>
      </c>
      <c r="KP338" s="52">
        <v>0</v>
      </c>
      <c r="KQ338" s="52">
        <v>0</v>
      </c>
      <c r="KR338" s="52">
        <v>0</v>
      </c>
      <c r="KS338" s="52">
        <v>0</v>
      </c>
      <c r="KT338" s="52">
        <v>0</v>
      </c>
      <c r="KU338" s="52">
        <v>0</v>
      </c>
      <c r="KV338" s="52">
        <v>0</v>
      </c>
      <c r="KW338" s="52">
        <v>0</v>
      </c>
      <c r="KX338" s="52">
        <v>0</v>
      </c>
      <c r="KY338" s="52">
        <v>0</v>
      </c>
      <c r="KZ338" s="52">
        <v>0</v>
      </c>
      <c r="LA338" s="52">
        <v>0</v>
      </c>
      <c r="LB338" s="52">
        <v>0</v>
      </c>
      <c r="LC338" s="52">
        <v>0</v>
      </c>
      <c r="LD338" s="52">
        <v>0</v>
      </c>
      <c r="LE338" s="52">
        <v>0</v>
      </c>
      <c r="LF338" s="52">
        <v>0</v>
      </c>
      <c r="LG338" s="52">
        <v>0</v>
      </c>
      <c r="LH338" s="52">
        <v>0</v>
      </c>
      <c r="LI338" s="52">
        <v>0</v>
      </c>
      <c r="LJ338" s="52">
        <v>0</v>
      </c>
      <c r="LK338" s="52">
        <v>0</v>
      </c>
      <c r="LL338" s="52">
        <v>0</v>
      </c>
      <c r="LM338" s="52">
        <v>0</v>
      </c>
      <c r="LN338" s="52">
        <v>0</v>
      </c>
      <c r="LO338" s="52">
        <v>0</v>
      </c>
      <c r="LP338" s="52">
        <v>0</v>
      </c>
      <c r="LQ338" s="52">
        <v>0</v>
      </c>
      <c r="LR338" s="52">
        <v>0</v>
      </c>
      <c r="LS338" s="52">
        <v>0</v>
      </c>
      <c r="LT338" s="52">
        <v>0</v>
      </c>
      <c r="LU338" s="52">
        <v>0</v>
      </c>
      <c r="LV338" s="52">
        <v>0</v>
      </c>
      <c r="LW338" s="52">
        <v>0</v>
      </c>
      <c r="LX338" s="52">
        <v>0</v>
      </c>
      <c r="LY338" s="52">
        <v>0</v>
      </c>
      <c r="LZ338" s="52">
        <v>0</v>
      </c>
      <c r="MA338" s="52">
        <v>0</v>
      </c>
      <c r="MB338" s="52">
        <v>0</v>
      </c>
      <c r="MC338" s="52">
        <v>0</v>
      </c>
      <c r="MD338" s="52">
        <v>0</v>
      </c>
      <c r="ME338" s="52">
        <v>0</v>
      </c>
      <c r="MF338" s="52">
        <v>0</v>
      </c>
      <c r="MG338" s="52">
        <v>0</v>
      </c>
      <c r="MH338" s="52">
        <v>0</v>
      </c>
      <c r="MI338" s="52">
        <v>0</v>
      </c>
      <c r="MJ338" s="52">
        <v>0</v>
      </c>
      <c r="MK338" s="52">
        <v>0</v>
      </c>
      <c r="ML338" s="52">
        <v>0</v>
      </c>
      <c r="MM338" s="52">
        <v>0</v>
      </c>
      <c r="MN338" s="52">
        <v>0</v>
      </c>
      <c r="MO338" s="52">
        <v>0</v>
      </c>
      <c r="MP338" s="52">
        <v>0</v>
      </c>
      <c r="MQ338" s="52">
        <v>0</v>
      </c>
      <c r="MR338" s="52">
        <v>0</v>
      </c>
      <c r="MS338" s="52">
        <v>0</v>
      </c>
      <c r="MT338" s="52">
        <v>0</v>
      </c>
      <c r="MU338" s="52">
        <v>0</v>
      </c>
      <c r="MV338" s="52">
        <v>0</v>
      </c>
      <c r="MW338" s="52">
        <v>0</v>
      </c>
      <c r="MX338" s="52">
        <v>0</v>
      </c>
      <c r="MY338" s="52">
        <v>0</v>
      </c>
      <c r="MZ338" s="52">
        <v>0</v>
      </c>
      <c r="NA338" s="52">
        <v>0</v>
      </c>
      <c r="NB338" s="52">
        <v>0</v>
      </c>
      <c r="NC338" s="52">
        <v>0</v>
      </c>
      <c r="ND338" s="52">
        <v>0</v>
      </c>
      <c r="NE338" s="52">
        <v>0</v>
      </c>
      <c r="NF338" s="52">
        <v>0</v>
      </c>
      <c r="NG338" s="52">
        <v>0</v>
      </c>
      <c r="NH338" s="52">
        <v>0</v>
      </c>
      <c r="NI338" s="52">
        <v>0</v>
      </c>
      <c r="NJ338" s="52">
        <v>0</v>
      </c>
      <c r="NK338" s="52">
        <v>0</v>
      </c>
      <c r="NL338" s="52">
        <v>0</v>
      </c>
      <c r="NM338" s="52">
        <v>0</v>
      </c>
      <c r="NN338" s="52">
        <v>0</v>
      </c>
      <c r="NO338" s="52">
        <v>0</v>
      </c>
      <c r="NP338" s="52">
        <v>0</v>
      </c>
      <c r="NQ338" s="52">
        <v>0</v>
      </c>
      <c r="NR338" s="68">
        <f t="shared" si="15"/>
        <v>244811.27999999962</v>
      </c>
      <c r="NS338" s="68">
        <f t="shared" si="16"/>
        <v>244811.27999999962</v>
      </c>
      <c r="NT338" s="68">
        <f t="shared" si="17"/>
        <v>158835.8900000001</v>
      </c>
    </row>
    <row r="339" spans="1:384" s="40" customFormat="1" ht="15" customHeight="1" outlineLevel="1" x14ac:dyDescent="0.2">
      <c r="A339" s="61"/>
      <c r="B339" s="49" t="s">
        <v>1078</v>
      </c>
      <c r="C339" s="49" t="s">
        <v>895</v>
      </c>
      <c r="D339" s="49" t="s">
        <v>896</v>
      </c>
      <c r="E339" s="50" t="s">
        <v>897</v>
      </c>
      <c r="F339" s="64">
        <v>45326</v>
      </c>
      <c r="G339" s="49" t="s">
        <v>37</v>
      </c>
      <c r="H339" s="72">
        <v>6.1677999999999997E-2</v>
      </c>
      <c r="I339" s="65">
        <v>158625.54999999999</v>
      </c>
      <c r="J339" s="114" t="str">
        <f>_xlfn.XLOOKUP(E339,'[12]Resumo Unidades'!$B:$B,'[12]Resumo Unidades'!$W:$W)</f>
        <v>Fluxo com Divergência de até 2%</v>
      </c>
      <c r="K339" s="51" t="str">
        <f>IF(L339&gt;Resumo!$E$23,"Sim","Não")</f>
        <v>Não</v>
      </c>
      <c r="L339" s="66">
        <v>0</v>
      </c>
      <c r="M339" s="67"/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52">
        <v>0</v>
      </c>
      <c r="U339" s="52">
        <v>0</v>
      </c>
      <c r="V339" s="52">
        <v>0</v>
      </c>
      <c r="W339" s="52">
        <v>0</v>
      </c>
      <c r="X339" s="52">
        <v>0</v>
      </c>
      <c r="Y339" s="52">
        <v>0</v>
      </c>
      <c r="Z339" s="52">
        <v>0</v>
      </c>
      <c r="AA339" s="52">
        <v>0</v>
      </c>
      <c r="AB339" s="52">
        <v>0</v>
      </c>
      <c r="AC339" s="52">
        <v>0</v>
      </c>
      <c r="AD339" s="52">
        <v>0</v>
      </c>
      <c r="AE339" s="52">
        <v>0</v>
      </c>
      <c r="AF339" s="52">
        <v>0</v>
      </c>
      <c r="AG339" s="52">
        <v>0</v>
      </c>
      <c r="AH339" s="52">
        <v>0</v>
      </c>
      <c r="AI339" s="52">
        <v>0</v>
      </c>
      <c r="AJ339" s="52">
        <v>0</v>
      </c>
      <c r="AK339" s="52">
        <v>0</v>
      </c>
      <c r="AL339" s="52">
        <v>0</v>
      </c>
      <c r="AM339" s="52">
        <v>0</v>
      </c>
      <c r="AN339" s="52">
        <v>0</v>
      </c>
      <c r="AO339" s="52">
        <v>0</v>
      </c>
      <c r="AP339" s="52">
        <v>0</v>
      </c>
      <c r="AQ339" s="52">
        <v>0</v>
      </c>
      <c r="AR339" s="52">
        <v>0</v>
      </c>
      <c r="AS339" s="52">
        <v>0</v>
      </c>
      <c r="AT339" s="52">
        <v>0</v>
      </c>
      <c r="AU339" s="52">
        <v>0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>
        <v>0</v>
      </c>
      <c r="BB339" s="52">
        <v>0</v>
      </c>
      <c r="BC339" s="52">
        <v>0</v>
      </c>
      <c r="BD339" s="52">
        <v>0</v>
      </c>
      <c r="BE339" s="52">
        <v>0</v>
      </c>
      <c r="BF339" s="52">
        <v>0</v>
      </c>
      <c r="BG339" s="52">
        <v>0</v>
      </c>
      <c r="BH339" s="52">
        <v>0</v>
      </c>
      <c r="BI339" s="52">
        <v>0</v>
      </c>
      <c r="BJ339" s="52">
        <v>0</v>
      </c>
      <c r="BK339" s="52">
        <v>0</v>
      </c>
      <c r="BL339" s="52">
        <v>0</v>
      </c>
      <c r="BM339" s="52">
        <v>0</v>
      </c>
      <c r="BN339" s="52">
        <v>0</v>
      </c>
      <c r="BO339" s="52">
        <v>0</v>
      </c>
      <c r="BP339" s="52">
        <v>0</v>
      </c>
      <c r="BQ339" s="52">
        <v>0</v>
      </c>
      <c r="BR339" s="52">
        <v>0</v>
      </c>
      <c r="BS339" s="52">
        <v>0</v>
      </c>
      <c r="BT339" s="52">
        <v>0</v>
      </c>
      <c r="BU339" s="52">
        <v>0</v>
      </c>
      <c r="BV339" s="52">
        <v>0</v>
      </c>
      <c r="BW339" s="52">
        <v>0</v>
      </c>
      <c r="BX339" s="52">
        <v>0</v>
      </c>
      <c r="BY339" s="52">
        <v>0</v>
      </c>
      <c r="BZ339" s="52">
        <v>0</v>
      </c>
      <c r="CA339" s="52">
        <v>0</v>
      </c>
      <c r="CB339" s="52">
        <v>0</v>
      </c>
      <c r="CC339" s="52">
        <v>0</v>
      </c>
      <c r="CD339" s="52">
        <v>0</v>
      </c>
      <c r="CE339" s="52">
        <v>46.56</v>
      </c>
      <c r="CF339" s="52">
        <v>1442.82</v>
      </c>
      <c r="CG339" s="52">
        <v>1442.82</v>
      </c>
      <c r="CH339" s="52">
        <v>1442.82</v>
      </c>
      <c r="CI339" s="52">
        <v>1442.82</v>
      </c>
      <c r="CJ339" s="52">
        <v>1442.82</v>
      </c>
      <c r="CK339" s="52">
        <v>1442.82</v>
      </c>
      <c r="CL339" s="52">
        <v>1442.82</v>
      </c>
      <c r="CM339" s="52">
        <v>1442.82</v>
      </c>
      <c r="CN339" s="52">
        <v>1442.82</v>
      </c>
      <c r="CO339" s="52">
        <v>1442.82</v>
      </c>
      <c r="CP339" s="52">
        <v>1442.82</v>
      </c>
      <c r="CQ339" s="52">
        <v>1442.82</v>
      </c>
      <c r="CR339" s="52">
        <v>1442.82</v>
      </c>
      <c r="CS339" s="52">
        <v>1442.82</v>
      </c>
      <c r="CT339" s="52">
        <v>1442.82</v>
      </c>
      <c r="CU339" s="52">
        <v>1442.82</v>
      </c>
      <c r="CV339" s="52">
        <v>1442.82</v>
      </c>
      <c r="CW339" s="52">
        <v>1442.82</v>
      </c>
      <c r="CX339" s="52">
        <v>1442.82</v>
      </c>
      <c r="CY339" s="52">
        <v>1442.82</v>
      </c>
      <c r="CZ339" s="52">
        <v>1442.82</v>
      </c>
      <c r="DA339" s="52">
        <v>1442.82</v>
      </c>
      <c r="DB339" s="52">
        <v>1442.82</v>
      </c>
      <c r="DC339" s="52">
        <v>1442.82</v>
      </c>
      <c r="DD339" s="52">
        <v>1442.82</v>
      </c>
      <c r="DE339" s="52">
        <v>1442.82</v>
      </c>
      <c r="DF339" s="52">
        <v>1442.82</v>
      </c>
      <c r="DG339" s="52">
        <v>1442.82</v>
      </c>
      <c r="DH339" s="52">
        <v>1442.82</v>
      </c>
      <c r="DI339" s="52">
        <v>1442.82</v>
      </c>
      <c r="DJ339" s="52">
        <v>1442.82</v>
      </c>
      <c r="DK339" s="52">
        <v>1442.82</v>
      </c>
      <c r="DL339" s="52">
        <v>1442.82</v>
      </c>
      <c r="DM339" s="52">
        <v>1442.82</v>
      </c>
      <c r="DN339" s="52">
        <v>1442.82</v>
      </c>
      <c r="DO339" s="52">
        <v>1442.82</v>
      </c>
      <c r="DP339" s="52">
        <v>1442.82</v>
      </c>
      <c r="DQ339" s="52">
        <v>1442.82</v>
      </c>
      <c r="DR339" s="52">
        <v>1442.82</v>
      </c>
      <c r="DS339" s="52">
        <v>1442.82</v>
      </c>
      <c r="DT339" s="52">
        <v>1442.82</v>
      </c>
      <c r="DU339" s="52">
        <v>1442.82</v>
      </c>
      <c r="DV339" s="52">
        <v>1442.82</v>
      </c>
      <c r="DW339" s="52">
        <v>1442.82</v>
      </c>
      <c r="DX339" s="52">
        <v>1442.82</v>
      </c>
      <c r="DY339" s="52">
        <v>1442.82</v>
      </c>
      <c r="DZ339" s="52">
        <v>1442.82</v>
      </c>
      <c r="EA339" s="52">
        <v>1442.82</v>
      </c>
      <c r="EB339" s="52">
        <v>1442.82</v>
      </c>
      <c r="EC339" s="52">
        <v>1442.82</v>
      </c>
      <c r="ED339" s="52">
        <v>1442.82</v>
      </c>
      <c r="EE339" s="52">
        <v>1442.82</v>
      </c>
      <c r="EF339" s="52">
        <v>1442.82</v>
      </c>
      <c r="EG339" s="52">
        <v>1442.82</v>
      </c>
      <c r="EH339" s="52">
        <v>1442.82</v>
      </c>
      <c r="EI339" s="52">
        <v>1442.82</v>
      </c>
      <c r="EJ339" s="52">
        <v>1442.82</v>
      </c>
      <c r="EK339" s="52">
        <v>1442.82</v>
      </c>
      <c r="EL339" s="52">
        <v>1442.82</v>
      </c>
      <c r="EM339" s="52">
        <v>1442.82</v>
      </c>
      <c r="EN339" s="52">
        <v>1442.82</v>
      </c>
      <c r="EO339" s="52">
        <v>1442.82</v>
      </c>
      <c r="EP339" s="52">
        <v>1442.82</v>
      </c>
      <c r="EQ339" s="52">
        <v>1442.82</v>
      </c>
      <c r="ER339" s="52">
        <v>1442.82</v>
      </c>
      <c r="ES339" s="52">
        <v>1442.82</v>
      </c>
      <c r="ET339" s="52">
        <v>1442.82</v>
      </c>
      <c r="EU339" s="52">
        <v>1442.82</v>
      </c>
      <c r="EV339" s="52">
        <v>1442.82</v>
      </c>
      <c r="EW339" s="52">
        <v>1442.82</v>
      </c>
      <c r="EX339" s="52">
        <v>1442.82</v>
      </c>
      <c r="EY339" s="52">
        <v>1442.82</v>
      </c>
      <c r="EZ339" s="52">
        <v>1442.82</v>
      </c>
      <c r="FA339" s="52">
        <v>1442.82</v>
      </c>
      <c r="FB339" s="52">
        <v>1442.82</v>
      </c>
      <c r="FC339" s="52">
        <v>1442.82</v>
      </c>
      <c r="FD339" s="52">
        <v>1442.82</v>
      </c>
      <c r="FE339" s="52">
        <v>1442.82</v>
      </c>
      <c r="FF339" s="52">
        <v>1442.82</v>
      </c>
      <c r="FG339" s="52">
        <v>1442.82</v>
      </c>
      <c r="FH339" s="52">
        <v>1442.82</v>
      </c>
      <c r="FI339" s="52">
        <v>1442.82</v>
      </c>
      <c r="FJ339" s="52">
        <v>1442.82</v>
      </c>
      <c r="FK339" s="52">
        <v>1442.82</v>
      </c>
      <c r="FL339" s="52">
        <v>1442.82</v>
      </c>
      <c r="FM339" s="52">
        <v>1442.82</v>
      </c>
      <c r="FN339" s="52">
        <v>1442.82</v>
      </c>
      <c r="FO339" s="52">
        <v>1442.82</v>
      </c>
      <c r="FP339" s="52">
        <v>1442.82</v>
      </c>
      <c r="FQ339" s="52">
        <v>1442.82</v>
      </c>
      <c r="FR339" s="52">
        <v>1442.82</v>
      </c>
      <c r="FS339" s="52">
        <v>1442.82</v>
      </c>
      <c r="FT339" s="52">
        <v>1442.82</v>
      </c>
      <c r="FU339" s="52">
        <v>1442.82</v>
      </c>
      <c r="FV339" s="52">
        <v>1442.82</v>
      </c>
      <c r="FW339" s="52">
        <v>1442.82</v>
      </c>
      <c r="FX339" s="52">
        <v>1442.82</v>
      </c>
      <c r="FY339" s="52">
        <v>1442.82</v>
      </c>
      <c r="FZ339" s="52">
        <v>1442.82</v>
      </c>
      <c r="GA339" s="52">
        <v>1442.82</v>
      </c>
      <c r="GB339" s="52">
        <v>1442.82</v>
      </c>
      <c r="GC339" s="52">
        <v>1442.82</v>
      </c>
      <c r="GD339" s="52">
        <v>1442.82</v>
      </c>
      <c r="GE339" s="52">
        <v>1442.82</v>
      </c>
      <c r="GF339" s="52">
        <v>1442.82</v>
      </c>
      <c r="GG339" s="52">
        <v>1442.82</v>
      </c>
      <c r="GH339" s="52">
        <v>1442.82</v>
      </c>
      <c r="GI339" s="52">
        <v>1442.82</v>
      </c>
      <c r="GJ339" s="52">
        <v>1442.82</v>
      </c>
      <c r="GK339" s="52">
        <v>1442.82</v>
      </c>
      <c r="GL339" s="52">
        <v>1442.82</v>
      </c>
      <c r="GM339" s="52">
        <v>1442.82</v>
      </c>
      <c r="GN339" s="52">
        <v>1442.82</v>
      </c>
      <c r="GO339" s="52">
        <v>1442.82</v>
      </c>
      <c r="GP339" s="52">
        <v>1442.82</v>
      </c>
      <c r="GQ339" s="52">
        <v>1442.82</v>
      </c>
      <c r="GR339" s="52">
        <v>1442.82</v>
      </c>
      <c r="GS339" s="52">
        <v>1442.82</v>
      </c>
      <c r="GT339" s="52">
        <v>1442.82</v>
      </c>
      <c r="GU339" s="52">
        <v>1442.82</v>
      </c>
      <c r="GV339" s="52">
        <v>1442.82</v>
      </c>
      <c r="GW339" s="52">
        <v>1442.82</v>
      </c>
      <c r="GX339" s="52">
        <v>1442.82</v>
      </c>
      <c r="GY339" s="52">
        <v>1442.82</v>
      </c>
      <c r="GZ339" s="52">
        <v>1442.82</v>
      </c>
      <c r="HA339" s="52">
        <v>1442.82</v>
      </c>
      <c r="HB339" s="52">
        <v>1442.82</v>
      </c>
      <c r="HC339" s="52">
        <v>1442.82</v>
      </c>
      <c r="HD339" s="52">
        <v>1442.82</v>
      </c>
      <c r="HE339" s="52">
        <v>1442.82</v>
      </c>
      <c r="HF339" s="52">
        <v>1442.82</v>
      </c>
      <c r="HG339" s="52">
        <v>1442.82</v>
      </c>
      <c r="HH339" s="52">
        <v>1442.82</v>
      </c>
      <c r="HI339" s="52">
        <v>1442.82</v>
      </c>
      <c r="HJ339" s="52">
        <v>1442.82</v>
      </c>
      <c r="HK339" s="52">
        <v>1442.82</v>
      </c>
      <c r="HL339" s="52">
        <v>1442.82</v>
      </c>
      <c r="HM339" s="52">
        <v>1442.82</v>
      </c>
      <c r="HN339" s="52">
        <v>1442.82</v>
      </c>
      <c r="HO339" s="52">
        <v>1442.82</v>
      </c>
      <c r="HP339" s="52">
        <v>1442.82</v>
      </c>
      <c r="HQ339" s="52">
        <v>1442.82</v>
      </c>
      <c r="HR339" s="52">
        <v>1442.82</v>
      </c>
      <c r="HS339" s="52">
        <v>1442.82</v>
      </c>
      <c r="HT339" s="52">
        <v>1442.82</v>
      </c>
      <c r="HU339" s="52">
        <v>1442.82</v>
      </c>
      <c r="HV339" s="52">
        <v>1442.82</v>
      </c>
      <c r="HW339" s="52">
        <v>1442.82</v>
      </c>
      <c r="HX339" s="52">
        <v>1442.82</v>
      </c>
      <c r="HY339" s="52">
        <v>1442.82</v>
      </c>
      <c r="HZ339" s="52">
        <v>1442.82</v>
      </c>
      <c r="IA339" s="52">
        <v>1442.82</v>
      </c>
      <c r="IB339" s="52">
        <v>1442.82</v>
      </c>
      <c r="IC339" s="52">
        <v>1442.82</v>
      </c>
      <c r="ID339" s="52">
        <v>1442.82</v>
      </c>
      <c r="IE339" s="52">
        <v>1442.82</v>
      </c>
      <c r="IF339" s="52">
        <v>1442.82</v>
      </c>
      <c r="IG339" s="52">
        <v>1442.82</v>
      </c>
      <c r="IH339" s="52">
        <v>1442.82</v>
      </c>
      <c r="II339" s="52">
        <v>1442.82</v>
      </c>
      <c r="IJ339" s="52">
        <v>1442.82</v>
      </c>
      <c r="IK339" s="52">
        <v>1442.82</v>
      </c>
      <c r="IL339" s="52">
        <v>1442.82</v>
      </c>
      <c r="IM339" s="52">
        <v>1442.82</v>
      </c>
      <c r="IN339" s="52">
        <v>1442.82</v>
      </c>
      <c r="IO339" s="52">
        <v>1442.82</v>
      </c>
      <c r="IP339" s="52">
        <v>1442.82</v>
      </c>
      <c r="IQ339" s="52">
        <v>1442.82</v>
      </c>
      <c r="IR339" s="52">
        <v>0</v>
      </c>
      <c r="IS339" s="52">
        <v>0</v>
      </c>
      <c r="IT339" s="52">
        <v>0</v>
      </c>
      <c r="IU339" s="52">
        <v>0</v>
      </c>
      <c r="IV339" s="52">
        <v>0</v>
      </c>
      <c r="IW339" s="52">
        <v>0</v>
      </c>
      <c r="IX339" s="52">
        <v>0</v>
      </c>
      <c r="IY339" s="52">
        <v>0</v>
      </c>
      <c r="IZ339" s="52">
        <v>0</v>
      </c>
      <c r="JA339" s="52">
        <v>0</v>
      </c>
      <c r="JB339" s="52">
        <v>0</v>
      </c>
      <c r="JC339" s="52">
        <v>0</v>
      </c>
      <c r="JD339" s="52">
        <v>0</v>
      </c>
      <c r="JE339" s="52">
        <v>0</v>
      </c>
      <c r="JF339" s="52">
        <v>0</v>
      </c>
      <c r="JG339" s="52">
        <v>0</v>
      </c>
      <c r="JH339" s="52">
        <v>0</v>
      </c>
      <c r="JI339" s="52">
        <v>0</v>
      </c>
      <c r="JJ339" s="52">
        <v>0</v>
      </c>
      <c r="JK339" s="52">
        <v>0</v>
      </c>
      <c r="JL339" s="52">
        <v>0</v>
      </c>
      <c r="JM339" s="52">
        <v>0</v>
      </c>
      <c r="JN339" s="52">
        <v>0</v>
      </c>
      <c r="JO339" s="52">
        <v>0</v>
      </c>
      <c r="JP339" s="52">
        <v>0</v>
      </c>
      <c r="JQ339" s="52">
        <v>0</v>
      </c>
      <c r="JR339" s="52">
        <v>0</v>
      </c>
      <c r="JS339" s="52">
        <v>0</v>
      </c>
      <c r="JT339" s="52">
        <v>0</v>
      </c>
      <c r="JU339" s="52">
        <v>0</v>
      </c>
      <c r="JV339" s="52">
        <v>0</v>
      </c>
      <c r="JW339" s="52">
        <v>0</v>
      </c>
      <c r="JX339" s="52">
        <v>0</v>
      </c>
      <c r="JY339" s="52">
        <v>0</v>
      </c>
      <c r="JZ339" s="52">
        <v>0</v>
      </c>
      <c r="KA339" s="52">
        <v>0</v>
      </c>
      <c r="KB339" s="52">
        <v>0</v>
      </c>
      <c r="KC339" s="52">
        <v>0</v>
      </c>
      <c r="KD339" s="52">
        <v>0</v>
      </c>
      <c r="KE339" s="52">
        <v>0</v>
      </c>
      <c r="KF339" s="52">
        <v>0</v>
      </c>
      <c r="KG339" s="52">
        <v>0</v>
      </c>
      <c r="KH339" s="52">
        <v>0</v>
      </c>
      <c r="KI339" s="52">
        <v>0</v>
      </c>
      <c r="KJ339" s="52">
        <v>0</v>
      </c>
      <c r="KK339" s="52">
        <v>0</v>
      </c>
      <c r="KL339" s="52">
        <v>0</v>
      </c>
      <c r="KM339" s="52">
        <v>0</v>
      </c>
      <c r="KN339" s="52">
        <v>0</v>
      </c>
      <c r="KO339" s="52">
        <v>0</v>
      </c>
      <c r="KP339" s="52">
        <v>0</v>
      </c>
      <c r="KQ339" s="52">
        <v>0</v>
      </c>
      <c r="KR339" s="52">
        <v>0</v>
      </c>
      <c r="KS339" s="52">
        <v>0</v>
      </c>
      <c r="KT339" s="52">
        <v>0</v>
      </c>
      <c r="KU339" s="52">
        <v>0</v>
      </c>
      <c r="KV339" s="52">
        <v>0</v>
      </c>
      <c r="KW339" s="52">
        <v>0</v>
      </c>
      <c r="KX339" s="52">
        <v>0</v>
      </c>
      <c r="KY339" s="52">
        <v>0</v>
      </c>
      <c r="KZ339" s="52">
        <v>0</v>
      </c>
      <c r="LA339" s="52">
        <v>0</v>
      </c>
      <c r="LB339" s="52">
        <v>0</v>
      </c>
      <c r="LC339" s="52">
        <v>0</v>
      </c>
      <c r="LD339" s="52">
        <v>0</v>
      </c>
      <c r="LE339" s="52">
        <v>0</v>
      </c>
      <c r="LF339" s="52">
        <v>0</v>
      </c>
      <c r="LG339" s="52">
        <v>0</v>
      </c>
      <c r="LH339" s="52">
        <v>0</v>
      </c>
      <c r="LI339" s="52">
        <v>0</v>
      </c>
      <c r="LJ339" s="52">
        <v>0</v>
      </c>
      <c r="LK339" s="52">
        <v>0</v>
      </c>
      <c r="LL339" s="52">
        <v>0</v>
      </c>
      <c r="LM339" s="52">
        <v>0</v>
      </c>
      <c r="LN339" s="52">
        <v>0</v>
      </c>
      <c r="LO339" s="52">
        <v>0</v>
      </c>
      <c r="LP339" s="52">
        <v>0</v>
      </c>
      <c r="LQ339" s="52">
        <v>0</v>
      </c>
      <c r="LR339" s="52">
        <v>0</v>
      </c>
      <c r="LS339" s="52">
        <v>0</v>
      </c>
      <c r="LT339" s="52">
        <v>0</v>
      </c>
      <c r="LU339" s="52">
        <v>0</v>
      </c>
      <c r="LV339" s="52">
        <v>0</v>
      </c>
      <c r="LW339" s="52">
        <v>0</v>
      </c>
      <c r="LX339" s="52">
        <v>0</v>
      </c>
      <c r="LY339" s="52">
        <v>0</v>
      </c>
      <c r="LZ339" s="52">
        <v>0</v>
      </c>
      <c r="MA339" s="52">
        <v>0</v>
      </c>
      <c r="MB339" s="52">
        <v>0</v>
      </c>
      <c r="MC339" s="52">
        <v>0</v>
      </c>
      <c r="MD339" s="52">
        <v>0</v>
      </c>
      <c r="ME339" s="52">
        <v>0</v>
      </c>
      <c r="MF339" s="52">
        <v>0</v>
      </c>
      <c r="MG339" s="52">
        <v>0</v>
      </c>
      <c r="MH339" s="52">
        <v>0</v>
      </c>
      <c r="MI339" s="52">
        <v>0</v>
      </c>
      <c r="MJ339" s="52">
        <v>0</v>
      </c>
      <c r="MK339" s="52">
        <v>0</v>
      </c>
      <c r="ML339" s="52">
        <v>0</v>
      </c>
      <c r="MM339" s="52">
        <v>0</v>
      </c>
      <c r="MN339" s="52">
        <v>0</v>
      </c>
      <c r="MO339" s="52">
        <v>0</v>
      </c>
      <c r="MP339" s="52">
        <v>0</v>
      </c>
      <c r="MQ339" s="52">
        <v>0</v>
      </c>
      <c r="MR339" s="52">
        <v>0</v>
      </c>
      <c r="MS339" s="52">
        <v>0</v>
      </c>
      <c r="MT339" s="52">
        <v>0</v>
      </c>
      <c r="MU339" s="52">
        <v>0</v>
      </c>
      <c r="MV339" s="52">
        <v>0</v>
      </c>
      <c r="MW339" s="52">
        <v>0</v>
      </c>
      <c r="MX339" s="52">
        <v>0</v>
      </c>
      <c r="MY339" s="52">
        <v>0</v>
      </c>
      <c r="MZ339" s="52">
        <v>0</v>
      </c>
      <c r="NA339" s="52">
        <v>0</v>
      </c>
      <c r="NB339" s="52">
        <v>0</v>
      </c>
      <c r="NC339" s="52">
        <v>0</v>
      </c>
      <c r="ND339" s="52">
        <v>0</v>
      </c>
      <c r="NE339" s="52">
        <v>0</v>
      </c>
      <c r="NF339" s="52">
        <v>0</v>
      </c>
      <c r="NG339" s="52">
        <v>0</v>
      </c>
      <c r="NH339" s="52">
        <v>0</v>
      </c>
      <c r="NI339" s="52">
        <v>0</v>
      </c>
      <c r="NJ339" s="52">
        <v>0</v>
      </c>
      <c r="NK339" s="52">
        <v>0</v>
      </c>
      <c r="NL339" s="52">
        <v>0</v>
      </c>
      <c r="NM339" s="52">
        <v>0</v>
      </c>
      <c r="NN339" s="52">
        <v>0</v>
      </c>
      <c r="NO339" s="52">
        <v>0</v>
      </c>
      <c r="NP339" s="52">
        <v>0</v>
      </c>
      <c r="NQ339" s="52">
        <v>0</v>
      </c>
      <c r="NR339" s="68">
        <f t="shared" si="15"/>
        <v>242440.32000000085</v>
      </c>
      <c r="NS339" s="68">
        <f t="shared" si="16"/>
        <v>242440.32000000085</v>
      </c>
      <c r="NT339" s="68">
        <f t="shared" si="17"/>
        <v>154428.30000000042</v>
      </c>
    </row>
    <row r="340" spans="1:384" s="40" customFormat="1" ht="15" customHeight="1" outlineLevel="1" x14ac:dyDescent="0.2">
      <c r="A340" s="61"/>
      <c r="B340" s="49" t="s">
        <v>1078</v>
      </c>
      <c r="C340" s="49" t="s">
        <v>900</v>
      </c>
      <c r="D340" s="49" t="s">
        <v>899</v>
      </c>
      <c r="E340" s="50" t="s">
        <v>901</v>
      </c>
      <c r="F340" s="64">
        <v>45373</v>
      </c>
      <c r="G340" s="49" t="s">
        <v>37</v>
      </c>
      <c r="H340" s="72">
        <v>6.1677999999999997E-2</v>
      </c>
      <c r="I340" s="65">
        <v>142970.85</v>
      </c>
      <c r="J340" s="114" t="str">
        <f>_xlfn.XLOOKUP(E340,'[12]Resumo Unidades'!$B:$B,'[12]Resumo Unidades'!$W:$W)</f>
        <v>Fluxo com Divergência maior do que 10%</v>
      </c>
      <c r="K340" s="51" t="str">
        <f>IF(L340&gt;Resumo!$E$23,"Sim","Não")</f>
        <v>Não</v>
      </c>
      <c r="L340" s="66">
        <v>50</v>
      </c>
      <c r="M340" s="67"/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52">
        <v>0</v>
      </c>
      <c r="U340" s="52">
        <v>0</v>
      </c>
      <c r="V340" s="52">
        <v>0</v>
      </c>
      <c r="W340" s="52">
        <v>0</v>
      </c>
      <c r="X340" s="52">
        <v>0</v>
      </c>
      <c r="Y340" s="52">
        <v>0</v>
      </c>
      <c r="Z340" s="52">
        <v>0</v>
      </c>
      <c r="AA340" s="52">
        <v>0</v>
      </c>
      <c r="AB340" s="52">
        <v>0</v>
      </c>
      <c r="AC340" s="52">
        <v>0</v>
      </c>
      <c r="AD340" s="52">
        <v>0</v>
      </c>
      <c r="AE340" s="52">
        <v>0</v>
      </c>
      <c r="AF340" s="52">
        <v>0</v>
      </c>
      <c r="AG340" s="52">
        <v>0</v>
      </c>
      <c r="AH340" s="52">
        <v>0</v>
      </c>
      <c r="AI340" s="52">
        <v>0</v>
      </c>
      <c r="AJ340" s="52">
        <v>0</v>
      </c>
      <c r="AK340" s="52">
        <v>0</v>
      </c>
      <c r="AL340" s="52">
        <v>0</v>
      </c>
      <c r="AM340" s="52">
        <v>0</v>
      </c>
      <c r="AN340" s="52">
        <v>0</v>
      </c>
      <c r="AO340" s="52">
        <v>0</v>
      </c>
      <c r="AP340" s="52">
        <v>0</v>
      </c>
      <c r="AQ340" s="52">
        <v>0</v>
      </c>
      <c r="AR340" s="52">
        <v>0</v>
      </c>
      <c r="AS340" s="52">
        <v>0</v>
      </c>
      <c r="AT340" s="52">
        <v>0</v>
      </c>
      <c r="AU340" s="52">
        <v>0</v>
      </c>
      <c r="AV340" s="52">
        <v>0</v>
      </c>
      <c r="AW340" s="52">
        <v>0</v>
      </c>
      <c r="AX340" s="52">
        <v>0</v>
      </c>
      <c r="AY340" s="52">
        <v>0</v>
      </c>
      <c r="AZ340" s="52">
        <v>0</v>
      </c>
      <c r="BA340" s="52">
        <v>0</v>
      </c>
      <c r="BB340" s="52">
        <v>0</v>
      </c>
      <c r="BC340" s="52">
        <v>0</v>
      </c>
      <c r="BD340" s="52">
        <v>0</v>
      </c>
      <c r="BE340" s="52">
        <v>0</v>
      </c>
      <c r="BF340" s="52">
        <v>0</v>
      </c>
      <c r="BG340" s="52">
        <v>0</v>
      </c>
      <c r="BH340" s="52">
        <v>0</v>
      </c>
      <c r="BI340" s="52">
        <v>0</v>
      </c>
      <c r="BJ340" s="52">
        <v>0</v>
      </c>
      <c r="BK340" s="52">
        <v>0</v>
      </c>
      <c r="BL340" s="52">
        <v>0</v>
      </c>
      <c r="BM340" s="52">
        <v>0</v>
      </c>
      <c r="BN340" s="52">
        <v>0</v>
      </c>
      <c r="BO340" s="52">
        <v>0</v>
      </c>
      <c r="BP340" s="52">
        <v>0</v>
      </c>
      <c r="BQ340" s="52">
        <v>0</v>
      </c>
      <c r="BR340" s="52">
        <v>0</v>
      </c>
      <c r="BS340" s="52">
        <v>0</v>
      </c>
      <c r="BT340" s="52">
        <v>0</v>
      </c>
      <c r="BU340" s="52">
        <v>0</v>
      </c>
      <c r="BV340" s="52">
        <v>0</v>
      </c>
      <c r="BW340" s="52">
        <v>0</v>
      </c>
      <c r="BX340" s="52">
        <v>0</v>
      </c>
      <c r="BY340" s="52">
        <v>0</v>
      </c>
      <c r="BZ340" s="52">
        <v>0</v>
      </c>
      <c r="CA340" s="52">
        <v>0</v>
      </c>
      <c r="CB340" s="52">
        <v>1958.6899999999998</v>
      </c>
      <c r="CC340" s="52">
        <v>1795.97</v>
      </c>
      <c r="CD340" s="52">
        <v>871.54</v>
      </c>
      <c r="CE340" s="52">
        <v>871.54</v>
      </c>
      <c r="CF340" s="52">
        <v>871.54</v>
      </c>
      <c r="CG340" s="52">
        <v>871.54</v>
      </c>
      <c r="CH340" s="52">
        <v>871.54</v>
      </c>
      <c r="CI340" s="52">
        <v>871.54</v>
      </c>
      <c r="CJ340" s="52">
        <v>871.54</v>
      </c>
      <c r="CK340" s="52">
        <v>871.54</v>
      </c>
      <c r="CL340" s="52">
        <v>871.54</v>
      </c>
      <c r="CM340" s="52">
        <v>871.54</v>
      </c>
      <c r="CN340" s="52">
        <v>871.54</v>
      </c>
      <c r="CO340" s="52">
        <v>871.54</v>
      </c>
      <c r="CP340" s="52">
        <v>871.54</v>
      </c>
      <c r="CQ340" s="52">
        <v>871.54</v>
      </c>
      <c r="CR340" s="52">
        <v>871.54</v>
      </c>
      <c r="CS340" s="52">
        <v>871.54</v>
      </c>
      <c r="CT340" s="52">
        <v>871.54</v>
      </c>
      <c r="CU340" s="52">
        <v>871.54</v>
      </c>
      <c r="CV340" s="52">
        <v>871.54</v>
      </c>
      <c r="CW340" s="52">
        <v>871.54</v>
      </c>
      <c r="CX340" s="52">
        <v>871.54</v>
      </c>
      <c r="CY340" s="52">
        <v>871.54</v>
      </c>
      <c r="CZ340" s="52">
        <v>871.54</v>
      </c>
      <c r="DA340" s="52">
        <v>871.54</v>
      </c>
      <c r="DB340" s="52">
        <v>871.54</v>
      </c>
      <c r="DC340" s="52">
        <v>871.54</v>
      </c>
      <c r="DD340" s="52">
        <v>871.54</v>
      </c>
      <c r="DE340" s="52">
        <v>871.54</v>
      </c>
      <c r="DF340" s="52">
        <v>871.54</v>
      </c>
      <c r="DG340" s="52">
        <v>871.54</v>
      </c>
      <c r="DH340" s="52">
        <v>871.54</v>
      </c>
      <c r="DI340" s="52">
        <v>871.54</v>
      </c>
      <c r="DJ340" s="52">
        <v>871.54</v>
      </c>
      <c r="DK340" s="52">
        <v>871.54</v>
      </c>
      <c r="DL340" s="52">
        <v>871.54</v>
      </c>
      <c r="DM340" s="52">
        <v>871.54</v>
      </c>
      <c r="DN340" s="52">
        <v>871.54</v>
      </c>
      <c r="DO340" s="52">
        <v>871.54</v>
      </c>
      <c r="DP340" s="52">
        <v>871.54</v>
      </c>
      <c r="DQ340" s="52">
        <v>871.54</v>
      </c>
      <c r="DR340" s="52">
        <v>871.54</v>
      </c>
      <c r="DS340" s="52">
        <v>871.54</v>
      </c>
      <c r="DT340" s="52">
        <v>871.54</v>
      </c>
      <c r="DU340" s="52">
        <v>871.54</v>
      </c>
      <c r="DV340" s="52">
        <v>871.54</v>
      </c>
      <c r="DW340" s="52">
        <v>871.54</v>
      </c>
      <c r="DX340" s="52">
        <v>871.54</v>
      </c>
      <c r="DY340" s="52">
        <v>871.54</v>
      </c>
      <c r="DZ340" s="52">
        <v>871.54</v>
      </c>
      <c r="EA340" s="52">
        <v>871.54</v>
      </c>
      <c r="EB340" s="52">
        <v>871.54</v>
      </c>
      <c r="EC340" s="52">
        <v>871.54</v>
      </c>
      <c r="ED340" s="52">
        <v>871.54</v>
      </c>
      <c r="EE340" s="52">
        <v>871.54</v>
      </c>
      <c r="EF340" s="52">
        <v>871.54</v>
      </c>
      <c r="EG340" s="52">
        <v>871.54</v>
      </c>
      <c r="EH340" s="52">
        <v>871.54</v>
      </c>
      <c r="EI340" s="52">
        <v>871.54</v>
      </c>
      <c r="EJ340" s="52">
        <v>871.54</v>
      </c>
      <c r="EK340" s="52">
        <v>871.54</v>
      </c>
      <c r="EL340" s="52">
        <v>871.54</v>
      </c>
      <c r="EM340" s="52">
        <v>871.54</v>
      </c>
      <c r="EN340" s="52">
        <v>871.54</v>
      </c>
      <c r="EO340" s="52">
        <v>871.54</v>
      </c>
      <c r="EP340" s="52">
        <v>871.54</v>
      </c>
      <c r="EQ340" s="52">
        <v>871.54</v>
      </c>
      <c r="ER340" s="52">
        <v>871.54</v>
      </c>
      <c r="ES340" s="52">
        <v>871.54</v>
      </c>
      <c r="ET340" s="52">
        <v>871.54</v>
      </c>
      <c r="EU340" s="52">
        <v>871.54</v>
      </c>
      <c r="EV340" s="52">
        <v>871.54</v>
      </c>
      <c r="EW340" s="52">
        <v>871.54</v>
      </c>
      <c r="EX340" s="52">
        <v>871.54</v>
      </c>
      <c r="EY340" s="52">
        <v>871.54</v>
      </c>
      <c r="EZ340" s="52">
        <v>871.54</v>
      </c>
      <c r="FA340" s="52">
        <v>871.54</v>
      </c>
      <c r="FB340" s="52">
        <v>871.54</v>
      </c>
      <c r="FC340" s="52">
        <v>871.54</v>
      </c>
      <c r="FD340" s="52">
        <v>871.54</v>
      </c>
      <c r="FE340" s="52">
        <v>871.54</v>
      </c>
      <c r="FF340" s="52">
        <v>871.54</v>
      </c>
      <c r="FG340" s="52">
        <v>871.54</v>
      </c>
      <c r="FH340" s="52">
        <v>871.54</v>
      </c>
      <c r="FI340" s="52">
        <v>871.54</v>
      </c>
      <c r="FJ340" s="52">
        <v>871.54</v>
      </c>
      <c r="FK340" s="52">
        <v>871.54</v>
      </c>
      <c r="FL340" s="52">
        <v>871.54</v>
      </c>
      <c r="FM340" s="52">
        <v>871.54</v>
      </c>
      <c r="FN340" s="52">
        <v>871.54</v>
      </c>
      <c r="FO340" s="52">
        <v>871.54</v>
      </c>
      <c r="FP340" s="52">
        <v>871.54</v>
      </c>
      <c r="FQ340" s="52">
        <v>871.54</v>
      </c>
      <c r="FR340" s="52">
        <v>871.54</v>
      </c>
      <c r="FS340" s="52">
        <v>871.54</v>
      </c>
      <c r="FT340" s="52">
        <v>871.54</v>
      </c>
      <c r="FU340" s="52">
        <v>871.54</v>
      </c>
      <c r="FV340" s="52">
        <v>871.54</v>
      </c>
      <c r="FW340" s="52">
        <v>871.54</v>
      </c>
      <c r="FX340" s="52">
        <v>871.54</v>
      </c>
      <c r="FY340" s="52">
        <v>871.54</v>
      </c>
      <c r="FZ340" s="52">
        <v>871.54</v>
      </c>
      <c r="GA340" s="52">
        <v>871.54</v>
      </c>
      <c r="GB340" s="52">
        <v>871.54</v>
      </c>
      <c r="GC340" s="52">
        <v>871.54</v>
      </c>
      <c r="GD340" s="52">
        <v>871.54</v>
      </c>
      <c r="GE340" s="52">
        <v>871.54</v>
      </c>
      <c r="GF340" s="52">
        <v>871.54</v>
      </c>
      <c r="GG340" s="52">
        <v>871.54</v>
      </c>
      <c r="GH340" s="52">
        <v>871.54</v>
      </c>
      <c r="GI340" s="52">
        <v>871.54</v>
      </c>
      <c r="GJ340" s="52">
        <v>871.54</v>
      </c>
      <c r="GK340" s="52">
        <v>871.54</v>
      </c>
      <c r="GL340" s="52">
        <v>871.54</v>
      </c>
      <c r="GM340" s="52">
        <v>871.54</v>
      </c>
      <c r="GN340" s="52">
        <v>871.54</v>
      </c>
      <c r="GO340" s="52">
        <v>871.54</v>
      </c>
      <c r="GP340" s="52">
        <v>871.54</v>
      </c>
      <c r="GQ340" s="52">
        <v>871.54</v>
      </c>
      <c r="GR340" s="52">
        <v>871.54</v>
      </c>
      <c r="GS340" s="52">
        <v>871.54</v>
      </c>
      <c r="GT340" s="52">
        <v>871.54</v>
      </c>
      <c r="GU340" s="52">
        <v>871.54</v>
      </c>
      <c r="GV340" s="52">
        <v>871.54</v>
      </c>
      <c r="GW340" s="52">
        <v>871.54</v>
      </c>
      <c r="GX340" s="52">
        <v>871.54</v>
      </c>
      <c r="GY340" s="52">
        <v>871.54</v>
      </c>
      <c r="GZ340" s="52">
        <v>871.54</v>
      </c>
      <c r="HA340" s="52">
        <v>871.54</v>
      </c>
      <c r="HB340" s="52">
        <v>871.54</v>
      </c>
      <c r="HC340" s="52">
        <v>871.54</v>
      </c>
      <c r="HD340" s="52">
        <v>871.54</v>
      </c>
      <c r="HE340" s="52">
        <v>871.54</v>
      </c>
      <c r="HF340" s="52">
        <v>871.54</v>
      </c>
      <c r="HG340" s="52">
        <v>871.54</v>
      </c>
      <c r="HH340" s="52">
        <v>871.54</v>
      </c>
      <c r="HI340" s="52">
        <v>871.54</v>
      </c>
      <c r="HJ340" s="52">
        <v>871.54</v>
      </c>
      <c r="HK340" s="52">
        <v>871.54</v>
      </c>
      <c r="HL340" s="52">
        <v>871.54</v>
      </c>
      <c r="HM340" s="52">
        <v>871.54</v>
      </c>
      <c r="HN340" s="52">
        <v>871.54</v>
      </c>
      <c r="HO340" s="52">
        <v>871.54</v>
      </c>
      <c r="HP340" s="52">
        <v>871.54</v>
      </c>
      <c r="HQ340" s="52">
        <v>871.54</v>
      </c>
      <c r="HR340" s="52">
        <v>871.54</v>
      </c>
      <c r="HS340" s="52">
        <v>871.54</v>
      </c>
      <c r="HT340" s="52">
        <v>871.54</v>
      </c>
      <c r="HU340" s="52">
        <v>871.54</v>
      </c>
      <c r="HV340" s="52">
        <v>871.54</v>
      </c>
      <c r="HW340" s="52">
        <v>871.54</v>
      </c>
      <c r="HX340" s="52">
        <v>871.54</v>
      </c>
      <c r="HY340" s="52">
        <v>871.54</v>
      </c>
      <c r="HZ340" s="52">
        <v>871.54</v>
      </c>
      <c r="IA340" s="52">
        <v>871.54</v>
      </c>
      <c r="IB340" s="52">
        <v>871.54</v>
      </c>
      <c r="IC340" s="52">
        <v>871.54</v>
      </c>
      <c r="ID340" s="52">
        <v>871.54</v>
      </c>
      <c r="IE340" s="52">
        <v>871.54</v>
      </c>
      <c r="IF340" s="52">
        <v>871.54</v>
      </c>
      <c r="IG340" s="52">
        <v>871.54</v>
      </c>
      <c r="IH340" s="52">
        <v>871.54</v>
      </c>
      <c r="II340" s="52">
        <v>871.54</v>
      </c>
      <c r="IJ340" s="52">
        <v>871.54</v>
      </c>
      <c r="IK340" s="52">
        <v>871.54</v>
      </c>
      <c r="IL340" s="52">
        <v>871.54</v>
      </c>
      <c r="IM340" s="52">
        <v>871.54</v>
      </c>
      <c r="IN340" s="52">
        <v>871.54</v>
      </c>
      <c r="IO340" s="52">
        <v>871.54</v>
      </c>
      <c r="IP340" s="52">
        <v>871.54</v>
      </c>
      <c r="IQ340" s="52">
        <v>871.54</v>
      </c>
      <c r="IR340" s="52">
        <v>871.54</v>
      </c>
      <c r="IS340" s="52">
        <v>871.54</v>
      </c>
      <c r="IT340" s="52">
        <v>871.54</v>
      </c>
      <c r="IU340" s="52">
        <v>0</v>
      </c>
      <c r="IV340" s="52">
        <v>0</v>
      </c>
      <c r="IW340" s="52">
        <v>0</v>
      </c>
      <c r="IX340" s="52">
        <v>0</v>
      </c>
      <c r="IY340" s="52">
        <v>0</v>
      </c>
      <c r="IZ340" s="52">
        <v>0</v>
      </c>
      <c r="JA340" s="52">
        <v>0</v>
      </c>
      <c r="JB340" s="52">
        <v>0</v>
      </c>
      <c r="JC340" s="52">
        <v>0</v>
      </c>
      <c r="JD340" s="52">
        <v>0</v>
      </c>
      <c r="JE340" s="52">
        <v>0</v>
      </c>
      <c r="JF340" s="52">
        <v>0</v>
      </c>
      <c r="JG340" s="52">
        <v>0</v>
      </c>
      <c r="JH340" s="52">
        <v>0</v>
      </c>
      <c r="JI340" s="52">
        <v>0</v>
      </c>
      <c r="JJ340" s="52">
        <v>0</v>
      </c>
      <c r="JK340" s="52">
        <v>0</v>
      </c>
      <c r="JL340" s="52">
        <v>0</v>
      </c>
      <c r="JM340" s="52">
        <v>0</v>
      </c>
      <c r="JN340" s="52">
        <v>0</v>
      </c>
      <c r="JO340" s="52">
        <v>0</v>
      </c>
      <c r="JP340" s="52">
        <v>0</v>
      </c>
      <c r="JQ340" s="52">
        <v>0</v>
      </c>
      <c r="JR340" s="52">
        <v>0</v>
      </c>
      <c r="JS340" s="52">
        <v>0</v>
      </c>
      <c r="JT340" s="52">
        <v>0</v>
      </c>
      <c r="JU340" s="52">
        <v>0</v>
      </c>
      <c r="JV340" s="52">
        <v>0</v>
      </c>
      <c r="JW340" s="52">
        <v>0</v>
      </c>
      <c r="JX340" s="52">
        <v>0</v>
      </c>
      <c r="JY340" s="52">
        <v>0</v>
      </c>
      <c r="JZ340" s="52">
        <v>0</v>
      </c>
      <c r="KA340" s="52">
        <v>0</v>
      </c>
      <c r="KB340" s="52">
        <v>0</v>
      </c>
      <c r="KC340" s="52">
        <v>0</v>
      </c>
      <c r="KD340" s="52">
        <v>0</v>
      </c>
      <c r="KE340" s="52">
        <v>0</v>
      </c>
      <c r="KF340" s="52">
        <v>0</v>
      </c>
      <c r="KG340" s="52">
        <v>0</v>
      </c>
      <c r="KH340" s="52">
        <v>0</v>
      </c>
      <c r="KI340" s="52">
        <v>0</v>
      </c>
      <c r="KJ340" s="52">
        <v>0</v>
      </c>
      <c r="KK340" s="52">
        <v>0</v>
      </c>
      <c r="KL340" s="52">
        <v>0</v>
      </c>
      <c r="KM340" s="52">
        <v>0</v>
      </c>
      <c r="KN340" s="52">
        <v>0</v>
      </c>
      <c r="KO340" s="52">
        <v>0</v>
      </c>
      <c r="KP340" s="52">
        <v>0</v>
      </c>
      <c r="KQ340" s="52">
        <v>0</v>
      </c>
      <c r="KR340" s="52">
        <v>0</v>
      </c>
      <c r="KS340" s="52">
        <v>0</v>
      </c>
      <c r="KT340" s="52">
        <v>0</v>
      </c>
      <c r="KU340" s="52">
        <v>0</v>
      </c>
      <c r="KV340" s="52">
        <v>0</v>
      </c>
      <c r="KW340" s="52">
        <v>0</v>
      </c>
      <c r="KX340" s="52">
        <v>0</v>
      </c>
      <c r="KY340" s="52">
        <v>0</v>
      </c>
      <c r="KZ340" s="52">
        <v>0</v>
      </c>
      <c r="LA340" s="52">
        <v>0</v>
      </c>
      <c r="LB340" s="52">
        <v>0</v>
      </c>
      <c r="LC340" s="52">
        <v>0</v>
      </c>
      <c r="LD340" s="52">
        <v>0</v>
      </c>
      <c r="LE340" s="52">
        <v>0</v>
      </c>
      <c r="LF340" s="52">
        <v>0</v>
      </c>
      <c r="LG340" s="52">
        <v>0</v>
      </c>
      <c r="LH340" s="52">
        <v>0</v>
      </c>
      <c r="LI340" s="52">
        <v>0</v>
      </c>
      <c r="LJ340" s="52">
        <v>0</v>
      </c>
      <c r="LK340" s="52">
        <v>0</v>
      </c>
      <c r="LL340" s="52">
        <v>0</v>
      </c>
      <c r="LM340" s="52">
        <v>0</v>
      </c>
      <c r="LN340" s="52">
        <v>0</v>
      </c>
      <c r="LO340" s="52">
        <v>0</v>
      </c>
      <c r="LP340" s="52">
        <v>0</v>
      </c>
      <c r="LQ340" s="52">
        <v>0</v>
      </c>
      <c r="LR340" s="52">
        <v>0</v>
      </c>
      <c r="LS340" s="52">
        <v>0</v>
      </c>
      <c r="LT340" s="52">
        <v>0</v>
      </c>
      <c r="LU340" s="52">
        <v>0</v>
      </c>
      <c r="LV340" s="52">
        <v>0</v>
      </c>
      <c r="LW340" s="52">
        <v>0</v>
      </c>
      <c r="LX340" s="52">
        <v>0</v>
      </c>
      <c r="LY340" s="52">
        <v>0</v>
      </c>
      <c r="LZ340" s="52">
        <v>0</v>
      </c>
      <c r="MA340" s="52">
        <v>0</v>
      </c>
      <c r="MB340" s="52">
        <v>0</v>
      </c>
      <c r="MC340" s="52">
        <v>0</v>
      </c>
      <c r="MD340" s="52">
        <v>0</v>
      </c>
      <c r="ME340" s="52">
        <v>0</v>
      </c>
      <c r="MF340" s="52">
        <v>0</v>
      </c>
      <c r="MG340" s="52">
        <v>0</v>
      </c>
      <c r="MH340" s="52">
        <v>0</v>
      </c>
      <c r="MI340" s="52">
        <v>0</v>
      </c>
      <c r="MJ340" s="52">
        <v>0</v>
      </c>
      <c r="MK340" s="52">
        <v>0</v>
      </c>
      <c r="ML340" s="52">
        <v>0</v>
      </c>
      <c r="MM340" s="52">
        <v>0</v>
      </c>
      <c r="MN340" s="52">
        <v>0</v>
      </c>
      <c r="MO340" s="52">
        <v>0</v>
      </c>
      <c r="MP340" s="52">
        <v>0</v>
      </c>
      <c r="MQ340" s="52">
        <v>0</v>
      </c>
      <c r="MR340" s="52">
        <v>0</v>
      </c>
      <c r="MS340" s="52">
        <v>0</v>
      </c>
      <c r="MT340" s="52">
        <v>0</v>
      </c>
      <c r="MU340" s="52">
        <v>0</v>
      </c>
      <c r="MV340" s="52">
        <v>0</v>
      </c>
      <c r="MW340" s="52">
        <v>0</v>
      </c>
      <c r="MX340" s="52">
        <v>0</v>
      </c>
      <c r="MY340" s="52">
        <v>0</v>
      </c>
      <c r="MZ340" s="52">
        <v>0</v>
      </c>
      <c r="NA340" s="52">
        <v>0</v>
      </c>
      <c r="NB340" s="52">
        <v>0</v>
      </c>
      <c r="NC340" s="52">
        <v>0</v>
      </c>
      <c r="ND340" s="52">
        <v>0</v>
      </c>
      <c r="NE340" s="52">
        <v>0</v>
      </c>
      <c r="NF340" s="52">
        <v>0</v>
      </c>
      <c r="NG340" s="52">
        <v>0</v>
      </c>
      <c r="NH340" s="52">
        <v>0</v>
      </c>
      <c r="NI340" s="52">
        <v>0</v>
      </c>
      <c r="NJ340" s="52">
        <v>0</v>
      </c>
      <c r="NK340" s="52">
        <v>0</v>
      </c>
      <c r="NL340" s="52">
        <v>0</v>
      </c>
      <c r="NM340" s="52">
        <v>0</v>
      </c>
      <c r="NN340" s="52">
        <v>0</v>
      </c>
      <c r="NO340" s="52">
        <v>0</v>
      </c>
      <c r="NP340" s="52">
        <v>0</v>
      </c>
      <c r="NQ340" s="52">
        <v>0</v>
      </c>
      <c r="NR340" s="68">
        <f t="shared" si="15"/>
        <v>154531.07999999978</v>
      </c>
      <c r="NS340" s="68">
        <f t="shared" si="16"/>
        <v>154531.07999999978</v>
      </c>
      <c r="NT340" s="68">
        <f t="shared" si="17"/>
        <v>98752.5199999998</v>
      </c>
    </row>
    <row r="341" spans="1:384" s="40" customFormat="1" ht="15" customHeight="1" outlineLevel="1" x14ac:dyDescent="0.2">
      <c r="A341" s="61"/>
      <c r="B341" s="49" t="s">
        <v>1078</v>
      </c>
      <c r="C341" s="49" t="s">
        <v>902</v>
      </c>
      <c r="D341" s="49" t="s">
        <v>903</v>
      </c>
      <c r="E341" s="50" t="s">
        <v>904</v>
      </c>
      <c r="F341" s="64">
        <v>45387</v>
      </c>
      <c r="G341" s="49" t="s">
        <v>37</v>
      </c>
      <c r="H341" s="72">
        <v>0.12682499999999999</v>
      </c>
      <c r="I341" s="65">
        <v>130806.5</v>
      </c>
      <c r="J341" s="114" t="str">
        <f>_xlfn.XLOOKUP(E341,'[12]Resumo Unidades'!$B:$B,'[12]Resumo Unidades'!$W:$W)</f>
        <v>Fluxo com Divergência de até 2%</v>
      </c>
      <c r="K341" s="51" t="str">
        <f>IF(L341&gt;Resumo!$E$23,"Sim","Não")</f>
        <v>Não</v>
      </c>
      <c r="L341" s="66">
        <v>0</v>
      </c>
      <c r="M341" s="67"/>
      <c r="N341" s="52">
        <v>0</v>
      </c>
      <c r="O341" s="52">
        <v>0</v>
      </c>
      <c r="P341" s="52">
        <v>0</v>
      </c>
      <c r="Q341" s="52">
        <v>0</v>
      </c>
      <c r="R341" s="52">
        <v>0</v>
      </c>
      <c r="S341" s="52">
        <v>0</v>
      </c>
      <c r="T341" s="52">
        <v>0</v>
      </c>
      <c r="U341" s="52">
        <v>0</v>
      </c>
      <c r="V341" s="52">
        <v>0</v>
      </c>
      <c r="W341" s="52">
        <v>0</v>
      </c>
      <c r="X341" s="52">
        <v>0</v>
      </c>
      <c r="Y341" s="52">
        <v>0</v>
      </c>
      <c r="Z341" s="52">
        <v>0</v>
      </c>
      <c r="AA341" s="52">
        <v>0</v>
      </c>
      <c r="AB341" s="52">
        <v>0</v>
      </c>
      <c r="AC341" s="52">
        <v>0</v>
      </c>
      <c r="AD341" s="52">
        <v>0</v>
      </c>
      <c r="AE341" s="52">
        <v>0</v>
      </c>
      <c r="AF341" s="52">
        <v>0</v>
      </c>
      <c r="AG341" s="52">
        <v>0</v>
      </c>
      <c r="AH341" s="52">
        <v>0</v>
      </c>
      <c r="AI341" s="52">
        <v>0</v>
      </c>
      <c r="AJ341" s="52">
        <v>0</v>
      </c>
      <c r="AK341" s="52">
        <v>0</v>
      </c>
      <c r="AL341" s="52">
        <v>0</v>
      </c>
      <c r="AM341" s="52">
        <v>0</v>
      </c>
      <c r="AN341" s="52">
        <v>0</v>
      </c>
      <c r="AO341" s="52">
        <v>0</v>
      </c>
      <c r="AP341" s="52">
        <v>0</v>
      </c>
      <c r="AQ341" s="52">
        <v>0</v>
      </c>
      <c r="AR341" s="52">
        <v>0</v>
      </c>
      <c r="AS341" s="52">
        <v>0</v>
      </c>
      <c r="AT341" s="52">
        <v>0</v>
      </c>
      <c r="AU341" s="52">
        <v>0</v>
      </c>
      <c r="AV341" s="52">
        <v>0</v>
      </c>
      <c r="AW341" s="52">
        <v>0</v>
      </c>
      <c r="AX341" s="52">
        <v>0</v>
      </c>
      <c r="AY341" s="52">
        <v>0</v>
      </c>
      <c r="AZ341" s="52">
        <v>0</v>
      </c>
      <c r="BA341" s="52">
        <v>0</v>
      </c>
      <c r="BB341" s="52">
        <v>0</v>
      </c>
      <c r="BC341" s="52">
        <v>0</v>
      </c>
      <c r="BD341" s="52">
        <v>0</v>
      </c>
      <c r="BE341" s="52">
        <v>0</v>
      </c>
      <c r="BF341" s="52">
        <v>0</v>
      </c>
      <c r="BG341" s="52">
        <v>0</v>
      </c>
      <c r="BH341" s="52">
        <v>0</v>
      </c>
      <c r="BI341" s="52">
        <v>0</v>
      </c>
      <c r="BJ341" s="52">
        <v>0</v>
      </c>
      <c r="BK341" s="52">
        <v>0</v>
      </c>
      <c r="BL341" s="52">
        <v>0</v>
      </c>
      <c r="BM341" s="52">
        <v>0</v>
      </c>
      <c r="BN341" s="52">
        <v>0</v>
      </c>
      <c r="BO341" s="52">
        <v>0</v>
      </c>
      <c r="BP341" s="52">
        <v>0</v>
      </c>
      <c r="BQ341" s="52">
        <v>0</v>
      </c>
      <c r="BR341" s="52">
        <v>0</v>
      </c>
      <c r="BS341" s="52">
        <v>0</v>
      </c>
      <c r="BT341" s="52">
        <v>0</v>
      </c>
      <c r="BU341" s="52">
        <v>0</v>
      </c>
      <c r="BV341" s="52">
        <v>0</v>
      </c>
      <c r="BW341" s="52">
        <v>0</v>
      </c>
      <c r="BX341" s="52">
        <v>0</v>
      </c>
      <c r="BY341" s="52">
        <v>0</v>
      </c>
      <c r="BZ341" s="52">
        <v>0</v>
      </c>
      <c r="CA341" s="52">
        <v>0</v>
      </c>
      <c r="CB341" s="52">
        <v>0</v>
      </c>
      <c r="CC341" s="52">
        <v>0</v>
      </c>
      <c r="CD341" s="52">
        <v>760.68000000000006</v>
      </c>
      <c r="CE341" s="52">
        <v>760.68000000000006</v>
      </c>
      <c r="CF341" s="52">
        <v>3857.5899999999997</v>
      </c>
      <c r="CG341" s="52">
        <v>760.68000000000006</v>
      </c>
      <c r="CH341" s="52">
        <v>760.68000000000006</v>
      </c>
      <c r="CI341" s="52">
        <v>760.68000000000006</v>
      </c>
      <c r="CJ341" s="52">
        <v>760.68000000000006</v>
      </c>
      <c r="CK341" s="52">
        <v>760.68000000000006</v>
      </c>
      <c r="CL341" s="52">
        <v>760.68000000000006</v>
      </c>
      <c r="CM341" s="52">
        <v>760.68000000000006</v>
      </c>
      <c r="CN341" s="52">
        <v>760.68000000000006</v>
      </c>
      <c r="CO341" s="52">
        <v>760.68000000000006</v>
      </c>
      <c r="CP341" s="52">
        <v>760.68000000000006</v>
      </c>
      <c r="CQ341" s="52">
        <v>760.68000000000006</v>
      </c>
      <c r="CR341" s="52">
        <v>3857.5899999999997</v>
      </c>
      <c r="CS341" s="52">
        <v>760.68000000000006</v>
      </c>
      <c r="CT341" s="52">
        <v>760.68000000000006</v>
      </c>
      <c r="CU341" s="52">
        <v>760.68000000000006</v>
      </c>
      <c r="CV341" s="52">
        <v>760.68000000000006</v>
      </c>
      <c r="CW341" s="52">
        <v>760.68000000000006</v>
      </c>
      <c r="CX341" s="52">
        <v>760.68000000000006</v>
      </c>
      <c r="CY341" s="52">
        <v>760.68000000000006</v>
      </c>
      <c r="CZ341" s="52">
        <v>760.68000000000006</v>
      </c>
      <c r="DA341" s="52">
        <v>760.68000000000006</v>
      </c>
      <c r="DB341" s="52">
        <v>760.68000000000006</v>
      </c>
      <c r="DC341" s="52">
        <v>760.68000000000006</v>
      </c>
      <c r="DD341" s="52">
        <v>3857.5899999999997</v>
      </c>
      <c r="DE341" s="52">
        <v>760.68000000000006</v>
      </c>
      <c r="DF341" s="52">
        <v>760.68000000000006</v>
      </c>
      <c r="DG341" s="52">
        <v>760.68000000000006</v>
      </c>
      <c r="DH341" s="52">
        <v>760.68000000000006</v>
      </c>
      <c r="DI341" s="52">
        <v>760.68000000000006</v>
      </c>
      <c r="DJ341" s="52">
        <v>760.68000000000006</v>
      </c>
      <c r="DK341" s="52">
        <v>760.68000000000006</v>
      </c>
      <c r="DL341" s="52">
        <v>760.68000000000006</v>
      </c>
      <c r="DM341" s="52">
        <v>760.68000000000006</v>
      </c>
      <c r="DN341" s="52">
        <v>760.68000000000006</v>
      </c>
      <c r="DO341" s="52">
        <v>760.68000000000006</v>
      </c>
      <c r="DP341" s="52">
        <v>3857.5899999999997</v>
      </c>
      <c r="DQ341" s="52">
        <v>760.68000000000006</v>
      </c>
      <c r="DR341" s="52">
        <v>760.68000000000006</v>
      </c>
      <c r="DS341" s="52">
        <v>760.68000000000006</v>
      </c>
      <c r="DT341" s="52">
        <v>760.68000000000006</v>
      </c>
      <c r="DU341" s="52">
        <v>760.68000000000006</v>
      </c>
      <c r="DV341" s="52">
        <v>760.68000000000006</v>
      </c>
      <c r="DW341" s="52">
        <v>760.68000000000006</v>
      </c>
      <c r="DX341" s="52">
        <v>760.68000000000006</v>
      </c>
      <c r="DY341" s="52">
        <v>760.68000000000006</v>
      </c>
      <c r="DZ341" s="52">
        <v>760.68000000000006</v>
      </c>
      <c r="EA341" s="52">
        <v>760.68000000000006</v>
      </c>
      <c r="EB341" s="52">
        <v>3857.5899999999997</v>
      </c>
      <c r="EC341" s="52">
        <v>760.68000000000006</v>
      </c>
      <c r="ED341" s="52">
        <v>760.68000000000006</v>
      </c>
      <c r="EE341" s="52">
        <v>760.68000000000006</v>
      </c>
      <c r="EF341" s="52">
        <v>760.68000000000006</v>
      </c>
      <c r="EG341" s="52">
        <v>760.68000000000006</v>
      </c>
      <c r="EH341" s="52">
        <v>760.68000000000006</v>
      </c>
      <c r="EI341" s="52">
        <v>760.68000000000006</v>
      </c>
      <c r="EJ341" s="52">
        <v>760.68000000000006</v>
      </c>
      <c r="EK341" s="52">
        <v>760.68000000000006</v>
      </c>
      <c r="EL341" s="52">
        <v>760.68000000000006</v>
      </c>
      <c r="EM341" s="52">
        <v>760.68000000000006</v>
      </c>
      <c r="EN341" s="52">
        <v>3857.5899999999997</v>
      </c>
      <c r="EO341" s="52">
        <v>760.68000000000006</v>
      </c>
      <c r="EP341" s="52">
        <v>760.68000000000006</v>
      </c>
      <c r="EQ341" s="52">
        <v>760.68000000000006</v>
      </c>
      <c r="ER341" s="52">
        <v>760.68000000000006</v>
      </c>
      <c r="ES341" s="52">
        <v>760.68000000000006</v>
      </c>
      <c r="ET341" s="52">
        <v>760.68000000000006</v>
      </c>
      <c r="EU341" s="52">
        <v>760.68000000000006</v>
      </c>
      <c r="EV341" s="52">
        <v>760.68000000000006</v>
      </c>
      <c r="EW341" s="52">
        <v>760.68000000000006</v>
      </c>
      <c r="EX341" s="52">
        <v>760.68000000000006</v>
      </c>
      <c r="EY341" s="52">
        <v>760.68000000000006</v>
      </c>
      <c r="EZ341" s="52">
        <v>3857.5899999999997</v>
      </c>
      <c r="FA341" s="52">
        <v>760.68000000000006</v>
      </c>
      <c r="FB341" s="52">
        <v>760.68000000000006</v>
      </c>
      <c r="FC341" s="52">
        <v>760.68000000000006</v>
      </c>
      <c r="FD341" s="52">
        <v>760.68000000000006</v>
      </c>
      <c r="FE341" s="52">
        <v>760.68000000000006</v>
      </c>
      <c r="FF341" s="52">
        <v>760.68000000000006</v>
      </c>
      <c r="FG341" s="52">
        <v>760.68000000000006</v>
      </c>
      <c r="FH341" s="52">
        <v>760.68000000000006</v>
      </c>
      <c r="FI341" s="52">
        <v>760.68000000000006</v>
      </c>
      <c r="FJ341" s="52">
        <v>760.68000000000006</v>
      </c>
      <c r="FK341" s="52">
        <v>760.68000000000006</v>
      </c>
      <c r="FL341" s="52">
        <v>3857.5899999999997</v>
      </c>
      <c r="FM341" s="52">
        <v>760.68000000000006</v>
      </c>
      <c r="FN341" s="52">
        <v>760.68000000000006</v>
      </c>
      <c r="FO341" s="52">
        <v>760.68000000000006</v>
      </c>
      <c r="FP341" s="52">
        <v>760.68000000000006</v>
      </c>
      <c r="FQ341" s="52">
        <v>760.68000000000006</v>
      </c>
      <c r="FR341" s="52">
        <v>760.68000000000006</v>
      </c>
      <c r="FS341" s="52">
        <v>760.68000000000006</v>
      </c>
      <c r="FT341" s="52">
        <v>760.68000000000006</v>
      </c>
      <c r="FU341" s="52">
        <v>760.68000000000006</v>
      </c>
      <c r="FV341" s="52">
        <v>760.68000000000006</v>
      </c>
      <c r="FW341" s="52">
        <v>760.68000000000006</v>
      </c>
      <c r="FX341" s="52">
        <v>3857.5899999999997</v>
      </c>
      <c r="FY341" s="52">
        <v>760.68000000000006</v>
      </c>
      <c r="FZ341" s="52">
        <v>760.68000000000006</v>
      </c>
      <c r="GA341" s="52">
        <v>760.68000000000006</v>
      </c>
      <c r="GB341" s="52">
        <v>760.68000000000006</v>
      </c>
      <c r="GC341" s="52">
        <v>760.68000000000006</v>
      </c>
      <c r="GD341" s="52">
        <v>760.68000000000006</v>
      </c>
      <c r="GE341" s="52">
        <v>760.68000000000006</v>
      </c>
      <c r="GF341" s="52">
        <v>760.68000000000006</v>
      </c>
      <c r="GG341" s="52">
        <v>760.68000000000006</v>
      </c>
      <c r="GH341" s="52">
        <v>760.68000000000006</v>
      </c>
      <c r="GI341" s="52">
        <v>760.68000000000006</v>
      </c>
      <c r="GJ341" s="52">
        <v>3857.5899999999997</v>
      </c>
      <c r="GK341" s="52">
        <v>760.68000000000006</v>
      </c>
      <c r="GL341" s="52">
        <v>760.68000000000006</v>
      </c>
      <c r="GM341" s="52">
        <v>760.68000000000006</v>
      </c>
      <c r="GN341" s="52">
        <v>760.68000000000006</v>
      </c>
      <c r="GO341" s="52">
        <v>760.68000000000006</v>
      </c>
      <c r="GP341" s="52">
        <v>760.68000000000006</v>
      </c>
      <c r="GQ341" s="52">
        <v>760.68000000000006</v>
      </c>
      <c r="GR341" s="52">
        <v>760.68000000000006</v>
      </c>
      <c r="GS341" s="52">
        <v>760.68000000000006</v>
      </c>
      <c r="GT341" s="52">
        <v>760.68000000000006</v>
      </c>
      <c r="GU341" s="52">
        <v>760.68000000000006</v>
      </c>
      <c r="GV341" s="52">
        <v>3857.5899999999997</v>
      </c>
      <c r="GW341" s="52">
        <v>760.68000000000006</v>
      </c>
      <c r="GX341" s="52">
        <v>760.68000000000006</v>
      </c>
      <c r="GY341" s="52">
        <v>760.68000000000006</v>
      </c>
      <c r="GZ341" s="52">
        <v>760.68000000000006</v>
      </c>
      <c r="HA341" s="52">
        <v>760.68000000000006</v>
      </c>
      <c r="HB341" s="52">
        <v>760.68000000000006</v>
      </c>
      <c r="HC341" s="52">
        <v>760.68000000000006</v>
      </c>
      <c r="HD341" s="52">
        <v>760.68000000000006</v>
      </c>
      <c r="HE341" s="52">
        <v>760.68000000000006</v>
      </c>
      <c r="HF341" s="52">
        <v>760.68000000000006</v>
      </c>
      <c r="HG341" s="52">
        <v>760.68000000000006</v>
      </c>
      <c r="HH341" s="52">
        <v>3857.5899999999997</v>
      </c>
      <c r="HI341" s="52">
        <v>760.68000000000006</v>
      </c>
      <c r="HJ341" s="52">
        <v>760.68000000000006</v>
      </c>
      <c r="HK341" s="52">
        <v>760.68000000000006</v>
      </c>
      <c r="HL341" s="52">
        <v>760.68000000000006</v>
      </c>
      <c r="HM341" s="52">
        <v>760.68000000000006</v>
      </c>
      <c r="HN341" s="52">
        <v>760.68000000000006</v>
      </c>
      <c r="HO341" s="52">
        <v>760.68000000000006</v>
      </c>
      <c r="HP341" s="52">
        <v>760.68000000000006</v>
      </c>
      <c r="HQ341" s="52">
        <v>760.68000000000006</v>
      </c>
      <c r="HR341" s="52">
        <v>760.68000000000006</v>
      </c>
      <c r="HS341" s="52">
        <v>760.68000000000006</v>
      </c>
      <c r="HT341" s="52">
        <v>3857.5899999999997</v>
      </c>
      <c r="HU341" s="52">
        <v>760.68000000000006</v>
      </c>
      <c r="HV341" s="52">
        <v>760.68000000000006</v>
      </c>
      <c r="HW341" s="52">
        <v>760.68000000000006</v>
      </c>
      <c r="HX341" s="52">
        <v>760.68000000000006</v>
      </c>
      <c r="HY341" s="52">
        <v>760.68000000000006</v>
      </c>
      <c r="HZ341" s="52">
        <v>760.68000000000006</v>
      </c>
      <c r="IA341" s="52">
        <v>760.68000000000006</v>
      </c>
      <c r="IB341" s="52">
        <v>760.68000000000006</v>
      </c>
      <c r="IC341" s="52">
        <v>760.68000000000006</v>
      </c>
      <c r="ID341" s="52">
        <v>760.68000000000006</v>
      </c>
      <c r="IE341" s="52">
        <v>760.68000000000006</v>
      </c>
      <c r="IF341" s="52">
        <v>3857.5899999999997</v>
      </c>
      <c r="IG341" s="52">
        <v>760.68000000000006</v>
      </c>
      <c r="IH341" s="52">
        <v>760.68000000000006</v>
      </c>
      <c r="II341" s="52">
        <v>760.68000000000006</v>
      </c>
      <c r="IJ341" s="52">
        <v>760.68000000000006</v>
      </c>
      <c r="IK341" s="52">
        <v>760.68000000000006</v>
      </c>
      <c r="IL341" s="52">
        <v>760.68000000000006</v>
      </c>
      <c r="IM341" s="52">
        <v>760.68000000000006</v>
      </c>
      <c r="IN341" s="52">
        <v>760.68000000000006</v>
      </c>
      <c r="IO341" s="52">
        <v>760.68000000000006</v>
      </c>
      <c r="IP341" s="52">
        <v>760.68000000000006</v>
      </c>
      <c r="IQ341" s="52">
        <v>760.68000000000006</v>
      </c>
      <c r="IR341" s="52">
        <v>3857.5899999999997</v>
      </c>
      <c r="IS341" s="52">
        <v>760.68000000000006</v>
      </c>
      <c r="IT341" s="52">
        <v>760.68000000000006</v>
      </c>
      <c r="IU341" s="52">
        <v>760.68000000000006</v>
      </c>
      <c r="IV341" s="52">
        <v>760.68000000000006</v>
      </c>
      <c r="IW341" s="52">
        <v>760.68000000000006</v>
      </c>
      <c r="IX341" s="52">
        <v>760.68000000000006</v>
      </c>
      <c r="IY341" s="52">
        <v>760.68000000000006</v>
      </c>
      <c r="IZ341" s="52">
        <v>760.68000000000006</v>
      </c>
      <c r="JA341" s="52">
        <v>760.68000000000006</v>
      </c>
      <c r="JB341" s="52">
        <v>760.68000000000006</v>
      </c>
      <c r="JC341" s="52">
        <v>760.68000000000006</v>
      </c>
      <c r="JD341" s="52">
        <v>3857.5899999999997</v>
      </c>
      <c r="JE341" s="52">
        <v>760.68000000000006</v>
      </c>
      <c r="JF341" s="52">
        <v>760.68000000000006</v>
      </c>
      <c r="JG341" s="52">
        <v>760.68000000000006</v>
      </c>
      <c r="JH341" s="52">
        <v>760.68000000000006</v>
      </c>
      <c r="JI341" s="52">
        <v>760.68000000000006</v>
      </c>
      <c r="JJ341" s="52">
        <v>760.68000000000006</v>
      </c>
      <c r="JK341" s="52">
        <v>760.68000000000006</v>
      </c>
      <c r="JL341" s="52">
        <v>760.68000000000006</v>
      </c>
      <c r="JM341" s="52">
        <v>760.68000000000006</v>
      </c>
      <c r="JN341" s="52">
        <v>760.68000000000006</v>
      </c>
      <c r="JO341" s="52">
        <v>760.68000000000006</v>
      </c>
      <c r="JP341" s="52">
        <v>3857.5899999999997</v>
      </c>
      <c r="JQ341" s="52">
        <v>760.68000000000006</v>
      </c>
      <c r="JR341" s="52">
        <v>760.68000000000006</v>
      </c>
      <c r="JS341" s="52">
        <v>760.68000000000006</v>
      </c>
      <c r="JT341" s="52">
        <v>760.68000000000006</v>
      </c>
      <c r="JU341" s="52">
        <v>760.68000000000006</v>
      </c>
      <c r="JV341" s="52">
        <v>760.68000000000006</v>
      </c>
      <c r="JW341" s="52">
        <v>760.68000000000006</v>
      </c>
      <c r="JX341" s="52">
        <v>760.68000000000006</v>
      </c>
      <c r="JY341" s="52">
        <v>760.68000000000006</v>
      </c>
      <c r="JZ341" s="52">
        <v>760.68000000000006</v>
      </c>
      <c r="KA341" s="52">
        <v>760.68000000000006</v>
      </c>
      <c r="KB341" s="52">
        <v>3857.5899999999997</v>
      </c>
      <c r="KC341" s="52">
        <v>760.68000000000006</v>
      </c>
      <c r="KD341" s="52">
        <v>760.68000000000006</v>
      </c>
      <c r="KE341" s="52">
        <v>760.68000000000006</v>
      </c>
      <c r="KF341" s="52">
        <v>760.68000000000006</v>
      </c>
      <c r="KG341" s="52">
        <v>760.68000000000006</v>
      </c>
      <c r="KH341" s="52">
        <v>760.68000000000006</v>
      </c>
      <c r="KI341" s="52">
        <v>760.68000000000006</v>
      </c>
      <c r="KJ341" s="52">
        <v>760.68000000000006</v>
      </c>
      <c r="KK341" s="52">
        <v>760.68000000000006</v>
      </c>
      <c r="KL341" s="52">
        <v>760.68000000000006</v>
      </c>
      <c r="KM341" s="52">
        <v>760.68000000000006</v>
      </c>
      <c r="KN341" s="52">
        <v>3857.5899999999997</v>
      </c>
      <c r="KO341" s="52">
        <v>760.68000000000006</v>
      </c>
      <c r="KP341" s="52">
        <v>760.68000000000006</v>
      </c>
      <c r="KQ341" s="52">
        <v>760.68000000000006</v>
      </c>
      <c r="KR341" s="52">
        <v>760.68000000000006</v>
      </c>
      <c r="KS341" s="52">
        <v>760.68000000000006</v>
      </c>
      <c r="KT341" s="52">
        <v>760.68000000000006</v>
      </c>
      <c r="KU341" s="52">
        <v>760.68000000000006</v>
      </c>
      <c r="KV341" s="52">
        <v>760.68000000000006</v>
      </c>
      <c r="KW341" s="52">
        <v>760.68000000000006</v>
      </c>
      <c r="KX341" s="52">
        <v>760.68000000000006</v>
      </c>
      <c r="KY341" s="52">
        <v>760.68000000000006</v>
      </c>
      <c r="KZ341" s="52">
        <v>3857.5899999999997</v>
      </c>
      <c r="LA341" s="52">
        <v>0</v>
      </c>
      <c r="LB341" s="52">
        <v>0</v>
      </c>
      <c r="LC341" s="52">
        <v>0</v>
      </c>
      <c r="LD341" s="52">
        <v>0</v>
      </c>
      <c r="LE341" s="52">
        <v>0</v>
      </c>
      <c r="LF341" s="52">
        <v>0</v>
      </c>
      <c r="LG341" s="52">
        <v>0</v>
      </c>
      <c r="LH341" s="52">
        <v>0</v>
      </c>
      <c r="LI341" s="52">
        <v>0</v>
      </c>
      <c r="LJ341" s="52">
        <v>0</v>
      </c>
      <c r="LK341" s="52">
        <v>0</v>
      </c>
      <c r="LL341" s="52">
        <v>0</v>
      </c>
      <c r="LM341" s="52">
        <v>0</v>
      </c>
      <c r="LN341" s="52">
        <v>0</v>
      </c>
      <c r="LO341" s="52">
        <v>0</v>
      </c>
      <c r="LP341" s="52">
        <v>0</v>
      </c>
      <c r="LQ341" s="52">
        <v>0</v>
      </c>
      <c r="LR341" s="52">
        <v>0</v>
      </c>
      <c r="LS341" s="52">
        <v>0</v>
      </c>
      <c r="LT341" s="52">
        <v>0</v>
      </c>
      <c r="LU341" s="52">
        <v>0</v>
      </c>
      <c r="LV341" s="52">
        <v>0</v>
      </c>
      <c r="LW341" s="52">
        <v>0</v>
      </c>
      <c r="LX341" s="52">
        <v>0</v>
      </c>
      <c r="LY341" s="52">
        <v>0</v>
      </c>
      <c r="LZ341" s="52">
        <v>0</v>
      </c>
      <c r="MA341" s="52">
        <v>0</v>
      </c>
      <c r="MB341" s="52">
        <v>0</v>
      </c>
      <c r="MC341" s="52">
        <v>0</v>
      </c>
      <c r="MD341" s="52">
        <v>0</v>
      </c>
      <c r="ME341" s="52">
        <v>0</v>
      </c>
      <c r="MF341" s="52">
        <v>0</v>
      </c>
      <c r="MG341" s="52">
        <v>0</v>
      </c>
      <c r="MH341" s="52">
        <v>0</v>
      </c>
      <c r="MI341" s="52">
        <v>0</v>
      </c>
      <c r="MJ341" s="52">
        <v>0</v>
      </c>
      <c r="MK341" s="52">
        <v>0</v>
      </c>
      <c r="ML341" s="52">
        <v>0</v>
      </c>
      <c r="MM341" s="52">
        <v>0</v>
      </c>
      <c r="MN341" s="52">
        <v>0</v>
      </c>
      <c r="MO341" s="52">
        <v>0</v>
      </c>
      <c r="MP341" s="52">
        <v>0</v>
      </c>
      <c r="MQ341" s="52">
        <v>0</v>
      </c>
      <c r="MR341" s="52">
        <v>0</v>
      </c>
      <c r="MS341" s="52">
        <v>0</v>
      </c>
      <c r="MT341" s="52">
        <v>0</v>
      </c>
      <c r="MU341" s="52">
        <v>0</v>
      </c>
      <c r="MV341" s="52">
        <v>0</v>
      </c>
      <c r="MW341" s="52">
        <v>0</v>
      </c>
      <c r="MX341" s="52">
        <v>0</v>
      </c>
      <c r="MY341" s="52">
        <v>0</v>
      </c>
      <c r="MZ341" s="52">
        <v>0</v>
      </c>
      <c r="NA341" s="52">
        <v>0</v>
      </c>
      <c r="NB341" s="52">
        <v>0</v>
      </c>
      <c r="NC341" s="52">
        <v>0</v>
      </c>
      <c r="ND341" s="52">
        <v>0</v>
      </c>
      <c r="NE341" s="52">
        <v>0</v>
      </c>
      <c r="NF341" s="52">
        <v>0</v>
      </c>
      <c r="NG341" s="52">
        <v>0</v>
      </c>
      <c r="NH341" s="52">
        <v>0</v>
      </c>
      <c r="NI341" s="52">
        <v>0</v>
      </c>
      <c r="NJ341" s="52">
        <v>0</v>
      </c>
      <c r="NK341" s="52">
        <v>0</v>
      </c>
      <c r="NL341" s="52">
        <v>0</v>
      </c>
      <c r="NM341" s="52">
        <v>0</v>
      </c>
      <c r="NN341" s="52">
        <v>0</v>
      </c>
      <c r="NO341" s="52">
        <v>0</v>
      </c>
      <c r="NP341" s="52">
        <v>0</v>
      </c>
      <c r="NQ341" s="52">
        <v>0</v>
      </c>
      <c r="NR341" s="68">
        <f t="shared" si="15"/>
        <v>237655.27999999889</v>
      </c>
      <c r="NS341" s="68">
        <f t="shared" si="16"/>
        <v>237655.27999999889</v>
      </c>
      <c r="NT341" s="68">
        <f t="shared" si="17"/>
        <v>110786.30999999969</v>
      </c>
    </row>
    <row r="342" spans="1:384" s="40" customFormat="1" ht="15" customHeight="1" outlineLevel="1" x14ac:dyDescent="0.2">
      <c r="A342" s="61"/>
      <c r="B342" s="49" t="s">
        <v>1078</v>
      </c>
      <c r="C342" s="49" t="s">
        <v>905</v>
      </c>
      <c r="D342" s="49" t="s">
        <v>906</v>
      </c>
      <c r="E342" s="50" t="s">
        <v>907</v>
      </c>
      <c r="F342" s="64">
        <v>45410</v>
      </c>
      <c r="G342" s="49" t="s">
        <v>37</v>
      </c>
      <c r="H342" s="72">
        <v>0</v>
      </c>
      <c r="I342" s="65">
        <v>157718.79999999999</v>
      </c>
      <c r="J342" s="114" t="str">
        <f>_xlfn.XLOOKUP(E342,'[12]Resumo Unidades'!$B:$B,'[12]Resumo Unidades'!$W:$W)</f>
        <v>Fluxo com Divergência maior do que 10%</v>
      </c>
      <c r="K342" s="51" t="str">
        <f>IF(L342&gt;Resumo!$E$23,"Sim","Não")</f>
        <v>Não</v>
      </c>
      <c r="L342" s="66">
        <v>0</v>
      </c>
      <c r="M342" s="67"/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52">
        <v>0</v>
      </c>
      <c r="U342" s="52">
        <v>0</v>
      </c>
      <c r="V342" s="52">
        <v>0</v>
      </c>
      <c r="W342" s="52">
        <v>0</v>
      </c>
      <c r="X342" s="52">
        <v>0</v>
      </c>
      <c r="Y342" s="52">
        <v>0</v>
      </c>
      <c r="Z342" s="52">
        <v>0</v>
      </c>
      <c r="AA342" s="52">
        <v>0</v>
      </c>
      <c r="AB342" s="52">
        <v>0</v>
      </c>
      <c r="AC342" s="52">
        <v>0</v>
      </c>
      <c r="AD342" s="52">
        <v>0</v>
      </c>
      <c r="AE342" s="52">
        <v>0</v>
      </c>
      <c r="AF342" s="52">
        <v>0</v>
      </c>
      <c r="AG342" s="52">
        <v>0</v>
      </c>
      <c r="AH342" s="52">
        <v>0</v>
      </c>
      <c r="AI342" s="52">
        <v>0</v>
      </c>
      <c r="AJ342" s="52">
        <v>0</v>
      </c>
      <c r="AK342" s="52">
        <v>0</v>
      </c>
      <c r="AL342" s="52">
        <v>0</v>
      </c>
      <c r="AM342" s="52">
        <v>0</v>
      </c>
      <c r="AN342" s="52">
        <v>0</v>
      </c>
      <c r="AO342" s="52">
        <v>0</v>
      </c>
      <c r="AP342" s="52">
        <v>0</v>
      </c>
      <c r="AQ342" s="52">
        <v>0</v>
      </c>
      <c r="AR342" s="52">
        <v>0</v>
      </c>
      <c r="AS342" s="52">
        <v>0</v>
      </c>
      <c r="AT342" s="52">
        <v>0</v>
      </c>
      <c r="AU342" s="52">
        <v>0</v>
      </c>
      <c r="AV342" s="52">
        <v>0</v>
      </c>
      <c r="AW342" s="52">
        <v>0</v>
      </c>
      <c r="AX342" s="52">
        <v>0</v>
      </c>
      <c r="AY342" s="52">
        <v>0</v>
      </c>
      <c r="AZ342" s="52">
        <v>0</v>
      </c>
      <c r="BA342" s="52">
        <v>0</v>
      </c>
      <c r="BB342" s="52">
        <v>0</v>
      </c>
      <c r="BC342" s="52">
        <v>0</v>
      </c>
      <c r="BD342" s="52">
        <v>0</v>
      </c>
      <c r="BE342" s="52">
        <v>0</v>
      </c>
      <c r="BF342" s="52">
        <v>0</v>
      </c>
      <c r="BG342" s="52">
        <v>0</v>
      </c>
      <c r="BH342" s="52">
        <v>0</v>
      </c>
      <c r="BI342" s="52">
        <v>0</v>
      </c>
      <c r="BJ342" s="52">
        <v>0</v>
      </c>
      <c r="BK342" s="52">
        <v>0</v>
      </c>
      <c r="BL342" s="52">
        <v>0</v>
      </c>
      <c r="BM342" s="52">
        <v>0</v>
      </c>
      <c r="BN342" s="52">
        <v>0</v>
      </c>
      <c r="BO342" s="52">
        <v>0</v>
      </c>
      <c r="BP342" s="52">
        <v>0</v>
      </c>
      <c r="BQ342" s="52">
        <v>0</v>
      </c>
      <c r="BR342" s="52">
        <v>0</v>
      </c>
      <c r="BS342" s="52">
        <v>0</v>
      </c>
      <c r="BT342" s="52">
        <v>0</v>
      </c>
      <c r="BU342" s="52">
        <v>0</v>
      </c>
      <c r="BV342" s="52">
        <v>0</v>
      </c>
      <c r="BW342" s="52">
        <v>0</v>
      </c>
      <c r="BX342" s="52">
        <v>0</v>
      </c>
      <c r="BY342" s="52">
        <v>0</v>
      </c>
      <c r="BZ342" s="52">
        <v>0</v>
      </c>
      <c r="CA342" s="52">
        <v>0</v>
      </c>
      <c r="CB342" s="52">
        <v>0</v>
      </c>
      <c r="CC342" s="52">
        <v>0</v>
      </c>
      <c r="CD342" s="52">
        <v>948.97</v>
      </c>
      <c r="CE342" s="52">
        <v>948.97</v>
      </c>
      <c r="CF342" s="52">
        <v>948.97</v>
      </c>
      <c r="CG342" s="52">
        <v>948.97</v>
      </c>
      <c r="CH342" s="52">
        <v>948.97</v>
      </c>
      <c r="CI342" s="52">
        <v>948.97</v>
      </c>
      <c r="CJ342" s="52">
        <v>948.97</v>
      </c>
      <c r="CK342" s="52">
        <v>948.97</v>
      </c>
      <c r="CL342" s="52">
        <v>948.97</v>
      </c>
      <c r="CM342" s="52">
        <v>948.97</v>
      </c>
      <c r="CN342" s="52">
        <v>948.97</v>
      </c>
      <c r="CO342" s="52">
        <v>948.97</v>
      </c>
      <c r="CP342" s="52">
        <v>948.97</v>
      </c>
      <c r="CQ342" s="52">
        <v>948.97</v>
      </c>
      <c r="CR342" s="52">
        <v>948.97</v>
      </c>
      <c r="CS342" s="52">
        <v>948.97</v>
      </c>
      <c r="CT342" s="52">
        <v>948.97</v>
      </c>
      <c r="CU342" s="52">
        <v>948.97</v>
      </c>
      <c r="CV342" s="52">
        <v>948.97</v>
      </c>
      <c r="CW342" s="52">
        <v>948.97</v>
      </c>
      <c r="CX342" s="52">
        <v>948.97</v>
      </c>
      <c r="CY342" s="52">
        <v>948.97</v>
      </c>
      <c r="CZ342" s="52">
        <v>948.97</v>
      </c>
      <c r="DA342" s="52">
        <v>948.97</v>
      </c>
      <c r="DB342" s="52">
        <v>948.97</v>
      </c>
      <c r="DC342" s="52">
        <v>948.97</v>
      </c>
      <c r="DD342" s="52">
        <v>948.97</v>
      </c>
      <c r="DE342" s="52">
        <v>948.97</v>
      </c>
      <c r="DF342" s="52">
        <v>948.97</v>
      </c>
      <c r="DG342" s="52">
        <v>948.97</v>
      </c>
      <c r="DH342" s="52">
        <v>948.97</v>
      </c>
      <c r="DI342" s="52">
        <v>948.97</v>
      </c>
      <c r="DJ342" s="52">
        <v>948.97</v>
      </c>
      <c r="DK342" s="52">
        <v>948.97</v>
      </c>
      <c r="DL342" s="52">
        <v>948.97</v>
      </c>
      <c r="DM342" s="52">
        <v>948.97</v>
      </c>
      <c r="DN342" s="52">
        <v>948.97</v>
      </c>
      <c r="DO342" s="52">
        <v>948.97</v>
      </c>
      <c r="DP342" s="52">
        <v>948.97</v>
      </c>
      <c r="DQ342" s="52">
        <v>948.97</v>
      </c>
      <c r="DR342" s="52">
        <v>948.97</v>
      </c>
      <c r="DS342" s="52">
        <v>948.97</v>
      </c>
      <c r="DT342" s="52">
        <v>948.97</v>
      </c>
      <c r="DU342" s="52">
        <v>948.97</v>
      </c>
      <c r="DV342" s="52">
        <v>948.97</v>
      </c>
      <c r="DW342" s="52">
        <v>948.97</v>
      </c>
      <c r="DX342" s="52">
        <v>948.97</v>
      </c>
      <c r="DY342" s="52">
        <v>948.97</v>
      </c>
      <c r="DZ342" s="52">
        <v>948.97</v>
      </c>
      <c r="EA342" s="52">
        <v>948.97</v>
      </c>
      <c r="EB342" s="52">
        <v>948.97</v>
      </c>
      <c r="EC342" s="52">
        <v>948.97</v>
      </c>
      <c r="ED342" s="52">
        <v>948.97</v>
      </c>
      <c r="EE342" s="52">
        <v>948.97</v>
      </c>
      <c r="EF342" s="52">
        <v>948.97</v>
      </c>
      <c r="EG342" s="52">
        <v>948.97</v>
      </c>
      <c r="EH342" s="52">
        <v>948.97</v>
      </c>
      <c r="EI342" s="52">
        <v>948.97</v>
      </c>
      <c r="EJ342" s="52">
        <v>948.97</v>
      </c>
      <c r="EK342" s="52">
        <v>948.97</v>
      </c>
      <c r="EL342" s="52">
        <v>948.97</v>
      </c>
      <c r="EM342" s="52">
        <v>948.97</v>
      </c>
      <c r="EN342" s="52">
        <v>948.97</v>
      </c>
      <c r="EO342" s="52">
        <v>948.97</v>
      </c>
      <c r="EP342" s="52">
        <v>948.97</v>
      </c>
      <c r="EQ342" s="52">
        <v>948.97</v>
      </c>
      <c r="ER342" s="52">
        <v>948.97</v>
      </c>
      <c r="ES342" s="52">
        <v>948.97</v>
      </c>
      <c r="ET342" s="52">
        <v>948.97</v>
      </c>
      <c r="EU342" s="52">
        <v>948.97</v>
      </c>
      <c r="EV342" s="52">
        <v>948.97</v>
      </c>
      <c r="EW342" s="52">
        <v>948.97</v>
      </c>
      <c r="EX342" s="52">
        <v>948.97</v>
      </c>
      <c r="EY342" s="52">
        <v>948.97</v>
      </c>
      <c r="EZ342" s="52">
        <v>948.97</v>
      </c>
      <c r="FA342" s="52">
        <v>948.97</v>
      </c>
      <c r="FB342" s="52">
        <v>948.97</v>
      </c>
      <c r="FC342" s="52">
        <v>948.97</v>
      </c>
      <c r="FD342" s="52">
        <v>948.97</v>
      </c>
      <c r="FE342" s="52">
        <v>948.97</v>
      </c>
      <c r="FF342" s="52">
        <v>948.97</v>
      </c>
      <c r="FG342" s="52">
        <v>948.97</v>
      </c>
      <c r="FH342" s="52">
        <v>948.97</v>
      </c>
      <c r="FI342" s="52">
        <v>948.97</v>
      </c>
      <c r="FJ342" s="52">
        <v>948.97</v>
      </c>
      <c r="FK342" s="52">
        <v>948.97</v>
      </c>
      <c r="FL342" s="52">
        <v>948.97</v>
      </c>
      <c r="FM342" s="52">
        <v>948.97</v>
      </c>
      <c r="FN342" s="52">
        <v>948.97</v>
      </c>
      <c r="FO342" s="52">
        <v>948.97</v>
      </c>
      <c r="FP342" s="52">
        <v>948.97</v>
      </c>
      <c r="FQ342" s="52">
        <v>948.97</v>
      </c>
      <c r="FR342" s="52">
        <v>948.97</v>
      </c>
      <c r="FS342" s="52">
        <v>948.97</v>
      </c>
      <c r="FT342" s="52">
        <v>948.97</v>
      </c>
      <c r="FU342" s="52">
        <v>948.97</v>
      </c>
      <c r="FV342" s="52">
        <v>948.97</v>
      </c>
      <c r="FW342" s="52">
        <v>948.97</v>
      </c>
      <c r="FX342" s="52">
        <v>948.97</v>
      </c>
      <c r="FY342" s="52">
        <v>948.97</v>
      </c>
      <c r="FZ342" s="52">
        <v>948.97</v>
      </c>
      <c r="GA342" s="52">
        <v>948.97</v>
      </c>
      <c r="GB342" s="52">
        <v>948.97</v>
      </c>
      <c r="GC342" s="52">
        <v>948.97</v>
      </c>
      <c r="GD342" s="52">
        <v>948.97</v>
      </c>
      <c r="GE342" s="52">
        <v>948.97</v>
      </c>
      <c r="GF342" s="52">
        <v>948.97</v>
      </c>
      <c r="GG342" s="52">
        <v>948.97</v>
      </c>
      <c r="GH342" s="52">
        <v>948.97</v>
      </c>
      <c r="GI342" s="52">
        <v>948.97</v>
      </c>
      <c r="GJ342" s="52">
        <v>948.97</v>
      </c>
      <c r="GK342" s="52">
        <v>948.97</v>
      </c>
      <c r="GL342" s="52">
        <v>948.97</v>
      </c>
      <c r="GM342" s="52">
        <v>948.97</v>
      </c>
      <c r="GN342" s="52">
        <v>948.97</v>
      </c>
      <c r="GO342" s="52">
        <v>948.97</v>
      </c>
      <c r="GP342" s="52">
        <v>948.97</v>
      </c>
      <c r="GQ342" s="52">
        <v>948.97</v>
      </c>
      <c r="GR342" s="52">
        <v>948.97</v>
      </c>
      <c r="GS342" s="52">
        <v>948.97</v>
      </c>
      <c r="GT342" s="52">
        <v>948.97</v>
      </c>
      <c r="GU342" s="52">
        <v>948.97</v>
      </c>
      <c r="GV342" s="52">
        <v>948.97</v>
      </c>
      <c r="GW342" s="52">
        <v>948.97</v>
      </c>
      <c r="GX342" s="52">
        <v>948.97</v>
      </c>
      <c r="GY342" s="52">
        <v>948.97</v>
      </c>
      <c r="GZ342" s="52">
        <v>948.97</v>
      </c>
      <c r="HA342" s="52">
        <v>948.97</v>
      </c>
      <c r="HB342" s="52">
        <v>948.97</v>
      </c>
      <c r="HC342" s="52">
        <v>948.97</v>
      </c>
      <c r="HD342" s="52">
        <v>948.97</v>
      </c>
      <c r="HE342" s="52">
        <v>948.97</v>
      </c>
      <c r="HF342" s="52">
        <v>948.97</v>
      </c>
      <c r="HG342" s="52">
        <v>948.97</v>
      </c>
      <c r="HH342" s="52">
        <v>948.97</v>
      </c>
      <c r="HI342" s="52">
        <v>948.97</v>
      </c>
      <c r="HJ342" s="52">
        <v>948.97</v>
      </c>
      <c r="HK342" s="52">
        <v>948.97</v>
      </c>
      <c r="HL342" s="52">
        <v>948.97</v>
      </c>
      <c r="HM342" s="52">
        <v>948.97</v>
      </c>
      <c r="HN342" s="52">
        <v>948.97</v>
      </c>
      <c r="HO342" s="52">
        <v>948.97</v>
      </c>
      <c r="HP342" s="52">
        <v>948.97</v>
      </c>
      <c r="HQ342" s="52">
        <v>948.97</v>
      </c>
      <c r="HR342" s="52">
        <v>948.97</v>
      </c>
      <c r="HS342" s="52">
        <v>948.97</v>
      </c>
      <c r="HT342" s="52">
        <v>948.97</v>
      </c>
      <c r="HU342" s="52">
        <v>948.97</v>
      </c>
      <c r="HV342" s="52">
        <v>948.97</v>
      </c>
      <c r="HW342" s="52">
        <v>948.97</v>
      </c>
      <c r="HX342" s="52">
        <v>948.97</v>
      </c>
      <c r="HY342" s="52">
        <v>948.97</v>
      </c>
      <c r="HZ342" s="52">
        <v>948.97</v>
      </c>
      <c r="IA342" s="52">
        <v>948.97</v>
      </c>
      <c r="IB342" s="52">
        <v>948.97</v>
      </c>
      <c r="IC342" s="52">
        <v>948.97</v>
      </c>
      <c r="ID342" s="52">
        <v>948.97</v>
      </c>
      <c r="IE342" s="52">
        <v>948.97</v>
      </c>
      <c r="IF342" s="52">
        <v>948.97</v>
      </c>
      <c r="IG342" s="52">
        <v>948.97</v>
      </c>
      <c r="IH342" s="52">
        <v>948.97</v>
      </c>
      <c r="II342" s="52">
        <v>948.97</v>
      </c>
      <c r="IJ342" s="52">
        <v>948.97</v>
      </c>
      <c r="IK342" s="52">
        <v>0</v>
      </c>
      <c r="IL342" s="52">
        <v>0</v>
      </c>
      <c r="IM342" s="52">
        <v>0</v>
      </c>
      <c r="IN342" s="52">
        <v>0</v>
      </c>
      <c r="IO342" s="52">
        <v>0</v>
      </c>
      <c r="IP342" s="52">
        <v>0</v>
      </c>
      <c r="IQ342" s="52">
        <v>0</v>
      </c>
      <c r="IR342" s="52">
        <v>0</v>
      </c>
      <c r="IS342" s="52">
        <v>0</v>
      </c>
      <c r="IT342" s="52">
        <v>0</v>
      </c>
      <c r="IU342" s="52">
        <v>0</v>
      </c>
      <c r="IV342" s="52">
        <v>0</v>
      </c>
      <c r="IW342" s="52">
        <v>0</v>
      </c>
      <c r="IX342" s="52">
        <v>0</v>
      </c>
      <c r="IY342" s="52">
        <v>0</v>
      </c>
      <c r="IZ342" s="52">
        <v>0</v>
      </c>
      <c r="JA342" s="52">
        <v>0</v>
      </c>
      <c r="JB342" s="52">
        <v>0</v>
      </c>
      <c r="JC342" s="52">
        <v>0</v>
      </c>
      <c r="JD342" s="52">
        <v>0</v>
      </c>
      <c r="JE342" s="52">
        <v>0</v>
      </c>
      <c r="JF342" s="52">
        <v>0</v>
      </c>
      <c r="JG342" s="52">
        <v>0</v>
      </c>
      <c r="JH342" s="52">
        <v>0</v>
      </c>
      <c r="JI342" s="52">
        <v>0</v>
      </c>
      <c r="JJ342" s="52">
        <v>0</v>
      </c>
      <c r="JK342" s="52">
        <v>0</v>
      </c>
      <c r="JL342" s="52">
        <v>0</v>
      </c>
      <c r="JM342" s="52">
        <v>0</v>
      </c>
      <c r="JN342" s="52">
        <v>0</v>
      </c>
      <c r="JO342" s="52">
        <v>0</v>
      </c>
      <c r="JP342" s="52">
        <v>0</v>
      </c>
      <c r="JQ342" s="52">
        <v>0</v>
      </c>
      <c r="JR342" s="52">
        <v>0</v>
      </c>
      <c r="JS342" s="52">
        <v>0</v>
      </c>
      <c r="JT342" s="52">
        <v>0</v>
      </c>
      <c r="JU342" s="52">
        <v>0</v>
      </c>
      <c r="JV342" s="52">
        <v>0</v>
      </c>
      <c r="JW342" s="52">
        <v>0</v>
      </c>
      <c r="JX342" s="52">
        <v>0</v>
      </c>
      <c r="JY342" s="52">
        <v>0</v>
      </c>
      <c r="JZ342" s="52">
        <v>0</v>
      </c>
      <c r="KA342" s="52">
        <v>0</v>
      </c>
      <c r="KB342" s="52">
        <v>0</v>
      </c>
      <c r="KC342" s="52">
        <v>0</v>
      </c>
      <c r="KD342" s="52">
        <v>0</v>
      </c>
      <c r="KE342" s="52">
        <v>0</v>
      </c>
      <c r="KF342" s="52">
        <v>0</v>
      </c>
      <c r="KG342" s="52">
        <v>0</v>
      </c>
      <c r="KH342" s="52">
        <v>0</v>
      </c>
      <c r="KI342" s="52">
        <v>0</v>
      </c>
      <c r="KJ342" s="52">
        <v>0</v>
      </c>
      <c r="KK342" s="52">
        <v>0</v>
      </c>
      <c r="KL342" s="52">
        <v>0</v>
      </c>
      <c r="KM342" s="52">
        <v>0</v>
      </c>
      <c r="KN342" s="52">
        <v>0</v>
      </c>
      <c r="KO342" s="52">
        <v>0</v>
      </c>
      <c r="KP342" s="52">
        <v>0</v>
      </c>
      <c r="KQ342" s="52">
        <v>0</v>
      </c>
      <c r="KR342" s="52">
        <v>0</v>
      </c>
      <c r="KS342" s="52">
        <v>0</v>
      </c>
      <c r="KT342" s="52">
        <v>0</v>
      </c>
      <c r="KU342" s="52">
        <v>0</v>
      </c>
      <c r="KV342" s="52">
        <v>0</v>
      </c>
      <c r="KW342" s="52">
        <v>0</v>
      </c>
      <c r="KX342" s="52">
        <v>0</v>
      </c>
      <c r="KY342" s="52">
        <v>0</v>
      </c>
      <c r="KZ342" s="52">
        <v>0</v>
      </c>
      <c r="LA342" s="52">
        <v>0</v>
      </c>
      <c r="LB342" s="52">
        <v>0</v>
      </c>
      <c r="LC342" s="52">
        <v>0</v>
      </c>
      <c r="LD342" s="52">
        <v>0</v>
      </c>
      <c r="LE342" s="52">
        <v>0</v>
      </c>
      <c r="LF342" s="52">
        <v>0</v>
      </c>
      <c r="LG342" s="52">
        <v>0</v>
      </c>
      <c r="LH342" s="52">
        <v>0</v>
      </c>
      <c r="LI342" s="52">
        <v>0</v>
      </c>
      <c r="LJ342" s="52">
        <v>0</v>
      </c>
      <c r="LK342" s="52">
        <v>0</v>
      </c>
      <c r="LL342" s="52">
        <v>0</v>
      </c>
      <c r="LM342" s="52">
        <v>0</v>
      </c>
      <c r="LN342" s="52">
        <v>0</v>
      </c>
      <c r="LO342" s="52">
        <v>0</v>
      </c>
      <c r="LP342" s="52">
        <v>0</v>
      </c>
      <c r="LQ342" s="52">
        <v>0</v>
      </c>
      <c r="LR342" s="52">
        <v>0</v>
      </c>
      <c r="LS342" s="52">
        <v>0</v>
      </c>
      <c r="LT342" s="52">
        <v>0</v>
      </c>
      <c r="LU342" s="52">
        <v>0</v>
      </c>
      <c r="LV342" s="52">
        <v>0</v>
      </c>
      <c r="LW342" s="52">
        <v>0</v>
      </c>
      <c r="LX342" s="52">
        <v>0</v>
      </c>
      <c r="LY342" s="52">
        <v>0</v>
      </c>
      <c r="LZ342" s="52">
        <v>0</v>
      </c>
      <c r="MA342" s="52">
        <v>0</v>
      </c>
      <c r="MB342" s="52">
        <v>0</v>
      </c>
      <c r="MC342" s="52">
        <v>0</v>
      </c>
      <c r="MD342" s="52">
        <v>0</v>
      </c>
      <c r="ME342" s="52">
        <v>0</v>
      </c>
      <c r="MF342" s="52">
        <v>0</v>
      </c>
      <c r="MG342" s="52">
        <v>0</v>
      </c>
      <c r="MH342" s="52">
        <v>0</v>
      </c>
      <c r="MI342" s="52">
        <v>0</v>
      </c>
      <c r="MJ342" s="52">
        <v>0</v>
      </c>
      <c r="MK342" s="52">
        <v>0</v>
      </c>
      <c r="ML342" s="52">
        <v>0</v>
      </c>
      <c r="MM342" s="52">
        <v>0</v>
      </c>
      <c r="MN342" s="52">
        <v>0</v>
      </c>
      <c r="MO342" s="52">
        <v>0</v>
      </c>
      <c r="MP342" s="52">
        <v>0</v>
      </c>
      <c r="MQ342" s="52">
        <v>0</v>
      </c>
      <c r="MR342" s="52">
        <v>0</v>
      </c>
      <c r="MS342" s="52">
        <v>0</v>
      </c>
      <c r="MT342" s="52">
        <v>0</v>
      </c>
      <c r="MU342" s="52">
        <v>0</v>
      </c>
      <c r="MV342" s="52">
        <v>0</v>
      </c>
      <c r="MW342" s="52">
        <v>0</v>
      </c>
      <c r="MX342" s="52">
        <v>0</v>
      </c>
      <c r="MY342" s="52">
        <v>0</v>
      </c>
      <c r="MZ342" s="52">
        <v>0</v>
      </c>
      <c r="NA342" s="52">
        <v>0</v>
      </c>
      <c r="NB342" s="52">
        <v>0</v>
      </c>
      <c r="NC342" s="52">
        <v>0</v>
      </c>
      <c r="ND342" s="52">
        <v>0</v>
      </c>
      <c r="NE342" s="52">
        <v>0</v>
      </c>
      <c r="NF342" s="52">
        <v>0</v>
      </c>
      <c r="NG342" s="52">
        <v>0</v>
      </c>
      <c r="NH342" s="52">
        <v>0</v>
      </c>
      <c r="NI342" s="52">
        <v>0</v>
      </c>
      <c r="NJ342" s="52">
        <v>0</v>
      </c>
      <c r="NK342" s="52">
        <v>0</v>
      </c>
      <c r="NL342" s="52">
        <v>0</v>
      </c>
      <c r="NM342" s="52">
        <v>0</v>
      </c>
      <c r="NN342" s="52">
        <v>0</v>
      </c>
      <c r="NO342" s="52">
        <v>0</v>
      </c>
      <c r="NP342" s="52">
        <v>0</v>
      </c>
      <c r="NQ342" s="52">
        <v>0</v>
      </c>
      <c r="NR342" s="68">
        <f t="shared" si="15"/>
        <v>154682.11000000016</v>
      </c>
      <c r="NS342" s="68">
        <f t="shared" si="16"/>
        <v>154682.11000000016</v>
      </c>
      <c r="NT342" s="68">
        <f t="shared" si="17"/>
        <v>103437.7300000001</v>
      </c>
    </row>
    <row r="343" spans="1:384" s="40" customFormat="1" ht="15" customHeight="1" outlineLevel="1" x14ac:dyDescent="0.2">
      <c r="A343" s="61"/>
      <c r="B343" s="49" t="s">
        <v>1078</v>
      </c>
      <c r="C343" s="49" t="s">
        <v>908</v>
      </c>
      <c r="D343" s="49" t="s">
        <v>909</v>
      </c>
      <c r="E343" s="50" t="s">
        <v>910</v>
      </c>
      <c r="F343" s="64">
        <v>45408</v>
      </c>
      <c r="G343" s="49" t="s">
        <v>37</v>
      </c>
      <c r="H343" s="72">
        <v>6.1677999999999997E-2</v>
      </c>
      <c r="I343" s="65">
        <v>142970.85</v>
      </c>
      <c r="J343" s="114" t="str">
        <f>_xlfn.XLOOKUP(E343,'[12]Resumo Unidades'!$B:$B,'[12]Resumo Unidades'!$W:$W)</f>
        <v>Fluxo com Divergência de até 2%</v>
      </c>
      <c r="K343" s="51" t="str">
        <f>IF(L343&gt;Resumo!$E$23,"Sim","Não")</f>
        <v>Não</v>
      </c>
      <c r="L343" s="66">
        <v>50</v>
      </c>
      <c r="M343" s="67"/>
      <c r="N343" s="52">
        <v>0</v>
      </c>
      <c r="O343" s="52">
        <v>0</v>
      </c>
      <c r="P343" s="52">
        <v>0</v>
      </c>
      <c r="Q343" s="52">
        <v>0</v>
      </c>
      <c r="R343" s="52">
        <v>0</v>
      </c>
      <c r="S343" s="52">
        <v>0</v>
      </c>
      <c r="T343" s="52">
        <v>0</v>
      </c>
      <c r="U343" s="52">
        <v>0</v>
      </c>
      <c r="V343" s="52">
        <v>0</v>
      </c>
      <c r="W343" s="52">
        <v>0</v>
      </c>
      <c r="X343" s="52">
        <v>0</v>
      </c>
      <c r="Y343" s="52">
        <v>0</v>
      </c>
      <c r="Z343" s="52">
        <v>0</v>
      </c>
      <c r="AA343" s="52">
        <v>0</v>
      </c>
      <c r="AB343" s="52">
        <v>0</v>
      </c>
      <c r="AC343" s="52">
        <v>0</v>
      </c>
      <c r="AD343" s="52">
        <v>0</v>
      </c>
      <c r="AE343" s="52">
        <v>0</v>
      </c>
      <c r="AF343" s="52">
        <v>0</v>
      </c>
      <c r="AG343" s="52">
        <v>0</v>
      </c>
      <c r="AH343" s="52">
        <v>0</v>
      </c>
      <c r="AI343" s="52">
        <v>0</v>
      </c>
      <c r="AJ343" s="52">
        <v>0</v>
      </c>
      <c r="AK343" s="52">
        <v>0</v>
      </c>
      <c r="AL343" s="52">
        <v>0</v>
      </c>
      <c r="AM343" s="52">
        <v>0</v>
      </c>
      <c r="AN343" s="52">
        <v>0</v>
      </c>
      <c r="AO343" s="52">
        <v>0</v>
      </c>
      <c r="AP343" s="52">
        <v>0</v>
      </c>
      <c r="AQ343" s="52">
        <v>0</v>
      </c>
      <c r="AR343" s="52">
        <v>0</v>
      </c>
      <c r="AS343" s="52">
        <v>0</v>
      </c>
      <c r="AT343" s="52">
        <v>0</v>
      </c>
      <c r="AU343" s="52">
        <v>0</v>
      </c>
      <c r="AV343" s="52">
        <v>0</v>
      </c>
      <c r="AW343" s="52">
        <v>0</v>
      </c>
      <c r="AX343" s="52">
        <v>0</v>
      </c>
      <c r="AY343" s="52">
        <v>0</v>
      </c>
      <c r="AZ343" s="52">
        <v>0</v>
      </c>
      <c r="BA343" s="52">
        <v>0</v>
      </c>
      <c r="BB343" s="52">
        <v>0</v>
      </c>
      <c r="BC343" s="52">
        <v>0</v>
      </c>
      <c r="BD343" s="52">
        <v>0</v>
      </c>
      <c r="BE343" s="52">
        <v>0</v>
      </c>
      <c r="BF343" s="52">
        <v>0</v>
      </c>
      <c r="BG343" s="52">
        <v>0</v>
      </c>
      <c r="BH343" s="52">
        <v>0</v>
      </c>
      <c r="BI343" s="52">
        <v>0</v>
      </c>
      <c r="BJ343" s="52">
        <v>0</v>
      </c>
      <c r="BK343" s="52">
        <v>0</v>
      </c>
      <c r="BL343" s="52">
        <v>0</v>
      </c>
      <c r="BM343" s="52">
        <v>0</v>
      </c>
      <c r="BN343" s="52">
        <v>0</v>
      </c>
      <c r="BO343" s="52">
        <v>0</v>
      </c>
      <c r="BP343" s="52">
        <v>0</v>
      </c>
      <c r="BQ343" s="52">
        <v>0</v>
      </c>
      <c r="BR343" s="52">
        <v>0</v>
      </c>
      <c r="BS343" s="52">
        <v>0</v>
      </c>
      <c r="BT343" s="52">
        <v>0</v>
      </c>
      <c r="BU343" s="52">
        <v>0</v>
      </c>
      <c r="BV343" s="52">
        <v>0</v>
      </c>
      <c r="BW343" s="52">
        <v>0</v>
      </c>
      <c r="BX343" s="52">
        <v>0</v>
      </c>
      <c r="BY343" s="52">
        <v>0</v>
      </c>
      <c r="BZ343" s="52">
        <v>0</v>
      </c>
      <c r="CA343" s="52">
        <v>0</v>
      </c>
      <c r="CB343" s="52">
        <v>1609.7099999999998</v>
      </c>
      <c r="CC343" s="52">
        <v>1474.03</v>
      </c>
      <c r="CD343" s="52">
        <v>1289.2</v>
      </c>
      <c r="CE343" s="52">
        <v>1289.2</v>
      </c>
      <c r="CF343" s="52">
        <v>1289.2</v>
      </c>
      <c r="CG343" s="52">
        <v>1289.2</v>
      </c>
      <c r="CH343" s="52">
        <v>1289.2</v>
      </c>
      <c r="CI343" s="52">
        <v>1289.2</v>
      </c>
      <c r="CJ343" s="52">
        <v>1289.2</v>
      </c>
      <c r="CK343" s="52">
        <v>1289.2</v>
      </c>
      <c r="CL343" s="52">
        <v>1289.2</v>
      </c>
      <c r="CM343" s="52">
        <v>1289.2</v>
      </c>
      <c r="CN343" s="52">
        <v>1289.2</v>
      </c>
      <c r="CO343" s="52">
        <v>1289.2</v>
      </c>
      <c r="CP343" s="52">
        <v>1289.2</v>
      </c>
      <c r="CQ343" s="52">
        <v>1289.2</v>
      </c>
      <c r="CR343" s="52">
        <v>1289.2</v>
      </c>
      <c r="CS343" s="52">
        <v>1289.2</v>
      </c>
      <c r="CT343" s="52">
        <v>1289.2</v>
      </c>
      <c r="CU343" s="52">
        <v>1289.2</v>
      </c>
      <c r="CV343" s="52">
        <v>1289.2</v>
      </c>
      <c r="CW343" s="52">
        <v>1289.2</v>
      </c>
      <c r="CX343" s="52">
        <v>1289.2</v>
      </c>
      <c r="CY343" s="52">
        <v>1289.2</v>
      </c>
      <c r="CZ343" s="52">
        <v>1289.2</v>
      </c>
      <c r="DA343" s="52">
        <v>1289.2</v>
      </c>
      <c r="DB343" s="52">
        <v>1289.2</v>
      </c>
      <c r="DC343" s="52">
        <v>1289.2</v>
      </c>
      <c r="DD343" s="52">
        <v>1289.2</v>
      </c>
      <c r="DE343" s="52">
        <v>1289.2</v>
      </c>
      <c r="DF343" s="52">
        <v>1289.2</v>
      </c>
      <c r="DG343" s="52">
        <v>1289.2</v>
      </c>
      <c r="DH343" s="52">
        <v>1289.2</v>
      </c>
      <c r="DI343" s="52">
        <v>1289.2</v>
      </c>
      <c r="DJ343" s="52">
        <v>1289.2</v>
      </c>
      <c r="DK343" s="52">
        <v>1289.2</v>
      </c>
      <c r="DL343" s="52">
        <v>1289.2</v>
      </c>
      <c r="DM343" s="52">
        <v>1289.2</v>
      </c>
      <c r="DN343" s="52">
        <v>1289.2</v>
      </c>
      <c r="DO343" s="52">
        <v>1289.2</v>
      </c>
      <c r="DP343" s="52">
        <v>1289.2</v>
      </c>
      <c r="DQ343" s="52">
        <v>1289.2</v>
      </c>
      <c r="DR343" s="52">
        <v>1289.2</v>
      </c>
      <c r="DS343" s="52">
        <v>1289.2</v>
      </c>
      <c r="DT343" s="52">
        <v>1289.2</v>
      </c>
      <c r="DU343" s="52">
        <v>1289.2</v>
      </c>
      <c r="DV343" s="52">
        <v>1289.2</v>
      </c>
      <c r="DW343" s="52">
        <v>1289.2</v>
      </c>
      <c r="DX343" s="52">
        <v>1289.2</v>
      </c>
      <c r="DY343" s="52">
        <v>1289.2</v>
      </c>
      <c r="DZ343" s="52">
        <v>1289.2</v>
      </c>
      <c r="EA343" s="52">
        <v>1289.2</v>
      </c>
      <c r="EB343" s="52">
        <v>1289.2</v>
      </c>
      <c r="EC343" s="52">
        <v>1289.2</v>
      </c>
      <c r="ED343" s="52">
        <v>1289.2</v>
      </c>
      <c r="EE343" s="52">
        <v>1289.2</v>
      </c>
      <c r="EF343" s="52">
        <v>1289.2</v>
      </c>
      <c r="EG343" s="52">
        <v>1289.2</v>
      </c>
      <c r="EH343" s="52">
        <v>1289.2</v>
      </c>
      <c r="EI343" s="52">
        <v>1289.2</v>
      </c>
      <c r="EJ343" s="52">
        <v>1289.2</v>
      </c>
      <c r="EK343" s="52">
        <v>1289.2</v>
      </c>
      <c r="EL343" s="52">
        <v>1289.2</v>
      </c>
      <c r="EM343" s="52">
        <v>1289.2</v>
      </c>
      <c r="EN343" s="52">
        <v>1289.2</v>
      </c>
      <c r="EO343" s="52">
        <v>1289.2</v>
      </c>
      <c r="EP343" s="52">
        <v>1289.2</v>
      </c>
      <c r="EQ343" s="52">
        <v>1289.2</v>
      </c>
      <c r="ER343" s="52">
        <v>1289.2</v>
      </c>
      <c r="ES343" s="52">
        <v>1289.2</v>
      </c>
      <c r="ET343" s="52">
        <v>1289.2</v>
      </c>
      <c r="EU343" s="52">
        <v>1289.2</v>
      </c>
      <c r="EV343" s="52">
        <v>1289.2</v>
      </c>
      <c r="EW343" s="52">
        <v>1289.2</v>
      </c>
      <c r="EX343" s="52">
        <v>1289.2</v>
      </c>
      <c r="EY343" s="52">
        <v>1289.2</v>
      </c>
      <c r="EZ343" s="52">
        <v>1289.2</v>
      </c>
      <c r="FA343" s="52">
        <v>1289.2</v>
      </c>
      <c r="FB343" s="52">
        <v>1289.2</v>
      </c>
      <c r="FC343" s="52">
        <v>1289.2</v>
      </c>
      <c r="FD343" s="52">
        <v>1289.2</v>
      </c>
      <c r="FE343" s="52">
        <v>1289.2</v>
      </c>
      <c r="FF343" s="52">
        <v>1289.2</v>
      </c>
      <c r="FG343" s="52">
        <v>1289.2</v>
      </c>
      <c r="FH343" s="52">
        <v>1289.2</v>
      </c>
      <c r="FI343" s="52">
        <v>1289.2</v>
      </c>
      <c r="FJ343" s="52">
        <v>1289.2</v>
      </c>
      <c r="FK343" s="52">
        <v>1289.2</v>
      </c>
      <c r="FL343" s="52">
        <v>1289.2</v>
      </c>
      <c r="FM343" s="52">
        <v>1289.2</v>
      </c>
      <c r="FN343" s="52">
        <v>1289.2</v>
      </c>
      <c r="FO343" s="52">
        <v>1289.2</v>
      </c>
      <c r="FP343" s="52">
        <v>1289.2</v>
      </c>
      <c r="FQ343" s="52">
        <v>1289.2</v>
      </c>
      <c r="FR343" s="52">
        <v>1289.2</v>
      </c>
      <c r="FS343" s="52">
        <v>1289.2</v>
      </c>
      <c r="FT343" s="52">
        <v>1289.2</v>
      </c>
      <c r="FU343" s="52">
        <v>1289.2</v>
      </c>
      <c r="FV343" s="52">
        <v>1289.2</v>
      </c>
      <c r="FW343" s="52">
        <v>1289.2</v>
      </c>
      <c r="FX343" s="52">
        <v>1289.2</v>
      </c>
      <c r="FY343" s="52">
        <v>1289.2</v>
      </c>
      <c r="FZ343" s="52">
        <v>1289.2</v>
      </c>
      <c r="GA343" s="52">
        <v>1289.2</v>
      </c>
      <c r="GB343" s="52">
        <v>1289.2</v>
      </c>
      <c r="GC343" s="52">
        <v>1289.2</v>
      </c>
      <c r="GD343" s="52">
        <v>1289.2</v>
      </c>
      <c r="GE343" s="52">
        <v>1289.2</v>
      </c>
      <c r="GF343" s="52">
        <v>1289.2</v>
      </c>
      <c r="GG343" s="52">
        <v>1289.2</v>
      </c>
      <c r="GH343" s="52">
        <v>1289.2</v>
      </c>
      <c r="GI343" s="52">
        <v>1289.2</v>
      </c>
      <c r="GJ343" s="52">
        <v>1289.2</v>
      </c>
      <c r="GK343" s="52">
        <v>1289.2</v>
      </c>
      <c r="GL343" s="52">
        <v>1289.2</v>
      </c>
      <c r="GM343" s="52">
        <v>1289.2</v>
      </c>
      <c r="GN343" s="52">
        <v>1289.2</v>
      </c>
      <c r="GO343" s="52">
        <v>1289.2</v>
      </c>
      <c r="GP343" s="52">
        <v>1289.2</v>
      </c>
      <c r="GQ343" s="52">
        <v>1289.2</v>
      </c>
      <c r="GR343" s="52">
        <v>1289.2</v>
      </c>
      <c r="GS343" s="52">
        <v>1289.2</v>
      </c>
      <c r="GT343" s="52">
        <v>1289.2</v>
      </c>
      <c r="GU343" s="52">
        <v>1289.2</v>
      </c>
      <c r="GV343" s="52">
        <v>1289.2</v>
      </c>
      <c r="GW343" s="52">
        <v>1289.2</v>
      </c>
      <c r="GX343" s="52">
        <v>1289.2</v>
      </c>
      <c r="GY343" s="52">
        <v>1289.2</v>
      </c>
      <c r="GZ343" s="52">
        <v>1289.2</v>
      </c>
      <c r="HA343" s="52">
        <v>1289.2</v>
      </c>
      <c r="HB343" s="52">
        <v>1289.2</v>
      </c>
      <c r="HC343" s="52">
        <v>1289.2</v>
      </c>
      <c r="HD343" s="52">
        <v>1289.2</v>
      </c>
      <c r="HE343" s="52">
        <v>1289.2</v>
      </c>
      <c r="HF343" s="52">
        <v>1289.2</v>
      </c>
      <c r="HG343" s="52">
        <v>1289.2</v>
      </c>
      <c r="HH343" s="52">
        <v>1289.2</v>
      </c>
      <c r="HI343" s="52">
        <v>1289.2</v>
      </c>
      <c r="HJ343" s="52">
        <v>1289.2</v>
      </c>
      <c r="HK343" s="52">
        <v>1289.2</v>
      </c>
      <c r="HL343" s="52">
        <v>1289.2</v>
      </c>
      <c r="HM343" s="52">
        <v>1289.2</v>
      </c>
      <c r="HN343" s="52">
        <v>1289.2</v>
      </c>
      <c r="HO343" s="52">
        <v>1289.2</v>
      </c>
      <c r="HP343" s="52">
        <v>1289.2</v>
      </c>
      <c r="HQ343" s="52">
        <v>1289.2</v>
      </c>
      <c r="HR343" s="52">
        <v>1289.2</v>
      </c>
      <c r="HS343" s="52">
        <v>1289.2</v>
      </c>
      <c r="HT343" s="52">
        <v>1289.2</v>
      </c>
      <c r="HU343" s="52">
        <v>1289.2</v>
      </c>
      <c r="HV343" s="52">
        <v>1289.2</v>
      </c>
      <c r="HW343" s="52">
        <v>1289.2</v>
      </c>
      <c r="HX343" s="52">
        <v>1289.2</v>
      </c>
      <c r="HY343" s="52">
        <v>1289.2</v>
      </c>
      <c r="HZ343" s="52">
        <v>1289.2</v>
      </c>
      <c r="IA343" s="52">
        <v>1289.2</v>
      </c>
      <c r="IB343" s="52">
        <v>1289.2</v>
      </c>
      <c r="IC343" s="52">
        <v>1289.2</v>
      </c>
      <c r="ID343" s="52">
        <v>1289.2</v>
      </c>
      <c r="IE343" s="52">
        <v>1289.2</v>
      </c>
      <c r="IF343" s="52">
        <v>1289.2</v>
      </c>
      <c r="IG343" s="52">
        <v>1289.2</v>
      </c>
      <c r="IH343" s="52">
        <v>1289.2</v>
      </c>
      <c r="II343" s="52">
        <v>1289.2</v>
      </c>
      <c r="IJ343" s="52">
        <v>1289.2</v>
      </c>
      <c r="IK343" s="52">
        <v>1289.2</v>
      </c>
      <c r="IL343" s="52">
        <v>1289.2</v>
      </c>
      <c r="IM343" s="52">
        <v>1289.2</v>
      </c>
      <c r="IN343" s="52">
        <v>1289.2</v>
      </c>
      <c r="IO343" s="52">
        <v>1289.2</v>
      </c>
      <c r="IP343" s="52">
        <v>1289.2</v>
      </c>
      <c r="IQ343" s="52">
        <v>1289.2</v>
      </c>
      <c r="IR343" s="52">
        <v>0</v>
      </c>
      <c r="IS343" s="52">
        <v>0</v>
      </c>
      <c r="IT343" s="52">
        <v>0</v>
      </c>
      <c r="IU343" s="52">
        <v>0</v>
      </c>
      <c r="IV343" s="52">
        <v>0</v>
      </c>
      <c r="IW343" s="52">
        <v>0</v>
      </c>
      <c r="IX343" s="52">
        <v>0</v>
      </c>
      <c r="IY343" s="52">
        <v>0</v>
      </c>
      <c r="IZ343" s="52">
        <v>0</v>
      </c>
      <c r="JA343" s="52">
        <v>0</v>
      </c>
      <c r="JB343" s="52">
        <v>0</v>
      </c>
      <c r="JC343" s="52">
        <v>0</v>
      </c>
      <c r="JD343" s="52">
        <v>0</v>
      </c>
      <c r="JE343" s="52">
        <v>0</v>
      </c>
      <c r="JF343" s="52">
        <v>0</v>
      </c>
      <c r="JG343" s="52">
        <v>0</v>
      </c>
      <c r="JH343" s="52">
        <v>0</v>
      </c>
      <c r="JI343" s="52">
        <v>0</v>
      </c>
      <c r="JJ343" s="52">
        <v>0</v>
      </c>
      <c r="JK343" s="52">
        <v>0</v>
      </c>
      <c r="JL343" s="52">
        <v>0</v>
      </c>
      <c r="JM343" s="52">
        <v>0</v>
      </c>
      <c r="JN343" s="52">
        <v>0</v>
      </c>
      <c r="JO343" s="52">
        <v>0</v>
      </c>
      <c r="JP343" s="52">
        <v>0</v>
      </c>
      <c r="JQ343" s="52">
        <v>0</v>
      </c>
      <c r="JR343" s="52">
        <v>0</v>
      </c>
      <c r="JS343" s="52">
        <v>0</v>
      </c>
      <c r="JT343" s="52">
        <v>0</v>
      </c>
      <c r="JU343" s="52">
        <v>0</v>
      </c>
      <c r="JV343" s="52">
        <v>0</v>
      </c>
      <c r="JW343" s="52">
        <v>0</v>
      </c>
      <c r="JX343" s="52">
        <v>0</v>
      </c>
      <c r="JY343" s="52">
        <v>0</v>
      </c>
      <c r="JZ343" s="52">
        <v>0</v>
      </c>
      <c r="KA343" s="52">
        <v>0</v>
      </c>
      <c r="KB343" s="52">
        <v>0</v>
      </c>
      <c r="KC343" s="52">
        <v>0</v>
      </c>
      <c r="KD343" s="52">
        <v>0</v>
      </c>
      <c r="KE343" s="52">
        <v>0</v>
      </c>
      <c r="KF343" s="52">
        <v>0</v>
      </c>
      <c r="KG343" s="52">
        <v>0</v>
      </c>
      <c r="KH343" s="52">
        <v>0</v>
      </c>
      <c r="KI343" s="52">
        <v>0</v>
      </c>
      <c r="KJ343" s="52">
        <v>0</v>
      </c>
      <c r="KK343" s="52">
        <v>0</v>
      </c>
      <c r="KL343" s="52">
        <v>0</v>
      </c>
      <c r="KM343" s="52">
        <v>0</v>
      </c>
      <c r="KN343" s="52">
        <v>0</v>
      </c>
      <c r="KO343" s="52">
        <v>0</v>
      </c>
      <c r="KP343" s="52">
        <v>0</v>
      </c>
      <c r="KQ343" s="52">
        <v>0</v>
      </c>
      <c r="KR343" s="52">
        <v>0</v>
      </c>
      <c r="KS343" s="52">
        <v>0</v>
      </c>
      <c r="KT343" s="52">
        <v>0</v>
      </c>
      <c r="KU343" s="52">
        <v>0</v>
      </c>
      <c r="KV343" s="52">
        <v>0</v>
      </c>
      <c r="KW343" s="52">
        <v>0</v>
      </c>
      <c r="KX343" s="52">
        <v>0</v>
      </c>
      <c r="KY343" s="52">
        <v>0</v>
      </c>
      <c r="KZ343" s="52">
        <v>0</v>
      </c>
      <c r="LA343" s="52">
        <v>0</v>
      </c>
      <c r="LB343" s="52">
        <v>0</v>
      </c>
      <c r="LC343" s="52">
        <v>0</v>
      </c>
      <c r="LD343" s="52">
        <v>0</v>
      </c>
      <c r="LE343" s="52">
        <v>0</v>
      </c>
      <c r="LF343" s="52">
        <v>0</v>
      </c>
      <c r="LG343" s="52">
        <v>0</v>
      </c>
      <c r="LH343" s="52">
        <v>0</v>
      </c>
      <c r="LI343" s="52">
        <v>0</v>
      </c>
      <c r="LJ343" s="52">
        <v>0</v>
      </c>
      <c r="LK343" s="52">
        <v>0</v>
      </c>
      <c r="LL343" s="52">
        <v>0</v>
      </c>
      <c r="LM343" s="52">
        <v>0</v>
      </c>
      <c r="LN343" s="52">
        <v>0</v>
      </c>
      <c r="LO343" s="52">
        <v>0</v>
      </c>
      <c r="LP343" s="52">
        <v>0</v>
      </c>
      <c r="LQ343" s="52">
        <v>0</v>
      </c>
      <c r="LR343" s="52">
        <v>0</v>
      </c>
      <c r="LS343" s="52">
        <v>0</v>
      </c>
      <c r="LT343" s="52">
        <v>0</v>
      </c>
      <c r="LU343" s="52">
        <v>0</v>
      </c>
      <c r="LV343" s="52">
        <v>0</v>
      </c>
      <c r="LW343" s="52">
        <v>0</v>
      </c>
      <c r="LX343" s="52">
        <v>0</v>
      </c>
      <c r="LY343" s="52">
        <v>0</v>
      </c>
      <c r="LZ343" s="52">
        <v>0</v>
      </c>
      <c r="MA343" s="52">
        <v>0</v>
      </c>
      <c r="MB343" s="52">
        <v>0</v>
      </c>
      <c r="MC343" s="52">
        <v>0</v>
      </c>
      <c r="MD343" s="52">
        <v>0</v>
      </c>
      <c r="ME343" s="52">
        <v>0</v>
      </c>
      <c r="MF343" s="52">
        <v>0</v>
      </c>
      <c r="MG343" s="52">
        <v>0</v>
      </c>
      <c r="MH343" s="52">
        <v>0</v>
      </c>
      <c r="MI343" s="52">
        <v>0</v>
      </c>
      <c r="MJ343" s="52">
        <v>0</v>
      </c>
      <c r="MK343" s="52">
        <v>0</v>
      </c>
      <c r="ML343" s="52">
        <v>0</v>
      </c>
      <c r="MM343" s="52">
        <v>0</v>
      </c>
      <c r="MN343" s="52">
        <v>0</v>
      </c>
      <c r="MO343" s="52">
        <v>0</v>
      </c>
      <c r="MP343" s="52">
        <v>0</v>
      </c>
      <c r="MQ343" s="52">
        <v>0</v>
      </c>
      <c r="MR343" s="52">
        <v>0</v>
      </c>
      <c r="MS343" s="52">
        <v>0</v>
      </c>
      <c r="MT343" s="52">
        <v>0</v>
      </c>
      <c r="MU343" s="52">
        <v>0</v>
      </c>
      <c r="MV343" s="52">
        <v>0</v>
      </c>
      <c r="MW343" s="52">
        <v>0</v>
      </c>
      <c r="MX343" s="52">
        <v>0</v>
      </c>
      <c r="MY343" s="52">
        <v>0</v>
      </c>
      <c r="MZ343" s="52">
        <v>0</v>
      </c>
      <c r="NA343" s="52">
        <v>0</v>
      </c>
      <c r="NB343" s="52">
        <v>0</v>
      </c>
      <c r="NC343" s="52">
        <v>0</v>
      </c>
      <c r="ND343" s="52">
        <v>0</v>
      </c>
      <c r="NE343" s="52">
        <v>0</v>
      </c>
      <c r="NF343" s="52">
        <v>0</v>
      </c>
      <c r="NG343" s="52">
        <v>0</v>
      </c>
      <c r="NH343" s="52">
        <v>0</v>
      </c>
      <c r="NI343" s="52">
        <v>0</v>
      </c>
      <c r="NJ343" s="52">
        <v>0</v>
      </c>
      <c r="NK343" s="52">
        <v>0</v>
      </c>
      <c r="NL343" s="52">
        <v>0</v>
      </c>
      <c r="NM343" s="52">
        <v>0</v>
      </c>
      <c r="NN343" s="52">
        <v>0</v>
      </c>
      <c r="NO343" s="52">
        <v>0</v>
      </c>
      <c r="NP343" s="52">
        <v>0</v>
      </c>
      <c r="NQ343" s="52">
        <v>0</v>
      </c>
      <c r="NR343" s="68">
        <f t="shared" si="15"/>
        <v>222247.7400000006</v>
      </c>
      <c r="NS343" s="68">
        <f t="shared" si="16"/>
        <v>222247.7400000006</v>
      </c>
      <c r="NT343" s="68">
        <f t="shared" si="17"/>
        <v>143606.53999999989</v>
      </c>
    </row>
    <row r="344" spans="1:384" s="40" customFormat="1" ht="15" customHeight="1" outlineLevel="1" x14ac:dyDescent="0.2">
      <c r="A344" s="61"/>
      <c r="B344" s="49" t="s">
        <v>1078</v>
      </c>
      <c r="C344" s="49" t="s">
        <v>911</v>
      </c>
      <c r="D344" s="49" t="s">
        <v>912</v>
      </c>
      <c r="E344" s="50" t="s">
        <v>913</v>
      </c>
      <c r="F344" s="64">
        <v>45396</v>
      </c>
      <c r="G344" s="49" t="s">
        <v>37</v>
      </c>
      <c r="H344" s="72">
        <v>6.1677999999999997E-2</v>
      </c>
      <c r="I344" s="65">
        <v>168683</v>
      </c>
      <c r="J344" s="114" t="str">
        <f>_xlfn.XLOOKUP(E344,'[12]Resumo Unidades'!$B:$B,'[12]Resumo Unidades'!$W:$W)</f>
        <v>Fluxo com Divergência de até 2%</v>
      </c>
      <c r="K344" s="51" t="str">
        <f>IF(L344&gt;Resumo!$E$23,"Sim","Não")</f>
        <v>Não</v>
      </c>
      <c r="L344" s="66">
        <v>0</v>
      </c>
      <c r="M344" s="67"/>
      <c r="N344" s="52">
        <v>0</v>
      </c>
      <c r="O344" s="52">
        <v>0</v>
      </c>
      <c r="P344" s="52">
        <v>0</v>
      </c>
      <c r="Q344" s="52">
        <v>0</v>
      </c>
      <c r="R344" s="52">
        <v>0</v>
      </c>
      <c r="S344" s="52">
        <v>0</v>
      </c>
      <c r="T344" s="52">
        <v>0</v>
      </c>
      <c r="U344" s="52">
        <v>0</v>
      </c>
      <c r="V344" s="52">
        <v>0</v>
      </c>
      <c r="W344" s="52">
        <v>0</v>
      </c>
      <c r="X344" s="52">
        <v>0</v>
      </c>
      <c r="Y344" s="52">
        <v>0</v>
      </c>
      <c r="Z344" s="52">
        <v>0</v>
      </c>
      <c r="AA344" s="52">
        <v>0</v>
      </c>
      <c r="AB344" s="52">
        <v>0</v>
      </c>
      <c r="AC344" s="52">
        <v>0</v>
      </c>
      <c r="AD344" s="52">
        <v>0</v>
      </c>
      <c r="AE344" s="52">
        <v>0</v>
      </c>
      <c r="AF344" s="52">
        <v>0</v>
      </c>
      <c r="AG344" s="52">
        <v>0</v>
      </c>
      <c r="AH344" s="52">
        <v>0</v>
      </c>
      <c r="AI344" s="52">
        <v>0</v>
      </c>
      <c r="AJ344" s="52">
        <v>0</v>
      </c>
      <c r="AK344" s="52">
        <v>0</v>
      </c>
      <c r="AL344" s="52">
        <v>0</v>
      </c>
      <c r="AM344" s="52">
        <v>0</v>
      </c>
      <c r="AN344" s="52">
        <v>0</v>
      </c>
      <c r="AO344" s="52">
        <v>0</v>
      </c>
      <c r="AP344" s="52">
        <v>0</v>
      </c>
      <c r="AQ344" s="52">
        <v>0</v>
      </c>
      <c r="AR344" s="52">
        <v>0</v>
      </c>
      <c r="AS344" s="52">
        <v>0</v>
      </c>
      <c r="AT344" s="52">
        <v>0</v>
      </c>
      <c r="AU344" s="52">
        <v>0</v>
      </c>
      <c r="AV344" s="52">
        <v>0</v>
      </c>
      <c r="AW344" s="52">
        <v>0</v>
      </c>
      <c r="AX344" s="52">
        <v>0</v>
      </c>
      <c r="AY344" s="52">
        <v>0</v>
      </c>
      <c r="AZ344" s="52">
        <v>0</v>
      </c>
      <c r="BA344" s="52">
        <v>0</v>
      </c>
      <c r="BB344" s="52">
        <v>0</v>
      </c>
      <c r="BC344" s="52">
        <v>0</v>
      </c>
      <c r="BD344" s="52">
        <v>0</v>
      </c>
      <c r="BE344" s="52">
        <v>0</v>
      </c>
      <c r="BF344" s="52">
        <v>0</v>
      </c>
      <c r="BG344" s="52">
        <v>0</v>
      </c>
      <c r="BH344" s="52">
        <v>0</v>
      </c>
      <c r="BI344" s="52">
        <v>0</v>
      </c>
      <c r="BJ344" s="52">
        <v>0</v>
      </c>
      <c r="BK344" s="52">
        <v>0</v>
      </c>
      <c r="BL344" s="52">
        <v>0</v>
      </c>
      <c r="BM344" s="52">
        <v>0</v>
      </c>
      <c r="BN344" s="52">
        <v>0</v>
      </c>
      <c r="BO344" s="52">
        <v>0</v>
      </c>
      <c r="BP344" s="52">
        <v>0</v>
      </c>
      <c r="BQ344" s="52">
        <v>0</v>
      </c>
      <c r="BR344" s="52">
        <v>0</v>
      </c>
      <c r="BS344" s="52">
        <v>0</v>
      </c>
      <c r="BT344" s="52">
        <v>0</v>
      </c>
      <c r="BU344" s="52">
        <v>0</v>
      </c>
      <c r="BV344" s="52">
        <v>0</v>
      </c>
      <c r="BW344" s="52">
        <v>0</v>
      </c>
      <c r="BX344" s="52">
        <v>0</v>
      </c>
      <c r="BY344" s="52">
        <v>0</v>
      </c>
      <c r="BZ344" s="52">
        <v>0</v>
      </c>
      <c r="CA344" s="52">
        <v>0</v>
      </c>
      <c r="CB344" s="52">
        <v>0</v>
      </c>
      <c r="CC344" s="52">
        <v>0</v>
      </c>
      <c r="CD344" s="52">
        <v>767.31999999999994</v>
      </c>
      <c r="CE344" s="52">
        <v>767.31999999999994</v>
      </c>
      <c r="CF344" s="52">
        <v>767.31999999999994</v>
      </c>
      <c r="CG344" s="52">
        <v>767.31999999999994</v>
      </c>
      <c r="CH344" s="52">
        <v>767.31999999999994</v>
      </c>
      <c r="CI344" s="52">
        <v>767.31999999999994</v>
      </c>
      <c r="CJ344" s="52">
        <v>767.31999999999994</v>
      </c>
      <c r="CK344" s="52">
        <v>767.31999999999994</v>
      </c>
      <c r="CL344" s="52">
        <v>767.31999999999994</v>
      </c>
      <c r="CM344" s="52">
        <v>7202.4400000000005</v>
      </c>
      <c r="CN344" s="52">
        <v>767.31999999999994</v>
      </c>
      <c r="CO344" s="52">
        <v>767.31999999999994</v>
      </c>
      <c r="CP344" s="52">
        <v>767.31999999999994</v>
      </c>
      <c r="CQ344" s="52">
        <v>767.31999999999994</v>
      </c>
      <c r="CR344" s="52">
        <v>767.31999999999994</v>
      </c>
      <c r="CS344" s="52">
        <v>767.31999999999994</v>
      </c>
      <c r="CT344" s="52">
        <v>767.31999999999994</v>
      </c>
      <c r="CU344" s="52">
        <v>767.31999999999994</v>
      </c>
      <c r="CV344" s="52">
        <v>767.31999999999994</v>
      </c>
      <c r="CW344" s="52">
        <v>767.31999999999994</v>
      </c>
      <c r="CX344" s="52">
        <v>767.31999999999994</v>
      </c>
      <c r="CY344" s="52">
        <v>7202.4400000000005</v>
      </c>
      <c r="CZ344" s="52">
        <v>767.31999999999994</v>
      </c>
      <c r="DA344" s="52">
        <v>767.31999999999994</v>
      </c>
      <c r="DB344" s="52">
        <v>767.31999999999994</v>
      </c>
      <c r="DC344" s="52">
        <v>767.31999999999994</v>
      </c>
      <c r="DD344" s="52">
        <v>767.31999999999994</v>
      </c>
      <c r="DE344" s="52">
        <v>767.31999999999994</v>
      </c>
      <c r="DF344" s="52">
        <v>767.31999999999994</v>
      </c>
      <c r="DG344" s="52">
        <v>767.31999999999994</v>
      </c>
      <c r="DH344" s="52">
        <v>767.31999999999994</v>
      </c>
      <c r="DI344" s="52">
        <v>767.31999999999994</v>
      </c>
      <c r="DJ344" s="52">
        <v>767.31999999999994</v>
      </c>
      <c r="DK344" s="52">
        <v>7202.4400000000005</v>
      </c>
      <c r="DL344" s="52">
        <v>767.31999999999994</v>
      </c>
      <c r="DM344" s="52">
        <v>767.31999999999994</v>
      </c>
      <c r="DN344" s="52">
        <v>767.31999999999994</v>
      </c>
      <c r="DO344" s="52">
        <v>767.31999999999994</v>
      </c>
      <c r="DP344" s="52">
        <v>767.31999999999994</v>
      </c>
      <c r="DQ344" s="52">
        <v>767.31999999999994</v>
      </c>
      <c r="DR344" s="52">
        <v>767.31999999999994</v>
      </c>
      <c r="DS344" s="52">
        <v>767.31999999999994</v>
      </c>
      <c r="DT344" s="52">
        <v>767.31999999999994</v>
      </c>
      <c r="DU344" s="52">
        <v>767.31999999999994</v>
      </c>
      <c r="DV344" s="52">
        <v>767.31999999999994</v>
      </c>
      <c r="DW344" s="52">
        <v>7202.4400000000005</v>
      </c>
      <c r="DX344" s="52">
        <v>767.31999999999994</v>
      </c>
      <c r="DY344" s="52">
        <v>767.31999999999994</v>
      </c>
      <c r="DZ344" s="52">
        <v>767.31999999999994</v>
      </c>
      <c r="EA344" s="52">
        <v>767.31999999999994</v>
      </c>
      <c r="EB344" s="52">
        <v>767.31999999999994</v>
      </c>
      <c r="EC344" s="52">
        <v>767.31999999999994</v>
      </c>
      <c r="ED344" s="52">
        <v>767.31999999999994</v>
      </c>
      <c r="EE344" s="52">
        <v>767.31999999999994</v>
      </c>
      <c r="EF344" s="52">
        <v>767.31999999999994</v>
      </c>
      <c r="EG344" s="52">
        <v>767.31999999999994</v>
      </c>
      <c r="EH344" s="52">
        <v>767.31999999999994</v>
      </c>
      <c r="EI344" s="52">
        <v>7202.4400000000005</v>
      </c>
      <c r="EJ344" s="52">
        <v>767.31999999999994</v>
      </c>
      <c r="EK344" s="52">
        <v>767.31999999999994</v>
      </c>
      <c r="EL344" s="52">
        <v>767.31999999999994</v>
      </c>
      <c r="EM344" s="52">
        <v>767.31999999999994</v>
      </c>
      <c r="EN344" s="52">
        <v>767.31999999999994</v>
      </c>
      <c r="EO344" s="52">
        <v>767.31999999999994</v>
      </c>
      <c r="EP344" s="52">
        <v>767.31999999999994</v>
      </c>
      <c r="EQ344" s="52">
        <v>767.31999999999994</v>
      </c>
      <c r="ER344" s="52">
        <v>767.31999999999994</v>
      </c>
      <c r="ES344" s="52">
        <v>767.31999999999994</v>
      </c>
      <c r="ET344" s="52">
        <v>767.31999999999994</v>
      </c>
      <c r="EU344" s="52">
        <v>7202.4400000000005</v>
      </c>
      <c r="EV344" s="52">
        <v>767.31999999999994</v>
      </c>
      <c r="EW344" s="52">
        <v>767.31999999999994</v>
      </c>
      <c r="EX344" s="52">
        <v>767.31999999999994</v>
      </c>
      <c r="EY344" s="52">
        <v>767.31999999999994</v>
      </c>
      <c r="EZ344" s="52">
        <v>767.31999999999994</v>
      </c>
      <c r="FA344" s="52">
        <v>767.31999999999994</v>
      </c>
      <c r="FB344" s="52">
        <v>767.31999999999994</v>
      </c>
      <c r="FC344" s="52">
        <v>767.31999999999994</v>
      </c>
      <c r="FD344" s="52">
        <v>767.31999999999994</v>
      </c>
      <c r="FE344" s="52">
        <v>767.31999999999994</v>
      </c>
      <c r="FF344" s="52">
        <v>767.31999999999994</v>
      </c>
      <c r="FG344" s="52">
        <v>7202.4400000000005</v>
      </c>
      <c r="FH344" s="52">
        <v>767.31999999999994</v>
      </c>
      <c r="FI344" s="52">
        <v>767.31999999999994</v>
      </c>
      <c r="FJ344" s="52">
        <v>767.31999999999994</v>
      </c>
      <c r="FK344" s="52">
        <v>767.31999999999994</v>
      </c>
      <c r="FL344" s="52">
        <v>767.31999999999994</v>
      </c>
      <c r="FM344" s="52">
        <v>767.31999999999994</v>
      </c>
      <c r="FN344" s="52">
        <v>767.31999999999994</v>
      </c>
      <c r="FO344" s="52">
        <v>767.31999999999994</v>
      </c>
      <c r="FP344" s="52">
        <v>767.31999999999994</v>
      </c>
      <c r="FQ344" s="52">
        <v>767.31999999999994</v>
      </c>
      <c r="FR344" s="52">
        <v>767.31999999999994</v>
      </c>
      <c r="FS344" s="52">
        <v>7202.4400000000005</v>
      </c>
      <c r="FT344" s="52">
        <v>767.31999999999994</v>
      </c>
      <c r="FU344" s="52">
        <v>767.31999999999994</v>
      </c>
      <c r="FV344" s="52">
        <v>767.31999999999994</v>
      </c>
      <c r="FW344" s="52">
        <v>767.31999999999994</v>
      </c>
      <c r="FX344" s="52">
        <v>767.31999999999994</v>
      </c>
      <c r="FY344" s="52">
        <v>767.31999999999994</v>
      </c>
      <c r="FZ344" s="52">
        <v>767.31999999999994</v>
      </c>
      <c r="GA344" s="52">
        <v>767.31999999999994</v>
      </c>
      <c r="GB344" s="52">
        <v>767.31999999999994</v>
      </c>
      <c r="GC344" s="52">
        <v>767.31999999999994</v>
      </c>
      <c r="GD344" s="52">
        <v>767.31999999999994</v>
      </c>
      <c r="GE344" s="52">
        <v>7202.4400000000005</v>
      </c>
      <c r="GF344" s="52">
        <v>767.31999999999994</v>
      </c>
      <c r="GG344" s="52">
        <v>767.31999999999994</v>
      </c>
      <c r="GH344" s="52">
        <v>767.31999999999994</v>
      </c>
      <c r="GI344" s="52">
        <v>767.31999999999994</v>
      </c>
      <c r="GJ344" s="52">
        <v>767.31999999999994</v>
      </c>
      <c r="GK344" s="52">
        <v>767.31999999999994</v>
      </c>
      <c r="GL344" s="52">
        <v>767.31999999999994</v>
      </c>
      <c r="GM344" s="52">
        <v>767.31999999999994</v>
      </c>
      <c r="GN344" s="52">
        <v>767.31999999999994</v>
      </c>
      <c r="GO344" s="52">
        <v>767.31999999999994</v>
      </c>
      <c r="GP344" s="52">
        <v>767.31999999999994</v>
      </c>
      <c r="GQ344" s="52">
        <v>7202.4400000000005</v>
      </c>
      <c r="GR344" s="52">
        <v>767.31999999999994</v>
      </c>
      <c r="GS344" s="52">
        <v>767.31999999999994</v>
      </c>
      <c r="GT344" s="52">
        <v>767.31999999999994</v>
      </c>
      <c r="GU344" s="52">
        <v>767.31999999999994</v>
      </c>
      <c r="GV344" s="52">
        <v>767.31999999999994</v>
      </c>
      <c r="GW344" s="52">
        <v>767.31999999999994</v>
      </c>
      <c r="GX344" s="52">
        <v>767.31999999999994</v>
      </c>
      <c r="GY344" s="52">
        <v>767.31999999999994</v>
      </c>
      <c r="GZ344" s="52">
        <v>767.31999999999994</v>
      </c>
      <c r="HA344" s="52">
        <v>767.31999999999994</v>
      </c>
      <c r="HB344" s="52">
        <v>767.31999999999994</v>
      </c>
      <c r="HC344" s="52">
        <v>7202.4400000000005</v>
      </c>
      <c r="HD344" s="52">
        <v>767.31999999999994</v>
      </c>
      <c r="HE344" s="52">
        <v>767.31999999999994</v>
      </c>
      <c r="HF344" s="52">
        <v>767.31999999999994</v>
      </c>
      <c r="HG344" s="52">
        <v>767.31999999999994</v>
      </c>
      <c r="HH344" s="52">
        <v>767.31999999999994</v>
      </c>
      <c r="HI344" s="52">
        <v>767.31999999999994</v>
      </c>
      <c r="HJ344" s="52">
        <v>767.31999999999994</v>
      </c>
      <c r="HK344" s="52">
        <v>767.31999999999994</v>
      </c>
      <c r="HL344" s="52">
        <v>767.31999999999994</v>
      </c>
      <c r="HM344" s="52">
        <v>767.31999999999994</v>
      </c>
      <c r="HN344" s="52">
        <v>767.31999999999994</v>
      </c>
      <c r="HO344" s="52">
        <v>7202.4400000000005</v>
      </c>
      <c r="HP344" s="52">
        <v>767.31999999999994</v>
      </c>
      <c r="HQ344" s="52">
        <v>767.31999999999994</v>
      </c>
      <c r="HR344" s="52">
        <v>767.31999999999994</v>
      </c>
      <c r="HS344" s="52">
        <v>767.31999999999994</v>
      </c>
      <c r="HT344" s="52">
        <v>767.31999999999994</v>
      </c>
      <c r="HU344" s="52">
        <v>767.31999999999994</v>
      </c>
      <c r="HV344" s="52">
        <v>767.31999999999994</v>
      </c>
      <c r="HW344" s="52">
        <v>767.31999999999994</v>
      </c>
      <c r="HX344" s="52">
        <v>767.31999999999994</v>
      </c>
      <c r="HY344" s="52">
        <v>767.31999999999994</v>
      </c>
      <c r="HZ344" s="52">
        <v>767.31999999999994</v>
      </c>
      <c r="IA344" s="52">
        <v>7202.4400000000005</v>
      </c>
      <c r="IB344" s="52">
        <v>767.31999999999994</v>
      </c>
      <c r="IC344" s="52">
        <v>767.31999999999994</v>
      </c>
      <c r="ID344" s="52">
        <v>767.31999999999994</v>
      </c>
      <c r="IE344" s="52">
        <v>767.31999999999994</v>
      </c>
      <c r="IF344" s="52">
        <v>767.31999999999994</v>
      </c>
      <c r="IG344" s="52">
        <v>767.31999999999994</v>
      </c>
      <c r="IH344" s="52">
        <v>767.31999999999994</v>
      </c>
      <c r="II344" s="52">
        <v>767.31999999999994</v>
      </c>
      <c r="IJ344" s="52">
        <v>767.31999999999994</v>
      </c>
      <c r="IK344" s="52">
        <v>767.31999999999994</v>
      </c>
      <c r="IL344" s="52">
        <v>767.31999999999994</v>
      </c>
      <c r="IM344" s="52">
        <v>7202.4400000000005</v>
      </c>
      <c r="IN344" s="52">
        <v>767.31999999999994</v>
      </c>
      <c r="IO344" s="52">
        <v>767.31999999999994</v>
      </c>
      <c r="IP344" s="52">
        <v>767.31999999999994</v>
      </c>
      <c r="IQ344" s="52">
        <v>767.31999999999994</v>
      </c>
      <c r="IR344" s="52">
        <v>767.31999999999994</v>
      </c>
      <c r="IS344" s="52">
        <v>767.31999999999994</v>
      </c>
      <c r="IT344" s="52">
        <v>767.31999999999994</v>
      </c>
      <c r="IU344" s="52">
        <v>767.31999999999994</v>
      </c>
      <c r="IV344" s="52">
        <v>767.31999999999994</v>
      </c>
      <c r="IW344" s="52">
        <v>767.31999999999994</v>
      </c>
      <c r="IX344" s="52">
        <v>767.31999999999994</v>
      </c>
      <c r="IY344" s="52">
        <v>7202.4400000000005</v>
      </c>
      <c r="IZ344" s="52">
        <v>767.31999999999994</v>
      </c>
      <c r="JA344" s="52">
        <v>767.31999999999994</v>
      </c>
      <c r="JB344" s="52">
        <v>767.31999999999994</v>
      </c>
      <c r="JC344" s="52">
        <v>767.31999999999994</v>
      </c>
      <c r="JD344" s="52">
        <v>767.31999999999994</v>
      </c>
      <c r="JE344" s="52">
        <v>767.31999999999994</v>
      </c>
      <c r="JF344" s="52">
        <v>767.31999999999994</v>
      </c>
      <c r="JG344" s="52">
        <v>767.31999999999994</v>
      </c>
      <c r="JH344" s="52">
        <v>767.31999999999994</v>
      </c>
      <c r="JI344" s="52">
        <v>767.31999999999994</v>
      </c>
      <c r="JJ344" s="52">
        <v>767.31999999999994</v>
      </c>
      <c r="JK344" s="52">
        <v>767.31999999999994</v>
      </c>
      <c r="JL344" s="52">
        <v>767.31999999999994</v>
      </c>
      <c r="JM344" s="52">
        <v>767.31999999999994</v>
      </c>
      <c r="JN344" s="52">
        <v>767.31999999999994</v>
      </c>
      <c r="JO344" s="52">
        <v>767.31999999999994</v>
      </c>
      <c r="JP344" s="52">
        <v>767.31999999999994</v>
      </c>
      <c r="JQ344" s="52">
        <v>767.31999999999994</v>
      </c>
      <c r="JR344" s="52">
        <v>767.31999999999994</v>
      </c>
      <c r="JS344" s="52">
        <v>767.31999999999994</v>
      </c>
      <c r="JT344" s="52">
        <v>767.31999999999994</v>
      </c>
      <c r="JU344" s="52">
        <v>767.31999999999994</v>
      </c>
      <c r="JV344" s="52">
        <v>767.31999999999994</v>
      </c>
      <c r="JW344" s="52">
        <v>767.31999999999994</v>
      </c>
      <c r="JX344" s="52">
        <v>767.31999999999994</v>
      </c>
      <c r="JY344" s="52">
        <v>767.31999999999994</v>
      </c>
      <c r="JZ344" s="52">
        <v>767.31999999999994</v>
      </c>
      <c r="KA344" s="52">
        <v>767.31999999999994</v>
      </c>
      <c r="KB344" s="52">
        <v>767.31999999999994</v>
      </c>
      <c r="KC344" s="52">
        <v>767.31999999999994</v>
      </c>
      <c r="KD344" s="52">
        <v>767.31999999999994</v>
      </c>
      <c r="KE344" s="52">
        <v>767.31999999999994</v>
      </c>
      <c r="KF344" s="52">
        <v>767.31999999999994</v>
      </c>
      <c r="KG344" s="52">
        <v>767.31999999999994</v>
      </c>
      <c r="KH344" s="52">
        <v>767.31999999999994</v>
      </c>
      <c r="KI344" s="52">
        <v>767.31999999999994</v>
      </c>
      <c r="KJ344" s="52">
        <v>767.31999999999994</v>
      </c>
      <c r="KK344" s="52">
        <v>767.31999999999994</v>
      </c>
      <c r="KL344" s="52">
        <v>767.31999999999994</v>
      </c>
      <c r="KM344" s="52">
        <v>767.31999999999994</v>
      </c>
      <c r="KN344" s="52">
        <v>767.31999999999994</v>
      </c>
      <c r="KO344" s="52">
        <v>767.31999999999994</v>
      </c>
      <c r="KP344" s="52">
        <v>767.31999999999994</v>
      </c>
      <c r="KQ344" s="52">
        <v>767.31999999999994</v>
      </c>
      <c r="KR344" s="52">
        <v>767.31999999999994</v>
      </c>
      <c r="KS344" s="52">
        <v>767.31999999999994</v>
      </c>
      <c r="KT344" s="52">
        <v>767.31999999999994</v>
      </c>
      <c r="KU344" s="52">
        <v>767.31999999999994</v>
      </c>
      <c r="KV344" s="52">
        <v>767.31999999999994</v>
      </c>
      <c r="KW344" s="52">
        <v>767.31999999999994</v>
      </c>
      <c r="KX344" s="52">
        <v>767.31999999999994</v>
      </c>
      <c r="KY344" s="52">
        <v>767.31999999999994</v>
      </c>
      <c r="KZ344" s="52">
        <v>767.31999999999994</v>
      </c>
      <c r="LA344" s="52">
        <v>767.31999999999994</v>
      </c>
      <c r="LB344" s="52">
        <v>767.31999999999994</v>
      </c>
      <c r="LC344" s="52">
        <v>767.31999999999994</v>
      </c>
      <c r="LD344" s="52">
        <v>767.31999999999994</v>
      </c>
      <c r="LE344" s="52">
        <v>767.31999999999994</v>
      </c>
      <c r="LF344" s="52">
        <v>767.31999999999994</v>
      </c>
      <c r="LG344" s="52">
        <v>767.31999999999994</v>
      </c>
      <c r="LH344" s="52">
        <v>0</v>
      </c>
      <c r="LI344" s="52">
        <v>0</v>
      </c>
      <c r="LJ344" s="52">
        <v>0</v>
      </c>
      <c r="LK344" s="52">
        <v>0</v>
      </c>
      <c r="LL344" s="52">
        <v>0</v>
      </c>
      <c r="LM344" s="52">
        <v>0</v>
      </c>
      <c r="LN344" s="52">
        <v>0</v>
      </c>
      <c r="LO344" s="52">
        <v>0</v>
      </c>
      <c r="LP344" s="52">
        <v>0</v>
      </c>
      <c r="LQ344" s="52">
        <v>0</v>
      </c>
      <c r="LR344" s="52">
        <v>0</v>
      </c>
      <c r="LS344" s="52">
        <v>0</v>
      </c>
      <c r="LT344" s="52">
        <v>0</v>
      </c>
      <c r="LU344" s="52">
        <v>0</v>
      </c>
      <c r="LV344" s="52">
        <v>0</v>
      </c>
      <c r="LW344" s="52">
        <v>0</v>
      </c>
      <c r="LX344" s="52">
        <v>0</v>
      </c>
      <c r="LY344" s="52">
        <v>0</v>
      </c>
      <c r="LZ344" s="52">
        <v>0</v>
      </c>
      <c r="MA344" s="52">
        <v>0</v>
      </c>
      <c r="MB344" s="52">
        <v>0</v>
      </c>
      <c r="MC344" s="52">
        <v>0</v>
      </c>
      <c r="MD344" s="52">
        <v>0</v>
      </c>
      <c r="ME344" s="52">
        <v>0</v>
      </c>
      <c r="MF344" s="52">
        <v>0</v>
      </c>
      <c r="MG344" s="52">
        <v>0</v>
      </c>
      <c r="MH344" s="52">
        <v>0</v>
      </c>
      <c r="MI344" s="52">
        <v>0</v>
      </c>
      <c r="MJ344" s="52">
        <v>0</v>
      </c>
      <c r="MK344" s="52">
        <v>0</v>
      </c>
      <c r="ML344" s="52">
        <v>0</v>
      </c>
      <c r="MM344" s="52">
        <v>0</v>
      </c>
      <c r="MN344" s="52">
        <v>0</v>
      </c>
      <c r="MO344" s="52">
        <v>0</v>
      </c>
      <c r="MP344" s="52">
        <v>0</v>
      </c>
      <c r="MQ344" s="52">
        <v>0</v>
      </c>
      <c r="MR344" s="52">
        <v>0</v>
      </c>
      <c r="MS344" s="52">
        <v>0</v>
      </c>
      <c r="MT344" s="52">
        <v>0</v>
      </c>
      <c r="MU344" s="52">
        <v>0</v>
      </c>
      <c r="MV344" s="52">
        <v>0</v>
      </c>
      <c r="MW344" s="52">
        <v>0</v>
      </c>
      <c r="MX344" s="52">
        <v>0</v>
      </c>
      <c r="MY344" s="52">
        <v>0</v>
      </c>
      <c r="MZ344" s="52">
        <v>0</v>
      </c>
      <c r="NA344" s="52">
        <v>0</v>
      </c>
      <c r="NB344" s="52">
        <v>0</v>
      </c>
      <c r="NC344" s="52">
        <v>0</v>
      </c>
      <c r="ND344" s="52">
        <v>0</v>
      </c>
      <c r="NE344" s="52">
        <v>0</v>
      </c>
      <c r="NF344" s="52">
        <v>0</v>
      </c>
      <c r="NG344" s="52">
        <v>0</v>
      </c>
      <c r="NH344" s="52">
        <v>0</v>
      </c>
      <c r="NI344" s="52">
        <v>0</v>
      </c>
      <c r="NJ344" s="52">
        <v>0</v>
      </c>
      <c r="NK344" s="52">
        <v>0</v>
      </c>
      <c r="NL344" s="52">
        <v>0</v>
      </c>
      <c r="NM344" s="52">
        <v>0</v>
      </c>
      <c r="NN344" s="52">
        <v>0</v>
      </c>
      <c r="NO344" s="52">
        <v>0</v>
      </c>
      <c r="NP344" s="52">
        <v>0</v>
      </c>
      <c r="NQ344" s="52">
        <v>0</v>
      </c>
      <c r="NR344" s="68">
        <f t="shared" si="15"/>
        <v>279148.96000000124</v>
      </c>
      <c r="NS344" s="68">
        <f t="shared" si="16"/>
        <v>279148.96000000124</v>
      </c>
      <c r="NT344" s="68">
        <f t="shared" si="17"/>
        <v>141553.96000000037</v>
      </c>
    </row>
    <row r="345" spans="1:384" s="40" customFormat="1" ht="15" customHeight="1" outlineLevel="1" x14ac:dyDescent="0.2">
      <c r="A345" s="61"/>
      <c r="B345" s="49" t="s">
        <v>1078</v>
      </c>
      <c r="C345" s="49" t="s">
        <v>914</v>
      </c>
      <c r="D345" s="49" t="s">
        <v>915</v>
      </c>
      <c r="E345" s="50" t="s">
        <v>916</v>
      </c>
      <c r="F345" s="64">
        <v>45426</v>
      </c>
      <c r="G345" s="49" t="s">
        <v>37</v>
      </c>
      <c r="H345" s="72">
        <v>0</v>
      </c>
      <c r="I345" s="65">
        <v>150913.67000000001</v>
      </c>
      <c r="J345" s="114" t="str">
        <f>_xlfn.XLOOKUP(E345,'[12]Resumo Unidades'!$B:$B,'[12]Resumo Unidades'!$W:$W)</f>
        <v>Fluxo com Divergência de até 2%</v>
      </c>
      <c r="K345" s="51" t="str">
        <f>IF(L345&gt;Resumo!$E$23,"Sim","Não")</f>
        <v>Não</v>
      </c>
      <c r="L345" s="66">
        <v>0</v>
      </c>
      <c r="M345" s="67"/>
      <c r="N345" s="52">
        <v>0</v>
      </c>
      <c r="O345" s="52">
        <v>0</v>
      </c>
      <c r="P345" s="52">
        <v>0</v>
      </c>
      <c r="Q345" s="52">
        <v>0</v>
      </c>
      <c r="R345" s="52">
        <v>0</v>
      </c>
      <c r="S345" s="52">
        <v>0</v>
      </c>
      <c r="T345" s="52">
        <v>0</v>
      </c>
      <c r="U345" s="52">
        <v>0</v>
      </c>
      <c r="V345" s="52">
        <v>0</v>
      </c>
      <c r="W345" s="52">
        <v>0</v>
      </c>
      <c r="X345" s="52">
        <v>0</v>
      </c>
      <c r="Y345" s="52">
        <v>0</v>
      </c>
      <c r="Z345" s="52">
        <v>0</v>
      </c>
      <c r="AA345" s="52">
        <v>0</v>
      </c>
      <c r="AB345" s="52">
        <v>0</v>
      </c>
      <c r="AC345" s="52">
        <v>0</v>
      </c>
      <c r="AD345" s="52">
        <v>0</v>
      </c>
      <c r="AE345" s="52">
        <v>0</v>
      </c>
      <c r="AF345" s="52">
        <v>0</v>
      </c>
      <c r="AG345" s="52">
        <v>0</v>
      </c>
      <c r="AH345" s="52">
        <v>0</v>
      </c>
      <c r="AI345" s="52">
        <v>0</v>
      </c>
      <c r="AJ345" s="52">
        <v>0</v>
      </c>
      <c r="AK345" s="52">
        <v>0</v>
      </c>
      <c r="AL345" s="52">
        <v>0</v>
      </c>
      <c r="AM345" s="52">
        <v>0</v>
      </c>
      <c r="AN345" s="52">
        <v>0</v>
      </c>
      <c r="AO345" s="52">
        <v>0</v>
      </c>
      <c r="AP345" s="52">
        <v>0</v>
      </c>
      <c r="AQ345" s="52">
        <v>0</v>
      </c>
      <c r="AR345" s="52">
        <v>0</v>
      </c>
      <c r="AS345" s="52">
        <v>0</v>
      </c>
      <c r="AT345" s="52">
        <v>0</v>
      </c>
      <c r="AU345" s="52">
        <v>0</v>
      </c>
      <c r="AV345" s="52">
        <v>0</v>
      </c>
      <c r="AW345" s="52">
        <v>0</v>
      </c>
      <c r="AX345" s="52">
        <v>0</v>
      </c>
      <c r="AY345" s="52">
        <v>0</v>
      </c>
      <c r="AZ345" s="52">
        <v>0</v>
      </c>
      <c r="BA345" s="52">
        <v>0</v>
      </c>
      <c r="BB345" s="52">
        <v>0</v>
      </c>
      <c r="BC345" s="52">
        <v>0</v>
      </c>
      <c r="BD345" s="52">
        <v>0</v>
      </c>
      <c r="BE345" s="52">
        <v>0</v>
      </c>
      <c r="BF345" s="52">
        <v>0</v>
      </c>
      <c r="BG345" s="52">
        <v>0</v>
      </c>
      <c r="BH345" s="52">
        <v>0</v>
      </c>
      <c r="BI345" s="52">
        <v>0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0</v>
      </c>
      <c r="BV345" s="52">
        <v>0</v>
      </c>
      <c r="BW345" s="52">
        <v>0</v>
      </c>
      <c r="BX345" s="52">
        <v>0</v>
      </c>
      <c r="BY345" s="52">
        <v>0</v>
      </c>
      <c r="BZ345" s="52">
        <v>0</v>
      </c>
      <c r="CA345" s="52">
        <v>0</v>
      </c>
      <c r="CB345" s="52">
        <v>0</v>
      </c>
      <c r="CC345" s="52">
        <v>0</v>
      </c>
      <c r="CD345" s="52">
        <v>3031.12</v>
      </c>
      <c r="CE345" s="52">
        <v>3031.12</v>
      </c>
      <c r="CF345" s="52">
        <v>3031.12</v>
      </c>
      <c r="CG345" s="52">
        <v>3031.12</v>
      </c>
      <c r="CH345" s="52">
        <v>3031.12</v>
      </c>
      <c r="CI345" s="52">
        <v>3031.12</v>
      </c>
      <c r="CJ345" s="52">
        <v>3031.12</v>
      </c>
      <c r="CK345" s="52">
        <v>3031.12</v>
      </c>
      <c r="CL345" s="52">
        <v>3031.12</v>
      </c>
      <c r="CM345" s="52">
        <v>3031.12</v>
      </c>
      <c r="CN345" s="52">
        <v>3031.12</v>
      </c>
      <c r="CO345" s="52">
        <v>3031.12</v>
      </c>
      <c r="CP345" s="52">
        <v>3031.12</v>
      </c>
      <c r="CQ345" s="52">
        <v>3031.12</v>
      </c>
      <c r="CR345" s="52">
        <v>3031.12</v>
      </c>
      <c r="CS345" s="52">
        <v>3031.12</v>
      </c>
      <c r="CT345" s="52">
        <v>3031.12</v>
      </c>
      <c r="CU345" s="52">
        <v>3031.12</v>
      </c>
      <c r="CV345" s="52">
        <v>3031.12</v>
      </c>
      <c r="CW345" s="52">
        <v>3031.12</v>
      </c>
      <c r="CX345" s="52">
        <v>3031.12</v>
      </c>
      <c r="CY345" s="52">
        <v>3031.12</v>
      </c>
      <c r="CZ345" s="52">
        <v>3031.12</v>
      </c>
      <c r="DA345" s="52">
        <v>3031.12</v>
      </c>
      <c r="DB345" s="52">
        <v>3031.12</v>
      </c>
      <c r="DC345" s="52">
        <v>3031.12</v>
      </c>
      <c r="DD345" s="52">
        <v>3031.12</v>
      </c>
      <c r="DE345" s="52">
        <v>3031.12</v>
      </c>
      <c r="DF345" s="52">
        <v>3031.12</v>
      </c>
      <c r="DG345" s="52">
        <v>3031.12</v>
      </c>
      <c r="DH345" s="52">
        <v>3031.12</v>
      </c>
      <c r="DI345" s="52">
        <v>3031.12</v>
      </c>
      <c r="DJ345" s="52">
        <v>3031.12</v>
      </c>
      <c r="DK345" s="52">
        <v>3031.12</v>
      </c>
      <c r="DL345" s="52">
        <v>3031.12</v>
      </c>
      <c r="DM345" s="52">
        <v>3031.12</v>
      </c>
      <c r="DN345" s="52">
        <v>3031.12</v>
      </c>
      <c r="DO345" s="52">
        <v>3031.12</v>
      </c>
      <c r="DP345" s="52">
        <v>3031.12</v>
      </c>
      <c r="DQ345" s="52">
        <v>3031.12</v>
      </c>
      <c r="DR345" s="52">
        <v>3031.12</v>
      </c>
      <c r="DS345" s="52">
        <v>3031.12</v>
      </c>
      <c r="DT345" s="52">
        <v>3031.12</v>
      </c>
      <c r="DU345" s="52">
        <v>3031.12</v>
      </c>
      <c r="DV345" s="52">
        <v>3031.12</v>
      </c>
      <c r="DW345" s="52">
        <v>3031.12</v>
      </c>
      <c r="DX345" s="52">
        <v>0</v>
      </c>
      <c r="DY345" s="52">
        <v>0</v>
      </c>
      <c r="DZ345" s="52">
        <v>0</v>
      </c>
      <c r="EA345" s="52">
        <v>0</v>
      </c>
      <c r="EB345" s="52">
        <v>0</v>
      </c>
      <c r="EC345" s="52">
        <v>0</v>
      </c>
      <c r="ED345" s="52">
        <v>0</v>
      </c>
      <c r="EE345" s="52">
        <v>0</v>
      </c>
      <c r="EF345" s="52">
        <v>0</v>
      </c>
      <c r="EG345" s="52">
        <v>0</v>
      </c>
      <c r="EH345" s="52">
        <v>0</v>
      </c>
      <c r="EI345" s="52">
        <v>0</v>
      </c>
      <c r="EJ345" s="52">
        <v>0</v>
      </c>
      <c r="EK345" s="52">
        <v>0</v>
      </c>
      <c r="EL345" s="52">
        <v>0</v>
      </c>
      <c r="EM345" s="52">
        <v>0</v>
      </c>
      <c r="EN345" s="52">
        <v>0</v>
      </c>
      <c r="EO345" s="52">
        <v>0</v>
      </c>
      <c r="EP345" s="52">
        <v>0</v>
      </c>
      <c r="EQ345" s="52">
        <v>0</v>
      </c>
      <c r="ER345" s="52">
        <v>0</v>
      </c>
      <c r="ES345" s="52">
        <v>0</v>
      </c>
      <c r="ET345" s="52">
        <v>0</v>
      </c>
      <c r="EU345" s="52">
        <v>0</v>
      </c>
      <c r="EV345" s="52">
        <v>0</v>
      </c>
      <c r="EW345" s="52">
        <v>0</v>
      </c>
      <c r="EX345" s="52">
        <v>0</v>
      </c>
      <c r="EY345" s="52">
        <v>0</v>
      </c>
      <c r="EZ345" s="52">
        <v>0</v>
      </c>
      <c r="FA345" s="52">
        <v>0</v>
      </c>
      <c r="FB345" s="52">
        <v>0</v>
      </c>
      <c r="FC345" s="52">
        <v>0</v>
      </c>
      <c r="FD345" s="52">
        <v>0</v>
      </c>
      <c r="FE345" s="52">
        <v>0</v>
      </c>
      <c r="FF345" s="52">
        <v>0</v>
      </c>
      <c r="FG345" s="52">
        <v>0</v>
      </c>
      <c r="FH345" s="52">
        <v>0</v>
      </c>
      <c r="FI345" s="52">
        <v>0</v>
      </c>
      <c r="FJ345" s="52">
        <v>0</v>
      </c>
      <c r="FK345" s="52">
        <v>0</v>
      </c>
      <c r="FL345" s="52">
        <v>0</v>
      </c>
      <c r="FM345" s="52">
        <v>0</v>
      </c>
      <c r="FN345" s="52">
        <v>0</v>
      </c>
      <c r="FO345" s="52">
        <v>0</v>
      </c>
      <c r="FP345" s="52">
        <v>0</v>
      </c>
      <c r="FQ345" s="52">
        <v>0</v>
      </c>
      <c r="FR345" s="52">
        <v>0</v>
      </c>
      <c r="FS345" s="52">
        <v>0</v>
      </c>
      <c r="FT345" s="52">
        <v>0</v>
      </c>
      <c r="FU345" s="52">
        <v>0</v>
      </c>
      <c r="FV345" s="52">
        <v>0</v>
      </c>
      <c r="FW345" s="52">
        <v>0</v>
      </c>
      <c r="FX345" s="52">
        <v>0</v>
      </c>
      <c r="FY345" s="52">
        <v>0</v>
      </c>
      <c r="FZ345" s="52">
        <v>0</v>
      </c>
      <c r="GA345" s="52">
        <v>0</v>
      </c>
      <c r="GB345" s="52">
        <v>0</v>
      </c>
      <c r="GC345" s="52">
        <v>0</v>
      </c>
      <c r="GD345" s="52">
        <v>0</v>
      </c>
      <c r="GE345" s="52">
        <v>0</v>
      </c>
      <c r="GF345" s="52">
        <v>0</v>
      </c>
      <c r="GG345" s="52">
        <v>0</v>
      </c>
      <c r="GH345" s="52">
        <v>0</v>
      </c>
      <c r="GI345" s="52">
        <v>0</v>
      </c>
      <c r="GJ345" s="52">
        <v>0</v>
      </c>
      <c r="GK345" s="52">
        <v>0</v>
      </c>
      <c r="GL345" s="52">
        <v>0</v>
      </c>
      <c r="GM345" s="52">
        <v>0</v>
      </c>
      <c r="GN345" s="52">
        <v>0</v>
      </c>
      <c r="GO345" s="52">
        <v>0</v>
      </c>
      <c r="GP345" s="52">
        <v>0</v>
      </c>
      <c r="GQ345" s="52">
        <v>0</v>
      </c>
      <c r="GR345" s="52">
        <v>0</v>
      </c>
      <c r="GS345" s="52">
        <v>0</v>
      </c>
      <c r="GT345" s="52">
        <v>0</v>
      </c>
      <c r="GU345" s="52">
        <v>0</v>
      </c>
      <c r="GV345" s="52">
        <v>0</v>
      </c>
      <c r="GW345" s="52">
        <v>0</v>
      </c>
      <c r="GX345" s="52">
        <v>0</v>
      </c>
      <c r="GY345" s="52">
        <v>0</v>
      </c>
      <c r="GZ345" s="52">
        <v>0</v>
      </c>
      <c r="HA345" s="52">
        <v>0</v>
      </c>
      <c r="HB345" s="52">
        <v>0</v>
      </c>
      <c r="HC345" s="52">
        <v>0</v>
      </c>
      <c r="HD345" s="52">
        <v>0</v>
      </c>
      <c r="HE345" s="52">
        <v>0</v>
      </c>
      <c r="HF345" s="52">
        <v>0</v>
      </c>
      <c r="HG345" s="52">
        <v>0</v>
      </c>
      <c r="HH345" s="52">
        <v>0</v>
      </c>
      <c r="HI345" s="52">
        <v>0</v>
      </c>
      <c r="HJ345" s="52">
        <v>0</v>
      </c>
      <c r="HK345" s="52">
        <v>0</v>
      </c>
      <c r="HL345" s="52">
        <v>0</v>
      </c>
      <c r="HM345" s="52">
        <v>0</v>
      </c>
      <c r="HN345" s="52">
        <v>0</v>
      </c>
      <c r="HO345" s="52">
        <v>0</v>
      </c>
      <c r="HP345" s="52">
        <v>0</v>
      </c>
      <c r="HQ345" s="52">
        <v>0</v>
      </c>
      <c r="HR345" s="52">
        <v>0</v>
      </c>
      <c r="HS345" s="52">
        <v>0</v>
      </c>
      <c r="HT345" s="52">
        <v>0</v>
      </c>
      <c r="HU345" s="52">
        <v>0</v>
      </c>
      <c r="HV345" s="52">
        <v>0</v>
      </c>
      <c r="HW345" s="52">
        <v>0</v>
      </c>
      <c r="HX345" s="52">
        <v>0</v>
      </c>
      <c r="HY345" s="52">
        <v>0</v>
      </c>
      <c r="HZ345" s="52">
        <v>0</v>
      </c>
      <c r="IA345" s="52">
        <v>0</v>
      </c>
      <c r="IB345" s="52">
        <v>0</v>
      </c>
      <c r="IC345" s="52">
        <v>0</v>
      </c>
      <c r="ID345" s="52">
        <v>0</v>
      </c>
      <c r="IE345" s="52">
        <v>0</v>
      </c>
      <c r="IF345" s="52">
        <v>0</v>
      </c>
      <c r="IG345" s="52">
        <v>0</v>
      </c>
      <c r="IH345" s="52">
        <v>0</v>
      </c>
      <c r="II345" s="52">
        <v>0</v>
      </c>
      <c r="IJ345" s="52">
        <v>0</v>
      </c>
      <c r="IK345" s="52">
        <v>0</v>
      </c>
      <c r="IL345" s="52">
        <v>0</v>
      </c>
      <c r="IM345" s="52">
        <v>0</v>
      </c>
      <c r="IN345" s="52">
        <v>0</v>
      </c>
      <c r="IO345" s="52">
        <v>0</v>
      </c>
      <c r="IP345" s="52">
        <v>0</v>
      </c>
      <c r="IQ345" s="52">
        <v>0</v>
      </c>
      <c r="IR345" s="52">
        <v>0</v>
      </c>
      <c r="IS345" s="52">
        <v>0</v>
      </c>
      <c r="IT345" s="52">
        <v>0</v>
      </c>
      <c r="IU345" s="52">
        <v>0</v>
      </c>
      <c r="IV345" s="52">
        <v>0</v>
      </c>
      <c r="IW345" s="52">
        <v>0</v>
      </c>
      <c r="IX345" s="52">
        <v>0</v>
      </c>
      <c r="IY345" s="52">
        <v>0</v>
      </c>
      <c r="IZ345" s="52">
        <v>0</v>
      </c>
      <c r="JA345" s="52">
        <v>0</v>
      </c>
      <c r="JB345" s="52">
        <v>0</v>
      </c>
      <c r="JC345" s="52">
        <v>0</v>
      </c>
      <c r="JD345" s="52">
        <v>0</v>
      </c>
      <c r="JE345" s="52">
        <v>0</v>
      </c>
      <c r="JF345" s="52">
        <v>0</v>
      </c>
      <c r="JG345" s="52">
        <v>0</v>
      </c>
      <c r="JH345" s="52">
        <v>0</v>
      </c>
      <c r="JI345" s="52">
        <v>0</v>
      </c>
      <c r="JJ345" s="52">
        <v>0</v>
      </c>
      <c r="JK345" s="52">
        <v>0</v>
      </c>
      <c r="JL345" s="52">
        <v>0</v>
      </c>
      <c r="JM345" s="52">
        <v>0</v>
      </c>
      <c r="JN345" s="52">
        <v>0</v>
      </c>
      <c r="JO345" s="52">
        <v>0</v>
      </c>
      <c r="JP345" s="52">
        <v>0</v>
      </c>
      <c r="JQ345" s="52">
        <v>0</v>
      </c>
      <c r="JR345" s="52">
        <v>0</v>
      </c>
      <c r="JS345" s="52">
        <v>0</v>
      </c>
      <c r="JT345" s="52">
        <v>0</v>
      </c>
      <c r="JU345" s="52">
        <v>0</v>
      </c>
      <c r="JV345" s="52">
        <v>0</v>
      </c>
      <c r="JW345" s="52">
        <v>0</v>
      </c>
      <c r="JX345" s="52">
        <v>0</v>
      </c>
      <c r="JY345" s="52">
        <v>0</v>
      </c>
      <c r="JZ345" s="52">
        <v>0</v>
      </c>
      <c r="KA345" s="52">
        <v>0</v>
      </c>
      <c r="KB345" s="52">
        <v>0</v>
      </c>
      <c r="KC345" s="52">
        <v>0</v>
      </c>
      <c r="KD345" s="52">
        <v>0</v>
      </c>
      <c r="KE345" s="52">
        <v>0</v>
      </c>
      <c r="KF345" s="52">
        <v>0</v>
      </c>
      <c r="KG345" s="52">
        <v>0</v>
      </c>
      <c r="KH345" s="52">
        <v>0</v>
      </c>
      <c r="KI345" s="52">
        <v>0</v>
      </c>
      <c r="KJ345" s="52">
        <v>0</v>
      </c>
      <c r="KK345" s="52">
        <v>0</v>
      </c>
      <c r="KL345" s="52">
        <v>0</v>
      </c>
      <c r="KM345" s="52">
        <v>0</v>
      </c>
      <c r="KN345" s="52">
        <v>0</v>
      </c>
      <c r="KO345" s="52">
        <v>0</v>
      </c>
      <c r="KP345" s="52">
        <v>0</v>
      </c>
      <c r="KQ345" s="52">
        <v>0</v>
      </c>
      <c r="KR345" s="52">
        <v>0</v>
      </c>
      <c r="KS345" s="52">
        <v>0</v>
      </c>
      <c r="KT345" s="52">
        <v>0</v>
      </c>
      <c r="KU345" s="52">
        <v>0</v>
      </c>
      <c r="KV345" s="52">
        <v>0</v>
      </c>
      <c r="KW345" s="52">
        <v>0</v>
      </c>
      <c r="KX345" s="52">
        <v>0</v>
      </c>
      <c r="KY345" s="52">
        <v>0</v>
      </c>
      <c r="KZ345" s="52">
        <v>0</v>
      </c>
      <c r="LA345" s="52">
        <v>0</v>
      </c>
      <c r="LB345" s="52">
        <v>0</v>
      </c>
      <c r="LC345" s="52">
        <v>0</v>
      </c>
      <c r="LD345" s="52">
        <v>0</v>
      </c>
      <c r="LE345" s="52">
        <v>0</v>
      </c>
      <c r="LF345" s="52">
        <v>0</v>
      </c>
      <c r="LG345" s="52">
        <v>0</v>
      </c>
      <c r="LH345" s="52">
        <v>0</v>
      </c>
      <c r="LI345" s="52">
        <v>0</v>
      </c>
      <c r="LJ345" s="52">
        <v>0</v>
      </c>
      <c r="LK345" s="52">
        <v>0</v>
      </c>
      <c r="LL345" s="52">
        <v>0</v>
      </c>
      <c r="LM345" s="52">
        <v>0</v>
      </c>
      <c r="LN345" s="52">
        <v>0</v>
      </c>
      <c r="LO345" s="52">
        <v>0</v>
      </c>
      <c r="LP345" s="52">
        <v>0</v>
      </c>
      <c r="LQ345" s="52">
        <v>0</v>
      </c>
      <c r="LR345" s="52">
        <v>0</v>
      </c>
      <c r="LS345" s="52">
        <v>0</v>
      </c>
      <c r="LT345" s="52">
        <v>0</v>
      </c>
      <c r="LU345" s="52">
        <v>0</v>
      </c>
      <c r="LV345" s="52">
        <v>0</v>
      </c>
      <c r="LW345" s="52">
        <v>0</v>
      </c>
      <c r="LX345" s="52">
        <v>0</v>
      </c>
      <c r="LY345" s="52">
        <v>0</v>
      </c>
      <c r="LZ345" s="52">
        <v>0</v>
      </c>
      <c r="MA345" s="52">
        <v>0</v>
      </c>
      <c r="MB345" s="52">
        <v>0</v>
      </c>
      <c r="MC345" s="52">
        <v>0</v>
      </c>
      <c r="MD345" s="52">
        <v>0</v>
      </c>
      <c r="ME345" s="52">
        <v>0</v>
      </c>
      <c r="MF345" s="52">
        <v>0</v>
      </c>
      <c r="MG345" s="52">
        <v>0</v>
      </c>
      <c r="MH345" s="52">
        <v>0</v>
      </c>
      <c r="MI345" s="52">
        <v>0</v>
      </c>
      <c r="MJ345" s="52">
        <v>0</v>
      </c>
      <c r="MK345" s="52">
        <v>0</v>
      </c>
      <c r="ML345" s="52">
        <v>0</v>
      </c>
      <c r="MM345" s="52">
        <v>0</v>
      </c>
      <c r="MN345" s="52">
        <v>0</v>
      </c>
      <c r="MO345" s="52">
        <v>0</v>
      </c>
      <c r="MP345" s="52">
        <v>0</v>
      </c>
      <c r="MQ345" s="52">
        <v>0</v>
      </c>
      <c r="MR345" s="52">
        <v>0</v>
      </c>
      <c r="MS345" s="52">
        <v>0</v>
      </c>
      <c r="MT345" s="52">
        <v>0</v>
      </c>
      <c r="MU345" s="52">
        <v>0</v>
      </c>
      <c r="MV345" s="52">
        <v>0</v>
      </c>
      <c r="MW345" s="52">
        <v>0</v>
      </c>
      <c r="MX345" s="52">
        <v>0</v>
      </c>
      <c r="MY345" s="52">
        <v>0</v>
      </c>
      <c r="MZ345" s="52">
        <v>0</v>
      </c>
      <c r="NA345" s="52">
        <v>0</v>
      </c>
      <c r="NB345" s="52">
        <v>0</v>
      </c>
      <c r="NC345" s="52">
        <v>0</v>
      </c>
      <c r="ND345" s="52">
        <v>0</v>
      </c>
      <c r="NE345" s="52">
        <v>0</v>
      </c>
      <c r="NF345" s="52">
        <v>0</v>
      </c>
      <c r="NG345" s="52">
        <v>0</v>
      </c>
      <c r="NH345" s="52">
        <v>0</v>
      </c>
      <c r="NI345" s="52">
        <v>0</v>
      </c>
      <c r="NJ345" s="52">
        <v>0</v>
      </c>
      <c r="NK345" s="52">
        <v>0</v>
      </c>
      <c r="NL345" s="52">
        <v>0</v>
      </c>
      <c r="NM345" s="52">
        <v>0</v>
      </c>
      <c r="NN345" s="52">
        <v>0</v>
      </c>
      <c r="NO345" s="52">
        <v>0</v>
      </c>
      <c r="NP345" s="52">
        <v>0</v>
      </c>
      <c r="NQ345" s="52">
        <v>0</v>
      </c>
      <c r="NR345" s="68">
        <f t="shared" si="15"/>
        <v>139431.5199999999</v>
      </c>
      <c r="NS345" s="68">
        <f t="shared" si="16"/>
        <v>139431.5199999999</v>
      </c>
      <c r="NT345" s="68">
        <f t="shared" si="17"/>
        <v>139431.5199999999</v>
      </c>
    </row>
    <row r="346" spans="1:384" s="40" customFormat="1" ht="15" customHeight="1" outlineLevel="1" x14ac:dyDescent="0.2">
      <c r="A346" s="61"/>
      <c r="B346" s="49" t="s">
        <v>1078</v>
      </c>
      <c r="C346" s="49" t="s">
        <v>917</v>
      </c>
      <c r="D346" s="49" t="s">
        <v>918</v>
      </c>
      <c r="E346" s="50" t="s">
        <v>919</v>
      </c>
      <c r="F346" s="64">
        <v>45421</v>
      </c>
      <c r="G346" s="49" t="s">
        <v>37</v>
      </c>
      <c r="H346" s="72">
        <v>0</v>
      </c>
      <c r="I346" s="65">
        <v>130413</v>
      </c>
      <c r="J346" s="114" t="str">
        <f>_xlfn.XLOOKUP(E346,'[12]Resumo Unidades'!$B:$B,'[12]Resumo Unidades'!$W:$W)</f>
        <v>Fluxo com Divergência de 2% a 5%</v>
      </c>
      <c r="K346" s="51" t="str">
        <f>IF(L346&gt;Resumo!$E$23,"Sim","Não")</f>
        <v>Não</v>
      </c>
      <c r="L346" s="66">
        <v>0</v>
      </c>
      <c r="M346" s="67"/>
      <c r="N346" s="52">
        <v>0</v>
      </c>
      <c r="O346" s="52">
        <v>0</v>
      </c>
      <c r="P346" s="52">
        <v>0</v>
      </c>
      <c r="Q346" s="52">
        <v>0</v>
      </c>
      <c r="R346" s="52">
        <v>0</v>
      </c>
      <c r="S346" s="52">
        <v>0</v>
      </c>
      <c r="T346" s="52">
        <v>0</v>
      </c>
      <c r="U346" s="52">
        <v>0</v>
      </c>
      <c r="V346" s="52">
        <v>0</v>
      </c>
      <c r="W346" s="52">
        <v>0</v>
      </c>
      <c r="X346" s="52">
        <v>0</v>
      </c>
      <c r="Y346" s="52">
        <v>0</v>
      </c>
      <c r="Z346" s="52">
        <v>0</v>
      </c>
      <c r="AA346" s="52">
        <v>0</v>
      </c>
      <c r="AB346" s="52">
        <v>0</v>
      </c>
      <c r="AC346" s="52">
        <v>0</v>
      </c>
      <c r="AD346" s="52">
        <v>0</v>
      </c>
      <c r="AE346" s="52">
        <v>0</v>
      </c>
      <c r="AF346" s="52">
        <v>0</v>
      </c>
      <c r="AG346" s="52">
        <v>0</v>
      </c>
      <c r="AH346" s="52">
        <v>0</v>
      </c>
      <c r="AI346" s="52">
        <v>0</v>
      </c>
      <c r="AJ346" s="52">
        <v>0</v>
      </c>
      <c r="AK346" s="52">
        <v>0</v>
      </c>
      <c r="AL346" s="52">
        <v>0</v>
      </c>
      <c r="AM346" s="52">
        <v>0</v>
      </c>
      <c r="AN346" s="52">
        <v>0</v>
      </c>
      <c r="AO346" s="52">
        <v>0</v>
      </c>
      <c r="AP346" s="52">
        <v>0</v>
      </c>
      <c r="AQ346" s="52">
        <v>0</v>
      </c>
      <c r="AR346" s="52">
        <v>0</v>
      </c>
      <c r="AS346" s="52">
        <v>0</v>
      </c>
      <c r="AT346" s="52">
        <v>0</v>
      </c>
      <c r="AU346" s="52">
        <v>0</v>
      </c>
      <c r="AV346" s="52">
        <v>0</v>
      </c>
      <c r="AW346" s="52">
        <v>0</v>
      </c>
      <c r="AX346" s="52">
        <v>0</v>
      </c>
      <c r="AY346" s="52">
        <v>0</v>
      </c>
      <c r="AZ346" s="52">
        <v>0</v>
      </c>
      <c r="BA346" s="52">
        <v>0</v>
      </c>
      <c r="BB346" s="52">
        <v>0</v>
      </c>
      <c r="BC346" s="52">
        <v>0</v>
      </c>
      <c r="BD346" s="52">
        <v>0</v>
      </c>
      <c r="BE346" s="52">
        <v>0</v>
      </c>
      <c r="BF346" s="52">
        <v>0</v>
      </c>
      <c r="BG346" s="52">
        <v>0</v>
      </c>
      <c r="BH346" s="52">
        <v>0</v>
      </c>
      <c r="BI346" s="52">
        <v>0</v>
      </c>
      <c r="BJ346" s="52">
        <v>0</v>
      </c>
      <c r="BK346" s="52">
        <v>0</v>
      </c>
      <c r="BL346" s="52">
        <v>0</v>
      </c>
      <c r="BM346" s="52">
        <v>0</v>
      </c>
      <c r="BN346" s="52">
        <v>0</v>
      </c>
      <c r="BO346" s="52">
        <v>0</v>
      </c>
      <c r="BP346" s="52">
        <v>0</v>
      </c>
      <c r="BQ346" s="52">
        <v>0</v>
      </c>
      <c r="BR346" s="52">
        <v>0</v>
      </c>
      <c r="BS346" s="52">
        <v>0</v>
      </c>
      <c r="BT346" s="52">
        <v>0</v>
      </c>
      <c r="BU346" s="52">
        <v>0</v>
      </c>
      <c r="BV346" s="52">
        <v>0</v>
      </c>
      <c r="BW346" s="52">
        <v>0</v>
      </c>
      <c r="BX346" s="52">
        <v>0</v>
      </c>
      <c r="BY346" s="52">
        <v>0</v>
      </c>
      <c r="BZ346" s="52">
        <v>0</v>
      </c>
      <c r="CA346" s="52">
        <v>0</v>
      </c>
      <c r="CB346" s="52">
        <v>0</v>
      </c>
      <c r="CC346" s="52">
        <v>0</v>
      </c>
      <c r="CD346" s="52">
        <v>2728.7999999999997</v>
      </c>
      <c r="CE346" s="52">
        <v>2728.7999999999997</v>
      </c>
      <c r="CF346" s="52">
        <v>2728.7999999999997</v>
      </c>
      <c r="CG346" s="52">
        <v>2728.7999999999997</v>
      </c>
      <c r="CH346" s="52">
        <v>2728.7999999999997</v>
      </c>
      <c r="CI346" s="52">
        <v>2728.7999999999997</v>
      </c>
      <c r="CJ346" s="52">
        <v>2728.7999999999997</v>
      </c>
      <c r="CK346" s="52">
        <v>2728.7999999999997</v>
      </c>
      <c r="CL346" s="52">
        <v>2728.7999999999997</v>
      </c>
      <c r="CM346" s="52">
        <v>2728.7999999999997</v>
      </c>
      <c r="CN346" s="52">
        <v>2728.7999999999997</v>
      </c>
      <c r="CO346" s="52">
        <v>2728.7999999999997</v>
      </c>
      <c r="CP346" s="52">
        <v>2728.7999999999997</v>
      </c>
      <c r="CQ346" s="52">
        <v>2728.7999999999997</v>
      </c>
      <c r="CR346" s="52">
        <v>2728.7999999999997</v>
      </c>
      <c r="CS346" s="52">
        <v>2728.7999999999997</v>
      </c>
      <c r="CT346" s="52">
        <v>2728.7999999999997</v>
      </c>
      <c r="CU346" s="52">
        <v>2728.7999999999997</v>
      </c>
      <c r="CV346" s="52">
        <v>2728.7999999999997</v>
      </c>
      <c r="CW346" s="52">
        <v>2728.7999999999997</v>
      </c>
      <c r="CX346" s="52">
        <v>2728.7999999999997</v>
      </c>
      <c r="CY346" s="52">
        <v>2728.7999999999997</v>
      </c>
      <c r="CZ346" s="52">
        <v>2728.7999999999997</v>
      </c>
      <c r="DA346" s="52">
        <v>2728.7999999999997</v>
      </c>
      <c r="DB346" s="52">
        <v>2728.7999999999997</v>
      </c>
      <c r="DC346" s="52">
        <v>2728.7999999999997</v>
      </c>
      <c r="DD346" s="52">
        <v>2728.7999999999997</v>
      </c>
      <c r="DE346" s="52">
        <v>2728.7999999999997</v>
      </c>
      <c r="DF346" s="52">
        <v>2728.7999999999997</v>
      </c>
      <c r="DG346" s="52">
        <v>2728.7999999999997</v>
      </c>
      <c r="DH346" s="52">
        <v>2728.7999999999997</v>
      </c>
      <c r="DI346" s="52">
        <v>2728.7999999999997</v>
      </c>
      <c r="DJ346" s="52">
        <v>2728.7999999999997</v>
      </c>
      <c r="DK346" s="52">
        <v>2728.7999999999997</v>
      </c>
      <c r="DL346" s="52">
        <v>2728.7999999999997</v>
      </c>
      <c r="DM346" s="52">
        <v>2728.7999999999997</v>
      </c>
      <c r="DN346" s="52">
        <v>2728.7999999999997</v>
      </c>
      <c r="DO346" s="52">
        <v>2728.7999999999997</v>
      </c>
      <c r="DP346" s="52">
        <v>2728.7999999999997</v>
      </c>
      <c r="DQ346" s="52">
        <v>2728.7999999999997</v>
      </c>
      <c r="DR346" s="52">
        <v>2728.7999999999997</v>
      </c>
      <c r="DS346" s="52">
        <v>0</v>
      </c>
      <c r="DT346" s="52">
        <v>0</v>
      </c>
      <c r="DU346" s="52">
        <v>0</v>
      </c>
      <c r="DV346" s="52">
        <v>0</v>
      </c>
      <c r="DW346" s="52">
        <v>0</v>
      </c>
      <c r="DX346" s="52">
        <v>0</v>
      </c>
      <c r="DY346" s="52">
        <v>0</v>
      </c>
      <c r="DZ346" s="52">
        <v>0</v>
      </c>
      <c r="EA346" s="52">
        <v>0</v>
      </c>
      <c r="EB346" s="52">
        <v>0</v>
      </c>
      <c r="EC346" s="52">
        <v>0</v>
      </c>
      <c r="ED346" s="52">
        <v>0</v>
      </c>
      <c r="EE346" s="52">
        <v>0</v>
      </c>
      <c r="EF346" s="52">
        <v>0</v>
      </c>
      <c r="EG346" s="52">
        <v>0</v>
      </c>
      <c r="EH346" s="52">
        <v>0</v>
      </c>
      <c r="EI346" s="52">
        <v>0</v>
      </c>
      <c r="EJ346" s="52">
        <v>0</v>
      </c>
      <c r="EK346" s="52">
        <v>0</v>
      </c>
      <c r="EL346" s="52">
        <v>0</v>
      </c>
      <c r="EM346" s="52">
        <v>0</v>
      </c>
      <c r="EN346" s="52">
        <v>0</v>
      </c>
      <c r="EO346" s="52">
        <v>0</v>
      </c>
      <c r="EP346" s="52">
        <v>0</v>
      </c>
      <c r="EQ346" s="52">
        <v>0</v>
      </c>
      <c r="ER346" s="52">
        <v>0</v>
      </c>
      <c r="ES346" s="52">
        <v>0</v>
      </c>
      <c r="ET346" s="52">
        <v>0</v>
      </c>
      <c r="EU346" s="52">
        <v>0</v>
      </c>
      <c r="EV346" s="52">
        <v>0</v>
      </c>
      <c r="EW346" s="52">
        <v>0</v>
      </c>
      <c r="EX346" s="52">
        <v>0</v>
      </c>
      <c r="EY346" s="52">
        <v>0</v>
      </c>
      <c r="EZ346" s="52">
        <v>0</v>
      </c>
      <c r="FA346" s="52">
        <v>0</v>
      </c>
      <c r="FB346" s="52">
        <v>0</v>
      </c>
      <c r="FC346" s="52">
        <v>0</v>
      </c>
      <c r="FD346" s="52">
        <v>0</v>
      </c>
      <c r="FE346" s="52">
        <v>0</v>
      </c>
      <c r="FF346" s="52">
        <v>0</v>
      </c>
      <c r="FG346" s="52">
        <v>0</v>
      </c>
      <c r="FH346" s="52">
        <v>0</v>
      </c>
      <c r="FI346" s="52">
        <v>0</v>
      </c>
      <c r="FJ346" s="52">
        <v>0</v>
      </c>
      <c r="FK346" s="52">
        <v>0</v>
      </c>
      <c r="FL346" s="52">
        <v>0</v>
      </c>
      <c r="FM346" s="52">
        <v>0</v>
      </c>
      <c r="FN346" s="52">
        <v>0</v>
      </c>
      <c r="FO346" s="52">
        <v>0</v>
      </c>
      <c r="FP346" s="52">
        <v>0</v>
      </c>
      <c r="FQ346" s="52">
        <v>0</v>
      </c>
      <c r="FR346" s="52">
        <v>0</v>
      </c>
      <c r="FS346" s="52">
        <v>0</v>
      </c>
      <c r="FT346" s="52">
        <v>0</v>
      </c>
      <c r="FU346" s="52">
        <v>0</v>
      </c>
      <c r="FV346" s="52">
        <v>0</v>
      </c>
      <c r="FW346" s="52">
        <v>0</v>
      </c>
      <c r="FX346" s="52">
        <v>0</v>
      </c>
      <c r="FY346" s="52">
        <v>0</v>
      </c>
      <c r="FZ346" s="52">
        <v>0</v>
      </c>
      <c r="GA346" s="52">
        <v>0</v>
      </c>
      <c r="GB346" s="52">
        <v>0</v>
      </c>
      <c r="GC346" s="52">
        <v>0</v>
      </c>
      <c r="GD346" s="52">
        <v>0</v>
      </c>
      <c r="GE346" s="52">
        <v>0</v>
      </c>
      <c r="GF346" s="52">
        <v>0</v>
      </c>
      <c r="GG346" s="52">
        <v>0</v>
      </c>
      <c r="GH346" s="52">
        <v>0</v>
      </c>
      <c r="GI346" s="52">
        <v>0</v>
      </c>
      <c r="GJ346" s="52">
        <v>0</v>
      </c>
      <c r="GK346" s="52">
        <v>0</v>
      </c>
      <c r="GL346" s="52">
        <v>0</v>
      </c>
      <c r="GM346" s="52">
        <v>0</v>
      </c>
      <c r="GN346" s="52">
        <v>0</v>
      </c>
      <c r="GO346" s="52">
        <v>0</v>
      </c>
      <c r="GP346" s="52">
        <v>0</v>
      </c>
      <c r="GQ346" s="52">
        <v>0</v>
      </c>
      <c r="GR346" s="52">
        <v>0</v>
      </c>
      <c r="GS346" s="52">
        <v>0</v>
      </c>
      <c r="GT346" s="52">
        <v>0</v>
      </c>
      <c r="GU346" s="52">
        <v>0</v>
      </c>
      <c r="GV346" s="52">
        <v>0</v>
      </c>
      <c r="GW346" s="52">
        <v>0</v>
      </c>
      <c r="GX346" s="52">
        <v>0</v>
      </c>
      <c r="GY346" s="52">
        <v>0</v>
      </c>
      <c r="GZ346" s="52">
        <v>0</v>
      </c>
      <c r="HA346" s="52">
        <v>0</v>
      </c>
      <c r="HB346" s="52">
        <v>0</v>
      </c>
      <c r="HC346" s="52">
        <v>0</v>
      </c>
      <c r="HD346" s="52">
        <v>0</v>
      </c>
      <c r="HE346" s="52">
        <v>0</v>
      </c>
      <c r="HF346" s="52">
        <v>0</v>
      </c>
      <c r="HG346" s="52">
        <v>0</v>
      </c>
      <c r="HH346" s="52">
        <v>0</v>
      </c>
      <c r="HI346" s="52">
        <v>0</v>
      </c>
      <c r="HJ346" s="52">
        <v>0</v>
      </c>
      <c r="HK346" s="52">
        <v>0</v>
      </c>
      <c r="HL346" s="52">
        <v>0</v>
      </c>
      <c r="HM346" s="52">
        <v>0</v>
      </c>
      <c r="HN346" s="52">
        <v>0</v>
      </c>
      <c r="HO346" s="52">
        <v>0</v>
      </c>
      <c r="HP346" s="52">
        <v>0</v>
      </c>
      <c r="HQ346" s="52">
        <v>0</v>
      </c>
      <c r="HR346" s="52">
        <v>0</v>
      </c>
      <c r="HS346" s="52">
        <v>0</v>
      </c>
      <c r="HT346" s="52">
        <v>0</v>
      </c>
      <c r="HU346" s="52">
        <v>0</v>
      </c>
      <c r="HV346" s="52">
        <v>0</v>
      </c>
      <c r="HW346" s="52">
        <v>0</v>
      </c>
      <c r="HX346" s="52">
        <v>0</v>
      </c>
      <c r="HY346" s="52">
        <v>0</v>
      </c>
      <c r="HZ346" s="52">
        <v>0</v>
      </c>
      <c r="IA346" s="52">
        <v>0</v>
      </c>
      <c r="IB346" s="52">
        <v>0</v>
      </c>
      <c r="IC346" s="52">
        <v>0</v>
      </c>
      <c r="ID346" s="52">
        <v>0</v>
      </c>
      <c r="IE346" s="52">
        <v>0</v>
      </c>
      <c r="IF346" s="52">
        <v>0</v>
      </c>
      <c r="IG346" s="52">
        <v>0</v>
      </c>
      <c r="IH346" s="52">
        <v>0</v>
      </c>
      <c r="II346" s="52">
        <v>0</v>
      </c>
      <c r="IJ346" s="52">
        <v>0</v>
      </c>
      <c r="IK346" s="52">
        <v>0</v>
      </c>
      <c r="IL346" s="52">
        <v>0</v>
      </c>
      <c r="IM346" s="52">
        <v>0</v>
      </c>
      <c r="IN346" s="52">
        <v>0</v>
      </c>
      <c r="IO346" s="52">
        <v>0</v>
      </c>
      <c r="IP346" s="52">
        <v>0</v>
      </c>
      <c r="IQ346" s="52">
        <v>0</v>
      </c>
      <c r="IR346" s="52">
        <v>0</v>
      </c>
      <c r="IS346" s="52">
        <v>0</v>
      </c>
      <c r="IT346" s="52">
        <v>0</v>
      </c>
      <c r="IU346" s="52">
        <v>0</v>
      </c>
      <c r="IV346" s="52">
        <v>0</v>
      </c>
      <c r="IW346" s="52">
        <v>0</v>
      </c>
      <c r="IX346" s="52">
        <v>0</v>
      </c>
      <c r="IY346" s="52">
        <v>0</v>
      </c>
      <c r="IZ346" s="52">
        <v>0</v>
      </c>
      <c r="JA346" s="52">
        <v>0</v>
      </c>
      <c r="JB346" s="52">
        <v>0</v>
      </c>
      <c r="JC346" s="52">
        <v>0</v>
      </c>
      <c r="JD346" s="52">
        <v>0</v>
      </c>
      <c r="JE346" s="52">
        <v>0</v>
      </c>
      <c r="JF346" s="52">
        <v>0</v>
      </c>
      <c r="JG346" s="52">
        <v>0</v>
      </c>
      <c r="JH346" s="52">
        <v>0</v>
      </c>
      <c r="JI346" s="52">
        <v>0</v>
      </c>
      <c r="JJ346" s="52">
        <v>0</v>
      </c>
      <c r="JK346" s="52">
        <v>0</v>
      </c>
      <c r="JL346" s="52">
        <v>0</v>
      </c>
      <c r="JM346" s="52">
        <v>0</v>
      </c>
      <c r="JN346" s="52">
        <v>0</v>
      </c>
      <c r="JO346" s="52">
        <v>0</v>
      </c>
      <c r="JP346" s="52">
        <v>0</v>
      </c>
      <c r="JQ346" s="52">
        <v>0</v>
      </c>
      <c r="JR346" s="52">
        <v>0</v>
      </c>
      <c r="JS346" s="52">
        <v>0</v>
      </c>
      <c r="JT346" s="52">
        <v>0</v>
      </c>
      <c r="JU346" s="52">
        <v>0</v>
      </c>
      <c r="JV346" s="52">
        <v>0</v>
      </c>
      <c r="JW346" s="52">
        <v>0</v>
      </c>
      <c r="JX346" s="52">
        <v>0</v>
      </c>
      <c r="JY346" s="52">
        <v>0</v>
      </c>
      <c r="JZ346" s="52">
        <v>0</v>
      </c>
      <c r="KA346" s="52">
        <v>0</v>
      </c>
      <c r="KB346" s="52">
        <v>0</v>
      </c>
      <c r="KC346" s="52">
        <v>0</v>
      </c>
      <c r="KD346" s="52">
        <v>0</v>
      </c>
      <c r="KE346" s="52">
        <v>0</v>
      </c>
      <c r="KF346" s="52">
        <v>0</v>
      </c>
      <c r="KG346" s="52">
        <v>0</v>
      </c>
      <c r="KH346" s="52">
        <v>0</v>
      </c>
      <c r="KI346" s="52">
        <v>0</v>
      </c>
      <c r="KJ346" s="52">
        <v>0</v>
      </c>
      <c r="KK346" s="52">
        <v>0</v>
      </c>
      <c r="KL346" s="52">
        <v>0</v>
      </c>
      <c r="KM346" s="52">
        <v>0</v>
      </c>
      <c r="KN346" s="52">
        <v>0</v>
      </c>
      <c r="KO346" s="52">
        <v>0</v>
      </c>
      <c r="KP346" s="52">
        <v>0</v>
      </c>
      <c r="KQ346" s="52">
        <v>0</v>
      </c>
      <c r="KR346" s="52">
        <v>0</v>
      </c>
      <c r="KS346" s="52">
        <v>0</v>
      </c>
      <c r="KT346" s="52">
        <v>0</v>
      </c>
      <c r="KU346" s="52">
        <v>0</v>
      </c>
      <c r="KV346" s="52">
        <v>0</v>
      </c>
      <c r="KW346" s="52">
        <v>0</v>
      </c>
      <c r="KX346" s="52">
        <v>0</v>
      </c>
      <c r="KY346" s="52">
        <v>0</v>
      </c>
      <c r="KZ346" s="52">
        <v>0</v>
      </c>
      <c r="LA346" s="52">
        <v>0</v>
      </c>
      <c r="LB346" s="52">
        <v>0</v>
      </c>
      <c r="LC346" s="52">
        <v>0</v>
      </c>
      <c r="LD346" s="52">
        <v>0</v>
      </c>
      <c r="LE346" s="52">
        <v>0</v>
      </c>
      <c r="LF346" s="52">
        <v>0</v>
      </c>
      <c r="LG346" s="52">
        <v>0</v>
      </c>
      <c r="LH346" s="52">
        <v>0</v>
      </c>
      <c r="LI346" s="52">
        <v>0</v>
      </c>
      <c r="LJ346" s="52">
        <v>0</v>
      </c>
      <c r="LK346" s="52">
        <v>0</v>
      </c>
      <c r="LL346" s="52">
        <v>0</v>
      </c>
      <c r="LM346" s="52">
        <v>0</v>
      </c>
      <c r="LN346" s="52">
        <v>0</v>
      </c>
      <c r="LO346" s="52">
        <v>0</v>
      </c>
      <c r="LP346" s="52">
        <v>0</v>
      </c>
      <c r="LQ346" s="52">
        <v>0</v>
      </c>
      <c r="LR346" s="52">
        <v>0</v>
      </c>
      <c r="LS346" s="52">
        <v>0</v>
      </c>
      <c r="LT346" s="52">
        <v>0</v>
      </c>
      <c r="LU346" s="52">
        <v>0</v>
      </c>
      <c r="LV346" s="52">
        <v>0</v>
      </c>
      <c r="LW346" s="52">
        <v>0</v>
      </c>
      <c r="LX346" s="52">
        <v>0</v>
      </c>
      <c r="LY346" s="52">
        <v>0</v>
      </c>
      <c r="LZ346" s="52">
        <v>0</v>
      </c>
      <c r="MA346" s="52">
        <v>0</v>
      </c>
      <c r="MB346" s="52">
        <v>0</v>
      </c>
      <c r="MC346" s="52">
        <v>0</v>
      </c>
      <c r="MD346" s="52">
        <v>0</v>
      </c>
      <c r="ME346" s="52">
        <v>0</v>
      </c>
      <c r="MF346" s="52">
        <v>0</v>
      </c>
      <c r="MG346" s="52">
        <v>0</v>
      </c>
      <c r="MH346" s="52">
        <v>0</v>
      </c>
      <c r="MI346" s="52">
        <v>0</v>
      </c>
      <c r="MJ346" s="52">
        <v>0</v>
      </c>
      <c r="MK346" s="52">
        <v>0</v>
      </c>
      <c r="ML346" s="52">
        <v>0</v>
      </c>
      <c r="MM346" s="52">
        <v>0</v>
      </c>
      <c r="MN346" s="52">
        <v>0</v>
      </c>
      <c r="MO346" s="52">
        <v>0</v>
      </c>
      <c r="MP346" s="52">
        <v>0</v>
      </c>
      <c r="MQ346" s="52">
        <v>0</v>
      </c>
      <c r="MR346" s="52">
        <v>0</v>
      </c>
      <c r="MS346" s="52">
        <v>0</v>
      </c>
      <c r="MT346" s="52">
        <v>0</v>
      </c>
      <c r="MU346" s="52">
        <v>0</v>
      </c>
      <c r="MV346" s="52">
        <v>0</v>
      </c>
      <c r="MW346" s="52">
        <v>0</v>
      </c>
      <c r="MX346" s="52">
        <v>0</v>
      </c>
      <c r="MY346" s="52">
        <v>0</v>
      </c>
      <c r="MZ346" s="52">
        <v>0</v>
      </c>
      <c r="NA346" s="52">
        <v>0</v>
      </c>
      <c r="NB346" s="52">
        <v>0</v>
      </c>
      <c r="NC346" s="52">
        <v>0</v>
      </c>
      <c r="ND346" s="52">
        <v>0</v>
      </c>
      <c r="NE346" s="52">
        <v>0</v>
      </c>
      <c r="NF346" s="52">
        <v>0</v>
      </c>
      <c r="NG346" s="52">
        <v>0</v>
      </c>
      <c r="NH346" s="52">
        <v>0</v>
      </c>
      <c r="NI346" s="52">
        <v>0</v>
      </c>
      <c r="NJ346" s="52">
        <v>0</v>
      </c>
      <c r="NK346" s="52">
        <v>0</v>
      </c>
      <c r="NL346" s="52">
        <v>0</v>
      </c>
      <c r="NM346" s="52">
        <v>0</v>
      </c>
      <c r="NN346" s="52">
        <v>0</v>
      </c>
      <c r="NO346" s="52">
        <v>0</v>
      </c>
      <c r="NP346" s="52">
        <v>0</v>
      </c>
      <c r="NQ346" s="52">
        <v>0</v>
      </c>
      <c r="NR346" s="68">
        <f t="shared" si="15"/>
        <v>111880.80000000008</v>
      </c>
      <c r="NS346" s="68">
        <f t="shared" si="16"/>
        <v>111880.80000000008</v>
      </c>
      <c r="NT346" s="68">
        <f t="shared" si="17"/>
        <v>111880.80000000008</v>
      </c>
    </row>
    <row r="347" spans="1:384" s="40" customFormat="1" ht="15" customHeight="1" outlineLevel="1" x14ac:dyDescent="0.2">
      <c r="A347" s="61"/>
      <c r="B347" s="49" t="s">
        <v>1078</v>
      </c>
      <c r="C347" s="49" t="s">
        <v>920</v>
      </c>
      <c r="D347" s="49" t="s">
        <v>921</v>
      </c>
      <c r="E347" s="50" t="s">
        <v>922</v>
      </c>
      <c r="F347" s="64">
        <v>45451</v>
      </c>
      <c r="G347" s="49" t="s">
        <v>37</v>
      </c>
      <c r="H347" s="72">
        <v>0</v>
      </c>
      <c r="I347" s="65">
        <v>129721.4</v>
      </c>
      <c r="J347" s="114" t="str">
        <f>_xlfn.XLOOKUP(E347,'[12]Resumo Unidades'!$B:$B,'[12]Resumo Unidades'!$W:$W)</f>
        <v>Fluxo ok</v>
      </c>
      <c r="K347" s="51" t="str">
        <f>IF(L347&gt;Resumo!$E$23,"Sim","Não")</f>
        <v>Não</v>
      </c>
      <c r="L347" s="66">
        <v>0</v>
      </c>
      <c r="M347" s="67"/>
      <c r="N347" s="52">
        <v>0</v>
      </c>
      <c r="O347" s="52">
        <v>0</v>
      </c>
      <c r="P347" s="52">
        <v>0</v>
      </c>
      <c r="Q347" s="52">
        <v>0</v>
      </c>
      <c r="R347" s="52">
        <v>0</v>
      </c>
      <c r="S347" s="52">
        <v>0</v>
      </c>
      <c r="T347" s="52">
        <v>0</v>
      </c>
      <c r="U347" s="52">
        <v>0</v>
      </c>
      <c r="V347" s="52">
        <v>0</v>
      </c>
      <c r="W347" s="52">
        <v>0</v>
      </c>
      <c r="X347" s="52">
        <v>0</v>
      </c>
      <c r="Y347" s="52">
        <v>0</v>
      </c>
      <c r="Z347" s="52">
        <v>0</v>
      </c>
      <c r="AA347" s="52">
        <v>0</v>
      </c>
      <c r="AB347" s="52">
        <v>0</v>
      </c>
      <c r="AC347" s="52">
        <v>0</v>
      </c>
      <c r="AD347" s="52">
        <v>0</v>
      </c>
      <c r="AE347" s="52">
        <v>0</v>
      </c>
      <c r="AF347" s="52">
        <v>0</v>
      </c>
      <c r="AG347" s="52">
        <v>0</v>
      </c>
      <c r="AH347" s="52">
        <v>0</v>
      </c>
      <c r="AI347" s="52">
        <v>0</v>
      </c>
      <c r="AJ347" s="52">
        <v>0</v>
      </c>
      <c r="AK347" s="52">
        <v>0</v>
      </c>
      <c r="AL347" s="52">
        <v>0</v>
      </c>
      <c r="AM347" s="52">
        <v>0</v>
      </c>
      <c r="AN347" s="52">
        <v>0</v>
      </c>
      <c r="AO347" s="52">
        <v>0</v>
      </c>
      <c r="AP347" s="52">
        <v>0</v>
      </c>
      <c r="AQ347" s="52">
        <v>0</v>
      </c>
      <c r="AR347" s="52">
        <v>0</v>
      </c>
      <c r="AS347" s="52">
        <v>0</v>
      </c>
      <c r="AT347" s="52">
        <v>0</v>
      </c>
      <c r="AU347" s="52">
        <v>0</v>
      </c>
      <c r="AV347" s="52">
        <v>0</v>
      </c>
      <c r="AW347" s="52">
        <v>0</v>
      </c>
      <c r="AX347" s="52">
        <v>0</v>
      </c>
      <c r="AY347" s="52">
        <v>0</v>
      </c>
      <c r="AZ347" s="52">
        <v>0</v>
      </c>
      <c r="BA347" s="52">
        <v>0</v>
      </c>
      <c r="BB347" s="52">
        <v>0</v>
      </c>
      <c r="BC347" s="52">
        <v>0</v>
      </c>
      <c r="BD347" s="52">
        <v>0</v>
      </c>
      <c r="BE347" s="52">
        <v>0</v>
      </c>
      <c r="BF347" s="52">
        <v>0</v>
      </c>
      <c r="BG347" s="52">
        <v>0</v>
      </c>
      <c r="BH347" s="52">
        <v>0</v>
      </c>
      <c r="BI347" s="52">
        <v>0</v>
      </c>
      <c r="BJ347" s="52">
        <v>0</v>
      </c>
      <c r="BK347" s="52">
        <v>0</v>
      </c>
      <c r="BL347" s="52">
        <v>0</v>
      </c>
      <c r="BM347" s="52">
        <v>0</v>
      </c>
      <c r="BN347" s="52">
        <v>0</v>
      </c>
      <c r="BO347" s="52">
        <v>0</v>
      </c>
      <c r="BP347" s="52">
        <v>0</v>
      </c>
      <c r="BQ347" s="52">
        <v>0</v>
      </c>
      <c r="BR347" s="52">
        <v>0</v>
      </c>
      <c r="BS347" s="52">
        <v>0</v>
      </c>
      <c r="BT347" s="52">
        <v>0</v>
      </c>
      <c r="BU347" s="52">
        <v>0</v>
      </c>
      <c r="BV347" s="52">
        <v>0</v>
      </c>
      <c r="BW347" s="52">
        <v>0</v>
      </c>
      <c r="BX347" s="52">
        <v>0</v>
      </c>
      <c r="BY347" s="52">
        <v>0</v>
      </c>
      <c r="BZ347" s="52">
        <v>0</v>
      </c>
      <c r="CA347" s="52">
        <v>0</v>
      </c>
      <c r="CB347" s="52">
        <v>0</v>
      </c>
      <c r="CC347" s="52">
        <v>0</v>
      </c>
      <c r="CD347" s="52">
        <v>1483.7999999999997</v>
      </c>
      <c r="CE347" s="52">
        <v>1407.8899999999999</v>
      </c>
      <c r="CF347" s="52">
        <v>1407.8899999999999</v>
      </c>
      <c r="CG347" s="52">
        <v>11655.349999999999</v>
      </c>
      <c r="CH347" s="52">
        <v>1407.8899999999999</v>
      </c>
      <c r="CI347" s="52">
        <v>1407.8899999999999</v>
      </c>
      <c r="CJ347" s="52">
        <v>1407.8899999999999</v>
      </c>
      <c r="CK347" s="52">
        <v>1407.8899999999999</v>
      </c>
      <c r="CL347" s="52">
        <v>1407.8899999999999</v>
      </c>
      <c r="CM347" s="52">
        <v>1407.8899999999999</v>
      </c>
      <c r="CN347" s="52">
        <v>1407.8899999999999</v>
      </c>
      <c r="CO347" s="52">
        <v>1407.8899999999999</v>
      </c>
      <c r="CP347" s="52">
        <v>1407.8899999999999</v>
      </c>
      <c r="CQ347" s="52">
        <v>1407.8899999999999</v>
      </c>
      <c r="CR347" s="52">
        <v>1407.8899999999999</v>
      </c>
      <c r="CS347" s="52">
        <v>11655.349999999999</v>
      </c>
      <c r="CT347" s="52">
        <v>1407.8899999999999</v>
      </c>
      <c r="CU347" s="52">
        <v>1407.8899999999999</v>
      </c>
      <c r="CV347" s="52">
        <v>1407.8899999999999</v>
      </c>
      <c r="CW347" s="52">
        <v>1407.8899999999999</v>
      </c>
      <c r="CX347" s="52">
        <v>1407.8899999999999</v>
      </c>
      <c r="CY347" s="52">
        <v>1407.8899999999999</v>
      </c>
      <c r="CZ347" s="52">
        <v>1407.8899999999999</v>
      </c>
      <c r="DA347" s="52">
        <v>1407.8899999999999</v>
      </c>
      <c r="DB347" s="52">
        <v>1407.8899999999999</v>
      </c>
      <c r="DC347" s="52">
        <v>1407.8899999999999</v>
      </c>
      <c r="DD347" s="52">
        <v>1407.8899999999999</v>
      </c>
      <c r="DE347" s="52">
        <v>11655.349999999999</v>
      </c>
      <c r="DF347" s="52">
        <v>1407.8899999999999</v>
      </c>
      <c r="DG347" s="52">
        <v>1407.8899999999999</v>
      </c>
      <c r="DH347" s="52">
        <v>1407.8899999999999</v>
      </c>
      <c r="DI347" s="52">
        <v>1407.8899999999999</v>
      </c>
      <c r="DJ347" s="52">
        <v>1407.8899999999999</v>
      </c>
      <c r="DK347" s="52">
        <v>1407.8899999999999</v>
      </c>
      <c r="DL347" s="52">
        <v>1407.8899999999999</v>
      </c>
      <c r="DM347" s="52">
        <v>1407.8899999999999</v>
      </c>
      <c r="DN347" s="52">
        <v>1407.8899999999999</v>
      </c>
      <c r="DO347" s="52">
        <v>1407.8899999999999</v>
      </c>
      <c r="DP347" s="52">
        <v>1407.8899999999999</v>
      </c>
      <c r="DQ347" s="52">
        <v>11655.349999999999</v>
      </c>
      <c r="DR347" s="52">
        <v>1407.8899999999999</v>
      </c>
      <c r="DS347" s="52">
        <v>1407.8899999999999</v>
      </c>
      <c r="DT347" s="52">
        <v>1407.8899999999999</v>
      </c>
      <c r="DU347" s="52">
        <v>1407.8899999999999</v>
      </c>
      <c r="DV347" s="52">
        <v>1407.8899999999999</v>
      </c>
      <c r="DW347" s="52">
        <v>1407.8899999999999</v>
      </c>
      <c r="DX347" s="52">
        <v>1407.8899999999999</v>
      </c>
      <c r="DY347" s="52">
        <v>1407.8899999999999</v>
      </c>
      <c r="DZ347" s="52">
        <v>1407.8899999999999</v>
      </c>
      <c r="EA347" s="52">
        <v>1407.8899999999999</v>
      </c>
      <c r="EB347" s="52">
        <v>1407.8899999999999</v>
      </c>
      <c r="EC347" s="52">
        <v>10247.459999999999</v>
      </c>
      <c r="ED347" s="52">
        <v>0</v>
      </c>
      <c r="EE347" s="52">
        <v>0</v>
      </c>
      <c r="EF347" s="52">
        <v>0</v>
      </c>
      <c r="EG347" s="52">
        <v>0</v>
      </c>
      <c r="EH347" s="52">
        <v>0</v>
      </c>
      <c r="EI347" s="52">
        <v>0</v>
      </c>
      <c r="EJ347" s="52">
        <v>0</v>
      </c>
      <c r="EK347" s="52">
        <v>0</v>
      </c>
      <c r="EL347" s="52">
        <v>0</v>
      </c>
      <c r="EM347" s="52">
        <v>0</v>
      </c>
      <c r="EN347" s="52">
        <v>0</v>
      </c>
      <c r="EO347" s="52">
        <v>0</v>
      </c>
      <c r="EP347" s="52">
        <v>0</v>
      </c>
      <c r="EQ347" s="52">
        <v>0</v>
      </c>
      <c r="ER347" s="52">
        <v>0</v>
      </c>
      <c r="ES347" s="52">
        <v>0</v>
      </c>
      <c r="ET347" s="52">
        <v>0</v>
      </c>
      <c r="EU347" s="52">
        <v>0</v>
      </c>
      <c r="EV347" s="52">
        <v>0</v>
      </c>
      <c r="EW347" s="52">
        <v>0</v>
      </c>
      <c r="EX347" s="52">
        <v>0</v>
      </c>
      <c r="EY347" s="52">
        <v>0</v>
      </c>
      <c r="EZ347" s="52">
        <v>0</v>
      </c>
      <c r="FA347" s="52">
        <v>0</v>
      </c>
      <c r="FB347" s="52">
        <v>0</v>
      </c>
      <c r="FC347" s="52">
        <v>0</v>
      </c>
      <c r="FD347" s="52">
        <v>0</v>
      </c>
      <c r="FE347" s="52">
        <v>0</v>
      </c>
      <c r="FF347" s="52">
        <v>0</v>
      </c>
      <c r="FG347" s="52">
        <v>0</v>
      </c>
      <c r="FH347" s="52">
        <v>0</v>
      </c>
      <c r="FI347" s="52">
        <v>0</v>
      </c>
      <c r="FJ347" s="52">
        <v>0</v>
      </c>
      <c r="FK347" s="52">
        <v>0</v>
      </c>
      <c r="FL347" s="52">
        <v>0</v>
      </c>
      <c r="FM347" s="52">
        <v>0</v>
      </c>
      <c r="FN347" s="52">
        <v>0</v>
      </c>
      <c r="FO347" s="52">
        <v>0</v>
      </c>
      <c r="FP347" s="52">
        <v>0</v>
      </c>
      <c r="FQ347" s="52">
        <v>0</v>
      </c>
      <c r="FR347" s="52">
        <v>0</v>
      </c>
      <c r="FS347" s="52">
        <v>0</v>
      </c>
      <c r="FT347" s="52">
        <v>0</v>
      </c>
      <c r="FU347" s="52">
        <v>0</v>
      </c>
      <c r="FV347" s="52">
        <v>0</v>
      </c>
      <c r="FW347" s="52">
        <v>0</v>
      </c>
      <c r="FX347" s="52">
        <v>0</v>
      </c>
      <c r="FY347" s="52">
        <v>0</v>
      </c>
      <c r="FZ347" s="52">
        <v>0</v>
      </c>
      <c r="GA347" s="52">
        <v>0</v>
      </c>
      <c r="GB347" s="52">
        <v>0</v>
      </c>
      <c r="GC347" s="52">
        <v>0</v>
      </c>
      <c r="GD347" s="52">
        <v>0</v>
      </c>
      <c r="GE347" s="52">
        <v>0</v>
      </c>
      <c r="GF347" s="52">
        <v>0</v>
      </c>
      <c r="GG347" s="52">
        <v>0</v>
      </c>
      <c r="GH347" s="52">
        <v>0</v>
      </c>
      <c r="GI347" s="52">
        <v>0</v>
      </c>
      <c r="GJ347" s="52">
        <v>0</v>
      </c>
      <c r="GK347" s="52">
        <v>0</v>
      </c>
      <c r="GL347" s="52">
        <v>0</v>
      </c>
      <c r="GM347" s="52">
        <v>0</v>
      </c>
      <c r="GN347" s="52">
        <v>0</v>
      </c>
      <c r="GO347" s="52">
        <v>0</v>
      </c>
      <c r="GP347" s="52">
        <v>0</v>
      </c>
      <c r="GQ347" s="52">
        <v>0</v>
      </c>
      <c r="GR347" s="52">
        <v>0</v>
      </c>
      <c r="GS347" s="52">
        <v>0</v>
      </c>
      <c r="GT347" s="52">
        <v>0</v>
      </c>
      <c r="GU347" s="52">
        <v>0</v>
      </c>
      <c r="GV347" s="52">
        <v>0</v>
      </c>
      <c r="GW347" s="52">
        <v>0</v>
      </c>
      <c r="GX347" s="52">
        <v>0</v>
      </c>
      <c r="GY347" s="52">
        <v>0</v>
      </c>
      <c r="GZ347" s="52">
        <v>0</v>
      </c>
      <c r="HA347" s="52">
        <v>0</v>
      </c>
      <c r="HB347" s="52">
        <v>0</v>
      </c>
      <c r="HC347" s="52">
        <v>0</v>
      </c>
      <c r="HD347" s="52">
        <v>0</v>
      </c>
      <c r="HE347" s="52">
        <v>0</v>
      </c>
      <c r="HF347" s="52">
        <v>0</v>
      </c>
      <c r="HG347" s="52">
        <v>0</v>
      </c>
      <c r="HH347" s="52">
        <v>0</v>
      </c>
      <c r="HI347" s="52">
        <v>0</v>
      </c>
      <c r="HJ347" s="52">
        <v>0</v>
      </c>
      <c r="HK347" s="52">
        <v>0</v>
      </c>
      <c r="HL347" s="52">
        <v>0</v>
      </c>
      <c r="HM347" s="52">
        <v>0</v>
      </c>
      <c r="HN347" s="52">
        <v>0</v>
      </c>
      <c r="HO347" s="52">
        <v>0</v>
      </c>
      <c r="HP347" s="52">
        <v>0</v>
      </c>
      <c r="HQ347" s="52">
        <v>0</v>
      </c>
      <c r="HR347" s="52">
        <v>0</v>
      </c>
      <c r="HS347" s="52">
        <v>0</v>
      </c>
      <c r="HT347" s="52">
        <v>0</v>
      </c>
      <c r="HU347" s="52">
        <v>0</v>
      </c>
      <c r="HV347" s="52">
        <v>0</v>
      </c>
      <c r="HW347" s="52">
        <v>0</v>
      </c>
      <c r="HX347" s="52">
        <v>0</v>
      </c>
      <c r="HY347" s="52">
        <v>0</v>
      </c>
      <c r="HZ347" s="52">
        <v>0</v>
      </c>
      <c r="IA347" s="52">
        <v>0</v>
      </c>
      <c r="IB347" s="52">
        <v>0</v>
      </c>
      <c r="IC347" s="52">
        <v>0</v>
      </c>
      <c r="ID347" s="52">
        <v>0</v>
      </c>
      <c r="IE347" s="52">
        <v>0</v>
      </c>
      <c r="IF347" s="52">
        <v>0</v>
      </c>
      <c r="IG347" s="52">
        <v>0</v>
      </c>
      <c r="IH347" s="52">
        <v>0</v>
      </c>
      <c r="II347" s="52">
        <v>0</v>
      </c>
      <c r="IJ347" s="52">
        <v>0</v>
      </c>
      <c r="IK347" s="52">
        <v>0</v>
      </c>
      <c r="IL347" s="52">
        <v>0</v>
      </c>
      <c r="IM347" s="52">
        <v>0</v>
      </c>
      <c r="IN347" s="52">
        <v>0</v>
      </c>
      <c r="IO347" s="52">
        <v>0</v>
      </c>
      <c r="IP347" s="52">
        <v>0</v>
      </c>
      <c r="IQ347" s="52">
        <v>0</v>
      </c>
      <c r="IR347" s="52">
        <v>0</v>
      </c>
      <c r="IS347" s="52">
        <v>0</v>
      </c>
      <c r="IT347" s="52">
        <v>0</v>
      </c>
      <c r="IU347" s="52">
        <v>0</v>
      </c>
      <c r="IV347" s="52">
        <v>0</v>
      </c>
      <c r="IW347" s="52">
        <v>0</v>
      </c>
      <c r="IX347" s="52">
        <v>0</v>
      </c>
      <c r="IY347" s="52">
        <v>0</v>
      </c>
      <c r="IZ347" s="52">
        <v>0</v>
      </c>
      <c r="JA347" s="52">
        <v>0</v>
      </c>
      <c r="JB347" s="52">
        <v>0</v>
      </c>
      <c r="JC347" s="52">
        <v>0</v>
      </c>
      <c r="JD347" s="52">
        <v>0</v>
      </c>
      <c r="JE347" s="52">
        <v>0</v>
      </c>
      <c r="JF347" s="52">
        <v>0</v>
      </c>
      <c r="JG347" s="52">
        <v>0</v>
      </c>
      <c r="JH347" s="52">
        <v>0</v>
      </c>
      <c r="JI347" s="52">
        <v>0</v>
      </c>
      <c r="JJ347" s="52">
        <v>0</v>
      </c>
      <c r="JK347" s="52">
        <v>0</v>
      </c>
      <c r="JL347" s="52">
        <v>0</v>
      </c>
      <c r="JM347" s="52">
        <v>0</v>
      </c>
      <c r="JN347" s="52">
        <v>0</v>
      </c>
      <c r="JO347" s="52">
        <v>0</v>
      </c>
      <c r="JP347" s="52">
        <v>0</v>
      </c>
      <c r="JQ347" s="52">
        <v>0</v>
      </c>
      <c r="JR347" s="52">
        <v>0</v>
      </c>
      <c r="JS347" s="52">
        <v>0</v>
      </c>
      <c r="JT347" s="52">
        <v>0</v>
      </c>
      <c r="JU347" s="52">
        <v>0</v>
      </c>
      <c r="JV347" s="52">
        <v>0</v>
      </c>
      <c r="JW347" s="52">
        <v>0</v>
      </c>
      <c r="JX347" s="52">
        <v>0</v>
      </c>
      <c r="JY347" s="52">
        <v>0</v>
      </c>
      <c r="JZ347" s="52">
        <v>0</v>
      </c>
      <c r="KA347" s="52">
        <v>0</v>
      </c>
      <c r="KB347" s="52">
        <v>0</v>
      </c>
      <c r="KC347" s="52">
        <v>0</v>
      </c>
      <c r="KD347" s="52">
        <v>0</v>
      </c>
      <c r="KE347" s="52">
        <v>0</v>
      </c>
      <c r="KF347" s="52">
        <v>0</v>
      </c>
      <c r="KG347" s="52">
        <v>0</v>
      </c>
      <c r="KH347" s="52">
        <v>0</v>
      </c>
      <c r="KI347" s="52">
        <v>0</v>
      </c>
      <c r="KJ347" s="52">
        <v>0</v>
      </c>
      <c r="KK347" s="52">
        <v>0</v>
      </c>
      <c r="KL347" s="52">
        <v>0</v>
      </c>
      <c r="KM347" s="52">
        <v>0</v>
      </c>
      <c r="KN347" s="52">
        <v>0</v>
      </c>
      <c r="KO347" s="52">
        <v>0</v>
      </c>
      <c r="KP347" s="52">
        <v>0</v>
      </c>
      <c r="KQ347" s="52">
        <v>0</v>
      </c>
      <c r="KR347" s="52">
        <v>0</v>
      </c>
      <c r="KS347" s="52">
        <v>0</v>
      </c>
      <c r="KT347" s="52">
        <v>0</v>
      </c>
      <c r="KU347" s="52">
        <v>0</v>
      </c>
      <c r="KV347" s="52">
        <v>0</v>
      </c>
      <c r="KW347" s="52">
        <v>0</v>
      </c>
      <c r="KX347" s="52">
        <v>0</v>
      </c>
      <c r="KY347" s="52">
        <v>0</v>
      </c>
      <c r="KZ347" s="52">
        <v>0</v>
      </c>
      <c r="LA347" s="52">
        <v>0</v>
      </c>
      <c r="LB347" s="52">
        <v>0</v>
      </c>
      <c r="LC347" s="52">
        <v>0</v>
      </c>
      <c r="LD347" s="52">
        <v>0</v>
      </c>
      <c r="LE347" s="52">
        <v>0</v>
      </c>
      <c r="LF347" s="52">
        <v>0</v>
      </c>
      <c r="LG347" s="52">
        <v>0</v>
      </c>
      <c r="LH347" s="52">
        <v>0</v>
      </c>
      <c r="LI347" s="52">
        <v>0</v>
      </c>
      <c r="LJ347" s="52">
        <v>0</v>
      </c>
      <c r="LK347" s="52">
        <v>0</v>
      </c>
      <c r="LL347" s="52">
        <v>0</v>
      </c>
      <c r="LM347" s="52">
        <v>0</v>
      </c>
      <c r="LN347" s="52">
        <v>0</v>
      </c>
      <c r="LO347" s="52">
        <v>0</v>
      </c>
      <c r="LP347" s="52">
        <v>0</v>
      </c>
      <c r="LQ347" s="52">
        <v>0</v>
      </c>
      <c r="LR347" s="52">
        <v>0</v>
      </c>
      <c r="LS347" s="52">
        <v>0</v>
      </c>
      <c r="LT347" s="52">
        <v>0</v>
      </c>
      <c r="LU347" s="52">
        <v>0</v>
      </c>
      <c r="LV347" s="52">
        <v>0</v>
      </c>
      <c r="LW347" s="52">
        <v>0</v>
      </c>
      <c r="LX347" s="52">
        <v>0</v>
      </c>
      <c r="LY347" s="52">
        <v>0</v>
      </c>
      <c r="LZ347" s="52">
        <v>0</v>
      </c>
      <c r="MA347" s="52">
        <v>0</v>
      </c>
      <c r="MB347" s="52">
        <v>0</v>
      </c>
      <c r="MC347" s="52">
        <v>0</v>
      </c>
      <c r="MD347" s="52">
        <v>0</v>
      </c>
      <c r="ME347" s="52">
        <v>0</v>
      </c>
      <c r="MF347" s="52">
        <v>0</v>
      </c>
      <c r="MG347" s="52">
        <v>0</v>
      </c>
      <c r="MH347" s="52">
        <v>0</v>
      </c>
      <c r="MI347" s="52">
        <v>0</v>
      </c>
      <c r="MJ347" s="52">
        <v>0</v>
      </c>
      <c r="MK347" s="52">
        <v>0</v>
      </c>
      <c r="ML347" s="52">
        <v>0</v>
      </c>
      <c r="MM347" s="52">
        <v>0</v>
      </c>
      <c r="MN347" s="52">
        <v>0</v>
      </c>
      <c r="MO347" s="52">
        <v>0</v>
      </c>
      <c r="MP347" s="52">
        <v>0</v>
      </c>
      <c r="MQ347" s="52">
        <v>0</v>
      </c>
      <c r="MR347" s="52">
        <v>0</v>
      </c>
      <c r="MS347" s="52">
        <v>0</v>
      </c>
      <c r="MT347" s="52">
        <v>0</v>
      </c>
      <c r="MU347" s="52">
        <v>0</v>
      </c>
      <c r="MV347" s="52">
        <v>0</v>
      </c>
      <c r="MW347" s="52">
        <v>0</v>
      </c>
      <c r="MX347" s="52">
        <v>0</v>
      </c>
      <c r="MY347" s="52">
        <v>0</v>
      </c>
      <c r="MZ347" s="52">
        <v>0</v>
      </c>
      <c r="NA347" s="52">
        <v>0</v>
      </c>
      <c r="NB347" s="52">
        <v>0</v>
      </c>
      <c r="NC347" s="52">
        <v>0</v>
      </c>
      <c r="ND347" s="52">
        <v>0</v>
      </c>
      <c r="NE347" s="52">
        <v>0</v>
      </c>
      <c r="NF347" s="52">
        <v>0</v>
      </c>
      <c r="NG347" s="52">
        <v>0</v>
      </c>
      <c r="NH347" s="52">
        <v>0</v>
      </c>
      <c r="NI347" s="52">
        <v>0</v>
      </c>
      <c r="NJ347" s="52">
        <v>0</v>
      </c>
      <c r="NK347" s="52">
        <v>0</v>
      </c>
      <c r="NL347" s="52">
        <v>0</v>
      </c>
      <c r="NM347" s="52">
        <v>0</v>
      </c>
      <c r="NN347" s="52">
        <v>0</v>
      </c>
      <c r="NO347" s="52">
        <v>0</v>
      </c>
      <c r="NP347" s="52">
        <v>0</v>
      </c>
      <c r="NQ347" s="52">
        <v>0</v>
      </c>
      <c r="NR347" s="68">
        <f t="shared" si="15"/>
        <v>123115.59999999998</v>
      </c>
      <c r="NS347" s="68">
        <f t="shared" si="16"/>
        <v>123115.59999999998</v>
      </c>
      <c r="NT347" s="68">
        <f t="shared" si="17"/>
        <v>123115.59999999998</v>
      </c>
    </row>
    <row r="348" spans="1:384" s="40" customFormat="1" ht="15" customHeight="1" outlineLevel="1" x14ac:dyDescent="0.2">
      <c r="A348" s="61"/>
      <c r="B348" s="49" t="s">
        <v>1078</v>
      </c>
      <c r="C348" s="49" t="s">
        <v>923</v>
      </c>
      <c r="D348" s="49" t="s">
        <v>924</v>
      </c>
      <c r="E348" s="50" t="s">
        <v>925</v>
      </c>
      <c r="F348" s="64">
        <v>45455</v>
      </c>
      <c r="G348" s="49" t="s">
        <v>37</v>
      </c>
      <c r="H348" s="72">
        <v>0</v>
      </c>
      <c r="I348" s="65">
        <v>150700.09</v>
      </c>
      <c r="J348" s="114" t="str">
        <f>_xlfn.XLOOKUP(E348,'[12]Resumo Unidades'!$B:$B,'[12]Resumo Unidades'!$W:$W)</f>
        <v>Fluxo com Divergência de até 2%</v>
      </c>
      <c r="K348" s="51" t="str">
        <f>IF(L348&gt;Resumo!$E$23,"Sim","Não")</f>
        <v>Não</v>
      </c>
      <c r="L348" s="66">
        <v>0</v>
      </c>
      <c r="M348" s="67"/>
      <c r="N348" s="52">
        <v>0</v>
      </c>
      <c r="O348" s="52">
        <v>0</v>
      </c>
      <c r="P348" s="52">
        <v>0</v>
      </c>
      <c r="Q348" s="52">
        <v>0</v>
      </c>
      <c r="R348" s="52">
        <v>0</v>
      </c>
      <c r="S348" s="52">
        <v>0</v>
      </c>
      <c r="T348" s="52">
        <v>0</v>
      </c>
      <c r="U348" s="52">
        <v>0</v>
      </c>
      <c r="V348" s="52">
        <v>0</v>
      </c>
      <c r="W348" s="52">
        <v>0</v>
      </c>
      <c r="X348" s="52">
        <v>0</v>
      </c>
      <c r="Y348" s="52">
        <v>0</v>
      </c>
      <c r="Z348" s="52">
        <v>0</v>
      </c>
      <c r="AA348" s="52">
        <v>0</v>
      </c>
      <c r="AB348" s="52">
        <v>0</v>
      </c>
      <c r="AC348" s="52">
        <v>0</v>
      </c>
      <c r="AD348" s="52">
        <v>0</v>
      </c>
      <c r="AE348" s="52">
        <v>0</v>
      </c>
      <c r="AF348" s="52">
        <v>0</v>
      </c>
      <c r="AG348" s="52">
        <v>0</v>
      </c>
      <c r="AH348" s="52">
        <v>0</v>
      </c>
      <c r="AI348" s="52">
        <v>0</v>
      </c>
      <c r="AJ348" s="52">
        <v>0</v>
      </c>
      <c r="AK348" s="52">
        <v>0</v>
      </c>
      <c r="AL348" s="52">
        <v>0</v>
      </c>
      <c r="AM348" s="52">
        <v>0</v>
      </c>
      <c r="AN348" s="52">
        <v>0</v>
      </c>
      <c r="AO348" s="52">
        <v>0</v>
      </c>
      <c r="AP348" s="52">
        <v>0</v>
      </c>
      <c r="AQ348" s="52">
        <v>0</v>
      </c>
      <c r="AR348" s="52">
        <v>0</v>
      </c>
      <c r="AS348" s="52">
        <v>0</v>
      </c>
      <c r="AT348" s="52">
        <v>0</v>
      </c>
      <c r="AU348" s="52">
        <v>0</v>
      </c>
      <c r="AV348" s="52">
        <v>0</v>
      </c>
      <c r="AW348" s="52">
        <v>0</v>
      </c>
      <c r="AX348" s="52">
        <v>0</v>
      </c>
      <c r="AY348" s="52">
        <v>0</v>
      </c>
      <c r="AZ348" s="52">
        <v>0</v>
      </c>
      <c r="BA348" s="52">
        <v>0</v>
      </c>
      <c r="BB348" s="52">
        <v>0</v>
      </c>
      <c r="BC348" s="52">
        <v>0</v>
      </c>
      <c r="BD348" s="52">
        <v>0</v>
      </c>
      <c r="BE348" s="52">
        <v>0</v>
      </c>
      <c r="BF348" s="52">
        <v>0</v>
      </c>
      <c r="BG348" s="52">
        <v>0</v>
      </c>
      <c r="BH348" s="52">
        <v>0</v>
      </c>
      <c r="BI348" s="52">
        <v>0</v>
      </c>
      <c r="BJ348" s="52">
        <v>0</v>
      </c>
      <c r="BK348" s="52">
        <v>0</v>
      </c>
      <c r="BL348" s="52">
        <v>0</v>
      </c>
      <c r="BM348" s="52">
        <v>0</v>
      </c>
      <c r="BN348" s="52">
        <v>0</v>
      </c>
      <c r="BO348" s="52">
        <v>0</v>
      </c>
      <c r="BP348" s="52">
        <v>0</v>
      </c>
      <c r="BQ348" s="52">
        <v>0</v>
      </c>
      <c r="BR348" s="52">
        <v>0</v>
      </c>
      <c r="BS348" s="52">
        <v>0</v>
      </c>
      <c r="BT348" s="52">
        <v>0</v>
      </c>
      <c r="BU348" s="52">
        <v>0</v>
      </c>
      <c r="BV348" s="52">
        <v>0</v>
      </c>
      <c r="BW348" s="52">
        <v>0</v>
      </c>
      <c r="BX348" s="52">
        <v>0</v>
      </c>
      <c r="BY348" s="52">
        <v>0</v>
      </c>
      <c r="BZ348" s="52">
        <v>0</v>
      </c>
      <c r="CA348" s="52">
        <v>0</v>
      </c>
      <c r="CB348" s="52">
        <v>0</v>
      </c>
      <c r="CC348" s="52">
        <v>0</v>
      </c>
      <c r="CD348" s="52">
        <v>2559.1999999999998</v>
      </c>
      <c r="CE348" s="52">
        <v>2559.1999999999998</v>
      </c>
      <c r="CF348" s="52">
        <v>2559.1999999999998</v>
      </c>
      <c r="CG348" s="52">
        <v>2559.1999999999998</v>
      </c>
      <c r="CH348" s="52">
        <v>2559.1999999999998</v>
      </c>
      <c r="CI348" s="52">
        <v>2559.1999999999998</v>
      </c>
      <c r="CJ348" s="52">
        <v>2559.1999999999998</v>
      </c>
      <c r="CK348" s="52">
        <v>2559.1999999999998</v>
      </c>
      <c r="CL348" s="52">
        <v>2559.1999999999998</v>
      </c>
      <c r="CM348" s="52">
        <v>2559.1999999999998</v>
      </c>
      <c r="CN348" s="52">
        <v>2559.1999999999998</v>
      </c>
      <c r="CO348" s="52">
        <v>2559.1999999999998</v>
      </c>
      <c r="CP348" s="52">
        <v>2559.1999999999998</v>
      </c>
      <c r="CQ348" s="52">
        <v>2559.1999999999998</v>
      </c>
      <c r="CR348" s="52">
        <v>2559.1999999999998</v>
      </c>
      <c r="CS348" s="52">
        <v>2559.1999999999998</v>
      </c>
      <c r="CT348" s="52">
        <v>2559.1999999999998</v>
      </c>
      <c r="CU348" s="52">
        <v>2559.1999999999998</v>
      </c>
      <c r="CV348" s="52">
        <v>2559.1999999999998</v>
      </c>
      <c r="CW348" s="52">
        <v>2559.1999999999998</v>
      </c>
      <c r="CX348" s="52">
        <v>2559.1999999999998</v>
      </c>
      <c r="CY348" s="52">
        <v>2559.1999999999998</v>
      </c>
      <c r="CZ348" s="52">
        <v>2559.1999999999998</v>
      </c>
      <c r="DA348" s="52">
        <v>2559.1999999999998</v>
      </c>
      <c r="DB348" s="52">
        <v>2559.1999999999998</v>
      </c>
      <c r="DC348" s="52">
        <v>2559.1999999999998</v>
      </c>
      <c r="DD348" s="52">
        <v>2559.1999999999998</v>
      </c>
      <c r="DE348" s="52">
        <v>2559.1999999999998</v>
      </c>
      <c r="DF348" s="52">
        <v>2559.1999999999998</v>
      </c>
      <c r="DG348" s="52">
        <v>2559.1999999999998</v>
      </c>
      <c r="DH348" s="52">
        <v>2559.1999999999998</v>
      </c>
      <c r="DI348" s="52">
        <v>2559.1999999999998</v>
      </c>
      <c r="DJ348" s="52">
        <v>2559.1999999999998</v>
      </c>
      <c r="DK348" s="52">
        <v>2559.1999999999998</v>
      </c>
      <c r="DL348" s="52">
        <v>2559.1999999999998</v>
      </c>
      <c r="DM348" s="52">
        <v>2559.1999999999998</v>
      </c>
      <c r="DN348" s="52">
        <v>2559.1999999999998</v>
      </c>
      <c r="DO348" s="52">
        <v>2559.1999999999998</v>
      </c>
      <c r="DP348" s="52">
        <v>2559.1999999999998</v>
      </c>
      <c r="DQ348" s="52">
        <v>2559.1999999999998</v>
      </c>
      <c r="DR348" s="52">
        <v>2559.1999999999998</v>
      </c>
      <c r="DS348" s="52">
        <v>2559.1999999999998</v>
      </c>
      <c r="DT348" s="52">
        <v>2559.1999999999998</v>
      </c>
      <c r="DU348" s="52">
        <v>2559.1999999999998</v>
      </c>
      <c r="DV348" s="52">
        <v>2559.1999999999998</v>
      </c>
      <c r="DW348" s="52">
        <v>2559.1999999999998</v>
      </c>
      <c r="DX348" s="52">
        <v>2559.1999999999998</v>
      </c>
      <c r="DY348" s="52">
        <v>2559.1999999999998</v>
      </c>
      <c r="DZ348" s="52">
        <v>2559.1999999999998</v>
      </c>
      <c r="EA348" s="52">
        <v>2559.1999999999998</v>
      </c>
      <c r="EB348" s="52">
        <v>2559.1999999999998</v>
      </c>
      <c r="EC348" s="52">
        <v>2559.1999999999998</v>
      </c>
      <c r="ED348" s="52">
        <v>2559.1999999999998</v>
      </c>
      <c r="EE348" s="52">
        <v>2559.1999999999998</v>
      </c>
      <c r="EF348" s="52">
        <v>2559.1999999999998</v>
      </c>
      <c r="EG348" s="52">
        <v>2559.1999999999998</v>
      </c>
      <c r="EH348" s="52">
        <v>2559.1999999999998</v>
      </c>
      <c r="EI348" s="52">
        <v>2559.1999999999998</v>
      </c>
      <c r="EJ348" s="52">
        <v>0</v>
      </c>
      <c r="EK348" s="52">
        <v>0</v>
      </c>
      <c r="EL348" s="52">
        <v>0</v>
      </c>
      <c r="EM348" s="52">
        <v>0</v>
      </c>
      <c r="EN348" s="52">
        <v>0</v>
      </c>
      <c r="EO348" s="52">
        <v>0</v>
      </c>
      <c r="EP348" s="52">
        <v>0</v>
      </c>
      <c r="EQ348" s="52">
        <v>0</v>
      </c>
      <c r="ER348" s="52">
        <v>0</v>
      </c>
      <c r="ES348" s="52">
        <v>0</v>
      </c>
      <c r="ET348" s="52">
        <v>0</v>
      </c>
      <c r="EU348" s="52">
        <v>0</v>
      </c>
      <c r="EV348" s="52">
        <v>0</v>
      </c>
      <c r="EW348" s="52">
        <v>0</v>
      </c>
      <c r="EX348" s="52">
        <v>0</v>
      </c>
      <c r="EY348" s="52">
        <v>0</v>
      </c>
      <c r="EZ348" s="52">
        <v>0</v>
      </c>
      <c r="FA348" s="52">
        <v>0</v>
      </c>
      <c r="FB348" s="52">
        <v>0</v>
      </c>
      <c r="FC348" s="52">
        <v>0</v>
      </c>
      <c r="FD348" s="52">
        <v>0</v>
      </c>
      <c r="FE348" s="52">
        <v>0</v>
      </c>
      <c r="FF348" s="52">
        <v>0</v>
      </c>
      <c r="FG348" s="52">
        <v>0</v>
      </c>
      <c r="FH348" s="52">
        <v>0</v>
      </c>
      <c r="FI348" s="52">
        <v>0</v>
      </c>
      <c r="FJ348" s="52">
        <v>0</v>
      </c>
      <c r="FK348" s="52">
        <v>0</v>
      </c>
      <c r="FL348" s="52">
        <v>0</v>
      </c>
      <c r="FM348" s="52">
        <v>0</v>
      </c>
      <c r="FN348" s="52">
        <v>0</v>
      </c>
      <c r="FO348" s="52">
        <v>0</v>
      </c>
      <c r="FP348" s="52">
        <v>0</v>
      </c>
      <c r="FQ348" s="52">
        <v>0</v>
      </c>
      <c r="FR348" s="52">
        <v>0</v>
      </c>
      <c r="FS348" s="52">
        <v>0</v>
      </c>
      <c r="FT348" s="52">
        <v>0</v>
      </c>
      <c r="FU348" s="52">
        <v>0</v>
      </c>
      <c r="FV348" s="52">
        <v>0</v>
      </c>
      <c r="FW348" s="52">
        <v>0</v>
      </c>
      <c r="FX348" s="52">
        <v>0</v>
      </c>
      <c r="FY348" s="52">
        <v>0</v>
      </c>
      <c r="FZ348" s="52">
        <v>0</v>
      </c>
      <c r="GA348" s="52">
        <v>0</v>
      </c>
      <c r="GB348" s="52">
        <v>0</v>
      </c>
      <c r="GC348" s="52">
        <v>0</v>
      </c>
      <c r="GD348" s="52">
        <v>0</v>
      </c>
      <c r="GE348" s="52">
        <v>0</v>
      </c>
      <c r="GF348" s="52">
        <v>0</v>
      </c>
      <c r="GG348" s="52">
        <v>0</v>
      </c>
      <c r="GH348" s="52">
        <v>0</v>
      </c>
      <c r="GI348" s="52">
        <v>0</v>
      </c>
      <c r="GJ348" s="52">
        <v>0</v>
      </c>
      <c r="GK348" s="52">
        <v>0</v>
      </c>
      <c r="GL348" s="52">
        <v>0</v>
      </c>
      <c r="GM348" s="52">
        <v>0</v>
      </c>
      <c r="GN348" s="52">
        <v>0</v>
      </c>
      <c r="GO348" s="52">
        <v>0</v>
      </c>
      <c r="GP348" s="52">
        <v>0</v>
      </c>
      <c r="GQ348" s="52">
        <v>0</v>
      </c>
      <c r="GR348" s="52">
        <v>0</v>
      </c>
      <c r="GS348" s="52">
        <v>0</v>
      </c>
      <c r="GT348" s="52">
        <v>0</v>
      </c>
      <c r="GU348" s="52">
        <v>0</v>
      </c>
      <c r="GV348" s="52">
        <v>0</v>
      </c>
      <c r="GW348" s="52">
        <v>0</v>
      </c>
      <c r="GX348" s="52">
        <v>0</v>
      </c>
      <c r="GY348" s="52">
        <v>0</v>
      </c>
      <c r="GZ348" s="52">
        <v>0</v>
      </c>
      <c r="HA348" s="52">
        <v>0</v>
      </c>
      <c r="HB348" s="52">
        <v>0</v>
      </c>
      <c r="HC348" s="52">
        <v>0</v>
      </c>
      <c r="HD348" s="52">
        <v>0</v>
      </c>
      <c r="HE348" s="52">
        <v>0</v>
      </c>
      <c r="HF348" s="52">
        <v>0</v>
      </c>
      <c r="HG348" s="52">
        <v>0</v>
      </c>
      <c r="HH348" s="52">
        <v>0</v>
      </c>
      <c r="HI348" s="52">
        <v>0</v>
      </c>
      <c r="HJ348" s="52">
        <v>0</v>
      </c>
      <c r="HK348" s="52">
        <v>0</v>
      </c>
      <c r="HL348" s="52">
        <v>0</v>
      </c>
      <c r="HM348" s="52">
        <v>0</v>
      </c>
      <c r="HN348" s="52">
        <v>0</v>
      </c>
      <c r="HO348" s="52">
        <v>0</v>
      </c>
      <c r="HP348" s="52">
        <v>0</v>
      </c>
      <c r="HQ348" s="52">
        <v>0</v>
      </c>
      <c r="HR348" s="52">
        <v>0</v>
      </c>
      <c r="HS348" s="52">
        <v>0</v>
      </c>
      <c r="HT348" s="52">
        <v>0</v>
      </c>
      <c r="HU348" s="52">
        <v>0</v>
      </c>
      <c r="HV348" s="52">
        <v>0</v>
      </c>
      <c r="HW348" s="52">
        <v>0</v>
      </c>
      <c r="HX348" s="52">
        <v>0</v>
      </c>
      <c r="HY348" s="52">
        <v>0</v>
      </c>
      <c r="HZ348" s="52">
        <v>0</v>
      </c>
      <c r="IA348" s="52">
        <v>0</v>
      </c>
      <c r="IB348" s="52">
        <v>0</v>
      </c>
      <c r="IC348" s="52">
        <v>0</v>
      </c>
      <c r="ID348" s="52">
        <v>0</v>
      </c>
      <c r="IE348" s="52">
        <v>0</v>
      </c>
      <c r="IF348" s="52">
        <v>0</v>
      </c>
      <c r="IG348" s="52">
        <v>0</v>
      </c>
      <c r="IH348" s="52">
        <v>0</v>
      </c>
      <c r="II348" s="52">
        <v>0</v>
      </c>
      <c r="IJ348" s="52">
        <v>0</v>
      </c>
      <c r="IK348" s="52">
        <v>0</v>
      </c>
      <c r="IL348" s="52">
        <v>0</v>
      </c>
      <c r="IM348" s="52">
        <v>0</v>
      </c>
      <c r="IN348" s="52">
        <v>0</v>
      </c>
      <c r="IO348" s="52">
        <v>0</v>
      </c>
      <c r="IP348" s="52">
        <v>0</v>
      </c>
      <c r="IQ348" s="52">
        <v>0</v>
      </c>
      <c r="IR348" s="52">
        <v>0</v>
      </c>
      <c r="IS348" s="52">
        <v>0</v>
      </c>
      <c r="IT348" s="52">
        <v>0</v>
      </c>
      <c r="IU348" s="52">
        <v>0</v>
      </c>
      <c r="IV348" s="52">
        <v>0</v>
      </c>
      <c r="IW348" s="52">
        <v>0</v>
      </c>
      <c r="IX348" s="52">
        <v>0</v>
      </c>
      <c r="IY348" s="52">
        <v>0</v>
      </c>
      <c r="IZ348" s="52">
        <v>0</v>
      </c>
      <c r="JA348" s="52">
        <v>0</v>
      </c>
      <c r="JB348" s="52">
        <v>0</v>
      </c>
      <c r="JC348" s="52">
        <v>0</v>
      </c>
      <c r="JD348" s="52">
        <v>0</v>
      </c>
      <c r="JE348" s="52">
        <v>0</v>
      </c>
      <c r="JF348" s="52">
        <v>0</v>
      </c>
      <c r="JG348" s="52">
        <v>0</v>
      </c>
      <c r="JH348" s="52">
        <v>0</v>
      </c>
      <c r="JI348" s="52">
        <v>0</v>
      </c>
      <c r="JJ348" s="52">
        <v>0</v>
      </c>
      <c r="JK348" s="52">
        <v>0</v>
      </c>
      <c r="JL348" s="52">
        <v>0</v>
      </c>
      <c r="JM348" s="52">
        <v>0</v>
      </c>
      <c r="JN348" s="52">
        <v>0</v>
      </c>
      <c r="JO348" s="52">
        <v>0</v>
      </c>
      <c r="JP348" s="52">
        <v>0</v>
      </c>
      <c r="JQ348" s="52">
        <v>0</v>
      </c>
      <c r="JR348" s="52">
        <v>0</v>
      </c>
      <c r="JS348" s="52">
        <v>0</v>
      </c>
      <c r="JT348" s="52">
        <v>0</v>
      </c>
      <c r="JU348" s="52">
        <v>0</v>
      </c>
      <c r="JV348" s="52">
        <v>0</v>
      </c>
      <c r="JW348" s="52">
        <v>0</v>
      </c>
      <c r="JX348" s="52">
        <v>0</v>
      </c>
      <c r="JY348" s="52">
        <v>0</v>
      </c>
      <c r="JZ348" s="52">
        <v>0</v>
      </c>
      <c r="KA348" s="52">
        <v>0</v>
      </c>
      <c r="KB348" s="52">
        <v>0</v>
      </c>
      <c r="KC348" s="52">
        <v>0</v>
      </c>
      <c r="KD348" s="52">
        <v>0</v>
      </c>
      <c r="KE348" s="52">
        <v>0</v>
      </c>
      <c r="KF348" s="52">
        <v>0</v>
      </c>
      <c r="KG348" s="52">
        <v>0</v>
      </c>
      <c r="KH348" s="52">
        <v>0</v>
      </c>
      <c r="KI348" s="52">
        <v>0</v>
      </c>
      <c r="KJ348" s="52">
        <v>0</v>
      </c>
      <c r="KK348" s="52">
        <v>0</v>
      </c>
      <c r="KL348" s="52">
        <v>0</v>
      </c>
      <c r="KM348" s="52">
        <v>0</v>
      </c>
      <c r="KN348" s="52">
        <v>0</v>
      </c>
      <c r="KO348" s="52">
        <v>0</v>
      </c>
      <c r="KP348" s="52">
        <v>0</v>
      </c>
      <c r="KQ348" s="52">
        <v>0</v>
      </c>
      <c r="KR348" s="52">
        <v>0</v>
      </c>
      <c r="KS348" s="52">
        <v>0</v>
      </c>
      <c r="KT348" s="52">
        <v>0</v>
      </c>
      <c r="KU348" s="52">
        <v>0</v>
      </c>
      <c r="KV348" s="52">
        <v>0</v>
      </c>
      <c r="KW348" s="52">
        <v>0</v>
      </c>
      <c r="KX348" s="52">
        <v>0</v>
      </c>
      <c r="KY348" s="52">
        <v>0</v>
      </c>
      <c r="KZ348" s="52">
        <v>0</v>
      </c>
      <c r="LA348" s="52">
        <v>0</v>
      </c>
      <c r="LB348" s="52">
        <v>0</v>
      </c>
      <c r="LC348" s="52">
        <v>0</v>
      </c>
      <c r="LD348" s="52">
        <v>0</v>
      </c>
      <c r="LE348" s="52">
        <v>0</v>
      </c>
      <c r="LF348" s="52">
        <v>0</v>
      </c>
      <c r="LG348" s="52">
        <v>0</v>
      </c>
      <c r="LH348" s="52">
        <v>0</v>
      </c>
      <c r="LI348" s="52">
        <v>0</v>
      </c>
      <c r="LJ348" s="52">
        <v>0</v>
      </c>
      <c r="LK348" s="52">
        <v>0</v>
      </c>
      <c r="LL348" s="52">
        <v>0</v>
      </c>
      <c r="LM348" s="52">
        <v>0</v>
      </c>
      <c r="LN348" s="52">
        <v>0</v>
      </c>
      <c r="LO348" s="52">
        <v>0</v>
      </c>
      <c r="LP348" s="52">
        <v>0</v>
      </c>
      <c r="LQ348" s="52">
        <v>0</v>
      </c>
      <c r="LR348" s="52">
        <v>0</v>
      </c>
      <c r="LS348" s="52">
        <v>0</v>
      </c>
      <c r="LT348" s="52">
        <v>0</v>
      </c>
      <c r="LU348" s="52">
        <v>0</v>
      </c>
      <c r="LV348" s="52">
        <v>0</v>
      </c>
      <c r="LW348" s="52">
        <v>0</v>
      </c>
      <c r="LX348" s="52">
        <v>0</v>
      </c>
      <c r="LY348" s="52">
        <v>0</v>
      </c>
      <c r="LZ348" s="52">
        <v>0</v>
      </c>
      <c r="MA348" s="52">
        <v>0</v>
      </c>
      <c r="MB348" s="52">
        <v>0</v>
      </c>
      <c r="MC348" s="52">
        <v>0</v>
      </c>
      <c r="MD348" s="52">
        <v>0</v>
      </c>
      <c r="ME348" s="52">
        <v>0</v>
      </c>
      <c r="MF348" s="52">
        <v>0</v>
      </c>
      <c r="MG348" s="52">
        <v>0</v>
      </c>
      <c r="MH348" s="52">
        <v>0</v>
      </c>
      <c r="MI348" s="52">
        <v>0</v>
      </c>
      <c r="MJ348" s="52">
        <v>0</v>
      </c>
      <c r="MK348" s="52">
        <v>0</v>
      </c>
      <c r="ML348" s="52">
        <v>0</v>
      </c>
      <c r="MM348" s="52">
        <v>0</v>
      </c>
      <c r="MN348" s="52">
        <v>0</v>
      </c>
      <c r="MO348" s="52">
        <v>0</v>
      </c>
      <c r="MP348" s="52">
        <v>0</v>
      </c>
      <c r="MQ348" s="52">
        <v>0</v>
      </c>
      <c r="MR348" s="52">
        <v>0</v>
      </c>
      <c r="MS348" s="52">
        <v>0</v>
      </c>
      <c r="MT348" s="52">
        <v>0</v>
      </c>
      <c r="MU348" s="52">
        <v>0</v>
      </c>
      <c r="MV348" s="52">
        <v>0</v>
      </c>
      <c r="MW348" s="52">
        <v>0</v>
      </c>
      <c r="MX348" s="52">
        <v>0</v>
      </c>
      <c r="MY348" s="52">
        <v>0</v>
      </c>
      <c r="MZ348" s="52">
        <v>0</v>
      </c>
      <c r="NA348" s="52">
        <v>0</v>
      </c>
      <c r="NB348" s="52">
        <v>0</v>
      </c>
      <c r="NC348" s="52">
        <v>0</v>
      </c>
      <c r="ND348" s="52">
        <v>0</v>
      </c>
      <c r="NE348" s="52">
        <v>0</v>
      </c>
      <c r="NF348" s="52">
        <v>0</v>
      </c>
      <c r="NG348" s="52">
        <v>0</v>
      </c>
      <c r="NH348" s="52">
        <v>0</v>
      </c>
      <c r="NI348" s="52">
        <v>0</v>
      </c>
      <c r="NJ348" s="52">
        <v>0</v>
      </c>
      <c r="NK348" s="52">
        <v>0</v>
      </c>
      <c r="NL348" s="52">
        <v>0</v>
      </c>
      <c r="NM348" s="52">
        <v>0</v>
      </c>
      <c r="NN348" s="52">
        <v>0</v>
      </c>
      <c r="NO348" s="52">
        <v>0</v>
      </c>
      <c r="NP348" s="52">
        <v>0</v>
      </c>
      <c r="NQ348" s="52">
        <v>0</v>
      </c>
      <c r="NR348" s="68">
        <f t="shared" si="15"/>
        <v>148433.59999999998</v>
      </c>
      <c r="NS348" s="68">
        <f t="shared" si="16"/>
        <v>148433.59999999998</v>
      </c>
      <c r="NT348" s="68">
        <f t="shared" si="17"/>
        <v>148433.59999999998</v>
      </c>
    </row>
    <row r="349" spans="1:384" s="40" customFormat="1" ht="15" customHeight="1" outlineLevel="1" x14ac:dyDescent="0.2">
      <c r="A349" s="61"/>
      <c r="B349" s="49" t="s">
        <v>1078</v>
      </c>
      <c r="C349" s="49" t="s">
        <v>926</v>
      </c>
      <c r="D349" s="49" t="s">
        <v>927</v>
      </c>
      <c r="E349" s="50" t="s">
        <v>928</v>
      </c>
      <c r="F349" s="64">
        <v>45456</v>
      </c>
      <c r="G349" s="49" t="s">
        <v>16</v>
      </c>
      <c r="H349" s="72">
        <v>0</v>
      </c>
      <c r="I349" s="65">
        <v>150804</v>
      </c>
      <c r="J349" s="114" t="str">
        <f>_xlfn.XLOOKUP(E349,'[12]Resumo Unidades'!$B:$B,'[12]Resumo Unidades'!$W:$W)</f>
        <v>Fluxo ok</v>
      </c>
      <c r="K349" s="51" t="str">
        <f>IF(L349&gt;Resumo!$E$23,"Sim","Não")</f>
        <v>Não</v>
      </c>
      <c r="L349" s="66">
        <v>50</v>
      </c>
      <c r="M349" s="67"/>
      <c r="N349" s="52">
        <v>0</v>
      </c>
      <c r="O349" s="52">
        <v>0</v>
      </c>
      <c r="P349" s="52">
        <v>0</v>
      </c>
      <c r="Q349" s="52">
        <v>0</v>
      </c>
      <c r="R349" s="52">
        <v>0</v>
      </c>
      <c r="S349" s="52">
        <v>0</v>
      </c>
      <c r="T349" s="52">
        <v>0</v>
      </c>
      <c r="U349" s="52">
        <v>0</v>
      </c>
      <c r="V349" s="52">
        <v>0</v>
      </c>
      <c r="W349" s="52">
        <v>0</v>
      </c>
      <c r="X349" s="52">
        <v>0</v>
      </c>
      <c r="Y349" s="52">
        <v>0</v>
      </c>
      <c r="Z349" s="52">
        <v>0</v>
      </c>
      <c r="AA349" s="52">
        <v>0</v>
      </c>
      <c r="AB349" s="52">
        <v>0</v>
      </c>
      <c r="AC349" s="52">
        <v>0</v>
      </c>
      <c r="AD349" s="52">
        <v>0</v>
      </c>
      <c r="AE349" s="52">
        <v>0</v>
      </c>
      <c r="AF349" s="52">
        <v>0</v>
      </c>
      <c r="AG349" s="52">
        <v>0</v>
      </c>
      <c r="AH349" s="52">
        <v>0</v>
      </c>
      <c r="AI349" s="52">
        <v>0</v>
      </c>
      <c r="AJ349" s="52">
        <v>0</v>
      </c>
      <c r="AK349" s="52">
        <v>0</v>
      </c>
      <c r="AL349" s="52">
        <v>0</v>
      </c>
      <c r="AM349" s="52">
        <v>0</v>
      </c>
      <c r="AN349" s="52">
        <v>0</v>
      </c>
      <c r="AO349" s="52">
        <v>0</v>
      </c>
      <c r="AP349" s="52">
        <v>0</v>
      </c>
      <c r="AQ349" s="52">
        <v>0</v>
      </c>
      <c r="AR349" s="52">
        <v>0</v>
      </c>
      <c r="AS349" s="52">
        <v>0</v>
      </c>
      <c r="AT349" s="52">
        <v>0</v>
      </c>
      <c r="AU349" s="52">
        <v>0</v>
      </c>
      <c r="AV349" s="52">
        <v>0</v>
      </c>
      <c r="AW349" s="52">
        <v>0</v>
      </c>
      <c r="AX349" s="52">
        <v>0</v>
      </c>
      <c r="AY349" s="52">
        <v>0</v>
      </c>
      <c r="AZ349" s="52">
        <v>0</v>
      </c>
      <c r="BA349" s="52">
        <v>0</v>
      </c>
      <c r="BB349" s="52">
        <v>0</v>
      </c>
      <c r="BC349" s="52">
        <v>0</v>
      </c>
      <c r="BD349" s="52">
        <v>0</v>
      </c>
      <c r="BE349" s="52">
        <v>0</v>
      </c>
      <c r="BF349" s="52">
        <v>0</v>
      </c>
      <c r="BG349" s="52">
        <v>0</v>
      </c>
      <c r="BH349" s="52">
        <v>0</v>
      </c>
      <c r="BI349" s="52">
        <v>0</v>
      </c>
      <c r="BJ349" s="52">
        <v>0</v>
      </c>
      <c r="BK349" s="52">
        <v>0</v>
      </c>
      <c r="BL349" s="52">
        <v>0</v>
      </c>
      <c r="BM349" s="52">
        <v>0</v>
      </c>
      <c r="BN349" s="52">
        <v>0</v>
      </c>
      <c r="BO349" s="52">
        <v>0</v>
      </c>
      <c r="BP349" s="52">
        <v>0</v>
      </c>
      <c r="BQ349" s="52">
        <v>0</v>
      </c>
      <c r="BR349" s="52">
        <v>0</v>
      </c>
      <c r="BS349" s="52">
        <v>0</v>
      </c>
      <c r="BT349" s="52">
        <v>0</v>
      </c>
      <c r="BU349" s="52">
        <v>0</v>
      </c>
      <c r="BV349" s="52">
        <v>0</v>
      </c>
      <c r="BW349" s="52">
        <v>0</v>
      </c>
      <c r="BX349" s="52">
        <v>0</v>
      </c>
      <c r="BY349" s="52">
        <v>0</v>
      </c>
      <c r="BZ349" s="52">
        <v>0</v>
      </c>
      <c r="CA349" s="52">
        <v>0</v>
      </c>
      <c r="CB349" s="52">
        <v>1757.33</v>
      </c>
      <c r="CC349" s="52">
        <v>1610.1399999999999</v>
      </c>
      <c r="CD349" s="52">
        <v>1513.26</v>
      </c>
      <c r="CE349" s="52">
        <v>1324.6799999999998</v>
      </c>
      <c r="CF349" s="52">
        <v>1324.6799999999998</v>
      </c>
      <c r="CG349" s="52">
        <v>1324.6799999999998</v>
      </c>
      <c r="CH349" s="52">
        <v>1324.6799999999998</v>
      </c>
      <c r="CI349" s="52">
        <v>1324.6799999999998</v>
      </c>
      <c r="CJ349" s="52">
        <v>1324.6799999999998</v>
      </c>
      <c r="CK349" s="52">
        <v>1324.6799999999998</v>
      </c>
      <c r="CL349" s="52">
        <v>1324.6799999999998</v>
      </c>
      <c r="CM349" s="52">
        <v>1324.6799999999998</v>
      </c>
      <c r="CN349" s="52">
        <v>1324.6799999999998</v>
      </c>
      <c r="CO349" s="52">
        <v>1324.6799999999998</v>
      </c>
      <c r="CP349" s="52">
        <v>1324.6799999999998</v>
      </c>
      <c r="CQ349" s="52">
        <v>1324.6799999999998</v>
      </c>
      <c r="CR349" s="52">
        <v>1324.6799999999998</v>
      </c>
      <c r="CS349" s="52">
        <v>1324.6799999999998</v>
      </c>
      <c r="CT349" s="52">
        <v>1324.6799999999998</v>
      </c>
      <c r="CU349" s="52">
        <v>1324.6799999999998</v>
      </c>
      <c r="CV349" s="52">
        <v>1324.6799999999998</v>
      </c>
      <c r="CW349" s="52">
        <v>1324.6799999999998</v>
      </c>
      <c r="CX349" s="52">
        <v>1324.6799999999998</v>
      </c>
      <c r="CY349" s="52">
        <v>1324.6799999999998</v>
      </c>
      <c r="CZ349" s="52">
        <v>1324.6799999999998</v>
      </c>
      <c r="DA349" s="52">
        <v>1324.6799999999998</v>
      </c>
      <c r="DB349" s="52">
        <v>1324.6799999999998</v>
      </c>
      <c r="DC349" s="52">
        <v>1324.6799999999998</v>
      </c>
      <c r="DD349" s="52">
        <v>1324.6799999999998</v>
      </c>
      <c r="DE349" s="52">
        <v>1324.6799999999998</v>
      </c>
      <c r="DF349" s="52">
        <v>1324.6799999999998</v>
      </c>
      <c r="DG349" s="52">
        <v>1324.6799999999998</v>
      </c>
      <c r="DH349" s="52">
        <v>1324.6799999999998</v>
      </c>
      <c r="DI349" s="52">
        <v>1324.6799999999998</v>
      </c>
      <c r="DJ349" s="52">
        <v>1324.6799999999998</v>
      </c>
      <c r="DK349" s="52">
        <v>1324.6799999999998</v>
      </c>
      <c r="DL349" s="52">
        <v>1324.6799999999998</v>
      </c>
      <c r="DM349" s="52">
        <v>1324.6799999999998</v>
      </c>
      <c r="DN349" s="52">
        <v>1324.6799999999998</v>
      </c>
      <c r="DO349" s="52">
        <v>1324.6799999999998</v>
      </c>
      <c r="DP349" s="52">
        <v>1324.6799999999998</v>
      </c>
      <c r="DQ349" s="52">
        <v>1324.6799999999998</v>
      </c>
      <c r="DR349" s="52">
        <v>1324.6799999999998</v>
      </c>
      <c r="DS349" s="52">
        <v>1324.6799999999998</v>
      </c>
      <c r="DT349" s="52">
        <v>1324.6799999999998</v>
      </c>
      <c r="DU349" s="52">
        <v>1324.6799999999998</v>
      </c>
      <c r="DV349" s="52">
        <v>1324.6799999999998</v>
      </c>
      <c r="DW349" s="52">
        <v>1324.6799999999998</v>
      </c>
      <c r="DX349" s="52">
        <v>1324.6799999999998</v>
      </c>
      <c r="DY349" s="52">
        <v>1324.6799999999998</v>
      </c>
      <c r="DZ349" s="52">
        <v>1324.6799999999998</v>
      </c>
      <c r="EA349" s="52">
        <v>1324.6799999999998</v>
      </c>
      <c r="EB349" s="52">
        <v>1324.6799999999998</v>
      </c>
      <c r="EC349" s="52">
        <v>1324.6799999999998</v>
      </c>
      <c r="ED349" s="52">
        <v>1324.6799999999998</v>
      </c>
      <c r="EE349" s="52">
        <v>1324.6799999999998</v>
      </c>
      <c r="EF349" s="52">
        <v>1324.6799999999998</v>
      </c>
      <c r="EG349" s="52">
        <v>1324.6799999999998</v>
      </c>
      <c r="EH349" s="52">
        <v>1324.6799999999998</v>
      </c>
      <c r="EI349" s="52">
        <v>1324.6799999999998</v>
      </c>
      <c r="EJ349" s="52">
        <v>1324.6799999999998</v>
      </c>
      <c r="EK349" s="52">
        <v>1324.6799999999998</v>
      </c>
      <c r="EL349" s="52">
        <v>1324.6799999999998</v>
      </c>
      <c r="EM349" s="52">
        <v>1324.6799999999998</v>
      </c>
      <c r="EN349" s="52">
        <v>1324.6799999999998</v>
      </c>
      <c r="EO349" s="52">
        <v>1324.6799999999998</v>
      </c>
      <c r="EP349" s="52">
        <v>1324.6799999999998</v>
      </c>
      <c r="EQ349" s="52">
        <v>1324.6799999999998</v>
      </c>
      <c r="ER349" s="52">
        <v>1324.6799999999998</v>
      </c>
      <c r="ES349" s="52">
        <v>1324.6799999999998</v>
      </c>
      <c r="ET349" s="52">
        <v>1324.6799999999998</v>
      </c>
      <c r="EU349" s="52">
        <v>1324.6799999999998</v>
      </c>
      <c r="EV349" s="52">
        <v>1324.6799999999998</v>
      </c>
      <c r="EW349" s="52">
        <v>1324.6799999999998</v>
      </c>
      <c r="EX349" s="52">
        <v>1324.6799999999998</v>
      </c>
      <c r="EY349" s="52">
        <v>1324.6799999999998</v>
      </c>
      <c r="EZ349" s="52">
        <v>1324.6799999999998</v>
      </c>
      <c r="FA349" s="52">
        <v>1324.6799999999998</v>
      </c>
      <c r="FB349" s="52">
        <v>1324.6799999999998</v>
      </c>
      <c r="FC349" s="52">
        <v>1324.6799999999998</v>
      </c>
      <c r="FD349" s="52">
        <v>1324.6799999999998</v>
      </c>
      <c r="FE349" s="52">
        <v>1324.6799999999998</v>
      </c>
      <c r="FF349" s="52">
        <v>1324.6799999999998</v>
      </c>
      <c r="FG349" s="52">
        <v>1324.6799999999998</v>
      </c>
      <c r="FH349" s="52">
        <v>1324.6799999999998</v>
      </c>
      <c r="FI349" s="52">
        <v>1324.6799999999998</v>
      </c>
      <c r="FJ349" s="52">
        <v>1324.6799999999998</v>
      </c>
      <c r="FK349" s="52">
        <v>1324.6799999999998</v>
      </c>
      <c r="FL349" s="52">
        <v>1324.6799999999998</v>
      </c>
      <c r="FM349" s="52">
        <v>1324.6799999999998</v>
      </c>
      <c r="FN349" s="52">
        <v>1324.6799999999998</v>
      </c>
      <c r="FO349" s="52">
        <v>1324.6799999999998</v>
      </c>
      <c r="FP349" s="52">
        <v>1324.6799999999998</v>
      </c>
      <c r="FQ349" s="52">
        <v>1324.6799999999998</v>
      </c>
      <c r="FR349" s="52">
        <v>1324.6799999999998</v>
      </c>
      <c r="FS349" s="52">
        <v>1324.6799999999998</v>
      </c>
      <c r="FT349" s="52">
        <v>1324.6799999999998</v>
      </c>
      <c r="FU349" s="52">
        <v>1324.6799999999998</v>
      </c>
      <c r="FV349" s="52">
        <v>1324.6799999999998</v>
      </c>
      <c r="FW349" s="52">
        <v>1324.6799999999998</v>
      </c>
      <c r="FX349" s="52">
        <v>1324.6799999999998</v>
      </c>
      <c r="FY349" s="52">
        <v>1324.6799999999998</v>
      </c>
      <c r="FZ349" s="52">
        <v>1324.6799999999998</v>
      </c>
      <c r="GA349" s="52">
        <v>1324.6799999999998</v>
      </c>
      <c r="GB349" s="52">
        <v>1324.6799999999998</v>
      </c>
      <c r="GC349" s="52">
        <v>1324.6799999999998</v>
      </c>
      <c r="GD349" s="52">
        <v>1324.6799999999998</v>
      </c>
      <c r="GE349" s="52">
        <v>1324.6799999999998</v>
      </c>
      <c r="GF349" s="52">
        <v>1324.6799999999998</v>
      </c>
      <c r="GG349" s="52">
        <v>1324.6799999999998</v>
      </c>
      <c r="GH349" s="52">
        <v>1324.6799999999998</v>
      </c>
      <c r="GI349" s="52">
        <v>1324.6799999999998</v>
      </c>
      <c r="GJ349" s="52">
        <v>1324.6799999999998</v>
      </c>
      <c r="GK349" s="52">
        <v>1324.6799999999998</v>
      </c>
      <c r="GL349" s="52">
        <v>1324.6799999999998</v>
      </c>
      <c r="GM349" s="52">
        <v>1324.6799999999998</v>
      </c>
      <c r="GN349" s="52">
        <v>1324.6799999999998</v>
      </c>
      <c r="GO349" s="52">
        <v>1324.6799999999998</v>
      </c>
      <c r="GP349" s="52">
        <v>1324.6799999999998</v>
      </c>
      <c r="GQ349" s="52">
        <v>1324.6799999999998</v>
      </c>
      <c r="GR349" s="52">
        <v>1324.6799999999998</v>
      </c>
      <c r="GS349" s="52">
        <v>1324.6799999999998</v>
      </c>
      <c r="GT349" s="52">
        <v>1324.6799999999998</v>
      </c>
      <c r="GU349" s="52">
        <v>1324.6799999999998</v>
      </c>
      <c r="GV349" s="52">
        <v>1324.6799999999998</v>
      </c>
      <c r="GW349" s="52">
        <v>1324.6799999999998</v>
      </c>
      <c r="GX349" s="52">
        <v>1324.6799999999998</v>
      </c>
      <c r="GY349" s="52">
        <v>1324.6799999999998</v>
      </c>
      <c r="GZ349" s="52">
        <v>1324.6799999999998</v>
      </c>
      <c r="HA349" s="52">
        <v>1324.6799999999998</v>
      </c>
      <c r="HB349" s="52">
        <v>1324.6799999999998</v>
      </c>
      <c r="HC349" s="52">
        <v>1324.6799999999998</v>
      </c>
      <c r="HD349" s="52">
        <v>1324.6799999999998</v>
      </c>
      <c r="HE349" s="52">
        <v>1324.6799999999998</v>
      </c>
      <c r="HF349" s="52">
        <v>1324.6799999999998</v>
      </c>
      <c r="HG349" s="52">
        <v>1324.6799999999998</v>
      </c>
      <c r="HH349" s="52">
        <v>1324.6799999999998</v>
      </c>
      <c r="HI349" s="52">
        <v>1324.6799999999998</v>
      </c>
      <c r="HJ349" s="52">
        <v>1324.6799999999998</v>
      </c>
      <c r="HK349" s="52">
        <v>1324.6799999999998</v>
      </c>
      <c r="HL349" s="52">
        <v>1324.6799999999998</v>
      </c>
      <c r="HM349" s="52">
        <v>1324.6799999999998</v>
      </c>
      <c r="HN349" s="52">
        <v>1324.6799999999998</v>
      </c>
      <c r="HO349" s="52">
        <v>1324.6799999999998</v>
      </c>
      <c r="HP349" s="52">
        <v>1324.6799999999998</v>
      </c>
      <c r="HQ349" s="52">
        <v>1324.6799999999998</v>
      </c>
      <c r="HR349" s="52">
        <v>1324.6799999999998</v>
      </c>
      <c r="HS349" s="52">
        <v>1324.6799999999998</v>
      </c>
      <c r="HT349" s="52">
        <v>1324.6799999999998</v>
      </c>
      <c r="HU349" s="52">
        <v>1324.6799999999998</v>
      </c>
      <c r="HV349" s="52">
        <v>1324.6799999999998</v>
      </c>
      <c r="HW349" s="52">
        <v>1324.6799999999998</v>
      </c>
      <c r="HX349" s="52">
        <v>1324.6799999999998</v>
      </c>
      <c r="HY349" s="52">
        <v>1324.6799999999998</v>
      </c>
      <c r="HZ349" s="52">
        <v>1324.6799999999998</v>
      </c>
      <c r="IA349" s="52">
        <v>1324.6799999999998</v>
      </c>
      <c r="IB349" s="52">
        <v>1324.6799999999998</v>
      </c>
      <c r="IC349" s="52">
        <v>1324.6799999999998</v>
      </c>
      <c r="ID349" s="52">
        <v>1324.6799999999998</v>
      </c>
      <c r="IE349" s="52">
        <v>1324.6799999999998</v>
      </c>
      <c r="IF349" s="52">
        <v>1324.6799999999998</v>
      </c>
      <c r="IG349" s="52">
        <v>1324.6799999999998</v>
      </c>
      <c r="IH349" s="52">
        <v>1324.6799999999998</v>
      </c>
      <c r="II349" s="52">
        <v>1324.6799999999998</v>
      </c>
      <c r="IJ349" s="52">
        <v>1324.6799999999998</v>
      </c>
      <c r="IK349" s="52">
        <v>1324.6799999999998</v>
      </c>
      <c r="IL349" s="52">
        <v>1324.6799999999998</v>
      </c>
      <c r="IM349" s="52">
        <v>1324.6799999999998</v>
      </c>
      <c r="IN349" s="52">
        <v>1324.6799999999998</v>
      </c>
      <c r="IO349" s="52">
        <v>1324.6799999999998</v>
      </c>
      <c r="IP349" s="52">
        <v>1324.6799999999998</v>
      </c>
      <c r="IQ349" s="52">
        <v>1324.6799999999998</v>
      </c>
      <c r="IR349" s="52">
        <v>1324.6799999999998</v>
      </c>
      <c r="IS349" s="52">
        <v>1324.6799999999998</v>
      </c>
      <c r="IT349" s="52">
        <v>1324.6799999999998</v>
      </c>
      <c r="IU349" s="52">
        <v>1324.6799999999998</v>
      </c>
      <c r="IV349" s="52">
        <v>1324.6799999999998</v>
      </c>
      <c r="IW349" s="52">
        <v>1324.6799999999998</v>
      </c>
      <c r="IX349" s="52">
        <v>1324.6799999999998</v>
      </c>
      <c r="IY349" s="52">
        <v>1324.6799999999998</v>
      </c>
      <c r="IZ349" s="52">
        <v>1324.6799999999998</v>
      </c>
      <c r="JA349" s="52">
        <v>1324.6799999999998</v>
      </c>
      <c r="JB349" s="52">
        <v>1324.6799999999998</v>
      </c>
      <c r="JC349" s="52">
        <v>1324.6799999999998</v>
      </c>
      <c r="JD349" s="52">
        <v>1324.6799999999998</v>
      </c>
      <c r="JE349" s="52">
        <v>1324.6799999999998</v>
      </c>
      <c r="JF349" s="52">
        <v>1324.6799999999998</v>
      </c>
      <c r="JG349" s="52">
        <v>1324.6799999999998</v>
      </c>
      <c r="JH349" s="52">
        <v>1324.6799999999998</v>
      </c>
      <c r="JI349" s="52">
        <v>1324.6799999999998</v>
      </c>
      <c r="JJ349" s="52">
        <v>1324.6799999999998</v>
      </c>
      <c r="JK349" s="52">
        <v>1324.6799999999998</v>
      </c>
      <c r="JL349" s="52">
        <v>1324.6799999999998</v>
      </c>
      <c r="JM349" s="52">
        <v>1324.6799999999998</v>
      </c>
      <c r="JN349" s="52">
        <v>1324.6799999999998</v>
      </c>
      <c r="JO349" s="52">
        <v>1324.6799999999998</v>
      </c>
      <c r="JP349" s="52">
        <v>1324.6799999999998</v>
      </c>
      <c r="JQ349" s="52">
        <v>1324.6799999999998</v>
      </c>
      <c r="JR349" s="52">
        <v>1324.6799999999998</v>
      </c>
      <c r="JS349" s="52">
        <v>1324.6799999999998</v>
      </c>
      <c r="JT349" s="52">
        <v>1324.6799999999998</v>
      </c>
      <c r="JU349" s="52">
        <v>1324.6799999999998</v>
      </c>
      <c r="JV349" s="52">
        <v>1324.6799999999998</v>
      </c>
      <c r="JW349" s="52">
        <v>1324.6799999999998</v>
      </c>
      <c r="JX349" s="52">
        <v>1324.6799999999998</v>
      </c>
      <c r="JY349" s="52">
        <v>1324.6799999999998</v>
      </c>
      <c r="JZ349" s="52">
        <v>1324.6799999999998</v>
      </c>
      <c r="KA349" s="52">
        <v>1324.6799999999998</v>
      </c>
      <c r="KB349" s="52">
        <v>1324.6799999999998</v>
      </c>
      <c r="KC349" s="52">
        <v>1324.6799999999998</v>
      </c>
      <c r="KD349" s="52">
        <v>1324.6799999999998</v>
      </c>
      <c r="KE349" s="52">
        <v>1324.6799999999998</v>
      </c>
      <c r="KF349" s="52">
        <v>1324.6799999999998</v>
      </c>
      <c r="KG349" s="52">
        <v>1324.6799999999998</v>
      </c>
      <c r="KH349" s="52">
        <v>1324.6799999999998</v>
      </c>
      <c r="KI349" s="52">
        <v>1324.6799999999998</v>
      </c>
      <c r="KJ349" s="52">
        <v>1324.6799999999998</v>
      </c>
      <c r="KK349" s="52">
        <v>1324.6799999999998</v>
      </c>
      <c r="KL349" s="52">
        <v>1324.6799999999998</v>
      </c>
      <c r="KM349" s="52">
        <v>1324.6799999999998</v>
      </c>
      <c r="KN349" s="52">
        <v>1324.6799999999998</v>
      </c>
      <c r="KO349" s="52">
        <v>1324.6799999999998</v>
      </c>
      <c r="KP349" s="52">
        <v>1324.6799999999998</v>
      </c>
      <c r="KQ349" s="52">
        <v>1324.6799999999998</v>
      </c>
      <c r="KR349" s="52">
        <v>1324.6799999999998</v>
      </c>
      <c r="KS349" s="52">
        <v>1324.6799999999998</v>
      </c>
      <c r="KT349" s="52">
        <v>1324.6799999999998</v>
      </c>
      <c r="KU349" s="52">
        <v>1324.6799999999998</v>
      </c>
      <c r="KV349" s="52">
        <v>1324.6799999999998</v>
      </c>
      <c r="KW349" s="52">
        <v>1324.6799999999998</v>
      </c>
      <c r="KX349" s="52">
        <v>1324.6799999999998</v>
      </c>
      <c r="KY349" s="52">
        <v>1324.6799999999998</v>
      </c>
      <c r="KZ349" s="52">
        <v>1324.6799999999998</v>
      </c>
      <c r="LA349" s="52">
        <v>1324.6799999999998</v>
      </c>
      <c r="LB349" s="52">
        <v>1324.6799999999998</v>
      </c>
      <c r="LC349" s="52">
        <v>1324.6799999999998</v>
      </c>
      <c r="LD349" s="52">
        <v>0</v>
      </c>
      <c r="LE349" s="52">
        <v>0</v>
      </c>
      <c r="LF349" s="52">
        <v>0</v>
      </c>
      <c r="LG349" s="52">
        <v>0</v>
      </c>
      <c r="LH349" s="52">
        <v>0</v>
      </c>
      <c r="LI349" s="52">
        <v>0</v>
      </c>
      <c r="LJ349" s="52">
        <v>0</v>
      </c>
      <c r="LK349" s="52">
        <v>0</v>
      </c>
      <c r="LL349" s="52">
        <v>0</v>
      </c>
      <c r="LM349" s="52">
        <v>0</v>
      </c>
      <c r="LN349" s="52">
        <v>0</v>
      </c>
      <c r="LO349" s="52">
        <v>0</v>
      </c>
      <c r="LP349" s="52">
        <v>0</v>
      </c>
      <c r="LQ349" s="52">
        <v>0</v>
      </c>
      <c r="LR349" s="52">
        <v>0</v>
      </c>
      <c r="LS349" s="52">
        <v>0</v>
      </c>
      <c r="LT349" s="52">
        <v>0</v>
      </c>
      <c r="LU349" s="52">
        <v>0</v>
      </c>
      <c r="LV349" s="52">
        <v>0</v>
      </c>
      <c r="LW349" s="52">
        <v>0</v>
      </c>
      <c r="LX349" s="52">
        <v>0</v>
      </c>
      <c r="LY349" s="52">
        <v>0</v>
      </c>
      <c r="LZ349" s="52">
        <v>0</v>
      </c>
      <c r="MA349" s="52">
        <v>0</v>
      </c>
      <c r="MB349" s="52">
        <v>0</v>
      </c>
      <c r="MC349" s="52">
        <v>0</v>
      </c>
      <c r="MD349" s="52">
        <v>0</v>
      </c>
      <c r="ME349" s="52">
        <v>0</v>
      </c>
      <c r="MF349" s="52">
        <v>0</v>
      </c>
      <c r="MG349" s="52">
        <v>0</v>
      </c>
      <c r="MH349" s="52">
        <v>0</v>
      </c>
      <c r="MI349" s="52">
        <v>0</v>
      </c>
      <c r="MJ349" s="52">
        <v>0</v>
      </c>
      <c r="MK349" s="52">
        <v>0</v>
      </c>
      <c r="ML349" s="52">
        <v>0</v>
      </c>
      <c r="MM349" s="52">
        <v>0</v>
      </c>
      <c r="MN349" s="52">
        <v>0</v>
      </c>
      <c r="MO349" s="52">
        <v>0</v>
      </c>
      <c r="MP349" s="52">
        <v>0</v>
      </c>
      <c r="MQ349" s="52">
        <v>0</v>
      </c>
      <c r="MR349" s="52">
        <v>0</v>
      </c>
      <c r="MS349" s="52">
        <v>0</v>
      </c>
      <c r="MT349" s="52">
        <v>0</v>
      </c>
      <c r="MU349" s="52">
        <v>0</v>
      </c>
      <c r="MV349" s="52">
        <v>0</v>
      </c>
      <c r="MW349" s="52">
        <v>0</v>
      </c>
      <c r="MX349" s="52">
        <v>0</v>
      </c>
      <c r="MY349" s="52">
        <v>0</v>
      </c>
      <c r="MZ349" s="52">
        <v>0</v>
      </c>
      <c r="NA349" s="52">
        <v>0</v>
      </c>
      <c r="NB349" s="52">
        <v>0</v>
      </c>
      <c r="NC349" s="52">
        <v>0</v>
      </c>
      <c r="ND349" s="52">
        <v>0</v>
      </c>
      <c r="NE349" s="52">
        <v>0</v>
      </c>
      <c r="NF349" s="52">
        <v>0</v>
      </c>
      <c r="NG349" s="52">
        <v>0</v>
      </c>
      <c r="NH349" s="52">
        <v>0</v>
      </c>
      <c r="NI349" s="52">
        <v>0</v>
      </c>
      <c r="NJ349" s="52">
        <v>0</v>
      </c>
      <c r="NK349" s="52">
        <v>0</v>
      </c>
      <c r="NL349" s="52">
        <v>0</v>
      </c>
      <c r="NM349" s="52">
        <v>0</v>
      </c>
      <c r="NN349" s="52">
        <v>0</v>
      </c>
      <c r="NO349" s="52">
        <v>0</v>
      </c>
      <c r="NP349" s="52">
        <v>0</v>
      </c>
      <c r="NQ349" s="52">
        <v>0</v>
      </c>
      <c r="NR349" s="68">
        <f t="shared" si="15"/>
        <v>313531.1699999987</v>
      </c>
      <c r="NS349" s="68">
        <f t="shared" si="16"/>
        <v>313531.1699999987</v>
      </c>
      <c r="NT349" s="68">
        <f t="shared" si="17"/>
        <v>147946.16999999958</v>
      </c>
    </row>
    <row r="350" spans="1:384" s="40" customFormat="1" ht="15" customHeight="1" outlineLevel="1" x14ac:dyDescent="0.2">
      <c r="A350" s="61"/>
      <c r="B350" s="49" t="s">
        <v>1078</v>
      </c>
      <c r="C350" s="49" t="s">
        <v>929</v>
      </c>
      <c r="D350" s="49" t="s">
        <v>930</v>
      </c>
      <c r="E350" s="50" t="s">
        <v>931</v>
      </c>
      <c r="F350" s="64">
        <v>45456</v>
      </c>
      <c r="G350" s="49" t="s">
        <v>37</v>
      </c>
      <c r="H350" s="72">
        <v>0</v>
      </c>
      <c r="I350" s="65">
        <v>148410.70000000001</v>
      </c>
      <c r="J350" s="114" t="str">
        <f>_xlfn.XLOOKUP(E350,'[12]Resumo Unidades'!$B:$B,'[12]Resumo Unidades'!$W:$W)</f>
        <v>Fluxo ok</v>
      </c>
      <c r="K350" s="51" t="str">
        <f>IF(L350&gt;Resumo!$E$23,"Sim","Não")</f>
        <v>Não</v>
      </c>
      <c r="L350" s="66">
        <v>0</v>
      </c>
      <c r="M350" s="67"/>
      <c r="N350" s="52">
        <v>0</v>
      </c>
      <c r="O350" s="52">
        <v>0</v>
      </c>
      <c r="P350" s="52">
        <v>0</v>
      </c>
      <c r="Q350" s="52">
        <v>0</v>
      </c>
      <c r="R350" s="52">
        <v>0</v>
      </c>
      <c r="S350" s="52">
        <v>0</v>
      </c>
      <c r="T350" s="52">
        <v>0</v>
      </c>
      <c r="U350" s="52">
        <v>0</v>
      </c>
      <c r="V350" s="52">
        <v>0</v>
      </c>
      <c r="W350" s="52">
        <v>0</v>
      </c>
      <c r="X350" s="52">
        <v>0</v>
      </c>
      <c r="Y350" s="52">
        <v>0</v>
      </c>
      <c r="Z350" s="52">
        <v>0</v>
      </c>
      <c r="AA350" s="52">
        <v>0</v>
      </c>
      <c r="AB350" s="52">
        <v>0</v>
      </c>
      <c r="AC350" s="52">
        <v>0</v>
      </c>
      <c r="AD350" s="52">
        <v>0</v>
      </c>
      <c r="AE350" s="52">
        <v>0</v>
      </c>
      <c r="AF350" s="52">
        <v>0</v>
      </c>
      <c r="AG350" s="52">
        <v>0</v>
      </c>
      <c r="AH350" s="52">
        <v>0</v>
      </c>
      <c r="AI350" s="52">
        <v>0</v>
      </c>
      <c r="AJ350" s="52">
        <v>0</v>
      </c>
      <c r="AK350" s="52">
        <v>0</v>
      </c>
      <c r="AL350" s="52">
        <v>0</v>
      </c>
      <c r="AM350" s="52">
        <v>0</v>
      </c>
      <c r="AN350" s="52">
        <v>0</v>
      </c>
      <c r="AO350" s="52">
        <v>0</v>
      </c>
      <c r="AP350" s="52">
        <v>0</v>
      </c>
      <c r="AQ350" s="52">
        <v>0</v>
      </c>
      <c r="AR350" s="52">
        <v>0</v>
      </c>
      <c r="AS350" s="52">
        <v>0</v>
      </c>
      <c r="AT350" s="52">
        <v>0</v>
      </c>
      <c r="AU350" s="52">
        <v>0</v>
      </c>
      <c r="AV350" s="52">
        <v>0</v>
      </c>
      <c r="AW350" s="52">
        <v>0</v>
      </c>
      <c r="AX350" s="52">
        <v>0</v>
      </c>
      <c r="AY350" s="52">
        <v>0</v>
      </c>
      <c r="AZ350" s="52">
        <v>0</v>
      </c>
      <c r="BA350" s="52">
        <v>0</v>
      </c>
      <c r="BB350" s="52">
        <v>0</v>
      </c>
      <c r="BC350" s="52">
        <v>0</v>
      </c>
      <c r="BD350" s="52">
        <v>0</v>
      </c>
      <c r="BE350" s="52">
        <v>0</v>
      </c>
      <c r="BF350" s="52">
        <v>0</v>
      </c>
      <c r="BG350" s="52">
        <v>0</v>
      </c>
      <c r="BH350" s="52">
        <v>0</v>
      </c>
      <c r="BI350" s="52">
        <v>0</v>
      </c>
      <c r="BJ350" s="52">
        <v>0</v>
      </c>
      <c r="BK350" s="52">
        <v>0</v>
      </c>
      <c r="BL350" s="52">
        <v>0</v>
      </c>
      <c r="BM350" s="52">
        <v>0</v>
      </c>
      <c r="BN350" s="52">
        <v>0</v>
      </c>
      <c r="BO350" s="52">
        <v>0</v>
      </c>
      <c r="BP350" s="52">
        <v>0</v>
      </c>
      <c r="BQ350" s="52">
        <v>0</v>
      </c>
      <c r="BR350" s="52">
        <v>0</v>
      </c>
      <c r="BS350" s="52">
        <v>0</v>
      </c>
      <c r="BT350" s="52">
        <v>0</v>
      </c>
      <c r="BU350" s="52">
        <v>0</v>
      </c>
      <c r="BV350" s="52">
        <v>0</v>
      </c>
      <c r="BW350" s="52">
        <v>0</v>
      </c>
      <c r="BX350" s="52">
        <v>0</v>
      </c>
      <c r="BY350" s="52">
        <v>0</v>
      </c>
      <c r="BZ350" s="52">
        <v>0</v>
      </c>
      <c r="CA350" s="52">
        <v>0</v>
      </c>
      <c r="CB350" s="52">
        <v>0</v>
      </c>
      <c r="CC350" s="52">
        <v>745.91</v>
      </c>
      <c r="CD350" s="52">
        <v>2502.6999999999998</v>
      </c>
      <c r="CE350" s="52">
        <v>2416.1</v>
      </c>
      <c r="CF350" s="52">
        <v>2416.1</v>
      </c>
      <c r="CG350" s="52">
        <v>2416.1</v>
      </c>
      <c r="CH350" s="52">
        <v>2416.1</v>
      </c>
      <c r="CI350" s="52">
        <v>2416.1</v>
      </c>
      <c r="CJ350" s="52">
        <v>2416.1</v>
      </c>
      <c r="CK350" s="52">
        <v>2416.1</v>
      </c>
      <c r="CL350" s="52">
        <v>2416.1</v>
      </c>
      <c r="CM350" s="52">
        <v>2416.1</v>
      </c>
      <c r="CN350" s="52">
        <v>2416.1</v>
      </c>
      <c r="CO350" s="52">
        <v>2416.1</v>
      </c>
      <c r="CP350" s="52">
        <v>2416.1</v>
      </c>
      <c r="CQ350" s="52">
        <v>2416.1</v>
      </c>
      <c r="CR350" s="52">
        <v>2416.1</v>
      </c>
      <c r="CS350" s="52">
        <v>2416.1</v>
      </c>
      <c r="CT350" s="52">
        <v>2416.1</v>
      </c>
      <c r="CU350" s="52">
        <v>2416.1</v>
      </c>
      <c r="CV350" s="52">
        <v>2416.1</v>
      </c>
      <c r="CW350" s="52">
        <v>2416.1</v>
      </c>
      <c r="CX350" s="52">
        <v>2416.1</v>
      </c>
      <c r="CY350" s="52">
        <v>2416.1</v>
      </c>
      <c r="CZ350" s="52">
        <v>2416.1</v>
      </c>
      <c r="DA350" s="52">
        <v>2416.1</v>
      </c>
      <c r="DB350" s="52">
        <v>2416.1</v>
      </c>
      <c r="DC350" s="52">
        <v>2416.1</v>
      </c>
      <c r="DD350" s="52">
        <v>2416.1</v>
      </c>
      <c r="DE350" s="52">
        <v>2416.1</v>
      </c>
      <c r="DF350" s="52">
        <v>2416.1</v>
      </c>
      <c r="DG350" s="52">
        <v>2416.1</v>
      </c>
      <c r="DH350" s="52">
        <v>2416.1</v>
      </c>
      <c r="DI350" s="52">
        <v>2416.1</v>
      </c>
      <c r="DJ350" s="52">
        <v>2416.1</v>
      </c>
      <c r="DK350" s="52">
        <v>2416.1</v>
      </c>
      <c r="DL350" s="52">
        <v>2416.1</v>
      </c>
      <c r="DM350" s="52">
        <v>2416.1</v>
      </c>
      <c r="DN350" s="52">
        <v>2416.1</v>
      </c>
      <c r="DO350" s="52">
        <v>2416.1</v>
      </c>
      <c r="DP350" s="52">
        <v>2416.1</v>
      </c>
      <c r="DQ350" s="52">
        <v>2416.1</v>
      </c>
      <c r="DR350" s="52">
        <v>2416.1</v>
      </c>
      <c r="DS350" s="52">
        <v>2416.1</v>
      </c>
      <c r="DT350" s="52">
        <v>2416.1</v>
      </c>
      <c r="DU350" s="52">
        <v>2416.1</v>
      </c>
      <c r="DV350" s="52">
        <v>2416.1</v>
      </c>
      <c r="DW350" s="52">
        <v>2416.1</v>
      </c>
      <c r="DX350" s="52">
        <v>2416.1</v>
      </c>
      <c r="DY350" s="52">
        <v>2416.1</v>
      </c>
      <c r="DZ350" s="52">
        <v>2416.1</v>
      </c>
      <c r="EA350" s="52">
        <v>2416.1</v>
      </c>
      <c r="EB350" s="52">
        <v>2416.1</v>
      </c>
      <c r="EC350" s="52">
        <v>2416.1</v>
      </c>
      <c r="ED350" s="52">
        <v>2416.1</v>
      </c>
      <c r="EE350" s="52">
        <v>2416.1</v>
      </c>
      <c r="EF350" s="52">
        <v>2416.1</v>
      </c>
      <c r="EG350" s="52">
        <v>2416.1</v>
      </c>
      <c r="EH350" s="52">
        <v>2416.1</v>
      </c>
      <c r="EI350" s="52">
        <v>0</v>
      </c>
      <c r="EJ350" s="52">
        <v>0</v>
      </c>
      <c r="EK350" s="52">
        <v>0</v>
      </c>
      <c r="EL350" s="52">
        <v>0</v>
      </c>
      <c r="EM350" s="52">
        <v>0</v>
      </c>
      <c r="EN350" s="52">
        <v>0</v>
      </c>
      <c r="EO350" s="52">
        <v>0</v>
      </c>
      <c r="EP350" s="52">
        <v>0</v>
      </c>
      <c r="EQ350" s="52">
        <v>0</v>
      </c>
      <c r="ER350" s="52">
        <v>0</v>
      </c>
      <c r="ES350" s="52">
        <v>0</v>
      </c>
      <c r="ET350" s="52">
        <v>0</v>
      </c>
      <c r="EU350" s="52">
        <v>0</v>
      </c>
      <c r="EV350" s="52">
        <v>0</v>
      </c>
      <c r="EW350" s="52">
        <v>0</v>
      </c>
      <c r="EX350" s="52">
        <v>0</v>
      </c>
      <c r="EY350" s="52">
        <v>0</v>
      </c>
      <c r="EZ350" s="52">
        <v>0</v>
      </c>
      <c r="FA350" s="52">
        <v>0</v>
      </c>
      <c r="FB350" s="52">
        <v>0</v>
      </c>
      <c r="FC350" s="52">
        <v>0</v>
      </c>
      <c r="FD350" s="52">
        <v>0</v>
      </c>
      <c r="FE350" s="52">
        <v>0</v>
      </c>
      <c r="FF350" s="52">
        <v>0</v>
      </c>
      <c r="FG350" s="52">
        <v>0</v>
      </c>
      <c r="FH350" s="52">
        <v>0</v>
      </c>
      <c r="FI350" s="52">
        <v>0</v>
      </c>
      <c r="FJ350" s="52">
        <v>0</v>
      </c>
      <c r="FK350" s="52">
        <v>0</v>
      </c>
      <c r="FL350" s="52">
        <v>0</v>
      </c>
      <c r="FM350" s="52">
        <v>0</v>
      </c>
      <c r="FN350" s="52">
        <v>0</v>
      </c>
      <c r="FO350" s="52">
        <v>0</v>
      </c>
      <c r="FP350" s="52">
        <v>0</v>
      </c>
      <c r="FQ350" s="52">
        <v>0</v>
      </c>
      <c r="FR350" s="52">
        <v>0</v>
      </c>
      <c r="FS350" s="52">
        <v>0</v>
      </c>
      <c r="FT350" s="52">
        <v>0</v>
      </c>
      <c r="FU350" s="52">
        <v>0</v>
      </c>
      <c r="FV350" s="52">
        <v>0</v>
      </c>
      <c r="FW350" s="52">
        <v>0</v>
      </c>
      <c r="FX350" s="52">
        <v>0</v>
      </c>
      <c r="FY350" s="52">
        <v>0</v>
      </c>
      <c r="FZ350" s="52">
        <v>0</v>
      </c>
      <c r="GA350" s="52">
        <v>0</v>
      </c>
      <c r="GB350" s="52">
        <v>0</v>
      </c>
      <c r="GC350" s="52">
        <v>0</v>
      </c>
      <c r="GD350" s="52">
        <v>0</v>
      </c>
      <c r="GE350" s="52">
        <v>0</v>
      </c>
      <c r="GF350" s="52">
        <v>0</v>
      </c>
      <c r="GG350" s="52">
        <v>0</v>
      </c>
      <c r="GH350" s="52">
        <v>0</v>
      </c>
      <c r="GI350" s="52">
        <v>0</v>
      </c>
      <c r="GJ350" s="52">
        <v>0</v>
      </c>
      <c r="GK350" s="52">
        <v>0</v>
      </c>
      <c r="GL350" s="52">
        <v>0</v>
      </c>
      <c r="GM350" s="52">
        <v>0</v>
      </c>
      <c r="GN350" s="52">
        <v>0</v>
      </c>
      <c r="GO350" s="52">
        <v>0</v>
      </c>
      <c r="GP350" s="52">
        <v>0</v>
      </c>
      <c r="GQ350" s="52">
        <v>0</v>
      </c>
      <c r="GR350" s="52">
        <v>0</v>
      </c>
      <c r="GS350" s="52">
        <v>0</v>
      </c>
      <c r="GT350" s="52">
        <v>0</v>
      </c>
      <c r="GU350" s="52">
        <v>0</v>
      </c>
      <c r="GV350" s="52">
        <v>0</v>
      </c>
      <c r="GW350" s="52">
        <v>0</v>
      </c>
      <c r="GX350" s="52">
        <v>0</v>
      </c>
      <c r="GY350" s="52">
        <v>0</v>
      </c>
      <c r="GZ350" s="52">
        <v>0</v>
      </c>
      <c r="HA350" s="52">
        <v>0</v>
      </c>
      <c r="HB350" s="52">
        <v>0</v>
      </c>
      <c r="HC350" s="52">
        <v>0</v>
      </c>
      <c r="HD350" s="52">
        <v>0</v>
      </c>
      <c r="HE350" s="52">
        <v>0</v>
      </c>
      <c r="HF350" s="52">
        <v>0</v>
      </c>
      <c r="HG350" s="52">
        <v>0</v>
      </c>
      <c r="HH350" s="52">
        <v>0</v>
      </c>
      <c r="HI350" s="52">
        <v>0</v>
      </c>
      <c r="HJ350" s="52">
        <v>0</v>
      </c>
      <c r="HK350" s="52">
        <v>0</v>
      </c>
      <c r="HL350" s="52">
        <v>0</v>
      </c>
      <c r="HM350" s="52">
        <v>0</v>
      </c>
      <c r="HN350" s="52">
        <v>0</v>
      </c>
      <c r="HO350" s="52">
        <v>0</v>
      </c>
      <c r="HP350" s="52">
        <v>0</v>
      </c>
      <c r="HQ350" s="52">
        <v>0</v>
      </c>
      <c r="HR350" s="52">
        <v>0</v>
      </c>
      <c r="HS350" s="52">
        <v>0</v>
      </c>
      <c r="HT350" s="52">
        <v>0</v>
      </c>
      <c r="HU350" s="52">
        <v>0</v>
      </c>
      <c r="HV350" s="52">
        <v>0</v>
      </c>
      <c r="HW350" s="52">
        <v>0</v>
      </c>
      <c r="HX350" s="52">
        <v>0</v>
      </c>
      <c r="HY350" s="52">
        <v>0</v>
      </c>
      <c r="HZ350" s="52">
        <v>0</v>
      </c>
      <c r="IA350" s="52">
        <v>0</v>
      </c>
      <c r="IB350" s="52">
        <v>0</v>
      </c>
      <c r="IC350" s="52">
        <v>0</v>
      </c>
      <c r="ID350" s="52">
        <v>0</v>
      </c>
      <c r="IE350" s="52">
        <v>0</v>
      </c>
      <c r="IF350" s="52">
        <v>0</v>
      </c>
      <c r="IG350" s="52">
        <v>0</v>
      </c>
      <c r="IH350" s="52">
        <v>0</v>
      </c>
      <c r="II350" s="52">
        <v>0</v>
      </c>
      <c r="IJ350" s="52">
        <v>0</v>
      </c>
      <c r="IK350" s="52">
        <v>0</v>
      </c>
      <c r="IL350" s="52">
        <v>0</v>
      </c>
      <c r="IM350" s="52">
        <v>0</v>
      </c>
      <c r="IN350" s="52">
        <v>0</v>
      </c>
      <c r="IO350" s="52">
        <v>0</v>
      </c>
      <c r="IP350" s="52">
        <v>0</v>
      </c>
      <c r="IQ350" s="52">
        <v>0</v>
      </c>
      <c r="IR350" s="52">
        <v>0</v>
      </c>
      <c r="IS350" s="52">
        <v>0</v>
      </c>
      <c r="IT350" s="52">
        <v>0</v>
      </c>
      <c r="IU350" s="52">
        <v>0</v>
      </c>
      <c r="IV350" s="52">
        <v>0</v>
      </c>
      <c r="IW350" s="52">
        <v>0</v>
      </c>
      <c r="IX350" s="52">
        <v>0</v>
      </c>
      <c r="IY350" s="52">
        <v>0</v>
      </c>
      <c r="IZ350" s="52">
        <v>0</v>
      </c>
      <c r="JA350" s="52">
        <v>0</v>
      </c>
      <c r="JB350" s="52">
        <v>0</v>
      </c>
      <c r="JC350" s="52">
        <v>0</v>
      </c>
      <c r="JD350" s="52">
        <v>0</v>
      </c>
      <c r="JE350" s="52">
        <v>0</v>
      </c>
      <c r="JF350" s="52">
        <v>0</v>
      </c>
      <c r="JG350" s="52">
        <v>0</v>
      </c>
      <c r="JH350" s="52">
        <v>0</v>
      </c>
      <c r="JI350" s="52">
        <v>0</v>
      </c>
      <c r="JJ350" s="52">
        <v>0</v>
      </c>
      <c r="JK350" s="52">
        <v>0</v>
      </c>
      <c r="JL350" s="52">
        <v>0</v>
      </c>
      <c r="JM350" s="52">
        <v>0</v>
      </c>
      <c r="JN350" s="52">
        <v>0</v>
      </c>
      <c r="JO350" s="52">
        <v>0</v>
      </c>
      <c r="JP350" s="52">
        <v>0</v>
      </c>
      <c r="JQ350" s="52">
        <v>0</v>
      </c>
      <c r="JR350" s="52">
        <v>0</v>
      </c>
      <c r="JS350" s="52">
        <v>0</v>
      </c>
      <c r="JT350" s="52">
        <v>0</v>
      </c>
      <c r="JU350" s="52">
        <v>0</v>
      </c>
      <c r="JV350" s="52">
        <v>0</v>
      </c>
      <c r="JW350" s="52">
        <v>0</v>
      </c>
      <c r="JX350" s="52">
        <v>0</v>
      </c>
      <c r="JY350" s="52">
        <v>0</v>
      </c>
      <c r="JZ350" s="52">
        <v>0</v>
      </c>
      <c r="KA350" s="52">
        <v>0</v>
      </c>
      <c r="KB350" s="52">
        <v>0</v>
      </c>
      <c r="KC350" s="52">
        <v>0</v>
      </c>
      <c r="KD350" s="52">
        <v>0</v>
      </c>
      <c r="KE350" s="52">
        <v>0</v>
      </c>
      <c r="KF350" s="52">
        <v>0</v>
      </c>
      <c r="KG350" s="52">
        <v>0</v>
      </c>
      <c r="KH350" s="52">
        <v>0</v>
      </c>
      <c r="KI350" s="52">
        <v>0</v>
      </c>
      <c r="KJ350" s="52">
        <v>0</v>
      </c>
      <c r="KK350" s="52">
        <v>0</v>
      </c>
      <c r="KL350" s="52">
        <v>0</v>
      </c>
      <c r="KM350" s="52">
        <v>0</v>
      </c>
      <c r="KN350" s="52">
        <v>0</v>
      </c>
      <c r="KO350" s="52">
        <v>0</v>
      </c>
      <c r="KP350" s="52">
        <v>0</v>
      </c>
      <c r="KQ350" s="52">
        <v>0</v>
      </c>
      <c r="KR350" s="52">
        <v>0</v>
      </c>
      <c r="KS350" s="52">
        <v>0</v>
      </c>
      <c r="KT350" s="52">
        <v>0</v>
      </c>
      <c r="KU350" s="52">
        <v>0</v>
      </c>
      <c r="KV350" s="52">
        <v>0</v>
      </c>
      <c r="KW350" s="52">
        <v>0</v>
      </c>
      <c r="KX350" s="52">
        <v>0</v>
      </c>
      <c r="KY350" s="52">
        <v>0</v>
      </c>
      <c r="KZ350" s="52">
        <v>0</v>
      </c>
      <c r="LA350" s="52">
        <v>0</v>
      </c>
      <c r="LB350" s="52">
        <v>0</v>
      </c>
      <c r="LC350" s="52">
        <v>0</v>
      </c>
      <c r="LD350" s="52">
        <v>0</v>
      </c>
      <c r="LE350" s="52">
        <v>0</v>
      </c>
      <c r="LF350" s="52">
        <v>0</v>
      </c>
      <c r="LG350" s="52">
        <v>0</v>
      </c>
      <c r="LH350" s="52">
        <v>0</v>
      </c>
      <c r="LI350" s="52">
        <v>0</v>
      </c>
      <c r="LJ350" s="52">
        <v>0</v>
      </c>
      <c r="LK350" s="52">
        <v>0</v>
      </c>
      <c r="LL350" s="52">
        <v>0</v>
      </c>
      <c r="LM350" s="52">
        <v>0</v>
      </c>
      <c r="LN350" s="52">
        <v>0</v>
      </c>
      <c r="LO350" s="52">
        <v>0</v>
      </c>
      <c r="LP350" s="52">
        <v>0</v>
      </c>
      <c r="LQ350" s="52">
        <v>0</v>
      </c>
      <c r="LR350" s="52">
        <v>0</v>
      </c>
      <c r="LS350" s="52">
        <v>0</v>
      </c>
      <c r="LT350" s="52">
        <v>0</v>
      </c>
      <c r="LU350" s="52">
        <v>0</v>
      </c>
      <c r="LV350" s="52">
        <v>0</v>
      </c>
      <c r="LW350" s="52">
        <v>0</v>
      </c>
      <c r="LX350" s="52">
        <v>0</v>
      </c>
      <c r="LY350" s="52">
        <v>0</v>
      </c>
      <c r="LZ350" s="52">
        <v>0</v>
      </c>
      <c r="MA350" s="52">
        <v>0</v>
      </c>
      <c r="MB350" s="52">
        <v>0</v>
      </c>
      <c r="MC350" s="52">
        <v>0</v>
      </c>
      <c r="MD350" s="52">
        <v>0</v>
      </c>
      <c r="ME350" s="52">
        <v>0</v>
      </c>
      <c r="MF350" s="52">
        <v>0</v>
      </c>
      <c r="MG350" s="52">
        <v>0</v>
      </c>
      <c r="MH350" s="52">
        <v>0</v>
      </c>
      <c r="MI350" s="52">
        <v>0</v>
      </c>
      <c r="MJ350" s="52">
        <v>0</v>
      </c>
      <c r="MK350" s="52">
        <v>0</v>
      </c>
      <c r="ML350" s="52">
        <v>0</v>
      </c>
      <c r="MM350" s="52">
        <v>0</v>
      </c>
      <c r="MN350" s="52">
        <v>0</v>
      </c>
      <c r="MO350" s="52">
        <v>0</v>
      </c>
      <c r="MP350" s="52">
        <v>0</v>
      </c>
      <c r="MQ350" s="52">
        <v>0</v>
      </c>
      <c r="MR350" s="52">
        <v>0</v>
      </c>
      <c r="MS350" s="52">
        <v>0</v>
      </c>
      <c r="MT350" s="52">
        <v>0</v>
      </c>
      <c r="MU350" s="52">
        <v>0</v>
      </c>
      <c r="MV350" s="52">
        <v>0</v>
      </c>
      <c r="MW350" s="52">
        <v>0</v>
      </c>
      <c r="MX350" s="52">
        <v>0</v>
      </c>
      <c r="MY350" s="52">
        <v>0</v>
      </c>
      <c r="MZ350" s="52">
        <v>0</v>
      </c>
      <c r="NA350" s="52">
        <v>0</v>
      </c>
      <c r="NB350" s="52">
        <v>0</v>
      </c>
      <c r="NC350" s="52">
        <v>0</v>
      </c>
      <c r="ND350" s="52">
        <v>0</v>
      </c>
      <c r="NE350" s="52">
        <v>0</v>
      </c>
      <c r="NF350" s="52">
        <v>0</v>
      </c>
      <c r="NG350" s="52">
        <v>0</v>
      </c>
      <c r="NH350" s="52">
        <v>0</v>
      </c>
      <c r="NI350" s="52">
        <v>0</v>
      </c>
      <c r="NJ350" s="52">
        <v>0</v>
      </c>
      <c r="NK350" s="52">
        <v>0</v>
      </c>
      <c r="NL350" s="52">
        <v>0</v>
      </c>
      <c r="NM350" s="52">
        <v>0</v>
      </c>
      <c r="NN350" s="52">
        <v>0</v>
      </c>
      <c r="NO350" s="52">
        <v>0</v>
      </c>
      <c r="NP350" s="52">
        <v>0</v>
      </c>
      <c r="NQ350" s="52">
        <v>0</v>
      </c>
      <c r="NR350" s="68">
        <f t="shared" si="15"/>
        <v>138550.21000000014</v>
      </c>
      <c r="NS350" s="68">
        <f t="shared" si="16"/>
        <v>138550.21000000014</v>
      </c>
      <c r="NT350" s="68">
        <f t="shared" si="17"/>
        <v>138550.21000000014</v>
      </c>
    </row>
    <row r="351" spans="1:384" s="40" customFormat="1" ht="15" customHeight="1" outlineLevel="1" x14ac:dyDescent="0.2">
      <c r="A351" s="61"/>
      <c r="B351" s="49" t="s">
        <v>1078</v>
      </c>
      <c r="C351" s="49" t="s">
        <v>932</v>
      </c>
      <c r="D351" s="49" t="s">
        <v>933</v>
      </c>
      <c r="E351" s="50" t="s">
        <v>934</v>
      </c>
      <c r="F351" s="64">
        <v>45485</v>
      </c>
      <c r="G351" s="49" t="s">
        <v>37</v>
      </c>
      <c r="H351" s="72">
        <v>0</v>
      </c>
      <c r="I351" s="65">
        <v>144538.84</v>
      </c>
      <c r="J351" s="114" t="str">
        <f>_xlfn.XLOOKUP(E351,'[12]Resumo Unidades'!$B:$B,'[12]Resumo Unidades'!$W:$W)</f>
        <v>Fluxo ok</v>
      </c>
      <c r="K351" s="51" t="str">
        <f>IF(L351&gt;Resumo!$E$23,"Sim","Não")</f>
        <v>Não</v>
      </c>
      <c r="L351" s="66">
        <v>0</v>
      </c>
      <c r="M351" s="67"/>
      <c r="N351" s="52">
        <v>0</v>
      </c>
      <c r="O351" s="52">
        <v>0</v>
      </c>
      <c r="P351" s="52">
        <v>0</v>
      </c>
      <c r="Q351" s="52">
        <v>0</v>
      </c>
      <c r="R351" s="52">
        <v>0</v>
      </c>
      <c r="S351" s="52">
        <v>0</v>
      </c>
      <c r="T351" s="52">
        <v>0</v>
      </c>
      <c r="U351" s="52">
        <v>0</v>
      </c>
      <c r="V351" s="52">
        <v>0</v>
      </c>
      <c r="W351" s="52">
        <v>0</v>
      </c>
      <c r="X351" s="52">
        <v>0</v>
      </c>
      <c r="Y351" s="52">
        <v>0</v>
      </c>
      <c r="Z351" s="52">
        <v>0</v>
      </c>
      <c r="AA351" s="52">
        <v>0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0</v>
      </c>
      <c r="AH351" s="52">
        <v>0</v>
      </c>
      <c r="AI351" s="52">
        <v>0</v>
      </c>
      <c r="AJ351" s="52">
        <v>0</v>
      </c>
      <c r="AK351" s="52">
        <v>0</v>
      </c>
      <c r="AL351" s="52">
        <v>0</v>
      </c>
      <c r="AM351" s="52">
        <v>0</v>
      </c>
      <c r="AN351" s="52">
        <v>0</v>
      </c>
      <c r="AO351" s="52">
        <v>0</v>
      </c>
      <c r="AP351" s="52">
        <v>0</v>
      </c>
      <c r="AQ351" s="52">
        <v>0</v>
      </c>
      <c r="AR351" s="52">
        <v>0</v>
      </c>
      <c r="AS351" s="52">
        <v>0</v>
      </c>
      <c r="AT351" s="52">
        <v>0</v>
      </c>
      <c r="AU351" s="52">
        <v>0</v>
      </c>
      <c r="AV351" s="52">
        <v>0</v>
      </c>
      <c r="AW351" s="52">
        <v>0</v>
      </c>
      <c r="AX351" s="52">
        <v>0</v>
      </c>
      <c r="AY351" s="52">
        <v>0</v>
      </c>
      <c r="AZ351" s="52">
        <v>0</v>
      </c>
      <c r="BA351" s="52">
        <v>0</v>
      </c>
      <c r="BB351" s="52">
        <v>0</v>
      </c>
      <c r="BC351" s="52">
        <v>0</v>
      </c>
      <c r="BD351" s="52">
        <v>0</v>
      </c>
      <c r="BE351" s="52">
        <v>0</v>
      </c>
      <c r="BF351" s="52">
        <v>0</v>
      </c>
      <c r="BG351" s="52">
        <v>0</v>
      </c>
      <c r="BH351" s="52">
        <v>0</v>
      </c>
      <c r="BI351" s="52">
        <v>0</v>
      </c>
      <c r="BJ351" s="52">
        <v>0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0</v>
      </c>
      <c r="BV351" s="52">
        <v>0</v>
      </c>
      <c r="BW351" s="52">
        <v>0</v>
      </c>
      <c r="BX351" s="52">
        <v>0</v>
      </c>
      <c r="BY351" s="52">
        <v>0</v>
      </c>
      <c r="BZ351" s="52">
        <v>0</v>
      </c>
      <c r="CA351" s="52">
        <v>0</v>
      </c>
      <c r="CB351" s="52">
        <v>0</v>
      </c>
      <c r="CC351" s="52">
        <v>0</v>
      </c>
      <c r="CD351" s="52">
        <v>2571.92</v>
      </c>
      <c r="CE351" s="52">
        <v>2454.36</v>
      </c>
      <c r="CF351" s="52">
        <v>2454.36</v>
      </c>
      <c r="CG351" s="52">
        <v>2454.36</v>
      </c>
      <c r="CH351" s="52">
        <v>2454.36</v>
      </c>
      <c r="CI351" s="52">
        <v>2454.36</v>
      </c>
      <c r="CJ351" s="52">
        <v>2454.36</v>
      </c>
      <c r="CK351" s="52">
        <v>2454.36</v>
      </c>
      <c r="CL351" s="52">
        <v>2454.36</v>
      </c>
      <c r="CM351" s="52">
        <v>2454.36</v>
      </c>
      <c r="CN351" s="52">
        <v>2454.36</v>
      </c>
      <c r="CO351" s="52">
        <v>2454.36</v>
      </c>
      <c r="CP351" s="52">
        <v>2454.36</v>
      </c>
      <c r="CQ351" s="52">
        <v>2454.36</v>
      </c>
      <c r="CR351" s="52">
        <v>2454.36</v>
      </c>
      <c r="CS351" s="52">
        <v>2454.36</v>
      </c>
      <c r="CT351" s="52">
        <v>2454.36</v>
      </c>
      <c r="CU351" s="52">
        <v>2454.36</v>
      </c>
      <c r="CV351" s="52">
        <v>2454.36</v>
      </c>
      <c r="CW351" s="52">
        <v>2454.36</v>
      </c>
      <c r="CX351" s="52">
        <v>2454.36</v>
      </c>
      <c r="CY351" s="52">
        <v>2454.36</v>
      </c>
      <c r="CZ351" s="52">
        <v>2454.36</v>
      </c>
      <c r="DA351" s="52">
        <v>2454.36</v>
      </c>
      <c r="DB351" s="52">
        <v>2454.36</v>
      </c>
      <c r="DC351" s="52">
        <v>2454.36</v>
      </c>
      <c r="DD351" s="52">
        <v>2454.36</v>
      </c>
      <c r="DE351" s="52">
        <v>2454.36</v>
      </c>
      <c r="DF351" s="52">
        <v>2454.36</v>
      </c>
      <c r="DG351" s="52">
        <v>2454.36</v>
      </c>
      <c r="DH351" s="52">
        <v>2454.36</v>
      </c>
      <c r="DI351" s="52">
        <v>2454.36</v>
      </c>
      <c r="DJ351" s="52">
        <v>2454.36</v>
      </c>
      <c r="DK351" s="52">
        <v>2454.36</v>
      </c>
      <c r="DL351" s="52">
        <v>2454.36</v>
      </c>
      <c r="DM351" s="52">
        <v>2454.36</v>
      </c>
      <c r="DN351" s="52">
        <v>2454.36</v>
      </c>
      <c r="DO351" s="52">
        <v>2454.36</v>
      </c>
      <c r="DP351" s="52">
        <v>2454.36</v>
      </c>
      <c r="DQ351" s="52">
        <v>2454.36</v>
      </c>
      <c r="DR351" s="52">
        <v>2454.36</v>
      </c>
      <c r="DS351" s="52">
        <v>2454.36</v>
      </c>
      <c r="DT351" s="52">
        <v>2454.36</v>
      </c>
      <c r="DU351" s="52">
        <v>2454.36</v>
      </c>
      <c r="DV351" s="52">
        <v>2454.36</v>
      </c>
      <c r="DW351" s="52">
        <v>2454.36</v>
      </c>
      <c r="DX351" s="52">
        <v>2454.36</v>
      </c>
      <c r="DY351" s="52">
        <v>2454.36</v>
      </c>
      <c r="DZ351" s="52">
        <v>2454.36</v>
      </c>
      <c r="EA351" s="52">
        <v>2454.36</v>
      </c>
      <c r="EB351" s="52">
        <v>2454.36</v>
      </c>
      <c r="EC351" s="52">
        <v>2454.36</v>
      </c>
      <c r="ED351" s="52">
        <v>2454.36</v>
      </c>
      <c r="EE351" s="52">
        <v>2454.36</v>
      </c>
      <c r="EF351" s="52">
        <v>2454.36</v>
      </c>
      <c r="EG351" s="52">
        <v>2454.36</v>
      </c>
      <c r="EH351" s="52">
        <v>2454.36</v>
      </c>
      <c r="EI351" s="52">
        <v>2454.36</v>
      </c>
      <c r="EJ351" s="52">
        <v>0</v>
      </c>
      <c r="EK351" s="52">
        <v>0</v>
      </c>
      <c r="EL351" s="52">
        <v>0</v>
      </c>
      <c r="EM351" s="52">
        <v>0</v>
      </c>
      <c r="EN351" s="52">
        <v>0</v>
      </c>
      <c r="EO351" s="52">
        <v>0</v>
      </c>
      <c r="EP351" s="52">
        <v>0</v>
      </c>
      <c r="EQ351" s="52">
        <v>0</v>
      </c>
      <c r="ER351" s="52">
        <v>0</v>
      </c>
      <c r="ES351" s="52">
        <v>0</v>
      </c>
      <c r="ET351" s="52">
        <v>0</v>
      </c>
      <c r="EU351" s="52">
        <v>0</v>
      </c>
      <c r="EV351" s="52">
        <v>0</v>
      </c>
      <c r="EW351" s="52">
        <v>0</v>
      </c>
      <c r="EX351" s="52">
        <v>0</v>
      </c>
      <c r="EY351" s="52">
        <v>0</v>
      </c>
      <c r="EZ351" s="52">
        <v>0</v>
      </c>
      <c r="FA351" s="52">
        <v>0</v>
      </c>
      <c r="FB351" s="52">
        <v>0</v>
      </c>
      <c r="FC351" s="52">
        <v>0</v>
      </c>
      <c r="FD351" s="52">
        <v>0</v>
      </c>
      <c r="FE351" s="52">
        <v>0</v>
      </c>
      <c r="FF351" s="52">
        <v>0</v>
      </c>
      <c r="FG351" s="52">
        <v>0</v>
      </c>
      <c r="FH351" s="52">
        <v>0</v>
      </c>
      <c r="FI351" s="52">
        <v>0</v>
      </c>
      <c r="FJ351" s="52">
        <v>0</v>
      </c>
      <c r="FK351" s="52">
        <v>0</v>
      </c>
      <c r="FL351" s="52">
        <v>0</v>
      </c>
      <c r="FM351" s="52">
        <v>0</v>
      </c>
      <c r="FN351" s="52">
        <v>0</v>
      </c>
      <c r="FO351" s="52">
        <v>0</v>
      </c>
      <c r="FP351" s="52">
        <v>0</v>
      </c>
      <c r="FQ351" s="52">
        <v>0</v>
      </c>
      <c r="FR351" s="52">
        <v>0</v>
      </c>
      <c r="FS351" s="52">
        <v>0</v>
      </c>
      <c r="FT351" s="52">
        <v>0</v>
      </c>
      <c r="FU351" s="52">
        <v>0</v>
      </c>
      <c r="FV351" s="52">
        <v>0</v>
      </c>
      <c r="FW351" s="52">
        <v>0</v>
      </c>
      <c r="FX351" s="52">
        <v>0</v>
      </c>
      <c r="FY351" s="52">
        <v>0</v>
      </c>
      <c r="FZ351" s="52">
        <v>0</v>
      </c>
      <c r="GA351" s="52">
        <v>0</v>
      </c>
      <c r="GB351" s="52">
        <v>0</v>
      </c>
      <c r="GC351" s="52">
        <v>0</v>
      </c>
      <c r="GD351" s="52">
        <v>0</v>
      </c>
      <c r="GE351" s="52">
        <v>0</v>
      </c>
      <c r="GF351" s="52">
        <v>0</v>
      </c>
      <c r="GG351" s="52">
        <v>0</v>
      </c>
      <c r="GH351" s="52">
        <v>0</v>
      </c>
      <c r="GI351" s="52">
        <v>0</v>
      </c>
      <c r="GJ351" s="52">
        <v>0</v>
      </c>
      <c r="GK351" s="52">
        <v>0</v>
      </c>
      <c r="GL351" s="52">
        <v>0</v>
      </c>
      <c r="GM351" s="52">
        <v>0</v>
      </c>
      <c r="GN351" s="52">
        <v>0</v>
      </c>
      <c r="GO351" s="52">
        <v>0</v>
      </c>
      <c r="GP351" s="52">
        <v>0</v>
      </c>
      <c r="GQ351" s="52">
        <v>0</v>
      </c>
      <c r="GR351" s="52">
        <v>0</v>
      </c>
      <c r="GS351" s="52">
        <v>0</v>
      </c>
      <c r="GT351" s="52">
        <v>0</v>
      </c>
      <c r="GU351" s="52">
        <v>0</v>
      </c>
      <c r="GV351" s="52">
        <v>0</v>
      </c>
      <c r="GW351" s="52">
        <v>0</v>
      </c>
      <c r="GX351" s="52">
        <v>0</v>
      </c>
      <c r="GY351" s="52">
        <v>0</v>
      </c>
      <c r="GZ351" s="52">
        <v>0</v>
      </c>
      <c r="HA351" s="52">
        <v>0</v>
      </c>
      <c r="HB351" s="52">
        <v>0</v>
      </c>
      <c r="HC351" s="52">
        <v>0</v>
      </c>
      <c r="HD351" s="52">
        <v>0</v>
      </c>
      <c r="HE351" s="52">
        <v>0</v>
      </c>
      <c r="HF351" s="52">
        <v>0</v>
      </c>
      <c r="HG351" s="52">
        <v>0</v>
      </c>
      <c r="HH351" s="52">
        <v>0</v>
      </c>
      <c r="HI351" s="52">
        <v>0</v>
      </c>
      <c r="HJ351" s="52">
        <v>0</v>
      </c>
      <c r="HK351" s="52">
        <v>0</v>
      </c>
      <c r="HL351" s="52">
        <v>0</v>
      </c>
      <c r="HM351" s="52">
        <v>0</v>
      </c>
      <c r="HN351" s="52">
        <v>0</v>
      </c>
      <c r="HO351" s="52">
        <v>0</v>
      </c>
      <c r="HP351" s="52">
        <v>0</v>
      </c>
      <c r="HQ351" s="52">
        <v>0</v>
      </c>
      <c r="HR351" s="52">
        <v>0</v>
      </c>
      <c r="HS351" s="52">
        <v>0</v>
      </c>
      <c r="HT351" s="52">
        <v>0</v>
      </c>
      <c r="HU351" s="52">
        <v>0</v>
      </c>
      <c r="HV351" s="52">
        <v>0</v>
      </c>
      <c r="HW351" s="52">
        <v>0</v>
      </c>
      <c r="HX351" s="52">
        <v>0</v>
      </c>
      <c r="HY351" s="52">
        <v>0</v>
      </c>
      <c r="HZ351" s="52">
        <v>0</v>
      </c>
      <c r="IA351" s="52">
        <v>0</v>
      </c>
      <c r="IB351" s="52">
        <v>0</v>
      </c>
      <c r="IC351" s="52">
        <v>0</v>
      </c>
      <c r="ID351" s="52">
        <v>0</v>
      </c>
      <c r="IE351" s="52">
        <v>0</v>
      </c>
      <c r="IF351" s="52">
        <v>0</v>
      </c>
      <c r="IG351" s="52">
        <v>0</v>
      </c>
      <c r="IH351" s="52">
        <v>0</v>
      </c>
      <c r="II351" s="52">
        <v>0</v>
      </c>
      <c r="IJ351" s="52">
        <v>0</v>
      </c>
      <c r="IK351" s="52">
        <v>0</v>
      </c>
      <c r="IL351" s="52">
        <v>0</v>
      </c>
      <c r="IM351" s="52">
        <v>0</v>
      </c>
      <c r="IN351" s="52">
        <v>0</v>
      </c>
      <c r="IO351" s="52">
        <v>0</v>
      </c>
      <c r="IP351" s="52">
        <v>0</v>
      </c>
      <c r="IQ351" s="52">
        <v>0</v>
      </c>
      <c r="IR351" s="52">
        <v>0</v>
      </c>
      <c r="IS351" s="52">
        <v>0</v>
      </c>
      <c r="IT351" s="52">
        <v>0</v>
      </c>
      <c r="IU351" s="52">
        <v>0</v>
      </c>
      <c r="IV351" s="52">
        <v>0</v>
      </c>
      <c r="IW351" s="52">
        <v>0</v>
      </c>
      <c r="IX351" s="52">
        <v>0</v>
      </c>
      <c r="IY351" s="52">
        <v>0</v>
      </c>
      <c r="IZ351" s="52">
        <v>0</v>
      </c>
      <c r="JA351" s="52">
        <v>0</v>
      </c>
      <c r="JB351" s="52">
        <v>0</v>
      </c>
      <c r="JC351" s="52">
        <v>0</v>
      </c>
      <c r="JD351" s="52">
        <v>0</v>
      </c>
      <c r="JE351" s="52">
        <v>0</v>
      </c>
      <c r="JF351" s="52">
        <v>0</v>
      </c>
      <c r="JG351" s="52">
        <v>0</v>
      </c>
      <c r="JH351" s="52">
        <v>0</v>
      </c>
      <c r="JI351" s="52">
        <v>0</v>
      </c>
      <c r="JJ351" s="52">
        <v>0</v>
      </c>
      <c r="JK351" s="52">
        <v>0</v>
      </c>
      <c r="JL351" s="52">
        <v>0</v>
      </c>
      <c r="JM351" s="52">
        <v>0</v>
      </c>
      <c r="JN351" s="52">
        <v>0</v>
      </c>
      <c r="JO351" s="52">
        <v>0</v>
      </c>
      <c r="JP351" s="52">
        <v>0</v>
      </c>
      <c r="JQ351" s="52">
        <v>0</v>
      </c>
      <c r="JR351" s="52">
        <v>0</v>
      </c>
      <c r="JS351" s="52">
        <v>0</v>
      </c>
      <c r="JT351" s="52">
        <v>0</v>
      </c>
      <c r="JU351" s="52">
        <v>0</v>
      </c>
      <c r="JV351" s="52">
        <v>0</v>
      </c>
      <c r="JW351" s="52">
        <v>0</v>
      </c>
      <c r="JX351" s="52">
        <v>0</v>
      </c>
      <c r="JY351" s="52">
        <v>0</v>
      </c>
      <c r="JZ351" s="52">
        <v>0</v>
      </c>
      <c r="KA351" s="52">
        <v>0</v>
      </c>
      <c r="KB351" s="52">
        <v>0</v>
      </c>
      <c r="KC351" s="52">
        <v>0</v>
      </c>
      <c r="KD351" s="52">
        <v>0</v>
      </c>
      <c r="KE351" s="52">
        <v>0</v>
      </c>
      <c r="KF351" s="52">
        <v>0</v>
      </c>
      <c r="KG351" s="52">
        <v>0</v>
      </c>
      <c r="KH351" s="52">
        <v>0</v>
      </c>
      <c r="KI351" s="52">
        <v>0</v>
      </c>
      <c r="KJ351" s="52">
        <v>0</v>
      </c>
      <c r="KK351" s="52">
        <v>0</v>
      </c>
      <c r="KL351" s="52">
        <v>0</v>
      </c>
      <c r="KM351" s="52">
        <v>0</v>
      </c>
      <c r="KN351" s="52">
        <v>0</v>
      </c>
      <c r="KO351" s="52">
        <v>0</v>
      </c>
      <c r="KP351" s="52">
        <v>0</v>
      </c>
      <c r="KQ351" s="52">
        <v>0</v>
      </c>
      <c r="KR351" s="52">
        <v>0</v>
      </c>
      <c r="KS351" s="52">
        <v>0</v>
      </c>
      <c r="KT351" s="52">
        <v>0</v>
      </c>
      <c r="KU351" s="52">
        <v>0</v>
      </c>
      <c r="KV351" s="52">
        <v>0</v>
      </c>
      <c r="KW351" s="52">
        <v>0</v>
      </c>
      <c r="KX351" s="52">
        <v>0</v>
      </c>
      <c r="KY351" s="52">
        <v>0</v>
      </c>
      <c r="KZ351" s="52">
        <v>0</v>
      </c>
      <c r="LA351" s="52">
        <v>0</v>
      </c>
      <c r="LB351" s="52">
        <v>0</v>
      </c>
      <c r="LC351" s="52">
        <v>0</v>
      </c>
      <c r="LD351" s="52">
        <v>0</v>
      </c>
      <c r="LE351" s="52">
        <v>0</v>
      </c>
      <c r="LF351" s="52">
        <v>0</v>
      </c>
      <c r="LG351" s="52">
        <v>0</v>
      </c>
      <c r="LH351" s="52">
        <v>0</v>
      </c>
      <c r="LI351" s="52">
        <v>0</v>
      </c>
      <c r="LJ351" s="52">
        <v>0</v>
      </c>
      <c r="LK351" s="52">
        <v>0</v>
      </c>
      <c r="LL351" s="52">
        <v>0</v>
      </c>
      <c r="LM351" s="52">
        <v>0</v>
      </c>
      <c r="LN351" s="52">
        <v>0</v>
      </c>
      <c r="LO351" s="52">
        <v>0</v>
      </c>
      <c r="LP351" s="52">
        <v>0</v>
      </c>
      <c r="LQ351" s="52">
        <v>0</v>
      </c>
      <c r="LR351" s="52">
        <v>0</v>
      </c>
      <c r="LS351" s="52">
        <v>0</v>
      </c>
      <c r="LT351" s="52">
        <v>0</v>
      </c>
      <c r="LU351" s="52">
        <v>0</v>
      </c>
      <c r="LV351" s="52">
        <v>0</v>
      </c>
      <c r="LW351" s="52">
        <v>0</v>
      </c>
      <c r="LX351" s="52">
        <v>0</v>
      </c>
      <c r="LY351" s="52">
        <v>0</v>
      </c>
      <c r="LZ351" s="52">
        <v>0</v>
      </c>
      <c r="MA351" s="52">
        <v>0</v>
      </c>
      <c r="MB351" s="52">
        <v>0</v>
      </c>
      <c r="MC351" s="52">
        <v>0</v>
      </c>
      <c r="MD351" s="52">
        <v>0</v>
      </c>
      <c r="ME351" s="52">
        <v>0</v>
      </c>
      <c r="MF351" s="52">
        <v>0</v>
      </c>
      <c r="MG351" s="52">
        <v>0</v>
      </c>
      <c r="MH351" s="52">
        <v>0</v>
      </c>
      <c r="MI351" s="52">
        <v>0</v>
      </c>
      <c r="MJ351" s="52">
        <v>0</v>
      </c>
      <c r="MK351" s="52">
        <v>0</v>
      </c>
      <c r="ML351" s="52">
        <v>0</v>
      </c>
      <c r="MM351" s="52">
        <v>0</v>
      </c>
      <c r="MN351" s="52">
        <v>0</v>
      </c>
      <c r="MO351" s="52">
        <v>0</v>
      </c>
      <c r="MP351" s="52">
        <v>0</v>
      </c>
      <c r="MQ351" s="52">
        <v>0</v>
      </c>
      <c r="MR351" s="52">
        <v>0</v>
      </c>
      <c r="MS351" s="52">
        <v>0</v>
      </c>
      <c r="MT351" s="52">
        <v>0</v>
      </c>
      <c r="MU351" s="52">
        <v>0</v>
      </c>
      <c r="MV351" s="52">
        <v>0</v>
      </c>
      <c r="MW351" s="52">
        <v>0</v>
      </c>
      <c r="MX351" s="52">
        <v>0</v>
      </c>
      <c r="MY351" s="52">
        <v>0</v>
      </c>
      <c r="MZ351" s="52">
        <v>0</v>
      </c>
      <c r="NA351" s="52">
        <v>0</v>
      </c>
      <c r="NB351" s="52">
        <v>0</v>
      </c>
      <c r="NC351" s="52">
        <v>0</v>
      </c>
      <c r="ND351" s="52">
        <v>0</v>
      </c>
      <c r="NE351" s="52">
        <v>0</v>
      </c>
      <c r="NF351" s="52">
        <v>0</v>
      </c>
      <c r="NG351" s="52">
        <v>0</v>
      </c>
      <c r="NH351" s="52">
        <v>0</v>
      </c>
      <c r="NI351" s="52">
        <v>0</v>
      </c>
      <c r="NJ351" s="52">
        <v>0</v>
      </c>
      <c r="NK351" s="52">
        <v>0</v>
      </c>
      <c r="NL351" s="52">
        <v>0</v>
      </c>
      <c r="NM351" s="52">
        <v>0</v>
      </c>
      <c r="NN351" s="52">
        <v>0</v>
      </c>
      <c r="NO351" s="52">
        <v>0</v>
      </c>
      <c r="NP351" s="52">
        <v>0</v>
      </c>
      <c r="NQ351" s="52">
        <v>0</v>
      </c>
      <c r="NR351" s="68">
        <f t="shared" si="15"/>
        <v>142470.43999999997</v>
      </c>
      <c r="NS351" s="68">
        <f t="shared" si="16"/>
        <v>142470.43999999997</v>
      </c>
      <c r="NT351" s="68">
        <f t="shared" si="17"/>
        <v>142470.43999999997</v>
      </c>
    </row>
    <row r="352" spans="1:384" s="40" customFormat="1" ht="15" customHeight="1" outlineLevel="1" x14ac:dyDescent="0.2">
      <c r="A352" s="61"/>
      <c r="B352" s="49" t="s">
        <v>1078</v>
      </c>
      <c r="C352" s="49" t="s">
        <v>935</v>
      </c>
      <c r="D352" s="49" t="s">
        <v>936</v>
      </c>
      <c r="E352" s="50" t="s">
        <v>937</v>
      </c>
      <c r="F352" s="64">
        <v>45484</v>
      </c>
      <c r="G352" s="49" t="s">
        <v>37</v>
      </c>
      <c r="H352" s="72">
        <v>0</v>
      </c>
      <c r="I352" s="65">
        <v>126148.8</v>
      </c>
      <c r="J352" s="114" t="str">
        <f>_xlfn.XLOOKUP(E352,'[12]Resumo Unidades'!$B:$B,'[12]Resumo Unidades'!$W:$W)</f>
        <v>Fluxo ok</v>
      </c>
      <c r="K352" s="51" t="str">
        <f>IF(L352&gt;Resumo!$E$23,"Sim","Não")</f>
        <v>Não</v>
      </c>
      <c r="L352" s="66">
        <v>38</v>
      </c>
      <c r="M352" s="67"/>
      <c r="N352" s="52">
        <v>0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52">
        <v>0</v>
      </c>
      <c r="W352" s="52">
        <v>0</v>
      </c>
      <c r="X352" s="52">
        <v>0</v>
      </c>
      <c r="Y352" s="52">
        <v>0</v>
      </c>
      <c r="Z352" s="52">
        <v>0</v>
      </c>
      <c r="AA352" s="52">
        <v>0</v>
      </c>
      <c r="AB352" s="52">
        <v>0</v>
      </c>
      <c r="AC352" s="52">
        <v>0</v>
      </c>
      <c r="AD352" s="52">
        <v>0</v>
      </c>
      <c r="AE352" s="52">
        <v>0</v>
      </c>
      <c r="AF352" s="52">
        <v>0</v>
      </c>
      <c r="AG352" s="52">
        <v>0</v>
      </c>
      <c r="AH352" s="52">
        <v>0</v>
      </c>
      <c r="AI352" s="52">
        <v>0</v>
      </c>
      <c r="AJ352" s="52">
        <v>0</v>
      </c>
      <c r="AK352" s="52">
        <v>0</v>
      </c>
      <c r="AL352" s="52">
        <v>0</v>
      </c>
      <c r="AM352" s="52">
        <v>0</v>
      </c>
      <c r="AN352" s="52">
        <v>0</v>
      </c>
      <c r="AO352" s="52">
        <v>0</v>
      </c>
      <c r="AP352" s="52">
        <v>0</v>
      </c>
      <c r="AQ352" s="52">
        <v>0</v>
      </c>
      <c r="AR352" s="52">
        <v>0</v>
      </c>
      <c r="AS352" s="52">
        <v>0</v>
      </c>
      <c r="AT352" s="52">
        <v>0</v>
      </c>
      <c r="AU352" s="52">
        <v>0</v>
      </c>
      <c r="AV352" s="52">
        <v>0</v>
      </c>
      <c r="AW352" s="52">
        <v>0</v>
      </c>
      <c r="AX352" s="52">
        <v>0</v>
      </c>
      <c r="AY352" s="52">
        <v>0</v>
      </c>
      <c r="AZ352" s="52">
        <v>0</v>
      </c>
      <c r="BA352" s="52">
        <v>0</v>
      </c>
      <c r="BB352" s="52">
        <v>0</v>
      </c>
      <c r="BC352" s="52">
        <v>0</v>
      </c>
      <c r="BD352" s="52">
        <v>0</v>
      </c>
      <c r="BE352" s="52">
        <v>0</v>
      </c>
      <c r="BF352" s="52">
        <v>0</v>
      </c>
      <c r="BG352" s="52">
        <v>0</v>
      </c>
      <c r="BH352" s="52">
        <v>0</v>
      </c>
      <c r="BI352" s="52">
        <v>0</v>
      </c>
      <c r="BJ352" s="52">
        <v>0</v>
      </c>
      <c r="BK352" s="52">
        <v>0</v>
      </c>
      <c r="BL352" s="52">
        <v>0</v>
      </c>
      <c r="BM352" s="52">
        <v>0</v>
      </c>
      <c r="BN352" s="52">
        <v>0</v>
      </c>
      <c r="BO352" s="52">
        <v>0</v>
      </c>
      <c r="BP352" s="52">
        <v>0</v>
      </c>
      <c r="BQ352" s="52">
        <v>0</v>
      </c>
      <c r="BR352" s="52">
        <v>0</v>
      </c>
      <c r="BS352" s="52">
        <v>0</v>
      </c>
      <c r="BT352" s="52">
        <v>0</v>
      </c>
      <c r="BU352" s="52">
        <v>0</v>
      </c>
      <c r="BV352" s="52">
        <v>0</v>
      </c>
      <c r="BW352" s="52">
        <v>0</v>
      </c>
      <c r="BX352" s="52">
        <v>0</v>
      </c>
      <c r="BY352" s="52">
        <v>0</v>
      </c>
      <c r="BZ352" s="52">
        <v>0</v>
      </c>
      <c r="CA352" s="52">
        <v>0</v>
      </c>
      <c r="CB352" s="52">
        <v>1390.3000000000002</v>
      </c>
      <c r="CC352" s="52">
        <v>1269.6200000000001</v>
      </c>
      <c r="CD352" s="52">
        <v>1237.27</v>
      </c>
      <c r="CE352" s="52">
        <v>1155.6000000000001</v>
      </c>
      <c r="CF352" s="52">
        <v>1155.6000000000001</v>
      </c>
      <c r="CG352" s="52">
        <v>1155.6000000000001</v>
      </c>
      <c r="CH352" s="52">
        <v>1155.6000000000001</v>
      </c>
      <c r="CI352" s="52">
        <v>1155.6000000000001</v>
      </c>
      <c r="CJ352" s="52">
        <v>1155.6000000000001</v>
      </c>
      <c r="CK352" s="52">
        <v>1155.6000000000001</v>
      </c>
      <c r="CL352" s="52">
        <v>1155.6000000000001</v>
      </c>
      <c r="CM352" s="52">
        <v>1155.6000000000001</v>
      </c>
      <c r="CN352" s="52">
        <v>1155.6000000000001</v>
      </c>
      <c r="CO352" s="52">
        <v>1155.6000000000001</v>
      </c>
      <c r="CP352" s="52">
        <v>1155.6000000000001</v>
      </c>
      <c r="CQ352" s="52">
        <v>1155.6000000000001</v>
      </c>
      <c r="CR352" s="52">
        <v>1155.6000000000001</v>
      </c>
      <c r="CS352" s="52">
        <v>1155.6000000000001</v>
      </c>
      <c r="CT352" s="52">
        <v>1155.6000000000001</v>
      </c>
      <c r="CU352" s="52">
        <v>1155.6000000000001</v>
      </c>
      <c r="CV352" s="52">
        <v>1155.6000000000001</v>
      </c>
      <c r="CW352" s="52">
        <v>1155.6000000000001</v>
      </c>
      <c r="CX352" s="52">
        <v>1155.6000000000001</v>
      </c>
      <c r="CY352" s="52">
        <v>1155.6000000000001</v>
      </c>
      <c r="CZ352" s="52">
        <v>1155.6000000000001</v>
      </c>
      <c r="DA352" s="52">
        <v>1155.6000000000001</v>
      </c>
      <c r="DB352" s="52">
        <v>1155.6000000000001</v>
      </c>
      <c r="DC352" s="52">
        <v>1155.6000000000001</v>
      </c>
      <c r="DD352" s="52">
        <v>1155.6000000000001</v>
      </c>
      <c r="DE352" s="52">
        <v>1155.6000000000001</v>
      </c>
      <c r="DF352" s="52">
        <v>1155.6000000000001</v>
      </c>
      <c r="DG352" s="52">
        <v>1155.6000000000001</v>
      </c>
      <c r="DH352" s="52">
        <v>1155.6000000000001</v>
      </c>
      <c r="DI352" s="52">
        <v>1155.6000000000001</v>
      </c>
      <c r="DJ352" s="52">
        <v>1155.6000000000001</v>
      </c>
      <c r="DK352" s="52">
        <v>1155.6000000000001</v>
      </c>
      <c r="DL352" s="52">
        <v>1155.6000000000001</v>
      </c>
      <c r="DM352" s="52">
        <v>1155.6000000000001</v>
      </c>
      <c r="DN352" s="52">
        <v>1155.6000000000001</v>
      </c>
      <c r="DO352" s="52">
        <v>1155.6000000000001</v>
      </c>
      <c r="DP352" s="52">
        <v>1155.6000000000001</v>
      </c>
      <c r="DQ352" s="52">
        <v>1155.6000000000001</v>
      </c>
      <c r="DR352" s="52">
        <v>1155.6000000000001</v>
      </c>
      <c r="DS352" s="52">
        <v>1155.6000000000001</v>
      </c>
      <c r="DT352" s="52">
        <v>1155.6000000000001</v>
      </c>
      <c r="DU352" s="52">
        <v>1155.6000000000001</v>
      </c>
      <c r="DV352" s="52">
        <v>1155.6000000000001</v>
      </c>
      <c r="DW352" s="52">
        <v>1155.6000000000001</v>
      </c>
      <c r="DX352" s="52">
        <v>1155.6000000000001</v>
      </c>
      <c r="DY352" s="52">
        <v>1155.6000000000001</v>
      </c>
      <c r="DZ352" s="52">
        <v>1155.6000000000001</v>
      </c>
      <c r="EA352" s="52">
        <v>1155.6000000000001</v>
      </c>
      <c r="EB352" s="52">
        <v>1155.6000000000001</v>
      </c>
      <c r="EC352" s="52">
        <v>1155.6000000000001</v>
      </c>
      <c r="ED352" s="52">
        <v>1155.6000000000001</v>
      </c>
      <c r="EE352" s="52">
        <v>1155.6000000000001</v>
      </c>
      <c r="EF352" s="52">
        <v>1155.6000000000001</v>
      </c>
      <c r="EG352" s="52">
        <v>1155.6000000000001</v>
      </c>
      <c r="EH352" s="52">
        <v>1155.6000000000001</v>
      </c>
      <c r="EI352" s="52">
        <v>1155.6000000000001</v>
      </c>
      <c r="EJ352" s="52">
        <v>1155.6000000000001</v>
      </c>
      <c r="EK352" s="52">
        <v>1155.6000000000001</v>
      </c>
      <c r="EL352" s="52">
        <v>1155.6000000000001</v>
      </c>
      <c r="EM352" s="52">
        <v>1155.6000000000001</v>
      </c>
      <c r="EN352" s="52">
        <v>1155.6000000000001</v>
      </c>
      <c r="EO352" s="52">
        <v>1155.6000000000001</v>
      </c>
      <c r="EP352" s="52">
        <v>1155.6000000000001</v>
      </c>
      <c r="EQ352" s="52">
        <v>1155.6000000000001</v>
      </c>
      <c r="ER352" s="52">
        <v>1155.6000000000001</v>
      </c>
      <c r="ES352" s="52">
        <v>1155.6000000000001</v>
      </c>
      <c r="ET352" s="52">
        <v>1155.6000000000001</v>
      </c>
      <c r="EU352" s="52">
        <v>1155.6000000000001</v>
      </c>
      <c r="EV352" s="52">
        <v>1155.6000000000001</v>
      </c>
      <c r="EW352" s="52">
        <v>1155.6000000000001</v>
      </c>
      <c r="EX352" s="52">
        <v>1155.6000000000001</v>
      </c>
      <c r="EY352" s="52">
        <v>1155.6000000000001</v>
      </c>
      <c r="EZ352" s="52">
        <v>1155.6000000000001</v>
      </c>
      <c r="FA352" s="52">
        <v>1155.6000000000001</v>
      </c>
      <c r="FB352" s="52">
        <v>1155.6000000000001</v>
      </c>
      <c r="FC352" s="52">
        <v>1155.6000000000001</v>
      </c>
      <c r="FD352" s="52">
        <v>1155.6000000000001</v>
      </c>
      <c r="FE352" s="52">
        <v>1155.6000000000001</v>
      </c>
      <c r="FF352" s="52">
        <v>1155.6000000000001</v>
      </c>
      <c r="FG352" s="52">
        <v>1155.6000000000001</v>
      </c>
      <c r="FH352" s="52">
        <v>1155.6000000000001</v>
      </c>
      <c r="FI352" s="52">
        <v>1155.6000000000001</v>
      </c>
      <c r="FJ352" s="52">
        <v>1155.6000000000001</v>
      </c>
      <c r="FK352" s="52">
        <v>1155.6000000000001</v>
      </c>
      <c r="FL352" s="52">
        <v>1155.6000000000001</v>
      </c>
      <c r="FM352" s="52">
        <v>1155.6000000000001</v>
      </c>
      <c r="FN352" s="52">
        <v>1155.6000000000001</v>
      </c>
      <c r="FO352" s="52">
        <v>1155.6000000000001</v>
      </c>
      <c r="FP352" s="52">
        <v>1155.6000000000001</v>
      </c>
      <c r="FQ352" s="52">
        <v>1155.6000000000001</v>
      </c>
      <c r="FR352" s="52">
        <v>1155.6000000000001</v>
      </c>
      <c r="FS352" s="52">
        <v>1155.6000000000001</v>
      </c>
      <c r="FT352" s="52">
        <v>1155.6000000000001</v>
      </c>
      <c r="FU352" s="52">
        <v>1155.6000000000001</v>
      </c>
      <c r="FV352" s="52">
        <v>1155.6000000000001</v>
      </c>
      <c r="FW352" s="52">
        <v>1155.6000000000001</v>
      </c>
      <c r="FX352" s="52">
        <v>1155.6000000000001</v>
      </c>
      <c r="FY352" s="52">
        <v>1155.6000000000001</v>
      </c>
      <c r="FZ352" s="52">
        <v>1155.6000000000001</v>
      </c>
      <c r="GA352" s="52">
        <v>1155.6000000000001</v>
      </c>
      <c r="GB352" s="52">
        <v>1155.6000000000001</v>
      </c>
      <c r="GC352" s="52">
        <v>1155.6000000000001</v>
      </c>
      <c r="GD352" s="52">
        <v>1155.6000000000001</v>
      </c>
      <c r="GE352" s="52">
        <v>1155.6000000000001</v>
      </c>
      <c r="GF352" s="52">
        <v>1155.6000000000001</v>
      </c>
      <c r="GG352" s="52">
        <v>1155.6000000000001</v>
      </c>
      <c r="GH352" s="52">
        <v>1155.6000000000001</v>
      </c>
      <c r="GI352" s="52">
        <v>1155.6000000000001</v>
      </c>
      <c r="GJ352" s="52">
        <v>1155.6000000000001</v>
      </c>
      <c r="GK352" s="52">
        <v>1155.6000000000001</v>
      </c>
      <c r="GL352" s="52">
        <v>1155.6000000000001</v>
      </c>
      <c r="GM352" s="52">
        <v>1155.6000000000001</v>
      </c>
      <c r="GN352" s="52">
        <v>1155.6000000000001</v>
      </c>
      <c r="GO352" s="52">
        <v>1155.6000000000001</v>
      </c>
      <c r="GP352" s="52">
        <v>1155.6000000000001</v>
      </c>
      <c r="GQ352" s="52">
        <v>1155.6000000000001</v>
      </c>
      <c r="GR352" s="52">
        <v>1155.6000000000001</v>
      </c>
      <c r="GS352" s="52">
        <v>1155.6000000000001</v>
      </c>
      <c r="GT352" s="52">
        <v>1155.6000000000001</v>
      </c>
      <c r="GU352" s="52">
        <v>1155.6000000000001</v>
      </c>
      <c r="GV352" s="52">
        <v>1155.6000000000001</v>
      </c>
      <c r="GW352" s="52">
        <v>1155.6000000000001</v>
      </c>
      <c r="GX352" s="52">
        <v>1155.6000000000001</v>
      </c>
      <c r="GY352" s="52">
        <v>1155.6000000000001</v>
      </c>
      <c r="GZ352" s="52">
        <v>1155.6000000000001</v>
      </c>
      <c r="HA352" s="52">
        <v>1155.6000000000001</v>
      </c>
      <c r="HB352" s="52">
        <v>1155.6000000000001</v>
      </c>
      <c r="HC352" s="52">
        <v>1155.6000000000001</v>
      </c>
      <c r="HD352" s="52">
        <v>1155.6000000000001</v>
      </c>
      <c r="HE352" s="52">
        <v>1155.6000000000001</v>
      </c>
      <c r="HF352" s="52">
        <v>1155.6000000000001</v>
      </c>
      <c r="HG352" s="52">
        <v>1155.6000000000001</v>
      </c>
      <c r="HH352" s="52">
        <v>1155.6000000000001</v>
      </c>
      <c r="HI352" s="52">
        <v>1155.6000000000001</v>
      </c>
      <c r="HJ352" s="52">
        <v>1155.6000000000001</v>
      </c>
      <c r="HK352" s="52">
        <v>1155.6000000000001</v>
      </c>
      <c r="HL352" s="52">
        <v>1155.6000000000001</v>
      </c>
      <c r="HM352" s="52">
        <v>1155.6000000000001</v>
      </c>
      <c r="HN352" s="52">
        <v>1155.6000000000001</v>
      </c>
      <c r="HO352" s="52">
        <v>1155.6000000000001</v>
      </c>
      <c r="HP352" s="52">
        <v>1155.6000000000001</v>
      </c>
      <c r="HQ352" s="52">
        <v>1155.6000000000001</v>
      </c>
      <c r="HR352" s="52">
        <v>1155.6000000000001</v>
      </c>
      <c r="HS352" s="52">
        <v>1155.6000000000001</v>
      </c>
      <c r="HT352" s="52">
        <v>1155.6000000000001</v>
      </c>
      <c r="HU352" s="52">
        <v>1155.6000000000001</v>
      </c>
      <c r="HV352" s="52">
        <v>1155.6000000000001</v>
      </c>
      <c r="HW352" s="52">
        <v>1155.6000000000001</v>
      </c>
      <c r="HX352" s="52">
        <v>1155.6000000000001</v>
      </c>
      <c r="HY352" s="52">
        <v>1155.6000000000001</v>
      </c>
      <c r="HZ352" s="52">
        <v>1155.6000000000001</v>
      </c>
      <c r="IA352" s="52">
        <v>1155.6000000000001</v>
      </c>
      <c r="IB352" s="52">
        <v>1155.6000000000001</v>
      </c>
      <c r="IC352" s="52">
        <v>1155.6000000000001</v>
      </c>
      <c r="ID352" s="52">
        <v>1155.6000000000001</v>
      </c>
      <c r="IE352" s="52">
        <v>1155.6000000000001</v>
      </c>
      <c r="IF352" s="52">
        <v>1155.6000000000001</v>
      </c>
      <c r="IG352" s="52">
        <v>1155.6000000000001</v>
      </c>
      <c r="IH352" s="52">
        <v>1155.6000000000001</v>
      </c>
      <c r="II352" s="52">
        <v>1155.6000000000001</v>
      </c>
      <c r="IJ352" s="52">
        <v>1155.6000000000001</v>
      </c>
      <c r="IK352" s="52">
        <v>1155.6000000000001</v>
      </c>
      <c r="IL352" s="52">
        <v>1155.6000000000001</v>
      </c>
      <c r="IM352" s="52">
        <v>1155.6000000000001</v>
      </c>
      <c r="IN352" s="52">
        <v>1155.6000000000001</v>
      </c>
      <c r="IO352" s="52">
        <v>1155.6000000000001</v>
      </c>
      <c r="IP352" s="52">
        <v>1155.6000000000001</v>
      </c>
      <c r="IQ352" s="52">
        <v>1155.6000000000001</v>
      </c>
      <c r="IR352" s="52">
        <v>1155.6000000000001</v>
      </c>
      <c r="IS352" s="52">
        <v>1155.6000000000001</v>
      </c>
      <c r="IT352" s="52">
        <v>1155.6000000000001</v>
      </c>
      <c r="IU352" s="52">
        <v>1155.6000000000001</v>
      </c>
      <c r="IV352" s="52">
        <v>1155.6000000000001</v>
      </c>
      <c r="IW352" s="52">
        <v>1155.6000000000001</v>
      </c>
      <c r="IX352" s="52">
        <v>1155.6000000000001</v>
      </c>
      <c r="IY352" s="52">
        <v>1155.6000000000001</v>
      </c>
      <c r="IZ352" s="52">
        <v>1155.6000000000001</v>
      </c>
      <c r="JA352" s="52">
        <v>1155.6000000000001</v>
      </c>
      <c r="JB352" s="52">
        <v>1155.6000000000001</v>
      </c>
      <c r="JC352" s="52">
        <v>1155.6000000000001</v>
      </c>
      <c r="JD352" s="52">
        <v>1155.6000000000001</v>
      </c>
      <c r="JE352" s="52">
        <v>1155.6000000000001</v>
      </c>
      <c r="JF352" s="52">
        <v>1155.6000000000001</v>
      </c>
      <c r="JG352" s="52">
        <v>1155.6000000000001</v>
      </c>
      <c r="JH352" s="52">
        <v>1155.6000000000001</v>
      </c>
      <c r="JI352" s="52">
        <v>1155.6000000000001</v>
      </c>
      <c r="JJ352" s="52">
        <v>1155.6000000000001</v>
      </c>
      <c r="JK352" s="52">
        <v>1155.6000000000001</v>
      </c>
      <c r="JL352" s="52">
        <v>1155.6000000000001</v>
      </c>
      <c r="JM352" s="52">
        <v>1155.6000000000001</v>
      </c>
      <c r="JN352" s="52">
        <v>1155.6000000000001</v>
      </c>
      <c r="JO352" s="52">
        <v>1155.6000000000001</v>
      </c>
      <c r="JP352" s="52">
        <v>1155.6000000000001</v>
      </c>
      <c r="JQ352" s="52">
        <v>1155.6000000000001</v>
      </c>
      <c r="JR352" s="52">
        <v>1155.6000000000001</v>
      </c>
      <c r="JS352" s="52">
        <v>1155.6000000000001</v>
      </c>
      <c r="JT352" s="52">
        <v>1155.6000000000001</v>
      </c>
      <c r="JU352" s="52">
        <v>1155.6000000000001</v>
      </c>
      <c r="JV352" s="52">
        <v>1155.6000000000001</v>
      </c>
      <c r="JW352" s="52">
        <v>1155.6000000000001</v>
      </c>
      <c r="JX352" s="52">
        <v>1155.6000000000001</v>
      </c>
      <c r="JY352" s="52">
        <v>1155.6000000000001</v>
      </c>
      <c r="JZ352" s="52">
        <v>1155.6000000000001</v>
      </c>
      <c r="KA352" s="52">
        <v>1155.6000000000001</v>
      </c>
      <c r="KB352" s="52">
        <v>1155.6000000000001</v>
      </c>
      <c r="KC352" s="52">
        <v>1155.6000000000001</v>
      </c>
      <c r="KD352" s="52">
        <v>1155.6000000000001</v>
      </c>
      <c r="KE352" s="52">
        <v>1155.6000000000001</v>
      </c>
      <c r="KF352" s="52">
        <v>1155.6000000000001</v>
      </c>
      <c r="KG352" s="52">
        <v>1155.6000000000001</v>
      </c>
      <c r="KH352" s="52">
        <v>1155.6000000000001</v>
      </c>
      <c r="KI352" s="52">
        <v>1155.6000000000001</v>
      </c>
      <c r="KJ352" s="52">
        <v>1155.6000000000001</v>
      </c>
      <c r="KK352" s="52">
        <v>1155.6000000000001</v>
      </c>
      <c r="KL352" s="52">
        <v>1155.6000000000001</v>
      </c>
      <c r="KM352" s="52">
        <v>1155.6000000000001</v>
      </c>
      <c r="KN352" s="52">
        <v>1155.6000000000001</v>
      </c>
      <c r="KO352" s="52">
        <v>1155.6000000000001</v>
      </c>
      <c r="KP352" s="52">
        <v>1155.6000000000001</v>
      </c>
      <c r="KQ352" s="52">
        <v>1155.6000000000001</v>
      </c>
      <c r="KR352" s="52">
        <v>1155.6000000000001</v>
      </c>
      <c r="KS352" s="52">
        <v>1155.6000000000001</v>
      </c>
      <c r="KT352" s="52">
        <v>1155.6000000000001</v>
      </c>
      <c r="KU352" s="52">
        <v>1155.6000000000001</v>
      </c>
      <c r="KV352" s="52">
        <v>1155.6000000000001</v>
      </c>
      <c r="KW352" s="52">
        <v>1155.6000000000001</v>
      </c>
      <c r="KX352" s="52">
        <v>1155.6000000000001</v>
      </c>
      <c r="KY352" s="52">
        <v>1155.6000000000001</v>
      </c>
      <c r="KZ352" s="52">
        <v>1155.6000000000001</v>
      </c>
      <c r="LA352" s="52">
        <v>1155.6000000000001</v>
      </c>
      <c r="LB352" s="52">
        <v>0</v>
      </c>
      <c r="LC352" s="52">
        <v>0</v>
      </c>
      <c r="LD352" s="52">
        <v>0</v>
      </c>
      <c r="LE352" s="52">
        <v>0</v>
      </c>
      <c r="LF352" s="52">
        <v>0</v>
      </c>
      <c r="LG352" s="52">
        <v>0</v>
      </c>
      <c r="LH352" s="52">
        <v>0</v>
      </c>
      <c r="LI352" s="52">
        <v>0</v>
      </c>
      <c r="LJ352" s="52">
        <v>0</v>
      </c>
      <c r="LK352" s="52">
        <v>0</v>
      </c>
      <c r="LL352" s="52">
        <v>0</v>
      </c>
      <c r="LM352" s="52">
        <v>0</v>
      </c>
      <c r="LN352" s="52">
        <v>0</v>
      </c>
      <c r="LO352" s="52">
        <v>0</v>
      </c>
      <c r="LP352" s="52">
        <v>0</v>
      </c>
      <c r="LQ352" s="52">
        <v>0</v>
      </c>
      <c r="LR352" s="52">
        <v>0</v>
      </c>
      <c r="LS352" s="52">
        <v>0</v>
      </c>
      <c r="LT352" s="52">
        <v>0</v>
      </c>
      <c r="LU352" s="52">
        <v>0</v>
      </c>
      <c r="LV352" s="52">
        <v>0</v>
      </c>
      <c r="LW352" s="52">
        <v>0</v>
      </c>
      <c r="LX352" s="52">
        <v>0</v>
      </c>
      <c r="LY352" s="52">
        <v>0</v>
      </c>
      <c r="LZ352" s="52">
        <v>0</v>
      </c>
      <c r="MA352" s="52">
        <v>0</v>
      </c>
      <c r="MB352" s="52">
        <v>0</v>
      </c>
      <c r="MC352" s="52">
        <v>0</v>
      </c>
      <c r="MD352" s="52">
        <v>0</v>
      </c>
      <c r="ME352" s="52">
        <v>0</v>
      </c>
      <c r="MF352" s="52">
        <v>0</v>
      </c>
      <c r="MG352" s="52">
        <v>0</v>
      </c>
      <c r="MH352" s="52">
        <v>0</v>
      </c>
      <c r="MI352" s="52">
        <v>0</v>
      </c>
      <c r="MJ352" s="52">
        <v>0</v>
      </c>
      <c r="MK352" s="52">
        <v>0</v>
      </c>
      <c r="ML352" s="52">
        <v>0</v>
      </c>
      <c r="MM352" s="52">
        <v>0</v>
      </c>
      <c r="MN352" s="52">
        <v>0</v>
      </c>
      <c r="MO352" s="52">
        <v>0</v>
      </c>
      <c r="MP352" s="52">
        <v>0</v>
      </c>
      <c r="MQ352" s="52">
        <v>0</v>
      </c>
      <c r="MR352" s="52">
        <v>0</v>
      </c>
      <c r="MS352" s="52">
        <v>0</v>
      </c>
      <c r="MT352" s="52">
        <v>0</v>
      </c>
      <c r="MU352" s="52">
        <v>0</v>
      </c>
      <c r="MV352" s="52">
        <v>0</v>
      </c>
      <c r="MW352" s="52">
        <v>0</v>
      </c>
      <c r="MX352" s="52">
        <v>0</v>
      </c>
      <c r="MY352" s="52">
        <v>0</v>
      </c>
      <c r="MZ352" s="52">
        <v>0</v>
      </c>
      <c r="NA352" s="52">
        <v>0</v>
      </c>
      <c r="NB352" s="52">
        <v>0</v>
      </c>
      <c r="NC352" s="52">
        <v>0</v>
      </c>
      <c r="ND352" s="52">
        <v>0</v>
      </c>
      <c r="NE352" s="52">
        <v>0</v>
      </c>
      <c r="NF352" s="52">
        <v>0</v>
      </c>
      <c r="NG352" s="52">
        <v>0</v>
      </c>
      <c r="NH352" s="52">
        <v>0</v>
      </c>
      <c r="NI352" s="52">
        <v>0</v>
      </c>
      <c r="NJ352" s="52">
        <v>0</v>
      </c>
      <c r="NK352" s="52">
        <v>0</v>
      </c>
      <c r="NL352" s="52">
        <v>0</v>
      </c>
      <c r="NM352" s="52">
        <v>0</v>
      </c>
      <c r="NN352" s="52">
        <v>0</v>
      </c>
      <c r="NO352" s="52">
        <v>0</v>
      </c>
      <c r="NP352" s="52">
        <v>0</v>
      </c>
      <c r="NQ352" s="52">
        <v>0</v>
      </c>
      <c r="NR352" s="68">
        <f t="shared" si="15"/>
        <v>270840.79000000074</v>
      </c>
      <c r="NS352" s="68">
        <f t="shared" si="16"/>
        <v>270840.79000000074</v>
      </c>
      <c r="NT352" s="68">
        <f t="shared" si="17"/>
        <v>128701.99000000025</v>
      </c>
    </row>
    <row r="353" spans="1:384" s="40" customFormat="1" ht="15" customHeight="1" outlineLevel="1" x14ac:dyDescent="0.2">
      <c r="A353" s="61"/>
      <c r="B353" s="49" t="s">
        <v>1078</v>
      </c>
      <c r="C353" s="49" t="s">
        <v>938</v>
      </c>
      <c r="D353" s="49" t="s">
        <v>939</v>
      </c>
      <c r="E353" s="50" t="s">
        <v>940</v>
      </c>
      <c r="F353" s="64">
        <v>45477</v>
      </c>
      <c r="G353" s="49" t="s">
        <v>37</v>
      </c>
      <c r="H353" s="72">
        <v>0</v>
      </c>
      <c r="I353" s="65">
        <v>115250.57</v>
      </c>
      <c r="J353" s="114" t="str">
        <f>_xlfn.XLOOKUP(E353,'[12]Resumo Unidades'!$B:$B,'[12]Resumo Unidades'!$W:$W)</f>
        <v>Fluxo ok</v>
      </c>
      <c r="K353" s="51" t="str">
        <f>IF(L353&gt;Resumo!$E$23,"Sim","Não")</f>
        <v>Não</v>
      </c>
      <c r="L353" s="66">
        <v>43</v>
      </c>
      <c r="M353" s="67"/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52">
        <v>0</v>
      </c>
      <c r="W353" s="52">
        <v>0</v>
      </c>
      <c r="X353" s="52">
        <v>0</v>
      </c>
      <c r="Y353" s="52">
        <v>0</v>
      </c>
      <c r="Z353" s="52">
        <v>0</v>
      </c>
      <c r="AA353" s="52">
        <v>0</v>
      </c>
      <c r="AB353" s="52">
        <v>0</v>
      </c>
      <c r="AC353" s="52">
        <v>0</v>
      </c>
      <c r="AD353" s="52">
        <v>0</v>
      </c>
      <c r="AE353" s="52">
        <v>0</v>
      </c>
      <c r="AF353" s="52">
        <v>0</v>
      </c>
      <c r="AG353" s="52">
        <v>0</v>
      </c>
      <c r="AH353" s="52">
        <v>0</v>
      </c>
      <c r="AI353" s="52">
        <v>0</v>
      </c>
      <c r="AJ353" s="52">
        <v>0</v>
      </c>
      <c r="AK353" s="52">
        <v>0</v>
      </c>
      <c r="AL353" s="52">
        <v>0</v>
      </c>
      <c r="AM353" s="52">
        <v>0</v>
      </c>
      <c r="AN353" s="52">
        <v>0</v>
      </c>
      <c r="AO353" s="52">
        <v>0</v>
      </c>
      <c r="AP353" s="52">
        <v>0</v>
      </c>
      <c r="AQ353" s="52">
        <v>0</v>
      </c>
      <c r="AR353" s="52">
        <v>0</v>
      </c>
      <c r="AS353" s="52">
        <v>0</v>
      </c>
      <c r="AT353" s="52">
        <v>0</v>
      </c>
      <c r="AU353" s="52">
        <v>0</v>
      </c>
      <c r="AV353" s="52">
        <v>0</v>
      </c>
      <c r="AW353" s="52">
        <v>0</v>
      </c>
      <c r="AX353" s="52">
        <v>0</v>
      </c>
      <c r="AY353" s="52">
        <v>0</v>
      </c>
      <c r="AZ353" s="52">
        <v>0</v>
      </c>
      <c r="BA353" s="52">
        <v>0</v>
      </c>
      <c r="BB353" s="52">
        <v>0</v>
      </c>
      <c r="BC353" s="52">
        <v>0</v>
      </c>
      <c r="BD353" s="52">
        <v>0</v>
      </c>
      <c r="BE353" s="52">
        <v>0</v>
      </c>
      <c r="BF353" s="52">
        <v>0</v>
      </c>
      <c r="BG353" s="52">
        <v>0</v>
      </c>
      <c r="BH353" s="52">
        <v>0</v>
      </c>
      <c r="BI353" s="52">
        <v>0</v>
      </c>
      <c r="BJ353" s="52">
        <v>0</v>
      </c>
      <c r="BK353" s="52">
        <v>0</v>
      </c>
      <c r="BL353" s="52">
        <v>0</v>
      </c>
      <c r="BM353" s="52">
        <v>0</v>
      </c>
      <c r="BN353" s="52">
        <v>0</v>
      </c>
      <c r="BO353" s="52">
        <v>0</v>
      </c>
      <c r="BP353" s="52">
        <v>0</v>
      </c>
      <c r="BQ353" s="52">
        <v>0</v>
      </c>
      <c r="BR353" s="52">
        <v>0</v>
      </c>
      <c r="BS353" s="52">
        <v>0</v>
      </c>
      <c r="BT353" s="52">
        <v>0</v>
      </c>
      <c r="BU353" s="52">
        <v>0</v>
      </c>
      <c r="BV353" s="52">
        <v>0</v>
      </c>
      <c r="BW353" s="52">
        <v>0</v>
      </c>
      <c r="BX353" s="52">
        <v>0</v>
      </c>
      <c r="BY353" s="52">
        <v>0</v>
      </c>
      <c r="BZ353" s="52">
        <v>0</v>
      </c>
      <c r="CA353" s="52">
        <v>0</v>
      </c>
      <c r="CB353" s="52">
        <v>2329.23</v>
      </c>
      <c r="CC353" s="52">
        <v>2125.8900000000003</v>
      </c>
      <c r="CD353" s="52">
        <v>2038.7800000000002</v>
      </c>
      <c r="CE353" s="52">
        <v>1967.16</v>
      </c>
      <c r="CF353" s="52">
        <v>1967.16</v>
      </c>
      <c r="CG353" s="52">
        <v>1967.16</v>
      </c>
      <c r="CH353" s="52">
        <v>1967.16</v>
      </c>
      <c r="CI353" s="52">
        <v>1967.16</v>
      </c>
      <c r="CJ353" s="52">
        <v>1967.16</v>
      </c>
      <c r="CK353" s="52">
        <v>1967.16</v>
      </c>
      <c r="CL353" s="52">
        <v>1967.16</v>
      </c>
      <c r="CM353" s="52">
        <v>1967.16</v>
      </c>
      <c r="CN353" s="52">
        <v>1967.16</v>
      </c>
      <c r="CO353" s="52">
        <v>1967.16</v>
      </c>
      <c r="CP353" s="52">
        <v>1967.16</v>
      </c>
      <c r="CQ353" s="52">
        <v>1967.16</v>
      </c>
      <c r="CR353" s="52">
        <v>1967.16</v>
      </c>
      <c r="CS353" s="52">
        <v>1967.16</v>
      </c>
      <c r="CT353" s="52">
        <v>1967.16</v>
      </c>
      <c r="CU353" s="52">
        <v>1967.16</v>
      </c>
      <c r="CV353" s="52">
        <v>1967.16</v>
      </c>
      <c r="CW353" s="52">
        <v>1967.16</v>
      </c>
      <c r="CX353" s="52">
        <v>1967.16</v>
      </c>
      <c r="CY353" s="52">
        <v>1967.16</v>
      </c>
      <c r="CZ353" s="52">
        <v>1967.16</v>
      </c>
      <c r="DA353" s="52">
        <v>1967.16</v>
      </c>
      <c r="DB353" s="52">
        <v>1967.16</v>
      </c>
      <c r="DC353" s="52">
        <v>1967.16</v>
      </c>
      <c r="DD353" s="52">
        <v>1967.16</v>
      </c>
      <c r="DE353" s="52">
        <v>1967.16</v>
      </c>
      <c r="DF353" s="52">
        <v>1967.16</v>
      </c>
      <c r="DG353" s="52">
        <v>1967.16</v>
      </c>
      <c r="DH353" s="52">
        <v>1967.16</v>
      </c>
      <c r="DI353" s="52">
        <v>1967.16</v>
      </c>
      <c r="DJ353" s="52">
        <v>1967.16</v>
      </c>
      <c r="DK353" s="52">
        <v>1967.16</v>
      </c>
      <c r="DL353" s="52">
        <v>1967.16</v>
      </c>
      <c r="DM353" s="52">
        <v>1967.16</v>
      </c>
      <c r="DN353" s="52">
        <v>1967.16</v>
      </c>
      <c r="DO353" s="52">
        <v>1967.16</v>
      </c>
      <c r="DP353" s="52">
        <v>1967.16</v>
      </c>
      <c r="DQ353" s="52">
        <v>1967.16</v>
      </c>
      <c r="DR353" s="52">
        <v>1967.16</v>
      </c>
      <c r="DS353" s="52">
        <v>1967.16</v>
      </c>
      <c r="DT353" s="52">
        <v>1967.16</v>
      </c>
      <c r="DU353" s="52">
        <v>1967.16</v>
      </c>
      <c r="DV353" s="52">
        <v>1967.16</v>
      </c>
      <c r="DW353" s="52">
        <v>1967.16</v>
      </c>
      <c r="DX353" s="52">
        <v>1967.16</v>
      </c>
      <c r="DY353" s="52">
        <v>1967.16</v>
      </c>
      <c r="DZ353" s="52">
        <v>1967.16</v>
      </c>
      <c r="EA353" s="52">
        <v>1967.16</v>
      </c>
      <c r="EB353" s="52">
        <v>1967.16</v>
      </c>
      <c r="EC353" s="52">
        <v>1967.16</v>
      </c>
      <c r="ED353" s="52">
        <v>1967.16</v>
      </c>
      <c r="EE353" s="52">
        <v>1967.16</v>
      </c>
      <c r="EF353" s="52">
        <v>1967.16</v>
      </c>
      <c r="EG353" s="52">
        <v>1967.16</v>
      </c>
      <c r="EH353" s="52">
        <v>1967.16</v>
      </c>
      <c r="EI353" s="52">
        <v>0</v>
      </c>
      <c r="EJ353" s="52">
        <v>0</v>
      </c>
      <c r="EK353" s="52">
        <v>0</v>
      </c>
      <c r="EL353" s="52">
        <v>0</v>
      </c>
      <c r="EM353" s="52">
        <v>0</v>
      </c>
      <c r="EN353" s="52">
        <v>0</v>
      </c>
      <c r="EO353" s="52">
        <v>0</v>
      </c>
      <c r="EP353" s="52">
        <v>0</v>
      </c>
      <c r="EQ353" s="52">
        <v>0</v>
      </c>
      <c r="ER353" s="52">
        <v>0</v>
      </c>
      <c r="ES353" s="52">
        <v>0</v>
      </c>
      <c r="ET353" s="52">
        <v>0</v>
      </c>
      <c r="EU353" s="52">
        <v>0</v>
      </c>
      <c r="EV353" s="52">
        <v>0</v>
      </c>
      <c r="EW353" s="52">
        <v>0</v>
      </c>
      <c r="EX353" s="52">
        <v>0</v>
      </c>
      <c r="EY353" s="52">
        <v>0</v>
      </c>
      <c r="EZ353" s="52">
        <v>0</v>
      </c>
      <c r="FA353" s="52">
        <v>0</v>
      </c>
      <c r="FB353" s="52">
        <v>0</v>
      </c>
      <c r="FC353" s="52">
        <v>0</v>
      </c>
      <c r="FD353" s="52">
        <v>0</v>
      </c>
      <c r="FE353" s="52">
        <v>0</v>
      </c>
      <c r="FF353" s="52">
        <v>0</v>
      </c>
      <c r="FG353" s="52">
        <v>0</v>
      </c>
      <c r="FH353" s="52">
        <v>0</v>
      </c>
      <c r="FI353" s="52">
        <v>0</v>
      </c>
      <c r="FJ353" s="52">
        <v>0</v>
      </c>
      <c r="FK353" s="52">
        <v>0</v>
      </c>
      <c r="FL353" s="52">
        <v>0</v>
      </c>
      <c r="FM353" s="52">
        <v>0</v>
      </c>
      <c r="FN353" s="52">
        <v>0</v>
      </c>
      <c r="FO353" s="52">
        <v>0</v>
      </c>
      <c r="FP353" s="52">
        <v>0</v>
      </c>
      <c r="FQ353" s="52">
        <v>0</v>
      </c>
      <c r="FR353" s="52">
        <v>0</v>
      </c>
      <c r="FS353" s="52">
        <v>0</v>
      </c>
      <c r="FT353" s="52">
        <v>0</v>
      </c>
      <c r="FU353" s="52">
        <v>0</v>
      </c>
      <c r="FV353" s="52">
        <v>0</v>
      </c>
      <c r="FW353" s="52">
        <v>0</v>
      </c>
      <c r="FX353" s="52">
        <v>0</v>
      </c>
      <c r="FY353" s="52">
        <v>0</v>
      </c>
      <c r="FZ353" s="52">
        <v>0</v>
      </c>
      <c r="GA353" s="52">
        <v>0</v>
      </c>
      <c r="GB353" s="52">
        <v>0</v>
      </c>
      <c r="GC353" s="52">
        <v>0</v>
      </c>
      <c r="GD353" s="52">
        <v>0</v>
      </c>
      <c r="GE353" s="52">
        <v>0</v>
      </c>
      <c r="GF353" s="52">
        <v>0</v>
      </c>
      <c r="GG353" s="52">
        <v>0</v>
      </c>
      <c r="GH353" s="52">
        <v>0</v>
      </c>
      <c r="GI353" s="52">
        <v>0</v>
      </c>
      <c r="GJ353" s="52">
        <v>0</v>
      </c>
      <c r="GK353" s="52">
        <v>0</v>
      </c>
      <c r="GL353" s="52">
        <v>0</v>
      </c>
      <c r="GM353" s="52">
        <v>0</v>
      </c>
      <c r="GN353" s="52">
        <v>0</v>
      </c>
      <c r="GO353" s="52">
        <v>0</v>
      </c>
      <c r="GP353" s="52">
        <v>0</v>
      </c>
      <c r="GQ353" s="52">
        <v>0</v>
      </c>
      <c r="GR353" s="52">
        <v>0</v>
      </c>
      <c r="GS353" s="52">
        <v>0</v>
      </c>
      <c r="GT353" s="52">
        <v>0</v>
      </c>
      <c r="GU353" s="52">
        <v>0</v>
      </c>
      <c r="GV353" s="52">
        <v>0</v>
      </c>
      <c r="GW353" s="52">
        <v>0</v>
      </c>
      <c r="GX353" s="52">
        <v>0</v>
      </c>
      <c r="GY353" s="52">
        <v>0</v>
      </c>
      <c r="GZ353" s="52">
        <v>0</v>
      </c>
      <c r="HA353" s="52">
        <v>0</v>
      </c>
      <c r="HB353" s="52">
        <v>0</v>
      </c>
      <c r="HC353" s="52">
        <v>0</v>
      </c>
      <c r="HD353" s="52">
        <v>0</v>
      </c>
      <c r="HE353" s="52">
        <v>0</v>
      </c>
      <c r="HF353" s="52">
        <v>0</v>
      </c>
      <c r="HG353" s="52">
        <v>0</v>
      </c>
      <c r="HH353" s="52">
        <v>0</v>
      </c>
      <c r="HI353" s="52">
        <v>0</v>
      </c>
      <c r="HJ353" s="52">
        <v>0</v>
      </c>
      <c r="HK353" s="52">
        <v>0</v>
      </c>
      <c r="HL353" s="52">
        <v>0</v>
      </c>
      <c r="HM353" s="52">
        <v>0</v>
      </c>
      <c r="HN353" s="52">
        <v>0</v>
      </c>
      <c r="HO353" s="52">
        <v>0</v>
      </c>
      <c r="HP353" s="52">
        <v>0</v>
      </c>
      <c r="HQ353" s="52">
        <v>0</v>
      </c>
      <c r="HR353" s="52">
        <v>0</v>
      </c>
      <c r="HS353" s="52">
        <v>0</v>
      </c>
      <c r="HT353" s="52">
        <v>0</v>
      </c>
      <c r="HU353" s="52">
        <v>0</v>
      </c>
      <c r="HV353" s="52">
        <v>0</v>
      </c>
      <c r="HW353" s="52">
        <v>0</v>
      </c>
      <c r="HX353" s="52">
        <v>0</v>
      </c>
      <c r="HY353" s="52">
        <v>0</v>
      </c>
      <c r="HZ353" s="52">
        <v>0</v>
      </c>
      <c r="IA353" s="52">
        <v>0</v>
      </c>
      <c r="IB353" s="52">
        <v>0</v>
      </c>
      <c r="IC353" s="52">
        <v>0</v>
      </c>
      <c r="ID353" s="52">
        <v>0</v>
      </c>
      <c r="IE353" s="52">
        <v>0</v>
      </c>
      <c r="IF353" s="52">
        <v>0</v>
      </c>
      <c r="IG353" s="52">
        <v>0</v>
      </c>
      <c r="IH353" s="52">
        <v>0</v>
      </c>
      <c r="II353" s="52">
        <v>0</v>
      </c>
      <c r="IJ353" s="52">
        <v>0</v>
      </c>
      <c r="IK353" s="52">
        <v>0</v>
      </c>
      <c r="IL353" s="52">
        <v>0</v>
      </c>
      <c r="IM353" s="52">
        <v>0</v>
      </c>
      <c r="IN353" s="52">
        <v>0</v>
      </c>
      <c r="IO353" s="52">
        <v>0</v>
      </c>
      <c r="IP353" s="52">
        <v>0</v>
      </c>
      <c r="IQ353" s="52">
        <v>0</v>
      </c>
      <c r="IR353" s="52">
        <v>0</v>
      </c>
      <c r="IS353" s="52">
        <v>0</v>
      </c>
      <c r="IT353" s="52">
        <v>0</v>
      </c>
      <c r="IU353" s="52">
        <v>0</v>
      </c>
      <c r="IV353" s="52">
        <v>0</v>
      </c>
      <c r="IW353" s="52">
        <v>0</v>
      </c>
      <c r="IX353" s="52">
        <v>0</v>
      </c>
      <c r="IY353" s="52">
        <v>0</v>
      </c>
      <c r="IZ353" s="52">
        <v>0</v>
      </c>
      <c r="JA353" s="52">
        <v>0</v>
      </c>
      <c r="JB353" s="52">
        <v>0</v>
      </c>
      <c r="JC353" s="52">
        <v>0</v>
      </c>
      <c r="JD353" s="52">
        <v>0</v>
      </c>
      <c r="JE353" s="52">
        <v>0</v>
      </c>
      <c r="JF353" s="52">
        <v>0</v>
      </c>
      <c r="JG353" s="52">
        <v>0</v>
      </c>
      <c r="JH353" s="52">
        <v>0</v>
      </c>
      <c r="JI353" s="52">
        <v>0</v>
      </c>
      <c r="JJ353" s="52">
        <v>0</v>
      </c>
      <c r="JK353" s="52">
        <v>0</v>
      </c>
      <c r="JL353" s="52">
        <v>0</v>
      </c>
      <c r="JM353" s="52">
        <v>0</v>
      </c>
      <c r="JN353" s="52">
        <v>0</v>
      </c>
      <c r="JO353" s="52">
        <v>0</v>
      </c>
      <c r="JP353" s="52">
        <v>0</v>
      </c>
      <c r="JQ353" s="52">
        <v>0</v>
      </c>
      <c r="JR353" s="52">
        <v>0</v>
      </c>
      <c r="JS353" s="52">
        <v>0</v>
      </c>
      <c r="JT353" s="52">
        <v>0</v>
      </c>
      <c r="JU353" s="52">
        <v>0</v>
      </c>
      <c r="JV353" s="52">
        <v>0</v>
      </c>
      <c r="JW353" s="52">
        <v>0</v>
      </c>
      <c r="JX353" s="52">
        <v>0</v>
      </c>
      <c r="JY353" s="52">
        <v>0</v>
      </c>
      <c r="JZ353" s="52">
        <v>0</v>
      </c>
      <c r="KA353" s="52">
        <v>0</v>
      </c>
      <c r="KB353" s="52">
        <v>0</v>
      </c>
      <c r="KC353" s="52">
        <v>0</v>
      </c>
      <c r="KD353" s="52">
        <v>0</v>
      </c>
      <c r="KE353" s="52">
        <v>0</v>
      </c>
      <c r="KF353" s="52">
        <v>0</v>
      </c>
      <c r="KG353" s="52">
        <v>0</v>
      </c>
      <c r="KH353" s="52">
        <v>0</v>
      </c>
      <c r="KI353" s="52">
        <v>0</v>
      </c>
      <c r="KJ353" s="52">
        <v>0</v>
      </c>
      <c r="KK353" s="52">
        <v>0</v>
      </c>
      <c r="KL353" s="52">
        <v>0</v>
      </c>
      <c r="KM353" s="52">
        <v>0</v>
      </c>
      <c r="KN353" s="52">
        <v>0</v>
      </c>
      <c r="KO353" s="52">
        <v>0</v>
      </c>
      <c r="KP353" s="52">
        <v>0</v>
      </c>
      <c r="KQ353" s="52">
        <v>0</v>
      </c>
      <c r="KR353" s="52">
        <v>0</v>
      </c>
      <c r="KS353" s="52">
        <v>0</v>
      </c>
      <c r="KT353" s="52">
        <v>0</v>
      </c>
      <c r="KU353" s="52">
        <v>0</v>
      </c>
      <c r="KV353" s="52">
        <v>0</v>
      </c>
      <c r="KW353" s="52">
        <v>0</v>
      </c>
      <c r="KX353" s="52">
        <v>0</v>
      </c>
      <c r="KY353" s="52">
        <v>0</v>
      </c>
      <c r="KZ353" s="52">
        <v>0</v>
      </c>
      <c r="LA353" s="52">
        <v>0</v>
      </c>
      <c r="LB353" s="52">
        <v>0</v>
      </c>
      <c r="LC353" s="52">
        <v>0</v>
      </c>
      <c r="LD353" s="52">
        <v>0</v>
      </c>
      <c r="LE353" s="52">
        <v>0</v>
      </c>
      <c r="LF353" s="52">
        <v>0</v>
      </c>
      <c r="LG353" s="52">
        <v>0</v>
      </c>
      <c r="LH353" s="52">
        <v>0</v>
      </c>
      <c r="LI353" s="52">
        <v>0</v>
      </c>
      <c r="LJ353" s="52">
        <v>0</v>
      </c>
      <c r="LK353" s="52">
        <v>0</v>
      </c>
      <c r="LL353" s="52">
        <v>0</v>
      </c>
      <c r="LM353" s="52">
        <v>0</v>
      </c>
      <c r="LN353" s="52">
        <v>0</v>
      </c>
      <c r="LO353" s="52">
        <v>0</v>
      </c>
      <c r="LP353" s="52">
        <v>0</v>
      </c>
      <c r="LQ353" s="52">
        <v>0</v>
      </c>
      <c r="LR353" s="52">
        <v>0</v>
      </c>
      <c r="LS353" s="52">
        <v>0</v>
      </c>
      <c r="LT353" s="52">
        <v>0</v>
      </c>
      <c r="LU353" s="52">
        <v>0</v>
      </c>
      <c r="LV353" s="52">
        <v>0</v>
      </c>
      <c r="LW353" s="52">
        <v>0</v>
      </c>
      <c r="LX353" s="52">
        <v>0</v>
      </c>
      <c r="LY353" s="52">
        <v>0</v>
      </c>
      <c r="LZ353" s="52">
        <v>0</v>
      </c>
      <c r="MA353" s="52">
        <v>0</v>
      </c>
      <c r="MB353" s="52">
        <v>0</v>
      </c>
      <c r="MC353" s="52">
        <v>0</v>
      </c>
      <c r="MD353" s="52">
        <v>0</v>
      </c>
      <c r="ME353" s="52">
        <v>0</v>
      </c>
      <c r="MF353" s="52">
        <v>0</v>
      </c>
      <c r="MG353" s="52">
        <v>0</v>
      </c>
      <c r="MH353" s="52">
        <v>0</v>
      </c>
      <c r="MI353" s="52">
        <v>0</v>
      </c>
      <c r="MJ353" s="52">
        <v>0</v>
      </c>
      <c r="MK353" s="52">
        <v>0</v>
      </c>
      <c r="ML353" s="52">
        <v>0</v>
      </c>
      <c r="MM353" s="52">
        <v>0</v>
      </c>
      <c r="MN353" s="52">
        <v>0</v>
      </c>
      <c r="MO353" s="52">
        <v>0</v>
      </c>
      <c r="MP353" s="52">
        <v>0</v>
      </c>
      <c r="MQ353" s="52">
        <v>0</v>
      </c>
      <c r="MR353" s="52">
        <v>0</v>
      </c>
      <c r="MS353" s="52">
        <v>0</v>
      </c>
      <c r="MT353" s="52">
        <v>0</v>
      </c>
      <c r="MU353" s="52">
        <v>0</v>
      </c>
      <c r="MV353" s="52">
        <v>0</v>
      </c>
      <c r="MW353" s="52">
        <v>0</v>
      </c>
      <c r="MX353" s="52">
        <v>0</v>
      </c>
      <c r="MY353" s="52">
        <v>0</v>
      </c>
      <c r="MZ353" s="52">
        <v>0</v>
      </c>
      <c r="NA353" s="52">
        <v>0</v>
      </c>
      <c r="NB353" s="52">
        <v>0</v>
      </c>
      <c r="NC353" s="52">
        <v>0</v>
      </c>
      <c r="ND353" s="52">
        <v>0</v>
      </c>
      <c r="NE353" s="52">
        <v>0</v>
      </c>
      <c r="NF353" s="52">
        <v>0</v>
      </c>
      <c r="NG353" s="52">
        <v>0</v>
      </c>
      <c r="NH353" s="52">
        <v>0</v>
      </c>
      <c r="NI353" s="52">
        <v>0</v>
      </c>
      <c r="NJ353" s="52">
        <v>0</v>
      </c>
      <c r="NK353" s="52">
        <v>0</v>
      </c>
      <c r="NL353" s="52">
        <v>0</v>
      </c>
      <c r="NM353" s="52">
        <v>0</v>
      </c>
      <c r="NN353" s="52">
        <v>0</v>
      </c>
      <c r="NO353" s="52">
        <v>0</v>
      </c>
      <c r="NP353" s="52">
        <v>0</v>
      </c>
      <c r="NQ353" s="52">
        <v>0</v>
      </c>
      <c r="NR353" s="68">
        <f t="shared" si="15"/>
        <v>116654.86000000015</v>
      </c>
      <c r="NS353" s="68">
        <f t="shared" si="16"/>
        <v>116654.86000000015</v>
      </c>
      <c r="NT353" s="68">
        <f t="shared" si="17"/>
        <v>116654.86000000015</v>
      </c>
    </row>
    <row r="354" spans="1:384" s="40" customFormat="1" ht="15" customHeight="1" outlineLevel="1" x14ac:dyDescent="0.2">
      <c r="A354" s="61"/>
      <c r="B354" s="49" t="s">
        <v>1078</v>
      </c>
      <c r="C354" s="49" t="s">
        <v>941</v>
      </c>
      <c r="D354" s="49" t="s">
        <v>942</v>
      </c>
      <c r="E354" s="50" t="s">
        <v>943</v>
      </c>
      <c r="F354" s="64">
        <v>45493</v>
      </c>
      <c r="G354" s="49" t="s">
        <v>37</v>
      </c>
      <c r="H354" s="72">
        <v>0</v>
      </c>
      <c r="I354" s="65">
        <v>129489.95</v>
      </c>
      <c r="J354" s="114" t="str">
        <f>_xlfn.XLOOKUP(E354,'[12]Resumo Unidades'!$B:$B,'[12]Resumo Unidades'!$W:$W)</f>
        <v>Fluxo ok</v>
      </c>
      <c r="K354" s="51" t="str">
        <f>IF(L354&gt;Resumo!$E$23,"Sim","Não")</f>
        <v>Não</v>
      </c>
      <c r="L354" s="66">
        <v>33</v>
      </c>
      <c r="M354" s="67"/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52">
        <v>0</v>
      </c>
      <c r="W354" s="52">
        <v>0</v>
      </c>
      <c r="X354" s="52">
        <v>0</v>
      </c>
      <c r="Y354" s="52">
        <v>0</v>
      </c>
      <c r="Z354" s="52">
        <v>0</v>
      </c>
      <c r="AA354" s="52">
        <v>0</v>
      </c>
      <c r="AB354" s="52">
        <v>0</v>
      </c>
      <c r="AC354" s="52">
        <v>0</v>
      </c>
      <c r="AD354" s="52">
        <v>0</v>
      </c>
      <c r="AE354" s="52">
        <v>0</v>
      </c>
      <c r="AF354" s="52">
        <v>0</v>
      </c>
      <c r="AG354" s="52">
        <v>0</v>
      </c>
      <c r="AH354" s="52">
        <v>0</v>
      </c>
      <c r="AI354" s="52">
        <v>0</v>
      </c>
      <c r="AJ354" s="52">
        <v>0</v>
      </c>
      <c r="AK354" s="52">
        <v>0</v>
      </c>
      <c r="AL354" s="52">
        <v>0</v>
      </c>
      <c r="AM354" s="52">
        <v>0</v>
      </c>
      <c r="AN354" s="52">
        <v>0</v>
      </c>
      <c r="AO354" s="52">
        <v>0</v>
      </c>
      <c r="AP354" s="52">
        <v>0</v>
      </c>
      <c r="AQ354" s="52">
        <v>0</v>
      </c>
      <c r="AR354" s="52">
        <v>0</v>
      </c>
      <c r="AS354" s="52">
        <v>0</v>
      </c>
      <c r="AT354" s="52">
        <v>0</v>
      </c>
      <c r="AU354" s="52">
        <v>0</v>
      </c>
      <c r="AV354" s="52">
        <v>0</v>
      </c>
      <c r="AW354" s="52">
        <v>0</v>
      </c>
      <c r="AX354" s="52">
        <v>0</v>
      </c>
      <c r="AY354" s="52">
        <v>0</v>
      </c>
      <c r="AZ354" s="52">
        <v>0</v>
      </c>
      <c r="BA354" s="52">
        <v>0</v>
      </c>
      <c r="BB354" s="52">
        <v>0</v>
      </c>
      <c r="BC354" s="52">
        <v>0</v>
      </c>
      <c r="BD354" s="52">
        <v>0</v>
      </c>
      <c r="BE354" s="52">
        <v>0</v>
      </c>
      <c r="BF354" s="52">
        <v>0</v>
      </c>
      <c r="BG354" s="52">
        <v>0</v>
      </c>
      <c r="BH354" s="52">
        <v>0</v>
      </c>
      <c r="BI354" s="52">
        <v>0</v>
      </c>
      <c r="BJ354" s="52">
        <v>0</v>
      </c>
      <c r="BK354" s="52">
        <v>0</v>
      </c>
      <c r="BL354" s="52">
        <v>0</v>
      </c>
      <c r="BM354" s="52">
        <v>0</v>
      </c>
      <c r="BN354" s="52">
        <v>0</v>
      </c>
      <c r="BO354" s="52">
        <v>0</v>
      </c>
      <c r="BP354" s="52">
        <v>0</v>
      </c>
      <c r="BQ354" s="52">
        <v>0</v>
      </c>
      <c r="BR354" s="52">
        <v>0</v>
      </c>
      <c r="BS354" s="52">
        <v>0</v>
      </c>
      <c r="BT354" s="52">
        <v>0</v>
      </c>
      <c r="BU354" s="52">
        <v>0</v>
      </c>
      <c r="BV354" s="52">
        <v>0</v>
      </c>
      <c r="BW354" s="52">
        <v>0</v>
      </c>
      <c r="BX354" s="52">
        <v>0</v>
      </c>
      <c r="BY354" s="52">
        <v>0</v>
      </c>
      <c r="BZ354" s="52">
        <v>0</v>
      </c>
      <c r="CA354" s="52">
        <v>0</v>
      </c>
      <c r="CB354" s="52">
        <v>2698.6800000000003</v>
      </c>
      <c r="CC354" s="52">
        <v>2343.81</v>
      </c>
      <c r="CD354" s="52">
        <v>2321.42</v>
      </c>
      <c r="CE354" s="52">
        <v>2238.33</v>
      </c>
      <c r="CF354" s="52">
        <v>2238.33</v>
      </c>
      <c r="CG354" s="52">
        <v>2238.33</v>
      </c>
      <c r="CH354" s="52">
        <v>2238.33</v>
      </c>
      <c r="CI354" s="52">
        <v>2238.33</v>
      </c>
      <c r="CJ354" s="52">
        <v>2238.33</v>
      </c>
      <c r="CK354" s="52">
        <v>2238.33</v>
      </c>
      <c r="CL354" s="52">
        <v>2238.33</v>
      </c>
      <c r="CM354" s="52">
        <v>2238.33</v>
      </c>
      <c r="CN354" s="52">
        <v>2238.33</v>
      </c>
      <c r="CO354" s="52">
        <v>2238.33</v>
      </c>
      <c r="CP354" s="52">
        <v>2238.33</v>
      </c>
      <c r="CQ354" s="52">
        <v>2238.33</v>
      </c>
      <c r="CR354" s="52">
        <v>2238.33</v>
      </c>
      <c r="CS354" s="52">
        <v>2238.33</v>
      </c>
      <c r="CT354" s="52">
        <v>2238.33</v>
      </c>
      <c r="CU354" s="52">
        <v>2238.33</v>
      </c>
      <c r="CV354" s="52">
        <v>2238.33</v>
      </c>
      <c r="CW354" s="52">
        <v>2238.33</v>
      </c>
      <c r="CX354" s="52">
        <v>2238.33</v>
      </c>
      <c r="CY354" s="52">
        <v>2238.33</v>
      </c>
      <c r="CZ354" s="52">
        <v>2238.33</v>
      </c>
      <c r="DA354" s="52">
        <v>2238.33</v>
      </c>
      <c r="DB354" s="52">
        <v>2238.33</v>
      </c>
      <c r="DC354" s="52">
        <v>2238.33</v>
      </c>
      <c r="DD354" s="52">
        <v>2238.33</v>
      </c>
      <c r="DE354" s="52">
        <v>2238.33</v>
      </c>
      <c r="DF354" s="52">
        <v>2238.33</v>
      </c>
      <c r="DG354" s="52">
        <v>2238.33</v>
      </c>
      <c r="DH354" s="52">
        <v>2238.33</v>
      </c>
      <c r="DI354" s="52">
        <v>2238.33</v>
      </c>
      <c r="DJ354" s="52">
        <v>2238.33</v>
      </c>
      <c r="DK354" s="52">
        <v>2238.33</v>
      </c>
      <c r="DL354" s="52">
        <v>2238.33</v>
      </c>
      <c r="DM354" s="52">
        <v>2238.33</v>
      </c>
      <c r="DN354" s="52">
        <v>2238.33</v>
      </c>
      <c r="DO354" s="52">
        <v>2238.33</v>
      </c>
      <c r="DP354" s="52">
        <v>2238.33</v>
      </c>
      <c r="DQ354" s="52">
        <v>2238.33</v>
      </c>
      <c r="DR354" s="52">
        <v>2238.33</v>
      </c>
      <c r="DS354" s="52">
        <v>2238.33</v>
      </c>
      <c r="DT354" s="52">
        <v>2238.33</v>
      </c>
      <c r="DU354" s="52">
        <v>2238.33</v>
      </c>
      <c r="DV354" s="52">
        <v>2238.33</v>
      </c>
      <c r="DW354" s="52">
        <v>2238.33</v>
      </c>
      <c r="DX354" s="52">
        <v>2238.33</v>
      </c>
      <c r="DY354" s="52">
        <v>2238.33</v>
      </c>
      <c r="DZ354" s="52">
        <v>2238.33</v>
      </c>
      <c r="EA354" s="52">
        <v>2238.33</v>
      </c>
      <c r="EB354" s="52">
        <v>2238.33</v>
      </c>
      <c r="EC354" s="52">
        <v>2238.33</v>
      </c>
      <c r="ED354" s="52">
        <v>2238.33</v>
      </c>
      <c r="EE354" s="52">
        <v>2238.33</v>
      </c>
      <c r="EF354" s="52">
        <v>2238.33</v>
      </c>
      <c r="EG354" s="52">
        <v>2238.33</v>
      </c>
      <c r="EH354" s="52">
        <v>2238.33</v>
      </c>
      <c r="EI354" s="52">
        <v>2238.33</v>
      </c>
      <c r="EJ354" s="52">
        <v>0</v>
      </c>
      <c r="EK354" s="52">
        <v>0</v>
      </c>
      <c r="EL354" s="52">
        <v>0</v>
      </c>
      <c r="EM354" s="52">
        <v>0</v>
      </c>
      <c r="EN354" s="52">
        <v>0</v>
      </c>
      <c r="EO354" s="52">
        <v>0</v>
      </c>
      <c r="EP354" s="52">
        <v>0</v>
      </c>
      <c r="EQ354" s="52">
        <v>0</v>
      </c>
      <c r="ER354" s="52">
        <v>0</v>
      </c>
      <c r="ES354" s="52">
        <v>0</v>
      </c>
      <c r="ET354" s="52">
        <v>0</v>
      </c>
      <c r="EU354" s="52">
        <v>0</v>
      </c>
      <c r="EV354" s="52">
        <v>0</v>
      </c>
      <c r="EW354" s="52">
        <v>0</v>
      </c>
      <c r="EX354" s="52">
        <v>0</v>
      </c>
      <c r="EY354" s="52">
        <v>0</v>
      </c>
      <c r="EZ354" s="52">
        <v>0</v>
      </c>
      <c r="FA354" s="52">
        <v>0</v>
      </c>
      <c r="FB354" s="52">
        <v>0</v>
      </c>
      <c r="FC354" s="52">
        <v>0</v>
      </c>
      <c r="FD354" s="52">
        <v>0</v>
      </c>
      <c r="FE354" s="52">
        <v>0</v>
      </c>
      <c r="FF354" s="52">
        <v>0</v>
      </c>
      <c r="FG354" s="52">
        <v>0</v>
      </c>
      <c r="FH354" s="52">
        <v>0</v>
      </c>
      <c r="FI354" s="52">
        <v>0</v>
      </c>
      <c r="FJ354" s="52">
        <v>0</v>
      </c>
      <c r="FK354" s="52">
        <v>0</v>
      </c>
      <c r="FL354" s="52">
        <v>0</v>
      </c>
      <c r="FM354" s="52">
        <v>0</v>
      </c>
      <c r="FN354" s="52">
        <v>0</v>
      </c>
      <c r="FO354" s="52">
        <v>0</v>
      </c>
      <c r="FP354" s="52">
        <v>0</v>
      </c>
      <c r="FQ354" s="52">
        <v>0</v>
      </c>
      <c r="FR354" s="52">
        <v>0</v>
      </c>
      <c r="FS354" s="52">
        <v>0</v>
      </c>
      <c r="FT354" s="52">
        <v>0</v>
      </c>
      <c r="FU354" s="52">
        <v>0</v>
      </c>
      <c r="FV354" s="52">
        <v>0</v>
      </c>
      <c r="FW354" s="52">
        <v>0</v>
      </c>
      <c r="FX354" s="52">
        <v>0</v>
      </c>
      <c r="FY354" s="52">
        <v>0</v>
      </c>
      <c r="FZ354" s="52">
        <v>0</v>
      </c>
      <c r="GA354" s="52">
        <v>0</v>
      </c>
      <c r="GB354" s="52">
        <v>0</v>
      </c>
      <c r="GC354" s="52">
        <v>0</v>
      </c>
      <c r="GD354" s="52">
        <v>0</v>
      </c>
      <c r="GE354" s="52">
        <v>0</v>
      </c>
      <c r="GF354" s="52">
        <v>0</v>
      </c>
      <c r="GG354" s="52">
        <v>0</v>
      </c>
      <c r="GH354" s="52">
        <v>0</v>
      </c>
      <c r="GI354" s="52">
        <v>0</v>
      </c>
      <c r="GJ354" s="52">
        <v>0</v>
      </c>
      <c r="GK354" s="52">
        <v>0</v>
      </c>
      <c r="GL354" s="52">
        <v>0</v>
      </c>
      <c r="GM354" s="52">
        <v>0</v>
      </c>
      <c r="GN354" s="52">
        <v>0</v>
      </c>
      <c r="GO354" s="52">
        <v>0</v>
      </c>
      <c r="GP354" s="52">
        <v>0</v>
      </c>
      <c r="GQ354" s="52">
        <v>0</v>
      </c>
      <c r="GR354" s="52">
        <v>0</v>
      </c>
      <c r="GS354" s="52">
        <v>0</v>
      </c>
      <c r="GT354" s="52">
        <v>0</v>
      </c>
      <c r="GU354" s="52">
        <v>0</v>
      </c>
      <c r="GV354" s="52">
        <v>0</v>
      </c>
      <c r="GW354" s="52">
        <v>0</v>
      </c>
      <c r="GX354" s="52">
        <v>0</v>
      </c>
      <c r="GY354" s="52">
        <v>0</v>
      </c>
      <c r="GZ354" s="52">
        <v>0</v>
      </c>
      <c r="HA354" s="52">
        <v>0</v>
      </c>
      <c r="HB354" s="52">
        <v>0</v>
      </c>
      <c r="HC354" s="52">
        <v>0</v>
      </c>
      <c r="HD354" s="52">
        <v>0</v>
      </c>
      <c r="HE354" s="52">
        <v>0</v>
      </c>
      <c r="HF354" s="52">
        <v>0</v>
      </c>
      <c r="HG354" s="52">
        <v>0</v>
      </c>
      <c r="HH354" s="52">
        <v>0</v>
      </c>
      <c r="HI354" s="52">
        <v>0</v>
      </c>
      <c r="HJ354" s="52">
        <v>0</v>
      </c>
      <c r="HK354" s="52">
        <v>0</v>
      </c>
      <c r="HL354" s="52">
        <v>0</v>
      </c>
      <c r="HM354" s="52">
        <v>0</v>
      </c>
      <c r="HN354" s="52">
        <v>0</v>
      </c>
      <c r="HO354" s="52">
        <v>0</v>
      </c>
      <c r="HP354" s="52">
        <v>0</v>
      </c>
      <c r="HQ354" s="52">
        <v>0</v>
      </c>
      <c r="HR354" s="52">
        <v>0</v>
      </c>
      <c r="HS354" s="52">
        <v>0</v>
      </c>
      <c r="HT354" s="52">
        <v>0</v>
      </c>
      <c r="HU354" s="52">
        <v>0</v>
      </c>
      <c r="HV354" s="52">
        <v>0</v>
      </c>
      <c r="HW354" s="52">
        <v>0</v>
      </c>
      <c r="HX354" s="52">
        <v>0</v>
      </c>
      <c r="HY354" s="52">
        <v>0</v>
      </c>
      <c r="HZ354" s="52">
        <v>0</v>
      </c>
      <c r="IA354" s="52">
        <v>0</v>
      </c>
      <c r="IB354" s="52">
        <v>0</v>
      </c>
      <c r="IC354" s="52">
        <v>0</v>
      </c>
      <c r="ID354" s="52">
        <v>0</v>
      </c>
      <c r="IE354" s="52">
        <v>0</v>
      </c>
      <c r="IF354" s="52">
        <v>0</v>
      </c>
      <c r="IG354" s="52">
        <v>0</v>
      </c>
      <c r="IH354" s="52">
        <v>0</v>
      </c>
      <c r="II354" s="52">
        <v>0</v>
      </c>
      <c r="IJ354" s="52">
        <v>0</v>
      </c>
      <c r="IK354" s="52">
        <v>0</v>
      </c>
      <c r="IL354" s="52">
        <v>0</v>
      </c>
      <c r="IM354" s="52">
        <v>0</v>
      </c>
      <c r="IN354" s="52">
        <v>0</v>
      </c>
      <c r="IO354" s="52">
        <v>0</v>
      </c>
      <c r="IP354" s="52">
        <v>0</v>
      </c>
      <c r="IQ354" s="52">
        <v>0</v>
      </c>
      <c r="IR354" s="52">
        <v>0</v>
      </c>
      <c r="IS354" s="52">
        <v>0</v>
      </c>
      <c r="IT354" s="52">
        <v>0</v>
      </c>
      <c r="IU354" s="52">
        <v>0</v>
      </c>
      <c r="IV354" s="52">
        <v>0</v>
      </c>
      <c r="IW354" s="52">
        <v>0</v>
      </c>
      <c r="IX354" s="52">
        <v>0</v>
      </c>
      <c r="IY354" s="52">
        <v>0</v>
      </c>
      <c r="IZ354" s="52">
        <v>0</v>
      </c>
      <c r="JA354" s="52">
        <v>0</v>
      </c>
      <c r="JB354" s="52">
        <v>0</v>
      </c>
      <c r="JC354" s="52">
        <v>0</v>
      </c>
      <c r="JD354" s="52">
        <v>0</v>
      </c>
      <c r="JE354" s="52">
        <v>0</v>
      </c>
      <c r="JF354" s="52">
        <v>0</v>
      </c>
      <c r="JG354" s="52">
        <v>0</v>
      </c>
      <c r="JH354" s="52">
        <v>0</v>
      </c>
      <c r="JI354" s="52">
        <v>0</v>
      </c>
      <c r="JJ354" s="52">
        <v>0</v>
      </c>
      <c r="JK354" s="52">
        <v>0</v>
      </c>
      <c r="JL354" s="52">
        <v>0</v>
      </c>
      <c r="JM354" s="52">
        <v>0</v>
      </c>
      <c r="JN354" s="52">
        <v>0</v>
      </c>
      <c r="JO354" s="52">
        <v>0</v>
      </c>
      <c r="JP354" s="52">
        <v>0</v>
      </c>
      <c r="JQ354" s="52">
        <v>0</v>
      </c>
      <c r="JR354" s="52">
        <v>0</v>
      </c>
      <c r="JS354" s="52">
        <v>0</v>
      </c>
      <c r="JT354" s="52">
        <v>0</v>
      </c>
      <c r="JU354" s="52">
        <v>0</v>
      </c>
      <c r="JV354" s="52">
        <v>0</v>
      </c>
      <c r="JW354" s="52">
        <v>0</v>
      </c>
      <c r="JX354" s="52">
        <v>0</v>
      </c>
      <c r="JY354" s="52">
        <v>0</v>
      </c>
      <c r="JZ354" s="52">
        <v>0</v>
      </c>
      <c r="KA354" s="52">
        <v>0</v>
      </c>
      <c r="KB354" s="52">
        <v>0</v>
      </c>
      <c r="KC354" s="52">
        <v>0</v>
      </c>
      <c r="KD354" s="52">
        <v>0</v>
      </c>
      <c r="KE354" s="52">
        <v>0</v>
      </c>
      <c r="KF354" s="52">
        <v>0</v>
      </c>
      <c r="KG354" s="52">
        <v>0</v>
      </c>
      <c r="KH354" s="52">
        <v>0</v>
      </c>
      <c r="KI354" s="52">
        <v>0</v>
      </c>
      <c r="KJ354" s="52">
        <v>0</v>
      </c>
      <c r="KK354" s="52">
        <v>0</v>
      </c>
      <c r="KL354" s="52">
        <v>0</v>
      </c>
      <c r="KM354" s="52">
        <v>0</v>
      </c>
      <c r="KN354" s="52">
        <v>0</v>
      </c>
      <c r="KO354" s="52">
        <v>0</v>
      </c>
      <c r="KP354" s="52">
        <v>0</v>
      </c>
      <c r="KQ354" s="52">
        <v>0</v>
      </c>
      <c r="KR354" s="52">
        <v>0</v>
      </c>
      <c r="KS354" s="52">
        <v>0</v>
      </c>
      <c r="KT354" s="52">
        <v>0</v>
      </c>
      <c r="KU354" s="52">
        <v>0</v>
      </c>
      <c r="KV354" s="52">
        <v>0</v>
      </c>
      <c r="KW354" s="52">
        <v>0</v>
      </c>
      <c r="KX354" s="52">
        <v>0</v>
      </c>
      <c r="KY354" s="52">
        <v>0</v>
      </c>
      <c r="KZ354" s="52">
        <v>0</v>
      </c>
      <c r="LA354" s="52">
        <v>0</v>
      </c>
      <c r="LB354" s="52">
        <v>0</v>
      </c>
      <c r="LC354" s="52">
        <v>0</v>
      </c>
      <c r="LD354" s="52">
        <v>0</v>
      </c>
      <c r="LE354" s="52">
        <v>0</v>
      </c>
      <c r="LF354" s="52">
        <v>0</v>
      </c>
      <c r="LG354" s="52">
        <v>0</v>
      </c>
      <c r="LH354" s="52">
        <v>0</v>
      </c>
      <c r="LI354" s="52">
        <v>0</v>
      </c>
      <c r="LJ354" s="52">
        <v>0</v>
      </c>
      <c r="LK354" s="52">
        <v>0</v>
      </c>
      <c r="LL354" s="52">
        <v>0</v>
      </c>
      <c r="LM354" s="52">
        <v>0</v>
      </c>
      <c r="LN354" s="52">
        <v>0</v>
      </c>
      <c r="LO354" s="52">
        <v>0</v>
      </c>
      <c r="LP354" s="52">
        <v>0</v>
      </c>
      <c r="LQ354" s="52">
        <v>0</v>
      </c>
      <c r="LR354" s="52">
        <v>0</v>
      </c>
      <c r="LS354" s="52">
        <v>0</v>
      </c>
      <c r="LT354" s="52">
        <v>0</v>
      </c>
      <c r="LU354" s="52">
        <v>0</v>
      </c>
      <c r="LV354" s="52">
        <v>0</v>
      </c>
      <c r="LW354" s="52">
        <v>0</v>
      </c>
      <c r="LX354" s="52">
        <v>0</v>
      </c>
      <c r="LY354" s="52">
        <v>0</v>
      </c>
      <c r="LZ354" s="52">
        <v>0</v>
      </c>
      <c r="MA354" s="52">
        <v>0</v>
      </c>
      <c r="MB354" s="52">
        <v>0</v>
      </c>
      <c r="MC354" s="52">
        <v>0</v>
      </c>
      <c r="MD354" s="52">
        <v>0</v>
      </c>
      <c r="ME354" s="52">
        <v>0</v>
      </c>
      <c r="MF354" s="52">
        <v>0</v>
      </c>
      <c r="MG354" s="52">
        <v>0</v>
      </c>
      <c r="MH354" s="52">
        <v>0</v>
      </c>
      <c r="MI354" s="52">
        <v>0</v>
      </c>
      <c r="MJ354" s="52">
        <v>0</v>
      </c>
      <c r="MK354" s="52">
        <v>0</v>
      </c>
      <c r="ML354" s="52">
        <v>0</v>
      </c>
      <c r="MM354" s="52">
        <v>0</v>
      </c>
      <c r="MN354" s="52">
        <v>0</v>
      </c>
      <c r="MO354" s="52">
        <v>0</v>
      </c>
      <c r="MP354" s="52">
        <v>0</v>
      </c>
      <c r="MQ354" s="52">
        <v>0</v>
      </c>
      <c r="MR354" s="52">
        <v>0</v>
      </c>
      <c r="MS354" s="52">
        <v>0</v>
      </c>
      <c r="MT354" s="52">
        <v>0</v>
      </c>
      <c r="MU354" s="52">
        <v>0</v>
      </c>
      <c r="MV354" s="52">
        <v>0</v>
      </c>
      <c r="MW354" s="52">
        <v>0</v>
      </c>
      <c r="MX354" s="52">
        <v>0</v>
      </c>
      <c r="MY354" s="52">
        <v>0</v>
      </c>
      <c r="MZ354" s="52">
        <v>0</v>
      </c>
      <c r="NA354" s="52">
        <v>0</v>
      </c>
      <c r="NB354" s="52">
        <v>0</v>
      </c>
      <c r="NC354" s="52">
        <v>0</v>
      </c>
      <c r="ND354" s="52">
        <v>0</v>
      </c>
      <c r="NE354" s="52">
        <v>0</v>
      </c>
      <c r="NF354" s="52">
        <v>0</v>
      </c>
      <c r="NG354" s="52">
        <v>0</v>
      </c>
      <c r="NH354" s="52">
        <v>0</v>
      </c>
      <c r="NI354" s="52">
        <v>0</v>
      </c>
      <c r="NJ354" s="52">
        <v>0</v>
      </c>
      <c r="NK354" s="52">
        <v>0</v>
      </c>
      <c r="NL354" s="52">
        <v>0</v>
      </c>
      <c r="NM354" s="52">
        <v>0</v>
      </c>
      <c r="NN354" s="52">
        <v>0</v>
      </c>
      <c r="NO354" s="52">
        <v>0</v>
      </c>
      <c r="NP354" s="52">
        <v>0</v>
      </c>
      <c r="NQ354" s="52">
        <v>0</v>
      </c>
      <c r="NR354" s="68">
        <f t="shared" si="15"/>
        <v>134948.72000000006</v>
      </c>
      <c r="NS354" s="68">
        <f t="shared" si="16"/>
        <v>134948.72000000006</v>
      </c>
      <c r="NT354" s="68">
        <f t="shared" si="17"/>
        <v>134948.72000000006</v>
      </c>
    </row>
    <row r="355" spans="1:384" s="40" customFormat="1" ht="15" customHeight="1" outlineLevel="1" x14ac:dyDescent="0.2">
      <c r="A355" s="61"/>
      <c r="B355" s="49" t="s">
        <v>1078</v>
      </c>
      <c r="C355" s="49" t="s">
        <v>944</v>
      </c>
      <c r="D355" s="49" t="s">
        <v>945</v>
      </c>
      <c r="E355" s="50" t="s">
        <v>946</v>
      </c>
      <c r="F355" s="64">
        <v>45496</v>
      </c>
      <c r="G355" s="49" t="s">
        <v>37</v>
      </c>
      <c r="H355" s="72">
        <v>0</v>
      </c>
      <c r="I355" s="65">
        <v>118988.4</v>
      </c>
      <c r="J355" s="114" t="str">
        <f>_xlfn.XLOOKUP(E355,'[12]Resumo Unidades'!$B:$B,'[12]Resumo Unidades'!$W:$W)</f>
        <v>Fluxo ok</v>
      </c>
      <c r="K355" s="51" t="str">
        <f>IF(L355&gt;Resumo!$E$23,"Sim","Não")</f>
        <v>Não</v>
      </c>
      <c r="L355" s="66">
        <v>0</v>
      </c>
      <c r="M355" s="67"/>
      <c r="N355" s="52">
        <v>0</v>
      </c>
      <c r="O355" s="52">
        <v>0</v>
      </c>
      <c r="P355" s="52">
        <v>0</v>
      </c>
      <c r="Q355" s="52">
        <v>0</v>
      </c>
      <c r="R355" s="52">
        <v>0</v>
      </c>
      <c r="S355" s="52">
        <v>0</v>
      </c>
      <c r="T355" s="52">
        <v>0</v>
      </c>
      <c r="U355" s="52">
        <v>0</v>
      </c>
      <c r="V355" s="52">
        <v>0</v>
      </c>
      <c r="W355" s="52">
        <v>0</v>
      </c>
      <c r="X355" s="52">
        <v>0</v>
      </c>
      <c r="Y355" s="52">
        <v>0</v>
      </c>
      <c r="Z355" s="52">
        <v>0</v>
      </c>
      <c r="AA355" s="52">
        <v>0</v>
      </c>
      <c r="AB355" s="52">
        <v>0</v>
      </c>
      <c r="AC355" s="52">
        <v>0</v>
      </c>
      <c r="AD355" s="52">
        <v>0</v>
      </c>
      <c r="AE355" s="52">
        <v>0</v>
      </c>
      <c r="AF355" s="52">
        <v>0</v>
      </c>
      <c r="AG355" s="52">
        <v>0</v>
      </c>
      <c r="AH355" s="52">
        <v>0</v>
      </c>
      <c r="AI355" s="52">
        <v>0</v>
      </c>
      <c r="AJ355" s="52">
        <v>0</v>
      </c>
      <c r="AK355" s="52">
        <v>0</v>
      </c>
      <c r="AL355" s="52">
        <v>0</v>
      </c>
      <c r="AM355" s="52">
        <v>0</v>
      </c>
      <c r="AN355" s="52">
        <v>0</v>
      </c>
      <c r="AO355" s="52">
        <v>0</v>
      </c>
      <c r="AP355" s="52">
        <v>0</v>
      </c>
      <c r="AQ355" s="52">
        <v>0</v>
      </c>
      <c r="AR355" s="52">
        <v>0</v>
      </c>
      <c r="AS355" s="52">
        <v>0</v>
      </c>
      <c r="AT355" s="52">
        <v>0</v>
      </c>
      <c r="AU355" s="52">
        <v>0</v>
      </c>
      <c r="AV355" s="52">
        <v>0</v>
      </c>
      <c r="AW355" s="52">
        <v>0</v>
      </c>
      <c r="AX355" s="52">
        <v>0</v>
      </c>
      <c r="AY355" s="52">
        <v>0</v>
      </c>
      <c r="AZ355" s="52">
        <v>0</v>
      </c>
      <c r="BA355" s="52">
        <v>0</v>
      </c>
      <c r="BB355" s="52">
        <v>0</v>
      </c>
      <c r="BC355" s="52">
        <v>0</v>
      </c>
      <c r="BD355" s="52">
        <v>0</v>
      </c>
      <c r="BE355" s="52">
        <v>0</v>
      </c>
      <c r="BF355" s="52">
        <v>0</v>
      </c>
      <c r="BG355" s="52">
        <v>0</v>
      </c>
      <c r="BH355" s="52">
        <v>0</v>
      </c>
      <c r="BI355" s="52">
        <v>0</v>
      </c>
      <c r="BJ355" s="52">
        <v>0</v>
      </c>
      <c r="BK355" s="52">
        <v>0</v>
      </c>
      <c r="BL355" s="52">
        <v>0</v>
      </c>
      <c r="BM355" s="52">
        <v>0</v>
      </c>
      <c r="BN355" s="52">
        <v>0</v>
      </c>
      <c r="BO355" s="52">
        <v>0</v>
      </c>
      <c r="BP355" s="52">
        <v>0</v>
      </c>
      <c r="BQ355" s="52">
        <v>0</v>
      </c>
      <c r="BR355" s="52">
        <v>0</v>
      </c>
      <c r="BS355" s="52">
        <v>0</v>
      </c>
      <c r="BT355" s="52">
        <v>0</v>
      </c>
      <c r="BU355" s="52">
        <v>0</v>
      </c>
      <c r="BV355" s="52">
        <v>0</v>
      </c>
      <c r="BW355" s="52">
        <v>0</v>
      </c>
      <c r="BX355" s="52">
        <v>0</v>
      </c>
      <c r="BY355" s="52">
        <v>0</v>
      </c>
      <c r="BZ355" s="52">
        <v>0</v>
      </c>
      <c r="CA355" s="52">
        <v>0</v>
      </c>
      <c r="CB355" s="52">
        <v>0</v>
      </c>
      <c r="CC355" s="52">
        <v>0</v>
      </c>
      <c r="CD355" s="52">
        <v>2077.5500000000002</v>
      </c>
      <c r="CE355" s="52">
        <v>2013.21</v>
      </c>
      <c r="CF355" s="52">
        <v>2013.21</v>
      </c>
      <c r="CG355" s="52">
        <v>2013.21</v>
      </c>
      <c r="CH355" s="52">
        <v>2013.21</v>
      </c>
      <c r="CI355" s="52">
        <v>2013.21</v>
      </c>
      <c r="CJ355" s="52">
        <v>2013.21</v>
      </c>
      <c r="CK355" s="52">
        <v>2013.21</v>
      </c>
      <c r="CL355" s="52">
        <v>2013.21</v>
      </c>
      <c r="CM355" s="52">
        <v>2013.21</v>
      </c>
      <c r="CN355" s="52">
        <v>2013.21</v>
      </c>
      <c r="CO355" s="52">
        <v>2013.21</v>
      </c>
      <c r="CP355" s="52">
        <v>2013.21</v>
      </c>
      <c r="CQ355" s="52">
        <v>2013.21</v>
      </c>
      <c r="CR355" s="52">
        <v>2013.21</v>
      </c>
      <c r="CS355" s="52">
        <v>2013.21</v>
      </c>
      <c r="CT355" s="52">
        <v>2013.21</v>
      </c>
      <c r="CU355" s="52">
        <v>2013.21</v>
      </c>
      <c r="CV355" s="52">
        <v>2013.21</v>
      </c>
      <c r="CW355" s="52">
        <v>2013.21</v>
      </c>
      <c r="CX355" s="52">
        <v>2013.21</v>
      </c>
      <c r="CY355" s="52">
        <v>2013.21</v>
      </c>
      <c r="CZ355" s="52">
        <v>2013.21</v>
      </c>
      <c r="DA355" s="52">
        <v>2013.21</v>
      </c>
      <c r="DB355" s="52">
        <v>2013.21</v>
      </c>
      <c r="DC355" s="52">
        <v>2013.21</v>
      </c>
      <c r="DD355" s="52">
        <v>2013.21</v>
      </c>
      <c r="DE355" s="52">
        <v>2013.21</v>
      </c>
      <c r="DF355" s="52">
        <v>2013.21</v>
      </c>
      <c r="DG355" s="52">
        <v>2013.21</v>
      </c>
      <c r="DH355" s="52">
        <v>2013.21</v>
      </c>
      <c r="DI355" s="52">
        <v>2013.21</v>
      </c>
      <c r="DJ355" s="52">
        <v>2013.21</v>
      </c>
      <c r="DK355" s="52">
        <v>2013.21</v>
      </c>
      <c r="DL355" s="52">
        <v>2013.21</v>
      </c>
      <c r="DM355" s="52">
        <v>2013.21</v>
      </c>
      <c r="DN355" s="52">
        <v>2013.21</v>
      </c>
      <c r="DO355" s="52">
        <v>2013.21</v>
      </c>
      <c r="DP355" s="52">
        <v>2013.21</v>
      </c>
      <c r="DQ355" s="52">
        <v>2013.21</v>
      </c>
      <c r="DR355" s="52">
        <v>2013.21</v>
      </c>
      <c r="DS355" s="52">
        <v>2013.21</v>
      </c>
      <c r="DT355" s="52">
        <v>2013.21</v>
      </c>
      <c r="DU355" s="52">
        <v>2013.21</v>
      </c>
      <c r="DV355" s="52">
        <v>2013.21</v>
      </c>
      <c r="DW355" s="52">
        <v>2013.21</v>
      </c>
      <c r="DX355" s="52">
        <v>2013.21</v>
      </c>
      <c r="DY355" s="52">
        <v>2013.21</v>
      </c>
      <c r="DZ355" s="52">
        <v>2013.21</v>
      </c>
      <c r="EA355" s="52">
        <v>2013.21</v>
      </c>
      <c r="EB355" s="52">
        <v>2013.21</v>
      </c>
      <c r="EC355" s="52">
        <v>2013.21</v>
      </c>
      <c r="ED355" s="52">
        <v>0</v>
      </c>
      <c r="EE355" s="52">
        <v>0</v>
      </c>
      <c r="EF355" s="52">
        <v>0</v>
      </c>
      <c r="EG355" s="52">
        <v>0</v>
      </c>
      <c r="EH355" s="52">
        <v>0</v>
      </c>
      <c r="EI355" s="52">
        <v>0</v>
      </c>
      <c r="EJ355" s="52">
        <v>0</v>
      </c>
      <c r="EK355" s="52">
        <v>0</v>
      </c>
      <c r="EL355" s="52">
        <v>0</v>
      </c>
      <c r="EM355" s="52">
        <v>0</v>
      </c>
      <c r="EN355" s="52">
        <v>0</v>
      </c>
      <c r="EO355" s="52">
        <v>0</v>
      </c>
      <c r="EP355" s="52">
        <v>0</v>
      </c>
      <c r="EQ355" s="52">
        <v>0</v>
      </c>
      <c r="ER355" s="52">
        <v>0</v>
      </c>
      <c r="ES355" s="52">
        <v>0</v>
      </c>
      <c r="ET355" s="52">
        <v>0</v>
      </c>
      <c r="EU355" s="52">
        <v>0</v>
      </c>
      <c r="EV355" s="52">
        <v>0</v>
      </c>
      <c r="EW355" s="52">
        <v>0</v>
      </c>
      <c r="EX355" s="52">
        <v>0</v>
      </c>
      <c r="EY355" s="52">
        <v>0</v>
      </c>
      <c r="EZ355" s="52">
        <v>0</v>
      </c>
      <c r="FA355" s="52">
        <v>0</v>
      </c>
      <c r="FB355" s="52">
        <v>0</v>
      </c>
      <c r="FC355" s="52">
        <v>0</v>
      </c>
      <c r="FD355" s="52">
        <v>0</v>
      </c>
      <c r="FE355" s="52">
        <v>0</v>
      </c>
      <c r="FF355" s="52">
        <v>0</v>
      </c>
      <c r="FG355" s="52">
        <v>0</v>
      </c>
      <c r="FH355" s="52">
        <v>0</v>
      </c>
      <c r="FI355" s="52">
        <v>0</v>
      </c>
      <c r="FJ355" s="52">
        <v>0</v>
      </c>
      <c r="FK355" s="52">
        <v>0</v>
      </c>
      <c r="FL355" s="52">
        <v>0</v>
      </c>
      <c r="FM355" s="52">
        <v>0</v>
      </c>
      <c r="FN355" s="52">
        <v>0</v>
      </c>
      <c r="FO355" s="52">
        <v>0</v>
      </c>
      <c r="FP355" s="52">
        <v>0</v>
      </c>
      <c r="FQ355" s="52">
        <v>0</v>
      </c>
      <c r="FR355" s="52">
        <v>0</v>
      </c>
      <c r="FS355" s="52">
        <v>0</v>
      </c>
      <c r="FT355" s="52">
        <v>0</v>
      </c>
      <c r="FU355" s="52">
        <v>0</v>
      </c>
      <c r="FV355" s="52">
        <v>0</v>
      </c>
      <c r="FW355" s="52">
        <v>0</v>
      </c>
      <c r="FX355" s="52">
        <v>0</v>
      </c>
      <c r="FY355" s="52">
        <v>0</v>
      </c>
      <c r="FZ355" s="52">
        <v>0</v>
      </c>
      <c r="GA355" s="52">
        <v>0</v>
      </c>
      <c r="GB355" s="52">
        <v>0</v>
      </c>
      <c r="GC355" s="52">
        <v>0</v>
      </c>
      <c r="GD355" s="52">
        <v>0</v>
      </c>
      <c r="GE355" s="52">
        <v>0</v>
      </c>
      <c r="GF355" s="52">
        <v>0</v>
      </c>
      <c r="GG355" s="52">
        <v>0</v>
      </c>
      <c r="GH355" s="52">
        <v>0</v>
      </c>
      <c r="GI355" s="52">
        <v>0</v>
      </c>
      <c r="GJ355" s="52">
        <v>0</v>
      </c>
      <c r="GK355" s="52">
        <v>0</v>
      </c>
      <c r="GL355" s="52">
        <v>0</v>
      </c>
      <c r="GM355" s="52">
        <v>0</v>
      </c>
      <c r="GN355" s="52">
        <v>0</v>
      </c>
      <c r="GO355" s="52">
        <v>0</v>
      </c>
      <c r="GP355" s="52">
        <v>0</v>
      </c>
      <c r="GQ355" s="52">
        <v>0</v>
      </c>
      <c r="GR355" s="52">
        <v>0</v>
      </c>
      <c r="GS355" s="52">
        <v>0</v>
      </c>
      <c r="GT355" s="52">
        <v>0</v>
      </c>
      <c r="GU355" s="52">
        <v>0</v>
      </c>
      <c r="GV355" s="52">
        <v>0</v>
      </c>
      <c r="GW355" s="52">
        <v>0</v>
      </c>
      <c r="GX355" s="52">
        <v>0</v>
      </c>
      <c r="GY355" s="52">
        <v>0</v>
      </c>
      <c r="GZ355" s="52">
        <v>0</v>
      </c>
      <c r="HA355" s="52">
        <v>0</v>
      </c>
      <c r="HB355" s="52">
        <v>0</v>
      </c>
      <c r="HC355" s="52">
        <v>0</v>
      </c>
      <c r="HD355" s="52">
        <v>0</v>
      </c>
      <c r="HE355" s="52">
        <v>0</v>
      </c>
      <c r="HF355" s="52">
        <v>0</v>
      </c>
      <c r="HG355" s="52">
        <v>0</v>
      </c>
      <c r="HH355" s="52">
        <v>0</v>
      </c>
      <c r="HI355" s="52">
        <v>0</v>
      </c>
      <c r="HJ355" s="52">
        <v>0</v>
      </c>
      <c r="HK355" s="52">
        <v>0</v>
      </c>
      <c r="HL355" s="52">
        <v>0</v>
      </c>
      <c r="HM355" s="52">
        <v>0</v>
      </c>
      <c r="HN355" s="52">
        <v>0</v>
      </c>
      <c r="HO355" s="52">
        <v>0</v>
      </c>
      <c r="HP355" s="52">
        <v>0</v>
      </c>
      <c r="HQ355" s="52">
        <v>0</v>
      </c>
      <c r="HR355" s="52">
        <v>0</v>
      </c>
      <c r="HS355" s="52">
        <v>0</v>
      </c>
      <c r="HT355" s="52">
        <v>0</v>
      </c>
      <c r="HU355" s="52">
        <v>0</v>
      </c>
      <c r="HV355" s="52">
        <v>0</v>
      </c>
      <c r="HW355" s="52">
        <v>0</v>
      </c>
      <c r="HX355" s="52">
        <v>0</v>
      </c>
      <c r="HY355" s="52">
        <v>0</v>
      </c>
      <c r="HZ355" s="52">
        <v>0</v>
      </c>
      <c r="IA355" s="52">
        <v>0</v>
      </c>
      <c r="IB355" s="52">
        <v>0</v>
      </c>
      <c r="IC355" s="52">
        <v>0</v>
      </c>
      <c r="ID355" s="52">
        <v>0</v>
      </c>
      <c r="IE355" s="52">
        <v>0</v>
      </c>
      <c r="IF355" s="52">
        <v>0</v>
      </c>
      <c r="IG355" s="52">
        <v>0</v>
      </c>
      <c r="IH355" s="52">
        <v>0</v>
      </c>
      <c r="II355" s="52">
        <v>0</v>
      </c>
      <c r="IJ355" s="52">
        <v>0</v>
      </c>
      <c r="IK355" s="52">
        <v>0</v>
      </c>
      <c r="IL355" s="52">
        <v>0</v>
      </c>
      <c r="IM355" s="52">
        <v>0</v>
      </c>
      <c r="IN355" s="52">
        <v>0</v>
      </c>
      <c r="IO355" s="52">
        <v>0</v>
      </c>
      <c r="IP355" s="52">
        <v>0</v>
      </c>
      <c r="IQ355" s="52">
        <v>0</v>
      </c>
      <c r="IR355" s="52">
        <v>0</v>
      </c>
      <c r="IS355" s="52">
        <v>0</v>
      </c>
      <c r="IT355" s="52">
        <v>0</v>
      </c>
      <c r="IU355" s="52">
        <v>0</v>
      </c>
      <c r="IV355" s="52">
        <v>0</v>
      </c>
      <c r="IW355" s="52">
        <v>0</v>
      </c>
      <c r="IX355" s="52">
        <v>0</v>
      </c>
      <c r="IY355" s="52">
        <v>0</v>
      </c>
      <c r="IZ355" s="52">
        <v>0</v>
      </c>
      <c r="JA355" s="52">
        <v>0</v>
      </c>
      <c r="JB355" s="52">
        <v>0</v>
      </c>
      <c r="JC355" s="52">
        <v>0</v>
      </c>
      <c r="JD355" s="52">
        <v>0</v>
      </c>
      <c r="JE355" s="52">
        <v>0</v>
      </c>
      <c r="JF355" s="52">
        <v>0</v>
      </c>
      <c r="JG355" s="52">
        <v>0</v>
      </c>
      <c r="JH355" s="52">
        <v>0</v>
      </c>
      <c r="JI355" s="52">
        <v>0</v>
      </c>
      <c r="JJ355" s="52">
        <v>0</v>
      </c>
      <c r="JK355" s="52">
        <v>0</v>
      </c>
      <c r="JL355" s="52">
        <v>0</v>
      </c>
      <c r="JM355" s="52">
        <v>0</v>
      </c>
      <c r="JN355" s="52">
        <v>0</v>
      </c>
      <c r="JO355" s="52">
        <v>0</v>
      </c>
      <c r="JP355" s="52">
        <v>0</v>
      </c>
      <c r="JQ355" s="52">
        <v>0</v>
      </c>
      <c r="JR355" s="52">
        <v>0</v>
      </c>
      <c r="JS355" s="52">
        <v>0</v>
      </c>
      <c r="JT355" s="52">
        <v>0</v>
      </c>
      <c r="JU355" s="52">
        <v>0</v>
      </c>
      <c r="JV355" s="52">
        <v>0</v>
      </c>
      <c r="JW355" s="52">
        <v>0</v>
      </c>
      <c r="JX355" s="52">
        <v>0</v>
      </c>
      <c r="JY355" s="52">
        <v>0</v>
      </c>
      <c r="JZ355" s="52">
        <v>0</v>
      </c>
      <c r="KA355" s="52">
        <v>0</v>
      </c>
      <c r="KB355" s="52">
        <v>0</v>
      </c>
      <c r="KC355" s="52">
        <v>0</v>
      </c>
      <c r="KD355" s="52">
        <v>0</v>
      </c>
      <c r="KE355" s="52">
        <v>0</v>
      </c>
      <c r="KF355" s="52">
        <v>0</v>
      </c>
      <c r="KG355" s="52">
        <v>0</v>
      </c>
      <c r="KH355" s="52">
        <v>0</v>
      </c>
      <c r="KI355" s="52">
        <v>0</v>
      </c>
      <c r="KJ355" s="52">
        <v>0</v>
      </c>
      <c r="KK355" s="52">
        <v>0</v>
      </c>
      <c r="KL355" s="52">
        <v>0</v>
      </c>
      <c r="KM355" s="52">
        <v>0</v>
      </c>
      <c r="KN355" s="52">
        <v>0</v>
      </c>
      <c r="KO355" s="52">
        <v>0</v>
      </c>
      <c r="KP355" s="52">
        <v>0</v>
      </c>
      <c r="KQ355" s="52">
        <v>0</v>
      </c>
      <c r="KR355" s="52">
        <v>0</v>
      </c>
      <c r="KS355" s="52">
        <v>0</v>
      </c>
      <c r="KT355" s="52">
        <v>0</v>
      </c>
      <c r="KU355" s="52">
        <v>0</v>
      </c>
      <c r="KV355" s="52">
        <v>0</v>
      </c>
      <c r="KW355" s="52">
        <v>0</v>
      </c>
      <c r="KX355" s="52">
        <v>0</v>
      </c>
      <c r="KY355" s="52">
        <v>0</v>
      </c>
      <c r="KZ355" s="52">
        <v>0</v>
      </c>
      <c r="LA355" s="52">
        <v>0</v>
      </c>
      <c r="LB355" s="52">
        <v>0</v>
      </c>
      <c r="LC355" s="52">
        <v>0</v>
      </c>
      <c r="LD355" s="52">
        <v>0</v>
      </c>
      <c r="LE355" s="52">
        <v>0</v>
      </c>
      <c r="LF355" s="52">
        <v>0</v>
      </c>
      <c r="LG355" s="52">
        <v>0</v>
      </c>
      <c r="LH355" s="52">
        <v>0</v>
      </c>
      <c r="LI355" s="52">
        <v>0</v>
      </c>
      <c r="LJ355" s="52">
        <v>0</v>
      </c>
      <c r="LK355" s="52">
        <v>0</v>
      </c>
      <c r="LL355" s="52">
        <v>0</v>
      </c>
      <c r="LM355" s="52">
        <v>0</v>
      </c>
      <c r="LN355" s="52">
        <v>0</v>
      </c>
      <c r="LO355" s="52">
        <v>0</v>
      </c>
      <c r="LP355" s="52">
        <v>0</v>
      </c>
      <c r="LQ355" s="52">
        <v>0</v>
      </c>
      <c r="LR355" s="52">
        <v>0</v>
      </c>
      <c r="LS355" s="52">
        <v>0</v>
      </c>
      <c r="LT355" s="52">
        <v>0</v>
      </c>
      <c r="LU355" s="52">
        <v>0</v>
      </c>
      <c r="LV355" s="52">
        <v>0</v>
      </c>
      <c r="LW355" s="52">
        <v>0</v>
      </c>
      <c r="LX355" s="52">
        <v>0</v>
      </c>
      <c r="LY355" s="52">
        <v>0</v>
      </c>
      <c r="LZ355" s="52">
        <v>0</v>
      </c>
      <c r="MA355" s="52">
        <v>0</v>
      </c>
      <c r="MB355" s="52">
        <v>0</v>
      </c>
      <c r="MC355" s="52">
        <v>0</v>
      </c>
      <c r="MD355" s="52">
        <v>0</v>
      </c>
      <c r="ME355" s="52">
        <v>0</v>
      </c>
      <c r="MF355" s="52">
        <v>0</v>
      </c>
      <c r="MG355" s="52">
        <v>0</v>
      </c>
      <c r="MH355" s="52">
        <v>0</v>
      </c>
      <c r="MI355" s="52">
        <v>0</v>
      </c>
      <c r="MJ355" s="52">
        <v>0</v>
      </c>
      <c r="MK355" s="52">
        <v>0</v>
      </c>
      <c r="ML355" s="52">
        <v>0</v>
      </c>
      <c r="MM355" s="52">
        <v>0</v>
      </c>
      <c r="MN355" s="52">
        <v>0</v>
      </c>
      <c r="MO355" s="52">
        <v>0</v>
      </c>
      <c r="MP355" s="52">
        <v>0</v>
      </c>
      <c r="MQ355" s="52">
        <v>0</v>
      </c>
      <c r="MR355" s="52">
        <v>0</v>
      </c>
      <c r="MS355" s="52">
        <v>0</v>
      </c>
      <c r="MT355" s="52">
        <v>0</v>
      </c>
      <c r="MU355" s="52">
        <v>0</v>
      </c>
      <c r="MV355" s="52">
        <v>0</v>
      </c>
      <c r="MW355" s="52">
        <v>0</v>
      </c>
      <c r="MX355" s="52">
        <v>0</v>
      </c>
      <c r="MY355" s="52">
        <v>0</v>
      </c>
      <c r="MZ355" s="52">
        <v>0</v>
      </c>
      <c r="NA355" s="52">
        <v>0</v>
      </c>
      <c r="NB355" s="52">
        <v>0</v>
      </c>
      <c r="NC355" s="52">
        <v>0</v>
      </c>
      <c r="ND355" s="52">
        <v>0</v>
      </c>
      <c r="NE355" s="52">
        <v>0</v>
      </c>
      <c r="NF355" s="52">
        <v>0</v>
      </c>
      <c r="NG355" s="52">
        <v>0</v>
      </c>
      <c r="NH355" s="52">
        <v>0</v>
      </c>
      <c r="NI355" s="52">
        <v>0</v>
      </c>
      <c r="NJ355" s="52">
        <v>0</v>
      </c>
      <c r="NK355" s="52">
        <v>0</v>
      </c>
      <c r="NL355" s="52">
        <v>0</v>
      </c>
      <c r="NM355" s="52">
        <v>0</v>
      </c>
      <c r="NN355" s="52">
        <v>0</v>
      </c>
      <c r="NO355" s="52">
        <v>0</v>
      </c>
      <c r="NP355" s="52">
        <v>0</v>
      </c>
      <c r="NQ355" s="52">
        <v>0</v>
      </c>
      <c r="NR355" s="68">
        <f t="shared" ref="NR355:NR401" si="18">SUM(N355:NQ355)</f>
        <v>104751.2600000001</v>
      </c>
      <c r="NS355" s="68">
        <f t="shared" ref="NS355:NS401" si="19">SUM(BS355:NQ355)</f>
        <v>104751.2600000001</v>
      </c>
      <c r="NT355" s="68">
        <f t="shared" ref="NT355:NT401" si="20">SUM(BS355:GH355)</f>
        <v>104751.2600000001</v>
      </c>
    </row>
    <row r="356" spans="1:384" s="40" customFormat="1" ht="15" customHeight="1" outlineLevel="1" x14ac:dyDescent="0.2">
      <c r="A356" s="61"/>
      <c r="B356" s="49" t="s">
        <v>1078</v>
      </c>
      <c r="C356" s="49" t="s">
        <v>947</v>
      </c>
      <c r="D356" s="49" t="s">
        <v>948</v>
      </c>
      <c r="E356" s="50" t="s">
        <v>949</v>
      </c>
      <c r="F356" s="64">
        <v>45499</v>
      </c>
      <c r="G356" s="49" t="s">
        <v>37</v>
      </c>
      <c r="H356" s="72">
        <v>0</v>
      </c>
      <c r="I356" s="65">
        <v>155785.18</v>
      </c>
      <c r="J356" s="114" t="str">
        <f>_xlfn.XLOOKUP(E356,'[12]Resumo Unidades'!$B:$B,'[12]Resumo Unidades'!$W:$W)</f>
        <v>Fluxo ok</v>
      </c>
      <c r="K356" s="51" t="str">
        <f>IF(L356&gt;Resumo!$E$23,"Sim","Não")</f>
        <v>Não</v>
      </c>
      <c r="L356" s="66">
        <v>12</v>
      </c>
      <c r="M356" s="67"/>
      <c r="N356" s="52">
        <v>0</v>
      </c>
      <c r="O356" s="52">
        <v>0</v>
      </c>
      <c r="P356" s="52">
        <v>0</v>
      </c>
      <c r="Q356" s="52">
        <v>0</v>
      </c>
      <c r="R356" s="52">
        <v>0</v>
      </c>
      <c r="S356" s="52">
        <v>0</v>
      </c>
      <c r="T356" s="52">
        <v>0</v>
      </c>
      <c r="U356" s="52">
        <v>0</v>
      </c>
      <c r="V356" s="52">
        <v>0</v>
      </c>
      <c r="W356" s="52">
        <v>0</v>
      </c>
      <c r="X356" s="52">
        <v>0</v>
      </c>
      <c r="Y356" s="52">
        <v>0</v>
      </c>
      <c r="Z356" s="52">
        <v>0</v>
      </c>
      <c r="AA356" s="52">
        <v>0</v>
      </c>
      <c r="AB356" s="52">
        <v>0</v>
      </c>
      <c r="AC356" s="52">
        <v>0</v>
      </c>
      <c r="AD356" s="52">
        <v>0</v>
      </c>
      <c r="AE356" s="52">
        <v>0</v>
      </c>
      <c r="AF356" s="52">
        <v>0</v>
      </c>
      <c r="AG356" s="52">
        <v>0</v>
      </c>
      <c r="AH356" s="52">
        <v>0</v>
      </c>
      <c r="AI356" s="52">
        <v>0</v>
      </c>
      <c r="AJ356" s="52">
        <v>0</v>
      </c>
      <c r="AK356" s="52">
        <v>0</v>
      </c>
      <c r="AL356" s="52">
        <v>0</v>
      </c>
      <c r="AM356" s="52">
        <v>0</v>
      </c>
      <c r="AN356" s="52">
        <v>0</v>
      </c>
      <c r="AO356" s="52">
        <v>0</v>
      </c>
      <c r="AP356" s="52">
        <v>0</v>
      </c>
      <c r="AQ356" s="52">
        <v>0</v>
      </c>
      <c r="AR356" s="52">
        <v>0</v>
      </c>
      <c r="AS356" s="52">
        <v>0</v>
      </c>
      <c r="AT356" s="52">
        <v>0</v>
      </c>
      <c r="AU356" s="52">
        <v>0</v>
      </c>
      <c r="AV356" s="52">
        <v>0</v>
      </c>
      <c r="AW356" s="52">
        <v>0</v>
      </c>
      <c r="AX356" s="52">
        <v>0</v>
      </c>
      <c r="AY356" s="52">
        <v>0</v>
      </c>
      <c r="AZ356" s="52">
        <v>0</v>
      </c>
      <c r="BA356" s="52">
        <v>0</v>
      </c>
      <c r="BB356" s="52">
        <v>0</v>
      </c>
      <c r="BC356" s="52">
        <v>0</v>
      </c>
      <c r="BD356" s="52">
        <v>0</v>
      </c>
      <c r="BE356" s="52">
        <v>0</v>
      </c>
      <c r="BF356" s="52">
        <v>0</v>
      </c>
      <c r="BG356" s="52">
        <v>0</v>
      </c>
      <c r="BH356" s="52">
        <v>0</v>
      </c>
      <c r="BI356" s="52">
        <v>0</v>
      </c>
      <c r="BJ356" s="52">
        <v>0</v>
      </c>
      <c r="BK356" s="52">
        <v>0</v>
      </c>
      <c r="BL356" s="52">
        <v>0</v>
      </c>
      <c r="BM356" s="52">
        <v>0</v>
      </c>
      <c r="BN356" s="52">
        <v>0</v>
      </c>
      <c r="BO356" s="52">
        <v>0</v>
      </c>
      <c r="BP356" s="52">
        <v>0</v>
      </c>
      <c r="BQ356" s="52">
        <v>0</v>
      </c>
      <c r="BR356" s="52">
        <v>0</v>
      </c>
      <c r="BS356" s="52">
        <v>0</v>
      </c>
      <c r="BT356" s="52">
        <v>0</v>
      </c>
      <c r="BU356" s="52">
        <v>0</v>
      </c>
      <c r="BV356" s="52">
        <v>0</v>
      </c>
      <c r="BW356" s="52">
        <v>0</v>
      </c>
      <c r="BX356" s="52">
        <v>0</v>
      </c>
      <c r="BY356" s="52">
        <v>0</v>
      </c>
      <c r="BZ356" s="52">
        <v>0</v>
      </c>
      <c r="CA356" s="52">
        <v>0</v>
      </c>
      <c r="CB356" s="52">
        <v>0</v>
      </c>
      <c r="CC356" s="52">
        <v>1292.54</v>
      </c>
      <c r="CD356" s="52">
        <v>1241.49</v>
      </c>
      <c r="CE356" s="52">
        <v>1144.74</v>
      </c>
      <c r="CF356" s="52">
        <v>1144.74</v>
      </c>
      <c r="CG356" s="52">
        <v>1144.74</v>
      </c>
      <c r="CH356" s="52">
        <v>1144.74</v>
      </c>
      <c r="CI356" s="52">
        <v>1144.74</v>
      </c>
      <c r="CJ356" s="52">
        <v>1144.74</v>
      </c>
      <c r="CK356" s="52">
        <v>1144.74</v>
      </c>
      <c r="CL356" s="52">
        <v>1144.74</v>
      </c>
      <c r="CM356" s="52">
        <v>1144.74</v>
      </c>
      <c r="CN356" s="52">
        <v>1144.74</v>
      </c>
      <c r="CO356" s="52">
        <v>1144.74</v>
      </c>
      <c r="CP356" s="52">
        <v>1144.74</v>
      </c>
      <c r="CQ356" s="52">
        <v>1144.74</v>
      </c>
      <c r="CR356" s="52">
        <v>1144.74</v>
      </c>
      <c r="CS356" s="52">
        <v>1144.74</v>
      </c>
      <c r="CT356" s="52">
        <v>1144.74</v>
      </c>
      <c r="CU356" s="52">
        <v>1144.74</v>
      </c>
      <c r="CV356" s="52">
        <v>1144.74</v>
      </c>
      <c r="CW356" s="52">
        <v>1144.74</v>
      </c>
      <c r="CX356" s="52">
        <v>1144.74</v>
      </c>
      <c r="CY356" s="52">
        <v>1144.74</v>
      </c>
      <c r="CZ356" s="52">
        <v>1144.74</v>
      </c>
      <c r="DA356" s="52">
        <v>1144.74</v>
      </c>
      <c r="DB356" s="52">
        <v>1144.74</v>
      </c>
      <c r="DC356" s="52">
        <v>1144.74</v>
      </c>
      <c r="DD356" s="52">
        <v>1144.74</v>
      </c>
      <c r="DE356" s="52">
        <v>1144.74</v>
      </c>
      <c r="DF356" s="52">
        <v>1144.74</v>
      </c>
      <c r="DG356" s="52">
        <v>1144.74</v>
      </c>
      <c r="DH356" s="52">
        <v>1144.74</v>
      </c>
      <c r="DI356" s="52">
        <v>1144.74</v>
      </c>
      <c r="DJ356" s="52">
        <v>1144.74</v>
      </c>
      <c r="DK356" s="52">
        <v>1144.74</v>
      </c>
      <c r="DL356" s="52">
        <v>1144.74</v>
      </c>
      <c r="DM356" s="52">
        <v>1144.74</v>
      </c>
      <c r="DN356" s="52">
        <v>1144.74</v>
      </c>
      <c r="DO356" s="52">
        <v>1144.74</v>
      </c>
      <c r="DP356" s="52">
        <v>1144.74</v>
      </c>
      <c r="DQ356" s="52">
        <v>1144.74</v>
      </c>
      <c r="DR356" s="52">
        <v>1144.74</v>
      </c>
      <c r="DS356" s="52">
        <v>1144.74</v>
      </c>
      <c r="DT356" s="52">
        <v>1144.74</v>
      </c>
      <c r="DU356" s="52">
        <v>1144.74</v>
      </c>
      <c r="DV356" s="52">
        <v>1144.74</v>
      </c>
      <c r="DW356" s="52">
        <v>1144.74</v>
      </c>
      <c r="DX356" s="52">
        <v>1144.74</v>
      </c>
      <c r="DY356" s="52">
        <v>1144.74</v>
      </c>
      <c r="DZ356" s="52">
        <v>1144.74</v>
      </c>
      <c r="EA356" s="52">
        <v>1144.74</v>
      </c>
      <c r="EB356" s="52">
        <v>1144.74</v>
      </c>
      <c r="EC356" s="52">
        <v>1144.74</v>
      </c>
      <c r="ED356" s="52">
        <v>1144.74</v>
      </c>
      <c r="EE356" s="52">
        <v>1144.74</v>
      </c>
      <c r="EF356" s="52">
        <v>1144.74</v>
      </c>
      <c r="EG356" s="52">
        <v>1144.74</v>
      </c>
      <c r="EH356" s="52">
        <v>1144.74</v>
      </c>
      <c r="EI356" s="52">
        <v>1144.74</v>
      </c>
      <c r="EJ356" s="52">
        <v>1144.74</v>
      </c>
      <c r="EK356" s="52">
        <v>1144.74</v>
      </c>
      <c r="EL356" s="52">
        <v>1144.74</v>
      </c>
      <c r="EM356" s="52">
        <v>1144.74</v>
      </c>
      <c r="EN356" s="52">
        <v>1144.74</v>
      </c>
      <c r="EO356" s="52">
        <v>1144.74</v>
      </c>
      <c r="EP356" s="52">
        <v>1144.74</v>
      </c>
      <c r="EQ356" s="52">
        <v>1144.74</v>
      </c>
      <c r="ER356" s="52">
        <v>1144.74</v>
      </c>
      <c r="ES356" s="52">
        <v>1144.74</v>
      </c>
      <c r="ET356" s="52">
        <v>1144.74</v>
      </c>
      <c r="EU356" s="52">
        <v>1144.74</v>
      </c>
      <c r="EV356" s="52">
        <v>1144.74</v>
      </c>
      <c r="EW356" s="52">
        <v>1144.74</v>
      </c>
      <c r="EX356" s="52">
        <v>1144.74</v>
      </c>
      <c r="EY356" s="52">
        <v>1144.74</v>
      </c>
      <c r="EZ356" s="52">
        <v>1144.74</v>
      </c>
      <c r="FA356" s="52">
        <v>1144.74</v>
      </c>
      <c r="FB356" s="52">
        <v>1144.74</v>
      </c>
      <c r="FC356" s="52">
        <v>1144.74</v>
      </c>
      <c r="FD356" s="52">
        <v>1144.74</v>
      </c>
      <c r="FE356" s="52">
        <v>1144.74</v>
      </c>
      <c r="FF356" s="52">
        <v>1144.74</v>
      </c>
      <c r="FG356" s="52">
        <v>1144.74</v>
      </c>
      <c r="FH356" s="52">
        <v>1144.74</v>
      </c>
      <c r="FI356" s="52">
        <v>1144.74</v>
      </c>
      <c r="FJ356" s="52">
        <v>1144.74</v>
      </c>
      <c r="FK356" s="52">
        <v>1144.74</v>
      </c>
      <c r="FL356" s="52">
        <v>1144.74</v>
      </c>
      <c r="FM356" s="52">
        <v>1144.74</v>
      </c>
      <c r="FN356" s="52">
        <v>1144.74</v>
      </c>
      <c r="FO356" s="52">
        <v>1144.74</v>
      </c>
      <c r="FP356" s="52">
        <v>1144.74</v>
      </c>
      <c r="FQ356" s="52">
        <v>1144.74</v>
      </c>
      <c r="FR356" s="52">
        <v>1144.74</v>
      </c>
      <c r="FS356" s="52">
        <v>1144.74</v>
      </c>
      <c r="FT356" s="52">
        <v>1144.74</v>
      </c>
      <c r="FU356" s="52">
        <v>1144.74</v>
      </c>
      <c r="FV356" s="52">
        <v>1144.74</v>
      </c>
      <c r="FW356" s="52">
        <v>1144.74</v>
      </c>
      <c r="FX356" s="52">
        <v>1144.74</v>
      </c>
      <c r="FY356" s="52">
        <v>1144.74</v>
      </c>
      <c r="FZ356" s="52">
        <v>1144.74</v>
      </c>
      <c r="GA356" s="52">
        <v>1144.74</v>
      </c>
      <c r="GB356" s="52">
        <v>1144.74</v>
      </c>
      <c r="GC356" s="52">
        <v>1144.74</v>
      </c>
      <c r="GD356" s="52">
        <v>1144.74</v>
      </c>
      <c r="GE356" s="52">
        <v>1144.74</v>
      </c>
      <c r="GF356" s="52">
        <v>1144.74</v>
      </c>
      <c r="GG356" s="52">
        <v>1144.74</v>
      </c>
      <c r="GH356" s="52">
        <v>1144.74</v>
      </c>
      <c r="GI356" s="52">
        <v>1144.74</v>
      </c>
      <c r="GJ356" s="52">
        <v>1144.74</v>
      </c>
      <c r="GK356" s="52">
        <v>1144.74</v>
      </c>
      <c r="GL356" s="52">
        <v>1144.74</v>
      </c>
      <c r="GM356" s="52">
        <v>1144.74</v>
      </c>
      <c r="GN356" s="52">
        <v>1144.74</v>
      </c>
      <c r="GO356" s="52">
        <v>1144.74</v>
      </c>
      <c r="GP356" s="52">
        <v>1144.74</v>
      </c>
      <c r="GQ356" s="52">
        <v>1144.74</v>
      </c>
      <c r="GR356" s="52">
        <v>1144.74</v>
      </c>
      <c r="GS356" s="52">
        <v>1144.74</v>
      </c>
      <c r="GT356" s="52">
        <v>1144.74</v>
      </c>
      <c r="GU356" s="52">
        <v>1144.74</v>
      </c>
      <c r="GV356" s="52">
        <v>1144.74</v>
      </c>
      <c r="GW356" s="52">
        <v>1144.74</v>
      </c>
      <c r="GX356" s="52">
        <v>1144.74</v>
      </c>
      <c r="GY356" s="52">
        <v>1144.74</v>
      </c>
      <c r="GZ356" s="52">
        <v>1144.74</v>
      </c>
      <c r="HA356" s="52">
        <v>1144.74</v>
      </c>
      <c r="HB356" s="52">
        <v>1144.74</v>
      </c>
      <c r="HC356" s="52">
        <v>1144.74</v>
      </c>
      <c r="HD356" s="52">
        <v>1144.74</v>
      </c>
      <c r="HE356" s="52">
        <v>1144.74</v>
      </c>
      <c r="HF356" s="52">
        <v>1144.74</v>
      </c>
      <c r="HG356" s="52">
        <v>1144.74</v>
      </c>
      <c r="HH356" s="52">
        <v>1144.74</v>
      </c>
      <c r="HI356" s="52">
        <v>1144.74</v>
      </c>
      <c r="HJ356" s="52">
        <v>1144.74</v>
      </c>
      <c r="HK356" s="52">
        <v>1144.74</v>
      </c>
      <c r="HL356" s="52">
        <v>1144.74</v>
      </c>
      <c r="HM356" s="52">
        <v>0</v>
      </c>
      <c r="HN356" s="52">
        <v>0</v>
      </c>
      <c r="HO356" s="52">
        <v>0</v>
      </c>
      <c r="HP356" s="52">
        <v>0</v>
      </c>
      <c r="HQ356" s="52">
        <v>0</v>
      </c>
      <c r="HR356" s="52">
        <v>0</v>
      </c>
      <c r="HS356" s="52">
        <v>0</v>
      </c>
      <c r="HT356" s="52">
        <v>0</v>
      </c>
      <c r="HU356" s="52">
        <v>0</v>
      </c>
      <c r="HV356" s="52">
        <v>0</v>
      </c>
      <c r="HW356" s="52">
        <v>0</v>
      </c>
      <c r="HX356" s="52">
        <v>0</v>
      </c>
      <c r="HY356" s="52">
        <v>0</v>
      </c>
      <c r="HZ356" s="52">
        <v>0</v>
      </c>
      <c r="IA356" s="52">
        <v>0</v>
      </c>
      <c r="IB356" s="52">
        <v>0</v>
      </c>
      <c r="IC356" s="52">
        <v>0</v>
      </c>
      <c r="ID356" s="52">
        <v>0</v>
      </c>
      <c r="IE356" s="52">
        <v>0</v>
      </c>
      <c r="IF356" s="52">
        <v>0</v>
      </c>
      <c r="IG356" s="52">
        <v>0</v>
      </c>
      <c r="IH356" s="52">
        <v>0</v>
      </c>
      <c r="II356" s="52">
        <v>0</v>
      </c>
      <c r="IJ356" s="52">
        <v>0</v>
      </c>
      <c r="IK356" s="52">
        <v>0</v>
      </c>
      <c r="IL356" s="52">
        <v>0</v>
      </c>
      <c r="IM356" s="52">
        <v>0</v>
      </c>
      <c r="IN356" s="52">
        <v>0</v>
      </c>
      <c r="IO356" s="52">
        <v>0</v>
      </c>
      <c r="IP356" s="52">
        <v>0</v>
      </c>
      <c r="IQ356" s="52">
        <v>0</v>
      </c>
      <c r="IR356" s="52">
        <v>0</v>
      </c>
      <c r="IS356" s="52">
        <v>0</v>
      </c>
      <c r="IT356" s="52">
        <v>0</v>
      </c>
      <c r="IU356" s="52">
        <v>0</v>
      </c>
      <c r="IV356" s="52">
        <v>0</v>
      </c>
      <c r="IW356" s="52">
        <v>0</v>
      </c>
      <c r="IX356" s="52">
        <v>0</v>
      </c>
      <c r="IY356" s="52">
        <v>0</v>
      </c>
      <c r="IZ356" s="52">
        <v>0</v>
      </c>
      <c r="JA356" s="52">
        <v>0</v>
      </c>
      <c r="JB356" s="52">
        <v>0</v>
      </c>
      <c r="JC356" s="52">
        <v>0</v>
      </c>
      <c r="JD356" s="52">
        <v>0</v>
      </c>
      <c r="JE356" s="52">
        <v>0</v>
      </c>
      <c r="JF356" s="52">
        <v>0</v>
      </c>
      <c r="JG356" s="52">
        <v>0</v>
      </c>
      <c r="JH356" s="52">
        <v>0</v>
      </c>
      <c r="JI356" s="52">
        <v>0</v>
      </c>
      <c r="JJ356" s="52">
        <v>0</v>
      </c>
      <c r="JK356" s="52">
        <v>0</v>
      </c>
      <c r="JL356" s="52">
        <v>0</v>
      </c>
      <c r="JM356" s="52">
        <v>0</v>
      </c>
      <c r="JN356" s="52">
        <v>0</v>
      </c>
      <c r="JO356" s="52">
        <v>0</v>
      </c>
      <c r="JP356" s="52">
        <v>0</v>
      </c>
      <c r="JQ356" s="52">
        <v>0</v>
      </c>
      <c r="JR356" s="52">
        <v>0</v>
      </c>
      <c r="JS356" s="52">
        <v>0</v>
      </c>
      <c r="JT356" s="52">
        <v>0</v>
      </c>
      <c r="JU356" s="52">
        <v>0</v>
      </c>
      <c r="JV356" s="52">
        <v>0</v>
      </c>
      <c r="JW356" s="52">
        <v>0</v>
      </c>
      <c r="JX356" s="52">
        <v>0</v>
      </c>
      <c r="JY356" s="52">
        <v>0</v>
      </c>
      <c r="JZ356" s="52">
        <v>0</v>
      </c>
      <c r="KA356" s="52">
        <v>0</v>
      </c>
      <c r="KB356" s="52">
        <v>0</v>
      </c>
      <c r="KC356" s="52">
        <v>0</v>
      </c>
      <c r="KD356" s="52">
        <v>0</v>
      </c>
      <c r="KE356" s="52">
        <v>0</v>
      </c>
      <c r="KF356" s="52">
        <v>0</v>
      </c>
      <c r="KG356" s="52">
        <v>0</v>
      </c>
      <c r="KH356" s="52">
        <v>0</v>
      </c>
      <c r="KI356" s="52">
        <v>0</v>
      </c>
      <c r="KJ356" s="52">
        <v>0</v>
      </c>
      <c r="KK356" s="52">
        <v>0</v>
      </c>
      <c r="KL356" s="52">
        <v>0</v>
      </c>
      <c r="KM356" s="52">
        <v>0</v>
      </c>
      <c r="KN356" s="52">
        <v>0</v>
      </c>
      <c r="KO356" s="52">
        <v>0</v>
      </c>
      <c r="KP356" s="52">
        <v>0</v>
      </c>
      <c r="KQ356" s="52">
        <v>0</v>
      </c>
      <c r="KR356" s="52">
        <v>0</v>
      </c>
      <c r="KS356" s="52">
        <v>0</v>
      </c>
      <c r="KT356" s="52">
        <v>0</v>
      </c>
      <c r="KU356" s="52">
        <v>0</v>
      </c>
      <c r="KV356" s="52">
        <v>0</v>
      </c>
      <c r="KW356" s="52">
        <v>0</v>
      </c>
      <c r="KX356" s="52">
        <v>0</v>
      </c>
      <c r="KY356" s="52">
        <v>0</v>
      </c>
      <c r="KZ356" s="52">
        <v>0</v>
      </c>
      <c r="LA356" s="52">
        <v>0</v>
      </c>
      <c r="LB356" s="52">
        <v>0</v>
      </c>
      <c r="LC356" s="52">
        <v>0</v>
      </c>
      <c r="LD356" s="52">
        <v>0</v>
      </c>
      <c r="LE356" s="52">
        <v>0</v>
      </c>
      <c r="LF356" s="52">
        <v>0</v>
      </c>
      <c r="LG356" s="52">
        <v>0</v>
      </c>
      <c r="LH356" s="52">
        <v>0</v>
      </c>
      <c r="LI356" s="52">
        <v>0</v>
      </c>
      <c r="LJ356" s="52">
        <v>0</v>
      </c>
      <c r="LK356" s="52">
        <v>0</v>
      </c>
      <c r="LL356" s="52">
        <v>0</v>
      </c>
      <c r="LM356" s="52">
        <v>0</v>
      </c>
      <c r="LN356" s="52">
        <v>0</v>
      </c>
      <c r="LO356" s="52">
        <v>0</v>
      </c>
      <c r="LP356" s="52">
        <v>0</v>
      </c>
      <c r="LQ356" s="52">
        <v>0</v>
      </c>
      <c r="LR356" s="52">
        <v>0</v>
      </c>
      <c r="LS356" s="52">
        <v>0</v>
      </c>
      <c r="LT356" s="52">
        <v>0</v>
      </c>
      <c r="LU356" s="52">
        <v>0</v>
      </c>
      <c r="LV356" s="52">
        <v>0</v>
      </c>
      <c r="LW356" s="52">
        <v>0</v>
      </c>
      <c r="LX356" s="52">
        <v>0</v>
      </c>
      <c r="LY356" s="52">
        <v>0</v>
      </c>
      <c r="LZ356" s="52">
        <v>0</v>
      </c>
      <c r="MA356" s="52">
        <v>0</v>
      </c>
      <c r="MB356" s="52">
        <v>0</v>
      </c>
      <c r="MC356" s="52">
        <v>0</v>
      </c>
      <c r="MD356" s="52">
        <v>0</v>
      </c>
      <c r="ME356" s="52">
        <v>0</v>
      </c>
      <c r="MF356" s="52">
        <v>0</v>
      </c>
      <c r="MG356" s="52">
        <v>0</v>
      </c>
      <c r="MH356" s="52">
        <v>0</v>
      </c>
      <c r="MI356" s="52">
        <v>0</v>
      </c>
      <c r="MJ356" s="52">
        <v>0</v>
      </c>
      <c r="MK356" s="52">
        <v>0</v>
      </c>
      <c r="ML356" s="52">
        <v>0</v>
      </c>
      <c r="MM356" s="52">
        <v>0</v>
      </c>
      <c r="MN356" s="52">
        <v>0</v>
      </c>
      <c r="MO356" s="52">
        <v>0</v>
      </c>
      <c r="MP356" s="52">
        <v>0</v>
      </c>
      <c r="MQ356" s="52">
        <v>0</v>
      </c>
      <c r="MR356" s="52">
        <v>0</v>
      </c>
      <c r="MS356" s="52">
        <v>0</v>
      </c>
      <c r="MT356" s="52">
        <v>0</v>
      </c>
      <c r="MU356" s="52">
        <v>0</v>
      </c>
      <c r="MV356" s="52">
        <v>0</v>
      </c>
      <c r="MW356" s="52">
        <v>0</v>
      </c>
      <c r="MX356" s="52">
        <v>0</v>
      </c>
      <c r="MY356" s="52">
        <v>0</v>
      </c>
      <c r="MZ356" s="52">
        <v>0</v>
      </c>
      <c r="NA356" s="52">
        <v>0</v>
      </c>
      <c r="NB356" s="52">
        <v>0</v>
      </c>
      <c r="NC356" s="52">
        <v>0</v>
      </c>
      <c r="ND356" s="52">
        <v>0</v>
      </c>
      <c r="NE356" s="52">
        <v>0</v>
      </c>
      <c r="NF356" s="52">
        <v>0</v>
      </c>
      <c r="NG356" s="52">
        <v>0</v>
      </c>
      <c r="NH356" s="52">
        <v>0</v>
      </c>
      <c r="NI356" s="52">
        <v>0</v>
      </c>
      <c r="NJ356" s="52">
        <v>0</v>
      </c>
      <c r="NK356" s="52">
        <v>0</v>
      </c>
      <c r="NL356" s="52">
        <v>0</v>
      </c>
      <c r="NM356" s="52">
        <v>0</v>
      </c>
      <c r="NN356" s="52">
        <v>0</v>
      </c>
      <c r="NO356" s="52">
        <v>0</v>
      </c>
      <c r="NP356" s="52">
        <v>0</v>
      </c>
      <c r="NQ356" s="52">
        <v>0</v>
      </c>
      <c r="NR356" s="68">
        <f t="shared" si="18"/>
        <v>160508.15000000002</v>
      </c>
      <c r="NS356" s="68">
        <f t="shared" si="19"/>
        <v>160508.15000000002</v>
      </c>
      <c r="NT356" s="68">
        <f t="shared" si="20"/>
        <v>126165.95000000023</v>
      </c>
    </row>
    <row r="357" spans="1:384" s="40" customFormat="1" ht="15" customHeight="1" outlineLevel="1" x14ac:dyDescent="0.2">
      <c r="A357" s="61"/>
      <c r="B357" s="49" t="s">
        <v>1078</v>
      </c>
      <c r="C357" s="49" t="s">
        <v>951</v>
      </c>
      <c r="D357" s="49" t="s">
        <v>952</v>
      </c>
      <c r="E357" s="50" t="s">
        <v>953</v>
      </c>
      <c r="F357" s="64">
        <v>45498</v>
      </c>
      <c r="G357" s="49" t="s">
        <v>37</v>
      </c>
      <c r="H357" s="72">
        <v>8.7311E-2</v>
      </c>
      <c r="I357" s="65">
        <v>148410</v>
      </c>
      <c r="J357" s="114" t="str">
        <f>_xlfn.XLOOKUP(E357,'[12]Resumo Unidades'!$B:$B,'[12]Resumo Unidades'!$W:$W)</f>
        <v>Fluxo ok</v>
      </c>
      <c r="K357" s="51" t="str">
        <f>IF(L357&gt;Resumo!$E$23,"Sim","Não")</f>
        <v>Não</v>
      </c>
      <c r="L357" s="66">
        <v>0</v>
      </c>
      <c r="M357" s="67"/>
      <c r="N357" s="52">
        <v>0</v>
      </c>
      <c r="O357" s="52">
        <v>0</v>
      </c>
      <c r="P357" s="52">
        <v>0</v>
      </c>
      <c r="Q357" s="52">
        <v>0</v>
      </c>
      <c r="R357" s="52">
        <v>0</v>
      </c>
      <c r="S357" s="52">
        <v>0</v>
      </c>
      <c r="T357" s="52">
        <v>0</v>
      </c>
      <c r="U357" s="52">
        <v>0</v>
      </c>
      <c r="V357" s="52">
        <v>0</v>
      </c>
      <c r="W357" s="52">
        <v>0</v>
      </c>
      <c r="X357" s="52">
        <v>0</v>
      </c>
      <c r="Y357" s="52">
        <v>0</v>
      </c>
      <c r="Z357" s="52">
        <v>0</v>
      </c>
      <c r="AA357" s="52">
        <v>0</v>
      </c>
      <c r="AB357" s="52">
        <v>0</v>
      </c>
      <c r="AC357" s="52">
        <v>0</v>
      </c>
      <c r="AD357" s="52">
        <v>0</v>
      </c>
      <c r="AE357" s="52">
        <v>0</v>
      </c>
      <c r="AF357" s="52">
        <v>0</v>
      </c>
      <c r="AG357" s="52">
        <v>0</v>
      </c>
      <c r="AH357" s="52">
        <v>0</v>
      </c>
      <c r="AI357" s="52">
        <v>0</v>
      </c>
      <c r="AJ357" s="52">
        <v>0</v>
      </c>
      <c r="AK357" s="52">
        <v>0</v>
      </c>
      <c r="AL357" s="52">
        <v>0</v>
      </c>
      <c r="AM357" s="52">
        <v>0</v>
      </c>
      <c r="AN357" s="52">
        <v>0</v>
      </c>
      <c r="AO357" s="52">
        <v>0</v>
      </c>
      <c r="AP357" s="52">
        <v>0</v>
      </c>
      <c r="AQ357" s="52">
        <v>0</v>
      </c>
      <c r="AR357" s="52">
        <v>0</v>
      </c>
      <c r="AS357" s="52">
        <v>0</v>
      </c>
      <c r="AT357" s="52">
        <v>0</v>
      </c>
      <c r="AU357" s="52">
        <v>0</v>
      </c>
      <c r="AV357" s="52">
        <v>0</v>
      </c>
      <c r="AW357" s="52">
        <v>0</v>
      </c>
      <c r="AX357" s="52">
        <v>0</v>
      </c>
      <c r="AY357" s="52">
        <v>0</v>
      </c>
      <c r="AZ357" s="52">
        <v>0</v>
      </c>
      <c r="BA357" s="52">
        <v>0</v>
      </c>
      <c r="BB357" s="52">
        <v>0</v>
      </c>
      <c r="BC357" s="52">
        <v>0</v>
      </c>
      <c r="BD357" s="52">
        <v>0</v>
      </c>
      <c r="BE357" s="52">
        <v>0</v>
      </c>
      <c r="BF357" s="52">
        <v>0</v>
      </c>
      <c r="BG357" s="52">
        <v>0</v>
      </c>
      <c r="BH357" s="52">
        <v>0</v>
      </c>
      <c r="BI357" s="52">
        <v>0</v>
      </c>
      <c r="BJ357" s="52">
        <v>0</v>
      </c>
      <c r="BK357" s="52">
        <v>0</v>
      </c>
      <c r="BL357" s="52">
        <v>0</v>
      </c>
      <c r="BM357" s="52">
        <v>0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52">
        <v>0</v>
      </c>
      <c r="BV357" s="52">
        <v>0</v>
      </c>
      <c r="BW357" s="52">
        <v>0</v>
      </c>
      <c r="BX357" s="52">
        <v>0</v>
      </c>
      <c r="BY357" s="52">
        <v>0</v>
      </c>
      <c r="BZ357" s="52">
        <v>0</v>
      </c>
      <c r="CA357" s="52">
        <v>0</v>
      </c>
      <c r="CB357" s="52">
        <v>0</v>
      </c>
      <c r="CC357" s="52">
        <v>0</v>
      </c>
      <c r="CD357" s="52">
        <v>1325.16</v>
      </c>
      <c r="CE357" s="52">
        <v>1249.3200000000002</v>
      </c>
      <c r="CF357" s="52">
        <v>1249.3200000000002</v>
      </c>
      <c r="CG357" s="52">
        <v>1249.3200000000002</v>
      </c>
      <c r="CH357" s="52">
        <v>1249.3200000000002</v>
      </c>
      <c r="CI357" s="52">
        <v>1249.3200000000002</v>
      </c>
      <c r="CJ357" s="52">
        <v>1249.3200000000002</v>
      </c>
      <c r="CK357" s="52">
        <v>1249.3200000000002</v>
      </c>
      <c r="CL357" s="52">
        <v>1249.3200000000002</v>
      </c>
      <c r="CM357" s="52">
        <v>1249.3200000000002</v>
      </c>
      <c r="CN357" s="52">
        <v>1249.3200000000002</v>
      </c>
      <c r="CO357" s="52">
        <v>1249.3200000000002</v>
      </c>
      <c r="CP357" s="52">
        <v>1249.3200000000002</v>
      </c>
      <c r="CQ357" s="52">
        <v>1249.3200000000002</v>
      </c>
      <c r="CR357" s="52">
        <v>1249.3200000000002</v>
      </c>
      <c r="CS357" s="52">
        <v>1249.3200000000002</v>
      </c>
      <c r="CT357" s="52">
        <v>1249.3200000000002</v>
      </c>
      <c r="CU357" s="52">
        <v>1249.3200000000002</v>
      </c>
      <c r="CV357" s="52">
        <v>1249.3200000000002</v>
      </c>
      <c r="CW357" s="52">
        <v>1249.3200000000002</v>
      </c>
      <c r="CX357" s="52">
        <v>1249.3200000000002</v>
      </c>
      <c r="CY357" s="52">
        <v>1249.3200000000002</v>
      </c>
      <c r="CZ357" s="52">
        <v>1249.3200000000002</v>
      </c>
      <c r="DA357" s="52">
        <v>1249.3200000000002</v>
      </c>
      <c r="DB357" s="52">
        <v>1249.3200000000002</v>
      </c>
      <c r="DC357" s="52">
        <v>1249.3200000000002</v>
      </c>
      <c r="DD357" s="52">
        <v>1249.3200000000002</v>
      </c>
      <c r="DE357" s="52">
        <v>1249.3200000000002</v>
      </c>
      <c r="DF357" s="52">
        <v>1249.3200000000002</v>
      </c>
      <c r="DG357" s="52">
        <v>1249.3200000000002</v>
      </c>
      <c r="DH357" s="52">
        <v>1249.3200000000002</v>
      </c>
      <c r="DI357" s="52">
        <v>1249.3200000000002</v>
      </c>
      <c r="DJ357" s="52">
        <v>1249.3200000000002</v>
      </c>
      <c r="DK357" s="52">
        <v>1249.3200000000002</v>
      </c>
      <c r="DL357" s="52">
        <v>1249.3200000000002</v>
      </c>
      <c r="DM357" s="52">
        <v>1249.3200000000002</v>
      </c>
      <c r="DN357" s="52">
        <v>1249.3200000000002</v>
      </c>
      <c r="DO357" s="52">
        <v>1249.3200000000002</v>
      </c>
      <c r="DP357" s="52">
        <v>1249.3200000000002</v>
      </c>
      <c r="DQ357" s="52">
        <v>1249.3200000000002</v>
      </c>
      <c r="DR357" s="52">
        <v>1249.3200000000002</v>
      </c>
      <c r="DS357" s="52">
        <v>1249.3200000000002</v>
      </c>
      <c r="DT357" s="52">
        <v>1249.3200000000002</v>
      </c>
      <c r="DU357" s="52">
        <v>1249.3200000000002</v>
      </c>
      <c r="DV357" s="52">
        <v>1249.3200000000002</v>
      </c>
      <c r="DW357" s="52">
        <v>1249.3200000000002</v>
      </c>
      <c r="DX357" s="52">
        <v>1249.3200000000002</v>
      </c>
      <c r="DY357" s="52">
        <v>1249.3200000000002</v>
      </c>
      <c r="DZ357" s="52">
        <v>1249.3200000000002</v>
      </c>
      <c r="EA357" s="52">
        <v>1249.3200000000002</v>
      </c>
      <c r="EB357" s="52">
        <v>1249.3200000000002</v>
      </c>
      <c r="EC357" s="52">
        <v>1249.3200000000002</v>
      </c>
      <c r="ED357" s="52">
        <v>1249.3200000000002</v>
      </c>
      <c r="EE357" s="52">
        <v>1249.3200000000002</v>
      </c>
      <c r="EF357" s="52">
        <v>1249.3200000000002</v>
      </c>
      <c r="EG357" s="52">
        <v>1249.3200000000002</v>
      </c>
      <c r="EH357" s="52">
        <v>1249.3200000000002</v>
      </c>
      <c r="EI357" s="52">
        <v>1249.3200000000002</v>
      </c>
      <c r="EJ357" s="52">
        <v>1249.3200000000002</v>
      </c>
      <c r="EK357" s="52">
        <v>1249.3200000000002</v>
      </c>
      <c r="EL357" s="52">
        <v>1249.3200000000002</v>
      </c>
      <c r="EM357" s="52">
        <v>1249.3200000000002</v>
      </c>
      <c r="EN357" s="52">
        <v>1249.3200000000002</v>
      </c>
      <c r="EO357" s="52">
        <v>1249.3200000000002</v>
      </c>
      <c r="EP357" s="52">
        <v>1249.3200000000002</v>
      </c>
      <c r="EQ357" s="52">
        <v>1249.3200000000002</v>
      </c>
      <c r="ER357" s="52">
        <v>1249.3200000000002</v>
      </c>
      <c r="ES357" s="52">
        <v>1249.3200000000002</v>
      </c>
      <c r="ET357" s="52">
        <v>1249.3200000000002</v>
      </c>
      <c r="EU357" s="52">
        <v>1249.3200000000002</v>
      </c>
      <c r="EV357" s="52">
        <v>1249.3200000000002</v>
      </c>
      <c r="EW357" s="52">
        <v>1249.3200000000002</v>
      </c>
      <c r="EX357" s="52">
        <v>1249.3200000000002</v>
      </c>
      <c r="EY357" s="52">
        <v>1249.3200000000002</v>
      </c>
      <c r="EZ357" s="52">
        <v>1249.3200000000002</v>
      </c>
      <c r="FA357" s="52">
        <v>1249.3200000000002</v>
      </c>
      <c r="FB357" s="52">
        <v>1249.3200000000002</v>
      </c>
      <c r="FC357" s="52">
        <v>1249.3200000000002</v>
      </c>
      <c r="FD357" s="52">
        <v>1249.3200000000002</v>
      </c>
      <c r="FE357" s="52">
        <v>1249.3200000000002</v>
      </c>
      <c r="FF357" s="52">
        <v>1249.3200000000002</v>
      </c>
      <c r="FG357" s="52">
        <v>1249.3200000000002</v>
      </c>
      <c r="FH357" s="52">
        <v>1249.3200000000002</v>
      </c>
      <c r="FI357" s="52">
        <v>1249.3200000000002</v>
      </c>
      <c r="FJ357" s="52">
        <v>1249.3200000000002</v>
      </c>
      <c r="FK357" s="52">
        <v>1249.3200000000002</v>
      </c>
      <c r="FL357" s="52">
        <v>1249.3200000000002</v>
      </c>
      <c r="FM357" s="52">
        <v>1249.3200000000002</v>
      </c>
      <c r="FN357" s="52">
        <v>1249.3200000000002</v>
      </c>
      <c r="FO357" s="52">
        <v>1249.3200000000002</v>
      </c>
      <c r="FP357" s="52">
        <v>1249.3200000000002</v>
      </c>
      <c r="FQ357" s="52">
        <v>1249.3200000000002</v>
      </c>
      <c r="FR357" s="52">
        <v>1249.3200000000002</v>
      </c>
      <c r="FS357" s="52">
        <v>1249.3200000000002</v>
      </c>
      <c r="FT357" s="52">
        <v>1249.3200000000002</v>
      </c>
      <c r="FU357" s="52">
        <v>1249.3200000000002</v>
      </c>
      <c r="FV357" s="52">
        <v>1249.3200000000002</v>
      </c>
      <c r="FW357" s="52">
        <v>1249.3200000000002</v>
      </c>
      <c r="FX357" s="52">
        <v>1249.3200000000002</v>
      </c>
      <c r="FY357" s="52">
        <v>1249.3200000000002</v>
      </c>
      <c r="FZ357" s="52">
        <v>1249.3200000000002</v>
      </c>
      <c r="GA357" s="52">
        <v>1249.3200000000002</v>
      </c>
      <c r="GB357" s="52">
        <v>1249.3200000000002</v>
      </c>
      <c r="GC357" s="52">
        <v>1249.3200000000002</v>
      </c>
      <c r="GD357" s="52">
        <v>1249.3200000000002</v>
      </c>
      <c r="GE357" s="52">
        <v>1249.3200000000002</v>
      </c>
      <c r="GF357" s="52">
        <v>1249.3200000000002</v>
      </c>
      <c r="GG357" s="52">
        <v>1249.3200000000002</v>
      </c>
      <c r="GH357" s="52">
        <v>1249.3200000000002</v>
      </c>
      <c r="GI357" s="52">
        <v>1249.3200000000002</v>
      </c>
      <c r="GJ357" s="52">
        <v>1249.3200000000002</v>
      </c>
      <c r="GK357" s="52">
        <v>1249.3200000000002</v>
      </c>
      <c r="GL357" s="52">
        <v>1249.3200000000002</v>
      </c>
      <c r="GM357" s="52">
        <v>1249.3200000000002</v>
      </c>
      <c r="GN357" s="52">
        <v>1249.3200000000002</v>
      </c>
      <c r="GO357" s="52">
        <v>1249.3200000000002</v>
      </c>
      <c r="GP357" s="52">
        <v>1249.3200000000002</v>
      </c>
      <c r="GQ357" s="52">
        <v>1249.3200000000002</v>
      </c>
      <c r="GR357" s="52">
        <v>1249.3200000000002</v>
      </c>
      <c r="GS357" s="52">
        <v>1249.3200000000002</v>
      </c>
      <c r="GT357" s="52">
        <v>1249.3200000000002</v>
      </c>
      <c r="GU357" s="52">
        <v>1249.3200000000002</v>
      </c>
      <c r="GV357" s="52">
        <v>1249.3200000000002</v>
      </c>
      <c r="GW357" s="52">
        <v>1249.3200000000002</v>
      </c>
      <c r="GX357" s="52">
        <v>1249.3200000000002</v>
      </c>
      <c r="GY357" s="52">
        <v>1249.3200000000002</v>
      </c>
      <c r="GZ357" s="52">
        <v>1249.3200000000002</v>
      </c>
      <c r="HA357" s="52">
        <v>1249.3200000000002</v>
      </c>
      <c r="HB357" s="52">
        <v>1249.3200000000002</v>
      </c>
      <c r="HC357" s="52">
        <v>1249.3200000000002</v>
      </c>
      <c r="HD357" s="52">
        <v>1249.3200000000002</v>
      </c>
      <c r="HE357" s="52">
        <v>1249.3200000000002</v>
      </c>
      <c r="HF357" s="52">
        <v>1249.3200000000002</v>
      </c>
      <c r="HG357" s="52">
        <v>1249.3200000000002</v>
      </c>
      <c r="HH357" s="52">
        <v>1249.3200000000002</v>
      </c>
      <c r="HI357" s="52">
        <v>1249.3200000000002</v>
      </c>
      <c r="HJ357" s="52">
        <v>1249.3200000000002</v>
      </c>
      <c r="HK357" s="52">
        <v>1249.3200000000002</v>
      </c>
      <c r="HL357" s="52">
        <v>1249.3200000000002</v>
      </c>
      <c r="HM357" s="52">
        <v>1249.3200000000002</v>
      </c>
      <c r="HN357" s="52">
        <v>1249.3200000000002</v>
      </c>
      <c r="HO357" s="52">
        <v>1249.3200000000002</v>
      </c>
      <c r="HP357" s="52">
        <v>1249.3200000000002</v>
      </c>
      <c r="HQ357" s="52">
        <v>1249.3200000000002</v>
      </c>
      <c r="HR357" s="52">
        <v>1249.3200000000002</v>
      </c>
      <c r="HS357" s="52">
        <v>1249.3200000000002</v>
      </c>
      <c r="HT357" s="52">
        <v>1249.3200000000002</v>
      </c>
      <c r="HU357" s="52">
        <v>1249.3200000000002</v>
      </c>
      <c r="HV357" s="52">
        <v>1249.3200000000002</v>
      </c>
      <c r="HW357" s="52">
        <v>1249.3200000000002</v>
      </c>
      <c r="HX357" s="52">
        <v>1249.3200000000002</v>
      </c>
      <c r="HY357" s="52">
        <v>1249.3200000000002</v>
      </c>
      <c r="HZ357" s="52">
        <v>1249.3200000000002</v>
      </c>
      <c r="IA357" s="52">
        <v>1249.3200000000002</v>
      </c>
      <c r="IB357" s="52">
        <v>1249.3200000000002</v>
      </c>
      <c r="IC357" s="52">
        <v>1249.3200000000002</v>
      </c>
      <c r="ID357" s="52">
        <v>1249.3200000000002</v>
      </c>
      <c r="IE357" s="52">
        <v>1249.3200000000002</v>
      </c>
      <c r="IF357" s="52">
        <v>1249.3200000000002</v>
      </c>
      <c r="IG357" s="52">
        <v>1249.3200000000002</v>
      </c>
      <c r="IH357" s="52">
        <v>1249.3200000000002</v>
      </c>
      <c r="II357" s="52">
        <v>1249.3200000000002</v>
      </c>
      <c r="IJ357" s="52">
        <v>1249.3200000000002</v>
      </c>
      <c r="IK357" s="52">
        <v>1249.3200000000002</v>
      </c>
      <c r="IL357" s="52">
        <v>1249.3200000000002</v>
      </c>
      <c r="IM357" s="52">
        <v>1249.3200000000002</v>
      </c>
      <c r="IN357" s="52">
        <v>1249.3200000000002</v>
      </c>
      <c r="IO357" s="52">
        <v>1249.3200000000002</v>
      </c>
      <c r="IP357" s="52">
        <v>1249.3200000000002</v>
      </c>
      <c r="IQ357" s="52">
        <v>1249.3200000000002</v>
      </c>
      <c r="IR357" s="52">
        <v>1249.3200000000002</v>
      </c>
      <c r="IS357" s="52">
        <v>1249.3200000000002</v>
      </c>
      <c r="IT357" s="52">
        <v>1249.3200000000002</v>
      </c>
      <c r="IU357" s="52">
        <v>0</v>
      </c>
      <c r="IV357" s="52">
        <v>0</v>
      </c>
      <c r="IW357" s="52">
        <v>0</v>
      </c>
      <c r="IX357" s="52">
        <v>0</v>
      </c>
      <c r="IY357" s="52">
        <v>0</v>
      </c>
      <c r="IZ357" s="52">
        <v>0</v>
      </c>
      <c r="JA357" s="52">
        <v>0</v>
      </c>
      <c r="JB357" s="52">
        <v>0</v>
      </c>
      <c r="JC357" s="52">
        <v>0</v>
      </c>
      <c r="JD357" s="52">
        <v>0</v>
      </c>
      <c r="JE357" s="52">
        <v>0</v>
      </c>
      <c r="JF357" s="52">
        <v>0</v>
      </c>
      <c r="JG357" s="52">
        <v>0</v>
      </c>
      <c r="JH357" s="52">
        <v>0</v>
      </c>
      <c r="JI357" s="52">
        <v>0</v>
      </c>
      <c r="JJ357" s="52">
        <v>0</v>
      </c>
      <c r="JK357" s="52">
        <v>0</v>
      </c>
      <c r="JL357" s="52">
        <v>0</v>
      </c>
      <c r="JM357" s="52">
        <v>0</v>
      </c>
      <c r="JN357" s="52">
        <v>0</v>
      </c>
      <c r="JO357" s="52">
        <v>0</v>
      </c>
      <c r="JP357" s="52">
        <v>0</v>
      </c>
      <c r="JQ357" s="52">
        <v>0</v>
      </c>
      <c r="JR357" s="52">
        <v>0</v>
      </c>
      <c r="JS357" s="52">
        <v>0</v>
      </c>
      <c r="JT357" s="52">
        <v>0</v>
      </c>
      <c r="JU357" s="52">
        <v>0</v>
      </c>
      <c r="JV357" s="52">
        <v>0</v>
      </c>
      <c r="JW357" s="52">
        <v>0</v>
      </c>
      <c r="JX357" s="52">
        <v>0</v>
      </c>
      <c r="JY357" s="52">
        <v>0</v>
      </c>
      <c r="JZ357" s="52">
        <v>0</v>
      </c>
      <c r="KA357" s="52">
        <v>0</v>
      </c>
      <c r="KB357" s="52">
        <v>0</v>
      </c>
      <c r="KC357" s="52">
        <v>0</v>
      </c>
      <c r="KD357" s="52">
        <v>0</v>
      </c>
      <c r="KE357" s="52">
        <v>0</v>
      </c>
      <c r="KF357" s="52">
        <v>0</v>
      </c>
      <c r="KG357" s="52">
        <v>0</v>
      </c>
      <c r="KH357" s="52">
        <v>0</v>
      </c>
      <c r="KI357" s="52">
        <v>0</v>
      </c>
      <c r="KJ357" s="52">
        <v>0</v>
      </c>
      <c r="KK357" s="52">
        <v>0</v>
      </c>
      <c r="KL357" s="52">
        <v>0</v>
      </c>
      <c r="KM357" s="52">
        <v>0</v>
      </c>
      <c r="KN357" s="52">
        <v>0</v>
      </c>
      <c r="KO357" s="52">
        <v>0</v>
      </c>
      <c r="KP357" s="52">
        <v>0</v>
      </c>
      <c r="KQ357" s="52">
        <v>0</v>
      </c>
      <c r="KR357" s="52">
        <v>0</v>
      </c>
      <c r="KS357" s="52">
        <v>0</v>
      </c>
      <c r="KT357" s="52">
        <v>0</v>
      </c>
      <c r="KU357" s="52">
        <v>0</v>
      </c>
      <c r="KV357" s="52">
        <v>0</v>
      </c>
      <c r="KW357" s="52">
        <v>0</v>
      </c>
      <c r="KX357" s="52">
        <v>0</v>
      </c>
      <c r="KY357" s="52">
        <v>0</v>
      </c>
      <c r="KZ357" s="52">
        <v>0</v>
      </c>
      <c r="LA357" s="52">
        <v>0</v>
      </c>
      <c r="LB357" s="52">
        <v>0</v>
      </c>
      <c r="LC357" s="52">
        <v>0</v>
      </c>
      <c r="LD357" s="52">
        <v>0</v>
      </c>
      <c r="LE357" s="52">
        <v>0</v>
      </c>
      <c r="LF357" s="52">
        <v>0</v>
      </c>
      <c r="LG357" s="52">
        <v>0</v>
      </c>
      <c r="LH357" s="52">
        <v>0</v>
      </c>
      <c r="LI357" s="52">
        <v>0</v>
      </c>
      <c r="LJ357" s="52">
        <v>0</v>
      </c>
      <c r="LK357" s="52">
        <v>0</v>
      </c>
      <c r="LL357" s="52">
        <v>0</v>
      </c>
      <c r="LM357" s="52">
        <v>0</v>
      </c>
      <c r="LN357" s="52">
        <v>0</v>
      </c>
      <c r="LO357" s="52">
        <v>0</v>
      </c>
      <c r="LP357" s="52">
        <v>0</v>
      </c>
      <c r="LQ357" s="52">
        <v>0</v>
      </c>
      <c r="LR357" s="52">
        <v>0</v>
      </c>
      <c r="LS357" s="52">
        <v>0</v>
      </c>
      <c r="LT357" s="52">
        <v>0</v>
      </c>
      <c r="LU357" s="52">
        <v>0</v>
      </c>
      <c r="LV357" s="52">
        <v>0</v>
      </c>
      <c r="LW357" s="52">
        <v>0</v>
      </c>
      <c r="LX357" s="52">
        <v>0</v>
      </c>
      <c r="LY357" s="52">
        <v>0</v>
      </c>
      <c r="LZ357" s="52">
        <v>0</v>
      </c>
      <c r="MA357" s="52">
        <v>0</v>
      </c>
      <c r="MB357" s="52">
        <v>0</v>
      </c>
      <c r="MC357" s="52">
        <v>0</v>
      </c>
      <c r="MD357" s="52">
        <v>0</v>
      </c>
      <c r="ME357" s="52">
        <v>0</v>
      </c>
      <c r="MF357" s="52">
        <v>0</v>
      </c>
      <c r="MG357" s="52">
        <v>0</v>
      </c>
      <c r="MH357" s="52">
        <v>0</v>
      </c>
      <c r="MI357" s="52">
        <v>0</v>
      </c>
      <c r="MJ357" s="52">
        <v>0</v>
      </c>
      <c r="MK357" s="52">
        <v>0</v>
      </c>
      <c r="ML357" s="52">
        <v>0</v>
      </c>
      <c r="MM357" s="52">
        <v>0</v>
      </c>
      <c r="MN357" s="52">
        <v>0</v>
      </c>
      <c r="MO357" s="52">
        <v>0</v>
      </c>
      <c r="MP357" s="52">
        <v>0</v>
      </c>
      <c r="MQ357" s="52">
        <v>0</v>
      </c>
      <c r="MR357" s="52">
        <v>0</v>
      </c>
      <c r="MS357" s="52">
        <v>0</v>
      </c>
      <c r="MT357" s="52">
        <v>0</v>
      </c>
      <c r="MU357" s="52">
        <v>0</v>
      </c>
      <c r="MV357" s="52">
        <v>0</v>
      </c>
      <c r="MW357" s="52">
        <v>0</v>
      </c>
      <c r="MX357" s="52">
        <v>0</v>
      </c>
      <c r="MY357" s="52">
        <v>0</v>
      </c>
      <c r="MZ357" s="52">
        <v>0</v>
      </c>
      <c r="NA357" s="52">
        <v>0</v>
      </c>
      <c r="NB357" s="52">
        <v>0</v>
      </c>
      <c r="NC357" s="52">
        <v>0</v>
      </c>
      <c r="ND357" s="52">
        <v>0</v>
      </c>
      <c r="NE357" s="52">
        <v>0</v>
      </c>
      <c r="NF357" s="52">
        <v>0</v>
      </c>
      <c r="NG357" s="52">
        <v>0</v>
      </c>
      <c r="NH357" s="52">
        <v>0</v>
      </c>
      <c r="NI357" s="52">
        <v>0</v>
      </c>
      <c r="NJ357" s="52">
        <v>0</v>
      </c>
      <c r="NK357" s="52">
        <v>0</v>
      </c>
      <c r="NL357" s="52">
        <v>0</v>
      </c>
      <c r="NM357" s="52">
        <v>0</v>
      </c>
      <c r="NN357" s="52">
        <v>0</v>
      </c>
      <c r="NO357" s="52">
        <v>0</v>
      </c>
      <c r="NP357" s="52">
        <v>0</v>
      </c>
      <c r="NQ357" s="52">
        <v>0</v>
      </c>
      <c r="NR357" s="68">
        <f t="shared" si="18"/>
        <v>216208.20000000083</v>
      </c>
      <c r="NS357" s="68">
        <f t="shared" si="19"/>
        <v>216208.20000000083</v>
      </c>
      <c r="NT357" s="68">
        <f t="shared" si="20"/>
        <v>136251.72000000038</v>
      </c>
    </row>
    <row r="358" spans="1:384" s="40" customFormat="1" ht="15" customHeight="1" outlineLevel="1" x14ac:dyDescent="0.2">
      <c r="A358" s="61"/>
      <c r="B358" s="49" t="s">
        <v>1078</v>
      </c>
      <c r="C358" s="49" t="s">
        <v>959</v>
      </c>
      <c r="D358" s="49" t="s">
        <v>958</v>
      </c>
      <c r="E358" s="50" t="s">
        <v>960</v>
      </c>
      <c r="F358" s="64">
        <v>45510</v>
      </c>
      <c r="G358" s="49" t="s">
        <v>37</v>
      </c>
      <c r="H358" s="72">
        <v>0.12682499999999999</v>
      </c>
      <c r="I358" s="65">
        <v>228750</v>
      </c>
      <c r="J358" s="114" t="str">
        <f>_xlfn.XLOOKUP(E358,'[12]Resumo Unidades'!$B:$B,'[12]Resumo Unidades'!$W:$W)</f>
        <v>Fluxo ok</v>
      </c>
      <c r="K358" s="51" t="str">
        <f>IF(L358&gt;Resumo!$E$23,"Sim","Não")</f>
        <v>Não</v>
      </c>
      <c r="L358" s="66">
        <v>19</v>
      </c>
      <c r="M358" s="67"/>
      <c r="N358" s="52">
        <v>0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52">
        <v>0</v>
      </c>
      <c r="W358" s="52">
        <v>0</v>
      </c>
      <c r="X358" s="52">
        <v>0</v>
      </c>
      <c r="Y358" s="52">
        <v>0</v>
      </c>
      <c r="Z358" s="52">
        <v>0</v>
      </c>
      <c r="AA358" s="52">
        <v>0</v>
      </c>
      <c r="AB358" s="52">
        <v>0</v>
      </c>
      <c r="AC358" s="52">
        <v>0</v>
      </c>
      <c r="AD358" s="52">
        <v>0</v>
      </c>
      <c r="AE358" s="52">
        <v>0</v>
      </c>
      <c r="AF358" s="52">
        <v>0</v>
      </c>
      <c r="AG358" s="52">
        <v>0</v>
      </c>
      <c r="AH358" s="52">
        <v>0</v>
      </c>
      <c r="AI358" s="52">
        <v>0</v>
      </c>
      <c r="AJ358" s="52">
        <v>0</v>
      </c>
      <c r="AK358" s="52">
        <v>0</v>
      </c>
      <c r="AL358" s="52">
        <v>0</v>
      </c>
      <c r="AM358" s="52">
        <v>0</v>
      </c>
      <c r="AN358" s="52">
        <v>0</v>
      </c>
      <c r="AO358" s="52">
        <v>0</v>
      </c>
      <c r="AP358" s="52">
        <v>0</v>
      </c>
      <c r="AQ358" s="52">
        <v>0</v>
      </c>
      <c r="AR358" s="52">
        <v>0</v>
      </c>
      <c r="AS358" s="52">
        <v>0</v>
      </c>
      <c r="AT358" s="52">
        <v>0</v>
      </c>
      <c r="AU358" s="52">
        <v>0</v>
      </c>
      <c r="AV358" s="52">
        <v>0</v>
      </c>
      <c r="AW358" s="52">
        <v>0</v>
      </c>
      <c r="AX358" s="52">
        <v>0</v>
      </c>
      <c r="AY358" s="52">
        <v>0</v>
      </c>
      <c r="AZ358" s="52">
        <v>0</v>
      </c>
      <c r="BA358" s="52">
        <v>0</v>
      </c>
      <c r="BB358" s="52">
        <v>0</v>
      </c>
      <c r="BC358" s="52">
        <v>0</v>
      </c>
      <c r="BD358" s="52">
        <v>0</v>
      </c>
      <c r="BE358" s="52">
        <v>0</v>
      </c>
      <c r="BF358" s="52">
        <v>0</v>
      </c>
      <c r="BG358" s="52">
        <v>0</v>
      </c>
      <c r="BH358" s="52">
        <v>0</v>
      </c>
      <c r="BI358" s="52">
        <v>0</v>
      </c>
      <c r="BJ358" s="52">
        <v>0</v>
      </c>
      <c r="BK358" s="52">
        <v>0</v>
      </c>
      <c r="BL358" s="52">
        <v>0</v>
      </c>
      <c r="BM358" s="52">
        <v>0</v>
      </c>
      <c r="BN358" s="52">
        <v>0</v>
      </c>
      <c r="BO358" s="52">
        <v>0</v>
      </c>
      <c r="BP358" s="52">
        <v>0</v>
      </c>
      <c r="BQ358" s="52">
        <v>0</v>
      </c>
      <c r="BR358" s="52">
        <v>0</v>
      </c>
      <c r="BS358" s="52">
        <v>0</v>
      </c>
      <c r="BT358" s="52">
        <v>0</v>
      </c>
      <c r="BU358" s="52">
        <v>0</v>
      </c>
      <c r="BV358" s="52">
        <v>0</v>
      </c>
      <c r="BW358" s="52">
        <v>0</v>
      </c>
      <c r="BX358" s="52">
        <v>0</v>
      </c>
      <c r="BY358" s="52">
        <v>0</v>
      </c>
      <c r="BZ358" s="52">
        <v>0</v>
      </c>
      <c r="CA358" s="52">
        <v>0</v>
      </c>
      <c r="CB358" s="52">
        <v>0</v>
      </c>
      <c r="CC358" s="52">
        <v>2987.99</v>
      </c>
      <c r="CD358" s="52">
        <v>2805.7999999999997</v>
      </c>
      <c r="CE358" s="52">
        <v>2805.7999999999997</v>
      </c>
      <c r="CF358" s="52">
        <v>2805.7999999999997</v>
      </c>
      <c r="CG358" s="52">
        <v>2805.7999999999997</v>
      </c>
      <c r="CH358" s="52">
        <v>2805.7999999999997</v>
      </c>
      <c r="CI358" s="52">
        <v>2805.7999999999997</v>
      </c>
      <c r="CJ358" s="52">
        <v>2805.7999999999997</v>
      </c>
      <c r="CK358" s="52">
        <v>2805.7999999999997</v>
      </c>
      <c r="CL358" s="52">
        <v>2805.7999999999997</v>
      </c>
      <c r="CM358" s="52">
        <v>2805.7999999999997</v>
      </c>
      <c r="CN358" s="52">
        <v>2805.7999999999997</v>
      </c>
      <c r="CO358" s="52">
        <v>2805.7999999999997</v>
      </c>
      <c r="CP358" s="52">
        <v>2805.7999999999997</v>
      </c>
      <c r="CQ358" s="52">
        <v>2805.7999999999997</v>
      </c>
      <c r="CR358" s="52">
        <v>2805.7999999999997</v>
      </c>
      <c r="CS358" s="52">
        <v>2805.7999999999997</v>
      </c>
      <c r="CT358" s="52">
        <v>2805.7999999999997</v>
      </c>
      <c r="CU358" s="52">
        <v>2805.7999999999997</v>
      </c>
      <c r="CV358" s="52">
        <v>2805.7999999999997</v>
      </c>
      <c r="CW358" s="52">
        <v>2805.7999999999997</v>
      </c>
      <c r="CX358" s="52">
        <v>2805.7999999999997</v>
      </c>
      <c r="CY358" s="52">
        <v>2805.7999999999997</v>
      </c>
      <c r="CZ358" s="52">
        <v>2805.7999999999997</v>
      </c>
      <c r="DA358" s="52">
        <v>2805.7999999999997</v>
      </c>
      <c r="DB358" s="52">
        <v>2805.7999999999997</v>
      </c>
      <c r="DC358" s="52">
        <v>2805.7999999999997</v>
      </c>
      <c r="DD358" s="52">
        <v>2805.7999999999997</v>
      </c>
      <c r="DE358" s="52">
        <v>2805.7999999999997</v>
      </c>
      <c r="DF358" s="52">
        <v>2805.7999999999997</v>
      </c>
      <c r="DG358" s="52">
        <v>2805.7999999999997</v>
      </c>
      <c r="DH358" s="52">
        <v>2805.7999999999997</v>
      </c>
      <c r="DI358" s="52">
        <v>2805.7999999999997</v>
      </c>
      <c r="DJ358" s="52">
        <v>2805.7999999999997</v>
      </c>
      <c r="DK358" s="52">
        <v>2805.7999999999997</v>
      </c>
      <c r="DL358" s="52">
        <v>2805.7999999999997</v>
      </c>
      <c r="DM358" s="52">
        <v>2805.7999999999997</v>
      </c>
      <c r="DN358" s="52">
        <v>2805.7999999999997</v>
      </c>
      <c r="DO358" s="52">
        <v>2805.7999999999997</v>
      </c>
      <c r="DP358" s="52">
        <v>2805.7999999999997</v>
      </c>
      <c r="DQ358" s="52">
        <v>2805.7999999999997</v>
      </c>
      <c r="DR358" s="52">
        <v>2805.7999999999997</v>
      </c>
      <c r="DS358" s="52">
        <v>2805.7999999999997</v>
      </c>
      <c r="DT358" s="52">
        <v>2805.7999999999997</v>
      </c>
      <c r="DU358" s="52">
        <v>2805.7999999999997</v>
      </c>
      <c r="DV358" s="52">
        <v>2805.7999999999997</v>
      </c>
      <c r="DW358" s="52">
        <v>2805.7999999999997</v>
      </c>
      <c r="DX358" s="52">
        <v>2805.7999999999997</v>
      </c>
      <c r="DY358" s="52">
        <v>2805.7999999999997</v>
      </c>
      <c r="DZ358" s="52">
        <v>2805.7999999999997</v>
      </c>
      <c r="EA358" s="52">
        <v>2805.7999999999997</v>
      </c>
      <c r="EB358" s="52">
        <v>2805.7999999999997</v>
      </c>
      <c r="EC358" s="52">
        <v>2805.7999999999997</v>
      </c>
      <c r="ED358" s="52">
        <v>2805.7999999999997</v>
      </c>
      <c r="EE358" s="52">
        <v>2805.7999999999997</v>
      </c>
      <c r="EF358" s="52">
        <v>2805.7999999999997</v>
      </c>
      <c r="EG358" s="52">
        <v>2805.7999999999997</v>
      </c>
      <c r="EH358" s="52">
        <v>2805.7999999999997</v>
      </c>
      <c r="EI358" s="52">
        <v>2805.7999999999997</v>
      </c>
      <c r="EJ358" s="52">
        <v>2805.7999999999997</v>
      </c>
      <c r="EK358" s="52">
        <v>2805.7999999999997</v>
      </c>
      <c r="EL358" s="52">
        <v>2805.7999999999997</v>
      </c>
      <c r="EM358" s="52">
        <v>2805.7999999999997</v>
      </c>
      <c r="EN358" s="52">
        <v>2805.7999999999997</v>
      </c>
      <c r="EO358" s="52">
        <v>2805.7999999999997</v>
      </c>
      <c r="EP358" s="52">
        <v>2805.7999999999997</v>
      </c>
      <c r="EQ358" s="52">
        <v>2805.7999999999997</v>
      </c>
      <c r="ER358" s="52">
        <v>2805.7999999999997</v>
      </c>
      <c r="ES358" s="52">
        <v>2805.7999999999997</v>
      </c>
      <c r="ET358" s="52">
        <v>2805.7999999999997</v>
      </c>
      <c r="EU358" s="52">
        <v>2805.7999999999997</v>
      </c>
      <c r="EV358" s="52">
        <v>2805.7999999999997</v>
      </c>
      <c r="EW358" s="52">
        <v>2805.7999999999997</v>
      </c>
      <c r="EX358" s="52">
        <v>2805.7999999999997</v>
      </c>
      <c r="EY358" s="52">
        <v>2805.7999999999997</v>
      </c>
      <c r="EZ358" s="52">
        <v>2805.7999999999997</v>
      </c>
      <c r="FA358" s="52">
        <v>2805.7999999999997</v>
      </c>
      <c r="FB358" s="52">
        <v>2805.7999999999997</v>
      </c>
      <c r="FC358" s="52">
        <v>2805.7999999999997</v>
      </c>
      <c r="FD358" s="52">
        <v>2805.7999999999997</v>
      </c>
      <c r="FE358" s="52">
        <v>2805.7999999999997</v>
      </c>
      <c r="FF358" s="52">
        <v>2805.7999999999997</v>
      </c>
      <c r="FG358" s="52">
        <v>2805.7999999999997</v>
      </c>
      <c r="FH358" s="52">
        <v>2805.7999999999997</v>
      </c>
      <c r="FI358" s="52">
        <v>2805.7999999999997</v>
      </c>
      <c r="FJ358" s="52">
        <v>2805.7999999999997</v>
      </c>
      <c r="FK358" s="52">
        <v>2805.7999999999997</v>
      </c>
      <c r="FL358" s="52">
        <v>2805.7999999999997</v>
      </c>
      <c r="FM358" s="52">
        <v>2805.7999999999997</v>
      </c>
      <c r="FN358" s="52">
        <v>2805.7999999999997</v>
      </c>
      <c r="FO358" s="52">
        <v>2805.7999999999997</v>
      </c>
      <c r="FP358" s="52">
        <v>2805.7999999999997</v>
      </c>
      <c r="FQ358" s="52">
        <v>2805.7999999999997</v>
      </c>
      <c r="FR358" s="52">
        <v>2805.7999999999997</v>
      </c>
      <c r="FS358" s="52">
        <v>2805.7999999999997</v>
      </c>
      <c r="FT358" s="52">
        <v>2805.7999999999997</v>
      </c>
      <c r="FU358" s="52">
        <v>2805.7999999999997</v>
      </c>
      <c r="FV358" s="52">
        <v>2805.7999999999997</v>
      </c>
      <c r="FW358" s="52">
        <v>2805.7999999999997</v>
      </c>
      <c r="FX358" s="52">
        <v>2805.7999999999997</v>
      </c>
      <c r="FY358" s="52">
        <v>2805.7999999999997</v>
      </c>
      <c r="FZ358" s="52">
        <v>2805.7999999999997</v>
      </c>
      <c r="GA358" s="52">
        <v>2805.7999999999997</v>
      </c>
      <c r="GB358" s="52">
        <v>2805.7999999999997</v>
      </c>
      <c r="GC358" s="52">
        <v>2805.7999999999997</v>
      </c>
      <c r="GD358" s="52">
        <v>2805.7999999999997</v>
      </c>
      <c r="GE358" s="52">
        <v>2805.7999999999997</v>
      </c>
      <c r="GF358" s="52">
        <v>2805.7999999999997</v>
      </c>
      <c r="GG358" s="52">
        <v>2805.7999999999997</v>
      </c>
      <c r="GH358" s="52">
        <v>2805.7999999999997</v>
      </c>
      <c r="GI358" s="52">
        <v>2805.7999999999997</v>
      </c>
      <c r="GJ358" s="52">
        <v>2805.7999999999997</v>
      </c>
      <c r="GK358" s="52">
        <v>2805.7999999999997</v>
      </c>
      <c r="GL358" s="52">
        <v>2805.7999999999997</v>
      </c>
      <c r="GM358" s="52">
        <v>2805.7999999999997</v>
      </c>
      <c r="GN358" s="52">
        <v>2805.7999999999997</v>
      </c>
      <c r="GO358" s="52">
        <v>2805.7999999999997</v>
      </c>
      <c r="GP358" s="52">
        <v>2805.7999999999997</v>
      </c>
      <c r="GQ358" s="52">
        <v>2805.7999999999997</v>
      </c>
      <c r="GR358" s="52">
        <v>2805.7999999999997</v>
      </c>
      <c r="GS358" s="52">
        <v>2805.7999999999997</v>
      </c>
      <c r="GT358" s="52">
        <v>2805.7999999999997</v>
      </c>
      <c r="GU358" s="52">
        <v>2805.7999999999997</v>
      </c>
      <c r="GV358" s="52">
        <v>2805.7999999999997</v>
      </c>
      <c r="GW358" s="52">
        <v>2805.7999999999997</v>
      </c>
      <c r="GX358" s="52">
        <v>2805.7999999999997</v>
      </c>
      <c r="GY358" s="52">
        <v>2805.7999999999997</v>
      </c>
      <c r="GZ358" s="52">
        <v>2805.7999999999997</v>
      </c>
      <c r="HA358" s="52">
        <v>2805.7999999999997</v>
      </c>
      <c r="HB358" s="52">
        <v>2805.7999999999997</v>
      </c>
      <c r="HC358" s="52">
        <v>2805.7999999999997</v>
      </c>
      <c r="HD358" s="52">
        <v>2805.7999999999997</v>
      </c>
      <c r="HE358" s="52">
        <v>2805.7999999999997</v>
      </c>
      <c r="HF358" s="52">
        <v>2805.7999999999997</v>
      </c>
      <c r="HG358" s="52">
        <v>2805.7999999999997</v>
      </c>
      <c r="HH358" s="52">
        <v>2805.7999999999997</v>
      </c>
      <c r="HI358" s="52">
        <v>2805.7999999999997</v>
      </c>
      <c r="HJ358" s="52">
        <v>2805.7999999999997</v>
      </c>
      <c r="HK358" s="52">
        <v>2805.7999999999997</v>
      </c>
      <c r="HL358" s="52">
        <v>2805.7999999999997</v>
      </c>
      <c r="HM358" s="52">
        <v>0</v>
      </c>
      <c r="HN358" s="52">
        <v>0</v>
      </c>
      <c r="HO358" s="52">
        <v>0</v>
      </c>
      <c r="HP358" s="52">
        <v>0</v>
      </c>
      <c r="HQ358" s="52">
        <v>0</v>
      </c>
      <c r="HR358" s="52">
        <v>0</v>
      </c>
      <c r="HS358" s="52">
        <v>0</v>
      </c>
      <c r="HT358" s="52">
        <v>0</v>
      </c>
      <c r="HU358" s="52">
        <v>0</v>
      </c>
      <c r="HV358" s="52">
        <v>0</v>
      </c>
      <c r="HW358" s="52">
        <v>0</v>
      </c>
      <c r="HX358" s="52">
        <v>0</v>
      </c>
      <c r="HY358" s="52">
        <v>0</v>
      </c>
      <c r="HZ358" s="52">
        <v>0</v>
      </c>
      <c r="IA358" s="52">
        <v>0</v>
      </c>
      <c r="IB358" s="52">
        <v>0</v>
      </c>
      <c r="IC358" s="52">
        <v>0</v>
      </c>
      <c r="ID358" s="52">
        <v>0</v>
      </c>
      <c r="IE358" s="52">
        <v>0</v>
      </c>
      <c r="IF358" s="52">
        <v>0</v>
      </c>
      <c r="IG358" s="52">
        <v>0</v>
      </c>
      <c r="IH358" s="52">
        <v>0</v>
      </c>
      <c r="II358" s="52">
        <v>0</v>
      </c>
      <c r="IJ358" s="52">
        <v>0</v>
      </c>
      <c r="IK358" s="52">
        <v>0</v>
      </c>
      <c r="IL358" s="52">
        <v>0</v>
      </c>
      <c r="IM358" s="52">
        <v>0</v>
      </c>
      <c r="IN358" s="52">
        <v>0</v>
      </c>
      <c r="IO358" s="52">
        <v>0</v>
      </c>
      <c r="IP358" s="52">
        <v>0</v>
      </c>
      <c r="IQ358" s="52">
        <v>0</v>
      </c>
      <c r="IR358" s="52">
        <v>0</v>
      </c>
      <c r="IS358" s="52">
        <v>0</v>
      </c>
      <c r="IT358" s="52">
        <v>0</v>
      </c>
      <c r="IU358" s="52">
        <v>0</v>
      </c>
      <c r="IV358" s="52">
        <v>0</v>
      </c>
      <c r="IW358" s="52">
        <v>0</v>
      </c>
      <c r="IX358" s="52">
        <v>0</v>
      </c>
      <c r="IY358" s="52">
        <v>0</v>
      </c>
      <c r="IZ358" s="52">
        <v>0</v>
      </c>
      <c r="JA358" s="52">
        <v>0</v>
      </c>
      <c r="JB358" s="52">
        <v>0</v>
      </c>
      <c r="JC358" s="52">
        <v>0</v>
      </c>
      <c r="JD358" s="52">
        <v>0</v>
      </c>
      <c r="JE358" s="52">
        <v>0</v>
      </c>
      <c r="JF358" s="52">
        <v>0</v>
      </c>
      <c r="JG358" s="52">
        <v>0</v>
      </c>
      <c r="JH358" s="52">
        <v>0</v>
      </c>
      <c r="JI358" s="52">
        <v>0</v>
      </c>
      <c r="JJ358" s="52">
        <v>0</v>
      </c>
      <c r="JK358" s="52">
        <v>0</v>
      </c>
      <c r="JL358" s="52">
        <v>0</v>
      </c>
      <c r="JM358" s="52">
        <v>0</v>
      </c>
      <c r="JN358" s="52">
        <v>0</v>
      </c>
      <c r="JO358" s="52">
        <v>0</v>
      </c>
      <c r="JP358" s="52">
        <v>0</v>
      </c>
      <c r="JQ358" s="52">
        <v>0</v>
      </c>
      <c r="JR358" s="52">
        <v>0</v>
      </c>
      <c r="JS358" s="52">
        <v>0</v>
      </c>
      <c r="JT358" s="52">
        <v>0</v>
      </c>
      <c r="JU358" s="52">
        <v>0</v>
      </c>
      <c r="JV358" s="52">
        <v>0</v>
      </c>
      <c r="JW358" s="52">
        <v>0</v>
      </c>
      <c r="JX358" s="52">
        <v>0</v>
      </c>
      <c r="JY358" s="52">
        <v>0</v>
      </c>
      <c r="JZ358" s="52">
        <v>0</v>
      </c>
      <c r="KA358" s="52">
        <v>0</v>
      </c>
      <c r="KB358" s="52">
        <v>0</v>
      </c>
      <c r="KC358" s="52">
        <v>0</v>
      </c>
      <c r="KD358" s="52">
        <v>0</v>
      </c>
      <c r="KE358" s="52">
        <v>0</v>
      </c>
      <c r="KF358" s="52">
        <v>0</v>
      </c>
      <c r="KG358" s="52">
        <v>0</v>
      </c>
      <c r="KH358" s="52">
        <v>0</v>
      </c>
      <c r="KI358" s="52">
        <v>0</v>
      </c>
      <c r="KJ358" s="52">
        <v>0</v>
      </c>
      <c r="KK358" s="52">
        <v>0</v>
      </c>
      <c r="KL358" s="52">
        <v>0</v>
      </c>
      <c r="KM358" s="52">
        <v>0</v>
      </c>
      <c r="KN358" s="52">
        <v>0</v>
      </c>
      <c r="KO358" s="52">
        <v>0</v>
      </c>
      <c r="KP358" s="52">
        <v>0</v>
      </c>
      <c r="KQ358" s="52">
        <v>0</v>
      </c>
      <c r="KR358" s="52">
        <v>0</v>
      </c>
      <c r="KS358" s="52">
        <v>0</v>
      </c>
      <c r="KT358" s="52">
        <v>0</v>
      </c>
      <c r="KU358" s="52">
        <v>0</v>
      </c>
      <c r="KV358" s="52">
        <v>0</v>
      </c>
      <c r="KW358" s="52">
        <v>0</v>
      </c>
      <c r="KX358" s="52">
        <v>0</v>
      </c>
      <c r="KY358" s="52">
        <v>0</v>
      </c>
      <c r="KZ358" s="52">
        <v>0</v>
      </c>
      <c r="LA358" s="52">
        <v>0</v>
      </c>
      <c r="LB358" s="52">
        <v>0</v>
      </c>
      <c r="LC358" s="52">
        <v>0</v>
      </c>
      <c r="LD358" s="52">
        <v>0</v>
      </c>
      <c r="LE358" s="52">
        <v>0</v>
      </c>
      <c r="LF358" s="52">
        <v>0</v>
      </c>
      <c r="LG358" s="52">
        <v>0</v>
      </c>
      <c r="LH358" s="52">
        <v>0</v>
      </c>
      <c r="LI358" s="52">
        <v>0</v>
      </c>
      <c r="LJ358" s="52">
        <v>0</v>
      </c>
      <c r="LK358" s="52">
        <v>0</v>
      </c>
      <c r="LL358" s="52">
        <v>0</v>
      </c>
      <c r="LM358" s="52">
        <v>0</v>
      </c>
      <c r="LN358" s="52">
        <v>0</v>
      </c>
      <c r="LO358" s="52">
        <v>0</v>
      </c>
      <c r="LP358" s="52">
        <v>0</v>
      </c>
      <c r="LQ358" s="52">
        <v>0</v>
      </c>
      <c r="LR358" s="52">
        <v>0</v>
      </c>
      <c r="LS358" s="52">
        <v>0</v>
      </c>
      <c r="LT358" s="52">
        <v>0</v>
      </c>
      <c r="LU358" s="52">
        <v>0</v>
      </c>
      <c r="LV358" s="52">
        <v>0</v>
      </c>
      <c r="LW358" s="52">
        <v>0</v>
      </c>
      <c r="LX358" s="52">
        <v>0</v>
      </c>
      <c r="LY358" s="52">
        <v>0</v>
      </c>
      <c r="LZ358" s="52">
        <v>0</v>
      </c>
      <c r="MA358" s="52">
        <v>0</v>
      </c>
      <c r="MB358" s="52">
        <v>0</v>
      </c>
      <c r="MC358" s="52">
        <v>0</v>
      </c>
      <c r="MD358" s="52">
        <v>0</v>
      </c>
      <c r="ME358" s="52">
        <v>0</v>
      </c>
      <c r="MF358" s="52">
        <v>0</v>
      </c>
      <c r="MG358" s="52">
        <v>0</v>
      </c>
      <c r="MH358" s="52">
        <v>0</v>
      </c>
      <c r="MI358" s="52">
        <v>0</v>
      </c>
      <c r="MJ358" s="52">
        <v>0</v>
      </c>
      <c r="MK358" s="52">
        <v>0</v>
      </c>
      <c r="ML358" s="52">
        <v>0</v>
      </c>
      <c r="MM358" s="52">
        <v>0</v>
      </c>
      <c r="MN358" s="52">
        <v>0</v>
      </c>
      <c r="MO358" s="52">
        <v>0</v>
      </c>
      <c r="MP358" s="52">
        <v>0</v>
      </c>
      <c r="MQ358" s="52">
        <v>0</v>
      </c>
      <c r="MR358" s="52">
        <v>0</v>
      </c>
      <c r="MS358" s="52">
        <v>0</v>
      </c>
      <c r="MT358" s="52">
        <v>0</v>
      </c>
      <c r="MU358" s="52">
        <v>0</v>
      </c>
      <c r="MV358" s="52">
        <v>0</v>
      </c>
      <c r="MW358" s="52">
        <v>0</v>
      </c>
      <c r="MX358" s="52">
        <v>0</v>
      </c>
      <c r="MY358" s="52">
        <v>0</v>
      </c>
      <c r="MZ358" s="52">
        <v>0</v>
      </c>
      <c r="NA358" s="52">
        <v>0</v>
      </c>
      <c r="NB358" s="52">
        <v>0</v>
      </c>
      <c r="NC358" s="52">
        <v>0</v>
      </c>
      <c r="ND358" s="52">
        <v>0</v>
      </c>
      <c r="NE358" s="52">
        <v>0</v>
      </c>
      <c r="NF358" s="52">
        <v>0</v>
      </c>
      <c r="NG358" s="52">
        <v>0</v>
      </c>
      <c r="NH358" s="52">
        <v>0</v>
      </c>
      <c r="NI358" s="52">
        <v>0</v>
      </c>
      <c r="NJ358" s="52">
        <v>0</v>
      </c>
      <c r="NK358" s="52">
        <v>0</v>
      </c>
      <c r="NL358" s="52">
        <v>0</v>
      </c>
      <c r="NM358" s="52">
        <v>0</v>
      </c>
      <c r="NN358" s="52">
        <v>0</v>
      </c>
      <c r="NO358" s="52">
        <v>0</v>
      </c>
      <c r="NP358" s="52">
        <v>0</v>
      </c>
      <c r="NQ358" s="52">
        <v>0</v>
      </c>
      <c r="NR358" s="68">
        <f t="shared" si="18"/>
        <v>392994.18999999901</v>
      </c>
      <c r="NS358" s="68">
        <f t="shared" si="19"/>
        <v>392994.18999999901</v>
      </c>
      <c r="NT358" s="68">
        <f t="shared" si="20"/>
        <v>308820.18999999936</v>
      </c>
    </row>
    <row r="359" spans="1:384" s="40" customFormat="1" ht="15" customHeight="1" outlineLevel="1" x14ac:dyDescent="0.2">
      <c r="A359" s="61"/>
      <c r="B359" s="49" t="s">
        <v>1078</v>
      </c>
      <c r="C359" s="49" t="s">
        <v>961</v>
      </c>
      <c r="D359" s="49" t="s">
        <v>962</v>
      </c>
      <c r="E359" s="50" t="s">
        <v>963</v>
      </c>
      <c r="F359" s="64">
        <v>45505</v>
      </c>
      <c r="G359" s="49" t="s">
        <v>16</v>
      </c>
      <c r="H359" s="72">
        <v>0</v>
      </c>
      <c r="I359" s="65">
        <v>129489.95</v>
      </c>
      <c r="J359" s="114" t="str">
        <f>_xlfn.XLOOKUP(E359,'[12]Resumo Unidades'!$B:$B,'[12]Resumo Unidades'!$W:$W)</f>
        <v>Fluxo ok</v>
      </c>
      <c r="K359" s="51" t="str">
        <f>IF(L359&gt;Resumo!$E$23,"Sim","Não")</f>
        <v>Não</v>
      </c>
      <c r="L359" s="66">
        <v>12</v>
      </c>
      <c r="M359" s="67"/>
      <c r="N359" s="52">
        <v>0</v>
      </c>
      <c r="O359" s="52">
        <v>0</v>
      </c>
      <c r="P359" s="52">
        <v>0</v>
      </c>
      <c r="Q359" s="52">
        <v>0</v>
      </c>
      <c r="R359" s="52">
        <v>0</v>
      </c>
      <c r="S359" s="52">
        <v>0</v>
      </c>
      <c r="T359" s="52">
        <v>0</v>
      </c>
      <c r="U359" s="52">
        <v>0</v>
      </c>
      <c r="V359" s="52">
        <v>0</v>
      </c>
      <c r="W359" s="52">
        <v>0</v>
      </c>
      <c r="X359" s="52">
        <v>0</v>
      </c>
      <c r="Y359" s="52">
        <v>0</v>
      </c>
      <c r="Z359" s="52">
        <v>0</v>
      </c>
      <c r="AA359" s="52">
        <v>0</v>
      </c>
      <c r="AB359" s="52">
        <v>0</v>
      </c>
      <c r="AC359" s="52">
        <v>0</v>
      </c>
      <c r="AD359" s="52">
        <v>0</v>
      </c>
      <c r="AE359" s="52">
        <v>0</v>
      </c>
      <c r="AF359" s="52">
        <v>0</v>
      </c>
      <c r="AG359" s="52">
        <v>0</v>
      </c>
      <c r="AH359" s="52">
        <v>0</v>
      </c>
      <c r="AI359" s="52">
        <v>0</v>
      </c>
      <c r="AJ359" s="52">
        <v>0</v>
      </c>
      <c r="AK359" s="52">
        <v>0</v>
      </c>
      <c r="AL359" s="52">
        <v>0</v>
      </c>
      <c r="AM359" s="52">
        <v>0</v>
      </c>
      <c r="AN359" s="52">
        <v>0</v>
      </c>
      <c r="AO359" s="52">
        <v>0</v>
      </c>
      <c r="AP359" s="52">
        <v>0</v>
      </c>
      <c r="AQ359" s="52">
        <v>0</v>
      </c>
      <c r="AR359" s="52">
        <v>0</v>
      </c>
      <c r="AS359" s="52">
        <v>0</v>
      </c>
      <c r="AT359" s="52">
        <v>0</v>
      </c>
      <c r="AU359" s="52">
        <v>0</v>
      </c>
      <c r="AV359" s="52">
        <v>0</v>
      </c>
      <c r="AW359" s="52">
        <v>0</v>
      </c>
      <c r="AX359" s="52">
        <v>0</v>
      </c>
      <c r="AY359" s="52">
        <v>0</v>
      </c>
      <c r="AZ359" s="52">
        <v>0</v>
      </c>
      <c r="BA359" s="52">
        <v>0</v>
      </c>
      <c r="BB359" s="52">
        <v>0</v>
      </c>
      <c r="BC359" s="52">
        <v>0</v>
      </c>
      <c r="BD359" s="52">
        <v>0</v>
      </c>
      <c r="BE359" s="52">
        <v>0</v>
      </c>
      <c r="BF359" s="52">
        <v>0</v>
      </c>
      <c r="BG359" s="52">
        <v>0</v>
      </c>
      <c r="BH359" s="52">
        <v>0</v>
      </c>
      <c r="BI359" s="52">
        <v>0</v>
      </c>
      <c r="BJ359" s="52">
        <v>0</v>
      </c>
      <c r="BK359" s="52">
        <v>0</v>
      </c>
      <c r="BL359" s="52">
        <v>0</v>
      </c>
      <c r="BM359" s="52">
        <v>0</v>
      </c>
      <c r="BN359" s="52">
        <v>0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52">
        <v>0</v>
      </c>
      <c r="BV359" s="52">
        <v>0</v>
      </c>
      <c r="BW359" s="52">
        <v>0</v>
      </c>
      <c r="BX359" s="52">
        <v>0</v>
      </c>
      <c r="BY359" s="52">
        <v>0</v>
      </c>
      <c r="BZ359" s="52">
        <v>0</v>
      </c>
      <c r="CA359" s="52">
        <v>0</v>
      </c>
      <c r="CB359" s="52">
        <v>0</v>
      </c>
      <c r="CC359" s="52">
        <v>2417.2000000000003</v>
      </c>
      <c r="CD359" s="52">
        <v>2319.8500000000004</v>
      </c>
      <c r="CE359" s="52">
        <v>2238.3200000000002</v>
      </c>
      <c r="CF359" s="52">
        <v>2238.3200000000002</v>
      </c>
      <c r="CG359" s="52">
        <v>2238.3200000000002</v>
      </c>
      <c r="CH359" s="52">
        <v>2238.3200000000002</v>
      </c>
      <c r="CI359" s="52">
        <v>2238.3200000000002</v>
      </c>
      <c r="CJ359" s="52">
        <v>2238.3200000000002</v>
      </c>
      <c r="CK359" s="52">
        <v>2238.3200000000002</v>
      </c>
      <c r="CL359" s="52">
        <v>2238.3200000000002</v>
      </c>
      <c r="CM359" s="52">
        <v>2238.3200000000002</v>
      </c>
      <c r="CN359" s="52">
        <v>2238.3200000000002</v>
      </c>
      <c r="CO359" s="52">
        <v>2238.3200000000002</v>
      </c>
      <c r="CP359" s="52">
        <v>2238.3200000000002</v>
      </c>
      <c r="CQ359" s="52">
        <v>2238.3200000000002</v>
      </c>
      <c r="CR359" s="52">
        <v>2238.3200000000002</v>
      </c>
      <c r="CS359" s="52">
        <v>2238.3200000000002</v>
      </c>
      <c r="CT359" s="52">
        <v>2238.3200000000002</v>
      </c>
      <c r="CU359" s="52">
        <v>2238.3200000000002</v>
      </c>
      <c r="CV359" s="52">
        <v>2238.3200000000002</v>
      </c>
      <c r="CW359" s="52">
        <v>2238.3200000000002</v>
      </c>
      <c r="CX359" s="52">
        <v>2238.3200000000002</v>
      </c>
      <c r="CY359" s="52">
        <v>2238.3200000000002</v>
      </c>
      <c r="CZ359" s="52">
        <v>2238.3200000000002</v>
      </c>
      <c r="DA359" s="52">
        <v>2238.3200000000002</v>
      </c>
      <c r="DB359" s="52">
        <v>2238.3200000000002</v>
      </c>
      <c r="DC359" s="52">
        <v>2238.3200000000002</v>
      </c>
      <c r="DD359" s="52">
        <v>2238.3200000000002</v>
      </c>
      <c r="DE359" s="52">
        <v>2238.3200000000002</v>
      </c>
      <c r="DF359" s="52">
        <v>2238.3200000000002</v>
      </c>
      <c r="DG359" s="52">
        <v>2238.3200000000002</v>
      </c>
      <c r="DH359" s="52">
        <v>2238.3200000000002</v>
      </c>
      <c r="DI359" s="52">
        <v>2238.3200000000002</v>
      </c>
      <c r="DJ359" s="52">
        <v>2238.3200000000002</v>
      </c>
      <c r="DK359" s="52">
        <v>2238.3200000000002</v>
      </c>
      <c r="DL359" s="52">
        <v>2238.3200000000002</v>
      </c>
      <c r="DM359" s="52">
        <v>2238.3200000000002</v>
      </c>
      <c r="DN359" s="52">
        <v>2238.3200000000002</v>
      </c>
      <c r="DO359" s="52">
        <v>2238.3200000000002</v>
      </c>
      <c r="DP359" s="52">
        <v>2238.3200000000002</v>
      </c>
      <c r="DQ359" s="52">
        <v>2238.3200000000002</v>
      </c>
      <c r="DR359" s="52">
        <v>2238.3200000000002</v>
      </c>
      <c r="DS359" s="52">
        <v>2238.3200000000002</v>
      </c>
      <c r="DT359" s="52">
        <v>2238.3200000000002</v>
      </c>
      <c r="DU359" s="52">
        <v>2238.3200000000002</v>
      </c>
      <c r="DV359" s="52">
        <v>2238.3200000000002</v>
      </c>
      <c r="DW359" s="52">
        <v>2238.3200000000002</v>
      </c>
      <c r="DX359" s="52">
        <v>2238.3200000000002</v>
      </c>
      <c r="DY359" s="52">
        <v>2238.3200000000002</v>
      </c>
      <c r="DZ359" s="52">
        <v>2238.3200000000002</v>
      </c>
      <c r="EA359" s="52">
        <v>2238.3200000000002</v>
      </c>
      <c r="EB359" s="52">
        <v>2238.3200000000002</v>
      </c>
      <c r="EC359" s="52">
        <v>2238.3200000000002</v>
      </c>
      <c r="ED359" s="52">
        <v>2238.3200000000002</v>
      </c>
      <c r="EE359" s="52">
        <v>2238.3200000000002</v>
      </c>
      <c r="EF359" s="52">
        <v>2238.3200000000002</v>
      </c>
      <c r="EG359" s="52">
        <v>2238.3200000000002</v>
      </c>
      <c r="EH359" s="52">
        <v>2238.3200000000002</v>
      </c>
      <c r="EI359" s="52">
        <v>2238.3200000000002</v>
      </c>
      <c r="EJ359" s="52">
        <v>0</v>
      </c>
      <c r="EK359" s="52">
        <v>0</v>
      </c>
      <c r="EL359" s="52">
        <v>0</v>
      </c>
      <c r="EM359" s="52">
        <v>0</v>
      </c>
      <c r="EN359" s="52">
        <v>0</v>
      </c>
      <c r="EO359" s="52">
        <v>0</v>
      </c>
      <c r="EP359" s="52">
        <v>0</v>
      </c>
      <c r="EQ359" s="52">
        <v>0</v>
      </c>
      <c r="ER359" s="52">
        <v>0</v>
      </c>
      <c r="ES359" s="52">
        <v>0</v>
      </c>
      <c r="ET359" s="52">
        <v>0</v>
      </c>
      <c r="EU359" s="52">
        <v>0</v>
      </c>
      <c r="EV359" s="52">
        <v>0</v>
      </c>
      <c r="EW359" s="52">
        <v>0</v>
      </c>
      <c r="EX359" s="52">
        <v>0</v>
      </c>
      <c r="EY359" s="52">
        <v>0</v>
      </c>
      <c r="EZ359" s="52">
        <v>0</v>
      </c>
      <c r="FA359" s="52">
        <v>0</v>
      </c>
      <c r="FB359" s="52">
        <v>0</v>
      </c>
      <c r="FC359" s="52">
        <v>0</v>
      </c>
      <c r="FD359" s="52">
        <v>0</v>
      </c>
      <c r="FE359" s="52">
        <v>0</v>
      </c>
      <c r="FF359" s="52">
        <v>0</v>
      </c>
      <c r="FG359" s="52">
        <v>0</v>
      </c>
      <c r="FH359" s="52">
        <v>0</v>
      </c>
      <c r="FI359" s="52">
        <v>0</v>
      </c>
      <c r="FJ359" s="52">
        <v>0</v>
      </c>
      <c r="FK359" s="52">
        <v>0</v>
      </c>
      <c r="FL359" s="52">
        <v>0</v>
      </c>
      <c r="FM359" s="52">
        <v>0</v>
      </c>
      <c r="FN359" s="52">
        <v>0</v>
      </c>
      <c r="FO359" s="52">
        <v>0</v>
      </c>
      <c r="FP359" s="52">
        <v>0</v>
      </c>
      <c r="FQ359" s="52">
        <v>0</v>
      </c>
      <c r="FR359" s="52">
        <v>0</v>
      </c>
      <c r="FS359" s="52">
        <v>0</v>
      </c>
      <c r="FT359" s="52">
        <v>0</v>
      </c>
      <c r="FU359" s="52">
        <v>0</v>
      </c>
      <c r="FV359" s="52">
        <v>0</v>
      </c>
      <c r="FW359" s="52">
        <v>0</v>
      </c>
      <c r="FX359" s="52">
        <v>0</v>
      </c>
      <c r="FY359" s="52">
        <v>0</v>
      </c>
      <c r="FZ359" s="52">
        <v>0</v>
      </c>
      <c r="GA359" s="52">
        <v>0</v>
      </c>
      <c r="GB359" s="52">
        <v>0</v>
      </c>
      <c r="GC359" s="52">
        <v>0</v>
      </c>
      <c r="GD359" s="52">
        <v>0</v>
      </c>
      <c r="GE359" s="52">
        <v>0</v>
      </c>
      <c r="GF359" s="52">
        <v>0</v>
      </c>
      <c r="GG359" s="52">
        <v>0</v>
      </c>
      <c r="GH359" s="52">
        <v>0</v>
      </c>
      <c r="GI359" s="52">
        <v>0</v>
      </c>
      <c r="GJ359" s="52">
        <v>0</v>
      </c>
      <c r="GK359" s="52">
        <v>0</v>
      </c>
      <c r="GL359" s="52">
        <v>0</v>
      </c>
      <c r="GM359" s="52">
        <v>0</v>
      </c>
      <c r="GN359" s="52">
        <v>0</v>
      </c>
      <c r="GO359" s="52">
        <v>0</v>
      </c>
      <c r="GP359" s="52">
        <v>0</v>
      </c>
      <c r="GQ359" s="52">
        <v>0</v>
      </c>
      <c r="GR359" s="52">
        <v>0</v>
      </c>
      <c r="GS359" s="52">
        <v>0</v>
      </c>
      <c r="GT359" s="52">
        <v>0</v>
      </c>
      <c r="GU359" s="52">
        <v>0</v>
      </c>
      <c r="GV359" s="52">
        <v>0</v>
      </c>
      <c r="GW359" s="52">
        <v>0</v>
      </c>
      <c r="GX359" s="52">
        <v>0</v>
      </c>
      <c r="GY359" s="52">
        <v>0</v>
      </c>
      <c r="GZ359" s="52">
        <v>0</v>
      </c>
      <c r="HA359" s="52">
        <v>0</v>
      </c>
      <c r="HB359" s="52">
        <v>0</v>
      </c>
      <c r="HC359" s="52">
        <v>0</v>
      </c>
      <c r="HD359" s="52">
        <v>0</v>
      </c>
      <c r="HE359" s="52">
        <v>0</v>
      </c>
      <c r="HF359" s="52">
        <v>0</v>
      </c>
      <c r="HG359" s="52">
        <v>0</v>
      </c>
      <c r="HH359" s="52">
        <v>0</v>
      </c>
      <c r="HI359" s="52">
        <v>0</v>
      </c>
      <c r="HJ359" s="52">
        <v>0</v>
      </c>
      <c r="HK359" s="52">
        <v>0</v>
      </c>
      <c r="HL359" s="52">
        <v>0</v>
      </c>
      <c r="HM359" s="52">
        <v>0</v>
      </c>
      <c r="HN359" s="52">
        <v>0</v>
      </c>
      <c r="HO359" s="52">
        <v>0</v>
      </c>
      <c r="HP359" s="52">
        <v>0</v>
      </c>
      <c r="HQ359" s="52">
        <v>0</v>
      </c>
      <c r="HR359" s="52">
        <v>0</v>
      </c>
      <c r="HS359" s="52">
        <v>0</v>
      </c>
      <c r="HT359" s="52">
        <v>0</v>
      </c>
      <c r="HU359" s="52">
        <v>0</v>
      </c>
      <c r="HV359" s="52">
        <v>0</v>
      </c>
      <c r="HW359" s="52">
        <v>0</v>
      </c>
      <c r="HX359" s="52">
        <v>0</v>
      </c>
      <c r="HY359" s="52">
        <v>0</v>
      </c>
      <c r="HZ359" s="52">
        <v>0</v>
      </c>
      <c r="IA359" s="52">
        <v>0</v>
      </c>
      <c r="IB359" s="52">
        <v>0</v>
      </c>
      <c r="IC359" s="52">
        <v>0</v>
      </c>
      <c r="ID359" s="52">
        <v>0</v>
      </c>
      <c r="IE359" s="52">
        <v>0</v>
      </c>
      <c r="IF359" s="52">
        <v>0</v>
      </c>
      <c r="IG359" s="52">
        <v>0</v>
      </c>
      <c r="IH359" s="52">
        <v>0</v>
      </c>
      <c r="II359" s="52">
        <v>0</v>
      </c>
      <c r="IJ359" s="52">
        <v>0</v>
      </c>
      <c r="IK359" s="52">
        <v>0</v>
      </c>
      <c r="IL359" s="52">
        <v>0</v>
      </c>
      <c r="IM359" s="52">
        <v>0</v>
      </c>
      <c r="IN359" s="52">
        <v>0</v>
      </c>
      <c r="IO359" s="52">
        <v>0</v>
      </c>
      <c r="IP359" s="52">
        <v>0</v>
      </c>
      <c r="IQ359" s="52">
        <v>0</v>
      </c>
      <c r="IR359" s="52">
        <v>0</v>
      </c>
      <c r="IS359" s="52">
        <v>0</v>
      </c>
      <c r="IT359" s="52">
        <v>0</v>
      </c>
      <c r="IU359" s="52">
        <v>0</v>
      </c>
      <c r="IV359" s="52">
        <v>0</v>
      </c>
      <c r="IW359" s="52">
        <v>0</v>
      </c>
      <c r="IX359" s="52">
        <v>0</v>
      </c>
      <c r="IY359" s="52">
        <v>0</v>
      </c>
      <c r="IZ359" s="52">
        <v>0</v>
      </c>
      <c r="JA359" s="52">
        <v>0</v>
      </c>
      <c r="JB359" s="52">
        <v>0</v>
      </c>
      <c r="JC359" s="52">
        <v>0</v>
      </c>
      <c r="JD359" s="52">
        <v>0</v>
      </c>
      <c r="JE359" s="52">
        <v>0</v>
      </c>
      <c r="JF359" s="52">
        <v>0</v>
      </c>
      <c r="JG359" s="52">
        <v>0</v>
      </c>
      <c r="JH359" s="52">
        <v>0</v>
      </c>
      <c r="JI359" s="52">
        <v>0</v>
      </c>
      <c r="JJ359" s="52">
        <v>0</v>
      </c>
      <c r="JK359" s="52">
        <v>0</v>
      </c>
      <c r="JL359" s="52">
        <v>0</v>
      </c>
      <c r="JM359" s="52">
        <v>0</v>
      </c>
      <c r="JN359" s="52">
        <v>0</v>
      </c>
      <c r="JO359" s="52">
        <v>0</v>
      </c>
      <c r="JP359" s="52">
        <v>0</v>
      </c>
      <c r="JQ359" s="52">
        <v>0</v>
      </c>
      <c r="JR359" s="52">
        <v>0</v>
      </c>
      <c r="JS359" s="52">
        <v>0</v>
      </c>
      <c r="JT359" s="52">
        <v>0</v>
      </c>
      <c r="JU359" s="52">
        <v>0</v>
      </c>
      <c r="JV359" s="52">
        <v>0</v>
      </c>
      <c r="JW359" s="52">
        <v>0</v>
      </c>
      <c r="JX359" s="52">
        <v>0</v>
      </c>
      <c r="JY359" s="52">
        <v>0</v>
      </c>
      <c r="JZ359" s="52">
        <v>0</v>
      </c>
      <c r="KA359" s="52">
        <v>0</v>
      </c>
      <c r="KB359" s="52">
        <v>0</v>
      </c>
      <c r="KC359" s="52">
        <v>0</v>
      </c>
      <c r="KD359" s="52">
        <v>0</v>
      </c>
      <c r="KE359" s="52">
        <v>0</v>
      </c>
      <c r="KF359" s="52">
        <v>0</v>
      </c>
      <c r="KG359" s="52">
        <v>0</v>
      </c>
      <c r="KH359" s="52">
        <v>0</v>
      </c>
      <c r="KI359" s="52">
        <v>0</v>
      </c>
      <c r="KJ359" s="52">
        <v>0</v>
      </c>
      <c r="KK359" s="52">
        <v>0</v>
      </c>
      <c r="KL359" s="52">
        <v>0</v>
      </c>
      <c r="KM359" s="52">
        <v>0</v>
      </c>
      <c r="KN359" s="52">
        <v>0</v>
      </c>
      <c r="KO359" s="52">
        <v>0</v>
      </c>
      <c r="KP359" s="52">
        <v>0</v>
      </c>
      <c r="KQ359" s="52">
        <v>0</v>
      </c>
      <c r="KR359" s="52">
        <v>0</v>
      </c>
      <c r="KS359" s="52">
        <v>0</v>
      </c>
      <c r="KT359" s="52">
        <v>0</v>
      </c>
      <c r="KU359" s="52">
        <v>0</v>
      </c>
      <c r="KV359" s="52">
        <v>0</v>
      </c>
      <c r="KW359" s="52">
        <v>0</v>
      </c>
      <c r="KX359" s="52">
        <v>0</v>
      </c>
      <c r="KY359" s="52">
        <v>0</v>
      </c>
      <c r="KZ359" s="52">
        <v>0</v>
      </c>
      <c r="LA359" s="52">
        <v>0</v>
      </c>
      <c r="LB359" s="52">
        <v>0</v>
      </c>
      <c r="LC359" s="52">
        <v>0</v>
      </c>
      <c r="LD359" s="52">
        <v>0</v>
      </c>
      <c r="LE359" s="52">
        <v>0</v>
      </c>
      <c r="LF359" s="52">
        <v>0</v>
      </c>
      <c r="LG359" s="52">
        <v>0</v>
      </c>
      <c r="LH359" s="52">
        <v>0</v>
      </c>
      <c r="LI359" s="52">
        <v>0</v>
      </c>
      <c r="LJ359" s="52">
        <v>0</v>
      </c>
      <c r="LK359" s="52">
        <v>0</v>
      </c>
      <c r="LL359" s="52">
        <v>0</v>
      </c>
      <c r="LM359" s="52">
        <v>0</v>
      </c>
      <c r="LN359" s="52">
        <v>0</v>
      </c>
      <c r="LO359" s="52">
        <v>0</v>
      </c>
      <c r="LP359" s="52">
        <v>0</v>
      </c>
      <c r="LQ359" s="52">
        <v>0</v>
      </c>
      <c r="LR359" s="52">
        <v>0</v>
      </c>
      <c r="LS359" s="52">
        <v>0</v>
      </c>
      <c r="LT359" s="52">
        <v>0</v>
      </c>
      <c r="LU359" s="52">
        <v>0</v>
      </c>
      <c r="LV359" s="52">
        <v>0</v>
      </c>
      <c r="LW359" s="52">
        <v>0</v>
      </c>
      <c r="LX359" s="52">
        <v>0</v>
      </c>
      <c r="LY359" s="52">
        <v>0</v>
      </c>
      <c r="LZ359" s="52">
        <v>0</v>
      </c>
      <c r="MA359" s="52">
        <v>0</v>
      </c>
      <c r="MB359" s="52">
        <v>0</v>
      </c>
      <c r="MC359" s="52">
        <v>0</v>
      </c>
      <c r="MD359" s="52">
        <v>0</v>
      </c>
      <c r="ME359" s="52">
        <v>0</v>
      </c>
      <c r="MF359" s="52">
        <v>0</v>
      </c>
      <c r="MG359" s="52">
        <v>0</v>
      </c>
      <c r="MH359" s="52">
        <v>0</v>
      </c>
      <c r="MI359" s="52">
        <v>0</v>
      </c>
      <c r="MJ359" s="52">
        <v>0</v>
      </c>
      <c r="MK359" s="52">
        <v>0</v>
      </c>
      <c r="ML359" s="52">
        <v>0</v>
      </c>
      <c r="MM359" s="52">
        <v>0</v>
      </c>
      <c r="MN359" s="52">
        <v>0</v>
      </c>
      <c r="MO359" s="52">
        <v>0</v>
      </c>
      <c r="MP359" s="52">
        <v>0</v>
      </c>
      <c r="MQ359" s="52">
        <v>0</v>
      </c>
      <c r="MR359" s="52">
        <v>0</v>
      </c>
      <c r="MS359" s="52">
        <v>0</v>
      </c>
      <c r="MT359" s="52">
        <v>0</v>
      </c>
      <c r="MU359" s="52">
        <v>0</v>
      </c>
      <c r="MV359" s="52">
        <v>0</v>
      </c>
      <c r="MW359" s="52">
        <v>0</v>
      </c>
      <c r="MX359" s="52">
        <v>0</v>
      </c>
      <c r="MY359" s="52">
        <v>0</v>
      </c>
      <c r="MZ359" s="52">
        <v>0</v>
      </c>
      <c r="NA359" s="52">
        <v>0</v>
      </c>
      <c r="NB359" s="52">
        <v>0</v>
      </c>
      <c r="NC359" s="52">
        <v>0</v>
      </c>
      <c r="ND359" s="52">
        <v>0</v>
      </c>
      <c r="NE359" s="52">
        <v>0</v>
      </c>
      <c r="NF359" s="52">
        <v>0</v>
      </c>
      <c r="NG359" s="52">
        <v>0</v>
      </c>
      <c r="NH359" s="52">
        <v>0</v>
      </c>
      <c r="NI359" s="52">
        <v>0</v>
      </c>
      <c r="NJ359" s="52">
        <v>0</v>
      </c>
      <c r="NK359" s="52">
        <v>0</v>
      </c>
      <c r="NL359" s="52">
        <v>0</v>
      </c>
      <c r="NM359" s="52">
        <v>0</v>
      </c>
      <c r="NN359" s="52">
        <v>0</v>
      </c>
      <c r="NO359" s="52">
        <v>0</v>
      </c>
      <c r="NP359" s="52">
        <v>0</v>
      </c>
      <c r="NQ359" s="52">
        <v>0</v>
      </c>
      <c r="NR359" s="68">
        <f t="shared" si="18"/>
        <v>132321.29000000018</v>
      </c>
      <c r="NS359" s="68">
        <f t="shared" si="19"/>
        <v>132321.29000000018</v>
      </c>
      <c r="NT359" s="68">
        <f t="shared" si="20"/>
        <v>132321.29000000018</v>
      </c>
    </row>
    <row r="360" spans="1:384" s="40" customFormat="1" ht="15" customHeight="1" outlineLevel="1" x14ac:dyDescent="0.2">
      <c r="A360" s="61"/>
      <c r="B360" s="49" t="s">
        <v>1078</v>
      </c>
      <c r="C360" s="49" t="s">
        <v>964</v>
      </c>
      <c r="D360" s="49" t="s">
        <v>965</v>
      </c>
      <c r="E360" s="50" t="s">
        <v>966</v>
      </c>
      <c r="F360" s="64">
        <v>45483</v>
      </c>
      <c r="G360" s="49" t="s">
        <v>16</v>
      </c>
      <c r="H360" s="72">
        <v>0</v>
      </c>
      <c r="I360" s="65">
        <v>151856.97</v>
      </c>
      <c r="J360" s="114" t="str">
        <f>_xlfn.XLOOKUP(E360,'[12]Resumo Unidades'!$B:$B,'[12]Resumo Unidades'!$W:$W)</f>
        <v>Fluxo ok</v>
      </c>
      <c r="K360" s="51" t="str">
        <f>IF(L360&gt;Resumo!$E$23,"Sim","Não")</f>
        <v>Não</v>
      </c>
      <c r="L360" s="66">
        <v>12</v>
      </c>
      <c r="M360" s="67"/>
      <c r="N360" s="52">
        <v>0</v>
      </c>
      <c r="O360" s="52">
        <v>0</v>
      </c>
      <c r="P360" s="52">
        <v>0</v>
      </c>
      <c r="Q360" s="52">
        <v>0</v>
      </c>
      <c r="R360" s="52">
        <v>0</v>
      </c>
      <c r="S360" s="52">
        <v>0</v>
      </c>
      <c r="T360" s="52">
        <v>0</v>
      </c>
      <c r="U360" s="52">
        <v>0</v>
      </c>
      <c r="V360" s="52">
        <v>0</v>
      </c>
      <c r="W360" s="52">
        <v>0</v>
      </c>
      <c r="X360" s="52">
        <v>0</v>
      </c>
      <c r="Y360" s="52">
        <v>0</v>
      </c>
      <c r="Z360" s="52">
        <v>0</v>
      </c>
      <c r="AA360" s="52">
        <v>0</v>
      </c>
      <c r="AB360" s="52">
        <v>0</v>
      </c>
      <c r="AC360" s="52">
        <v>0</v>
      </c>
      <c r="AD360" s="52">
        <v>0</v>
      </c>
      <c r="AE360" s="52">
        <v>0</v>
      </c>
      <c r="AF360" s="52">
        <v>0</v>
      </c>
      <c r="AG360" s="52">
        <v>0</v>
      </c>
      <c r="AH360" s="52">
        <v>0</v>
      </c>
      <c r="AI360" s="52">
        <v>0</v>
      </c>
      <c r="AJ360" s="52">
        <v>0</v>
      </c>
      <c r="AK360" s="52">
        <v>0</v>
      </c>
      <c r="AL360" s="52">
        <v>0</v>
      </c>
      <c r="AM360" s="52">
        <v>0</v>
      </c>
      <c r="AN360" s="52">
        <v>0</v>
      </c>
      <c r="AO360" s="52">
        <v>0</v>
      </c>
      <c r="AP360" s="52">
        <v>0</v>
      </c>
      <c r="AQ360" s="52">
        <v>0</v>
      </c>
      <c r="AR360" s="52">
        <v>0</v>
      </c>
      <c r="AS360" s="52">
        <v>0</v>
      </c>
      <c r="AT360" s="52">
        <v>0</v>
      </c>
      <c r="AU360" s="52">
        <v>0</v>
      </c>
      <c r="AV360" s="52">
        <v>0</v>
      </c>
      <c r="AW360" s="52">
        <v>0</v>
      </c>
      <c r="AX360" s="52">
        <v>0</v>
      </c>
      <c r="AY360" s="52">
        <v>0</v>
      </c>
      <c r="AZ360" s="52">
        <v>0</v>
      </c>
      <c r="BA360" s="52">
        <v>0</v>
      </c>
      <c r="BB360" s="52">
        <v>0</v>
      </c>
      <c r="BC360" s="52">
        <v>0</v>
      </c>
      <c r="BD360" s="52">
        <v>0</v>
      </c>
      <c r="BE360" s="52">
        <v>0</v>
      </c>
      <c r="BF360" s="52">
        <v>0</v>
      </c>
      <c r="BG360" s="52">
        <v>0</v>
      </c>
      <c r="BH360" s="52">
        <v>0</v>
      </c>
      <c r="BI360" s="52">
        <v>0</v>
      </c>
      <c r="BJ360" s="52">
        <v>0</v>
      </c>
      <c r="BK360" s="52">
        <v>0</v>
      </c>
      <c r="BL360" s="52">
        <v>0</v>
      </c>
      <c r="BM360" s="52">
        <v>0</v>
      </c>
      <c r="BN360" s="52">
        <v>0</v>
      </c>
      <c r="BO360" s="52">
        <v>0</v>
      </c>
      <c r="BP360" s="52">
        <v>0</v>
      </c>
      <c r="BQ360" s="52">
        <v>0</v>
      </c>
      <c r="BR360" s="52">
        <v>0</v>
      </c>
      <c r="BS360" s="52">
        <v>0</v>
      </c>
      <c r="BT360" s="52">
        <v>0</v>
      </c>
      <c r="BU360" s="52">
        <v>0</v>
      </c>
      <c r="BV360" s="52">
        <v>0</v>
      </c>
      <c r="BW360" s="52">
        <v>0</v>
      </c>
      <c r="BX360" s="52">
        <v>0</v>
      </c>
      <c r="BY360" s="52">
        <v>0</v>
      </c>
      <c r="BZ360" s="52">
        <v>0</v>
      </c>
      <c r="CA360" s="52">
        <v>0</v>
      </c>
      <c r="CB360" s="52">
        <v>0</v>
      </c>
      <c r="CC360" s="52">
        <v>2776.57</v>
      </c>
      <c r="CD360" s="52">
        <v>2662.81</v>
      </c>
      <c r="CE360" s="52">
        <v>2570.5100000000002</v>
      </c>
      <c r="CF360" s="52">
        <v>2570.5100000000002</v>
      </c>
      <c r="CG360" s="52">
        <v>2570.5100000000002</v>
      </c>
      <c r="CH360" s="52">
        <v>2570.5100000000002</v>
      </c>
      <c r="CI360" s="52">
        <v>2570.5100000000002</v>
      </c>
      <c r="CJ360" s="52">
        <v>2570.5100000000002</v>
      </c>
      <c r="CK360" s="52">
        <v>2570.5100000000002</v>
      </c>
      <c r="CL360" s="52">
        <v>2570.5100000000002</v>
      </c>
      <c r="CM360" s="52">
        <v>2570.5100000000002</v>
      </c>
      <c r="CN360" s="52">
        <v>2570.5100000000002</v>
      </c>
      <c r="CO360" s="52">
        <v>2570.5100000000002</v>
      </c>
      <c r="CP360" s="52">
        <v>2570.5100000000002</v>
      </c>
      <c r="CQ360" s="52">
        <v>2570.5100000000002</v>
      </c>
      <c r="CR360" s="52">
        <v>2570.5100000000002</v>
      </c>
      <c r="CS360" s="52">
        <v>2570.5100000000002</v>
      </c>
      <c r="CT360" s="52">
        <v>2570.5100000000002</v>
      </c>
      <c r="CU360" s="52">
        <v>2570.5100000000002</v>
      </c>
      <c r="CV360" s="52">
        <v>2570.5100000000002</v>
      </c>
      <c r="CW360" s="52">
        <v>2570.5100000000002</v>
      </c>
      <c r="CX360" s="52">
        <v>2570.5100000000002</v>
      </c>
      <c r="CY360" s="52">
        <v>2570.5100000000002</v>
      </c>
      <c r="CZ360" s="52">
        <v>2570.5100000000002</v>
      </c>
      <c r="DA360" s="52">
        <v>2570.5100000000002</v>
      </c>
      <c r="DB360" s="52">
        <v>2570.5100000000002</v>
      </c>
      <c r="DC360" s="52">
        <v>2570.5100000000002</v>
      </c>
      <c r="DD360" s="52">
        <v>2570.5100000000002</v>
      </c>
      <c r="DE360" s="52">
        <v>2570.5100000000002</v>
      </c>
      <c r="DF360" s="52">
        <v>2570.5100000000002</v>
      </c>
      <c r="DG360" s="52">
        <v>2570.5100000000002</v>
      </c>
      <c r="DH360" s="52">
        <v>2570.5100000000002</v>
      </c>
      <c r="DI360" s="52">
        <v>2570.5100000000002</v>
      </c>
      <c r="DJ360" s="52">
        <v>2570.5100000000002</v>
      </c>
      <c r="DK360" s="52">
        <v>2570.5100000000002</v>
      </c>
      <c r="DL360" s="52">
        <v>2570.5100000000002</v>
      </c>
      <c r="DM360" s="52">
        <v>2570.5100000000002</v>
      </c>
      <c r="DN360" s="52">
        <v>2570.5100000000002</v>
      </c>
      <c r="DO360" s="52">
        <v>2570.5100000000002</v>
      </c>
      <c r="DP360" s="52">
        <v>2570.5100000000002</v>
      </c>
      <c r="DQ360" s="52">
        <v>2570.5100000000002</v>
      </c>
      <c r="DR360" s="52">
        <v>2570.5100000000002</v>
      </c>
      <c r="DS360" s="52">
        <v>2570.5100000000002</v>
      </c>
      <c r="DT360" s="52">
        <v>2570.5100000000002</v>
      </c>
      <c r="DU360" s="52">
        <v>2570.5100000000002</v>
      </c>
      <c r="DV360" s="52">
        <v>2570.5100000000002</v>
      </c>
      <c r="DW360" s="52">
        <v>2570.5100000000002</v>
      </c>
      <c r="DX360" s="52">
        <v>2570.5100000000002</v>
      </c>
      <c r="DY360" s="52">
        <v>2570.5100000000002</v>
      </c>
      <c r="DZ360" s="52">
        <v>2570.5100000000002</v>
      </c>
      <c r="EA360" s="52">
        <v>2570.5100000000002</v>
      </c>
      <c r="EB360" s="52">
        <v>2570.5100000000002</v>
      </c>
      <c r="EC360" s="52">
        <v>2570.5100000000002</v>
      </c>
      <c r="ED360" s="52">
        <v>2570.5100000000002</v>
      </c>
      <c r="EE360" s="52">
        <v>2570.5100000000002</v>
      </c>
      <c r="EF360" s="52">
        <v>2570.5100000000002</v>
      </c>
      <c r="EG360" s="52">
        <v>2570.5100000000002</v>
      </c>
      <c r="EH360" s="52">
        <v>2570.5100000000002</v>
      </c>
      <c r="EI360" s="52">
        <v>0</v>
      </c>
      <c r="EJ360" s="52">
        <v>0</v>
      </c>
      <c r="EK360" s="52">
        <v>0</v>
      </c>
      <c r="EL360" s="52">
        <v>0</v>
      </c>
      <c r="EM360" s="52">
        <v>0</v>
      </c>
      <c r="EN360" s="52">
        <v>0</v>
      </c>
      <c r="EO360" s="52">
        <v>0</v>
      </c>
      <c r="EP360" s="52">
        <v>0</v>
      </c>
      <c r="EQ360" s="52">
        <v>0</v>
      </c>
      <c r="ER360" s="52">
        <v>0</v>
      </c>
      <c r="ES360" s="52">
        <v>0</v>
      </c>
      <c r="ET360" s="52">
        <v>0</v>
      </c>
      <c r="EU360" s="52">
        <v>0</v>
      </c>
      <c r="EV360" s="52">
        <v>0</v>
      </c>
      <c r="EW360" s="52">
        <v>0</v>
      </c>
      <c r="EX360" s="52">
        <v>0</v>
      </c>
      <c r="EY360" s="52">
        <v>0</v>
      </c>
      <c r="EZ360" s="52">
        <v>0</v>
      </c>
      <c r="FA360" s="52">
        <v>0</v>
      </c>
      <c r="FB360" s="52">
        <v>0</v>
      </c>
      <c r="FC360" s="52">
        <v>0</v>
      </c>
      <c r="FD360" s="52">
        <v>0</v>
      </c>
      <c r="FE360" s="52">
        <v>0</v>
      </c>
      <c r="FF360" s="52">
        <v>0</v>
      </c>
      <c r="FG360" s="52">
        <v>0</v>
      </c>
      <c r="FH360" s="52">
        <v>0</v>
      </c>
      <c r="FI360" s="52">
        <v>0</v>
      </c>
      <c r="FJ360" s="52">
        <v>0</v>
      </c>
      <c r="FK360" s="52">
        <v>0</v>
      </c>
      <c r="FL360" s="52">
        <v>0</v>
      </c>
      <c r="FM360" s="52">
        <v>0</v>
      </c>
      <c r="FN360" s="52">
        <v>0</v>
      </c>
      <c r="FO360" s="52">
        <v>0</v>
      </c>
      <c r="FP360" s="52">
        <v>0</v>
      </c>
      <c r="FQ360" s="52">
        <v>0</v>
      </c>
      <c r="FR360" s="52">
        <v>0</v>
      </c>
      <c r="FS360" s="52">
        <v>0</v>
      </c>
      <c r="FT360" s="52">
        <v>0</v>
      </c>
      <c r="FU360" s="52">
        <v>0</v>
      </c>
      <c r="FV360" s="52">
        <v>0</v>
      </c>
      <c r="FW360" s="52">
        <v>0</v>
      </c>
      <c r="FX360" s="52">
        <v>0</v>
      </c>
      <c r="FY360" s="52">
        <v>0</v>
      </c>
      <c r="FZ360" s="52">
        <v>0</v>
      </c>
      <c r="GA360" s="52">
        <v>0</v>
      </c>
      <c r="GB360" s="52">
        <v>0</v>
      </c>
      <c r="GC360" s="52">
        <v>0</v>
      </c>
      <c r="GD360" s="52">
        <v>0</v>
      </c>
      <c r="GE360" s="52">
        <v>0</v>
      </c>
      <c r="GF360" s="52">
        <v>0</v>
      </c>
      <c r="GG360" s="52">
        <v>0</v>
      </c>
      <c r="GH360" s="52">
        <v>0</v>
      </c>
      <c r="GI360" s="52">
        <v>0</v>
      </c>
      <c r="GJ360" s="52">
        <v>0</v>
      </c>
      <c r="GK360" s="52">
        <v>0</v>
      </c>
      <c r="GL360" s="52">
        <v>0</v>
      </c>
      <c r="GM360" s="52">
        <v>0</v>
      </c>
      <c r="GN360" s="52">
        <v>0</v>
      </c>
      <c r="GO360" s="52">
        <v>0</v>
      </c>
      <c r="GP360" s="52">
        <v>0</v>
      </c>
      <c r="GQ360" s="52">
        <v>0</v>
      </c>
      <c r="GR360" s="52">
        <v>0</v>
      </c>
      <c r="GS360" s="52">
        <v>0</v>
      </c>
      <c r="GT360" s="52">
        <v>0</v>
      </c>
      <c r="GU360" s="52">
        <v>0</v>
      </c>
      <c r="GV360" s="52">
        <v>0</v>
      </c>
      <c r="GW360" s="52">
        <v>0</v>
      </c>
      <c r="GX360" s="52">
        <v>0</v>
      </c>
      <c r="GY360" s="52">
        <v>0</v>
      </c>
      <c r="GZ360" s="52">
        <v>0</v>
      </c>
      <c r="HA360" s="52">
        <v>0</v>
      </c>
      <c r="HB360" s="52">
        <v>0</v>
      </c>
      <c r="HC360" s="52">
        <v>0</v>
      </c>
      <c r="HD360" s="52">
        <v>0</v>
      </c>
      <c r="HE360" s="52">
        <v>0</v>
      </c>
      <c r="HF360" s="52">
        <v>0</v>
      </c>
      <c r="HG360" s="52">
        <v>0</v>
      </c>
      <c r="HH360" s="52">
        <v>0</v>
      </c>
      <c r="HI360" s="52">
        <v>0</v>
      </c>
      <c r="HJ360" s="52">
        <v>0</v>
      </c>
      <c r="HK360" s="52">
        <v>0</v>
      </c>
      <c r="HL360" s="52">
        <v>0</v>
      </c>
      <c r="HM360" s="52">
        <v>0</v>
      </c>
      <c r="HN360" s="52">
        <v>0</v>
      </c>
      <c r="HO360" s="52">
        <v>0</v>
      </c>
      <c r="HP360" s="52">
        <v>0</v>
      </c>
      <c r="HQ360" s="52">
        <v>0</v>
      </c>
      <c r="HR360" s="52">
        <v>0</v>
      </c>
      <c r="HS360" s="52">
        <v>0</v>
      </c>
      <c r="HT360" s="52">
        <v>0</v>
      </c>
      <c r="HU360" s="52">
        <v>0</v>
      </c>
      <c r="HV360" s="52">
        <v>0</v>
      </c>
      <c r="HW360" s="52">
        <v>0</v>
      </c>
      <c r="HX360" s="52">
        <v>0</v>
      </c>
      <c r="HY360" s="52">
        <v>0</v>
      </c>
      <c r="HZ360" s="52">
        <v>0</v>
      </c>
      <c r="IA360" s="52">
        <v>0</v>
      </c>
      <c r="IB360" s="52">
        <v>0</v>
      </c>
      <c r="IC360" s="52">
        <v>0</v>
      </c>
      <c r="ID360" s="52">
        <v>0</v>
      </c>
      <c r="IE360" s="52">
        <v>0</v>
      </c>
      <c r="IF360" s="52">
        <v>0</v>
      </c>
      <c r="IG360" s="52">
        <v>0</v>
      </c>
      <c r="IH360" s="52">
        <v>0</v>
      </c>
      <c r="II360" s="52">
        <v>0</v>
      </c>
      <c r="IJ360" s="52">
        <v>0</v>
      </c>
      <c r="IK360" s="52">
        <v>0</v>
      </c>
      <c r="IL360" s="52">
        <v>0</v>
      </c>
      <c r="IM360" s="52">
        <v>0</v>
      </c>
      <c r="IN360" s="52">
        <v>0</v>
      </c>
      <c r="IO360" s="52">
        <v>0</v>
      </c>
      <c r="IP360" s="52">
        <v>0</v>
      </c>
      <c r="IQ360" s="52">
        <v>0</v>
      </c>
      <c r="IR360" s="52">
        <v>0</v>
      </c>
      <c r="IS360" s="52">
        <v>0</v>
      </c>
      <c r="IT360" s="52">
        <v>0</v>
      </c>
      <c r="IU360" s="52">
        <v>0</v>
      </c>
      <c r="IV360" s="52">
        <v>0</v>
      </c>
      <c r="IW360" s="52">
        <v>0</v>
      </c>
      <c r="IX360" s="52">
        <v>0</v>
      </c>
      <c r="IY360" s="52">
        <v>0</v>
      </c>
      <c r="IZ360" s="52">
        <v>0</v>
      </c>
      <c r="JA360" s="52">
        <v>0</v>
      </c>
      <c r="JB360" s="52">
        <v>0</v>
      </c>
      <c r="JC360" s="52">
        <v>0</v>
      </c>
      <c r="JD360" s="52">
        <v>0</v>
      </c>
      <c r="JE360" s="52">
        <v>0</v>
      </c>
      <c r="JF360" s="52">
        <v>0</v>
      </c>
      <c r="JG360" s="52">
        <v>0</v>
      </c>
      <c r="JH360" s="52">
        <v>0</v>
      </c>
      <c r="JI360" s="52">
        <v>0</v>
      </c>
      <c r="JJ360" s="52">
        <v>0</v>
      </c>
      <c r="JK360" s="52">
        <v>0</v>
      </c>
      <c r="JL360" s="52">
        <v>0</v>
      </c>
      <c r="JM360" s="52">
        <v>0</v>
      </c>
      <c r="JN360" s="52">
        <v>0</v>
      </c>
      <c r="JO360" s="52">
        <v>0</v>
      </c>
      <c r="JP360" s="52">
        <v>0</v>
      </c>
      <c r="JQ360" s="52">
        <v>0</v>
      </c>
      <c r="JR360" s="52">
        <v>0</v>
      </c>
      <c r="JS360" s="52">
        <v>0</v>
      </c>
      <c r="JT360" s="52">
        <v>0</v>
      </c>
      <c r="JU360" s="52">
        <v>0</v>
      </c>
      <c r="JV360" s="52">
        <v>0</v>
      </c>
      <c r="JW360" s="52">
        <v>0</v>
      </c>
      <c r="JX360" s="52">
        <v>0</v>
      </c>
      <c r="JY360" s="52">
        <v>0</v>
      </c>
      <c r="JZ360" s="52">
        <v>0</v>
      </c>
      <c r="KA360" s="52">
        <v>0</v>
      </c>
      <c r="KB360" s="52">
        <v>0</v>
      </c>
      <c r="KC360" s="52">
        <v>0</v>
      </c>
      <c r="KD360" s="52">
        <v>0</v>
      </c>
      <c r="KE360" s="52">
        <v>0</v>
      </c>
      <c r="KF360" s="52">
        <v>0</v>
      </c>
      <c r="KG360" s="52">
        <v>0</v>
      </c>
      <c r="KH360" s="52">
        <v>0</v>
      </c>
      <c r="KI360" s="52">
        <v>0</v>
      </c>
      <c r="KJ360" s="52">
        <v>0</v>
      </c>
      <c r="KK360" s="52">
        <v>0</v>
      </c>
      <c r="KL360" s="52">
        <v>0</v>
      </c>
      <c r="KM360" s="52">
        <v>0</v>
      </c>
      <c r="KN360" s="52">
        <v>0</v>
      </c>
      <c r="KO360" s="52">
        <v>0</v>
      </c>
      <c r="KP360" s="52">
        <v>0</v>
      </c>
      <c r="KQ360" s="52">
        <v>0</v>
      </c>
      <c r="KR360" s="52">
        <v>0</v>
      </c>
      <c r="KS360" s="52">
        <v>0</v>
      </c>
      <c r="KT360" s="52">
        <v>0</v>
      </c>
      <c r="KU360" s="52">
        <v>0</v>
      </c>
      <c r="KV360" s="52">
        <v>0</v>
      </c>
      <c r="KW360" s="52">
        <v>0</v>
      </c>
      <c r="KX360" s="52">
        <v>0</v>
      </c>
      <c r="KY360" s="52">
        <v>0</v>
      </c>
      <c r="KZ360" s="52">
        <v>0</v>
      </c>
      <c r="LA360" s="52">
        <v>0</v>
      </c>
      <c r="LB360" s="52">
        <v>0</v>
      </c>
      <c r="LC360" s="52">
        <v>0</v>
      </c>
      <c r="LD360" s="52">
        <v>0</v>
      </c>
      <c r="LE360" s="52">
        <v>0</v>
      </c>
      <c r="LF360" s="52">
        <v>0</v>
      </c>
      <c r="LG360" s="52">
        <v>0</v>
      </c>
      <c r="LH360" s="52">
        <v>0</v>
      </c>
      <c r="LI360" s="52">
        <v>0</v>
      </c>
      <c r="LJ360" s="52">
        <v>0</v>
      </c>
      <c r="LK360" s="52">
        <v>0</v>
      </c>
      <c r="LL360" s="52">
        <v>0</v>
      </c>
      <c r="LM360" s="52">
        <v>0</v>
      </c>
      <c r="LN360" s="52">
        <v>0</v>
      </c>
      <c r="LO360" s="52">
        <v>0</v>
      </c>
      <c r="LP360" s="52">
        <v>0</v>
      </c>
      <c r="LQ360" s="52">
        <v>0</v>
      </c>
      <c r="LR360" s="52">
        <v>0</v>
      </c>
      <c r="LS360" s="52">
        <v>0</v>
      </c>
      <c r="LT360" s="52">
        <v>0</v>
      </c>
      <c r="LU360" s="52">
        <v>0</v>
      </c>
      <c r="LV360" s="52">
        <v>0</v>
      </c>
      <c r="LW360" s="52">
        <v>0</v>
      </c>
      <c r="LX360" s="52">
        <v>0</v>
      </c>
      <c r="LY360" s="52">
        <v>0</v>
      </c>
      <c r="LZ360" s="52">
        <v>0</v>
      </c>
      <c r="MA360" s="52">
        <v>0</v>
      </c>
      <c r="MB360" s="52">
        <v>0</v>
      </c>
      <c r="MC360" s="52">
        <v>0</v>
      </c>
      <c r="MD360" s="52">
        <v>0</v>
      </c>
      <c r="ME360" s="52">
        <v>0</v>
      </c>
      <c r="MF360" s="52">
        <v>0</v>
      </c>
      <c r="MG360" s="52">
        <v>0</v>
      </c>
      <c r="MH360" s="52">
        <v>0</v>
      </c>
      <c r="MI360" s="52">
        <v>0</v>
      </c>
      <c r="MJ360" s="52">
        <v>0</v>
      </c>
      <c r="MK360" s="52">
        <v>0</v>
      </c>
      <c r="ML360" s="52">
        <v>0</v>
      </c>
      <c r="MM360" s="52">
        <v>0</v>
      </c>
      <c r="MN360" s="52">
        <v>0</v>
      </c>
      <c r="MO360" s="52">
        <v>0</v>
      </c>
      <c r="MP360" s="52">
        <v>0</v>
      </c>
      <c r="MQ360" s="52">
        <v>0</v>
      </c>
      <c r="MR360" s="52">
        <v>0</v>
      </c>
      <c r="MS360" s="52">
        <v>0</v>
      </c>
      <c r="MT360" s="52">
        <v>0</v>
      </c>
      <c r="MU360" s="52">
        <v>0</v>
      </c>
      <c r="MV360" s="52">
        <v>0</v>
      </c>
      <c r="MW360" s="52">
        <v>0</v>
      </c>
      <c r="MX360" s="52">
        <v>0</v>
      </c>
      <c r="MY360" s="52">
        <v>0</v>
      </c>
      <c r="MZ360" s="52">
        <v>0</v>
      </c>
      <c r="NA360" s="52">
        <v>0</v>
      </c>
      <c r="NB360" s="52">
        <v>0</v>
      </c>
      <c r="NC360" s="52">
        <v>0</v>
      </c>
      <c r="ND360" s="52">
        <v>0</v>
      </c>
      <c r="NE360" s="52">
        <v>0</v>
      </c>
      <c r="NF360" s="52">
        <v>0</v>
      </c>
      <c r="NG360" s="52">
        <v>0</v>
      </c>
      <c r="NH360" s="52">
        <v>0</v>
      </c>
      <c r="NI360" s="52">
        <v>0</v>
      </c>
      <c r="NJ360" s="52">
        <v>0</v>
      </c>
      <c r="NK360" s="52">
        <v>0</v>
      </c>
      <c r="NL360" s="52">
        <v>0</v>
      </c>
      <c r="NM360" s="52">
        <v>0</v>
      </c>
      <c r="NN360" s="52">
        <v>0</v>
      </c>
      <c r="NO360" s="52">
        <v>0</v>
      </c>
      <c r="NP360" s="52">
        <v>0</v>
      </c>
      <c r="NQ360" s="52">
        <v>0</v>
      </c>
      <c r="NR360" s="68">
        <f t="shared" si="18"/>
        <v>149387.93999999997</v>
      </c>
      <c r="NS360" s="68">
        <f t="shared" si="19"/>
        <v>149387.93999999997</v>
      </c>
      <c r="NT360" s="68">
        <f t="shared" si="20"/>
        <v>149387.93999999997</v>
      </c>
    </row>
    <row r="361" spans="1:384" s="40" customFormat="1" ht="15" customHeight="1" outlineLevel="1" x14ac:dyDescent="0.2">
      <c r="A361" s="61"/>
      <c r="B361" s="49" t="s">
        <v>1078</v>
      </c>
      <c r="C361" s="49" t="s">
        <v>967</v>
      </c>
      <c r="D361" s="49" t="s">
        <v>968</v>
      </c>
      <c r="E361" s="50" t="s">
        <v>969</v>
      </c>
      <c r="F361" s="64">
        <v>45419</v>
      </c>
      <c r="G361" s="49" t="s">
        <v>37</v>
      </c>
      <c r="H361" s="72">
        <v>8.7311E-2</v>
      </c>
      <c r="I361" s="65">
        <v>140102.1</v>
      </c>
      <c r="J361" s="114" t="str">
        <f>_xlfn.XLOOKUP(E361,'[12]Resumo Unidades'!$B:$B,'[12]Resumo Unidades'!$W:$W)</f>
        <v>Fluxo ok</v>
      </c>
      <c r="K361" s="51" t="str">
        <f>IF(L361&gt;Resumo!$E$23,"Sim","Não")</f>
        <v>Não</v>
      </c>
      <c r="L361" s="66">
        <v>50</v>
      </c>
      <c r="M361" s="67"/>
      <c r="N361" s="52">
        <v>0</v>
      </c>
      <c r="O361" s="52">
        <v>0</v>
      </c>
      <c r="P361" s="52">
        <v>0</v>
      </c>
      <c r="Q361" s="52">
        <v>0</v>
      </c>
      <c r="R361" s="52">
        <v>0</v>
      </c>
      <c r="S361" s="52">
        <v>0</v>
      </c>
      <c r="T361" s="52">
        <v>0</v>
      </c>
      <c r="U361" s="52">
        <v>0</v>
      </c>
      <c r="V361" s="52">
        <v>0</v>
      </c>
      <c r="W361" s="52">
        <v>0</v>
      </c>
      <c r="X361" s="52">
        <v>0</v>
      </c>
      <c r="Y361" s="52">
        <v>0</v>
      </c>
      <c r="Z361" s="52">
        <v>0</v>
      </c>
      <c r="AA361" s="52">
        <v>0</v>
      </c>
      <c r="AB361" s="52">
        <v>0</v>
      </c>
      <c r="AC361" s="52">
        <v>0</v>
      </c>
      <c r="AD361" s="52">
        <v>0</v>
      </c>
      <c r="AE361" s="52">
        <v>0</v>
      </c>
      <c r="AF361" s="52">
        <v>0</v>
      </c>
      <c r="AG361" s="52">
        <v>0</v>
      </c>
      <c r="AH361" s="52">
        <v>0</v>
      </c>
      <c r="AI361" s="52">
        <v>0</v>
      </c>
      <c r="AJ361" s="52">
        <v>0</v>
      </c>
      <c r="AK361" s="52">
        <v>0</v>
      </c>
      <c r="AL361" s="52">
        <v>0</v>
      </c>
      <c r="AM361" s="52">
        <v>0</v>
      </c>
      <c r="AN361" s="52">
        <v>0</v>
      </c>
      <c r="AO361" s="52">
        <v>0</v>
      </c>
      <c r="AP361" s="52">
        <v>0</v>
      </c>
      <c r="AQ361" s="52">
        <v>0</v>
      </c>
      <c r="AR361" s="52">
        <v>0</v>
      </c>
      <c r="AS361" s="52">
        <v>0</v>
      </c>
      <c r="AT361" s="52">
        <v>0</v>
      </c>
      <c r="AU361" s="52">
        <v>0</v>
      </c>
      <c r="AV361" s="52">
        <v>0</v>
      </c>
      <c r="AW361" s="52">
        <v>0</v>
      </c>
      <c r="AX361" s="52">
        <v>0</v>
      </c>
      <c r="AY361" s="52">
        <v>0</v>
      </c>
      <c r="AZ361" s="52">
        <v>0</v>
      </c>
      <c r="BA361" s="52">
        <v>0</v>
      </c>
      <c r="BB361" s="52">
        <v>0</v>
      </c>
      <c r="BC361" s="52">
        <v>0</v>
      </c>
      <c r="BD361" s="52">
        <v>0</v>
      </c>
      <c r="BE361" s="52">
        <v>0</v>
      </c>
      <c r="BF361" s="52">
        <v>0</v>
      </c>
      <c r="BG361" s="52">
        <v>0</v>
      </c>
      <c r="BH361" s="52">
        <v>0</v>
      </c>
      <c r="BI361" s="52">
        <v>0</v>
      </c>
      <c r="BJ361" s="52">
        <v>0</v>
      </c>
      <c r="BK361" s="52">
        <v>0</v>
      </c>
      <c r="BL361" s="52">
        <v>0</v>
      </c>
      <c r="BM361" s="52">
        <v>0</v>
      </c>
      <c r="BN361" s="52">
        <v>0</v>
      </c>
      <c r="BO361" s="52">
        <v>0</v>
      </c>
      <c r="BP361" s="52">
        <v>0</v>
      </c>
      <c r="BQ361" s="52">
        <v>0</v>
      </c>
      <c r="BR361" s="52">
        <v>0</v>
      </c>
      <c r="BS361" s="52">
        <v>0</v>
      </c>
      <c r="BT361" s="52">
        <v>0</v>
      </c>
      <c r="BU361" s="52">
        <v>0</v>
      </c>
      <c r="BV361" s="52">
        <v>0</v>
      </c>
      <c r="BW361" s="52">
        <v>0</v>
      </c>
      <c r="BX361" s="52">
        <v>0</v>
      </c>
      <c r="BY361" s="52">
        <v>0</v>
      </c>
      <c r="BZ361" s="52">
        <v>0</v>
      </c>
      <c r="CA361" s="52">
        <v>0</v>
      </c>
      <c r="CB361" s="52">
        <v>760.93999999999994</v>
      </c>
      <c r="CC361" s="52">
        <v>699.76</v>
      </c>
      <c r="CD361" s="52">
        <v>660.13</v>
      </c>
      <c r="CE361" s="52">
        <v>565.36</v>
      </c>
      <c r="CF361" s="52">
        <v>11376.25</v>
      </c>
      <c r="CG361" s="52">
        <v>565.36</v>
      </c>
      <c r="CH361" s="52">
        <v>565.36</v>
      </c>
      <c r="CI361" s="52">
        <v>565.36</v>
      </c>
      <c r="CJ361" s="52">
        <v>565.36</v>
      </c>
      <c r="CK361" s="52">
        <v>565.36</v>
      </c>
      <c r="CL361" s="52">
        <v>565.36</v>
      </c>
      <c r="CM361" s="52">
        <v>565.36</v>
      </c>
      <c r="CN361" s="52">
        <v>565.36</v>
      </c>
      <c r="CO361" s="52">
        <v>565.36</v>
      </c>
      <c r="CP361" s="52">
        <v>565.36</v>
      </c>
      <c r="CQ361" s="52">
        <v>565.36</v>
      </c>
      <c r="CR361" s="52">
        <v>11376.25</v>
      </c>
      <c r="CS361" s="52">
        <v>565.36</v>
      </c>
      <c r="CT361" s="52">
        <v>565.36</v>
      </c>
      <c r="CU361" s="52">
        <v>565.36</v>
      </c>
      <c r="CV361" s="52">
        <v>565.36</v>
      </c>
      <c r="CW361" s="52">
        <v>565.36</v>
      </c>
      <c r="CX361" s="52">
        <v>565.36</v>
      </c>
      <c r="CY361" s="52">
        <v>565.36</v>
      </c>
      <c r="CZ361" s="52">
        <v>565.36</v>
      </c>
      <c r="DA361" s="52">
        <v>565.36</v>
      </c>
      <c r="DB361" s="52">
        <v>565.36</v>
      </c>
      <c r="DC361" s="52">
        <v>565.36</v>
      </c>
      <c r="DD361" s="52">
        <v>11376.25</v>
      </c>
      <c r="DE361" s="52">
        <v>565.36</v>
      </c>
      <c r="DF361" s="52">
        <v>565.36</v>
      </c>
      <c r="DG361" s="52">
        <v>565.36</v>
      </c>
      <c r="DH361" s="52">
        <v>565.36</v>
      </c>
      <c r="DI361" s="52">
        <v>565.36</v>
      </c>
      <c r="DJ361" s="52">
        <v>565.36</v>
      </c>
      <c r="DK361" s="52">
        <v>565.36</v>
      </c>
      <c r="DL361" s="52">
        <v>565.36</v>
      </c>
      <c r="DM361" s="52">
        <v>565.36</v>
      </c>
      <c r="DN361" s="52">
        <v>565.36</v>
      </c>
      <c r="DO361" s="52">
        <v>565.36</v>
      </c>
      <c r="DP361" s="52">
        <v>11376.25</v>
      </c>
      <c r="DQ361" s="52">
        <v>565.36</v>
      </c>
      <c r="DR361" s="52">
        <v>565.36</v>
      </c>
      <c r="DS361" s="52">
        <v>565.36</v>
      </c>
      <c r="DT361" s="52">
        <v>565.36</v>
      </c>
      <c r="DU361" s="52">
        <v>565.36</v>
      </c>
      <c r="DV361" s="52">
        <v>565.36</v>
      </c>
      <c r="DW361" s="52">
        <v>565.36</v>
      </c>
      <c r="DX361" s="52">
        <v>565.36</v>
      </c>
      <c r="DY361" s="52">
        <v>565.36</v>
      </c>
      <c r="DZ361" s="52">
        <v>565.36</v>
      </c>
      <c r="EA361" s="52">
        <v>565.36</v>
      </c>
      <c r="EB361" s="52">
        <v>11376.25</v>
      </c>
      <c r="EC361" s="52">
        <v>565.36</v>
      </c>
      <c r="ED361" s="52">
        <v>565.36</v>
      </c>
      <c r="EE361" s="52">
        <v>565.36</v>
      </c>
      <c r="EF361" s="52">
        <v>565.36</v>
      </c>
      <c r="EG361" s="52">
        <v>565.36</v>
      </c>
      <c r="EH361" s="52">
        <v>565.36</v>
      </c>
      <c r="EI361" s="52">
        <v>565.36</v>
      </c>
      <c r="EJ361" s="52">
        <v>565.36</v>
      </c>
      <c r="EK361" s="52">
        <v>565.36</v>
      </c>
      <c r="EL361" s="52">
        <v>565.36</v>
      </c>
      <c r="EM361" s="52">
        <v>565.36</v>
      </c>
      <c r="EN361" s="52">
        <v>11376.25</v>
      </c>
      <c r="EO361" s="52">
        <v>565.36</v>
      </c>
      <c r="EP361" s="52">
        <v>565.36</v>
      </c>
      <c r="EQ361" s="52">
        <v>565.36</v>
      </c>
      <c r="ER361" s="52">
        <v>565.36</v>
      </c>
      <c r="ES361" s="52">
        <v>565.36</v>
      </c>
      <c r="ET361" s="52">
        <v>565.36</v>
      </c>
      <c r="EU361" s="52">
        <v>565.36</v>
      </c>
      <c r="EV361" s="52">
        <v>565.36</v>
      </c>
      <c r="EW361" s="52">
        <v>565.36</v>
      </c>
      <c r="EX361" s="52">
        <v>565.36</v>
      </c>
      <c r="EY361" s="52">
        <v>565.36</v>
      </c>
      <c r="EZ361" s="52">
        <v>11376.25</v>
      </c>
      <c r="FA361" s="52">
        <v>565.36</v>
      </c>
      <c r="FB361" s="52">
        <v>565.36</v>
      </c>
      <c r="FC361" s="52">
        <v>565.36</v>
      </c>
      <c r="FD361" s="52">
        <v>565.36</v>
      </c>
      <c r="FE361" s="52">
        <v>565.36</v>
      </c>
      <c r="FF361" s="52">
        <v>565.36</v>
      </c>
      <c r="FG361" s="52">
        <v>565.36</v>
      </c>
      <c r="FH361" s="52">
        <v>565.36</v>
      </c>
      <c r="FI361" s="52">
        <v>565.36</v>
      </c>
      <c r="FJ361" s="52">
        <v>565.36</v>
      </c>
      <c r="FK361" s="52">
        <v>565.36</v>
      </c>
      <c r="FL361" s="52">
        <v>11376.25</v>
      </c>
      <c r="FM361" s="52">
        <v>565.36</v>
      </c>
      <c r="FN361" s="52">
        <v>565.36</v>
      </c>
      <c r="FO361" s="52">
        <v>565.36</v>
      </c>
      <c r="FP361" s="52">
        <v>565.36</v>
      </c>
      <c r="FQ361" s="52">
        <v>565.36</v>
      </c>
      <c r="FR361" s="52">
        <v>565.36</v>
      </c>
      <c r="FS361" s="52">
        <v>565.36</v>
      </c>
      <c r="FT361" s="52">
        <v>565.36</v>
      </c>
      <c r="FU361" s="52">
        <v>565.36</v>
      </c>
      <c r="FV361" s="52">
        <v>565.36</v>
      </c>
      <c r="FW361" s="52">
        <v>565.36</v>
      </c>
      <c r="FX361" s="52">
        <v>11376.25</v>
      </c>
      <c r="FY361" s="52">
        <v>565.36</v>
      </c>
      <c r="FZ361" s="52">
        <v>565.36</v>
      </c>
      <c r="GA361" s="52">
        <v>565.36</v>
      </c>
      <c r="GB361" s="52">
        <v>565.36</v>
      </c>
      <c r="GC361" s="52">
        <v>565.36</v>
      </c>
      <c r="GD361" s="52">
        <v>565.36</v>
      </c>
      <c r="GE361" s="52">
        <v>565.36</v>
      </c>
      <c r="GF361" s="52">
        <v>565.36</v>
      </c>
      <c r="GG361" s="52">
        <v>565.36</v>
      </c>
      <c r="GH361" s="52">
        <v>565.36</v>
      </c>
      <c r="GI361" s="52">
        <v>565.36</v>
      </c>
      <c r="GJ361" s="52">
        <v>11376.25</v>
      </c>
      <c r="GK361" s="52">
        <v>565.36</v>
      </c>
      <c r="GL361" s="52">
        <v>565.36</v>
      </c>
      <c r="GM361" s="52">
        <v>565.36</v>
      </c>
      <c r="GN361" s="52">
        <v>565.36</v>
      </c>
      <c r="GO361" s="52">
        <v>565.36</v>
      </c>
      <c r="GP361" s="52">
        <v>565.36</v>
      </c>
      <c r="GQ361" s="52">
        <v>565.36</v>
      </c>
      <c r="GR361" s="52">
        <v>565.36</v>
      </c>
      <c r="GS361" s="52">
        <v>565.36</v>
      </c>
      <c r="GT361" s="52">
        <v>565.36</v>
      </c>
      <c r="GU361" s="52">
        <v>565.36</v>
      </c>
      <c r="GV361" s="52">
        <v>11376.25</v>
      </c>
      <c r="GW361" s="52">
        <v>565.36</v>
      </c>
      <c r="GX361" s="52">
        <v>565.36</v>
      </c>
      <c r="GY361" s="52">
        <v>565.36</v>
      </c>
      <c r="GZ361" s="52">
        <v>565.36</v>
      </c>
      <c r="HA361" s="52">
        <v>565.36</v>
      </c>
      <c r="HB361" s="52">
        <v>565.36</v>
      </c>
      <c r="HC361" s="52">
        <v>565.36</v>
      </c>
      <c r="HD361" s="52">
        <v>565.36</v>
      </c>
      <c r="HE361" s="52">
        <v>565.36</v>
      </c>
      <c r="HF361" s="52">
        <v>565.36</v>
      </c>
      <c r="HG361" s="52">
        <v>565.36</v>
      </c>
      <c r="HH361" s="52">
        <v>11376.25</v>
      </c>
      <c r="HI361" s="52">
        <v>565.36</v>
      </c>
      <c r="HJ361" s="52">
        <v>565.36</v>
      </c>
      <c r="HK361" s="52">
        <v>565.36</v>
      </c>
      <c r="HL361" s="52">
        <v>565.36</v>
      </c>
      <c r="HM361" s="52">
        <v>565.36</v>
      </c>
      <c r="HN361" s="52">
        <v>565.36</v>
      </c>
      <c r="HO361" s="52">
        <v>565.36</v>
      </c>
      <c r="HP361" s="52">
        <v>565.36</v>
      </c>
      <c r="HQ361" s="52">
        <v>565.36</v>
      </c>
      <c r="HR361" s="52">
        <v>565.36</v>
      </c>
      <c r="HS361" s="52">
        <v>565.36</v>
      </c>
      <c r="HT361" s="52">
        <v>11376.25</v>
      </c>
      <c r="HU361" s="52">
        <v>565.36</v>
      </c>
      <c r="HV361" s="52">
        <v>565.36</v>
      </c>
      <c r="HW361" s="52">
        <v>565.36</v>
      </c>
      <c r="HX361" s="52">
        <v>565.36</v>
      </c>
      <c r="HY361" s="52">
        <v>565.36</v>
      </c>
      <c r="HZ361" s="52">
        <v>565.36</v>
      </c>
      <c r="IA361" s="52">
        <v>565.36</v>
      </c>
      <c r="IB361" s="52">
        <v>565.36</v>
      </c>
      <c r="IC361" s="52">
        <v>565.36</v>
      </c>
      <c r="ID361" s="52">
        <v>565.36</v>
      </c>
      <c r="IE361" s="52">
        <v>565.36</v>
      </c>
      <c r="IF361" s="52">
        <v>11376.25</v>
      </c>
      <c r="IG361" s="52">
        <v>565.36</v>
      </c>
      <c r="IH361" s="52">
        <v>565.36</v>
      </c>
      <c r="II361" s="52">
        <v>565.36</v>
      </c>
      <c r="IJ361" s="52">
        <v>565.36</v>
      </c>
      <c r="IK361" s="52">
        <v>565.36</v>
      </c>
      <c r="IL361" s="52">
        <v>565.36</v>
      </c>
      <c r="IM361" s="52">
        <v>565.36</v>
      </c>
      <c r="IN361" s="52">
        <v>565.36</v>
      </c>
      <c r="IO361" s="52">
        <v>565.36</v>
      </c>
      <c r="IP361" s="52">
        <v>565.36</v>
      </c>
      <c r="IQ361" s="52">
        <v>565.36</v>
      </c>
      <c r="IR361" s="52">
        <v>11376.25</v>
      </c>
      <c r="IS361" s="52">
        <v>565.36</v>
      </c>
      <c r="IT361" s="52">
        <v>565.36</v>
      </c>
      <c r="IU361" s="52">
        <v>565.36</v>
      </c>
      <c r="IV361" s="52">
        <v>565.36</v>
      </c>
      <c r="IW361" s="52">
        <v>565.36</v>
      </c>
      <c r="IX361" s="52">
        <v>565.36</v>
      </c>
      <c r="IY361" s="52">
        <v>565.36</v>
      </c>
      <c r="IZ361" s="52">
        <v>0</v>
      </c>
      <c r="JA361" s="52">
        <v>0</v>
      </c>
      <c r="JB361" s="52">
        <v>0</v>
      </c>
      <c r="JC361" s="52">
        <v>0</v>
      </c>
      <c r="JD361" s="52">
        <v>0</v>
      </c>
      <c r="JE361" s="52">
        <v>0</v>
      </c>
      <c r="JF361" s="52">
        <v>0</v>
      </c>
      <c r="JG361" s="52">
        <v>0</v>
      </c>
      <c r="JH361" s="52">
        <v>0</v>
      </c>
      <c r="JI361" s="52">
        <v>0</v>
      </c>
      <c r="JJ361" s="52">
        <v>0</v>
      </c>
      <c r="JK361" s="52">
        <v>0</v>
      </c>
      <c r="JL361" s="52">
        <v>0</v>
      </c>
      <c r="JM361" s="52">
        <v>0</v>
      </c>
      <c r="JN361" s="52">
        <v>0</v>
      </c>
      <c r="JO361" s="52">
        <v>0</v>
      </c>
      <c r="JP361" s="52">
        <v>0</v>
      </c>
      <c r="JQ361" s="52">
        <v>0</v>
      </c>
      <c r="JR361" s="52">
        <v>0</v>
      </c>
      <c r="JS361" s="52">
        <v>0</v>
      </c>
      <c r="JT361" s="52">
        <v>0</v>
      </c>
      <c r="JU361" s="52">
        <v>0</v>
      </c>
      <c r="JV361" s="52">
        <v>0</v>
      </c>
      <c r="JW361" s="52">
        <v>0</v>
      </c>
      <c r="JX361" s="52">
        <v>0</v>
      </c>
      <c r="JY361" s="52">
        <v>0</v>
      </c>
      <c r="JZ361" s="52">
        <v>0</v>
      </c>
      <c r="KA361" s="52">
        <v>0</v>
      </c>
      <c r="KB361" s="52">
        <v>0</v>
      </c>
      <c r="KC361" s="52">
        <v>0</v>
      </c>
      <c r="KD361" s="52">
        <v>0</v>
      </c>
      <c r="KE361" s="52">
        <v>0</v>
      </c>
      <c r="KF361" s="52">
        <v>0</v>
      </c>
      <c r="KG361" s="52">
        <v>0</v>
      </c>
      <c r="KH361" s="52">
        <v>0</v>
      </c>
      <c r="KI361" s="52">
        <v>0</v>
      </c>
      <c r="KJ361" s="52">
        <v>0</v>
      </c>
      <c r="KK361" s="52">
        <v>0</v>
      </c>
      <c r="KL361" s="52">
        <v>0</v>
      </c>
      <c r="KM361" s="52">
        <v>0</v>
      </c>
      <c r="KN361" s="52">
        <v>0</v>
      </c>
      <c r="KO361" s="52">
        <v>0</v>
      </c>
      <c r="KP361" s="52">
        <v>0</v>
      </c>
      <c r="KQ361" s="52">
        <v>0</v>
      </c>
      <c r="KR361" s="52">
        <v>0</v>
      </c>
      <c r="KS361" s="52">
        <v>0</v>
      </c>
      <c r="KT361" s="52">
        <v>0</v>
      </c>
      <c r="KU361" s="52">
        <v>0</v>
      </c>
      <c r="KV361" s="52">
        <v>0</v>
      </c>
      <c r="KW361" s="52">
        <v>0</v>
      </c>
      <c r="KX361" s="52">
        <v>0</v>
      </c>
      <c r="KY361" s="52">
        <v>0</v>
      </c>
      <c r="KZ361" s="52">
        <v>0</v>
      </c>
      <c r="LA361" s="52">
        <v>0</v>
      </c>
      <c r="LB361" s="52">
        <v>0</v>
      </c>
      <c r="LC361" s="52">
        <v>0</v>
      </c>
      <c r="LD361" s="52">
        <v>0</v>
      </c>
      <c r="LE361" s="52">
        <v>0</v>
      </c>
      <c r="LF361" s="52">
        <v>0</v>
      </c>
      <c r="LG361" s="52">
        <v>0</v>
      </c>
      <c r="LH361" s="52">
        <v>0</v>
      </c>
      <c r="LI361" s="52">
        <v>0</v>
      </c>
      <c r="LJ361" s="52">
        <v>0</v>
      </c>
      <c r="LK361" s="52">
        <v>0</v>
      </c>
      <c r="LL361" s="52">
        <v>0</v>
      </c>
      <c r="LM361" s="52">
        <v>0</v>
      </c>
      <c r="LN361" s="52">
        <v>0</v>
      </c>
      <c r="LO361" s="52">
        <v>0</v>
      </c>
      <c r="LP361" s="52">
        <v>0</v>
      </c>
      <c r="LQ361" s="52">
        <v>0</v>
      </c>
      <c r="LR361" s="52">
        <v>0</v>
      </c>
      <c r="LS361" s="52">
        <v>0</v>
      </c>
      <c r="LT361" s="52">
        <v>0</v>
      </c>
      <c r="LU361" s="52">
        <v>0</v>
      </c>
      <c r="LV361" s="52">
        <v>0</v>
      </c>
      <c r="LW361" s="52">
        <v>0</v>
      </c>
      <c r="LX361" s="52">
        <v>0</v>
      </c>
      <c r="LY361" s="52">
        <v>0</v>
      </c>
      <c r="LZ361" s="52">
        <v>0</v>
      </c>
      <c r="MA361" s="52">
        <v>0</v>
      </c>
      <c r="MB361" s="52">
        <v>0</v>
      </c>
      <c r="MC361" s="52">
        <v>0</v>
      </c>
      <c r="MD361" s="52">
        <v>0</v>
      </c>
      <c r="ME361" s="52">
        <v>0</v>
      </c>
      <c r="MF361" s="52">
        <v>0</v>
      </c>
      <c r="MG361" s="52">
        <v>0</v>
      </c>
      <c r="MH361" s="52">
        <v>0</v>
      </c>
      <c r="MI361" s="52">
        <v>0</v>
      </c>
      <c r="MJ361" s="52">
        <v>0</v>
      </c>
      <c r="MK361" s="52">
        <v>0</v>
      </c>
      <c r="ML361" s="52">
        <v>0</v>
      </c>
      <c r="MM361" s="52">
        <v>0</v>
      </c>
      <c r="MN361" s="52">
        <v>0</v>
      </c>
      <c r="MO361" s="52">
        <v>0</v>
      </c>
      <c r="MP361" s="52">
        <v>0</v>
      </c>
      <c r="MQ361" s="52">
        <v>0</v>
      </c>
      <c r="MR361" s="52">
        <v>0</v>
      </c>
      <c r="MS361" s="52">
        <v>0</v>
      </c>
      <c r="MT361" s="52">
        <v>0</v>
      </c>
      <c r="MU361" s="52">
        <v>0</v>
      </c>
      <c r="MV361" s="52">
        <v>0</v>
      </c>
      <c r="MW361" s="52">
        <v>0</v>
      </c>
      <c r="MX361" s="52">
        <v>0</v>
      </c>
      <c r="MY361" s="52">
        <v>0</v>
      </c>
      <c r="MZ361" s="52">
        <v>0</v>
      </c>
      <c r="NA361" s="52">
        <v>0</v>
      </c>
      <c r="NB361" s="52">
        <v>0</v>
      </c>
      <c r="NC361" s="52">
        <v>0</v>
      </c>
      <c r="ND361" s="52">
        <v>0</v>
      </c>
      <c r="NE361" s="52">
        <v>0</v>
      </c>
      <c r="NF361" s="52">
        <v>0</v>
      </c>
      <c r="NG361" s="52">
        <v>0</v>
      </c>
      <c r="NH361" s="52">
        <v>0</v>
      </c>
      <c r="NI361" s="52">
        <v>0</v>
      </c>
      <c r="NJ361" s="52">
        <v>0</v>
      </c>
      <c r="NK361" s="52">
        <v>0</v>
      </c>
      <c r="NL361" s="52">
        <v>0</v>
      </c>
      <c r="NM361" s="52">
        <v>0</v>
      </c>
      <c r="NN361" s="52">
        <v>0</v>
      </c>
      <c r="NO361" s="52">
        <v>0</v>
      </c>
      <c r="NP361" s="52">
        <v>0</v>
      </c>
      <c r="NQ361" s="52">
        <v>0</v>
      </c>
      <c r="NR361" s="68">
        <f t="shared" si="18"/>
        <v>264352.89999999886</v>
      </c>
      <c r="NS361" s="68">
        <f t="shared" si="19"/>
        <v>264352.89999999886</v>
      </c>
      <c r="NT361" s="68">
        <f t="shared" si="20"/>
        <v>160477.71999999974</v>
      </c>
    </row>
    <row r="362" spans="1:384" s="40" customFormat="1" ht="15" customHeight="1" outlineLevel="1" x14ac:dyDescent="0.2">
      <c r="A362" s="61"/>
      <c r="B362" s="49" t="s">
        <v>1078</v>
      </c>
      <c r="C362" s="49" t="s">
        <v>970</v>
      </c>
      <c r="D362" s="49" t="s">
        <v>971</v>
      </c>
      <c r="E362" s="50" t="s">
        <v>972</v>
      </c>
      <c r="F362" s="64">
        <v>45509</v>
      </c>
      <c r="G362" s="49" t="s">
        <v>37</v>
      </c>
      <c r="H362" s="72">
        <v>0</v>
      </c>
      <c r="I362" s="65">
        <v>144830.70000000001</v>
      </c>
      <c r="J362" s="114" t="str">
        <f>_xlfn.XLOOKUP(E362,'[12]Resumo Unidades'!$B:$B,'[12]Resumo Unidades'!$W:$W)</f>
        <v>Fluxo ok</v>
      </c>
      <c r="K362" s="51" t="str">
        <f>IF(L362&gt;Resumo!$E$23,"Sim","Não")</f>
        <v>Não</v>
      </c>
      <c r="L362" s="66">
        <v>0</v>
      </c>
      <c r="M362" s="67"/>
      <c r="N362" s="52">
        <v>0</v>
      </c>
      <c r="O362" s="52">
        <v>0</v>
      </c>
      <c r="P362" s="52">
        <v>0</v>
      </c>
      <c r="Q362" s="52">
        <v>0</v>
      </c>
      <c r="R362" s="52">
        <v>0</v>
      </c>
      <c r="S362" s="52">
        <v>0</v>
      </c>
      <c r="T362" s="52">
        <v>0</v>
      </c>
      <c r="U362" s="52">
        <v>0</v>
      </c>
      <c r="V362" s="52">
        <v>0</v>
      </c>
      <c r="W362" s="52">
        <v>0</v>
      </c>
      <c r="X362" s="52">
        <v>0</v>
      </c>
      <c r="Y362" s="52">
        <v>0</v>
      </c>
      <c r="Z362" s="52">
        <v>0</v>
      </c>
      <c r="AA362" s="52">
        <v>0</v>
      </c>
      <c r="AB362" s="52">
        <v>0</v>
      </c>
      <c r="AC362" s="52">
        <v>0</v>
      </c>
      <c r="AD362" s="52">
        <v>0</v>
      </c>
      <c r="AE362" s="52">
        <v>0</v>
      </c>
      <c r="AF362" s="52">
        <v>0</v>
      </c>
      <c r="AG362" s="52">
        <v>0</v>
      </c>
      <c r="AH362" s="52">
        <v>0</v>
      </c>
      <c r="AI362" s="52">
        <v>0</v>
      </c>
      <c r="AJ362" s="52">
        <v>0</v>
      </c>
      <c r="AK362" s="52">
        <v>0</v>
      </c>
      <c r="AL362" s="52">
        <v>0</v>
      </c>
      <c r="AM362" s="52">
        <v>0</v>
      </c>
      <c r="AN362" s="52">
        <v>0</v>
      </c>
      <c r="AO362" s="52">
        <v>0</v>
      </c>
      <c r="AP362" s="52">
        <v>0</v>
      </c>
      <c r="AQ362" s="52">
        <v>0</v>
      </c>
      <c r="AR362" s="52">
        <v>0</v>
      </c>
      <c r="AS362" s="52">
        <v>0</v>
      </c>
      <c r="AT362" s="52">
        <v>0</v>
      </c>
      <c r="AU362" s="52">
        <v>0</v>
      </c>
      <c r="AV362" s="52">
        <v>0</v>
      </c>
      <c r="AW362" s="52">
        <v>0</v>
      </c>
      <c r="AX362" s="52">
        <v>0</v>
      </c>
      <c r="AY362" s="52">
        <v>0</v>
      </c>
      <c r="AZ362" s="52">
        <v>0</v>
      </c>
      <c r="BA362" s="52">
        <v>0</v>
      </c>
      <c r="BB362" s="52">
        <v>0</v>
      </c>
      <c r="BC362" s="52">
        <v>0</v>
      </c>
      <c r="BD362" s="52">
        <v>0</v>
      </c>
      <c r="BE362" s="52">
        <v>0</v>
      </c>
      <c r="BF362" s="52">
        <v>0</v>
      </c>
      <c r="BG362" s="52">
        <v>0</v>
      </c>
      <c r="BH362" s="52">
        <v>0</v>
      </c>
      <c r="BI362" s="52">
        <v>0</v>
      </c>
      <c r="BJ362" s="52">
        <v>0</v>
      </c>
      <c r="BK362" s="52">
        <v>0</v>
      </c>
      <c r="BL362" s="52">
        <v>0</v>
      </c>
      <c r="BM362" s="52">
        <v>0</v>
      </c>
      <c r="BN362" s="52">
        <v>0</v>
      </c>
      <c r="BO362" s="52">
        <v>0</v>
      </c>
      <c r="BP362" s="52">
        <v>0</v>
      </c>
      <c r="BQ362" s="52">
        <v>0</v>
      </c>
      <c r="BR362" s="52">
        <v>0</v>
      </c>
      <c r="BS362" s="52">
        <v>0</v>
      </c>
      <c r="BT362" s="52">
        <v>0</v>
      </c>
      <c r="BU362" s="52">
        <v>0</v>
      </c>
      <c r="BV362" s="52">
        <v>0</v>
      </c>
      <c r="BW362" s="52">
        <v>0</v>
      </c>
      <c r="BX362" s="52">
        <v>0</v>
      </c>
      <c r="BY362" s="52">
        <v>0</v>
      </c>
      <c r="BZ362" s="52">
        <v>0</v>
      </c>
      <c r="CA362" s="52">
        <v>0</v>
      </c>
      <c r="CB362" s="52">
        <v>0</v>
      </c>
      <c r="CC362" s="52">
        <v>0</v>
      </c>
      <c r="CD362" s="52">
        <v>3105.5800000000004</v>
      </c>
      <c r="CE362" s="52">
        <v>2986.78</v>
      </c>
      <c r="CF362" s="52">
        <v>2986.78</v>
      </c>
      <c r="CG362" s="52">
        <v>2986.78</v>
      </c>
      <c r="CH362" s="52">
        <v>2986.78</v>
      </c>
      <c r="CI362" s="52">
        <v>2986.78</v>
      </c>
      <c r="CJ362" s="52">
        <v>2986.78</v>
      </c>
      <c r="CK362" s="52">
        <v>2986.78</v>
      </c>
      <c r="CL362" s="52">
        <v>2986.78</v>
      </c>
      <c r="CM362" s="52">
        <v>2986.78</v>
      </c>
      <c r="CN362" s="52">
        <v>2986.78</v>
      </c>
      <c r="CO362" s="52">
        <v>2986.78</v>
      </c>
      <c r="CP362" s="52">
        <v>2986.78</v>
      </c>
      <c r="CQ362" s="52">
        <v>2986.78</v>
      </c>
      <c r="CR362" s="52">
        <v>2986.78</v>
      </c>
      <c r="CS362" s="52">
        <v>2986.78</v>
      </c>
      <c r="CT362" s="52">
        <v>2986.78</v>
      </c>
      <c r="CU362" s="52">
        <v>2986.78</v>
      </c>
      <c r="CV362" s="52">
        <v>2986.78</v>
      </c>
      <c r="CW362" s="52">
        <v>2986.78</v>
      </c>
      <c r="CX362" s="52">
        <v>2986.78</v>
      </c>
      <c r="CY362" s="52">
        <v>2986.78</v>
      </c>
      <c r="CZ362" s="52">
        <v>2986.78</v>
      </c>
      <c r="DA362" s="52">
        <v>2986.78</v>
      </c>
      <c r="DB362" s="52">
        <v>2986.78</v>
      </c>
      <c r="DC362" s="52">
        <v>2986.78</v>
      </c>
      <c r="DD362" s="52">
        <v>2986.78</v>
      </c>
      <c r="DE362" s="52">
        <v>2986.78</v>
      </c>
      <c r="DF362" s="52">
        <v>2986.78</v>
      </c>
      <c r="DG362" s="52">
        <v>2986.78</v>
      </c>
      <c r="DH362" s="52">
        <v>2986.78</v>
      </c>
      <c r="DI362" s="52">
        <v>2986.78</v>
      </c>
      <c r="DJ362" s="52">
        <v>2986.78</v>
      </c>
      <c r="DK362" s="52">
        <v>2986.78</v>
      </c>
      <c r="DL362" s="52">
        <v>2986.78</v>
      </c>
      <c r="DM362" s="52">
        <v>2986.78</v>
      </c>
      <c r="DN362" s="52">
        <v>2986.78</v>
      </c>
      <c r="DO362" s="52">
        <v>2986.78</v>
      </c>
      <c r="DP362" s="52">
        <v>2986.78</v>
      </c>
      <c r="DQ362" s="52">
        <v>2986.78</v>
      </c>
      <c r="DR362" s="52">
        <v>2986.78</v>
      </c>
      <c r="DS362" s="52">
        <v>2986.78</v>
      </c>
      <c r="DT362" s="52">
        <v>2986.78</v>
      </c>
      <c r="DU362" s="52">
        <v>2986.78</v>
      </c>
      <c r="DV362" s="52">
        <v>2986.78</v>
      </c>
      <c r="DW362" s="52">
        <v>2986.78</v>
      </c>
      <c r="DX362" s="52">
        <v>2986.78</v>
      </c>
      <c r="DY362" s="52">
        <v>2986.78</v>
      </c>
      <c r="DZ362" s="52">
        <v>0</v>
      </c>
      <c r="EA362" s="52">
        <v>0</v>
      </c>
      <c r="EB362" s="52">
        <v>0</v>
      </c>
      <c r="EC362" s="52">
        <v>0</v>
      </c>
      <c r="ED362" s="52">
        <v>0</v>
      </c>
      <c r="EE362" s="52">
        <v>0</v>
      </c>
      <c r="EF362" s="52">
        <v>0</v>
      </c>
      <c r="EG362" s="52">
        <v>0</v>
      </c>
      <c r="EH362" s="52">
        <v>0</v>
      </c>
      <c r="EI362" s="52">
        <v>0</v>
      </c>
      <c r="EJ362" s="52">
        <v>0</v>
      </c>
      <c r="EK362" s="52">
        <v>0</v>
      </c>
      <c r="EL362" s="52">
        <v>0</v>
      </c>
      <c r="EM362" s="52">
        <v>0</v>
      </c>
      <c r="EN362" s="52">
        <v>0</v>
      </c>
      <c r="EO362" s="52">
        <v>0</v>
      </c>
      <c r="EP362" s="52">
        <v>0</v>
      </c>
      <c r="EQ362" s="52">
        <v>0</v>
      </c>
      <c r="ER362" s="52">
        <v>0</v>
      </c>
      <c r="ES362" s="52">
        <v>0</v>
      </c>
      <c r="ET362" s="52">
        <v>0</v>
      </c>
      <c r="EU362" s="52">
        <v>0</v>
      </c>
      <c r="EV362" s="52">
        <v>0</v>
      </c>
      <c r="EW362" s="52">
        <v>0</v>
      </c>
      <c r="EX362" s="52">
        <v>0</v>
      </c>
      <c r="EY362" s="52">
        <v>0</v>
      </c>
      <c r="EZ362" s="52">
        <v>0</v>
      </c>
      <c r="FA362" s="52">
        <v>0</v>
      </c>
      <c r="FB362" s="52">
        <v>0</v>
      </c>
      <c r="FC362" s="52">
        <v>0</v>
      </c>
      <c r="FD362" s="52">
        <v>0</v>
      </c>
      <c r="FE362" s="52">
        <v>0</v>
      </c>
      <c r="FF362" s="52">
        <v>0</v>
      </c>
      <c r="FG362" s="52">
        <v>0</v>
      </c>
      <c r="FH362" s="52">
        <v>0</v>
      </c>
      <c r="FI362" s="52">
        <v>0</v>
      </c>
      <c r="FJ362" s="52">
        <v>0</v>
      </c>
      <c r="FK362" s="52">
        <v>0</v>
      </c>
      <c r="FL362" s="52">
        <v>0</v>
      </c>
      <c r="FM362" s="52">
        <v>0</v>
      </c>
      <c r="FN362" s="52">
        <v>0</v>
      </c>
      <c r="FO362" s="52">
        <v>0</v>
      </c>
      <c r="FP362" s="52">
        <v>0</v>
      </c>
      <c r="FQ362" s="52">
        <v>0</v>
      </c>
      <c r="FR362" s="52">
        <v>0</v>
      </c>
      <c r="FS362" s="52">
        <v>0</v>
      </c>
      <c r="FT362" s="52">
        <v>0</v>
      </c>
      <c r="FU362" s="52">
        <v>0</v>
      </c>
      <c r="FV362" s="52">
        <v>0</v>
      </c>
      <c r="FW362" s="52">
        <v>0</v>
      </c>
      <c r="FX362" s="52">
        <v>0</v>
      </c>
      <c r="FY362" s="52">
        <v>0</v>
      </c>
      <c r="FZ362" s="52">
        <v>0</v>
      </c>
      <c r="GA362" s="52">
        <v>0</v>
      </c>
      <c r="GB362" s="52">
        <v>0</v>
      </c>
      <c r="GC362" s="52">
        <v>0</v>
      </c>
      <c r="GD362" s="52">
        <v>0</v>
      </c>
      <c r="GE362" s="52">
        <v>0</v>
      </c>
      <c r="GF362" s="52">
        <v>0</v>
      </c>
      <c r="GG362" s="52">
        <v>0</v>
      </c>
      <c r="GH362" s="52">
        <v>0</v>
      </c>
      <c r="GI362" s="52">
        <v>0</v>
      </c>
      <c r="GJ362" s="52">
        <v>0</v>
      </c>
      <c r="GK362" s="52">
        <v>0</v>
      </c>
      <c r="GL362" s="52">
        <v>0</v>
      </c>
      <c r="GM362" s="52">
        <v>0</v>
      </c>
      <c r="GN362" s="52">
        <v>0</v>
      </c>
      <c r="GO362" s="52">
        <v>0</v>
      </c>
      <c r="GP362" s="52">
        <v>0</v>
      </c>
      <c r="GQ362" s="52">
        <v>0</v>
      </c>
      <c r="GR362" s="52">
        <v>0</v>
      </c>
      <c r="GS362" s="52">
        <v>0</v>
      </c>
      <c r="GT362" s="52">
        <v>0</v>
      </c>
      <c r="GU362" s="52">
        <v>0</v>
      </c>
      <c r="GV362" s="52">
        <v>0</v>
      </c>
      <c r="GW362" s="52">
        <v>0</v>
      </c>
      <c r="GX362" s="52">
        <v>0</v>
      </c>
      <c r="GY362" s="52">
        <v>0</v>
      </c>
      <c r="GZ362" s="52">
        <v>0</v>
      </c>
      <c r="HA362" s="52">
        <v>0</v>
      </c>
      <c r="HB362" s="52">
        <v>0</v>
      </c>
      <c r="HC362" s="52">
        <v>0</v>
      </c>
      <c r="HD362" s="52">
        <v>0</v>
      </c>
      <c r="HE362" s="52">
        <v>0</v>
      </c>
      <c r="HF362" s="52">
        <v>0</v>
      </c>
      <c r="HG362" s="52">
        <v>0</v>
      </c>
      <c r="HH362" s="52">
        <v>0</v>
      </c>
      <c r="HI362" s="52">
        <v>0</v>
      </c>
      <c r="HJ362" s="52">
        <v>0</v>
      </c>
      <c r="HK362" s="52">
        <v>0</v>
      </c>
      <c r="HL362" s="52">
        <v>0</v>
      </c>
      <c r="HM362" s="52">
        <v>0</v>
      </c>
      <c r="HN362" s="52">
        <v>0</v>
      </c>
      <c r="HO362" s="52">
        <v>0</v>
      </c>
      <c r="HP362" s="52">
        <v>0</v>
      </c>
      <c r="HQ362" s="52">
        <v>0</v>
      </c>
      <c r="HR362" s="52">
        <v>0</v>
      </c>
      <c r="HS362" s="52">
        <v>0</v>
      </c>
      <c r="HT362" s="52">
        <v>0</v>
      </c>
      <c r="HU362" s="52">
        <v>0</v>
      </c>
      <c r="HV362" s="52">
        <v>0</v>
      </c>
      <c r="HW362" s="52">
        <v>0</v>
      </c>
      <c r="HX362" s="52">
        <v>0</v>
      </c>
      <c r="HY362" s="52">
        <v>0</v>
      </c>
      <c r="HZ362" s="52">
        <v>0</v>
      </c>
      <c r="IA362" s="52">
        <v>0</v>
      </c>
      <c r="IB362" s="52">
        <v>0</v>
      </c>
      <c r="IC362" s="52">
        <v>0</v>
      </c>
      <c r="ID362" s="52">
        <v>0</v>
      </c>
      <c r="IE362" s="52">
        <v>0</v>
      </c>
      <c r="IF362" s="52">
        <v>0</v>
      </c>
      <c r="IG362" s="52">
        <v>0</v>
      </c>
      <c r="IH362" s="52">
        <v>0</v>
      </c>
      <c r="II362" s="52">
        <v>0</v>
      </c>
      <c r="IJ362" s="52">
        <v>0</v>
      </c>
      <c r="IK362" s="52">
        <v>0</v>
      </c>
      <c r="IL362" s="52">
        <v>0</v>
      </c>
      <c r="IM362" s="52">
        <v>0</v>
      </c>
      <c r="IN362" s="52">
        <v>0</v>
      </c>
      <c r="IO362" s="52">
        <v>0</v>
      </c>
      <c r="IP362" s="52">
        <v>0</v>
      </c>
      <c r="IQ362" s="52">
        <v>0</v>
      </c>
      <c r="IR362" s="52">
        <v>0</v>
      </c>
      <c r="IS362" s="52">
        <v>0</v>
      </c>
      <c r="IT362" s="52">
        <v>0</v>
      </c>
      <c r="IU362" s="52">
        <v>0</v>
      </c>
      <c r="IV362" s="52">
        <v>0</v>
      </c>
      <c r="IW362" s="52">
        <v>0</v>
      </c>
      <c r="IX362" s="52">
        <v>0</v>
      </c>
      <c r="IY362" s="52">
        <v>0</v>
      </c>
      <c r="IZ362" s="52">
        <v>0</v>
      </c>
      <c r="JA362" s="52">
        <v>0</v>
      </c>
      <c r="JB362" s="52">
        <v>0</v>
      </c>
      <c r="JC362" s="52">
        <v>0</v>
      </c>
      <c r="JD362" s="52">
        <v>0</v>
      </c>
      <c r="JE362" s="52">
        <v>0</v>
      </c>
      <c r="JF362" s="52">
        <v>0</v>
      </c>
      <c r="JG362" s="52">
        <v>0</v>
      </c>
      <c r="JH362" s="52">
        <v>0</v>
      </c>
      <c r="JI362" s="52">
        <v>0</v>
      </c>
      <c r="JJ362" s="52">
        <v>0</v>
      </c>
      <c r="JK362" s="52">
        <v>0</v>
      </c>
      <c r="JL362" s="52">
        <v>0</v>
      </c>
      <c r="JM362" s="52">
        <v>0</v>
      </c>
      <c r="JN362" s="52">
        <v>0</v>
      </c>
      <c r="JO362" s="52">
        <v>0</v>
      </c>
      <c r="JP362" s="52">
        <v>0</v>
      </c>
      <c r="JQ362" s="52">
        <v>0</v>
      </c>
      <c r="JR362" s="52">
        <v>0</v>
      </c>
      <c r="JS362" s="52">
        <v>0</v>
      </c>
      <c r="JT362" s="52">
        <v>0</v>
      </c>
      <c r="JU362" s="52">
        <v>0</v>
      </c>
      <c r="JV362" s="52">
        <v>0</v>
      </c>
      <c r="JW362" s="52">
        <v>0</v>
      </c>
      <c r="JX362" s="52">
        <v>0</v>
      </c>
      <c r="JY362" s="52">
        <v>0</v>
      </c>
      <c r="JZ362" s="52">
        <v>0</v>
      </c>
      <c r="KA362" s="52">
        <v>0</v>
      </c>
      <c r="KB362" s="52">
        <v>0</v>
      </c>
      <c r="KC362" s="52">
        <v>0</v>
      </c>
      <c r="KD362" s="52">
        <v>0</v>
      </c>
      <c r="KE362" s="52">
        <v>0</v>
      </c>
      <c r="KF362" s="52">
        <v>0</v>
      </c>
      <c r="KG362" s="52">
        <v>0</v>
      </c>
      <c r="KH362" s="52">
        <v>0</v>
      </c>
      <c r="KI362" s="52">
        <v>0</v>
      </c>
      <c r="KJ362" s="52">
        <v>0</v>
      </c>
      <c r="KK362" s="52">
        <v>0</v>
      </c>
      <c r="KL362" s="52">
        <v>0</v>
      </c>
      <c r="KM362" s="52">
        <v>0</v>
      </c>
      <c r="KN362" s="52">
        <v>0</v>
      </c>
      <c r="KO362" s="52">
        <v>0</v>
      </c>
      <c r="KP362" s="52">
        <v>0</v>
      </c>
      <c r="KQ362" s="52">
        <v>0</v>
      </c>
      <c r="KR362" s="52">
        <v>0</v>
      </c>
      <c r="KS362" s="52">
        <v>0</v>
      </c>
      <c r="KT362" s="52">
        <v>0</v>
      </c>
      <c r="KU362" s="52">
        <v>0</v>
      </c>
      <c r="KV362" s="52">
        <v>0</v>
      </c>
      <c r="KW362" s="52">
        <v>0</v>
      </c>
      <c r="KX362" s="52">
        <v>0</v>
      </c>
      <c r="KY362" s="52">
        <v>0</v>
      </c>
      <c r="KZ362" s="52">
        <v>0</v>
      </c>
      <c r="LA362" s="52">
        <v>0</v>
      </c>
      <c r="LB362" s="52">
        <v>0</v>
      </c>
      <c r="LC362" s="52">
        <v>0</v>
      </c>
      <c r="LD362" s="52">
        <v>0</v>
      </c>
      <c r="LE362" s="52">
        <v>0</v>
      </c>
      <c r="LF362" s="52">
        <v>0</v>
      </c>
      <c r="LG362" s="52">
        <v>0</v>
      </c>
      <c r="LH362" s="52">
        <v>0</v>
      </c>
      <c r="LI362" s="52">
        <v>0</v>
      </c>
      <c r="LJ362" s="52">
        <v>0</v>
      </c>
      <c r="LK362" s="52">
        <v>0</v>
      </c>
      <c r="LL362" s="52">
        <v>0</v>
      </c>
      <c r="LM362" s="52">
        <v>0</v>
      </c>
      <c r="LN362" s="52">
        <v>0</v>
      </c>
      <c r="LO362" s="52">
        <v>0</v>
      </c>
      <c r="LP362" s="52">
        <v>0</v>
      </c>
      <c r="LQ362" s="52">
        <v>0</v>
      </c>
      <c r="LR362" s="52">
        <v>0</v>
      </c>
      <c r="LS362" s="52">
        <v>0</v>
      </c>
      <c r="LT362" s="52">
        <v>0</v>
      </c>
      <c r="LU362" s="52">
        <v>0</v>
      </c>
      <c r="LV362" s="52">
        <v>0</v>
      </c>
      <c r="LW362" s="52">
        <v>0</v>
      </c>
      <c r="LX362" s="52">
        <v>0</v>
      </c>
      <c r="LY362" s="52">
        <v>0</v>
      </c>
      <c r="LZ362" s="52">
        <v>0</v>
      </c>
      <c r="MA362" s="52">
        <v>0</v>
      </c>
      <c r="MB362" s="52">
        <v>0</v>
      </c>
      <c r="MC362" s="52">
        <v>0</v>
      </c>
      <c r="MD362" s="52">
        <v>0</v>
      </c>
      <c r="ME362" s="52">
        <v>0</v>
      </c>
      <c r="MF362" s="52">
        <v>0</v>
      </c>
      <c r="MG362" s="52">
        <v>0</v>
      </c>
      <c r="MH362" s="52">
        <v>0</v>
      </c>
      <c r="MI362" s="52">
        <v>0</v>
      </c>
      <c r="MJ362" s="52">
        <v>0</v>
      </c>
      <c r="MK362" s="52">
        <v>0</v>
      </c>
      <c r="ML362" s="52">
        <v>0</v>
      </c>
      <c r="MM362" s="52">
        <v>0</v>
      </c>
      <c r="MN362" s="52">
        <v>0</v>
      </c>
      <c r="MO362" s="52">
        <v>0</v>
      </c>
      <c r="MP362" s="52">
        <v>0</v>
      </c>
      <c r="MQ362" s="52">
        <v>0</v>
      </c>
      <c r="MR362" s="52">
        <v>0</v>
      </c>
      <c r="MS362" s="52">
        <v>0</v>
      </c>
      <c r="MT362" s="52">
        <v>0</v>
      </c>
      <c r="MU362" s="52">
        <v>0</v>
      </c>
      <c r="MV362" s="52">
        <v>0</v>
      </c>
      <c r="MW362" s="52">
        <v>0</v>
      </c>
      <c r="MX362" s="52">
        <v>0</v>
      </c>
      <c r="MY362" s="52">
        <v>0</v>
      </c>
      <c r="MZ362" s="52">
        <v>0</v>
      </c>
      <c r="NA362" s="52">
        <v>0</v>
      </c>
      <c r="NB362" s="52">
        <v>0</v>
      </c>
      <c r="NC362" s="52">
        <v>0</v>
      </c>
      <c r="ND362" s="52">
        <v>0</v>
      </c>
      <c r="NE362" s="52">
        <v>0</v>
      </c>
      <c r="NF362" s="52">
        <v>0</v>
      </c>
      <c r="NG362" s="52">
        <v>0</v>
      </c>
      <c r="NH362" s="52">
        <v>0</v>
      </c>
      <c r="NI362" s="52">
        <v>0</v>
      </c>
      <c r="NJ362" s="52">
        <v>0</v>
      </c>
      <c r="NK362" s="52">
        <v>0</v>
      </c>
      <c r="NL362" s="52">
        <v>0</v>
      </c>
      <c r="NM362" s="52">
        <v>0</v>
      </c>
      <c r="NN362" s="52">
        <v>0</v>
      </c>
      <c r="NO362" s="52">
        <v>0</v>
      </c>
      <c r="NP362" s="52">
        <v>0</v>
      </c>
      <c r="NQ362" s="52">
        <v>0</v>
      </c>
      <c r="NR362" s="68">
        <f t="shared" si="18"/>
        <v>143484.23999999996</v>
      </c>
      <c r="NS362" s="68">
        <f t="shared" si="19"/>
        <v>143484.23999999996</v>
      </c>
      <c r="NT362" s="68">
        <f t="shared" si="20"/>
        <v>143484.23999999996</v>
      </c>
    </row>
    <row r="363" spans="1:384" s="40" customFormat="1" ht="15" customHeight="1" outlineLevel="1" x14ac:dyDescent="0.2">
      <c r="A363" s="61"/>
      <c r="B363" s="49" t="s">
        <v>1078</v>
      </c>
      <c r="C363" s="49" t="s">
        <v>973</v>
      </c>
      <c r="D363" s="49" t="s">
        <v>974</v>
      </c>
      <c r="E363" s="50" t="s">
        <v>975</v>
      </c>
      <c r="F363" s="64">
        <v>45521</v>
      </c>
      <c r="G363" s="49" t="s">
        <v>37</v>
      </c>
      <c r="H363" s="72">
        <v>8.7311E-2</v>
      </c>
      <c r="I363" s="65">
        <v>151267.62</v>
      </c>
      <c r="J363" s="114" t="str">
        <f>_xlfn.XLOOKUP(E363,'[12]Resumo Unidades'!$B:$B,'[12]Resumo Unidades'!$W:$W)</f>
        <v>Fluxo ok</v>
      </c>
      <c r="K363" s="51" t="str">
        <f>IF(L363&gt;Resumo!$E$23,"Sim","Não")</f>
        <v>Não</v>
      </c>
      <c r="L363" s="66">
        <v>0</v>
      </c>
      <c r="M363" s="67"/>
      <c r="N363" s="52">
        <v>0</v>
      </c>
      <c r="O363" s="52">
        <v>0</v>
      </c>
      <c r="P363" s="52">
        <v>0</v>
      </c>
      <c r="Q363" s="52">
        <v>0</v>
      </c>
      <c r="R363" s="52">
        <v>0</v>
      </c>
      <c r="S363" s="52">
        <v>0</v>
      </c>
      <c r="T363" s="52">
        <v>0</v>
      </c>
      <c r="U363" s="52">
        <v>0</v>
      </c>
      <c r="V363" s="52">
        <v>0</v>
      </c>
      <c r="W363" s="52">
        <v>0</v>
      </c>
      <c r="X363" s="52">
        <v>0</v>
      </c>
      <c r="Y363" s="52">
        <v>0</v>
      </c>
      <c r="Z363" s="52">
        <v>0</v>
      </c>
      <c r="AA363" s="52">
        <v>0</v>
      </c>
      <c r="AB363" s="52">
        <v>0</v>
      </c>
      <c r="AC363" s="52">
        <v>0</v>
      </c>
      <c r="AD363" s="52">
        <v>0</v>
      </c>
      <c r="AE363" s="52">
        <v>0</v>
      </c>
      <c r="AF363" s="52">
        <v>0</v>
      </c>
      <c r="AG363" s="52">
        <v>0</v>
      </c>
      <c r="AH363" s="52">
        <v>0</v>
      </c>
      <c r="AI363" s="52">
        <v>0</v>
      </c>
      <c r="AJ363" s="52">
        <v>0</v>
      </c>
      <c r="AK363" s="52">
        <v>0</v>
      </c>
      <c r="AL363" s="52">
        <v>0</v>
      </c>
      <c r="AM363" s="52">
        <v>0</v>
      </c>
      <c r="AN363" s="52">
        <v>0</v>
      </c>
      <c r="AO363" s="52">
        <v>0</v>
      </c>
      <c r="AP363" s="52">
        <v>0</v>
      </c>
      <c r="AQ363" s="52">
        <v>0</v>
      </c>
      <c r="AR363" s="52">
        <v>0</v>
      </c>
      <c r="AS363" s="52">
        <v>0</v>
      </c>
      <c r="AT363" s="52">
        <v>0</v>
      </c>
      <c r="AU363" s="52">
        <v>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52">
        <v>0</v>
      </c>
      <c r="BB363" s="52">
        <v>0</v>
      </c>
      <c r="BC363" s="52">
        <v>0</v>
      </c>
      <c r="BD363" s="52">
        <v>0</v>
      </c>
      <c r="BE363" s="52">
        <v>0</v>
      </c>
      <c r="BF363" s="52">
        <v>0</v>
      </c>
      <c r="BG363" s="52">
        <v>0</v>
      </c>
      <c r="BH363" s="52">
        <v>0</v>
      </c>
      <c r="BI363" s="52">
        <v>0</v>
      </c>
      <c r="BJ363" s="52">
        <v>0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52">
        <v>0</v>
      </c>
      <c r="BV363" s="52">
        <v>0</v>
      </c>
      <c r="BW363" s="52">
        <v>0</v>
      </c>
      <c r="BX363" s="52">
        <v>0</v>
      </c>
      <c r="BY363" s="52">
        <v>0</v>
      </c>
      <c r="BZ363" s="52">
        <v>0</v>
      </c>
      <c r="CA363" s="52">
        <v>0</v>
      </c>
      <c r="CB363" s="52">
        <v>0</v>
      </c>
      <c r="CC363" s="52">
        <v>0</v>
      </c>
      <c r="CD363" s="52">
        <v>1359.48</v>
      </c>
      <c r="CE363" s="52">
        <v>1270.96</v>
      </c>
      <c r="CF363" s="52">
        <v>1270.96</v>
      </c>
      <c r="CG363" s="52">
        <v>1270.96</v>
      </c>
      <c r="CH363" s="52">
        <v>1270.96</v>
      </c>
      <c r="CI363" s="52">
        <v>1270.96</v>
      </c>
      <c r="CJ363" s="52">
        <v>1270.96</v>
      </c>
      <c r="CK363" s="52">
        <v>1270.96</v>
      </c>
      <c r="CL363" s="52">
        <v>1270.96</v>
      </c>
      <c r="CM363" s="52">
        <v>1270.96</v>
      </c>
      <c r="CN363" s="52">
        <v>1270.96</v>
      </c>
      <c r="CO363" s="52">
        <v>1270.96</v>
      </c>
      <c r="CP363" s="52">
        <v>1270.96</v>
      </c>
      <c r="CQ363" s="52">
        <v>1270.96</v>
      </c>
      <c r="CR363" s="52">
        <v>1270.96</v>
      </c>
      <c r="CS363" s="52">
        <v>1270.96</v>
      </c>
      <c r="CT363" s="52">
        <v>1270.96</v>
      </c>
      <c r="CU363" s="52">
        <v>1270.96</v>
      </c>
      <c r="CV363" s="52">
        <v>1270.96</v>
      </c>
      <c r="CW363" s="52">
        <v>1270.96</v>
      </c>
      <c r="CX363" s="52">
        <v>1270.96</v>
      </c>
      <c r="CY363" s="52">
        <v>1270.96</v>
      </c>
      <c r="CZ363" s="52">
        <v>1270.96</v>
      </c>
      <c r="DA363" s="52">
        <v>1270.96</v>
      </c>
      <c r="DB363" s="52">
        <v>1270.96</v>
      </c>
      <c r="DC363" s="52">
        <v>1270.96</v>
      </c>
      <c r="DD363" s="52">
        <v>1270.96</v>
      </c>
      <c r="DE363" s="52">
        <v>1270.96</v>
      </c>
      <c r="DF363" s="52">
        <v>1270.96</v>
      </c>
      <c r="DG363" s="52">
        <v>1270.96</v>
      </c>
      <c r="DH363" s="52">
        <v>1270.96</v>
      </c>
      <c r="DI363" s="52">
        <v>1270.96</v>
      </c>
      <c r="DJ363" s="52">
        <v>1270.96</v>
      </c>
      <c r="DK363" s="52">
        <v>1270.96</v>
      </c>
      <c r="DL363" s="52">
        <v>1270.96</v>
      </c>
      <c r="DM363" s="52">
        <v>1270.96</v>
      </c>
      <c r="DN363" s="52">
        <v>1270.96</v>
      </c>
      <c r="DO363" s="52">
        <v>1270.96</v>
      </c>
      <c r="DP363" s="52">
        <v>1270.96</v>
      </c>
      <c r="DQ363" s="52">
        <v>1270.96</v>
      </c>
      <c r="DR363" s="52">
        <v>1270.96</v>
      </c>
      <c r="DS363" s="52">
        <v>1270.96</v>
      </c>
      <c r="DT363" s="52">
        <v>1270.96</v>
      </c>
      <c r="DU363" s="52">
        <v>1270.96</v>
      </c>
      <c r="DV363" s="52">
        <v>1270.96</v>
      </c>
      <c r="DW363" s="52">
        <v>1270.96</v>
      </c>
      <c r="DX363" s="52">
        <v>1270.96</v>
      </c>
      <c r="DY363" s="52">
        <v>1270.96</v>
      </c>
      <c r="DZ363" s="52">
        <v>1270.96</v>
      </c>
      <c r="EA363" s="52">
        <v>1270.96</v>
      </c>
      <c r="EB363" s="52">
        <v>1270.96</v>
      </c>
      <c r="EC363" s="52">
        <v>1270.96</v>
      </c>
      <c r="ED363" s="52">
        <v>1270.96</v>
      </c>
      <c r="EE363" s="52">
        <v>1270.96</v>
      </c>
      <c r="EF363" s="52">
        <v>1270.96</v>
      </c>
      <c r="EG363" s="52">
        <v>1270.96</v>
      </c>
      <c r="EH363" s="52">
        <v>1270.96</v>
      </c>
      <c r="EI363" s="52">
        <v>1270.96</v>
      </c>
      <c r="EJ363" s="52">
        <v>1270.96</v>
      </c>
      <c r="EK363" s="52">
        <v>1270.96</v>
      </c>
      <c r="EL363" s="52">
        <v>1270.96</v>
      </c>
      <c r="EM363" s="52">
        <v>1270.96</v>
      </c>
      <c r="EN363" s="52">
        <v>1270.96</v>
      </c>
      <c r="EO363" s="52">
        <v>1270.96</v>
      </c>
      <c r="EP363" s="52">
        <v>1270.96</v>
      </c>
      <c r="EQ363" s="52">
        <v>1270.96</v>
      </c>
      <c r="ER363" s="52">
        <v>1270.96</v>
      </c>
      <c r="ES363" s="52">
        <v>1270.96</v>
      </c>
      <c r="ET363" s="52">
        <v>1270.96</v>
      </c>
      <c r="EU363" s="52">
        <v>1270.96</v>
      </c>
      <c r="EV363" s="52">
        <v>1270.96</v>
      </c>
      <c r="EW363" s="52">
        <v>1270.96</v>
      </c>
      <c r="EX363" s="52">
        <v>1270.96</v>
      </c>
      <c r="EY363" s="52">
        <v>1270.96</v>
      </c>
      <c r="EZ363" s="52">
        <v>1270.96</v>
      </c>
      <c r="FA363" s="52">
        <v>1270.96</v>
      </c>
      <c r="FB363" s="52">
        <v>1270.96</v>
      </c>
      <c r="FC363" s="52">
        <v>1270.96</v>
      </c>
      <c r="FD363" s="52">
        <v>1270.96</v>
      </c>
      <c r="FE363" s="52">
        <v>1270.96</v>
      </c>
      <c r="FF363" s="52">
        <v>1270.96</v>
      </c>
      <c r="FG363" s="52">
        <v>1270.96</v>
      </c>
      <c r="FH363" s="52">
        <v>1270.96</v>
      </c>
      <c r="FI363" s="52">
        <v>1270.96</v>
      </c>
      <c r="FJ363" s="52">
        <v>1270.96</v>
      </c>
      <c r="FK363" s="52">
        <v>1270.96</v>
      </c>
      <c r="FL363" s="52">
        <v>1270.96</v>
      </c>
      <c r="FM363" s="52">
        <v>1270.96</v>
      </c>
      <c r="FN363" s="52">
        <v>1270.96</v>
      </c>
      <c r="FO363" s="52">
        <v>1270.96</v>
      </c>
      <c r="FP363" s="52">
        <v>1270.96</v>
      </c>
      <c r="FQ363" s="52">
        <v>1270.96</v>
      </c>
      <c r="FR363" s="52">
        <v>1270.96</v>
      </c>
      <c r="FS363" s="52">
        <v>1270.96</v>
      </c>
      <c r="FT363" s="52">
        <v>1270.96</v>
      </c>
      <c r="FU363" s="52">
        <v>1270.96</v>
      </c>
      <c r="FV363" s="52">
        <v>1270.96</v>
      </c>
      <c r="FW363" s="52">
        <v>1270.96</v>
      </c>
      <c r="FX363" s="52">
        <v>1270.96</v>
      </c>
      <c r="FY363" s="52">
        <v>1270.96</v>
      </c>
      <c r="FZ363" s="52">
        <v>1270.96</v>
      </c>
      <c r="GA363" s="52">
        <v>1270.96</v>
      </c>
      <c r="GB363" s="52">
        <v>1270.96</v>
      </c>
      <c r="GC363" s="52">
        <v>1270.96</v>
      </c>
      <c r="GD363" s="52">
        <v>1270.96</v>
      </c>
      <c r="GE363" s="52">
        <v>1270.96</v>
      </c>
      <c r="GF363" s="52">
        <v>1270.96</v>
      </c>
      <c r="GG363" s="52">
        <v>1270.96</v>
      </c>
      <c r="GH363" s="52">
        <v>1270.96</v>
      </c>
      <c r="GI363" s="52">
        <v>1270.96</v>
      </c>
      <c r="GJ363" s="52">
        <v>1270.96</v>
      </c>
      <c r="GK363" s="52">
        <v>1270.96</v>
      </c>
      <c r="GL363" s="52">
        <v>1270.96</v>
      </c>
      <c r="GM363" s="52">
        <v>1270.96</v>
      </c>
      <c r="GN363" s="52">
        <v>1270.96</v>
      </c>
      <c r="GO363" s="52">
        <v>1270.96</v>
      </c>
      <c r="GP363" s="52">
        <v>1270.96</v>
      </c>
      <c r="GQ363" s="52">
        <v>1270.96</v>
      </c>
      <c r="GR363" s="52">
        <v>1270.96</v>
      </c>
      <c r="GS363" s="52">
        <v>1270.96</v>
      </c>
      <c r="GT363" s="52">
        <v>1270.96</v>
      </c>
      <c r="GU363" s="52">
        <v>1270.96</v>
      </c>
      <c r="GV363" s="52">
        <v>1270.96</v>
      </c>
      <c r="GW363" s="52">
        <v>1270.96</v>
      </c>
      <c r="GX363" s="52">
        <v>1270.96</v>
      </c>
      <c r="GY363" s="52">
        <v>1270.96</v>
      </c>
      <c r="GZ363" s="52">
        <v>1270.96</v>
      </c>
      <c r="HA363" s="52">
        <v>1270.96</v>
      </c>
      <c r="HB363" s="52">
        <v>1270.96</v>
      </c>
      <c r="HC363" s="52">
        <v>1270.96</v>
      </c>
      <c r="HD363" s="52">
        <v>1270.96</v>
      </c>
      <c r="HE363" s="52">
        <v>1270.96</v>
      </c>
      <c r="HF363" s="52">
        <v>1270.96</v>
      </c>
      <c r="HG363" s="52">
        <v>1270.96</v>
      </c>
      <c r="HH363" s="52">
        <v>1270.96</v>
      </c>
      <c r="HI363" s="52">
        <v>1270.96</v>
      </c>
      <c r="HJ363" s="52">
        <v>1270.96</v>
      </c>
      <c r="HK363" s="52">
        <v>1270.96</v>
      </c>
      <c r="HL363" s="52">
        <v>1270.96</v>
      </c>
      <c r="HM363" s="52">
        <v>1270.96</v>
      </c>
      <c r="HN363" s="52">
        <v>1270.96</v>
      </c>
      <c r="HO363" s="52">
        <v>1270.96</v>
      </c>
      <c r="HP363" s="52">
        <v>1270.96</v>
      </c>
      <c r="HQ363" s="52">
        <v>1270.96</v>
      </c>
      <c r="HR363" s="52">
        <v>1270.96</v>
      </c>
      <c r="HS363" s="52">
        <v>1270.96</v>
      </c>
      <c r="HT363" s="52">
        <v>1270.96</v>
      </c>
      <c r="HU363" s="52">
        <v>1270.96</v>
      </c>
      <c r="HV363" s="52">
        <v>1270.96</v>
      </c>
      <c r="HW363" s="52">
        <v>1270.96</v>
      </c>
      <c r="HX363" s="52">
        <v>1270.96</v>
      </c>
      <c r="HY363" s="52">
        <v>1270.96</v>
      </c>
      <c r="HZ363" s="52">
        <v>1270.96</v>
      </c>
      <c r="IA363" s="52">
        <v>1270.96</v>
      </c>
      <c r="IB363" s="52">
        <v>1270.96</v>
      </c>
      <c r="IC363" s="52">
        <v>1270.96</v>
      </c>
      <c r="ID363" s="52">
        <v>1270.96</v>
      </c>
      <c r="IE363" s="52">
        <v>1270.96</v>
      </c>
      <c r="IF363" s="52">
        <v>1270.96</v>
      </c>
      <c r="IG363" s="52">
        <v>1270.96</v>
      </c>
      <c r="IH363" s="52">
        <v>1270.96</v>
      </c>
      <c r="II363" s="52">
        <v>1270.96</v>
      </c>
      <c r="IJ363" s="52">
        <v>1270.96</v>
      </c>
      <c r="IK363" s="52">
        <v>1270.96</v>
      </c>
      <c r="IL363" s="52">
        <v>1270.96</v>
      </c>
      <c r="IM363" s="52">
        <v>1270.96</v>
      </c>
      <c r="IN363" s="52">
        <v>1270.96</v>
      </c>
      <c r="IO363" s="52">
        <v>1270.96</v>
      </c>
      <c r="IP363" s="52">
        <v>1270.96</v>
      </c>
      <c r="IQ363" s="52">
        <v>1270.96</v>
      </c>
      <c r="IR363" s="52">
        <v>1270.96</v>
      </c>
      <c r="IS363" s="52">
        <v>1270.96</v>
      </c>
      <c r="IT363" s="52">
        <v>1270.96</v>
      </c>
      <c r="IU363" s="52">
        <v>1270.96</v>
      </c>
      <c r="IV363" s="52">
        <v>1270.96</v>
      </c>
      <c r="IW363" s="52">
        <v>1270.96</v>
      </c>
      <c r="IX363" s="52">
        <v>1270.96</v>
      </c>
      <c r="IY363" s="52">
        <v>1270.96</v>
      </c>
      <c r="IZ363" s="52">
        <v>1270.96</v>
      </c>
      <c r="JA363" s="52">
        <v>1270.96</v>
      </c>
      <c r="JB363" s="52">
        <v>1270.96</v>
      </c>
      <c r="JC363" s="52">
        <v>1270.96</v>
      </c>
      <c r="JD363" s="52">
        <v>1270.96</v>
      </c>
      <c r="JE363" s="52">
        <v>1270.96</v>
      </c>
      <c r="JF363" s="52">
        <v>1270.96</v>
      </c>
      <c r="JG363" s="52">
        <v>1270.96</v>
      </c>
      <c r="JH363" s="52">
        <v>1270.96</v>
      </c>
      <c r="JI363" s="52">
        <v>1270.96</v>
      </c>
      <c r="JJ363" s="52">
        <v>1270.96</v>
      </c>
      <c r="JK363" s="52">
        <v>1270.96</v>
      </c>
      <c r="JL363" s="52">
        <v>1270.96</v>
      </c>
      <c r="JM363" s="52">
        <v>1270.96</v>
      </c>
      <c r="JN363" s="52">
        <v>1270.96</v>
      </c>
      <c r="JO363" s="52">
        <v>1270.96</v>
      </c>
      <c r="JP363" s="52">
        <v>1270.96</v>
      </c>
      <c r="JQ363" s="52">
        <v>1270.96</v>
      </c>
      <c r="JR363" s="52">
        <v>1270.96</v>
      </c>
      <c r="JS363" s="52">
        <v>1270.96</v>
      </c>
      <c r="JT363" s="52">
        <v>1270.96</v>
      </c>
      <c r="JU363" s="52">
        <v>1270.96</v>
      </c>
      <c r="JV363" s="52">
        <v>1270.96</v>
      </c>
      <c r="JW363" s="52">
        <v>1270.96</v>
      </c>
      <c r="JX363" s="52">
        <v>1270.96</v>
      </c>
      <c r="JY363" s="52">
        <v>1270.96</v>
      </c>
      <c r="JZ363" s="52">
        <v>1270.96</v>
      </c>
      <c r="KA363" s="52">
        <v>1270.96</v>
      </c>
      <c r="KB363" s="52">
        <v>1270.96</v>
      </c>
      <c r="KC363" s="52">
        <v>1270.96</v>
      </c>
      <c r="KD363" s="52">
        <v>1270.96</v>
      </c>
      <c r="KE363" s="52">
        <v>1270.96</v>
      </c>
      <c r="KF363" s="52">
        <v>1270.96</v>
      </c>
      <c r="KG363" s="52">
        <v>1270.96</v>
      </c>
      <c r="KH363" s="52">
        <v>1270.96</v>
      </c>
      <c r="KI363" s="52">
        <v>1270.96</v>
      </c>
      <c r="KJ363" s="52">
        <v>1270.96</v>
      </c>
      <c r="KK363" s="52">
        <v>1270.96</v>
      </c>
      <c r="KL363" s="52">
        <v>1270.96</v>
      </c>
      <c r="KM363" s="52">
        <v>1270.96</v>
      </c>
      <c r="KN363" s="52">
        <v>1270.96</v>
      </c>
      <c r="KO363" s="52">
        <v>1270.96</v>
      </c>
      <c r="KP363" s="52">
        <v>1270.96</v>
      </c>
      <c r="KQ363" s="52">
        <v>1270.96</v>
      </c>
      <c r="KR363" s="52">
        <v>1270.96</v>
      </c>
      <c r="KS363" s="52">
        <v>1270.96</v>
      </c>
      <c r="KT363" s="52">
        <v>1270.96</v>
      </c>
      <c r="KU363" s="52">
        <v>1270.96</v>
      </c>
      <c r="KV363" s="52">
        <v>1270.96</v>
      </c>
      <c r="KW363" s="52">
        <v>1270.96</v>
      </c>
      <c r="KX363" s="52">
        <v>1270.96</v>
      </c>
      <c r="KY363" s="52">
        <v>1270.96</v>
      </c>
      <c r="KZ363" s="52">
        <v>1270.96</v>
      </c>
      <c r="LA363" s="52">
        <v>1270.96</v>
      </c>
      <c r="LB363" s="52">
        <v>1270.96</v>
      </c>
      <c r="LC363" s="52">
        <v>1270.96</v>
      </c>
      <c r="LD363" s="52">
        <v>0</v>
      </c>
      <c r="LE363" s="52">
        <v>0</v>
      </c>
      <c r="LF363" s="52">
        <v>0</v>
      </c>
      <c r="LG363" s="52">
        <v>0</v>
      </c>
      <c r="LH363" s="52">
        <v>0</v>
      </c>
      <c r="LI363" s="52">
        <v>0</v>
      </c>
      <c r="LJ363" s="52">
        <v>0</v>
      </c>
      <c r="LK363" s="52">
        <v>0</v>
      </c>
      <c r="LL363" s="52">
        <v>0</v>
      </c>
      <c r="LM363" s="52">
        <v>0</v>
      </c>
      <c r="LN363" s="52">
        <v>0</v>
      </c>
      <c r="LO363" s="52">
        <v>0</v>
      </c>
      <c r="LP363" s="52">
        <v>0</v>
      </c>
      <c r="LQ363" s="52">
        <v>0</v>
      </c>
      <c r="LR363" s="52">
        <v>0</v>
      </c>
      <c r="LS363" s="52">
        <v>0</v>
      </c>
      <c r="LT363" s="52">
        <v>0</v>
      </c>
      <c r="LU363" s="52">
        <v>0</v>
      </c>
      <c r="LV363" s="52">
        <v>0</v>
      </c>
      <c r="LW363" s="52">
        <v>0</v>
      </c>
      <c r="LX363" s="52">
        <v>0</v>
      </c>
      <c r="LY363" s="52">
        <v>0</v>
      </c>
      <c r="LZ363" s="52">
        <v>0</v>
      </c>
      <c r="MA363" s="52">
        <v>0</v>
      </c>
      <c r="MB363" s="52">
        <v>0</v>
      </c>
      <c r="MC363" s="52">
        <v>0</v>
      </c>
      <c r="MD363" s="52">
        <v>0</v>
      </c>
      <c r="ME363" s="52">
        <v>0</v>
      </c>
      <c r="MF363" s="52">
        <v>0</v>
      </c>
      <c r="MG363" s="52">
        <v>0</v>
      </c>
      <c r="MH363" s="52">
        <v>0</v>
      </c>
      <c r="MI363" s="52">
        <v>0</v>
      </c>
      <c r="MJ363" s="52">
        <v>0</v>
      </c>
      <c r="MK363" s="52">
        <v>0</v>
      </c>
      <c r="ML363" s="52">
        <v>0</v>
      </c>
      <c r="MM363" s="52">
        <v>0</v>
      </c>
      <c r="MN363" s="52">
        <v>0</v>
      </c>
      <c r="MO363" s="52">
        <v>0</v>
      </c>
      <c r="MP363" s="52">
        <v>0</v>
      </c>
      <c r="MQ363" s="52">
        <v>0</v>
      </c>
      <c r="MR363" s="52">
        <v>0</v>
      </c>
      <c r="MS363" s="52">
        <v>0</v>
      </c>
      <c r="MT363" s="52">
        <v>0</v>
      </c>
      <c r="MU363" s="52">
        <v>0</v>
      </c>
      <c r="MV363" s="52">
        <v>0</v>
      </c>
      <c r="MW363" s="52">
        <v>0</v>
      </c>
      <c r="MX363" s="52">
        <v>0</v>
      </c>
      <c r="MY363" s="52">
        <v>0</v>
      </c>
      <c r="MZ363" s="52">
        <v>0</v>
      </c>
      <c r="NA363" s="52">
        <v>0</v>
      </c>
      <c r="NB363" s="52">
        <v>0</v>
      </c>
      <c r="NC363" s="52">
        <v>0</v>
      </c>
      <c r="ND363" s="52">
        <v>0</v>
      </c>
      <c r="NE363" s="52">
        <v>0</v>
      </c>
      <c r="NF363" s="52">
        <v>0</v>
      </c>
      <c r="NG363" s="52">
        <v>0</v>
      </c>
      <c r="NH363" s="52">
        <v>0</v>
      </c>
      <c r="NI363" s="52">
        <v>0</v>
      </c>
      <c r="NJ363" s="52">
        <v>0</v>
      </c>
      <c r="NK363" s="52">
        <v>0</v>
      </c>
      <c r="NL363" s="52">
        <v>0</v>
      </c>
      <c r="NM363" s="52">
        <v>0</v>
      </c>
      <c r="NN363" s="52">
        <v>0</v>
      </c>
      <c r="NO363" s="52">
        <v>0</v>
      </c>
      <c r="NP363" s="52">
        <v>0</v>
      </c>
      <c r="NQ363" s="52">
        <v>0</v>
      </c>
      <c r="NR363" s="68">
        <f t="shared" si="18"/>
        <v>297493.16000000003</v>
      </c>
      <c r="NS363" s="68">
        <f t="shared" si="19"/>
        <v>297493.16000000003</v>
      </c>
      <c r="NT363" s="68">
        <f t="shared" si="20"/>
        <v>138623.16000000027</v>
      </c>
    </row>
    <row r="364" spans="1:384" s="40" customFormat="1" ht="15" customHeight="1" outlineLevel="1" x14ac:dyDescent="0.2">
      <c r="A364" s="61"/>
      <c r="B364" s="49" t="s">
        <v>1078</v>
      </c>
      <c r="C364" s="49" t="s">
        <v>976</v>
      </c>
      <c r="D364" s="49" t="s">
        <v>977</v>
      </c>
      <c r="E364" s="50" t="s">
        <v>978</v>
      </c>
      <c r="F364" s="64">
        <v>45536</v>
      </c>
      <c r="G364" s="49" t="s">
        <v>16</v>
      </c>
      <c r="H364" s="72">
        <v>0</v>
      </c>
      <c r="I364" s="65">
        <v>159984</v>
      </c>
      <c r="J364" s="114" t="str">
        <f>_xlfn.XLOOKUP(E364,'[12]Resumo Unidades'!$B:$B,'[12]Resumo Unidades'!$W:$W)</f>
        <v>Não Auditado (Pendente contrato)</v>
      </c>
      <c r="K364" s="51" t="str">
        <f>IF(L364&gt;Resumo!$E$23,"Sim","Não")</f>
        <v>Não</v>
      </c>
      <c r="L364" s="66">
        <v>50</v>
      </c>
      <c r="M364" s="67"/>
      <c r="N364" s="52">
        <v>0</v>
      </c>
      <c r="O364" s="52">
        <v>0</v>
      </c>
      <c r="P364" s="52">
        <v>0</v>
      </c>
      <c r="Q364" s="52">
        <v>0</v>
      </c>
      <c r="R364" s="52">
        <v>0</v>
      </c>
      <c r="S364" s="52">
        <v>0</v>
      </c>
      <c r="T364" s="52">
        <v>0</v>
      </c>
      <c r="U364" s="52">
        <v>0</v>
      </c>
      <c r="V364" s="52">
        <v>0</v>
      </c>
      <c r="W364" s="52">
        <v>0</v>
      </c>
      <c r="X364" s="52">
        <v>0</v>
      </c>
      <c r="Y364" s="52">
        <v>0</v>
      </c>
      <c r="Z364" s="52">
        <v>0</v>
      </c>
      <c r="AA364" s="52">
        <v>0</v>
      </c>
      <c r="AB364" s="52">
        <v>0</v>
      </c>
      <c r="AC364" s="52">
        <v>0</v>
      </c>
      <c r="AD364" s="52">
        <v>0</v>
      </c>
      <c r="AE364" s="52">
        <v>0</v>
      </c>
      <c r="AF364" s="52">
        <v>0</v>
      </c>
      <c r="AG364" s="52">
        <v>0</v>
      </c>
      <c r="AH364" s="52">
        <v>0</v>
      </c>
      <c r="AI364" s="52">
        <v>0</v>
      </c>
      <c r="AJ364" s="52">
        <v>0</v>
      </c>
      <c r="AK364" s="52">
        <v>0</v>
      </c>
      <c r="AL364" s="52">
        <v>0</v>
      </c>
      <c r="AM364" s="52">
        <v>0</v>
      </c>
      <c r="AN364" s="52">
        <v>0</v>
      </c>
      <c r="AO364" s="52">
        <v>0</v>
      </c>
      <c r="AP364" s="52">
        <v>0</v>
      </c>
      <c r="AQ364" s="52">
        <v>0</v>
      </c>
      <c r="AR364" s="52">
        <v>0</v>
      </c>
      <c r="AS364" s="52">
        <v>0</v>
      </c>
      <c r="AT364" s="52">
        <v>0</v>
      </c>
      <c r="AU364" s="52">
        <v>0</v>
      </c>
      <c r="AV364" s="52">
        <v>0</v>
      </c>
      <c r="AW364" s="52">
        <v>0</v>
      </c>
      <c r="AX364" s="52">
        <v>0</v>
      </c>
      <c r="AY364" s="52">
        <v>0</v>
      </c>
      <c r="AZ364" s="52">
        <v>0</v>
      </c>
      <c r="BA364" s="52">
        <v>0</v>
      </c>
      <c r="BB364" s="52">
        <v>0</v>
      </c>
      <c r="BC364" s="52">
        <v>0</v>
      </c>
      <c r="BD364" s="52">
        <v>0</v>
      </c>
      <c r="BE364" s="52">
        <v>0</v>
      </c>
      <c r="BF364" s="52">
        <v>0</v>
      </c>
      <c r="BG364" s="52">
        <v>0</v>
      </c>
      <c r="BH364" s="52">
        <v>0</v>
      </c>
      <c r="BI364" s="52">
        <v>0</v>
      </c>
      <c r="BJ364" s="52">
        <v>0</v>
      </c>
      <c r="BK364" s="52">
        <v>0</v>
      </c>
      <c r="BL364" s="52">
        <v>0</v>
      </c>
      <c r="BM364" s="52">
        <v>0</v>
      </c>
      <c r="BN364" s="52">
        <v>0</v>
      </c>
      <c r="BO364" s="52">
        <v>0</v>
      </c>
      <c r="BP364" s="52">
        <v>0</v>
      </c>
      <c r="BQ364" s="52">
        <v>0</v>
      </c>
      <c r="BR364" s="52">
        <v>0</v>
      </c>
      <c r="BS364" s="52">
        <v>0</v>
      </c>
      <c r="BT364" s="52">
        <v>0</v>
      </c>
      <c r="BU364" s="52">
        <v>0</v>
      </c>
      <c r="BV364" s="52">
        <v>0</v>
      </c>
      <c r="BW364" s="52">
        <v>0</v>
      </c>
      <c r="BX364" s="52">
        <v>0</v>
      </c>
      <c r="BY364" s="52">
        <v>0</v>
      </c>
      <c r="BZ364" s="52">
        <v>0</v>
      </c>
      <c r="CA364" s="52">
        <v>0</v>
      </c>
      <c r="CB364" s="52">
        <v>3226.1</v>
      </c>
      <c r="CC364" s="52">
        <v>2947.63</v>
      </c>
      <c r="CD364" s="52">
        <v>2767.98</v>
      </c>
      <c r="CE364" s="52">
        <v>2767.98</v>
      </c>
      <c r="CF364" s="52">
        <v>2767.98</v>
      </c>
      <c r="CG364" s="52">
        <v>2767.98</v>
      </c>
      <c r="CH364" s="52">
        <v>2767.98</v>
      </c>
      <c r="CI364" s="52">
        <v>2767.98</v>
      </c>
      <c r="CJ364" s="52">
        <v>2767.98</v>
      </c>
      <c r="CK364" s="52">
        <v>2767.98</v>
      </c>
      <c r="CL364" s="52">
        <v>2767.98</v>
      </c>
      <c r="CM364" s="52">
        <v>2767.98</v>
      </c>
      <c r="CN364" s="52">
        <v>2767.98</v>
      </c>
      <c r="CO364" s="52">
        <v>2767.98</v>
      </c>
      <c r="CP364" s="52">
        <v>2767.98</v>
      </c>
      <c r="CQ364" s="52">
        <v>2767.98</v>
      </c>
      <c r="CR364" s="52">
        <v>2767.98</v>
      </c>
      <c r="CS364" s="52">
        <v>2767.98</v>
      </c>
      <c r="CT364" s="52">
        <v>2767.98</v>
      </c>
      <c r="CU364" s="52">
        <v>2767.98</v>
      </c>
      <c r="CV364" s="52">
        <v>2767.98</v>
      </c>
      <c r="CW364" s="52">
        <v>2767.98</v>
      </c>
      <c r="CX364" s="52">
        <v>2767.98</v>
      </c>
      <c r="CY364" s="52">
        <v>2767.98</v>
      </c>
      <c r="CZ364" s="52">
        <v>2767.98</v>
      </c>
      <c r="DA364" s="52">
        <v>2767.98</v>
      </c>
      <c r="DB364" s="52">
        <v>2767.98</v>
      </c>
      <c r="DC364" s="52">
        <v>2767.98</v>
      </c>
      <c r="DD364" s="52">
        <v>2767.98</v>
      </c>
      <c r="DE364" s="52">
        <v>2767.98</v>
      </c>
      <c r="DF364" s="52">
        <v>2767.98</v>
      </c>
      <c r="DG364" s="52">
        <v>2767.98</v>
      </c>
      <c r="DH364" s="52">
        <v>2767.98</v>
      </c>
      <c r="DI364" s="52">
        <v>2767.98</v>
      </c>
      <c r="DJ364" s="52">
        <v>2767.98</v>
      </c>
      <c r="DK364" s="52">
        <v>2767.98</v>
      </c>
      <c r="DL364" s="52">
        <v>2767.98</v>
      </c>
      <c r="DM364" s="52">
        <v>2767.98</v>
      </c>
      <c r="DN364" s="52">
        <v>2767.98</v>
      </c>
      <c r="DO364" s="52">
        <v>2767.98</v>
      </c>
      <c r="DP364" s="52">
        <v>2767.98</v>
      </c>
      <c r="DQ364" s="52">
        <v>2767.98</v>
      </c>
      <c r="DR364" s="52">
        <v>2767.98</v>
      </c>
      <c r="DS364" s="52">
        <v>2767.98</v>
      </c>
      <c r="DT364" s="52">
        <v>2767.98</v>
      </c>
      <c r="DU364" s="52">
        <v>2767.98</v>
      </c>
      <c r="DV364" s="52">
        <v>2767.98</v>
      </c>
      <c r="DW364" s="52">
        <v>2767.98</v>
      </c>
      <c r="DX364" s="52">
        <v>2767.98</v>
      </c>
      <c r="DY364" s="52">
        <v>2767.98</v>
      </c>
      <c r="DZ364" s="52">
        <v>2767.98</v>
      </c>
      <c r="EA364" s="52">
        <v>2767.98</v>
      </c>
      <c r="EB364" s="52">
        <v>2767.98</v>
      </c>
      <c r="EC364" s="52">
        <v>2767.98</v>
      </c>
      <c r="ED364" s="52">
        <v>2767.98</v>
      </c>
      <c r="EE364" s="52">
        <v>2767.98</v>
      </c>
      <c r="EF364" s="52">
        <v>0</v>
      </c>
      <c r="EG364" s="52">
        <v>0</v>
      </c>
      <c r="EH364" s="52">
        <v>0</v>
      </c>
      <c r="EI364" s="52">
        <v>0</v>
      </c>
      <c r="EJ364" s="52">
        <v>0</v>
      </c>
      <c r="EK364" s="52">
        <v>0</v>
      </c>
      <c r="EL364" s="52">
        <v>0</v>
      </c>
      <c r="EM364" s="52">
        <v>0</v>
      </c>
      <c r="EN364" s="52">
        <v>0</v>
      </c>
      <c r="EO364" s="52">
        <v>0</v>
      </c>
      <c r="EP364" s="52">
        <v>0</v>
      </c>
      <c r="EQ364" s="52">
        <v>0</v>
      </c>
      <c r="ER364" s="52">
        <v>0</v>
      </c>
      <c r="ES364" s="52">
        <v>0</v>
      </c>
      <c r="ET364" s="52">
        <v>0</v>
      </c>
      <c r="EU364" s="52">
        <v>0</v>
      </c>
      <c r="EV364" s="52">
        <v>0</v>
      </c>
      <c r="EW364" s="52">
        <v>0</v>
      </c>
      <c r="EX364" s="52">
        <v>0</v>
      </c>
      <c r="EY364" s="52">
        <v>0</v>
      </c>
      <c r="EZ364" s="52">
        <v>0</v>
      </c>
      <c r="FA364" s="52">
        <v>0</v>
      </c>
      <c r="FB364" s="52">
        <v>0</v>
      </c>
      <c r="FC364" s="52">
        <v>0</v>
      </c>
      <c r="FD364" s="52">
        <v>0</v>
      </c>
      <c r="FE364" s="52">
        <v>0</v>
      </c>
      <c r="FF364" s="52">
        <v>0</v>
      </c>
      <c r="FG364" s="52">
        <v>0</v>
      </c>
      <c r="FH364" s="52">
        <v>0</v>
      </c>
      <c r="FI364" s="52">
        <v>0</v>
      </c>
      <c r="FJ364" s="52">
        <v>0</v>
      </c>
      <c r="FK364" s="52">
        <v>0</v>
      </c>
      <c r="FL364" s="52">
        <v>0</v>
      </c>
      <c r="FM364" s="52">
        <v>0</v>
      </c>
      <c r="FN364" s="52">
        <v>0</v>
      </c>
      <c r="FO364" s="52">
        <v>0</v>
      </c>
      <c r="FP364" s="52">
        <v>0</v>
      </c>
      <c r="FQ364" s="52">
        <v>0</v>
      </c>
      <c r="FR364" s="52">
        <v>0</v>
      </c>
      <c r="FS364" s="52">
        <v>0</v>
      </c>
      <c r="FT364" s="52">
        <v>0</v>
      </c>
      <c r="FU364" s="52">
        <v>0</v>
      </c>
      <c r="FV364" s="52">
        <v>0</v>
      </c>
      <c r="FW364" s="52">
        <v>0</v>
      </c>
      <c r="FX364" s="52">
        <v>0</v>
      </c>
      <c r="FY364" s="52">
        <v>0</v>
      </c>
      <c r="FZ364" s="52">
        <v>0</v>
      </c>
      <c r="GA364" s="52">
        <v>0</v>
      </c>
      <c r="GB364" s="52">
        <v>0</v>
      </c>
      <c r="GC364" s="52">
        <v>0</v>
      </c>
      <c r="GD364" s="52">
        <v>0</v>
      </c>
      <c r="GE364" s="52">
        <v>0</v>
      </c>
      <c r="GF364" s="52">
        <v>0</v>
      </c>
      <c r="GG364" s="52">
        <v>0</v>
      </c>
      <c r="GH364" s="52">
        <v>0</v>
      </c>
      <c r="GI364" s="52">
        <v>0</v>
      </c>
      <c r="GJ364" s="52">
        <v>0</v>
      </c>
      <c r="GK364" s="52">
        <v>0</v>
      </c>
      <c r="GL364" s="52">
        <v>0</v>
      </c>
      <c r="GM364" s="52">
        <v>0</v>
      </c>
      <c r="GN364" s="52">
        <v>0</v>
      </c>
      <c r="GO364" s="52">
        <v>0</v>
      </c>
      <c r="GP364" s="52">
        <v>0</v>
      </c>
      <c r="GQ364" s="52">
        <v>0</v>
      </c>
      <c r="GR364" s="52">
        <v>0</v>
      </c>
      <c r="GS364" s="52">
        <v>0</v>
      </c>
      <c r="GT364" s="52">
        <v>0</v>
      </c>
      <c r="GU364" s="52">
        <v>0</v>
      </c>
      <c r="GV364" s="52">
        <v>0</v>
      </c>
      <c r="GW364" s="52">
        <v>0</v>
      </c>
      <c r="GX364" s="52">
        <v>0</v>
      </c>
      <c r="GY364" s="52">
        <v>0</v>
      </c>
      <c r="GZ364" s="52">
        <v>0</v>
      </c>
      <c r="HA364" s="52">
        <v>0</v>
      </c>
      <c r="HB364" s="52">
        <v>0</v>
      </c>
      <c r="HC364" s="52">
        <v>0</v>
      </c>
      <c r="HD364" s="52">
        <v>0</v>
      </c>
      <c r="HE364" s="52">
        <v>0</v>
      </c>
      <c r="HF364" s="52">
        <v>0</v>
      </c>
      <c r="HG364" s="52">
        <v>0</v>
      </c>
      <c r="HH364" s="52">
        <v>0</v>
      </c>
      <c r="HI364" s="52">
        <v>0</v>
      </c>
      <c r="HJ364" s="52">
        <v>0</v>
      </c>
      <c r="HK364" s="52">
        <v>0</v>
      </c>
      <c r="HL364" s="52">
        <v>0</v>
      </c>
      <c r="HM364" s="52">
        <v>0</v>
      </c>
      <c r="HN364" s="52">
        <v>0</v>
      </c>
      <c r="HO364" s="52">
        <v>0</v>
      </c>
      <c r="HP364" s="52">
        <v>0</v>
      </c>
      <c r="HQ364" s="52">
        <v>0</v>
      </c>
      <c r="HR364" s="52">
        <v>0</v>
      </c>
      <c r="HS364" s="52">
        <v>0</v>
      </c>
      <c r="HT364" s="52">
        <v>0</v>
      </c>
      <c r="HU364" s="52">
        <v>0</v>
      </c>
      <c r="HV364" s="52">
        <v>0</v>
      </c>
      <c r="HW364" s="52">
        <v>0</v>
      </c>
      <c r="HX364" s="52">
        <v>0</v>
      </c>
      <c r="HY364" s="52">
        <v>0</v>
      </c>
      <c r="HZ364" s="52">
        <v>0</v>
      </c>
      <c r="IA364" s="52">
        <v>0</v>
      </c>
      <c r="IB364" s="52">
        <v>0</v>
      </c>
      <c r="IC364" s="52">
        <v>0</v>
      </c>
      <c r="ID364" s="52">
        <v>0</v>
      </c>
      <c r="IE364" s="52">
        <v>0</v>
      </c>
      <c r="IF364" s="52">
        <v>0</v>
      </c>
      <c r="IG364" s="52">
        <v>0</v>
      </c>
      <c r="IH364" s="52">
        <v>0</v>
      </c>
      <c r="II364" s="52">
        <v>0</v>
      </c>
      <c r="IJ364" s="52">
        <v>0</v>
      </c>
      <c r="IK364" s="52">
        <v>0</v>
      </c>
      <c r="IL364" s="52">
        <v>0</v>
      </c>
      <c r="IM364" s="52">
        <v>0</v>
      </c>
      <c r="IN364" s="52">
        <v>0</v>
      </c>
      <c r="IO364" s="52">
        <v>0</v>
      </c>
      <c r="IP364" s="52">
        <v>0</v>
      </c>
      <c r="IQ364" s="52">
        <v>0</v>
      </c>
      <c r="IR364" s="52">
        <v>0</v>
      </c>
      <c r="IS364" s="52">
        <v>0</v>
      </c>
      <c r="IT364" s="52">
        <v>0</v>
      </c>
      <c r="IU364" s="52">
        <v>0</v>
      </c>
      <c r="IV364" s="52">
        <v>0</v>
      </c>
      <c r="IW364" s="52">
        <v>0</v>
      </c>
      <c r="IX364" s="52">
        <v>0</v>
      </c>
      <c r="IY364" s="52">
        <v>0</v>
      </c>
      <c r="IZ364" s="52">
        <v>0</v>
      </c>
      <c r="JA364" s="52">
        <v>0</v>
      </c>
      <c r="JB364" s="52">
        <v>0</v>
      </c>
      <c r="JC364" s="52">
        <v>0</v>
      </c>
      <c r="JD364" s="52">
        <v>0</v>
      </c>
      <c r="JE364" s="52">
        <v>0</v>
      </c>
      <c r="JF364" s="52">
        <v>0</v>
      </c>
      <c r="JG364" s="52">
        <v>0</v>
      </c>
      <c r="JH364" s="52">
        <v>0</v>
      </c>
      <c r="JI364" s="52">
        <v>0</v>
      </c>
      <c r="JJ364" s="52">
        <v>0</v>
      </c>
      <c r="JK364" s="52">
        <v>0</v>
      </c>
      <c r="JL364" s="52">
        <v>0</v>
      </c>
      <c r="JM364" s="52">
        <v>0</v>
      </c>
      <c r="JN364" s="52">
        <v>0</v>
      </c>
      <c r="JO364" s="52">
        <v>0</v>
      </c>
      <c r="JP364" s="52">
        <v>0</v>
      </c>
      <c r="JQ364" s="52">
        <v>0</v>
      </c>
      <c r="JR364" s="52">
        <v>0</v>
      </c>
      <c r="JS364" s="52">
        <v>0</v>
      </c>
      <c r="JT364" s="52">
        <v>0</v>
      </c>
      <c r="JU364" s="52">
        <v>0</v>
      </c>
      <c r="JV364" s="52">
        <v>0</v>
      </c>
      <c r="JW364" s="52">
        <v>0</v>
      </c>
      <c r="JX364" s="52">
        <v>0</v>
      </c>
      <c r="JY364" s="52">
        <v>0</v>
      </c>
      <c r="JZ364" s="52">
        <v>0</v>
      </c>
      <c r="KA364" s="52">
        <v>0</v>
      </c>
      <c r="KB364" s="52">
        <v>0</v>
      </c>
      <c r="KC364" s="52">
        <v>0</v>
      </c>
      <c r="KD364" s="52">
        <v>0</v>
      </c>
      <c r="KE364" s="52">
        <v>0</v>
      </c>
      <c r="KF364" s="52">
        <v>0</v>
      </c>
      <c r="KG364" s="52">
        <v>0</v>
      </c>
      <c r="KH364" s="52">
        <v>0</v>
      </c>
      <c r="KI364" s="52">
        <v>0</v>
      </c>
      <c r="KJ364" s="52">
        <v>0</v>
      </c>
      <c r="KK364" s="52">
        <v>0</v>
      </c>
      <c r="KL364" s="52">
        <v>0</v>
      </c>
      <c r="KM364" s="52">
        <v>0</v>
      </c>
      <c r="KN364" s="52">
        <v>0</v>
      </c>
      <c r="KO364" s="52">
        <v>0</v>
      </c>
      <c r="KP364" s="52">
        <v>0</v>
      </c>
      <c r="KQ364" s="52">
        <v>0</v>
      </c>
      <c r="KR364" s="52">
        <v>0</v>
      </c>
      <c r="KS364" s="52">
        <v>0</v>
      </c>
      <c r="KT364" s="52">
        <v>0</v>
      </c>
      <c r="KU364" s="52">
        <v>0</v>
      </c>
      <c r="KV364" s="52">
        <v>0</v>
      </c>
      <c r="KW364" s="52">
        <v>0</v>
      </c>
      <c r="KX364" s="52">
        <v>0</v>
      </c>
      <c r="KY364" s="52">
        <v>0</v>
      </c>
      <c r="KZ364" s="52">
        <v>0</v>
      </c>
      <c r="LA364" s="52">
        <v>0</v>
      </c>
      <c r="LB364" s="52">
        <v>0</v>
      </c>
      <c r="LC364" s="52">
        <v>0</v>
      </c>
      <c r="LD364" s="52">
        <v>0</v>
      </c>
      <c r="LE364" s="52">
        <v>0</v>
      </c>
      <c r="LF364" s="52">
        <v>0</v>
      </c>
      <c r="LG364" s="52">
        <v>0</v>
      </c>
      <c r="LH364" s="52">
        <v>0</v>
      </c>
      <c r="LI364" s="52">
        <v>0</v>
      </c>
      <c r="LJ364" s="52">
        <v>0</v>
      </c>
      <c r="LK364" s="52">
        <v>0</v>
      </c>
      <c r="LL364" s="52">
        <v>0</v>
      </c>
      <c r="LM364" s="52">
        <v>0</v>
      </c>
      <c r="LN364" s="52">
        <v>0</v>
      </c>
      <c r="LO364" s="52">
        <v>0</v>
      </c>
      <c r="LP364" s="52">
        <v>0</v>
      </c>
      <c r="LQ364" s="52">
        <v>0</v>
      </c>
      <c r="LR364" s="52">
        <v>0</v>
      </c>
      <c r="LS364" s="52">
        <v>0</v>
      </c>
      <c r="LT364" s="52">
        <v>0</v>
      </c>
      <c r="LU364" s="52">
        <v>0</v>
      </c>
      <c r="LV364" s="52">
        <v>0</v>
      </c>
      <c r="LW364" s="52">
        <v>0</v>
      </c>
      <c r="LX364" s="52">
        <v>0</v>
      </c>
      <c r="LY364" s="52">
        <v>0</v>
      </c>
      <c r="LZ364" s="52">
        <v>0</v>
      </c>
      <c r="MA364" s="52">
        <v>0</v>
      </c>
      <c r="MB364" s="52">
        <v>0</v>
      </c>
      <c r="MC364" s="52">
        <v>0</v>
      </c>
      <c r="MD364" s="52">
        <v>0</v>
      </c>
      <c r="ME364" s="52">
        <v>0</v>
      </c>
      <c r="MF364" s="52">
        <v>0</v>
      </c>
      <c r="MG364" s="52">
        <v>0</v>
      </c>
      <c r="MH364" s="52">
        <v>0</v>
      </c>
      <c r="MI364" s="52">
        <v>0</v>
      </c>
      <c r="MJ364" s="52">
        <v>0</v>
      </c>
      <c r="MK364" s="52">
        <v>0</v>
      </c>
      <c r="ML364" s="52">
        <v>0</v>
      </c>
      <c r="MM364" s="52">
        <v>0</v>
      </c>
      <c r="MN364" s="52">
        <v>0</v>
      </c>
      <c r="MO364" s="52">
        <v>0</v>
      </c>
      <c r="MP364" s="52">
        <v>0</v>
      </c>
      <c r="MQ364" s="52">
        <v>0</v>
      </c>
      <c r="MR364" s="52">
        <v>0</v>
      </c>
      <c r="MS364" s="52">
        <v>0</v>
      </c>
      <c r="MT364" s="52">
        <v>0</v>
      </c>
      <c r="MU364" s="52">
        <v>0</v>
      </c>
      <c r="MV364" s="52">
        <v>0</v>
      </c>
      <c r="MW364" s="52">
        <v>0</v>
      </c>
      <c r="MX364" s="52">
        <v>0</v>
      </c>
      <c r="MY364" s="52">
        <v>0</v>
      </c>
      <c r="MZ364" s="52">
        <v>0</v>
      </c>
      <c r="NA364" s="52">
        <v>0</v>
      </c>
      <c r="NB364" s="52">
        <v>0</v>
      </c>
      <c r="NC364" s="52">
        <v>0</v>
      </c>
      <c r="ND364" s="52">
        <v>0</v>
      </c>
      <c r="NE364" s="52">
        <v>0</v>
      </c>
      <c r="NF364" s="52">
        <v>0</v>
      </c>
      <c r="NG364" s="52">
        <v>0</v>
      </c>
      <c r="NH364" s="52">
        <v>0</v>
      </c>
      <c r="NI364" s="52">
        <v>0</v>
      </c>
      <c r="NJ364" s="52">
        <v>0</v>
      </c>
      <c r="NK364" s="52">
        <v>0</v>
      </c>
      <c r="NL364" s="52">
        <v>0</v>
      </c>
      <c r="NM364" s="52">
        <v>0</v>
      </c>
      <c r="NN364" s="52">
        <v>0</v>
      </c>
      <c r="NO364" s="52">
        <v>0</v>
      </c>
      <c r="NP364" s="52">
        <v>0</v>
      </c>
      <c r="NQ364" s="52">
        <v>0</v>
      </c>
      <c r="NR364" s="68">
        <f t="shared" si="18"/>
        <v>155644.65000000002</v>
      </c>
      <c r="NS364" s="68">
        <f t="shared" si="19"/>
        <v>155644.65000000002</v>
      </c>
      <c r="NT364" s="68">
        <f t="shared" si="20"/>
        <v>155644.65000000002</v>
      </c>
    </row>
    <row r="365" spans="1:384" s="40" customFormat="1" ht="15" customHeight="1" outlineLevel="1" x14ac:dyDescent="0.2">
      <c r="A365" s="61"/>
      <c r="B365" s="49" t="s">
        <v>1078</v>
      </c>
      <c r="C365" s="49" t="s">
        <v>979</v>
      </c>
      <c r="D365" s="49" t="s">
        <v>980</v>
      </c>
      <c r="E365" s="50" t="s">
        <v>981</v>
      </c>
      <c r="F365" s="64" t="s">
        <v>16</v>
      </c>
      <c r="G365" s="49" t="s">
        <v>16</v>
      </c>
      <c r="H365" s="72">
        <v>0</v>
      </c>
      <c r="I365" s="65">
        <v>0</v>
      </c>
      <c r="J365" s="114" t="str">
        <f>_xlfn.XLOOKUP(E365,'[12]Resumo Unidades'!$B:$B,'[12]Resumo Unidades'!$W:$W)</f>
        <v>Fluxo ok</v>
      </c>
      <c r="K365" s="51" t="str">
        <f>IF(L365&gt;Resumo!$E$23,"Sim","Não")</f>
        <v>Não</v>
      </c>
      <c r="L365" s="66">
        <v>0</v>
      </c>
      <c r="M365" s="67"/>
      <c r="N365" s="52">
        <v>0</v>
      </c>
      <c r="O365" s="52">
        <v>0</v>
      </c>
      <c r="P365" s="52">
        <v>0</v>
      </c>
      <c r="Q365" s="52">
        <v>0</v>
      </c>
      <c r="R365" s="52">
        <v>0</v>
      </c>
      <c r="S365" s="52">
        <v>0</v>
      </c>
      <c r="T365" s="52">
        <v>0</v>
      </c>
      <c r="U365" s="52">
        <v>0</v>
      </c>
      <c r="V365" s="52">
        <v>0</v>
      </c>
      <c r="W365" s="52">
        <v>0</v>
      </c>
      <c r="X365" s="52">
        <v>0</v>
      </c>
      <c r="Y365" s="52">
        <v>0</v>
      </c>
      <c r="Z365" s="52">
        <v>0</v>
      </c>
      <c r="AA365" s="52">
        <v>0</v>
      </c>
      <c r="AB365" s="52">
        <v>0</v>
      </c>
      <c r="AC365" s="52">
        <v>0</v>
      </c>
      <c r="AD365" s="52">
        <v>0</v>
      </c>
      <c r="AE365" s="52">
        <v>0</v>
      </c>
      <c r="AF365" s="52">
        <v>0</v>
      </c>
      <c r="AG365" s="52">
        <v>0</v>
      </c>
      <c r="AH365" s="52">
        <v>0</v>
      </c>
      <c r="AI365" s="52">
        <v>0</v>
      </c>
      <c r="AJ365" s="52">
        <v>0</v>
      </c>
      <c r="AK365" s="52">
        <v>0</v>
      </c>
      <c r="AL365" s="52">
        <v>0</v>
      </c>
      <c r="AM365" s="52">
        <v>0</v>
      </c>
      <c r="AN365" s="52">
        <v>0</v>
      </c>
      <c r="AO365" s="52">
        <v>0</v>
      </c>
      <c r="AP365" s="52">
        <v>0</v>
      </c>
      <c r="AQ365" s="52">
        <v>0</v>
      </c>
      <c r="AR365" s="52">
        <v>0</v>
      </c>
      <c r="AS365" s="52">
        <v>0</v>
      </c>
      <c r="AT365" s="52">
        <v>0</v>
      </c>
      <c r="AU365" s="52">
        <v>0</v>
      </c>
      <c r="AV365" s="52">
        <v>0</v>
      </c>
      <c r="AW365" s="52">
        <v>0</v>
      </c>
      <c r="AX365" s="52">
        <v>0</v>
      </c>
      <c r="AY365" s="52">
        <v>0</v>
      </c>
      <c r="AZ365" s="52">
        <v>0</v>
      </c>
      <c r="BA365" s="52">
        <v>0</v>
      </c>
      <c r="BB365" s="52">
        <v>0</v>
      </c>
      <c r="BC365" s="52">
        <v>0</v>
      </c>
      <c r="BD365" s="52">
        <v>0</v>
      </c>
      <c r="BE365" s="52">
        <v>0</v>
      </c>
      <c r="BF365" s="52">
        <v>0</v>
      </c>
      <c r="BG365" s="52">
        <v>0</v>
      </c>
      <c r="BH365" s="52">
        <v>0</v>
      </c>
      <c r="BI365" s="52">
        <v>0</v>
      </c>
      <c r="BJ365" s="52">
        <v>0</v>
      </c>
      <c r="BK365" s="52">
        <v>0</v>
      </c>
      <c r="BL365" s="52">
        <v>0</v>
      </c>
      <c r="BM365" s="52">
        <v>0</v>
      </c>
      <c r="BN365" s="52">
        <v>0</v>
      </c>
      <c r="BO365" s="52">
        <v>0</v>
      </c>
      <c r="BP365" s="52">
        <v>0</v>
      </c>
      <c r="BQ365" s="52">
        <v>0</v>
      </c>
      <c r="BR365" s="52">
        <v>0</v>
      </c>
      <c r="BS365" s="52">
        <v>0</v>
      </c>
      <c r="BT365" s="52">
        <v>0</v>
      </c>
      <c r="BU365" s="52">
        <v>0</v>
      </c>
      <c r="BV365" s="52">
        <v>0</v>
      </c>
      <c r="BW365" s="52">
        <v>0</v>
      </c>
      <c r="BX365" s="52">
        <v>0</v>
      </c>
      <c r="BY365" s="52">
        <v>0</v>
      </c>
      <c r="BZ365" s="52">
        <v>0</v>
      </c>
      <c r="CA365" s="52">
        <v>0</v>
      </c>
      <c r="CB365" s="52">
        <v>0</v>
      </c>
      <c r="CC365" s="52">
        <v>0</v>
      </c>
      <c r="CD365" s="52">
        <v>1529.71</v>
      </c>
      <c r="CE365" s="52">
        <v>1436.29</v>
      </c>
      <c r="CF365" s="52">
        <v>1446.01</v>
      </c>
      <c r="CG365" s="52">
        <v>1455.8</v>
      </c>
      <c r="CH365" s="52">
        <v>1465.66</v>
      </c>
      <c r="CI365" s="52">
        <v>1475.59</v>
      </c>
      <c r="CJ365" s="52">
        <v>1485.59</v>
      </c>
      <c r="CK365" s="52">
        <v>1495.65</v>
      </c>
      <c r="CL365" s="52">
        <v>1505.8</v>
      </c>
      <c r="CM365" s="52">
        <v>1516</v>
      </c>
      <c r="CN365" s="52">
        <v>1526.29</v>
      </c>
      <c r="CO365" s="52">
        <v>1536.63</v>
      </c>
      <c r="CP365" s="52">
        <v>1547.06</v>
      </c>
      <c r="CQ365" s="52">
        <v>1557.56</v>
      </c>
      <c r="CR365" s="52">
        <v>1568.13</v>
      </c>
      <c r="CS365" s="52">
        <v>1578.78</v>
      </c>
      <c r="CT365" s="52">
        <v>1589.5</v>
      </c>
      <c r="CU365" s="52">
        <v>1600.3</v>
      </c>
      <c r="CV365" s="52">
        <v>1611.17</v>
      </c>
      <c r="CW365" s="52">
        <v>1622.11</v>
      </c>
      <c r="CX365" s="52">
        <v>1633.14</v>
      </c>
      <c r="CY365" s="52">
        <v>1644.24</v>
      </c>
      <c r="CZ365" s="52">
        <v>1655.42</v>
      </c>
      <c r="DA365" s="52">
        <v>1666.68</v>
      </c>
      <c r="DB365" s="52">
        <v>1678.02</v>
      </c>
      <c r="DC365" s="52">
        <v>1689.43</v>
      </c>
      <c r="DD365" s="52">
        <v>1700.92</v>
      </c>
      <c r="DE365" s="52">
        <v>1712.5</v>
      </c>
      <c r="DF365" s="52">
        <v>1724.16</v>
      </c>
      <c r="DG365" s="52">
        <v>1735.9</v>
      </c>
      <c r="DH365" s="52">
        <v>1747.72</v>
      </c>
      <c r="DI365" s="52">
        <v>1759.6200000000001</v>
      </c>
      <c r="DJ365" s="52">
        <v>1771.6</v>
      </c>
      <c r="DK365" s="52">
        <v>1783.68</v>
      </c>
      <c r="DL365" s="52">
        <v>1795.84</v>
      </c>
      <c r="DM365" s="52">
        <v>1808.07</v>
      </c>
      <c r="DN365" s="52">
        <v>1820.4</v>
      </c>
      <c r="DO365" s="52">
        <v>1832.81</v>
      </c>
      <c r="DP365" s="52">
        <v>1845.3</v>
      </c>
      <c r="DQ365" s="52">
        <v>1857.9</v>
      </c>
      <c r="DR365" s="52">
        <v>1870.57</v>
      </c>
      <c r="DS365" s="52">
        <v>1883.34</v>
      </c>
      <c r="DT365" s="52">
        <v>1896.18</v>
      </c>
      <c r="DU365" s="52">
        <v>1909.1200000000001</v>
      </c>
      <c r="DV365" s="52">
        <v>1922.16</v>
      </c>
      <c r="DW365" s="52">
        <v>1935.29</v>
      </c>
      <c r="DX365" s="52">
        <v>1948.5</v>
      </c>
      <c r="DY365" s="52">
        <v>1961.81</v>
      </c>
      <c r="DZ365" s="52">
        <v>1975.21</v>
      </c>
      <c r="EA365" s="52">
        <v>1988.71</v>
      </c>
      <c r="EB365" s="52">
        <v>2002.3</v>
      </c>
      <c r="EC365" s="52">
        <v>2015.99</v>
      </c>
      <c r="ED365" s="52">
        <v>2029.77</v>
      </c>
      <c r="EE365" s="52">
        <v>2043.64</v>
      </c>
      <c r="EF365" s="52">
        <v>2057.6200000000003</v>
      </c>
      <c r="EG365" s="52">
        <v>2071.69</v>
      </c>
      <c r="EH365" s="52">
        <v>2085.8599999999997</v>
      </c>
      <c r="EI365" s="52">
        <v>2100.1299999999997</v>
      </c>
      <c r="EJ365" s="52">
        <v>2114.5</v>
      </c>
      <c r="EK365" s="52">
        <v>2128.9699999999998</v>
      </c>
      <c r="EL365" s="52">
        <v>2143.54</v>
      </c>
      <c r="EM365" s="52">
        <v>2158.2199999999998</v>
      </c>
      <c r="EN365" s="52">
        <v>2173</v>
      </c>
      <c r="EO365" s="52">
        <v>2187.8799999999997</v>
      </c>
      <c r="EP365" s="52">
        <v>2202.8599999999997</v>
      </c>
      <c r="EQ365" s="52">
        <v>2217.9399999999996</v>
      </c>
      <c r="ER365" s="52">
        <v>2233.14</v>
      </c>
      <c r="ES365" s="52">
        <v>2248.4499999999998</v>
      </c>
      <c r="ET365" s="52">
        <v>2263.8599999999997</v>
      </c>
      <c r="EU365" s="52">
        <v>2279.37</v>
      </c>
      <c r="EV365" s="52">
        <v>2295</v>
      </c>
      <c r="EW365" s="52">
        <v>2310.7299999999996</v>
      </c>
      <c r="EX365" s="52">
        <v>2326.58</v>
      </c>
      <c r="EY365" s="52">
        <v>2342.52</v>
      </c>
      <c r="EZ365" s="52">
        <v>2358.5899999999997</v>
      </c>
      <c r="FA365" s="52">
        <v>2374.77</v>
      </c>
      <c r="FB365" s="52">
        <v>2391.0699999999997</v>
      </c>
      <c r="FC365" s="52">
        <v>2407.4699999999998</v>
      </c>
      <c r="FD365" s="52">
        <v>2424</v>
      </c>
      <c r="FE365" s="52">
        <v>2440.64</v>
      </c>
      <c r="FF365" s="52">
        <v>2457.39</v>
      </c>
      <c r="FG365" s="52">
        <v>2474.2599999999998</v>
      </c>
      <c r="FH365" s="52">
        <v>2491.2399999999998</v>
      </c>
      <c r="FI365" s="52">
        <v>2508.35</v>
      </c>
      <c r="FJ365" s="52">
        <v>2525.58</v>
      </c>
      <c r="FK365" s="52">
        <v>2542.9299999999998</v>
      </c>
      <c r="FL365" s="52">
        <v>2560.3999999999996</v>
      </c>
      <c r="FM365" s="52">
        <v>2577.9899999999998</v>
      </c>
      <c r="FN365" s="52">
        <v>2595.7099999999996</v>
      </c>
      <c r="FO365" s="52">
        <v>2613.5499999999997</v>
      </c>
      <c r="FP365" s="52">
        <v>2631.5099999999998</v>
      </c>
      <c r="FQ365" s="52">
        <v>2649.6</v>
      </c>
      <c r="FR365" s="52">
        <v>2667.8199999999997</v>
      </c>
      <c r="FS365" s="52">
        <v>2686.16</v>
      </c>
      <c r="FT365" s="52">
        <v>2704.64</v>
      </c>
      <c r="FU365" s="52">
        <v>2723.24</v>
      </c>
      <c r="FV365" s="52">
        <v>2741.97</v>
      </c>
      <c r="FW365" s="52">
        <v>2760.83</v>
      </c>
      <c r="FX365" s="52">
        <v>2779.83</v>
      </c>
      <c r="FY365" s="52">
        <v>2798.9599999999996</v>
      </c>
      <c r="FZ365" s="52">
        <v>2818.22</v>
      </c>
      <c r="GA365" s="52">
        <v>2837.6099999999997</v>
      </c>
      <c r="GB365" s="52">
        <v>2857.1499999999996</v>
      </c>
      <c r="GC365" s="52">
        <v>2876.81</v>
      </c>
      <c r="GD365" s="52">
        <v>2896.62</v>
      </c>
      <c r="GE365" s="52">
        <v>2916.56</v>
      </c>
      <c r="GF365" s="52">
        <v>2936.6499999999996</v>
      </c>
      <c r="GG365" s="52">
        <v>2956.87</v>
      </c>
      <c r="GH365" s="52">
        <v>2977.24</v>
      </c>
      <c r="GI365" s="52">
        <v>2997.75</v>
      </c>
      <c r="GJ365" s="52">
        <v>3018.41</v>
      </c>
      <c r="GK365" s="52">
        <v>3039.2</v>
      </c>
      <c r="GL365" s="52">
        <v>3060.1499999999996</v>
      </c>
      <c r="GM365" s="52">
        <v>3081.24</v>
      </c>
      <c r="GN365" s="52">
        <v>3102.47</v>
      </c>
      <c r="GO365" s="52">
        <v>3123.87</v>
      </c>
      <c r="GP365" s="52">
        <v>3145.39</v>
      </c>
      <c r="GQ365" s="52">
        <v>3167.08</v>
      </c>
      <c r="GR365" s="52">
        <v>3188.93</v>
      </c>
      <c r="GS365" s="52">
        <v>0</v>
      </c>
      <c r="GT365" s="52">
        <v>0</v>
      </c>
      <c r="GU365" s="52">
        <v>0</v>
      </c>
      <c r="GV365" s="52">
        <v>0</v>
      </c>
      <c r="GW365" s="52">
        <v>0</v>
      </c>
      <c r="GX365" s="52">
        <v>0</v>
      </c>
      <c r="GY365" s="52">
        <v>0</v>
      </c>
      <c r="GZ365" s="52">
        <v>0</v>
      </c>
      <c r="HA365" s="52">
        <v>0</v>
      </c>
      <c r="HB365" s="52">
        <v>0</v>
      </c>
      <c r="HC365" s="52">
        <v>0</v>
      </c>
      <c r="HD365" s="52">
        <v>0</v>
      </c>
      <c r="HE365" s="52">
        <v>0</v>
      </c>
      <c r="HF365" s="52">
        <v>0</v>
      </c>
      <c r="HG365" s="52">
        <v>0</v>
      </c>
      <c r="HH365" s="52">
        <v>0</v>
      </c>
      <c r="HI365" s="52">
        <v>0</v>
      </c>
      <c r="HJ365" s="52">
        <v>0</v>
      </c>
      <c r="HK365" s="52">
        <v>0</v>
      </c>
      <c r="HL365" s="52">
        <v>0</v>
      </c>
      <c r="HM365" s="52">
        <v>0</v>
      </c>
      <c r="HN365" s="52">
        <v>0</v>
      </c>
      <c r="HO365" s="52">
        <v>0</v>
      </c>
      <c r="HP365" s="52">
        <v>0</v>
      </c>
      <c r="HQ365" s="52">
        <v>0</v>
      </c>
      <c r="HR365" s="52">
        <v>0</v>
      </c>
      <c r="HS365" s="52">
        <v>0</v>
      </c>
      <c r="HT365" s="52">
        <v>0</v>
      </c>
      <c r="HU365" s="52">
        <v>0</v>
      </c>
      <c r="HV365" s="52">
        <v>0</v>
      </c>
      <c r="HW365" s="52">
        <v>0</v>
      </c>
      <c r="HX365" s="52">
        <v>0</v>
      </c>
      <c r="HY365" s="52">
        <v>0</v>
      </c>
      <c r="HZ365" s="52">
        <v>0</v>
      </c>
      <c r="IA365" s="52">
        <v>0</v>
      </c>
      <c r="IB365" s="52">
        <v>0</v>
      </c>
      <c r="IC365" s="52">
        <v>0</v>
      </c>
      <c r="ID365" s="52">
        <v>0</v>
      </c>
      <c r="IE365" s="52">
        <v>0</v>
      </c>
      <c r="IF365" s="52">
        <v>0</v>
      </c>
      <c r="IG365" s="52">
        <v>0</v>
      </c>
      <c r="IH365" s="52">
        <v>0</v>
      </c>
      <c r="II365" s="52">
        <v>0</v>
      </c>
      <c r="IJ365" s="52">
        <v>0</v>
      </c>
      <c r="IK365" s="52">
        <v>0</v>
      </c>
      <c r="IL365" s="52">
        <v>0</v>
      </c>
      <c r="IM365" s="52">
        <v>0</v>
      </c>
      <c r="IN365" s="52">
        <v>0</v>
      </c>
      <c r="IO365" s="52">
        <v>0</v>
      </c>
      <c r="IP365" s="52">
        <v>0</v>
      </c>
      <c r="IQ365" s="52">
        <v>0</v>
      </c>
      <c r="IR365" s="52">
        <v>0</v>
      </c>
      <c r="IS365" s="52">
        <v>0</v>
      </c>
      <c r="IT365" s="52">
        <v>0</v>
      </c>
      <c r="IU365" s="52">
        <v>0</v>
      </c>
      <c r="IV365" s="52">
        <v>0</v>
      </c>
      <c r="IW365" s="52">
        <v>0</v>
      </c>
      <c r="IX365" s="52">
        <v>0</v>
      </c>
      <c r="IY365" s="52">
        <v>0</v>
      </c>
      <c r="IZ365" s="52">
        <v>0</v>
      </c>
      <c r="JA365" s="52">
        <v>0</v>
      </c>
      <c r="JB365" s="52">
        <v>0</v>
      </c>
      <c r="JC365" s="52">
        <v>0</v>
      </c>
      <c r="JD365" s="52">
        <v>0</v>
      </c>
      <c r="JE365" s="52">
        <v>0</v>
      </c>
      <c r="JF365" s="52">
        <v>0</v>
      </c>
      <c r="JG365" s="52">
        <v>0</v>
      </c>
      <c r="JH365" s="52">
        <v>0</v>
      </c>
      <c r="JI365" s="52">
        <v>0</v>
      </c>
      <c r="JJ365" s="52">
        <v>0</v>
      </c>
      <c r="JK365" s="52">
        <v>0</v>
      </c>
      <c r="JL365" s="52">
        <v>0</v>
      </c>
      <c r="JM365" s="52">
        <v>0</v>
      </c>
      <c r="JN365" s="52">
        <v>0</v>
      </c>
      <c r="JO365" s="52">
        <v>0</v>
      </c>
      <c r="JP365" s="52">
        <v>0</v>
      </c>
      <c r="JQ365" s="52">
        <v>0</v>
      </c>
      <c r="JR365" s="52">
        <v>0</v>
      </c>
      <c r="JS365" s="52">
        <v>0</v>
      </c>
      <c r="JT365" s="52">
        <v>0</v>
      </c>
      <c r="JU365" s="52">
        <v>0</v>
      </c>
      <c r="JV365" s="52">
        <v>0</v>
      </c>
      <c r="JW365" s="52">
        <v>0</v>
      </c>
      <c r="JX365" s="52">
        <v>0</v>
      </c>
      <c r="JY365" s="52">
        <v>0</v>
      </c>
      <c r="JZ365" s="52">
        <v>0</v>
      </c>
      <c r="KA365" s="52">
        <v>0</v>
      </c>
      <c r="KB365" s="52">
        <v>0</v>
      </c>
      <c r="KC365" s="52">
        <v>0</v>
      </c>
      <c r="KD365" s="52">
        <v>0</v>
      </c>
      <c r="KE365" s="52">
        <v>0</v>
      </c>
      <c r="KF365" s="52">
        <v>0</v>
      </c>
      <c r="KG365" s="52">
        <v>0</v>
      </c>
      <c r="KH365" s="52">
        <v>0</v>
      </c>
      <c r="KI365" s="52">
        <v>0</v>
      </c>
      <c r="KJ365" s="52">
        <v>0</v>
      </c>
      <c r="KK365" s="52">
        <v>0</v>
      </c>
      <c r="KL365" s="52">
        <v>0</v>
      </c>
      <c r="KM365" s="52">
        <v>0</v>
      </c>
      <c r="KN365" s="52">
        <v>0</v>
      </c>
      <c r="KO365" s="52">
        <v>0</v>
      </c>
      <c r="KP365" s="52">
        <v>0</v>
      </c>
      <c r="KQ365" s="52">
        <v>0</v>
      </c>
      <c r="KR365" s="52">
        <v>0</v>
      </c>
      <c r="KS365" s="52">
        <v>0</v>
      </c>
      <c r="KT365" s="52">
        <v>0</v>
      </c>
      <c r="KU365" s="52">
        <v>0</v>
      </c>
      <c r="KV365" s="52">
        <v>0</v>
      </c>
      <c r="KW365" s="52">
        <v>0</v>
      </c>
      <c r="KX365" s="52">
        <v>0</v>
      </c>
      <c r="KY365" s="52">
        <v>0</v>
      </c>
      <c r="KZ365" s="52">
        <v>0</v>
      </c>
      <c r="LA365" s="52">
        <v>0</v>
      </c>
      <c r="LB365" s="52">
        <v>0</v>
      </c>
      <c r="LC365" s="52">
        <v>0</v>
      </c>
      <c r="LD365" s="52">
        <v>0</v>
      </c>
      <c r="LE365" s="52">
        <v>0</v>
      </c>
      <c r="LF365" s="52">
        <v>0</v>
      </c>
      <c r="LG365" s="52">
        <v>0</v>
      </c>
      <c r="LH365" s="52">
        <v>0</v>
      </c>
      <c r="LI365" s="52">
        <v>0</v>
      </c>
      <c r="LJ365" s="52">
        <v>0</v>
      </c>
      <c r="LK365" s="52">
        <v>0</v>
      </c>
      <c r="LL365" s="52">
        <v>0</v>
      </c>
      <c r="LM365" s="52">
        <v>0</v>
      </c>
      <c r="LN365" s="52">
        <v>0</v>
      </c>
      <c r="LO365" s="52">
        <v>0</v>
      </c>
      <c r="LP365" s="52">
        <v>0</v>
      </c>
      <c r="LQ365" s="52">
        <v>0</v>
      </c>
      <c r="LR365" s="52">
        <v>0</v>
      </c>
      <c r="LS365" s="52">
        <v>0</v>
      </c>
      <c r="LT365" s="52">
        <v>0</v>
      </c>
      <c r="LU365" s="52">
        <v>0</v>
      </c>
      <c r="LV365" s="52">
        <v>0</v>
      </c>
      <c r="LW365" s="52">
        <v>0</v>
      </c>
      <c r="LX365" s="52">
        <v>0</v>
      </c>
      <c r="LY365" s="52">
        <v>0</v>
      </c>
      <c r="LZ365" s="52">
        <v>0</v>
      </c>
      <c r="MA365" s="52">
        <v>0</v>
      </c>
      <c r="MB365" s="52">
        <v>0</v>
      </c>
      <c r="MC365" s="52">
        <v>0</v>
      </c>
      <c r="MD365" s="52">
        <v>0</v>
      </c>
      <c r="ME365" s="52">
        <v>0</v>
      </c>
      <c r="MF365" s="52">
        <v>0</v>
      </c>
      <c r="MG365" s="52">
        <v>0</v>
      </c>
      <c r="MH365" s="52">
        <v>0</v>
      </c>
      <c r="MI365" s="52">
        <v>0</v>
      </c>
      <c r="MJ365" s="52">
        <v>0</v>
      </c>
      <c r="MK365" s="52">
        <v>0</v>
      </c>
      <c r="ML365" s="52">
        <v>0</v>
      </c>
      <c r="MM365" s="52">
        <v>0</v>
      </c>
      <c r="MN365" s="52">
        <v>0</v>
      </c>
      <c r="MO365" s="52">
        <v>0</v>
      </c>
      <c r="MP365" s="52">
        <v>0</v>
      </c>
      <c r="MQ365" s="52">
        <v>0</v>
      </c>
      <c r="MR365" s="52">
        <v>0</v>
      </c>
      <c r="MS365" s="52">
        <v>0</v>
      </c>
      <c r="MT365" s="52">
        <v>0</v>
      </c>
      <c r="MU365" s="52">
        <v>0</v>
      </c>
      <c r="MV365" s="52">
        <v>0</v>
      </c>
      <c r="MW365" s="52">
        <v>0</v>
      </c>
      <c r="MX365" s="52">
        <v>0</v>
      </c>
      <c r="MY365" s="52">
        <v>0</v>
      </c>
      <c r="MZ365" s="52">
        <v>0</v>
      </c>
      <c r="NA365" s="52">
        <v>0</v>
      </c>
      <c r="NB365" s="52">
        <v>0</v>
      </c>
      <c r="NC365" s="52">
        <v>0</v>
      </c>
      <c r="ND365" s="52">
        <v>0</v>
      </c>
      <c r="NE365" s="52">
        <v>0</v>
      </c>
      <c r="NF365" s="52">
        <v>0</v>
      </c>
      <c r="NG365" s="52">
        <v>0</v>
      </c>
      <c r="NH365" s="52">
        <v>0</v>
      </c>
      <c r="NI365" s="52">
        <v>0</v>
      </c>
      <c r="NJ365" s="52">
        <v>0</v>
      </c>
      <c r="NK365" s="52">
        <v>0</v>
      </c>
      <c r="NL365" s="52">
        <v>0</v>
      </c>
      <c r="NM365" s="52">
        <v>0</v>
      </c>
      <c r="NN365" s="52">
        <v>0</v>
      </c>
      <c r="NO365" s="52">
        <v>0</v>
      </c>
      <c r="NP365" s="52">
        <v>0</v>
      </c>
      <c r="NQ365" s="52">
        <v>0</v>
      </c>
      <c r="NR365" s="68">
        <f t="shared" si="18"/>
        <v>260624.14999999991</v>
      </c>
      <c r="NS365" s="68">
        <f t="shared" si="19"/>
        <v>260624.14999999991</v>
      </c>
      <c r="NT365" s="68">
        <f t="shared" si="20"/>
        <v>229699.65999999992</v>
      </c>
    </row>
    <row r="366" spans="1:384" s="40" customFormat="1" ht="15" customHeight="1" outlineLevel="1" x14ac:dyDescent="0.2">
      <c r="A366" s="61"/>
      <c r="B366" s="49" t="s">
        <v>1078</v>
      </c>
      <c r="C366" s="49" t="s">
        <v>982</v>
      </c>
      <c r="D366" s="49" t="s">
        <v>983</v>
      </c>
      <c r="E366" s="50" t="s">
        <v>984</v>
      </c>
      <c r="F366" s="64" t="s">
        <v>16</v>
      </c>
      <c r="G366" s="49" t="s">
        <v>16</v>
      </c>
      <c r="H366" s="72">
        <v>0</v>
      </c>
      <c r="I366" s="65">
        <v>0</v>
      </c>
      <c r="J366" s="114" t="str">
        <f>_xlfn.XLOOKUP(E366,'[12]Resumo Unidades'!$B:$B,'[12]Resumo Unidades'!$W:$W)</f>
        <v>Fluxo ok</v>
      </c>
      <c r="K366" s="51" t="str">
        <f>IF(L366&gt;Resumo!$E$23,"Sim","Não")</f>
        <v>Não</v>
      </c>
      <c r="L366" s="66">
        <v>0</v>
      </c>
      <c r="M366" s="67"/>
      <c r="N366" s="52">
        <v>0</v>
      </c>
      <c r="O366" s="52">
        <v>0</v>
      </c>
      <c r="P366" s="52">
        <v>0</v>
      </c>
      <c r="Q366" s="52">
        <v>0</v>
      </c>
      <c r="R366" s="52">
        <v>0</v>
      </c>
      <c r="S366" s="52">
        <v>0</v>
      </c>
      <c r="T366" s="52">
        <v>0</v>
      </c>
      <c r="U366" s="52">
        <v>0</v>
      </c>
      <c r="V366" s="52">
        <v>0</v>
      </c>
      <c r="W366" s="52">
        <v>0</v>
      </c>
      <c r="X366" s="52">
        <v>0</v>
      </c>
      <c r="Y366" s="52">
        <v>0</v>
      </c>
      <c r="Z366" s="52">
        <v>0</v>
      </c>
      <c r="AA366" s="52">
        <v>0</v>
      </c>
      <c r="AB366" s="52">
        <v>0</v>
      </c>
      <c r="AC366" s="52">
        <v>0</v>
      </c>
      <c r="AD366" s="52">
        <v>0</v>
      </c>
      <c r="AE366" s="52">
        <v>0</v>
      </c>
      <c r="AF366" s="52">
        <v>0</v>
      </c>
      <c r="AG366" s="52">
        <v>0</v>
      </c>
      <c r="AH366" s="52">
        <v>0</v>
      </c>
      <c r="AI366" s="52">
        <v>0</v>
      </c>
      <c r="AJ366" s="52">
        <v>0</v>
      </c>
      <c r="AK366" s="52">
        <v>0</v>
      </c>
      <c r="AL366" s="52">
        <v>0</v>
      </c>
      <c r="AM366" s="52">
        <v>0</v>
      </c>
      <c r="AN366" s="52">
        <v>0</v>
      </c>
      <c r="AO366" s="52">
        <v>0</v>
      </c>
      <c r="AP366" s="52">
        <v>0</v>
      </c>
      <c r="AQ366" s="52">
        <v>0</v>
      </c>
      <c r="AR366" s="52">
        <v>0</v>
      </c>
      <c r="AS366" s="52">
        <v>0</v>
      </c>
      <c r="AT366" s="52">
        <v>0</v>
      </c>
      <c r="AU366" s="52">
        <v>0</v>
      </c>
      <c r="AV366" s="52">
        <v>0</v>
      </c>
      <c r="AW366" s="52">
        <v>0</v>
      </c>
      <c r="AX366" s="52">
        <v>0</v>
      </c>
      <c r="AY366" s="52">
        <v>0</v>
      </c>
      <c r="AZ366" s="52">
        <v>0</v>
      </c>
      <c r="BA366" s="52">
        <v>0</v>
      </c>
      <c r="BB366" s="52">
        <v>0</v>
      </c>
      <c r="BC366" s="52">
        <v>0</v>
      </c>
      <c r="BD366" s="52">
        <v>0</v>
      </c>
      <c r="BE366" s="52">
        <v>0</v>
      </c>
      <c r="BF366" s="52">
        <v>0</v>
      </c>
      <c r="BG366" s="52">
        <v>0</v>
      </c>
      <c r="BH366" s="52">
        <v>0</v>
      </c>
      <c r="BI366" s="52">
        <v>0</v>
      </c>
      <c r="BJ366" s="52">
        <v>0</v>
      </c>
      <c r="BK366" s="52">
        <v>0</v>
      </c>
      <c r="BL366" s="52">
        <v>0</v>
      </c>
      <c r="BM366" s="52">
        <v>0</v>
      </c>
      <c r="BN366" s="52">
        <v>0</v>
      </c>
      <c r="BO366" s="52">
        <v>0</v>
      </c>
      <c r="BP366" s="52">
        <v>0</v>
      </c>
      <c r="BQ366" s="52">
        <v>0</v>
      </c>
      <c r="BR366" s="52">
        <v>0</v>
      </c>
      <c r="BS366" s="52">
        <v>0</v>
      </c>
      <c r="BT366" s="52">
        <v>0</v>
      </c>
      <c r="BU366" s="52">
        <v>0</v>
      </c>
      <c r="BV366" s="52">
        <v>0</v>
      </c>
      <c r="BW366" s="52">
        <v>0</v>
      </c>
      <c r="BX366" s="52">
        <v>0</v>
      </c>
      <c r="BY366" s="52">
        <v>0</v>
      </c>
      <c r="BZ366" s="52">
        <v>0</v>
      </c>
      <c r="CA366" s="52">
        <v>0</v>
      </c>
      <c r="CB366" s="52">
        <v>0</v>
      </c>
      <c r="CC366" s="52">
        <v>0</v>
      </c>
      <c r="CD366" s="52">
        <v>1470.31</v>
      </c>
      <c r="CE366" s="52">
        <v>1385.38</v>
      </c>
      <c r="CF366" s="52">
        <v>1398.76</v>
      </c>
      <c r="CG366" s="52">
        <v>1412.29</v>
      </c>
      <c r="CH366" s="52">
        <v>1425.96</v>
      </c>
      <c r="CI366" s="52">
        <v>1439.75</v>
      </c>
      <c r="CJ366" s="52">
        <v>1453.7</v>
      </c>
      <c r="CK366" s="52">
        <v>1467.77</v>
      </c>
      <c r="CL366" s="52">
        <v>1481.99</v>
      </c>
      <c r="CM366" s="52">
        <v>1496.3600000000001</v>
      </c>
      <c r="CN366" s="52">
        <v>1510.8600000000001</v>
      </c>
      <c r="CO366" s="52">
        <v>1525.51</v>
      </c>
      <c r="CP366" s="52">
        <v>1540.3</v>
      </c>
      <c r="CQ366" s="52">
        <v>1555.25</v>
      </c>
      <c r="CR366" s="52">
        <v>1570.3400000000001</v>
      </c>
      <c r="CS366" s="52">
        <v>1585.5900000000001</v>
      </c>
      <c r="CT366" s="52">
        <v>1600.97</v>
      </c>
      <c r="CU366" s="52">
        <v>1616.52</v>
      </c>
      <c r="CV366" s="52">
        <v>1632.24</v>
      </c>
      <c r="CW366" s="52">
        <v>1648.0900000000001</v>
      </c>
      <c r="CX366" s="52">
        <v>1664.1200000000001</v>
      </c>
      <c r="CY366" s="52">
        <v>1680.3</v>
      </c>
      <c r="CZ366" s="52">
        <v>1696.65</v>
      </c>
      <c r="DA366" s="52">
        <v>1713.15</v>
      </c>
      <c r="DB366" s="52">
        <v>1729.8200000000002</v>
      </c>
      <c r="DC366" s="52">
        <v>1746.66</v>
      </c>
      <c r="DD366" s="52">
        <v>1763.67</v>
      </c>
      <c r="DE366" s="52">
        <v>1780.8400000000001</v>
      </c>
      <c r="DF366" s="52">
        <v>1798.19</v>
      </c>
      <c r="DG366" s="52">
        <v>1815.72</v>
      </c>
      <c r="DH366" s="52">
        <v>1833.41</v>
      </c>
      <c r="DI366" s="52">
        <v>1851.29</v>
      </c>
      <c r="DJ366" s="52">
        <v>1869.3400000000001</v>
      </c>
      <c r="DK366" s="52">
        <v>1887.5800000000002</v>
      </c>
      <c r="DL366" s="52">
        <v>1905.99</v>
      </c>
      <c r="DM366" s="52">
        <v>1924.5900000000001</v>
      </c>
      <c r="DN366" s="52">
        <v>1943.39</v>
      </c>
      <c r="DO366" s="52">
        <v>1962.3500000000001</v>
      </c>
      <c r="DP366" s="52">
        <v>1981.52</v>
      </c>
      <c r="DQ366" s="52">
        <v>2000.8700000000001</v>
      </c>
      <c r="DR366" s="52">
        <v>2020.43</v>
      </c>
      <c r="DS366" s="52">
        <v>2040.17</v>
      </c>
      <c r="DT366" s="52">
        <v>2060.11</v>
      </c>
      <c r="DU366" s="52">
        <v>2080.25</v>
      </c>
      <c r="DV366" s="52">
        <v>2100.59</v>
      </c>
      <c r="DW366" s="52">
        <v>2121.14</v>
      </c>
      <c r="DX366" s="52">
        <v>2141.9</v>
      </c>
      <c r="DY366" s="52">
        <v>2162.86</v>
      </c>
      <c r="DZ366" s="52">
        <v>2184.0300000000002</v>
      </c>
      <c r="EA366" s="52">
        <v>2205.4</v>
      </c>
      <c r="EB366" s="52">
        <v>2227</v>
      </c>
      <c r="EC366" s="52">
        <v>2248.81</v>
      </c>
      <c r="ED366" s="52">
        <v>2270.84</v>
      </c>
      <c r="EE366" s="52">
        <v>2293.09</v>
      </c>
      <c r="EF366" s="52">
        <v>2315.56</v>
      </c>
      <c r="EG366" s="52">
        <v>2338.2600000000002</v>
      </c>
      <c r="EH366" s="52">
        <v>2361.1799999999998</v>
      </c>
      <c r="EI366" s="52">
        <v>2384.33</v>
      </c>
      <c r="EJ366" s="52">
        <v>2407.7200000000003</v>
      </c>
      <c r="EK366" s="52">
        <v>2431.34</v>
      </c>
      <c r="EL366" s="52">
        <v>2455.1799999999998</v>
      </c>
      <c r="EM366" s="52">
        <v>2479.2800000000002</v>
      </c>
      <c r="EN366" s="52">
        <v>2503.61</v>
      </c>
      <c r="EO366" s="52">
        <v>2528.19</v>
      </c>
      <c r="EP366" s="52">
        <v>2553.0100000000002</v>
      </c>
      <c r="EQ366" s="52">
        <v>2578.08</v>
      </c>
      <c r="ER366" s="52">
        <v>2603.4</v>
      </c>
      <c r="ES366" s="52">
        <v>2628.98</v>
      </c>
      <c r="ET366" s="52">
        <v>2654.81</v>
      </c>
      <c r="EU366" s="52">
        <v>2680.89</v>
      </c>
      <c r="EV366" s="52">
        <v>2707.25</v>
      </c>
      <c r="EW366" s="52">
        <v>2733.86</v>
      </c>
      <c r="EX366" s="52">
        <v>2760.7400000000002</v>
      </c>
      <c r="EY366" s="52">
        <v>2787.89</v>
      </c>
      <c r="EZ366" s="52">
        <v>2815.31</v>
      </c>
      <c r="FA366" s="52">
        <v>2843</v>
      </c>
      <c r="FB366" s="52">
        <v>2870.9700000000003</v>
      </c>
      <c r="FC366" s="52">
        <v>2899.2200000000003</v>
      </c>
      <c r="FD366" s="52">
        <v>2927.76</v>
      </c>
      <c r="FE366" s="52">
        <v>2956.57</v>
      </c>
      <c r="FF366" s="52">
        <v>2985.68</v>
      </c>
      <c r="FG366" s="52">
        <v>3015.07</v>
      </c>
      <c r="FH366" s="52">
        <v>3044.76</v>
      </c>
      <c r="FI366" s="52">
        <v>3074.76</v>
      </c>
      <c r="FJ366" s="52">
        <v>3105.04</v>
      </c>
      <c r="FK366" s="52">
        <v>3135.64</v>
      </c>
      <c r="FL366" s="52">
        <v>3166.53</v>
      </c>
      <c r="FM366" s="52">
        <v>3197.7400000000002</v>
      </c>
      <c r="FN366" s="52">
        <v>3229.26</v>
      </c>
      <c r="FO366" s="52">
        <v>3261.09</v>
      </c>
      <c r="FP366" s="52">
        <v>3293.2400000000002</v>
      </c>
      <c r="FQ366" s="52">
        <v>3325.71</v>
      </c>
      <c r="FR366" s="52">
        <v>3358.51</v>
      </c>
      <c r="FS366" s="52">
        <v>3391.64</v>
      </c>
      <c r="FT366" s="52">
        <v>3425.1</v>
      </c>
      <c r="FU366" s="52">
        <v>3458.88</v>
      </c>
      <c r="FV366" s="52">
        <v>3493.01</v>
      </c>
      <c r="FW366" s="52">
        <v>3527.4900000000002</v>
      </c>
      <c r="FX366" s="52">
        <v>3562.3</v>
      </c>
      <c r="FY366" s="52">
        <v>3597.4700000000003</v>
      </c>
      <c r="FZ366" s="52">
        <v>3632.98</v>
      </c>
      <c r="GA366" s="52">
        <v>3668.85</v>
      </c>
      <c r="GB366" s="52">
        <v>3705.07</v>
      </c>
      <c r="GC366" s="52">
        <v>3741.67</v>
      </c>
      <c r="GD366" s="52">
        <v>3778.63</v>
      </c>
      <c r="GE366" s="52">
        <v>3815.9500000000003</v>
      </c>
      <c r="GF366" s="52">
        <v>3853.65</v>
      </c>
      <c r="GG366" s="52">
        <v>3891.73</v>
      </c>
      <c r="GH366" s="52">
        <v>3930.18</v>
      </c>
      <c r="GI366" s="52">
        <v>3969.03</v>
      </c>
      <c r="GJ366" s="52">
        <v>4008.26</v>
      </c>
      <c r="GK366" s="52">
        <v>4047.88</v>
      </c>
      <c r="GL366" s="52">
        <v>4087.91</v>
      </c>
      <c r="GM366" s="52">
        <v>4128.32</v>
      </c>
      <c r="GN366" s="52">
        <v>4169.1499999999996</v>
      </c>
      <c r="GO366" s="52">
        <v>4210.3799999999992</v>
      </c>
      <c r="GP366" s="52">
        <v>4252.03</v>
      </c>
      <c r="GQ366" s="52">
        <v>4294.08</v>
      </c>
      <c r="GR366" s="52">
        <v>0</v>
      </c>
      <c r="GS366" s="52">
        <v>0</v>
      </c>
      <c r="GT366" s="52">
        <v>0</v>
      </c>
      <c r="GU366" s="52">
        <v>0</v>
      </c>
      <c r="GV366" s="52">
        <v>0</v>
      </c>
      <c r="GW366" s="52">
        <v>0</v>
      </c>
      <c r="GX366" s="52">
        <v>0</v>
      </c>
      <c r="GY366" s="52">
        <v>0</v>
      </c>
      <c r="GZ366" s="52">
        <v>0</v>
      </c>
      <c r="HA366" s="52">
        <v>0</v>
      </c>
      <c r="HB366" s="52">
        <v>0</v>
      </c>
      <c r="HC366" s="52">
        <v>0</v>
      </c>
      <c r="HD366" s="52">
        <v>0</v>
      </c>
      <c r="HE366" s="52">
        <v>0</v>
      </c>
      <c r="HF366" s="52">
        <v>0</v>
      </c>
      <c r="HG366" s="52">
        <v>0</v>
      </c>
      <c r="HH366" s="52">
        <v>0</v>
      </c>
      <c r="HI366" s="52">
        <v>0</v>
      </c>
      <c r="HJ366" s="52">
        <v>0</v>
      </c>
      <c r="HK366" s="52">
        <v>0</v>
      </c>
      <c r="HL366" s="52">
        <v>0</v>
      </c>
      <c r="HM366" s="52">
        <v>0</v>
      </c>
      <c r="HN366" s="52">
        <v>0</v>
      </c>
      <c r="HO366" s="52">
        <v>0</v>
      </c>
      <c r="HP366" s="52">
        <v>0</v>
      </c>
      <c r="HQ366" s="52">
        <v>0</v>
      </c>
      <c r="HR366" s="52">
        <v>0</v>
      </c>
      <c r="HS366" s="52">
        <v>0</v>
      </c>
      <c r="HT366" s="52">
        <v>0</v>
      </c>
      <c r="HU366" s="52">
        <v>0</v>
      </c>
      <c r="HV366" s="52">
        <v>0</v>
      </c>
      <c r="HW366" s="52">
        <v>0</v>
      </c>
      <c r="HX366" s="52">
        <v>0</v>
      </c>
      <c r="HY366" s="52">
        <v>0</v>
      </c>
      <c r="HZ366" s="52">
        <v>0</v>
      </c>
      <c r="IA366" s="52">
        <v>0</v>
      </c>
      <c r="IB366" s="52">
        <v>0</v>
      </c>
      <c r="IC366" s="52">
        <v>0</v>
      </c>
      <c r="ID366" s="52">
        <v>0</v>
      </c>
      <c r="IE366" s="52">
        <v>0</v>
      </c>
      <c r="IF366" s="52">
        <v>0</v>
      </c>
      <c r="IG366" s="52">
        <v>0</v>
      </c>
      <c r="IH366" s="52">
        <v>0</v>
      </c>
      <c r="II366" s="52">
        <v>0</v>
      </c>
      <c r="IJ366" s="52">
        <v>0</v>
      </c>
      <c r="IK366" s="52">
        <v>0</v>
      </c>
      <c r="IL366" s="52">
        <v>0</v>
      </c>
      <c r="IM366" s="52">
        <v>0</v>
      </c>
      <c r="IN366" s="52">
        <v>0</v>
      </c>
      <c r="IO366" s="52">
        <v>0</v>
      </c>
      <c r="IP366" s="52">
        <v>0</v>
      </c>
      <c r="IQ366" s="52">
        <v>0</v>
      </c>
      <c r="IR366" s="52">
        <v>0</v>
      </c>
      <c r="IS366" s="52">
        <v>0</v>
      </c>
      <c r="IT366" s="52">
        <v>0</v>
      </c>
      <c r="IU366" s="52">
        <v>0</v>
      </c>
      <c r="IV366" s="52">
        <v>0</v>
      </c>
      <c r="IW366" s="52">
        <v>0</v>
      </c>
      <c r="IX366" s="52">
        <v>0</v>
      </c>
      <c r="IY366" s="52">
        <v>0</v>
      </c>
      <c r="IZ366" s="52">
        <v>0</v>
      </c>
      <c r="JA366" s="52">
        <v>0</v>
      </c>
      <c r="JB366" s="52">
        <v>0</v>
      </c>
      <c r="JC366" s="52">
        <v>0</v>
      </c>
      <c r="JD366" s="52">
        <v>0</v>
      </c>
      <c r="JE366" s="52">
        <v>0</v>
      </c>
      <c r="JF366" s="52">
        <v>0</v>
      </c>
      <c r="JG366" s="52">
        <v>0</v>
      </c>
      <c r="JH366" s="52">
        <v>0</v>
      </c>
      <c r="JI366" s="52">
        <v>0</v>
      </c>
      <c r="JJ366" s="52">
        <v>0</v>
      </c>
      <c r="JK366" s="52">
        <v>0</v>
      </c>
      <c r="JL366" s="52">
        <v>0</v>
      </c>
      <c r="JM366" s="52">
        <v>0</v>
      </c>
      <c r="JN366" s="52">
        <v>0</v>
      </c>
      <c r="JO366" s="52">
        <v>0</v>
      </c>
      <c r="JP366" s="52">
        <v>0</v>
      </c>
      <c r="JQ366" s="52">
        <v>0</v>
      </c>
      <c r="JR366" s="52">
        <v>0</v>
      </c>
      <c r="JS366" s="52">
        <v>0</v>
      </c>
      <c r="JT366" s="52">
        <v>0</v>
      </c>
      <c r="JU366" s="52">
        <v>0</v>
      </c>
      <c r="JV366" s="52">
        <v>0</v>
      </c>
      <c r="JW366" s="52">
        <v>0</v>
      </c>
      <c r="JX366" s="52">
        <v>0</v>
      </c>
      <c r="JY366" s="52">
        <v>0</v>
      </c>
      <c r="JZ366" s="52">
        <v>0</v>
      </c>
      <c r="KA366" s="52">
        <v>0</v>
      </c>
      <c r="KB366" s="52">
        <v>0</v>
      </c>
      <c r="KC366" s="52">
        <v>0</v>
      </c>
      <c r="KD366" s="52">
        <v>0</v>
      </c>
      <c r="KE366" s="52">
        <v>0</v>
      </c>
      <c r="KF366" s="52">
        <v>0</v>
      </c>
      <c r="KG366" s="52">
        <v>0</v>
      </c>
      <c r="KH366" s="52">
        <v>0</v>
      </c>
      <c r="KI366" s="52">
        <v>0</v>
      </c>
      <c r="KJ366" s="52">
        <v>0</v>
      </c>
      <c r="KK366" s="52">
        <v>0</v>
      </c>
      <c r="KL366" s="52">
        <v>0</v>
      </c>
      <c r="KM366" s="52">
        <v>0</v>
      </c>
      <c r="KN366" s="52">
        <v>0</v>
      </c>
      <c r="KO366" s="52">
        <v>0</v>
      </c>
      <c r="KP366" s="52">
        <v>0</v>
      </c>
      <c r="KQ366" s="52">
        <v>0</v>
      </c>
      <c r="KR366" s="52">
        <v>0</v>
      </c>
      <c r="KS366" s="52">
        <v>0</v>
      </c>
      <c r="KT366" s="52">
        <v>0</v>
      </c>
      <c r="KU366" s="52">
        <v>0</v>
      </c>
      <c r="KV366" s="52">
        <v>0</v>
      </c>
      <c r="KW366" s="52">
        <v>0</v>
      </c>
      <c r="KX366" s="52">
        <v>0</v>
      </c>
      <c r="KY366" s="52">
        <v>0</v>
      </c>
      <c r="KZ366" s="52">
        <v>0</v>
      </c>
      <c r="LA366" s="52">
        <v>0</v>
      </c>
      <c r="LB366" s="52">
        <v>0</v>
      </c>
      <c r="LC366" s="52">
        <v>0</v>
      </c>
      <c r="LD366" s="52">
        <v>0</v>
      </c>
      <c r="LE366" s="52">
        <v>0</v>
      </c>
      <c r="LF366" s="52">
        <v>0</v>
      </c>
      <c r="LG366" s="52">
        <v>0</v>
      </c>
      <c r="LH366" s="52">
        <v>0</v>
      </c>
      <c r="LI366" s="52">
        <v>0</v>
      </c>
      <c r="LJ366" s="52">
        <v>0</v>
      </c>
      <c r="LK366" s="52">
        <v>0</v>
      </c>
      <c r="LL366" s="52">
        <v>0</v>
      </c>
      <c r="LM366" s="52">
        <v>0</v>
      </c>
      <c r="LN366" s="52">
        <v>0</v>
      </c>
      <c r="LO366" s="52">
        <v>0</v>
      </c>
      <c r="LP366" s="52">
        <v>0</v>
      </c>
      <c r="LQ366" s="52">
        <v>0</v>
      </c>
      <c r="LR366" s="52">
        <v>0</v>
      </c>
      <c r="LS366" s="52">
        <v>0</v>
      </c>
      <c r="LT366" s="52">
        <v>0</v>
      </c>
      <c r="LU366" s="52">
        <v>0</v>
      </c>
      <c r="LV366" s="52">
        <v>0</v>
      </c>
      <c r="LW366" s="52">
        <v>0</v>
      </c>
      <c r="LX366" s="52">
        <v>0</v>
      </c>
      <c r="LY366" s="52">
        <v>0</v>
      </c>
      <c r="LZ366" s="52">
        <v>0</v>
      </c>
      <c r="MA366" s="52">
        <v>0</v>
      </c>
      <c r="MB366" s="52">
        <v>0</v>
      </c>
      <c r="MC366" s="52">
        <v>0</v>
      </c>
      <c r="MD366" s="52">
        <v>0</v>
      </c>
      <c r="ME366" s="52">
        <v>0</v>
      </c>
      <c r="MF366" s="52">
        <v>0</v>
      </c>
      <c r="MG366" s="52">
        <v>0</v>
      </c>
      <c r="MH366" s="52">
        <v>0</v>
      </c>
      <c r="MI366" s="52">
        <v>0</v>
      </c>
      <c r="MJ366" s="52">
        <v>0</v>
      </c>
      <c r="MK366" s="52">
        <v>0</v>
      </c>
      <c r="ML366" s="52">
        <v>0</v>
      </c>
      <c r="MM366" s="52">
        <v>0</v>
      </c>
      <c r="MN366" s="52">
        <v>0</v>
      </c>
      <c r="MO366" s="52">
        <v>0</v>
      </c>
      <c r="MP366" s="52">
        <v>0</v>
      </c>
      <c r="MQ366" s="52">
        <v>0</v>
      </c>
      <c r="MR366" s="52">
        <v>0</v>
      </c>
      <c r="MS366" s="52">
        <v>0</v>
      </c>
      <c r="MT366" s="52">
        <v>0</v>
      </c>
      <c r="MU366" s="52">
        <v>0</v>
      </c>
      <c r="MV366" s="52">
        <v>0</v>
      </c>
      <c r="MW366" s="52">
        <v>0</v>
      </c>
      <c r="MX366" s="52">
        <v>0</v>
      </c>
      <c r="MY366" s="52">
        <v>0</v>
      </c>
      <c r="MZ366" s="52">
        <v>0</v>
      </c>
      <c r="NA366" s="52">
        <v>0</v>
      </c>
      <c r="NB366" s="52">
        <v>0</v>
      </c>
      <c r="NC366" s="52">
        <v>0</v>
      </c>
      <c r="ND366" s="52">
        <v>0</v>
      </c>
      <c r="NE366" s="52">
        <v>0</v>
      </c>
      <c r="NF366" s="52">
        <v>0</v>
      </c>
      <c r="NG366" s="52">
        <v>0</v>
      </c>
      <c r="NH366" s="52">
        <v>0</v>
      </c>
      <c r="NI366" s="52">
        <v>0</v>
      </c>
      <c r="NJ366" s="52">
        <v>0</v>
      </c>
      <c r="NK366" s="52">
        <v>0</v>
      </c>
      <c r="NL366" s="52">
        <v>0</v>
      </c>
      <c r="NM366" s="52">
        <v>0</v>
      </c>
      <c r="NN366" s="52">
        <v>0</v>
      </c>
      <c r="NO366" s="52">
        <v>0</v>
      </c>
      <c r="NP366" s="52">
        <v>0</v>
      </c>
      <c r="NQ366" s="52">
        <v>0</v>
      </c>
      <c r="NR366" s="68">
        <f t="shared" si="18"/>
        <v>301965.07000000018</v>
      </c>
      <c r="NS366" s="68">
        <f t="shared" si="19"/>
        <v>301965.07000000018</v>
      </c>
      <c r="NT366" s="68">
        <f t="shared" si="20"/>
        <v>264798.03000000009</v>
      </c>
    </row>
    <row r="367" spans="1:384" s="40" customFormat="1" ht="15" customHeight="1" outlineLevel="1" x14ac:dyDescent="0.2">
      <c r="A367" s="61"/>
      <c r="B367" s="49" t="s">
        <v>1078</v>
      </c>
      <c r="C367" s="49" t="s">
        <v>985</v>
      </c>
      <c r="D367" s="49" t="s">
        <v>986</v>
      </c>
      <c r="E367" s="50" t="s">
        <v>987</v>
      </c>
      <c r="F367" s="64">
        <v>45545</v>
      </c>
      <c r="G367" s="49" t="s">
        <v>16</v>
      </c>
      <c r="H367" s="72">
        <v>0</v>
      </c>
      <c r="I367" s="65">
        <v>148011.22</v>
      </c>
      <c r="J367" s="114" t="str">
        <f>_xlfn.XLOOKUP(E367,'[12]Resumo Unidades'!$B:$B,'[12]Resumo Unidades'!$W:$W)</f>
        <v>Fluxo ok</v>
      </c>
      <c r="K367" s="51" t="str">
        <f>IF(L367&gt;Resumo!$E$23,"Sim","Não")</f>
        <v>Não</v>
      </c>
      <c r="L367" s="66">
        <v>0</v>
      </c>
      <c r="M367" s="67"/>
      <c r="N367" s="52">
        <v>0</v>
      </c>
      <c r="O367" s="52">
        <v>0</v>
      </c>
      <c r="P367" s="52">
        <v>0</v>
      </c>
      <c r="Q367" s="52">
        <v>0</v>
      </c>
      <c r="R367" s="52">
        <v>0</v>
      </c>
      <c r="S367" s="52">
        <v>0</v>
      </c>
      <c r="T367" s="52">
        <v>0</v>
      </c>
      <c r="U367" s="52">
        <v>0</v>
      </c>
      <c r="V367" s="52">
        <v>0</v>
      </c>
      <c r="W367" s="52">
        <v>0</v>
      </c>
      <c r="X367" s="52">
        <v>0</v>
      </c>
      <c r="Y367" s="52">
        <v>0</v>
      </c>
      <c r="Z367" s="52">
        <v>0</v>
      </c>
      <c r="AA367" s="52">
        <v>0</v>
      </c>
      <c r="AB367" s="52">
        <v>0</v>
      </c>
      <c r="AC367" s="52">
        <v>0</v>
      </c>
      <c r="AD367" s="52">
        <v>0</v>
      </c>
      <c r="AE367" s="52">
        <v>0</v>
      </c>
      <c r="AF367" s="52">
        <v>0</v>
      </c>
      <c r="AG367" s="52">
        <v>0</v>
      </c>
      <c r="AH367" s="52">
        <v>0</v>
      </c>
      <c r="AI367" s="52">
        <v>0</v>
      </c>
      <c r="AJ367" s="52">
        <v>0</v>
      </c>
      <c r="AK367" s="52">
        <v>0</v>
      </c>
      <c r="AL367" s="52">
        <v>0</v>
      </c>
      <c r="AM367" s="52">
        <v>0</v>
      </c>
      <c r="AN367" s="52">
        <v>0</v>
      </c>
      <c r="AO367" s="52">
        <v>0</v>
      </c>
      <c r="AP367" s="52">
        <v>0</v>
      </c>
      <c r="AQ367" s="52">
        <v>0</v>
      </c>
      <c r="AR367" s="52">
        <v>0</v>
      </c>
      <c r="AS367" s="52">
        <v>0</v>
      </c>
      <c r="AT367" s="52">
        <v>0</v>
      </c>
      <c r="AU367" s="52">
        <v>0</v>
      </c>
      <c r="AV367" s="52">
        <v>0</v>
      </c>
      <c r="AW367" s="52">
        <v>0</v>
      </c>
      <c r="AX367" s="52">
        <v>0</v>
      </c>
      <c r="AY367" s="52">
        <v>0</v>
      </c>
      <c r="AZ367" s="52">
        <v>0</v>
      </c>
      <c r="BA367" s="52">
        <v>0</v>
      </c>
      <c r="BB367" s="52">
        <v>0</v>
      </c>
      <c r="BC367" s="52">
        <v>0</v>
      </c>
      <c r="BD367" s="52">
        <v>0</v>
      </c>
      <c r="BE367" s="52">
        <v>0</v>
      </c>
      <c r="BF367" s="52">
        <v>0</v>
      </c>
      <c r="BG367" s="52">
        <v>0</v>
      </c>
      <c r="BH367" s="52">
        <v>0</v>
      </c>
      <c r="BI367" s="52">
        <v>0</v>
      </c>
      <c r="BJ367" s="52">
        <v>0</v>
      </c>
      <c r="BK367" s="52">
        <v>0</v>
      </c>
      <c r="BL367" s="52">
        <v>0</v>
      </c>
      <c r="BM367" s="52">
        <v>0</v>
      </c>
      <c r="BN367" s="52">
        <v>0</v>
      </c>
      <c r="BO367" s="52">
        <v>0</v>
      </c>
      <c r="BP367" s="52">
        <v>0</v>
      </c>
      <c r="BQ367" s="52">
        <v>0</v>
      </c>
      <c r="BR367" s="52">
        <v>0</v>
      </c>
      <c r="BS367" s="52">
        <v>0</v>
      </c>
      <c r="BT367" s="52">
        <v>0</v>
      </c>
      <c r="BU367" s="52">
        <v>0</v>
      </c>
      <c r="BV367" s="52">
        <v>0</v>
      </c>
      <c r="BW367" s="52">
        <v>0</v>
      </c>
      <c r="BX367" s="52">
        <v>0</v>
      </c>
      <c r="BY367" s="52">
        <v>0</v>
      </c>
      <c r="BZ367" s="52">
        <v>0</v>
      </c>
      <c r="CA367" s="52">
        <v>0</v>
      </c>
      <c r="CB367" s="52">
        <v>0</v>
      </c>
      <c r="CC367" s="52">
        <v>0</v>
      </c>
      <c r="CD367" s="52">
        <v>2022.84</v>
      </c>
      <c r="CE367" s="52">
        <v>1969.47</v>
      </c>
      <c r="CF367" s="52">
        <v>1969.47</v>
      </c>
      <c r="CG367" s="52">
        <v>1969.47</v>
      </c>
      <c r="CH367" s="52">
        <v>1969.47</v>
      </c>
      <c r="CI367" s="52">
        <v>1969.47</v>
      </c>
      <c r="CJ367" s="52">
        <v>13149.810000000001</v>
      </c>
      <c r="CK367" s="52">
        <v>1969.47</v>
      </c>
      <c r="CL367" s="52">
        <v>1969.47</v>
      </c>
      <c r="CM367" s="52">
        <v>1969.47</v>
      </c>
      <c r="CN367" s="52">
        <v>1969.47</v>
      </c>
      <c r="CO367" s="52">
        <v>1969.47</v>
      </c>
      <c r="CP367" s="52">
        <v>1969.47</v>
      </c>
      <c r="CQ367" s="52">
        <v>1969.47</v>
      </c>
      <c r="CR367" s="52">
        <v>1969.47</v>
      </c>
      <c r="CS367" s="52">
        <v>1969.47</v>
      </c>
      <c r="CT367" s="52">
        <v>1969.47</v>
      </c>
      <c r="CU367" s="52">
        <v>1969.47</v>
      </c>
      <c r="CV367" s="52">
        <v>13149.810000000001</v>
      </c>
      <c r="CW367" s="52">
        <v>1969.47</v>
      </c>
      <c r="CX367" s="52">
        <v>1969.47</v>
      </c>
      <c r="CY367" s="52">
        <v>1969.47</v>
      </c>
      <c r="CZ367" s="52">
        <v>1969.47</v>
      </c>
      <c r="DA367" s="52">
        <v>1969.47</v>
      </c>
      <c r="DB367" s="52">
        <v>1969.47</v>
      </c>
      <c r="DC367" s="52">
        <v>1969.47</v>
      </c>
      <c r="DD367" s="52">
        <v>1969.47</v>
      </c>
      <c r="DE367" s="52">
        <v>1969.47</v>
      </c>
      <c r="DF367" s="52">
        <v>1969.47</v>
      </c>
      <c r="DG367" s="52">
        <v>1969.47</v>
      </c>
      <c r="DH367" s="52">
        <v>13149.810000000001</v>
      </c>
      <c r="DI367" s="52">
        <v>1969.47</v>
      </c>
      <c r="DJ367" s="52">
        <v>1969.47</v>
      </c>
      <c r="DK367" s="52">
        <v>1969.47</v>
      </c>
      <c r="DL367" s="52">
        <v>1969.47</v>
      </c>
      <c r="DM367" s="52">
        <v>1969.47</v>
      </c>
      <c r="DN367" s="52">
        <v>1969.47</v>
      </c>
      <c r="DO367" s="52">
        <v>1969.47</v>
      </c>
      <c r="DP367" s="52">
        <v>1969.47</v>
      </c>
      <c r="DQ367" s="52">
        <v>1969.47</v>
      </c>
      <c r="DR367" s="52">
        <v>1969.47</v>
      </c>
      <c r="DS367" s="52">
        <v>1969.47</v>
      </c>
      <c r="DT367" s="52">
        <v>13149.810000000001</v>
      </c>
      <c r="DU367" s="52">
        <v>1969.47</v>
      </c>
      <c r="DV367" s="52">
        <v>1969.47</v>
      </c>
      <c r="DW367" s="52">
        <v>0</v>
      </c>
      <c r="DX367" s="52">
        <v>0</v>
      </c>
      <c r="DY367" s="52">
        <v>0</v>
      </c>
      <c r="DZ367" s="52">
        <v>0</v>
      </c>
      <c r="EA367" s="52">
        <v>0</v>
      </c>
      <c r="EB367" s="52">
        <v>0</v>
      </c>
      <c r="EC367" s="52">
        <v>0</v>
      </c>
      <c r="ED367" s="52">
        <v>0</v>
      </c>
      <c r="EE367" s="52">
        <v>0</v>
      </c>
      <c r="EF367" s="52">
        <v>0</v>
      </c>
      <c r="EG367" s="52">
        <v>0</v>
      </c>
      <c r="EH367" s="52">
        <v>0</v>
      </c>
      <c r="EI367" s="52">
        <v>0</v>
      </c>
      <c r="EJ367" s="52">
        <v>0</v>
      </c>
      <c r="EK367" s="52">
        <v>0</v>
      </c>
      <c r="EL367" s="52">
        <v>0</v>
      </c>
      <c r="EM367" s="52">
        <v>0</v>
      </c>
      <c r="EN367" s="52">
        <v>0</v>
      </c>
      <c r="EO367" s="52">
        <v>0</v>
      </c>
      <c r="EP367" s="52">
        <v>0</v>
      </c>
      <c r="EQ367" s="52">
        <v>0</v>
      </c>
      <c r="ER367" s="52">
        <v>0</v>
      </c>
      <c r="ES367" s="52">
        <v>0</v>
      </c>
      <c r="ET367" s="52">
        <v>0</v>
      </c>
      <c r="EU367" s="52">
        <v>0</v>
      </c>
      <c r="EV367" s="52">
        <v>0</v>
      </c>
      <c r="EW367" s="52">
        <v>0</v>
      </c>
      <c r="EX367" s="52">
        <v>0</v>
      </c>
      <c r="EY367" s="52">
        <v>0</v>
      </c>
      <c r="EZ367" s="52">
        <v>0</v>
      </c>
      <c r="FA367" s="52">
        <v>0</v>
      </c>
      <c r="FB367" s="52">
        <v>0</v>
      </c>
      <c r="FC367" s="52">
        <v>0</v>
      </c>
      <c r="FD367" s="52">
        <v>0</v>
      </c>
      <c r="FE367" s="52">
        <v>0</v>
      </c>
      <c r="FF367" s="52">
        <v>0</v>
      </c>
      <c r="FG367" s="52">
        <v>0</v>
      </c>
      <c r="FH367" s="52">
        <v>0</v>
      </c>
      <c r="FI367" s="52">
        <v>0</v>
      </c>
      <c r="FJ367" s="52">
        <v>0</v>
      </c>
      <c r="FK367" s="52">
        <v>0</v>
      </c>
      <c r="FL367" s="52">
        <v>0</v>
      </c>
      <c r="FM367" s="52">
        <v>0</v>
      </c>
      <c r="FN367" s="52">
        <v>0</v>
      </c>
      <c r="FO367" s="52">
        <v>0</v>
      </c>
      <c r="FP367" s="52">
        <v>0</v>
      </c>
      <c r="FQ367" s="52">
        <v>0</v>
      </c>
      <c r="FR367" s="52">
        <v>0</v>
      </c>
      <c r="FS367" s="52">
        <v>0</v>
      </c>
      <c r="FT367" s="52">
        <v>0</v>
      </c>
      <c r="FU367" s="52">
        <v>0</v>
      </c>
      <c r="FV367" s="52">
        <v>0</v>
      </c>
      <c r="FW367" s="52">
        <v>0</v>
      </c>
      <c r="FX367" s="52">
        <v>0</v>
      </c>
      <c r="FY367" s="52">
        <v>0</v>
      </c>
      <c r="FZ367" s="52">
        <v>0</v>
      </c>
      <c r="GA367" s="52">
        <v>0</v>
      </c>
      <c r="GB367" s="52">
        <v>0</v>
      </c>
      <c r="GC367" s="52">
        <v>0</v>
      </c>
      <c r="GD367" s="52">
        <v>0</v>
      </c>
      <c r="GE367" s="52">
        <v>0</v>
      </c>
      <c r="GF367" s="52">
        <v>0</v>
      </c>
      <c r="GG367" s="52">
        <v>0</v>
      </c>
      <c r="GH367" s="52">
        <v>0</v>
      </c>
      <c r="GI367" s="52">
        <v>0</v>
      </c>
      <c r="GJ367" s="52">
        <v>0</v>
      </c>
      <c r="GK367" s="52">
        <v>0</v>
      </c>
      <c r="GL367" s="52">
        <v>0</v>
      </c>
      <c r="GM367" s="52">
        <v>0</v>
      </c>
      <c r="GN367" s="52">
        <v>0</v>
      </c>
      <c r="GO367" s="52">
        <v>0</v>
      </c>
      <c r="GP367" s="52">
        <v>0</v>
      </c>
      <c r="GQ367" s="52">
        <v>0</v>
      </c>
      <c r="GR367" s="52">
        <v>0</v>
      </c>
      <c r="GS367" s="52">
        <v>0</v>
      </c>
      <c r="GT367" s="52">
        <v>0</v>
      </c>
      <c r="GU367" s="52">
        <v>0</v>
      </c>
      <c r="GV367" s="52">
        <v>0</v>
      </c>
      <c r="GW367" s="52">
        <v>0</v>
      </c>
      <c r="GX367" s="52">
        <v>0</v>
      </c>
      <c r="GY367" s="52">
        <v>0</v>
      </c>
      <c r="GZ367" s="52">
        <v>0</v>
      </c>
      <c r="HA367" s="52">
        <v>0</v>
      </c>
      <c r="HB367" s="52">
        <v>0</v>
      </c>
      <c r="HC367" s="52">
        <v>0</v>
      </c>
      <c r="HD367" s="52">
        <v>0</v>
      </c>
      <c r="HE367" s="52">
        <v>0</v>
      </c>
      <c r="HF367" s="52">
        <v>0</v>
      </c>
      <c r="HG367" s="52">
        <v>0</v>
      </c>
      <c r="HH367" s="52">
        <v>0</v>
      </c>
      <c r="HI367" s="52">
        <v>0</v>
      </c>
      <c r="HJ367" s="52">
        <v>0</v>
      </c>
      <c r="HK367" s="52">
        <v>0</v>
      </c>
      <c r="HL367" s="52">
        <v>0</v>
      </c>
      <c r="HM367" s="52">
        <v>0</v>
      </c>
      <c r="HN367" s="52">
        <v>0</v>
      </c>
      <c r="HO367" s="52">
        <v>0</v>
      </c>
      <c r="HP367" s="52">
        <v>0</v>
      </c>
      <c r="HQ367" s="52">
        <v>0</v>
      </c>
      <c r="HR367" s="52">
        <v>0</v>
      </c>
      <c r="HS367" s="52">
        <v>0</v>
      </c>
      <c r="HT367" s="52">
        <v>0</v>
      </c>
      <c r="HU367" s="52">
        <v>0</v>
      </c>
      <c r="HV367" s="52">
        <v>0</v>
      </c>
      <c r="HW367" s="52">
        <v>0</v>
      </c>
      <c r="HX367" s="52">
        <v>0</v>
      </c>
      <c r="HY367" s="52">
        <v>0</v>
      </c>
      <c r="HZ367" s="52">
        <v>0</v>
      </c>
      <c r="IA367" s="52">
        <v>0</v>
      </c>
      <c r="IB367" s="52">
        <v>0</v>
      </c>
      <c r="IC367" s="52">
        <v>0</v>
      </c>
      <c r="ID367" s="52">
        <v>0</v>
      </c>
      <c r="IE367" s="52">
        <v>0</v>
      </c>
      <c r="IF367" s="52">
        <v>0</v>
      </c>
      <c r="IG367" s="52">
        <v>0</v>
      </c>
      <c r="IH367" s="52">
        <v>0</v>
      </c>
      <c r="II367" s="52">
        <v>0</v>
      </c>
      <c r="IJ367" s="52">
        <v>0</v>
      </c>
      <c r="IK367" s="52">
        <v>0</v>
      </c>
      <c r="IL367" s="52">
        <v>0</v>
      </c>
      <c r="IM367" s="52">
        <v>0</v>
      </c>
      <c r="IN367" s="52">
        <v>0</v>
      </c>
      <c r="IO367" s="52">
        <v>0</v>
      </c>
      <c r="IP367" s="52">
        <v>0</v>
      </c>
      <c r="IQ367" s="52">
        <v>0</v>
      </c>
      <c r="IR367" s="52">
        <v>0</v>
      </c>
      <c r="IS367" s="52">
        <v>0</v>
      </c>
      <c r="IT367" s="52">
        <v>0</v>
      </c>
      <c r="IU367" s="52">
        <v>0</v>
      </c>
      <c r="IV367" s="52">
        <v>0</v>
      </c>
      <c r="IW367" s="52">
        <v>0</v>
      </c>
      <c r="IX367" s="52">
        <v>0</v>
      </c>
      <c r="IY367" s="52">
        <v>0</v>
      </c>
      <c r="IZ367" s="52">
        <v>0</v>
      </c>
      <c r="JA367" s="52">
        <v>0</v>
      </c>
      <c r="JB367" s="52">
        <v>0</v>
      </c>
      <c r="JC367" s="52">
        <v>0</v>
      </c>
      <c r="JD367" s="52">
        <v>0</v>
      </c>
      <c r="JE367" s="52">
        <v>0</v>
      </c>
      <c r="JF367" s="52">
        <v>0</v>
      </c>
      <c r="JG367" s="52">
        <v>0</v>
      </c>
      <c r="JH367" s="52">
        <v>0</v>
      </c>
      <c r="JI367" s="52">
        <v>0</v>
      </c>
      <c r="JJ367" s="52">
        <v>0</v>
      </c>
      <c r="JK367" s="52">
        <v>0</v>
      </c>
      <c r="JL367" s="52">
        <v>0</v>
      </c>
      <c r="JM367" s="52">
        <v>0</v>
      </c>
      <c r="JN367" s="52">
        <v>0</v>
      </c>
      <c r="JO367" s="52">
        <v>0</v>
      </c>
      <c r="JP367" s="52">
        <v>0</v>
      </c>
      <c r="JQ367" s="52">
        <v>0</v>
      </c>
      <c r="JR367" s="52">
        <v>0</v>
      </c>
      <c r="JS367" s="52">
        <v>0</v>
      </c>
      <c r="JT367" s="52">
        <v>0</v>
      </c>
      <c r="JU367" s="52">
        <v>0</v>
      </c>
      <c r="JV367" s="52">
        <v>0</v>
      </c>
      <c r="JW367" s="52">
        <v>0</v>
      </c>
      <c r="JX367" s="52">
        <v>0</v>
      </c>
      <c r="JY367" s="52">
        <v>0</v>
      </c>
      <c r="JZ367" s="52">
        <v>0</v>
      </c>
      <c r="KA367" s="52">
        <v>0</v>
      </c>
      <c r="KB367" s="52">
        <v>0</v>
      </c>
      <c r="KC367" s="52">
        <v>0</v>
      </c>
      <c r="KD367" s="52">
        <v>0</v>
      </c>
      <c r="KE367" s="52">
        <v>0</v>
      </c>
      <c r="KF367" s="52">
        <v>0</v>
      </c>
      <c r="KG367" s="52">
        <v>0</v>
      </c>
      <c r="KH367" s="52">
        <v>0</v>
      </c>
      <c r="KI367" s="52">
        <v>0</v>
      </c>
      <c r="KJ367" s="52">
        <v>0</v>
      </c>
      <c r="KK367" s="52">
        <v>0</v>
      </c>
      <c r="KL367" s="52">
        <v>0</v>
      </c>
      <c r="KM367" s="52">
        <v>0</v>
      </c>
      <c r="KN367" s="52">
        <v>0</v>
      </c>
      <c r="KO367" s="52">
        <v>0</v>
      </c>
      <c r="KP367" s="52">
        <v>0</v>
      </c>
      <c r="KQ367" s="52">
        <v>0</v>
      </c>
      <c r="KR367" s="52">
        <v>0</v>
      </c>
      <c r="KS367" s="52">
        <v>0</v>
      </c>
      <c r="KT367" s="52">
        <v>0</v>
      </c>
      <c r="KU367" s="52">
        <v>0</v>
      </c>
      <c r="KV367" s="52">
        <v>0</v>
      </c>
      <c r="KW367" s="52">
        <v>0</v>
      </c>
      <c r="KX367" s="52">
        <v>0</v>
      </c>
      <c r="KY367" s="52">
        <v>0</v>
      </c>
      <c r="KZ367" s="52">
        <v>0</v>
      </c>
      <c r="LA367" s="52">
        <v>0</v>
      </c>
      <c r="LB367" s="52">
        <v>0</v>
      </c>
      <c r="LC367" s="52">
        <v>0</v>
      </c>
      <c r="LD367" s="52">
        <v>0</v>
      </c>
      <c r="LE367" s="52">
        <v>0</v>
      </c>
      <c r="LF367" s="52">
        <v>0</v>
      </c>
      <c r="LG367" s="52">
        <v>0</v>
      </c>
      <c r="LH367" s="52">
        <v>0</v>
      </c>
      <c r="LI367" s="52">
        <v>0</v>
      </c>
      <c r="LJ367" s="52">
        <v>0</v>
      </c>
      <c r="LK367" s="52">
        <v>0</v>
      </c>
      <c r="LL367" s="52">
        <v>0</v>
      </c>
      <c r="LM367" s="52">
        <v>0</v>
      </c>
      <c r="LN367" s="52">
        <v>0</v>
      </c>
      <c r="LO367" s="52">
        <v>0</v>
      </c>
      <c r="LP367" s="52">
        <v>0</v>
      </c>
      <c r="LQ367" s="52">
        <v>0</v>
      </c>
      <c r="LR367" s="52">
        <v>0</v>
      </c>
      <c r="LS367" s="52">
        <v>0</v>
      </c>
      <c r="LT367" s="52">
        <v>0</v>
      </c>
      <c r="LU367" s="52">
        <v>0</v>
      </c>
      <c r="LV367" s="52">
        <v>0</v>
      </c>
      <c r="LW367" s="52">
        <v>0</v>
      </c>
      <c r="LX367" s="52">
        <v>0</v>
      </c>
      <c r="LY367" s="52">
        <v>0</v>
      </c>
      <c r="LZ367" s="52">
        <v>0</v>
      </c>
      <c r="MA367" s="52">
        <v>0</v>
      </c>
      <c r="MB367" s="52">
        <v>0</v>
      </c>
      <c r="MC367" s="52">
        <v>0</v>
      </c>
      <c r="MD367" s="52">
        <v>0</v>
      </c>
      <c r="ME367" s="52">
        <v>0</v>
      </c>
      <c r="MF367" s="52">
        <v>0</v>
      </c>
      <c r="MG367" s="52">
        <v>0</v>
      </c>
      <c r="MH367" s="52">
        <v>0</v>
      </c>
      <c r="MI367" s="52">
        <v>0</v>
      </c>
      <c r="MJ367" s="52">
        <v>0</v>
      </c>
      <c r="MK367" s="52">
        <v>0</v>
      </c>
      <c r="ML367" s="52">
        <v>0</v>
      </c>
      <c r="MM367" s="52">
        <v>0</v>
      </c>
      <c r="MN367" s="52">
        <v>0</v>
      </c>
      <c r="MO367" s="52">
        <v>0</v>
      </c>
      <c r="MP367" s="52">
        <v>0</v>
      </c>
      <c r="MQ367" s="52">
        <v>0</v>
      </c>
      <c r="MR367" s="52">
        <v>0</v>
      </c>
      <c r="MS367" s="52">
        <v>0</v>
      </c>
      <c r="MT367" s="52">
        <v>0</v>
      </c>
      <c r="MU367" s="52">
        <v>0</v>
      </c>
      <c r="MV367" s="52">
        <v>0</v>
      </c>
      <c r="MW367" s="52">
        <v>0</v>
      </c>
      <c r="MX367" s="52">
        <v>0</v>
      </c>
      <c r="MY367" s="52">
        <v>0</v>
      </c>
      <c r="MZ367" s="52">
        <v>0</v>
      </c>
      <c r="NA367" s="52">
        <v>0</v>
      </c>
      <c r="NB367" s="52">
        <v>0</v>
      </c>
      <c r="NC367" s="52">
        <v>0</v>
      </c>
      <c r="ND367" s="52">
        <v>0</v>
      </c>
      <c r="NE367" s="52">
        <v>0</v>
      </c>
      <c r="NF367" s="52">
        <v>0</v>
      </c>
      <c r="NG367" s="52">
        <v>0</v>
      </c>
      <c r="NH367" s="52">
        <v>0</v>
      </c>
      <c r="NI367" s="52">
        <v>0</v>
      </c>
      <c r="NJ367" s="52">
        <v>0</v>
      </c>
      <c r="NK367" s="52">
        <v>0</v>
      </c>
      <c r="NL367" s="52">
        <v>0</v>
      </c>
      <c r="NM367" s="52">
        <v>0</v>
      </c>
      <c r="NN367" s="52">
        <v>0</v>
      </c>
      <c r="NO367" s="52">
        <v>0</v>
      </c>
      <c r="NP367" s="52">
        <v>0</v>
      </c>
      <c r="NQ367" s="52">
        <v>0</v>
      </c>
      <c r="NR367" s="68">
        <f t="shared" si="18"/>
        <v>133400.88000000003</v>
      </c>
      <c r="NS367" s="68">
        <f t="shared" si="19"/>
        <v>133400.88000000003</v>
      </c>
      <c r="NT367" s="68">
        <f t="shared" si="20"/>
        <v>133400.88000000003</v>
      </c>
    </row>
    <row r="368" spans="1:384" s="40" customFormat="1" ht="15" customHeight="1" outlineLevel="1" x14ac:dyDescent="0.2">
      <c r="A368" s="61"/>
      <c r="B368" s="49" t="s">
        <v>1078</v>
      </c>
      <c r="C368" s="49" t="s">
        <v>988</v>
      </c>
      <c r="D368" s="49" t="s">
        <v>989</v>
      </c>
      <c r="E368" s="50" t="s">
        <v>990</v>
      </c>
      <c r="F368" s="64">
        <v>45493</v>
      </c>
      <c r="G368" s="49" t="s">
        <v>37</v>
      </c>
      <c r="H368" s="72">
        <v>8.7311E-2</v>
      </c>
      <c r="I368" s="65">
        <v>188861.25</v>
      </c>
      <c r="J368" s="114" t="str">
        <f>_xlfn.XLOOKUP(E368,'[12]Resumo Unidades'!$B:$B,'[12]Resumo Unidades'!$W:$W)</f>
        <v>Fluxo ok</v>
      </c>
      <c r="K368" s="51" t="str">
        <f>IF(L368&gt;Resumo!$E$23,"Sim","Não")</f>
        <v>Não</v>
      </c>
      <c r="L368" s="66">
        <v>59</v>
      </c>
      <c r="M368" s="67"/>
      <c r="N368" s="52">
        <v>0</v>
      </c>
      <c r="O368" s="52">
        <v>0</v>
      </c>
      <c r="P368" s="52">
        <v>0</v>
      </c>
      <c r="Q368" s="52">
        <v>0</v>
      </c>
      <c r="R368" s="52">
        <v>0</v>
      </c>
      <c r="S368" s="52">
        <v>0</v>
      </c>
      <c r="T368" s="52">
        <v>0</v>
      </c>
      <c r="U368" s="52">
        <v>0</v>
      </c>
      <c r="V368" s="52">
        <v>0</v>
      </c>
      <c r="W368" s="52">
        <v>0</v>
      </c>
      <c r="X368" s="52">
        <v>0</v>
      </c>
      <c r="Y368" s="52">
        <v>0</v>
      </c>
      <c r="Z368" s="52">
        <v>0</v>
      </c>
      <c r="AA368" s="52">
        <v>0</v>
      </c>
      <c r="AB368" s="52">
        <v>0</v>
      </c>
      <c r="AC368" s="52">
        <v>0</v>
      </c>
      <c r="AD368" s="52">
        <v>0</v>
      </c>
      <c r="AE368" s="52">
        <v>0</v>
      </c>
      <c r="AF368" s="52">
        <v>0</v>
      </c>
      <c r="AG368" s="52">
        <v>0</v>
      </c>
      <c r="AH368" s="52">
        <v>0</v>
      </c>
      <c r="AI368" s="52">
        <v>0</v>
      </c>
      <c r="AJ368" s="52">
        <v>0</v>
      </c>
      <c r="AK368" s="52">
        <v>0</v>
      </c>
      <c r="AL368" s="52">
        <v>0</v>
      </c>
      <c r="AM368" s="52">
        <v>0</v>
      </c>
      <c r="AN368" s="52">
        <v>0</v>
      </c>
      <c r="AO368" s="52">
        <v>0</v>
      </c>
      <c r="AP368" s="52">
        <v>0</v>
      </c>
      <c r="AQ368" s="52">
        <v>0</v>
      </c>
      <c r="AR368" s="52">
        <v>0</v>
      </c>
      <c r="AS368" s="52">
        <v>0</v>
      </c>
      <c r="AT368" s="52">
        <v>0</v>
      </c>
      <c r="AU368" s="52">
        <v>0</v>
      </c>
      <c r="AV368" s="52">
        <v>0</v>
      </c>
      <c r="AW368" s="52">
        <v>0</v>
      </c>
      <c r="AX368" s="52">
        <v>0</v>
      </c>
      <c r="AY368" s="52">
        <v>0</v>
      </c>
      <c r="AZ368" s="52">
        <v>0</v>
      </c>
      <c r="BA368" s="52">
        <v>0</v>
      </c>
      <c r="BB368" s="52">
        <v>0</v>
      </c>
      <c r="BC368" s="52">
        <v>0</v>
      </c>
      <c r="BD368" s="52">
        <v>0</v>
      </c>
      <c r="BE368" s="52">
        <v>0</v>
      </c>
      <c r="BF368" s="52">
        <v>0</v>
      </c>
      <c r="BG368" s="52">
        <v>0</v>
      </c>
      <c r="BH368" s="52">
        <v>0</v>
      </c>
      <c r="BI368" s="52">
        <v>0</v>
      </c>
      <c r="BJ368" s="52">
        <v>0</v>
      </c>
      <c r="BK368" s="52">
        <v>0</v>
      </c>
      <c r="BL368" s="52">
        <v>0</v>
      </c>
      <c r="BM368" s="52">
        <v>0</v>
      </c>
      <c r="BN368" s="52">
        <v>0</v>
      </c>
      <c r="BO368" s="52">
        <v>0</v>
      </c>
      <c r="BP368" s="52">
        <v>0</v>
      </c>
      <c r="BQ368" s="52">
        <v>0</v>
      </c>
      <c r="BR368" s="52">
        <v>0</v>
      </c>
      <c r="BS368" s="52">
        <v>0</v>
      </c>
      <c r="BT368" s="52">
        <v>0</v>
      </c>
      <c r="BU368" s="52">
        <v>0</v>
      </c>
      <c r="BV368" s="52">
        <v>0</v>
      </c>
      <c r="BW368" s="52">
        <v>0</v>
      </c>
      <c r="BX368" s="52">
        <v>0</v>
      </c>
      <c r="BY368" s="52">
        <v>0</v>
      </c>
      <c r="BZ368" s="52">
        <v>0</v>
      </c>
      <c r="CA368" s="52">
        <v>2128.34</v>
      </c>
      <c r="CB368" s="52">
        <v>1946.6</v>
      </c>
      <c r="CC368" s="52">
        <v>957.86</v>
      </c>
      <c r="CD368" s="52">
        <v>965.16000000000008</v>
      </c>
      <c r="CE368" s="52">
        <v>972.5200000000001</v>
      </c>
      <c r="CF368" s="52">
        <v>979.94</v>
      </c>
      <c r="CG368" s="52">
        <v>987.41000000000008</v>
      </c>
      <c r="CH368" s="52">
        <v>994.95</v>
      </c>
      <c r="CI368" s="52">
        <v>1002.5500000000001</v>
      </c>
      <c r="CJ368" s="52">
        <v>1010.21</v>
      </c>
      <c r="CK368" s="52">
        <v>1017.9300000000001</v>
      </c>
      <c r="CL368" s="52">
        <v>1025.71</v>
      </c>
      <c r="CM368" s="52">
        <v>1033.55</v>
      </c>
      <c r="CN368" s="52">
        <v>1041.46</v>
      </c>
      <c r="CO368" s="52">
        <v>1049.43</v>
      </c>
      <c r="CP368" s="52">
        <v>1057.47</v>
      </c>
      <c r="CQ368" s="52">
        <v>1065.56</v>
      </c>
      <c r="CR368" s="52">
        <v>1073.73</v>
      </c>
      <c r="CS368" s="52">
        <v>1081.95</v>
      </c>
      <c r="CT368" s="52">
        <v>1090.25</v>
      </c>
      <c r="CU368" s="52">
        <v>1098.6100000000001</v>
      </c>
      <c r="CV368" s="52">
        <v>1107.04</v>
      </c>
      <c r="CW368" s="52">
        <v>1115.53</v>
      </c>
      <c r="CX368" s="52">
        <v>1124.0900000000001</v>
      </c>
      <c r="CY368" s="52">
        <v>1132.72</v>
      </c>
      <c r="CZ368" s="52">
        <v>1141.42</v>
      </c>
      <c r="DA368" s="52">
        <v>1150.19</v>
      </c>
      <c r="DB368" s="52">
        <v>1159.03</v>
      </c>
      <c r="DC368" s="52">
        <v>1167.95</v>
      </c>
      <c r="DD368" s="52">
        <v>1176.93</v>
      </c>
      <c r="DE368" s="52">
        <v>1185.98</v>
      </c>
      <c r="DF368" s="52">
        <v>1195.1100000000001</v>
      </c>
      <c r="DG368" s="52">
        <v>1204.31</v>
      </c>
      <c r="DH368" s="52">
        <v>1213.5800000000002</v>
      </c>
      <c r="DI368" s="52">
        <v>1222.93</v>
      </c>
      <c r="DJ368" s="52">
        <v>1232.3500000000001</v>
      </c>
      <c r="DK368" s="52">
        <v>1241.8500000000001</v>
      </c>
      <c r="DL368" s="52">
        <v>1251.42</v>
      </c>
      <c r="DM368" s="52">
        <v>1261.07</v>
      </c>
      <c r="DN368" s="52">
        <v>1270.8</v>
      </c>
      <c r="DO368" s="52">
        <v>1280.6000000000001</v>
      </c>
      <c r="DP368" s="52">
        <v>1290.48</v>
      </c>
      <c r="DQ368" s="52">
        <v>1300.45</v>
      </c>
      <c r="DR368" s="52">
        <v>1310.49</v>
      </c>
      <c r="DS368" s="52">
        <v>1320.6100000000001</v>
      </c>
      <c r="DT368" s="52">
        <v>1330.81</v>
      </c>
      <c r="DU368" s="52">
        <v>1341.1000000000001</v>
      </c>
      <c r="DV368" s="52">
        <v>1351.47</v>
      </c>
      <c r="DW368" s="52">
        <v>1361.92</v>
      </c>
      <c r="DX368" s="52">
        <v>1372.45</v>
      </c>
      <c r="DY368" s="52">
        <v>1383.07</v>
      </c>
      <c r="DZ368" s="52">
        <v>1393.77</v>
      </c>
      <c r="EA368" s="52">
        <v>1404.56</v>
      </c>
      <c r="EB368" s="52">
        <v>1415.43</v>
      </c>
      <c r="EC368" s="52">
        <v>1426.4</v>
      </c>
      <c r="ED368" s="52">
        <v>1437.45</v>
      </c>
      <c r="EE368" s="52">
        <v>1448.5800000000002</v>
      </c>
      <c r="EF368" s="52">
        <v>1459.81</v>
      </c>
      <c r="EG368" s="52">
        <v>1471.13</v>
      </c>
      <c r="EH368" s="52">
        <v>1482.53</v>
      </c>
      <c r="EI368" s="52">
        <v>1494.03</v>
      </c>
      <c r="EJ368" s="52">
        <v>1505.6200000000001</v>
      </c>
      <c r="EK368" s="52">
        <v>1517.31</v>
      </c>
      <c r="EL368" s="52">
        <v>1529.0800000000002</v>
      </c>
      <c r="EM368" s="52">
        <v>1540.96</v>
      </c>
      <c r="EN368" s="52">
        <v>1552.92</v>
      </c>
      <c r="EO368" s="52">
        <v>1564.98</v>
      </c>
      <c r="EP368" s="52">
        <v>1577.14</v>
      </c>
      <c r="EQ368" s="52">
        <v>1589.4</v>
      </c>
      <c r="ER368" s="52">
        <v>1601.75</v>
      </c>
      <c r="ES368" s="52">
        <v>1614.2</v>
      </c>
      <c r="ET368" s="52">
        <v>1626.76</v>
      </c>
      <c r="EU368" s="52">
        <v>1639.41</v>
      </c>
      <c r="EV368" s="52">
        <v>1652.16</v>
      </c>
      <c r="EW368" s="52">
        <v>1665.02</v>
      </c>
      <c r="EX368" s="52">
        <v>1677.98</v>
      </c>
      <c r="EY368" s="52">
        <v>1691.04</v>
      </c>
      <c r="EZ368" s="52">
        <v>1704.2</v>
      </c>
      <c r="FA368" s="52">
        <v>1717.48</v>
      </c>
      <c r="FB368" s="52">
        <v>1730.8600000000001</v>
      </c>
      <c r="FC368" s="52">
        <v>1744.3400000000001</v>
      </c>
      <c r="FD368" s="52">
        <v>1757.93</v>
      </c>
      <c r="FE368" s="52">
        <v>1771.64</v>
      </c>
      <c r="FF368" s="52">
        <v>1785.45</v>
      </c>
      <c r="FG368" s="52">
        <v>1799.3700000000001</v>
      </c>
      <c r="FH368" s="52">
        <v>1813.4</v>
      </c>
      <c r="FI368" s="52">
        <v>1827.55</v>
      </c>
      <c r="FJ368" s="52">
        <v>1841.81</v>
      </c>
      <c r="FK368" s="52">
        <v>1856.18</v>
      </c>
      <c r="FL368" s="52">
        <v>1870.67</v>
      </c>
      <c r="FM368" s="52">
        <v>1885.27</v>
      </c>
      <c r="FN368" s="52">
        <v>1899.99</v>
      </c>
      <c r="FO368" s="52">
        <v>1914.8300000000002</v>
      </c>
      <c r="FP368" s="52">
        <v>1929.79</v>
      </c>
      <c r="FQ368" s="52">
        <v>1944.8600000000001</v>
      </c>
      <c r="FR368" s="52">
        <v>1960.06</v>
      </c>
      <c r="FS368" s="52">
        <v>1975.38</v>
      </c>
      <c r="FT368" s="52">
        <v>1990.82</v>
      </c>
      <c r="FU368" s="52">
        <v>2006.39</v>
      </c>
      <c r="FV368" s="52">
        <v>2022.0800000000002</v>
      </c>
      <c r="FW368" s="52">
        <v>2037.89</v>
      </c>
      <c r="FX368" s="52">
        <v>2053.83</v>
      </c>
      <c r="FY368" s="52">
        <v>2069.9</v>
      </c>
      <c r="FZ368" s="52">
        <v>2086.1</v>
      </c>
      <c r="GA368" s="52">
        <v>2102.4299999999998</v>
      </c>
      <c r="GB368" s="52">
        <v>2118.8799999999997</v>
      </c>
      <c r="GC368" s="52">
        <v>2135.4699999999998</v>
      </c>
      <c r="GD368" s="52">
        <v>2152.1999999999998</v>
      </c>
      <c r="GE368" s="52">
        <v>2169.0499999999997</v>
      </c>
      <c r="GF368" s="52">
        <v>2186.04</v>
      </c>
      <c r="GG368" s="52">
        <v>2203.1699999999996</v>
      </c>
      <c r="GH368" s="52">
        <v>2220.4299999999998</v>
      </c>
      <c r="GI368" s="52">
        <v>2237.8399999999997</v>
      </c>
      <c r="GJ368" s="52">
        <v>2255.3799999999997</v>
      </c>
      <c r="GK368" s="52">
        <v>2273.06</v>
      </c>
      <c r="GL368" s="52">
        <v>2290.8799999999997</v>
      </c>
      <c r="GM368" s="52">
        <v>2308.85</v>
      </c>
      <c r="GN368" s="52">
        <v>2326.96</v>
      </c>
      <c r="GO368" s="52">
        <v>2345.21</v>
      </c>
      <c r="GP368" s="52">
        <v>2363.6099999999997</v>
      </c>
      <c r="GQ368" s="52">
        <v>2382.16</v>
      </c>
      <c r="GR368" s="52">
        <v>2400.85</v>
      </c>
      <c r="GS368" s="52">
        <v>2419.6999999999998</v>
      </c>
      <c r="GT368" s="52">
        <v>2438.6899999999996</v>
      </c>
      <c r="GU368" s="52">
        <v>2457.8399999999997</v>
      </c>
      <c r="GV368" s="52">
        <v>2477.14</v>
      </c>
      <c r="GW368" s="52">
        <v>2496.6</v>
      </c>
      <c r="GX368" s="52">
        <v>2516.21</v>
      </c>
      <c r="GY368" s="52">
        <v>2535.98</v>
      </c>
      <c r="GZ368" s="52">
        <v>2555.91</v>
      </c>
      <c r="HA368" s="52">
        <v>2575.9899999999998</v>
      </c>
      <c r="HB368" s="52">
        <v>2596.2399999999998</v>
      </c>
      <c r="HC368" s="52">
        <v>2616.6499999999996</v>
      </c>
      <c r="HD368" s="52">
        <v>2637.22</v>
      </c>
      <c r="HE368" s="52">
        <v>2657.95</v>
      </c>
      <c r="HF368" s="52">
        <v>2678.8599999999997</v>
      </c>
      <c r="HG368" s="52">
        <v>2699.9199999999996</v>
      </c>
      <c r="HH368" s="52">
        <v>2721.16</v>
      </c>
      <c r="HI368" s="52">
        <v>2742.5699999999997</v>
      </c>
      <c r="HJ368" s="52">
        <v>2764.1499999999996</v>
      </c>
      <c r="HK368" s="52">
        <v>2785.8999999999996</v>
      </c>
      <c r="HL368" s="52">
        <v>2807.83</v>
      </c>
      <c r="HM368" s="52">
        <v>2829.93</v>
      </c>
      <c r="HN368" s="52">
        <v>2852.21</v>
      </c>
      <c r="HO368" s="52">
        <v>2874.66</v>
      </c>
      <c r="HP368" s="52">
        <v>2897.2999999999997</v>
      </c>
      <c r="HQ368" s="52">
        <v>2920.1099999999997</v>
      </c>
      <c r="HR368" s="52">
        <v>2943.1099999999997</v>
      </c>
      <c r="HS368" s="52">
        <v>2966.2999999999997</v>
      </c>
      <c r="HT368" s="52">
        <v>2989.6699999999996</v>
      </c>
      <c r="HU368" s="52">
        <v>3013.22</v>
      </c>
      <c r="HV368" s="52">
        <v>3036.97</v>
      </c>
      <c r="HW368" s="52">
        <v>3060.8999999999996</v>
      </c>
      <c r="HX368" s="52">
        <v>3085.0299999999997</v>
      </c>
      <c r="HY368" s="52">
        <v>3109.3399999999997</v>
      </c>
      <c r="HZ368" s="52">
        <v>3133.8599999999997</v>
      </c>
      <c r="IA368" s="52">
        <v>3158.5699999999997</v>
      </c>
      <c r="IB368" s="52">
        <v>3183.47</v>
      </c>
      <c r="IC368" s="52">
        <v>0</v>
      </c>
      <c r="ID368" s="52">
        <v>0</v>
      </c>
      <c r="IE368" s="52">
        <v>0</v>
      </c>
      <c r="IF368" s="52">
        <v>0</v>
      </c>
      <c r="IG368" s="52">
        <v>0</v>
      </c>
      <c r="IH368" s="52">
        <v>0</v>
      </c>
      <c r="II368" s="52">
        <v>0</v>
      </c>
      <c r="IJ368" s="52">
        <v>0</v>
      </c>
      <c r="IK368" s="52">
        <v>0</v>
      </c>
      <c r="IL368" s="52">
        <v>0</v>
      </c>
      <c r="IM368" s="52">
        <v>0</v>
      </c>
      <c r="IN368" s="52">
        <v>0</v>
      </c>
      <c r="IO368" s="52">
        <v>0</v>
      </c>
      <c r="IP368" s="52">
        <v>0</v>
      </c>
      <c r="IQ368" s="52">
        <v>0</v>
      </c>
      <c r="IR368" s="52">
        <v>0</v>
      </c>
      <c r="IS368" s="52">
        <v>0</v>
      </c>
      <c r="IT368" s="52">
        <v>0</v>
      </c>
      <c r="IU368" s="52">
        <v>0</v>
      </c>
      <c r="IV368" s="52">
        <v>0</v>
      </c>
      <c r="IW368" s="52">
        <v>0</v>
      </c>
      <c r="IX368" s="52">
        <v>0</v>
      </c>
      <c r="IY368" s="52">
        <v>0</v>
      </c>
      <c r="IZ368" s="52">
        <v>0</v>
      </c>
      <c r="JA368" s="52">
        <v>0</v>
      </c>
      <c r="JB368" s="52">
        <v>0</v>
      </c>
      <c r="JC368" s="52">
        <v>0</v>
      </c>
      <c r="JD368" s="52">
        <v>0</v>
      </c>
      <c r="JE368" s="52">
        <v>0</v>
      </c>
      <c r="JF368" s="52">
        <v>0</v>
      </c>
      <c r="JG368" s="52">
        <v>0</v>
      </c>
      <c r="JH368" s="52">
        <v>0</v>
      </c>
      <c r="JI368" s="52">
        <v>0</v>
      </c>
      <c r="JJ368" s="52">
        <v>0</v>
      </c>
      <c r="JK368" s="52">
        <v>0</v>
      </c>
      <c r="JL368" s="52">
        <v>0</v>
      </c>
      <c r="JM368" s="52">
        <v>0</v>
      </c>
      <c r="JN368" s="52">
        <v>0</v>
      </c>
      <c r="JO368" s="52">
        <v>0</v>
      </c>
      <c r="JP368" s="52">
        <v>0</v>
      </c>
      <c r="JQ368" s="52">
        <v>0</v>
      </c>
      <c r="JR368" s="52">
        <v>0</v>
      </c>
      <c r="JS368" s="52">
        <v>0</v>
      </c>
      <c r="JT368" s="52">
        <v>0</v>
      </c>
      <c r="JU368" s="52">
        <v>0</v>
      </c>
      <c r="JV368" s="52">
        <v>0</v>
      </c>
      <c r="JW368" s="52">
        <v>0</v>
      </c>
      <c r="JX368" s="52">
        <v>0</v>
      </c>
      <c r="JY368" s="52">
        <v>0</v>
      </c>
      <c r="JZ368" s="52">
        <v>0</v>
      </c>
      <c r="KA368" s="52">
        <v>0</v>
      </c>
      <c r="KB368" s="52">
        <v>0</v>
      </c>
      <c r="KC368" s="52">
        <v>0</v>
      </c>
      <c r="KD368" s="52">
        <v>0</v>
      </c>
      <c r="KE368" s="52">
        <v>0</v>
      </c>
      <c r="KF368" s="52">
        <v>0</v>
      </c>
      <c r="KG368" s="52">
        <v>0</v>
      </c>
      <c r="KH368" s="52">
        <v>0</v>
      </c>
      <c r="KI368" s="52">
        <v>0</v>
      </c>
      <c r="KJ368" s="52">
        <v>0</v>
      </c>
      <c r="KK368" s="52">
        <v>0</v>
      </c>
      <c r="KL368" s="52">
        <v>0</v>
      </c>
      <c r="KM368" s="52">
        <v>0</v>
      </c>
      <c r="KN368" s="52">
        <v>0</v>
      </c>
      <c r="KO368" s="52">
        <v>0</v>
      </c>
      <c r="KP368" s="52">
        <v>0</v>
      </c>
      <c r="KQ368" s="52">
        <v>0</v>
      </c>
      <c r="KR368" s="52">
        <v>0</v>
      </c>
      <c r="KS368" s="52">
        <v>0</v>
      </c>
      <c r="KT368" s="52">
        <v>0</v>
      </c>
      <c r="KU368" s="52">
        <v>0</v>
      </c>
      <c r="KV368" s="52">
        <v>0</v>
      </c>
      <c r="KW368" s="52">
        <v>0</v>
      </c>
      <c r="KX368" s="52">
        <v>0</v>
      </c>
      <c r="KY368" s="52">
        <v>0</v>
      </c>
      <c r="KZ368" s="52">
        <v>0</v>
      </c>
      <c r="LA368" s="52">
        <v>0</v>
      </c>
      <c r="LB368" s="52">
        <v>0</v>
      </c>
      <c r="LC368" s="52">
        <v>0</v>
      </c>
      <c r="LD368" s="52">
        <v>0</v>
      </c>
      <c r="LE368" s="52">
        <v>0</v>
      </c>
      <c r="LF368" s="52">
        <v>0</v>
      </c>
      <c r="LG368" s="52">
        <v>0</v>
      </c>
      <c r="LH368" s="52">
        <v>0</v>
      </c>
      <c r="LI368" s="52">
        <v>0</v>
      </c>
      <c r="LJ368" s="52">
        <v>0</v>
      </c>
      <c r="LK368" s="52">
        <v>0</v>
      </c>
      <c r="LL368" s="52">
        <v>0</v>
      </c>
      <c r="LM368" s="52">
        <v>0</v>
      </c>
      <c r="LN368" s="52">
        <v>0</v>
      </c>
      <c r="LO368" s="52">
        <v>0</v>
      </c>
      <c r="LP368" s="52">
        <v>0</v>
      </c>
      <c r="LQ368" s="52">
        <v>0</v>
      </c>
      <c r="LR368" s="52">
        <v>0</v>
      </c>
      <c r="LS368" s="52">
        <v>0</v>
      </c>
      <c r="LT368" s="52">
        <v>0</v>
      </c>
      <c r="LU368" s="52">
        <v>0</v>
      </c>
      <c r="LV368" s="52">
        <v>0</v>
      </c>
      <c r="LW368" s="52">
        <v>0</v>
      </c>
      <c r="LX368" s="52">
        <v>0</v>
      </c>
      <c r="LY368" s="52">
        <v>0</v>
      </c>
      <c r="LZ368" s="52">
        <v>0</v>
      </c>
      <c r="MA368" s="52">
        <v>0</v>
      </c>
      <c r="MB368" s="52">
        <v>0</v>
      </c>
      <c r="MC368" s="52">
        <v>0</v>
      </c>
      <c r="MD368" s="52">
        <v>0</v>
      </c>
      <c r="ME368" s="52">
        <v>0</v>
      </c>
      <c r="MF368" s="52">
        <v>0</v>
      </c>
      <c r="MG368" s="52">
        <v>0</v>
      </c>
      <c r="MH368" s="52">
        <v>0</v>
      </c>
      <c r="MI368" s="52">
        <v>0</v>
      </c>
      <c r="MJ368" s="52">
        <v>0</v>
      </c>
      <c r="MK368" s="52">
        <v>0</v>
      </c>
      <c r="ML368" s="52">
        <v>0</v>
      </c>
      <c r="MM368" s="52">
        <v>0</v>
      </c>
      <c r="MN368" s="52">
        <v>0</v>
      </c>
      <c r="MO368" s="52">
        <v>0</v>
      </c>
      <c r="MP368" s="52">
        <v>0</v>
      </c>
      <c r="MQ368" s="52">
        <v>0</v>
      </c>
      <c r="MR368" s="52">
        <v>0</v>
      </c>
      <c r="MS368" s="52">
        <v>0</v>
      </c>
      <c r="MT368" s="52">
        <v>0</v>
      </c>
      <c r="MU368" s="52">
        <v>0</v>
      </c>
      <c r="MV368" s="52">
        <v>0</v>
      </c>
      <c r="MW368" s="52">
        <v>0</v>
      </c>
      <c r="MX368" s="52">
        <v>0</v>
      </c>
      <c r="MY368" s="52">
        <v>0</v>
      </c>
      <c r="MZ368" s="52">
        <v>0</v>
      </c>
      <c r="NA368" s="52">
        <v>0</v>
      </c>
      <c r="NB368" s="52">
        <v>0</v>
      </c>
      <c r="NC368" s="52">
        <v>0</v>
      </c>
      <c r="ND368" s="52">
        <v>0</v>
      </c>
      <c r="NE368" s="52">
        <v>0</v>
      </c>
      <c r="NF368" s="52">
        <v>0</v>
      </c>
      <c r="NG368" s="52">
        <v>0</v>
      </c>
      <c r="NH368" s="52">
        <v>0</v>
      </c>
      <c r="NI368" s="52">
        <v>0</v>
      </c>
      <c r="NJ368" s="52">
        <v>0</v>
      </c>
      <c r="NK368" s="52">
        <v>0</v>
      </c>
      <c r="NL368" s="52">
        <v>0</v>
      </c>
      <c r="NM368" s="52">
        <v>0</v>
      </c>
      <c r="NN368" s="52">
        <v>0</v>
      </c>
      <c r="NO368" s="52">
        <v>0</v>
      </c>
      <c r="NP368" s="52">
        <v>0</v>
      </c>
      <c r="NQ368" s="52">
        <v>0</v>
      </c>
      <c r="NR368" s="68">
        <f t="shared" si="18"/>
        <v>292466.05999999988</v>
      </c>
      <c r="NS368" s="68">
        <f t="shared" si="19"/>
        <v>292466.05999999988</v>
      </c>
      <c r="NT368" s="68">
        <f t="shared" si="20"/>
        <v>169044.09999999995</v>
      </c>
    </row>
    <row r="369" spans="1:384" s="40" customFormat="1" ht="15" customHeight="1" outlineLevel="1" x14ac:dyDescent="0.2">
      <c r="A369" s="61"/>
      <c r="B369" s="49" t="s">
        <v>1078</v>
      </c>
      <c r="C369" s="49" t="s">
        <v>991</v>
      </c>
      <c r="D369" s="49" t="s">
        <v>992</v>
      </c>
      <c r="E369" s="50" t="s">
        <v>993</v>
      </c>
      <c r="F369" s="64">
        <v>45559</v>
      </c>
      <c r="G369" s="49" t="s">
        <v>16</v>
      </c>
      <c r="H369" s="72">
        <v>0</v>
      </c>
      <c r="I369" s="65">
        <v>138936.95000000001</v>
      </c>
      <c r="J369" s="114" t="str">
        <f>_xlfn.XLOOKUP(E369,'[12]Resumo Unidades'!$B:$B,'[12]Resumo Unidades'!$W:$W)</f>
        <v>Fluxo ok</v>
      </c>
      <c r="K369" s="51" t="str">
        <f>IF(L369&gt;Resumo!$E$23,"Sim","Não")</f>
        <v>Não</v>
      </c>
      <c r="L369" s="66">
        <v>0</v>
      </c>
      <c r="M369" s="67"/>
      <c r="N369" s="52">
        <v>0</v>
      </c>
      <c r="O369" s="52">
        <v>0</v>
      </c>
      <c r="P369" s="52">
        <v>0</v>
      </c>
      <c r="Q369" s="52">
        <v>0</v>
      </c>
      <c r="R369" s="52">
        <v>0</v>
      </c>
      <c r="S369" s="52">
        <v>0</v>
      </c>
      <c r="T369" s="52">
        <v>0</v>
      </c>
      <c r="U369" s="52">
        <v>0</v>
      </c>
      <c r="V369" s="52">
        <v>0</v>
      </c>
      <c r="W369" s="52">
        <v>0</v>
      </c>
      <c r="X369" s="52">
        <v>0</v>
      </c>
      <c r="Y369" s="52">
        <v>0</v>
      </c>
      <c r="Z369" s="52">
        <v>0</v>
      </c>
      <c r="AA369" s="52">
        <v>0</v>
      </c>
      <c r="AB369" s="52">
        <v>0</v>
      </c>
      <c r="AC369" s="52">
        <v>0</v>
      </c>
      <c r="AD369" s="52">
        <v>0</v>
      </c>
      <c r="AE369" s="52">
        <v>0</v>
      </c>
      <c r="AF369" s="52">
        <v>0</v>
      </c>
      <c r="AG369" s="52">
        <v>0</v>
      </c>
      <c r="AH369" s="52">
        <v>0</v>
      </c>
      <c r="AI369" s="52">
        <v>0</v>
      </c>
      <c r="AJ369" s="52">
        <v>0</v>
      </c>
      <c r="AK369" s="52">
        <v>0</v>
      </c>
      <c r="AL369" s="52">
        <v>0</v>
      </c>
      <c r="AM369" s="52">
        <v>0</v>
      </c>
      <c r="AN369" s="52">
        <v>0</v>
      </c>
      <c r="AO369" s="52">
        <v>0</v>
      </c>
      <c r="AP369" s="52">
        <v>0</v>
      </c>
      <c r="AQ369" s="52">
        <v>0</v>
      </c>
      <c r="AR369" s="52">
        <v>0</v>
      </c>
      <c r="AS369" s="52">
        <v>0</v>
      </c>
      <c r="AT369" s="52">
        <v>0</v>
      </c>
      <c r="AU369" s="52">
        <v>0</v>
      </c>
      <c r="AV369" s="52">
        <v>0</v>
      </c>
      <c r="AW369" s="52">
        <v>0</v>
      </c>
      <c r="AX369" s="52">
        <v>0</v>
      </c>
      <c r="AY369" s="52">
        <v>0</v>
      </c>
      <c r="AZ369" s="52">
        <v>0</v>
      </c>
      <c r="BA369" s="52">
        <v>0</v>
      </c>
      <c r="BB369" s="52">
        <v>0</v>
      </c>
      <c r="BC369" s="52">
        <v>0</v>
      </c>
      <c r="BD369" s="52">
        <v>0</v>
      </c>
      <c r="BE369" s="52">
        <v>0</v>
      </c>
      <c r="BF369" s="52">
        <v>0</v>
      </c>
      <c r="BG369" s="52">
        <v>0</v>
      </c>
      <c r="BH369" s="52">
        <v>0</v>
      </c>
      <c r="BI369" s="52">
        <v>0</v>
      </c>
      <c r="BJ369" s="52">
        <v>0</v>
      </c>
      <c r="BK369" s="52">
        <v>0</v>
      </c>
      <c r="BL369" s="52">
        <v>0</v>
      </c>
      <c r="BM369" s="52">
        <v>0</v>
      </c>
      <c r="BN369" s="52">
        <v>0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52">
        <v>0</v>
      </c>
      <c r="BV369" s="52">
        <v>0</v>
      </c>
      <c r="BW369" s="52">
        <v>0</v>
      </c>
      <c r="BX369" s="52">
        <v>0</v>
      </c>
      <c r="BY369" s="52">
        <v>0</v>
      </c>
      <c r="BZ369" s="52">
        <v>0</v>
      </c>
      <c r="CA369" s="52">
        <v>0</v>
      </c>
      <c r="CB369" s="52">
        <v>0</v>
      </c>
      <c r="CC369" s="52">
        <v>0</v>
      </c>
      <c r="CD369" s="52">
        <v>785.94</v>
      </c>
      <c r="CE369" s="52">
        <v>728.31000000000006</v>
      </c>
      <c r="CF369" s="52">
        <v>734.59</v>
      </c>
      <c r="CG369" s="52">
        <v>740.93000000000006</v>
      </c>
      <c r="CH369" s="52">
        <v>747.33</v>
      </c>
      <c r="CI369" s="52">
        <v>753.78</v>
      </c>
      <c r="CJ369" s="52">
        <v>760.30000000000007</v>
      </c>
      <c r="CK369" s="52">
        <v>766.87</v>
      </c>
      <c r="CL369" s="52">
        <v>773.51</v>
      </c>
      <c r="CM369" s="52">
        <v>780.21</v>
      </c>
      <c r="CN369" s="52">
        <v>786.97</v>
      </c>
      <c r="CO369" s="52">
        <v>793.79000000000008</v>
      </c>
      <c r="CP369" s="52">
        <v>800.67000000000007</v>
      </c>
      <c r="CQ369" s="52">
        <v>807.61</v>
      </c>
      <c r="CR369" s="52">
        <v>814.62</v>
      </c>
      <c r="CS369" s="52">
        <v>821.7</v>
      </c>
      <c r="CT369" s="52">
        <v>828.84</v>
      </c>
      <c r="CU369" s="52">
        <v>836.05000000000007</v>
      </c>
      <c r="CV369" s="52">
        <v>843.32</v>
      </c>
      <c r="CW369" s="52">
        <v>850.66</v>
      </c>
      <c r="CX369" s="52">
        <v>858.07</v>
      </c>
      <c r="CY369" s="52">
        <v>865.54000000000008</v>
      </c>
      <c r="CZ369" s="52">
        <v>873.08</v>
      </c>
      <c r="DA369" s="52">
        <v>880.69</v>
      </c>
      <c r="DB369" s="52">
        <v>888.37</v>
      </c>
      <c r="DC369" s="52">
        <v>896.13</v>
      </c>
      <c r="DD369" s="52">
        <v>903.96</v>
      </c>
      <c r="DE369" s="52">
        <v>911.85</v>
      </c>
      <c r="DF369" s="52">
        <v>919.82</v>
      </c>
      <c r="DG369" s="52">
        <v>927.86</v>
      </c>
      <c r="DH369" s="52">
        <v>935.98</v>
      </c>
      <c r="DI369" s="52">
        <v>944.17000000000007</v>
      </c>
      <c r="DJ369" s="52">
        <v>952.44</v>
      </c>
      <c r="DK369" s="52">
        <v>960.78</v>
      </c>
      <c r="DL369" s="52">
        <v>969.21</v>
      </c>
      <c r="DM369" s="52">
        <v>977.71</v>
      </c>
      <c r="DN369" s="52">
        <v>986.27</v>
      </c>
      <c r="DO369" s="52">
        <v>994.93000000000006</v>
      </c>
      <c r="DP369" s="52">
        <v>1003.66</v>
      </c>
      <c r="DQ369" s="52">
        <v>1012.48</v>
      </c>
      <c r="DR369" s="52">
        <v>1021.37</v>
      </c>
      <c r="DS369" s="52">
        <v>1030.3499999999999</v>
      </c>
      <c r="DT369" s="52">
        <v>1039.4099999999999</v>
      </c>
      <c r="DU369" s="52">
        <v>1048.55</v>
      </c>
      <c r="DV369" s="52">
        <v>1057.78</v>
      </c>
      <c r="DW369" s="52">
        <v>1067.0899999999999</v>
      </c>
      <c r="DX369" s="52">
        <v>1076.49</v>
      </c>
      <c r="DY369" s="52">
        <v>1085.9699999999998</v>
      </c>
      <c r="DZ369" s="52">
        <v>1095.55</v>
      </c>
      <c r="EA369" s="52">
        <v>1105.1999999999998</v>
      </c>
      <c r="EB369" s="52">
        <v>1114.9499999999998</v>
      </c>
      <c r="EC369" s="52">
        <v>1124.79</v>
      </c>
      <c r="ED369" s="52">
        <v>1134.7199999999998</v>
      </c>
      <c r="EE369" s="52">
        <v>1144.74</v>
      </c>
      <c r="EF369" s="52">
        <v>1154.8499999999999</v>
      </c>
      <c r="EG369" s="52">
        <v>1165.06</v>
      </c>
      <c r="EH369" s="52">
        <v>1175.3499999999999</v>
      </c>
      <c r="EI369" s="52">
        <v>1185.75</v>
      </c>
      <c r="EJ369" s="52">
        <v>1196.24</v>
      </c>
      <c r="EK369" s="52">
        <v>1206.82</v>
      </c>
      <c r="EL369" s="52">
        <v>1217.5</v>
      </c>
      <c r="EM369" s="52">
        <v>1228.29</v>
      </c>
      <c r="EN369" s="52">
        <v>1239.1699999999998</v>
      </c>
      <c r="EO369" s="52">
        <v>1250.1499999999999</v>
      </c>
      <c r="EP369" s="52">
        <v>1261.23</v>
      </c>
      <c r="EQ369" s="52">
        <v>1272.4199999999998</v>
      </c>
      <c r="ER369" s="52">
        <v>1283.6999999999998</v>
      </c>
      <c r="ES369" s="52">
        <v>1295.0999999999999</v>
      </c>
      <c r="ET369" s="52">
        <v>1306.5899999999999</v>
      </c>
      <c r="EU369" s="52">
        <v>1318.1899999999998</v>
      </c>
      <c r="EV369" s="52">
        <v>1329.8999999999999</v>
      </c>
      <c r="EW369" s="52">
        <v>1341.7199999999998</v>
      </c>
      <c r="EX369" s="52">
        <v>1353.6399999999999</v>
      </c>
      <c r="EY369" s="52">
        <v>1365.6699999999998</v>
      </c>
      <c r="EZ369" s="52">
        <v>1377.82</v>
      </c>
      <c r="FA369" s="52">
        <v>1390.08</v>
      </c>
      <c r="FB369" s="52">
        <v>1402.4499999999998</v>
      </c>
      <c r="FC369" s="52">
        <v>1414.9299999999998</v>
      </c>
      <c r="FD369" s="52">
        <v>1427.52</v>
      </c>
      <c r="FE369" s="52">
        <v>1440.24</v>
      </c>
      <c r="FF369" s="52">
        <v>1453.06</v>
      </c>
      <c r="FG369" s="52">
        <v>1466.01</v>
      </c>
      <c r="FH369" s="52">
        <v>1479.08</v>
      </c>
      <c r="FI369" s="52">
        <v>1492.28</v>
      </c>
      <c r="FJ369" s="52">
        <v>1505.58</v>
      </c>
      <c r="FK369" s="52">
        <v>1519.02</v>
      </c>
      <c r="FL369" s="52">
        <v>1532.57</v>
      </c>
      <c r="FM369" s="52">
        <v>1546.25</v>
      </c>
      <c r="FN369" s="52">
        <v>1560.05</v>
      </c>
      <c r="FO369" s="52">
        <v>1573.98</v>
      </c>
      <c r="FP369" s="52">
        <v>1588.05</v>
      </c>
      <c r="FQ369" s="52">
        <v>1602.24</v>
      </c>
      <c r="FR369" s="52">
        <v>1616.56</v>
      </c>
      <c r="FS369" s="52">
        <v>1631.01</v>
      </c>
      <c r="FT369" s="52">
        <v>1645.6</v>
      </c>
      <c r="FU369" s="52">
        <v>1660.32</v>
      </c>
      <c r="FV369" s="52">
        <v>1675.1799999999998</v>
      </c>
      <c r="FW369" s="52">
        <v>1690.1699999999998</v>
      </c>
      <c r="FX369" s="52">
        <v>1705.29</v>
      </c>
      <c r="FY369" s="52">
        <v>1720.57</v>
      </c>
      <c r="FZ369" s="52">
        <v>1735.98</v>
      </c>
      <c r="GA369" s="52">
        <v>1751.53</v>
      </c>
      <c r="GB369" s="52">
        <v>1767.2199999999998</v>
      </c>
      <c r="GC369" s="52">
        <v>1783.06</v>
      </c>
      <c r="GD369" s="52">
        <v>1799.04</v>
      </c>
      <c r="GE369" s="52">
        <v>1815.1699999999998</v>
      </c>
      <c r="GF369" s="52">
        <v>1831.4599999999998</v>
      </c>
      <c r="GG369" s="52">
        <v>1847.8799999999999</v>
      </c>
      <c r="GH369" s="52">
        <v>1864.4699999999998</v>
      </c>
      <c r="GI369" s="52">
        <v>1881.1999999999998</v>
      </c>
      <c r="GJ369" s="52">
        <v>1898.09</v>
      </c>
      <c r="GK369" s="52">
        <v>1915.1299999999999</v>
      </c>
      <c r="GL369" s="52">
        <v>1932.33</v>
      </c>
      <c r="GM369" s="52">
        <v>1949.6799999999998</v>
      </c>
      <c r="GN369" s="52">
        <v>1967.2099999999998</v>
      </c>
      <c r="GO369" s="52">
        <v>1984.8799999999999</v>
      </c>
      <c r="GP369" s="52">
        <v>2002.73</v>
      </c>
      <c r="GQ369" s="52">
        <v>2020.73</v>
      </c>
      <c r="GR369" s="52">
        <v>2038.8999999999999</v>
      </c>
      <c r="GS369" s="52">
        <v>2057.2400000000002</v>
      </c>
      <c r="GT369" s="52">
        <v>2075.7500000000005</v>
      </c>
      <c r="GU369" s="52">
        <v>2094.4299999999998</v>
      </c>
      <c r="GV369" s="52">
        <v>2113.2700000000004</v>
      </c>
      <c r="GW369" s="52">
        <v>2132.3000000000002</v>
      </c>
      <c r="GX369" s="52">
        <v>2151.4900000000002</v>
      </c>
      <c r="GY369" s="52">
        <v>2170.87</v>
      </c>
      <c r="GZ369" s="52">
        <v>2190.42</v>
      </c>
      <c r="HA369" s="52">
        <v>2210.1600000000003</v>
      </c>
      <c r="HB369" s="52">
        <v>2230.0700000000002</v>
      </c>
      <c r="HC369" s="52">
        <v>2250.16</v>
      </c>
      <c r="HD369" s="52">
        <v>2270.4500000000003</v>
      </c>
      <c r="HE369" s="52">
        <v>2290.9200000000005</v>
      </c>
      <c r="HF369" s="52">
        <v>2311.5700000000002</v>
      </c>
      <c r="HG369" s="52">
        <v>2332.42</v>
      </c>
      <c r="HH369" s="52">
        <v>2353.46</v>
      </c>
      <c r="HI369" s="52">
        <v>2374.6900000000005</v>
      </c>
      <c r="HJ369" s="52">
        <v>2396.1200000000003</v>
      </c>
      <c r="HK369" s="52">
        <v>2417.7399999999998</v>
      </c>
      <c r="HL369" s="52">
        <v>2439.5700000000002</v>
      </c>
      <c r="HM369" s="52">
        <v>2461.59</v>
      </c>
      <c r="HN369" s="52">
        <v>2483.8200000000002</v>
      </c>
      <c r="HO369" s="52">
        <v>2506.25</v>
      </c>
      <c r="HP369" s="52">
        <v>2528.89</v>
      </c>
      <c r="HQ369" s="52">
        <v>2551.7400000000002</v>
      </c>
      <c r="HR369" s="52">
        <v>2574.7900000000004</v>
      </c>
      <c r="HS369" s="52">
        <v>2598.0499999999997</v>
      </c>
      <c r="HT369" s="52">
        <v>2621.5400000000004</v>
      </c>
      <c r="HU369" s="52">
        <v>2645.2300000000005</v>
      </c>
      <c r="HV369" s="52">
        <v>2669.1500000000005</v>
      </c>
      <c r="HW369" s="52">
        <v>2693.29</v>
      </c>
      <c r="HX369" s="52">
        <v>2717.65</v>
      </c>
      <c r="HY369" s="52">
        <v>0</v>
      </c>
      <c r="HZ369" s="52">
        <v>0</v>
      </c>
      <c r="IA369" s="52">
        <v>0</v>
      </c>
      <c r="IB369" s="52">
        <v>0</v>
      </c>
      <c r="IC369" s="52">
        <v>0</v>
      </c>
      <c r="ID369" s="52">
        <v>0</v>
      </c>
      <c r="IE369" s="52">
        <v>0</v>
      </c>
      <c r="IF369" s="52">
        <v>0</v>
      </c>
      <c r="IG369" s="52">
        <v>0</v>
      </c>
      <c r="IH369" s="52">
        <v>0</v>
      </c>
      <c r="II369" s="52">
        <v>0</v>
      </c>
      <c r="IJ369" s="52">
        <v>0</v>
      </c>
      <c r="IK369" s="52">
        <v>0</v>
      </c>
      <c r="IL369" s="52">
        <v>0</v>
      </c>
      <c r="IM369" s="52">
        <v>0</v>
      </c>
      <c r="IN369" s="52">
        <v>0</v>
      </c>
      <c r="IO369" s="52">
        <v>0</v>
      </c>
      <c r="IP369" s="52">
        <v>0</v>
      </c>
      <c r="IQ369" s="52">
        <v>0</v>
      </c>
      <c r="IR369" s="52">
        <v>0</v>
      </c>
      <c r="IS369" s="52">
        <v>0</v>
      </c>
      <c r="IT369" s="52">
        <v>0</v>
      </c>
      <c r="IU369" s="52">
        <v>0</v>
      </c>
      <c r="IV369" s="52">
        <v>0</v>
      </c>
      <c r="IW369" s="52">
        <v>0</v>
      </c>
      <c r="IX369" s="52">
        <v>0</v>
      </c>
      <c r="IY369" s="52">
        <v>0</v>
      </c>
      <c r="IZ369" s="52">
        <v>0</v>
      </c>
      <c r="JA369" s="52">
        <v>0</v>
      </c>
      <c r="JB369" s="52">
        <v>0</v>
      </c>
      <c r="JC369" s="52">
        <v>0</v>
      </c>
      <c r="JD369" s="52">
        <v>0</v>
      </c>
      <c r="JE369" s="52">
        <v>0</v>
      </c>
      <c r="JF369" s="52">
        <v>0</v>
      </c>
      <c r="JG369" s="52">
        <v>0</v>
      </c>
      <c r="JH369" s="52">
        <v>0</v>
      </c>
      <c r="JI369" s="52">
        <v>0</v>
      </c>
      <c r="JJ369" s="52">
        <v>0</v>
      </c>
      <c r="JK369" s="52">
        <v>0</v>
      </c>
      <c r="JL369" s="52">
        <v>0</v>
      </c>
      <c r="JM369" s="52">
        <v>0</v>
      </c>
      <c r="JN369" s="52">
        <v>0</v>
      </c>
      <c r="JO369" s="52">
        <v>0</v>
      </c>
      <c r="JP369" s="52">
        <v>0</v>
      </c>
      <c r="JQ369" s="52">
        <v>0</v>
      </c>
      <c r="JR369" s="52">
        <v>0</v>
      </c>
      <c r="JS369" s="52">
        <v>0</v>
      </c>
      <c r="JT369" s="52">
        <v>0</v>
      </c>
      <c r="JU369" s="52">
        <v>0</v>
      </c>
      <c r="JV369" s="52">
        <v>0</v>
      </c>
      <c r="JW369" s="52">
        <v>0</v>
      </c>
      <c r="JX369" s="52">
        <v>0</v>
      </c>
      <c r="JY369" s="52">
        <v>0</v>
      </c>
      <c r="JZ369" s="52">
        <v>0</v>
      </c>
      <c r="KA369" s="52">
        <v>0</v>
      </c>
      <c r="KB369" s="52">
        <v>0</v>
      </c>
      <c r="KC369" s="52">
        <v>0</v>
      </c>
      <c r="KD369" s="52">
        <v>0</v>
      </c>
      <c r="KE369" s="52">
        <v>0</v>
      </c>
      <c r="KF369" s="52">
        <v>0</v>
      </c>
      <c r="KG369" s="52">
        <v>0</v>
      </c>
      <c r="KH369" s="52">
        <v>0</v>
      </c>
      <c r="KI369" s="52">
        <v>0</v>
      </c>
      <c r="KJ369" s="52">
        <v>0</v>
      </c>
      <c r="KK369" s="52">
        <v>0</v>
      </c>
      <c r="KL369" s="52">
        <v>0</v>
      </c>
      <c r="KM369" s="52">
        <v>0</v>
      </c>
      <c r="KN369" s="52">
        <v>0</v>
      </c>
      <c r="KO369" s="52">
        <v>0</v>
      </c>
      <c r="KP369" s="52">
        <v>0</v>
      </c>
      <c r="KQ369" s="52">
        <v>0</v>
      </c>
      <c r="KR369" s="52">
        <v>0</v>
      </c>
      <c r="KS369" s="52">
        <v>0</v>
      </c>
      <c r="KT369" s="52">
        <v>0</v>
      </c>
      <c r="KU369" s="52">
        <v>0</v>
      </c>
      <c r="KV369" s="52">
        <v>0</v>
      </c>
      <c r="KW369" s="52">
        <v>0</v>
      </c>
      <c r="KX369" s="52">
        <v>0</v>
      </c>
      <c r="KY369" s="52">
        <v>0</v>
      </c>
      <c r="KZ369" s="52">
        <v>0</v>
      </c>
      <c r="LA369" s="52">
        <v>0</v>
      </c>
      <c r="LB369" s="52">
        <v>0</v>
      </c>
      <c r="LC369" s="52">
        <v>0</v>
      </c>
      <c r="LD369" s="52">
        <v>0</v>
      </c>
      <c r="LE369" s="52">
        <v>0</v>
      </c>
      <c r="LF369" s="52">
        <v>0</v>
      </c>
      <c r="LG369" s="52">
        <v>0</v>
      </c>
      <c r="LH369" s="52">
        <v>0</v>
      </c>
      <c r="LI369" s="52">
        <v>0</v>
      </c>
      <c r="LJ369" s="52">
        <v>0</v>
      </c>
      <c r="LK369" s="52">
        <v>0</v>
      </c>
      <c r="LL369" s="52">
        <v>0</v>
      </c>
      <c r="LM369" s="52">
        <v>0</v>
      </c>
      <c r="LN369" s="52">
        <v>0</v>
      </c>
      <c r="LO369" s="52">
        <v>0</v>
      </c>
      <c r="LP369" s="52">
        <v>0</v>
      </c>
      <c r="LQ369" s="52">
        <v>0</v>
      </c>
      <c r="LR369" s="52">
        <v>0</v>
      </c>
      <c r="LS369" s="52">
        <v>0</v>
      </c>
      <c r="LT369" s="52">
        <v>0</v>
      </c>
      <c r="LU369" s="52">
        <v>0</v>
      </c>
      <c r="LV369" s="52">
        <v>0</v>
      </c>
      <c r="LW369" s="52">
        <v>0</v>
      </c>
      <c r="LX369" s="52">
        <v>0</v>
      </c>
      <c r="LY369" s="52">
        <v>0</v>
      </c>
      <c r="LZ369" s="52">
        <v>0</v>
      </c>
      <c r="MA369" s="52">
        <v>0</v>
      </c>
      <c r="MB369" s="52">
        <v>0</v>
      </c>
      <c r="MC369" s="52">
        <v>0</v>
      </c>
      <c r="MD369" s="52">
        <v>0</v>
      </c>
      <c r="ME369" s="52">
        <v>0</v>
      </c>
      <c r="MF369" s="52">
        <v>0</v>
      </c>
      <c r="MG369" s="52">
        <v>0</v>
      </c>
      <c r="MH369" s="52">
        <v>0</v>
      </c>
      <c r="MI369" s="52">
        <v>0</v>
      </c>
      <c r="MJ369" s="52">
        <v>0</v>
      </c>
      <c r="MK369" s="52">
        <v>0</v>
      </c>
      <c r="ML369" s="52">
        <v>0</v>
      </c>
      <c r="MM369" s="52">
        <v>0</v>
      </c>
      <c r="MN369" s="52">
        <v>0</v>
      </c>
      <c r="MO369" s="52">
        <v>0</v>
      </c>
      <c r="MP369" s="52">
        <v>0</v>
      </c>
      <c r="MQ369" s="52">
        <v>0</v>
      </c>
      <c r="MR369" s="52">
        <v>0</v>
      </c>
      <c r="MS369" s="52">
        <v>0</v>
      </c>
      <c r="MT369" s="52">
        <v>0</v>
      </c>
      <c r="MU369" s="52">
        <v>0</v>
      </c>
      <c r="MV369" s="52">
        <v>0</v>
      </c>
      <c r="MW369" s="52">
        <v>0</v>
      </c>
      <c r="MX369" s="52">
        <v>0</v>
      </c>
      <c r="MY369" s="52">
        <v>0</v>
      </c>
      <c r="MZ369" s="52">
        <v>0</v>
      </c>
      <c r="NA369" s="52">
        <v>0</v>
      </c>
      <c r="NB369" s="52">
        <v>0</v>
      </c>
      <c r="NC369" s="52">
        <v>0</v>
      </c>
      <c r="ND369" s="52">
        <v>0</v>
      </c>
      <c r="NE369" s="52">
        <v>0</v>
      </c>
      <c r="NF369" s="52">
        <v>0</v>
      </c>
      <c r="NG369" s="52">
        <v>0</v>
      </c>
      <c r="NH369" s="52">
        <v>0</v>
      </c>
      <c r="NI369" s="52">
        <v>0</v>
      </c>
      <c r="NJ369" s="52">
        <v>0</v>
      </c>
      <c r="NK369" s="52">
        <v>0</v>
      </c>
      <c r="NL369" s="52">
        <v>0</v>
      </c>
      <c r="NM369" s="52">
        <v>0</v>
      </c>
      <c r="NN369" s="52">
        <v>0</v>
      </c>
      <c r="NO369" s="52">
        <v>0</v>
      </c>
      <c r="NP369" s="52">
        <v>0</v>
      </c>
      <c r="NQ369" s="52">
        <v>0</v>
      </c>
      <c r="NR369" s="68">
        <f t="shared" si="18"/>
        <v>226530.99000000002</v>
      </c>
      <c r="NS369" s="68">
        <f t="shared" si="19"/>
        <v>226530.99000000002</v>
      </c>
      <c r="NT369" s="68">
        <f t="shared" si="20"/>
        <v>131025.02</v>
      </c>
    </row>
    <row r="370" spans="1:384" s="40" customFormat="1" ht="15" customHeight="1" outlineLevel="1" x14ac:dyDescent="0.2">
      <c r="A370" s="61"/>
      <c r="B370" s="49" t="s">
        <v>1078</v>
      </c>
      <c r="C370" s="49" t="s">
        <v>950</v>
      </c>
      <c r="D370" s="49" t="s">
        <v>1153</v>
      </c>
      <c r="E370" s="50" t="s">
        <v>1203</v>
      </c>
      <c r="F370" s="64">
        <v>45578</v>
      </c>
      <c r="G370" s="49" t="s">
        <v>16</v>
      </c>
      <c r="H370" s="72">
        <v>0</v>
      </c>
      <c r="I370" s="65">
        <v>142125.01999999999</v>
      </c>
      <c r="J370" s="114" t="str">
        <f>_xlfn.XLOOKUP(E370,'[12]Resumo Unidades'!$B:$B,'[12]Resumo Unidades'!$W:$W)</f>
        <v>Fluxo ok</v>
      </c>
      <c r="K370" s="51" t="str">
        <f>IF(L370&gt;Resumo!$E$23,"Sim","Não")</f>
        <v>Não</v>
      </c>
      <c r="L370" s="66">
        <v>7</v>
      </c>
      <c r="M370" s="67"/>
      <c r="N370" s="52">
        <v>0</v>
      </c>
      <c r="O370" s="52">
        <v>0</v>
      </c>
      <c r="P370" s="52">
        <v>0</v>
      </c>
      <c r="Q370" s="52">
        <v>0</v>
      </c>
      <c r="R370" s="52">
        <v>0</v>
      </c>
      <c r="S370" s="52">
        <v>0</v>
      </c>
      <c r="T370" s="52">
        <v>0</v>
      </c>
      <c r="U370" s="52">
        <v>0</v>
      </c>
      <c r="V370" s="52">
        <v>0</v>
      </c>
      <c r="W370" s="52">
        <v>0</v>
      </c>
      <c r="X370" s="52">
        <v>0</v>
      </c>
      <c r="Y370" s="52">
        <v>0</v>
      </c>
      <c r="Z370" s="52">
        <v>0</v>
      </c>
      <c r="AA370" s="52">
        <v>0</v>
      </c>
      <c r="AB370" s="52">
        <v>0</v>
      </c>
      <c r="AC370" s="52">
        <v>0</v>
      </c>
      <c r="AD370" s="52">
        <v>0</v>
      </c>
      <c r="AE370" s="52">
        <v>0</v>
      </c>
      <c r="AF370" s="52">
        <v>0</v>
      </c>
      <c r="AG370" s="52">
        <v>0</v>
      </c>
      <c r="AH370" s="52">
        <v>0</v>
      </c>
      <c r="AI370" s="52">
        <v>0</v>
      </c>
      <c r="AJ370" s="52">
        <v>0</v>
      </c>
      <c r="AK370" s="52">
        <v>0</v>
      </c>
      <c r="AL370" s="52">
        <v>0</v>
      </c>
      <c r="AM370" s="52">
        <v>0</v>
      </c>
      <c r="AN370" s="52">
        <v>0</v>
      </c>
      <c r="AO370" s="52">
        <v>0</v>
      </c>
      <c r="AP370" s="52">
        <v>0</v>
      </c>
      <c r="AQ370" s="52">
        <v>0</v>
      </c>
      <c r="AR370" s="52">
        <v>0</v>
      </c>
      <c r="AS370" s="52">
        <v>0</v>
      </c>
      <c r="AT370" s="52">
        <v>0</v>
      </c>
      <c r="AU370" s="52">
        <v>0</v>
      </c>
      <c r="AV370" s="52">
        <v>0</v>
      </c>
      <c r="AW370" s="52">
        <v>0</v>
      </c>
      <c r="AX370" s="52">
        <v>0</v>
      </c>
      <c r="AY370" s="52">
        <v>0</v>
      </c>
      <c r="AZ370" s="52">
        <v>0</v>
      </c>
      <c r="BA370" s="52">
        <v>0</v>
      </c>
      <c r="BB370" s="52">
        <v>0</v>
      </c>
      <c r="BC370" s="52">
        <v>0</v>
      </c>
      <c r="BD370" s="52">
        <v>0</v>
      </c>
      <c r="BE370" s="52">
        <v>0</v>
      </c>
      <c r="BF370" s="52">
        <v>0</v>
      </c>
      <c r="BG370" s="52">
        <v>0</v>
      </c>
      <c r="BH370" s="52">
        <v>0</v>
      </c>
      <c r="BI370" s="52">
        <v>0</v>
      </c>
      <c r="BJ370" s="52">
        <v>0</v>
      </c>
      <c r="BK370" s="52">
        <v>0</v>
      </c>
      <c r="BL370" s="52">
        <v>0</v>
      </c>
      <c r="BM370" s="52">
        <v>0</v>
      </c>
      <c r="BN370" s="52">
        <v>0</v>
      </c>
      <c r="BO370" s="52">
        <v>0</v>
      </c>
      <c r="BP370" s="52">
        <v>0</v>
      </c>
      <c r="BQ370" s="52">
        <v>0</v>
      </c>
      <c r="BR370" s="52">
        <v>0</v>
      </c>
      <c r="BS370" s="52">
        <v>0</v>
      </c>
      <c r="BT370" s="52">
        <v>0</v>
      </c>
      <c r="BU370" s="52">
        <v>0</v>
      </c>
      <c r="BV370" s="52">
        <v>0</v>
      </c>
      <c r="BW370" s="52">
        <v>0</v>
      </c>
      <c r="BX370" s="52">
        <v>0</v>
      </c>
      <c r="BY370" s="52">
        <v>0</v>
      </c>
      <c r="BZ370" s="52">
        <v>0</v>
      </c>
      <c r="CA370" s="52">
        <v>0</v>
      </c>
      <c r="CB370" s="52">
        <v>0</v>
      </c>
      <c r="CC370" s="52">
        <v>3100.3500000000004</v>
      </c>
      <c r="CD370" s="52">
        <v>3022.42</v>
      </c>
      <c r="CE370" s="52">
        <v>2934.7000000000003</v>
      </c>
      <c r="CF370" s="52">
        <v>2934.7000000000003</v>
      </c>
      <c r="CG370" s="52">
        <v>2934.7000000000003</v>
      </c>
      <c r="CH370" s="52">
        <v>2934.7000000000003</v>
      </c>
      <c r="CI370" s="52">
        <v>2934.7000000000003</v>
      </c>
      <c r="CJ370" s="52">
        <v>2934.7000000000003</v>
      </c>
      <c r="CK370" s="52">
        <v>2934.7000000000003</v>
      </c>
      <c r="CL370" s="52">
        <v>2934.7000000000003</v>
      </c>
      <c r="CM370" s="52">
        <v>2934.7000000000003</v>
      </c>
      <c r="CN370" s="52">
        <v>2934.7000000000003</v>
      </c>
      <c r="CO370" s="52">
        <v>2934.7000000000003</v>
      </c>
      <c r="CP370" s="52">
        <v>2934.7000000000003</v>
      </c>
      <c r="CQ370" s="52">
        <v>2934.7000000000003</v>
      </c>
      <c r="CR370" s="52">
        <v>2934.7000000000003</v>
      </c>
      <c r="CS370" s="52">
        <v>2934.7000000000003</v>
      </c>
      <c r="CT370" s="52">
        <v>2934.7000000000003</v>
      </c>
      <c r="CU370" s="52">
        <v>2934.7000000000003</v>
      </c>
      <c r="CV370" s="52">
        <v>2934.7000000000003</v>
      </c>
      <c r="CW370" s="52">
        <v>2934.7000000000003</v>
      </c>
      <c r="CX370" s="52">
        <v>2934.7000000000003</v>
      </c>
      <c r="CY370" s="52">
        <v>2934.7000000000003</v>
      </c>
      <c r="CZ370" s="52">
        <v>2934.7000000000003</v>
      </c>
      <c r="DA370" s="52">
        <v>2934.7000000000003</v>
      </c>
      <c r="DB370" s="52">
        <v>2934.7000000000003</v>
      </c>
      <c r="DC370" s="52">
        <v>2934.7000000000003</v>
      </c>
      <c r="DD370" s="52">
        <v>2934.7000000000003</v>
      </c>
      <c r="DE370" s="52">
        <v>2934.7000000000003</v>
      </c>
      <c r="DF370" s="52">
        <v>2934.7000000000003</v>
      </c>
      <c r="DG370" s="52">
        <v>2934.7000000000003</v>
      </c>
      <c r="DH370" s="52">
        <v>2934.7000000000003</v>
      </c>
      <c r="DI370" s="52">
        <v>2934.7000000000003</v>
      </c>
      <c r="DJ370" s="52">
        <v>2934.7000000000003</v>
      </c>
      <c r="DK370" s="52">
        <v>2934.7000000000003</v>
      </c>
      <c r="DL370" s="52">
        <v>2934.7000000000003</v>
      </c>
      <c r="DM370" s="52">
        <v>0</v>
      </c>
      <c r="DN370" s="52">
        <v>0</v>
      </c>
      <c r="DO370" s="52">
        <v>0</v>
      </c>
      <c r="DP370" s="52">
        <v>0</v>
      </c>
      <c r="DQ370" s="52">
        <v>0</v>
      </c>
      <c r="DR370" s="52">
        <v>0</v>
      </c>
      <c r="DS370" s="52">
        <v>0</v>
      </c>
      <c r="DT370" s="52">
        <v>0</v>
      </c>
      <c r="DU370" s="52">
        <v>0</v>
      </c>
      <c r="DV370" s="52">
        <v>0</v>
      </c>
      <c r="DW370" s="52">
        <v>0</v>
      </c>
      <c r="DX370" s="52">
        <v>0</v>
      </c>
      <c r="DY370" s="52">
        <v>0</v>
      </c>
      <c r="DZ370" s="52">
        <v>0</v>
      </c>
      <c r="EA370" s="52">
        <v>0</v>
      </c>
      <c r="EB370" s="52">
        <v>0</v>
      </c>
      <c r="EC370" s="52">
        <v>0</v>
      </c>
      <c r="ED370" s="52">
        <v>0</v>
      </c>
      <c r="EE370" s="52">
        <v>0</v>
      </c>
      <c r="EF370" s="52">
        <v>0</v>
      </c>
      <c r="EG370" s="52">
        <v>0</v>
      </c>
      <c r="EH370" s="52">
        <v>0</v>
      </c>
      <c r="EI370" s="52">
        <v>0</v>
      </c>
      <c r="EJ370" s="52">
        <v>0</v>
      </c>
      <c r="EK370" s="52">
        <v>0</v>
      </c>
      <c r="EL370" s="52">
        <v>0</v>
      </c>
      <c r="EM370" s="52">
        <v>0</v>
      </c>
      <c r="EN370" s="52">
        <v>0</v>
      </c>
      <c r="EO370" s="52">
        <v>0</v>
      </c>
      <c r="EP370" s="52">
        <v>0</v>
      </c>
      <c r="EQ370" s="52">
        <v>0</v>
      </c>
      <c r="ER370" s="52">
        <v>0</v>
      </c>
      <c r="ES370" s="52">
        <v>0</v>
      </c>
      <c r="ET370" s="52">
        <v>0</v>
      </c>
      <c r="EU370" s="52">
        <v>0</v>
      </c>
      <c r="EV370" s="52">
        <v>0</v>
      </c>
      <c r="EW370" s="52">
        <v>0</v>
      </c>
      <c r="EX370" s="52">
        <v>0</v>
      </c>
      <c r="EY370" s="52">
        <v>0</v>
      </c>
      <c r="EZ370" s="52">
        <v>0</v>
      </c>
      <c r="FA370" s="52">
        <v>0</v>
      </c>
      <c r="FB370" s="52">
        <v>0</v>
      </c>
      <c r="FC370" s="52">
        <v>0</v>
      </c>
      <c r="FD370" s="52">
        <v>0</v>
      </c>
      <c r="FE370" s="52">
        <v>0</v>
      </c>
      <c r="FF370" s="52">
        <v>0</v>
      </c>
      <c r="FG370" s="52">
        <v>0</v>
      </c>
      <c r="FH370" s="52">
        <v>0</v>
      </c>
      <c r="FI370" s="52">
        <v>0</v>
      </c>
      <c r="FJ370" s="52">
        <v>0</v>
      </c>
      <c r="FK370" s="52">
        <v>0</v>
      </c>
      <c r="FL370" s="52">
        <v>0</v>
      </c>
      <c r="FM370" s="52">
        <v>0</v>
      </c>
      <c r="FN370" s="52">
        <v>0</v>
      </c>
      <c r="FO370" s="52">
        <v>0</v>
      </c>
      <c r="FP370" s="52">
        <v>0</v>
      </c>
      <c r="FQ370" s="52">
        <v>0</v>
      </c>
      <c r="FR370" s="52">
        <v>0</v>
      </c>
      <c r="FS370" s="52">
        <v>0</v>
      </c>
      <c r="FT370" s="52">
        <v>0</v>
      </c>
      <c r="FU370" s="52">
        <v>0</v>
      </c>
      <c r="FV370" s="52">
        <v>0</v>
      </c>
      <c r="FW370" s="52">
        <v>0</v>
      </c>
      <c r="FX370" s="52">
        <v>0</v>
      </c>
      <c r="FY370" s="52">
        <v>0</v>
      </c>
      <c r="FZ370" s="52">
        <v>0</v>
      </c>
      <c r="GA370" s="52">
        <v>0</v>
      </c>
      <c r="GB370" s="52">
        <v>0</v>
      </c>
      <c r="GC370" s="52">
        <v>0</v>
      </c>
      <c r="GD370" s="52">
        <v>0</v>
      </c>
      <c r="GE370" s="52">
        <v>0</v>
      </c>
      <c r="GF370" s="52">
        <v>0</v>
      </c>
      <c r="GG370" s="52">
        <v>0</v>
      </c>
      <c r="GH370" s="52">
        <v>0</v>
      </c>
      <c r="GI370" s="52">
        <v>0</v>
      </c>
      <c r="GJ370" s="52">
        <v>0</v>
      </c>
      <c r="GK370" s="52">
        <v>0</v>
      </c>
      <c r="GL370" s="52">
        <v>0</v>
      </c>
      <c r="GM370" s="52">
        <v>0</v>
      </c>
      <c r="GN370" s="52">
        <v>0</v>
      </c>
      <c r="GO370" s="52">
        <v>0</v>
      </c>
      <c r="GP370" s="52">
        <v>0</v>
      </c>
      <c r="GQ370" s="52">
        <v>0</v>
      </c>
      <c r="GR370" s="52">
        <v>0</v>
      </c>
      <c r="GS370" s="52">
        <v>0</v>
      </c>
      <c r="GT370" s="52">
        <v>0</v>
      </c>
      <c r="GU370" s="52">
        <v>0</v>
      </c>
      <c r="GV370" s="52">
        <v>0</v>
      </c>
      <c r="GW370" s="52">
        <v>0</v>
      </c>
      <c r="GX370" s="52">
        <v>0</v>
      </c>
      <c r="GY370" s="52">
        <v>0</v>
      </c>
      <c r="GZ370" s="52">
        <v>0</v>
      </c>
      <c r="HA370" s="52">
        <v>0</v>
      </c>
      <c r="HB370" s="52">
        <v>0</v>
      </c>
      <c r="HC370" s="52">
        <v>0</v>
      </c>
      <c r="HD370" s="52">
        <v>0</v>
      </c>
      <c r="HE370" s="52">
        <v>0</v>
      </c>
      <c r="HF370" s="52">
        <v>0</v>
      </c>
      <c r="HG370" s="52">
        <v>0</v>
      </c>
      <c r="HH370" s="52">
        <v>0</v>
      </c>
      <c r="HI370" s="52">
        <v>0</v>
      </c>
      <c r="HJ370" s="52">
        <v>0</v>
      </c>
      <c r="HK370" s="52">
        <v>0</v>
      </c>
      <c r="HL370" s="52">
        <v>0</v>
      </c>
      <c r="HM370" s="52">
        <v>0</v>
      </c>
      <c r="HN370" s="52">
        <v>0</v>
      </c>
      <c r="HO370" s="52">
        <v>0</v>
      </c>
      <c r="HP370" s="52">
        <v>0</v>
      </c>
      <c r="HQ370" s="52">
        <v>0</v>
      </c>
      <c r="HR370" s="52">
        <v>0</v>
      </c>
      <c r="HS370" s="52">
        <v>0</v>
      </c>
      <c r="HT370" s="52">
        <v>0</v>
      </c>
      <c r="HU370" s="52">
        <v>0</v>
      </c>
      <c r="HV370" s="52">
        <v>0</v>
      </c>
      <c r="HW370" s="52">
        <v>0</v>
      </c>
      <c r="HX370" s="52">
        <v>0</v>
      </c>
      <c r="HY370" s="52">
        <v>0</v>
      </c>
      <c r="HZ370" s="52">
        <v>0</v>
      </c>
      <c r="IA370" s="52">
        <v>0</v>
      </c>
      <c r="IB370" s="52">
        <v>0</v>
      </c>
      <c r="IC370" s="52">
        <v>0</v>
      </c>
      <c r="ID370" s="52">
        <v>0</v>
      </c>
      <c r="IE370" s="52">
        <v>0</v>
      </c>
      <c r="IF370" s="52">
        <v>0</v>
      </c>
      <c r="IG370" s="52">
        <v>0</v>
      </c>
      <c r="IH370" s="52">
        <v>0</v>
      </c>
      <c r="II370" s="52">
        <v>0</v>
      </c>
      <c r="IJ370" s="52">
        <v>0</v>
      </c>
      <c r="IK370" s="52">
        <v>0</v>
      </c>
      <c r="IL370" s="52">
        <v>0</v>
      </c>
      <c r="IM370" s="52">
        <v>0</v>
      </c>
      <c r="IN370" s="52">
        <v>0</v>
      </c>
      <c r="IO370" s="52">
        <v>0</v>
      </c>
      <c r="IP370" s="52">
        <v>0</v>
      </c>
      <c r="IQ370" s="52">
        <v>0</v>
      </c>
      <c r="IR370" s="52">
        <v>0</v>
      </c>
      <c r="IS370" s="52">
        <v>0</v>
      </c>
      <c r="IT370" s="52">
        <v>0</v>
      </c>
      <c r="IU370" s="52">
        <v>0</v>
      </c>
      <c r="IV370" s="52">
        <v>0</v>
      </c>
      <c r="IW370" s="52">
        <v>0</v>
      </c>
      <c r="IX370" s="52">
        <v>0</v>
      </c>
      <c r="IY370" s="52">
        <v>0</v>
      </c>
      <c r="IZ370" s="52">
        <v>0</v>
      </c>
      <c r="JA370" s="52">
        <v>0</v>
      </c>
      <c r="JB370" s="52">
        <v>0</v>
      </c>
      <c r="JC370" s="52">
        <v>0</v>
      </c>
      <c r="JD370" s="52">
        <v>0</v>
      </c>
      <c r="JE370" s="52">
        <v>0</v>
      </c>
      <c r="JF370" s="52">
        <v>0</v>
      </c>
      <c r="JG370" s="52">
        <v>0</v>
      </c>
      <c r="JH370" s="52">
        <v>0</v>
      </c>
      <c r="JI370" s="52">
        <v>0</v>
      </c>
      <c r="JJ370" s="52">
        <v>0</v>
      </c>
      <c r="JK370" s="52">
        <v>0</v>
      </c>
      <c r="JL370" s="52">
        <v>0</v>
      </c>
      <c r="JM370" s="52">
        <v>0</v>
      </c>
      <c r="JN370" s="52">
        <v>0</v>
      </c>
      <c r="JO370" s="52">
        <v>0</v>
      </c>
      <c r="JP370" s="52">
        <v>0</v>
      </c>
      <c r="JQ370" s="52">
        <v>0</v>
      </c>
      <c r="JR370" s="52">
        <v>0</v>
      </c>
      <c r="JS370" s="52">
        <v>0</v>
      </c>
      <c r="JT370" s="52">
        <v>0</v>
      </c>
      <c r="JU370" s="52">
        <v>0</v>
      </c>
      <c r="JV370" s="52">
        <v>0</v>
      </c>
      <c r="JW370" s="52">
        <v>0</v>
      </c>
      <c r="JX370" s="52">
        <v>0</v>
      </c>
      <c r="JY370" s="52">
        <v>0</v>
      </c>
      <c r="JZ370" s="52">
        <v>0</v>
      </c>
      <c r="KA370" s="52">
        <v>0</v>
      </c>
      <c r="KB370" s="52">
        <v>0</v>
      </c>
      <c r="KC370" s="52">
        <v>0</v>
      </c>
      <c r="KD370" s="52">
        <v>0</v>
      </c>
      <c r="KE370" s="52">
        <v>0</v>
      </c>
      <c r="KF370" s="52">
        <v>0</v>
      </c>
      <c r="KG370" s="52">
        <v>0</v>
      </c>
      <c r="KH370" s="52">
        <v>0</v>
      </c>
      <c r="KI370" s="52">
        <v>0</v>
      </c>
      <c r="KJ370" s="52">
        <v>0</v>
      </c>
      <c r="KK370" s="52">
        <v>0</v>
      </c>
      <c r="KL370" s="52">
        <v>0</v>
      </c>
      <c r="KM370" s="52">
        <v>0</v>
      </c>
      <c r="KN370" s="52">
        <v>0</v>
      </c>
      <c r="KO370" s="52">
        <v>0</v>
      </c>
      <c r="KP370" s="52">
        <v>0</v>
      </c>
      <c r="KQ370" s="52">
        <v>0</v>
      </c>
      <c r="KR370" s="52">
        <v>0</v>
      </c>
      <c r="KS370" s="52">
        <v>0</v>
      </c>
      <c r="KT370" s="52">
        <v>0</v>
      </c>
      <c r="KU370" s="52">
        <v>0</v>
      </c>
      <c r="KV370" s="52">
        <v>0</v>
      </c>
      <c r="KW370" s="52">
        <v>0</v>
      </c>
      <c r="KX370" s="52">
        <v>0</v>
      </c>
      <c r="KY370" s="52">
        <v>0</v>
      </c>
      <c r="KZ370" s="52">
        <v>0</v>
      </c>
      <c r="LA370" s="52">
        <v>0</v>
      </c>
      <c r="LB370" s="52">
        <v>0</v>
      </c>
      <c r="LC370" s="52">
        <v>0</v>
      </c>
      <c r="LD370" s="52">
        <v>0</v>
      </c>
      <c r="LE370" s="52">
        <v>0</v>
      </c>
      <c r="LF370" s="52">
        <v>0</v>
      </c>
      <c r="LG370" s="52">
        <v>0</v>
      </c>
      <c r="LH370" s="52">
        <v>0</v>
      </c>
      <c r="LI370" s="52">
        <v>0</v>
      </c>
      <c r="LJ370" s="52">
        <v>0</v>
      </c>
      <c r="LK370" s="52">
        <v>0</v>
      </c>
      <c r="LL370" s="52">
        <v>0</v>
      </c>
      <c r="LM370" s="52">
        <v>0</v>
      </c>
      <c r="LN370" s="52">
        <v>0</v>
      </c>
      <c r="LO370" s="52">
        <v>0</v>
      </c>
      <c r="LP370" s="52">
        <v>0</v>
      </c>
      <c r="LQ370" s="52">
        <v>0</v>
      </c>
      <c r="LR370" s="52">
        <v>0</v>
      </c>
      <c r="LS370" s="52">
        <v>0</v>
      </c>
      <c r="LT370" s="52">
        <v>0</v>
      </c>
      <c r="LU370" s="52">
        <v>0</v>
      </c>
      <c r="LV370" s="52">
        <v>0</v>
      </c>
      <c r="LW370" s="52">
        <v>0</v>
      </c>
      <c r="LX370" s="52">
        <v>0</v>
      </c>
      <c r="LY370" s="52">
        <v>0</v>
      </c>
      <c r="LZ370" s="52">
        <v>0</v>
      </c>
      <c r="MA370" s="52">
        <v>0</v>
      </c>
      <c r="MB370" s="52">
        <v>0</v>
      </c>
      <c r="MC370" s="52">
        <v>0</v>
      </c>
      <c r="MD370" s="52">
        <v>0</v>
      </c>
      <c r="ME370" s="52">
        <v>0</v>
      </c>
      <c r="MF370" s="52">
        <v>0</v>
      </c>
      <c r="MG370" s="52">
        <v>0</v>
      </c>
      <c r="MH370" s="52">
        <v>0</v>
      </c>
      <c r="MI370" s="52">
        <v>0</v>
      </c>
      <c r="MJ370" s="52">
        <v>0</v>
      </c>
      <c r="MK370" s="52">
        <v>0</v>
      </c>
      <c r="ML370" s="52">
        <v>0</v>
      </c>
      <c r="MM370" s="52">
        <v>0</v>
      </c>
      <c r="MN370" s="52">
        <v>0</v>
      </c>
      <c r="MO370" s="52">
        <v>0</v>
      </c>
      <c r="MP370" s="52">
        <v>0</v>
      </c>
      <c r="MQ370" s="52">
        <v>0</v>
      </c>
      <c r="MR370" s="52">
        <v>0</v>
      </c>
      <c r="MS370" s="52">
        <v>0</v>
      </c>
      <c r="MT370" s="52">
        <v>0</v>
      </c>
      <c r="MU370" s="52">
        <v>0</v>
      </c>
      <c r="MV370" s="52">
        <v>0</v>
      </c>
      <c r="MW370" s="52">
        <v>0</v>
      </c>
      <c r="MX370" s="52">
        <v>0</v>
      </c>
      <c r="MY370" s="52">
        <v>0</v>
      </c>
      <c r="MZ370" s="52">
        <v>0</v>
      </c>
      <c r="NA370" s="52">
        <v>0</v>
      </c>
      <c r="NB370" s="52">
        <v>0</v>
      </c>
      <c r="NC370" s="52">
        <v>0</v>
      </c>
      <c r="ND370" s="52">
        <v>0</v>
      </c>
      <c r="NE370" s="52">
        <v>0</v>
      </c>
      <c r="NF370" s="52">
        <v>0</v>
      </c>
      <c r="NG370" s="52">
        <v>0</v>
      </c>
      <c r="NH370" s="52">
        <v>0</v>
      </c>
      <c r="NI370" s="52">
        <v>0</v>
      </c>
      <c r="NJ370" s="52">
        <v>0</v>
      </c>
      <c r="NK370" s="52">
        <v>0</v>
      </c>
      <c r="NL370" s="52">
        <v>0</v>
      </c>
      <c r="NM370" s="52">
        <v>0</v>
      </c>
      <c r="NN370" s="52">
        <v>0</v>
      </c>
      <c r="NO370" s="52">
        <v>0</v>
      </c>
      <c r="NP370" s="52">
        <v>0</v>
      </c>
      <c r="NQ370" s="52">
        <v>0</v>
      </c>
      <c r="NR370" s="68">
        <f t="shared" si="18"/>
        <v>105902.56999999993</v>
      </c>
      <c r="NS370" s="68">
        <f t="shared" si="19"/>
        <v>105902.56999999993</v>
      </c>
      <c r="NT370" s="68">
        <f t="shared" si="20"/>
        <v>105902.56999999993</v>
      </c>
    </row>
    <row r="371" spans="1:384" s="40" customFormat="1" ht="15" customHeight="1" outlineLevel="1" x14ac:dyDescent="0.2">
      <c r="A371" s="61"/>
      <c r="B371" s="49" t="s">
        <v>1078</v>
      </c>
      <c r="C371" s="49" t="s">
        <v>1118</v>
      </c>
      <c r="D371" s="49" t="s">
        <v>995</v>
      </c>
      <c r="E371" s="50" t="s">
        <v>996</v>
      </c>
      <c r="F371" s="64">
        <v>45566</v>
      </c>
      <c r="G371" s="49" t="s">
        <v>16</v>
      </c>
      <c r="H371" s="72">
        <v>0</v>
      </c>
      <c r="I371" s="65">
        <v>229999.2</v>
      </c>
      <c r="J371" s="114" t="str">
        <f>_xlfn.XLOOKUP(E371,'[12]Resumo Unidades'!$B:$B,'[12]Resumo Unidades'!$W:$W)</f>
        <v>Fluxo financeiro (Extrato auditado)</v>
      </c>
      <c r="K371" s="51" t="str">
        <f>IF(L371&gt;Resumo!$E$23,"Sim","Não")</f>
        <v>Não</v>
      </c>
      <c r="L371" s="66">
        <v>12</v>
      </c>
      <c r="M371" s="67"/>
      <c r="N371" s="52">
        <v>0</v>
      </c>
      <c r="O371" s="52">
        <v>0</v>
      </c>
      <c r="P371" s="52">
        <v>0</v>
      </c>
      <c r="Q371" s="52">
        <v>0</v>
      </c>
      <c r="R371" s="52">
        <v>0</v>
      </c>
      <c r="S371" s="52">
        <v>0</v>
      </c>
      <c r="T371" s="52">
        <v>0</v>
      </c>
      <c r="U371" s="52">
        <v>0</v>
      </c>
      <c r="V371" s="52">
        <v>0</v>
      </c>
      <c r="W371" s="52">
        <v>0</v>
      </c>
      <c r="X371" s="52">
        <v>0</v>
      </c>
      <c r="Y371" s="52">
        <v>0</v>
      </c>
      <c r="Z371" s="52">
        <v>0</v>
      </c>
      <c r="AA371" s="52">
        <v>0</v>
      </c>
      <c r="AB371" s="52">
        <v>0</v>
      </c>
      <c r="AC371" s="52">
        <v>0</v>
      </c>
      <c r="AD371" s="52">
        <v>0</v>
      </c>
      <c r="AE371" s="52">
        <v>0</v>
      </c>
      <c r="AF371" s="52">
        <v>0</v>
      </c>
      <c r="AG371" s="52">
        <v>0</v>
      </c>
      <c r="AH371" s="52">
        <v>0</v>
      </c>
      <c r="AI371" s="52">
        <v>0</v>
      </c>
      <c r="AJ371" s="52">
        <v>0</v>
      </c>
      <c r="AK371" s="52">
        <v>0</v>
      </c>
      <c r="AL371" s="52">
        <v>0</v>
      </c>
      <c r="AM371" s="52">
        <v>0</v>
      </c>
      <c r="AN371" s="52">
        <v>0</v>
      </c>
      <c r="AO371" s="52">
        <v>0</v>
      </c>
      <c r="AP371" s="52">
        <v>0</v>
      </c>
      <c r="AQ371" s="52">
        <v>0</v>
      </c>
      <c r="AR371" s="52">
        <v>0</v>
      </c>
      <c r="AS371" s="52">
        <v>0</v>
      </c>
      <c r="AT371" s="52">
        <v>0</v>
      </c>
      <c r="AU371" s="52">
        <v>0</v>
      </c>
      <c r="AV371" s="52">
        <v>0</v>
      </c>
      <c r="AW371" s="52">
        <v>0</v>
      </c>
      <c r="AX371" s="52">
        <v>0</v>
      </c>
      <c r="AY371" s="52">
        <v>0</v>
      </c>
      <c r="AZ371" s="52">
        <v>0</v>
      </c>
      <c r="BA371" s="52">
        <v>0</v>
      </c>
      <c r="BB371" s="52">
        <v>0</v>
      </c>
      <c r="BC371" s="52">
        <v>0</v>
      </c>
      <c r="BD371" s="52">
        <v>0</v>
      </c>
      <c r="BE371" s="52">
        <v>0</v>
      </c>
      <c r="BF371" s="52">
        <v>0</v>
      </c>
      <c r="BG371" s="52">
        <v>0</v>
      </c>
      <c r="BH371" s="52">
        <v>0</v>
      </c>
      <c r="BI371" s="52">
        <v>0</v>
      </c>
      <c r="BJ371" s="52">
        <v>0</v>
      </c>
      <c r="BK371" s="52">
        <v>0</v>
      </c>
      <c r="BL371" s="52">
        <v>0</v>
      </c>
      <c r="BM371" s="52">
        <v>0</v>
      </c>
      <c r="BN371" s="52">
        <v>0</v>
      </c>
      <c r="BO371" s="52">
        <v>0</v>
      </c>
      <c r="BP371" s="52">
        <v>0</v>
      </c>
      <c r="BQ371" s="52">
        <v>0</v>
      </c>
      <c r="BR371" s="52">
        <v>0</v>
      </c>
      <c r="BS371" s="52">
        <v>0</v>
      </c>
      <c r="BT371" s="52">
        <v>0</v>
      </c>
      <c r="BU371" s="52">
        <v>0</v>
      </c>
      <c r="BV371" s="52">
        <v>0</v>
      </c>
      <c r="BW371" s="52">
        <v>0</v>
      </c>
      <c r="BX371" s="52">
        <v>0</v>
      </c>
      <c r="BY371" s="52">
        <v>0</v>
      </c>
      <c r="BZ371" s="52">
        <v>0</v>
      </c>
      <c r="CA371" s="52">
        <v>0</v>
      </c>
      <c r="CB371" s="52">
        <v>0</v>
      </c>
      <c r="CC371" s="52">
        <v>3543.4900000000002</v>
      </c>
      <c r="CD371" s="52">
        <v>3399.61</v>
      </c>
      <c r="CE371" s="52">
        <v>3399.61</v>
      </c>
      <c r="CF371" s="52">
        <v>3399.61</v>
      </c>
      <c r="CG371" s="52">
        <v>3399.61</v>
      </c>
      <c r="CH371" s="52">
        <v>3399.61</v>
      </c>
      <c r="CI371" s="52">
        <v>3399.61</v>
      </c>
      <c r="CJ371" s="52">
        <v>3399.61</v>
      </c>
      <c r="CK371" s="52">
        <v>3399.61</v>
      </c>
      <c r="CL371" s="52">
        <v>3399.61</v>
      </c>
      <c r="CM371" s="52">
        <v>3399.61</v>
      </c>
      <c r="CN371" s="52">
        <v>3399.61</v>
      </c>
      <c r="CO371" s="52">
        <v>3399.61</v>
      </c>
      <c r="CP371" s="52">
        <v>3399.61</v>
      </c>
      <c r="CQ371" s="52">
        <v>3399.61</v>
      </c>
      <c r="CR371" s="52">
        <v>3399.61</v>
      </c>
      <c r="CS371" s="52">
        <v>3399.61</v>
      </c>
      <c r="CT371" s="52">
        <v>3399.61</v>
      </c>
      <c r="CU371" s="52">
        <v>3399.61</v>
      </c>
      <c r="CV371" s="52">
        <v>3399.61</v>
      </c>
      <c r="CW371" s="52">
        <v>3399.61</v>
      </c>
      <c r="CX371" s="52">
        <v>3399.61</v>
      </c>
      <c r="CY371" s="52">
        <v>3399.61</v>
      </c>
      <c r="CZ371" s="52">
        <v>3399.61</v>
      </c>
      <c r="DA371" s="52">
        <v>3399.61</v>
      </c>
      <c r="DB371" s="52">
        <v>3399.61</v>
      </c>
      <c r="DC371" s="52">
        <v>3399.61</v>
      </c>
      <c r="DD371" s="52">
        <v>3399.61</v>
      </c>
      <c r="DE371" s="52">
        <v>3399.61</v>
      </c>
      <c r="DF371" s="52">
        <v>3399.61</v>
      </c>
      <c r="DG371" s="52">
        <v>3399.61</v>
      </c>
      <c r="DH371" s="52">
        <v>3399.61</v>
      </c>
      <c r="DI371" s="52">
        <v>3399.61</v>
      </c>
      <c r="DJ371" s="52">
        <v>3399.61</v>
      </c>
      <c r="DK371" s="52">
        <v>3399.61</v>
      </c>
      <c r="DL371" s="52">
        <v>3399.61</v>
      </c>
      <c r="DM371" s="52">
        <v>3399.61</v>
      </c>
      <c r="DN371" s="52">
        <v>3399.61</v>
      </c>
      <c r="DO371" s="52">
        <v>3399.61</v>
      </c>
      <c r="DP371" s="52">
        <v>3399.61</v>
      </c>
      <c r="DQ371" s="52">
        <v>3399.61</v>
      </c>
      <c r="DR371" s="52">
        <v>3399.61</v>
      </c>
      <c r="DS371" s="52">
        <v>3399.61</v>
      </c>
      <c r="DT371" s="52">
        <v>3399.61</v>
      </c>
      <c r="DU371" s="52">
        <v>3399.61</v>
      </c>
      <c r="DV371" s="52">
        <v>3399.61</v>
      </c>
      <c r="DW371" s="52">
        <v>3399.61</v>
      </c>
      <c r="DX371" s="52">
        <v>3399.61</v>
      </c>
      <c r="DY371" s="52">
        <v>3399.61</v>
      </c>
      <c r="DZ371" s="52">
        <v>3399.61</v>
      </c>
      <c r="EA371" s="52">
        <v>3399.61</v>
      </c>
      <c r="EB371" s="52">
        <v>3399.61</v>
      </c>
      <c r="EC371" s="52">
        <v>3399.61</v>
      </c>
      <c r="ED371" s="52">
        <v>3399.61</v>
      </c>
      <c r="EE371" s="52">
        <v>3399.61</v>
      </c>
      <c r="EF371" s="52">
        <v>3399.61</v>
      </c>
      <c r="EG371" s="52">
        <v>3399.61</v>
      </c>
      <c r="EH371" s="52">
        <v>3399.61</v>
      </c>
      <c r="EI371" s="52">
        <v>3399.61</v>
      </c>
      <c r="EJ371" s="52">
        <v>3399.61</v>
      </c>
      <c r="EK371" s="52">
        <v>3399.61</v>
      </c>
      <c r="EL371" s="52">
        <v>3399.61</v>
      </c>
      <c r="EM371" s="52">
        <v>3399.61</v>
      </c>
      <c r="EN371" s="52">
        <v>3399.61</v>
      </c>
      <c r="EO371" s="52">
        <v>3399.61</v>
      </c>
      <c r="EP371" s="52">
        <v>3399.61</v>
      </c>
      <c r="EQ371" s="52">
        <v>3399.61</v>
      </c>
      <c r="ER371" s="52">
        <v>3399.61</v>
      </c>
      <c r="ES371" s="52">
        <v>3399.61</v>
      </c>
      <c r="ET371" s="52">
        <v>3399.61</v>
      </c>
      <c r="EU371" s="52">
        <v>3399.61</v>
      </c>
      <c r="EV371" s="52">
        <v>3399.61</v>
      </c>
      <c r="EW371" s="52">
        <v>3399.61</v>
      </c>
      <c r="EX371" s="52">
        <v>3399.61</v>
      </c>
      <c r="EY371" s="52">
        <v>3399.61</v>
      </c>
      <c r="EZ371" s="52">
        <v>3399.61</v>
      </c>
      <c r="FA371" s="52">
        <v>3399.61</v>
      </c>
      <c r="FB371" s="52">
        <v>3399.61</v>
      </c>
      <c r="FC371" s="52">
        <v>3399.61</v>
      </c>
      <c r="FD371" s="52">
        <v>3399.61</v>
      </c>
      <c r="FE371" s="52">
        <v>3399.61</v>
      </c>
      <c r="FF371" s="52">
        <v>3399.61</v>
      </c>
      <c r="FG371" s="52">
        <v>3399.61</v>
      </c>
      <c r="FH371" s="52">
        <v>3399.61</v>
      </c>
      <c r="FI371" s="52">
        <v>3399.61</v>
      </c>
      <c r="FJ371" s="52">
        <v>3399.61</v>
      </c>
      <c r="FK371" s="52">
        <v>3399.61</v>
      </c>
      <c r="FL371" s="52">
        <v>3399.61</v>
      </c>
      <c r="FM371" s="52">
        <v>3399.61</v>
      </c>
      <c r="FN371" s="52">
        <v>3399.61</v>
      </c>
      <c r="FO371" s="52">
        <v>3399.61</v>
      </c>
      <c r="FP371" s="52">
        <v>3399.61</v>
      </c>
      <c r="FQ371" s="52">
        <v>3399.61</v>
      </c>
      <c r="FR371" s="52">
        <v>3399.61</v>
      </c>
      <c r="FS371" s="52">
        <v>3399.61</v>
      </c>
      <c r="FT371" s="52">
        <v>3399.61</v>
      </c>
      <c r="FU371" s="52">
        <v>3399.61</v>
      </c>
      <c r="FV371" s="52">
        <v>3399.61</v>
      </c>
      <c r="FW371" s="52">
        <v>3399.61</v>
      </c>
      <c r="FX371" s="52">
        <v>3399.61</v>
      </c>
      <c r="FY371" s="52">
        <v>3399.61</v>
      </c>
      <c r="FZ371" s="52">
        <v>3399.61</v>
      </c>
      <c r="GA371" s="52">
        <v>3399.61</v>
      </c>
      <c r="GB371" s="52">
        <v>3399.61</v>
      </c>
      <c r="GC371" s="52">
        <v>3399.61</v>
      </c>
      <c r="GD371" s="52">
        <v>3399.61</v>
      </c>
      <c r="GE371" s="52">
        <v>3399.61</v>
      </c>
      <c r="GF371" s="52">
        <v>3399.61</v>
      </c>
      <c r="GG371" s="52">
        <v>3399.61</v>
      </c>
      <c r="GH371" s="52">
        <v>3399.61</v>
      </c>
      <c r="GI371" s="52">
        <v>3399.61</v>
      </c>
      <c r="GJ371" s="52">
        <v>3399.61</v>
      </c>
      <c r="GK371" s="52">
        <v>3399.61</v>
      </c>
      <c r="GL371" s="52">
        <v>3399.61</v>
      </c>
      <c r="GM371" s="52">
        <v>3399.61</v>
      </c>
      <c r="GN371" s="52">
        <v>3399.61</v>
      </c>
      <c r="GO371" s="52">
        <v>3399.61</v>
      </c>
      <c r="GP371" s="52">
        <v>3399.61</v>
      </c>
      <c r="GQ371" s="52">
        <v>0</v>
      </c>
      <c r="GR371" s="52">
        <v>0</v>
      </c>
      <c r="GS371" s="52">
        <v>0</v>
      </c>
      <c r="GT371" s="52">
        <v>0</v>
      </c>
      <c r="GU371" s="52">
        <v>0</v>
      </c>
      <c r="GV371" s="52">
        <v>0</v>
      </c>
      <c r="GW371" s="52">
        <v>0</v>
      </c>
      <c r="GX371" s="52">
        <v>0</v>
      </c>
      <c r="GY371" s="52">
        <v>0</v>
      </c>
      <c r="GZ371" s="52">
        <v>0</v>
      </c>
      <c r="HA371" s="52">
        <v>0</v>
      </c>
      <c r="HB371" s="52">
        <v>0</v>
      </c>
      <c r="HC371" s="52">
        <v>0</v>
      </c>
      <c r="HD371" s="52">
        <v>0</v>
      </c>
      <c r="HE371" s="52">
        <v>0</v>
      </c>
      <c r="HF371" s="52">
        <v>0</v>
      </c>
      <c r="HG371" s="52">
        <v>0</v>
      </c>
      <c r="HH371" s="52">
        <v>0</v>
      </c>
      <c r="HI371" s="52">
        <v>0</v>
      </c>
      <c r="HJ371" s="52">
        <v>0</v>
      </c>
      <c r="HK371" s="52">
        <v>0</v>
      </c>
      <c r="HL371" s="52">
        <v>0</v>
      </c>
      <c r="HM371" s="52">
        <v>0</v>
      </c>
      <c r="HN371" s="52">
        <v>0</v>
      </c>
      <c r="HO371" s="52">
        <v>0</v>
      </c>
      <c r="HP371" s="52">
        <v>0</v>
      </c>
      <c r="HQ371" s="52">
        <v>0</v>
      </c>
      <c r="HR371" s="52">
        <v>0</v>
      </c>
      <c r="HS371" s="52">
        <v>0</v>
      </c>
      <c r="HT371" s="52">
        <v>0</v>
      </c>
      <c r="HU371" s="52">
        <v>0</v>
      </c>
      <c r="HV371" s="52">
        <v>0</v>
      </c>
      <c r="HW371" s="52">
        <v>0</v>
      </c>
      <c r="HX371" s="52">
        <v>0</v>
      </c>
      <c r="HY371" s="52">
        <v>0</v>
      </c>
      <c r="HZ371" s="52">
        <v>0</v>
      </c>
      <c r="IA371" s="52">
        <v>0</v>
      </c>
      <c r="IB371" s="52">
        <v>0</v>
      </c>
      <c r="IC371" s="52">
        <v>0</v>
      </c>
      <c r="ID371" s="52">
        <v>0</v>
      </c>
      <c r="IE371" s="52">
        <v>0</v>
      </c>
      <c r="IF371" s="52">
        <v>0</v>
      </c>
      <c r="IG371" s="52">
        <v>0</v>
      </c>
      <c r="IH371" s="52">
        <v>0</v>
      </c>
      <c r="II371" s="52">
        <v>0</v>
      </c>
      <c r="IJ371" s="52">
        <v>0</v>
      </c>
      <c r="IK371" s="52">
        <v>0</v>
      </c>
      <c r="IL371" s="52">
        <v>0</v>
      </c>
      <c r="IM371" s="52">
        <v>0</v>
      </c>
      <c r="IN371" s="52">
        <v>0</v>
      </c>
      <c r="IO371" s="52">
        <v>0</v>
      </c>
      <c r="IP371" s="52">
        <v>0</v>
      </c>
      <c r="IQ371" s="52">
        <v>0</v>
      </c>
      <c r="IR371" s="52">
        <v>0</v>
      </c>
      <c r="IS371" s="52">
        <v>0</v>
      </c>
      <c r="IT371" s="52">
        <v>0</v>
      </c>
      <c r="IU371" s="52">
        <v>0</v>
      </c>
      <c r="IV371" s="52">
        <v>0</v>
      </c>
      <c r="IW371" s="52">
        <v>0</v>
      </c>
      <c r="IX371" s="52">
        <v>0</v>
      </c>
      <c r="IY371" s="52">
        <v>0</v>
      </c>
      <c r="IZ371" s="52">
        <v>0</v>
      </c>
      <c r="JA371" s="52">
        <v>0</v>
      </c>
      <c r="JB371" s="52">
        <v>0</v>
      </c>
      <c r="JC371" s="52">
        <v>0</v>
      </c>
      <c r="JD371" s="52">
        <v>0</v>
      </c>
      <c r="JE371" s="52">
        <v>0</v>
      </c>
      <c r="JF371" s="52">
        <v>0</v>
      </c>
      <c r="JG371" s="52">
        <v>0</v>
      </c>
      <c r="JH371" s="52">
        <v>0</v>
      </c>
      <c r="JI371" s="52">
        <v>0</v>
      </c>
      <c r="JJ371" s="52">
        <v>0</v>
      </c>
      <c r="JK371" s="52">
        <v>0</v>
      </c>
      <c r="JL371" s="52">
        <v>0</v>
      </c>
      <c r="JM371" s="52">
        <v>0</v>
      </c>
      <c r="JN371" s="52">
        <v>0</v>
      </c>
      <c r="JO371" s="52">
        <v>0</v>
      </c>
      <c r="JP371" s="52">
        <v>0</v>
      </c>
      <c r="JQ371" s="52">
        <v>0</v>
      </c>
      <c r="JR371" s="52">
        <v>0</v>
      </c>
      <c r="JS371" s="52">
        <v>0</v>
      </c>
      <c r="JT371" s="52">
        <v>0</v>
      </c>
      <c r="JU371" s="52">
        <v>0</v>
      </c>
      <c r="JV371" s="52">
        <v>0</v>
      </c>
      <c r="JW371" s="52">
        <v>0</v>
      </c>
      <c r="JX371" s="52">
        <v>0</v>
      </c>
      <c r="JY371" s="52">
        <v>0</v>
      </c>
      <c r="JZ371" s="52">
        <v>0</v>
      </c>
      <c r="KA371" s="52">
        <v>0</v>
      </c>
      <c r="KB371" s="52">
        <v>0</v>
      </c>
      <c r="KC371" s="52">
        <v>0</v>
      </c>
      <c r="KD371" s="52">
        <v>0</v>
      </c>
      <c r="KE371" s="52">
        <v>0</v>
      </c>
      <c r="KF371" s="52">
        <v>0</v>
      </c>
      <c r="KG371" s="52">
        <v>0</v>
      </c>
      <c r="KH371" s="52">
        <v>0</v>
      </c>
      <c r="KI371" s="52">
        <v>0</v>
      </c>
      <c r="KJ371" s="52">
        <v>0</v>
      </c>
      <c r="KK371" s="52">
        <v>0</v>
      </c>
      <c r="KL371" s="52">
        <v>0</v>
      </c>
      <c r="KM371" s="52">
        <v>0</v>
      </c>
      <c r="KN371" s="52">
        <v>0</v>
      </c>
      <c r="KO371" s="52">
        <v>0</v>
      </c>
      <c r="KP371" s="52">
        <v>0</v>
      </c>
      <c r="KQ371" s="52">
        <v>0</v>
      </c>
      <c r="KR371" s="52">
        <v>0</v>
      </c>
      <c r="KS371" s="52">
        <v>0</v>
      </c>
      <c r="KT371" s="52">
        <v>0</v>
      </c>
      <c r="KU371" s="52">
        <v>0</v>
      </c>
      <c r="KV371" s="52">
        <v>0</v>
      </c>
      <c r="KW371" s="52">
        <v>0</v>
      </c>
      <c r="KX371" s="52">
        <v>0</v>
      </c>
      <c r="KY371" s="52">
        <v>0</v>
      </c>
      <c r="KZ371" s="52">
        <v>0</v>
      </c>
      <c r="LA371" s="52">
        <v>0</v>
      </c>
      <c r="LB371" s="52">
        <v>0</v>
      </c>
      <c r="LC371" s="52">
        <v>0</v>
      </c>
      <c r="LD371" s="52">
        <v>0</v>
      </c>
      <c r="LE371" s="52">
        <v>0</v>
      </c>
      <c r="LF371" s="52">
        <v>0</v>
      </c>
      <c r="LG371" s="52">
        <v>0</v>
      </c>
      <c r="LH371" s="52">
        <v>0</v>
      </c>
      <c r="LI371" s="52">
        <v>0</v>
      </c>
      <c r="LJ371" s="52">
        <v>0</v>
      </c>
      <c r="LK371" s="52">
        <v>0</v>
      </c>
      <c r="LL371" s="52">
        <v>0</v>
      </c>
      <c r="LM371" s="52">
        <v>0</v>
      </c>
      <c r="LN371" s="52">
        <v>0</v>
      </c>
      <c r="LO371" s="52">
        <v>0</v>
      </c>
      <c r="LP371" s="52">
        <v>0</v>
      </c>
      <c r="LQ371" s="52">
        <v>0</v>
      </c>
      <c r="LR371" s="52">
        <v>0</v>
      </c>
      <c r="LS371" s="52">
        <v>0</v>
      </c>
      <c r="LT371" s="52">
        <v>0</v>
      </c>
      <c r="LU371" s="52">
        <v>0</v>
      </c>
      <c r="LV371" s="52">
        <v>0</v>
      </c>
      <c r="LW371" s="52">
        <v>0</v>
      </c>
      <c r="LX371" s="52">
        <v>0</v>
      </c>
      <c r="LY371" s="52">
        <v>0</v>
      </c>
      <c r="LZ371" s="52">
        <v>0</v>
      </c>
      <c r="MA371" s="52">
        <v>0</v>
      </c>
      <c r="MB371" s="52">
        <v>0</v>
      </c>
      <c r="MC371" s="52">
        <v>0</v>
      </c>
      <c r="MD371" s="52">
        <v>0</v>
      </c>
      <c r="ME371" s="52">
        <v>0</v>
      </c>
      <c r="MF371" s="52">
        <v>0</v>
      </c>
      <c r="MG371" s="52">
        <v>0</v>
      </c>
      <c r="MH371" s="52">
        <v>0</v>
      </c>
      <c r="MI371" s="52">
        <v>0</v>
      </c>
      <c r="MJ371" s="52">
        <v>0</v>
      </c>
      <c r="MK371" s="52">
        <v>0</v>
      </c>
      <c r="ML371" s="52">
        <v>0</v>
      </c>
      <c r="MM371" s="52">
        <v>0</v>
      </c>
      <c r="MN371" s="52">
        <v>0</v>
      </c>
      <c r="MO371" s="52">
        <v>0</v>
      </c>
      <c r="MP371" s="52">
        <v>0</v>
      </c>
      <c r="MQ371" s="52">
        <v>0</v>
      </c>
      <c r="MR371" s="52">
        <v>0</v>
      </c>
      <c r="MS371" s="52">
        <v>0</v>
      </c>
      <c r="MT371" s="52">
        <v>0</v>
      </c>
      <c r="MU371" s="52">
        <v>0</v>
      </c>
      <c r="MV371" s="52">
        <v>0</v>
      </c>
      <c r="MW371" s="52">
        <v>0</v>
      </c>
      <c r="MX371" s="52">
        <v>0</v>
      </c>
      <c r="MY371" s="52">
        <v>0</v>
      </c>
      <c r="MZ371" s="52">
        <v>0</v>
      </c>
      <c r="NA371" s="52">
        <v>0</v>
      </c>
      <c r="NB371" s="52">
        <v>0</v>
      </c>
      <c r="NC371" s="52">
        <v>0</v>
      </c>
      <c r="ND371" s="52">
        <v>0</v>
      </c>
      <c r="NE371" s="52">
        <v>0</v>
      </c>
      <c r="NF371" s="52">
        <v>0</v>
      </c>
      <c r="NG371" s="52">
        <v>0</v>
      </c>
      <c r="NH371" s="52">
        <v>0</v>
      </c>
      <c r="NI371" s="52">
        <v>0</v>
      </c>
      <c r="NJ371" s="52">
        <v>0</v>
      </c>
      <c r="NK371" s="52">
        <v>0</v>
      </c>
      <c r="NL371" s="52">
        <v>0</v>
      </c>
      <c r="NM371" s="52">
        <v>0</v>
      </c>
      <c r="NN371" s="52">
        <v>0</v>
      </c>
      <c r="NO371" s="52">
        <v>0</v>
      </c>
      <c r="NP371" s="52">
        <v>0</v>
      </c>
      <c r="NQ371" s="52">
        <v>0</v>
      </c>
      <c r="NR371" s="68">
        <f t="shared" si="18"/>
        <v>401297.85999999894</v>
      </c>
      <c r="NS371" s="68">
        <f t="shared" si="19"/>
        <v>401297.85999999894</v>
      </c>
      <c r="NT371" s="68">
        <f t="shared" si="20"/>
        <v>374100.97999999905</v>
      </c>
    </row>
    <row r="372" spans="1:384" s="40" customFormat="1" ht="15" customHeight="1" outlineLevel="1" x14ac:dyDescent="0.2">
      <c r="A372" s="61"/>
      <c r="B372" s="49" t="s">
        <v>1078</v>
      </c>
      <c r="C372" s="49" t="s">
        <v>994</v>
      </c>
      <c r="D372" s="49" t="s">
        <v>995</v>
      </c>
      <c r="E372" s="50" t="s">
        <v>997</v>
      </c>
      <c r="F372" s="64">
        <v>45566</v>
      </c>
      <c r="G372" s="49" t="s">
        <v>16</v>
      </c>
      <c r="H372" s="72">
        <v>0</v>
      </c>
      <c r="I372" s="65">
        <v>229999.2</v>
      </c>
      <c r="J372" s="114" t="str">
        <f>_xlfn.XLOOKUP(E372,'[12]Resumo Unidades'!$B:$B,'[12]Resumo Unidades'!$W:$W)</f>
        <v>Fluxo financeiro (Extrato auditado)</v>
      </c>
      <c r="K372" s="51" t="str">
        <f>IF(L372&gt;Resumo!$E$23,"Sim","Não")</f>
        <v>Não</v>
      </c>
      <c r="L372" s="66">
        <v>12</v>
      </c>
      <c r="M372" s="67"/>
      <c r="N372" s="52">
        <v>0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52">
        <v>0</v>
      </c>
      <c r="W372" s="52">
        <v>0</v>
      </c>
      <c r="X372" s="52">
        <v>0</v>
      </c>
      <c r="Y372" s="52">
        <v>0</v>
      </c>
      <c r="Z372" s="52">
        <v>0</v>
      </c>
      <c r="AA372" s="52">
        <v>0</v>
      </c>
      <c r="AB372" s="52">
        <v>0</v>
      </c>
      <c r="AC372" s="52">
        <v>0</v>
      </c>
      <c r="AD372" s="52">
        <v>0</v>
      </c>
      <c r="AE372" s="52">
        <v>0</v>
      </c>
      <c r="AF372" s="52">
        <v>0</v>
      </c>
      <c r="AG372" s="52">
        <v>0</v>
      </c>
      <c r="AH372" s="52">
        <v>0</v>
      </c>
      <c r="AI372" s="52">
        <v>0</v>
      </c>
      <c r="AJ372" s="52">
        <v>0</v>
      </c>
      <c r="AK372" s="52">
        <v>0</v>
      </c>
      <c r="AL372" s="52">
        <v>0</v>
      </c>
      <c r="AM372" s="52">
        <v>0</v>
      </c>
      <c r="AN372" s="52">
        <v>0</v>
      </c>
      <c r="AO372" s="52">
        <v>0</v>
      </c>
      <c r="AP372" s="52">
        <v>0</v>
      </c>
      <c r="AQ372" s="52">
        <v>0</v>
      </c>
      <c r="AR372" s="52">
        <v>0</v>
      </c>
      <c r="AS372" s="52">
        <v>0</v>
      </c>
      <c r="AT372" s="52">
        <v>0</v>
      </c>
      <c r="AU372" s="52">
        <v>0</v>
      </c>
      <c r="AV372" s="52">
        <v>0</v>
      </c>
      <c r="AW372" s="52">
        <v>0</v>
      </c>
      <c r="AX372" s="52">
        <v>0</v>
      </c>
      <c r="AY372" s="52">
        <v>0</v>
      </c>
      <c r="AZ372" s="52">
        <v>0</v>
      </c>
      <c r="BA372" s="52">
        <v>0</v>
      </c>
      <c r="BB372" s="52">
        <v>0</v>
      </c>
      <c r="BC372" s="52">
        <v>0</v>
      </c>
      <c r="BD372" s="52">
        <v>0</v>
      </c>
      <c r="BE372" s="52">
        <v>0</v>
      </c>
      <c r="BF372" s="52">
        <v>0</v>
      </c>
      <c r="BG372" s="52">
        <v>0</v>
      </c>
      <c r="BH372" s="52">
        <v>0</v>
      </c>
      <c r="BI372" s="52">
        <v>0</v>
      </c>
      <c r="BJ372" s="52">
        <v>0</v>
      </c>
      <c r="BK372" s="52">
        <v>0</v>
      </c>
      <c r="BL372" s="52">
        <v>0</v>
      </c>
      <c r="BM372" s="52">
        <v>0</v>
      </c>
      <c r="BN372" s="52">
        <v>0</v>
      </c>
      <c r="BO372" s="52">
        <v>0</v>
      </c>
      <c r="BP372" s="52">
        <v>0</v>
      </c>
      <c r="BQ372" s="52">
        <v>0</v>
      </c>
      <c r="BR372" s="52">
        <v>0</v>
      </c>
      <c r="BS372" s="52">
        <v>0</v>
      </c>
      <c r="BT372" s="52">
        <v>0</v>
      </c>
      <c r="BU372" s="52">
        <v>0</v>
      </c>
      <c r="BV372" s="52">
        <v>0</v>
      </c>
      <c r="BW372" s="52">
        <v>0</v>
      </c>
      <c r="BX372" s="52">
        <v>0</v>
      </c>
      <c r="BY372" s="52">
        <v>0</v>
      </c>
      <c r="BZ372" s="52">
        <v>0</v>
      </c>
      <c r="CA372" s="52">
        <v>0</v>
      </c>
      <c r="CB372" s="52">
        <v>0</v>
      </c>
      <c r="CC372" s="52">
        <v>3543.4900000000002</v>
      </c>
      <c r="CD372" s="52">
        <v>3399.61</v>
      </c>
      <c r="CE372" s="52">
        <v>3399.61</v>
      </c>
      <c r="CF372" s="52">
        <v>3399.61</v>
      </c>
      <c r="CG372" s="52">
        <v>3399.61</v>
      </c>
      <c r="CH372" s="52">
        <v>3399.61</v>
      </c>
      <c r="CI372" s="52">
        <v>3399.61</v>
      </c>
      <c r="CJ372" s="52">
        <v>3399.61</v>
      </c>
      <c r="CK372" s="52">
        <v>3399.61</v>
      </c>
      <c r="CL372" s="52">
        <v>3399.61</v>
      </c>
      <c r="CM372" s="52">
        <v>3399.61</v>
      </c>
      <c r="CN372" s="52">
        <v>3399.61</v>
      </c>
      <c r="CO372" s="52">
        <v>3399.61</v>
      </c>
      <c r="CP372" s="52">
        <v>3399.61</v>
      </c>
      <c r="CQ372" s="52">
        <v>3399.61</v>
      </c>
      <c r="CR372" s="52">
        <v>3399.61</v>
      </c>
      <c r="CS372" s="52">
        <v>3399.61</v>
      </c>
      <c r="CT372" s="52">
        <v>3399.61</v>
      </c>
      <c r="CU372" s="52">
        <v>3399.61</v>
      </c>
      <c r="CV372" s="52">
        <v>3399.61</v>
      </c>
      <c r="CW372" s="52">
        <v>3399.61</v>
      </c>
      <c r="CX372" s="52">
        <v>3399.61</v>
      </c>
      <c r="CY372" s="52">
        <v>3399.61</v>
      </c>
      <c r="CZ372" s="52">
        <v>3399.61</v>
      </c>
      <c r="DA372" s="52">
        <v>3399.61</v>
      </c>
      <c r="DB372" s="52">
        <v>3399.61</v>
      </c>
      <c r="DC372" s="52">
        <v>3399.61</v>
      </c>
      <c r="DD372" s="52">
        <v>3399.61</v>
      </c>
      <c r="DE372" s="52">
        <v>3399.61</v>
      </c>
      <c r="DF372" s="52">
        <v>3399.61</v>
      </c>
      <c r="DG372" s="52">
        <v>3399.61</v>
      </c>
      <c r="DH372" s="52">
        <v>3399.61</v>
      </c>
      <c r="DI372" s="52">
        <v>3399.61</v>
      </c>
      <c r="DJ372" s="52">
        <v>3399.61</v>
      </c>
      <c r="DK372" s="52">
        <v>3399.61</v>
      </c>
      <c r="DL372" s="52">
        <v>3399.61</v>
      </c>
      <c r="DM372" s="52">
        <v>3399.61</v>
      </c>
      <c r="DN372" s="52">
        <v>3399.61</v>
      </c>
      <c r="DO372" s="52">
        <v>3399.61</v>
      </c>
      <c r="DP372" s="52">
        <v>3399.61</v>
      </c>
      <c r="DQ372" s="52">
        <v>3399.61</v>
      </c>
      <c r="DR372" s="52">
        <v>3399.61</v>
      </c>
      <c r="DS372" s="52">
        <v>3399.61</v>
      </c>
      <c r="DT372" s="52">
        <v>3399.61</v>
      </c>
      <c r="DU372" s="52">
        <v>3399.61</v>
      </c>
      <c r="DV372" s="52">
        <v>3399.61</v>
      </c>
      <c r="DW372" s="52">
        <v>3399.61</v>
      </c>
      <c r="DX372" s="52">
        <v>3399.61</v>
      </c>
      <c r="DY372" s="52">
        <v>3399.61</v>
      </c>
      <c r="DZ372" s="52">
        <v>3399.61</v>
      </c>
      <c r="EA372" s="52">
        <v>3399.61</v>
      </c>
      <c r="EB372" s="52">
        <v>3399.61</v>
      </c>
      <c r="EC372" s="52">
        <v>3399.61</v>
      </c>
      <c r="ED372" s="52">
        <v>3399.61</v>
      </c>
      <c r="EE372" s="52">
        <v>3399.61</v>
      </c>
      <c r="EF372" s="52">
        <v>3399.61</v>
      </c>
      <c r="EG372" s="52">
        <v>3399.61</v>
      </c>
      <c r="EH372" s="52">
        <v>3399.61</v>
      </c>
      <c r="EI372" s="52">
        <v>3399.61</v>
      </c>
      <c r="EJ372" s="52">
        <v>3399.61</v>
      </c>
      <c r="EK372" s="52">
        <v>3399.61</v>
      </c>
      <c r="EL372" s="52">
        <v>3399.61</v>
      </c>
      <c r="EM372" s="52">
        <v>3399.61</v>
      </c>
      <c r="EN372" s="52">
        <v>3399.61</v>
      </c>
      <c r="EO372" s="52">
        <v>3399.61</v>
      </c>
      <c r="EP372" s="52">
        <v>3399.61</v>
      </c>
      <c r="EQ372" s="52">
        <v>3399.61</v>
      </c>
      <c r="ER372" s="52">
        <v>3399.61</v>
      </c>
      <c r="ES372" s="52">
        <v>3399.61</v>
      </c>
      <c r="ET372" s="52">
        <v>3399.61</v>
      </c>
      <c r="EU372" s="52">
        <v>3399.61</v>
      </c>
      <c r="EV372" s="52">
        <v>3399.61</v>
      </c>
      <c r="EW372" s="52">
        <v>3399.61</v>
      </c>
      <c r="EX372" s="52">
        <v>3399.61</v>
      </c>
      <c r="EY372" s="52">
        <v>3399.61</v>
      </c>
      <c r="EZ372" s="52">
        <v>3399.61</v>
      </c>
      <c r="FA372" s="52">
        <v>3399.61</v>
      </c>
      <c r="FB372" s="52">
        <v>3399.61</v>
      </c>
      <c r="FC372" s="52">
        <v>3399.61</v>
      </c>
      <c r="FD372" s="52">
        <v>3399.61</v>
      </c>
      <c r="FE372" s="52">
        <v>3399.61</v>
      </c>
      <c r="FF372" s="52">
        <v>3399.61</v>
      </c>
      <c r="FG372" s="52">
        <v>3399.61</v>
      </c>
      <c r="FH372" s="52">
        <v>3399.61</v>
      </c>
      <c r="FI372" s="52">
        <v>3399.61</v>
      </c>
      <c r="FJ372" s="52">
        <v>3399.61</v>
      </c>
      <c r="FK372" s="52">
        <v>3399.61</v>
      </c>
      <c r="FL372" s="52">
        <v>3399.61</v>
      </c>
      <c r="FM372" s="52">
        <v>3399.61</v>
      </c>
      <c r="FN372" s="52">
        <v>3399.61</v>
      </c>
      <c r="FO372" s="52">
        <v>3399.61</v>
      </c>
      <c r="FP372" s="52">
        <v>3399.61</v>
      </c>
      <c r="FQ372" s="52">
        <v>3399.61</v>
      </c>
      <c r="FR372" s="52">
        <v>3399.61</v>
      </c>
      <c r="FS372" s="52">
        <v>3399.61</v>
      </c>
      <c r="FT372" s="52">
        <v>3399.61</v>
      </c>
      <c r="FU372" s="52">
        <v>3399.61</v>
      </c>
      <c r="FV372" s="52">
        <v>3399.61</v>
      </c>
      <c r="FW372" s="52">
        <v>3399.61</v>
      </c>
      <c r="FX372" s="52">
        <v>3399.61</v>
      </c>
      <c r="FY372" s="52">
        <v>3399.61</v>
      </c>
      <c r="FZ372" s="52">
        <v>3399.61</v>
      </c>
      <c r="GA372" s="52">
        <v>3399.61</v>
      </c>
      <c r="GB372" s="52">
        <v>3399.61</v>
      </c>
      <c r="GC372" s="52">
        <v>3399.61</v>
      </c>
      <c r="GD372" s="52">
        <v>3399.61</v>
      </c>
      <c r="GE372" s="52">
        <v>3399.61</v>
      </c>
      <c r="GF372" s="52">
        <v>3399.61</v>
      </c>
      <c r="GG372" s="52">
        <v>3399.61</v>
      </c>
      <c r="GH372" s="52">
        <v>3399.61</v>
      </c>
      <c r="GI372" s="52">
        <v>3399.61</v>
      </c>
      <c r="GJ372" s="52">
        <v>3399.61</v>
      </c>
      <c r="GK372" s="52">
        <v>3399.61</v>
      </c>
      <c r="GL372" s="52">
        <v>3399.61</v>
      </c>
      <c r="GM372" s="52">
        <v>3399.61</v>
      </c>
      <c r="GN372" s="52">
        <v>3399.61</v>
      </c>
      <c r="GO372" s="52">
        <v>3399.61</v>
      </c>
      <c r="GP372" s="52">
        <v>3399.61</v>
      </c>
      <c r="GQ372" s="52">
        <v>0</v>
      </c>
      <c r="GR372" s="52">
        <v>0</v>
      </c>
      <c r="GS372" s="52">
        <v>0</v>
      </c>
      <c r="GT372" s="52">
        <v>0</v>
      </c>
      <c r="GU372" s="52">
        <v>0</v>
      </c>
      <c r="GV372" s="52">
        <v>0</v>
      </c>
      <c r="GW372" s="52">
        <v>0</v>
      </c>
      <c r="GX372" s="52">
        <v>0</v>
      </c>
      <c r="GY372" s="52">
        <v>0</v>
      </c>
      <c r="GZ372" s="52">
        <v>0</v>
      </c>
      <c r="HA372" s="52">
        <v>0</v>
      </c>
      <c r="HB372" s="52">
        <v>0</v>
      </c>
      <c r="HC372" s="52">
        <v>0</v>
      </c>
      <c r="HD372" s="52">
        <v>0</v>
      </c>
      <c r="HE372" s="52">
        <v>0</v>
      </c>
      <c r="HF372" s="52">
        <v>0</v>
      </c>
      <c r="HG372" s="52">
        <v>0</v>
      </c>
      <c r="HH372" s="52">
        <v>0</v>
      </c>
      <c r="HI372" s="52">
        <v>0</v>
      </c>
      <c r="HJ372" s="52">
        <v>0</v>
      </c>
      <c r="HK372" s="52">
        <v>0</v>
      </c>
      <c r="HL372" s="52">
        <v>0</v>
      </c>
      <c r="HM372" s="52">
        <v>0</v>
      </c>
      <c r="HN372" s="52">
        <v>0</v>
      </c>
      <c r="HO372" s="52">
        <v>0</v>
      </c>
      <c r="HP372" s="52">
        <v>0</v>
      </c>
      <c r="HQ372" s="52">
        <v>0</v>
      </c>
      <c r="HR372" s="52">
        <v>0</v>
      </c>
      <c r="HS372" s="52">
        <v>0</v>
      </c>
      <c r="HT372" s="52">
        <v>0</v>
      </c>
      <c r="HU372" s="52">
        <v>0</v>
      </c>
      <c r="HV372" s="52">
        <v>0</v>
      </c>
      <c r="HW372" s="52">
        <v>0</v>
      </c>
      <c r="HX372" s="52">
        <v>0</v>
      </c>
      <c r="HY372" s="52">
        <v>0</v>
      </c>
      <c r="HZ372" s="52">
        <v>0</v>
      </c>
      <c r="IA372" s="52">
        <v>0</v>
      </c>
      <c r="IB372" s="52">
        <v>0</v>
      </c>
      <c r="IC372" s="52">
        <v>0</v>
      </c>
      <c r="ID372" s="52">
        <v>0</v>
      </c>
      <c r="IE372" s="52">
        <v>0</v>
      </c>
      <c r="IF372" s="52">
        <v>0</v>
      </c>
      <c r="IG372" s="52">
        <v>0</v>
      </c>
      <c r="IH372" s="52">
        <v>0</v>
      </c>
      <c r="II372" s="52">
        <v>0</v>
      </c>
      <c r="IJ372" s="52">
        <v>0</v>
      </c>
      <c r="IK372" s="52">
        <v>0</v>
      </c>
      <c r="IL372" s="52">
        <v>0</v>
      </c>
      <c r="IM372" s="52">
        <v>0</v>
      </c>
      <c r="IN372" s="52">
        <v>0</v>
      </c>
      <c r="IO372" s="52">
        <v>0</v>
      </c>
      <c r="IP372" s="52">
        <v>0</v>
      </c>
      <c r="IQ372" s="52">
        <v>0</v>
      </c>
      <c r="IR372" s="52">
        <v>0</v>
      </c>
      <c r="IS372" s="52">
        <v>0</v>
      </c>
      <c r="IT372" s="52">
        <v>0</v>
      </c>
      <c r="IU372" s="52">
        <v>0</v>
      </c>
      <c r="IV372" s="52">
        <v>0</v>
      </c>
      <c r="IW372" s="52">
        <v>0</v>
      </c>
      <c r="IX372" s="52">
        <v>0</v>
      </c>
      <c r="IY372" s="52">
        <v>0</v>
      </c>
      <c r="IZ372" s="52">
        <v>0</v>
      </c>
      <c r="JA372" s="52">
        <v>0</v>
      </c>
      <c r="JB372" s="52">
        <v>0</v>
      </c>
      <c r="JC372" s="52">
        <v>0</v>
      </c>
      <c r="JD372" s="52">
        <v>0</v>
      </c>
      <c r="JE372" s="52">
        <v>0</v>
      </c>
      <c r="JF372" s="52">
        <v>0</v>
      </c>
      <c r="JG372" s="52">
        <v>0</v>
      </c>
      <c r="JH372" s="52">
        <v>0</v>
      </c>
      <c r="JI372" s="52">
        <v>0</v>
      </c>
      <c r="JJ372" s="52">
        <v>0</v>
      </c>
      <c r="JK372" s="52">
        <v>0</v>
      </c>
      <c r="JL372" s="52">
        <v>0</v>
      </c>
      <c r="JM372" s="52">
        <v>0</v>
      </c>
      <c r="JN372" s="52">
        <v>0</v>
      </c>
      <c r="JO372" s="52">
        <v>0</v>
      </c>
      <c r="JP372" s="52">
        <v>0</v>
      </c>
      <c r="JQ372" s="52">
        <v>0</v>
      </c>
      <c r="JR372" s="52">
        <v>0</v>
      </c>
      <c r="JS372" s="52">
        <v>0</v>
      </c>
      <c r="JT372" s="52">
        <v>0</v>
      </c>
      <c r="JU372" s="52">
        <v>0</v>
      </c>
      <c r="JV372" s="52">
        <v>0</v>
      </c>
      <c r="JW372" s="52">
        <v>0</v>
      </c>
      <c r="JX372" s="52">
        <v>0</v>
      </c>
      <c r="JY372" s="52">
        <v>0</v>
      </c>
      <c r="JZ372" s="52">
        <v>0</v>
      </c>
      <c r="KA372" s="52">
        <v>0</v>
      </c>
      <c r="KB372" s="52">
        <v>0</v>
      </c>
      <c r="KC372" s="52">
        <v>0</v>
      </c>
      <c r="KD372" s="52">
        <v>0</v>
      </c>
      <c r="KE372" s="52">
        <v>0</v>
      </c>
      <c r="KF372" s="52">
        <v>0</v>
      </c>
      <c r="KG372" s="52">
        <v>0</v>
      </c>
      <c r="KH372" s="52">
        <v>0</v>
      </c>
      <c r="KI372" s="52">
        <v>0</v>
      </c>
      <c r="KJ372" s="52">
        <v>0</v>
      </c>
      <c r="KK372" s="52">
        <v>0</v>
      </c>
      <c r="KL372" s="52">
        <v>0</v>
      </c>
      <c r="KM372" s="52">
        <v>0</v>
      </c>
      <c r="KN372" s="52">
        <v>0</v>
      </c>
      <c r="KO372" s="52">
        <v>0</v>
      </c>
      <c r="KP372" s="52">
        <v>0</v>
      </c>
      <c r="KQ372" s="52">
        <v>0</v>
      </c>
      <c r="KR372" s="52">
        <v>0</v>
      </c>
      <c r="KS372" s="52">
        <v>0</v>
      </c>
      <c r="KT372" s="52">
        <v>0</v>
      </c>
      <c r="KU372" s="52">
        <v>0</v>
      </c>
      <c r="KV372" s="52">
        <v>0</v>
      </c>
      <c r="KW372" s="52">
        <v>0</v>
      </c>
      <c r="KX372" s="52">
        <v>0</v>
      </c>
      <c r="KY372" s="52">
        <v>0</v>
      </c>
      <c r="KZ372" s="52">
        <v>0</v>
      </c>
      <c r="LA372" s="52">
        <v>0</v>
      </c>
      <c r="LB372" s="52">
        <v>0</v>
      </c>
      <c r="LC372" s="52">
        <v>0</v>
      </c>
      <c r="LD372" s="52">
        <v>0</v>
      </c>
      <c r="LE372" s="52">
        <v>0</v>
      </c>
      <c r="LF372" s="52">
        <v>0</v>
      </c>
      <c r="LG372" s="52">
        <v>0</v>
      </c>
      <c r="LH372" s="52">
        <v>0</v>
      </c>
      <c r="LI372" s="52">
        <v>0</v>
      </c>
      <c r="LJ372" s="52">
        <v>0</v>
      </c>
      <c r="LK372" s="52">
        <v>0</v>
      </c>
      <c r="LL372" s="52">
        <v>0</v>
      </c>
      <c r="LM372" s="52">
        <v>0</v>
      </c>
      <c r="LN372" s="52">
        <v>0</v>
      </c>
      <c r="LO372" s="52">
        <v>0</v>
      </c>
      <c r="LP372" s="52">
        <v>0</v>
      </c>
      <c r="LQ372" s="52">
        <v>0</v>
      </c>
      <c r="LR372" s="52">
        <v>0</v>
      </c>
      <c r="LS372" s="52">
        <v>0</v>
      </c>
      <c r="LT372" s="52">
        <v>0</v>
      </c>
      <c r="LU372" s="52">
        <v>0</v>
      </c>
      <c r="LV372" s="52">
        <v>0</v>
      </c>
      <c r="LW372" s="52">
        <v>0</v>
      </c>
      <c r="LX372" s="52">
        <v>0</v>
      </c>
      <c r="LY372" s="52">
        <v>0</v>
      </c>
      <c r="LZ372" s="52">
        <v>0</v>
      </c>
      <c r="MA372" s="52">
        <v>0</v>
      </c>
      <c r="MB372" s="52">
        <v>0</v>
      </c>
      <c r="MC372" s="52">
        <v>0</v>
      </c>
      <c r="MD372" s="52">
        <v>0</v>
      </c>
      <c r="ME372" s="52">
        <v>0</v>
      </c>
      <c r="MF372" s="52">
        <v>0</v>
      </c>
      <c r="MG372" s="52">
        <v>0</v>
      </c>
      <c r="MH372" s="52">
        <v>0</v>
      </c>
      <c r="MI372" s="52">
        <v>0</v>
      </c>
      <c r="MJ372" s="52">
        <v>0</v>
      </c>
      <c r="MK372" s="52">
        <v>0</v>
      </c>
      <c r="ML372" s="52">
        <v>0</v>
      </c>
      <c r="MM372" s="52">
        <v>0</v>
      </c>
      <c r="MN372" s="52">
        <v>0</v>
      </c>
      <c r="MO372" s="52">
        <v>0</v>
      </c>
      <c r="MP372" s="52">
        <v>0</v>
      </c>
      <c r="MQ372" s="52">
        <v>0</v>
      </c>
      <c r="MR372" s="52">
        <v>0</v>
      </c>
      <c r="MS372" s="52">
        <v>0</v>
      </c>
      <c r="MT372" s="52">
        <v>0</v>
      </c>
      <c r="MU372" s="52">
        <v>0</v>
      </c>
      <c r="MV372" s="52">
        <v>0</v>
      </c>
      <c r="MW372" s="52">
        <v>0</v>
      </c>
      <c r="MX372" s="52">
        <v>0</v>
      </c>
      <c r="MY372" s="52">
        <v>0</v>
      </c>
      <c r="MZ372" s="52">
        <v>0</v>
      </c>
      <c r="NA372" s="52">
        <v>0</v>
      </c>
      <c r="NB372" s="52">
        <v>0</v>
      </c>
      <c r="NC372" s="52">
        <v>0</v>
      </c>
      <c r="ND372" s="52">
        <v>0</v>
      </c>
      <c r="NE372" s="52">
        <v>0</v>
      </c>
      <c r="NF372" s="52">
        <v>0</v>
      </c>
      <c r="NG372" s="52">
        <v>0</v>
      </c>
      <c r="NH372" s="52">
        <v>0</v>
      </c>
      <c r="NI372" s="52">
        <v>0</v>
      </c>
      <c r="NJ372" s="52">
        <v>0</v>
      </c>
      <c r="NK372" s="52">
        <v>0</v>
      </c>
      <c r="NL372" s="52">
        <v>0</v>
      </c>
      <c r="NM372" s="52">
        <v>0</v>
      </c>
      <c r="NN372" s="52">
        <v>0</v>
      </c>
      <c r="NO372" s="52">
        <v>0</v>
      </c>
      <c r="NP372" s="52">
        <v>0</v>
      </c>
      <c r="NQ372" s="52">
        <v>0</v>
      </c>
      <c r="NR372" s="68">
        <f t="shared" si="18"/>
        <v>401297.85999999894</v>
      </c>
      <c r="NS372" s="68">
        <f t="shared" si="19"/>
        <v>401297.85999999894</v>
      </c>
      <c r="NT372" s="68">
        <f t="shared" si="20"/>
        <v>374100.97999999905</v>
      </c>
    </row>
    <row r="373" spans="1:384" s="40" customFormat="1" ht="15" customHeight="1" outlineLevel="1" x14ac:dyDescent="0.2">
      <c r="A373" s="61"/>
      <c r="B373" s="49" t="s">
        <v>1078</v>
      </c>
      <c r="C373" s="49" t="s">
        <v>748</v>
      </c>
      <c r="D373" s="49" t="s">
        <v>1154</v>
      </c>
      <c r="E373" s="50" t="s">
        <v>1204</v>
      </c>
      <c r="F373" s="64">
        <v>45595</v>
      </c>
      <c r="G373" s="49" t="s">
        <v>16</v>
      </c>
      <c r="H373" s="72">
        <v>0</v>
      </c>
      <c r="I373" s="65">
        <v>150958.85999999999</v>
      </c>
      <c r="J373" s="114" t="str">
        <f>_xlfn.XLOOKUP(E373,'[12]Resumo Unidades'!$B:$B,'[12]Resumo Unidades'!$W:$W)</f>
        <v>Fluxo ok</v>
      </c>
      <c r="K373" s="51" t="str">
        <f>IF(L373&gt;Resumo!$E$23,"Sim","Não")</f>
        <v>Não</v>
      </c>
      <c r="L373" s="66">
        <v>0</v>
      </c>
      <c r="M373" s="67"/>
      <c r="N373" s="52">
        <v>0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52">
        <v>0</v>
      </c>
      <c r="W373" s="52">
        <v>0</v>
      </c>
      <c r="X373" s="52">
        <v>0</v>
      </c>
      <c r="Y373" s="52">
        <v>0</v>
      </c>
      <c r="Z373" s="52">
        <v>0</v>
      </c>
      <c r="AA373" s="52">
        <v>0</v>
      </c>
      <c r="AB373" s="52">
        <v>0</v>
      </c>
      <c r="AC373" s="52">
        <v>0</v>
      </c>
      <c r="AD373" s="52">
        <v>0</v>
      </c>
      <c r="AE373" s="52">
        <v>0</v>
      </c>
      <c r="AF373" s="52">
        <v>0</v>
      </c>
      <c r="AG373" s="52">
        <v>0</v>
      </c>
      <c r="AH373" s="52">
        <v>0</v>
      </c>
      <c r="AI373" s="52">
        <v>0</v>
      </c>
      <c r="AJ373" s="52">
        <v>0</v>
      </c>
      <c r="AK373" s="52">
        <v>0</v>
      </c>
      <c r="AL373" s="52">
        <v>0</v>
      </c>
      <c r="AM373" s="52">
        <v>0</v>
      </c>
      <c r="AN373" s="52">
        <v>0</v>
      </c>
      <c r="AO373" s="52">
        <v>0</v>
      </c>
      <c r="AP373" s="52">
        <v>0</v>
      </c>
      <c r="AQ373" s="52">
        <v>0</v>
      </c>
      <c r="AR373" s="52">
        <v>0</v>
      </c>
      <c r="AS373" s="52">
        <v>0</v>
      </c>
      <c r="AT373" s="52">
        <v>0</v>
      </c>
      <c r="AU373" s="52">
        <v>0</v>
      </c>
      <c r="AV373" s="52">
        <v>0</v>
      </c>
      <c r="AW373" s="52">
        <v>0</v>
      </c>
      <c r="AX373" s="52">
        <v>0</v>
      </c>
      <c r="AY373" s="52">
        <v>0</v>
      </c>
      <c r="AZ373" s="52">
        <v>0</v>
      </c>
      <c r="BA373" s="52">
        <v>0</v>
      </c>
      <c r="BB373" s="52">
        <v>0</v>
      </c>
      <c r="BC373" s="52">
        <v>0</v>
      </c>
      <c r="BD373" s="52">
        <v>0</v>
      </c>
      <c r="BE373" s="52">
        <v>0</v>
      </c>
      <c r="BF373" s="52">
        <v>0</v>
      </c>
      <c r="BG373" s="52">
        <v>0</v>
      </c>
      <c r="BH373" s="52">
        <v>0</v>
      </c>
      <c r="BI373" s="52">
        <v>0</v>
      </c>
      <c r="BJ373" s="52">
        <v>0</v>
      </c>
      <c r="BK373" s="52">
        <v>0</v>
      </c>
      <c r="BL373" s="52">
        <v>0</v>
      </c>
      <c r="BM373" s="52">
        <v>0</v>
      </c>
      <c r="BN373" s="52">
        <v>0</v>
      </c>
      <c r="BO373" s="52">
        <v>0</v>
      </c>
      <c r="BP373" s="52">
        <v>0</v>
      </c>
      <c r="BQ373" s="52">
        <v>0</v>
      </c>
      <c r="BR373" s="52">
        <v>0</v>
      </c>
      <c r="BS373" s="52">
        <v>0</v>
      </c>
      <c r="BT373" s="52">
        <v>0</v>
      </c>
      <c r="BU373" s="52">
        <v>0</v>
      </c>
      <c r="BV373" s="52">
        <v>0</v>
      </c>
      <c r="BW373" s="52">
        <v>0</v>
      </c>
      <c r="BX373" s="52">
        <v>0</v>
      </c>
      <c r="BY373" s="52">
        <v>0</v>
      </c>
      <c r="BZ373" s="52">
        <v>0</v>
      </c>
      <c r="CA373" s="52">
        <v>0</v>
      </c>
      <c r="CB373" s="52">
        <v>0</v>
      </c>
      <c r="CC373" s="52">
        <v>0</v>
      </c>
      <c r="CD373" s="52">
        <v>3460.86</v>
      </c>
      <c r="CE373" s="52">
        <v>1051.73</v>
      </c>
      <c r="CF373" s="52">
        <v>1060.27</v>
      </c>
      <c r="CG373" s="52">
        <v>1068.8900000000001</v>
      </c>
      <c r="CH373" s="52">
        <v>1077.58</v>
      </c>
      <c r="CI373" s="52">
        <v>1086.3499999999999</v>
      </c>
      <c r="CJ373" s="52">
        <v>1095.19</v>
      </c>
      <c r="CK373" s="52">
        <v>1104.0999999999999</v>
      </c>
      <c r="CL373" s="52">
        <v>1113.0999999999999</v>
      </c>
      <c r="CM373" s="52">
        <v>1122.17</v>
      </c>
      <c r="CN373" s="52">
        <v>1131.3</v>
      </c>
      <c r="CO373" s="52">
        <v>1140.53</v>
      </c>
      <c r="CP373" s="52">
        <v>1149.83</v>
      </c>
      <c r="CQ373" s="52">
        <v>1159.21</v>
      </c>
      <c r="CR373" s="52">
        <v>1168.67</v>
      </c>
      <c r="CS373" s="52">
        <v>1178.21</v>
      </c>
      <c r="CT373" s="52">
        <v>1187.83</v>
      </c>
      <c r="CU373" s="52">
        <v>1197.54</v>
      </c>
      <c r="CV373" s="52">
        <v>1207.32</v>
      </c>
      <c r="CW373" s="52">
        <v>1217.2</v>
      </c>
      <c r="CX373" s="52">
        <v>1227.1399999999999</v>
      </c>
      <c r="CY373" s="52">
        <v>1237.18</v>
      </c>
      <c r="CZ373" s="52">
        <v>1247.31</v>
      </c>
      <c r="DA373" s="52">
        <v>1257.51</v>
      </c>
      <c r="DB373" s="52">
        <v>1267.8</v>
      </c>
      <c r="DC373" s="52">
        <v>1278.19</v>
      </c>
      <c r="DD373" s="52">
        <v>1288.67</v>
      </c>
      <c r="DE373" s="52">
        <v>1299.22</v>
      </c>
      <c r="DF373" s="52">
        <v>1309.8699999999999</v>
      </c>
      <c r="DG373" s="52">
        <v>1320.61</v>
      </c>
      <c r="DH373" s="52">
        <v>1331.44</v>
      </c>
      <c r="DI373" s="52">
        <v>1342.37</v>
      </c>
      <c r="DJ373" s="52">
        <v>1353.3799999999999</v>
      </c>
      <c r="DK373" s="52">
        <v>1364.49</v>
      </c>
      <c r="DL373" s="52">
        <v>1375.7</v>
      </c>
      <c r="DM373" s="52">
        <v>1387</v>
      </c>
      <c r="DN373" s="52">
        <v>1398.3899999999999</v>
      </c>
      <c r="DO373" s="52">
        <v>1409.8899999999999</v>
      </c>
      <c r="DP373" s="52">
        <v>1421.48</v>
      </c>
      <c r="DQ373" s="52">
        <v>1433.17</v>
      </c>
      <c r="DR373" s="52">
        <v>1444.96</v>
      </c>
      <c r="DS373" s="52">
        <v>1456.84</v>
      </c>
      <c r="DT373" s="52">
        <v>1468.84</v>
      </c>
      <c r="DU373" s="52">
        <v>1480.93</v>
      </c>
      <c r="DV373" s="52">
        <v>1493.12</v>
      </c>
      <c r="DW373" s="52">
        <v>1505.42</v>
      </c>
      <c r="DX373" s="52">
        <v>1517.82</v>
      </c>
      <c r="DY373" s="52">
        <v>1530.33</v>
      </c>
      <c r="DZ373" s="52">
        <v>1542.95</v>
      </c>
      <c r="EA373" s="52">
        <v>1555.6599999999999</v>
      </c>
      <c r="EB373" s="52">
        <v>1568.5</v>
      </c>
      <c r="EC373" s="52">
        <v>1581.43</v>
      </c>
      <c r="ED373" s="52">
        <v>1594.48</v>
      </c>
      <c r="EE373" s="52">
        <v>1607.6399999999999</v>
      </c>
      <c r="EF373" s="52">
        <v>1620.9099999999999</v>
      </c>
      <c r="EG373" s="52">
        <v>1634.3</v>
      </c>
      <c r="EH373" s="52">
        <v>1647.8</v>
      </c>
      <c r="EI373" s="52">
        <v>1661.3999999999999</v>
      </c>
      <c r="EJ373" s="52">
        <v>1675.1399999999999</v>
      </c>
      <c r="EK373" s="52">
        <v>1688.98</v>
      </c>
      <c r="EL373" s="52">
        <v>1702.95</v>
      </c>
      <c r="EM373" s="52">
        <v>1717.02</v>
      </c>
      <c r="EN373" s="52">
        <v>1731.23</v>
      </c>
      <c r="EO373" s="52">
        <v>1745.55</v>
      </c>
      <c r="EP373" s="52">
        <v>1759.99</v>
      </c>
      <c r="EQ373" s="52">
        <v>1774.56</v>
      </c>
      <c r="ER373" s="52">
        <v>1789.25</v>
      </c>
      <c r="ES373" s="52">
        <v>1804.07</v>
      </c>
      <c r="ET373" s="52">
        <v>1819.01</v>
      </c>
      <c r="EU373" s="52">
        <v>1834.08</v>
      </c>
      <c r="EV373" s="52">
        <v>1849.27</v>
      </c>
      <c r="EW373" s="52">
        <v>1864.59</v>
      </c>
      <c r="EX373" s="52">
        <v>1880.05</v>
      </c>
      <c r="EY373" s="52">
        <v>1895.6399999999999</v>
      </c>
      <c r="EZ373" s="52">
        <v>1911.36</v>
      </c>
      <c r="FA373" s="52">
        <v>1927.21</v>
      </c>
      <c r="FB373" s="52">
        <v>1943.2</v>
      </c>
      <c r="FC373" s="52">
        <v>1959.32</v>
      </c>
      <c r="FD373" s="52">
        <v>1975.58</v>
      </c>
      <c r="FE373" s="52">
        <v>1991.98</v>
      </c>
      <c r="FF373" s="52">
        <v>2008.52</v>
      </c>
      <c r="FG373" s="52">
        <v>2025.2</v>
      </c>
      <c r="FH373" s="52">
        <v>2042.02</v>
      </c>
      <c r="FI373" s="52">
        <v>2058.9899999999998</v>
      </c>
      <c r="FJ373" s="52">
        <v>2076.09</v>
      </c>
      <c r="FK373" s="52">
        <v>2093.3399999999997</v>
      </c>
      <c r="FL373" s="52">
        <v>2110.75</v>
      </c>
      <c r="FM373" s="52">
        <v>2128.29</v>
      </c>
      <c r="FN373" s="52">
        <v>2145.9899999999998</v>
      </c>
      <c r="FO373" s="52">
        <v>2163.84</v>
      </c>
      <c r="FP373" s="52">
        <v>2181.83</v>
      </c>
      <c r="FQ373" s="52">
        <v>2199.98</v>
      </c>
      <c r="FR373" s="52">
        <v>2218.29</v>
      </c>
      <c r="FS373" s="52">
        <v>2236.75</v>
      </c>
      <c r="FT373" s="52">
        <v>2255.37</v>
      </c>
      <c r="FU373" s="52">
        <v>2274.15</v>
      </c>
      <c r="FV373" s="52">
        <v>2293.09</v>
      </c>
      <c r="FW373" s="52">
        <v>2312.19</v>
      </c>
      <c r="FX373" s="52">
        <v>2331.4499999999998</v>
      </c>
      <c r="FY373" s="52">
        <v>2350.87</v>
      </c>
      <c r="FZ373" s="52">
        <v>2370.4499999999998</v>
      </c>
      <c r="GA373" s="52">
        <v>2390.21</v>
      </c>
      <c r="GB373" s="52">
        <v>2410.14</v>
      </c>
      <c r="GC373" s="52">
        <v>2430.23</v>
      </c>
      <c r="GD373" s="52">
        <v>2450.4899999999998</v>
      </c>
      <c r="GE373" s="52">
        <v>2470.9299999999998</v>
      </c>
      <c r="GF373" s="52">
        <v>2491.54</v>
      </c>
      <c r="GG373" s="52">
        <v>2512.3200000000002</v>
      </c>
      <c r="GH373" s="52">
        <v>2533.2799999999997</v>
      </c>
      <c r="GI373" s="52">
        <v>2554.4299999999998</v>
      </c>
      <c r="GJ373" s="52">
        <v>2575.7399999999998</v>
      </c>
      <c r="GK373" s="52">
        <v>2597.2399999999998</v>
      </c>
      <c r="GL373" s="52">
        <v>2618.92</v>
      </c>
      <c r="GM373" s="52">
        <v>2640.8</v>
      </c>
      <c r="GN373" s="52">
        <v>2662.85</v>
      </c>
      <c r="GO373" s="52">
        <v>2685.09</v>
      </c>
      <c r="GP373" s="52">
        <v>2707.5099999999998</v>
      </c>
      <c r="GQ373" s="52">
        <v>2730.13</v>
      </c>
      <c r="GR373" s="52">
        <v>2752.95</v>
      </c>
      <c r="GS373" s="52">
        <v>2775.96</v>
      </c>
      <c r="GT373" s="52">
        <v>2799.16</v>
      </c>
      <c r="GU373" s="52">
        <v>2822.56</v>
      </c>
      <c r="GV373" s="52">
        <v>2846.16</v>
      </c>
      <c r="GW373" s="52">
        <v>2869.96</v>
      </c>
      <c r="GX373" s="52">
        <v>2893.95</v>
      </c>
      <c r="GY373" s="52">
        <v>2918.16</v>
      </c>
      <c r="GZ373" s="52">
        <v>2942.57</v>
      </c>
      <c r="HA373" s="52">
        <v>2967.19</v>
      </c>
      <c r="HB373" s="52">
        <v>2992.02</v>
      </c>
      <c r="HC373" s="52">
        <v>3017.05</v>
      </c>
      <c r="HD373" s="52">
        <v>3042.31</v>
      </c>
      <c r="HE373" s="52">
        <v>3067.77</v>
      </c>
      <c r="HF373" s="52">
        <v>3093.45</v>
      </c>
      <c r="HG373" s="52">
        <v>3119.36</v>
      </c>
      <c r="HH373" s="52">
        <v>3145.48</v>
      </c>
      <c r="HI373" s="52">
        <v>3171.83</v>
      </c>
      <c r="HJ373" s="52">
        <v>3198.39</v>
      </c>
      <c r="HK373" s="52">
        <v>3225.18</v>
      </c>
      <c r="HL373" s="52">
        <v>3252.2</v>
      </c>
      <c r="HM373" s="52">
        <v>3279.45</v>
      </c>
      <c r="HN373" s="52">
        <v>3306.93</v>
      </c>
      <c r="HO373" s="52">
        <v>3334.65</v>
      </c>
      <c r="HP373" s="52">
        <v>3362.6</v>
      </c>
      <c r="HQ373" s="52">
        <v>3390.79</v>
      </c>
      <c r="HR373" s="52">
        <v>3419.21</v>
      </c>
      <c r="HS373" s="52">
        <v>3447.89</v>
      </c>
      <c r="HT373" s="52">
        <v>3476.81</v>
      </c>
      <c r="HU373" s="52">
        <v>3505.96</v>
      </c>
      <c r="HV373" s="52">
        <v>3535.37</v>
      </c>
      <c r="HW373" s="52">
        <v>3565.02</v>
      </c>
      <c r="HX373" s="52">
        <v>3594.93</v>
      </c>
      <c r="HY373" s="52">
        <v>3625.1</v>
      </c>
      <c r="HZ373" s="52">
        <v>3655.5099999999998</v>
      </c>
      <c r="IA373" s="52">
        <v>3686.2</v>
      </c>
      <c r="IB373" s="52">
        <v>3717.14</v>
      </c>
      <c r="IC373" s="52">
        <v>3748.34</v>
      </c>
      <c r="ID373" s="52">
        <v>3779.8</v>
      </c>
      <c r="IE373" s="52">
        <v>0</v>
      </c>
      <c r="IF373" s="52">
        <v>0</v>
      </c>
      <c r="IG373" s="52">
        <v>0</v>
      </c>
      <c r="IH373" s="52">
        <v>0</v>
      </c>
      <c r="II373" s="52">
        <v>0</v>
      </c>
      <c r="IJ373" s="52">
        <v>0</v>
      </c>
      <c r="IK373" s="52">
        <v>0</v>
      </c>
      <c r="IL373" s="52">
        <v>0</v>
      </c>
      <c r="IM373" s="52">
        <v>0</v>
      </c>
      <c r="IN373" s="52">
        <v>0</v>
      </c>
      <c r="IO373" s="52">
        <v>0</v>
      </c>
      <c r="IP373" s="52">
        <v>0</v>
      </c>
      <c r="IQ373" s="52">
        <v>0</v>
      </c>
      <c r="IR373" s="52">
        <v>0</v>
      </c>
      <c r="IS373" s="52">
        <v>0</v>
      </c>
      <c r="IT373" s="52">
        <v>0</v>
      </c>
      <c r="IU373" s="52">
        <v>0</v>
      </c>
      <c r="IV373" s="52">
        <v>0</v>
      </c>
      <c r="IW373" s="52">
        <v>0</v>
      </c>
      <c r="IX373" s="52">
        <v>0</v>
      </c>
      <c r="IY373" s="52">
        <v>0</v>
      </c>
      <c r="IZ373" s="52">
        <v>0</v>
      </c>
      <c r="JA373" s="52">
        <v>0</v>
      </c>
      <c r="JB373" s="52">
        <v>0</v>
      </c>
      <c r="JC373" s="52">
        <v>0</v>
      </c>
      <c r="JD373" s="52">
        <v>0</v>
      </c>
      <c r="JE373" s="52">
        <v>0</v>
      </c>
      <c r="JF373" s="52">
        <v>0</v>
      </c>
      <c r="JG373" s="52">
        <v>0</v>
      </c>
      <c r="JH373" s="52">
        <v>0</v>
      </c>
      <c r="JI373" s="52">
        <v>0</v>
      </c>
      <c r="JJ373" s="52">
        <v>0</v>
      </c>
      <c r="JK373" s="52">
        <v>0</v>
      </c>
      <c r="JL373" s="52">
        <v>0</v>
      </c>
      <c r="JM373" s="52">
        <v>0</v>
      </c>
      <c r="JN373" s="52">
        <v>0</v>
      </c>
      <c r="JO373" s="52">
        <v>0</v>
      </c>
      <c r="JP373" s="52">
        <v>0</v>
      </c>
      <c r="JQ373" s="52">
        <v>0</v>
      </c>
      <c r="JR373" s="52">
        <v>0</v>
      </c>
      <c r="JS373" s="52">
        <v>0</v>
      </c>
      <c r="JT373" s="52">
        <v>0</v>
      </c>
      <c r="JU373" s="52">
        <v>0</v>
      </c>
      <c r="JV373" s="52">
        <v>0</v>
      </c>
      <c r="JW373" s="52">
        <v>0</v>
      </c>
      <c r="JX373" s="52">
        <v>0</v>
      </c>
      <c r="JY373" s="52">
        <v>0</v>
      </c>
      <c r="JZ373" s="52">
        <v>0</v>
      </c>
      <c r="KA373" s="52">
        <v>0</v>
      </c>
      <c r="KB373" s="52">
        <v>0</v>
      </c>
      <c r="KC373" s="52">
        <v>0</v>
      </c>
      <c r="KD373" s="52">
        <v>0</v>
      </c>
      <c r="KE373" s="52">
        <v>0</v>
      </c>
      <c r="KF373" s="52">
        <v>0</v>
      </c>
      <c r="KG373" s="52">
        <v>0</v>
      </c>
      <c r="KH373" s="52">
        <v>0</v>
      </c>
      <c r="KI373" s="52">
        <v>0</v>
      </c>
      <c r="KJ373" s="52">
        <v>0</v>
      </c>
      <c r="KK373" s="52">
        <v>0</v>
      </c>
      <c r="KL373" s="52">
        <v>0</v>
      </c>
      <c r="KM373" s="52">
        <v>0</v>
      </c>
      <c r="KN373" s="52">
        <v>0</v>
      </c>
      <c r="KO373" s="52">
        <v>0</v>
      </c>
      <c r="KP373" s="52">
        <v>0</v>
      </c>
      <c r="KQ373" s="52">
        <v>0</v>
      </c>
      <c r="KR373" s="52">
        <v>0</v>
      </c>
      <c r="KS373" s="52">
        <v>0</v>
      </c>
      <c r="KT373" s="52">
        <v>0</v>
      </c>
      <c r="KU373" s="52">
        <v>0</v>
      </c>
      <c r="KV373" s="52">
        <v>0</v>
      </c>
      <c r="KW373" s="52">
        <v>0</v>
      </c>
      <c r="KX373" s="52">
        <v>0</v>
      </c>
      <c r="KY373" s="52">
        <v>0</v>
      </c>
      <c r="KZ373" s="52">
        <v>0</v>
      </c>
      <c r="LA373" s="52">
        <v>0</v>
      </c>
      <c r="LB373" s="52">
        <v>0</v>
      </c>
      <c r="LC373" s="52">
        <v>0</v>
      </c>
      <c r="LD373" s="52">
        <v>0</v>
      </c>
      <c r="LE373" s="52">
        <v>0</v>
      </c>
      <c r="LF373" s="52">
        <v>0</v>
      </c>
      <c r="LG373" s="52">
        <v>0</v>
      </c>
      <c r="LH373" s="52">
        <v>0</v>
      </c>
      <c r="LI373" s="52">
        <v>0</v>
      </c>
      <c r="LJ373" s="52">
        <v>0</v>
      </c>
      <c r="LK373" s="52">
        <v>0</v>
      </c>
      <c r="LL373" s="52">
        <v>0</v>
      </c>
      <c r="LM373" s="52">
        <v>0</v>
      </c>
      <c r="LN373" s="52">
        <v>0</v>
      </c>
      <c r="LO373" s="52">
        <v>0</v>
      </c>
      <c r="LP373" s="52">
        <v>0</v>
      </c>
      <c r="LQ373" s="52">
        <v>0</v>
      </c>
      <c r="LR373" s="52">
        <v>0</v>
      </c>
      <c r="LS373" s="52">
        <v>0</v>
      </c>
      <c r="LT373" s="52">
        <v>0</v>
      </c>
      <c r="LU373" s="52">
        <v>0</v>
      </c>
      <c r="LV373" s="52">
        <v>0</v>
      </c>
      <c r="LW373" s="52">
        <v>0</v>
      </c>
      <c r="LX373" s="52">
        <v>0</v>
      </c>
      <c r="LY373" s="52">
        <v>0</v>
      </c>
      <c r="LZ373" s="52">
        <v>0</v>
      </c>
      <c r="MA373" s="52">
        <v>0</v>
      </c>
      <c r="MB373" s="52">
        <v>0</v>
      </c>
      <c r="MC373" s="52">
        <v>0</v>
      </c>
      <c r="MD373" s="52">
        <v>0</v>
      </c>
      <c r="ME373" s="52">
        <v>0</v>
      </c>
      <c r="MF373" s="52">
        <v>0</v>
      </c>
      <c r="MG373" s="52">
        <v>0</v>
      </c>
      <c r="MH373" s="52">
        <v>0</v>
      </c>
      <c r="MI373" s="52">
        <v>0</v>
      </c>
      <c r="MJ373" s="52">
        <v>0</v>
      </c>
      <c r="MK373" s="52">
        <v>0</v>
      </c>
      <c r="ML373" s="52">
        <v>0</v>
      </c>
      <c r="MM373" s="52">
        <v>0</v>
      </c>
      <c r="MN373" s="52">
        <v>0</v>
      </c>
      <c r="MO373" s="52">
        <v>0</v>
      </c>
      <c r="MP373" s="52">
        <v>0</v>
      </c>
      <c r="MQ373" s="52">
        <v>0</v>
      </c>
      <c r="MR373" s="52">
        <v>0</v>
      </c>
      <c r="MS373" s="52">
        <v>0</v>
      </c>
      <c r="MT373" s="52">
        <v>0</v>
      </c>
      <c r="MU373" s="52">
        <v>0</v>
      </c>
      <c r="MV373" s="52">
        <v>0</v>
      </c>
      <c r="MW373" s="52">
        <v>0</v>
      </c>
      <c r="MX373" s="52">
        <v>0</v>
      </c>
      <c r="MY373" s="52">
        <v>0</v>
      </c>
      <c r="MZ373" s="52">
        <v>0</v>
      </c>
      <c r="NA373" s="52">
        <v>0</v>
      </c>
      <c r="NB373" s="52">
        <v>0</v>
      </c>
      <c r="NC373" s="52">
        <v>0</v>
      </c>
      <c r="ND373" s="52">
        <v>0</v>
      </c>
      <c r="NE373" s="52">
        <v>0</v>
      </c>
      <c r="NF373" s="52">
        <v>0</v>
      </c>
      <c r="NG373" s="52">
        <v>0</v>
      </c>
      <c r="NH373" s="52">
        <v>0</v>
      </c>
      <c r="NI373" s="52">
        <v>0</v>
      </c>
      <c r="NJ373" s="52">
        <v>0</v>
      </c>
      <c r="NK373" s="52">
        <v>0</v>
      </c>
      <c r="NL373" s="52">
        <v>0</v>
      </c>
      <c r="NM373" s="52">
        <v>0</v>
      </c>
      <c r="NN373" s="52">
        <v>0</v>
      </c>
      <c r="NO373" s="52">
        <v>0</v>
      </c>
      <c r="NP373" s="52">
        <v>0</v>
      </c>
      <c r="NQ373" s="52">
        <v>0</v>
      </c>
      <c r="NR373" s="68">
        <f t="shared" si="18"/>
        <v>335366.71000000014</v>
      </c>
      <c r="NS373" s="68">
        <f t="shared" si="19"/>
        <v>335366.71000000014</v>
      </c>
      <c r="NT373" s="68">
        <f t="shared" si="20"/>
        <v>185248.64000000004</v>
      </c>
    </row>
    <row r="374" spans="1:384" s="40" customFormat="1" ht="15" customHeight="1" outlineLevel="1" x14ac:dyDescent="0.2">
      <c r="A374" s="61"/>
      <c r="B374" s="49" t="s">
        <v>1078</v>
      </c>
      <c r="C374" s="49" t="s">
        <v>955</v>
      </c>
      <c r="D374" s="49" t="s">
        <v>1155</v>
      </c>
      <c r="E374" s="50" t="s">
        <v>1205</v>
      </c>
      <c r="F374" s="64">
        <v>45594</v>
      </c>
      <c r="G374" s="49" t="s">
        <v>16</v>
      </c>
      <c r="H374" s="72">
        <v>0</v>
      </c>
      <c r="I374" s="65">
        <v>142163.16</v>
      </c>
      <c r="J374" s="114" t="str">
        <f>_xlfn.XLOOKUP(E374,'[12]Resumo Unidades'!$B:$B,'[12]Resumo Unidades'!$W:$W)</f>
        <v>Fluxo ok</v>
      </c>
      <c r="K374" s="51" t="str">
        <f>IF(L374&gt;Resumo!$E$23,"Sim","Não")</f>
        <v>Não</v>
      </c>
      <c r="L374" s="66">
        <v>0</v>
      </c>
      <c r="M374" s="67"/>
      <c r="N374" s="52">
        <v>0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52">
        <v>0</v>
      </c>
      <c r="W374" s="52">
        <v>0</v>
      </c>
      <c r="X374" s="52">
        <v>0</v>
      </c>
      <c r="Y374" s="52">
        <v>0</v>
      </c>
      <c r="Z374" s="52">
        <v>0</v>
      </c>
      <c r="AA374" s="52">
        <v>0</v>
      </c>
      <c r="AB374" s="52">
        <v>0</v>
      </c>
      <c r="AC374" s="52">
        <v>0</v>
      </c>
      <c r="AD374" s="52">
        <v>0</v>
      </c>
      <c r="AE374" s="52">
        <v>0</v>
      </c>
      <c r="AF374" s="52">
        <v>0</v>
      </c>
      <c r="AG374" s="52">
        <v>0</v>
      </c>
      <c r="AH374" s="52">
        <v>0</v>
      </c>
      <c r="AI374" s="52">
        <v>0</v>
      </c>
      <c r="AJ374" s="52">
        <v>0</v>
      </c>
      <c r="AK374" s="52">
        <v>0</v>
      </c>
      <c r="AL374" s="52">
        <v>0</v>
      </c>
      <c r="AM374" s="52">
        <v>0</v>
      </c>
      <c r="AN374" s="52">
        <v>0</v>
      </c>
      <c r="AO374" s="52">
        <v>0</v>
      </c>
      <c r="AP374" s="52">
        <v>0</v>
      </c>
      <c r="AQ374" s="52">
        <v>0</v>
      </c>
      <c r="AR374" s="52">
        <v>0</v>
      </c>
      <c r="AS374" s="52">
        <v>0</v>
      </c>
      <c r="AT374" s="52">
        <v>0</v>
      </c>
      <c r="AU374" s="52">
        <v>0</v>
      </c>
      <c r="AV374" s="52">
        <v>0</v>
      </c>
      <c r="AW374" s="52">
        <v>0</v>
      </c>
      <c r="AX374" s="52">
        <v>0</v>
      </c>
      <c r="AY374" s="52">
        <v>0</v>
      </c>
      <c r="AZ374" s="52">
        <v>0</v>
      </c>
      <c r="BA374" s="52">
        <v>0</v>
      </c>
      <c r="BB374" s="52">
        <v>0</v>
      </c>
      <c r="BC374" s="52">
        <v>0</v>
      </c>
      <c r="BD374" s="52">
        <v>0</v>
      </c>
      <c r="BE374" s="52">
        <v>0</v>
      </c>
      <c r="BF374" s="52">
        <v>0</v>
      </c>
      <c r="BG374" s="52">
        <v>0</v>
      </c>
      <c r="BH374" s="52">
        <v>0</v>
      </c>
      <c r="BI374" s="52">
        <v>0</v>
      </c>
      <c r="BJ374" s="52">
        <v>0</v>
      </c>
      <c r="BK374" s="52">
        <v>0</v>
      </c>
      <c r="BL374" s="52">
        <v>0</v>
      </c>
      <c r="BM374" s="52">
        <v>0</v>
      </c>
      <c r="BN374" s="52">
        <v>0</v>
      </c>
      <c r="BO374" s="52">
        <v>0</v>
      </c>
      <c r="BP374" s="52">
        <v>0</v>
      </c>
      <c r="BQ374" s="52">
        <v>0</v>
      </c>
      <c r="BR374" s="52">
        <v>0</v>
      </c>
      <c r="BS374" s="52">
        <v>0</v>
      </c>
      <c r="BT374" s="52">
        <v>0</v>
      </c>
      <c r="BU374" s="52">
        <v>0</v>
      </c>
      <c r="BV374" s="52">
        <v>0</v>
      </c>
      <c r="BW374" s="52">
        <v>0</v>
      </c>
      <c r="BX374" s="52">
        <v>0</v>
      </c>
      <c r="BY374" s="52">
        <v>0</v>
      </c>
      <c r="BZ374" s="52">
        <v>0</v>
      </c>
      <c r="CA374" s="52">
        <v>0</v>
      </c>
      <c r="CB374" s="52">
        <v>0</v>
      </c>
      <c r="CC374" s="52">
        <v>0</v>
      </c>
      <c r="CD374" s="52">
        <v>3259.2</v>
      </c>
      <c r="CE374" s="52">
        <v>992.13</v>
      </c>
      <c r="CF374" s="52">
        <v>1000.17</v>
      </c>
      <c r="CG374" s="52">
        <v>1008.29</v>
      </c>
      <c r="CH374" s="52">
        <v>1016.48</v>
      </c>
      <c r="CI374" s="52">
        <v>1024.73</v>
      </c>
      <c r="CJ374" s="52">
        <v>1033.05</v>
      </c>
      <c r="CK374" s="52">
        <v>1041.45</v>
      </c>
      <c r="CL374" s="52">
        <v>1049.92</v>
      </c>
      <c r="CM374" s="52">
        <v>1058.46</v>
      </c>
      <c r="CN374" s="52">
        <v>1067.07</v>
      </c>
      <c r="CO374" s="52">
        <v>1075.75</v>
      </c>
      <c r="CP374" s="52">
        <v>1084.52</v>
      </c>
      <c r="CQ374" s="52">
        <v>1093.3499999999999</v>
      </c>
      <c r="CR374" s="52">
        <v>1102.26</v>
      </c>
      <c r="CS374" s="52">
        <v>1111.24</v>
      </c>
      <c r="CT374" s="52">
        <v>1120.3</v>
      </c>
      <c r="CU374" s="52">
        <v>1129.43</v>
      </c>
      <c r="CV374" s="52">
        <v>1138.6500000000001</v>
      </c>
      <c r="CW374" s="52">
        <v>1147.95</v>
      </c>
      <c r="CX374" s="52">
        <v>1157.32</v>
      </c>
      <c r="CY374" s="52">
        <v>1166.77</v>
      </c>
      <c r="CZ374" s="52">
        <v>1176.3</v>
      </c>
      <c r="DA374" s="52">
        <v>1185.92</v>
      </c>
      <c r="DB374" s="52">
        <v>1195.6199999999999</v>
      </c>
      <c r="DC374" s="52">
        <v>1205.3899999999999</v>
      </c>
      <c r="DD374" s="52">
        <v>1215.26</v>
      </c>
      <c r="DE374" s="52">
        <v>1225.2</v>
      </c>
      <c r="DF374" s="52">
        <v>1235.23</v>
      </c>
      <c r="DG374" s="52">
        <v>1245.3499999999999</v>
      </c>
      <c r="DH374" s="52">
        <v>1255.54</v>
      </c>
      <c r="DI374" s="52">
        <v>1265.83</v>
      </c>
      <c r="DJ374" s="52">
        <v>1276.2</v>
      </c>
      <c r="DK374" s="52">
        <v>1286.6600000000001</v>
      </c>
      <c r="DL374" s="52">
        <v>1297.22</v>
      </c>
      <c r="DM374" s="52">
        <v>1307.8599999999999</v>
      </c>
      <c r="DN374" s="52">
        <v>1318.59</v>
      </c>
      <c r="DO374" s="52">
        <v>1329.42</v>
      </c>
      <c r="DP374" s="52">
        <v>1340.33</v>
      </c>
      <c r="DQ374" s="52">
        <v>1351.34</v>
      </c>
      <c r="DR374" s="52">
        <v>1362.44</v>
      </c>
      <c r="DS374" s="52">
        <v>1373.6399999999999</v>
      </c>
      <c r="DT374" s="52">
        <v>1384.93</v>
      </c>
      <c r="DU374" s="52">
        <v>1396.32</v>
      </c>
      <c r="DV374" s="52">
        <v>1407.8</v>
      </c>
      <c r="DW374" s="52">
        <v>1419.3799999999999</v>
      </c>
      <c r="DX374" s="52">
        <v>1431.06</v>
      </c>
      <c r="DY374" s="52">
        <v>1442.84</v>
      </c>
      <c r="DZ374" s="52">
        <v>1454.72</v>
      </c>
      <c r="EA374" s="52">
        <v>1466.7</v>
      </c>
      <c r="EB374" s="52">
        <v>1478.79</v>
      </c>
      <c r="EC374" s="52">
        <v>1490.96</v>
      </c>
      <c r="ED374" s="52">
        <v>1503.26</v>
      </c>
      <c r="EE374" s="52">
        <v>1515.65</v>
      </c>
      <c r="EF374" s="52">
        <v>1528.15</v>
      </c>
      <c r="EG374" s="52">
        <v>1540.75</v>
      </c>
      <c r="EH374" s="52">
        <v>1553.46</v>
      </c>
      <c r="EI374" s="52">
        <v>1566.28</v>
      </c>
      <c r="EJ374" s="52">
        <v>1579.21</v>
      </c>
      <c r="EK374" s="52">
        <v>1592.25</v>
      </c>
      <c r="EL374" s="52">
        <v>1605.4</v>
      </c>
      <c r="EM374" s="52">
        <v>1618.66</v>
      </c>
      <c r="EN374" s="52">
        <v>1632.03</v>
      </c>
      <c r="EO374" s="52">
        <v>1645.52</v>
      </c>
      <c r="EP374" s="52">
        <v>1659.12</v>
      </c>
      <c r="EQ374" s="52">
        <v>1672.84</v>
      </c>
      <c r="ER374" s="52">
        <v>1686.67</v>
      </c>
      <c r="ES374" s="52">
        <v>1700.6299999999999</v>
      </c>
      <c r="ET374" s="52">
        <v>1714.7</v>
      </c>
      <c r="EU374" s="52">
        <v>1728.8899999999999</v>
      </c>
      <c r="EV374" s="52">
        <v>1743.19</v>
      </c>
      <c r="EW374" s="52">
        <v>1757.6299999999999</v>
      </c>
      <c r="EX374" s="52">
        <v>1772.18</v>
      </c>
      <c r="EY374" s="52">
        <v>1786.87</v>
      </c>
      <c r="EZ374" s="52">
        <v>1801.66</v>
      </c>
      <c r="FA374" s="52">
        <v>1816.59</v>
      </c>
      <c r="FB374" s="52">
        <v>1831.65</v>
      </c>
      <c r="FC374" s="52">
        <v>1846.83</v>
      </c>
      <c r="FD374" s="52">
        <v>1862.15</v>
      </c>
      <c r="FE374" s="52">
        <v>1877.59</v>
      </c>
      <c r="FF374" s="52">
        <v>1893.17</v>
      </c>
      <c r="FG374" s="52">
        <v>1908.87</v>
      </c>
      <c r="FH374" s="52">
        <v>1924.72</v>
      </c>
      <c r="FI374" s="52">
        <v>1940.69</v>
      </c>
      <c r="FJ374" s="52">
        <v>1956.8</v>
      </c>
      <c r="FK374" s="52">
        <v>1973.05</v>
      </c>
      <c r="FL374" s="52">
        <v>1989.44</v>
      </c>
      <c r="FM374" s="52">
        <v>2005.96</v>
      </c>
      <c r="FN374" s="52">
        <v>2022.6299999999999</v>
      </c>
      <c r="FO374" s="52">
        <v>2039.44</v>
      </c>
      <c r="FP374" s="52">
        <v>2056.39</v>
      </c>
      <c r="FQ374" s="52">
        <v>2073.4800000000005</v>
      </c>
      <c r="FR374" s="52">
        <v>2090.7200000000003</v>
      </c>
      <c r="FS374" s="52">
        <v>2108.1100000000006</v>
      </c>
      <c r="FT374" s="52">
        <v>2125.6500000000005</v>
      </c>
      <c r="FU374" s="52">
        <v>2143.3200000000002</v>
      </c>
      <c r="FV374" s="52">
        <v>2161.15</v>
      </c>
      <c r="FW374" s="52">
        <v>2179.14</v>
      </c>
      <c r="FX374" s="52">
        <v>2197.2800000000007</v>
      </c>
      <c r="FY374" s="52">
        <v>2215.5700000000006</v>
      </c>
      <c r="FZ374" s="52">
        <v>2234.0200000000004</v>
      </c>
      <c r="GA374" s="52">
        <v>2252.6200000000003</v>
      </c>
      <c r="GB374" s="52">
        <v>2271.3800000000006</v>
      </c>
      <c r="GC374" s="52">
        <v>2290.3000000000002</v>
      </c>
      <c r="GD374" s="52">
        <v>2309.39</v>
      </c>
      <c r="GE374" s="52">
        <v>2328.64</v>
      </c>
      <c r="GF374" s="52">
        <v>2348.0500000000006</v>
      </c>
      <c r="GG374" s="52">
        <v>2367.6200000000003</v>
      </c>
      <c r="GH374" s="52">
        <v>2387.3500000000004</v>
      </c>
      <c r="GI374" s="52">
        <v>2407.2700000000004</v>
      </c>
      <c r="GJ374" s="52">
        <v>2427.3400000000006</v>
      </c>
      <c r="GK374" s="52">
        <v>2447.59</v>
      </c>
      <c r="GL374" s="52">
        <v>2468.0099999999998</v>
      </c>
      <c r="GM374" s="52">
        <v>2488.6</v>
      </c>
      <c r="GN374" s="52">
        <v>2509.3700000000003</v>
      </c>
      <c r="GO374" s="52">
        <v>2530.3100000000004</v>
      </c>
      <c r="GP374" s="52">
        <v>2551.4400000000005</v>
      </c>
      <c r="GQ374" s="52">
        <v>2572.7400000000002</v>
      </c>
      <c r="GR374" s="52">
        <v>2594.2200000000003</v>
      </c>
      <c r="GS374" s="52">
        <v>2615.89</v>
      </c>
      <c r="GT374" s="52">
        <v>2637.74</v>
      </c>
      <c r="GU374" s="52">
        <v>2659.78</v>
      </c>
      <c r="GV374" s="52">
        <v>2682.0000000000005</v>
      </c>
      <c r="GW374" s="52">
        <v>2704.4100000000003</v>
      </c>
      <c r="GX374" s="52">
        <v>2727.01</v>
      </c>
      <c r="GY374" s="52">
        <v>2749.8100000000004</v>
      </c>
      <c r="GZ374" s="52">
        <v>2772.8000000000006</v>
      </c>
      <c r="HA374" s="52">
        <v>2795.98</v>
      </c>
      <c r="HB374" s="52">
        <v>2819.36</v>
      </c>
      <c r="HC374" s="52">
        <v>2842.94</v>
      </c>
      <c r="HD374" s="52">
        <v>2866.7300000000005</v>
      </c>
      <c r="HE374" s="52">
        <v>2890.7100000000005</v>
      </c>
      <c r="HF374" s="52">
        <v>2914.8900000000003</v>
      </c>
      <c r="HG374" s="52">
        <v>2939.2900000000004</v>
      </c>
      <c r="HH374" s="52">
        <v>2963.8800000000006</v>
      </c>
      <c r="HI374" s="52">
        <v>2988.69</v>
      </c>
      <c r="HJ374" s="52">
        <v>3013.71</v>
      </c>
      <c r="HK374" s="52">
        <v>3038.95</v>
      </c>
      <c r="HL374" s="52">
        <v>3064.3900000000003</v>
      </c>
      <c r="HM374" s="52">
        <v>3090.0500000000006</v>
      </c>
      <c r="HN374" s="52">
        <v>3115.9300000000003</v>
      </c>
      <c r="HO374" s="52">
        <v>3142.0300000000007</v>
      </c>
      <c r="HP374" s="52">
        <v>3168.3500000000004</v>
      </c>
      <c r="HQ374" s="52">
        <v>3194.9</v>
      </c>
      <c r="HR374" s="52">
        <v>3221.68</v>
      </c>
      <c r="HS374" s="52">
        <v>3248.67</v>
      </c>
      <c r="HT374" s="52">
        <v>3275.9000000000005</v>
      </c>
      <c r="HU374" s="52">
        <v>3303.3600000000006</v>
      </c>
      <c r="HV374" s="52">
        <v>3331.0600000000004</v>
      </c>
      <c r="HW374" s="52">
        <v>3358.9800000000005</v>
      </c>
      <c r="HX374" s="52">
        <v>3387.1500000000005</v>
      </c>
      <c r="HY374" s="52">
        <v>3415.56</v>
      </c>
      <c r="HZ374" s="52">
        <v>3444.2</v>
      </c>
      <c r="IA374" s="52">
        <v>3473.1</v>
      </c>
      <c r="IB374" s="52">
        <v>3502.2300000000005</v>
      </c>
      <c r="IC374" s="52">
        <v>3531.6200000000003</v>
      </c>
      <c r="ID374" s="52">
        <v>3561.2500000000005</v>
      </c>
      <c r="IE374" s="52">
        <v>0</v>
      </c>
      <c r="IF374" s="52">
        <v>0</v>
      </c>
      <c r="IG374" s="52">
        <v>0</v>
      </c>
      <c r="IH374" s="52">
        <v>0</v>
      </c>
      <c r="II374" s="52">
        <v>0</v>
      </c>
      <c r="IJ374" s="52">
        <v>0</v>
      </c>
      <c r="IK374" s="52">
        <v>0</v>
      </c>
      <c r="IL374" s="52">
        <v>0</v>
      </c>
      <c r="IM374" s="52">
        <v>0</v>
      </c>
      <c r="IN374" s="52">
        <v>0</v>
      </c>
      <c r="IO374" s="52">
        <v>0</v>
      </c>
      <c r="IP374" s="52">
        <v>0</v>
      </c>
      <c r="IQ374" s="52">
        <v>0</v>
      </c>
      <c r="IR374" s="52">
        <v>0</v>
      </c>
      <c r="IS374" s="52">
        <v>0</v>
      </c>
      <c r="IT374" s="52">
        <v>0</v>
      </c>
      <c r="IU374" s="52">
        <v>0</v>
      </c>
      <c r="IV374" s="52">
        <v>0</v>
      </c>
      <c r="IW374" s="52">
        <v>0</v>
      </c>
      <c r="IX374" s="52">
        <v>0</v>
      </c>
      <c r="IY374" s="52">
        <v>0</v>
      </c>
      <c r="IZ374" s="52">
        <v>0</v>
      </c>
      <c r="JA374" s="52">
        <v>0</v>
      </c>
      <c r="JB374" s="52">
        <v>0</v>
      </c>
      <c r="JC374" s="52">
        <v>0</v>
      </c>
      <c r="JD374" s="52">
        <v>0</v>
      </c>
      <c r="JE374" s="52">
        <v>0</v>
      </c>
      <c r="JF374" s="52">
        <v>0</v>
      </c>
      <c r="JG374" s="52">
        <v>0</v>
      </c>
      <c r="JH374" s="52">
        <v>0</v>
      </c>
      <c r="JI374" s="52">
        <v>0</v>
      </c>
      <c r="JJ374" s="52">
        <v>0</v>
      </c>
      <c r="JK374" s="52">
        <v>0</v>
      </c>
      <c r="JL374" s="52">
        <v>0</v>
      </c>
      <c r="JM374" s="52">
        <v>0</v>
      </c>
      <c r="JN374" s="52">
        <v>0</v>
      </c>
      <c r="JO374" s="52">
        <v>0</v>
      </c>
      <c r="JP374" s="52">
        <v>0</v>
      </c>
      <c r="JQ374" s="52">
        <v>0</v>
      </c>
      <c r="JR374" s="52">
        <v>0</v>
      </c>
      <c r="JS374" s="52">
        <v>0</v>
      </c>
      <c r="JT374" s="52">
        <v>0</v>
      </c>
      <c r="JU374" s="52">
        <v>0</v>
      </c>
      <c r="JV374" s="52">
        <v>0</v>
      </c>
      <c r="JW374" s="52">
        <v>0</v>
      </c>
      <c r="JX374" s="52">
        <v>0</v>
      </c>
      <c r="JY374" s="52">
        <v>0</v>
      </c>
      <c r="JZ374" s="52">
        <v>0</v>
      </c>
      <c r="KA374" s="52">
        <v>0</v>
      </c>
      <c r="KB374" s="52">
        <v>0</v>
      </c>
      <c r="KC374" s="52">
        <v>0</v>
      </c>
      <c r="KD374" s="52">
        <v>0</v>
      </c>
      <c r="KE374" s="52">
        <v>0</v>
      </c>
      <c r="KF374" s="52">
        <v>0</v>
      </c>
      <c r="KG374" s="52">
        <v>0</v>
      </c>
      <c r="KH374" s="52">
        <v>0</v>
      </c>
      <c r="KI374" s="52">
        <v>0</v>
      </c>
      <c r="KJ374" s="52">
        <v>0</v>
      </c>
      <c r="KK374" s="52">
        <v>0</v>
      </c>
      <c r="KL374" s="52">
        <v>0</v>
      </c>
      <c r="KM374" s="52">
        <v>0</v>
      </c>
      <c r="KN374" s="52">
        <v>0</v>
      </c>
      <c r="KO374" s="52">
        <v>0</v>
      </c>
      <c r="KP374" s="52">
        <v>0</v>
      </c>
      <c r="KQ374" s="52">
        <v>0</v>
      </c>
      <c r="KR374" s="52">
        <v>0</v>
      </c>
      <c r="KS374" s="52">
        <v>0</v>
      </c>
      <c r="KT374" s="52">
        <v>0</v>
      </c>
      <c r="KU374" s="52">
        <v>0</v>
      </c>
      <c r="KV374" s="52">
        <v>0</v>
      </c>
      <c r="KW374" s="52">
        <v>0</v>
      </c>
      <c r="KX374" s="52">
        <v>0</v>
      </c>
      <c r="KY374" s="52">
        <v>0</v>
      </c>
      <c r="KZ374" s="52">
        <v>0</v>
      </c>
      <c r="LA374" s="52">
        <v>0</v>
      </c>
      <c r="LB374" s="52">
        <v>0</v>
      </c>
      <c r="LC374" s="52">
        <v>0</v>
      </c>
      <c r="LD374" s="52">
        <v>0</v>
      </c>
      <c r="LE374" s="52">
        <v>0</v>
      </c>
      <c r="LF374" s="52">
        <v>0</v>
      </c>
      <c r="LG374" s="52">
        <v>0</v>
      </c>
      <c r="LH374" s="52">
        <v>0</v>
      </c>
      <c r="LI374" s="52">
        <v>0</v>
      </c>
      <c r="LJ374" s="52">
        <v>0</v>
      </c>
      <c r="LK374" s="52">
        <v>0</v>
      </c>
      <c r="LL374" s="52">
        <v>0</v>
      </c>
      <c r="LM374" s="52">
        <v>0</v>
      </c>
      <c r="LN374" s="52">
        <v>0</v>
      </c>
      <c r="LO374" s="52">
        <v>0</v>
      </c>
      <c r="LP374" s="52">
        <v>0</v>
      </c>
      <c r="LQ374" s="52">
        <v>0</v>
      </c>
      <c r="LR374" s="52">
        <v>0</v>
      </c>
      <c r="LS374" s="52">
        <v>0</v>
      </c>
      <c r="LT374" s="52">
        <v>0</v>
      </c>
      <c r="LU374" s="52">
        <v>0</v>
      </c>
      <c r="LV374" s="52">
        <v>0</v>
      </c>
      <c r="LW374" s="52">
        <v>0</v>
      </c>
      <c r="LX374" s="52">
        <v>0</v>
      </c>
      <c r="LY374" s="52">
        <v>0</v>
      </c>
      <c r="LZ374" s="52">
        <v>0</v>
      </c>
      <c r="MA374" s="52">
        <v>0</v>
      </c>
      <c r="MB374" s="52">
        <v>0</v>
      </c>
      <c r="MC374" s="52">
        <v>0</v>
      </c>
      <c r="MD374" s="52">
        <v>0</v>
      </c>
      <c r="ME374" s="52">
        <v>0</v>
      </c>
      <c r="MF374" s="52">
        <v>0</v>
      </c>
      <c r="MG374" s="52">
        <v>0</v>
      </c>
      <c r="MH374" s="52">
        <v>0</v>
      </c>
      <c r="MI374" s="52">
        <v>0</v>
      </c>
      <c r="MJ374" s="52">
        <v>0</v>
      </c>
      <c r="MK374" s="52">
        <v>0</v>
      </c>
      <c r="ML374" s="52">
        <v>0</v>
      </c>
      <c r="MM374" s="52">
        <v>0</v>
      </c>
      <c r="MN374" s="52">
        <v>0</v>
      </c>
      <c r="MO374" s="52">
        <v>0</v>
      </c>
      <c r="MP374" s="52">
        <v>0</v>
      </c>
      <c r="MQ374" s="52">
        <v>0</v>
      </c>
      <c r="MR374" s="52">
        <v>0</v>
      </c>
      <c r="MS374" s="52">
        <v>0</v>
      </c>
      <c r="MT374" s="52">
        <v>0</v>
      </c>
      <c r="MU374" s="52">
        <v>0</v>
      </c>
      <c r="MV374" s="52">
        <v>0</v>
      </c>
      <c r="MW374" s="52">
        <v>0</v>
      </c>
      <c r="MX374" s="52">
        <v>0</v>
      </c>
      <c r="MY374" s="52">
        <v>0</v>
      </c>
      <c r="MZ374" s="52">
        <v>0</v>
      </c>
      <c r="NA374" s="52">
        <v>0</v>
      </c>
      <c r="NB374" s="52">
        <v>0</v>
      </c>
      <c r="NC374" s="52">
        <v>0</v>
      </c>
      <c r="ND374" s="52">
        <v>0</v>
      </c>
      <c r="NE374" s="52">
        <v>0</v>
      </c>
      <c r="NF374" s="52">
        <v>0</v>
      </c>
      <c r="NG374" s="52">
        <v>0</v>
      </c>
      <c r="NH374" s="52">
        <v>0</v>
      </c>
      <c r="NI374" s="52">
        <v>0</v>
      </c>
      <c r="NJ374" s="52">
        <v>0</v>
      </c>
      <c r="NK374" s="52">
        <v>0</v>
      </c>
      <c r="NL374" s="52">
        <v>0</v>
      </c>
      <c r="NM374" s="52">
        <v>0</v>
      </c>
      <c r="NN374" s="52">
        <v>0</v>
      </c>
      <c r="NO374" s="52">
        <v>0</v>
      </c>
      <c r="NP374" s="52">
        <v>0</v>
      </c>
      <c r="NQ374" s="52">
        <v>0</v>
      </c>
      <c r="NR374" s="68">
        <f t="shared" si="18"/>
        <v>316087.96000000002</v>
      </c>
      <c r="NS374" s="68">
        <f t="shared" si="19"/>
        <v>316087.96000000002</v>
      </c>
      <c r="NT374" s="68">
        <f t="shared" si="20"/>
        <v>174636.09</v>
      </c>
    </row>
    <row r="375" spans="1:384" s="40" customFormat="1" ht="15" customHeight="1" outlineLevel="1" x14ac:dyDescent="0.2">
      <c r="A375" s="61"/>
      <c r="B375" s="49" t="s">
        <v>1078</v>
      </c>
      <c r="C375" s="49" t="s">
        <v>749</v>
      </c>
      <c r="D375" s="49" t="s">
        <v>1156</v>
      </c>
      <c r="E375" s="50" t="s">
        <v>1206</v>
      </c>
      <c r="F375" s="64">
        <v>45627</v>
      </c>
      <c r="G375" s="49" t="s">
        <v>16</v>
      </c>
      <c r="H375" s="72">
        <v>0</v>
      </c>
      <c r="I375" s="65">
        <v>142422.9</v>
      </c>
      <c r="J375" s="114" t="str">
        <f>_xlfn.XLOOKUP(E375,'[12]Resumo Unidades'!$B:$B,'[12]Resumo Unidades'!$W:$W)</f>
        <v>Fluxo ok</v>
      </c>
      <c r="K375" s="51" t="str">
        <f>IF(L375&gt;Resumo!$E$23,"Sim","Não")</f>
        <v>Não</v>
      </c>
      <c r="L375" s="66">
        <v>0</v>
      </c>
      <c r="M375" s="67"/>
      <c r="N375" s="52">
        <v>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52">
        <v>0</v>
      </c>
      <c r="W375" s="52">
        <v>0</v>
      </c>
      <c r="X375" s="52">
        <v>0</v>
      </c>
      <c r="Y375" s="52">
        <v>0</v>
      </c>
      <c r="Z375" s="52">
        <v>0</v>
      </c>
      <c r="AA375" s="52">
        <v>0</v>
      </c>
      <c r="AB375" s="52">
        <v>0</v>
      </c>
      <c r="AC375" s="52">
        <v>0</v>
      </c>
      <c r="AD375" s="52">
        <v>0</v>
      </c>
      <c r="AE375" s="52">
        <v>0</v>
      </c>
      <c r="AF375" s="52">
        <v>0</v>
      </c>
      <c r="AG375" s="52">
        <v>0</v>
      </c>
      <c r="AH375" s="52">
        <v>0</v>
      </c>
      <c r="AI375" s="52">
        <v>0</v>
      </c>
      <c r="AJ375" s="52">
        <v>0</v>
      </c>
      <c r="AK375" s="52">
        <v>0</v>
      </c>
      <c r="AL375" s="52">
        <v>0</v>
      </c>
      <c r="AM375" s="52">
        <v>0</v>
      </c>
      <c r="AN375" s="52">
        <v>0</v>
      </c>
      <c r="AO375" s="52">
        <v>0</v>
      </c>
      <c r="AP375" s="52">
        <v>0</v>
      </c>
      <c r="AQ375" s="52">
        <v>0</v>
      </c>
      <c r="AR375" s="52">
        <v>0</v>
      </c>
      <c r="AS375" s="52">
        <v>0</v>
      </c>
      <c r="AT375" s="52">
        <v>0</v>
      </c>
      <c r="AU375" s="52">
        <v>0</v>
      </c>
      <c r="AV375" s="52">
        <v>0</v>
      </c>
      <c r="AW375" s="52">
        <v>0</v>
      </c>
      <c r="AX375" s="52">
        <v>0</v>
      </c>
      <c r="AY375" s="52">
        <v>0</v>
      </c>
      <c r="AZ375" s="52">
        <v>0</v>
      </c>
      <c r="BA375" s="52">
        <v>0</v>
      </c>
      <c r="BB375" s="52">
        <v>0</v>
      </c>
      <c r="BC375" s="52">
        <v>0</v>
      </c>
      <c r="BD375" s="52">
        <v>0</v>
      </c>
      <c r="BE375" s="52">
        <v>0</v>
      </c>
      <c r="BF375" s="52">
        <v>0</v>
      </c>
      <c r="BG375" s="52">
        <v>0</v>
      </c>
      <c r="BH375" s="52">
        <v>0</v>
      </c>
      <c r="BI375" s="52">
        <v>0</v>
      </c>
      <c r="BJ375" s="52">
        <v>0</v>
      </c>
      <c r="BK375" s="52">
        <v>0</v>
      </c>
      <c r="BL375" s="52">
        <v>0</v>
      </c>
      <c r="BM375" s="52">
        <v>0</v>
      </c>
      <c r="BN375" s="52">
        <v>0</v>
      </c>
      <c r="BO375" s="52">
        <v>0</v>
      </c>
      <c r="BP375" s="52">
        <v>0</v>
      </c>
      <c r="BQ375" s="52">
        <v>0</v>
      </c>
      <c r="BR375" s="52">
        <v>0</v>
      </c>
      <c r="BS375" s="52">
        <v>0</v>
      </c>
      <c r="BT375" s="52">
        <v>0</v>
      </c>
      <c r="BU375" s="52">
        <v>0</v>
      </c>
      <c r="BV375" s="52">
        <v>0</v>
      </c>
      <c r="BW375" s="52">
        <v>0</v>
      </c>
      <c r="BX375" s="52">
        <v>0</v>
      </c>
      <c r="BY375" s="52">
        <v>0</v>
      </c>
      <c r="BZ375" s="52">
        <v>0</v>
      </c>
      <c r="CA375" s="52">
        <v>0</v>
      </c>
      <c r="CB375" s="52">
        <v>0</v>
      </c>
      <c r="CC375" s="52">
        <v>0</v>
      </c>
      <c r="CD375" s="52">
        <v>0</v>
      </c>
      <c r="CE375" s="52">
        <v>0</v>
      </c>
      <c r="CF375" s="52">
        <v>182.88</v>
      </c>
      <c r="CG375" s="52">
        <v>2360.58</v>
      </c>
      <c r="CH375" s="52">
        <v>2392.7300000000005</v>
      </c>
      <c r="CI375" s="52">
        <v>2392.7300000000005</v>
      </c>
      <c r="CJ375" s="52">
        <v>2392.7300000000005</v>
      </c>
      <c r="CK375" s="52">
        <v>2392.7300000000005</v>
      </c>
      <c r="CL375" s="52">
        <v>2392.73</v>
      </c>
      <c r="CM375" s="52">
        <v>2392.73</v>
      </c>
      <c r="CN375" s="52">
        <v>2392.73</v>
      </c>
      <c r="CO375" s="52">
        <v>2392.7300000000005</v>
      </c>
      <c r="CP375" s="52">
        <v>2392.7300000000005</v>
      </c>
      <c r="CQ375" s="52">
        <v>2392.7300000000005</v>
      </c>
      <c r="CR375" s="52">
        <v>2392.7300000000005</v>
      </c>
      <c r="CS375" s="52">
        <v>2392.7300000000005</v>
      </c>
      <c r="CT375" s="52">
        <v>2392.73</v>
      </c>
      <c r="CU375" s="52">
        <v>2392.73</v>
      </c>
      <c r="CV375" s="52">
        <v>2392.73</v>
      </c>
      <c r="CW375" s="52">
        <v>2392.7300000000005</v>
      </c>
      <c r="CX375" s="52">
        <v>2392.7300000000005</v>
      </c>
      <c r="CY375" s="52">
        <v>2392.7300000000005</v>
      </c>
      <c r="CZ375" s="52">
        <v>2392.7300000000005</v>
      </c>
      <c r="DA375" s="52">
        <v>2392.7300000000005</v>
      </c>
      <c r="DB375" s="52">
        <v>2392.73</v>
      </c>
      <c r="DC375" s="52">
        <v>2392.73</v>
      </c>
      <c r="DD375" s="52">
        <v>2392.73</v>
      </c>
      <c r="DE375" s="52">
        <v>2392.7300000000005</v>
      </c>
      <c r="DF375" s="52">
        <v>2392.7300000000005</v>
      </c>
      <c r="DG375" s="52">
        <v>2392.7300000000005</v>
      </c>
      <c r="DH375" s="52">
        <v>2392.7300000000005</v>
      </c>
      <c r="DI375" s="52">
        <v>2392.7300000000005</v>
      </c>
      <c r="DJ375" s="52">
        <v>2392.73</v>
      </c>
      <c r="DK375" s="52">
        <v>2392.73</v>
      </c>
      <c r="DL375" s="52">
        <v>2392.73</v>
      </c>
      <c r="DM375" s="52">
        <v>2392.7300000000005</v>
      </c>
      <c r="DN375" s="52">
        <v>2392.7300000000005</v>
      </c>
      <c r="DO375" s="52">
        <v>2392.7300000000005</v>
      </c>
      <c r="DP375" s="52">
        <v>2392.7300000000005</v>
      </c>
      <c r="DQ375" s="52">
        <v>2392.7300000000005</v>
      </c>
      <c r="DR375" s="52">
        <v>2392.73</v>
      </c>
      <c r="DS375" s="52">
        <v>2392.73</v>
      </c>
      <c r="DT375" s="52">
        <v>2392.73</v>
      </c>
      <c r="DU375" s="52">
        <v>2392.7300000000005</v>
      </c>
      <c r="DV375" s="52">
        <v>2392.7300000000005</v>
      </c>
      <c r="DW375" s="52">
        <v>2392.7300000000005</v>
      </c>
      <c r="DX375" s="52">
        <v>2392.7300000000005</v>
      </c>
      <c r="DY375" s="52">
        <v>2392.7300000000005</v>
      </c>
      <c r="DZ375" s="52">
        <v>2392.73</v>
      </c>
      <c r="EA375" s="52">
        <v>2392.73</v>
      </c>
      <c r="EB375" s="52">
        <v>2392.73</v>
      </c>
      <c r="EC375" s="52">
        <v>2392.7300000000005</v>
      </c>
      <c r="ED375" s="52">
        <v>2392.7300000000005</v>
      </c>
      <c r="EE375" s="52">
        <v>2392.7300000000005</v>
      </c>
      <c r="EF375" s="52">
        <v>2392.7300000000005</v>
      </c>
      <c r="EG375" s="52">
        <v>2392.7300000000005</v>
      </c>
      <c r="EH375" s="52">
        <v>2392.73</v>
      </c>
      <c r="EI375" s="52">
        <v>2392.73</v>
      </c>
      <c r="EJ375" s="52">
        <v>2392.73</v>
      </c>
      <c r="EK375" s="52">
        <v>2392.7300000000005</v>
      </c>
      <c r="EL375" s="52">
        <v>2392.7300000000005</v>
      </c>
      <c r="EM375" s="52">
        <v>2392.7300000000005</v>
      </c>
      <c r="EN375" s="52">
        <v>2392.7300000000005</v>
      </c>
      <c r="EO375" s="52">
        <v>2392.7300000000005</v>
      </c>
      <c r="EP375" s="52">
        <v>0</v>
      </c>
      <c r="EQ375" s="52">
        <v>0</v>
      </c>
      <c r="ER375" s="52">
        <v>0</v>
      </c>
      <c r="ES375" s="52">
        <v>0</v>
      </c>
      <c r="ET375" s="52">
        <v>0</v>
      </c>
      <c r="EU375" s="52">
        <v>0</v>
      </c>
      <c r="EV375" s="52">
        <v>0</v>
      </c>
      <c r="EW375" s="52">
        <v>0</v>
      </c>
      <c r="EX375" s="52">
        <v>0</v>
      </c>
      <c r="EY375" s="52">
        <v>0</v>
      </c>
      <c r="EZ375" s="52">
        <v>0</v>
      </c>
      <c r="FA375" s="52">
        <v>0</v>
      </c>
      <c r="FB375" s="52">
        <v>0</v>
      </c>
      <c r="FC375" s="52">
        <v>0</v>
      </c>
      <c r="FD375" s="52">
        <v>0</v>
      </c>
      <c r="FE375" s="52">
        <v>0</v>
      </c>
      <c r="FF375" s="52">
        <v>0</v>
      </c>
      <c r="FG375" s="52">
        <v>0</v>
      </c>
      <c r="FH375" s="52">
        <v>0</v>
      </c>
      <c r="FI375" s="52">
        <v>0</v>
      </c>
      <c r="FJ375" s="52">
        <v>0</v>
      </c>
      <c r="FK375" s="52">
        <v>0</v>
      </c>
      <c r="FL375" s="52">
        <v>0</v>
      </c>
      <c r="FM375" s="52">
        <v>0</v>
      </c>
      <c r="FN375" s="52">
        <v>0</v>
      </c>
      <c r="FO375" s="52">
        <v>0</v>
      </c>
      <c r="FP375" s="52">
        <v>0</v>
      </c>
      <c r="FQ375" s="52">
        <v>0</v>
      </c>
      <c r="FR375" s="52">
        <v>0</v>
      </c>
      <c r="FS375" s="52">
        <v>0</v>
      </c>
      <c r="FT375" s="52">
        <v>0</v>
      </c>
      <c r="FU375" s="52">
        <v>0</v>
      </c>
      <c r="FV375" s="52">
        <v>0</v>
      </c>
      <c r="FW375" s="52">
        <v>0</v>
      </c>
      <c r="FX375" s="52">
        <v>0</v>
      </c>
      <c r="FY375" s="52">
        <v>0</v>
      </c>
      <c r="FZ375" s="52">
        <v>0</v>
      </c>
      <c r="GA375" s="52">
        <v>0</v>
      </c>
      <c r="GB375" s="52">
        <v>0</v>
      </c>
      <c r="GC375" s="52">
        <v>0</v>
      </c>
      <c r="GD375" s="52">
        <v>0</v>
      </c>
      <c r="GE375" s="52">
        <v>0</v>
      </c>
      <c r="GF375" s="52">
        <v>0</v>
      </c>
      <c r="GG375" s="52">
        <v>0</v>
      </c>
      <c r="GH375" s="52">
        <v>0</v>
      </c>
      <c r="GI375" s="52">
        <v>0</v>
      </c>
      <c r="GJ375" s="52">
        <v>0</v>
      </c>
      <c r="GK375" s="52">
        <v>0</v>
      </c>
      <c r="GL375" s="52">
        <v>0</v>
      </c>
      <c r="GM375" s="52">
        <v>0</v>
      </c>
      <c r="GN375" s="52">
        <v>0</v>
      </c>
      <c r="GO375" s="52">
        <v>0</v>
      </c>
      <c r="GP375" s="52">
        <v>0</v>
      </c>
      <c r="GQ375" s="52">
        <v>0</v>
      </c>
      <c r="GR375" s="52">
        <v>0</v>
      </c>
      <c r="GS375" s="52">
        <v>0</v>
      </c>
      <c r="GT375" s="52">
        <v>0</v>
      </c>
      <c r="GU375" s="52">
        <v>0</v>
      </c>
      <c r="GV375" s="52">
        <v>0</v>
      </c>
      <c r="GW375" s="52">
        <v>0</v>
      </c>
      <c r="GX375" s="52">
        <v>0</v>
      </c>
      <c r="GY375" s="52">
        <v>0</v>
      </c>
      <c r="GZ375" s="52">
        <v>0</v>
      </c>
      <c r="HA375" s="52">
        <v>0</v>
      </c>
      <c r="HB375" s="52">
        <v>0</v>
      </c>
      <c r="HC375" s="52">
        <v>0</v>
      </c>
      <c r="HD375" s="52">
        <v>0</v>
      </c>
      <c r="HE375" s="52">
        <v>0</v>
      </c>
      <c r="HF375" s="52">
        <v>0</v>
      </c>
      <c r="HG375" s="52">
        <v>0</v>
      </c>
      <c r="HH375" s="52">
        <v>0</v>
      </c>
      <c r="HI375" s="52">
        <v>0</v>
      </c>
      <c r="HJ375" s="52">
        <v>0</v>
      </c>
      <c r="HK375" s="52">
        <v>0</v>
      </c>
      <c r="HL375" s="52">
        <v>0</v>
      </c>
      <c r="HM375" s="52">
        <v>0</v>
      </c>
      <c r="HN375" s="52">
        <v>0</v>
      </c>
      <c r="HO375" s="52">
        <v>0</v>
      </c>
      <c r="HP375" s="52">
        <v>0</v>
      </c>
      <c r="HQ375" s="52">
        <v>0</v>
      </c>
      <c r="HR375" s="52">
        <v>0</v>
      </c>
      <c r="HS375" s="52">
        <v>0</v>
      </c>
      <c r="HT375" s="52">
        <v>0</v>
      </c>
      <c r="HU375" s="52">
        <v>0</v>
      </c>
      <c r="HV375" s="52">
        <v>0</v>
      </c>
      <c r="HW375" s="52">
        <v>0</v>
      </c>
      <c r="HX375" s="52">
        <v>0</v>
      </c>
      <c r="HY375" s="52">
        <v>0</v>
      </c>
      <c r="HZ375" s="52">
        <v>0</v>
      </c>
      <c r="IA375" s="52">
        <v>0</v>
      </c>
      <c r="IB375" s="52">
        <v>0</v>
      </c>
      <c r="IC375" s="52">
        <v>0</v>
      </c>
      <c r="ID375" s="52">
        <v>0</v>
      </c>
      <c r="IE375" s="52">
        <v>0</v>
      </c>
      <c r="IF375" s="52">
        <v>0</v>
      </c>
      <c r="IG375" s="52">
        <v>0</v>
      </c>
      <c r="IH375" s="52">
        <v>0</v>
      </c>
      <c r="II375" s="52">
        <v>0</v>
      </c>
      <c r="IJ375" s="52">
        <v>0</v>
      </c>
      <c r="IK375" s="52">
        <v>0</v>
      </c>
      <c r="IL375" s="52">
        <v>0</v>
      </c>
      <c r="IM375" s="52">
        <v>0</v>
      </c>
      <c r="IN375" s="52">
        <v>0</v>
      </c>
      <c r="IO375" s="52">
        <v>0</v>
      </c>
      <c r="IP375" s="52">
        <v>0</v>
      </c>
      <c r="IQ375" s="52">
        <v>0</v>
      </c>
      <c r="IR375" s="52">
        <v>0</v>
      </c>
      <c r="IS375" s="52">
        <v>0</v>
      </c>
      <c r="IT375" s="52">
        <v>0</v>
      </c>
      <c r="IU375" s="52">
        <v>0</v>
      </c>
      <c r="IV375" s="52">
        <v>0</v>
      </c>
      <c r="IW375" s="52">
        <v>0</v>
      </c>
      <c r="IX375" s="52">
        <v>0</v>
      </c>
      <c r="IY375" s="52">
        <v>0</v>
      </c>
      <c r="IZ375" s="52">
        <v>0</v>
      </c>
      <c r="JA375" s="52">
        <v>0</v>
      </c>
      <c r="JB375" s="52">
        <v>0</v>
      </c>
      <c r="JC375" s="52">
        <v>0</v>
      </c>
      <c r="JD375" s="52">
        <v>0</v>
      </c>
      <c r="JE375" s="52">
        <v>0</v>
      </c>
      <c r="JF375" s="52">
        <v>0</v>
      </c>
      <c r="JG375" s="52">
        <v>0</v>
      </c>
      <c r="JH375" s="52">
        <v>0</v>
      </c>
      <c r="JI375" s="52">
        <v>0</v>
      </c>
      <c r="JJ375" s="52">
        <v>0</v>
      </c>
      <c r="JK375" s="52">
        <v>0</v>
      </c>
      <c r="JL375" s="52">
        <v>0</v>
      </c>
      <c r="JM375" s="52">
        <v>0</v>
      </c>
      <c r="JN375" s="52">
        <v>0</v>
      </c>
      <c r="JO375" s="52">
        <v>0</v>
      </c>
      <c r="JP375" s="52">
        <v>0</v>
      </c>
      <c r="JQ375" s="52">
        <v>0</v>
      </c>
      <c r="JR375" s="52">
        <v>0</v>
      </c>
      <c r="JS375" s="52">
        <v>0</v>
      </c>
      <c r="JT375" s="52">
        <v>0</v>
      </c>
      <c r="JU375" s="52">
        <v>0</v>
      </c>
      <c r="JV375" s="52">
        <v>0</v>
      </c>
      <c r="JW375" s="52">
        <v>0</v>
      </c>
      <c r="JX375" s="52">
        <v>0</v>
      </c>
      <c r="JY375" s="52">
        <v>0</v>
      </c>
      <c r="JZ375" s="52">
        <v>0</v>
      </c>
      <c r="KA375" s="52">
        <v>0</v>
      </c>
      <c r="KB375" s="52">
        <v>0</v>
      </c>
      <c r="KC375" s="52">
        <v>0</v>
      </c>
      <c r="KD375" s="52">
        <v>0</v>
      </c>
      <c r="KE375" s="52">
        <v>0</v>
      </c>
      <c r="KF375" s="52">
        <v>0</v>
      </c>
      <c r="KG375" s="52">
        <v>0</v>
      </c>
      <c r="KH375" s="52">
        <v>0</v>
      </c>
      <c r="KI375" s="52">
        <v>0</v>
      </c>
      <c r="KJ375" s="52">
        <v>0</v>
      </c>
      <c r="KK375" s="52">
        <v>0</v>
      </c>
      <c r="KL375" s="52">
        <v>0</v>
      </c>
      <c r="KM375" s="52">
        <v>0</v>
      </c>
      <c r="KN375" s="52">
        <v>0</v>
      </c>
      <c r="KO375" s="52">
        <v>0</v>
      </c>
      <c r="KP375" s="52">
        <v>0</v>
      </c>
      <c r="KQ375" s="52">
        <v>0</v>
      </c>
      <c r="KR375" s="52">
        <v>0</v>
      </c>
      <c r="KS375" s="52">
        <v>0</v>
      </c>
      <c r="KT375" s="52">
        <v>0</v>
      </c>
      <c r="KU375" s="52">
        <v>0</v>
      </c>
      <c r="KV375" s="52">
        <v>0</v>
      </c>
      <c r="KW375" s="52">
        <v>0</v>
      </c>
      <c r="KX375" s="52">
        <v>0</v>
      </c>
      <c r="KY375" s="52">
        <v>0</v>
      </c>
      <c r="KZ375" s="52">
        <v>0</v>
      </c>
      <c r="LA375" s="52">
        <v>0</v>
      </c>
      <c r="LB375" s="52">
        <v>0</v>
      </c>
      <c r="LC375" s="52">
        <v>0</v>
      </c>
      <c r="LD375" s="52">
        <v>0</v>
      </c>
      <c r="LE375" s="52">
        <v>0</v>
      </c>
      <c r="LF375" s="52">
        <v>0</v>
      </c>
      <c r="LG375" s="52">
        <v>0</v>
      </c>
      <c r="LH375" s="52">
        <v>0</v>
      </c>
      <c r="LI375" s="52">
        <v>0</v>
      </c>
      <c r="LJ375" s="52">
        <v>0</v>
      </c>
      <c r="LK375" s="52">
        <v>0</v>
      </c>
      <c r="LL375" s="52">
        <v>0</v>
      </c>
      <c r="LM375" s="52">
        <v>0</v>
      </c>
      <c r="LN375" s="52">
        <v>0</v>
      </c>
      <c r="LO375" s="52">
        <v>0</v>
      </c>
      <c r="LP375" s="52">
        <v>0</v>
      </c>
      <c r="LQ375" s="52">
        <v>0</v>
      </c>
      <c r="LR375" s="52">
        <v>0</v>
      </c>
      <c r="LS375" s="52">
        <v>0</v>
      </c>
      <c r="LT375" s="52">
        <v>0</v>
      </c>
      <c r="LU375" s="52">
        <v>0</v>
      </c>
      <c r="LV375" s="52">
        <v>0</v>
      </c>
      <c r="LW375" s="52">
        <v>0</v>
      </c>
      <c r="LX375" s="52">
        <v>0</v>
      </c>
      <c r="LY375" s="52">
        <v>0</v>
      </c>
      <c r="LZ375" s="52">
        <v>0</v>
      </c>
      <c r="MA375" s="52">
        <v>0</v>
      </c>
      <c r="MB375" s="52">
        <v>0</v>
      </c>
      <c r="MC375" s="52">
        <v>0</v>
      </c>
      <c r="MD375" s="52">
        <v>0</v>
      </c>
      <c r="ME375" s="52">
        <v>0</v>
      </c>
      <c r="MF375" s="52">
        <v>0</v>
      </c>
      <c r="MG375" s="52">
        <v>0</v>
      </c>
      <c r="MH375" s="52">
        <v>0</v>
      </c>
      <c r="MI375" s="52">
        <v>0</v>
      </c>
      <c r="MJ375" s="52">
        <v>0</v>
      </c>
      <c r="MK375" s="52">
        <v>0</v>
      </c>
      <c r="ML375" s="52">
        <v>0</v>
      </c>
      <c r="MM375" s="52">
        <v>0</v>
      </c>
      <c r="MN375" s="52">
        <v>0</v>
      </c>
      <c r="MO375" s="52">
        <v>0</v>
      </c>
      <c r="MP375" s="52">
        <v>0</v>
      </c>
      <c r="MQ375" s="52">
        <v>0</v>
      </c>
      <c r="MR375" s="52">
        <v>0</v>
      </c>
      <c r="MS375" s="52">
        <v>0</v>
      </c>
      <c r="MT375" s="52">
        <v>0</v>
      </c>
      <c r="MU375" s="52">
        <v>0</v>
      </c>
      <c r="MV375" s="52">
        <v>0</v>
      </c>
      <c r="MW375" s="52">
        <v>0</v>
      </c>
      <c r="MX375" s="52">
        <v>0</v>
      </c>
      <c r="MY375" s="52">
        <v>0</v>
      </c>
      <c r="MZ375" s="52">
        <v>0</v>
      </c>
      <c r="NA375" s="52">
        <v>0</v>
      </c>
      <c r="NB375" s="52">
        <v>0</v>
      </c>
      <c r="NC375" s="52">
        <v>0</v>
      </c>
      <c r="ND375" s="52">
        <v>0</v>
      </c>
      <c r="NE375" s="52">
        <v>0</v>
      </c>
      <c r="NF375" s="52">
        <v>0</v>
      </c>
      <c r="NG375" s="52">
        <v>0</v>
      </c>
      <c r="NH375" s="52">
        <v>0</v>
      </c>
      <c r="NI375" s="52">
        <v>0</v>
      </c>
      <c r="NJ375" s="52">
        <v>0</v>
      </c>
      <c r="NK375" s="52">
        <v>0</v>
      </c>
      <c r="NL375" s="52">
        <v>0</v>
      </c>
      <c r="NM375" s="52">
        <v>0</v>
      </c>
      <c r="NN375" s="52">
        <v>0</v>
      </c>
      <c r="NO375" s="52">
        <v>0</v>
      </c>
      <c r="NP375" s="52">
        <v>0</v>
      </c>
      <c r="NQ375" s="52">
        <v>0</v>
      </c>
      <c r="NR375" s="68">
        <f t="shared" si="18"/>
        <v>146107.26</v>
      </c>
      <c r="NS375" s="68">
        <f t="shared" si="19"/>
        <v>146107.26</v>
      </c>
      <c r="NT375" s="68">
        <f t="shared" si="20"/>
        <v>146107.26</v>
      </c>
    </row>
    <row r="376" spans="1:384" s="40" customFormat="1" ht="15" customHeight="1" outlineLevel="1" x14ac:dyDescent="0.2">
      <c r="A376" s="61"/>
      <c r="B376" s="49" t="s">
        <v>1078</v>
      </c>
      <c r="C376" s="49" t="s">
        <v>957</v>
      </c>
      <c r="D376" s="49" t="s">
        <v>881</v>
      </c>
      <c r="E376" s="50" t="s">
        <v>1207</v>
      </c>
      <c r="F376" s="64" t="s">
        <v>16</v>
      </c>
      <c r="G376" s="49" t="s">
        <v>16</v>
      </c>
      <c r="H376" s="72">
        <v>0</v>
      </c>
      <c r="I376" s="65">
        <v>228750</v>
      </c>
      <c r="J376" s="114" t="str">
        <f>_xlfn.XLOOKUP(E376,'[12]Resumo Unidades'!$B:$B,'[12]Resumo Unidades'!$W:$W)</f>
        <v>Fluxo ok</v>
      </c>
      <c r="K376" s="51" t="str">
        <f>IF(L376&gt;Resumo!$E$23,"Sim","Não")</f>
        <v>Não</v>
      </c>
      <c r="L376" s="66">
        <v>0</v>
      </c>
      <c r="M376" s="67"/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52">
        <v>0</v>
      </c>
      <c r="W376" s="52">
        <v>0</v>
      </c>
      <c r="X376" s="52">
        <v>0</v>
      </c>
      <c r="Y376" s="52">
        <v>0</v>
      </c>
      <c r="Z376" s="52">
        <v>0</v>
      </c>
      <c r="AA376" s="52">
        <v>0</v>
      </c>
      <c r="AB376" s="52">
        <v>0</v>
      </c>
      <c r="AC376" s="52">
        <v>0</v>
      </c>
      <c r="AD376" s="52">
        <v>0</v>
      </c>
      <c r="AE376" s="52">
        <v>0</v>
      </c>
      <c r="AF376" s="52">
        <v>0</v>
      </c>
      <c r="AG376" s="52">
        <v>0</v>
      </c>
      <c r="AH376" s="52">
        <v>0</v>
      </c>
      <c r="AI376" s="52">
        <v>0</v>
      </c>
      <c r="AJ376" s="52">
        <v>0</v>
      </c>
      <c r="AK376" s="52">
        <v>0</v>
      </c>
      <c r="AL376" s="52">
        <v>0</v>
      </c>
      <c r="AM376" s="52">
        <v>0</v>
      </c>
      <c r="AN376" s="52">
        <v>0</v>
      </c>
      <c r="AO376" s="52">
        <v>0</v>
      </c>
      <c r="AP376" s="52">
        <v>0</v>
      </c>
      <c r="AQ376" s="52">
        <v>0</v>
      </c>
      <c r="AR376" s="52">
        <v>0</v>
      </c>
      <c r="AS376" s="52">
        <v>0</v>
      </c>
      <c r="AT376" s="52">
        <v>0</v>
      </c>
      <c r="AU376" s="52">
        <v>0</v>
      </c>
      <c r="AV376" s="52">
        <v>0</v>
      </c>
      <c r="AW376" s="52">
        <v>0</v>
      </c>
      <c r="AX376" s="52">
        <v>0</v>
      </c>
      <c r="AY376" s="52">
        <v>0</v>
      </c>
      <c r="AZ376" s="52">
        <v>0</v>
      </c>
      <c r="BA376" s="52">
        <v>0</v>
      </c>
      <c r="BB376" s="52">
        <v>0</v>
      </c>
      <c r="BC376" s="52">
        <v>0</v>
      </c>
      <c r="BD376" s="52">
        <v>0</v>
      </c>
      <c r="BE376" s="52">
        <v>0</v>
      </c>
      <c r="BF376" s="52">
        <v>0</v>
      </c>
      <c r="BG376" s="52">
        <v>0</v>
      </c>
      <c r="BH376" s="52">
        <v>0</v>
      </c>
      <c r="BI376" s="52">
        <v>0</v>
      </c>
      <c r="BJ376" s="52">
        <v>0</v>
      </c>
      <c r="BK376" s="52">
        <v>0</v>
      </c>
      <c r="BL376" s="52">
        <v>0</v>
      </c>
      <c r="BM376" s="52">
        <v>0</v>
      </c>
      <c r="BN376" s="52">
        <v>0</v>
      </c>
      <c r="BO376" s="52">
        <v>0</v>
      </c>
      <c r="BP376" s="52">
        <v>0</v>
      </c>
      <c r="BQ376" s="52">
        <v>0</v>
      </c>
      <c r="BR376" s="52">
        <v>0</v>
      </c>
      <c r="BS376" s="52">
        <v>0</v>
      </c>
      <c r="BT376" s="52">
        <v>0</v>
      </c>
      <c r="BU376" s="52">
        <v>0</v>
      </c>
      <c r="BV376" s="52">
        <v>0</v>
      </c>
      <c r="BW376" s="52">
        <v>0</v>
      </c>
      <c r="BX376" s="52">
        <v>0</v>
      </c>
      <c r="BY376" s="52">
        <v>0</v>
      </c>
      <c r="BZ376" s="52">
        <v>0</v>
      </c>
      <c r="CA376" s="52">
        <v>0</v>
      </c>
      <c r="CB376" s="52">
        <v>0</v>
      </c>
      <c r="CC376" s="52">
        <v>0</v>
      </c>
      <c r="CD376" s="52">
        <v>1713.1299999999999</v>
      </c>
      <c r="CE376" s="52">
        <v>1535.81</v>
      </c>
      <c r="CF376" s="52">
        <v>1550.71</v>
      </c>
      <c r="CG376" s="52">
        <v>1565.77</v>
      </c>
      <c r="CH376" s="52">
        <v>1580.98</v>
      </c>
      <c r="CI376" s="52">
        <v>1596.3300000000002</v>
      </c>
      <c r="CJ376" s="52">
        <v>1611.8400000000001</v>
      </c>
      <c r="CK376" s="52">
        <v>1627.51</v>
      </c>
      <c r="CL376" s="52">
        <v>1643.3300000000002</v>
      </c>
      <c r="CM376" s="52">
        <v>1659.32</v>
      </c>
      <c r="CN376" s="52">
        <v>1675.46</v>
      </c>
      <c r="CO376" s="52">
        <v>1691.76</v>
      </c>
      <c r="CP376" s="52">
        <v>1708.22</v>
      </c>
      <c r="CQ376" s="52">
        <v>1724.8500000000001</v>
      </c>
      <c r="CR376" s="52">
        <v>1741.65</v>
      </c>
      <c r="CS376" s="52">
        <v>1758.6200000000001</v>
      </c>
      <c r="CT376" s="52">
        <v>1775.75</v>
      </c>
      <c r="CU376" s="52">
        <v>1793.06</v>
      </c>
      <c r="CV376" s="52">
        <v>1810.53</v>
      </c>
      <c r="CW376" s="52">
        <v>1828.19</v>
      </c>
      <c r="CX376" s="52">
        <v>1846.02</v>
      </c>
      <c r="CY376" s="52">
        <v>1864.03</v>
      </c>
      <c r="CZ376" s="52">
        <v>1882.21</v>
      </c>
      <c r="DA376" s="52">
        <v>1900.5800000000002</v>
      </c>
      <c r="DB376" s="52">
        <v>1919.14</v>
      </c>
      <c r="DC376" s="52">
        <v>1937.88</v>
      </c>
      <c r="DD376" s="52">
        <v>1956.8</v>
      </c>
      <c r="DE376" s="52">
        <v>1975.92</v>
      </c>
      <c r="DF376" s="52">
        <v>1995.23</v>
      </c>
      <c r="DG376" s="52">
        <v>2014.73</v>
      </c>
      <c r="DH376" s="52">
        <v>2034.42</v>
      </c>
      <c r="DI376" s="52">
        <v>2054.31</v>
      </c>
      <c r="DJ376" s="52">
        <v>2074.41</v>
      </c>
      <c r="DK376" s="52">
        <v>2094.6999999999998</v>
      </c>
      <c r="DL376" s="52">
        <v>2115.1899999999996</v>
      </c>
      <c r="DM376" s="52">
        <v>2135.89</v>
      </c>
      <c r="DN376" s="52">
        <v>2156.7999999999997</v>
      </c>
      <c r="DO376" s="52">
        <v>2177.9199999999996</v>
      </c>
      <c r="DP376" s="52">
        <v>2199.2399999999998</v>
      </c>
      <c r="DQ376" s="52">
        <v>2220.7799999999997</v>
      </c>
      <c r="DR376" s="52">
        <v>2242.54</v>
      </c>
      <c r="DS376" s="52">
        <v>2264.5099999999998</v>
      </c>
      <c r="DT376" s="52">
        <v>2286.71</v>
      </c>
      <c r="DU376" s="52">
        <v>2309.12</v>
      </c>
      <c r="DV376" s="52">
        <v>2331.7599999999998</v>
      </c>
      <c r="DW376" s="52">
        <v>2354.6299999999997</v>
      </c>
      <c r="DX376" s="52">
        <v>2377.7199999999998</v>
      </c>
      <c r="DY376" s="52">
        <v>2401.04</v>
      </c>
      <c r="DZ376" s="52">
        <v>2424.6</v>
      </c>
      <c r="EA376" s="52">
        <v>2448.3999999999996</v>
      </c>
      <c r="EB376" s="52">
        <v>2472.4299999999998</v>
      </c>
      <c r="EC376" s="52">
        <v>2496.6999999999998</v>
      </c>
      <c r="ED376" s="52">
        <v>2521.2199999999998</v>
      </c>
      <c r="EE376" s="52">
        <v>2545.98</v>
      </c>
      <c r="EF376" s="52">
        <v>2570.98</v>
      </c>
      <c r="EG376" s="52">
        <v>2596.2399999999998</v>
      </c>
      <c r="EH376" s="52">
        <v>2621.75</v>
      </c>
      <c r="EI376" s="52">
        <v>2647.52</v>
      </c>
      <c r="EJ376" s="52">
        <v>2673.54</v>
      </c>
      <c r="EK376" s="52">
        <v>2699.8199999999997</v>
      </c>
      <c r="EL376" s="52">
        <v>2726.37</v>
      </c>
      <c r="EM376" s="52">
        <v>2753.18</v>
      </c>
      <c r="EN376" s="52">
        <v>2780.2599999999998</v>
      </c>
      <c r="EO376" s="52">
        <v>2807.6099999999997</v>
      </c>
      <c r="EP376" s="52">
        <v>2835.24</v>
      </c>
      <c r="EQ376" s="52">
        <v>2863.14</v>
      </c>
      <c r="ER376" s="52">
        <v>2891.3199999999997</v>
      </c>
      <c r="ES376" s="52">
        <v>2919.7799999999997</v>
      </c>
      <c r="ET376" s="52">
        <v>2948.52</v>
      </c>
      <c r="EU376" s="52">
        <v>2977.56</v>
      </c>
      <c r="EV376" s="52">
        <v>3006.8799999999997</v>
      </c>
      <c r="EW376" s="52">
        <v>3036.5</v>
      </c>
      <c r="EX376" s="52">
        <v>3066.41</v>
      </c>
      <c r="EY376" s="52">
        <v>3096.62</v>
      </c>
      <c r="EZ376" s="52">
        <v>3127.14</v>
      </c>
      <c r="FA376" s="52">
        <v>3157.96</v>
      </c>
      <c r="FB376" s="52">
        <v>3189.08</v>
      </c>
      <c r="FC376" s="52">
        <v>3220.52</v>
      </c>
      <c r="FD376" s="52">
        <v>3252.27</v>
      </c>
      <c r="FE376" s="52">
        <v>3284.35</v>
      </c>
      <c r="FF376" s="52">
        <v>3316.74</v>
      </c>
      <c r="FG376" s="52">
        <v>3349.45</v>
      </c>
      <c r="FH376" s="52">
        <v>3382.49</v>
      </c>
      <c r="FI376" s="52">
        <v>3415.87</v>
      </c>
      <c r="FJ376" s="52">
        <v>3449.5699999999997</v>
      </c>
      <c r="FK376" s="52">
        <v>3483.62</v>
      </c>
      <c r="FL376" s="52">
        <v>3518</v>
      </c>
      <c r="FM376" s="52">
        <v>3552.73</v>
      </c>
      <c r="FN376" s="52">
        <v>3587.81</v>
      </c>
      <c r="FO376" s="52">
        <v>3623.23</v>
      </c>
      <c r="FP376" s="52">
        <v>3659.0099999999998</v>
      </c>
      <c r="FQ376" s="52">
        <v>3695.1499999999996</v>
      </c>
      <c r="FR376" s="52">
        <v>3731.6499999999996</v>
      </c>
      <c r="FS376" s="52">
        <v>3768.5099999999998</v>
      </c>
      <c r="FT376" s="52">
        <v>3805.75</v>
      </c>
      <c r="FU376" s="52">
        <v>3843.35</v>
      </c>
      <c r="FV376" s="52">
        <v>3881.33</v>
      </c>
      <c r="FW376" s="52">
        <v>3919.6899999999996</v>
      </c>
      <c r="FX376" s="52">
        <v>3958.4399999999996</v>
      </c>
      <c r="FY376" s="52">
        <v>3997.5699999999997</v>
      </c>
      <c r="FZ376" s="52">
        <v>4037.1</v>
      </c>
      <c r="GA376" s="52">
        <v>4077.0099999999998</v>
      </c>
      <c r="GB376" s="52">
        <v>4117.33</v>
      </c>
      <c r="GC376" s="52">
        <v>4158.05</v>
      </c>
      <c r="GD376" s="52">
        <v>4199.1799999999994</v>
      </c>
      <c r="GE376" s="52">
        <v>4240.72</v>
      </c>
      <c r="GF376" s="52">
        <v>4282.6799999999994</v>
      </c>
      <c r="GG376" s="52">
        <v>4325.05</v>
      </c>
      <c r="GH376" s="52">
        <v>4367.8499999999995</v>
      </c>
      <c r="GI376" s="52">
        <v>4411.08</v>
      </c>
      <c r="GJ376" s="52">
        <v>4454.74</v>
      </c>
      <c r="GK376" s="52">
        <v>4498.83</v>
      </c>
      <c r="GL376" s="52">
        <v>4543.37</v>
      </c>
      <c r="GM376" s="52">
        <v>4588.3499999999995</v>
      </c>
      <c r="GN376" s="52">
        <v>4633.78</v>
      </c>
      <c r="GO376" s="52">
        <v>4679.67</v>
      </c>
      <c r="GP376" s="52">
        <v>4726.01</v>
      </c>
      <c r="GQ376" s="52">
        <v>4772.82</v>
      </c>
      <c r="GR376" s="52">
        <v>4820.0999999999995</v>
      </c>
      <c r="GS376" s="52">
        <v>4867.84</v>
      </c>
      <c r="GT376" s="52">
        <v>4916.07</v>
      </c>
      <c r="GU376" s="52">
        <v>4964.78</v>
      </c>
      <c r="GV376" s="52">
        <v>5013.9799999999996</v>
      </c>
      <c r="GW376" s="52">
        <v>5063.66</v>
      </c>
      <c r="GX376" s="52">
        <v>5113.8499999999995</v>
      </c>
      <c r="GY376" s="52">
        <v>5164.53</v>
      </c>
      <c r="GZ376" s="52">
        <v>5215.7299999999996</v>
      </c>
      <c r="HA376" s="52">
        <v>5267.4299999999994</v>
      </c>
      <c r="HB376" s="52">
        <v>5319.65</v>
      </c>
      <c r="HC376" s="52">
        <v>5372.4</v>
      </c>
      <c r="HD376" s="52">
        <v>5425.67</v>
      </c>
      <c r="HE376" s="52">
        <v>5479.48</v>
      </c>
      <c r="HF376" s="52">
        <v>5533.82</v>
      </c>
      <c r="HG376" s="52">
        <v>5588.7</v>
      </c>
      <c r="HH376" s="52">
        <v>5644.1399999999994</v>
      </c>
      <c r="HI376" s="52">
        <v>5700.13</v>
      </c>
      <c r="HJ376" s="52">
        <v>5756.6799999999994</v>
      </c>
      <c r="HK376" s="52">
        <v>5813.79</v>
      </c>
      <c r="HL376" s="52">
        <v>5871.48</v>
      </c>
      <c r="HM376" s="52">
        <v>5929.74</v>
      </c>
      <c r="HN376" s="52">
        <v>5988.59</v>
      </c>
      <c r="HO376" s="52">
        <v>6048.0199999999995</v>
      </c>
      <c r="HP376" s="52">
        <v>6108.05</v>
      </c>
      <c r="HQ376" s="52">
        <v>6168.6799999999994</v>
      </c>
      <c r="HR376" s="52">
        <v>6229.91</v>
      </c>
      <c r="HS376" s="52">
        <v>6291.76</v>
      </c>
      <c r="HT376" s="52">
        <v>6354.22</v>
      </c>
      <c r="HU376" s="52">
        <v>6417.3099999999995</v>
      </c>
      <c r="HV376" s="52">
        <v>6481.04</v>
      </c>
      <c r="HW376" s="52">
        <v>6545.3899999999994</v>
      </c>
      <c r="HX376" s="52">
        <v>6610.4</v>
      </c>
      <c r="HY376" s="52">
        <v>6676.05</v>
      </c>
      <c r="HZ376" s="52">
        <v>6742.36</v>
      </c>
      <c r="IA376" s="52">
        <v>6809.33</v>
      </c>
      <c r="IB376" s="52">
        <v>6876.97</v>
      </c>
      <c r="IC376" s="52">
        <v>0</v>
      </c>
      <c r="ID376" s="52">
        <v>0</v>
      </c>
      <c r="IE376" s="52">
        <v>0</v>
      </c>
      <c r="IF376" s="52">
        <v>0</v>
      </c>
      <c r="IG376" s="52">
        <v>0</v>
      </c>
      <c r="IH376" s="52">
        <v>0</v>
      </c>
      <c r="II376" s="52">
        <v>0</v>
      </c>
      <c r="IJ376" s="52">
        <v>0</v>
      </c>
      <c r="IK376" s="52">
        <v>0</v>
      </c>
      <c r="IL376" s="52">
        <v>0</v>
      </c>
      <c r="IM376" s="52">
        <v>0</v>
      </c>
      <c r="IN376" s="52">
        <v>0</v>
      </c>
      <c r="IO376" s="52">
        <v>0</v>
      </c>
      <c r="IP376" s="52">
        <v>0</v>
      </c>
      <c r="IQ376" s="52">
        <v>0</v>
      </c>
      <c r="IR376" s="52">
        <v>0</v>
      </c>
      <c r="IS376" s="52">
        <v>0</v>
      </c>
      <c r="IT376" s="52">
        <v>0</v>
      </c>
      <c r="IU376" s="52">
        <v>0</v>
      </c>
      <c r="IV376" s="52">
        <v>0</v>
      </c>
      <c r="IW376" s="52">
        <v>0</v>
      </c>
      <c r="IX376" s="52">
        <v>0</v>
      </c>
      <c r="IY376" s="52">
        <v>0</v>
      </c>
      <c r="IZ376" s="52">
        <v>0</v>
      </c>
      <c r="JA376" s="52">
        <v>0</v>
      </c>
      <c r="JB376" s="52">
        <v>0</v>
      </c>
      <c r="JC376" s="52">
        <v>0</v>
      </c>
      <c r="JD376" s="52">
        <v>0</v>
      </c>
      <c r="JE376" s="52">
        <v>0</v>
      </c>
      <c r="JF376" s="52">
        <v>0</v>
      </c>
      <c r="JG376" s="52">
        <v>0</v>
      </c>
      <c r="JH376" s="52">
        <v>0</v>
      </c>
      <c r="JI376" s="52">
        <v>0</v>
      </c>
      <c r="JJ376" s="52">
        <v>0</v>
      </c>
      <c r="JK376" s="52">
        <v>0</v>
      </c>
      <c r="JL376" s="52">
        <v>0</v>
      </c>
      <c r="JM376" s="52">
        <v>0</v>
      </c>
      <c r="JN376" s="52">
        <v>0</v>
      </c>
      <c r="JO376" s="52">
        <v>0</v>
      </c>
      <c r="JP376" s="52">
        <v>0</v>
      </c>
      <c r="JQ376" s="52">
        <v>0</v>
      </c>
      <c r="JR376" s="52">
        <v>0</v>
      </c>
      <c r="JS376" s="52">
        <v>0</v>
      </c>
      <c r="JT376" s="52">
        <v>0</v>
      </c>
      <c r="JU376" s="52">
        <v>0</v>
      </c>
      <c r="JV376" s="52">
        <v>0</v>
      </c>
      <c r="JW376" s="52">
        <v>0</v>
      </c>
      <c r="JX376" s="52">
        <v>0</v>
      </c>
      <c r="JY376" s="52">
        <v>0</v>
      </c>
      <c r="JZ376" s="52">
        <v>0</v>
      </c>
      <c r="KA376" s="52">
        <v>0</v>
      </c>
      <c r="KB376" s="52">
        <v>0</v>
      </c>
      <c r="KC376" s="52">
        <v>0</v>
      </c>
      <c r="KD376" s="52">
        <v>0</v>
      </c>
      <c r="KE376" s="52">
        <v>0</v>
      </c>
      <c r="KF376" s="52">
        <v>0</v>
      </c>
      <c r="KG376" s="52">
        <v>0</v>
      </c>
      <c r="KH376" s="52">
        <v>0</v>
      </c>
      <c r="KI376" s="52">
        <v>0</v>
      </c>
      <c r="KJ376" s="52">
        <v>0</v>
      </c>
      <c r="KK376" s="52">
        <v>0</v>
      </c>
      <c r="KL376" s="52">
        <v>0</v>
      </c>
      <c r="KM376" s="52">
        <v>0</v>
      </c>
      <c r="KN376" s="52">
        <v>0</v>
      </c>
      <c r="KO376" s="52">
        <v>0</v>
      </c>
      <c r="KP376" s="52">
        <v>0</v>
      </c>
      <c r="KQ376" s="52">
        <v>0</v>
      </c>
      <c r="KR376" s="52">
        <v>0</v>
      </c>
      <c r="KS376" s="52">
        <v>0</v>
      </c>
      <c r="KT376" s="52">
        <v>0</v>
      </c>
      <c r="KU376" s="52">
        <v>0</v>
      </c>
      <c r="KV376" s="52">
        <v>0</v>
      </c>
      <c r="KW376" s="52">
        <v>0</v>
      </c>
      <c r="KX376" s="52">
        <v>0</v>
      </c>
      <c r="KY376" s="52">
        <v>0</v>
      </c>
      <c r="KZ376" s="52">
        <v>0</v>
      </c>
      <c r="LA376" s="52">
        <v>0</v>
      </c>
      <c r="LB376" s="52">
        <v>0</v>
      </c>
      <c r="LC376" s="52">
        <v>0</v>
      </c>
      <c r="LD376" s="52">
        <v>0</v>
      </c>
      <c r="LE376" s="52">
        <v>0</v>
      </c>
      <c r="LF376" s="52">
        <v>0</v>
      </c>
      <c r="LG376" s="52">
        <v>0</v>
      </c>
      <c r="LH376" s="52">
        <v>0</v>
      </c>
      <c r="LI376" s="52">
        <v>0</v>
      </c>
      <c r="LJ376" s="52">
        <v>0</v>
      </c>
      <c r="LK376" s="52">
        <v>0</v>
      </c>
      <c r="LL376" s="52">
        <v>0</v>
      </c>
      <c r="LM376" s="52">
        <v>0</v>
      </c>
      <c r="LN376" s="52">
        <v>0</v>
      </c>
      <c r="LO376" s="52">
        <v>0</v>
      </c>
      <c r="LP376" s="52">
        <v>0</v>
      </c>
      <c r="LQ376" s="52">
        <v>0</v>
      </c>
      <c r="LR376" s="52">
        <v>0</v>
      </c>
      <c r="LS376" s="52">
        <v>0</v>
      </c>
      <c r="LT376" s="52">
        <v>0</v>
      </c>
      <c r="LU376" s="52">
        <v>0</v>
      </c>
      <c r="LV376" s="52">
        <v>0</v>
      </c>
      <c r="LW376" s="52">
        <v>0</v>
      </c>
      <c r="LX376" s="52">
        <v>0</v>
      </c>
      <c r="LY376" s="52">
        <v>0</v>
      </c>
      <c r="LZ376" s="52">
        <v>0</v>
      </c>
      <c r="MA376" s="52">
        <v>0</v>
      </c>
      <c r="MB376" s="52">
        <v>0</v>
      </c>
      <c r="MC376" s="52">
        <v>0</v>
      </c>
      <c r="MD376" s="52">
        <v>0</v>
      </c>
      <c r="ME376" s="52">
        <v>0</v>
      </c>
      <c r="MF376" s="52">
        <v>0</v>
      </c>
      <c r="MG376" s="52">
        <v>0</v>
      </c>
      <c r="MH376" s="52">
        <v>0</v>
      </c>
      <c r="MI376" s="52">
        <v>0</v>
      </c>
      <c r="MJ376" s="52">
        <v>0</v>
      </c>
      <c r="MK376" s="52">
        <v>0</v>
      </c>
      <c r="ML376" s="52">
        <v>0</v>
      </c>
      <c r="MM376" s="52">
        <v>0</v>
      </c>
      <c r="MN376" s="52">
        <v>0</v>
      </c>
      <c r="MO376" s="52">
        <v>0</v>
      </c>
      <c r="MP376" s="52">
        <v>0</v>
      </c>
      <c r="MQ376" s="52">
        <v>0</v>
      </c>
      <c r="MR376" s="52">
        <v>0</v>
      </c>
      <c r="MS376" s="52">
        <v>0</v>
      </c>
      <c r="MT376" s="52">
        <v>0</v>
      </c>
      <c r="MU376" s="52">
        <v>0</v>
      </c>
      <c r="MV376" s="52">
        <v>0</v>
      </c>
      <c r="MW376" s="52">
        <v>0</v>
      </c>
      <c r="MX376" s="52">
        <v>0</v>
      </c>
      <c r="MY376" s="52">
        <v>0</v>
      </c>
      <c r="MZ376" s="52">
        <v>0</v>
      </c>
      <c r="NA376" s="52">
        <v>0</v>
      </c>
      <c r="NB376" s="52">
        <v>0</v>
      </c>
      <c r="NC376" s="52">
        <v>0</v>
      </c>
      <c r="ND376" s="52">
        <v>0</v>
      </c>
      <c r="NE376" s="52">
        <v>0</v>
      </c>
      <c r="NF376" s="52">
        <v>0</v>
      </c>
      <c r="NG376" s="52">
        <v>0</v>
      </c>
      <c r="NH376" s="52">
        <v>0</v>
      </c>
      <c r="NI376" s="52">
        <v>0</v>
      </c>
      <c r="NJ376" s="52">
        <v>0</v>
      </c>
      <c r="NK376" s="52">
        <v>0</v>
      </c>
      <c r="NL376" s="52">
        <v>0</v>
      </c>
      <c r="NM376" s="52">
        <v>0</v>
      </c>
      <c r="NN376" s="52">
        <v>0</v>
      </c>
      <c r="NO376" s="52">
        <v>0</v>
      </c>
      <c r="NP376" s="52">
        <v>0</v>
      </c>
      <c r="NQ376" s="52">
        <v>0</v>
      </c>
      <c r="NR376" s="68">
        <f t="shared" si="18"/>
        <v>549622.24999999977</v>
      </c>
      <c r="NS376" s="68">
        <f t="shared" si="19"/>
        <v>549622.24999999977</v>
      </c>
      <c r="NT376" s="68">
        <f t="shared" si="20"/>
        <v>294121.86999999988</v>
      </c>
    </row>
    <row r="377" spans="1:384" s="40" customFormat="1" ht="15" customHeight="1" outlineLevel="1" x14ac:dyDescent="0.2">
      <c r="A377" s="61"/>
      <c r="B377" s="49" t="s">
        <v>1078</v>
      </c>
      <c r="C377" s="49" t="s">
        <v>898</v>
      </c>
      <c r="D377" s="49" t="s">
        <v>1157</v>
      </c>
      <c r="E377" s="50" t="s">
        <v>1208</v>
      </c>
      <c r="F377" s="64" t="s">
        <v>16</v>
      </c>
      <c r="G377" s="49" t="s">
        <v>16</v>
      </c>
      <c r="H377" s="72">
        <v>0</v>
      </c>
      <c r="I377" s="65">
        <v>142970.85</v>
      </c>
      <c r="J377" s="114" t="str">
        <f>_xlfn.XLOOKUP(E377,'[12]Resumo Unidades'!$B:$B,'[12]Resumo Unidades'!$W:$W)</f>
        <v>Fluxo ok</v>
      </c>
      <c r="K377" s="51" t="str">
        <f>IF(L377&gt;Resumo!$E$23,"Sim","Não")</f>
        <v>Não</v>
      </c>
      <c r="L377" s="66">
        <v>0</v>
      </c>
      <c r="M377" s="67"/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52">
        <v>0</v>
      </c>
      <c r="U377" s="52">
        <v>0</v>
      </c>
      <c r="V377" s="52">
        <v>0</v>
      </c>
      <c r="W377" s="52">
        <v>0</v>
      </c>
      <c r="X377" s="52">
        <v>0</v>
      </c>
      <c r="Y377" s="52">
        <v>0</v>
      </c>
      <c r="Z377" s="52">
        <v>0</v>
      </c>
      <c r="AA377" s="52">
        <v>0</v>
      </c>
      <c r="AB377" s="52">
        <v>0</v>
      </c>
      <c r="AC377" s="52">
        <v>0</v>
      </c>
      <c r="AD377" s="52">
        <v>0</v>
      </c>
      <c r="AE377" s="52">
        <v>0</v>
      </c>
      <c r="AF377" s="52">
        <v>0</v>
      </c>
      <c r="AG377" s="52">
        <v>0</v>
      </c>
      <c r="AH377" s="52">
        <v>0</v>
      </c>
      <c r="AI377" s="52">
        <v>0</v>
      </c>
      <c r="AJ377" s="52">
        <v>0</v>
      </c>
      <c r="AK377" s="52">
        <v>0</v>
      </c>
      <c r="AL377" s="52">
        <v>0</v>
      </c>
      <c r="AM377" s="52">
        <v>0</v>
      </c>
      <c r="AN377" s="52">
        <v>0</v>
      </c>
      <c r="AO377" s="52">
        <v>0</v>
      </c>
      <c r="AP377" s="52">
        <v>0</v>
      </c>
      <c r="AQ377" s="52">
        <v>0</v>
      </c>
      <c r="AR377" s="52">
        <v>0</v>
      </c>
      <c r="AS377" s="52">
        <v>0</v>
      </c>
      <c r="AT377" s="52">
        <v>0</v>
      </c>
      <c r="AU377" s="52">
        <v>0</v>
      </c>
      <c r="AV377" s="52">
        <v>0</v>
      </c>
      <c r="AW377" s="52">
        <v>0</v>
      </c>
      <c r="AX377" s="52">
        <v>0</v>
      </c>
      <c r="AY377" s="52">
        <v>0</v>
      </c>
      <c r="AZ377" s="52">
        <v>0</v>
      </c>
      <c r="BA377" s="52">
        <v>0</v>
      </c>
      <c r="BB377" s="52">
        <v>0</v>
      </c>
      <c r="BC377" s="52">
        <v>0</v>
      </c>
      <c r="BD377" s="52">
        <v>0</v>
      </c>
      <c r="BE377" s="52">
        <v>0</v>
      </c>
      <c r="BF377" s="52">
        <v>0</v>
      </c>
      <c r="BG377" s="52">
        <v>0</v>
      </c>
      <c r="BH377" s="52">
        <v>0</v>
      </c>
      <c r="BI377" s="52">
        <v>0</v>
      </c>
      <c r="BJ377" s="52">
        <v>0</v>
      </c>
      <c r="BK377" s="52">
        <v>0</v>
      </c>
      <c r="BL377" s="52">
        <v>0</v>
      </c>
      <c r="BM377" s="52">
        <v>0</v>
      </c>
      <c r="BN377" s="52">
        <v>0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52">
        <v>0</v>
      </c>
      <c r="BV377" s="52">
        <v>0</v>
      </c>
      <c r="BW377" s="52">
        <v>0</v>
      </c>
      <c r="BX377" s="52">
        <v>0</v>
      </c>
      <c r="BY377" s="52">
        <v>0</v>
      </c>
      <c r="BZ377" s="52">
        <v>0</v>
      </c>
      <c r="CA377" s="52">
        <v>0</v>
      </c>
      <c r="CB377" s="52">
        <v>0</v>
      </c>
      <c r="CC377" s="52">
        <v>0</v>
      </c>
      <c r="CD377" s="52">
        <v>0</v>
      </c>
      <c r="CE377" s="52">
        <v>0</v>
      </c>
      <c r="CF377" s="52">
        <v>838.56</v>
      </c>
      <c r="CG377" s="52">
        <v>2546.96</v>
      </c>
      <c r="CH377" s="52">
        <v>2546.96</v>
      </c>
      <c r="CI377" s="52">
        <v>2546.96</v>
      </c>
      <c r="CJ377" s="52">
        <v>2546.96</v>
      </c>
      <c r="CK377" s="52">
        <v>2546.96</v>
      </c>
      <c r="CL377" s="52">
        <v>2546.96</v>
      </c>
      <c r="CM377" s="52">
        <v>2546.96</v>
      </c>
      <c r="CN377" s="52">
        <v>2546.96</v>
      </c>
      <c r="CO377" s="52">
        <v>2546.96</v>
      </c>
      <c r="CP377" s="52">
        <v>2546.96</v>
      </c>
      <c r="CQ377" s="52">
        <v>2546.96</v>
      </c>
      <c r="CR377" s="52">
        <v>2546.96</v>
      </c>
      <c r="CS377" s="52">
        <v>2546.96</v>
      </c>
      <c r="CT377" s="52">
        <v>2546.96</v>
      </c>
      <c r="CU377" s="52">
        <v>2546.96</v>
      </c>
      <c r="CV377" s="52">
        <v>2546.96</v>
      </c>
      <c r="CW377" s="52">
        <v>2546.96</v>
      </c>
      <c r="CX377" s="52">
        <v>2546.96</v>
      </c>
      <c r="CY377" s="52">
        <v>2546.96</v>
      </c>
      <c r="CZ377" s="52">
        <v>2546.96</v>
      </c>
      <c r="DA377" s="52">
        <v>2546.96</v>
      </c>
      <c r="DB377" s="52">
        <v>2546.96</v>
      </c>
      <c r="DC377" s="52">
        <v>2546.96</v>
      </c>
      <c r="DD377" s="52">
        <v>2546.96</v>
      </c>
      <c r="DE377" s="52">
        <v>2546.96</v>
      </c>
      <c r="DF377" s="52">
        <v>2546.96</v>
      </c>
      <c r="DG377" s="52">
        <v>2546.96</v>
      </c>
      <c r="DH377" s="52">
        <v>2546.96</v>
      </c>
      <c r="DI377" s="52">
        <v>2546.96</v>
      </c>
      <c r="DJ377" s="52">
        <v>2546.96</v>
      </c>
      <c r="DK377" s="52">
        <v>2546.96</v>
      </c>
      <c r="DL377" s="52">
        <v>2546.96</v>
      </c>
      <c r="DM377" s="52">
        <v>2546.96</v>
      </c>
      <c r="DN377" s="52">
        <v>2546.96</v>
      </c>
      <c r="DO377" s="52">
        <v>2546.96</v>
      </c>
      <c r="DP377" s="52">
        <v>2546.96</v>
      </c>
      <c r="DQ377" s="52">
        <v>2546.96</v>
      </c>
      <c r="DR377" s="52">
        <v>2546.96</v>
      </c>
      <c r="DS377" s="52">
        <v>2546.96</v>
      </c>
      <c r="DT377" s="52">
        <v>2546.96</v>
      </c>
      <c r="DU377" s="52">
        <v>2546.96</v>
      </c>
      <c r="DV377" s="52">
        <v>2546.96</v>
      </c>
      <c r="DW377" s="52">
        <v>2546.96</v>
      </c>
      <c r="DX377" s="52">
        <v>2546.96</v>
      </c>
      <c r="DY377" s="52">
        <v>2546.96</v>
      </c>
      <c r="DZ377" s="52">
        <v>2546.96</v>
      </c>
      <c r="EA377" s="52">
        <v>2546.96</v>
      </c>
      <c r="EB377" s="52">
        <v>2546.96</v>
      </c>
      <c r="EC377" s="52">
        <v>2546.96</v>
      </c>
      <c r="ED377" s="52">
        <v>2546.96</v>
      </c>
      <c r="EE377" s="52">
        <v>2546.96</v>
      </c>
      <c r="EF377" s="52">
        <v>2546.96</v>
      </c>
      <c r="EG377" s="52">
        <v>2546.96</v>
      </c>
      <c r="EH377" s="52">
        <v>2546.96</v>
      </c>
      <c r="EI377" s="52">
        <v>2546.96</v>
      </c>
      <c r="EJ377" s="52">
        <v>2546.96</v>
      </c>
      <c r="EK377" s="52">
        <v>2546.96</v>
      </c>
      <c r="EL377" s="52">
        <v>2546.96</v>
      </c>
      <c r="EM377" s="52">
        <v>2546.96</v>
      </c>
      <c r="EN377" s="52">
        <v>2546.96</v>
      </c>
      <c r="EO377" s="52">
        <v>0</v>
      </c>
      <c r="EP377" s="52">
        <v>0</v>
      </c>
      <c r="EQ377" s="52">
        <v>0</v>
      </c>
      <c r="ER377" s="52">
        <v>0</v>
      </c>
      <c r="ES377" s="52">
        <v>0</v>
      </c>
      <c r="ET377" s="52">
        <v>0</v>
      </c>
      <c r="EU377" s="52">
        <v>0</v>
      </c>
      <c r="EV377" s="52">
        <v>0</v>
      </c>
      <c r="EW377" s="52">
        <v>0</v>
      </c>
      <c r="EX377" s="52">
        <v>0</v>
      </c>
      <c r="EY377" s="52">
        <v>0</v>
      </c>
      <c r="EZ377" s="52">
        <v>0</v>
      </c>
      <c r="FA377" s="52">
        <v>0</v>
      </c>
      <c r="FB377" s="52">
        <v>0</v>
      </c>
      <c r="FC377" s="52">
        <v>0</v>
      </c>
      <c r="FD377" s="52">
        <v>0</v>
      </c>
      <c r="FE377" s="52">
        <v>0</v>
      </c>
      <c r="FF377" s="52">
        <v>0</v>
      </c>
      <c r="FG377" s="52">
        <v>0</v>
      </c>
      <c r="FH377" s="52">
        <v>0</v>
      </c>
      <c r="FI377" s="52">
        <v>0</v>
      </c>
      <c r="FJ377" s="52">
        <v>0</v>
      </c>
      <c r="FK377" s="52">
        <v>0</v>
      </c>
      <c r="FL377" s="52">
        <v>0</v>
      </c>
      <c r="FM377" s="52">
        <v>0</v>
      </c>
      <c r="FN377" s="52">
        <v>0</v>
      </c>
      <c r="FO377" s="52">
        <v>0</v>
      </c>
      <c r="FP377" s="52">
        <v>0</v>
      </c>
      <c r="FQ377" s="52">
        <v>0</v>
      </c>
      <c r="FR377" s="52">
        <v>0</v>
      </c>
      <c r="FS377" s="52">
        <v>0</v>
      </c>
      <c r="FT377" s="52">
        <v>0</v>
      </c>
      <c r="FU377" s="52">
        <v>0</v>
      </c>
      <c r="FV377" s="52">
        <v>0</v>
      </c>
      <c r="FW377" s="52">
        <v>0</v>
      </c>
      <c r="FX377" s="52">
        <v>0</v>
      </c>
      <c r="FY377" s="52">
        <v>0</v>
      </c>
      <c r="FZ377" s="52">
        <v>0</v>
      </c>
      <c r="GA377" s="52">
        <v>0</v>
      </c>
      <c r="GB377" s="52">
        <v>0</v>
      </c>
      <c r="GC377" s="52">
        <v>0</v>
      </c>
      <c r="GD377" s="52">
        <v>0</v>
      </c>
      <c r="GE377" s="52">
        <v>0</v>
      </c>
      <c r="GF377" s="52">
        <v>0</v>
      </c>
      <c r="GG377" s="52">
        <v>0</v>
      </c>
      <c r="GH377" s="52">
        <v>0</v>
      </c>
      <c r="GI377" s="52">
        <v>0</v>
      </c>
      <c r="GJ377" s="52">
        <v>0</v>
      </c>
      <c r="GK377" s="52">
        <v>0</v>
      </c>
      <c r="GL377" s="52">
        <v>0</v>
      </c>
      <c r="GM377" s="52">
        <v>0</v>
      </c>
      <c r="GN377" s="52">
        <v>0</v>
      </c>
      <c r="GO377" s="52">
        <v>0</v>
      </c>
      <c r="GP377" s="52">
        <v>0</v>
      </c>
      <c r="GQ377" s="52">
        <v>0</v>
      </c>
      <c r="GR377" s="52">
        <v>0</v>
      </c>
      <c r="GS377" s="52">
        <v>0</v>
      </c>
      <c r="GT377" s="52">
        <v>0</v>
      </c>
      <c r="GU377" s="52">
        <v>0</v>
      </c>
      <c r="GV377" s="52">
        <v>0</v>
      </c>
      <c r="GW377" s="52">
        <v>0</v>
      </c>
      <c r="GX377" s="52">
        <v>0</v>
      </c>
      <c r="GY377" s="52">
        <v>0</v>
      </c>
      <c r="GZ377" s="52">
        <v>0</v>
      </c>
      <c r="HA377" s="52">
        <v>0</v>
      </c>
      <c r="HB377" s="52">
        <v>0</v>
      </c>
      <c r="HC377" s="52">
        <v>0</v>
      </c>
      <c r="HD377" s="52">
        <v>0</v>
      </c>
      <c r="HE377" s="52">
        <v>0</v>
      </c>
      <c r="HF377" s="52">
        <v>0</v>
      </c>
      <c r="HG377" s="52">
        <v>0</v>
      </c>
      <c r="HH377" s="52">
        <v>0</v>
      </c>
      <c r="HI377" s="52">
        <v>0</v>
      </c>
      <c r="HJ377" s="52">
        <v>0</v>
      </c>
      <c r="HK377" s="52">
        <v>0</v>
      </c>
      <c r="HL377" s="52">
        <v>0</v>
      </c>
      <c r="HM377" s="52">
        <v>0</v>
      </c>
      <c r="HN377" s="52">
        <v>0</v>
      </c>
      <c r="HO377" s="52">
        <v>0</v>
      </c>
      <c r="HP377" s="52">
        <v>0</v>
      </c>
      <c r="HQ377" s="52">
        <v>0</v>
      </c>
      <c r="HR377" s="52">
        <v>0</v>
      </c>
      <c r="HS377" s="52">
        <v>0</v>
      </c>
      <c r="HT377" s="52">
        <v>0</v>
      </c>
      <c r="HU377" s="52">
        <v>0</v>
      </c>
      <c r="HV377" s="52">
        <v>0</v>
      </c>
      <c r="HW377" s="52">
        <v>0</v>
      </c>
      <c r="HX377" s="52">
        <v>0</v>
      </c>
      <c r="HY377" s="52">
        <v>0</v>
      </c>
      <c r="HZ377" s="52">
        <v>0</v>
      </c>
      <c r="IA377" s="52">
        <v>0</v>
      </c>
      <c r="IB377" s="52">
        <v>0</v>
      </c>
      <c r="IC377" s="52">
        <v>0</v>
      </c>
      <c r="ID377" s="52">
        <v>0</v>
      </c>
      <c r="IE377" s="52">
        <v>0</v>
      </c>
      <c r="IF377" s="52">
        <v>0</v>
      </c>
      <c r="IG377" s="52">
        <v>0</v>
      </c>
      <c r="IH377" s="52">
        <v>0</v>
      </c>
      <c r="II377" s="52">
        <v>0</v>
      </c>
      <c r="IJ377" s="52">
        <v>0</v>
      </c>
      <c r="IK377" s="52">
        <v>0</v>
      </c>
      <c r="IL377" s="52">
        <v>0</v>
      </c>
      <c r="IM377" s="52">
        <v>0</v>
      </c>
      <c r="IN377" s="52">
        <v>0</v>
      </c>
      <c r="IO377" s="52">
        <v>0</v>
      </c>
      <c r="IP377" s="52">
        <v>0</v>
      </c>
      <c r="IQ377" s="52">
        <v>0</v>
      </c>
      <c r="IR377" s="52">
        <v>0</v>
      </c>
      <c r="IS377" s="52">
        <v>0</v>
      </c>
      <c r="IT377" s="52">
        <v>0</v>
      </c>
      <c r="IU377" s="52">
        <v>0</v>
      </c>
      <c r="IV377" s="52">
        <v>0</v>
      </c>
      <c r="IW377" s="52">
        <v>0</v>
      </c>
      <c r="IX377" s="52">
        <v>0</v>
      </c>
      <c r="IY377" s="52">
        <v>0</v>
      </c>
      <c r="IZ377" s="52">
        <v>0</v>
      </c>
      <c r="JA377" s="52">
        <v>0</v>
      </c>
      <c r="JB377" s="52">
        <v>0</v>
      </c>
      <c r="JC377" s="52">
        <v>0</v>
      </c>
      <c r="JD377" s="52">
        <v>0</v>
      </c>
      <c r="JE377" s="52">
        <v>0</v>
      </c>
      <c r="JF377" s="52">
        <v>0</v>
      </c>
      <c r="JG377" s="52">
        <v>0</v>
      </c>
      <c r="JH377" s="52">
        <v>0</v>
      </c>
      <c r="JI377" s="52">
        <v>0</v>
      </c>
      <c r="JJ377" s="52">
        <v>0</v>
      </c>
      <c r="JK377" s="52">
        <v>0</v>
      </c>
      <c r="JL377" s="52">
        <v>0</v>
      </c>
      <c r="JM377" s="52">
        <v>0</v>
      </c>
      <c r="JN377" s="52">
        <v>0</v>
      </c>
      <c r="JO377" s="52">
        <v>0</v>
      </c>
      <c r="JP377" s="52">
        <v>0</v>
      </c>
      <c r="JQ377" s="52">
        <v>0</v>
      </c>
      <c r="JR377" s="52">
        <v>0</v>
      </c>
      <c r="JS377" s="52">
        <v>0</v>
      </c>
      <c r="JT377" s="52">
        <v>0</v>
      </c>
      <c r="JU377" s="52">
        <v>0</v>
      </c>
      <c r="JV377" s="52">
        <v>0</v>
      </c>
      <c r="JW377" s="52">
        <v>0</v>
      </c>
      <c r="JX377" s="52">
        <v>0</v>
      </c>
      <c r="JY377" s="52">
        <v>0</v>
      </c>
      <c r="JZ377" s="52">
        <v>0</v>
      </c>
      <c r="KA377" s="52">
        <v>0</v>
      </c>
      <c r="KB377" s="52">
        <v>0</v>
      </c>
      <c r="KC377" s="52">
        <v>0</v>
      </c>
      <c r="KD377" s="52">
        <v>0</v>
      </c>
      <c r="KE377" s="52">
        <v>0</v>
      </c>
      <c r="KF377" s="52">
        <v>0</v>
      </c>
      <c r="KG377" s="52">
        <v>0</v>
      </c>
      <c r="KH377" s="52">
        <v>0</v>
      </c>
      <c r="KI377" s="52">
        <v>0</v>
      </c>
      <c r="KJ377" s="52">
        <v>0</v>
      </c>
      <c r="KK377" s="52">
        <v>0</v>
      </c>
      <c r="KL377" s="52">
        <v>0</v>
      </c>
      <c r="KM377" s="52">
        <v>0</v>
      </c>
      <c r="KN377" s="52">
        <v>0</v>
      </c>
      <c r="KO377" s="52">
        <v>0</v>
      </c>
      <c r="KP377" s="52">
        <v>0</v>
      </c>
      <c r="KQ377" s="52">
        <v>0</v>
      </c>
      <c r="KR377" s="52">
        <v>0</v>
      </c>
      <c r="KS377" s="52">
        <v>0</v>
      </c>
      <c r="KT377" s="52">
        <v>0</v>
      </c>
      <c r="KU377" s="52">
        <v>0</v>
      </c>
      <c r="KV377" s="52">
        <v>0</v>
      </c>
      <c r="KW377" s="52">
        <v>0</v>
      </c>
      <c r="KX377" s="52">
        <v>0</v>
      </c>
      <c r="KY377" s="52">
        <v>0</v>
      </c>
      <c r="KZ377" s="52">
        <v>0</v>
      </c>
      <c r="LA377" s="52">
        <v>0</v>
      </c>
      <c r="LB377" s="52">
        <v>0</v>
      </c>
      <c r="LC377" s="52">
        <v>0</v>
      </c>
      <c r="LD377" s="52">
        <v>0</v>
      </c>
      <c r="LE377" s="52">
        <v>0</v>
      </c>
      <c r="LF377" s="52">
        <v>0</v>
      </c>
      <c r="LG377" s="52">
        <v>0</v>
      </c>
      <c r="LH377" s="52">
        <v>0</v>
      </c>
      <c r="LI377" s="52">
        <v>0</v>
      </c>
      <c r="LJ377" s="52">
        <v>0</v>
      </c>
      <c r="LK377" s="52">
        <v>0</v>
      </c>
      <c r="LL377" s="52">
        <v>0</v>
      </c>
      <c r="LM377" s="52">
        <v>0</v>
      </c>
      <c r="LN377" s="52">
        <v>0</v>
      </c>
      <c r="LO377" s="52">
        <v>0</v>
      </c>
      <c r="LP377" s="52">
        <v>0</v>
      </c>
      <c r="LQ377" s="52">
        <v>0</v>
      </c>
      <c r="LR377" s="52">
        <v>0</v>
      </c>
      <c r="LS377" s="52">
        <v>0</v>
      </c>
      <c r="LT377" s="52">
        <v>0</v>
      </c>
      <c r="LU377" s="52">
        <v>0</v>
      </c>
      <c r="LV377" s="52">
        <v>0</v>
      </c>
      <c r="LW377" s="52">
        <v>0</v>
      </c>
      <c r="LX377" s="52">
        <v>0</v>
      </c>
      <c r="LY377" s="52">
        <v>0</v>
      </c>
      <c r="LZ377" s="52">
        <v>0</v>
      </c>
      <c r="MA377" s="52">
        <v>0</v>
      </c>
      <c r="MB377" s="52">
        <v>0</v>
      </c>
      <c r="MC377" s="52">
        <v>0</v>
      </c>
      <c r="MD377" s="52">
        <v>0</v>
      </c>
      <c r="ME377" s="52">
        <v>0</v>
      </c>
      <c r="MF377" s="52">
        <v>0</v>
      </c>
      <c r="MG377" s="52">
        <v>0</v>
      </c>
      <c r="MH377" s="52">
        <v>0</v>
      </c>
      <c r="MI377" s="52">
        <v>0</v>
      </c>
      <c r="MJ377" s="52">
        <v>0</v>
      </c>
      <c r="MK377" s="52">
        <v>0</v>
      </c>
      <c r="ML377" s="52">
        <v>0</v>
      </c>
      <c r="MM377" s="52">
        <v>0</v>
      </c>
      <c r="MN377" s="52">
        <v>0</v>
      </c>
      <c r="MO377" s="52">
        <v>0</v>
      </c>
      <c r="MP377" s="52">
        <v>0</v>
      </c>
      <c r="MQ377" s="52">
        <v>0</v>
      </c>
      <c r="MR377" s="52">
        <v>0</v>
      </c>
      <c r="MS377" s="52">
        <v>0</v>
      </c>
      <c r="MT377" s="52">
        <v>0</v>
      </c>
      <c r="MU377" s="52">
        <v>0</v>
      </c>
      <c r="MV377" s="52">
        <v>0</v>
      </c>
      <c r="MW377" s="52">
        <v>0</v>
      </c>
      <c r="MX377" s="52">
        <v>0</v>
      </c>
      <c r="MY377" s="52">
        <v>0</v>
      </c>
      <c r="MZ377" s="52">
        <v>0</v>
      </c>
      <c r="NA377" s="52">
        <v>0</v>
      </c>
      <c r="NB377" s="52">
        <v>0</v>
      </c>
      <c r="NC377" s="52">
        <v>0</v>
      </c>
      <c r="ND377" s="52">
        <v>0</v>
      </c>
      <c r="NE377" s="52">
        <v>0</v>
      </c>
      <c r="NF377" s="52">
        <v>0</v>
      </c>
      <c r="NG377" s="52">
        <v>0</v>
      </c>
      <c r="NH377" s="52">
        <v>0</v>
      </c>
      <c r="NI377" s="52">
        <v>0</v>
      </c>
      <c r="NJ377" s="52">
        <v>0</v>
      </c>
      <c r="NK377" s="52">
        <v>0</v>
      </c>
      <c r="NL377" s="52">
        <v>0</v>
      </c>
      <c r="NM377" s="52">
        <v>0</v>
      </c>
      <c r="NN377" s="52">
        <v>0</v>
      </c>
      <c r="NO377" s="52">
        <v>0</v>
      </c>
      <c r="NP377" s="52">
        <v>0</v>
      </c>
      <c r="NQ377" s="52">
        <v>0</v>
      </c>
      <c r="NR377" s="68">
        <f t="shared" si="18"/>
        <v>153656.16000000009</v>
      </c>
      <c r="NS377" s="68">
        <f t="shared" si="19"/>
        <v>153656.16000000009</v>
      </c>
      <c r="NT377" s="68">
        <f t="shared" si="20"/>
        <v>153656.16000000009</v>
      </c>
    </row>
    <row r="378" spans="1:384" s="40" customFormat="1" ht="15" customHeight="1" outlineLevel="1" x14ac:dyDescent="0.2">
      <c r="A378" s="61"/>
      <c r="B378" s="49" t="s">
        <v>1078</v>
      </c>
      <c r="C378" s="49" t="s">
        <v>744</v>
      </c>
      <c r="D378" s="49" t="s">
        <v>1158</v>
      </c>
      <c r="E378" s="50" t="s">
        <v>1209</v>
      </c>
      <c r="F378" s="64" t="s">
        <v>16</v>
      </c>
      <c r="G378" s="49" t="s">
        <v>16</v>
      </c>
      <c r="H378" s="72">
        <v>0</v>
      </c>
      <c r="I378" s="65">
        <v>162000.32000000001</v>
      </c>
      <c r="J378" s="114" t="str">
        <f>_xlfn.XLOOKUP(E378,'[12]Resumo Unidades'!$B:$B,'[12]Resumo Unidades'!$W:$W)</f>
        <v>Fluxo ok</v>
      </c>
      <c r="K378" s="51" t="str">
        <f>IF(L378&gt;Resumo!$E$23,"Sim","Não")</f>
        <v>Não</v>
      </c>
      <c r="L378" s="66">
        <v>0</v>
      </c>
      <c r="M378" s="67"/>
      <c r="N378" s="52">
        <v>0</v>
      </c>
      <c r="O378" s="52">
        <v>0</v>
      </c>
      <c r="P378" s="52">
        <v>0</v>
      </c>
      <c r="Q378" s="52">
        <v>0</v>
      </c>
      <c r="R378" s="52">
        <v>0</v>
      </c>
      <c r="S378" s="52">
        <v>0</v>
      </c>
      <c r="T378" s="52">
        <v>0</v>
      </c>
      <c r="U378" s="52">
        <v>0</v>
      </c>
      <c r="V378" s="52">
        <v>0</v>
      </c>
      <c r="W378" s="52">
        <v>0</v>
      </c>
      <c r="X378" s="52">
        <v>0</v>
      </c>
      <c r="Y378" s="52">
        <v>0</v>
      </c>
      <c r="Z378" s="52">
        <v>0</v>
      </c>
      <c r="AA378" s="52">
        <v>0</v>
      </c>
      <c r="AB378" s="52">
        <v>0</v>
      </c>
      <c r="AC378" s="52">
        <v>0</v>
      </c>
      <c r="AD378" s="52">
        <v>0</v>
      </c>
      <c r="AE378" s="52">
        <v>0</v>
      </c>
      <c r="AF378" s="52">
        <v>0</v>
      </c>
      <c r="AG378" s="52">
        <v>0</v>
      </c>
      <c r="AH378" s="52">
        <v>0</v>
      </c>
      <c r="AI378" s="52">
        <v>0</v>
      </c>
      <c r="AJ378" s="52">
        <v>0</v>
      </c>
      <c r="AK378" s="52">
        <v>0</v>
      </c>
      <c r="AL378" s="52">
        <v>0</v>
      </c>
      <c r="AM378" s="52">
        <v>0</v>
      </c>
      <c r="AN378" s="52">
        <v>0</v>
      </c>
      <c r="AO378" s="52">
        <v>0</v>
      </c>
      <c r="AP378" s="52">
        <v>0</v>
      </c>
      <c r="AQ378" s="52">
        <v>0</v>
      </c>
      <c r="AR378" s="52">
        <v>0</v>
      </c>
      <c r="AS378" s="52">
        <v>0</v>
      </c>
      <c r="AT378" s="52">
        <v>0</v>
      </c>
      <c r="AU378" s="52">
        <v>0</v>
      </c>
      <c r="AV378" s="52">
        <v>0</v>
      </c>
      <c r="AW378" s="52">
        <v>0</v>
      </c>
      <c r="AX378" s="52">
        <v>0</v>
      </c>
      <c r="AY378" s="52">
        <v>0</v>
      </c>
      <c r="AZ378" s="52">
        <v>0</v>
      </c>
      <c r="BA378" s="52">
        <v>0</v>
      </c>
      <c r="BB378" s="52">
        <v>0</v>
      </c>
      <c r="BC378" s="52">
        <v>0</v>
      </c>
      <c r="BD378" s="52">
        <v>0</v>
      </c>
      <c r="BE378" s="52">
        <v>0</v>
      </c>
      <c r="BF378" s="52">
        <v>0</v>
      </c>
      <c r="BG378" s="52">
        <v>0</v>
      </c>
      <c r="BH378" s="52">
        <v>0</v>
      </c>
      <c r="BI378" s="52">
        <v>0</v>
      </c>
      <c r="BJ378" s="52">
        <v>0</v>
      </c>
      <c r="BK378" s="52">
        <v>0</v>
      </c>
      <c r="BL378" s="52">
        <v>0</v>
      </c>
      <c r="BM378" s="52">
        <v>0</v>
      </c>
      <c r="BN378" s="52">
        <v>0</v>
      </c>
      <c r="BO378" s="52">
        <v>0</v>
      </c>
      <c r="BP378" s="52">
        <v>0</v>
      </c>
      <c r="BQ378" s="52">
        <v>0</v>
      </c>
      <c r="BR378" s="52">
        <v>0</v>
      </c>
      <c r="BS378" s="52">
        <v>0</v>
      </c>
      <c r="BT378" s="52">
        <v>0</v>
      </c>
      <c r="BU378" s="52">
        <v>0</v>
      </c>
      <c r="BV378" s="52">
        <v>0</v>
      </c>
      <c r="BW378" s="52">
        <v>0</v>
      </c>
      <c r="BX378" s="52">
        <v>0</v>
      </c>
      <c r="BY378" s="52">
        <v>0</v>
      </c>
      <c r="BZ378" s="52">
        <v>0</v>
      </c>
      <c r="CA378" s="52">
        <v>0</v>
      </c>
      <c r="CB378" s="52">
        <v>0</v>
      </c>
      <c r="CC378" s="52">
        <v>0</v>
      </c>
      <c r="CD378" s="52">
        <v>0</v>
      </c>
      <c r="CE378" s="52">
        <v>0</v>
      </c>
      <c r="CF378" s="52">
        <v>0</v>
      </c>
      <c r="CG378" s="52">
        <v>0</v>
      </c>
      <c r="CH378" s="52">
        <v>0</v>
      </c>
      <c r="CI378" s="52">
        <v>0</v>
      </c>
      <c r="CJ378" s="52">
        <v>1580.17</v>
      </c>
      <c r="CK378" s="52">
        <v>1703.46</v>
      </c>
      <c r="CL378" s="52">
        <v>1073.3500000000001</v>
      </c>
      <c r="CM378" s="52">
        <v>1083.6300000000001</v>
      </c>
      <c r="CN378" s="52">
        <v>1094.01</v>
      </c>
      <c r="CO378" s="52">
        <v>1104.5</v>
      </c>
      <c r="CP378" s="52">
        <v>1115.1000000000001</v>
      </c>
      <c r="CQ378" s="52">
        <v>1125.79</v>
      </c>
      <c r="CR378" s="52">
        <v>1136.6000000000001</v>
      </c>
      <c r="CS378" s="52">
        <v>1147.51</v>
      </c>
      <c r="CT378" s="52">
        <v>1158.54</v>
      </c>
      <c r="CU378" s="52">
        <v>1169.67</v>
      </c>
      <c r="CV378" s="52">
        <v>1180.92</v>
      </c>
      <c r="CW378" s="52">
        <v>1192.27</v>
      </c>
      <c r="CX378" s="52">
        <v>1203.74</v>
      </c>
      <c r="CY378" s="52">
        <v>1215.3300000000002</v>
      </c>
      <c r="CZ378" s="52">
        <v>1227.03</v>
      </c>
      <c r="DA378" s="52">
        <v>1238.8500000000001</v>
      </c>
      <c r="DB378" s="52">
        <v>1250.79</v>
      </c>
      <c r="DC378" s="52">
        <v>1262.8400000000001</v>
      </c>
      <c r="DD378" s="52">
        <v>1275.02</v>
      </c>
      <c r="DE378" s="52">
        <v>1287.32</v>
      </c>
      <c r="DF378" s="52">
        <v>1299.74</v>
      </c>
      <c r="DG378" s="52">
        <v>1312.28</v>
      </c>
      <c r="DH378" s="52">
        <v>1324.95</v>
      </c>
      <c r="DI378" s="52">
        <v>1337.75</v>
      </c>
      <c r="DJ378" s="52">
        <v>1350.68</v>
      </c>
      <c r="DK378" s="52">
        <v>1363.73</v>
      </c>
      <c r="DL378" s="52">
        <v>1376.92</v>
      </c>
      <c r="DM378" s="52">
        <v>1390.23</v>
      </c>
      <c r="DN378" s="52">
        <v>1403.68</v>
      </c>
      <c r="DO378" s="52">
        <v>1417.27</v>
      </c>
      <c r="DP378" s="52">
        <v>1430.99</v>
      </c>
      <c r="DQ378" s="52">
        <v>1444.8500000000001</v>
      </c>
      <c r="DR378" s="52">
        <v>1458.8400000000001</v>
      </c>
      <c r="DS378" s="52">
        <v>1472.98</v>
      </c>
      <c r="DT378" s="52">
        <v>1487.26</v>
      </c>
      <c r="DU378" s="52">
        <v>1501.68</v>
      </c>
      <c r="DV378" s="52">
        <v>1516.24</v>
      </c>
      <c r="DW378" s="52">
        <v>1530.95</v>
      </c>
      <c r="DX378" s="52">
        <v>1545.81</v>
      </c>
      <c r="DY378" s="52">
        <v>1560.82</v>
      </c>
      <c r="DZ378" s="52">
        <v>1575.97</v>
      </c>
      <c r="EA378" s="52">
        <v>1591.28</v>
      </c>
      <c r="EB378" s="52">
        <v>1606.74</v>
      </c>
      <c r="EC378" s="52">
        <v>1622.3600000000001</v>
      </c>
      <c r="ED378" s="52">
        <v>1638.13</v>
      </c>
      <c r="EE378" s="52">
        <v>1654.06</v>
      </c>
      <c r="EF378" s="52">
        <v>1670.15</v>
      </c>
      <c r="EG378" s="52">
        <v>1686.4</v>
      </c>
      <c r="EH378" s="52">
        <v>1702.81</v>
      </c>
      <c r="EI378" s="52">
        <v>1719.38</v>
      </c>
      <c r="EJ378" s="52">
        <v>1736.13</v>
      </c>
      <c r="EK378" s="52">
        <v>1753.04</v>
      </c>
      <c r="EL378" s="52">
        <v>1770.1100000000001</v>
      </c>
      <c r="EM378" s="52">
        <v>1787.3600000000001</v>
      </c>
      <c r="EN378" s="52">
        <v>1804.78</v>
      </c>
      <c r="EO378" s="52">
        <v>1822.38</v>
      </c>
      <c r="EP378" s="52">
        <v>1840.15</v>
      </c>
      <c r="EQ378" s="52">
        <v>1858.1000000000001</v>
      </c>
      <c r="ER378" s="52">
        <v>1876.23</v>
      </c>
      <c r="ES378" s="52">
        <v>1894.54</v>
      </c>
      <c r="ET378" s="52">
        <v>1913.03</v>
      </c>
      <c r="EU378" s="52">
        <v>1931.71</v>
      </c>
      <c r="EV378" s="52">
        <v>1950.5800000000002</v>
      </c>
      <c r="EW378" s="52">
        <v>1969.63</v>
      </c>
      <c r="EX378" s="52">
        <v>1988.88</v>
      </c>
      <c r="EY378" s="52">
        <v>2008.31</v>
      </c>
      <c r="EZ378" s="52">
        <v>2027.94</v>
      </c>
      <c r="FA378" s="52">
        <v>2047.77</v>
      </c>
      <c r="FB378" s="52">
        <v>2067.7999999999997</v>
      </c>
      <c r="FC378" s="52">
        <v>2088.02</v>
      </c>
      <c r="FD378" s="52">
        <v>2108.4499999999998</v>
      </c>
      <c r="FE378" s="52">
        <v>2129.08</v>
      </c>
      <c r="FF378" s="52">
        <v>2149.9199999999996</v>
      </c>
      <c r="FG378" s="52">
        <v>2170.9699999999998</v>
      </c>
      <c r="FH378" s="52">
        <v>2192.23</v>
      </c>
      <c r="FI378" s="52">
        <v>2213.6999999999998</v>
      </c>
      <c r="FJ378" s="52">
        <v>2235.3799999999997</v>
      </c>
      <c r="FK378" s="52">
        <v>2257.2799999999997</v>
      </c>
      <c r="FL378" s="52">
        <v>2279.3999999999996</v>
      </c>
      <c r="FM378" s="52">
        <v>2301.75</v>
      </c>
      <c r="FN378" s="52">
        <v>2324.31</v>
      </c>
      <c r="FO378" s="52">
        <v>2347.1</v>
      </c>
      <c r="FP378" s="52">
        <v>2370.12</v>
      </c>
      <c r="FQ378" s="52">
        <v>2393.37</v>
      </c>
      <c r="FR378" s="52">
        <v>2416.85</v>
      </c>
      <c r="FS378" s="52">
        <v>2440.5699999999997</v>
      </c>
      <c r="FT378" s="52">
        <v>2464.52</v>
      </c>
      <c r="FU378" s="52">
        <v>2488.7199999999998</v>
      </c>
      <c r="FV378" s="52">
        <v>2513.1499999999996</v>
      </c>
      <c r="FW378" s="52">
        <v>2537.83</v>
      </c>
      <c r="FX378" s="52">
        <v>2562.7599999999998</v>
      </c>
      <c r="FY378" s="52">
        <v>2587.9299999999998</v>
      </c>
      <c r="FZ378" s="52">
        <v>2613.3599999999997</v>
      </c>
      <c r="GA378" s="52">
        <v>2639.04</v>
      </c>
      <c r="GB378" s="52">
        <v>2664.98</v>
      </c>
      <c r="GC378" s="52">
        <v>2691.18</v>
      </c>
      <c r="GD378" s="52">
        <v>2717.64</v>
      </c>
      <c r="GE378" s="52">
        <v>2744.3599999999997</v>
      </c>
      <c r="GF378" s="52">
        <v>2771.35</v>
      </c>
      <c r="GG378" s="52">
        <v>2798.6099999999997</v>
      </c>
      <c r="GH378" s="52">
        <v>2826.1499999999996</v>
      </c>
      <c r="GI378" s="52">
        <v>2853.96</v>
      </c>
      <c r="GJ378" s="52">
        <v>2882.0499999999997</v>
      </c>
      <c r="GK378" s="52">
        <v>2910.41</v>
      </c>
      <c r="GL378" s="52">
        <v>2939.0699999999997</v>
      </c>
      <c r="GM378" s="52">
        <v>2968.0099999999998</v>
      </c>
      <c r="GN378" s="52">
        <v>2997.23</v>
      </c>
      <c r="GO378" s="52">
        <v>3026.75</v>
      </c>
      <c r="GP378" s="52">
        <v>3056.5699999999997</v>
      </c>
      <c r="GQ378" s="52">
        <v>3086.68</v>
      </c>
      <c r="GR378" s="52">
        <v>3117.1</v>
      </c>
      <c r="GS378" s="52">
        <v>3147.8199999999997</v>
      </c>
      <c r="GT378" s="52">
        <v>3178.8399999999997</v>
      </c>
      <c r="GU378" s="52">
        <v>3210.18</v>
      </c>
      <c r="GV378" s="52">
        <v>3241.83</v>
      </c>
      <c r="GW378" s="52">
        <v>3273.7999999999997</v>
      </c>
      <c r="GX378" s="52">
        <v>3306.08</v>
      </c>
      <c r="GY378" s="52">
        <v>3338.6899999999996</v>
      </c>
      <c r="GZ378" s="52">
        <v>3371.62</v>
      </c>
      <c r="HA378" s="52">
        <v>3404.89</v>
      </c>
      <c r="HB378" s="52">
        <v>3438.49</v>
      </c>
      <c r="HC378" s="52">
        <v>3472.4199999999996</v>
      </c>
      <c r="HD378" s="52">
        <v>3506.6899999999996</v>
      </c>
      <c r="HE378" s="52">
        <v>3541.31</v>
      </c>
      <c r="HF378" s="52">
        <v>3576.27</v>
      </c>
      <c r="HG378" s="52">
        <v>3611.58</v>
      </c>
      <c r="HH378" s="52">
        <v>3647.24</v>
      </c>
      <c r="HI378" s="52">
        <v>3683.2599999999998</v>
      </c>
      <c r="HJ378" s="52">
        <v>3719.64</v>
      </c>
      <c r="HK378" s="52">
        <v>3756.39</v>
      </c>
      <c r="HL378" s="52">
        <v>3793.5</v>
      </c>
      <c r="HM378" s="52">
        <v>3830.98</v>
      </c>
      <c r="HN378" s="52">
        <v>3868.8399999999997</v>
      </c>
      <c r="HO378" s="52">
        <v>3907.08</v>
      </c>
      <c r="HP378" s="52">
        <v>3945.6899999999996</v>
      </c>
      <c r="HQ378" s="52">
        <v>3984.7</v>
      </c>
      <c r="HR378" s="52">
        <v>4024.0899999999997</v>
      </c>
      <c r="HS378" s="52">
        <v>4063.8799999999997</v>
      </c>
      <c r="HT378" s="52">
        <v>4104.07</v>
      </c>
      <c r="HU378" s="52">
        <v>4144.66</v>
      </c>
      <c r="HV378" s="52">
        <v>4185.6499999999996</v>
      </c>
      <c r="HW378" s="52">
        <v>4227.0599999999995</v>
      </c>
      <c r="HX378" s="52">
        <v>4268.88</v>
      </c>
      <c r="HY378" s="52">
        <v>4311.1099999999997</v>
      </c>
      <c r="HZ378" s="52">
        <v>4353.7699999999995</v>
      </c>
      <c r="IA378" s="52">
        <v>4396.8599999999997</v>
      </c>
      <c r="IB378" s="52">
        <v>4440.37</v>
      </c>
      <c r="IC378" s="52">
        <v>4484.33</v>
      </c>
      <c r="ID378" s="52">
        <v>4528.72</v>
      </c>
      <c r="IE378" s="52">
        <v>4573.55</v>
      </c>
      <c r="IF378" s="52">
        <v>4618.84</v>
      </c>
      <c r="IG378" s="52">
        <v>4664.57</v>
      </c>
      <c r="IH378" s="52">
        <v>4710.7699999999995</v>
      </c>
      <c r="II378" s="52">
        <v>4757.42</v>
      </c>
      <c r="IJ378" s="52">
        <v>4804.54</v>
      </c>
      <c r="IK378" s="52">
        <v>4852.1399999999994</v>
      </c>
      <c r="IL378" s="52">
        <v>0</v>
      </c>
      <c r="IM378" s="52">
        <v>0</v>
      </c>
      <c r="IN378" s="52">
        <v>0</v>
      </c>
      <c r="IO378" s="52">
        <v>0</v>
      </c>
      <c r="IP378" s="52">
        <v>0</v>
      </c>
      <c r="IQ378" s="52">
        <v>0</v>
      </c>
      <c r="IR378" s="52">
        <v>0</v>
      </c>
      <c r="IS378" s="52">
        <v>0</v>
      </c>
      <c r="IT378" s="52">
        <v>0</v>
      </c>
      <c r="IU378" s="52">
        <v>0</v>
      </c>
      <c r="IV378" s="52">
        <v>0</v>
      </c>
      <c r="IW378" s="52">
        <v>0</v>
      </c>
      <c r="IX378" s="52">
        <v>0</v>
      </c>
      <c r="IY378" s="52">
        <v>0</v>
      </c>
      <c r="IZ378" s="52">
        <v>0</v>
      </c>
      <c r="JA378" s="52">
        <v>0</v>
      </c>
      <c r="JB378" s="52">
        <v>0</v>
      </c>
      <c r="JC378" s="52">
        <v>0</v>
      </c>
      <c r="JD378" s="52">
        <v>0</v>
      </c>
      <c r="JE378" s="52">
        <v>0</v>
      </c>
      <c r="JF378" s="52">
        <v>0</v>
      </c>
      <c r="JG378" s="52">
        <v>0</v>
      </c>
      <c r="JH378" s="52">
        <v>0</v>
      </c>
      <c r="JI378" s="52">
        <v>0</v>
      </c>
      <c r="JJ378" s="52">
        <v>0</v>
      </c>
      <c r="JK378" s="52">
        <v>0</v>
      </c>
      <c r="JL378" s="52">
        <v>0</v>
      </c>
      <c r="JM378" s="52">
        <v>0</v>
      </c>
      <c r="JN378" s="52">
        <v>0</v>
      </c>
      <c r="JO378" s="52">
        <v>0</v>
      </c>
      <c r="JP378" s="52">
        <v>0</v>
      </c>
      <c r="JQ378" s="52">
        <v>0</v>
      </c>
      <c r="JR378" s="52">
        <v>0</v>
      </c>
      <c r="JS378" s="52">
        <v>0</v>
      </c>
      <c r="JT378" s="52">
        <v>0</v>
      </c>
      <c r="JU378" s="52">
        <v>0</v>
      </c>
      <c r="JV378" s="52">
        <v>0</v>
      </c>
      <c r="JW378" s="52">
        <v>0</v>
      </c>
      <c r="JX378" s="52">
        <v>0</v>
      </c>
      <c r="JY378" s="52">
        <v>0</v>
      </c>
      <c r="JZ378" s="52">
        <v>0</v>
      </c>
      <c r="KA378" s="52">
        <v>0</v>
      </c>
      <c r="KB378" s="52">
        <v>0</v>
      </c>
      <c r="KC378" s="52">
        <v>0</v>
      </c>
      <c r="KD378" s="52">
        <v>0</v>
      </c>
      <c r="KE378" s="52">
        <v>0</v>
      </c>
      <c r="KF378" s="52">
        <v>0</v>
      </c>
      <c r="KG378" s="52">
        <v>0</v>
      </c>
      <c r="KH378" s="52">
        <v>0</v>
      </c>
      <c r="KI378" s="52">
        <v>0</v>
      </c>
      <c r="KJ378" s="52">
        <v>0</v>
      </c>
      <c r="KK378" s="52">
        <v>0</v>
      </c>
      <c r="KL378" s="52">
        <v>0</v>
      </c>
      <c r="KM378" s="52">
        <v>0</v>
      </c>
      <c r="KN378" s="52">
        <v>0</v>
      </c>
      <c r="KO378" s="52">
        <v>0</v>
      </c>
      <c r="KP378" s="52">
        <v>0</v>
      </c>
      <c r="KQ378" s="52">
        <v>0</v>
      </c>
      <c r="KR378" s="52">
        <v>0</v>
      </c>
      <c r="KS378" s="52">
        <v>0</v>
      </c>
      <c r="KT378" s="52">
        <v>0</v>
      </c>
      <c r="KU378" s="52">
        <v>0</v>
      </c>
      <c r="KV378" s="52">
        <v>0</v>
      </c>
      <c r="KW378" s="52">
        <v>0</v>
      </c>
      <c r="KX378" s="52">
        <v>0</v>
      </c>
      <c r="KY378" s="52">
        <v>0</v>
      </c>
      <c r="KZ378" s="52">
        <v>0</v>
      </c>
      <c r="LA378" s="52">
        <v>0</v>
      </c>
      <c r="LB378" s="52">
        <v>0</v>
      </c>
      <c r="LC378" s="52">
        <v>0</v>
      </c>
      <c r="LD378" s="52">
        <v>0</v>
      </c>
      <c r="LE378" s="52">
        <v>0</v>
      </c>
      <c r="LF378" s="52">
        <v>0</v>
      </c>
      <c r="LG378" s="52">
        <v>0</v>
      </c>
      <c r="LH378" s="52">
        <v>0</v>
      </c>
      <c r="LI378" s="52">
        <v>0</v>
      </c>
      <c r="LJ378" s="52">
        <v>0</v>
      </c>
      <c r="LK378" s="52">
        <v>0</v>
      </c>
      <c r="LL378" s="52">
        <v>0</v>
      </c>
      <c r="LM378" s="52">
        <v>0</v>
      </c>
      <c r="LN378" s="52">
        <v>0</v>
      </c>
      <c r="LO378" s="52">
        <v>0</v>
      </c>
      <c r="LP378" s="52">
        <v>0</v>
      </c>
      <c r="LQ378" s="52">
        <v>0</v>
      </c>
      <c r="LR378" s="52">
        <v>0</v>
      </c>
      <c r="LS378" s="52">
        <v>0</v>
      </c>
      <c r="LT378" s="52">
        <v>0</v>
      </c>
      <c r="LU378" s="52">
        <v>0</v>
      </c>
      <c r="LV378" s="52">
        <v>0</v>
      </c>
      <c r="LW378" s="52">
        <v>0</v>
      </c>
      <c r="LX378" s="52">
        <v>0</v>
      </c>
      <c r="LY378" s="52">
        <v>0</v>
      </c>
      <c r="LZ378" s="52">
        <v>0</v>
      </c>
      <c r="MA378" s="52">
        <v>0</v>
      </c>
      <c r="MB378" s="52">
        <v>0</v>
      </c>
      <c r="MC378" s="52">
        <v>0</v>
      </c>
      <c r="MD378" s="52">
        <v>0</v>
      </c>
      <c r="ME378" s="52">
        <v>0</v>
      </c>
      <c r="MF378" s="52">
        <v>0</v>
      </c>
      <c r="MG378" s="52">
        <v>0</v>
      </c>
      <c r="MH378" s="52">
        <v>0</v>
      </c>
      <c r="MI378" s="52">
        <v>0</v>
      </c>
      <c r="MJ378" s="52">
        <v>0</v>
      </c>
      <c r="MK378" s="52">
        <v>0</v>
      </c>
      <c r="ML378" s="52">
        <v>0</v>
      </c>
      <c r="MM378" s="52">
        <v>0</v>
      </c>
      <c r="MN378" s="52">
        <v>0</v>
      </c>
      <c r="MO378" s="52">
        <v>0</v>
      </c>
      <c r="MP378" s="52">
        <v>0</v>
      </c>
      <c r="MQ378" s="52">
        <v>0</v>
      </c>
      <c r="MR378" s="52">
        <v>0</v>
      </c>
      <c r="MS378" s="52">
        <v>0</v>
      </c>
      <c r="MT378" s="52">
        <v>0</v>
      </c>
      <c r="MU378" s="52">
        <v>0</v>
      </c>
      <c r="MV378" s="52">
        <v>0</v>
      </c>
      <c r="MW378" s="52">
        <v>0</v>
      </c>
      <c r="MX378" s="52">
        <v>0</v>
      </c>
      <c r="MY378" s="52">
        <v>0</v>
      </c>
      <c r="MZ378" s="52">
        <v>0</v>
      </c>
      <c r="NA378" s="52">
        <v>0</v>
      </c>
      <c r="NB378" s="52">
        <v>0</v>
      </c>
      <c r="NC378" s="52">
        <v>0</v>
      </c>
      <c r="ND378" s="52">
        <v>0</v>
      </c>
      <c r="NE378" s="52">
        <v>0</v>
      </c>
      <c r="NF378" s="52">
        <v>0</v>
      </c>
      <c r="NG378" s="52">
        <v>0</v>
      </c>
      <c r="NH378" s="52">
        <v>0</v>
      </c>
      <c r="NI378" s="52">
        <v>0</v>
      </c>
      <c r="NJ378" s="52">
        <v>0</v>
      </c>
      <c r="NK378" s="52">
        <v>0</v>
      </c>
      <c r="NL378" s="52">
        <v>0</v>
      </c>
      <c r="NM378" s="52">
        <v>0</v>
      </c>
      <c r="NN378" s="52">
        <v>0</v>
      </c>
      <c r="NO378" s="52">
        <v>0</v>
      </c>
      <c r="NP378" s="52">
        <v>0</v>
      </c>
      <c r="NQ378" s="52">
        <v>0</v>
      </c>
      <c r="NR378" s="68">
        <f t="shared" si="18"/>
        <v>393020.8600000001</v>
      </c>
      <c r="NS378" s="68">
        <f t="shared" si="19"/>
        <v>393020.8600000001</v>
      </c>
      <c r="NT378" s="68">
        <f t="shared" si="20"/>
        <v>185909.91999999998</v>
      </c>
    </row>
    <row r="379" spans="1:384" s="40" customFormat="1" ht="15" customHeight="1" outlineLevel="1" x14ac:dyDescent="0.2">
      <c r="A379" s="61"/>
      <c r="B379" s="49" t="s">
        <v>1078</v>
      </c>
      <c r="C379" s="49" t="s">
        <v>880</v>
      </c>
      <c r="D379" s="49" t="s">
        <v>1159</v>
      </c>
      <c r="E379" s="50" t="s">
        <v>1210</v>
      </c>
      <c r="F379" s="64" t="s">
        <v>16</v>
      </c>
      <c r="G379" s="49" t="s">
        <v>16</v>
      </c>
      <c r="H379" s="72">
        <v>0</v>
      </c>
      <c r="I379" s="65">
        <v>150941.79999999999</v>
      </c>
      <c r="J379" s="114" t="str">
        <f>_xlfn.XLOOKUP(E379,'[12]Resumo Unidades'!$B:$B,'[12]Resumo Unidades'!$W:$W)</f>
        <v>Fluxo ok</v>
      </c>
      <c r="K379" s="51" t="str">
        <f>IF(L379&gt;Resumo!$E$23,"Sim","Não")</f>
        <v>Não</v>
      </c>
      <c r="L379" s="66">
        <v>0</v>
      </c>
      <c r="M379" s="67"/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52">
        <v>0</v>
      </c>
      <c r="U379" s="52">
        <v>0</v>
      </c>
      <c r="V379" s="52">
        <v>0</v>
      </c>
      <c r="W379" s="52">
        <v>0</v>
      </c>
      <c r="X379" s="52">
        <v>0</v>
      </c>
      <c r="Y379" s="52">
        <v>0</v>
      </c>
      <c r="Z379" s="52">
        <v>0</v>
      </c>
      <c r="AA379" s="52">
        <v>0</v>
      </c>
      <c r="AB379" s="52">
        <v>0</v>
      </c>
      <c r="AC379" s="52">
        <v>0</v>
      </c>
      <c r="AD379" s="52">
        <v>0</v>
      </c>
      <c r="AE379" s="52">
        <v>0</v>
      </c>
      <c r="AF379" s="52">
        <v>0</v>
      </c>
      <c r="AG379" s="52">
        <v>0</v>
      </c>
      <c r="AH379" s="52">
        <v>0</v>
      </c>
      <c r="AI379" s="52">
        <v>0</v>
      </c>
      <c r="AJ379" s="52">
        <v>0</v>
      </c>
      <c r="AK379" s="52">
        <v>0</v>
      </c>
      <c r="AL379" s="52">
        <v>0</v>
      </c>
      <c r="AM379" s="52">
        <v>0</v>
      </c>
      <c r="AN379" s="52">
        <v>0</v>
      </c>
      <c r="AO379" s="52">
        <v>0</v>
      </c>
      <c r="AP379" s="52">
        <v>0</v>
      </c>
      <c r="AQ379" s="52">
        <v>0</v>
      </c>
      <c r="AR379" s="52">
        <v>0</v>
      </c>
      <c r="AS379" s="52">
        <v>0</v>
      </c>
      <c r="AT379" s="52">
        <v>0</v>
      </c>
      <c r="AU379" s="52">
        <v>0</v>
      </c>
      <c r="AV379" s="52">
        <v>0</v>
      </c>
      <c r="AW379" s="52">
        <v>0</v>
      </c>
      <c r="AX379" s="52">
        <v>0</v>
      </c>
      <c r="AY379" s="52">
        <v>0</v>
      </c>
      <c r="AZ379" s="52">
        <v>0</v>
      </c>
      <c r="BA379" s="52">
        <v>0</v>
      </c>
      <c r="BB379" s="52">
        <v>0</v>
      </c>
      <c r="BC379" s="52">
        <v>0</v>
      </c>
      <c r="BD379" s="52">
        <v>0</v>
      </c>
      <c r="BE379" s="52">
        <v>0</v>
      </c>
      <c r="BF379" s="52">
        <v>0</v>
      </c>
      <c r="BG379" s="52">
        <v>0</v>
      </c>
      <c r="BH379" s="52">
        <v>0</v>
      </c>
      <c r="BI379" s="52">
        <v>0</v>
      </c>
      <c r="BJ379" s="52">
        <v>0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52">
        <v>0</v>
      </c>
      <c r="BV379" s="52">
        <v>0</v>
      </c>
      <c r="BW379" s="52">
        <v>0</v>
      </c>
      <c r="BX379" s="52">
        <v>0</v>
      </c>
      <c r="BY379" s="52">
        <v>0</v>
      </c>
      <c r="BZ379" s="52">
        <v>0</v>
      </c>
      <c r="CA379" s="52">
        <v>0</v>
      </c>
      <c r="CB379" s="52">
        <v>0</v>
      </c>
      <c r="CC379" s="52">
        <v>210.34</v>
      </c>
      <c r="CD379" s="52">
        <v>209.65</v>
      </c>
      <c r="CE379" s="52">
        <v>209.65</v>
      </c>
      <c r="CF379" s="52">
        <v>209.65</v>
      </c>
      <c r="CG379" s="52">
        <v>2546.9199999999996</v>
      </c>
      <c r="CH379" s="52">
        <v>2546.9199999999996</v>
      </c>
      <c r="CI379" s="52">
        <v>2546.9199999999996</v>
      </c>
      <c r="CJ379" s="52">
        <v>2546.9199999999996</v>
      </c>
      <c r="CK379" s="52">
        <v>2546.9199999999996</v>
      </c>
      <c r="CL379" s="52">
        <v>2546.9199999999996</v>
      </c>
      <c r="CM379" s="52">
        <v>2546.9199999999996</v>
      </c>
      <c r="CN379" s="52">
        <v>2546.9199999999996</v>
      </c>
      <c r="CO379" s="52">
        <v>2546.9199999999996</v>
      </c>
      <c r="CP379" s="52">
        <v>2546.9199999999996</v>
      </c>
      <c r="CQ379" s="52">
        <v>2546.9199999999996</v>
      </c>
      <c r="CR379" s="52">
        <v>2546.9199999999996</v>
      </c>
      <c r="CS379" s="52">
        <v>2546.9199999999996</v>
      </c>
      <c r="CT379" s="52">
        <v>2546.9199999999996</v>
      </c>
      <c r="CU379" s="52">
        <v>2546.9199999999996</v>
      </c>
      <c r="CV379" s="52">
        <v>2546.9199999999996</v>
      </c>
      <c r="CW379" s="52">
        <v>2546.9199999999996</v>
      </c>
      <c r="CX379" s="52">
        <v>2546.9199999999996</v>
      </c>
      <c r="CY379" s="52">
        <v>2546.9199999999996</v>
      </c>
      <c r="CZ379" s="52">
        <v>2546.9199999999996</v>
      </c>
      <c r="DA379" s="52">
        <v>2546.9199999999996</v>
      </c>
      <c r="DB379" s="52">
        <v>2546.9199999999996</v>
      </c>
      <c r="DC379" s="52">
        <v>2546.9199999999996</v>
      </c>
      <c r="DD379" s="52">
        <v>2546.9199999999996</v>
      </c>
      <c r="DE379" s="52">
        <v>2546.9199999999996</v>
      </c>
      <c r="DF379" s="52">
        <v>2546.9199999999996</v>
      </c>
      <c r="DG379" s="52">
        <v>2546.9199999999996</v>
      </c>
      <c r="DH379" s="52">
        <v>2546.9199999999996</v>
      </c>
      <c r="DI379" s="52">
        <v>2546.9199999999996</v>
      </c>
      <c r="DJ379" s="52">
        <v>2546.9199999999996</v>
      </c>
      <c r="DK379" s="52">
        <v>2546.9199999999996</v>
      </c>
      <c r="DL379" s="52">
        <v>2546.9199999999996</v>
      </c>
      <c r="DM379" s="52">
        <v>2546.9199999999996</v>
      </c>
      <c r="DN379" s="52">
        <v>2546.9199999999996</v>
      </c>
      <c r="DO379" s="52">
        <v>2546.9199999999996</v>
      </c>
      <c r="DP379" s="52">
        <v>2546.9199999999996</v>
      </c>
      <c r="DQ379" s="52">
        <v>2546.9199999999996</v>
      </c>
      <c r="DR379" s="52">
        <v>2546.9199999999996</v>
      </c>
      <c r="DS379" s="52">
        <v>2546.9199999999996</v>
      </c>
      <c r="DT379" s="52">
        <v>2546.9199999999996</v>
      </c>
      <c r="DU379" s="52">
        <v>2546.9199999999996</v>
      </c>
      <c r="DV379" s="52">
        <v>2546.9199999999996</v>
      </c>
      <c r="DW379" s="52">
        <v>2546.9199999999996</v>
      </c>
      <c r="DX379" s="52">
        <v>2546.9199999999996</v>
      </c>
      <c r="DY379" s="52">
        <v>2546.9199999999996</v>
      </c>
      <c r="DZ379" s="52">
        <v>2546.9199999999996</v>
      </c>
      <c r="EA379" s="52">
        <v>2546.9199999999996</v>
      </c>
      <c r="EB379" s="52">
        <v>2546.9199999999996</v>
      </c>
      <c r="EC379" s="52">
        <v>2546.9199999999996</v>
      </c>
      <c r="ED379" s="52">
        <v>2546.9199999999996</v>
      </c>
      <c r="EE379" s="52">
        <v>2546.9199999999996</v>
      </c>
      <c r="EF379" s="52">
        <v>2546.9199999999996</v>
      </c>
      <c r="EG379" s="52">
        <v>2546.9199999999996</v>
      </c>
      <c r="EH379" s="52">
        <v>2546.9199999999996</v>
      </c>
      <c r="EI379" s="52">
        <v>2546.9199999999996</v>
      </c>
      <c r="EJ379" s="52">
        <v>2546.9199999999996</v>
      </c>
      <c r="EK379" s="52">
        <v>2546.9199999999996</v>
      </c>
      <c r="EL379" s="52">
        <v>2546.9199999999996</v>
      </c>
      <c r="EM379" s="52">
        <v>2546.9199999999996</v>
      </c>
      <c r="EN379" s="52">
        <v>2546.9199999999996</v>
      </c>
      <c r="EO379" s="52">
        <v>0</v>
      </c>
      <c r="EP379" s="52">
        <v>0</v>
      </c>
      <c r="EQ379" s="52">
        <v>0</v>
      </c>
      <c r="ER379" s="52">
        <v>0</v>
      </c>
      <c r="ES379" s="52">
        <v>0</v>
      </c>
      <c r="ET379" s="52">
        <v>0</v>
      </c>
      <c r="EU379" s="52">
        <v>0</v>
      </c>
      <c r="EV379" s="52">
        <v>0</v>
      </c>
      <c r="EW379" s="52">
        <v>0</v>
      </c>
      <c r="EX379" s="52">
        <v>0</v>
      </c>
      <c r="EY379" s="52">
        <v>0</v>
      </c>
      <c r="EZ379" s="52">
        <v>0</v>
      </c>
      <c r="FA379" s="52">
        <v>0</v>
      </c>
      <c r="FB379" s="52">
        <v>0</v>
      </c>
      <c r="FC379" s="52">
        <v>0</v>
      </c>
      <c r="FD379" s="52">
        <v>0</v>
      </c>
      <c r="FE379" s="52">
        <v>0</v>
      </c>
      <c r="FF379" s="52">
        <v>0</v>
      </c>
      <c r="FG379" s="52">
        <v>0</v>
      </c>
      <c r="FH379" s="52">
        <v>0</v>
      </c>
      <c r="FI379" s="52">
        <v>0</v>
      </c>
      <c r="FJ379" s="52">
        <v>0</v>
      </c>
      <c r="FK379" s="52">
        <v>0</v>
      </c>
      <c r="FL379" s="52">
        <v>0</v>
      </c>
      <c r="FM379" s="52">
        <v>0</v>
      </c>
      <c r="FN379" s="52">
        <v>0</v>
      </c>
      <c r="FO379" s="52">
        <v>0</v>
      </c>
      <c r="FP379" s="52">
        <v>0</v>
      </c>
      <c r="FQ379" s="52">
        <v>0</v>
      </c>
      <c r="FR379" s="52">
        <v>0</v>
      </c>
      <c r="FS379" s="52">
        <v>0</v>
      </c>
      <c r="FT379" s="52">
        <v>0</v>
      </c>
      <c r="FU379" s="52">
        <v>0</v>
      </c>
      <c r="FV379" s="52">
        <v>0</v>
      </c>
      <c r="FW379" s="52">
        <v>0</v>
      </c>
      <c r="FX379" s="52">
        <v>0</v>
      </c>
      <c r="FY379" s="52">
        <v>0</v>
      </c>
      <c r="FZ379" s="52">
        <v>0</v>
      </c>
      <c r="GA379" s="52">
        <v>0</v>
      </c>
      <c r="GB379" s="52">
        <v>0</v>
      </c>
      <c r="GC379" s="52">
        <v>0</v>
      </c>
      <c r="GD379" s="52">
        <v>0</v>
      </c>
      <c r="GE379" s="52">
        <v>0</v>
      </c>
      <c r="GF379" s="52">
        <v>0</v>
      </c>
      <c r="GG379" s="52">
        <v>0</v>
      </c>
      <c r="GH379" s="52">
        <v>0</v>
      </c>
      <c r="GI379" s="52">
        <v>0</v>
      </c>
      <c r="GJ379" s="52">
        <v>0</v>
      </c>
      <c r="GK379" s="52">
        <v>0</v>
      </c>
      <c r="GL379" s="52">
        <v>0</v>
      </c>
      <c r="GM379" s="52">
        <v>0</v>
      </c>
      <c r="GN379" s="52">
        <v>0</v>
      </c>
      <c r="GO379" s="52">
        <v>0</v>
      </c>
      <c r="GP379" s="52">
        <v>0</v>
      </c>
      <c r="GQ379" s="52">
        <v>0</v>
      </c>
      <c r="GR379" s="52">
        <v>0</v>
      </c>
      <c r="GS379" s="52">
        <v>0</v>
      </c>
      <c r="GT379" s="52">
        <v>0</v>
      </c>
      <c r="GU379" s="52">
        <v>0</v>
      </c>
      <c r="GV379" s="52">
        <v>0</v>
      </c>
      <c r="GW379" s="52">
        <v>0</v>
      </c>
      <c r="GX379" s="52">
        <v>0</v>
      </c>
      <c r="GY379" s="52">
        <v>0</v>
      </c>
      <c r="GZ379" s="52">
        <v>0</v>
      </c>
      <c r="HA379" s="52">
        <v>0</v>
      </c>
      <c r="HB379" s="52">
        <v>0</v>
      </c>
      <c r="HC379" s="52">
        <v>0</v>
      </c>
      <c r="HD379" s="52">
        <v>0</v>
      </c>
      <c r="HE379" s="52">
        <v>0</v>
      </c>
      <c r="HF379" s="52">
        <v>0</v>
      </c>
      <c r="HG379" s="52">
        <v>0</v>
      </c>
      <c r="HH379" s="52">
        <v>0</v>
      </c>
      <c r="HI379" s="52">
        <v>0</v>
      </c>
      <c r="HJ379" s="52">
        <v>0</v>
      </c>
      <c r="HK379" s="52">
        <v>0</v>
      </c>
      <c r="HL379" s="52">
        <v>0</v>
      </c>
      <c r="HM379" s="52">
        <v>0</v>
      </c>
      <c r="HN379" s="52">
        <v>0</v>
      </c>
      <c r="HO379" s="52">
        <v>0</v>
      </c>
      <c r="HP379" s="52">
        <v>0</v>
      </c>
      <c r="HQ379" s="52">
        <v>0</v>
      </c>
      <c r="HR379" s="52">
        <v>0</v>
      </c>
      <c r="HS379" s="52">
        <v>0</v>
      </c>
      <c r="HT379" s="52">
        <v>0</v>
      </c>
      <c r="HU379" s="52">
        <v>0</v>
      </c>
      <c r="HV379" s="52">
        <v>0</v>
      </c>
      <c r="HW379" s="52">
        <v>0</v>
      </c>
      <c r="HX379" s="52">
        <v>0</v>
      </c>
      <c r="HY379" s="52">
        <v>0</v>
      </c>
      <c r="HZ379" s="52">
        <v>0</v>
      </c>
      <c r="IA379" s="52">
        <v>0</v>
      </c>
      <c r="IB379" s="52">
        <v>0</v>
      </c>
      <c r="IC379" s="52">
        <v>0</v>
      </c>
      <c r="ID379" s="52">
        <v>0</v>
      </c>
      <c r="IE379" s="52">
        <v>0</v>
      </c>
      <c r="IF379" s="52">
        <v>0</v>
      </c>
      <c r="IG379" s="52">
        <v>0</v>
      </c>
      <c r="IH379" s="52">
        <v>0</v>
      </c>
      <c r="II379" s="52">
        <v>0</v>
      </c>
      <c r="IJ379" s="52">
        <v>0</v>
      </c>
      <c r="IK379" s="52">
        <v>0</v>
      </c>
      <c r="IL379" s="52">
        <v>0</v>
      </c>
      <c r="IM379" s="52">
        <v>0</v>
      </c>
      <c r="IN379" s="52">
        <v>0</v>
      </c>
      <c r="IO379" s="52">
        <v>0</v>
      </c>
      <c r="IP379" s="52">
        <v>0</v>
      </c>
      <c r="IQ379" s="52">
        <v>0</v>
      </c>
      <c r="IR379" s="52">
        <v>0</v>
      </c>
      <c r="IS379" s="52">
        <v>0</v>
      </c>
      <c r="IT379" s="52">
        <v>0</v>
      </c>
      <c r="IU379" s="52">
        <v>0</v>
      </c>
      <c r="IV379" s="52">
        <v>0</v>
      </c>
      <c r="IW379" s="52">
        <v>0</v>
      </c>
      <c r="IX379" s="52">
        <v>0</v>
      </c>
      <c r="IY379" s="52">
        <v>0</v>
      </c>
      <c r="IZ379" s="52">
        <v>0</v>
      </c>
      <c r="JA379" s="52">
        <v>0</v>
      </c>
      <c r="JB379" s="52">
        <v>0</v>
      </c>
      <c r="JC379" s="52">
        <v>0</v>
      </c>
      <c r="JD379" s="52">
        <v>0</v>
      </c>
      <c r="JE379" s="52">
        <v>0</v>
      </c>
      <c r="JF379" s="52">
        <v>0</v>
      </c>
      <c r="JG379" s="52">
        <v>0</v>
      </c>
      <c r="JH379" s="52">
        <v>0</v>
      </c>
      <c r="JI379" s="52">
        <v>0</v>
      </c>
      <c r="JJ379" s="52">
        <v>0</v>
      </c>
      <c r="JK379" s="52">
        <v>0</v>
      </c>
      <c r="JL379" s="52">
        <v>0</v>
      </c>
      <c r="JM379" s="52">
        <v>0</v>
      </c>
      <c r="JN379" s="52">
        <v>0</v>
      </c>
      <c r="JO379" s="52">
        <v>0</v>
      </c>
      <c r="JP379" s="52">
        <v>0</v>
      </c>
      <c r="JQ379" s="52">
        <v>0</v>
      </c>
      <c r="JR379" s="52">
        <v>0</v>
      </c>
      <c r="JS379" s="52">
        <v>0</v>
      </c>
      <c r="JT379" s="52">
        <v>0</v>
      </c>
      <c r="JU379" s="52">
        <v>0</v>
      </c>
      <c r="JV379" s="52">
        <v>0</v>
      </c>
      <c r="JW379" s="52">
        <v>0</v>
      </c>
      <c r="JX379" s="52">
        <v>0</v>
      </c>
      <c r="JY379" s="52">
        <v>0</v>
      </c>
      <c r="JZ379" s="52">
        <v>0</v>
      </c>
      <c r="KA379" s="52">
        <v>0</v>
      </c>
      <c r="KB379" s="52">
        <v>0</v>
      </c>
      <c r="KC379" s="52">
        <v>0</v>
      </c>
      <c r="KD379" s="52">
        <v>0</v>
      </c>
      <c r="KE379" s="52">
        <v>0</v>
      </c>
      <c r="KF379" s="52">
        <v>0</v>
      </c>
      <c r="KG379" s="52">
        <v>0</v>
      </c>
      <c r="KH379" s="52">
        <v>0</v>
      </c>
      <c r="KI379" s="52">
        <v>0</v>
      </c>
      <c r="KJ379" s="52">
        <v>0</v>
      </c>
      <c r="KK379" s="52">
        <v>0</v>
      </c>
      <c r="KL379" s="52">
        <v>0</v>
      </c>
      <c r="KM379" s="52">
        <v>0</v>
      </c>
      <c r="KN379" s="52">
        <v>0</v>
      </c>
      <c r="KO379" s="52">
        <v>0</v>
      </c>
      <c r="KP379" s="52">
        <v>0</v>
      </c>
      <c r="KQ379" s="52">
        <v>0</v>
      </c>
      <c r="KR379" s="52">
        <v>0</v>
      </c>
      <c r="KS379" s="52">
        <v>0</v>
      </c>
      <c r="KT379" s="52">
        <v>0</v>
      </c>
      <c r="KU379" s="52">
        <v>0</v>
      </c>
      <c r="KV379" s="52">
        <v>0</v>
      </c>
      <c r="KW379" s="52">
        <v>0</v>
      </c>
      <c r="KX379" s="52">
        <v>0</v>
      </c>
      <c r="KY379" s="52">
        <v>0</v>
      </c>
      <c r="KZ379" s="52">
        <v>0</v>
      </c>
      <c r="LA379" s="52">
        <v>0</v>
      </c>
      <c r="LB379" s="52">
        <v>0</v>
      </c>
      <c r="LC379" s="52">
        <v>0</v>
      </c>
      <c r="LD379" s="52">
        <v>0</v>
      </c>
      <c r="LE379" s="52">
        <v>0</v>
      </c>
      <c r="LF379" s="52">
        <v>0</v>
      </c>
      <c r="LG379" s="52">
        <v>0</v>
      </c>
      <c r="LH379" s="52">
        <v>0</v>
      </c>
      <c r="LI379" s="52">
        <v>0</v>
      </c>
      <c r="LJ379" s="52">
        <v>0</v>
      </c>
      <c r="LK379" s="52">
        <v>0</v>
      </c>
      <c r="LL379" s="52">
        <v>0</v>
      </c>
      <c r="LM379" s="52">
        <v>0</v>
      </c>
      <c r="LN379" s="52">
        <v>0</v>
      </c>
      <c r="LO379" s="52">
        <v>0</v>
      </c>
      <c r="LP379" s="52">
        <v>0</v>
      </c>
      <c r="LQ379" s="52">
        <v>0</v>
      </c>
      <c r="LR379" s="52">
        <v>0</v>
      </c>
      <c r="LS379" s="52">
        <v>0</v>
      </c>
      <c r="LT379" s="52">
        <v>0</v>
      </c>
      <c r="LU379" s="52">
        <v>0</v>
      </c>
      <c r="LV379" s="52">
        <v>0</v>
      </c>
      <c r="LW379" s="52">
        <v>0</v>
      </c>
      <c r="LX379" s="52">
        <v>0</v>
      </c>
      <c r="LY379" s="52">
        <v>0</v>
      </c>
      <c r="LZ379" s="52">
        <v>0</v>
      </c>
      <c r="MA379" s="52">
        <v>0</v>
      </c>
      <c r="MB379" s="52">
        <v>0</v>
      </c>
      <c r="MC379" s="52">
        <v>0</v>
      </c>
      <c r="MD379" s="52">
        <v>0</v>
      </c>
      <c r="ME379" s="52">
        <v>0</v>
      </c>
      <c r="MF379" s="52">
        <v>0</v>
      </c>
      <c r="MG379" s="52">
        <v>0</v>
      </c>
      <c r="MH379" s="52">
        <v>0</v>
      </c>
      <c r="MI379" s="52">
        <v>0</v>
      </c>
      <c r="MJ379" s="52">
        <v>0</v>
      </c>
      <c r="MK379" s="52">
        <v>0</v>
      </c>
      <c r="ML379" s="52">
        <v>0</v>
      </c>
      <c r="MM379" s="52">
        <v>0</v>
      </c>
      <c r="MN379" s="52">
        <v>0</v>
      </c>
      <c r="MO379" s="52">
        <v>0</v>
      </c>
      <c r="MP379" s="52">
        <v>0</v>
      </c>
      <c r="MQ379" s="52">
        <v>0</v>
      </c>
      <c r="MR379" s="52">
        <v>0</v>
      </c>
      <c r="MS379" s="52">
        <v>0</v>
      </c>
      <c r="MT379" s="52">
        <v>0</v>
      </c>
      <c r="MU379" s="52">
        <v>0</v>
      </c>
      <c r="MV379" s="52">
        <v>0</v>
      </c>
      <c r="MW379" s="52">
        <v>0</v>
      </c>
      <c r="MX379" s="52">
        <v>0</v>
      </c>
      <c r="MY379" s="52">
        <v>0</v>
      </c>
      <c r="MZ379" s="52">
        <v>0</v>
      </c>
      <c r="NA379" s="52">
        <v>0</v>
      </c>
      <c r="NB379" s="52">
        <v>0</v>
      </c>
      <c r="NC379" s="52">
        <v>0</v>
      </c>
      <c r="ND379" s="52">
        <v>0</v>
      </c>
      <c r="NE379" s="52">
        <v>0</v>
      </c>
      <c r="NF379" s="52">
        <v>0</v>
      </c>
      <c r="NG379" s="52">
        <v>0</v>
      </c>
      <c r="NH379" s="52">
        <v>0</v>
      </c>
      <c r="NI379" s="52">
        <v>0</v>
      </c>
      <c r="NJ379" s="52">
        <v>0</v>
      </c>
      <c r="NK379" s="52">
        <v>0</v>
      </c>
      <c r="NL379" s="52">
        <v>0</v>
      </c>
      <c r="NM379" s="52">
        <v>0</v>
      </c>
      <c r="NN379" s="52">
        <v>0</v>
      </c>
      <c r="NO379" s="52">
        <v>0</v>
      </c>
      <c r="NP379" s="52">
        <v>0</v>
      </c>
      <c r="NQ379" s="52">
        <v>0</v>
      </c>
      <c r="NR379" s="68">
        <f t="shared" si="18"/>
        <v>153654.49000000005</v>
      </c>
      <c r="NS379" s="68">
        <f t="shared" si="19"/>
        <v>153654.49000000005</v>
      </c>
      <c r="NT379" s="68">
        <f t="shared" si="20"/>
        <v>153654.49000000005</v>
      </c>
    </row>
    <row r="380" spans="1:384" s="40" customFormat="1" ht="15" customHeight="1" outlineLevel="1" x14ac:dyDescent="0.2">
      <c r="A380" s="61"/>
      <c r="B380" s="49" t="s">
        <v>1078</v>
      </c>
      <c r="C380" s="49" t="s">
        <v>882</v>
      </c>
      <c r="D380" s="49" t="s">
        <v>1160</v>
      </c>
      <c r="E380" s="50" t="s">
        <v>1211</v>
      </c>
      <c r="F380" s="64" t="s">
        <v>16</v>
      </c>
      <c r="G380" s="49" t="s">
        <v>16</v>
      </c>
      <c r="H380" s="72">
        <v>0</v>
      </c>
      <c r="I380" s="65">
        <v>132684.5</v>
      </c>
      <c r="J380" s="114" t="str">
        <f>_xlfn.XLOOKUP(E380,'[12]Resumo Unidades'!$B:$B,'[12]Resumo Unidades'!$W:$W)</f>
        <v>Fluxo ok</v>
      </c>
      <c r="K380" s="51" t="str">
        <f>IF(L380&gt;Resumo!$E$23,"Sim","Não")</f>
        <v>Não</v>
      </c>
      <c r="L380" s="66">
        <v>0</v>
      </c>
      <c r="M380" s="67"/>
      <c r="N380" s="52">
        <v>0</v>
      </c>
      <c r="O380" s="52">
        <v>0</v>
      </c>
      <c r="P380" s="52">
        <v>0</v>
      </c>
      <c r="Q380" s="52">
        <v>0</v>
      </c>
      <c r="R380" s="52">
        <v>0</v>
      </c>
      <c r="S380" s="52">
        <v>0</v>
      </c>
      <c r="T380" s="52">
        <v>0</v>
      </c>
      <c r="U380" s="52">
        <v>0</v>
      </c>
      <c r="V380" s="52">
        <v>0</v>
      </c>
      <c r="W380" s="52">
        <v>0</v>
      </c>
      <c r="X380" s="52">
        <v>0</v>
      </c>
      <c r="Y380" s="52">
        <v>0</v>
      </c>
      <c r="Z380" s="52">
        <v>0</v>
      </c>
      <c r="AA380" s="52">
        <v>0</v>
      </c>
      <c r="AB380" s="52">
        <v>0</v>
      </c>
      <c r="AC380" s="52">
        <v>0</v>
      </c>
      <c r="AD380" s="52">
        <v>0</v>
      </c>
      <c r="AE380" s="52">
        <v>0</v>
      </c>
      <c r="AF380" s="52">
        <v>0</v>
      </c>
      <c r="AG380" s="52">
        <v>0</v>
      </c>
      <c r="AH380" s="52">
        <v>0</v>
      </c>
      <c r="AI380" s="52">
        <v>0</v>
      </c>
      <c r="AJ380" s="52">
        <v>0</v>
      </c>
      <c r="AK380" s="52">
        <v>0</v>
      </c>
      <c r="AL380" s="52">
        <v>0</v>
      </c>
      <c r="AM380" s="52">
        <v>0</v>
      </c>
      <c r="AN380" s="52">
        <v>0</v>
      </c>
      <c r="AO380" s="52">
        <v>0</v>
      </c>
      <c r="AP380" s="52">
        <v>0</v>
      </c>
      <c r="AQ380" s="52">
        <v>0</v>
      </c>
      <c r="AR380" s="52">
        <v>0</v>
      </c>
      <c r="AS380" s="52">
        <v>0</v>
      </c>
      <c r="AT380" s="52">
        <v>0</v>
      </c>
      <c r="AU380" s="52">
        <v>0</v>
      </c>
      <c r="AV380" s="52">
        <v>0</v>
      </c>
      <c r="AW380" s="52">
        <v>0</v>
      </c>
      <c r="AX380" s="52">
        <v>0</v>
      </c>
      <c r="AY380" s="52">
        <v>0</v>
      </c>
      <c r="AZ380" s="52">
        <v>0</v>
      </c>
      <c r="BA380" s="52">
        <v>0</v>
      </c>
      <c r="BB380" s="52">
        <v>0</v>
      </c>
      <c r="BC380" s="52">
        <v>0</v>
      </c>
      <c r="BD380" s="52">
        <v>0</v>
      </c>
      <c r="BE380" s="52">
        <v>0</v>
      </c>
      <c r="BF380" s="52">
        <v>0</v>
      </c>
      <c r="BG380" s="52">
        <v>0</v>
      </c>
      <c r="BH380" s="52">
        <v>0</v>
      </c>
      <c r="BI380" s="52">
        <v>0</v>
      </c>
      <c r="BJ380" s="52">
        <v>0</v>
      </c>
      <c r="BK380" s="52">
        <v>0</v>
      </c>
      <c r="BL380" s="52">
        <v>0</v>
      </c>
      <c r="BM380" s="52">
        <v>0</v>
      </c>
      <c r="BN380" s="52">
        <v>0</v>
      </c>
      <c r="BO380" s="52">
        <v>0</v>
      </c>
      <c r="BP380" s="52">
        <v>0</v>
      </c>
      <c r="BQ380" s="52">
        <v>0</v>
      </c>
      <c r="BR380" s="52">
        <v>0</v>
      </c>
      <c r="BS380" s="52">
        <v>0</v>
      </c>
      <c r="BT380" s="52">
        <v>0</v>
      </c>
      <c r="BU380" s="52">
        <v>0</v>
      </c>
      <c r="BV380" s="52">
        <v>0</v>
      </c>
      <c r="BW380" s="52">
        <v>0</v>
      </c>
      <c r="BX380" s="52">
        <v>0</v>
      </c>
      <c r="BY380" s="52">
        <v>0</v>
      </c>
      <c r="BZ380" s="52">
        <v>0</v>
      </c>
      <c r="CA380" s="52">
        <v>0</v>
      </c>
      <c r="CB380" s="52">
        <v>0</v>
      </c>
      <c r="CC380" s="52">
        <v>0</v>
      </c>
      <c r="CD380" s="52">
        <v>0</v>
      </c>
      <c r="CE380" s="52">
        <v>2546.9199999999996</v>
      </c>
      <c r="CF380" s="52">
        <v>2546.9199999999996</v>
      </c>
      <c r="CG380" s="52">
        <v>2546.9199999999996</v>
      </c>
      <c r="CH380" s="52">
        <v>2546.9199999999996</v>
      </c>
      <c r="CI380" s="52">
        <v>2546.9199999999996</v>
      </c>
      <c r="CJ380" s="52">
        <v>2546.9199999999996</v>
      </c>
      <c r="CK380" s="52">
        <v>2546.9199999999996</v>
      </c>
      <c r="CL380" s="52">
        <v>2546.9199999999996</v>
      </c>
      <c r="CM380" s="52">
        <v>2546.9199999999996</v>
      </c>
      <c r="CN380" s="52">
        <v>2546.9199999999996</v>
      </c>
      <c r="CO380" s="52">
        <v>2546.9199999999996</v>
      </c>
      <c r="CP380" s="52">
        <v>2546.9199999999996</v>
      </c>
      <c r="CQ380" s="52">
        <v>2546.9199999999996</v>
      </c>
      <c r="CR380" s="52">
        <v>2546.9199999999996</v>
      </c>
      <c r="CS380" s="52">
        <v>2546.9199999999996</v>
      </c>
      <c r="CT380" s="52">
        <v>2546.9199999999996</v>
      </c>
      <c r="CU380" s="52">
        <v>2546.9199999999996</v>
      </c>
      <c r="CV380" s="52">
        <v>2546.9199999999996</v>
      </c>
      <c r="CW380" s="52">
        <v>2546.9199999999996</v>
      </c>
      <c r="CX380" s="52">
        <v>2546.9199999999996</v>
      </c>
      <c r="CY380" s="52">
        <v>2546.9199999999996</v>
      </c>
      <c r="CZ380" s="52">
        <v>2546.9199999999996</v>
      </c>
      <c r="DA380" s="52">
        <v>2546.9199999999996</v>
      </c>
      <c r="DB380" s="52">
        <v>2546.9199999999996</v>
      </c>
      <c r="DC380" s="52">
        <v>2546.9199999999996</v>
      </c>
      <c r="DD380" s="52">
        <v>2546.9199999999996</v>
      </c>
      <c r="DE380" s="52">
        <v>2546.9199999999996</v>
      </c>
      <c r="DF380" s="52">
        <v>2546.9199999999996</v>
      </c>
      <c r="DG380" s="52">
        <v>2546.9199999999996</v>
      </c>
      <c r="DH380" s="52">
        <v>2546.9199999999996</v>
      </c>
      <c r="DI380" s="52">
        <v>2546.9199999999996</v>
      </c>
      <c r="DJ380" s="52">
        <v>2546.9199999999996</v>
      </c>
      <c r="DK380" s="52">
        <v>2546.9199999999996</v>
      </c>
      <c r="DL380" s="52">
        <v>2546.9199999999996</v>
      </c>
      <c r="DM380" s="52">
        <v>2546.9199999999996</v>
      </c>
      <c r="DN380" s="52">
        <v>2546.9199999999996</v>
      </c>
      <c r="DO380" s="52">
        <v>2546.9199999999996</v>
      </c>
      <c r="DP380" s="52">
        <v>2546.9199999999996</v>
      </c>
      <c r="DQ380" s="52">
        <v>2546.9199999999996</v>
      </c>
      <c r="DR380" s="52">
        <v>2546.9199999999996</v>
      </c>
      <c r="DS380" s="52">
        <v>2546.9199999999996</v>
      </c>
      <c r="DT380" s="52">
        <v>2546.9199999999996</v>
      </c>
      <c r="DU380" s="52">
        <v>2546.9199999999996</v>
      </c>
      <c r="DV380" s="52">
        <v>2546.9199999999996</v>
      </c>
      <c r="DW380" s="52">
        <v>2546.9199999999996</v>
      </c>
      <c r="DX380" s="52">
        <v>2546.9199999999996</v>
      </c>
      <c r="DY380" s="52">
        <v>2546.9199999999996</v>
      </c>
      <c r="DZ380" s="52">
        <v>2546.9199999999996</v>
      </c>
      <c r="EA380" s="52">
        <v>2546.9199999999996</v>
      </c>
      <c r="EB380" s="52">
        <v>2546.9199999999996</v>
      </c>
      <c r="EC380" s="52">
        <v>2546.9199999999996</v>
      </c>
      <c r="ED380" s="52">
        <v>2546.9199999999996</v>
      </c>
      <c r="EE380" s="52">
        <v>2546.9199999999996</v>
      </c>
      <c r="EF380" s="52">
        <v>2546.9199999999996</v>
      </c>
      <c r="EG380" s="52">
        <v>2546.9199999999996</v>
      </c>
      <c r="EH380" s="52">
        <v>2546.9199999999996</v>
      </c>
      <c r="EI380" s="52">
        <v>2546.9199999999996</v>
      </c>
      <c r="EJ380" s="52">
        <v>2546.9199999999996</v>
      </c>
      <c r="EK380" s="52">
        <v>2546.9199999999996</v>
      </c>
      <c r="EL380" s="52">
        <v>0</v>
      </c>
      <c r="EM380" s="52">
        <v>0</v>
      </c>
      <c r="EN380" s="52">
        <v>0</v>
      </c>
      <c r="EO380" s="52">
        <v>0</v>
      </c>
      <c r="EP380" s="52">
        <v>0</v>
      </c>
      <c r="EQ380" s="52">
        <v>0</v>
      </c>
      <c r="ER380" s="52">
        <v>0</v>
      </c>
      <c r="ES380" s="52">
        <v>0</v>
      </c>
      <c r="ET380" s="52">
        <v>0</v>
      </c>
      <c r="EU380" s="52">
        <v>0</v>
      </c>
      <c r="EV380" s="52">
        <v>0</v>
      </c>
      <c r="EW380" s="52">
        <v>0</v>
      </c>
      <c r="EX380" s="52">
        <v>0</v>
      </c>
      <c r="EY380" s="52">
        <v>0</v>
      </c>
      <c r="EZ380" s="52">
        <v>0</v>
      </c>
      <c r="FA380" s="52">
        <v>0</v>
      </c>
      <c r="FB380" s="52">
        <v>0</v>
      </c>
      <c r="FC380" s="52">
        <v>0</v>
      </c>
      <c r="FD380" s="52">
        <v>0</v>
      </c>
      <c r="FE380" s="52">
        <v>0</v>
      </c>
      <c r="FF380" s="52">
        <v>0</v>
      </c>
      <c r="FG380" s="52">
        <v>0</v>
      </c>
      <c r="FH380" s="52">
        <v>0</v>
      </c>
      <c r="FI380" s="52">
        <v>0</v>
      </c>
      <c r="FJ380" s="52">
        <v>0</v>
      </c>
      <c r="FK380" s="52">
        <v>0</v>
      </c>
      <c r="FL380" s="52">
        <v>0</v>
      </c>
      <c r="FM380" s="52">
        <v>0</v>
      </c>
      <c r="FN380" s="52">
        <v>0</v>
      </c>
      <c r="FO380" s="52">
        <v>0</v>
      </c>
      <c r="FP380" s="52">
        <v>0</v>
      </c>
      <c r="FQ380" s="52">
        <v>0</v>
      </c>
      <c r="FR380" s="52">
        <v>0</v>
      </c>
      <c r="FS380" s="52">
        <v>0</v>
      </c>
      <c r="FT380" s="52">
        <v>0</v>
      </c>
      <c r="FU380" s="52">
        <v>0</v>
      </c>
      <c r="FV380" s="52">
        <v>0</v>
      </c>
      <c r="FW380" s="52">
        <v>0</v>
      </c>
      <c r="FX380" s="52">
        <v>0</v>
      </c>
      <c r="FY380" s="52">
        <v>0</v>
      </c>
      <c r="FZ380" s="52">
        <v>0</v>
      </c>
      <c r="GA380" s="52">
        <v>0</v>
      </c>
      <c r="GB380" s="52">
        <v>0</v>
      </c>
      <c r="GC380" s="52">
        <v>0</v>
      </c>
      <c r="GD380" s="52">
        <v>0</v>
      </c>
      <c r="GE380" s="52">
        <v>0</v>
      </c>
      <c r="GF380" s="52">
        <v>0</v>
      </c>
      <c r="GG380" s="52">
        <v>0</v>
      </c>
      <c r="GH380" s="52">
        <v>0</v>
      </c>
      <c r="GI380" s="52">
        <v>0</v>
      </c>
      <c r="GJ380" s="52">
        <v>0</v>
      </c>
      <c r="GK380" s="52">
        <v>0</v>
      </c>
      <c r="GL380" s="52">
        <v>0</v>
      </c>
      <c r="GM380" s="52">
        <v>0</v>
      </c>
      <c r="GN380" s="52">
        <v>0</v>
      </c>
      <c r="GO380" s="52">
        <v>0</v>
      </c>
      <c r="GP380" s="52">
        <v>0</v>
      </c>
      <c r="GQ380" s="52">
        <v>0</v>
      </c>
      <c r="GR380" s="52">
        <v>0</v>
      </c>
      <c r="GS380" s="52">
        <v>0</v>
      </c>
      <c r="GT380" s="52">
        <v>0</v>
      </c>
      <c r="GU380" s="52">
        <v>0</v>
      </c>
      <c r="GV380" s="52">
        <v>0</v>
      </c>
      <c r="GW380" s="52">
        <v>0</v>
      </c>
      <c r="GX380" s="52">
        <v>0</v>
      </c>
      <c r="GY380" s="52">
        <v>0</v>
      </c>
      <c r="GZ380" s="52">
        <v>0</v>
      </c>
      <c r="HA380" s="52">
        <v>0</v>
      </c>
      <c r="HB380" s="52">
        <v>0</v>
      </c>
      <c r="HC380" s="52">
        <v>0</v>
      </c>
      <c r="HD380" s="52">
        <v>0</v>
      </c>
      <c r="HE380" s="52">
        <v>0</v>
      </c>
      <c r="HF380" s="52">
        <v>0</v>
      </c>
      <c r="HG380" s="52">
        <v>0</v>
      </c>
      <c r="HH380" s="52">
        <v>0</v>
      </c>
      <c r="HI380" s="52">
        <v>0</v>
      </c>
      <c r="HJ380" s="52">
        <v>0</v>
      </c>
      <c r="HK380" s="52">
        <v>0</v>
      </c>
      <c r="HL380" s="52">
        <v>0</v>
      </c>
      <c r="HM380" s="52">
        <v>0</v>
      </c>
      <c r="HN380" s="52">
        <v>0</v>
      </c>
      <c r="HO380" s="52">
        <v>0</v>
      </c>
      <c r="HP380" s="52">
        <v>0</v>
      </c>
      <c r="HQ380" s="52">
        <v>0</v>
      </c>
      <c r="HR380" s="52">
        <v>0</v>
      </c>
      <c r="HS380" s="52">
        <v>0</v>
      </c>
      <c r="HT380" s="52">
        <v>0</v>
      </c>
      <c r="HU380" s="52">
        <v>0</v>
      </c>
      <c r="HV380" s="52">
        <v>0</v>
      </c>
      <c r="HW380" s="52">
        <v>0</v>
      </c>
      <c r="HX380" s="52">
        <v>0</v>
      </c>
      <c r="HY380" s="52">
        <v>0</v>
      </c>
      <c r="HZ380" s="52">
        <v>0</v>
      </c>
      <c r="IA380" s="52">
        <v>0</v>
      </c>
      <c r="IB380" s="52">
        <v>0</v>
      </c>
      <c r="IC380" s="52">
        <v>0</v>
      </c>
      <c r="ID380" s="52">
        <v>0</v>
      </c>
      <c r="IE380" s="52">
        <v>0</v>
      </c>
      <c r="IF380" s="52">
        <v>0</v>
      </c>
      <c r="IG380" s="52">
        <v>0</v>
      </c>
      <c r="IH380" s="52">
        <v>0</v>
      </c>
      <c r="II380" s="52">
        <v>0</v>
      </c>
      <c r="IJ380" s="52">
        <v>0</v>
      </c>
      <c r="IK380" s="52">
        <v>0</v>
      </c>
      <c r="IL380" s="52">
        <v>0</v>
      </c>
      <c r="IM380" s="52">
        <v>0</v>
      </c>
      <c r="IN380" s="52">
        <v>0</v>
      </c>
      <c r="IO380" s="52">
        <v>0</v>
      </c>
      <c r="IP380" s="52">
        <v>0</v>
      </c>
      <c r="IQ380" s="52">
        <v>0</v>
      </c>
      <c r="IR380" s="52">
        <v>0</v>
      </c>
      <c r="IS380" s="52">
        <v>0</v>
      </c>
      <c r="IT380" s="52">
        <v>0</v>
      </c>
      <c r="IU380" s="52">
        <v>0</v>
      </c>
      <c r="IV380" s="52">
        <v>0</v>
      </c>
      <c r="IW380" s="52">
        <v>0</v>
      </c>
      <c r="IX380" s="52">
        <v>0</v>
      </c>
      <c r="IY380" s="52">
        <v>0</v>
      </c>
      <c r="IZ380" s="52">
        <v>0</v>
      </c>
      <c r="JA380" s="52">
        <v>0</v>
      </c>
      <c r="JB380" s="52">
        <v>0</v>
      </c>
      <c r="JC380" s="52">
        <v>0</v>
      </c>
      <c r="JD380" s="52">
        <v>0</v>
      </c>
      <c r="JE380" s="52">
        <v>0</v>
      </c>
      <c r="JF380" s="52">
        <v>0</v>
      </c>
      <c r="JG380" s="52">
        <v>0</v>
      </c>
      <c r="JH380" s="52">
        <v>0</v>
      </c>
      <c r="JI380" s="52">
        <v>0</v>
      </c>
      <c r="JJ380" s="52">
        <v>0</v>
      </c>
      <c r="JK380" s="52">
        <v>0</v>
      </c>
      <c r="JL380" s="52">
        <v>0</v>
      </c>
      <c r="JM380" s="52">
        <v>0</v>
      </c>
      <c r="JN380" s="52">
        <v>0</v>
      </c>
      <c r="JO380" s="52">
        <v>0</v>
      </c>
      <c r="JP380" s="52">
        <v>0</v>
      </c>
      <c r="JQ380" s="52">
        <v>0</v>
      </c>
      <c r="JR380" s="52">
        <v>0</v>
      </c>
      <c r="JS380" s="52">
        <v>0</v>
      </c>
      <c r="JT380" s="52">
        <v>0</v>
      </c>
      <c r="JU380" s="52">
        <v>0</v>
      </c>
      <c r="JV380" s="52">
        <v>0</v>
      </c>
      <c r="JW380" s="52">
        <v>0</v>
      </c>
      <c r="JX380" s="52">
        <v>0</v>
      </c>
      <c r="JY380" s="52">
        <v>0</v>
      </c>
      <c r="JZ380" s="52">
        <v>0</v>
      </c>
      <c r="KA380" s="52">
        <v>0</v>
      </c>
      <c r="KB380" s="52">
        <v>0</v>
      </c>
      <c r="KC380" s="52">
        <v>0</v>
      </c>
      <c r="KD380" s="52">
        <v>0</v>
      </c>
      <c r="KE380" s="52">
        <v>0</v>
      </c>
      <c r="KF380" s="52">
        <v>0</v>
      </c>
      <c r="KG380" s="52">
        <v>0</v>
      </c>
      <c r="KH380" s="52">
        <v>0</v>
      </c>
      <c r="KI380" s="52">
        <v>0</v>
      </c>
      <c r="KJ380" s="52">
        <v>0</v>
      </c>
      <c r="KK380" s="52">
        <v>0</v>
      </c>
      <c r="KL380" s="52">
        <v>0</v>
      </c>
      <c r="KM380" s="52">
        <v>0</v>
      </c>
      <c r="KN380" s="52">
        <v>0</v>
      </c>
      <c r="KO380" s="52">
        <v>0</v>
      </c>
      <c r="KP380" s="52">
        <v>0</v>
      </c>
      <c r="KQ380" s="52">
        <v>0</v>
      </c>
      <c r="KR380" s="52">
        <v>0</v>
      </c>
      <c r="KS380" s="52">
        <v>0</v>
      </c>
      <c r="KT380" s="52">
        <v>0</v>
      </c>
      <c r="KU380" s="52">
        <v>0</v>
      </c>
      <c r="KV380" s="52">
        <v>0</v>
      </c>
      <c r="KW380" s="52">
        <v>0</v>
      </c>
      <c r="KX380" s="52">
        <v>0</v>
      </c>
      <c r="KY380" s="52">
        <v>0</v>
      </c>
      <c r="KZ380" s="52">
        <v>0</v>
      </c>
      <c r="LA380" s="52">
        <v>0</v>
      </c>
      <c r="LB380" s="52">
        <v>0</v>
      </c>
      <c r="LC380" s="52">
        <v>0</v>
      </c>
      <c r="LD380" s="52">
        <v>0</v>
      </c>
      <c r="LE380" s="52">
        <v>0</v>
      </c>
      <c r="LF380" s="52">
        <v>0</v>
      </c>
      <c r="LG380" s="52">
        <v>0</v>
      </c>
      <c r="LH380" s="52">
        <v>0</v>
      </c>
      <c r="LI380" s="52">
        <v>0</v>
      </c>
      <c r="LJ380" s="52">
        <v>0</v>
      </c>
      <c r="LK380" s="52">
        <v>0</v>
      </c>
      <c r="LL380" s="52">
        <v>0</v>
      </c>
      <c r="LM380" s="52">
        <v>0</v>
      </c>
      <c r="LN380" s="52">
        <v>0</v>
      </c>
      <c r="LO380" s="52">
        <v>0</v>
      </c>
      <c r="LP380" s="52">
        <v>0</v>
      </c>
      <c r="LQ380" s="52">
        <v>0</v>
      </c>
      <c r="LR380" s="52">
        <v>0</v>
      </c>
      <c r="LS380" s="52">
        <v>0</v>
      </c>
      <c r="LT380" s="52">
        <v>0</v>
      </c>
      <c r="LU380" s="52">
        <v>0</v>
      </c>
      <c r="LV380" s="52">
        <v>0</v>
      </c>
      <c r="LW380" s="52">
        <v>0</v>
      </c>
      <c r="LX380" s="52">
        <v>0</v>
      </c>
      <c r="LY380" s="52">
        <v>0</v>
      </c>
      <c r="LZ380" s="52">
        <v>0</v>
      </c>
      <c r="MA380" s="52">
        <v>0</v>
      </c>
      <c r="MB380" s="52">
        <v>0</v>
      </c>
      <c r="MC380" s="52">
        <v>0</v>
      </c>
      <c r="MD380" s="52">
        <v>0</v>
      </c>
      <c r="ME380" s="52">
        <v>0</v>
      </c>
      <c r="MF380" s="52">
        <v>0</v>
      </c>
      <c r="MG380" s="52">
        <v>0</v>
      </c>
      <c r="MH380" s="52">
        <v>0</v>
      </c>
      <c r="MI380" s="52">
        <v>0</v>
      </c>
      <c r="MJ380" s="52">
        <v>0</v>
      </c>
      <c r="MK380" s="52">
        <v>0</v>
      </c>
      <c r="ML380" s="52">
        <v>0</v>
      </c>
      <c r="MM380" s="52">
        <v>0</v>
      </c>
      <c r="MN380" s="52">
        <v>0</v>
      </c>
      <c r="MO380" s="52">
        <v>0</v>
      </c>
      <c r="MP380" s="52">
        <v>0</v>
      </c>
      <c r="MQ380" s="52">
        <v>0</v>
      </c>
      <c r="MR380" s="52">
        <v>0</v>
      </c>
      <c r="MS380" s="52">
        <v>0</v>
      </c>
      <c r="MT380" s="52">
        <v>0</v>
      </c>
      <c r="MU380" s="52">
        <v>0</v>
      </c>
      <c r="MV380" s="52">
        <v>0</v>
      </c>
      <c r="MW380" s="52">
        <v>0</v>
      </c>
      <c r="MX380" s="52">
        <v>0</v>
      </c>
      <c r="MY380" s="52">
        <v>0</v>
      </c>
      <c r="MZ380" s="52">
        <v>0</v>
      </c>
      <c r="NA380" s="52">
        <v>0</v>
      </c>
      <c r="NB380" s="52">
        <v>0</v>
      </c>
      <c r="NC380" s="52">
        <v>0</v>
      </c>
      <c r="ND380" s="52">
        <v>0</v>
      </c>
      <c r="NE380" s="52">
        <v>0</v>
      </c>
      <c r="NF380" s="52">
        <v>0</v>
      </c>
      <c r="NG380" s="52">
        <v>0</v>
      </c>
      <c r="NH380" s="52">
        <v>0</v>
      </c>
      <c r="NI380" s="52">
        <v>0</v>
      </c>
      <c r="NJ380" s="52">
        <v>0</v>
      </c>
      <c r="NK380" s="52">
        <v>0</v>
      </c>
      <c r="NL380" s="52">
        <v>0</v>
      </c>
      <c r="NM380" s="52">
        <v>0</v>
      </c>
      <c r="NN380" s="52">
        <v>0</v>
      </c>
      <c r="NO380" s="52">
        <v>0</v>
      </c>
      <c r="NP380" s="52">
        <v>0</v>
      </c>
      <c r="NQ380" s="52">
        <v>0</v>
      </c>
      <c r="NR380" s="68">
        <f t="shared" si="18"/>
        <v>150268.28000000003</v>
      </c>
      <c r="NS380" s="68">
        <f t="shared" si="19"/>
        <v>150268.28000000003</v>
      </c>
      <c r="NT380" s="68">
        <f t="shared" si="20"/>
        <v>150268.28000000003</v>
      </c>
    </row>
    <row r="381" spans="1:384" s="40" customFormat="1" ht="15" customHeight="1" outlineLevel="1" x14ac:dyDescent="0.2">
      <c r="A381" s="61"/>
      <c r="B381" s="49" t="s">
        <v>1078</v>
      </c>
      <c r="C381" s="49" t="s">
        <v>954</v>
      </c>
      <c r="D381" s="49" t="s">
        <v>1161</v>
      </c>
      <c r="E381" s="50" t="s">
        <v>1212</v>
      </c>
      <c r="F381" s="64" t="s">
        <v>16</v>
      </c>
      <c r="G381" s="49" t="s">
        <v>16</v>
      </c>
      <c r="H381" s="72">
        <v>0</v>
      </c>
      <c r="I381" s="65">
        <v>242500</v>
      </c>
      <c r="J381" s="114" t="str">
        <f>_xlfn.XLOOKUP(E381,'[12]Resumo Unidades'!$B:$B,'[12]Resumo Unidades'!$W:$W)</f>
        <v>Fluxo ok</v>
      </c>
      <c r="K381" s="51" t="str">
        <f>IF(L381&gt;Resumo!$E$23,"Sim","Não")</f>
        <v>Não</v>
      </c>
      <c r="L381" s="66">
        <v>0</v>
      </c>
      <c r="M381" s="67"/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52">
        <v>0</v>
      </c>
      <c r="U381" s="52">
        <v>0</v>
      </c>
      <c r="V381" s="52">
        <v>0</v>
      </c>
      <c r="W381" s="52">
        <v>0</v>
      </c>
      <c r="X381" s="52">
        <v>0</v>
      </c>
      <c r="Y381" s="52">
        <v>0</v>
      </c>
      <c r="Z381" s="52">
        <v>0</v>
      </c>
      <c r="AA381" s="52">
        <v>0</v>
      </c>
      <c r="AB381" s="52">
        <v>0</v>
      </c>
      <c r="AC381" s="52">
        <v>0</v>
      </c>
      <c r="AD381" s="52">
        <v>0</v>
      </c>
      <c r="AE381" s="52">
        <v>0</v>
      </c>
      <c r="AF381" s="52">
        <v>0</v>
      </c>
      <c r="AG381" s="52">
        <v>0</v>
      </c>
      <c r="AH381" s="52">
        <v>0</v>
      </c>
      <c r="AI381" s="52">
        <v>0</v>
      </c>
      <c r="AJ381" s="52">
        <v>0</v>
      </c>
      <c r="AK381" s="52">
        <v>0</v>
      </c>
      <c r="AL381" s="52">
        <v>0</v>
      </c>
      <c r="AM381" s="52">
        <v>0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0</v>
      </c>
      <c r="AU381" s="52">
        <v>0</v>
      </c>
      <c r="AV381" s="52">
        <v>0</v>
      </c>
      <c r="AW381" s="52">
        <v>0</v>
      </c>
      <c r="AX381" s="52">
        <v>0</v>
      </c>
      <c r="AY381" s="52">
        <v>0</v>
      </c>
      <c r="AZ381" s="52">
        <v>0</v>
      </c>
      <c r="BA381" s="52">
        <v>0</v>
      </c>
      <c r="BB381" s="52">
        <v>0</v>
      </c>
      <c r="BC381" s="52">
        <v>0</v>
      </c>
      <c r="BD381" s="52">
        <v>0</v>
      </c>
      <c r="BE381" s="52">
        <v>0</v>
      </c>
      <c r="BF381" s="52">
        <v>0</v>
      </c>
      <c r="BG381" s="52">
        <v>0</v>
      </c>
      <c r="BH381" s="52">
        <v>0</v>
      </c>
      <c r="BI381" s="52">
        <v>0</v>
      </c>
      <c r="BJ381" s="52">
        <v>0</v>
      </c>
      <c r="BK381" s="52">
        <v>0</v>
      </c>
      <c r="BL381" s="52">
        <v>0</v>
      </c>
      <c r="BM381" s="52">
        <v>0</v>
      </c>
      <c r="BN381" s="52">
        <v>0</v>
      </c>
      <c r="BO381" s="52">
        <v>0</v>
      </c>
      <c r="BP381" s="52">
        <v>0</v>
      </c>
      <c r="BQ381" s="52">
        <v>0</v>
      </c>
      <c r="BR381" s="52">
        <v>0</v>
      </c>
      <c r="BS381" s="52">
        <v>0</v>
      </c>
      <c r="BT381" s="52">
        <v>0</v>
      </c>
      <c r="BU381" s="52">
        <v>0</v>
      </c>
      <c r="BV381" s="52">
        <v>0</v>
      </c>
      <c r="BW381" s="52">
        <v>0</v>
      </c>
      <c r="BX381" s="52">
        <v>0</v>
      </c>
      <c r="BY381" s="52">
        <v>0</v>
      </c>
      <c r="BZ381" s="52">
        <v>0</v>
      </c>
      <c r="CA381" s="52">
        <v>0</v>
      </c>
      <c r="CB381" s="52">
        <v>0</v>
      </c>
      <c r="CC381" s="52">
        <v>0</v>
      </c>
      <c r="CD381" s="52">
        <v>1176.95</v>
      </c>
      <c r="CE381" s="52">
        <v>1085.48</v>
      </c>
      <c r="CF381" s="52">
        <v>1095.8800000000001</v>
      </c>
      <c r="CG381" s="52">
        <v>1106.3900000000001</v>
      </c>
      <c r="CH381" s="52">
        <v>1117</v>
      </c>
      <c r="CI381" s="52">
        <v>1127.72</v>
      </c>
      <c r="CJ381" s="52">
        <v>1138.54</v>
      </c>
      <c r="CK381" s="52">
        <v>1149.48</v>
      </c>
      <c r="CL381" s="52">
        <v>1160.52</v>
      </c>
      <c r="CM381" s="52">
        <v>1171.67</v>
      </c>
      <c r="CN381" s="52">
        <v>1182.94</v>
      </c>
      <c r="CO381" s="52">
        <v>1194.31</v>
      </c>
      <c r="CP381" s="52">
        <v>1205.8</v>
      </c>
      <c r="CQ381" s="52">
        <v>1217.4100000000001</v>
      </c>
      <c r="CR381" s="52">
        <v>1229.1300000000001</v>
      </c>
      <c r="CS381" s="52">
        <v>1240.97</v>
      </c>
      <c r="CT381" s="52">
        <v>1252.93</v>
      </c>
      <c r="CU381" s="52">
        <v>1265.01</v>
      </c>
      <c r="CV381" s="52">
        <v>1277.21</v>
      </c>
      <c r="CW381" s="52">
        <v>1289.53</v>
      </c>
      <c r="CX381" s="52">
        <v>1301.97</v>
      </c>
      <c r="CY381" s="52">
        <v>1314.54</v>
      </c>
      <c r="CZ381" s="52">
        <v>1327.23</v>
      </c>
      <c r="DA381" s="52">
        <v>1340.05</v>
      </c>
      <c r="DB381" s="52">
        <v>1353</v>
      </c>
      <c r="DC381" s="52">
        <v>1366.0800000000002</v>
      </c>
      <c r="DD381" s="52">
        <v>1379.28</v>
      </c>
      <c r="DE381" s="52">
        <v>1392.63</v>
      </c>
      <c r="DF381" s="52">
        <v>1406.1000000000001</v>
      </c>
      <c r="DG381" s="52">
        <v>1419.71</v>
      </c>
      <c r="DH381" s="52">
        <v>1433.45</v>
      </c>
      <c r="DI381" s="52">
        <v>1447.3400000000001</v>
      </c>
      <c r="DJ381" s="52">
        <v>1461.3600000000001</v>
      </c>
      <c r="DK381" s="52">
        <v>1475.52</v>
      </c>
      <c r="DL381" s="52">
        <v>1489.82</v>
      </c>
      <c r="DM381" s="52">
        <v>1504.27</v>
      </c>
      <c r="DN381" s="52">
        <v>1518.8600000000001</v>
      </c>
      <c r="DO381" s="52">
        <v>1533.6000000000001</v>
      </c>
      <c r="DP381" s="52">
        <v>1548.48</v>
      </c>
      <c r="DQ381" s="52">
        <v>1563.51</v>
      </c>
      <c r="DR381" s="52">
        <v>1578.7</v>
      </c>
      <c r="DS381" s="52">
        <v>1594.03</v>
      </c>
      <c r="DT381" s="52">
        <v>1609.52</v>
      </c>
      <c r="DU381" s="52">
        <v>1625.16</v>
      </c>
      <c r="DV381" s="52">
        <v>1640.96</v>
      </c>
      <c r="DW381" s="52">
        <v>1656.92</v>
      </c>
      <c r="DX381" s="52">
        <v>1673.04</v>
      </c>
      <c r="DY381" s="52">
        <v>1689.32</v>
      </c>
      <c r="DZ381" s="52">
        <v>1705.76</v>
      </c>
      <c r="EA381" s="52">
        <v>1722.3600000000001</v>
      </c>
      <c r="EB381" s="52">
        <v>1739.13</v>
      </c>
      <c r="EC381" s="52">
        <v>1756.07</v>
      </c>
      <c r="ED381" s="52">
        <v>1773.18</v>
      </c>
      <c r="EE381" s="52">
        <v>1790.46</v>
      </c>
      <c r="EF381" s="52">
        <v>1807.91</v>
      </c>
      <c r="EG381" s="52">
        <v>1825.54</v>
      </c>
      <c r="EH381" s="52">
        <v>1843.3400000000001</v>
      </c>
      <c r="EI381" s="52">
        <v>1861.3300000000002</v>
      </c>
      <c r="EJ381" s="52">
        <v>1879.49</v>
      </c>
      <c r="EK381" s="52">
        <v>1897.8300000000002</v>
      </c>
      <c r="EL381" s="52">
        <v>1916.3600000000001</v>
      </c>
      <c r="EM381" s="52">
        <v>1935.07</v>
      </c>
      <c r="EN381" s="52">
        <v>1953.97</v>
      </c>
      <c r="EO381" s="52">
        <v>1973.05</v>
      </c>
      <c r="EP381" s="52">
        <v>1992.3300000000002</v>
      </c>
      <c r="EQ381" s="52">
        <v>2011.8</v>
      </c>
      <c r="ER381" s="52">
        <v>2031.47</v>
      </c>
      <c r="ES381" s="52">
        <v>2051.33</v>
      </c>
      <c r="ET381" s="52">
        <v>2071.39</v>
      </c>
      <c r="EU381" s="52">
        <v>2091.66</v>
      </c>
      <c r="EV381" s="52">
        <v>2112.12</v>
      </c>
      <c r="EW381" s="52">
        <v>2132.79</v>
      </c>
      <c r="EX381" s="52">
        <v>2153.6699999999996</v>
      </c>
      <c r="EY381" s="52">
        <v>2174.75</v>
      </c>
      <c r="EZ381" s="52">
        <v>2196.0499999999997</v>
      </c>
      <c r="FA381" s="52">
        <v>2217.5499999999997</v>
      </c>
      <c r="FB381" s="52">
        <v>2239.2799999999997</v>
      </c>
      <c r="FC381" s="52">
        <v>2261.2199999999998</v>
      </c>
      <c r="FD381" s="52">
        <v>2283.3799999999997</v>
      </c>
      <c r="FE381" s="52">
        <v>2305.7599999999998</v>
      </c>
      <c r="FF381" s="52">
        <v>2328.37</v>
      </c>
      <c r="FG381" s="52">
        <v>2351.1999999999998</v>
      </c>
      <c r="FH381" s="52">
        <v>2374.2599999999998</v>
      </c>
      <c r="FI381" s="52">
        <v>2397.5499999999997</v>
      </c>
      <c r="FJ381" s="52">
        <v>2421.0699999999997</v>
      </c>
      <c r="FK381" s="52">
        <v>2444.83</v>
      </c>
      <c r="FL381" s="52">
        <v>2468.83</v>
      </c>
      <c r="FM381" s="52">
        <v>2493.06</v>
      </c>
      <c r="FN381" s="52">
        <v>2517.54</v>
      </c>
      <c r="FO381" s="52">
        <v>2542.2599999999998</v>
      </c>
      <c r="FP381" s="52">
        <v>2567.2399999999998</v>
      </c>
      <c r="FQ381" s="52">
        <v>2592.46</v>
      </c>
      <c r="FR381" s="52">
        <v>2617.9299999999998</v>
      </c>
      <c r="FS381" s="52">
        <v>2643.66</v>
      </c>
      <c r="FT381" s="52">
        <v>2669.64</v>
      </c>
      <c r="FU381" s="52">
        <v>2695.8799999999997</v>
      </c>
      <c r="FV381" s="52">
        <v>2722.39</v>
      </c>
      <c r="FW381" s="52">
        <v>2749.16</v>
      </c>
      <c r="FX381" s="52">
        <v>2776.2</v>
      </c>
      <c r="FY381" s="52">
        <v>2803.5099999999998</v>
      </c>
      <c r="FZ381" s="52">
        <v>2831.1</v>
      </c>
      <c r="GA381" s="52">
        <v>2858.95</v>
      </c>
      <c r="GB381" s="52">
        <v>2887.0899999999997</v>
      </c>
      <c r="GC381" s="52">
        <v>2915.5099999999998</v>
      </c>
      <c r="GD381" s="52">
        <v>2944.21</v>
      </c>
      <c r="GE381" s="52">
        <v>2973.2</v>
      </c>
      <c r="GF381" s="52">
        <v>3002.48</v>
      </c>
      <c r="GG381" s="52">
        <v>3032.06</v>
      </c>
      <c r="GH381" s="52">
        <v>3061.93</v>
      </c>
      <c r="GI381" s="52">
        <v>3092.0899999999997</v>
      </c>
      <c r="GJ381" s="52">
        <v>3122.56</v>
      </c>
      <c r="GK381" s="52">
        <v>3153.3399999999997</v>
      </c>
      <c r="GL381" s="52">
        <v>3184.4199999999996</v>
      </c>
      <c r="GM381" s="52">
        <v>3215.81</v>
      </c>
      <c r="GN381" s="52">
        <v>3247.5099999999998</v>
      </c>
      <c r="GO381" s="52">
        <v>3279.54</v>
      </c>
      <c r="GP381" s="52">
        <v>3311.8799999999997</v>
      </c>
      <c r="GQ381" s="52">
        <v>3344.5499999999997</v>
      </c>
      <c r="GR381" s="52">
        <v>3377.54</v>
      </c>
      <c r="GS381" s="52">
        <v>3410.8599999999997</v>
      </c>
      <c r="GT381" s="52">
        <v>3444.52</v>
      </c>
      <c r="GU381" s="52">
        <v>3478.5099999999998</v>
      </c>
      <c r="GV381" s="52">
        <v>3512.85</v>
      </c>
      <c r="GW381" s="52">
        <v>3547.52</v>
      </c>
      <c r="GX381" s="52">
        <v>3582.5499999999997</v>
      </c>
      <c r="GY381" s="52">
        <v>3617.9199999999996</v>
      </c>
      <c r="GZ381" s="52">
        <v>3653.6499999999996</v>
      </c>
      <c r="HA381" s="52">
        <v>3689.73</v>
      </c>
      <c r="HB381" s="52">
        <v>3726.18</v>
      </c>
      <c r="HC381" s="52">
        <v>3762.99</v>
      </c>
      <c r="HD381" s="52">
        <v>3800.1699999999996</v>
      </c>
      <c r="HE381" s="52">
        <v>3837.71</v>
      </c>
      <c r="HF381" s="52">
        <v>3875.64</v>
      </c>
      <c r="HG381" s="52">
        <v>3913.9399999999996</v>
      </c>
      <c r="HH381" s="52">
        <v>3952.6299999999997</v>
      </c>
      <c r="HI381" s="52">
        <v>3991.71</v>
      </c>
      <c r="HJ381" s="52">
        <v>4031.1699999999996</v>
      </c>
      <c r="HK381" s="52">
        <v>4071.0299999999997</v>
      </c>
      <c r="HL381" s="52">
        <v>4111.29</v>
      </c>
      <c r="HM381" s="52">
        <v>4151.95</v>
      </c>
      <c r="HN381" s="52">
        <v>4193.0199999999995</v>
      </c>
      <c r="HO381" s="52">
        <v>4234.5</v>
      </c>
      <c r="HP381" s="52">
        <v>4276.3899999999994</v>
      </c>
      <c r="HQ381" s="52">
        <v>4318.7</v>
      </c>
      <c r="HR381" s="52">
        <v>4361.4399999999996</v>
      </c>
      <c r="HS381" s="52">
        <v>4404.5999999999995</v>
      </c>
      <c r="HT381" s="52">
        <v>4448.1899999999996</v>
      </c>
      <c r="HU381" s="52">
        <v>4492.22</v>
      </c>
      <c r="HV381" s="52">
        <v>4536.6899999999996</v>
      </c>
      <c r="HW381" s="52">
        <v>4581.6099999999997</v>
      </c>
      <c r="HX381" s="52">
        <v>4626.97</v>
      </c>
      <c r="HY381" s="52">
        <v>4672.79</v>
      </c>
      <c r="HZ381" s="52">
        <v>4719.0599999999995</v>
      </c>
      <c r="IA381" s="52">
        <v>4765.8</v>
      </c>
      <c r="IB381" s="52">
        <v>4813.01</v>
      </c>
      <c r="IC381" s="52">
        <v>4860.6899999999996</v>
      </c>
      <c r="ID381" s="52">
        <v>0</v>
      </c>
      <c r="IE381" s="52">
        <v>0</v>
      </c>
      <c r="IF381" s="52">
        <v>0</v>
      </c>
      <c r="IG381" s="52">
        <v>0</v>
      </c>
      <c r="IH381" s="52">
        <v>0</v>
      </c>
      <c r="II381" s="52">
        <v>0</v>
      </c>
      <c r="IJ381" s="52">
        <v>0</v>
      </c>
      <c r="IK381" s="52">
        <v>0</v>
      </c>
      <c r="IL381" s="52">
        <v>0</v>
      </c>
      <c r="IM381" s="52">
        <v>0</v>
      </c>
      <c r="IN381" s="52">
        <v>0</v>
      </c>
      <c r="IO381" s="52">
        <v>0</v>
      </c>
      <c r="IP381" s="52">
        <v>0</v>
      </c>
      <c r="IQ381" s="52">
        <v>0</v>
      </c>
      <c r="IR381" s="52">
        <v>0</v>
      </c>
      <c r="IS381" s="52">
        <v>0</v>
      </c>
      <c r="IT381" s="52">
        <v>0</v>
      </c>
      <c r="IU381" s="52">
        <v>0</v>
      </c>
      <c r="IV381" s="52">
        <v>0</v>
      </c>
      <c r="IW381" s="52">
        <v>0</v>
      </c>
      <c r="IX381" s="52">
        <v>0</v>
      </c>
      <c r="IY381" s="52">
        <v>0</v>
      </c>
      <c r="IZ381" s="52">
        <v>0</v>
      </c>
      <c r="JA381" s="52">
        <v>0</v>
      </c>
      <c r="JB381" s="52">
        <v>0</v>
      </c>
      <c r="JC381" s="52">
        <v>0</v>
      </c>
      <c r="JD381" s="52">
        <v>0</v>
      </c>
      <c r="JE381" s="52">
        <v>0</v>
      </c>
      <c r="JF381" s="52">
        <v>0</v>
      </c>
      <c r="JG381" s="52">
        <v>0</v>
      </c>
      <c r="JH381" s="52">
        <v>0</v>
      </c>
      <c r="JI381" s="52">
        <v>0</v>
      </c>
      <c r="JJ381" s="52">
        <v>0</v>
      </c>
      <c r="JK381" s="52">
        <v>0</v>
      </c>
      <c r="JL381" s="52">
        <v>0</v>
      </c>
      <c r="JM381" s="52">
        <v>0</v>
      </c>
      <c r="JN381" s="52">
        <v>0</v>
      </c>
      <c r="JO381" s="52">
        <v>0</v>
      </c>
      <c r="JP381" s="52">
        <v>0</v>
      </c>
      <c r="JQ381" s="52">
        <v>0</v>
      </c>
      <c r="JR381" s="52">
        <v>0</v>
      </c>
      <c r="JS381" s="52">
        <v>0</v>
      </c>
      <c r="JT381" s="52">
        <v>0</v>
      </c>
      <c r="JU381" s="52">
        <v>0</v>
      </c>
      <c r="JV381" s="52">
        <v>0</v>
      </c>
      <c r="JW381" s="52">
        <v>0</v>
      </c>
      <c r="JX381" s="52">
        <v>0</v>
      </c>
      <c r="JY381" s="52">
        <v>0</v>
      </c>
      <c r="JZ381" s="52">
        <v>0</v>
      </c>
      <c r="KA381" s="52">
        <v>0</v>
      </c>
      <c r="KB381" s="52">
        <v>0</v>
      </c>
      <c r="KC381" s="52">
        <v>0</v>
      </c>
      <c r="KD381" s="52">
        <v>0</v>
      </c>
      <c r="KE381" s="52">
        <v>0</v>
      </c>
      <c r="KF381" s="52">
        <v>0</v>
      </c>
      <c r="KG381" s="52">
        <v>0</v>
      </c>
      <c r="KH381" s="52">
        <v>0</v>
      </c>
      <c r="KI381" s="52">
        <v>0</v>
      </c>
      <c r="KJ381" s="52">
        <v>0</v>
      </c>
      <c r="KK381" s="52">
        <v>0</v>
      </c>
      <c r="KL381" s="52">
        <v>0</v>
      </c>
      <c r="KM381" s="52">
        <v>0</v>
      </c>
      <c r="KN381" s="52">
        <v>0</v>
      </c>
      <c r="KO381" s="52">
        <v>0</v>
      </c>
      <c r="KP381" s="52">
        <v>0</v>
      </c>
      <c r="KQ381" s="52">
        <v>0</v>
      </c>
      <c r="KR381" s="52">
        <v>0</v>
      </c>
      <c r="KS381" s="52">
        <v>0</v>
      </c>
      <c r="KT381" s="52">
        <v>0</v>
      </c>
      <c r="KU381" s="52">
        <v>0</v>
      </c>
      <c r="KV381" s="52">
        <v>0</v>
      </c>
      <c r="KW381" s="52">
        <v>0</v>
      </c>
      <c r="KX381" s="52">
        <v>0</v>
      </c>
      <c r="KY381" s="52">
        <v>0</v>
      </c>
      <c r="KZ381" s="52">
        <v>0</v>
      </c>
      <c r="LA381" s="52">
        <v>0</v>
      </c>
      <c r="LB381" s="52">
        <v>0</v>
      </c>
      <c r="LC381" s="52">
        <v>0</v>
      </c>
      <c r="LD381" s="52">
        <v>0</v>
      </c>
      <c r="LE381" s="52">
        <v>0</v>
      </c>
      <c r="LF381" s="52">
        <v>0</v>
      </c>
      <c r="LG381" s="52">
        <v>0</v>
      </c>
      <c r="LH381" s="52">
        <v>0</v>
      </c>
      <c r="LI381" s="52">
        <v>0</v>
      </c>
      <c r="LJ381" s="52">
        <v>0</v>
      </c>
      <c r="LK381" s="52">
        <v>0</v>
      </c>
      <c r="LL381" s="52">
        <v>0</v>
      </c>
      <c r="LM381" s="52">
        <v>0</v>
      </c>
      <c r="LN381" s="52">
        <v>0</v>
      </c>
      <c r="LO381" s="52">
        <v>0</v>
      </c>
      <c r="LP381" s="52">
        <v>0</v>
      </c>
      <c r="LQ381" s="52">
        <v>0</v>
      </c>
      <c r="LR381" s="52">
        <v>0</v>
      </c>
      <c r="LS381" s="52">
        <v>0</v>
      </c>
      <c r="LT381" s="52">
        <v>0</v>
      </c>
      <c r="LU381" s="52">
        <v>0</v>
      </c>
      <c r="LV381" s="52">
        <v>0</v>
      </c>
      <c r="LW381" s="52">
        <v>0</v>
      </c>
      <c r="LX381" s="52">
        <v>0</v>
      </c>
      <c r="LY381" s="52">
        <v>0</v>
      </c>
      <c r="LZ381" s="52">
        <v>0</v>
      </c>
      <c r="MA381" s="52">
        <v>0</v>
      </c>
      <c r="MB381" s="52">
        <v>0</v>
      </c>
      <c r="MC381" s="52">
        <v>0</v>
      </c>
      <c r="MD381" s="52">
        <v>0</v>
      </c>
      <c r="ME381" s="52">
        <v>0</v>
      </c>
      <c r="MF381" s="52">
        <v>0</v>
      </c>
      <c r="MG381" s="52">
        <v>0</v>
      </c>
      <c r="MH381" s="52">
        <v>0</v>
      </c>
      <c r="MI381" s="52">
        <v>0</v>
      </c>
      <c r="MJ381" s="52">
        <v>0</v>
      </c>
      <c r="MK381" s="52">
        <v>0</v>
      </c>
      <c r="ML381" s="52">
        <v>0</v>
      </c>
      <c r="MM381" s="52">
        <v>0</v>
      </c>
      <c r="MN381" s="52">
        <v>0</v>
      </c>
      <c r="MO381" s="52">
        <v>0</v>
      </c>
      <c r="MP381" s="52">
        <v>0</v>
      </c>
      <c r="MQ381" s="52">
        <v>0</v>
      </c>
      <c r="MR381" s="52">
        <v>0</v>
      </c>
      <c r="MS381" s="52">
        <v>0</v>
      </c>
      <c r="MT381" s="52">
        <v>0</v>
      </c>
      <c r="MU381" s="52">
        <v>0</v>
      </c>
      <c r="MV381" s="52">
        <v>0</v>
      </c>
      <c r="MW381" s="52">
        <v>0</v>
      </c>
      <c r="MX381" s="52">
        <v>0</v>
      </c>
      <c r="MY381" s="52">
        <v>0</v>
      </c>
      <c r="MZ381" s="52">
        <v>0</v>
      </c>
      <c r="NA381" s="52">
        <v>0</v>
      </c>
      <c r="NB381" s="52">
        <v>0</v>
      </c>
      <c r="NC381" s="52">
        <v>0</v>
      </c>
      <c r="ND381" s="52">
        <v>0</v>
      </c>
      <c r="NE381" s="52">
        <v>0</v>
      </c>
      <c r="NF381" s="52">
        <v>0</v>
      </c>
      <c r="NG381" s="52">
        <v>0</v>
      </c>
      <c r="NH381" s="52">
        <v>0</v>
      </c>
      <c r="NI381" s="52">
        <v>0</v>
      </c>
      <c r="NJ381" s="52">
        <v>0</v>
      </c>
      <c r="NK381" s="52">
        <v>0</v>
      </c>
      <c r="NL381" s="52">
        <v>0</v>
      </c>
      <c r="NM381" s="52">
        <v>0</v>
      </c>
      <c r="NN381" s="52">
        <v>0</v>
      </c>
      <c r="NO381" s="52">
        <v>0</v>
      </c>
      <c r="NP381" s="52">
        <v>0</v>
      </c>
      <c r="NQ381" s="52">
        <v>0</v>
      </c>
      <c r="NR381" s="68">
        <f t="shared" si="18"/>
        <v>390519.73000000004</v>
      </c>
      <c r="NS381" s="68">
        <f t="shared" si="19"/>
        <v>390519.73000000004</v>
      </c>
      <c r="NT381" s="68">
        <f t="shared" si="20"/>
        <v>206720.2900000001</v>
      </c>
    </row>
    <row r="382" spans="1:384" s="40" customFormat="1" ht="15" customHeight="1" outlineLevel="1" x14ac:dyDescent="0.2">
      <c r="A382" s="61"/>
      <c r="B382" s="49" t="s">
        <v>1078</v>
      </c>
      <c r="C382" s="49" t="s">
        <v>825</v>
      </c>
      <c r="D382" s="49" t="s">
        <v>1162</v>
      </c>
      <c r="E382" s="50" t="s">
        <v>1213</v>
      </c>
      <c r="F382" s="64" t="s">
        <v>16</v>
      </c>
      <c r="G382" s="49" t="s">
        <v>16</v>
      </c>
      <c r="H382" s="72">
        <v>0</v>
      </c>
      <c r="I382" s="65">
        <v>180200</v>
      </c>
      <c r="J382" s="114" t="str">
        <f>_xlfn.XLOOKUP(E382,'[12]Resumo Unidades'!$B:$B,'[12]Resumo Unidades'!$W:$W)</f>
        <v>Fluxo ok</v>
      </c>
      <c r="K382" s="51" t="str">
        <f>IF(L382&gt;Resumo!$E$23,"Sim","Não")</f>
        <v>Não</v>
      </c>
      <c r="L382" s="66">
        <v>0</v>
      </c>
      <c r="M382" s="67"/>
      <c r="N382" s="52">
        <v>0</v>
      </c>
      <c r="O382" s="52">
        <v>0</v>
      </c>
      <c r="P382" s="52">
        <v>0</v>
      </c>
      <c r="Q382" s="52">
        <v>0</v>
      </c>
      <c r="R382" s="52">
        <v>0</v>
      </c>
      <c r="S382" s="52">
        <v>0</v>
      </c>
      <c r="T382" s="52">
        <v>0</v>
      </c>
      <c r="U382" s="52">
        <v>0</v>
      </c>
      <c r="V382" s="52">
        <v>0</v>
      </c>
      <c r="W382" s="52">
        <v>0</v>
      </c>
      <c r="X382" s="52">
        <v>0</v>
      </c>
      <c r="Y382" s="52">
        <v>0</v>
      </c>
      <c r="Z382" s="52">
        <v>0</v>
      </c>
      <c r="AA382" s="52">
        <v>0</v>
      </c>
      <c r="AB382" s="52">
        <v>0</v>
      </c>
      <c r="AC382" s="52">
        <v>0</v>
      </c>
      <c r="AD382" s="52">
        <v>0</v>
      </c>
      <c r="AE382" s="52">
        <v>0</v>
      </c>
      <c r="AF382" s="52">
        <v>0</v>
      </c>
      <c r="AG382" s="52">
        <v>0</v>
      </c>
      <c r="AH382" s="52">
        <v>0</v>
      </c>
      <c r="AI382" s="52">
        <v>0</v>
      </c>
      <c r="AJ382" s="52">
        <v>0</v>
      </c>
      <c r="AK382" s="52">
        <v>0</v>
      </c>
      <c r="AL382" s="52">
        <v>0</v>
      </c>
      <c r="AM382" s="52">
        <v>0</v>
      </c>
      <c r="AN382" s="52">
        <v>0</v>
      </c>
      <c r="AO382" s="52">
        <v>0</v>
      </c>
      <c r="AP382" s="52">
        <v>0</v>
      </c>
      <c r="AQ382" s="52">
        <v>0</v>
      </c>
      <c r="AR382" s="52">
        <v>0</v>
      </c>
      <c r="AS382" s="52">
        <v>0</v>
      </c>
      <c r="AT382" s="52">
        <v>0</v>
      </c>
      <c r="AU382" s="52">
        <v>0</v>
      </c>
      <c r="AV382" s="52">
        <v>0</v>
      </c>
      <c r="AW382" s="52">
        <v>0</v>
      </c>
      <c r="AX382" s="52">
        <v>0</v>
      </c>
      <c r="AY382" s="52">
        <v>0</v>
      </c>
      <c r="AZ382" s="52">
        <v>0</v>
      </c>
      <c r="BA382" s="52">
        <v>0</v>
      </c>
      <c r="BB382" s="52">
        <v>0</v>
      </c>
      <c r="BC382" s="52">
        <v>0</v>
      </c>
      <c r="BD382" s="52">
        <v>0</v>
      </c>
      <c r="BE382" s="52">
        <v>0</v>
      </c>
      <c r="BF382" s="52">
        <v>0</v>
      </c>
      <c r="BG382" s="52">
        <v>0</v>
      </c>
      <c r="BH382" s="52">
        <v>0</v>
      </c>
      <c r="BI382" s="52">
        <v>0</v>
      </c>
      <c r="BJ382" s="52">
        <v>0</v>
      </c>
      <c r="BK382" s="52">
        <v>0</v>
      </c>
      <c r="BL382" s="52">
        <v>0</v>
      </c>
      <c r="BM382" s="52">
        <v>0</v>
      </c>
      <c r="BN382" s="52">
        <v>0</v>
      </c>
      <c r="BO382" s="52">
        <v>0</v>
      </c>
      <c r="BP382" s="52">
        <v>0</v>
      </c>
      <c r="BQ382" s="52">
        <v>0</v>
      </c>
      <c r="BR382" s="52">
        <v>0</v>
      </c>
      <c r="BS382" s="52">
        <v>0</v>
      </c>
      <c r="BT382" s="52">
        <v>0</v>
      </c>
      <c r="BU382" s="52">
        <v>0</v>
      </c>
      <c r="BV382" s="52">
        <v>0</v>
      </c>
      <c r="BW382" s="52">
        <v>0</v>
      </c>
      <c r="BX382" s="52">
        <v>0</v>
      </c>
      <c r="BY382" s="52">
        <v>0</v>
      </c>
      <c r="BZ382" s="52">
        <v>0</v>
      </c>
      <c r="CA382" s="52">
        <v>0</v>
      </c>
      <c r="CB382" s="52">
        <v>0</v>
      </c>
      <c r="CC382" s="52">
        <v>0</v>
      </c>
      <c r="CD382" s="52">
        <v>490.92</v>
      </c>
      <c r="CE382" s="52">
        <v>490.92</v>
      </c>
      <c r="CF382" s="52">
        <v>490.92</v>
      </c>
      <c r="CG382" s="52">
        <v>490.92</v>
      </c>
      <c r="CH382" s="52">
        <v>490.92</v>
      </c>
      <c r="CI382" s="52">
        <v>490.92</v>
      </c>
      <c r="CJ382" s="52">
        <v>1165.6600000000001</v>
      </c>
      <c r="CK382" s="52">
        <v>1176.8600000000001</v>
      </c>
      <c r="CL382" s="52">
        <v>1188.18</v>
      </c>
      <c r="CM382" s="52">
        <v>1199.6100000000001</v>
      </c>
      <c r="CN382" s="52">
        <v>1211.1500000000001</v>
      </c>
      <c r="CO382" s="52">
        <v>1222.81</v>
      </c>
      <c r="CP382" s="52">
        <v>1234.5900000000001</v>
      </c>
      <c r="CQ382" s="52">
        <v>1246.48</v>
      </c>
      <c r="CR382" s="52">
        <v>1258.49</v>
      </c>
      <c r="CS382" s="52">
        <v>1270.6300000000001</v>
      </c>
      <c r="CT382" s="52">
        <v>1282.8800000000001</v>
      </c>
      <c r="CU382" s="52">
        <v>1295.26</v>
      </c>
      <c r="CV382" s="52">
        <v>1307.76</v>
      </c>
      <c r="CW382" s="52">
        <v>1320.38</v>
      </c>
      <c r="CX382" s="52">
        <v>1333.14</v>
      </c>
      <c r="CY382" s="52">
        <v>1346.01</v>
      </c>
      <c r="CZ382" s="52">
        <v>1359.02</v>
      </c>
      <c r="DA382" s="52">
        <v>1372.16</v>
      </c>
      <c r="DB382" s="52">
        <v>1385.43</v>
      </c>
      <c r="DC382" s="52">
        <v>1398.8300000000002</v>
      </c>
      <c r="DD382" s="52">
        <v>1412.3700000000001</v>
      </c>
      <c r="DE382" s="52">
        <v>1426.04</v>
      </c>
      <c r="DF382" s="52">
        <v>1439.8500000000001</v>
      </c>
      <c r="DG382" s="52">
        <v>1453.8</v>
      </c>
      <c r="DH382" s="52">
        <v>1467.88</v>
      </c>
      <c r="DI382" s="52">
        <v>1482.1100000000001</v>
      </c>
      <c r="DJ382" s="52">
        <v>1496.48</v>
      </c>
      <c r="DK382" s="52">
        <v>1510.99</v>
      </c>
      <c r="DL382" s="52">
        <v>1525.65</v>
      </c>
      <c r="DM382" s="52">
        <v>1540.45</v>
      </c>
      <c r="DN382" s="52">
        <v>1555.41</v>
      </c>
      <c r="DO382" s="52">
        <v>1570.51</v>
      </c>
      <c r="DP382" s="52">
        <v>1585.76</v>
      </c>
      <c r="DQ382" s="52">
        <v>1601.17</v>
      </c>
      <c r="DR382" s="52">
        <v>1616.73</v>
      </c>
      <c r="DS382" s="52">
        <v>1632.44</v>
      </c>
      <c r="DT382" s="52">
        <v>1648.31</v>
      </c>
      <c r="DU382" s="52">
        <v>1664.3400000000001</v>
      </c>
      <c r="DV382" s="52">
        <v>1680.54</v>
      </c>
      <c r="DW382" s="52">
        <v>1696.89</v>
      </c>
      <c r="DX382" s="52">
        <v>1713.41</v>
      </c>
      <c r="DY382" s="52">
        <v>1730.0900000000001</v>
      </c>
      <c r="DZ382" s="52">
        <v>1746.94</v>
      </c>
      <c r="EA382" s="52">
        <v>1763.95</v>
      </c>
      <c r="EB382" s="52">
        <v>1781.14</v>
      </c>
      <c r="EC382" s="52">
        <v>1798.5</v>
      </c>
      <c r="ED382" s="52">
        <v>1816.03</v>
      </c>
      <c r="EE382" s="52">
        <v>1833.74</v>
      </c>
      <c r="EF382" s="52">
        <v>1851.63</v>
      </c>
      <c r="EG382" s="52">
        <v>1869.69</v>
      </c>
      <c r="EH382" s="52">
        <v>1887.94</v>
      </c>
      <c r="EI382" s="52">
        <v>1906.3600000000001</v>
      </c>
      <c r="EJ382" s="52">
        <v>1924.98</v>
      </c>
      <c r="EK382" s="52">
        <v>1943.77</v>
      </c>
      <c r="EL382" s="52">
        <v>1962.76</v>
      </c>
      <c r="EM382" s="52">
        <v>1981.94</v>
      </c>
      <c r="EN382" s="52">
        <v>2001.3</v>
      </c>
      <c r="EO382" s="52">
        <v>2020.8600000000001</v>
      </c>
      <c r="EP382" s="52">
        <v>2040.6200000000001</v>
      </c>
      <c r="EQ382" s="52">
        <v>2060.5699999999997</v>
      </c>
      <c r="ER382" s="52">
        <v>2080.73</v>
      </c>
      <c r="ES382" s="52">
        <v>2101.08</v>
      </c>
      <c r="ET382" s="52">
        <v>2121.64</v>
      </c>
      <c r="EU382" s="52">
        <v>2142.41</v>
      </c>
      <c r="EV382" s="52">
        <v>2163.3799999999997</v>
      </c>
      <c r="EW382" s="52">
        <v>2184.56</v>
      </c>
      <c r="EX382" s="52">
        <v>2205.9499999999998</v>
      </c>
      <c r="EY382" s="52">
        <v>2227.56</v>
      </c>
      <c r="EZ382" s="52">
        <v>2249.39</v>
      </c>
      <c r="FA382" s="52">
        <v>2271.4299999999998</v>
      </c>
      <c r="FB382" s="52">
        <v>2293.6899999999996</v>
      </c>
      <c r="FC382" s="52">
        <v>2316.1699999999996</v>
      </c>
      <c r="FD382" s="52">
        <v>2338.8799999999997</v>
      </c>
      <c r="FE382" s="52">
        <v>2361.8199999999997</v>
      </c>
      <c r="FF382" s="52">
        <v>2384.9899999999998</v>
      </c>
      <c r="FG382" s="52">
        <v>2408.3799999999997</v>
      </c>
      <c r="FH382" s="52">
        <v>2432.02</v>
      </c>
      <c r="FI382" s="52">
        <v>2455.8799999999997</v>
      </c>
      <c r="FJ382" s="52">
        <v>2479.9899999999998</v>
      </c>
      <c r="FK382" s="52">
        <v>2504.3399999999997</v>
      </c>
      <c r="FL382" s="52">
        <v>2528.9299999999998</v>
      </c>
      <c r="FM382" s="52">
        <v>2553.77</v>
      </c>
      <c r="FN382" s="52">
        <v>2578.85</v>
      </c>
      <c r="FO382" s="52">
        <v>2604.1899999999996</v>
      </c>
      <c r="FP382" s="52">
        <v>2629.7799999999997</v>
      </c>
      <c r="FQ382" s="52">
        <v>2655.6299999999997</v>
      </c>
      <c r="FR382" s="52">
        <v>2681.73</v>
      </c>
      <c r="FS382" s="52">
        <v>2708.1</v>
      </c>
      <c r="FT382" s="52">
        <v>2734.72</v>
      </c>
      <c r="FU382" s="52">
        <v>2761.62</v>
      </c>
      <c r="FV382" s="52">
        <v>2788.7799999999997</v>
      </c>
      <c r="FW382" s="52">
        <v>2816.22</v>
      </c>
      <c r="FX382" s="52">
        <v>2843.93</v>
      </c>
      <c r="FY382" s="52">
        <v>2871.9199999999996</v>
      </c>
      <c r="FZ382" s="52">
        <v>2900.18</v>
      </c>
      <c r="GA382" s="52">
        <v>2928.73</v>
      </c>
      <c r="GB382" s="52">
        <v>2957.5699999999997</v>
      </c>
      <c r="GC382" s="52">
        <v>2986.6899999999996</v>
      </c>
      <c r="GD382" s="52">
        <v>3016.1099999999997</v>
      </c>
      <c r="GE382" s="52">
        <v>3045.8199999999997</v>
      </c>
      <c r="GF382" s="52">
        <v>3075.8199999999997</v>
      </c>
      <c r="GG382" s="52">
        <v>3106.1299999999997</v>
      </c>
      <c r="GH382" s="52">
        <v>3136.74</v>
      </c>
      <c r="GI382" s="52">
        <v>3167.6499999999996</v>
      </c>
      <c r="GJ382" s="52">
        <v>3198.8799999999997</v>
      </c>
      <c r="GK382" s="52">
        <v>3230.4199999999996</v>
      </c>
      <c r="GL382" s="52">
        <v>3262.27</v>
      </c>
      <c r="GM382" s="52">
        <v>3294.4399999999996</v>
      </c>
      <c r="GN382" s="52">
        <v>3326.93</v>
      </c>
      <c r="GO382" s="52">
        <v>3359.75</v>
      </c>
      <c r="GP382" s="52">
        <v>3392.89</v>
      </c>
      <c r="GQ382" s="52">
        <v>3426.37</v>
      </c>
      <c r="GR382" s="52">
        <v>3460.18</v>
      </c>
      <c r="GS382" s="52">
        <v>3494.33</v>
      </c>
      <c r="GT382" s="52">
        <v>3528.8199999999997</v>
      </c>
      <c r="GU382" s="52">
        <v>3563.66</v>
      </c>
      <c r="GV382" s="52">
        <v>3598.8399999999997</v>
      </c>
      <c r="GW382" s="52">
        <v>3634.3799999999997</v>
      </c>
      <c r="GX382" s="52">
        <v>3670.27</v>
      </c>
      <c r="GY382" s="52">
        <v>3706.52</v>
      </c>
      <c r="GZ382" s="52">
        <v>3743.14</v>
      </c>
      <c r="HA382" s="52">
        <v>3780.1099999999997</v>
      </c>
      <c r="HB382" s="52">
        <v>3817.46</v>
      </c>
      <c r="HC382" s="52">
        <v>3855.1899999999996</v>
      </c>
      <c r="HD382" s="52">
        <v>3893.29</v>
      </c>
      <c r="HE382" s="52">
        <v>3931.77</v>
      </c>
      <c r="HF382" s="52">
        <v>3970.6299999999997</v>
      </c>
      <c r="HG382" s="52">
        <v>4009.89</v>
      </c>
      <c r="HH382" s="52">
        <v>4049.5299999999997</v>
      </c>
      <c r="HI382" s="52">
        <v>4089.58</v>
      </c>
      <c r="HJ382" s="52">
        <v>4130.0200000000004</v>
      </c>
      <c r="HK382" s="52">
        <v>4170.87</v>
      </c>
      <c r="HL382" s="52">
        <v>4212.13</v>
      </c>
      <c r="HM382" s="52">
        <v>4253.8</v>
      </c>
      <c r="HN382" s="52">
        <v>4295.88</v>
      </c>
      <c r="HO382" s="52">
        <v>4338.3899999999994</v>
      </c>
      <c r="HP382" s="52">
        <v>4381.32</v>
      </c>
      <c r="HQ382" s="52">
        <v>4424.6799999999994</v>
      </c>
      <c r="HR382" s="52">
        <v>4468.4799999999996</v>
      </c>
      <c r="HS382" s="52">
        <v>4512.71</v>
      </c>
      <c r="HT382" s="52">
        <v>4557.38</v>
      </c>
      <c r="HU382" s="52">
        <v>4602.5</v>
      </c>
      <c r="HV382" s="52">
        <v>4648.08</v>
      </c>
      <c r="HW382" s="52">
        <v>4694.1099999999997</v>
      </c>
      <c r="HX382" s="52">
        <v>4740.5999999999995</v>
      </c>
      <c r="HY382" s="52">
        <v>4787.55</v>
      </c>
      <c r="HZ382" s="52">
        <v>4834.97</v>
      </c>
      <c r="IA382" s="52">
        <v>4882.87</v>
      </c>
      <c r="IB382" s="52">
        <v>4931.25</v>
      </c>
      <c r="IC382" s="52">
        <v>4980.1099999999997</v>
      </c>
      <c r="ID382" s="52">
        <v>5029.46</v>
      </c>
      <c r="IE382" s="52">
        <v>5079.3</v>
      </c>
      <c r="IF382" s="52">
        <v>5129.6399999999994</v>
      </c>
      <c r="IG382" s="52">
        <v>5180.4799999999996</v>
      </c>
      <c r="IH382" s="52">
        <v>5231.84</v>
      </c>
      <c r="II382" s="52">
        <v>5283.7</v>
      </c>
      <c r="IJ382" s="52">
        <v>0</v>
      </c>
      <c r="IK382" s="52">
        <v>0</v>
      </c>
      <c r="IL382" s="52">
        <v>0</v>
      </c>
      <c r="IM382" s="52">
        <v>0</v>
      </c>
      <c r="IN382" s="52">
        <v>0</v>
      </c>
      <c r="IO382" s="52">
        <v>0</v>
      </c>
      <c r="IP382" s="52">
        <v>0</v>
      </c>
      <c r="IQ382" s="52">
        <v>0</v>
      </c>
      <c r="IR382" s="52">
        <v>0</v>
      </c>
      <c r="IS382" s="52">
        <v>0</v>
      </c>
      <c r="IT382" s="52">
        <v>0</v>
      </c>
      <c r="IU382" s="52">
        <v>0</v>
      </c>
      <c r="IV382" s="52">
        <v>0</v>
      </c>
      <c r="IW382" s="52">
        <v>0</v>
      </c>
      <c r="IX382" s="52">
        <v>0</v>
      </c>
      <c r="IY382" s="52">
        <v>0</v>
      </c>
      <c r="IZ382" s="52">
        <v>0</v>
      </c>
      <c r="JA382" s="52">
        <v>0</v>
      </c>
      <c r="JB382" s="52">
        <v>0</v>
      </c>
      <c r="JC382" s="52">
        <v>0</v>
      </c>
      <c r="JD382" s="52">
        <v>0</v>
      </c>
      <c r="JE382" s="52">
        <v>0</v>
      </c>
      <c r="JF382" s="52">
        <v>0</v>
      </c>
      <c r="JG382" s="52">
        <v>0</v>
      </c>
      <c r="JH382" s="52">
        <v>0</v>
      </c>
      <c r="JI382" s="52">
        <v>0</v>
      </c>
      <c r="JJ382" s="52">
        <v>0</v>
      </c>
      <c r="JK382" s="52">
        <v>0</v>
      </c>
      <c r="JL382" s="52">
        <v>0</v>
      </c>
      <c r="JM382" s="52">
        <v>0</v>
      </c>
      <c r="JN382" s="52">
        <v>0</v>
      </c>
      <c r="JO382" s="52">
        <v>0</v>
      </c>
      <c r="JP382" s="52">
        <v>0</v>
      </c>
      <c r="JQ382" s="52">
        <v>0</v>
      </c>
      <c r="JR382" s="52">
        <v>0</v>
      </c>
      <c r="JS382" s="52">
        <v>0</v>
      </c>
      <c r="JT382" s="52">
        <v>0</v>
      </c>
      <c r="JU382" s="52">
        <v>0</v>
      </c>
      <c r="JV382" s="52">
        <v>0</v>
      </c>
      <c r="JW382" s="52">
        <v>0</v>
      </c>
      <c r="JX382" s="52">
        <v>0</v>
      </c>
      <c r="JY382" s="52">
        <v>0</v>
      </c>
      <c r="JZ382" s="52">
        <v>0</v>
      </c>
      <c r="KA382" s="52">
        <v>0</v>
      </c>
      <c r="KB382" s="52">
        <v>0</v>
      </c>
      <c r="KC382" s="52">
        <v>0</v>
      </c>
      <c r="KD382" s="52">
        <v>0</v>
      </c>
      <c r="KE382" s="52">
        <v>0</v>
      </c>
      <c r="KF382" s="52">
        <v>0</v>
      </c>
      <c r="KG382" s="52">
        <v>0</v>
      </c>
      <c r="KH382" s="52">
        <v>0</v>
      </c>
      <c r="KI382" s="52">
        <v>0</v>
      </c>
      <c r="KJ382" s="52">
        <v>0</v>
      </c>
      <c r="KK382" s="52">
        <v>0</v>
      </c>
      <c r="KL382" s="52">
        <v>0</v>
      </c>
      <c r="KM382" s="52">
        <v>0</v>
      </c>
      <c r="KN382" s="52">
        <v>0</v>
      </c>
      <c r="KO382" s="52">
        <v>0</v>
      </c>
      <c r="KP382" s="52">
        <v>0</v>
      </c>
      <c r="KQ382" s="52">
        <v>0</v>
      </c>
      <c r="KR382" s="52">
        <v>0</v>
      </c>
      <c r="KS382" s="52">
        <v>0</v>
      </c>
      <c r="KT382" s="52">
        <v>0</v>
      </c>
      <c r="KU382" s="52">
        <v>0</v>
      </c>
      <c r="KV382" s="52">
        <v>0</v>
      </c>
      <c r="KW382" s="52">
        <v>0</v>
      </c>
      <c r="KX382" s="52">
        <v>0</v>
      </c>
      <c r="KY382" s="52">
        <v>0</v>
      </c>
      <c r="KZ382" s="52">
        <v>0</v>
      </c>
      <c r="LA382" s="52">
        <v>0</v>
      </c>
      <c r="LB382" s="52">
        <v>0</v>
      </c>
      <c r="LC382" s="52">
        <v>0</v>
      </c>
      <c r="LD382" s="52">
        <v>0</v>
      </c>
      <c r="LE382" s="52">
        <v>0</v>
      </c>
      <c r="LF382" s="52">
        <v>0</v>
      </c>
      <c r="LG382" s="52">
        <v>0</v>
      </c>
      <c r="LH382" s="52">
        <v>0</v>
      </c>
      <c r="LI382" s="52">
        <v>0</v>
      </c>
      <c r="LJ382" s="52">
        <v>0</v>
      </c>
      <c r="LK382" s="52">
        <v>0</v>
      </c>
      <c r="LL382" s="52">
        <v>0</v>
      </c>
      <c r="LM382" s="52">
        <v>0</v>
      </c>
      <c r="LN382" s="52">
        <v>0</v>
      </c>
      <c r="LO382" s="52">
        <v>0</v>
      </c>
      <c r="LP382" s="52">
        <v>0</v>
      </c>
      <c r="LQ382" s="52">
        <v>0</v>
      </c>
      <c r="LR382" s="52">
        <v>0</v>
      </c>
      <c r="LS382" s="52">
        <v>0</v>
      </c>
      <c r="LT382" s="52">
        <v>0</v>
      </c>
      <c r="LU382" s="52">
        <v>0</v>
      </c>
      <c r="LV382" s="52">
        <v>0</v>
      </c>
      <c r="LW382" s="52">
        <v>0</v>
      </c>
      <c r="LX382" s="52">
        <v>0</v>
      </c>
      <c r="LY382" s="52">
        <v>0</v>
      </c>
      <c r="LZ382" s="52">
        <v>0</v>
      </c>
      <c r="MA382" s="52">
        <v>0</v>
      </c>
      <c r="MB382" s="52">
        <v>0</v>
      </c>
      <c r="MC382" s="52">
        <v>0</v>
      </c>
      <c r="MD382" s="52">
        <v>0</v>
      </c>
      <c r="ME382" s="52">
        <v>0</v>
      </c>
      <c r="MF382" s="52">
        <v>0</v>
      </c>
      <c r="MG382" s="52">
        <v>0</v>
      </c>
      <c r="MH382" s="52">
        <v>0</v>
      </c>
      <c r="MI382" s="52">
        <v>0</v>
      </c>
      <c r="MJ382" s="52">
        <v>0</v>
      </c>
      <c r="MK382" s="52">
        <v>0</v>
      </c>
      <c r="ML382" s="52">
        <v>0</v>
      </c>
      <c r="MM382" s="52">
        <v>0</v>
      </c>
      <c r="MN382" s="52">
        <v>0</v>
      </c>
      <c r="MO382" s="52">
        <v>0</v>
      </c>
      <c r="MP382" s="52">
        <v>0</v>
      </c>
      <c r="MQ382" s="52">
        <v>0</v>
      </c>
      <c r="MR382" s="52">
        <v>0</v>
      </c>
      <c r="MS382" s="52">
        <v>0</v>
      </c>
      <c r="MT382" s="52">
        <v>0</v>
      </c>
      <c r="MU382" s="52">
        <v>0</v>
      </c>
      <c r="MV382" s="52">
        <v>0</v>
      </c>
      <c r="MW382" s="52">
        <v>0</v>
      </c>
      <c r="MX382" s="52">
        <v>0</v>
      </c>
      <c r="MY382" s="52">
        <v>0</v>
      </c>
      <c r="MZ382" s="52">
        <v>0</v>
      </c>
      <c r="NA382" s="52">
        <v>0</v>
      </c>
      <c r="NB382" s="52">
        <v>0</v>
      </c>
      <c r="NC382" s="52">
        <v>0</v>
      </c>
      <c r="ND382" s="52">
        <v>0</v>
      </c>
      <c r="NE382" s="52">
        <v>0</v>
      </c>
      <c r="NF382" s="52">
        <v>0</v>
      </c>
      <c r="NG382" s="52">
        <v>0</v>
      </c>
      <c r="NH382" s="52">
        <v>0</v>
      </c>
      <c r="NI382" s="52">
        <v>0</v>
      </c>
      <c r="NJ382" s="52">
        <v>0</v>
      </c>
      <c r="NK382" s="52">
        <v>0</v>
      </c>
      <c r="NL382" s="52">
        <v>0</v>
      </c>
      <c r="NM382" s="52">
        <v>0</v>
      </c>
      <c r="NN382" s="52">
        <v>0</v>
      </c>
      <c r="NO382" s="52">
        <v>0</v>
      </c>
      <c r="NP382" s="52">
        <v>0</v>
      </c>
      <c r="NQ382" s="52">
        <v>0</v>
      </c>
      <c r="NR382" s="68">
        <f t="shared" si="18"/>
        <v>427040.35000000015</v>
      </c>
      <c r="NS382" s="68">
        <f t="shared" si="19"/>
        <v>427040.35000000015</v>
      </c>
      <c r="NT382" s="68">
        <f t="shared" si="20"/>
        <v>207801.04000000004</v>
      </c>
    </row>
    <row r="383" spans="1:384" s="40" customFormat="1" ht="15" customHeight="1" outlineLevel="1" x14ac:dyDescent="0.2">
      <c r="A383" s="61"/>
      <c r="B383" s="49" t="s">
        <v>1078</v>
      </c>
      <c r="C383" s="49" t="s">
        <v>956</v>
      </c>
      <c r="D383" s="49" t="s">
        <v>1163</v>
      </c>
      <c r="E383" s="50" t="s">
        <v>1214</v>
      </c>
      <c r="F383" s="64" t="s">
        <v>16</v>
      </c>
      <c r="G383" s="49" t="s">
        <v>16</v>
      </c>
      <c r="H383" s="72">
        <v>0</v>
      </c>
      <c r="I383" s="65">
        <v>242500</v>
      </c>
      <c r="J383" s="114" t="str">
        <f>_xlfn.XLOOKUP(E383,'[12]Resumo Unidades'!$B:$B,'[12]Resumo Unidades'!$W:$W)</f>
        <v>Fluxo ok</v>
      </c>
      <c r="K383" s="51" t="str">
        <f>IF(L383&gt;Resumo!$E$23,"Sim","Não")</f>
        <v>Não</v>
      </c>
      <c r="L383" s="66">
        <v>0</v>
      </c>
      <c r="M383" s="67"/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52">
        <v>0</v>
      </c>
      <c r="W383" s="52">
        <v>0</v>
      </c>
      <c r="X383" s="52">
        <v>0</v>
      </c>
      <c r="Y383" s="52">
        <v>0</v>
      </c>
      <c r="Z383" s="52">
        <v>0</v>
      </c>
      <c r="AA383" s="52">
        <v>0</v>
      </c>
      <c r="AB383" s="52">
        <v>0</v>
      </c>
      <c r="AC383" s="52">
        <v>0</v>
      </c>
      <c r="AD383" s="52">
        <v>0</v>
      </c>
      <c r="AE383" s="52">
        <v>0</v>
      </c>
      <c r="AF383" s="52">
        <v>0</v>
      </c>
      <c r="AG383" s="52">
        <v>0</v>
      </c>
      <c r="AH383" s="52">
        <v>0</v>
      </c>
      <c r="AI383" s="52">
        <v>0</v>
      </c>
      <c r="AJ383" s="52">
        <v>0</v>
      </c>
      <c r="AK383" s="52">
        <v>0</v>
      </c>
      <c r="AL383" s="52">
        <v>0</v>
      </c>
      <c r="AM383" s="52">
        <v>0</v>
      </c>
      <c r="AN383" s="52">
        <v>0</v>
      </c>
      <c r="AO383" s="52">
        <v>0</v>
      </c>
      <c r="AP383" s="52">
        <v>0</v>
      </c>
      <c r="AQ383" s="52">
        <v>0</v>
      </c>
      <c r="AR383" s="52">
        <v>0</v>
      </c>
      <c r="AS383" s="52">
        <v>0</v>
      </c>
      <c r="AT383" s="52">
        <v>0</v>
      </c>
      <c r="AU383" s="52">
        <v>0</v>
      </c>
      <c r="AV383" s="52">
        <v>0</v>
      </c>
      <c r="AW383" s="52">
        <v>0</v>
      </c>
      <c r="AX383" s="52">
        <v>0</v>
      </c>
      <c r="AY383" s="52">
        <v>0</v>
      </c>
      <c r="AZ383" s="52">
        <v>0</v>
      </c>
      <c r="BA383" s="52">
        <v>0</v>
      </c>
      <c r="BB383" s="52">
        <v>0</v>
      </c>
      <c r="BC383" s="52">
        <v>0</v>
      </c>
      <c r="BD383" s="52">
        <v>0</v>
      </c>
      <c r="BE383" s="52">
        <v>0</v>
      </c>
      <c r="BF383" s="52">
        <v>0</v>
      </c>
      <c r="BG383" s="52">
        <v>0</v>
      </c>
      <c r="BH383" s="52">
        <v>0</v>
      </c>
      <c r="BI383" s="52">
        <v>0</v>
      </c>
      <c r="BJ383" s="52">
        <v>0</v>
      </c>
      <c r="BK383" s="52">
        <v>0</v>
      </c>
      <c r="BL383" s="52">
        <v>0</v>
      </c>
      <c r="BM383" s="52">
        <v>0</v>
      </c>
      <c r="BN383" s="52">
        <v>0</v>
      </c>
      <c r="BO383" s="52">
        <v>0</v>
      </c>
      <c r="BP383" s="52">
        <v>0</v>
      </c>
      <c r="BQ383" s="52">
        <v>0</v>
      </c>
      <c r="BR383" s="52">
        <v>0</v>
      </c>
      <c r="BS383" s="52">
        <v>0</v>
      </c>
      <c r="BT383" s="52">
        <v>0</v>
      </c>
      <c r="BU383" s="52">
        <v>0</v>
      </c>
      <c r="BV383" s="52">
        <v>0</v>
      </c>
      <c r="BW383" s="52">
        <v>0</v>
      </c>
      <c r="BX383" s="52">
        <v>0</v>
      </c>
      <c r="BY383" s="52">
        <v>0</v>
      </c>
      <c r="BZ383" s="52">
        <v>0</v>
      </c>
      <c r="CA383" s="52">
        <v>0</v>
      </c>
      <c r="CB383" s="52">
        <v>0</v>
      </c>
      <c r="CC383" s="52">
        <v>0</v>
      </c>
      <c r="CD383" s="52">
        <v>205.65</v>
      </c>
      <c r="CE383" s="52">
        <v>205.65</v>
      </c>
      <c r="CF383" s="52">
        <v>205.65</v>
      </c>
      <c r="CG383" s="52">
        <v>205.65</v>
      </c>
      <c r="CH383" s="52">
        <v>2501.75</v>
      </c>
      <c r="CI383" s="52">
        <v>2501.75</v>
      </c>
      <c r="CJ383" s="52">
        <v>2501.75</v>
      </c>
      <c r="CK383" s="52">
        <v>2501.75</v>
      </c>
      <c r="CL383" s="52">
        <v>2501.75</v>
      </c>
      <c r="CM383" s="52">
        <v>2501.75</v>
      </c>
      <c r="CN383" s="52">
        <v>2501.75</v>
      </c>
      <c r="CO383" s="52">
        <v>2501.75</v>
      </c>
      <c r="CP383" s="52">
        <v>2501.75</v>
      </c>
      <c r="CQ383" s="52">
        <v>2501.75</v>
      </c>
      <c r="CR383" s="52">
        <v>2501.75</v>
      </c>
      <c r="CS383" s="52">
        <v>2501.75</v>
      </c>
      <c r="CT383" s="52">
        <v>2501.75</v>
      </c>
      <c r="CU383" s="52">
        <v>2501.75</v>
      </c>
      <c r="CV383" s="52">
        <v>2501.75</v>
      </c>
      <c r="CW383" s="52">
        <v>2501.75</v>
      </c>
      <c r="CX383" s="52">
        <v>2501.75</v>
      </c>
      <c r="CY383" s="52">
        <v>2501.75</v>
      </c>
      <c r="CZ383" s="52">
        <v>2501.75</v>
      </c>
      <c r="DA383" s="52">
        <v>2501.75</v>
      </c>
      <c r="DB383" s="52">
        <v>2501.75</v>
      </c>
      <c r="DC383" s="52">
        <v>2501.75</v>
      </c>
      <c r="DD383" s="52">
        <v>2501.75</v>
      </c>
      <c r="DE383" s="52">
        <v>2501.75</v>
      </c>
      <c r="DF383" s="52">
        <v>2501.75</v>
      </c>
      <c r="DG383" s="52">
        <v>2501.75</v>
      </c>
      <c r="DH383" s="52">
        <v>2501.75</v>
      </c>
      <c r="DI383" s="52">
        <v>2501.75</v>
      </c>
      <c r="DJ383" s="52">
        <v>2501.75</v>
      </c>
      <c r="DK383" s="52">
        <v>2501.75</v>
      </c>
      <c r="DL383" s="52">
        <v>2501.75</v>
      </c>
      <c r="DM383" s="52">
        <v>2501.75</v>
      </c>
      <c r="DN383" s="52">
        <v>2501.75</v>
      </c>
      <c r="DO383" s="52">
        <v>2501.75</v>
      </c>
      <c r="DP383" s="52">
        <v>2501.75</v>
      </c>
      <c r="DQ383" s="52">
        <v>2501.75</v>
      </c>
      <c r="DR383" s="52">
        <v>2501.75</v>
      </c>
      <c r="DS383" s="52">
        <v>2501.75</v>
      </c>
      <c r="DT383" s="52">
        <v>2501.75</v>
      </c>
      <c r="DU383" s="52">
        <v>2501.75</v>
      </c>
      <c r="DV383" s="52">
        <v>2501.75</v>
      </c>
      <c r="DW383" s="52">
        <v>2501.75</v>
      </c>
      <c r="DX383" s="52">
        <v>2501.75</v>
      </c>
      <c r="DY383" s="52">
        <v>2501.75</v>
      </c>
      <c r="DZ383" s="52">
        <v>2501.75</v>
      </c>
      <c r="EA383" s="52">
        <v>2501.75</v>
      </c>
      <c r="EB383" s="52">
        <v>2501.75</v>
      </c>
      <c r="EC383" s="52">
        <v>2501.75</v>
      </c>
      <c r="ED383" s="52">
        <v>2501.75</v>
      </c>
      <c r="EE383" s="52">
        <v>2501.75</v>
      </c>
      <c r="EF383" s="52">
        <v>2501.75</v>
      </c>
      <c r="EG383" s="52">
        <v>2501.75</v>
      </c>
      <c r="EH383" s="52">
        <v>2501.75</v>
      </c>
      <c r="EI383" s="52">
        <v>2501.75</v>
      </c>
      <c r="EJ383" s="52">
        <v>2501.75</v>
      </c>
      <c r="EK383" s="52">
        <v>2501.75</v>
      </c>
      <c r="EL383" s="52">
        <v>2501.75</v>
      </c>
      <c r="EM383" s="52">
        <v>2501.75</v>
      </c>
      <c r="EN383" s="52">
        <v>2501.75</v>
      </c>
      <c r="EO383" s="52">
        <v>2501.75</v>
      </c>
      <c r="EP383" s="52">
        <v>0</v>
      </c>
      <c r="EQ383" s="52">
        <v>0</v>
      </c>
      <c r="ER383" s="52">
        <v>0</v>
      </c>
      <c r="ES383" s="52">
        <v>0</v>
      </c>
      <c r="ET383" s="52">
        <v>0</v>
      </c>
      <c r="EU383" s="52">
        <v>0</v>
      </c>
      <c r="EV383" s="52">
        <v>0</v>
      </c>
      <c r="EW383" s="52">
        <v>0</v>
      </c>
      <c r="EX383" s="52">
        <v>0</v>
      </c>
      <c r="EY383" s="52">
        <v>0</v>
      </c>
      <c r="EZ383" s="52">
        <v>0</v>
      </c>
      <c r="FA383" s="52">
        <v>0</v>
      </c>
      <c r="FB383" s="52">
        <v>0</v>
      </c>
      <c r="FC383" s="52">
        <v>0</v>
      </c>
      <c r="FD383" s="52">
        <v>0</v>
      </c>
      <c r="FE383" s="52">
        <v>0</v>
      </c>
      <c r="FF383" s="52">
        <v>0</v>
      </c>
      <c r="FG383" s="52">
        <v>0</v>
      </c>
      <c r="FH383" s="52">
        <v>0</v>
      </c>
      <c r="FI383" s="52">
        <v>0</v>
      </c>
      <c r="FJ383" s="52">
        <v>0</v>
      </c>
      <c r="FK383" s="52">
        <v>0</v>
      </c>
      <c r="FL383" s="52">
        <v>0</v>
      </c>
      <c r="FM383" s="52">
        <v>0</v>
      </c>
      <c r="FN383" s="52">
        <v>0</v>
      </c>
      <c r="FO383" s="52">
        <v>0</v>
      </c>
      <c r="FP383" s="52">
        <v>0</v>
      </c>
      <c r="FQ383" s="52">
        <v>0</v>
      </c>
      <c r="FR383" s="52">
        <v>0</v>
      </c>
      <c r="FS383" s="52">
        <v>0</v>
      </c>
      <c r="FT383" s="52">
        <v>0</v>
      </c>
      <c r="FU383" s="52">
        <v>0</v>
      </c>
      <c r="FV383" s="52">
        <v>0</v>
      </c>
      <c r="FW383" s="52">
        <v>0</v>
      </c>
      <c r="FX383" s="52">
        <v>0</v>
      </c>
      <c r="FY383" s="52">
        <v>0</v>
      </c>
      <c r="FZ383" s="52">
        <v>0</v>
      </c>
      <c r="GA383" s="52">
        <v>0</v>
      </c>
      <c r="GB383" s="52">
        <v>0</v>
      </c>
      <c r="GC383" s="52">
        <v>0</v>
      </c>
      <c r="GD383" s="52">
        <v>0</v>
      </c>
      <c r="GE383" s="52">
        <v>0</v>
      </c>
      <c r="GF383" s="52">
        <v>0</v>
      </c>
      <c r="GG383" s="52">
        <v>0</v>
      </c>
      <c r="GH383" s="52">
        <v>0</v>
      </c>
      <c r="GI383" s="52">
        <v>0</v>
      </c>
      <c r="GJ383" s="52">
        <v>0</v>
      </c>
      <c r="GK383" s="52">
        <v>0</v>
      </c>
      <c r="GL383" s="52">
        <v>0</v>
      </c>
      <c r="GM383" s="52">
        <v>0</v>
      </c>
      <c r="GN383" s="52">
        <v>0</v>
      </c>
      <c r="GO383" s="52">
        <v>0</v>
      </c>
      <c r="GP383" s="52">
        <v>0</v>
      </c>
      <c r="GQ383" s="52">
        <v>0</v>
      </c>
      <c r="GR383" s="52">
        <v>0</v>
      </c>
      <c r="GS383" s="52">
        <v>0</v>
      </c>
      <c r="GT383" s="52">
        <v>0</v>
      </c>
      <c r="GU383" s="52">
        <v>0</v>
      </c>
      <c r="GV383" s="52">
        <v>0</v>
      </c>
      <c r="GW383" s="52">
        <v>0</v>
      </c>
      <c r="GX383" s="52">
        <v>0</v>
      </c>
      <c r="GY383" s="52">
        <v>0</v>
      </c>
      <c r="GZ383" s="52">
        <v>0</v>
      </c>
      <c r="HA383" s="52">
        <v>0</v>
      </c>
      <c r="HB383" s="52">
        <v>0</v>
      </c>
      <c r="HC383" s="52">
        <v>0</v>
      </c>
      <c r="HD383" s="52">
        <v>0</v>
      </c>
      <c r="HE383" s="52">
        <v>0</v>
      </c>
      <c r="HF383" s="52">
        <v>0</v>
      </c>
      <c r="HG383" s="52">
        <v>0</v>
      </c>
      <c r="HH383" s="52">
        <v>0</v>
      </c>
      <c r="HI383" s="52">
        <v>0</v>
      </c>
      <c r="HJ383" s="52">
        <v>0</v>
      </c>
      <c r="HK383" s="52">
        <v>0</v>
      </c>
      <c r="HL383" s="52">
        <v>0</v>
      </c>
      <c r="HM383" s="52">
        <v>0</v>
      </c>
      <c r="HN383" s="52">
        <v>0</v>
      </c>
      <c r="HO383" s="52">
        <v>0</v>
      </c>
      <c r="HP383" s="52">
        <v>0</v>
      </c>
      <c r="HQ383" s="52">
        <v>0</v>
      </c>
      <c r="HR383" s="52">
        <v>0</v>
      </c>
      <c r="HS383" s="52">
        <v>0</v>
      </c>
      <c r="HT383" s="52">
        <v>0</v>
      </c>
      <c r="HU383" s="52">
        <v>0</v>
      </c>
      <c r="HV383" s="52">
        <v>0</v>
      </c>
      <c r="HW383" s="52">
        <v>0</v>
      </c>
      <c r="HX383" s="52">
        <v>0</v>
      </c>
      <c r="HY383" s="52">
        <v>0</v>
      </c>
      <c r="HZ383" s="52">
        <v>0</v>
      </c>
      <c r="IA383" s="52">
        <v>0</v>
      </c>
      <c r="IB383" s="52">
        <v>0</v>
      </c>
      <c r="IC383" s="52">
        <v>0</v>
      </c>
      <c r="ID383" s="52">
        <v>0</v>
      </c>
      <c r="IE383" s="52">
        <v>0</v>
      </c>
      <c r="IF383" s="52">
        <v>0</v>
      </c>
      <c r="IG383" s="52">
        <v>0</v>
      </c>
      <c r="IH383" s="52">
        <v>0</v>
      </c>
      <c r="II383" s="52">
        <v>0</v>
      </c>
      <c r="IJ383" s="52">
        <v>0</v>
      </c>
      <c r="IK383" s="52">
        <v>0</v>
      </c>
      <c r="IL383" s="52">
        <v>0</v>
      </c>
      <c r="IM383" s="52">
        <v>0</v>
      </c>
      <c r="IN383" s="52">
        <v>0</v>
      </c>
      <c r="IO383" s="52">
        <v>0</v>
      </c>
      <c r="IP383" s="52">
        <v>0</v>
      </c>
      <c r="IQ383" s="52">
        <v>0</v>
      </c>
      <c r="IR383" s="52">
        <v>0</v>
      </c>
      <c r="IS383" s="52">
        <v>0</v>
      </c>
      <c r="IT383" s="52">
        <v>0</v>
      </c>
      <c r="IU383" s="52">
        <v>0</v>
      </c>
      <c r="IV383" s="52">
        <v>0</v>
      </c>
      <c r="IW383" s="52">
        <v>0</v>
      </c>
      <c r="IX383" s="52">
        <v>0</v>
      </c>
      <c r="IY383" s="52">
        <v>0</v>
      </c>
      <c r="IZ383" s="52">
        <v>0</v>
      </c>
      <c r="JA383" s="52">
        <v>0</v>
      </c>
      <c r="JB383" s="52">
        <v>0</v>
      </c>
      <c r="JC383" s="52">
        <v>0</v>
      </c>
      <c r="JD383" s="52">
        <v>0</v>
      </c>
      <c r="JE383" s="52">
        <v>0</v>
      </c>
      <c r="JF383" s="52">
        <v>0</v>
      </c>
      <c r="JG383" s="52">
        <v>0</v>
      </c>
      <c r="JH383" s="52">
        <v>0</v>
      </c>
      <c r="JI383" s="52">
        <v>0</v>
      </c>
      <c r="JJ383" s="52">
        <v>0</v>
      </c>
      <c r="JK383" s="52">
        <v>0</v>
      </c>
      <c r="JL383" s="52">
        <v>0</v>
      </c>
      <c r="JM383" s="52">
        <v>0</v>
      </c>
      <c r="JN383" s="52">
        <v>0</v>
      </c>
      <c r="JO383" s="52">
        <v>0</v>
      </c>
      <c r="JP383" s="52">
        <v>0</v>
      </c>
      <c r="JQ383" s="52">
        <v>0</v>
      </c>
      <c r="JR383" s="52">
        <v>0</v>
      </c>
      <c r="JS383" s="52">
        <v>0</v>
      </c>
      <c r="JT383" s="52">
        <v>0</v>
      </c>
      <c r="JU383" s="52">
        <v>0</v>
      </c>
      <c r="JV383" s="52">
        <v>0</v>
      </c>
      <c r="JW383" s="52">
        <v>0</v>
      </c>
      <c r="JX383" s="52">
        <v>0</v>
      </c>
      <c r="JY383" s="52">
        <v>0</v>
      </c>
      <c r="JZ383" s="52">
        <v>0</v>
      </c>
      <c r="KA383" s="52">
        <v>0</v>
      </c>
      <c r="KB383" s="52">
        <v>0</v>
      </c>
      <c r="KC383" s="52">
        <v>0</v>
      </c>
      <c r="KD383" s="52">
        <v>0</v>
      </c>
      <c r="KE383" s="52">
        <v>0</v>
      </c>
      <c r="KF383" s="52">
        <v>0</v>
      </c>
      <c r="KG383" s="52">
        <v>0</v>
      </c>
      <c r="KH383" s="52">
        <v>0</v>
      </c>
      <c r="KI383" s="52">
        <v>0</v>
      </c>
      <c r="KJ383" s="52">
        <v>0</v>
      </c>
      <c r="KK383" s="52">
        <v>0</v>
      </c>
      <c r="KL383" s="52">
        <v>0</v>
      </c>
      <c r="KM383" s="52">
        <v>0</v>
      </c>
      <c r="KN383" s="52">
        <v>0</v>
      </c>
      <c r="KO383" s="52">
        <v>0</v>
      </c>
      <c r="KP383" s="52">
        <v>0</v>
      </c>
      <c r="KQ383" s="52">
        <v>0</v>
      </c>
      <c r="KR383" s="52">
        <v>0</v>
      </c>
      <c r="KS383" s="52">
        <v>0</v>
      </c>
      <c r="KT383" s="52">
        <v>0</v>
      </c>
      <c r="KU383" s="52">
        <v>0</v>
      </c>
      <c r="KV383" s="52">
        <v>0</v>
      </c>
      <c r="KW383" s="52">
        <v>0</v>
      </c>
      <c r="KX383" s="52">
        <v>0</v>
      </c>
      <c r="KY383" s="52">
        <v>0</v>
      </c>
      <c r="KZ383" s="52">
        <v>0</v>
      </c>
      <c r="LA383" s="52">
        <v>0</v>
      </c>
      <c r="LB383" s="52">
        <v>0</v>
      </c>
      <c r="LC383" s="52">
        <v>0</v>
      </c>
      <c r="LD383" s="52">
        <v>0</v>
      </c>
      <c r="LE383" s="52">
        <v>0</v>
      </c>
      <c r="LF383" s="52">
        <v>0</v>
      </c>
      <c r="LG383" s="52">
        <v>0</v>
      </c>
      <c r="LH383" s="52">
        <v>0</v>
      </c>
      <c r="LI383" s="52">
        <v>0</v>
      </c>
      <c r="LJ383" s="52">
        <v>0</v>
      </c>
      <c r="LK383" s="52">
        <v>0</v>
      </c>
      <c r="LL383" s="52">
        <v>0</v>
      </c>
      <c r="LM383" s="52">
        <v>0</v>
      </c>
      <c r="LN383" s="52">
        <v>0</v>
      </c>
      <c r="LO383" s="52">
        <v>0</v>
      </c>
      <c r="LP383" s="52">
        <v>0</v>
      </c>
      <c r="LQ383" s="52">
        <v>0</v>
      </c>
      <c r="LR383" s="52">
        <v>0</v>
      </c>
      <c r="LS383" s="52">
        <v>0</v>
      </c>
      <c r="LT383" s="52">
        <v>0</v>
      </c>
      <c r="LU383" s="52">
        <v>0</v>
      </c>
      <c r="LV383" s="52">
        <v>0</v>
      </c>
      <c r="LW383" s="52">
        <v>0</v>
      </c>
      <c r="LX383" s="52">
        <v>0</v>
      </c>
      <c r="LY383" s="52">
        <v>0</v>
      </c>
      <c r="LZ383" s="52">
        <v>0</v>
      </c>
      <c r="MA383" s="52">
        <v>0</v>
      </c>
      <c r="MB383" s="52">
        <v>0</v>
      </c>
      <c r="MC383" s="52">
        <v>0</v>
      </c>
      <c r="MD383" s="52">
        <v>0</v>
      </c>
      <c r="ME383" s="52">
        <v>0</v>
      </c>
      <c r="MF383" s="52">
        <v>0</v>
      </c>
      <c r="MG383" s="52">
        <v>0</v>
      </c>
      <c r="MH383" s="52">
        <v>0</v>
      </c>
      <c r="MI383" s="52">
        <v>0</v>
      </c>
      <c r="MJ383" s="52">
        <v>0</v>
      </c>
      <c r="MK383" s="52">
        <v>0</v>
      </c>
      <c r="ML383" s="52">
        <v>0</v>
      </c>
      <c r="MM383" s="52">
        <v>0</v>
      </c>
      <c r="MN383" s="52">
        <v>0</v>
      </c>
      <c r="MO383" s="52">
        <v>0</v>
      </c>
      <c r="MP383" s="52">
        <v>0</v>
      </c>
      <c r="MQ383" s="52">
        <v>0</v>
      </c>
      <c r="MR383" s="52">
        <v>0</v>
      </c>
      <c r="MS383" s="52">
        <v>0</v>
      </c>
      <c r="MT383" s="52">
        <v>0</v>
      </c>
      <c r="MU383" s="52">
        <v>0</v>
      </c>
      <c r="MV383" s="52">
        <v>0</v>
      </c>
      <c r="MW383" s="52">
        <v>0</v>
      </c>
      <c r="MX383" s="52">
        <v>0</v>
      </c>
      <c r="MY383" s="52">
        <v>0</v>
      </c>
      <c r="MZ383" s="52">
        <v>0</v>
      </c>
      <c r="NA383" s="52">
        <v>0</v>
      </c>
      <c r="NB383" s="52">
        <v>0</v>
      </c>
      <c r="NC383" s="52">
        <v>0</v>
      </c>
      <c r="ND383" s="52">
        <v>0</v>
      </c>
      <c r="NE383" s="52">
        <v>0</v>
      </c>
      <c r="NF383" s="52">
        <v>0</v>
      </c>
      <c r="NG383" s="52">
        <v>0</v>
      </c>
      <c r="NH383" s="52">
        <v>0</v>
      </c>
      <c r="NI383" s="52">
        <v>0</v>
      </c>
      <c r="NJ383" s="52">
        <v>0</v>
      </c>
      <c r="NK383" s="52">
        <v>0</v>
      </c>
      <c r="NL383" s="52">
        <v>0</v>
      </c>
      <c r="NM383" s="52">
        <v>0</v>
      </c>
      <c r="NN383" s="52">
        <v>0</v>
      </c>
      <c r="NO383" s="52">
        <v>0</v>
      </c>
      <c r="NP383" s="52">
        <v>0</v>
      </c>
      <c r="NQ383" s="52">
        <v>0</v>
      </c>
      <c r="NR383" s="68">
        <f t="shared" si="18"/>
        <v>150927.6</v>
      </c>
      <c r="NS383" s="68">
        <f t="shared" si="19"/>
        <v>150927.6</v>
      </c>
      <c r="NT383" s="68">
        <f t="shared" si="20"/>
        <v>150927.6</v>
      </c>
    </row>
    <row r="384" spans="1:384" s="40" customFormat="1" ht="15" customHeight="1" outlineLevel="1" x14ac:dyDescent="0.2">
      <c r="A384" s="61"/>
      <c r="B384" s="49" t="s">
        <v>1219</v>
      </c>
      <c r="C384" s="49" t="s">
        <v>1225</v>
      </c>
      <c r="D384" s="49" t="s">
        <v>1226</v>
      </c>
      <c r="E384" s="50" t="s">
        <v>1279</v>
      </c>
      <c r="F384" s="64">
        <v>45441</v>
      </c>
      <c r="G384" s="49" t="s">
        <v>68</v>
      </c>
      <c r="H384" s="72">
        <v>0</v>
      </c>
      <c r="I384" s="65">
        <v>259478.05</v>
      </c>
      <c r="J384" s="114" t="str">
        <f>_xlfn.XLOOKUP(E384,'[12]Resumo Unidades'!$B:$B,'[12]Resumo Unidades'!$W:$W)</f>
        <v>Fluxo ok</v>
      </c>
      <c r="K384" s="51" t="str">
        <f>IF(L384&gt;Resumo!$E$23,"Sim","Não")</f>
        <v>Não</v>
      </c>
      <c r="L384" s="66">
        <v>0</v>
      </c>
      <c r="M384" s="67"/>
      <c r="N384" s="52">
        <v>0</v>
      </c>
      <c r="O384" s="52">
        <v>0</v>
      </c>
      <c r="P384" s="52">
        <v>0</v>
      </c>
      <c r="Q384" s="52">
        <v>0</v>
      </c>
      <c r="R384" s="52">
        <v>0</v>
      </c>
      <c r="S384" s="52">
        <v>0</v>
      </c>
      <c r="T384" s="52">
        <v>0</v>
      </c>
      <c r="U384" s="52">
        <v>0</v>
      </c>
      <c r="V384" s="52">
        <v>0</v>
      </c>
      <c r="W384" s="52">
        <v>0</v>
      </c>
      <c r="X384" s="52">
        <v>0</v>
      </c>
      <c r="Y384" s="52">
        <v>0</v>
      </c>
      <c r="Z384" s="52">
        <v>0</v>
      </c>
      <c r="AA384" s="52">
        <v>0</v>
      </c>
      <c r="AB384" s="52">
        <v>0</v>
      </c>
      <c r="AC384" s="52">
        <v>0</v>
      </c>
      <c r="AD384" s="52">
        <v>0</v>
      </c>
      <c r="AE384" s="52">
        <v>0</v>
      </c>
      <c r="AF384" s="52">
        <v>0</v>
      </c>
      <c r="AG384" s="52">
        <v>0</v>
      </c>
      <c r="AH384" s="52">
        <v>0</v>
      </c>
      <c r="AI384" s="52">
        <v>0</v>
      </c>
      <c r="AJ384" s="52">
        <v>0</v>
      </c>
      <c r="AK384" s="52">
        <v>0</v>
      </c>
      <c r="AL384" s="52">
        <v>0</v>
      </c>
      <c r="AM384" s="52">
        <v>0</v>
      </c>
      <c r="AN384" s="52">
        <v>0</v>
      </c>
      <c r="AO384" s="52">
        <v>0</v>
      </c>
      <c r="AP384" s="52">
        <v>0</v>
      </c>
      <c r="AQ384" s="52">
        <v>0</v>
      </c>
      <c r="AR384" s="52">
        <v>0</v>
      </c>
      <c r="AS384" s="52">
        <v>0</v>
      </c>
      <c r="AT384" s="52">
        <v>0</v>
      </c>
      <c r="AU384" s="52">
        <v>0</v>
      </c>
      <c r="AV384" s="52">
        <v>0</v>
      </c>
      <c r="AW384" s="52">
        <v>0</v>
      </c>
      <c r="AX384" s="52">
        <v>0</v>
      </c>
      <c r="AY384" s="52">
        <v>0</v>
      </c>
      <c r="AZ384" s="52">
        <v>0</v>
      </c>
      <c r="BA384" s="52">
        <v>0</v>
      </c>
      <c r="BB384" s="52">
        <v>0</v>
      </c>
      <c r="BC384" s="52">
        <v>0</v>
      </c>
      <c r="BD384" s="52">
        <v>0</v>
      </c>
      <c r="BE384" s="52">
        <v>0</v>
      </c>
      <c r="BF384" s="52">
        <v>0</v>
      </c>
      <c r="BG384" s="52">
        <v>0</v>
      </c>
      <c r="BH384" s="52">
        <v>0</v>
      </c>
      <c r="BI384" s="52">
        <v>0</v>
      </c>
      <c r="BJ384" s="52">
        <v>0</v>
      </c>
      <c r="BK384" s="52">
        <v>0</v>
      </c>
      <c r="BL384" s="52">
        <v>0</v>
      </c>
      <c r="BM384" s="52">
        <v>0</v>
      </c>
      <c r="BN384" s="52">
        <v>0</v>
      </c>
      <c r="BO384" s="52">
        <v>0</v>
      </c>
      <c r="BP384" s="52">
        <v>0</v>
      </c>
      <c r="BQ384" s="52">
        <v>0</v>
      </c>
      <c r="BR384" s="52">
        <v>0</v>
      </c>
      <c r="BS384" s="52">
        <v>0</v>
      </c>
      <c r="BT384" s="52">
        <v>0</v>
      </c>
      <c r="BU384" s="52">
        <v>0</v>
      </c>
      <c r="BV384" s="52">
        <v>0</v>
      </c>
      <c r="BW384" s="52">
        <v>0</v>
      </c>
      <c r="BX384" s="52">
        <v>0</v>
      </c>
      <c r="BY384" s="52">
        <v>0</v>
      </c>
      <c r="BZ384" s="52">
        <v>0</v>
      </c>
      <c r="CA384" s="52">
        <v>0</v>
      </c>
      <c r="CB384" s="52">
        <v>0</v>
      </c>
      <c r="CC384" s="52">
        <v>0</v>
      </c>
      <c r="CD384" s="52">
        <v>2911.05</v>
      </c>
      <c r="CE384" s="52">
        <v>2830.93</v>
      </c>
      <c r="CF384" s="52">
        <v>2830.9300000000003</v>
      </c>
      <c r="CG384" s="52">
        <v>2830.93</v>
      </c>
      <c r="CH384" s="52">
        <v>2830.9300000000003</v>
      </c>
      <c r="CI384" s="52">
        <v>2830.93</v>
      </c>
      <c r="CJ384" s="52">
        <v>2830.9300000000003</v>
      </c>
      <c r="CK384" s="52">
        <v>2830.93</v>
      </c>
      <c r="CL384" s="52">
        <v>2830.9300000000003</v>
      </c>
      <c r="CM384" s="52">
        <v>2830.93</v>
      </c>
      <c r="CN384" s="52">
        <v>2830.9300000000003</v>
      </c>
      <c r="CO384" s="52">
        <v>2830.93</v>
      </c>
      <c r="CP384" s="52">
        <v>2830.9300000000003</v>
      </c>
      <c r="CQ384" s="52">
        <v>2830.93</v>
      </c>
      <c r="CR384" s="52">
        <v>2830.9300000000003</v>
      </c>
      <c r="CS384" s="52">
        <v>2830.93</v>
      </c>
      <c r="CT384" s="52">
        <v>2830.9300000000003</v>
      </c>
      <c r="CU384" s="52">
        <v>2830.93</v>
      </c>
      <c r="CV384" s="52">
        <v>2830.93</v>
      </c>
      <c r="CW384" s="52">
        <v>2830.9300000000003</v>
      </c>
      <c r="CX384" s="52">
        <v>2830.93</v>
      </c>
      <c r="CY384" s="52">
        <v>2830.9300000000003</v>
      </c>
      <c r="CZ384" s="52">
        <v>2830.9300000000003</v>
      </c>
      <c r="DA384" s="52">
        <v>2830.9300000000003</v>
      </c>
      <c r="DB384" s="52">
        <v>2830.93</v>
      </c>
      <c r="DC384" s="52">
        <v>2830.9300000000003</v>
      </c>
      <c r="DD384" s="52">
        <v>2830.93</v>
      </c>
      <c r="DE384" s="52">
        <v>2830.9300000000003</v>
      </c>
      <c r="DF384" s="52">
        <v>2830.93</v>
      </c>
      <c r="DG384" s="52">
        <v>2830.9300000000003</v>
      </c>
      <c r="DH384" s="52">
        <v>2830.9300000000003</v>
      </c>
      <c r="DI384" s="52">
        <v>2830.9300000000003</v>
      </c>
      <c r="DJ384" s="52">
        <v>2830.93</v>
      </c>
      <c r="DK384" s="52">
        <v>2830.9300000000003</v>
      </c>
      <c r="DL384" s="52">
        <v>2830.93</v>
      </c>
      <c r="DM384" s="52">
        <v>2830.9300000000003</v>
      </c>
      <c r="DN384" s="52">
        <v>2830.93</v>
      </c>
      <c r="DO384" s="52">
        <v>2830.9300000000003</v>
      </c>
      <c r="DP384" s="52">
        <v>2830.9300000000003</v>
      </c>
      <c r="DQ384" s="52">
        <v>2830.9300000000003</v>
      </c>
      <c r="DR384" s="52">
        <v>2830.93</v>
      </c>
      <c r="DS384" s="52">
        <v>2830.9300000000003</v>
      </c>
      <c r="DT384" s="52">
        <v>2830.93</v>
      </c>
      <c r="DU384" s="52">
        <v>2830.9300000000003</v>
      </c>
      <c r="DV384" s="52">
        <v>2830.9300000000003</v>
      </c>
      <c r="DW384" s="52">
        <v>2830.93</v>
      </c>
      <c r="DX384" s="52">
        <v>0</v>
      </c>
      <c r="DY384" s="52">
        <v>0</v>
      </c>
      <c r="DZ384" s="52">
        <v>0</v>
      </c>
      <c r="EA384" s="52">
        <v>0</v>
      </c>
      <c r="EB384" s="52">
        <v>0</v>
      </c>
      <c r="EC384" s="52">
        <v>0</v>
      </c>
      <c r="ED384" s="52">
        <v>0</v>
      </c>
      <c r="EE384" s="52">
        <v>0</v>
      </c>
      <c r="EF384" s="52">
        <v>0</v>
      </c>
      <c r="EG384" s="52">
        <v>0</v>
      </c>
      <c r="EH384" s="52">
        <v>0</v>
      </c>
      <c r="EI384" s="52">
        <v>0</v>
      </c>
      <c r="EJ384" s="52">
        <v>0</v>
      </c>
      <c r="EK384" s="52">
        <v>0</v>
      </c>
      <c r="EL384" s="52">
        <v>0</v>
      </c>
      <c r="EM384" s="52">
        <v>0</v>
      </c>
      <c r="EN384" s="52">
        <v>0</v>
      </c>
      <c r="EO384" s="52">
        <v>0</v>
      </c>
      <c r="EP384" s="52">
        <v>0</v>
      </c>
      <c r="EQ384" s="52">
        <v>0</v>
      </c>
      <c r="ER384" s="52">
        <v>0</v>
      </c>
      <c r="ES384" s="52">
        <v>0</v>
      </c>
      <c r="ET384" s="52">
        <v>0</v>
      </c>
      <c r="EU384" s="52">
        <v>0</v>
      </c>
      <c r="EV384" s="52">
        <v>0</v>
      </c>
      <c r="EW384" s="52">
        <v>0</v>
      </c>
      <c r="EX384" s="52">
        <v>0</v>
      </c>
      <c r="EY384" s="52">
        <v>0</v>
      </c>
      <c r="EZ384" s="52">
        <v>0</v>
      </c>
      <c r="FA384" s="52">
        <v>0</v>
      </c>
      <c r="FB384" s="52">
        <v>0</v>
      </c>
      <c r="FC384" s="52">
        <v>0</v>
      </c>
      <c r="FD384" s="52">
        <v>0</v>
      </c>
      <c r="FE384" s="52">
        <v>0</v>
      </c>
      <c r="FF384" s="52">
        <v>0</v>
      </c>
      <c r="FG384" s="52">
        <v>0</v>
      </c>
      <c r="FH384" s="52">
        <v>0</v>
      </c>
      <c r="FI384" s="52">
        <v>0</v>
      </c>
      <c r="FJ384" s="52">
        <v>0</v>
      </c>
      <c r="FK384" s="52">
        <v>0</v>
      </c>
      <c r="FL384" s="52">
        <v>0</v>
      </c>
      <c r="FM384" s="52">
        <v>0</v>
      </c>
      <c r="FN384" s="52">
        <v>0</v>
      </c>
      <c r="FO384" s="52">
        <v>0</v>
      </c>
      <c r="FP384" s="52">
        <v>0</v>
      </c>
      <c r="FQ384" s="52">
        <v>0</v>
      </c>
      <c r="FR384" s="52">
        <v>0</v>
      </c>
      <c r="FS384" s="52">
        <v>0</v>
      </c>
      <c r="FT384" s="52">
        <v>0</v>
      </c>
      <c r="FU384" s="52">
        <v>0</v>
      </c>
      <c r="FV384" s="52">
        <v>0</v>
      </c>
      <c r="FW384" s="52">
        <v>0</v>
      </c>
      <c r="FX384" s="52">
        <v>0</v>
      </c>
      <c r="FY384" s="52">
        <v>0</v>
      </c>
      <c r="FZ384" s="52">
        <v>0</v>
      </c>
      <c r="GA384" s="52">
        <v>0</v>
      </c>
      <c r="GB384" s="52">
        <v>0</v>
      </c>
      <c r="GC384" s="52">
        <v>0</v>
      </c>
      <c r="GD384" s="52">
        <v>0</v>
      </c>
      <c r="GE384" s="52">
        <v>0</v>
      </c>
      <c r="GF384" s="52">
        <v>0</v>
      </c>
      <c r="GG384" s="52">
        <v>0</v>
      </c>
      <c r="GH384" s="52">
        <v>0</v>
      </c>
      <c r="GI384" s="52">
        <v>0</v>
      </c>
      <c r="GJ384" s="52">
        <v>0</v>
      </c>
      <c r="GK384" s="52">
        <v>0</v>
      </c>
      <c r="GL384" s="52">
        <v>0</v>
      </c>
      <c r="GM384" s="52">
        <v>0</v>
      </c>
      <c r="GN384" s="52">
        <v>0</v>
      </c>
      <c r="GO384" s="52">
        <v>0</v>
      </c>
      <c r="GP384" s="52">
        <v>0</v>
      </c>
      <c r="GQ384" s="52">
        <v>0</v>
      </c>
      <c r="GR384" s="52">
        <v>0</v>
      </c>
      <c r="GS384" s="52">
        <v>0</v>
      </c>
      <c r="GT384" s="52">
        <v>0</v>
      </c>
      <c r="GU384" s="52">
        <v>0</v>
      </c>
      <c r="GV384" s="52">
        <v>0</v>
      </c>
      <c r="GW384" s="52">
        <v>0</v>
      </c>
      <c r="GX384" s="52">
        <v>0</v>
      </c>
      <c r="GY384" s="52">
        <v>0</v>
      </c>
      <c r="GZ384" s="52">
        <v>0</v>
      </c>
      <c r="HA384" s="52">
        <v>0</v>
      </c>
      <c r="HB384" s="52">
        <v>0</v>
      </c>
      <c r="HC384" s="52">
        <v>0</v>
      </c>
      <c r="HD384" s="52">
        <v>0</v>
      </c>
      <c r="HE384" s="52">
        <v>0</v>
      </c>
      <c r="HF384" s="52">
        <v>0</v>
      </c>
      <c r="HG384" s="52">
        <v>0</v>
      </c>
      <c r="HH384" s="52">
        <v>0</v>
      </c>
      <c r="HI384" s="52">
        <v>0</v>
      </c>
      <c r="HJ384" s="52">
        <v>0</v>
      </c>
      <c r="HK384" s="52">
        <v>0</v>
      </c>
      <c r="HL384" s="52">
        <v>0</v>
      </c>
      <c r="HM384" s="52">
        <v>0</v>
      </c>
      <c r="HN384" s="52">
        <v>0</v>
      </c>
      <c r="HO384" s="52">
        <v>0</v>
      </c>
      <c r="HP384" s="52">
        <v>0</v>
      </c>
      <c r="HQ384" s="52">
        <v>0</v>
      </c>
      <c r="HR384" s="52">
        <v>0</v>
      </c>
      <c r="HS384" s="52">
        <v>0</v>
      </c>
      <c r="HT384" s="52">
        <v>0</v>
      </c>
      <c r="HU384" s="52">
        <v>0</v>
      </c>
      <c r="HV384" s="52">
        <v>0</v>
      </c>
      <c r="HW384" s="52">
        <v>0</v>
      </c>
      <c r="HX384" s="52">
        <v>0</v>
      </c>
      <c r="HY384" s="52">
        <v>0</v>
      </c>
      <c r="HZ384" s="52">
        <v>0</v>
      </c>
      <c r="IA384" s="52">
        <v>0</v>
      </c>
      <c r="IB384" s="52">
        <v>0</v>
      </c>
      <c r="IC384" s="52">
        <v>0</v>
      </c>
      <c r="ID384" s="52">
        <v>0</v>
      </c>
      <c r="IE384" s="52">
        <v>0</v>
      </c>
      <c r="IF384" s="52">
        <v>0</v>
      </c>
      <c r="IG384" s="52">
        <v>0</v>
      </c>
      <c r="IH384" s="52">
        <v>0</v>
      </c>
      <c r="II384" s="52">
        <v>0</v>
      </c>
      <c r="IJ384" s="52">
        <v>0</v>
      </c>
      <c r="IK384" s="52">
        <v>0</v>
      </c>
      <c r="IL384" s="52">
        <v>0</v>
      </c>
      <c r="IM384" s="52">
        <v>0</v>
      </c>
      <c r="IN384" s="52">
        <v>0</v>
      </c>
      <c r="IO384" s="52">
        <v>0</v>
      </c>
      <c r="IP384" s="52">
        <v>0</v>
      </c>
      <c r="IQ384" s="52">
        <v>0</v>
      </c>
      <c r="IR384" s="52">
        <v>0</v>
      </c>
      <c r="IS384" s="52">
        <v>0</v>
      </c>
      <c r="IT384" s="52">
        <v>0</v>
      </c>
      <c r="IU384" s="52">
        <v>0</v>
      </c>
      <c r="IV384" s="52">
        <v>0</v>
      </c>
      <c r="IW384" s="52">
        <v>0</v>
      </c>
      <c r="IX384" s="52">
        <v>0</v>
      </c>
      <c r="IY384" s="52">
        <v>0</v>
      </c>
      <c r="IZ384" s="52">
        <v>0</v>
      </c>
      <c r="JA384" s="52">
        <v>0</v>
      </c>
      <c r="JB384" s="52">
        <v>0</v>
      </c>
      <c r="JC384" s="52">
        <v>0</v>
      </c>
      <c r="JD384" s="52">
        <v>0</v>
      </c>
      <c r="JE384" s="52">
        <v>0</v>
      </c>
      <c r="JF384" s="52">
        <v>0</v>
      </c>
      <c r="JG384" s="52">
        <v>0</v>
      </c>
      <c r="JH384" s="52">
        <v>0</v>
      </c>
      <c r="JI384" s="52">
        <v>0</v>
      </c>
      <c r="JJ384" s="52">
        <v>0</v>
      </c>
      <c r="JK384" s="52">
        <v>0</v>
      </c>
      <c r="JL384" s="52">
        <v>0</v>
      </c>
      <c r="JM384" s="52">
        <v>0</v>
      </c>
      <c r="JN384" s="52">
        <v>0</v>
      </c>
      <c r="JO384" s="52">
        <v>0</v>
      </c>
      <c r="JP384" s="52">
        <v>0</v>
      </c>
      <c r="JQ384" s="52">
        <v>0</v>
      </c>
      <c r="JR384" s="52">
        <v>0</v>
      </c>
      <c r="JS384" s="52">
        <v>0</v>
      </c>
      <c r="JT384" s="52">
        <v>0</v>
      </c>
      <c r="JU384" s="52">
        <v>0</v>
      </c>
      <c r="JV384" s="52">
        <v>0</v>
      </c>
      <c r="JW384" s="52">
        <v>0</v>
      </c>
      <c r="JX384" s="52">
        <v>0</v>
      </c>
      <c r="JY384" s="52">
        <v>0</v>
      </c>
      <c r="JZ384" s="52">
        <v>0</v>
      </c>
      <c r="KA384" s="52">
        <v>0</v>
      </c>
      <c r="KB384" s="52">
        <v>0</v>
      </c>
      <c r="KC384" s="52">
        <v>0</v>
      </c>
      <c r="KD384" s="52">
        <v>0</v>
      </c>
      <c r="KE384" s="52">
        <v>0</v>
      </c>
      <c r="KF384" s="52">
        <v>0</v>
      </c>
      <c r="KG384" s="52">
        <v>0</v>
      </c>
      <c r="KH384" s="52">
        <v>0</v>
      </c>
      <c r="KI384" s="52">
        <v>0</v>
      </c>
      <c r="KJ384" s="52">
        <v>0</v>
      </c>
      <c r="KK384" s="52">
        <v>0</v>
      </c>
      <c r="KL384" s="52">
        <v>0</v>
      </c>
      <c r="KM384" s="52">
        <v>0</v>
      </c>
      <c r="KN384" s="52">
        <v>0</v>
      </c>
      <c r="KO384" s="52">
        <v>0</v>
      </c>
      <c r="KP384" s="52">
        <v>0</v>
      </c>
      <c r="KQ384" s="52">
        <v>0</v>
      </c>
      <c r="KR384" s="52">
        <v>0</v>
      </c>
      <c r="KS384" s="52">
        <v>0</v>
      </c>
      <c r="KT384" s="52">
        <v>0</v>
      </c>
      <c r="KU384" s="52">
        <v>0</v>
      </c>
      <c r="KV384" s="52">
        <v>0</v>
      </c>
      <c r="KW384" s="52">
        <v>0</v>
      </c>
      <c r="KX384" s="52">
        <v>0</v>
      </c>
      <c r="KY384" s="52">
        <v>0</v>
      </c>
      <c r="KZ384" s="52">
        <v>0</v>
      </c>
      <c r="LA384" s="52">
        <v>0</v>
      </c>
      <c r="LB384" s="52">
        <v>0</v>
      </c>
      <c r="LC384" s="52">
        <v>0</v>
      </c>
      <c r="LD384" s="52">
        <v>0</v>
      </c>
      <c r="LE384" s="52">
        <v>0</v>
      </c>
      <c r="LF384" s="52">
        <v>0</v>
      </c>
      <c r="LG384" s="52">
        <v>0</v>
      </c>
      <c r="LH384" s="52">
        <v>0</v>
      </c>
      <c r="LI384" s="52">
        <v>0</v>
      </c>
      <c r="LJ384" s="52">
        <v>0</v>
      </c>
      <c r="LK384" s="52">
        <v>0</v>
      </c>
      <c r="LL384" s="52">
        <v>0</v>
      </c>
      <c r="LM384" s="52">
        <v>0</v>
      </c>
      <c r="LN384" s="52">
        <v>0</v>
      </c>
      <c r="LO384" s="52">
        <v>0</v>
      </c>
      <c r="LP384" s="52">
        <v>0</v>
      </c>
      <c r="LQ384" s="52">
        <v>0</v>
      </c>
      <c r="LR384" s="52">
        <v>0</v>
      </c>
      <c r="LS384" s="52">
        <v>0</v>
      </c>
      <c r="LT384" s="52">
        <v>0</v>
      </c>
      <c r="LU384" s="52">
        <v>0</v>
      </c>
      <c r="LV384" s="52">
        <v>0</v>
      </c>
      <c r="LW384" s="52">
        <v>0</v>
      </c>
      <c r="LX384" s="52">
        <v>0</v>
      </c>
      <c r="LY384" s="52">
        <v>0</v>
      </c>
      <c r="LZ384" s="52">
        <v>0</v>
      </c>
      <c r="MA384" s="52">
        <v>0</v>
      </c>
      <c r="MB384" s="52">
        <v>0</v>
      </c>
      <c r="MC384" s="52">
        <v>0</v>
      </c>
      <c r="MD384" s="52">
        <v>0</v>
      </c>
      <c r="ME384" s="52">
        <v>0</v>
      </c>
      <c r="MF384" s="52">
        <v>0</v>
      </c>
      <c r="MG384" s="52">
        <v>0</v>
      </c>
      <c r="MH384" s="52">
        <v>0</v>
      </c>
      <c r="MI384" s="52">
        <v>0</v>
      </c>
      <c r="MJ384" s="52">
        <v>0</v>
      </c>
      <c r="MK384" s="52">
        <v>0</v>
      </c>
      <c r="ML384" s="52">
        <v>0</v>
      </c>
      <c r="MM384" s="52">
        <v>0</v>
      </c>
      <c r="MN384" s="52">
        <v>0</v>
      </c>
      <c r="MO384" s="52">
        <v>0</v>
      </c>
      <c r="MP384" s="52">
        <v>0</v>
      </c>
      <c r="MQ384" s="52">
        <v>0</v>
      </c>
      <c r="MR384" s="52">
        <v>0</v>
      </c>
      <c r="MS384" s="52">
        <v>0</v>
      </c>
      <c r="MT384" s="52">
        <v>0</v>
      </c>
      <c r="MU384" s="52">
        <v>0</v>
      </c>
      <c r="MV384" s="52">
        <v>0</v>
      </c>
      <c r="MW384" s="52">
        <v>0</v>
      </c>
      <c r="MX384" s="52">
        <v>0</v>
      </c>
      <c r="MY384" s="52">
        <v>0</v>
      </c>
      <c r="MZ384" s="52">
        <v>0</v>
      </c>
      <c r="NA384" s="52">
        <v>0</v>
      </c>
      <c r="NB384" s="52">
        <v>0</v>
      </c>
      <c r="NC384" s="52">
        <v>0</v>
      </c>
      <c r="ND384" s="52">
        <v>0</v>
      </c>
      <c r="NE384" s="52">
        <v>0</v>
      </c>
      <c r="NF384" s="52">
        <v>0</v>
      </c>
      <c r="NG384" s="52">
        <v>0</v>
      </c>
      <c r="NH384" s="52">
        <v>0</v>
      </c>
      <c r="NI384" s="52">
        <v>0</v>
      </c>
      <c r="NJ384" s="52">
        <v>0</v>
      </c>
      <c r="NK384" s="52">
        <v>0</v>
      </c>
      <c r="NL384" s="52">
        <v>0</v>
      </c>
      <c r="NM384" s="52">
        <v>0</v>
      </c>
      <c r="NN384" s="52">
        <v>0</v>
      </c>
      <c r="NO384" s="52">
        <v>0</v>
      </c>
      <c r="NP384" s="52">
        <v>0</v>
      </c>
      <c r="NQ384" s="52">
        <v>0</v>
      </c>
      <c r="NR384" s="68">
        <f t="shared" si="18"/>
        <v>130302.89999999985</v>
      </c>
      <c r="NS384" s="68">
        <f t="shared" si="19"/>
        <v>130302.89999999985</v>
      </c>
      <c r="NT384" s="68">
        <f t="shared" si="20"/>
        <v>130302.89999999985</v>
      </c>
    </row>
    <row r="385" spans="1:384" s="40" customFormat="1" ht="15" customHeight="1" outlineLevel="1" x14ac:dyDescent="0.2">
      <c r="A385" s="61"/>
      <c r="B385" s="49" t="s">
        <v>1219</v>
      </c>
      <c r="C385" s="49" t="s">
        <v>1227</v>
      </c>
      <c r="D385" s="49" t="s">
        <v>1228</v>
      </c>
      <c r="E385" s="50" t="s">
        <v>1280</v>
      </c>
      <c r="F385" s="64">
        <v>45436</v>
      </c>
      <c r="G385" s="49" t="s">
        <v>37</v>
      </c>
      <c r="H385" s="72">
        <v>0.12682499999999999</v>
      </c>
      <c r="I385" s="65">
        <v>265954.32</v>
      </c>
      <c r="J385" s="114" t="str">
        <f>_xlfn.XLOOKUP(E385,'[12]Resumo Unidades'!$B:$B,'[12]Resumo Unidades'!$W:$W)</f>
        <v>Fluxo ok</v>
      </c>
      <c r="K385" s="51" t="str">
        <f>IF(L385&gt;Resumo!$E$23,"Sim","Não")</f>
        <v>Não</v>
      </c>
      <c r="L385" s="66">
        <v>0</v>
      </c>
      <c r="M385" s="67"/>
      <c r="N385" s="52">
        <v>0</v>
      </c>
      <c r="O385" s="52">
        <v>0</v>
      </c>
      <c r="P385" s="52">
        <v>0</v>
      </c>
      <c r="Q385" s="52">
        <v>0</v>
      </c>
      <c r="R385" s="52">
        <v>0</v>
      </c>
      <c r="S385" s="52">
        <v>0</v>
      </c>
      <c r="T385" s="52">
        <v>0</v>
      </c>
      <c r="U385" s="52">
        <v>0</v>
      </c>
      <c r="V385" s="52">
        <v>0</v>
      </c>
      <c r="W385" s="52">
        <v>0</v>
      </c>
      <c r="X385" s="52">
        <v>0</v>
      </c>
      <c r="Y385" s="52">
        <v>0</v>
      </c>
      <c r="Z385" s="52">
        <v>0</v>
      </c>
      <c r="AA385" s="52">
        <v>0</v>
      </c>
      <c r="AB385" s="52">
        <v>0</v>
      </c>
      <c r="AC385" s="52">
        <v>0</v>
      </c>
      <c r="AD385" s="52">
        <v>0</v>
      </c>
      <c r="AE385" s="52">
        <v>0</v>
      </c>
      <c r="AF385" s="52">
        <v>0</v>
      </c>
      <c r="AG385" s="52">
        <v>0</v>
      </c>
      <c r="AH385" s="52">
        <v>0</v>
      </c>
      <c r="AI385" s="52">
        <v>0</v>
      </c>
      <c r="AJ385" s="52">
        <v>0</v>
      </c>
      <c r="AK385" s="52">
        <v>0</v>
      </c>
      <c r="AL385" s="52">
        <v>0</v>
      </c>
      <c r="AM385" s="52">
        <v>0</v>
      </c>
      <c r="AN385" s="52">
        <v>0</v>
      </c>
      <c r="AO385" s="52">
        <v>0</v>
      </c>
      <c r="AP385" s="52">
        <v>0</v>
      </c>
      <c r="AQ385" s="52">
        <v>0</v>
      </c>
      <c r="AR385" s="52">
        <v>0</v>
      </c>
      <c r="AS385" s="52">
        <v>0</v>
      </c>
      <c r="AT385" s="52">
        <v>0</v>
      </c>
      <c r="AU385" s="52">
        <v>0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52">
        <v>0</v>
      </c>
      <c r="BB385" s="52">
        <v>0</v>
      </c>
      <c r="BC385" s="52">
        <v>0</v>
      </c>
      <c r="BD385" s="52">
        <v>0</v>
      </c>
      <c r="BE385" s="52">
        <v>0</v>
      </c>
      <c r="BF385" s="52">
        <v>0</v>
      </c>
      <c r="BG385" s="52">
        <v>0</v>
      </c>
      <c r="BH385" s="52">
        <v>0</v>
      </c>
      <c r="BI385" s="52">
        <v>0</v>
      </c>
      <c r="BJ385" s="52">
        <v>0</v>
      </c>
      <c r="BK385" s="52">
        <v>0</v>
      </c>
      <c r="BL385" s="52">
        <v>0</v>
      </c>
      <c r="BM385" s="52">
        <v>0</v>
      </c>
      <c r="BN385" s="52">
        <v>0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52">
        <v>0</v>
      </c>
      <c r="BV385" s="52">
        <v>0</v>
      </c>
      <c r="BW385" s="52">
        <v>0</v>
      </c>
      <c r="BX385" s="52">
        <v>0</v>
      </c>
      <c r="BY385" s="52">
        <v>0</v>
      </c>
      <c r="BZ385" s="52">
        <v>0</v>
      </c>
      <c r="CA385" s="52">
        <v>0</v>
      </c>
      <c r="CB385" s="52">
        <v>0</v>
      </c>
      <c r="CC385" s="52">
        <v>0</v>
      </c>
      <c r="CD385" s="52">
        <v>3167.7900000000004</v>
      </c>
      <c r="CE385" s="52">
        <v>2932.7400000000002</v>
      </c>
      <c r="CF385" s="52">
        <v>2932.7400000000002</v>
      </c>
      <c r="CG385" s="52">
        <v>2932.7400000000002</v>
      </c>
      <c r="CH385" s="52">
        <v>2932.7400000000002</v>
      </c>
      <c r="CI385" s="52">
        <v>2932.7400000000002</v>
      </c>
      <c r="CJ385" s="52">
        <v>2932.7400000000002</v>
      </c>
      <c r="CK385" s="52">
        <v>2932.7400000000002</v>
      </c>
      <c r="CL385" s="52">
        <v>2932.7400000000002</v>
      </c>
      <c r="CM385" s="52">
        <v>2932.7400000000002</v>
      </c>
      <c r="CN385" s="52">
        <v>2932.7400000000002</v>
      </c>
      <c r="CO385" s="52">
        <v>2932.7400000000002</v>
      </c>
      <c r="CP385" s="52">
        <v>2932.7400000000002</v>
      </c>
      <c r="CQ385" s="52">
        <v>2932.7400000000002</v>
      </c>
      <c r="CR385" s="52">
        <v>2932.7400000000002</v>
      </c>
      <c r="CS385" s="52">
        <v>2932.7400000000002</v>
      </c>
      <c r="CT385" s="52">
        <v>2932.7400000000002</v>
      </c>
      <c r="CU385" s="52">
        <v>2932.7400000000002</v>
      </c>
      <c r="CV385" s="52">
        <v>2932.7400000000002</v>
      </c>
      <c r="CW385" s="52">
        <v>2932.7400000000002</v>
      </c>
      <c r="CX385" s="52">
        <v>2932.7400000000002</v>
      </c>
      <c r="CY385" s="52">
        <v>2932.7400000000002</v>
      </c>
      <c r="CZ385" s="52">
        <v>2932.7400000000002</v>
      </c>
      <c r="DA385" s="52">
        <v>2932.7400000000002</v>
      </c>
      <c r="DB385" s="52">
        <v>2932.7400000000002</v>
      </c>
      <c r="DC385" s="52">
        <v>2932.7400000000002</v>
      </c>
      <c r="DD385" s="52">
        <v>2932.7400000000002</v>
      </c>
      <c r="DE385" s="52">
        <v>2932.7400000000002</v>
      </c>
      <c r="DF385" s="52">
        <v>2932.7400000000002</v>
      </c>
      <c r="DG385" s="52">
        <v>2932.7400000000002</v>
      </c>
      <c r="DH385" s="52">
        <v>2932.7400000000002</v>
      </c>
      <c r="DI385" s="52">
        <v>2932.7400000000002</v>
      </c>
      <c r="DJ385" s="52">
        <v>2932.7400000000002</v>
      </c>
      <c r="DK385" s="52">
        <v>2932.7400000000002</v>
      </c>
      <c r="DL385" s="52">
        <v>2932.7400000000002</v>
      </c>
      <c r="DM385" s="52">
        <v>2932.7400000000002</v>
      </c>
      <c r="DN385" s="52">
        <v>2932.7400000000002</v>
      </c>
      <c r="DO385" s="52">
        <v>2932.7400000000002</v>
      </c>
      <c r="DP385" s="52">
        <v>2932.7400000000002</v>
      </c>
      <c r="DQ385" s="52">
        <v>2932.7400000000002</v>
      </c>
      <c r="DR385" s="52">
        <v>2932.7400000000002</v>
      </c>
      <c r="DS385" s="52">
        <v>2932.7400000000002</v>
      </c>
      <c r="DT385" s="52">
        <v>2932.7400000000002</v>
      </c>
      <c r="DU385" s="52">
        <v>2932.7400000000002</v>
      </c>
      <c r="DV385" s="52">
        <v>2932.7400000000002</v>
      </c>
      <c r="DW385" s="52">
        <v>2932.7400000000002</v>
      </c>
      <c r="DX385" s="52">
        <v>2932.7400000000002</v>
      </c>
      <c r="DY385" s="52">
        <v>2932.7400000000002</v>
      </c>
      <c r="DZ385" s="52">
        <v>2932.7400000000002</v>
      </c>
      <c r="EA385" s="52">
        <v>2932.7400000000002</v>
      </c>
      <c r="EB385" s="52">
        <v>2932.7400000000002</v>
      </c>
      <c r="EC385" s="52">
        <v>2932.7400000000002</v>
      </c>
      <c r="ED385" s="52">
        <v>2932.7400000000002</v>
      </c>
      <c r="EE385" s="52">
        <v>2932.7400000000002</v>
      </c>
      <c r="EF385" s="52">
        <v>2932.7400000000002</v>
      </c>
      <c r="EG385" s="52">
        <v>2932.7400000000002</v>
      </c>
      <c r="EH385" s="52">
        <v>2932.7400000000002</v>
      </c>
      <c r="EI385" s="52">
        <v>2932.7400000000002</v>
      </c>
      <c r="EJ385" s="52">
        <v>2932.7400000000002</v>
      </c>
      <c r="EK385" s="52">
        <v>2932.7400000000002</v>
      </c>
      <c r="EL385" s="52">
        <v>2932.7400000000002</v>
      </c>
      <c r="EM385" s="52">
        <v>2932.7400000000002</v>
      </c>
      <c r="EN385" s="52">
        <v>2932.7400000000002</v>
      </c>
      <c r="EO385" s="52">
        <v>2932.7400000000002</v>
      </c>
      <c r="EP385" s="52">
        <v>2932.7400000000002</v>
      </c>
      <c r="EQ385" s="52">
        <v>2932.7400000000002</v>
      </c>
      <c r="ER385" s="52">
        <v>2932.7400000000002</v>
      </c>
      <c r="ES385" s="52">
        <v>2932.7400000000002</v>
      </c>
      <c r="ET385" s="52">
        <v>2932.7400000000002</v>
      </c>
      <c r="EU385" s="52">
        <v>2932.7400000000002</v>
      </c>
      <c r="EV385" s="52">
        <v>2932.7400000000002</v>
      </c>
      <c r="EW385" s="52">
        <v>2932.7400000000002</v>
      </c>
      <c r="EX385" s="52">
        <v>2932.7400000000002</v>
      </c>
      <c r="EY385" s="52">
        <v>2932.7400000000002</v>
      </c>
      <c r="EZ385" s="52">
        <v>2932.7400000000002</v>
      </c>
      <c r="FA385" s="52">
        <v>2932.7400000000002</v>
      </c>
      <c r="FB385" s="52">
        <v>2932.7400000000002</v>
      </c>
      <c r="FC385" s="52">
        <v>2932.7400000000002</v>
      </c>
      <c r="FD385" s="52">
        <v>2932.7400000000002</v>
      </c>
      <c r="FE385" s="52">
        <v>2932.7400000000002</v>
      </c>
      <c r="FF385" s="52">
        <v>2932.7400000000002</v>
      </c>
      <c r="FG385" s="52">
        <v>2932.7400000000002</v>
      </c>
      <c r="FH385" s="52">
        <v>2932.7400000000002</v>
      </c>
      <c r="FI385" s="52">
        <v>2932.7400000000002</v>
      </c>
      <c r="FJ385" s="52">
        <v>2932.7400000000002</v>
      </c>
      <c r="FK385" s="52">
        <v>2932.7400000000002</v>
      </c>
      <c r="FL385" s="52">
        <v>2932.7400000000002</v>
      </c>
      <c r="FM385" s="52">
        <v>2932.7400000000002</v>
      </c>
      <c r="FN385" s="52">
        <v>2932.7400000000002</v>
      </c>
      <c r="FO385" s="52">
        <v>2932.7400000000002</v>
      </c>
      <c r="FP385" s="52">
        <v>2932.7400000000002</v>
      </c>
      <c r="FQ385" s="52">
        <v>2932.7400000000002</v>
      </c>
      <c r="FR385" s="52">
        <v>2932.7400000000002</v>
      </c>
      <c r="FS385" s="52">
        <v>2932.7400000000002</v>
      </c>
      <c r="FT385" s="52">
        <v>2932.7400000000002</v>
      </c>
      <c r="FU385" s="52">
        <v>2932.7400000000002</v>
      </c>
      <c r="FV385" s="52">
        <v>2932.7400000000002</v>
      </c>
      <c r="FW385" s="52">
        <v>2932.7400000000002</v>
      </c>
      <c r="FX385" s="52">
        <v>2932.7400000000002</v>
      </c>
      <c r="FY385" s="52">
        <v>2932.7400000000002</v>
      </c>
      <c r="FZ385" s="52">
        <v>2932.7400000000002</v>
      </c>
      <c r="GA385" s="52">
        <v>2932.7400000000002</v>
      </c>
      <c r="GB385" s="52">
        <v>2932.7400000000002</v>
      </c>
      <c r="GC385" s="52">
        <v>2932.7400000000002</v>
      </c>
      <c r="GD385" s="52">
        <v>2932.7400000000002</v>
      </c>
      <c r="GE385" s="52">
        <v>2932.7400000000002</v>
      </c>
      <c r="GF385" s="52">
        <v>2932.7400000000002</v>
      </c>
      <c r="GG385" s="52">
        <v>2932.7400000000002</v>
      </c>
      <c r="GH385" s="52">
        <v>2932.7400000000002</v>
      </c>
      <c r="GI385" s="52">
        <v>2932.7400000000002</v>
      </c>
      <c r="GJ385" s="52">
        <v>2932.7400000000002</v>
      </c>
      <c r="GK385" s="52">
        <v>2932.7400000000002</v>
      </c>
      <c r="GL385" s="52">
        <v>2932.7400000000002</v>
      </c>
      <c r="GM385" s="52">
        <v>2932.7400000000002</v>
      </c>
      <c r="GN385" s="52">
        <v>2932.7400000000002</v>
      </c>
      <c r="GO385" s="52">
        <v>2932.7400000000002</v>
      </c>
      <c r="GP385" s="52">
        <v>2932.7400000000002</v>
      </c>
      <c r="GQ385" s="52">
        <v>2932.7400000000002</v>
      </c>
      <c r="GR385" s="52">
        <v>2932.7400000000002</v>
      </c>
      <c r="GS385" s="52">
        <v>2932.7400000000002</v>
      </c>
      <c r="GT385" s="52">
        <v>2932.7400000000002</v>
      </c>
      <c r="GU385" s="52">
        <v>2932.7400000000002</v>
      </c>
      <c r="GV385" s="52">
        <v>2932.7400000000002</v>
      </c>
      <c r="GW385" s="52">
        <v>2932.7400000000002</v>
      </c>
      <c r="GX385" s="52">
        <v>2932.7400000000002</v>
      </c>
      <c r="GY385" s="52">
        <v>2932.7400000000002</v>
      </c>
      <c r="GZ385" s="52">
        <v>2932.7400000000002</v>
      </c>
      <c r="HA385" s="52">
        <v>2932.7400000000002</v>
      </c>
      <c r="HB385" s="52">
        <v>2932.7400000000002</v>
      </c>
      <c r="HC385" s="52">
        <v>2932.7400000000002</v>
      </c>
      <c r="HD385" s="52">
        <v>2932.7400000000002</v>
      </c>
      <c r="HE385" s="52">
        <v>2932.7400000000002</v>
      </c>
      <c r="HF385" s="52">
        <v>2932.7400000000002</v>
      </c>
      <c r="HG385" s="52">
        <v>2932.7400000000002</v>
      </c>
      <c r="HH385" s="52">
        <v>2932.7400000000002</v>
      </c>
      <c r="HI385" s="52">
        <v>2932.7400000000002</v>
      </c>
      <c r="HJ385" s="52">
        <v>2932.7400000000002</v>
      </c>
      <c r="HK385" s="52">
        <v>2932.7400000000002</v>
      </c>
      <c r="HL385" s="52">
        <v>2932.7400000000002</v>
      </c>
      <c r="HM385" s="52">
        <v>2932.7400000000002</v>
      </c>
      <c r="HN385" s="52">
        <v>2932.7400000000002</v>
      </c>
      <c r="HO385" s="52">
        <v>2932.7400000000002</v>
      </c>
      <c r="HP385" s="52">
        <v>2932.7400000000002</v>
      </c>
      <c r="HQ385" s="52">
        <v>2932.7400000000002</v>
      </c>
      <c r="HR385" s="52">
        <v>2932.7400000000002</v>
      </c>
      <c r="HS385" s="52">
        <v>2932.7400000000002</v>
      </c>
      <c r="HT385" s="52">
        <v>2932.7400000000002</v>
      </c>
      <c r="HU385" s="52">
        <v>2932.7400000000002</v>
      </c>
      <c r="HV385" s="52">
        <v>2932.7400000000002</v>
      </c>
      <c r="HW385" s="52">
        <v>2932.7400000000002</v>
      </c>
      <c r="HX385" s="52">
        <v>2932.7400000000002</v>
      </c>
      <c r="HY385" s="52">
        <v>2932.7400000000002</v>
      </c>
      <c r="HZ385" s="52">
        <v>2932.7400000000002</v>
      </c>
      <c r="IA385" s="52">
        <v>2932.7400000000002</v>
      </c>
      <c r="IB385" s="52">
        <v>2932.7400000000002</v>
      </c>
      <c r="IC385" s="52">
        <v>0</v>
      </c>
      <c r="ID385" s="52">
        <v>0</v>
      </c>
      <c r="IE385" s="52">
        <v>0</v>
      </c>
      <c r="IF385" s="52">
        <v>0</v>
      </c>
      <c r="IG385" s="52">
        <v>0</v>
      </c>
      <c r="IH385" s="52">
        <v>0</v>
      </c>
      <c r="II385" s="52">
        <v>0</v>
      </c>
      <c r="IJ385" s="52">
        <v>0</v>
      </c>
      <c r="IK385" s="52">
        <v>0</v>
      </c>
      <c r="IL385" s="52">
        <v>0</v>
      </c>
      <c r="IM385" s="52">
        <v>0</v>
      </c>
      <c r="IN385" s="52">
        <v>0</v>
      </c>
      <c r="IO385" s="52">
        <v>0</v>
      </c>
      <c r="IP385" s="52">
        <v>0</v>
      </c>
      <c r="IQ385" s="52">
        <v>0</v>
      </c>
      <c r="IR385" s="52">
        <v>0</v>
      </c>
      <c r="IS385" s="52">
        <v>0</v>
      </c>
      <c r="IT385" s="52">
        <v>0</v>
      </c>
      <c r="IU385" s="52">
        <v>0</v>
      </c>
      <c r="IV385" s="52">
        <v>0</v>
      </c>
      <c r="IW385" s="52">
        <v>0</v>
      </c>
      <c r="IX385" s="52">
        <v>0</v>
      </c>
      <c r="IY385" s="52">
        <v>0</v>
      </c>
      <c r="IZ385" s="52">
        <v>0</v>
      </c>
      <c r="JA385" s="52">
        <v>0</v>
      </c>
      <c r="JB385" s="52">
        <v>0</v>
      </c>
      <c r="JC385" s="52">
        <v>0</v>
      </c>
      <c r="JD385" s="52">
        <v>0</v>
      </c>
      <c r="JE385" s="52">
        <v>0</v>
      </c>
      <c r="JF385" s="52">
        <v>0</v>
      </c>
      <c r="JG385" s="52">
        <v>0</v>
      </c>
      <c r="JH385" s="52">
        <v>0</v>
      </c>
      <c r="JI385" s="52">
        <v>0</v>
      </c>
      <c r="JJ385" s="52">
        <v>0</v>
      </c>
      <c r="JK385" s="52">
        <v>0</v>
      </c>
      <c r="JL385" s="52">
        <v>0</v>
      </c>
      <c r="JM385" s="52">
        <v>0</v>
      </c>
      <c r="JN385" s="52">
        <v>0</v>
      </c>
      <c r="JO385" s="52">
        <v>0</v>
      </c>
      <c r="JP385" s="52">
        <v>0</v>
      </c>
      <c r="JQ385" s="52">
        <v>0</v>
      </c>
      <c r="JR385" s="52">
        <v>0</v>
      </c>
      <c r="JS385" s="52">
        <v>0</v>
      </c>
      <c r="JT385" s="52">
        <v>0</v>
      </c>
      <c r="JU385" s="52">
        <v>0</v>
      </c>
      <c r="JV385" s="52">
        <v>0</v>
      </c>
      <c r="JW385" s="52">
        <v>0</v>
      </c>
      <c r="JX385" s="52">
        <v>0</v>
      </c>
      <c r="JY385" s="52">
        <v>0</v>
      </c>
      <c r="JZ385" s="52">
        <v>0</v>
      </c>
      <c r="KA385" s="52">
        <v>0</v>
      </c>
      <c r="KB385" s="52">
        <v>0</v>
      </c>
      <c r="KC385" s="52">
        <v>0</v>
      </c>
      <c r="KD385" s="52">
        <v>0</v>
      </c>
      <c r="KE385" s="52">
        <v>0</v>
      </c>
      <c r="KF385" s="52">
        <v>0</v>
      </c>
      <c r="KG385" s="52">
        <v>0</v>
      </c>
      <c r="KH385" s="52">
        <v>0</v>
      </c>
      <c r="KI385" s="52">
        <v>0</v>
      </c>
      <c r="KJ385" s="52">
        <v>0</v>
      </c>
      <c r="KK385" s="52">
        <v>0</v>
      </c>
      <c r="KL385" s="52">
        <v>0</v>
      </c>
      <c r="KM385" s="52">
        <v>0</v>
      </c>
      <c r="KN385" s="52">
        <v>0</v>
      </c>
      <c r="KO385" s="52">
        <v>0</v>
      </c>
      <c r="KP385" s="52">
        <v>0</v>
      </c>
      <c r="KQ385" s="52">
        <v>0</v>
      </c>
      <c r="KR385" s="52">
        <v>0</v>
      </c>
      <c r="KS385" s="52">
        <v>0</v>
      </c>
      <c r="KT385" s="52">
        <v>0</v>
      </c>
      <c r="KU385" s="52">
        <v>0</v>
      </c>
      <c r="KV385" s="52">
        <v>0</v>
      </c>
      <c r="KW385" s="52">
        <v>0</v>
      </c>
      <c r="KX385" s="52">
        <v>0</v>
      </c>
      <c r="KY385" s="52">
        <v>0</v>
      </c>
      <c r="KZ385" s="52">
        <v>0</v>
      </c>
      <c r="LA385" s="52">
        <v>0</v>
      </c>
      <c r="LB385" s="52">
        <v>0</v>
      </c>
      <c r="LC385" s="52">
        <v>0</v>
      </c>
      <c r="LD385" s="52">
        <v>0</v>
      </c>
      <c r="LE385" s="52">
        <v>0</v>
      </c>
      <c r="LF385" s="52">
        <v>0</v>
      </c>
      <c r="LG385" s="52">
        <v>0</v>
      </c>
      <c r="LH385" s="52">
        <v>0</v>
      </c>
      <c r="LI385" s="52">
        <v>0</v>
      </c>
      <c r="LJ385" s="52">
        <v>0</v>
      </c>
      <c r="LK385" s="52">
        <v>0</v>
      </c>
      <c r="LL385" s="52">
        <v>0</v>
      </c>
      <c r="LM385" s="52">
        <v>0</v>
      </c>
      <c r="LN385" s="52">
        <v>0</v>
      </c>
      <c r="LO385" s="52">
        <v>0</v>
      </c>
      <c r="LP385" s="52">
        <v>0</v>
      </c>
      <c r="LQ385" s="52">
        <v>0</v>
      </c>
      <c r="LR385" s="52">
        <v>0</v>
      </c>
      <c r="LS385" s="52">
        <v>0</v>
      </c>
      <c r="LT385" s="52">
        <v>0</v>
      </c>
      <c r="LU385" s="52">
        <v>0</v>
      </c>
      <c r="LV385" s="52">
        <v>0</v>
      </c>
      <c r="LW385" s="52">
        <v>0</v>
      </c>
      <c r="LX385" s="52">
        <v>0</v>
      </c>
      <c r="LY385" s="52">
        <v>0</v>
      </c>
      <c r="LZ385" s="52">
        <v>0</v>
      </c>
      <c r="MA385" s="52">
        <v>0</v>
      </c>
      <c r="MB385" s="52">
        <v>0</v>
      </c>
      <c r="MC385" s="52">
        <v>0</v>
      </c>
      <c r="MD385" s="52">
        <v>0</v>
      </c>
      <c r="ME385" s="52">
        <v>0</v>
      </c>
      <c r="MF385" s="52">
        <v>0</v>
      </c>
      <c r="MG385" s="52">
        <v>0</v>
      </c>
      <c r="MH385" s="52">
        <v>0</v>
      </c>
      <c r="MI385" s="52">
        <v>0</v>
      </c>
      <c r="MJ385" s="52">
        <v>0</v>
      </c>
      <c r="MK385" s="52">
        <v>0</v>
      </c>
      <c r="ML385" s="52">
        <v>0</v>
      </c>
      <c r="MM385" s="52">
        <v>0</v>
      </c>
      <c r="MN385" s="52">
        <v>0</v>
      </c>
      <c r="MO385" s="52">
        <v>0</v>
      </c>
      <c r="MP385" s="52">
        <v>0</v>
      </c>
      <c r="MQ385" s="52">
        <v>0</v>
      </c>
      <c r="MR385" s="52">
        <v>0</v>
      </c>
      <c r="MS385" s="52">
        <v>0</v>
      </c>
      <c r="MT385" s="52">
        <v>0</v>
      </c>
      <c r="MU385" s="52">
        <v>0</v>
      </c>
      <c r="MV385" s="52">
        <v>0</v>
      </c>
      <c r="MW385" s="52">
        <v>0</v>
      </c>
      <c r="MX385" s="52">
        <v>0</v>
      </c>
      <c r="MY385" s="52">
        <v>0</v>
      </c>
      <c r="MZ385" s="52">
        <v>0</v>
      </c>
      <c r="NA385" s="52">
        <v>0</v>
      </c>
      <c r="NB385" s="52">
        <v>0</v>
      </c>
      <c r="NC385" s="52">
        <v>0</v>
      </c>
      <c r="ND385" s="52">
        <v>0</v>
      </c>
      <c r="NE385" s="52">
        <v>0</v>
      </c>
      <c r="NF385" s="52">
        <v>0</v>
      </c>
      <c r="NG385" s="52">
        <v>0</v>
      </c>
      <c r="NH385" s="52">
        <v>0</v>
      </c>
      <c r="NI385" s="52">
        <v>0</v>
      </c>
      <c r="NJ385" s="52">
        <v>0</v>
      </c>
      <c r="NK385" s="52">
        <v>0</v>
      </c>
      <c r="NL385" s="52">
        <v>0</v>
      </c>
      <c r="NM385" s="52">
        <v>0</v>
      </c>
      <c r="NN385" s="52">
        <v>0</v>
      </c>
      <c r="NO385" s="52">
        <v>0</v>
      </c>
      <c r="NP385" s="52">
        <v>0</v>
      </c>
      <c r="NQ385" s="52">
        <v>0</v>
      </c>
      <c r="NR385" s="68">
        <f t="shared" si="18"/>
        <v>454809.74999999907</v>
      </c>
      <c r="NS385" s="68">
        <f t="shared" si="19"/>
        <v>454809.74999999907</v>
      </c>
      <c r="NT385" s="68">
        <f t="shared" si="20"/>
        <v>319903.7099999995</v>
      </c>
    </row>
    <row r="386" spans="1:384" s="40" customFormat="1" ht="15" customHeight="1" outlineLevel="1" x14ac:dyDescent="0.2">
      <c r="A386" s="61"/>
      <c r="B386" s="49" t="s">
        <v>1219</v>
      </c>
      <c r="C386" s="49" t="s">
        <v>1229</v>
      </c>
      <c r="D386" s="49" t="s">
        <v>1230</v>
      </c>
      <c r="E386" s="50" t="s">
        <v>1281</v>
      </c>
      <c r="F386" s="64">
        <v>45457</v>
      </c>
      <c r="G386" s="49" t="s">
        <v>37</v>
      </c>
      <c r="H386" s="72">
        <v>0</v>
      </c>
      <c r="I386" s="65">
        <v>236230.71</v>
      </c>
      <c r="J386" s="114" t="str">
        <f>_xlfn.XLOOKUP(E386,'[12]Resumo Unidades'!$B:$B,'[12]Resumo Unidades'!$W:$W)</f>
        <v>Fluxo ok</v>
      </c>
      <c r="K386" s="51" t="str">
        <f>IF(L386&gt;Resumo!$E$23,"Sim","Não")</f>
        <v>Não</v>
      </c>
      <c r="L386" s="66">
        <v>17</v>
      </c>
      <c r="M386" s="67"/>
      <c r="N386" s="52">
        <v>0</v>
      </c>
      <c r="O386" s="52">
        <v>0</v>
      </c>
      <c r="P386" s="52">
        <v>0</v>
      </c>
      <c r="Q386" s="52">
        <v>0</v>
      </c>
      <c r="R386" s="52">
        <v>0</v>
      </c>
      <c r="S386" s="52">
        <v>0</v>
      </c>
      <c r="T386" s="52">
        <v>0</v>
      </c>
      <c r="U386" s="52">
        <v>0</v>
      </c>
      <c r="V386" s="52">
        <v>0</v>
      </c>
      <c r="W386" s="52">
        <v>0</v>
      </c>
      <c r="X386" s="52">
        <v>0</v>
      </c>
      <c r="Y386" s="52">
        <v>0</v>
      </c>
      <c r="Z386" s="52">
        <v>0</v>
      </c>
      <c r="AA386" s="52">
        <v>0</v>
      </c>
      <c r="AB386" s="52">
        <v>0</v>
      </c>
      <c r="AC386" s="52">
        <v>0</v>
      </c>
      <c r="AD386" s="52">
        <v>0</v>
      </c>
      <c r="AE386" s="52">
        <v>0</v>
      </c>
      <c r="AF386" s="52">
        <v>0</v>
      </c>
      <c r="AG386" s="52">
        <v>0</v>
      </c>
      <c r="AH386" s="52">
        <v>0</v>
      </c>
      <c r="AI386" s="52">
        <v>0</v>
      </c>
      <c r="AJ386" s="52">
        <v>0</v>
      </c>
      <c r="AK386" s="52">
        <v>0</v>
      </c>
      <c r="AL386" s="52">
        <v>0</v>
      </c>
      <c r="AM386" s="52">
        <v>0</v>
      </c>
      <c r="AN386" s="52">
        <v>0</v>
      </c>
      <c r="AO386" s="52">
        <v>0</v>
      </c>
      <c r="AP386" s="52">
        <v>0</v>
      </c>
      <c r="AQ386" s="52">
        <v>0</v>
      </c>
      <c r="AR386" s="52">
        <v>0</v>
      </c>
      <c r="AS386" s="52">
        <v>0</v>
      </c>
      <c r="AT386" s="52">
        <v>0</v>
      </c>
      <c r="AU386" s="52">
        <v>0</v>
      </c>
      <c r="AV386" s="52">
        <v>0</v>
      </c>
      <c r="AW386" s="52">
        <v>0</v>
      </c>
      <c r="AX386" s="52">
        <v>0</v>
      </c>
      <c r="AY386" s="52">
        <v>0</v>
      </c>
      <c r="AZ386" s="52">
        <v>0</v>
      </c>
      <c r="BA386" s="52">
        <v>0</v>
      </c>
      <c r="BB386" s="52">
        <v>0</v>
      </c>
      <c r="BC386" s="52">
        <v>0</v>
      </c>
      <c r="BD386" s="52">
        <v>0</v>
      </c>
      <c r="BE386" s="52">
        <v>0</v>
      </c>
      <c r="BF386" s="52">
        <v>0</v>
      </c>
      <c r="BG386" s="52">
        <v>0</v>
      </c>
      <c r="BH386" s="52">
        <v>0</v>
      </c>
      <c r="BI386" s="52">
        <v>0</v>
      </c>
      <c r="BJ386" s="52">
        <v>0</v>
      </c>
      <c r="BK386" s="52">
        <v>0</v>
      </c>
      <c r="BL386" s="52">
        <v>0</v>
      </c>
      <c r="BM386" s="52">
        <v>0</v>
      </c>
      <c r="BN386" s="52">
        <v>0</v>
      </c>
      <c r="BO386" s="52">
        <v>0</v>
      </c>
      <c r="BP386" s="52">
        <v>0</v>
      </c>
      <c r="BQ386" s="52">
        <v>0</v>
      </c>
      <c r="BR386" s="52">
        <v>0</v>
      </c>
      <c r="BS386" s="52">
        <v>0</v>
      </c>
      <c r="BT386" s="52">
        <v>0</v>
      </c>
      <c r="BU386" s="52">
        <v>0</v>
      </c>
      <c r="BV386" s="52">
        <v>0</v>
      </c>
      <c r="BW386" s="52">
        <v>0</v>
      </c>
      <c r="BX386" s="52">
        <v>0</v>
      </c>
      <c r="BY386" s="52">
        <v>0</v>
      </c>
      <c r="BZ386" s="52">
        <v>0</v>
      </c>
      <c r="CA386" s="52">
        <v>0</v>
      </c>
      <c r="CB386" s="52">
        <v>0</v>
      </c>
      <c r="CC386" s="52">
        <v>5566.69</v>
      </c>
      <c r="CD386" s="52">
        <v>5254.2800000000007</v>
      </c>
      <c r="CE386" s="52">
        <v>5176.5800000000008</v>
      </c>
      <c r="CF386" s="52">
        <v>5176.5800000000008</v>
      </c>
      <c r="CG386" s="52">
        <v>5176.5800000000008</v>
      </c>
      <c r="CH386" s="52">
        <v>5176.58</v>
      </c>
      <c r="CI386" s="52">
        <v>5176.5800000000008</v>
      </c>
      <c r="CJ386" s="52">
        <v>5176.58</v>
      </c>
      <c r="CK386" s="52">
        <v>5176.5800000000008</v>
      </c>
      <c r="CL386" s="52">
        <v>5176.5800000000008</v>
      </c>
      <c r="CM386" s="52">
        <v>5176.5800000000008</v>
      </c>
      <c r="CN386" s="52">
        <v>5176.5800000000008</v>
      </c>
      <c r="CO386" s="52">
        <v>5176.5800000000008</v>
      </c>
      <c r="CP386" s="52">
        <v>5176.58</v>
      </c>
      <c r="CQ386" s="52">
        <v>5176.5800000000008</v>
      </c>
      <c r="CR386" s="52">
        <v>5176.58</v>
      </c>
      <c r="CS386" s="52">
        <v>5176.5800000000008</v>
      </c>
      <c r="CT386" s="52">
        <v>5176.5800000000008</v>
      </c>
      <c r="CU386" s="52">
        <v>5176.5800000000008</v>
      </c>
      <c r="CV386" s="52">
        <v>5176.5800000000008</v>
      </c>
      <c r="CW386" s="52">
        <v>5176.5800000000008</v>
      </c>
      <c r="CX386" s="52">
        <v>5176.58</v>
      </c>
      <c r="CY386" s="52">
        <v>5176.5800000000008</v>
      </c>
      <c r="CZ386" s="52">
        <v>5176.5800000000008</v>
      </c>
      <c r="DA386" s="52">
        <v>0</v>
      </c>
      <c r="DB386" s="52">
        <v>0</v>
      </c>
      <c r="DC386" s="52">
        <v>0</v>
      </c>
      <c r="DD386" s="52">
        <v>0</v>
      </c>
      <c r="DE386" s="52">
        <v>0</v>
      </c>
      <c r="DF386" s="52">
        <v>0</v>
      </c>
      <c r="DG386" s="52">
        <v>0</v>
      </c>
      <c r="DH386" s="52">
        <v>0</v>
      </c>
      <c r="DI386" s="52">
        <v>0</v>
      </c>
      <c r="DJ386" s="52">
        <v>0</v>
      </c>
      <c r="DK386" s="52">
        <v>0</v>
      </c>
      <c r="DL386" s="52">
        <v>0</v>
      </c>
      <c r="DM386" s="52">
        <v>0</v>
      </c>
      <c r="DN386" s="52">
        <v>0</v>
      </c>
      <c r="DO386" s="52">
        <v>0</v>
      </c>
      <c r="DP386" s="52">
        <v>0</v>
      </c>
      <c r="DQ386" s="52">
        <v>0</v>
      </c>
      <c r="DR386" s="52">
        <v>0</v>
      </c>
      <c r="DS386" s="52">
        <v>0</v>
      </c>
      <c r="DT386" s="52">
        <v>0</v>
      </c>
      <c r="DU386" s="52">
        <v>0</v>
      </c>
      <c r="DV386" s="52">
        <v>0</v>
      </c>
      <c r="DW386" s="52">
        <v>0</v>
      </c>
      <c r="DX386" s="52">
        <v>0</v>
      </c>
      <c r="DY386" s="52">
        <v>0</v>
      </c>
      <c r="DZ386" s="52">
        <v>0</v>
      </c>
      <c r="EA386" s="52">
        <v>0</v>
      </c>
      <c r="EB386" s="52">
        <v>0</v>
      </c>
      <c r="EC386" s="52">
        <v>0</v>
      </c>
      <c r="ED386" s="52">
        <v>0</v>
      </c>
      <c r="EE386" s="52">
        <v>0</v>
      </c>
      <c r="EF386" s="52">
        <v>0</v>
      </c>
      <c r="EG386" s="52">
        <v>0</v>
      </c>
      <c r="EH386" s="52">
        <v>0</v>
      </c>
      <c r="EI386" s="52">
        <v>0</v>
      </c>
      <c r="EJ386" s="52">
        <v>0</v>
      </c>
      <c r="EK386" s="52">
        <v>0</v>
      </c>
      <c r="EL386" s="52">
        <v>0</v>
      </c>
      <c r="EM386" s="52">
        <v>0</v>
      </c>
      <c r="EN386" s="52">
        <v>0</v>
      </c>
      <c r="EO386" s="52">
        <v>0</v>
      </c>
      <c r="EP386" s="52">
        <v>0</v>
      </c>
      <c r="EQ386" s="52">
        <v>0</v>
      </c>
      <c r="ER386" s="52">
        <v>0</v>
      </c>
      <c r="ES386" s="52">
        <v>0</v>
      </c>
      <c r="ET386" s="52">
        <v>0</v>
      </c>
      <c r="EU386" s="52">
        <v>0</v>
      </c>
      <c r="EV386" s="52">
        <v>0</v>
      </c>
      <c r="EW386" s="52">
        <v>0</v>
      </c>
      <c r="EX386" s="52">
        <v>0</v>
      </c>
      <c r="EY386" s="52">
        <v>0</v>
      </c>
      <c r="EZ386" s="52">
        <v>0</v>
      </c>
      <c r="FA386" s="52">
        <v>0</v>
      </c>
      <c r="FB386" s="52">
        <v>0</v>
      </c>
      <c r="FC386" s="52">
        <v>0</v>
      </c>
      <c r="FD386" s="52">
        <v>0</v>
      </c>
      <c r="FE386" s="52">
        <v>0</v>
      </c>
      <c r="FF386" s="52">
        <v>0</v>
      </c>
      <c r="FG386" s="52">
        <v>0</v>
      </c>
      <c r="FH386" s="52">
        <v>0</v>
      </c>
      <c r="FI386" s="52">
        <v>0</v>
      </c>
      <c r="FJ386" s="52">
        <v>0</v>
      </c>
      <c r="FK386" s="52">
        <v>0</v>
      </c>
      <c r="FL386" s="52">
        <v>0</v>
      </c>
      <c r="FM386" s="52">
        <v>0</v>
      </c>
      <c r="FN386" s="52">
        <v>0</v>
      </c>
      <c r="FO386" s="52">
        <v>0</v>
      </c>
      <c r="FP386" s="52">
        <v>0</v>
      </c>
      <c r="FQ386" s="52">
        <v>0</v>
      </c>
      <c r="FR386" s="52">
        <v>0</v>
      </c>
      <c r="FS386" s="52">
        <v>0</v>
      </c>
      <c r="FT386" s="52">
        <v>0</v>
      </c>
      <c r="FU386" s="52">
        <v>0</v>
      </c>
      <c r="FV386" s="52">
        <v>0</v>
      </c>
      <c r="FW386" s="52">
        <v>0</v>
      </c>
      <c r="FX386" s="52">
        <v>0</v>
      </c>
      <c r="FY386" s="52">
        <v>0</v>
      </c>
      <c r="FZ386" s="52">
        <v>0</v>
      </c>
      <c r="GA386" s="52">
        <v>0</v>
      </c>
      <c r="GB386" s="52">
        <v>0</v>
      </c>
      <c r="GC386" s="52">
        <v>0</v>
      </c>
      <c r="GD386" s="52">
        <v>0</v>
      </c>
      <c r="GE386" s="52">
        <v>0</v>
      </c>
      <c r="GF386" s="52">
        <v>0</v>
      </c>
      <c r="GG386" s="52">
        <v>0</v>
      </c>
      <c r="GH386" s="52">
        <v>0</v>
      </c>
      <c r="GI386" s="52">
        <v>0</v>
      </c>
      <c r="GJ386" s="52">
        <v>0</v>
      </c>
      <c r="GK386" s="52">
        <v>0</v>
      </c>
      <c r="GL386" s="52">
        <v>0</v>
      </c>
      <c r="GM386" s="52">
        <v>0</v>
      </c>
      <c r="GN386" s="52">
        <v>0</v>
      </c>
      <c r="GO386" s="52">
        <v>0</v>
      </c>
      <c r="GP386" s="52">
        <v>0</v>
      </c>
      <c r="GQ386" s="52">
        <v>0</v>
      </c>
      <c r="GR386" s="52">
        <v>0</v>
      </c>
      <c r="GS386" s="52">
        <v>0</v>
      </c>
      <c r="GT386" s="52">
        <v>0</v>
      </c>
      <c r="GU386" s="52">
        <v>0</v>
      </c>
      <c r="GV386" s="52">
        <v>0</v>
      </c>
      <c r="GW386" s="52">
        <v>0</v>
      </c>
      <c r="GX386" s="52">
        <v>0</v>
      </c>
      <c r="GY386" s="52">
        <v>0</v>
      </c>
      <c r="GZ386" s="52">
        <v>0</v>
      </c>
      <c r="HA386" s="52">
        <v>0</v>
      </c>
      <c r="HB386" s="52">
        <v>0</v>
      </c>
      <c r="HC386" s="52">
        <v>0</v>
      </c>
      <c r="HD386" s="52">
        <v>0</v>
      </c>
      <c r="HE386" s="52">
        <v>0</v>
      </c>
      <c r="HF386" s="52">
        <v>0</v>
      </c>
      <c r="HG386" s="52">
        <v>0</v>
      </c>
      <c r="HH386" s="52">
        <v>0</v>
      </c>
      <c r="HI386" s="52">
        <v>0</v>
      </c>
      <c r="HJ386" s="52">
        <v>0</v>
      </c>
      <c r="HK386" s="52">
        <v>0</v>
      </c>
      <c r="HL386" s="52">
        <v>0</v>
      </c>
      <c r="HM386" s="52">
        <v>0</v>
      </c>
      <c r="HN386" s="52">
        <v>0</v>
      </c>
      <c r="HO386" s="52">
        <v>0</v>
      </c>
      <c r="HP386" s="52">
        <v>0</v>
      </c>
      <c r="HQ386" s="52">
        <v>0</v>
      </c>
      <c r="HR386" s="52">
        <v>0</v>
      </c>
      <c r="HS386" s="52">
        <v>0</v>
      </c>
      <c r="HT386" s="52">
        <v>0</v>
      </c>
      <c r="HU386" s="52">
        <v>0</v>
      </c>
      <c r="HV386" s="52">
        <v>0</v>
      </c>
      <c r="HW386" s="52">
        <v>0</v>
      </c>
      <c r="HX386" s="52">
        <v>0</v>
      </c>
      <c r="HY386" s="52">
        <v>0</v>
      </c>
      <c r="HZ386" s="52">
        <v>0</v>
      </c>
      <c r="IA386" s="52">
        <v>0</v>
      </c>
      <c r="IB386" s="52">
        <v>0</v>
      </c>
      <c r="IC386" s="52">
        <v>0</v>
      </c>
      <c r="ID386" s="52">
        <v>0</v>
      </c>
      <c r="IE386" s="52">
        <v>0</v>
      </c>
      <c r="IF386" s="52">
        <v>0</v>
      </c>
      <c r="IG386" s="52">
        <v>0</v>
      </c>
      <c r="IH386" s="52">
        <v>0</v>
      </c>
      <c r="II386" s="52">
        <v>0</v>
      </c>
      <c r="IJ386" s="52">
        <v>0</v>
      </c>
      <c r="IK386" s="52">
        <v>0</v>
      </c>
      <c r="IL386" s="52">
        <v>0</v>
      </c>
      <c r="IM386" s="52">
        <v>0</v>
      </c>
      <c r="IN386" s="52">
        <v>0</v>
      </c>
      <c r="IO386" s="52">
        <v>0</v>
      </c>
      <c r="IP386" s="52">
        <v>0</v>
      </c>
      <c r="IQ386" s="52">
        <v>0</v>
      </c>
      <c r="IR386" s="52">
        <v>0</v>
      </c>
      <c r="IS386" s="52">
        <v>0</v>
      </c>
      <c r="IT386" s="52">
        <v>0</v>
      </c>
      <c r="IU386" s="52">
        <v>0</v>
      </c>
      <c r="IV386" s="52">
        <v>0</v>
      </c>
      <c r="IW386" s="52">
        <v>0</v>
      </c>
      <c r="IX386" s="52">
        <v>0</v>
      </c>
      <c r="IY386" s="52">
        <v>0</v>
      </c>
      <c r="IZ386" s="52">
        <v>0</v>
      </c>
      <c r="JA386" s="52">
        <v>0</v>
      </c>
      <c r="JB386" s="52">
        <v>0</v>
      </c>
      <c r="JC386" s="52">
        <v>0</v>
      </c>
      <c r="JD386" s="52">
        <v>0</v>
      </c>
      <c r="JE386" s="52">
        <v>0</v>
      </c>
      <c r="JF386" s="52">
        <v>0</v>
      </c>
      <c r="JG386" s="52">
        <v>0</v>
      </c>
      <c r="JH386" s="52">
        <v>0</v>
      </c>
      <c r="JI386" s="52">
        <v>0</v>
      </c>
      <c r="JJ386" s="52">
        <v>0</v>
      </c>
      <c r="JK386" s="52">
        <v>0</v>
      </c>
      <c r="JL386" s="52">
        <v>0</v>
      </c>
      <c r="JM386" s="52">
        <v>0</v>
      </c>
      <c r="JN386" s="52">
        <v>0</v>
      </c>
      <c r="JO386" s="52">
        <v>0</v>
      </c>
      <c r="JP386" s="52">
        <v>0</v>
      </c>
      <c r="JQ386" s="52">
        <v>0</v>
      </c>
      <c r="JR386" s="52">
        <v>0</v>
      </c>
      <c r="JS386" s="52">
        <v>0</v>
      </c>
      <c r="JT386" s="52">
        <v>0</v>
      </c>
      <c r="JU386" s="52">
        <v>0</v>
      </c>
      <c r="JV386" s="52">
        <v>0</v>
      </c>
      <c r="JW386" s="52">
        <v>0</v>
      </c>
      <c r="JX386" s="52">
        <v>0</v>
      </c>
      <c r="JY386" s="52">
        <v>0</v>
      </c>
      <c r="JZ386" s="52">
        <v>0</v>
      </c>
      <c r="KA386" s="52">
        <v>0</v>
      </c>
      <c r="KB386" s="52">
        <v>0</v>
      </c>
      <c r="KC386" s="52">
        <v>0</v>
      </c>
      <c r="KD386" s="52">
        <v>0</v>
      </c>
      <c r="KE386" s="52">
        <v>0</v>
      </c>
      <c r="KF386" s="52">
        <v>0</v>
      </c>
      <c r="KG386" s="52">
        <v>0</v>
      </c>
      <c r="KH386" s="52">
        <v>0</v>
      </c>
      <c r="KI386" s="52">
        <v>0</v>
      </c>
      <c r="KJ386" s="52">
        <v>0</v>
      </c>
      <c r="KK386" s="52">
        <v>0</v>
      </c>
      <c r="KL386" s="52">
        <v>0</v>
      </c>
      <c r="KM386" s="52">
        <v>0</v>
      </c>
      <c r="KN386" s="52">
        <v>0</v>
      </c>
      <c r="KO386" s="52">
        <v>0</v>
      </c>
      <c r="KP386" s="52">
        <v>0</v>
      </c>
      <c r="KQ386" s="52">
        <v>0</v>
      </c>
      <c r="KR386" s="52">
        <v>0</v>
      </c>
      <c r="KS386" s="52">
        <v>0</v>
      </c>
      <c r="KT386" s="52">
        <v>0</v>
      </c>
      <c r="KU386" s="52">
        <v>0</v>
      </c>
      <c r="KV386" s="52">
        <v>0</v>
      </c>
      <c r="KW386" s="52">
        <v>0</v>
      </c>
      <c r="KX386" s="52">
        <v>0</v>
      </c>
      <c r="KY386" s="52">
        <v>0</v>
      </c>
      <c r="KZ386" s="52">
        <v>0</v>
      </c>
      <c r="LA386" s="52">
        <v>0</v>
      </c>
      <c r="LB386" s="52">
        <v>0</v>
      </c>
      <c r="LC386" s="52">
        <v>0</v>
      </c>
      <c r="LD386" s="52">
        <v>0</v>
      </c>
      <c r="LE386" s="52">
        <v>0</v>
      </c>
      <c r="LF386" s="52">
        <v>0</v>
      </c>
      <c r="LG386" s="52">
        <v>0</v>
      </c>
      <c r="LH386" s="52">
        <v>0</v>
      </c>
      <c r="LI386" s="52">
        <v>0</v>
      </c>
      <c r="LJ386" s="52">
        <v>0</v>
      </c>
      <c r="LK386" s="52">
        <v>0</v>
      </c>
      <c r="LL386" s="52">
        <v>0</v>
      </c>
      <c r="LM386" s="52">
        <v>0</v>
      </c>
      <c r="LN386" s="52">
        <v>0</v>
      </c>
      <c r="LO386" s="52">
        <v>0</v>
      </c>
      <c r="LP386" s="52">
        <v>0</v>
      </c>
      <c r="LQ386" s="52">
        <v>0</v>
      </c>
      <c r="LR386" s="52">
        <v>0</v>
      </c>
      <c r="LS386" s="52">
        <v>0</v>
      </c>
      <c r="LT386" s="52">
        <v>0</v>
      </c>
      <c r="LU386" s="52">
        <v>0</v>
      </c>
      <c r="LV386" s="52">
        <v>0</v>
      </c>
      <c r="LW386" s="52">
        <v>0</v>
      </c>
      <c r="LX386" s="52">
        <v>0</v>
      </c>
      <c r="LY386" s="52">
        <v>0</v>
      </c>
      <c r="LZ386" s="52">
        <v>0</v>
      </c>
      <c r="MA386" s="52">
        <v>0</v>
      </c>
      <c r="MB386" s="52">
        <v>0</v>
      </c>
      <c r="MC386" s="52">
        <v>0</v>
      </c>
      <c r="MD386" s="52">
        <v>0</v>
      </c>
      <c r="ME386" s="52">
        <v>0</v>
      </c>
      <c r="MF386" s="52">
        <v>0</v>
      </c>
      <c r="MG386" s="52">
        <v>0</v>
      </c>
      <c r="MH386" s="52">
        <v>0</v>
      </c>
      <c r="MI386" s="52">
        <v>0</v>
      </c>
      <c r="MJ386" s="52">
        <v>0</v>
      </c>
      <c r="MK386" s="52">
        <v>0</v>
      </c>
      <c r="ML386" s="52">
        <v>0</v>
      </c>
      <c r="MM386" s="52">
        <v>0</v>
      </c>
      <c r="MN386" s="52">
        <v>0</v>
      </c>
      <c r="MO386" s="52">
        <v>0</v>
      </c>
      <c r="MP386" s="52">
        <v>0</v>
      </c>
      <c r="MQ386" s="52">
        <v>0</v>
      </c>
      <c r="MR386" s="52">
        <v>0</v>
      </c>
      <c r="MS386" s="52">
        <v>0</v>
      </c>
      <c r="MT386" s="52">
        <v>0</v>
      </c>
      <c r="MU386" s="52">
        <v>0</v>
      </c>
      <c r="MV386" s="52">
        <v>0</v>
      </c>
      <c r="MW386" s="52">
        <v>0</v>
      </c>
      <c r="MX386" s="52">
        <v>0</v>
      </c>
      <c r="MY386" s="52">
        <v>0</v>
      </c>
      <c r="MZ386" s="52">
        <v>0</v>
      </c>
      <c r="NA386" s="52">
        <v>0</v>
      </c>
      <c r="NB386" s="52">
        <v>0</v>
      </c>
      <c r="NC386" s="52">
        <v>0</v>
      </c>
      <c r="ND386" s="52">
        <v>0</v>
      </c>
      <c r="NE386" s="52">
        <v>0</v>
      </c>
      <c r="NF386" s="52">
        <v>0</v>
      </c>
      <c r="NG386" s="52">
        <v>0</v>
      </c>
      <c r="NH386" s="52">
        <v>0</v>
      </c>
      <c r="NI386" s="52">
        <v>0</v>
      </c>
      <c r="NJ386" s="52">
        <v>0</v>
      </c>
      <c r="NK386" s="52">
        <v>0</v>
      </c>
      <c r="NL386" s="52">
        <v>0</v>
      </c>
      <c r="NM386" s="52">
        <v>0</v>
      </c>
      <c r="NN386" s="52">
        <v>0</v>
      </c>
      <c r="NO386" s="52">
        <v>0</v>
      </c>
      <c r="NP386" s="52">
        <v>0</v>
      </c>
      <c r="NQ386" s="52">
        <v>0</v>
      </c>
      <c r="NR386" s="68">
        <f t="shared" si="18"/>
        <v>124705.73000000004</v>
      </c>
      <c r="NS386" s="68">
        <f t="shared" si="19"/>
        <v>124705.73000000004</v>
      </c>
      <c r="NT386" s="68">
        <f t="shared" si="20"/>
        <v>124705.73000000004</v>
      </c>
    </row>
    <row r="387" spans="1:384" s="40" customFormat="1" ht="15" customHeight="1" outlineLevel="1" x14ac:dyDescent="0.2">
      <c r="A387" s="61"/>
      <c r="B387" s="49" t="s">
        <v>1219</v>
      </c>
      <c r="C387" s="49" t="s">
        <v>1231</v>
      </c>
      <c r="D387" s="49" t="s">
        <v>1232</v>
      </c>
      <c r="E387" s="50" t="s">
        <v>1282</v>
      </c>
      <c r="F387" s="64">
        <v>45441</v>
      </c>
      <c r="G387" s="49" t="s">
        <v>37</v>
      </c>
      <c r="H387" s="72">
        <v>0.12682499999999999</v>
      </c>
      <c r="I387" s="65">
        <v>329850.88</v>
      </c>
      <c r="J387" s="114" t="str">
        <f>_xlfn.XLOOKUP(E387,'[12]Resumo Unidades'!$B:$B,'[12]Resumo Unidades'!$W:$W)</f>
        <v>Fluxo ok</v>
      </c>
      <c r="K387" s="51" t="str">
        <f>IF(L387&gt;Resumo!$E$23,"Sim","Não")</f>
        <v>Não</v>
      </c>
      <c r="L387" s="66">
        <v>0</v>
      </c>
      <c r="M387" s="67"/>
      <c r="N387" s="52">
        <v>0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52">
        <v>0</v>
      </c>
      <c r="W387" s="52">
        <v>0</v>
      </c>
      <c r="X387" s="52">
        <v>0</v>
      </c>
      <c r="Y387" s="52">
        <v>0</v>
      </c>
      <c r="Z387" s="52">
        <v>0</v>
      </c>
      <c r="AA387" s="52">
        <v>0</v>
      </c>
      <c r="AB387" s="52">
        <v>0</v>
      </c>
      <c r="AC387" s="52">
        <v>0</v>
      </c>
      <c r="AD387" s="52">
        <v>0</v>
      </c>
      <c r="AE387" s="52">
        <v>0</v>
      </c>
      <c r="AF387" s="52">
        <v>0</v>
      </c>
      <c r="AG387" s="52">
        <v>0</v>
      </c>
      <c r="AH387" s="52">
        <v>0</v>
      </c>
      <c r="AI387" s="52">
        <v>0</v>
      </c>
      <c r="AJ387" s="52">
        <v>0</v>
      </c>
      <c r="AK387" s="52">
        <v>0</v>
      </c>
      <c r="AL387" s="52">
        <v>0</v>
      </c>
      <c r="AM387" s="52">
        <v>0</v>
      </c>
      <c r="AN387" s="52">
        <v>0</v>
      </c>
      <c r="AO387" s="52">
        <v>0</v>
      </c>
      <c r="AP387" s="52">
        <v>0</v>
      </c>
      <c r="AQ387" s="52">
        <v>0</v>
      </c>
      <c r="AR387" s="52">
        <v>0</v>
      </c>
      <c r="AS387" s="52">
        <v>0</v>
      </c>
      <c r="AT387" s="52">
        <v>0</v>
      </c>
      <c r="AU387" s="52">
        <v>0</v>
      </c>
      <c r="AV387" s="52">
        <v>0</v>
      </c>
      <c r="AW387" s="52">
        <v>0</v>
      </c>
      <c r="AX387" s="52">
        <v>0</v>
      </c>
      <c r="AY387" s="52">
        <v>0</v>
      </c>
      <c r="AZ387" s="52">
        <v>0</v>
      </c>
      <c r="BA387" s="52">
        <v>0</v>
      </c>
      <c r="BB387" s="52">
        <v>0</v>
      </c>
      <c r="BC387" s="52">
        <v>0</v>
      </c>
      <c r="BD387" s="52">
        <v>0</v>
      </c>
      <c r="BE387" s="52">
        <v>0</v>
      </c>
      <c r="BF387" s="52">
        <v>0</v>
      </c>
      <c r="BG387" s="52">
        <v>0</v>
      </c>
      <c r="BH387" s="52">
        <v>0</v>
      </c>
      <c r="BI387" s="52">
        <v>0</v>
      </c>
      <c r="BJ387" s="52">
        <v>0</v>
      </c>
      <c r="BK387" s="52">
        <v>0</v>
      </c>
      <c r="BL387" s="52">
        <v>0</v>
      </c>
      <c r="BM387" s="52">
        <v>0</v>
      </c>
      <c r="BN387" s="52">
        <v>0</v>
      </c>
      <c r="BO387" s="52">
        <v>0</v>
      </c>
      <c r="BP387" s="52">
        <v>0</v>
      </c>
      <c r="BQ387" s="52">
        <v>0</v>
      </c>
      <c r="BR387" s="52">
        <v>0</v>
      </c>
      <c r="BS387" s="52">
        <v>0</v>
      </c>
      <c r="BT387" s="52">
        <v>0</v>
      </c>
      <c r="BU387" s="52">
        <v>0</v>
      </c>
      <c r="BV387" s="52">
        <v>0</v>
      </c>
      <c r="BW387" s="52">
        <v>0</v>
      </c>
      <c r="BX387" s="52">
        <v>0</v>
      </c>
      <c r="BY387" s="52">
        <v>0</v>
      </c>
      <c r="BZ387" s="52">
        <v>0</v>
      </c>
      <c r="CA387" s="52">
        <v>0</v>
      </c>
      <c r="CB387" s="52">
        <v>0</v>
      </c>
      <c r="CC387" s="52">
        <v>0</v>
      </c>
      <c r="CD387" s="52">
        <v>3814.0600000000004</v>
      </c>
      <c r="CE387" s="52">
        <v>3635.9300000000003</v>
      </c>
      <c r="CF387" s="52">
        <v>3635.9300000000003</v>
      </c>
      <c r="CG387" s="52">
        <v>3635.9300000000003</v>
      </c>
      <c r="CH387" s="52">
        <v>3635.9300000000003</v>
      </c>
      <c r="CI387" s="52">
        <v>3635.9300000000003</v>
      </c>
      <c r="CJ387" s="52">
        <v>3635.9300000000003</v>
      </c>
      <c r="CK387" s="52">
        <v>3635.9300000000003</v>
      </c>
      <c r="CL387" s="52">
        <v>3635.9300000000003</v>
      </c>
      <c r="CM387" s="52">
        <v>3635.9300000000003</v>
      </c>
      <c r="CN387" s="52">
        <v>3635.9300000000003</v>
      </c>
      <c r="CO387" s="52">
        <v>3635.9300000000003</v>
      </c>
      <c r="CP387" s="52">
        <v>3635.9300000000003</v>
      </c>
      <c r="CQ387" s="52">
        <v>3635.9300000000003</v>
      </c>
      <c r="CR387" s="52">
        <v>3635.9300000000003</v>
      </c>
      <c r="CS387" s="52">
        <v>3635.9300000000003</v>
      </c>
      <c r="CT387" s="52">
        <v>3635.9300000000003</v>
      </c>
      <c r="CU387" s="52">
        <v>3635.9300000000003</v>
      </c>
      <c r="CV387" s="52">
        <v>3635.9300000000003</v>
      </c>
      <c r="CW387" s="52">
        <v>3635.9300000000003</v>
      </c>
      <c r="CX387" s="52">
        <v>3635.9300000000003</v>
      </c>
      <c r="CY387" s="52">
        <v>3635.9300000000003</v>
      </c>
      <c r="CZ387" s="52">
        <v>3635.9300000000003</v>
      </c>
      <c r="DA387" s="52">
        <v>3635.9300000000003</v>
      </c>
      <c r="DB387" s="52">
        <v>3635.9300000000003</v>
      </c>
      <c r="DC387" s="52">
        <v>3635.9300000000003</v>
      </c>
      <c r="DD387" s="52">
        <v>3635.9300000000003</v>
      </c>
      <c r="DE387" s="52">
        <v>3635.9300000000003</v>
      </c>
      <c r="DF387" s="52">
        <v>3635.9300000000003</v>
      </c>
      <c r="DG387" s="52">
        <v>3635.9300000000003</v>
      </c>
      <c r="DH387" s="52">
        <v>3635.9300000000003</v>
      </c>
      <c r="DI387" s="52">
        <v>3635.9300000000003</v>
      </c>
      <c r="DJ387" s="52">
        <v>3635.9300000000003</v>
      </c>
      <c r="DK387" s="52">
        <v>3635.9300000000003</v>
      </c>
      <c r="DL387" s="52">
        <v>3635.9300000000003</v>
      </c>
      <c r="DM387" s="52">
        <v>3635.9300000000003</v>
      </c>
      <c r="DN387" s="52">
        <v>3635.9300000000003</v>
      </c>
      <c r="DO387" s="52">
        <v>3635.9300000000003</v>
      </c>
      <c r="DP387" s="52">
        <v>3635.9300000000003</v>
      </c>
      <c r="DQ387" s="52">
        <v>3635.9300000000003</v>
      </c>
      <c r="DR387" s="52">
        <v>3635.9300000000003</v>
      </c>
      <c r="DS387" s="52">
        <v>3635.9300000000003</v>
      </c>
      <c r="DT387" s="52">
        <v>3635.9300000000003</v>
      </c>
      <c r="DU387" s="52">
        <v>3635.9300000000003</v>
      </c>
      <c r="DV387" s="52">
        <v>3635.9300000000003</v>
      </c>
      <c r="DW387" s="52">
        <v>3635.9300000000003</v>
      </c>
      <c r="DX387" s="52">
        <v>3635.9300000000003</v>
      </c>
      <c r="DY387" s="52">
        <v>3635.9300000000003</v>
      </c>
      <c r="DZ387" s="52">
        <v>3635.9300000000003</v>
      </c>
      <c r="EA387" s="52">
        <v>3635.9300000000003</v>
      </c>
      <c r="EB387" s="52">
        <v>3635.9300000000003</v>
      </c>
      <c r="EC387" s="52">
        <v>3635.9300000000003</v>
      </c>
      <c r="ED387" s="52">
        <v>3635.9300000000003</v>
      </c>
      <c r="EE387" s="52">
        <v>3635.9300000000003</v>
      </c>
      <c r="EF387" s="52">
        <v>3635.9300000000003</v>
      </c>
      <c r="EG387" s="52">
        <v>3635.9300000000003</v>
      </c>
      <c r="EH387" s="52">
        <v>3635.9300000000003</v>
      </c>
      <c r="EI387" s="52">
        <v>3635.9300000000003</v>
      </c>
      <c r="EJ387" s="52">
        <v>3635.9300000000003</v>
      </c>
      <c r="EK387" s="52">
        <v>3635.9300000000003</v>
      </c>
      <c r="EL387" s="52">
        <v>3635.9300000000003</v>
      </c>
      <c r="EM387" s="52">
        <v>3635.9300000000003</v>
      </c>
      <c r="EN387" s="52">
        <v>3635.9300000000003</v>
      </c>
      <c r="EO387" s="52">
        <v>3635.9300000000003</v>
      </c>
      <c r="EP387" s="52">
        <v>3635.9300000000003</v>
      </c>
      <c r="EQ387" s="52">
        <v>3635.9300000000003</v>
      </c>
      <c r="ER387" s="52">
        <v>3635.9300000000003</v>
      </c>
      <c r="ES387" s="52">
        <v>3635.9300000000003</v>
      </c>
      <c r="ET387" s="52">
        <v>3635.9300000000003</v>
      </c>
      <c r="EU387" s="52">
        <v>3635.9300000000003</v>
      </c>
      <c r="EV387" s="52">
        <v>3635.9300000000003</v>
      </c>
      <c r="EW387" s="52">
        <v>3635.9300000000003</v>
      </c>
      <c r="EX387" s="52">
        <v>3635.9300000000003</v>
      </c>
      <c r="EY387" s="52">
        <v>3635.9300000000003</v>
      </c>
      <c r="EZ387" s="52">
        <v>3635.9300000000003</v>
      </c>
      <c r="FA387" s="52">
        <v>3635.9300000000003</v>
      </c>
      <c r="FB387" s="52">
        <v>3635.9300000000003</v>
      </c>
      <c r="FC387" s="52">
        <v>3635.9300000000003</v>
      </c>
      <c r="FD387" s="52">
        <v>3635.9300000000003</v>
      </c>
      <c r="FE387" s="52">
        <v>3635.9300000000003</v>
      </c>
      <c r="FF387" s="52">
        <v>3635.9300000000003</v>
      </c>
      <c r="FG387" s="52">
        <v>3635.9300000000003</v>
      </c>
      <c r="FH387" s="52">
        <v>3635.9300000000003</v>
      </c>
      <c r="FI387" s="52">
        <v>3635.9300000000003</v>
      </c>
      <c r="FJ387" s="52">
        <v>3635.9300000000003</v>
      </c>
      <c r="FK387" s="52">
        <v>3635.9300000000003</v>
      </c>
      <c r="FL387" s="52">
        <v>3635.9300000000003</v>
      </c>
      <c r="FM387" s="52">
        <v>3635.9300000000003</v>
      </c>
      <c r="FN387" s="52">
        <v>3635.9300000000003</v>
      </c>
      <c r="FO387" s="52">
        <v>3635.9300000000003</v>
      </c>
      <c r="FP387" s="52">
        <v>3635.9300000000003</v>
      </c>
      <c r="FQ387" s="52">
        <v>3635.9300000000003</v>
      </c>
      <c r="FR387" s="52">
        <v>3635.9300000000003</v>
      </c>
      <c r="FS387" s="52">
        <v>3635.9300000000003</v>
      </c>
      <c r="FT387" s="52">
        <v>3635.9300000000003</v>
      </c>
      <c r="FU387" s="52">
        <v>3635.9300000000003</v>
      </c>
      <c r="FV387" s="52">
        <v>3635.9300000000003</v>
      </c>
      <c r="FW387" s="52">
        <v>3635.9300000000003</v>
      </c>
      <c r="FX387" s="52">
        <v>3635.9300000000003</v>
      </c>
      <c r="FY387" s="52">
        <v>3635.9300000000003</v>
      </c>
      <c r="FZ387" s="52">
        <v>3635.9300000000003</v>
      </c>
      <c r="GA387" s="52">
        <v>3635.9300000000003</v>
      </c>
      <c r="GB387" s="52">
        <v>3635.9300000000003</v>
      </c>
      <c r="GC387" s="52">
        <v>3635.9300000000003</v>
      </c>
      <c r="GD387" s="52">
        <v>3635.9300000000003</v>
      </c>
      <c r="GE387" s="52">
        <v>3635.9300000000003</v>
      </c>
      <c r="GF387" s="52">
        <v>3635.9300000000003</v>
      </c>
      <c r="GG387" s="52">
        <v>3635.9300000000003</v>
      </c>
      <c r="GH387" s="52">
        <v>3635.9300000000003</v>
      </c>
      <c r="GI387" s="52">
        <v>3635.9300000000003</v>
      </c>
      <c r="GJ387" s="52">
        <v>3635.9300000000003</v>
      </c>
      <c r="GK387" s="52">
        <v>3635.9300000000003</v>
      </c>
      <c r="GL387" s="52">
        <v>3635.9300000000003</v>
      </c>
      <c r="GM387" s="52">
        <v>3635.9300000000003</v>
      </c>
      <c r="GN387" s="52">
        <v>3635.9300000000003</v>
      </c>
      <c r="GO387" s="52">
        <v>3635.9300000000003</v>
      </c>
      <c r="GP387" s="52">
        <v>3635.9300000000003</v>
      </c>
      <c r="GQ387" s="52">
        <v>3635.9300000000003</v>
      </c>
      <c r="GR387" s="52">
        <v>3635.9300000000003</v>
      </c>
      <c r="GS387" s="52">
        <v>3635.9300000000003</v>
      </c>
      <c r="GT387" s="52">
        <v>3635.9300000000003</v>
      </c>
      <c r="GU387" s="52">
        <v>3635.9300000000003</v>
      </c>
      <c r="GV387" s="52">
        <v>3635.9300000000003</v>
      </c>
      <c r="GW387" s="52">
        <v>3635.9300000000003</v>
      </c>
      <c r="GX387" s="52">
        <v>3635.9300000000003</v>
      </c>
      <c r="GY387" s="52">
        <v>3635.9300000000003</v>
      </c>
      <c r="GZ387" s="52">
        <v>3635.9300000000003</v>
      </c>
      <c r="HA387" s="52">
        <v>3635.9300000000003</v>
      </c>
      <c r="HB387" s="52">
        <v>3635.9300000000003</v>
      </c>
      <c r="HC387" s="52">
        <v>3635.9300000000003</v>
      </c>
      <c r="HD387" s="52">
        <v>3635.9300000000003</v>
      </c>
      <c r="HE387" s="52">
        <v>3635.9300000000003</v>
      </c>
      <c r="HF387" s="52">
        <v>3635.9300000000003</v>
      </c>
      <c r="HG387" s="52">
        <v>3635.9300000000003</v>
      </c>
      <c r="HH387" s="52">
        <v>3635.9300000000003</v>
      </c>
      <c r="HI387" s="52">
        <v>3635.9300000000003</v>
      </c>
      <c r="HJ387" s="52">
        <v>3635.9300000000003</v>
      </c>
      <c r="HK387" s="52">
        <v>3635.9300000000003</v>
      </c>
      <c r="HL387" s="52">
        <v>3635.9300000000003</v>
      </c>
      <c r="HM387" s="52">
        <v>3635.9300000000003</v>
      </c>
      <c r="HN387" s="52">
        <v>3635.9300000000003</v>
      </c>
      <c r="HO387" s="52">
        <v>3635.9300000000003</v>
      </c>
      <c r="HP387" s="52">
        <v>3635.9300000000003</v>
      </c>
      <c r="HQ387" s="52">
        <v>3635.9300000000003</v>
      </c>
      <c r="HR387" s="52">
        <v>3635.9300000000003</v>
      </c>
      <c r="HS387" s="52">
        <v>3635.9300000000003</v>
      </c>
      <c r="HT387" s="52">
        <v>3635.9300000000003</v>
      </c>
      <c r="HU387" s="52">
        <v>3635.9300000000003</v>
      </c>
      <c r="HV387" s="52">
        <v>3635.9300000000003</v>
      </c>
      <c r="HW387" s="52">
        <v>3635.9300000000003</v>
      </c>
      <c r="HX387" s="52">
        <v>3635.9300000000003</v>
      </c>
      <c r="HY387" s="52">
        <v>3635.9300000000003</v>
      </c>
      <c r="HZ387" s="52">
        <v>3635.9300000000003</v>
      </c>
      <c r="IA387" s="52">
        <v>3635.9300000000003</v>
      </c>
      <c r="IB387" s="52">
        <v>3635.9300000000003</v>
      </c>
      <c r="IC387" s="52">
        <v>3635.9300000000003</v>
      </c>
      <c r="ID387" s="52">
        <v>3635.9300000000003</v>
      </c>
      <c r="IE387" s="52">
        <v>0</v>
      </c>
      <c r="IF387" s="52">
        <v>0</v>
      </c>
      <c r="IG387" s="52">
        <v>0</v>
      </c>
      <c r="IH387" s="52">
        <v>0</v>
      </c>
      <c r="II387" s="52">
        <v>0</v>
      </c>
      <c r="IJ387" s="52">
        <v>0</v>
      </c>
      <c r="IK387" s="52">
        <v>0</v>
      </c>
      <c r="IL387" s="52">
        <v>0</v>
      </c>
      <c r="IM387" s="52">
        <v>0</v>
      </c>
      <c r="IN387" s="52">
        <v>0</v>
      </c>
      <c r="IO387" s="52">
        <v>0</v>
      </c>
      <c r="IP387" s="52">
        <v>0</v>
      </c>
      <c r="IQ387" s="52">
        <v>0</v>
      </c>
      <c r="IR387" s="52">
        <v>0</v>
      </c>
      <c r="IS387" s="52">
        <v>0</v>
      </c>
      <c r="IT387" s="52">
        <v>0</v>
      </c>
      <c r="IU387" s="52">
        <v>0</v>
      </c>
      <c r="IV387" s="52">
        <v>0</v>
      </c>
      <c r="IW387" s="52">
        <v>0</v>
      </c>
      <c r="IX387" s="52">
        <v>0</v>
      </c>
      <c r="IY387" s="52">
        <v>0</v>
      </c>
      <c r="IZ387" s="52">
        <v>0</v>
      </c>
      <c r="JA387" s="52">
        <v>0</v>
      </c>
      <c r="JB387" s="52">
        <v>0</v>
      </c>
      <c r="JC387" s="52">
        <v>0</v>
      </c>
      <c r="JD387" s="52">
        <v>0</v>
      </c>
      <c r="JE387" s="52">
        <v>0</v>
      </c>
      <c r="JF387" s="52">
        <v>0</v>
      </c>
      <c r="JG387" s="52">
        <v>0</v>
      </c>
      <c r="JH387" s="52">
        <v>0</v>
      </c>
      <c r="JI387" s="52">
        <v>0</v>
      </c>
      <c r="JJ387" s="52">
        <v>0</v>
      </c>
      <c r="JK387" s="52">
        <v>0</v>
      </c>
      <c r="JL387" s="52">
        <v>0</v>
      </c>
      <c r="JM387" s="52">
        <v>0</v>
      </c>
      <c r="JN387" s="52">
        <v>0</v>
      </c>
      <c r="JO387" s="52">
        <v>0</v>
      </c>
      <c r="JP387" s="52">
        <v>0</v>
      </c>
      <c r="JQ387" s="52">
        <v>0</v>
      </c>
      <c r="JR387" s="52">
        <v>0</v>
      </c>
      <c r="JS387" s="52">
        <v>0</v>
      </c>
      <c r="JT387" s="52">
        <v>0</v>
      </c>
      <c r="JU387" s="52">
        <v>0</v>
      </c>
      <c r="JV387" s="52">
        <v>0</v>
      </c>
      <c r="JW387" s="52">
        <v>0</v>
      </c>
      <c r="JX387" s="52">
        <v>0</v>
      </c>
      <c r="JY387" s="52">
        <v>0</v>
      </c>
      <c r="JZ387" s="52">
        <v>0</v>
      </c>
      <c r="KA387" s="52">
        <v>0</v>
      </c>
      <c r="KB387" s="52">
        <v>0</v>
      </c>
      <c r="KC387" s="52">
        <v>0</v>
      </c>
      <c r="KD387" s="52">
        <v>0</v>
      </c>
      <c r="KE387" s="52">
        <v>0</v>
      </c>
      <c r="KF387" s="52">
        <v>0</v>
      </c>
      <c r="KG387" s="52">
        <v>0</v>
      </c>
      <c r="KH387" s="52">
        <v>0</v>
      </c>
      <c r="KI387" s="52">
        <v>0</v>
      </c>
      <c r="KJ387" s="52">
        <v>0</v>
      </c>
      <c r="KK387" s="52">
        <v>0</v>
      </c>
      <c r="KL387" s="52">
        <v>0</v>
      </c>
      <c r="KM387" s="52">
        <v>0</v>
      </c>
      <c r="KN387" s="52">
        <v>0</v>
      </c>
      <c r="KO387" s="52">
        <v>0</v>
      </c>
      <c r="KP387" s="52">
        <v>0</v>
      </c>
      <c r="KQ387" s="52">
        <v>0</v>
      </c>
      <c r="KR387" s="52">
        <v>0</v>
      </c>
      <c r="KS387" s="52">
        <v>0</v>
      </c>
      <c r="KT387" s="52">
        <v>0</v>
      </c>
      <c r="KU387" s="52">
        <v>0</v>
      </c>
      <c r="KV387" s="52">
        <v>0</v>
      </c>
      <c r="KW387" s="52">
        <v>0</v>
      </c>
      <c r="KX387" s="52">
        <v>0</v>
      </c>
      <c r="KY387" s="52">
        <v>0</v>
      </c>
      <c r="KZ387" s="52">
        <v>0</v>
      </c>
      <c r="LA387" s="52">
        <v>0</v>
      </c>
      <c r="LB387" s="52">
        <v>0</v>
      </c>
      <c r="LC387" s="52">
        <v>0</v>
      </c>
      <c r="LD387" s="52">
        <v>0</v>
      </c>
      <c r="LE387" s="52">
        <v>0</v>
      </c>
      <c r="LF387" s="52">
        <v>0</v>
      </c>
      <c r="LG387" s="52">
        <v>0</v>
      </c>
      <c r="LH387" s="52">
        <v>0</v>
      </c>
      <c r="LI387" s="52">
        <v>0</v>
      </c>
      <c r="LJ387" s="52">
        <v>0</v>
      </c>
      <c r="LK387" s="52">
        <v>0</v>
      </c>
      <c r="LL387" s="52">
        <v>0</v>
      </c>
      <c r="LM387" s="52">
        <v>0</v>
      </c>
      <c r="LN387" s="52">
        <v>0</v>
      </c>
      <c r="LO387" s="52">
        <v>0</v>
      </c>
      <c r="LP387" s="52">
        <v>0</v>
      </c>
      <c r="LQ387" s="52">
        <v>0</v>
      </c>
      <c r="LR387" s="52">
        <v>0</v>
      </c>
      <c r="LS387" s="52">
        <v>0</v>
      </c>
      <c r="LT387" s="52">
        <v>0</v>
      </c>
      <c r="LU387" s="52">
        <v>0</v>
      </c>
      <c r="LV387" s="52">
        <v>0</v>
      </c>
      <c r="LW387" s="52">
        <v>0</v>
      </c>
      <c r="LX387" s="52">
        <v>0</v>
      </c>
      <c r="LY387" s="52">
        <v>0</v>
      </c>
      <c r="LZ387" s="52">
        <v>0</v>
      </c>
      <c r="MA387" s="52">
        <v>0</v>
      </c>
      <c r="MB387" s="52">
        <v>0</v>
      </c>
      <c r="MC387" s="52">
        <v>0</v>
      </c>
      <c r="MD387" s="52">
        <v>0</v>
      </c>
      <c r="ME387" s="52">
        <v>0</v>
      </c>
      <c r="MF387" s="52">
        <v>0</v>
      </c>
      <c r="MG387" s="52">
        <v>0</v>
      </c>
      <c r="MH387" s="52">
        <v>0</v>
      </c>
      <c r="MI387" s="52">
        <v>0</v>
      </c>
      <c r="MJ387" s="52">
        <v>0</v>
      </c>
      <c r="MK387" s="52">
        <v>0</v>
      </c>
      <c r="ML387" s="52">
        <v>0</v>
      </c>
      <c r="MM387" s="52">
        <v>0</v>
      </c>
      <c r="MN387" s="52">
        <v>0</v>
      </c>
      <c r="MO387" s="52">
        <v>0</v>
      </c>
      <c r="MP387" s="52">
        <v>0</v>
      </c>
      <c r="MQ387" s="52">
        <v>0</v>
      </c>
      <c r="MR387" s="52">
        <v>0</v>
      </c>
      <c r="MS387" s="52">
        <v>0</v>
      </c>
      <c r="MT387" s="52">
        <v>0</v>
      </c>
      <c r="MU387" s="52">
        <v>0</v>
      </c>
      <c r="MV387" s="52">
        <v>0</v>
      </c>
      <c r="MW387" s="52">
        <v>0</v>
      </c>
      <c r="MX387" s="52">
        <v>0</v>
      </c>
      <c r="MY387" s="52">
        <v>0</v>
      </c>
      <c r="MZ387" s="52">
        <v>0</v>
      </c>
      <c r="NA387" s="52">
        <v>0</v>
      </c>
      <c r="NB387" s="52">
        <v>0</v>
      </c>
      <c r="NC387" s="52">
        <v>0</v>
      </c>
      <c r="ND387" s="52">
        <v>0</v>
      </c>
      <c r="NE387" s="52">
        <v>0</v>
      </c>
      <c r="NF387" s="52">
        <v>0</v>
      </c>
      <c r="NG387" s="52">
        <v>0</v>
      </c>
      <c r="NH387" s="52">
        <v>0</v>
      </c>
      <c r="NI387" s="52">
        <v>0</v>
      </c>
      <c r="NJ387" s="52">
        <v>0</v>
      </c>
      <c r="NK387" s="52">
        <v>0</v>
      </c>
      <c r="NL387" s="52">
        <v>0</v>
      </c>
      <c r="NM387" s="52">
        <v>0</v>
      </c>
      <c r="NN387" s="52">
        <v>0</v>
      </c>
      <c r="NO387" s="52">
        <v>0</v>
      </c>
      <c r="NP387" s="52">
        <v>0</v>
      </c>
      <c r="NQ387" s="52">
        <v>0</v>
      </c>
      <c r="NR387" s="68">
        <f t="shared" si="18"/>
        <v>571019.13999999978</v>
      </c>
      <c r="NS387" s="68">
        <f t="shared" si="19"/>
        <v>571019.13999999978</v>
      </c>
      <c r="NT387" s="68">
        <f t="shared" si="20"/>
        <v>396494.49999999936</v>
      </c>
    </row>
    <row r="388" spans="1:384" s="40" customFormat="1" ht="15" customHeight="1" outlineLevel="1" x14ac:dyDescent="0.2">
      <c r="A388" s="61"/>
      <c r="B388" s="49" t="s">
        <v>1219</v>
      </c>
      <c r="C388" s="49" t="s">
        <v>1222</v>
      </c>
      <c r="D388" s="49" t="s">
        <v>1233</v>
      </c>
      <c r="E388" s="50" t="s">
        <v>1283</v>
      </c>
      <c r="F388" s="64">
        <v>45440</v>
      </c>
      <c r="G388" s="49" t="s">
        <v>37</v>
      </c>
      <c r="H388" s="72">
        <v>0</v>
      </c>
      <c r="I388" s="65">
        <v>212533.3</v>
      </c>
      <c r="J388" s="114" t="str">
        <f>_xlfn.XLOOKUP(E388,'[12]Resumo Unidades'!$B:$B,'[12]Resumo Unidades'!$W:$W)</f>
        <v>Fluxo ok</v>
      </c>
      <c r="K388" s="51" t="str">
        <f>IF(L388&gt;Resumo!$E$23,"Sim","Não")</f>
        <v>Não</v>
      </c>
      <c r="L388" s="66">
        <v>0</v>
      </c>
      <c r="M388" s="67"/>
      <c r="N388" s="52">
        <v>0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52">
        <v>0</v>
      </c>
      <c r="W388" s="52">
        <v>0</v>
      </c>
      <c r="X388" s="52">
        <v>0</v>
      </c>
      <c r="Y388" s="52">
        <v>0</v>
      </c>
      <c r="Z388" s="52">
        <v>0</v>
      </c>
      <c r="AA388" s="52">
        <v>0</v>
      </c>
      <c r="AB388" s="52">
        <v>0</v>
      </c>
      <c r="AC388" s="52">
        <v>0</v>
      </c>
      <c r="AD388" s="52">
        <v>0</v>
      </c>
      <c r="AE388" s="52">
        <v>0</v>
      </c>
      <c r="AF388" s="52">
        <v>0</v>
      </c>
      <c r="AG388" s="52">
        <v>0</v>
      </c>
      <c r="AH388" s="52">
        <v>0</v>
      </c>
      <c r="AI388" s="52">
        <v>0</v>
      </c>
      <c r="AJ388" s="52">
        <v>0</v>
      </c>
      <c r="AK388" s="52">
        <v>0</v>
      </c>
      <c r="AL388" s="52">
        <v>0</v>
      </c>
      <c r="AM388" s="52">
        <v>0</v>
      </c>
      <c r="AN388" s="52">
        <v>0</v>
      </c>
      <c r="AO388" s="52">
        <v>0</v>
      </c>
      <c r="AP388" s="52">
        <v>0</v>
      </c>
      <c r="AQ388" s="52">
        <v>0</v>
      </c>
      <c r="AR388" s="52">
        <v>0</v>
      </c>
      <c r="AS388" s="52">
        <v>0</v>
      </c>
      <c r="AT388" s="52">
        <v>0</v>
      </c>
      <c r="AU388" s="52">
        <v>0</v>
      </c>
      <c r="AV388" s="52">
        <v>0</v>
      </c>
      <c r="AW388" s="52">
        <v>0</v>
      </c>
      <c r="AX388" s="52">
        <v>0</v>
      </c>
      <c r="AY388" s="52">
        <v>0</v>
      </c>
      <c r="AZ388" s="52">
        <v>0</v>
      </c>
      <c r="BA388" s="52">
        <v>0</v>
      </c>
      <c r="BB388" s="52">
        <v>0</v>
      </c>
      <c r="BC388" s="52">
        <v>0</v>
      </c>
      <c r="BD388" s="52">
        <v>0</v>
      </c>
      <c r="BE388" s="52">
        <v>0</v>
      </c>
      <c r="BF388" s="52">
        <v>0</v>
      </c>
      <c r="BG388" s="52">
        <v>0</v>
      </c>
      <c r="BH388" s="52">
        <v>0</v>
      </c>
      <c r="BI388" s="52">
        <v>0</v>
      </c>
      <c r="BJ388" s="52">
        <v>0</v>
      </c>
      <c r="BK388" s="52">
        <v>0</v>
      </c>
      <c r="BL388" s="52">
        <v>0</v>
      </c>
      <c r="BM388" s="52">
        <v>0</v>
      </c>
      <c r="BN388" s="52">
        <v>0</v>
      </c>
      <c r="BO388" s="52">
        <v>0</v>
      </c>
      <c r="BP388" s="52">
        <v>0</v>
      </c>
      <c r="BQ388" s="52">
        <v>0</v>
      </c>
      <c r="BR388" s="52">
        <v>0</v>
      </c>
      <c r="BS388" s="52">
        <v>0</v>
      </c>
      <c r="BT388" s="52">
        <v>0</v>
      </c>
      <c r="BU388" s="52">
        <v>0</v>
      </c>
      <c r="BV388" s="52">
        <v>0</v>
      </c>
      <c r="BW388" s="52">
        <v>0</v>
      </c>
      <c r="BX388" s="52">
        <v>0</v>
      </c>
      <c r="BY388" s="52">
        <v>0</v>
      </c>
      <c r="BZ388" s="52">
        <v>0</v>
      </c>
      <c r="CA388" s="52">
        <v>0</v>
      </c>
      <c r="CB388" s="52">
        <v>0</v>
      </c>
      <c r="CC388" s="52">
        <v>0</v>
      </c>
      <c r="CD388" s="52">
        <v>3675.72</v>
      </c>
      <c r="CE388" s="52">
        <v>3590.93</v>
      </c>
      <c r="CF388" s="52">
        <v>3590.93</v>
      </c>
      <c r="CG388" s="52">
        <v>3590.93</v>
      </c>
      <c r="CH388" s="52">
        <v>3590.93</v>
      </c>
      <c r="CI388" s="52">
        <v>3590.9300000000003</v>
      </c>
      <c r="CJ388" s="52">
        <v>3590.93</v>
      </c>
      <c r="CK388" s="52">
        <v>3590.9300000000003</v>
      </c>
      <c r="CL388" s="52">
        <v>3590.93</v>
      </c>
      <c r="CM388" s="52">
        <v>3590.93</v>
      </c>
      <c r="CN388" s="52">
        <v>3590.93</v>
      </c>
      <c r="CO388" s="52">
        <v>3590.93</v>
      </c>
      <c r="CP388" s="52">
        <v>3590.93</v>
      </c>
      <c r="CQ388" s="52">
        <v>3590.9300000000003</v>
      </c>
      <c r="CR388" s="52">
        <v>3590.93</v>
      </c>
      <c r="CS388" s="52">
        <v>3590.9300000000003</v>
      </c>
      <c r="CT388" s="52">
        <v>3590.93</v>
      </c>
      <c r="CU388" s="52">
        <v>3590.93</v>
      </c>
      <c r="CV388" s="52">
        <v>3590.93</v>
      </c>
      <c r="CW388" s="52">
        <v>3590.93</v>
      </c>
      <c r="CX388" s="52">
        <v>3590.93</v>
      </c>
      <c r="CY388" s="52">
        <v>3590.9300000000003</v>
      </c>
      <c r="CZ388" s="52">
        <v>3590.93</v>
      </c>
      <c r="DA388" s="52">
        <v>3590.9300000000003</v>
      </c>
      <c r="DB388" s="52">
        <v>3590.93</v>
      </c>
      <c r="DC388" s="52">
        <v>3590.93</v>
      </c>
      <c r="DD388" s="52">
        <v>3590.93</v>
      </c>
      <c r="DE388" s="52">
        <v>3590.93</v>
      </c>
      <c r="DF388" s="52">
        <v>3590.93</v>
      </c>
      <c r="DG388" s="52">
        <v>3590.9300000000003</v>
      </c>
      <c r="DH388" s="52">
        <v>3590.9300000000003</v>
      </c>
      <c r="DI388" s="52">
        <v>3590.93</v>
      </c>
      <c r="DJ388" s="52">
        <v>3590.93</v>
      </c>
      <c r="DK388" s="52">
        <v>3590.93</v>
      </c>
      <c r="DL388" s="52">
        <v>3590.93</v>
      </c>
      <c r="DM388" s="52">
        <v>3590.93</v>
      </c>
      <c r="DN388" s="52">
        <v>3590.93</v>
      </c>
      <c r="DO388" s="52">
        <v>3590.9300000000003</v>
      </c>
      <c r="DP388" s="52">
        <v>0</v>
      </c>
      <c r="DQ388" s="52">
        <v>0</v>
      </c>
      <c r="DR388" s="52">
        <v>0</v>
      </c>
      <c r="DS388" s="52">
        <v>0</v>
      </c>
      <c r="DT388" s="52">
        <v>0</v>
      </c>
      <c r="DU388" s="52">
        <v>0</v>
      </c>
      <c r="DV388" s="52">
        <v>0</v>
      </c>
      <c r="DW388" s="52">
        <v>0</v>
      </c>
      <c r="DX388" s="52">
        <v>0</v>
      </c>
      <c r="DY388" s="52">
        <v>0</v>
      </c>
      <c r="DZ388" s="52">
        <v>0</v>
      </c>
      <c r="EA388" s="52">
        <v>0</v>
      </c>
      <c r="EB388" s="52">
        <v>0</v>
      </c>
      <c r="EC388" s="52">
        <v>0</v>
      </c>
      <c r="ED388" s="52">
        <v>0</v>
      </c>
      <c r="EE388" s="52">
        <v>0</v>
      </c>
      <c r="EF388" s="52">
        <v>0</v>
      </c>
      <c r="EG388" s="52">
        <v>0</v>
      </c>
      <c r="EH388" s="52">
        <v>0</v>
      </c>
      <c r="EI388" s="52">
        <v>0</v>
      </c>
      <c r="EJ388" s="52">
        <v>0</v>
      </c>
      <c r="EK388" s="52">
        <v>0</v>
      </c>
      <c r="EL388" s="52">
        <v>0</v>
      </c>
      <c r="EM388" s="52">
        <v>0</v>
      </c>
      <c r="EN388" s="52">
        <v>0</v>
      </c>
      <c r="EO388" s="52">
        <v>0</v>
      </c>
      <c r="EP388" s="52">
        <v>0</v>
      </c>
      <c r="EQ388" s="52">
        <v>0</v>
      </c>
      <c r="ER388" s="52">
        <v>0</v>
      </c>
      <c r="ES388" s="52">
        <v>0</v>
      </c>
      <c r="ET388" s="52">
        <v>0</v>
      </c>
      <c r="EU388" s="52">
        <v>0</v>
      </c>
      <c r="EV388" s="52">
        <v>0</v>
      </c>
      <c r="EW388" s="52">
        <v>0</v>
      </c>
      <c r="EX388" s="52">
        <v>0</v>
      </c>
      <c r="EY388" s="52">
        <v>0</v>
      </c>
      <c r="EZ388" s="52">
        <v>0</v>
      </c>
      <c r="FA388" s="52">
        <v>0</v>
      </c>
      <c r="FB388" s="52">
        <v>0</v>
      </c>
      <c r="FC388" s="52">
        <v>0</v>
      </c>
      <c r="FD388" s="52">
        <v>0</v>
      </c>
      <c r="FE388" s="52">
        <v>0</v>
      </c>
      <c r="FF388" s="52">
        <v>0</v>
      </c>
      <c r="FG388" s="52">
        <v>0</v>
      </c>
      <c r="FH388" s="52">
        <v>0</v>
      </c>
      <c r="FI388" s="52">
        <v>0</v>
      </c>
      <c r="FJ388" s="52">
        <v>0</v>
      </c>
      <c r="FK388" s="52">
        <v>0</v>
      </c>
      <c r="FL388" s="52">
        <v>0</v>
      </c>
      <c r="FM388" s="52">
        <v>0</v>
      </c>
      <c r="FN388" s="52">
        <v>0</v>
      </c>
      <c r="FO388" s="52">
        <v>0</v>
      </c>
      <c r="FP388" s="52">
        <v>0</v>
      </c>
      <c r="FQ388" s="52">
        <v>0</v>
      </c>
      <c r="FR388" s="52">
        <v>0</v>
      </c>
      <c r="FS388" s="52">
        <v>0</v>
      </c>
      <c r="FT388" s="52">
        <v>0</v>
      </c>
      <c r="FU388" s="52">
        <v>0</v>
      </c>
      <c r="FV388" s="52">
        <v>0</v>
      </c>
      <c r="FW388" s="52">
        <v>0</v>
      </c>
      <c r="FX388" s="52">
        <v>0</v>
      </c>
      <c r="FY388" s="52">
        <v>0</v>
      </c>
      <c r="FZ388" s="52">
        <v>0</v>
      </c>
      <c r="GA388" s="52">
        <v>0</v>
      </c>
      <c r="GB388" s="52">
        <v>0</v>
      </c>
      <c r="GC388" s="52">
        <v>0</v>
      </c>
      <c r="GD388" s="52">
        <v>0</v>
      </c>
      <c r="GE388" s="52">
        <v>0</v>
      </c>
      <c r="GF388" s="52">
        <v>0</v>
      </c>
      <c r="GG388" s="52">
        <v>0</v>
      </c>
      <c r="GH388" s="52">
        <v>0</v>
      </c>
      <c r="GI388" s="52">
        <v>0</v>
      </c>
      <c r="GJ388" s="52">
        <v>0</v>
      </c>
      <c r="GK388" s="52">
        <v>0</v>
      </c>
      <c r="GL388" s="52">
        <v>0</v>
      </c>
      <c r="GM388" s="52">
        <v>0</v>
      </c>
      <c r="GN388" s="52">
        <v>0</v>
      </c>
      <c r="GO388" s="52">
        <v>0</v>
      </c>
      <c r="GP388" s="52">
        <v>0</v>
      </c>
      <c r="GQ388" s="52">
        <v>0</v>
      </c>
      <c r="GR388" s="52">
        <v>0</v>
      </c>
      <c r="GS388" s="52">
        <v>0</v>
      </c>
      <c r="GT388" s="52">
        <v>0</v>
      </c>
      <c r="GU388" s="52">
        <v>0</v>
      </c>
      <c r="GV388" s="52">
        <v>0</v>
      </c>
      <c r="GW388" s="52">
        <v>0</v>
      </c>
      <c r="GX388" s="52">
        <v>0</v>
      </c>
      <c r="GY388" s="52">
        <v>0</v>
      </c>
      <c r="GZ388" s="52">
        <v>0</v>
      </c>
      <c r="HA388" s="52">
        <v>0</v>
      </c>
      <c r="HB388" s="52">
        <v>0</v>
      </c>
      <c r="HC388" s="52">
        <v>0</v>
      </c>
      <c r="HD388" s="52">
        <v>0</v>
      </c>
      <c r="HE388" s="52">
        <v>0</v>
      </c>
      <c r="HF388" s="52">
        <v>0</v>
      </c>
      <c r="HG388" s="52">
        <v>0</v>
      </c>
      <c r="HH388" s="52">
        <v>0</v>
      </c>
      <c r="HI388" s="52">
        <v>0</v>
      </c>
      <c r="HJ388" s="52">
        <v>0</v>
      </c>
      <c r="HK388" s="52">
        <v>0</v>
      </c>
      <c r="HL388" s="52">
        <v>0</v>
      </c>
      <c r="HM388" s="52">
        <v>0</v>
      </c>
      <c r="HN388" s="52">
        <v>0</v>
      </c>
      <c r="HO388" s="52">
        <v>0</v>
      </c>
      <c r="HP388" s="52">
        <v>0</v>
      </c>
      <c r="HQ388" s="52">
        <v>0</v>
      </c>
      <c r="HR388" s="52">
        <v>0</v>
      </c>
      <c r="HS388" s="52">
        <v>0</v>
      </c>
      <c r="HT388" s="52">
        <v>0</v>
      </c>
      <c r="HU388" s="52">
        <v>0</v>
      </c>
      <c r="HV388" s="52">
        <v>0</v>
      </c>
      <c r="HW388" s="52">
        <v>0</v>
      </c>
      <c r="HX388" s="52">
        <v>0</v>
      </c>
      <c r="HY388" s="52">
        <v>0</v>
      </c>
      <c r="HZ388" s="52">
        <v>0</v>
      </c>
      <c r="IA388" s="52">
        <v>0</v>
      </c>
      <c r="IB388" s="52">
        <v>0</v>
      </c>
      <c r="IC388" s="52">
        <v>0</v>
      </c>
      <c r="ID388" s="52">
        <v>0</v>
      </c>
      <c r="IE388" s="52">
        <v>0</v>
      </c>
      <c r="IF388" s="52">
        <v>0</v>
      </c>
      <c r="IG388" s="52">
        <v>0</v>
      </c>
      <c r="IH388" s="52">
        <v>0</v>
      </c>
      <c r="II388" s="52">
        <v>0</v>
      </c>
      <c r="IJ388" s="52">
        <v>0</v>
      </c>
      <c r="IK388" s="52">
        <v>0</v>
      </c>
      <c r="IL388" s="52">
        <v>0</v>
      </c>
      <c r="IM388" s="52">
        <v>0</v>
      </c>
      <c r="IN388" s="52">
        <v>0</v>
      </c>
      <c r="IO388" s="52">
        <v>0</v>
      </c>
      <c r="IP388" s="52">
        <v>0</v>
      </c>
      <c r="IQ388" s="52">
        <v>0</v>
      </c>
      <c r="IR388" s="52">
        <v>0</v>
      </c>
      <c r="IS388" s="52">
        <v>0</v>
      </c>
      <c r="IT388" s="52">
        <v>0</v>
      </c>
      <c r="IU388" s="52">
        <v>0</v>
      </c>
      <c r="IV388" s="52">
        <v>0</v>
      </c>
      <c r="IW388" s="52">
        <v>0</v>
      </c>
      <c r="IX388" s="52">
        <v>0</v>
      </c>
      <c r="IY388" s="52">
        <v>0</v>
      </c>
      <c r="IZ388" s="52">
        <v>0</v>
      </c>
      <c r="JA388" s="52">
        <v>0</v>
      </c>
      <c r="JB388" s="52">
        <v>0</v>
      </c>
      <c r="JC388" s="52">
        <v>0</v>
      </c>
      <c r="JD388" s="52">
        <v>0</v>
      </c>
      <c r="JE388" s="52">
        <v>0</v>
      </c>
      <c r="JF388" s="52">
        <v>0</v>
      </c>
      <c r="JG388" s="52">
        <v>0</v>
      </c>
      <c r="JH388" s="52">
        <v>0</v>
      </c>
      <c r="JI388" s="52">
        <v>0</v>
      </c>
      <c r="JJ388" s="52">
        <v>0</v>
      </c>
      <c r="JK388" s="52">
        <v>0</v>
      </c>
      <c r="JL388" s="52">
        <v>0</v>
      </c>
      <c r="JM388" s="52">
        <v>0</v>
      </c>
      <c r="JN388" s="52">
        <v>0</v>
      </c>
      <c r="JO388" s="52">
        <v>0</v>
      </c>
      <c r="JP388" s="52">
        <v>0</v>
      </c>
      <c r="JQ388" s="52">
        <v>0</v>
      </c>
      <c r="JR388" s="52">
        <v>0</v>
      </c>
      <c r="JS388" s="52">
        <v>0</v>
      </c>
      <c r="JT388" s="52">
        <v>0</v>
      </c>
      <c r="JU388" s="52">
        <v>0</v>
      </c>
      <c r="JV388" s="52">
        <v>0</v>
      </c>
      <c r="JW388" s="52">
        <v>0</v>
      </c>
      <c r="JX388" s="52">
        <v>0</v>
      </c>
      <c r="JY388" s="52">
        <v>0</v>
      </c>
      <c r="JZ388" s="52">
        <v>0</v>
      </c>
      <c r="KA388" s="52">
        <v>0</v>
      </c>
      <c r="KB388" s="52">
        <v>0</v>
      </c>
      <c r="KC388" s="52">
        <v>0</v>
      </c>
      <c r="KD388" s="52">
        <v>0</v>
      </c>
      <c r="KE388" s="52">
        <v>0</v>
      </c>
      <c r="KF388" s="52">
        <v>0</v>
      </c>
      <c r="KG388" s="52">
        <v>0</v>
      </c>
      <c r="KH388" s="52">
        <v>0</v>
      </c>
      <c r="KI388" s="52">
        <v>0</v>
      </c>
      <c r="KJ388" s="52">
        <v>0</v>
      </c>
      <c r="KK388" s="52">
        <v>0</v>
      </c>
      <c r="KL388" s="52">
        <v>0</v>
      </c>
      <c r="KM388" s="52">
        <v>0</v>
      </c>
      <c r="KN388" s="52">
        <v>0</v>
      </c>
      <c r="KO388" s="52">
        <v>0</v>
      </c>
      <c r="KP388" s="52">
        <v>0</v>
      </c>
      <c r="KQ388" s="52">
        <v>0</v>
      </c>
      <c r="KR388" s="52">
        <v>0</v>
      </c>
      <c r="KS388" s="52">
        <v>0</v>
      </c>
      <c r="KT388" s="52">
        <v>0</v>
      </c>
      <c r="KU388" s="52">
        <v>0</v>
      </c>
      <c r="KV388" s="52">
        <v>0</v>
      </c>
      <c r="KW388" s="52">
        <v>0</v>
      </c>
      <c r="KX388" s="52">
        <v>0</v>
      </c>
      <c r="KY388" s="52">
        <v>0</v>
      </c>
      <c r="KZ388" s="52">
        <v>0</v>
      </c>
      <c r="LA388" s="52">
        <v>0</v>
      </c>
      <c r="LB388" s="52">
        <v>0</v>
      </c>
      <c r="LC388" s="52">
        <v>0</v>
      </c>
      <c r="LD388" s="52">
        <v>0</v>
      </c>
      <c r="LE388" s="52">
        <v>0</v>
      </c>
      <c r="LF388" s="52">
        <v>0</v>
      </c>
      <c r="LG388" s="52">
        <v>0</v>
      </c>
      <c r="LH388" s="52">
        <v>0</v>
      </c>
      <c r="LI388" s="52">
        <v>0</v>
      </c>
      <c r="LJ388" s="52">
        <v>0</v>
      </c>
      <c r="LK388" s="52">
        <v>0</v>
      </c>
      <c r="LL388" s="52">
        <v>0</v>
      </c>
      <c r="LM388" s="52">
        <v>0</v>
      </c>
      <c r="LN388" s="52">
        <v>0</v>
      </c>
      <c r="LO388" s="52">
        <v>0</v>
      </c>
      <c r="LP388" s="52">
        <v>0</v>
      </c>
      <c r="LQ388" s="52">
        <v>0</v>
      </c>
      <c r="LR388" s="52">
        <v>0</v>
      </c>
      <c r="LS388" s="52">
        <v>0</v>
      </c>
      <c r="LT388" s="52">
        <v>0</v>
      </c>
      <c r="LU388" s="52">
        <v>0</v>
      </c>
      <c r="LV388" s="52">
        <v>0</v>
      </c>
      <c r="LW388" s="52">
        <v>0</v>
      </c>
      <c r="LX388" s="52">
        <v>0</v>
      </c>
      <c r="LY388" s="52">
        <v>0</v>
      </c>
      <c r="LZ388" s="52">
        <v>0</v>
      </c>
      <c r="MA388" s="52">
        <v>0</v>
      </c>
      <c r="MB388" s="52">
        <v>0</v>
      </c>
      <c r="MC388" s="52">
        <v>0</v>
      </c>
      <c r="MD388" s="52">
        <v>0</v>
      </c>
      <c r="ME388" s="52">
        <v>0</v>
      </c>
      <c r="MF388" s="52">
        <v>0</v>
      </c>
      <c r="MG388" s="52">
        <v>0</v>
      </c>
      <c r="MH388" s="52">
        <v>0</v>
      </c>
      <c r="MI388" s="52">
        <v>0</v>
      </c>
      <c r="MJ388" s="52">
        <v>0</v>
      </c>
      <c r="MK388" s="52">
        <v>0</v>
      </c>
      <c r="ML388" s="52">
        <v>0</v>
      </c>
      <c r="MM388" s="52">
        <v>0</v>
      </c>
      <c r="MN388" s="52">
        <v>0</v>
      </c>
      <c r="MO388" s="52">
        <v>0</v>
      </c>
      <c r="MP388" s="52">
        <v>0</v>
      </c>
      <c r="MQ388" s="52">
        <v>0</v>
      </c>
      <c r="MR388" s="52">
        <v>0</v>
      </c>
      <c r="MS388" s="52">
        <v>0</v>
      </c>
      <c r="MT388" s="52">
        <v>0</v>
      </c>
      <c r="MU388" s="52">
        <v>0</v>
      </c>
      <c r="MV388" s="52">
        <v>0</v>
      </c>
      <c r="MW388" s="52">
        <v>0</v>
      </c>
      <c r="MX388" s="52">
        <v>0</v>
      </c>
      <c r="MY388" s="52">
        <v>0</v>
      </c>
      <c r="MZ388" s="52">
        <v>0</v>
      </c>
      <c r="NA388" s="52">
        <v>0</v>
      </c>
      <c r="NB388" s="52">
        <v>0</v>
      </c>
      <c r="NC388" s="52">
        <v>0</v>
      </c>
      <c r="ND388" s="52">
        <v>0</v>
      </c>
      <c r="NE388" s="52">
        <v>0</v>
      </c>
      <c r="NF388" s="52">
        <v>0</v>
      </c>
      <c r="NG388" s="52">
        <v>0</v>
      </c>
      <c r="NH388" s="52">
        <v>0</v>
      </c>
      <c r="NI388" s="52">
        <v>0</v>
      </c>
      <c r="NJ388" s="52">
        <v>0</v>
      </c>
      <c r="NK388" s="52">
        <v>0</v>
      </c>
      <c r="NL388" s="52">
        <v>0</v>
      </c>
      <c r="NM388" s="52">
        <v>0</v>
      </c>
      <c r="NN388" s="52">
        <v>0</v>
      </c>
      <c r="NO388" s="52">
        <v>0</v>
      </c>
      <c r="NP388" s="52">
        <v>0</v>
      </c>
      <c r="NQ388" s="52">
        <v>0</v>
      </c>
      <c r="NR388" s="68">
        <f t="shared" si="18"/>
        <v>136540.12999999986</v>
      </c>
      <c r="NS388" s="68">
        <f t="shared" si="19"/>
        <v>136540.12999999986</v>
      </c>
      <c r="NT388" s="68">
        <f t="shared" si="20"/>
        <v>136540.12999999986</v>
      </c>
    </row>
    <row r="389" spans="1:384" s="40" customFormat="1" ht="15" customHeight="1" outlineLevel="1" x14ac:dyDescent="0.2">
      <c r="A389" s="61"/>
      <c r="B389" s="49" t="s">
        <v>1219</v>
      </c>
      <c r="C389" s="49" t="s">
        <v>1234</v>
      </c>
      <c r="D389" s="49" t="s">
        <v>1235</v>
      </c>
      <c r="E389" s="50" t="s">
        <v>1284</v>
      </c>
      <c r="F389" s="64">
        <v>44308</v>
      </c>
      <c r="G389" s="49" t="s">
        <v>37</v>
      </c>
      <c r="H389" s="72">
        <v>0.12682499999999999</v>
      </c>
      <c r="I389" s="65">
        <v>237119.4</v>
      </c>
      <c r="J389" s="114" t="str">
        <f>_xlfn.XLOOKUP(E389,'[12]Resumo Unidades'!$B:$B,'[12]Resumo Unidades'!$W:$W)</f>
        <v>Fluxo ok</v>
      </c>
      <c r="K389" s="51" t="str">
        <f>IF(L389&gt;Resumo!$E$23,"Sim","Não")</f>
        <v>Não</v>
      </c>
      <c r="L389" s="66">
        <v>38</v>
      </c>
      <c r="M389" s="67"/>
      <c r="N389" s="52">
        <v>0</v>
      </c>
      <c r="O389" s="52">
        <v>0</v>
      </c>
      <c r="P389" s="52">
        <v>0</v>
      </c>
      <c r="Q389" s="52">
        <v>0</v>
      </c>
      <c r="R389" s="52">
        <v>0</v>
      </c>
      <c r="S389" s="52">
        <v>0</v>
      </c>
      <c r="T389" s="52">
        <v>0</v>
      </c>
      <c r="U389" s="52">
        <v>0</v>
      </c>
      <c r="V389" s="52">
        <v>0</v>
      </c>
      <c r="W389" s="52">
        <v>0</v>
      </c>
      <c r="X389" s="52">
        <v>0</v>
      </c>
      <c r="Y389" s="52">
        <v>0</v>
      </c>
      <c r="Z389" s="52">
        <v>0</v>
      </c>
      <c r="AA389" s="52">
        <v>0</v>
      </c>
      <c r="AB389" s="52">
        <v>0</v>
      </c>
      <c r="AC389" s="52">
        <v>0</v>
      </c>
      <c r="AD389" s="52">
        <v>0</v>
      </c>
      <c r="AE389" s="52">
        <v>0</v>
      </c>
      <c r="AF389" s="52">
        <v>0</v>
      </c>
      <c r="AG389" s="52">
        <v>0</v>
      </c>
      <c r="AH389" s="52">
        <v>0</v>
      </c>
      <c r="AI389" s="52">
        <v>0</v>
      </c>
      <c r="AJ389" s="52">
        <v>0</v>
      </c>
      <c r="AK389" s="52">
        <v>0</v>
      </c>
      <c r="AL389" s="52">
        <v>0</v>
      </c>
      <c r="AM389" s="52">
        <v>0</v>
      </c>
      <c r="AN389" s="52">
        <v>0</v>
      </c>
      <c r="AO389" s="52">
        <v>0</v>
      </c>
      <c r="AP389" s="52">
        <v>0</v>
      </c>
      <c r="AQ389" s="52">
        <v>0</v>
      </c>
      <c r="AR389" s="52">
        <v>0</v>
      </c>
      <c r="AS389" s="52">
        <v>0</v>
      </c>
      <c r="AT389" s="52">
        <v>0</v>
      </c>
      <c r="AU389" s="52">
        <v>0</v>
      </c>
      <c r="AV389" s="52">
        <v>0</v>
      </c>
      <c r="AW389" s="52">
        <v>0</v>
      </c>
      <c r="AX389" s="52">
        <v>0</v>
      </c>
      <c r="AY389" s="52">
        <v>0</v>
      </c>
      <c r="AZ389" s="52">
        <v>0</v>
      </c>
      <c r="BA389" s="52">
        <v>0</v>
      </c>
      <c r="BB389" s="52">
        <v>0</v>
      </c>
      <c r="BC389" s="52">
        <v>0</v>
      </c>
      <c r="BD389" s="52">
        <v>0</v>
      </c>
      <c r="BE389" s="52">
        <v>0</v>
      </c>
      <c r="BF389" s="52">
        <v>0</v>
      </c>
      <c r="BG389" s="52">
        <v>0</v>
      </c>
      <c r="BH389" s="52">
        <v>0</v>
      </c>
      <c r="BI389" s="52">
        <v>0</v>
      </c>
      <c r="BJ389" s="52">
        <v>0</v>
      </c>
      <c r="BK389" s="52">
        <v>0</v>
      </c>
      <c r="BL389" s="52">
        <v>0</v>
      </c>
      <c r="BM389" s="52">
        <v>0</v>
      </c>
      <c r="BN389" s="52">
        <v>0</v>
      </c>
      <c r="BO389" s="52">
        <v>0</v>
      </c>
      <c r="BP389" s="52">
        <v>0</v>
      </c>
      <c r="BQ389" s="52">
        <v>0</v>
      </c>
      <c r="BR389" s="52">
        <v>0</v>
      </c>
      <c r="BS389" s="52">
        <v>0</v>
      </c>
      <c r="BT389" s="52">
        <v>0</v>
      </c>
      <c r="BU389" s="52">
        <v>0</v>
      </c>
      <c r="BV389" s="52">
        <v>0</v>
      </c>
      <c r="BW389" s="52">
        <v>0</v>
      </c>
      <c r="BX389" s="52">
        <v>0</v>
      </c>
      <c r="BY389" s="52">
        <v>0</v>
      </c>
      <c r="BZ389" s="52">
        <v>0</v>
      </c>
      <c r="CA389" s="52">
        <v>0</v>
      </c>
      <c r="CB389" s="52">
        <v>2353.14</v>
      </c>
      <c r="CC389" s="52">
        <v>2330.4</v>
      </c>
      <c r="CD389" s="52">
        <v>2280.0700000000002</v>
      </c>
      <c r="CE389" s="52">
        <v>2280.0700000000002</v>
      </c>
      <c r="CF389" s="52">
        <v>2280.0700000000002</v>
      </c>
      <c r="CG389" s="52">
        <v>2280.0700000000002</v>
      </c>
      <c r="CH389" s="52">
        <v>2280.0700000000002</v>
      </c>
      <c r="CI389" s="52">
        <v>2280.0700000000002</v>
      </c>
      <c r="CJ389" s="52">
        <v>2280.0700000000002</v>
      </c>
      <c r="CK389" s="52">
        <v>2280.0700000000002</v>
      </c>
      <c r="CL389" s="52">
        <v>2280.0700000000002</v>
      </c>
      <c r="CM389" s="52">
        <v>2280.0700000000002</v>
      </c>
      <c r="CN389" s="52">
        <v>2280.0700000000002</v>
      </c>
      <c r="CO389" s="52">
        <v>2280.0700000000002</v>
      </c>
      <c r="CP389" s="52">
        <v>2280.0700000000002</v>
      </c>
      <c r="CQ389" s="52">
        <v>2280.0700000000002</v>
      </c>
      <c r="CR389" s="52">
        <v>2280.0700000000002</v>
      </c>
      <c r="CS389" s="52">
        <v>2280.0700000000002</v>
      </c>
      <c r="CT389" s="52">
        <v>2280.0700000000002</v>
      </c>
      <c r="CU389" s="52">
        <v>2280.0700000000002</v>
      </c>
      <c r="CV389" s="52">
        <v>2280.0700000000002</v>
      </c>
      <c r="CW389" s="52">
        <v>2280.0700000000002</v>
      </c>
      <c r="CX389" s="52">
        <v>2280.0700000000002</v>
      </c>
      <c r="CY389" s="52">
        <v>2280.0700000000002</v>
      </c>
      <c r="CZ389" s="52">
        <v>2280.0700000000002</v>
      </c>
      <c r="DA389" s="52">
        <v>2280.0700000000002</v>
      </c>
      <c r="DB389" s="52">
        <v>2280.0700000000002</v>
      </c>
      <c r="DC389" s="52">
        <v>2280.0700000000002</v>
      </c>
      <c r="DD389" s="52">
        <v>2280.0700000000002</v>
      </c>
      <c r="DE389" s="52">
        <v>2280.0700000000002</v>
      </c>
      <c r="DF389" s="52">
        <v>2280.0700000000002</v>
      </c>
      <c r="DG389" s="52">
        <v>2280.0700000000002</v>
      </c>
      <c r="DH389" s="52">
        <v>2280.0700000000002</v>
      </c>
      <c r="DI389" s="52">
        <v>2280.0700000000002</v>
      </c>
      <c r="DJ389" s="52">
        <v>2280.0700000000002</v>
      </c>
      <c r="DK389" s="52">
        <v>2280.0700000000002</v>
      </c>
      <c r="DL389" s="52">
        <v>2280.0700000000002</v>
      </c>
      <c r="DM389" s="52">
        <v>2280.0700000000002</v>
      </c>
      <c r="DN389" s="52">
        <v>2280.0700000000002</v>
      </c>
      <c r="DO389" s="52">
        <v>2280.0700000000002</v>
      </c>
      <c r="DP389" s="52">
        <v>2280.0700000000002</v>
      </c>
      <c r="DQ389" s="52">
        <v>2280.0700000000002</v>
      </c>
      <c r="DR389" s="52">
        <v>2280.0700000000002</v>
      </c>
      <c r="DS389" s="52">
        <v>2280.0700000000002</v>
      </c>
      <c r="DT389" s="52">
        <v>2280.0700000000002</v>
      </c>
      <c r="DU389" s="52">
        <v>2280.0700000000002</v>
      </c>
      <c r="DV389" s="52">
        <v>2280.0700000000002</v>
      </c>
      <c r="DW389" s="52">
        <v>2280.0700000000002</v>
      </c>
      <c r="DX389" s="52">
        <v>2280.0700000000002</v>
      </c>
      <c r="DY389" s="52">
        <v>2280.0700000000002</v>
      </c>
      <c r="DZ389" s="52">
        <v>2280.0700000000002</v>
      </c>
      <c r="EA389" s="52">
        <v>2280.0700000000002</v>
      </c>
      <c r="EB389" s="52">
        <v>2280.0700000000002</v>
      </c>
      <c r="EC389" s="52">
        <v>2280.0700000000002</v>
      </c>
      <c r="ED389" s="52">
        <v>2280.0700000000002</v>
      </c>
      <c r="EE389" s="52">
        <v>2280.0700000000002</v>
      </c>
      <c r="EF389" s="52">
        <v>2280.0700000000002</v>
      </c>
      <c r="EG389" s="52">
        <v>2280.0700000000002</v>
      </c>
      <c r="EH389" s="52">
        <v>2280.0700000000002</v>
      </c>
      <c r="EI389" s="52">
        <v>2280.0700000000002</v>
      </c>
      <c r="EJ389" s="52">
        <v>2280.0700000000002</v>
      </c>
      <c r="EK389" s="52">
        <v>2280.0700000000002</v>
      </c>
      <c r="EL389" s="52">
        <v>2280.0700000000002</v>
      </c>
      <c r="EM389" s="52">
        <v>2280.0700000000002</v>
      </c>
      <c r="EN389" s="52">
        <v>2280.0700000000002</v>
      </c>
      <c r="EO389" s="52">
        <v>2280.0700000000002</v>
      </c>
      <c r="EP389" s="52">
        <v>2280.0700000000002</v>
      </c>
      <c r="EQ389" s="52">
        <v>2280.0700000000002</v>
      </c>
      <c r="ER389" s="52">
        <v>2280.0700000000002</v>
      </c>
      <c r="ES389" s="52">
        <v>2280.0700000000002</v>
      </c>
      <c r="ET389" s="52">
        <v>2280.0700000000002</v>
      </c>
      <c r="EU389" s="52">
        <v>2280.0700000000002</v>
      </c>
      <c r="EV389" s="52">
        <v>2280.0700000000002</v>
      </c>
      <c r="EW389" s="52">
        <v>2280.0700000000002</v>
      </c>
      <c r="EX389" s="52">
        <v>2280.0700000000002</v>
      </c>
      <c r="EY389" s="52">
        <v>2280.0700000000002</v>
      </c>
      <c r="EZ389" s="52">
        <v>2280.0700000000002</v>
      </c>
      <c r="FA389" s="52">
        <v>2280.0700000000002</v>
      </c>
      <c r="FB389" s="52">
        <v>2280.0700000000002</v>
      </c>
      <c r="FC389" s="52">
        <v>2280.0700000000002</v>
      </c>
      <c r="FD389" s="52">
        <v>2280.0700000000002</v>
      </c>
      <c r="FE389" s="52">
        <v>2280.0700000000002</v>
      </c>
      <c r="FF389" s="52">
        <v>2280.0700000000002</v>
      </c>
      <c r="FG389" s="52">
        <v>2280.0700000000002</v>
      </c>
      <c r="FH389" s="52">
        <v>2280.0700000000002</v>
      </c>
      <c r="FI389" s="52">
        <v>2280.0700000000002</v>
      </c>
      <c r="FJ389" s="52">
        <v>2280.0700000000002</v>
      </c>
      <c r="FK389" s="52">
        <v>2280.0700000000002</v>
      </c>
      <c r="FL389" s="52">
        <v>2280.0700000000002</v>
      </c>
      <c r="FM389" s="52">
        <v>2280.0700000000002</v>
      </c>
      <c r="FN389" s="52">
        <v>2280.0700000000002</v>
      </c>
      <c r="FO389" s="52">
        <v>2280.0700000000002</v>
      </c>
      <c r="FP389" s="52">
        <v>2280.0700000000002</v>
      </c>
      <c r="FQ389" s="52">
        <v>2280.0700000000002</v>
      </c>
      <c r="FR389" s="52">
        <v>2280.0700000000002</v>
      </c>
      <c r="FS389" s="52">
        <v>2280.0700000000002</v>
      </c>
      <c r="FT389" s="52">
        <v>2280.0700000000002</v>
      </c>
      <c r="FU389" s="52">
        <v>2280.0700000000002</v>
      </c>
      <c r="FV389" s="52">
        <v>2280.0700000000002</v>
      </c>
      <c r="FW389" s="52">
        <v>2280.0700000000002</v>
      </c>
      <c r="FX389" s="52">
        <v>2280.0700000000002</v>
      </c>
      <c r="FY389" s="52">
        <v>2280.0700000000002</v>
      </c>
      <c r="FZ389" s="52">
        <v>2280.0700000000002</v>
      </c>
      <c r="GA389" s="52">
        <v>2280.0700000000002</v>
      </c>
      <c r="GB389" s="52">
        <v>2280.0700000000002</v>
      </c>
      <c r="GC389" s="52">
        <v>2280.0700000000002</v>
      </c>
      <c r="GD389" s="52">
        <v>2280.0700000000002</v>
      </c>
      <c r="GE389" s="52">
        <v>2280.0700000000002</v>
      </c>
      <c r="GF389" s="52">
        <v>2280.0700000000002</v>
      </c>
      <c r="GG389" s="52">
        <v>2280.0700000000002</v>
      </c>
      <c r="GH389" s="52">
        <v>2280.0700000000002</v>
      </c>
      <c r="GI389" s="52">
        <v>2280.0700000000002</v>
      </c>
      <c r="GJ389" s="52">
        <v>2280.0700000000002</v>
      </c>
      <c r="GK389" s="52">
        <v>2280.0700000000002</v>
      </c>
      <c r="GL389" s="52">
        <v>2280.0700000000002</v>
      </c>
      <c r="GM389" s="52">
        <v>2280.0700000000002</v>
      </c>
      <c r="GN389" s="52">
        <v>2280.0700000000002</v>
      </c>
      <c r="GO389" s="52">
        <v>2280.0700000000002</v>
      </c>
      <c r="GP389" s="52">
        <v>2280.0700000000002</v>
      </c>
      <c r="GQ389" s="52">
        <v>2280.0700000000002</v>
      </c>
      <c r="GR389" s="52">
        <v>2280.0700000000002</v>
      </c>
      <c r="GS389" s="52">
        <v>2280.0700000000002</v>
      </c>
      <c r="GT389" s="52">
        <v>2280.0700000000002</v>
      </c>
      <c r="GU389" s="52">
        <v>2280.0700000000002</v>
      </c>
      <c r="GV389" s="52">
        <v>2280.0700000000002</v>
      </c>
      <c r="GW389" s="52">
        <v>2280.0700000000002</v>
      </c>
      <c r="GX389" s="52">
        <v>2280.0700000000002</v>
      </c>
      <c r="GY389" s="52">
        <v>2280.0700000000002</v>
      </c>
      <c r="GZ389" s="52">
        <v>2280.0700000000002</v>
      </c>
      <c r="HA389" s="52">
        <v>2280.0700000000002</v>
      </c>
      <c r="HB389" s="52">
        <v>2280.0700000000002</v>
      </c>
      <c r="HC389" s="52">
        <v>2280.0700000000002</v>
      </c>
      <c r="HD389" s="52">
        <v>2280.0700000000002</v>
      </c>
      <c r="HE389" s="52">
        <v>2280.0700000000002</v>
      </c>
      <c r="HF389" s="52">
        <v>2280.0700000000002</v>
      </c>
      <c r="HG389" s="52">
        <v>2280.0700000000002</v>
      </c>
      <c r="HH389" s="52">
        <v>2280.0700000000002</v>
      </c>
      <c r="HI389" s="52">
        <v>2280.0700000000002</v>
      </c>
      <c r="HJ389" s="52">
        <v>2280.0700000000002</v>
      </c>
      <c r="HK389" s="52">
        <v>2280.0700000000002</v>
      </c>
      <c r="HL389" s="52">
        <v>2280.0700000000002</v>
      </c>
      <c r="HM389" s="52">
        <v>2280.0700000000002</v>
      </c>
      <c r="HN389" s="52">
        <v>2280.0700000000002</v>
      </c>
      <c r="HO389" s="52">
        <v>57.290000000000006</v>
      </c>
      <c r="HP389" s="52">
        <v>0</v>
      </c>
      <c r="HQ389" s="52">
        <v>0</v>
      </c>
      <c r="HR389" s="52">
        <v>0</v>
      </c>
      <c r="HS389" s="52">
        <v>0</v>
      </c>
      <c r="HT389" s="52">
        <v>0</v>
      </c>
      <c r="HU389" s="52">
        <v>0</v>
      </c>
      <c r="HV389" s="52">
        <v>0</v>
      </c>
      <c r="HW389" s="52">
        <v>0</v>
      </c>
      <c r="HX389" s="52">
        <v>0</v>
      </c>
      <c r="HY389" s="52">
        <v>0</v>
      </c>
      <c r="HZ389" s="52">
        <v>0</v>
      </c>
      <c r="IA389" s="52">
        <v>0</v>
      </c>
      <c r="IB389" s="52">
        <v>0</v>
      </c>
      <c r="IC389" s="52">
        <v>0</v>
      </c>
      <c r="ID389" s="52">
        <v>0</v>
      </c>
      <c r="IE389" s="52">
        <v>0</v>
      </c>
      <c r="IF389" s="52">
        <v>0</v>
      </c>
      <c r="IG389" s="52">
        <v>0</v>
      </c>
      <c r="IH389" s="52">
        <v>0</v>
      </c>
      <c r="II389" s="52">
        <v>0</v>
      </c>
      <c r="IJ389" s="52">
        <v>0</v>
      </c>
      <c r="IK389" s="52">
        <v>0</v>
      </c>
      <c r="IL389" s="52">
        <v>0</v>
      </c>
      <c r="IM389" s="52">
        <v>0</v>
      </c>
      <c r="IN389" s="52">
        <v>0</v>
      </c>
      <c r="IO389" s="52">
        <v>0</v>
      </c>
      <c r="IP389" s="52">
        <v>0</v>
      </c>
      <c r="IQ389" s="52">
        <v>0</v>
      </c>
      <c r="IR389" s="52">
        <v>0</v>
      </c>
      <c r="IS389" s="52">
        <v>0</v>
      </c>
      <c r="IT389" s="52">
        <v>0</v>
      </c>
      <c r="IU389" s="52">
        <v>0</v>
      </c>
      <c r="IV389" s="52">
        <v>0</v>
      </c>
      <c r="IW389" s="52">
        <v>0</v>
      </c>
      <c r="IX389" s="52">
        <v>0</v>
      </c>
      <c r="IY389" s="52">
        <v>0</v>
      </c>
      <c r="IZ389" s="52">
        <v>0</v>
      </c>
      <c r="JA389" s="52">
        <v>0</v>
      </c>
      <c r="JB389" s="52">
        <v>0</v>
      </c>
      <c r="JC389" s="52">
        <v>0</v>
      </c>
      <c r="JD389" s="52">
        <v>0</v>
      </c>
      <c r="JE389" s="52">
        <v>0</v>
      </c>
      <c r="JF389" s="52">
        <v>0</v>
      </c>
      <c r="JG389" s="52">
        <v>0</v>
      </c>
      <c r="JH389" s="52">
        <v>0</v>
      </c>
      <c r="JI389" s="52">
        <v>0</v>
      </c>
      <c r="JJ389" s="52">
        <v>0</v>
      </c>
      <c r="JK389" s="52">
        <v>0</v>
      </c>
      <c r="JL389" s="52">
        <v>0</v>
      </c>
      <c r="JM389" s="52">
        <v>0</v>
      </c>
      <c r="JN389" s="52">
        <v>0</v>
      </c>
      <c r="JO389" s="52">
        <v>0</v>
      </c>
      <c r="JP389" s="52">
        <v>0</v>
      </c>
      <c r="JQ389" s="52">
        <v>0</v>
      </c>
      <c r="JR389" s="52">
        <v>0</v>
      </c>
      <c r="JS389" s="52">
        <v>0</v>
      </c>
      <c r="JT389" s="52">
        <v>0</v>
      </c>
      <c r="JU389" s="52">
        <v>0</v>
      </c>
      <c r="JV389" s="52">
        <v>0</v>
      </c>
      <c r="JW389" s="52">
        <v>0</v>
      </c>
      <c r="JX389" s="52">
        <v>0</v>
      </c>
      <c r="JY389" s="52">
        <v>0</v>
      </c>
      <c r="JZ389" s="52">
        <v>0</v>
      </c>
      <c r="KA389" s="52">
        <v>0</v>
      </c>
      <c r="KB389" s="52">
        <v>0</v>
      </c>
      <c r="KC389" s="52">
        <v>0</v>
      </c>
      <c r="KD389" s="52">
        <v>0</v>
      </c>
      <c r="KE389" s="52">
        <v>0</v>
      </c>
      <c r="KF389" s="52">
        <v>0</v>
      </c>
      <c r="KG389" s="52">
        <v>0</v>
      </c>
      <c r="KH389" s="52">
        <v>0</v>
      </c>
      <c r="KI389" s="52">
        <v>0</v>
      </c>
      <c r="KJ389" s="52">
        <v>0</v>
      </c>
      <c r="KK389" s="52">
        <v>0</v>
      </c>
      <c r="KL389" s="52">
        <v>0</v>
      </c>
      <c r="KM389" s="52">
        <v>0</v>
      </c>
      <c r="KN389" s="52">
        <v>0</v>
      </c>
      <c r="KO389" s="52">
        <v>0</v>
      </c>
      <c r="KP389" s="52">
        <v>0</v>
      </c>
      <c r="KQ389" s="52">
        <v>0</v>
      </c>
      <c r="KR389" s="52">
        <v>0</v>
      </c>
      <c r="KS389" s="52">
        <v>0</v>
      </c>
      <c r="KT389" s="52">
        <v>0</v>
      </c>
      <c r="KU389" s="52">
        <v>0</v>
      </c>
      <c r="KV389" s="52">
        <v>0</v>
      </c>
      <c r="KW389" s="52">
        <v>0</v>
      </c>
      <c r="KX389" s="52">
        <v>0</v>
      </c>
      <c r="KY389" s="52">
        <v>0</v>
      </c>
      <c r="KZ389" s="52">
        <v>0</v>
      </c>
      <c r="LA389" s="52">
        <v>0</v>
      </c>
      <c r="LB389" s="52">
        <v>0</v>
      </c>
      <c r="LC389" s="52">
        <v>0</v>
      </c>
      <c r="LD389" s="52">
        <v>0</v>
      </c>
      <c r="LE389" s="52">
        <v>0</v>
      </c>
      <c r="LF389" s="52">
        <v>0</v>
      </c>
      <c r="LG389" s="52">
        <v>0</v>
      </c>
      <c r="LH389" s="52">
        <v>0</v>
      </c>
      <c r="LI389" s="52">
        <v>0</v>
      </c>
      <c r="LJ389" s="52">
        <v>0</v>
      </c>
      <c r="LK389" s="52">
        <v>0</v>
      </c>
      <c r="LL389" s="52">
        <v>0</v>
      </c>
      <c r="LM389" s="52">
        <v>0</v>
      </c>
      <c r="LN389" s="52">
        <v>0</v>
      </c>
      <c r="LO389" s="52">
        <v>0</v>
      </c>
      <c r="LP389" s="52">
        <v>0</v>
      </c>
      <c r="LQ389" s="52">
        <v>0</v>
      </c>
      <c r="LR389" s="52">
        <v>0</v>
      </c>
      <c r="LS389" s="52">
        <v>0</v>
      </c>
      <c r="LT389" s="52">
        <v>0</v>
      </c>
      <c r="LU389" s="52">
        <v>0</v>
      </c>
      <c r="LV389" s="52">
        <v>0</v>
      </c>
      <c r="LW389" s="52">
        <v>0</v>
      </c>
      <c r="LX389" s="52">
        <v>0</v>
      </c>
      <c r="LY389" s="52">
        <v>0</v>
      </c>
      <c r="LZ389" s="52">
        <v>0</v>
      </c>
      <c r="MA389" s="52">
        <v>0</v>
      </c>
      <c r="MB389" s="52">
        <v>0</v>
      </c>
      <c r="MC389" s="52">
        <v>0</v>
      </c>
      <c r="MD389" s="52">
        <v>0</v>
      </c>
      <c r="ME389" s="52">
        <v>0</v>
      </c>
      <c r="MF389" s="52">
        <v>0</v>
      </c>
      <c r="MG389" s="52">
        <v>0</v>
      </c>
      <c r="MH389" s="52">
        <v>0</v>
      </c>
      <c r="MI389" s="52">
        <v>0</v>
      </c>
      <c r="MJ389" s="52">
        <v>0</v>
      </c>
      <c r="MK389" s="52">
        <v>0</v>
      </c>
      <c r="ML389" s="52">
        <v>0</v>
      </c>
      <c r="MM389" s="52">
        <v>0</v>
      </c>
      <c r="MN389" s="52">
        <v>0</v>
      </c>
      <c r="MO389" s="52">
        <v>0</v>
      </c>
      <c r="MP389" s="52">
        <v>0</v>
      </c>
      <c r="MQ389" s="52">
        <v>0</v>
      </c>
      <c r="MR389" s="52">
        <v>0</v>
      </c>
      <c r="MS389" s="52">
        <v>0</v>
      </c>
      <c r="MT389" s="52">
        <v>0</v>
      </c>
      <c r="MU389" s="52">
        <v>0</v>
      </c>
      <c r="MV389" s="52">
        <v>0</v>
      </c>
      <c r="MW389" s="52">
        <v>0</v>
      </c>
      <c r="MX389" s="52">
        <v>0</v>
      </c>
      <c r="MY389" s="52">
        <v>0</v>
      </c>
      <c r="MZ389" s="52">
        <v>0</v>
      </c>
      <c r="NA389" s="52">
        <v>0</v>
      </c>
      <c r="NB389" s="52">
        <v>0</v>
      </c>
      <c r="NC389" s="52">
        <v>0</v>
      </c>
      <c r="ND389" s="52">
        <v>0</v>
      </c>
      <c r="NE389" s="52">
        <v>0</v>
      </c>
      <c r="NF389" s="52">
        <v>0</v>
      </c>
      <c r="NG389" s="52">
        <v>0</v>
      </c>
      <c r="NH389" s="52">
        <v>0</v>
      </c>
      <c r="NI389" s="52">
        <v>0</v>
      </c>
      <c r="NJ389" s="52">
        <v>0</v>
      </c>
      <c r="NK389" s="52">
        <v>0</v>
      </c>
      <c r="NL389" s="52">
        <v>0</v>
      </c>
      <c r="NM389" s="52">
        <v>0</v>
      </c>
      <c r="NN389" s="52">
        <v>0</v>
      </c>
      <c r="NO389" s="52">
        <v>0</v>
      </c>
      <c r="NP389" s="52">
        <v>0</v>
      </c>
      <c r="NQ389" s="52">
        <v>0</v>
      </c>
      <c r="NR389" s="68">
        <f t="shared" si="18"/>
        <v>326230.70000000077</v>
      </c>
      <c r="NS389" s="68">
        <f t="shared" si="19"/>
        <v>326230.70000000077</v>
      </c>
      <c r="NT389" s="68">
        <f t="shared" si="20"/>
        <v>253211.17000000057</v>
      </c>
    </row>
    <row r="390" spans="1:384" s="40" customFormat="1" ht="15" customHeight="1" outlineLevel="1" x14ac:dyDescent="0.2">
      <c r="A390" s="61"/>
      <c r="B390" s="49" t="s">
        <v>1219</v>
      </c>
      <c r="C390" s="49" t="s">
        <v>1223</v>
      </c>
      <c r="D390" s="49" t="s">
        <v>1236</v>
      </c>
      <c r="E390" s="50" t="s">
        <v>1285</v>
      </c>
      <c r="F390" s="64">
        <v>45440</v>
      </c>
      <c r="G390" s="49" t="s">
        <v>37</v>
      </c>
      <c r="H390" s="72">
        <v>0</v>
      </c>
      <c r="I390" s="65">
        <v>247861.75</v>
      </c>
      <c r="J390" s="114" t="str">
        <f>_xlfn.XLOOKUP(E390,'[12]Resumo Unidades'!$B:$B,'[12]Resumo Unidades'!$W:$W)</f>
        <v>Fluxo ok</v>
      </c>
      <c r="K390" s="51" t="str">
        <f>IF(L390&gt;Resumo!$E$23,"Sim","Não")</f>
        <v>Não</v>
      </c>
      <c r="L390" s="66">
        <v>17</v>
      </c>
      <c r="M390" s="67"/>
      <c r="N390" s="52">
        <v>0</v>
      </c>
      <c r="O390" s="52">
        <v>0</v>
      </c>
      <c r="P390" s="52">
        <v>0</v>
      </c>
      <c r="Q390" s="52">
        <v>0</v>
      </c>
      <c r="R390" s="52">
        <v>0</v>
      </c>
      <c r="S390" s="52">
        <v>0</v>
      </c>
      <c r="T390" s="52">
        <v>0</v>
      </c>
      <c r="U390" s="52">
        <v>0</v>
      </c>
      <c r="V390" s="52">
        <v>0</v>
      </c>
      <c r="W390" s="52">
        <v>0</v>
      </c>
      <c r="X390" s="52">
        <v>0</v>
      </c>
      <c r="Y390" s="52">
        <v>0</v>
      </c>
      <c r="Z390" s="52">
        <v>0</v>
      </c>
      <c r="AA390" s="52">
        <v>0</v>
      </c>
      <c r="AB390" s="52">
        <v>0</v>
      </c>
      <c r="AC390" s="52">
        <v>0</v>
      </c>
      <c r="AD390" s="52">
        <v>0</v>
      </c>
      <c r="AE390" s="52">
        <v>0</v>
      </c>
      <c r="AF390" s="52">
        <v>0</v>
      </c>
      <c r="AG390" s="52">
        <v>0</v>
      </c>
      <c r="AH390" s="52">
        <v>0</v>
      </c>
      <c r="AI390" s="52">
        <v>0</v>
      </c>
      <c r="AJ390" s="52">
        <v>0</v>
      </c>
      <c r="AK390" s="52">
        <v>0</v>
      </c>
      <c r="AL390" s="52">
        <v>0</v>
      </c>
      <c r="AM390" s="52">
        <v>0</v>
      </c>
      <c r="AN390" s="52">
        <v>0</v>
      </c>
      <c r="AO390" s="52">
        <v>0</v>
      </c>
      <c r="AP390" s="52">
        <v>0</v>
      </c>
      <c r="AQ390" s="52">
        <v>0</v>
      </c>
      <c r="AR390" s="52">
        <v>0</v>
      </c>
      <c r="AS390" s="52">
        <v>0</v>
      </c>
      <c r="AT390" s="52">
        <v>0</v>
      </c>
      <c r="AU390" s="52">
        <v>0</v>
      </c>
      <c r="AV390" s="52">
        <v>0</v>
      </c>
      <c r="AW390" s="52">
        <v>0</v>
      </c>
      <c r="AX390" s="52">
        <v>0</v>
      </c>
      <c r="AY390" s="52">
        <v>0</v>
      </c>
      <c r="AZ390" s="52">
        <v>0</v>
      </c>
      <c r="BA390" s="52">
        <v>0</v>
      </c>
      <c r="BB390" s="52">
        <v>0</v>
      </c>
      <c r="BC390" s="52">
        <v>0</v>
      </c>
      <c r="BD390" s="52">
        <v>0</v>
      </c>
      <c r="BE390" s="52">
        <v>0</v>
      </c>
      <c r="BF390" s="52">
        <v>0</v>
      </c>
      <c r="BG390" s="52">
        <v>0</v>
      </c>
      <c r="BH390" s="52">
        <v>0</v>
      </c>
      <c r="BI390" s="52">
        <v>0</v>
      </c>
      <c r="BJ390" s="52">
        <v>0</v>
      </c>
      <c r="BK390" s="52">
        <v>0</v>
      </c>
      <c r="BL390" s="52">
        <v>0</v>
      </c>
      <c r="BM390" s="52">
        <v>0</v>
      </c>
      <c r="BN390" s="52">
        <v>0</v>
      </c>
      <c r="BO390" s="52">
        <v>0</v>
      </c>
      <c r="BP390" s="52">
        <v>0</v>
      </c>
      <c r="BQ390" s="52">
        <v>0</v>
      </c>
      <c r="BR390" s="52">
        <v>0</v>
      </c>
      <c r="BS390" s="52">
        <v>0</v>
      </c>
      <c r="BT390" s="52">
        <v>0</v>
      </c>
      <c r="BU390" s="52">
        <v>0</v>
      </c>
      <c r="BV390" s="52">
        <v>0</v>
      </c>
      <c r="BW390" s="52">
        <v>0</v>
      </c>
      <c r="BX390" s="52">
        <v>0</v>
      </c>
      <c r="BY390" s="52">
        <v>0</v>
      </c>
      <c r="BZ390" s="52">
        <v>0</v>
      </c>
      <c r="CA390" s="52">
        <v>0</v>
      </c>
      <c r="CB390" s="52">
        <v>0</v>
      </c>
      <c r="CC390" s="52">
        <v>4701.96</v>
      </c>
      <c r="CD390" s="52">
        <v>4438.5400000000009</v>
      </c>
      <c r="CE390" s="52">
        <v>4330.4800000000005</v>
      </c>
      <c r="CF390" s="52">
        <v>4330.4800000000005</v>
      </c>
      <c r="CG390" s="52">
        <v>4330.4800000000005</v>
      </c>
      <c r="CH390" s="52">
        <v>4330.4800000000005</v>
      </c>
      <c r="CI390" s="52">
        <v>4330.4800000000005</v>
      </c>
      <c r="CJ390" s="52">
        <v>4330.4800000000005</v>
      </c>
      <c r="CK390" s="52">
        <v>4330.4800000000005</v>
      </c>
      <c r="CL390" s="52">
        <v>4330.4800000000005</v>
      </c>
      <c r="CM390" s="52">
        <v>4330.4800000000005</v>
      </c>
      <c r="CN390" s="52">
        <v>4330.4800000000005</v>
      </c>
      <c r="CO390" s="52">
        <v>4330.4800000000005</v>
      </c>
      <c r="CP390" s="52">
        <v>4330.4800000000005</v>
      </c>
      <c r="CQ390" s="52">
        <v>4330.4800000000005</v>
      </c>
      <c r="CR390" s="52">
        <v>4330.4800000000005</v>
      </c>
      <c r="CS390" s="52">
        <v>4330.4800000000005</v>
      </c>
      <c r="CT390" s="52">
        <v>4330.4800000000005</v>
      </c>
      <c r="CU390" s="52">
        <v>4330.4800000000005</v>
      </c>
      <c r="CV390" s="52">
        <v>4330.4800000000005</v>
      </c>
      <c r="CW390" s="52">
        <v>4330.4800000000005</v>
      </c>
      <c r="CX390" s="52">
        <v>4330.4800000000005</v>
      </c>
      <c r="CY390" s="52">
        <v>4330.4800000000005</v>
      </c>
      <c r="CZ390" s="52">
        <v>4330.4800000000005</v>
      </c>
      <c r="DA390" s="52">
        <v>4330.4800000000005</v>
      </c>
      <c r="DB390" s="52">
        <v>4330.4800000000005</v>
      </c>
      <c r="DC390" s="52">
        <v>4330.4800000000005</v>
      </c>
      <c r="DD390" s="52">
        <v>4330.4800000000005</v>
      </c>
      <c r="DE390" s="52">
        <v>4330.4800000000005</v>
      </c>
      <c r="DF390" s="52">
        <v>4330.4800000000005</v>
      </c>
      <c r="DG390" s="52">
        <v>4330.4800000000005</v>
      </c>
      <c r="DH390" s="52">
        <v>4330.4800000000005</v>
      </c>
      <c r="DI390" s="52">
        <v>4330.4800000000005</v>
      </c>
      <c r="DJ390" s="52">
        <v>4330.4800000000005</v>
      </c>
      <c r="DK390" s="52">
        <v>4330.4800000000005</v>
      </c>
      <c r="DL390" s="52">
        <v>4330.4800000000005</v>
      </c>
      <c r="DM390" s="52">
        <v>4330.4800000000005</v>
      </c>
      <c r="DN390" s="52">
        <v>4330.4800000000005</v>
      </c>
      <c r="DO390" s="52">
        <v>4330.4800000000005</v>
      </c>
      <c r="DP390" s="52">
        <v>4330.4800000000005</v>
      </c>
      <c r="DQ390" s="52">
        <v>0</v>
      </c>
      <c r="DR390" s="52">
        <v>0</v>
      </c>
      <c r="DS390" s="52">
        <v>0</v>
      </c>
      <c r="DT390" s="52">
        <v>0</v>
      </c>
      <c r="DU390" s="52">
        <v>0</v>
      </c>
      <c r="DV390" s="52">
        <v>0</v>
      </c>
      <c r="DW390" s="52">
        <v>0</v>
      </c>
      <c r="DX390" s="52">
        <v>0</v>
      </c>
      <c r="DY390" s="52">
        <v>0</v>
      </c>
      <c r="DZ390" s="52">
        <v>0</v>
      </c>
      <c r="EA390" s="52">
        <v>0</v>
      </c>
      <c r="EB390" s="52">
        <v>0</v>
      </c>
      <c r="EC390" s="52">
        <v>0</v>
      </c>
      <c r="ED390" s="52">
        <v>0</v>
      </c>
      <c r="EE390" s="52">
        <v>0</v>
      </c>
      <c r="EF390" s="52">
        <v>0</v>
      </c>
      <c r="EG390" s="52">
        <v>0</v>
      </c>
      <c r="EH390" s="52">
        <v>0</v>
      </c>
      <c r="EI390" s="52">
        <v>0</v>
      </c>
      <c r="EJ390" s="52">
        <v>0</v>
      </c>
      <c r="EK390" s="52">
        <v>0</v>
      </c>
      <c r="EL390" s="52">
        <v>0</v>
      </c>
      <c r="EM390" s="52">
        <v>0</v>
      </c>
      <c r="EN390" s="52">
        <v>0</v>
      </c>
      <c r="EO390" s="52">
        <v>0</v>
      </c>
      <c r="EP390" s="52">
        <v>0</v>
      </c>
      <c r="EQ390" s="52">
        <v>0</v>
      </c>
      <c r="ER390" s="52">
        <v>0</v>
      </c>
      <c r="ES390" s="52">
        <v>0</v>
      </c>
      <c r="ET390" s="52">
        <v>0</v>
      </c>
      <c r="EU390" s="52">
        <v>0</v>
      </c>
      <c r="EV390" s="52">
        <v>0</v>
      </c>
      <c r="EW390" s="52">
        <v>0</v>
      </c>
      <c r="EX390" s="52">
        <v>0</v>
      </c>
      <c r="EY390" s="52">
        <v>0</v>
      </c>
      <c r="EZ390" s="52">
        <v>0</v>
      </c>
      <c r="FA390" s="52">
        <v>0</v>
      </c>
      <c r="FB390" s="52">
        <v>0</v>
      </c>
      <c r="FC390" s="52">
        <v>0</v>
      </c>
      <c r="FD390" s="52">
        <v>0</v>
      </c>
      <c r="FE390" s="52">
        <v>0</v>
      </c>
      <c r="FF390" s="52">
        <v>0</v>
      </c>
      <c r="FG390" s="52">
        <v>0</v>
      </c>
      <c r="FH390" s="52">
        <v>0</v>
      </c>
      <c r="FI390" s="52">
        <v>0</v>
      </c>
      <c r="FJ390" s="52">
        <v>0</v>
      </c>
      <c r="FK390" s="52">
        <v>0</v>
      </c>
      <c r="FL390" s="52">
        <v>0</v>
      </c>
      <c r="FM390" s="52">
        <v>0</v>
      </c>
      <c r="FN390" s="52">
        <v>0</v>
      </c>
      <c r="FO390" s="52">
        <v>0</v>
      </c>
      <c r="FP390" s="52">
        <v>0</v>
      </c>
      <c r="FQ390" s="52">
        <v>0</v>
      </c>
      <c r="FR390" s="52">
        <v>0</v>
      </c>
      <c r="FS390" s="52">
        <v>0</v>
      </c>
      <c r="FT390" s="52">
        <v>0</v>
      </c>
      <c r="FU390" s="52">
        <v>0</v>
      </c>
      <c r="FV390" s="52">
        <v>0</v>
      </c>
      <c r="FW390" s="52">
        <v>0</v>
      </c>
      <c r="FX390" s="52">
        <v>0</v>
      </c>
      <c r="FY390" s="52">
        <v>0</v>
      </c>
      <c r="FZ390" s="52">
        <v>0</v>
      </c>
      <c r="GA390" s="52">
        <v>0</v>
      </c>
      <c r="GB390" s="52">
        <v>0</v>
      </c>
      <c r="GC390" s="52">
        <v>0</v>
      </c>
      <c r="GD390" s="52">
        <v>0</v>
      </c>
      <c r="GE390" s="52">
        <v>0</v>
      </c>
      <c r="GF390" s="52">
        <v>0</v>
      </c>
      <c r="GG390" s="52">
        <v>0</v>
      </c>
      <c r="GH390" s="52">
        <v>0</v>
      </c>
      <c r="GI390" s="52">
        <v>0</v>
      </c>
      <c r="GJ390" s="52">
        <v>0</v>
      </c>
      <c r="GK390" s="52">
        <v>0</v>
      </c>
      <c r="GL390" s="52">
        <v>0</v>
      </c>
      <c r="GM390" s="52">
        <v>0</v>
      </c>
      <c r="GN390" s="52">
        <v>0</v>
      </c>
      <c r="GO390" s="52">
        <v>0</v>
      </c>
      <c r="GP390" s="52">
        <v>0</v>
      </c>
      <c r="GQ390" s="52">
        <v>0</v>
      </c>
      <c r="GR390" s="52">
        <v>0</v>
      </c>
      <c r="GS390" s="52">
        <v>0</v>
      </c>
      <c r="GT390" s="52">
        <v>0</v>
      </c>
      <c r="GU390" s="52">
        <v>0</v>
      </c>
      <c r="GV390" s="52">
        <v>0</v>
      </c>
      <c r="GW390" s="52">
        <v>0</v>
      </c>
      <c r="GX390" s="52">
        <v>0</v>
      </c>
      <c r="GY390" s="52">
        <v>0</v>
      </c>
      <c r="GZ390" s="52">
        <v>0</v>
      </c>
      <c r="HA390" s="52">
        <v>0</v>
      </c>
      <c r="HB390" s="52">
        <v>0</v>
      </c>
      <c r="HC390" s="52">
        <v>0</v>
      </c>
      <c r="HD390" s="52">
        <v>0</v>
      </c>
      <c r="HE390" s="52">
        <v>0</v>
      </c>
      <c r="HF390" s="52">
        <v>0</v>
      </c>
      <c r="HG390" s="52">
        <v>0</v>
      </c>
      <c r="HH390" s="52">
        <v>0</v>
      </c>
      <c r="HI390" s="52">
        <v>0</v>
      </c>
      <c r="HJ390" s="52">
        <v>0</v>
      </c>
      <c r="HK390" s="52">
        <v>0</v>
      </c>
      <c r="HL390" s="52">
        <v>0</v>
      </c>
      <c r="HM390" s="52">
        <v>0</v>
      </c>
      <c r="HN390" s="52">
        <v>0</v>
      </c>
      <c r="HO390" s="52">
        <v>0</v>
      </c>
      <c r="HP390" s="52">
        <v>0</v>
      </c>
      <c r="HQ390" s="52">
        <v>0</v>
      </c>
      <c r="HR390" s="52">
        <v>0</v>
      </c>
      <c r="HS390" s="52">
        <v>0</v>
      </c>
      <c r="HT390" s="52">
        <v>0</v>
      </c>
      <c r="HU390" s="52">
        <v>0</v>
      </c>
      <c r="HV390" s="52">
        <v>0</v>
      </c>
      <c r="HW390" s="52">
        <v>0</v>
      </c>
      <c r="HX390" s="52">
        <v>0</v>
      </c>
      <c r="HY390" s="52">
        <v>0</v>
      </c>
      <c r="HZ390" s="52">
        <v>0</v>
      </c>
      <c r="IA390" s="52">
        <v>0</v>
      </c>
      <c r="IB390" s="52">
        <v>0</v>
      </c>
      <c r="IC390" s="52">
        <v>0</v>
      </c>
      <c r="ID390" s="52">
        <v>0</v>
      </c>
      <c r="IE390" s="52">
        <v>0</v>
      </c>
      <c r="IF390" s="52">
        <v>0</v>
      </c>
      <c r="IG390" s="52">
        <v>0</v>
      </c>
      <c r="IH390" s="52">
        <v>0</v>
      </c>
      <c r="II390" s="52">
        <v>0</v>
      </c>
      <c r="IJ390" s="52">
        <v>0</v>
      </c>
      <c r="IK390" s="52">
        <v>0</v>
      </c>
      <c r="IL390" s="52">
        <v>0</v>
      </c>
      <c r="IM390" s="52">
        <v>0</v>
      </c>
      <c r="IN390" s="52">
        <v>0</v>
      </c>
      <c r="IO390" s="52">
        <v>0</v>
      </c>
      <c r="IP390" s="52">
        <v>0</v>
      </c>
      <c r="IQ390" s="52">
        <v>0</v>
      </c>
      <c r="IR390" s="52">
        <v>0</v>
      </c>
      <c r="IS390" s="52">
        <v>0</v>
      </c>
      <c r="IT390" s="52">
        <v>0</v>
      </c>
      <c r="IU390" s="52">
        <v>0</v>
      </c>
      <c r="IV390" s="52">
        <v>0</v>
      </c>
      <c r="IW390" s="52">
        <v>0</v>
      </c>
      <c r="IX390" s="52">
        <v>0</v>
      </c>
      <c r="IY390" s="52">
        <v>0</v>
      </c>
      <c r="IZ390" s="52">
        <v>0</v>
      </c>
      <c r="JA390" s="52">
        <v>0</v>
      </c>
      <c r="JB390" s="52">
        <v>0</v>
      </c>
      <c r="JC390" s="52">
        <v>0</v>
      </c>
      <c r="JD390" s="52">
        <v>0</v>
      </c>
      <c r="JE390" s="52">
        <v>0</v>
      </c>
      <c r="JF390" s="52">
        <v>0</v>
      </c>
      <c r="JG390" s="52">
        <v>0</v>
      </c>
      <c r="JH390" s="52">
        <v>0</v>
      </c>
      <c r="JI390" s="52">
        <v>0</v>
      </c>
      <c r="JJ390" s="52">
        <v>0</v>
      </c>
      <c r="JK390" s="52">
        <v>0</v>
      </c>
      <c r="JL390" s="52">
        <v>0</v>
      </c>
      <c r="JM390" s="52">
        <v>0</v>
      </c>
      <c r="JN390" s="52">
        <v>0</v>
      </c>
      <c r="JO390" s="52">
        <v>0</v>
      </c>
      <c r="JP390" s="52">
        <v>0</v>
      </c>
      <c r="JQ390" s="52">
        <v>0</v>
      </c>
      <c r="JR390" s="52">
        <v>0</v>
      </c>
      <c r="JS390" s="52">
        <v>0</v>
      </c>
      <c r="JT390" s="52">
        <v>0</v>
      </c>
      <c r="JU390" s="52">
        <v>0</v>
      </c>
      <c r="JV390" s="52">
        <v>0</v>
      </c>
      <c r="JW390" s="52">
        <v>0</v>
      </c>
      <c r="JX390" s="52">
        <v>0</v>
      </c>
      <c r="JY390" s="52">
        <v>0</v>
      </c>
      <c r="JZ390" s="52">
        <v>0</v>
      </c>
      <c r="KA390" s="52">
        <v>0</v>
      </c>
      <c r="KB390" s="52">
        <v>0</v>
      </c>
      <c r="KC390" s="52">
        <v>0</v>
      </c>
      <c r="KD390" s="52">
        <v>0</v>
      </c>
      <c r="KE390" s="52">
        <v>0</v>
      </c>
      <c r="KF390" s="52">
        <v>0</v>
      </c>
      <c r="KG390" s="52">
        <v>0</v>
      </c>
      <c r="KH390" s="52">
        <v>0</v>
      </c>
      <c r="KI390" s="52">
        <v>0</v>
      </c>
      <c r="KJ390" s="52">
        <v>0</v>
      </c>
      <c r="KK390" s="52">
        <v>0</v>
      </c>
      <c r="KL390" s="52">
        <v>0</v>
      </c>
      <c r="KM390" s="52">
        <v>0</v>
      </c>
      <c r="KN390" s="52">
        <v>0</v>
      </c>
      <c r="KO390" s="52">
        <v>0</v>
      </c>
      <c r="KP390" s="52">
        <v>0</v>
      </c>
      <c r="KQ390" s="52">
        <v>0</v>
      </c>
      <c r="KR390" s="52">
        <v>0</v>
      </c>
      <c r="KS390" s="52">
        <v>0</v>
      </c>
      <c r="KT390" s="52">
        <v>0</v>
      </c>
      <c r="KU390" s="52">
        <v>0</v>
      </c>
      <c r="KV390" s="52">
        <v>0</v>
      </c>
      <c r="KW390" s="52">
        <v>0</v>
      </c>
      <c r="KX390" s="52">
        <v>0</v>
      </c>
      <c r="KY390" s="52">
        <v>0</v>
      </c>
      <c r="KZ390" s="52">
        <v>0</v>
      </c>
      <c r="LA390" s="52">
        <v>0</v>
      </c>
      <c r="LB390" s="52">
        <v>0</v>
      </c>
      <c r="LC390" s="52">
        <v>0</v>
      </c>
      <c r="LD390" s="52">
        <v>0</v>
      </c>
      <c r="LE390" s="52">
        <v>0</v>
      </c>
      <c r="LF390" s="52">
        <v>0</v>
      </c>
      <c r="LG390" s="52">
        <v>0</v>
      </c>
      <c r="LH390" s="52">
        <v>0</v>
      </c>
      <c r="LI390" s="52">
        <v>0</v>
      </c>
      <c r="LJ390" s="52">
        <v>0</v>
      </c>
      <c r="LK390" s="52">
        <v>0</v>
      </c>
      <c r="LL390" s="52">
        <v>0</v>
      </c>
      <c r="LM390" s="52">
        <v>0</v>
      </c>
      <c r="LN390" s="52">
        <v>0</v>
      </c>
      <c r="LO390" s="52">
        <v>0</v>
      </c>
      <c r="LP390" s="52">
        <v>0</v>
      </c>
      <c r="LQ390" s="52">
        <v>0</v>
      </c>
      <c r="LR390" s="52">
        <v>0</v>
      </c>
      <c r="LS390" s="52">
        <v>0</v>
      </c>
      <c r="LT390" s="52">
        <v>0</v>
      </c>
      <c r="LU390" s="52">
        <v>0</v>
      </c>
      <c r="LV390" s="52">
        <v>0</v>
      </c>
      <c r="LW390" s="52">
        <v>0</v>
      </c>
      <c r="LX390" s="52">
        <v>0</v>
      </c>
      <c r="LY390" s="52">
        <v>0</v>
      </c>
      <c r="LZ390" s="52">
        <v>0</v>
      </c>
      <c r="MA390" s="52">
        <v>0</v>
      </c>
      <c r="MB390" s="52">
        <v>0</v>
      </c>
      <c r="MC390" s="52">
        <v>0</v>
      </c>
      <c r="MD390" s="52">
        <v>0</v>
      </c>
      <c r="ME390" s="52">
        <v>0</v>
      </c>
      <c r="MF390" s="52">
        <v>0</v>
      </c>
      <c r="MG390" s="52">
        <v>0</v>
      </c>
      <c r="MH390" s="52">
        <v>0</v>
      </c>
      <c r="MI390" s="52">
        <v>0</v>
      </c>
      <c r="MJ390" s="52">
        <v>0</v>
      </c>
      <c r="MK390" s="52">
        <v>0</v>
      </c>
      <c r="ML390" s="52">
        <v>0</v>
      </c>
      <c r="MM390" s="52">
        <v>0</v>
      </c>
      <c r="MN390" s="52">
        <v>0</v>
      </c>
      <c r="MO390" s="52">
        <v>0</v>
      </c>
      <c r="MP390" s="52">
        <v>0</v>
      </c>
      <c r="MQ390" s="52">
        <v>0</v>
      </c>
      <c r="MR390" s="52">
        <v>0</v>
      </c>
      <c r="MS390" s="52">
        <v>0</v>
      </c>
      <c r="MT390" s="52">
        <v>0</v>
      </c>
      <c r="MU390" s="52">
        <v>0</v>
      </c>
      <c r="MV390" s="52">
        <v>0</v>
      </c>
      <c r="MW390" s="52">
        <v>0</v>
      </c>
      <c r="MX390" s="52">
        <v>0</v>
      </c>
      <c r="MY390" s="52">
        <v>0</v>
      </c>
      <c r="MZ390" s="52">
        <v>0</v>
      </c>
      <c r="NA390" s="52">
        <v>0</v>
      </c>
      <c r="NB390" s="52">
        <v>0</v>
      </c>
      <c r="NC390" s="52">
        <v>0</v>
      </c>
      <c r="ND390" s="52">
        <v>0</v>
      </c>
      <c r="NE390" s="52">
        <v>0</v>
      </c>
      <c r="NF390" s="52">
        <v>0</v>
      </c>
      <c r="NG390" s="52">
        <v>0</v>
      </c>
      <c r="NH390" s="52">
        <v>0</v>
      </c>
      <c r="NI390" s="52">
        <v>0</v>
      </c>
      <c r="NJ390" s="52">
        <v>0</v>
      </c>
      <c r="NK390" s="52">
        <v>0</v>
      </c>
      <c r="NL390" s="52">
        <v>0</v>
      </c>
      <c r="NM390" s="52">
        <v>0</v>
      </c>
      <c r="NN390" s="52">
        <v>0</v>
      </c>
      <c r="NO390" s="52">
        <v>0</v>
      </c>
      <c r="NP390" s="52">
        <v>0</v>
      </c>
      <c r="NQ390" s="52">
        <v>0</v>
      </c>
      <c r="NR390" s="68">
        <f t="shared" si="18"/>
        <v>173698.74000000005</v>
      </c>
      <c r="NS390" s="68">
        <f t="shared" si="19"/>
        <v>173698.74000000005</v>
      </c>
      <c r="NT390" s="68">
        <f t="shared" si="20"/>
        <v>173698.74000000005</v>
      </c>
    </row>
    <row r="391" spans="1:384" s="40" customFormat="1" ht="15" customHeight="1" outlineLevel="1" x14ac:dyDescent="0.2">
      <c r="A391" s="61"/>
      <c r="B391" s="49" t="s">
        <v>1219</v>
      </c>
      <c r="C391" s="49" t="s">
        <v>1224</v>
      </c>
      <c r="D391" s="49" t="s">
        <v>1237</v>
      </c>
      <c r="E391" s="50" t="s">
        <v>1286</v>
      </c>
      <c r="F391" s="64">
        <v>45048</v>
      </c>
      <c r="G391" s="49" t="s">
        <v>37</v>
      </c>
      <c r="H391" s="72">
        <v>0</v>
      </c>
      <c r="I391" s="65">
        <v>316279</v>
      </c>
      <c r="J391" s="114" t="str">
        <f>_xlfn.XLOOKUP(E391,'[12]Resumo Unidades'!$B:$B,'[12]Resumo Unidades'!$W:$W)</f>
        <v>Fluxo ok</v>
      </c>
      <c r="K391" s="51" t="str">
        <f>IF(L391&gt;Resumo!$E$23,"Sim","Não")</f>
        <v>Não</v>
      </c>
      <c r="L391" s="66">
        <v>0</v>
      </c>
      <c r="M391" s="67"/>
      <c r="N391" s="52">
        <v>0</v>
      </c>
      <c r="O391" s="52">
        <v>0</v>
      </c>
      <c r="P391" s="52">
        <v>0</v>
      </c>
      <c r="Q391" s="52">
        <v>0</v>
      </c>
      <c r="R391" s="52">
        <v>0</v>
      </c>
      <c r="S391" s="52">
        <v>0</v>
      </c>
      <c r="T391" s="52">
        <v>0</v>
      </c>
      <c r="U391" s="52">
        <v>0</v>
      </c>
      <c r="V391" s="52">
        <v>0</v>
      </c>
      <c r="W391" s="52">
        <v>0</v>
      </c>
      <c r="X391" s="52">
        <v>0</v>
      </c>
      <c r="Y391" s="52">
        <v>0</v>
      </c>
      <c r="Z391" s="52">
        <v>0</v>
      </c>
      <c r="AA391" s="52">
        <v>0</v>
      </c>
      <c r="AB391" s="52">
        <v>0</v>
      </c>
      <c r="AC391" s="52">
        <v>0</v>
      </c>
      <c r="AD391" s="52">
        <v>0</v>
      </c>
      <c r="AE391" s="52">
        <v>0</v>
      </c>
      <c r="AF391" s="52">
        <v>0</v>
      </c>
      <c r="AG391" s="52">
        <v>0</v>
      </c>
      <c r="AH391" s="52">
        <v>0</v>
      </c>
      <c r="AI391" s="52">
        <v>0</v>
      </c>
      <c r="AJ391" s="52">
        <v>0</v>
      </c>
      <c r="AK391" s="52">
        <v>0</v>
      </c>
      <c r="AL391" s="52">
        <v>0</v>
      </c>
      <c r="AM391" s="52">
        <v>0</v>
      </c>
      <c r="AN391" s="52">
        <v>0</v>
      </c>
      <c r="AO391" s="52">
        <v>0</v>
      </c>
      <c r="AP391" s="52">
        <v>0</v>
      </c>
      <c r="AQ391" s="52">
        <v>0</v>
      </c>
      <c r="AR391" s="52">
        <v>0</v>
      </c>
      <c r="AS391" s="52">
        <v>0</v>
      </c>
      <c r="AT391" s="52">
        <v>0</v>
      </c>
      <c r="AU391" s="52">
        <v>0</v>
      </c>
      <c r="AV391" s="52">
        <v>0</v>
      </c>
      <c r="AW391" s="52">
        <v>0</v>
      </c>
      <c r="AX391" s="52">
        <v>0</v>
      </c>
      <c r="AY391" s="52">
        <v>0</v>
      </c>
      <c r="AZ391" s="52">
        <v>0</v>
      </c>
      <c r="BA391" s="52">
        <v>0</v>
      </c>
      <c r="BB391" s="52">
        <v>0</v>
      </c>
      <c r="BC391" s="52">
        <v>0</v>
      </c>
      <c r="BD391" s="52">
        <v>0</v>
      </c>
      <c r="BE391" s="52">
        <v>0</v>
      </c>
      <c r="BF391" s="52">
        <v>0</v>
      </c>
      <c r="BG391" s="52">
        <v>0</v>
      </c>
      <c r="BH391" s="52">
        <v>0</v>
      </c>
      <c r="BI391" s="52">
        <v>0</v>
      </c>
      <c r="BJ391" s="52">
        <v>0</v>
      </c>
      <c r="BK391" s="52">
        <v>0</v>
      </c>
      <c r="BL391" s="52">
        <v>0</v>
      </c>
      <c r="BM391" s="52">
        <v>0</v>
      </c>
      <c r="BN391" s="52">
        <v>0</v>
      </c>
      <c r="BO391" s="52">
        <v>0</v>
      </c>
      <c r="BP391" s="52">
        <v>0</v>
      </c>
      <c r="BQ391" s="52">
        <v>0</v>
      </c>
      <c r="BR391" s="52">
        <v>0</v>
      </c>
      <c r="BS391" s="52">
        <v>0</v>
      </c>
      <c r="BT391" s="52">
        <v>0</v>
      </c>
      <c r="BU391" s="52">
        <v>0</v>
      </c>
      <c r="BV391" s="52">
        <v>0</v>
      </c>
      <c r="BW391" s="52">
        <v>0</v>
      </c>
      <c r="BX391" s="52">
        <v>0</v>
      </c>
      <c r="BY391" s="52">
        <v>0</v>
      </c>
      <c r="BZ391" s="52">
        <v>0</v>
      </c>
      <c r="CA391" s="52">
        <v>0</v>
      </c>
      <c r="CB391" s="52">
        <v>0</v>
      </c>
      <c r="CC391" s="52">
        <v>0</v>
      </c>
      <c r="CD391" s="52">
        <v>3457.64</v>
      </c>
      <c r="CE391" s="52">
        <v>3252.48</v>
      </c>
      <c r="CF391" s="52">
        <v>3252.48</v>
      </c>
      <c r="CG391" s="52">
        <v>3252.48</v>
      </c>
      <c r="CH391" s="52">
        <v>3252.48</v>
      </c>
      <c r="CI391" s="52">
        <v>3252.48</v>
      </c>
      <c r="CJ391" s="52">
        <v>3252.48</v>
      </c>
      <c r="CK391" s="52">
        <v>3252.48</v>
      </c>
      <c r="CL391" s="52">
        <v>3252.48</v>
      </c>
      <c r="CM391" s="52">
        <v>32149.919999999998</v>
      </c>
      <c r="CN391" s="52">
        <v>3252.48</v>
      </c>
      <c r="CO391" s="52">
        <v>3252.48</v>
      </c>
      <c r="CP391" s="52">
        <v>3252.48</v>
      </c>
      <c r="CQ391" s="52">
        <v>3252.48</v>
      </c>
      <c r="CR391" s="52">
        <v>3252.48</v>
      </c>
      <c r="CS391" s="52">
        <v>3252.48</v>
      </c>
      <c r="CT391" s="52">
        <v>3252.48</v>
      </c>
      <c r="CU391" s="52">
        <v>3252.48</v>
      </c>
      <c r="CV391" s="52">
        <v>3252.48</v>
      </c>
      <c r="CW391" s="52">
        <v>3252.48</v>
      </c>
      <c r="CX391" s="52">
        <v>3252.48</v>
      </c>
      <c r="CY391" s="52">
        <v>32149.919999999998</v>
      </c>
      <c r="CZ391" s="52">
        <v>3252.48</v>
      </c>
      <c r="DA391" s="52">
        <v>3252.48</v>
      </c>
      <c r="DB391" s="52">
        <v>3252.48</v>
      </c>
      <c r="DC391" s="52">
        <v>3252.48</v>
      </c>
      <c r="DD391" s="52">
        <v>3252.48</v>
      </c>
      <c r="DE391" s="52">
        <v>3252.48</v>
      </c>
      <c r="DF391" s="52">
        <v>3252.48</v>
      </c>
      <c r="DG391" s="52">
        <v>3252.48</v>
      </c>
      <c r="DH391" s="52">
        <v>3252.48</v>
      </c>
      <c r="DI391" s="52">
        <v>3252.48</v>
      </c>
      <c r="DJ391" s="52">
        <v>3252.48</v>
      </c>
      <c r="DK391" s="52">
        <v>32149.919999999998</v>
      </c>
      <c r="DL391" s="52">
        <v>3252.48</v>
      </c>
      <c r="DM391" s="52">
        <v>3252.48</v>
      </c>
      <c r="DN391" s="52">
        <v>3252.48</v>
      </c>
      <c r="DO391" s="52">
        <v>3252.48</v>
      </c>
      <c r="DP391" s="52">
        <v>3252.48</v>
      </c>
      <c r="DQ391" s="52">
        <v>3252.48</v>
      </c>
      <c r="DR391" s="52">
        <v>0</v>
      </c>
      <c r="DS391" s="52">
        <v>0</v>
      </c>
      <c r="DT391" s="52">
        <v>0</v>
      </c>
      <c r="DU391" s="52">
        <v>0</v>
      </c>
      <c r="DV391" s="52">
        <v>0</v>
      </c>
      <c r="DW391" s="52">
        <v>28897.439999999999</v>
      </c>
      <c r="DX391" s="52">
        <v>0</v>
      </c>
      <c r="DY391" s="52">
        <v>0</v>
      </c>
      <c r="DZ391" s="52">
        <v>0</v>
      </c>
      <c r="EA391" s="52">
        <v>0</v>
      </c>
      <c r="EB391" s="52">
        <v>0</v>
      </c>
      <c r="EC391" s="52">
        <v>0</v>
      </c>
      <c r="ED391" s="52">
        <v>0</v>
      </c>
      <c r="EE391" s="52">
        <v>0</v>
      </c>
      <c r="EF391" s="52">
        <v>0</v>
      </c>
      <c r="EG391" s="52">
        <v>0</v>
      </c>
      <c r="EH391" s="52">
        <v>0</v>
      </c>
      <c r="EI391" s="52">
        <v>0</v>
      </c>
      <c r="EJ391" s="52">
        <v>0</v>
      </c>
      <c r="EK391" s="52">
        <v>0</v>
      </c>
      <c r="EL391" s="52">
        <v>0</v>
      </c>
      <c r="EM391" s="52">
        <v>0</v>
      </c>
      <c r="EN391" s="52">
        <v>0</v>
      </c>
      <c r="EO391" s="52">
        <v>0</v>
      </c>
      <c r="EP391" s="52">
        <v>0</v>
      </c>
      <c r="EQ391" s="52">
        <v>0</v>
      </c>
      <c r="ER391" s="52">
        <v>0</v>
      </c>
      <c r="ES391" s="52">
        <v>0</v>
      </c>
      <c r="ET391" s="52">
        <v>0</v>
      </c>
      <c r="EU391" s="52">
        <v>0</v>
      </c>
      <c r="EV391" s="52">
        <v>0</v>
      </c>
      <c r="EW391" s="52">
        <v>0</v>
      </c>
      <c r="EX391" s="52">
        <v>0</v>
      </c>
      <c r="EY391" s="52">
        <v>0</v>
      </c>
      <c r="EZ391" s="52">
        <v>0</v>
      </c>
      <c r="FA391" s="52">
        <v>0</v>
      </c>
      <c r="FB391" s="52">
        <v>0</v>
      </c>
      <c r="FC391" s="52">
        <v>0</v>
      </c>
      <c r="FD391" s="52">
        <v>0</v>
      </c>
      <c r="FE391" s="52">
        <v>0</v>
      </c>
      <c r="FF391" s="52">
        <v>0</v>
      </c>
      <c r="FG391" s="52">
        <v>0</v>
      </c>
      <c r="FH391" s="52">
        <v>0</v>
      </c>
      <c r="FI391" s="52">
        <v>0</v>
      </c>
      <c r="FJ391" s="52">
        <v>0</v>
      </c>
      <c r="FK391" s="52">
        <v>0</v>
      </c>
      <c r="FL391" s="52">
        <v>0</v>
      </c>
      <c r="FM391" s="52">
        <v>0</v>
      </c>
      <c r="FN391" s="52">
        <v>0</v>
      </c>
      <c r="FO391" s="52">
        <v>0</v>
      </c>
      <c r="FP391" s="52">
        <v>0</v>
      </c>
      <c r="FQ391" s="52">
        <v>0</v>
      </c>
      <c r="FR391" s="52">
        <v>0</v>
      </c>
      <c r="FS391" s="52">
        <v>0</v>
      </c>
      <c r="FT391" s="52">
        <v>0</v>
      </c>
      <c r="FU391" s="52">
        <v>0</v>
      </c>
      <c r="FV391" s="52">
        <v>0</v>
      </c>
      <c r="FW391" s="52">
        <v>0</v>
      </c>
      <c r="FX391" s="52">
        <v>0</v>
      </c>
      <c r="FY391" s="52">
        <v>0</v>
      </c>
      <c r="FZ391" s="52">
        <v>0</v>
      </c>
      <c r="GA391" s="52">
        <v>0</v>
      </c>
      <c r="GB391" s="52">
        <v>0</v>
      </c>
      <c r="GC391" s="52">
        <v>0</v>
      </c>
      <c r="GD391" s="52">
        <v>0</v>
      </c>
      <c r="GE391" s="52">
        <v>0</v>
      </c>
      <c r="GF391" s="52">
        <v>0</v>
      </c>
      <c r="GG391" s="52">
        <v>0</v>
      </c>
      <c r="GH391" s="52">
        <v>0</v>
      </c>
      <c r="GI391" s="52">
        <v>0</v>
      </c>
      <c r="GJ391" s="52">
        <v>0</v>
      </c>
      <c r="GK391" s="52">
        <v>0</v>
      </c>
      <c r="GL391" s="52">
        <v>0</v>
      </c>
      <c r="GM391" s="52">
        <v>0</v>
      </c>
      <c r="GN391" s="52">
        <v>0</v>
      </c>
      <c r="GO391" s="52">
        <v>0</v>
      </c>
      <c r="GP391" s="52">
        <v>0</v>
      </c>
      <c r="GQ391" s="52">
        <v>0</v>
      </c>
      <c r="GR391" s="52">
        <v>0</v>
      </c>
      <c r="GS391" s="52">
        <v>0</v>
      </c>
      <c r="GT391" s="52">
        <v>0</v>
      </c>
      <c r="GU391" s="52">
        <v>0</v>
      </c>
      <c r="GV391" s="52">
        <v>0</v>
      </c>
      <c r="GW391" s="52">
        <v>0</v>
      </c>
      <c r="GX391" s="52">
        <v>0</v>
      </c>
      <c r="GY391" s="52">
        <v>0</v>
      </c>
      <c r="GZ391" s="52">
        <v>0</v>
      </c>
      <c r="HA391" s="52">
        <v>0</v>
      </c>
      <c r="HB391" s="52">
        <v>0</v>
      </c>
      <c r="HC391" s="52">
        <v>0</v>
      </c>
      <c r="HD391" s="52">
        <v>0</v>
      </c>
      <c r="HE391" s="52">
        <v>0</v>
      </c>
      <c r="HF391" s="52">
        <v>0</v>
      </c>
      <c r="HG391" s="52">
        <v>0</v>
      </c>
      <c r="HH391" s="52">
        <v>0</v>
      </c>
      <c r="HI391" s="52">
        <v>0</v>
      </c>
      <c r="HJ391" s="52">
        <v>0</v>
      </c>
      <c r="HK391" s="52">
        <v>0</v>
      </c>
      <c r="HL391" s="52">
        <v>0</v>
      </c>
      <c r="HM391" s="52">
        <v>0</v>
      </c>
      <c r="HN391" s="52">
        <v>0</v>
      </c>
      <c r="HO391" s="52">
        <v>0</v>
      </c>
      <c r="HP391" s="52">
        <v>0</v>
      </c>
      <c r="HQ391" s="52">
        <v>0</v>
      </c>
      <c r="HR391" s="52">
        <v>0</v>
      </c>
      <c r="HS391" s="52">
        <v>0</v>
      </c>
      <c r="HT391" s="52">
        <v>0</v>
      </c>
      <c r="HU391" s="52">
        <v>0</v>
      </c>
      <c r="HV391" s="52">
        <v>0</v>
      </c>
      <c r="HW391" s="52">
        <v>0</v>
      </c>
      <c r="HX391" s="52">
        <v>0</v>
      </c>
      <c r="HY391" s="52">
        <v>0</v>
      </c>
      <c r="HZ391" s="52">
        <v>0</v>
      </c>
      <c r="IA391" s="52">
        <v>0</v>
      </c>
      <c r="IB391" s="52">
        <v>0</v>
      </c>
      <c r="IC391" s="52">
        <v>0</v>
      </c>
      <c r="ID391" s="52">
        <v>0</v>
      </c>
      <c r="IE391" s="52">
        <v>0</v>
      </c>
      <c r="IF391" s="52">
        <v>0</v>
      </c>
      <c r="IG391" s="52">
        <v>0</v>
      </c>
      <c r="IH391" s="52">
        <v>0</v>
      </c>
      <c r="II391" s="52">
        <v>0</v>
      </c>
      <c r="IJ391" s="52">
        <v>0</v>
      </c>
      <c r="IK391" s="52">
        <v>0</v>
      </c>
      <c r="IL391" s="52">
        <v>0</v>
      </c>
      <c r="IM391" s="52">
        <v>0</v>
      </c>
      <c r="IN391" s="52">
        <v>0</v>
      </c>
      <c r="IO391" s="52">
        <v>0</v>
      </c>
      <c r="IP391" s="52">
        <v>0</v>
      </c>
      <c r="IQ391" s="52">
        <v>0</v>
      </c>
      <c r="IR391" s="52">
        <v>0</v>
      </c>
      <c r="IS391" s="52">
        <v>0</v>
      </c>
      <c r="IT391" s="52">
        <v>0</v>
      </c>
      <c r="IU391" s="52">
        <v>0</v>
      </c>
      <c r="IV391" s="52">
        <v>0</v>
      </c>
      <c r="IW391" s="52">
        <v>0</v>
      </c>
      <c r="IX391" s="52">
        <v>0</v>
      </c>
      <c r="IY391" s="52">
        <v>0</v>
      </c>
      <c r="IZ391" s="52">
        <v>0</v>
      </c>
      <c r="JA391" s="52">
        <v>0</v>
      </c>
      <c r="JB391" s="52">
        <v>0</v>
      </c>
      <c r="JC391" s="52">
        <v>0</v>
      </c>
      <c r="JD391" s="52">
        <v>0</v>
      </c>
      <c r="JE391" s="52">
        <v>0</v>
      </c>
      <c r="JF391" s="52">
        <v>0</v>
      </c>
      <c r="JG391" s="52">
        <v>0</v>
      </c>
      <c r="JH391" s="52">
        <v>0</v>
      </c>
      <c r="JI391" s="52">
        <v>0</v>
      </c>
      <c r="JJ391" s="52">
        <v>0</v>
      </c>
      <c r="JK391" s="52">
        <v>0</v>
      </c>
      <c r="JL391" s="52">
        <v>0</v>
      </c>
      <c r="JM391" s="52">
        <v>0</v>
      </c>
      <c r="JN391" s="52">
        <v>0</v>
      </c>
      <c r="JO391" s="52">
        <v>0</v>
      </c>
      <c r="JP391" s="52">
        <v>0</v>
      </c>
      <c r="JQ391" s="52">
        <v>0</v>
      </c>
      <c r="JR391" s="52">
        <v>0</v>
      </c>
      <c r="JS391" s="52">
        <v>0</v>
      </c>
      <c r="JT391" s="52">
        <v>0</v>
      </c>
      <c r="JU391" s="52">
        <v>0</v>
      </c>
      <c r="JV391" s="52">
        <v>0</v>
      </c>
      <c r="JW391" s="52">
        <v>0</v>
      </c>
      <c r="JX391" s="52">
        <v>0</v>
      </c>
      <c r="JY391" s="52">
        <v>0</v>
      </c>
      <c r="JZ391" s="52">
        <v>0</v>
      </c>
      <c r="KA391" s="52">
        <v>0</v>
      </c>
      <c r="KB391" s="52">
        <v>0</v>
      </c>
      <c r="KC391" s="52">
        <v>0</v>
      </c>
      <c r="KD391" s="52">
        <v>0</v>
      </c>
      <c r="KE391" s="52">
        <v>0</v>
      </c>
      <c r="KF391" s="52">
        <v>0</v>
      </c>
      <c r="KG391" s="52">
        <v>0</v>
      </c>
      <c r="KH391" s="52">
        <v>0</v>
      </c>
      <c r="KI391" s="52">
        <v>0</v>
      </c>
      <c r="KJ391" s="52">
        <v>0</v>
      </c>
      <c r="KK391" s="52">
        <v>0</v>
      </c>
      <c r="KL391" s="52">
        <v>0</v>
      </c>
      <c r="KM391" s="52">
        <v>0</v>
      </c>
      <c r="KN391" s="52">
        <v>0</v>
      </c>
      <c r="KO391" s="52">
        <v>0</v>
      </c>
      <c r="KP391" s="52">
        <v>0</v>
      </c>
      <c r="KQ391" s="52">
        <v>0</v>
      </c>
      <c r="KR391" s="52">
        <v>0</v>
      </c>
      <c r="KS391" s="52">
        <v>0</v>
      </c>
      <c r="KT391" s="52">
        <v>0</v>
      </c>
      <c r="KU391" s="52">
        <v>0</v>
      </c>
      <c r="KV391" s="52">
        <v>0</v>
      </c>
      <c r="KW391" s="52">
        <v>0</v>
      </c>
      <c r="KX391" s="52">
        <v>0</v>
      </c>
      <c r="KY391" s="52">
        <v>0</v>
      </c>
      <c r="KZ391" s="52">
        <v>0</v>
      </c>
      <c r="LA391" s="52">
        <v>0</v>
      </c>
      <c r="LB391" s="52">
        <v>0</v>
      </c>
      <c r="LC391" s="52">
        <v>0</v>
      </c>
      <c r="LD391" s="52">
        <v>0</v>
      </c>
      <c r="LE391" s="52">
        <v>0</v>
      </c>
      <c r="LF391" s="52">
        <v>0</v>
      </c>
      <c r="LG391" s="52">
        <v>0</v>
      </c>
      <c r="LH391" s="52">
        <v>0</v>
      </c>
      <c r="LI391" s="52">
        <v>0</v>
      </c>
      <c r="LJ391" s="52">
        <v>0</v>
      </c>
      <c r="LK391" s="52">
        <v>0</v>
      </c>
      <c r="LL391" s="52">
        <v>0</v>
      </c>
      <c r="LM391" s="52">
        <v>0</v>
      </c>
      <c r="LN391" s="52">
        <v>0</v>
      </c>
      <c r="LO391" s="52">
        <v>0</v>
      </c>
      <c r="LP391" s="52">
        <v>0</v>
      </c>
      <c r="LQ391" s="52">
        <v>0</v>
      </c>
      <c r="LR391" s="52">
        <v>0</v>
      </c>
      <c r="LS391" s="52">
        <v>0</v>
      </c>
      <c r="LT391" s="52">
        <v>0</v>
      </c>
      <c r="LU391" s="52">
        <v>0</v>
      </c>
      <c r="LV391" s="52">
        <v>0</v>
      </c>
      <c r="LW391" s="52">
        <v>0</v>
      </c>
      <c r="LX391" s="52">
        <v>0</v>
      </c>
      <c r="LY391" s="52">
        <v>0</v>
      </c>
      <c r="LZ391" s="52">
        <v>0</v>
      </c>
      <c r="MA391" s="52">
        <v>0</v>
      </c>
      <c r="MB391" s="52">
        <v>0</v>
      </c>
      <c r="MC391" s="52">
        <v>0</v>
      </c>
      <c r="MD391" s="52">
        <v>0</v>
      </c>
      <c r="ME391" s="52">
        <v>0</v>
      </c>
      <c r="MF391" s="52">
        <v>0</v>
      </c>
      <c r="MG391" s="52">
        <v>0</v>
      </c>
      <c r="MH391" s="52">
        <v>0</v>
      </c>
      <c r="MI391" s="52">
        <v>0</v>
      </c>
      <c r="MJ391" s="52">
        <v>0</v>
      </c>
      <c r="MK391" s="52">
        <v>0</v>
      </c>
      <c r="ML391" s="52">
        <v>0</v>
      </c>
      <c r="MM391" s="52">
        <v>0</v>
      </c>
      <c r="MN391" s="52">
        <v>0</v>
      </c>
      <c r="MO391" s="52">
        <v>0</v>
      </c>
      <c r="MP391" s="52">
        <v>0</v>
      </c>
      <c r="MQ391" s="52">
        <v>0</v>
      </c>
      <c r="MR391" s="52">
        <v>0</v>
      </c>
      <c r="MS391" s="52">
        <v>0</v>
      </c>
      <c r="MT391" s="52">
        <v>0</v>
      </c>
      <c r="MU391" s="52">
        <v>0</v>
      </c>
      <c r="MV391" s="52">
        <v>0</v>
      </c>
      <c r="MW391" s="52">
        <v>0</v>
      </c>
      <c r="MX391" s="52">
        <v>0</v>
      </c>
      <c r="MY391" s="52">
        <v>0</v>
      </c>
      <c r="MZ391" s="52">
        <v>0</v>
      </c>
      <c r="NA391" s="52">
        <v>0</v>
      </c>
      <c r="NB391" s="52">
        <v>0</v>
      </c>
      <c r="NC391" s="52">
        <v>0</v>
      </c>
      <c r="ND391" s="52">
        <v>0</v>
      </c>
      <c r="NE391" s="52">
        <v>0</v>
      </c>
      <c r="NF391" s="52">
        <v>0</v>
      </c>
      <c r="NG391" s="52">
        <v>0</v>
      </c>
      <c r="NH391" s="52">
        <v>0</v>
      </c>
      <c r="NI391" s="52">
        <v>0</v>
      </c>
      <c r="NJ391" s="52">
        <v>0</v>
      </c>
      <c r="NK391" s="52">
        <v>0</v>
      </c>
      <c r="NL391" s="52">
        <v>0</v>
      </c>
      <c r="NM391" s="52">
        <v>0</v>
      </c>
      <c r="NN391" s="52">
        <v>0</v>
      </c>
      <c r="NO391" s="52">
        <v>0</v>
      </c>
      <c r="NP391" s="52">
        <v>0</v>
      </c>
      <c r="NQ391" s="52">
        <v>0</v>
      </c>
      <c r="NR391" s="68">
        <f t="shared" si="18"/>
        <v>245894.12000000011</v>
      </c>
      <c r="NS391" s="68">
        <f t="shared" si="19"/>
        <v>245894.12000000011</v>
      </c>
      <c r="NT391" s="68">
        <f t="shared" si="20"/>
        <v>245894.12000000011</v>
      </c>
    </row>
    <row r="392" spans="1:384" s="40" customFormat="1" ht="15" customHeight="1" outlineLevel="1" x14ac:dyDescent="0.2">
      <c r="A392" s="61"/>
      <c r="B392" s="49" t="s">
        <v>1219</v>
      </c>
      <c r="C392" s="49" t="s">
        <v>1238</v>
      </c>
      <c r="D392" s="49" t="s">
        <v>1239</v>
      </c>
      <c r="E392" s="50" t="s">
        <v>1287</v>
      </c>
      <c r="F392" s="64">
        <v>45441</v>
      </c>
      <c r="G392" s="49" t="s">
        <v>37</v>
      </c>
      <c r="H392" s="72">
        <v>0</v>
      </c>
      <c r="I392" s="65">
        <v>225060.78</v>
      </c>
      <c r="J392" s="114" t="str">
        <f>_xlfn.XLOOKUP(E392,'[12]Resumo Unidades'!$B:$B,'[12]Resumo Unidades'!$W:$W)</f>
        <v>Fluxo ok</v>
      </c>
      <c r="K392" s="51" t="str">
        <f>IF(L392&gt;Resumo!$E$23,"Sim","Não")</f>
        <v>Não</v>
      </c>
      <c r="L392" s="66">
        <v>0</v>
      </c>
      <c r="M392" s="67"/>
      <c r="N392" s="52">
        <v>0</v>
      </c>
      <c r="O392" s="52">
        <v>0</v>
      </c>
      <c r="P392" s="52">
        <v>0</v>
      </c>
      <c r="Q392" s="52">
        <v>0</v>
      </c>
      <c r="R392" s="52">
        <v>0</v>
      </c>
      <c r="S392" s="52">
        <v>0</v>
      </c>
      <c r="T392" s="52">
        <v>0</v>
      </c>
      <c r="U392" s="52">
        <v>0</v>
      </c>
      <c r="V392" s="52">
        <v>0</v>
      </c>
      <c r="W392" s="52">
        <v>0</v>
      </c>
      <c r="X392" s="52">
        <v>0</v>
      </c>
      <c r="Y392" s="52">
        <v>0</v>
      </c>
      <c r="Z392" s="52">
        <v>0</v>
      </c>
      <c r="AA392" s="52">
        <v>0</v>
      </c>
      <c r="AB392" s="52">
        <v>0</v>
      </c>
      <c r="AC392" s="52">
        <v>0</v>
      </c>
      <c r="AD392" s="52">
        <v>0</v>
      </c>
      <c r="AE392" s="52">
        <v>0</v>
      </c>
      <c r="AF392" s="52">
        <v>0</v>
      </c>
      <c r="AG392" s="52">
        <v>0</v>
      </c>
      <c r="AH392" s="52">
        <v>0</v>
      </c>
      <c r="AI392" s="52">
        <v>0</v>
      </c>
      <c r="AJ392" s="52">
        <v>0</v>
      </c>
      <c r="AK392" s="52">
        <v>0</v>
      </c>
      <c r="AL392" s="52">
        <v>0</v>
      </c>
      <c r="AM392" s="52">
        <v>0</v>
      </c>
      <c r="AN392" s="52">
        <v>0</v>
      </c>
      <c r="AO392" s="52">
        <v>0</v>
      </c>
      <c r="AP392" s="52">
        <v>0</v>
      </c>
      <c r="AQ392" s="52">
        <v>0</v>
      </c>
      <c r="AR392" s="52">
        <v>0</v>
      </c>
      <c r="AS392" s="52">
        <v>0</v>
      </c>
      <c r="AT392" s="52">
        <v>0</v>
      </c>
      <c r="AU392" s="52">
        <v>0</v>
      </c>
      <c r="AV392" s="52">
        <v>0</v>
      </c>
      <c r="AW392" s="52">
        <v>0</v>
      </c>
      <c r="AX392" s="52">
        <v>0</v>
      </c>
      <c r="AY392" s="52">
        <v>0</v>
      </c>
      <c r="AZ392" s="52">
        <v>0</v>
      </c>
      <c r="BA392" s="52">
        <v>0</v>
      </c>
      <c r="BB392" s="52">
        <v>0</v>
      </c>
      <c r="BC392" s="52">
        <v>0</v>
      </c>
      <c r="BD392" s="52">
        <v>0</v>
      </c>
      <c r="BE392" s="52">
        <v>0</v>
      </c>
      <c r="BF392" s="52">
        <v>0</v>
      </c>
      <c r="BG392" s="52">
        <v>0</v>
      </c>
      <c r="BH392" s="52">
        <v>0</v>
      </c>
      <c r="BI392" s="52">
        <v>0</v>
      </c>
      <c r="BJ392" s="52">
        <v>0</v>
      </c>
      <c r="BK392" s="52">
        <v>0</v>
      </c>
      <c r="BL392" s="52">
        <v>0</v>
      </c>
      <c r="BM392" s="52">
        <v>0</v>
      </c>
      <c r="BN392" s="52">
        <v>0</v>
      </c>
      <c r="BO392" s="52">
        <v>0</v>
      </c>
      <c r="BP392" s="52">
        <v>0</v>
      </c>
      <c r="BQ392" s="52">
        <v>0</v>
      </c>
      <c r="BR392" s="52">
        <v>0</v>
      </c>
      <c r="BS392" s="52">
        <v>0</v>
      </c>
      <c r="BT392" s="52">
        <v>0</v>
      </c>
      <c r="BU392" s="52">
        <v>0</v>
      </c>
      <c r="BV392" s="52">
        <v>0</v>
      </c>
      <c r="BW392" s="52">
        <v>0</v>
      </c>
      <c r="BX392" s="52">
        <v>0</v>
      </c>
      <c r="BY392" s="52">
        <v>0</v>
      </c>
      <c r="BZ392" s="52">
        <v>0</v>
      </c>
      <c r="CA392" s="52">
        <v>0</v>
      </c>
      <c r="CB392" s="52">
        <v>0</v>
      </c>
      <c r="CC392" s="52">
        <v>0</v>
      </c>
      <c r="CD392" s="52">
        <v>3914.0299999999997</v>
      </c>
      <c r="CE392" s="52">
        <v>3875.5099999999998</v>
      </c>
      <c r="CF392" s="52">
        <v>3875.5099999999998</v>
      </c>
      <c r="CG392" s="52">
        <v>3875.5099999999998</v>
      </c>
      <c r="CH392" s="52">
        <v>3875.5099999999998</v>
      </c>
      <c r="CI392" s="52">
        <v>3875.5099999999998</v>
      </c>
      <c r="CJ392" s="52">
        <v>3875.5099999999998</v>
      </c>
      <c r="CK392" s="52">
        <v>3875.5099999999998</v>
      </c>
      <c r="CL392" s="52">
        <v>3875.5099999999998</v>
      </c>
      <c r="CM392" s="52">
        <v>3875.5099999999998</v>
      </c>
      <c r="CN392" s="52">
        <v>3875.5099999999998</v>
      </c>
      <c r="CO392" s="52">
        <v>3875.5099999999998</v>
      </c>
      <c r="CP392" s="52">
        <v>3875.5099999999998</v>
      </c>
      <c r="CQ392" s="52">
        <v>3875.5099999999998</v>
      </c>
      <c r="CR392" s="52">
        <v>3875.5099999999998</v>
      </c>
      <c r="CS392" s="52">
        <v>3875.5099999999998</v>
      </c>
      <c r="CT392" s="52">
        <v>0</v>
      </c>
      <c r="CU392" s="52">
        <v>0</v>
      </c>
      <c r="CV392" s="52">
        <v>0</v>
      </c>
      <c r="CW392" s="52">
        <v>0</v>
      </c>
      <c r="CX392" s="52">
        <v>0</v>
      </c>
      <c r="CY392" s="52">
        <v>0</v>
      </c>
      <c r="CZ392" s="52">
        <v>0</v>
      </c>
      <c r="DA392" s="52">
        <v>0</v>
      </c>
      <c r="DB392" s="52">
        <v>0</v>
      </c>
      <c r="DC392" s="52">
        <v>0</v>
      </c>
      <c r="DD392" s="52">
        <v>0</v>
      </c>
      <c r="DE392" s="52">
        <v>0</v>
      </c>
      <c r="DF392" s="52">
        <v>0</v>
      </c>
      <c r="DG392" s="52">
        <v>0</v>
      </c>
      <c r="DH392" s="52">
        <v>0</v>
      </c>
      <c r="DI392" s="52">
        <v>0</v>
      </c>
      <c r="DJ392" s="52">
        <v>0</v>
      </c>
      <c r="DK392" s="52">
        <v>0</v>
      </c>
      <c r="DL392" s="52">
        <v>0</v>
      </c>
      <c r="DM392" s="52">
        <v>0</v>
      </c>
      <c r="DN392" s="52">
        <v>0</v>
      </c>
      <c r="DO392" s="52">
        <v>0</v>
      </c>
      <c r="DP392" s="52">
        <v>0</v>
      </c>
      <c r="DQ392" s="52">
        <v>0</v>
      </c>
      <c r="DR392" s="52">
        <v>0</v>
      </c>
      <c r="DS392" s="52">
        <v>0</v>
      </c>
      <c r="DT392" s="52">
        <v>0</v>
      </c>
      <c r="DU392" s="52">
        <v>0</v>
      </c>
      <c r="DV392" s="52">
        <v>0</v>
      </c>
      <c r="DW392" s="52">
        <v>0</v>
      </c>
      <c r="DX392" s="52">
        <v>0</v>
      </c>
      <c r="DY392" s="52">
        <v>0</v>
      </c>
      <c r="DZ392" s="52">
        <v>0</v>
      </c>
      <c r="EA392" s="52">
        <v>0</v>
      </c>
      <c r="EB392" s="52">
        <v>0</v>
      </c>
      <c r="EC392" s="52">
        <v>0</v>
      </c>
      <c r="ED392" s="52">
        <v>0</v>
      </c>
      <c r="EE392" s="52">
        <v>0</v>
      </c>
      <c r="EF392" s="52">
        <v>0</v>
      </c>
      <c r="EG392" s="52">
        <v>0</v>
      </c>
      <c r="EH392" s="52">
        <v>0</v>
      </c>
      <c r="EI392" s="52">
        <v>0</v>
      </c>
      <c r="EJ392" s="52">
        <v>0</v>
      </c>
      <c r="EK392" s="52">
        <v>0</v>
      </c>
      <c r="EL392" s="52">
        <v>0</v>
      </c>
      <c r="EM392" s="52">
        <v>0</v>
      </c>
      <c r="EN392" s="52">
        <v>0</v>
      </c>
      <c r="EO392" s="52">
        <v>0</v>
      </c>
      <c r="EP392" s="52">
        <v>0</v>
      </c>
      <c r="EQ392" s="52">
        <v>0</v>
      </c>
      <c r="ER392" s="52">
        <v>0</v>
      </c>
      <c r="ES392" s="52">
        <v>0</v>
      </c>
      <c r="ET392" s="52">
        <v>0</v>
      </c>
      <c r="EU392" s="52">
        <v>0</v>
      </c>
      <c r="EV392" s="52">
        <v>0</v>
      </c>
      <c r="EW392" s="52">
        <v>0</v>
      </c>
      <c r="EX392" s="52">
        <v>0</v>
      </c>
      <c r="EY392" s="52">
        <v>0</v>
      </c>
      <c r="EZ392" s="52">
        <v>0</v>
      </c>
      <c r="FA392" s="52">
        <v>0</v>
      </c>
      <c r="FB392" s="52">
        <v>0</v>
      </c>
      <c r="FC392" s="52">
        <v>0</v>
      </c>
      <c r="FD392" s="52">
        <v>0</v>
      </c>
      <c r="FE392" s="52">
        <v>0</v>
      </c>
      <c r="FF392" s="52">
        <v>0</v>
      </c>
      <c r="FG392" s="52">
        <v>0</v>
      </c>
      <c r="FH392" s="52">
        <v>0</v>
      </c>
      <c r="FI392" s="52">
        <v>0</v>
      </c>
      <c r="FJ392" s="52">
        <v>0</v>
      </c>
      <c r="FK392" s="52">
        <v>0</v>
      </c>
      <c r="FL392" s="52">
        <v>0</v>
      </c>
      <c r="FM392" s="52">
        <v>0</v>
      </c>
      <c r="FN392" s="52">
        <v>0</v>
      </c>
      <c r="FO392" s="52">
        <v>0</v>
      </c>
      <c r="FP392" s="52">
        <v>0</v>
      </c>
      <c r="FQ392" s="52">
        <v>0</v>
      </c>
      <c r="FR392" s="52">
        <v>0</v>
      </c>
      <c r="FS392" s="52">
        <v>0</v>
      </c>
      <c r="FT392" s="52">
        <v>0</v>
      </c>
      <c r="FU392" s="52">
        <v>0</v>
      </c>
      <c r="FV392" s="52">
        <v>0</v>
      </c>
      <c r="FW392" s="52">
        <v>0</v>
      </c>
      <c r="FX392" s="52">
        <v>0</v>
      </c>
      <c r="FY392" s="52">
        <v>0</v>
      </c>
      <c r="FZ392" s="52">
        <v>0</v>
      </c>
      <c r="GA392" s="52">
        <v>0</v>
      </c>
      <c r="GB392" s="52">
        <v>0</v>
      </c>
      <c r="GC392" s="52">
        <v>0</v>
      </c>
      <c r="GD392" s="52">
        <v>0</v>
      </c>
      <c r="GE392" s="52">
        <v>0</v>
      </c>
      <c r="GF392" s="52">
        <v>0</v>
      </c>
      <c r="GG392" s="52">
        <v>0</v>
      </c>
      <c r="GH392" s="52">
        <v>0</v>
      </c>
      <c r="GI392" s="52">
        <v>0</v>
      </c>
      <c r="GJ392" s="52">
        <v>0</v>
      </c>
      <c r="GK392" s="52">
        <v>0</v>
      </c>
      <c r="GL392" s="52">
        <v>0</v>
      </c>
      <c r="GM392" s="52">
        <v>0</v>
      </c>
      <c r="GN392" s="52">
        <v>0</v>
      </c>
      <c r="GO392" s="52">
        <v>0</v>
      </c>
      <c r="GP392" s="52">
        <v>0</v>
      </c>
      <c r="GQ392" s="52">
        <v>0</v>
      </c>
      <c r="GR392" s="52">
        <v>0</v>
      </c>
      <c r="GS392" s="52">
        <v>0</v>
      </c>
      <c r="GT392" s="52">
        <v>0</v>
      </c>
      <c r="GU392" s="52">
        <v>0</v>
      </c>
      <c r="GV392" s="52">
        <v>0</v>
      </c>
      <c r="GW392" s="52">
        <v>0</v>
      </c>
      <c r="GX392" s="52">
        <v>0</v>
      </c>
      <c r="GY392" s="52">
        <v>0</v>
      </c>
      <c r="GZ392" s="52">
        <v>0</v>
      </c>
      <c r="HA392" s="52">
        <v>0</v>
      </c>
      <c r="HB392" s="52">
        <v>0</v>
      </c>
      <c r="HC392" s="52">
        <v>0</v>
      </c>
      <c r="HD392" s="52">
        <v>0</v>
      </c>
      <c r="HE392" s="52">
        <v>0</v>
      </c>
      <c r="HF392" s="52">
        <v>0</v>
      </c>
      <c r="HG392" s="52">
        <v>0</v>
      </c>
      <c r="HH392" s="52">
        <v>0</v>
      </c>
      <c r="HI392" s="52">
        <v>0</v>
      </c>
      <c r="HJ392" s="52">
        <v>0</v>
      </c>
      <c r="HK392" s="52">
        <v>0</v>
      </c>
      <c r="HL392" s="52">
        <v>0</v>
      </c>
      <c r="HM392" s="52">
        <v>0</v>
      </c>
      <c r="HN392" s="52">
        <v>0</v>
      </c>
      <c r="HO392" s="52">
        <v>0</v>
      </c>
      <c r="HP392" s="52">
        <v>0</v>
      </c>
      <c r="HQ392" s="52">
        <v>0</v>
      </c>
      <c r="HR392" s="52">
        <v>0</v>
      </c>
      <c r="HS392" s="52">
        <v>0</v>
      </c>
      <c r="HT392" s="52">
        <v>0</v>
      </c>
      <c r="HU392" s="52">
        <v>0</v>
      </c>
      <c r="HV392" s="52">
        <v>0</v>
      </c>
      <c r="HW392" s="52">
        <v>0</v>
      </c>
      <c r="HX392" s="52">
        <v>0</v>
      </c>
      <c r="HY392" s="52">
        <v>0</v>
      </c>
      <c r="HZ392" s="52">
        <v>0</v>
      </c>
      <c r="IA392" s="52">
        <v>0</v>
      </c>
      <c r="IB392" s="52">
        <v>0</v>
      </c>
      <c r="IC392" s="52">
        <v>0</v>
      </c>
      <c r="ID392" s="52">
        <v>0</v>
      </c>
      <c r="IE392" s="52">
        <v>0</v>
      </c>
      <c r="IF392" s="52">
        <v>0</v>
      </c>
      <c r="IG392" s="52">
        <v>0</v>
      </c>
      <c r="IH392" s="52">
        <v>0</v>
      </c>
      <c r="II392" s="52">
        <v>0</v>
      </c>
      <c r="IJ392" s="52">
        <v>0</v>
      </c>
      <c r="IK392" s="52">
        <v>0</v>
      </c>
      <c r="IL392" s="52">
        <v>0</v>
      </c>
      <c r="IM392" s="52">
        <v>0</v>
      </c>
      <c r="IN392" s="52">
        <v>0</v>
      </c>
      <c r="IO392" s="52">
        <v>0</v>
      </c>
      <c r="IP392" s="52">
        <v>0</v>
      </c>
      <c r="IQ392" s="52">
        <v>0</v>
      </c>
      <c r="IR392" s="52">
        <v>0</v>
      </c>
      <c r="IS392" s="52">
        <v>0</v>
      </c>
      <c r="IT392" s="52">
        <v>0</v>
      </c>
      <c r="IU392" s="52">
        <v>0</v>
      </c>
      <c r="IV392" s="52">
        <v>0</v>
      </c>
      <c r="IW392" s="52">
        <v>0</v>
      </c>
      <c r="IX392" s="52">
        <v>0</v>
      </c>
      <c r="IY392" s="52">
        <v>0</v>
      </c>
      <c r="IZ392" s="52">
        <v>0</v>
      </c>
      <c r="JA392" s="52">
        <v>0</v>
      </c>
      <c r="JB392" s="52">
        <v>0</v>
      </c>
      <c r="JC392" s="52">
        <v>0</v>
      </c>
      <c r="JD392" s="52">
        <v>0</v>
      </c>
      <c r="JE392" s="52">
        <v>0</v>
      </c>
      <c r="JF392" s="52">
        <v>0</v>
      </c>
      <c r="JG392" s="52">
        <v>0</v>
      </c>
      <c r="JH392" s="52">
        <v>0</v>
      </c>
      <c r="JI392" s="52">
        <v>0</v>
      </c>
      <c r="JJ392" s="52">
        <v>0</v>
      </c>
      <c r="JK392" s="52">
        <v>0</v>
      </c>
      <c r="JL392" s="52">
        <v>0</v>
      </c>
      <c r="JM392" s="52">
        <v>0</v>
      </c>
      <c r="JN392" s="52">
        <v>0</v>
      </c>
      <c r="JO392" s="52">
        <v>0</v>
      </c>
      <c r="JP392" s="52">
        <v>0</v>
      </c>
      <c r="JQ392" s="52">
        <v>0</v>
      </c>
      <c r="JR392" s="52">
        <v>0</v>
      </c>
      <c r="JS392" s="52">
        <v>0</v>
      </c>
      <c r="JT392" s="52">
        <v>0</v>
      </c>
      <c r="JU392" s="52">
        <v>0</v>
      </c>
      <c r="JV392" s="52">
        <v>0</v>
      </c>
      <c r="JW392" s="52">
        <v>0</v>
      </c>
      <c r="JX392" s="52">
        <v>0</v>
      </c>
      <c r="JY392" s="52">
        <v>0</v>
      </c>
      <c r="JZ392" s="52">
        <v>0</v>
      </c>
      <c r="KA392" s="52">
        <v>0</v>
      </c>
      <c r="KB392" s="52">
        <v>0</v>
      </c>
      <c r="KC392" s="52">
        <v>0</v>
      </c>
      <c r="KD392" s="52">
        <v>0</v>
      </c>
      <c r="KE392" s="52">
        <v>0</v>
      </c>
      <c r="KF392" s="52">
        <v>0</v>
      </c>
      <c r="KG392" s="52">
        <v>0</v>
      </c>
      <c r="KH392" s="52">
        <v>0</v>
      </c>
      <c r="KI392" s="52">
        <v>0</v>
      </c>
      <c r="KJ392" s="52">
        <v>0</v>
      </c>
      <c r="KK392" s="52">
        <v>0</v>
      </c>
      <c r="KL392" s="52">
        <v>0</v>
      </c>
      <c r="KM392" s="52">
        <v>0</v>
      </c>
      <c r="KN392" s="52">
        <v>0</v>
      </c>
      <c r="KO392" s="52">
        <v>0</v>
      </c>
      <c r="KP392" s="52">
        <v>0</v>
      </c>
      <c r="KQ392" s="52">
        <v>0</v>
      </c>
      <c r="KR392" s="52">
        <v>0</v>
      </c>
      <c r="KS392" s="52">
        <v>0</v>
      </c>
      <c r="KT392" s="52">
        <v>0</v>
      </c>
      <c r="KU392" s="52">
        <v>0</v>
      </c>
      <c r="KV392" s="52">
        <v>0</v>
      </c>
      <c r="KW392" s="52">
        <v>0</v>
      </c>
      <c r="KX392" s="52">
        <v>0</v>
      </c>
      <c r="KY392" s="52">
        <v>0</v>
      </c>
      <c r="KZ392" s="52">
        <v>0</v>
      </c>
      <c r="LA392" s="52">
        <v>0</v>
      </c>
      <c r="LB392" s="52">
        <v>0</v>
      </c>
      <c r="LC392" s="52">
        <v>0</v>
      </c>
      <c r="LD392" s="52">
        <v>0</v>
      </c>
      <c r="LE392" s="52">
        <v>0</v>
      </c>
      <c r="LF392" s="52">
        <v>0</v>
      </c>
      <c r="LG392" s="52">
        <v>0</v>
      </c>
      <c r="LH392" s="52">
        <v>0</v>
      </c>
      <c r="LI392" s="52">
        <v>0</v>
      </c>
      <c r="LJ392" s="52">
        <v>0</v>
      </c>
      <c r="LK392" s="52">
        <v>0</v>
      </c>
      <c r="LL392" s="52">
        <v>0</v>
      </c>
      <c r="LM392" s="52">
        <v>0</v>
      </c>
      <c r="LN392" s="52">
        <v>0</v>
      </c>
      <c r="LO392" s="52">
        <v>0</v>
      </c>
      <c r="LP392" s="52">
        <v>0</v>
      </c>
      <c r="LQ392" s="52">
        <v>0</v>
      </c>
      <c r="LR392" s="52">
        <v>0</v>
      </c>
      <c r="LS392" s="52">
        <v>0</v>
      </c>
      <c r="LT392" s="52">
        <v>0</v>
      </c>
      <c r="LU392" s="52">
        <v>0</v>
      </c>
      <c r="LV392" s="52">
        <v>0</v>
      </c>
      <c r="LW392" s="52">
        <v>0</v>
      </c>
      <c r="LX392" s="52">
        <v>0</v>
      </c>
      <c r="LY392" s="52">
        <v>0</v>
      </c>
      <c r="LZ392" s="52">
        <v>0</v>
      </c>
      <c r="MA392" s="52">
        <v>0</v>
      </c>
      <c r="MB392" s="52">
        <v>0</v>
      </c>
      <c r="MC392" s="52">
        <v>0</v>
      </c>
      <c r="MD392" s="52">
        <v>0</v>
      </c>
      <c r="ME392" s="52">
        <v>0</v>
      </c>
      <c r="MF392" s="52">
        <v>0</v>
      </c>
      <c r="MG392" s="52">
        <v>0</v>
      </c>
      <c r="MH392" s="52">
        <v>0</v>
      </c>
      <c r="MI392" s="52">
        <v>0</v>
      </c>
      <c r="MJ392" s="52">
        <v>0</v>
      </c>
      <c r="MK392" s="52">
        <v>0</v>
      </c>
      <c r="ML392" s="52">
        <v>0</v>
      </c>
      <c r="MM392" s="52">
        <v>0</v>
      </c>
      <c r="MN392" s="52">
        <v>0</v>
      </c>
      <c r="MO392" s="52">
        <v>0</v>
      </c>
      <c r="MP392" s="52">
        <v>0</v>
      </c>
      <c r="MQ392" s="52">
        <v>0</v>
      </c>
      <c r="MR392" s="52">
        <v>0</v>
      </c>
      <c r="MS392" s="52">
        <v>0</v>
      </c>
      <c r="MT392" s="52">
        <v>0</v>
      </c>
      <c r="MU392" s="52">
        <v>0</v>
      </c>
      <c r="MV392" s="52">
        <v>0</v>
      </c>
      <c r="MW392" s="52">
        <v>0</v>
      </c>
      <c r="MX392" s="52">
        <v>0</v>
      </c>
      <c r="MY392" s="52">
        <v>0</v>
      </c>
      <c r="MZ392" s="52">
        <v>0</v>
      </c>
      <c r="NA392" s="52">
        <v>0</v>
      </c>
      <c r="NB392" s="52">
        <v>0</v>
      </c>
      <c r="NC392" s="52">
        <v>0</v>
      </c>
      <c r="ND392" s="52">
        <v>0</v>
      </c>
      <c r="NE392" s="52">
        <v>0</v>
      </c>
      <c r="NF392" s="52">
        <v>0</v>
      </c>
      <c r="NG392" s="52">
        <v>0</v>
      </c>
      <c r="NH392" s="52">
        <v>0</v>
      </c>
      <c r="NI392" s="52">
        <v>0</v>
      </c>
      <c r="NJ392" s="52">
        <v>0</v>
      </c>
      <c r="NK392" s="52">
        <v>0</v>
      </c>
      <c r="NL392" s="52">
        <v>0</v>
      </c>
      <c r="NM392" s="52">
        <v>0</v>
      </c>
      <c r="NN392" s="52">
        <v>0</v>
      </c>
      <c r="NO392" s="52">
        <v>0</v>
      </c>
      <c r="NP392" s="52">
        <v>0</v>
      </c>
      <c r="NQ392" s="52">
        <v>0</v>
      </c>
      <c r="NR392" s="68">
        <f t="shared" si="18"/>
        <v>62046.680000000008</v>
      </c>
      <c r="NS392" s="68">
        <f t="shared" si="19"/>
        <v>62046.680000000008</v>
      </c>
      <c r="NT392" s="68">
        <f t="shared" si="20"/>
        <v>62046.680000000008</v>
      </c>
    </row>
    <row r="393" spans="1:384" s="40" customFormat="1" ht="15" customHeight="1" outlineLevel="1" x14ac:dyDescent="0.2">
      <c r="A393" s="61"/>
      <c r="B393" s="49" t="s">
        <v>1219</v>
      </c>
      <c r="C393" s="49" t="s">
        <v>1240</v>
      </c>
      <c r="D393" s="49" t="s">
        <v>1241</v>
      </c>
      <c r="E393" s="50" t="s">
        <v>1288</v>
      </c>
      <c r="F393" s="64">
        <v>45436</v>
      </c>
      <c r="G393" s="49" t="s">
        <v>37</v>
      </c>
      <c r="H393" s="72">
        <v>0.12682499999999999</v>
      </c>
      <c r="I393" s="65">
        <v>282397.5</v>
      </c>
      <c r="J393" s="114" t="str">
        <f>_xlfn.XLOOKUP(E393,'[12]Resumo Unidades'!$B:$B,'[12]Resumo Unidades'!$W:$W)</f>
        <v>Fluxo ok</v>
      </c>
      <c r="K393" s="51" t="str">
        <f>IF(L393&gt;Resumo!$E$23,"Sim","Não")</f>
        <v>Não</v>
      </c>
      <c r="L393" s="66">
        <v>0</v>
      </c>
      <c r="M393" s="67"/>
      <c r="N393" s="52">
        <v>0</v>
      </c>
      <c r="O393" s="52">
        <v>0</v>
      </c>
      <c r="P393" s="52">
        <v>0</v>
      </c>
      <c r="Q393" s="52">
        <v>0</v>
      </c>
      <c r="R393" s="52">
        <v>0</v>
      </c>
      <c r="S393" s="52">
        <v>0</v>
      </c>
      <c r="T393" s="52">
        <v>0</v>
      </c>
      <c r="U393" s="52">
        <v>0</v>
      </c>
      <c r="V393" s="52">
        <v>0</v>
      </c>
      <c r="W393" s="52">
        <v>0</v>
      </c>
      <c r="X393" s="52">
        <v>0</v>
      </c>
      <c r="Y393" s="52">
        <v>0</v>
      </c>
      <c r="Z393" s="52">
        <v>0</v>
      </c>
      <c r="AA393" s="52">
        <v>0</v>
      </c>
      <c r="AB393" s="52">
        <v>0</v>
      </c>
      <c r="AC393" s="52">
        <v>0</v>
      </c>
      <c r="AD393" s="52">
        <v>0</v>
      </c>
      <c r="AE393" s="52">
        <v>0</v>
      </c>
      <c r="AF393" s="52">
        <v>0</v>
      </c>
      <c r="AG393" s="52">
        <v>0</v>
      </c>
      <c r="AH393" s="52">
        <v>0</v>
      </c>
      <c r="AI393" s="52">
        <v>0</v>
      </c>
      <c r="AJ393" s="52">
        <v>0</v>
      </c>
      <c r="AK393" s="52">
        <v>0</v>
      </c>
      <c r="AL393" s="52">
        <v>0</v>
      </c>
      <c r="AM393" s="52">
        <v>0</v>
      </c>
      <c r="AN393" s="52">
        <v>0</v>
      </c>
      <c r="AO393" s="52">
        <v>0</v>
      </c>
      <c r="AP393" s="52">
        <v>0</v>
      </c>
      <c r="AQ393" s="52">
        <v>0</v>
      </c>
      <c r="AR393" s="52">
        <v>0</v>
      </c>
      <c r="AS393" s="52">
        <v>0</v>
      </c>
      <c r="AT393" s="52">
        <v>0</v>
      </c>
      <c r="AU393" s="52">
        <v>0</v>
      </c>
      <c r="AV393" s="52">
        <v>0</v>
      </c>
      <c r="AW393" s="52">
        <v>0</v>
      </c>
      <c r="AX393" s="52">
        <v>0</v>
      </c>
      <c r="AY393" s="52">
        <v>0</v>
      </c>
      <c r="AZ393" s="52">
        <v>0</v>
      </c>
      <c r="BA393" s="52">
        <v>0</v>
      </c>
      <c r="BB393" s="52">
        <v>0</v>
      </c>
      <c r="BC393" s="52">
        <v>0</v>
      </c>
      <c r="BD393" s="52">
        <v>0</v>
      </c>
      <c r="BE393" s="52">
        <v>0</v>
      </c>
      <c r="BF393" s="52">
        <v>0</v>
      </c>
      <c r="BG393" s="52">
        <v>0</v>
      </c>
      <c r="BH393" s="52">
        <v>0</v>
      </c>
      <c r="BI393" s="52">
        <v>0</v>
      </c>
      <c r="BJ393" s="52">
        <v>0</v>
      </c>
      <c r="BK393" s="52">
        <v>0</v>
      </c>
      <c r="BL393" s="52">
        <v>0</v>
      </c>
      <c r="BM393" s="52">
        <v>0</v>
      </c>
      <c r="BN393" s="52">
        <v>0</v>
      </c>
      <c r="BO393" s="52">
        <v>0</v>
      </c>
      <c r="BP393" s="52">
        <v>0</v>
      </c>
      <c r="BQ393" s="52">
        <v>0</v>
      </c>
      <c r="BR393" s="52">
        <v>0</v>
      </c>
      <c r="BS393" s="52">
        <v>0</v>
      </c>
      <c r="BT393" s="52">
        <v>0</v>
      </c>
      <c r="BU393" s="52">
        <v>0</v>
      </c>
      <c r="BV393" s="52">
        <v>0</v>
      </c>
      <c r="BW393" s="52">
        <v>0</v>
      </c>
      <c r="BX393" s="52">
        <v>0</v>
      </c>
      <c r="BY393" s="52">
        <v>0</v>
      </c>
      <c r="BZ393" s="52">
        <v>0</v>
      </c>
      <c r="CA393" s="52">
        <v>0</v>
      </c>
      <c r="CB393" s="52">
        <v>0</v>
      </c>
      <c r="CC393" s="52">
        <v>0</v>
      </c>
      <c r="CD393" s="52">
        <v>3865.03</v>
      </c>
      <c r="CE393" s="52">
        <v>3693.02</v>
      </c>
      <c r="CF393" s="52">
        <v>3693.02</v>
      </c>
      <c r="CG393" s="52">
        <v>3693.02</v>
      </c>
      <c r="CH393" s="52">
        <v>3693.02</v>
      </c>
      <c r="CI393" s="52">
        <v>3693.02</v>
      </c>
      <c r="CJ393" s="52">
        <v>3693.02</v>
      </c>
      <c r="CK393" s="52">
        <v>3693.02</v>
      </c>
      <c r="CL393" s="52">
        <v>3693.02</v>
      </c>
      <c r="CM393" s="52">
        <v>3693.02</v>
      </c>
      <c r="CN393" s="52">
        <v>3693.02</v>
      </c>
      <c r="CO393" s="52">
        <v>3693.02</v>
      </c>
      <c r="CP393" s="52">
        <v>3693.02</v>
      </c>
      <c r="CQ393" s="52">
        <v>3693.02</v>
      </c>
      <c r="CR393" s="52">
        <v>3693.02</v>
      </c>
      <c r="CS393" s="52">
        <v>3693.02</v>
      </c>
      <c r="CT393" s="52">
        <v>3693.02</v>
      </c>
      <c r="CU393" s="52">
        <v>3693.02</v>
      </c>
      <c r="CV393" s="52">
        <v>3693.02</v>
      </c>
      <c r="CW393" s="52">
        <v>3693.02</v>
      </c>
      <c r="CX393" s="52">
        <v>3693.02</v>
      </c>
      <c r="CY393" s="52">
        <v>3693.02</v>
      </c>
      <c r="CZ393" s="52">
        <v>3693.02</v>
      </c>
      <c r="DA393" s="52">
        <v>3693.02</v>
      </c>
      <c r="DB393" s="52">
        <v>3693.02</v>
      </c>
      <c r="DC393" s="52">
        <v>3684.0099999999998</v>
      </c>
      <c r="DD393" s="52">
        <v>3684.0099999999998</v>
      </c>
      <c r="DE393" s="52">
        <v>3684.0099999999998</v>
      </c>
      <c r="DF393" s="52">
        <v>3684.0099999999998</v>
      </c>
      <c r="DG393" s="52">
        <v>3684.0099999999998</v>
      </c>
      <c r="DH393" s="52">
        <v>3684.0099999999998</v>
      </c>
      <c r="DI393" s="52">
        <v>3684.0099999999998</v>
      </c>
      <c r="DJ393" s="52">
        <v>3684.0099999999998</v>
      </c>
      <c r="DK393" s="52">
        <v>3684.0099999999998</v>
      </c>
      <c r="DL393" s="52">
        <v>3684.0099999999998</v>
      </c>
      <c r="DM393" s="52">
        <v>3684.0099999999998</v>
      </c>
      <c r="DN393" s="52">
        <v>3684.0099999999998</v>
      </c>
      <c r="DO393" s="52">
        <v>3693.77</v>
      </c>
      <c r="DP393" s="52">
        <v>3693.77</v>
      </c>
      <c r="DQ393" s="52">
        <v>3693.77</v>
      </c>
      <c r="DR393" s="52">
        <v>3693.77</v>
      </c>
      <c r="DS393" s="52">
        <v>3693.77</v>
      </c>
      <c r="DT393" s="52">
        <v>3693.77</v>
      </c>
      <c r="DU393" s="52">
        <v>3693.77</v>
      </c>
      <c r="DV393" s="52">
        <v>3693.77</v>
      </c>
      <c r="DW393" s="52">
        <v>3693.77</v>
      </c>
      <c r="DX393" s="52">
        <v>3693.77</v>
      </c>
      <c r="DY393" s="52">
        <v>3693.77</v>
      </c>
      <c r="DZ393" s="52">
        <v>3693.77</v>
      </c>
      <c r="EA393" s="52">
        <v>3693.77</v>
      </c>
      <c r="EB393" s="52">
        <v>3693.77</v>
      </c>
      <c r="EC393" s="52">
        <v>3693.77</v>
      </c>
      <c r="ED393" s="52">
        <v>3693.77</v>
      </c>
      <c r="EE393" s="52">
        <v>3693.77</v>
      </c>
      <c r="EF393" s="52">
        <v>3693.77</v>
      </c>
      <c r="EG393" s="52">
        <v>3693.77</v>
      </c>
      <c r="EH393" s="52">
        <v>3693.77</v>
      </c>
      <c r="EI393" s="52">
        <v>3693.77</v>
      </c>
      <c r="EJ393" s="52">
        <v>3693.77</v>
      </c>
      <c r="EK393" s="52">
        <v>3693.77</v>
      </c>
      <c r="EL393" s="52">
        <v>3693.77</v>
      </c>
      <c r="EM393" s="52">
        <v>3693.77</v>
      </c>
      <c r="EN393" s="52">
        <v>0</v>
      </c>
      <c r="EO393" s="52">
        <v>0</v>
      </c>
      <c r="EP393" s="52">
        <v>0</v>
      </c>
      <c r="EQ393" s="52">
        <v>0</v>
      </c>
      <c r="ER393" s="52">
        <v>0</v>
      </c>
      <c r="ES393" s="52">
        <v>0</v>
      </c>
      <c r="ET393" s="52">
        <v>0</v>
      </c>
      <c r="EU393" s="52">
        <v>0</v>
      </c>
      <c r="EV393" s="52">
        <v>0</v>
      </c>
      <c r="EW393" s="52">
        <v>0</v>
      </c>
      <c r="EX393" s="52">
        <v>0</v>
      </c>
      <c r="EY393" s="52">
        <v>0</v>
      </c>
      <c r="EZ393" s="52">
        <v>0</v>
      </c>
      <c r="FA393" s="52">
        <v>0</v>
      </c>
      <c r="FB393" s="52">
        <v>0</v>
      </c>
      <c r="FC393" s="52">
        <v>0</v>
      </c>
      <c r="FD393" s="52">
        <v>0</v>
      </c>
      <c r="FE393" s="52">
        <v>0</v>
      </c>
      <c r="FF393" s="52">
        <v>0</v>
      </c>
      <c r="FG393" s="52">
        <v>0</v>
      </c>
      <c r="FH393" s="52">
        <v>0</v>
      </c>
      <c r="FI393" s="52">
        <v>0</v>
      </c>
      <c r="FJ393" s="52">
        <v>0</v>
      </c>
      <c r="FK393" s="52">
        <v>0</v>
      </c>
      <c r="FL393" s="52">
        <v>0</v>
      </c>
      <c r="FM393" s="52">
        <v>0</v>
      </c>
      <c r="FN393" s="52">
        <v>0</v>
      </c>
      <c r="FO393" s="52">
        <v>0</v>
      </c>
      <c r="FP393" s="52">
        <v>0</v>
      </c>
      <c r="FQ393" s="52">
        <v>0</v>
      </c>
      <c r="FR393" s="52">
        <v>0</v>
      </c>
      <c r="FS393" s="52">
        <v>0</v>
      </c>
      <c r="FT393" s="52">
        <v>0</v>
      </c>
      <c r="FU393" s="52">
        <v>0</v>
      </c>
      <c r="FV393" s="52">
        <v>0</v>
      </c>
      <c r="FW393" s="52">
        <v>0</v>
      </c>
      <c r="FX393" s="52">
        <v>0</v>
      </c>
      <c r="FY393" s="52">
        <v>0</v>
      </c>
      <c r="FZ393" s="52">
        <v>0</v>
      </c>
      <c r="GA393" s="52">
        <v>0</v>
      </c>
      <c r="GB393" s="52">
        <v>0</v>
      </c>
      <c r="GC393" s="52">
        <v>0</v>
      </c>
      <c r="GD393" s="52">
        <v>0</v>
      </c>
      <c r="GE393" s="52">
        <v>0</v>
      </c>
      <c r="GF393" s="52">
        <v>0</v>
      </c>
      <c r="GG393" s="52">
        <v>0</v>
      </c>
      <c r="GH393" s="52">
        <v>0</v>
      </c>
      <c r="GI393" s="52">
        <v>0</v>
      </c>
      <c r="GJ393" s="52">
        <v>0</v>
      </c>
      <c r="GK393" s="52">
        <v>0</v>
      </c>
      <c r="GL393" s="52">
        <v>0</v>
      </c>
      <c r="GM393" s="52">
        <v>0</v>
      </c>
      <c r="GN393" s="52">
        <v>0</v>
      </c>
      <c r="GO393" s="52">
        <v>0</v>
      </c>
      <c r="GP393" s="52">
        <v>0</v>
      </c>
      <c r="GQ393" s="52">
        <v>0</v>
      </c>
      <c r="GR393" s="52">
        <v>0</v>
      </c>
      <c r="GS393" s="52">
        <v>0</v>
      </c>
      <c r="GT393" s="52">
        <v>0</v>
      </c>
      <c r="GU393" s="52">
        <v>0</v>
      </c>
      <c r="GV393" s="52">
        <v>0</v>
      </c>
      <c r="GW393" s="52">
        <v>0</v>
      </c>
      <c r="GX393" s="52">
        <v>0</v>
      </c>
      <c r="GY393" s="52">
        <v>0</v>
      </c>
      <c r="GZ393" s="52">
        <v>0</v>
      </c>
      <c r="HA393" s="52">
        <v>0</v>
      </c>
      <c r="HB393" s="52">
        <v>0</v>
      </c>
      <c r="HC393" s="52">
        <v>0</v>
      </c>
      <c r="HD393" s="52">
        <v>0</v>
      </c>
      <c r="HE393" s="52">
        <v>0</v>
      </c>
      <c r="HF393" s="52">
        <v>0</v>
      </c>
      <c r="HG393" s="52">
        <v>0</v>
      </c>
      <c r="HH393" s="52">
        <v>0</v>
      </c>
      <c r="HI393" s="52">
        <v>0</v>
      </c>
      <c r="HJ393" s="52">
        <v>0</v>
      </c>
      <c r="HK393" s="52">
        <v>0</v>
      </c>
      <c r="HL393" s="52">
        <v>0</v>
      </c>
      <c r="HM393" s="52">
        <v>0</v>
      </c>
      <c r="HN393" s="52">
        <v>0</v>
      </c>
      <c r="HO393" s="52">
        <v>0</v>
      </c>
      <c r="HP393" s="52">
        <v>0</v>
      </c>
      <c r="HQ393" s="52">
        <v>0</v>
      </c>
      <c r="HR393" s="52">
        <v>0</v>
      </c>
      <c r="HS393" s="52">
        <v>0</v>
      </c>
      <c r="HT393" s="52">
        <v>0</v>
      </c>
      <c r="HU393" s="52">
        <v>0</v>
      </c>
      <c r="HV393" s="52">
        <v>0</v>
      </c>
      <c r="HW393" s="52">
        <v>0</v>
      </c>
      <c r="HX393" s="52">
        <v>0</v>
      </c>
      <c r="HY393" s="52">
        <v>0</v>
      </c>
      <c r="HZ393" s="52">
        <v>0</v>
      </c>
      <c r="IA393" s="52">
        <v>0</v>
      </c>
      <c r="IB393" s="52">
        <v>0</v>
      </c>
      <c r="IC393" s="52">
        <v>0</v>
      </c>
      <c r="ID393" s="52">
        <v>0</v>
      </c>
      <c r="IE393" s="52">
        <v>0</v>
      </c>
      <c r="IF393" s="52">
        <v>0</v>
      </c>
      <c r="IG393" s="52">
        <v>0</v>
      </c>
      <c r="IH393" s="52">
        <v>0</v>
      </c>
      <c r="II393" s="52">
        <v>0</v>
      </c>
      <c r="IJ393" s="52">
        <v>0</v>
      </c>
      <c r="IK393" s="52">
        <v>0</v>
      </c>
      <c r="IL393" s="52">
        <v>0</v>
      </c>
      <c r="IM393" s="52">
        <v>0</v>
      </c>
      <c r="IN393" s="52">
        <v>0</v>
      </c>
      <c r="IO393" s="52">
        <v>0</v>
      </c>
      <c r="IP393" s="52">
        <v>0</v>
      </c>
      <c r="IQ393" s="52">
        <v>0</v>
      </c>
      <c r="IR393" s="52">
        <v>0</v>
      </c>
      <c r="IS393" s="52">
        <v>0</v>
      </c>
      <c r="IT393" s="52">
        <v>0</v>
      </c>
      <c r="IU393" s="52">
        <v>0</v>
      </c>
      <c r="IV393" s="52">
        <v>0</v>
      </c>
      <c r="IW393" s="52">
        <v>0</v>
      </c>
      <c r="IX393" s="52">
        <v>0</v>
      </c>
      <c r="IY393" s="52">
        <v>0</v>
      </c>
      <c r="IZ393" s="52">
        <v>0</v>
      </c>
      <c r="JA393" s="52">
        <v>0</v>
      </c>
      <c r="JB393" s="52">
        <v>0</v>
      </c>
      <c r="JC393" s="52">
        <v>0</v>
      </c>
      <c r="JD393" s="52">
        <v>0</v>
      </c>
      <c r="JE393" s="52">
        <v>0</v>
      </c>
      <c r="JF393" s="52">
        <v>0</v>
      </c>
      <c r="JG393" s="52">
        <v>0</v>
      </c>
      <c r="JH393" s="52">
        <v>0</v>
      </c>
      <c r="JI393" s="52">
        <v>0</v>
      </c>
      <c r="JJ393" s="52">
        <v>0</v>
      </c>
      <c r="JK393" s="52">
        <v>0</v>
      </c>
      <c r="JL393" s="52">
        <v>0</v>
      </c>
      <c r="JM393" s="52">
        <v>0</v>
      </c>
      <c r="JN393" s="52">
        <v>0</v>
      </c>
      <c r="JO393" s="52">
        <v>0</v>
      </c>
      <c r="JP393" s="52">
        <v>0</v>
      </c>
      <c r="JQ393" s="52">
        <v>0</v>
      </c>
      <c r="JR393" s="52">
        <v>0</v>
      </c>
      <c r="JS393" s="52">
        <v>0</v>
      </c>
      <c r="JT393" s="52">
        <v>0</v>
      </c>
      <c r="JU393" s="52">
        <v>0</v>
      </c>
      <c r="JV393" s="52">
        <v>0</v>
      </c>
      <c r="JW393" s="52">
        <v>0</v>
      </c>
      <c r="JX393" s="52">
        <v>0</v>
      </c>
      <c r="JY393" s="52">
        <v>0</v>
      </c>
      <c r="JZ393" s="52">
        <v>0</v>
      </c>
      <c r="KA393" s="52">
        <v>0</v>
      </c>
      <c r="KB393" s="52">
        <v>0</v>
      </c>
      <c r="KC393" s="52">
        <v>0</v>
      </c>
      <c r="KD393" s="52">
        <v>0</v>
      </c>
      <c r="KE393" s="52">
        <v>0</v>
      </c>
      <c r="KF393" s="52">
        <v>0</v>
      </c>
      <c r="KG393" s="52">
        <v>0</v>
      </c>
      <c r="KH393" s="52">
        <v>0</v>
      </c>
      <c r="KI393" s="52">
        <v>0</v>
      </c>
      <c r="KJ393" s="52">
        <v>0</v>
      </c>
      <c r="KK393" s="52">
        <v>0</v>
      </c>
      <c r="KL393" s="52">
        <v>0</v>
      </c>
      <c r="KM393" s="52">
        <v>0</v>
      </c>
      <c r="KN393" s="52">
        <v>0</v>
      </c>
      <c r="KO393" s="52">
        <v>0</v>
      </c>
      <c r="KP393" s="52">
        <v>0</v>
      </c>
      <c r="KQ393" s="52">
        <v>0</v>
      </c>
      <c r="KR393" s="52">
        <v>0</v>
      </c>
      <c r="KS393" s="52">
        <v>0</v>
      </c>
      <c r="KT393" s="52">
        <v>0</v>
      </c>
      <c r="KU393" s="52">
        <v>0</v>
      </c>
      <c r="KV393" s="52">
        <v>0</v>
      </c>
      <c r="KW393" s="52">
        <v>0</v>
      </c>
      <c r="KX393" s="52">
        <v>0</v>
      </c>
      <c r="KY393" s="52">
        <v>0</v>
      </c>
      <c r="KZ393" s="52">
        <v>0</v>
      </c>
      <c r="LA393" s="52">
        <v>0</v>
      </c>
      <c r="LB393" s="52">
        <v>0</v>
      </c>
      <c r="LC393" s="52">
        <v>0</v>
      </c>
      <c r="LD393" s="52">
        <v>0</v>
      </c>
      <c r="LE393" s="52">
        <v>0</v>
      </c>
      <c r="LF393" s="52">
        <v>0</v>
      </c>
      <c r="LG393" s="52">
        <v>0</v>
      </c>
      <c r="LH393" s="52">
        <v>0</v>
      </c>
      <c r="LI393" s="52">
        <v>0</v>
      </c>
      <c r="LJ393" s="52">
        <v>0</v>
      </c>
      <c r="LK393" s="52">
        <v>0</v>
      </c>
      <c r="LL393" s="52">
        <v>0</v>
      </c>
      <c r="LM393" s="52">
        <v>0</v>
      </c>
      <c r="LN393" s="52">
        <v>0</v>
      </c>
      <c r="LO393" s="52">
        <v>0</v>
      </c>
      <c r="LP393" s="52">
        <v>0</v>
      </c>
      <c r="LQ393" s="52">
        <v>0</v>
      </c>
      <c r="LR393" s="52">
        <v>0</v>
      </c>
      <c r="LS393" s="52">
        <v>0</v>
      </c>
      <c r="LT393" s="52">
        <v>0</v>
      </c>
      <c r="LU393" s="52">
        <v>0</v>
      </c>
      <c r="LV393" s="52">
        <v>0</v>
      </c>
      <c r="LW393" s="52">
        <v>0</v>
      </c>
      <c r="LX393" s="52">
        <v>0</v>
      </c>
      <c r="LY393" s="52">
        <v>0</v>
      </c>
      <c r="LZ393" s="52">
        <v>0</v>
      </c>
      <c r="MA393" s="52">
        <v>0</v>
      </c>
      <c r="MB393" s="52">
        <v>0</v>
      </c>
      <c r="MC393" s="52">
        <v>0</v>
      </c>
      <c r="MD393" s="52">
        <v>0</v>
      </c>
      <c r="ME393" s="52">
        <v>0</v>
      </c>
      <c r="MF393" s="52">
        <v>0</v>
      </c>
      <c r="MG393" s="52">
        <v>0</v>
      </c>
      <c r="MH393" s="52">
        <v>0</v>
      </c>
      <c r="MI393" s="52">
        <v>0</v>
      </c>
      <c r="MJ393" s="52">
        <v>0</v>
      </c>
      <c r="MK393" s="52">
        <v>0</v>
      </c>
      <c r="ML393" s="52">
        <v>0</v>
      </c>
      <c r="MM393" s="52">
        <v>0</v>
      </c>
      <c r="MN393" s="52">
        <v>0</v>
      </c>
      <c r="MO393" s="52">
        <v>0</v>
      </c>
      <c r="MP393" s="52">
        <v>0</v>
      </c>
      <c r="MQ393" s="52">
        <v>0</v>
      </c>
      <c r="MR393" s="52">
        <v>0</v>
      </c>
      <c r="MS393" s="52">
        <v>0</v>
      </c>
      <c r="MT393" s="52">
        <v>0</v>
      </c>
      <c r="MU393" s="52">
        <v>0</v>
      </c>
      <c r="MV393" s="52">
        <v>0</v>
      </c>
      <c r="MW393" s="52">
        <v>0</v>
      </c>
      <c r="MX393" s="52">
        <v>0</v>
      </c>
      <c r="MY393" s="52">
        <v>0</v>
      </c>
      <c r="MZ393" s="52">
        <v>0</v>
      </c>
      <c r="NA393" s="52">
        <v>0</v>
      </c>
      <c r="NB393" s="52">
        <v>0</v>
      </c>
      <c r="NC393" s="52">
        <v>0</v>
      </c>
      <c r="ND393" s="52">
        <v>0</v>
      </c>
      <c r="NE393" s="52">
        <v>0</v>
      </c>
      <c r="NF393" s="52">
        <v>0</v>
      </c>
      <c r="NG393" s="52">
        <v>0</v>
      </c>
      <c r="NH393" s="52">
        <v>0</v>
      </c>
      <c r="NI393" s="52">
        <v>0</v>
      </c>
      <c r="NJ393" s="52">
        <v>0</v>
      </c>
      <c r="NK393" s="52">
        <v>0</v>
      </c>
      <c r="NL393" s="52">
        <v>0</v>
      </c>
      <c r="NM393" s="52">
        <v>0</v>
      </c>
      <c r="NN393" s="52">
        <v>0</v>
      </c>
      <c r="NO393" s="52">
        <v>0</v>
      </c>
      <c r="NP393" s="52">
        <v>0</v>
      </c>
      <c r="NQ393" s="52">
        <v>0</v>
      </c>
      <c r="NR393" s="68">
        <f t="shared" si="18"/>
        <v>229049.87999999971</v>
      </c>
      <c r="NS393" s="68">
        <f t="shared" si="19"/>
        <v>229049.87999999971</v>
      </c>
      <c r="NT393" s="68">
        <f t="shared" si="20"/>
        <v>229049.87999999971</v>
      </c>
    </row>
    <row r="394" spans="1:384" s="40" customFormat="1" ht="15" customHeight="1" outlineLevel="1" x14ac:dyDescent="0.2">
      <c r="A394" s="61"/>
      <c r="B394" s="49" t="s">
        <v>1219</v>
      </c>
      <c r="C394" s="49" t="s">
        <v>1242</v>
      </c>
      <c r="D394" s="49" t="s">
        <v>1243</v>
      </c>
      <c r="E394" s="50" t="s">
        <v>1289</v>
      </c>
      <c r="F394" s="64">
        <v>45363</v>
      </c>
      <c r="G394" s="49" t="s">
        <v>37</v>
      </c>
      <c r="H394" s="72">
        <v>0.12682499999999999</v>
      </c>
      <c r="I394" s="65">
        <v>227765.7</v>
      </c>
      <c r="J394" s="114" t="str">
        <f>_xlfn.XLOOKUP(E394,'[12]Resumo Unidades'!$B:$B,'[12]Resumo Unidades'!$W:$W)</f>
        <v>Fluxo ok</v>
      </c>
      <c r="K394" s="51" t="str">
        <f>IF(L394&gt;Resumo!$E$23,"Sim","Não")</f>
        <v>Não</v>
      </c>
      <c r="L394" s="66">
        <v>0</v>
      </c>
      <c r="M394" s="67"/>
      <c r="N394" s="52">
        <v>0</v>
      </c>
      <c r="O394" s="52">
        <v>0</v>
      </c>
      <c r="P394" s="52">
        <v>0</v>
      </c>
      <c r="Q394" s="52">
        <v>0</v>
      </c>
      <c r="R394" s="52">
        <v>0</v>
      </c>
      <c r="S394" s="52">
        <v>0</v>
      </c>
      <c r="T394" s="52">
        <v>0</v>
      </c>
      <c r="U394" s="52">
        <v>0</v>
      </c>
      <c r="V394" s="52">
        <v>0</v>
      </c>
      <c r="W394" s="52">
        <v>0</v>
      </c>
      <c r="X394" s="52">
        <v>0</v>
      </c>
      <c r="Y394" s="52">
        <v>0</v>
      </c>
      <c r="Z394" s="52">
        <v>0</v>
      </c>
      <c r="AA394" s="52">
        <v>0</v>
      </c>
      <c r="AB394" s="52">
        <v>0</v>
      </c>
      <c r="AC394" s="52">
        <v>0</v>
      </c>
      <c r="AD394" s="52">
        <v>0</v>
      </c>
      <c r="AE394" s="52">
        <v>0</v>
      </c>
      <c r="AF394" s="52">
        <v>0</v>
      </c>
      <c r="AG394" s="52">
        <v>0</v>
      </c>
      <c r="AH394" s="52">
        <v>0</v>
      </c>
      <c r="AI394" s="52">
        <v>0</v>
      </c>
      <c r="AJ394" s="52">
        <v>0</v>
      </c>
      <c r="AK394" s="52">
        <v>0</v>
      </c>
      <c r="AL394" s="52">
        <v>0</v>
      </c>
      <c r="AM394" s="52">
        <v>0</v>
      </c>
      <c r="AN394" s="52">
        <v>0</v>
      </c>
      <c r="AO394" s="52">
        <v>0</v>
      </c>
      <c r="AP394" s="52">
        <v>0</v>
      </c>
      <c r="AQ394" s="52">
        <v>0</v>
      </c>
      <c r="AR394" s="52">
        <v>0</v>
      </c>
      <c r="AS394" s="52">
        <v>0</v>
      </c>
      <c r="AT394" s="52">
        <v>0</v>
      </c>
      <c r="AU394" s="52">
        <v>0</v>
      </c>
      <c r="AV394" s="52">
        <v>0</v>
      </c>
      <c r="AW394" s="52">
        <v>0</v>
      </c>
      <c r="AX394" s="52">
        <v>0</v>
      </c>
      <c r="AY394" s="52">
        <v>0</v>
      </c>
      <c r="AZ394" s="52">
        <v>0</v>
      </c>
      <c r="BA394" s="52">
        <v>0</v>
      </c>
      <c r="BB394" s="52">
        <v>0</v>
      </c>
      <c r="BC394" s="52">
        <v>0</v>
      </c>
      <c r="BD394" s="52">
        <v>0</v>
      </c>
      <c r="BE394" s="52">
        <v>0</v>
      </c>
      <c r="BF394" s="52">
        <v>0</v>
      </c>
      <c r="BG394" s="52">
        <v>0</v>
      </c>
      <c r="BH394" s="52">
        <v>0</v>
      </c>
      <c r="BI394" s="52">
        <v>0</v>
      </c>
      <c r="BJ394" s="52">
        <v>0</v>
      </c>
      <c r="BK394" s="52">
        <v>0</v>
      </c>
      <c r="BL394" s="52">
        <v>0</v>
      </c>
      <c r="BM394" s="52">
        <v>0</v>
      </c>
      <c r="BN394" s="52">
        <v>0</v>
      </c>
      <c r="BO394" s="52">
        <v>0</v>
      </c>
      <c r="BP394" s="52">
        <v>0</v>
      </c>
      <c r="BQ394" s="52">
        <v>0</v>
      </c>
      <c r="BR394" s="52">
        <v>0</v>
      </c>
      <c r="BS394" s="52">
        <v>0</v>
      </c>
      <c r="BT394" s="52">
        <v>0</v>
      </c>
      <c r="BU394" s="52">
        <v>0</v>
      </c>
      <c r="BV394" s="52">
        <v>0</v>
      </c>
      <c r="BW394" s="52">
        <v>0</v>
      </c>
      <c r="BX394" s="52">
        <v>0</v>
      </c>
      <c r="BY394" s="52">
        <v>0</v>
      </c>
      <c r="BZ394" s="52">
        <v>0</v>
      </c>
      <c r="CA394" s="52">
        <v>0</v>
      </c>
      <c r="CB394" s="52">
        <v>0</v>
      </c>
      <c r="CC394" s="52">
        <v>0</v>
      </c>
      <c r="CD394" s="52">
        <v>2045.9299999999998</v>
      </c>
      <c r="CE394" s="52">
        <v>1909.36</v>
      </c>
      <c r="CF394" s="52">
        <v>1909.36</v>
      </c>
      <c r="CG394" s="52">
        <v>1909.36</v>
      </c>
      <c r="CH394" s="52">
        <v>1909.36</v>
      </c>
      <c r="CI394" s="52">
        <v>1909.36</v>
      </c>
      <c r="CJ394" s="52">
        <v>1909.36</v>
      </c>
      <c r="CK394" s="52">
        <v>1909.36</v>
      </c>
      <c r="CL394" s="52">
        <v>1909.36</v>
      </c>
      <c r="CM394" s="52">
        <v>1909.36</v>
      </c>
      <c r="CN394" s="52">
        <v>1909.36</v>
      </c>
      <c r="CO394" s="52">
        <v>11805.87</v>
      </c>
      <c r="CP394" s="52">
        <v>1909.36</v>
      </c>
      <c r="CQ394" s="52">
        <v>1909.36</v>
      </c>
      <c r="CR394" s="52">
        <v>1909.36</v>
      </c>
      <c r="CS394" s="52">
        <v>1909.36</v>
      </c>
      <c r="CT394" s="52">
        <v>1909.36</v>
      </c>
      <c r="CU394" s="52">
        <v>1909.36</v>
      </c>
      <c r="CV394" s="52">
        <v>1909.36</v>
      </c>
      <c r="CW394" s="52">
        <v>1909.36</v>
      </c>
      <c r="CX394" s="52">
        <v>1909.36</v>
      </c>
      <c r="CY394" s="52">
        <v>1909.36</v>
      </c>
      <c r="CZ394" s="52">
        <v>1909.36</v>
      </c>
      <c r="DA394" s="52">
        <v>11805.869999999999</v>
      </c>
      <c r="DB394" s="52">
        <v>1909.36</v>
      </c>
      <c r="DC394" s="52">
        <v>1909.36</v>
      </c>
      <c r="DD394" s="52">
        <v>1909.36</v>
      </c>
      <c r="DE394" s="52">
        <v>1909.36</v>
      </c>
      <c r="DF394" s="52">
        <v>1909.36</v>
      </c>
      <c r="DG394" s="52">
        <v>1909.36</v>
      </c>
      <c r="DH394" s="52">
        <v>1909.36</v>
      </c>
      <c r="DI394" s="52">
        <v>1909.36</v>
      </c>
      <c r="DJ394" s="52">
        <v>1909.36</v>
      </c>
      <c r="DK394" s="52">
        <v>1909.36</v>
      </c>
      <c r="DL394" s="52">
        <v>1909.36</v>
      </c>
      <c r="DM394" s="52">
        <v>11805.869999999999</v>
      </c>
      <c r="DN394" s="52">
        <v>1909.36</v>
      </c>
      <c r="DO394" s="52">
        <v>1909.36</v>
      </c>
      <c r="DP394" s="52">
        <v>1909.36</v>
      </c>
      <c r="DQ394" s="52">
        <v>1909.36</v>
      </c>
      <c r="DR394" s="52">
        <v>1909.36</v>
      </c>
      <c r="DS394" s="52">
        <v>1909.36</v>
      </c>
      <c r="DT394" s="52">
        <v>1909.36</v>
      </c>
      <c r="DU394" s="52">
        <v>1909.36</v>
      </c>
      <c r="DV394" s="52">
        <v>1909.36</v>
      </c>
      <c r="DW394" s="52">
        <v>1909.36</v>
      </c>
      <c r="DX394" s="52">
        <v>1909.36</v>
      </c>
      <c r="DY394" s="52">
        <v>11805.869999999999</v>
      </c>
      <c r="DZ394" s="52">
        <v>1909.36</v>
      </c>
      <c r="EA394" s="52">
        <v>1909.36</v>
      </c>
      <c r="EB394" s="52">
        <v>1909.36</v>
      </c>
      <c r="EC394" s="52">
        <v>1909.36</v>
      </c>
      <c r="ED394" s="52">
        <v>1909.36</v>
      </c>
      <c r="EE394" s="52">
        <v>1909.36</v>
      </c>
      <c r="EF394" s="52">
        <v>1909.36</v>
      </c>
      <c r="EG394" s="52">
        <v>1909.36</v>
      </c>
      <c r="EH394" s="52">
        <v>1909.36</v>
      </c>
      <c r="EI394" s="52">
        <v>1909.36</v>
      </c>
      <c r="EJ394" s="52">
        <v>1909.36</v>
      </c>
      <c r="EK394" s="52">
        <v>11805.869999999999</v>
      </c>
      <c r="EL394" s="52">
        <v>1909.36</v>
      </c>
      <c r="EM394" s="52">
        <v>1909.36</v>
      </c>
      <c r="EN394" s="52">
        <v>1909.36</v>
      </c>
      <c r="EO394" s="52">
        <v>1909.36</v>
      </c>
      <c r="EP394" s="52">
        <v>1909.36</v>
      </c>
      <c r="EQ394" s="52">
        <v>1909.36</v>
      </c>
      <c r="ER394" s="52">
        <v>1909.36</v>
      </c>
      <c r="ES394" s="52">
        <v>1909.36</v>
      </c>
      <c r="ET394" s="52">
        <v>1909.36</v>
      </c>
      <c r="EU394" s="52">
        <v>1909.36</v>
      </c>
      <c r="EV394" s="52">
        <v>1909.36</v>
      </c>
      <c r="EW394" s="52">
        <v>11805.869999999999</v>
      </c>
      <c r="EX394" s="52">
        <v>1909.36</v>
      </c>
      <c r="EY394" s="52">
        <v>1909.36</v>
      </c>
      <c r="EZ394" s="52">
        <v>1909.36</v>
      </c>
      <c r="FA394" s="52">
        <v>1909.36</v>
      </c>
      <c r="FB394" s="52">
        <v>1909.36</v>
      </c>
      <c r="FC394" s="52">
        <v>1909.36</v>
      </c>
      <c r="FD394" s="52">
        <v>1909.36</v>
      </c>
      <c r="FE394" s="52">
        <v>1909.36</v>
      </c>
      <c r="FF394" s="52">
        <v>1909.36</v>
      </c>
      <c r="FG394" s="52">
        <v>1909.36</v>
      </c>
      <c r="FH394" s="52">
        <v>1909.36</v>
      </c>
      <c r="FI394" s="52">
        <v>11805.869999999999</v>
      </c>
      <c r="FJ394" s="52">
        <v>1909.36</v>
      </c>
      <c r="FK394" s="52">
        <v>1909.36</v>
      </c>
      <c r="FL394" s="52">
        <v>1909.36</v>
      </c>
      <c r="FM394" s="52">
        <v>1909.36</v>
      </c>
      <c r="FN394" s="52">
        <v>1909.36</v>
      </c>
      <c r="FO394" s="52">
        <v>1909.36</v>
      </c>
      <c r="FP394" s="52">
        <v>1909.36</v>
      </c>
      <c r="FQ394" s="52">
        <v>1909.36</v>
      </c>
      <c r="FR394" s="52">
        <v>1909.36</v>
      </c>
      <c r="FS394" s="52">
        <v>1909.36</v>
      </c>
      <c r="FT394" s="52">
        <v>1909.36</v>
      </c>
      <c r="FU394" s="52">
        <v>11805.869999999999</v>
      </c>
      <c r="FV394" s="52">
        <v>1909.36</v>
      </c>
      <c r="FW394" s="52">
        <v>1909.36</v>
      </c>
      <c r="FX394" s="52">
        <v>1909.36</v>
      </c>
      <c r="FY394" s="52">
        <v>1909.36</v>
      </c>
      <c r="FZ394" s="52">
        <v>1909.36</v>
      </c>
      <c r="GA394" s="52">
        <v>1909.36</v>
      </c>
      <c r="GB394" s="52">
        <v>1909.36</v>
      </c>
      <c r="GC394" s="52">
        <v>1909.36</v>
      </c>
      <c r="GD394" s="52">
        <v>1909.36</v>
      </c>
      <c r="GE394" s="52">
        <v>1909.36</v>
      </c>
      <c r="GF394" s="52">
        <v>1909.36</v>
      </c>
      <c r="GG394" s="52">
        <v>11805.87</v>
      </c>
      <c r="GH394" s="52">
        <v>1909.36</v>
      </c>
      <c r="GI394" s="52">
        <v>1909.36</v>
      </c>
      <c r="GJ394" s="52">
        <v>1909.36</v>
      </c>
      <c r="GK394" s="52">
        <v>1909.36</v>
      </c>
      <c r="GL394" s="52">
        <v>1909.36</v>
      </c>
      <c r="GM394" s="52">
        <v>1909.36</v>
      </c>
      <c r="GN394" s="52">
        <v>1909.36</v>
      </c>
      <c r="GO394" s="52">
        <v>1909.36</v>
      </c>
      <c r="GP394" s="52">
        <v>1909.36</v>
      </c>
      <c r="GQ394" s="52">
        <v>1909.36</v>
      </c>
      <c r="GR394" s="52">
        <v>1909.36</v>
      </c>
      <c r="GS394" s="52">
        <v>11805.869999999999</v>
      </c>
      <c r="GT394" s="52">
        <v>1909.36</v>
      </c>
      <c r="GU394" s="52">
        <v>1909.36</v>
      </c>
      <c r="GV394" s="52">
        <v>1909.36</v>
      </c>
      <c r="GW394" s="52">
        <v>1909.36</v>
      </c>
      <c r="GX394" s="52">
        <v>1909.36</v>
      </c>
      <c r="GY394" s="52">
        <v>1909.36</v>
      </c>
      <c r="GZ394" s="52">
        <v>1909.36</v>
      </c>
      <c r="HA394" s="52">
        <v>1909.36</v>
      </c>
      <c r="HB394" s="52">
        <v>1909.36</v>
      </c>
      <c r="HC394" s="52">
        <v>1909.36</v>
      </c>
      <c r="HD394" s="52">
        <v>1909.36</v>
      </c>
      <c r="HE394" s="52">
        <v>11805.869999999999</v>
      </c>
      <c r="HF394" s="52">
        <v>1909.36</v>
      </c>
      <c r="HG394" s="52">
        <v>1909.36</v>
      </c>
      <c r="HH394" s="52">
        <v>1909.36</v>
      </c>
      <c r="HI394" s="52">
        <v>1909.36</v>
      </c>
      <c r="HJ394" s="52">
        <v>1909.36</v>
      </c>
      <c r="HK394" s="52">
        <v>1909.36</v>
      </c>
      <c r="HL394" s="52">
        <v>1909.36</v>
      </c>
      <c r="HM394" s="52">
        <v>1909.36</v>
      </c>
      <c r="HN394" s="52">
        <v>1909.36</v>
      </c>
      <c r="HO394" s="52">
        <v>1909.36</v>
      </c>
      <c r="HP394" s="52">
        <v>1909.36</v>
      </c>
      <c r="HQ394" s="52">
        <v>11805.869999999999</v>
      </c>
      <c r="HR394" s="52">
        <v>1909.36</v>
      </c>
      <c r="HS394" s="52">
        <v>1909.36</v>
      </c>
      <c r="HT394" s="52">
        <v>1909.36</v>
      </c>
      <c r="HU394" s="52">
        <v>1909.36</v>
      </c>
      <c r="HV394" s="52">
        <v>1909.36</v>
      </c>
      <c r="HW394" s="52">
        <v>1909.36</v>
      </c>
      <c r="HX394" s="52">
        <v>1909.36</v>
      </c>
      <c r="HY394" s="52">
        <v>1909.36</v>
      </c>
      <c r="HZ394" s="52">
        <v>1909.36</v>
      </c>
      <c r="IA394" s="52">
        <v>1909.36</v>
      </c>
      <c r="IB394" s="52">
        <v>1909.36</v>
      </c>
      <c r="IC394" s="52">
        <v>11805.869999999999</v>
      </c>
      <c r="ID394" s="52">
        <v>1909.36</v>
      </c>
      <c r="IE394" s="52">
        <v>1909.36</v>
      </c>
      <c r="IF394" s="52">
        <v>1909.36</v>
      </c>
      <c r="IG394" s="52">
        <v>1909.36</v>
      </c>
      <c r="IH394" s="52">
        <v>1909.36</v>
      </c>
      <c r="II394" s="52">
        <v>1909.36</v>
      </c>
      <c r="IJ394" s="52">
        <v>1909.36</v>
      </c>
      <c r="IK394" s="52">
        <v>1909.36</v>
      </c>
      <c r="IL394" s="52">
        <v>1909.36</v>
      </c>
      <c r="IM394" s="52">
        <v>1909.36</v>
      </c>
      <c r="IN394" s="52">
        <v>1909.36</v>
      </c>
      <c r="IO394" s="52">
        <v>11805.869999999999</v>
      </c>
      <c r="IP394" s="52">
        <v>1909.36</v>
      </c>
      <c r="IQ394" s="52">
        <v>0</v>
      </c>
      <c r="IR394" s="52">
        <v>0</v>
      </c>
      <c r="IS394" s="52">
        <v>0</v>
      </c>
      <c r="IT394" s="52">
        <v>0</v>
      </c>
      <c r="IU394" s="52">
        <v>0</v>
      </c>
      <c r="IV394" s="52">
        <v>0</v>
      </c>
      <c r="IW394" s="52">
        <v>0</v>
      </c>
      <c r="IX394" s="52">
        <v>0</v>
      </c>
      <c r="IY394" s="52">
        <v>0</v>
      </c>
      <c r="IZ394" s="52">
        <v>0</v>
      </c>
      <c r="JA394" s="52">
        <v>0</v>
      </c>
      <c r="JB394" s="52">
        <v>0</v>
      </c>
      <c r="JC394" s="52">
        <v>0</v>
      </c>
      <c r="JD394" s="52">
        <v>0</v>
      </c>
      <c r="JE394" s="52">
        <v>0</v>
      </c>
      <c r="JF394" s="52">
        <v>0</v>
      </c>
      <c r="JG394" s="52">
        <v>0</v>
      </c>
      <c r="JH394" s="52">
        <v>0</v>
      </c>
      <c r="JI394" s="52">
        <v>0</v>
      </c>
      <c r="JJ394" s="52">
        <v>0</v>
      </c>
      <c r="JK394" s="52">
        <v>0</v>
      </c>
      <c r="JL394" s="52">
        <v>0</v>
      </c>
      <c r="JM394" s="52">
        <v>0</v>
      </c>
      <c r="JN394" s="52">
        <v>0</v>
      </c>
      <c r="JO394" s="52">
        <v>0</v>
      </c>
      <c r="JP394" s="52">
        <v>0</v>
      </c>
      <c r="JQ394" s="52">
        <v>0</v>
      </c>
      <c r="JR394" s="52">
        <v>0</v>
      </c>
      <c r="JS394" s="52">
        <v>0</v>
      </c>
      <c r="JT394" s="52">
        <v>0</v>
      </c>
      <c r="JU394" s="52">
        <v>0</v>
      </c>
      <c r="JV394" s="52">
        <v>0</v>
      </c>
      <c r="JW394" s="52">
        <v>0</v>
      </c>
      <c r="JX394" s="52">
        <v>0</v>
      </c>
      <c r="JY394" s="52">
        <v>0</v>
      </c>
      <c r="JZ394" s="52">
        <v>0</v>
      </c>
      <c r="KA394" s="52">
        <v>0</v>
      </c>
      <c r="KB394" s="52">
        <v>0</v>
      </c>
      <c r="KC394" s="52">
        <v>0</v>
      </c>
      <c r="KD394" s="52">
        <v>0</v>
      </c>
      <c r="KE394" s="52">
        <v>0</v>
      </c>
      <c r="KF394" s="52">
        <v>0</v>
      </c>
      <c r="KG394" s="52">
        <v>0</v>
      </c>
      <c r="KH394" s="52">
        <v>0</v>
      </c>
      <c r="KI394" s="52">
        <v>0</v>
      </c>
      <c r="KJ394" s="52">
        <v>0</v>
      </c>
      <c r="KK394" s="52">
        <v>0</v>
      </c>
      <c r="KL394" s="52">
        <v>0</v>
      </c>
      <c r="KM394" s="52">
        <v>0</v>
      </c>
      <c r="KN394" s="52">
        <v>0</v>
      </c>
      <c r="KO394" s="52">
        <v>0</v>
      </c>
      <c r="KP394" s="52">
        <v>0</v>
      </c>
      <c r="KQ394" s="52">
        <v>0</v>
      </c>
      <c r="KR394" s="52">
        <v>0</v>
      </c>
      <c r="KS394" s="52">
        <v>0</v>
      </c>
      <c r="KT394" s="52">
        <v>0</v>
      </c>
      <c r="KU394" s="52">
        <v>0</v>
      </c>
      <c r="KV394" s="52">
        <v>0</v>
      </c>
      <c r="KW394" s="52">
        <v>0</v>
      </c>
      <c r="KX394" s="52">
        <v>0</v>
      </c>
      <c r="KY394" s="52">
        <v>0</v>
      </c>
      <c r="KZ394" s="52">
        <v>0</v>
      </c>
      <c r="LA394" s="52">
        <v>0</v>
      </c>
      <c r="LB394" s="52">
        <v>0</v>
      </c>
      <c r="LC394" s="52">
        <v>0</v>
      </c>
      <c r="LD394" s="52">
        <v>0</v>
      </c>
      <c r="LE394" s="52">
        <v>0</v>
      </c>
      <c r="LF394" s="52">
        <v>0</v>
      </c>
      <c r="LG394" s="52">
        <v>0</v>
      </c>
      <c r="LH394" s="52">
        <v>0</v>
      </c>
      <c r="LI394" s="52">
        <v>0</v>
      </c>
      <c r="LJ394" s="52">
        <v>0</v>
      </c>
      <c r="LK394" s="52">
        <v>0</v>
      </c>
      <c r="LL394" s="52">
        <v>0</v>
      </c>
      <c r="LM394" s="52">
        <v>0</v>
      </c>
      <c r="LN394" s="52">
        <v>0</v>
      </c>
      <c r="LO394" s="52">
        <v>0</v>
      </c>
      <c r="LP394" s="52">
        <v>0</v>
      </c>
      <c r="LQ394" s="52">
        <v>0</v>
      </c>
      <c r="LR394" s="52">
        <v>0</v>
      </c>
      <c r="LS394" s="52">
        <v>0</v>
      </c>
      <c r="LT394" s="52">
        <v>0</v>
      </c>
      <c r="LU394" s="52">
        <v>0</v>
      </c>
      <c r="LV394" s="52">
        <v>0</v>
      </c>
      <c r="LW394" s="52">
        <v>0</v>
      </c>
      <c r="LX394" s="52">
        <v>0</v>
      </c>
      <c r="LY394" s="52">
        <v>0</v>
      </c>
      <c r="LZ394" s="52">
        <v>0</v>
      </c>
      <c r="MA394" s="52">
        <v>0</v>
      </c>
      <c r="MB394" s="52">
        <v>0</v>
      </c>
      <c r="MC394" s="52">
        <v>0</v>
      </c>
      <c r="MD394" s="52">
        <v>0</v>
      </c>
      <c r="ME394" s="52">
        <v>0</v>
      </c>
      <c r="MF394" s="52">
        <v>0</v>
      </c>
      <c r="MG394" s="52">
        <v>0</v>
      </c>
      <c r="MH394" s="52">
        <v>0</v>
      </c>
      <c r="MI394" s="52">
        <v>0</v>
      </c>
      <c r="MJ394" s="52">
        <v>0</v>
      </c>
      <c r="MK394" s="52">
        <v>0</v>
      </c>
      <c r="ML394" s="52">
        <v>0</v>
      </c>
      <c r="MM394" s="52">
        <v>0</v>
      </c>
      <c r="MN394" s="52">
        <v>0</v>
      </c>
      <c r="MO394" s="52">
        <v>0</v>
      </c>
      <c r="MP394" s="52">
        <v>0</v>
      </c>
      <c r="MQ394" s="52">
        <v>0</v>
      </c>
      <c r="MR394" s="52">
        <v>0</v>
      </c>
      <c r="MS394" s="52">
        <v>0</v>
      </c>
      <c r="MT394" s="52">
        <v>0</v>
      </c>
      <c r="MU394" s="52">
        <v>0</v>
      </c>
      <c r="MV394" s="52">
        <v>0</v>
      </c>
      <c r="MW394" s="52">
        <v>0</v>
      </c>
      <c r="MX394" s="52">
        <v>0</v>
      </c>
      <c r="MY394" s="52">
        <v>0</v>
      </c>
      <c r="MZ394" s="52">
        <v>0</v>
      </c>
      <c r="NA394" s="52">
        <v>0</v>
      </c>
      <c r="NB394" s="52">
        <v>0</v>
      </c>
      <c r="NC394" s="52">
        <v>0</v>
      </c>
      <c r="ND394" s="52">
        <v>0</v>
      </c>
      <c r="NE394" s="52">
        <v>0</v>
      </c>
      <c r="NF394" s="52">
        <v>0</v>
      </c>
      <c r="NG394" s="52">
        <v>0</v>
      </c>
      <c r="NH394" s="52">
        <v>0</v>
      </c>
      <c r="NI394" s="52">
        <v>0</v>
      </c>
      <c r="NJ394" s="52">
        <v>0</v>
      </c>
      <c r="NK394" s="52">
        <v>0</v>
      </c>
      <c r="NL394" s="52">
        <v>0</v>
      </c>
      <c r="NM394" s="52">
        <v>0</v>
      </c>
      <c r="NN394" s="52">
        <v>0</v>
      </c>
      <c r="NO394" s="52">
        <v>0</v>
      </c>
      <c r="NP394" s="52">
        <v>0</v>
      </c>
      <c r="NQ394" s="52">
        <v>0</v>
      </c>
      <c r="NR394" s="68">
        <f t="shared" si="18"/>
        <v>461369.54999999842</v>
      </c>
      <c r="NS394" s="68">
        <f t="shared" si="19"/>
        <v>461369.54999999842</v>
      </c>
      <c r="NT394" s="68">
        <f t="shared" si="20"/>
        <v>297325.39999999921</v>
      </c>
    </row>
    <row r="395" spans="1:384" s="40" customFormat="1" ht="15" customHeight="1" outlineLevel="1" x14ac:dyDescent="0.2">
      <c r="A395" s="61"/>
      <c r="B395" s="49" t="s">
        <v>1219</v>
      </c>
      <c r="C395" s="49" t="s">
        <v>1244</v>
      </c>
      <c r="D395" s="49" t="s">
        <v>1245</v>
      </c>
      <c r="E395" s="50" t="s">
        <v>1290</v>
      </c>
      <c r="F395" s="64">
        <v>45461</v>
      </c>
      <c r="G395" s="49" t="s">
        <v>37</v>
      </c>
      <c r="H395" s="72">
        <v>0.106906</v>
      </c>
      <c r="I395" s="65">
        <v>152144.85</v>
      </c>
      <c r="J395" s="114" t="str">
        <f>_xlfn.XLOOKUP(E395,'[12]Resumo Unidades'!$B:$B,'[12]Resumo Unidades'!$W:$W)</f>
        <v>Fluxo ok</v>
      </c>
      <c r="K395" s="51" t="str">
        <f>IF(L395&gt;Resumo!$E$23,"Sim","Não")</f>
        <v>Não</v>
      </c>
      <c r="L395" s="66">
        <v>0</v>
      </c>
      <c r="M395" s="67"/>
      <c r="N395" s="52">
        <v>0</v>
      </c>
      <c r="O395" s="52">
        <v>0</v>
      </c>
      <c r="P395" s="52">
        <v>0</v>
      </c>
      <c r="Q395" s="52">
        <v>0</v>
      </c>
      <c r="R395" s="52">
        <v>0</v>
      </c>
      <c r="S395" s="52">
        <v>0</v>
      </c>
      <c r="T395" s="52">
        <v>0</v>
      </c>
      <c r="U395" s="52">
        <v>0</v>
      </c>
      <c r="V395" s="52">
        <v>0</v>
      </c>
      <c r="W395" s="52">
        <v>0</v>
      </c>
      <c r="X395" s="52">
        <v>0</v>
      </c>
      <c r="Y395" s="52">
        <v>0</v>
      </c>
      <c r="Z395" s="52">
        <v>0</v>
      </c>
      <c r="AA395" s="52">
        <v>0</v>
      </c>
      <c r="AB395" s="52">
        <v>0</v>
      </c>
      <c r="AC395" s="52">
        <v>0</v>
      </c>
      <c r="AD395" s="52">
        <v>0</v>
      </c>
      <c r="AE395" s="52">
        <v>0</v>
      </c>
      <c r="AF395" s="52">
        <v>0</v>
      </c>
      <c r="AG395" s="52">
        <v>0</v>
      </c>
      <c r="AH395" s="52">
        <v>0</v>
      </c>
      <c r="AI395" s="52">
        <v>0</v>
      </c>
      <c r="AJ395" s="52">
        <v>0</v>
      </c>
      <c r="AK395" s="52">
        <v>0</v>
      </c>
      <c r="AL395" s="52">
        <v>0</v>
      </c>
      <c r="AM395" s="52">
        <v>0</v>
      </c>
      <c r="AN395" s="52">
        <v>0</v>
      </c>
      <c r="AO395" s="52">
        <v>0</v>
      </c>
      <c r="AP395" s="52">
        <v>0</v>
      </c>
      <c r="AQ395" s="52">
        <v>0</v>
      </c>
      <c r="AR395" s="52">
        <v>0</v>
      </c>
      <c r="AS395" s="52">
        <v>0</v>
      </c>
      <c r="AT395" s="52">
        <v>0</v>
      </c>
      <c r="AU395" s="52">
        <v>0</v>
      </c>
      <c r="AV395" s="52">
        <v>0</v>
      </c>
      <c r="AW395" s="52">
        <v>0</v>
      </c>
      <c r="AX395" s="52">
        <v>0</v>
      </c>
      <c r="AY395" s="52">
        <v>0</v>
      </c>
      <c r="AZ395" s="52">
        <v>0</v>
      </c>
      <c r="BA395" s="52">
        <v>0</v>
      </c>
      <c r="BB395" s="52">
        <v>0</v>
      </c>
      <c r="BC395" s="52">
        <v>0</v>
      </c>
      <c r="BD395" s="52">
        <v>0</v>
      </c>
      <c r="BE395" s="52">
        <v>0</v>
      </c>
      <c r="BF395" s="52">
        <v>0</v>
      </c>
      <c r="BG395" s="52">
        <v>0</v>
      </c>
      <c r="BH395" s="52">
        <v>0</v>
      </c>
      <c r="BI395" s="52">
        <v>0</v>
      </c>
      <c r="BJ395" s="52">
        <v>0</v>
      </c>
      <c r="BK395" s="52">
        <v>0</v>
      </c>
      <c r="BL395" s="52">
        <v>0</v>
      </c>
      <c r="BM395" s="52">
        <v>0</v>
      </c>
      <c r="BN395" s="52">
        <v>0</v>
      </c>
      <c r="BO395" s="52">
        <v>0</v>
      </c>
      <c r="BP395" s="52">
        <v>0</v>
      </c>
      <c r="BQ395" s="52">
        <v>0</v>
      </c>
      <c r="BR395" s="52">
        <v>0</v>
      </c>
      <c r="BS395" s="52">
        <v>0</v>
      </c>
      <c r="BT395" s="52">
        <v>0</v>
      </c>
      <c r="BU395" s="52">
        <v>0</v>
      </c>
      <c r="BV395" s="52">
        <v>0</v>
      </c>
      <c r="BW395" s="52">
        <v>0</v>
      </c>
      <c r="BX395" s="52">
        <v>0</v>
      </c>
      <c r="BY395" s="52">
        <v>0</v>
      </c>
      <c r="BZ395" s="52">
        <v>0</v>
      </c>
      <c r="CA395" s="52">
        <v>0</v>
      </c>
      <c r="CB395" s="52">
        <v>0</v>
      </c>
      <c r="CC395" s="52">
        <v>0</v>
      </c>
      <c r="CD395" s="52">
        <v>2844.4199999999996</v>
      </c>
      <c r="CE395" s="52">
        <v>2844.42</v>
      </c>
      <c r="CF395" s="52">
        <v>2844.4199999999996</v>
      </c>
      <c r="CG395" s="52">
        <v>2844.4199999999996</v>
      </c>
      <c r="CH395" s="52">
        <v>2844.42</v>
      </c>
      <c r="CI395" s="52">
        <v>2844.4199999999996</v>
      </c>
      <c r="CJ395" s="52">
        <v>2844.4199999999996</v>
      </c>
      <c r="CK395" s="52">
        <v>2844.4199999999996</v>
      </c>
      <c r="CL395" s="52">
        <v>2844.4199999999996</v>
      </c>
      <c r="CM395" s="52">
        <v>2844.42</v>
      </c>
      <c r="CN395" s="52">
        <v>2844.4199999999996</v>
      </c>
      <c r="CO395" s="52">
        <v>2844.4199999999996</v>
      </c>
      <c r="CP395" s="52">
        <v>2844.42</v>
      </c>
      <c r="CQ395" s="52">
        <v>2844.4199999999996</v>
      </c>
      <c r="CR395" s="52">
        <v>2844.4199999999996</v>
      </c>
      <c r="CS395" s="52">
        <v>2844.4199999999996</v>
      </c>
      <c r="CT395" s="52">
        <v>2844.4199999999996</v>
      </c>
      <c r="CU395" s="52">
        <v>2844.42</v>
      </c>
      <c r="CV395" s="52">
        <v>2844.4199999999996</v>
      </c>
      <c r="CW395" s="52">
        <v>2844.4199999999996</v>
      </c>
      <c r="CX395" s="52">
        <v>2844.42</v>
      </c>
      <c r="CY395" s="52">
        <v>2844.4199999999996</v>
      </c>
      <c r="CZ395" s="52">
        <v>2844.4199999999996</v>
      </c>
      <c r="DA395" s="52">
        <v>2844.4199999999996</v>
      </c>
      <c r="DB395" s="52">
        <v>2844.4199999999996</v>
      </c>
      <c r="DC395" s="52">
        <v>2844.42</v>
      </c>
      <c r="DD395" s="52">
        <v>2844.4199999999996</v>
      </c>
      <c r="DE395" s="52">
        <v>2844.4199999999996</v>
      </c>
      <c r="DF395" s="52">
        <v>2844.42</v>
      </c>
      <c r="DG395" s="52">
        <v>2844.4199999999996</v>
      </c>
      <c r="DH395" s="52">
        <v>2844.4199999999996</v>
      </c>
      <c r="DI395" s="52">
        <v>2844.4199999999996</v>
      </c>
      <c r="DJ395" s="52">
        <v>2844.4199999999996</v>
      </c>
      <c r="DK395" s="52">
        <v>2844.42</v>
      </c>
      <c r="DL395" s="52">
        <v>2844.4199999999996</v>
      </c>
      <c r="DM395" s="52">
        <v>2844.4199999999996</v>
      </c>
      <c r="DN395" s="52">
        <v>2844.42</v>
      </c>
      <c r="DO395" s="52">
        <v>2844.4199999999996</v>
      </c>
      <c r="DP395" s="52">
        <v>2844.4199999999996</v>
      </c>
      <c r="DQ395" s="52">
        <v>2844.4199999999996</v>
      </c>
      <c r="DR395" s="52">
        <v>2844.4199999999996</v>
      </c>
      <c r="DS395" s="52">
        <v>2844.4199999999996</v>
      </c>
      <c r="DT395" s="52">
        <v>2844.4199999999996</v>
      </c>
      <c r="DU395" s="52">
        <v>2844.4199999999996</v>
      </c>
      <c r="DV395" s="52">
        <v>2844.4199999999996</v>
      </c>
      <c r="DW395" s="52">
        <v>2844.4199999999996</v>
      </c>
      <c r="DX395" s="52">
        <v>2844.42</v>
      </c>
      <c r="DY395" s="52">
        <v>2844.42</v>
      </c>
      <c r="DZ395" s="52">
        <v>2844.42</v>
      </c>
      <c r="EA395" s="52">
        <v>2844.4199999999996</v>
      </c>
      <c r="EB395" s="52">
        <v>2844.4199999999996</v>
      </c>
      <c r="EC395" s="52">
        <v>2844.4199999999996</v>
      </c>
      <c r="ED395" s="52">
        <v>2844.4199999999996</v>
      </c>
      <c r="EE395" s="52">
        <v>2844.4199999999996</v>
      </c>
      <c r="EF395" s="52">
        <v>0</v>
      </c>
      <c r="EG395" s="52">
        <v>0</v>
      </c>
      <c r="EH395" s="52">
        <v>0</v>
      </c>
      <c r="EI395" s="52">
        <v>0</v>
      </c>
      <c r="EJ395" s="52">
        <v>0</v>
      </c>
      <c r="EK395" s="52">
        <v>0</v>
      </c>
      <c r="EL395" s="52">
        <v>0</v>
      </c>
      <c r="EM395" s="52">
        <v>0</v>
      </c>
      <c r="EN395" s="52">
        <v>0</v>
      </c>
      <c r="EO395" s="52">
        <v>0</v>
      </c>
      <c r="EP395" s="52">
        <v>0</v>
      </c>
      <c r="EQ395" s="52">
        <v>0</v>
      </c>
      <c r="ER395" s="52">
        <v>0</v>
      </c>
      <c r="ES395" s="52">
        <v>0</v>
      </c>
      <c r="ET395" s="52">
        <v>0</v>
      </c>
      <c r="EU395" s="52">
        <v>0</v>
      </c>
      <c r="EV395" s="52">
        <v>0</v>
      </c>
      <c r="EW395" s="52">
        <v>0</v>
      </c>
      <c r="EX395" s="52">
        <v>0</v>
      </c>
      <c r="EY395" s="52">
        <v>0</v>
      </c>
      <c r="EZ395" s="52">
        <v>0</v>
      </c>
      <c r="FA395" s="52">
        <v>0</v>
      </c>
      <c r="FB395" s="52">
        <v>0</v>
      </c>
      <c r="FC395" s="52">
        <v>0</v>
      </c>
      <c r="FD395" s="52">
        <v>0</v>
      </c>
      <c r="FE395" s="52">
        <v>0</v>
      </c>
      <c r="FF395" s="52">
        <v>0</v>
      </c>
      <c r="FG395" s="52">
        <v>0</v>
      </c>
      <c r="FH395" s="52">
        <v>0</v>
      </c>
      <c r="FI395" s="52">
        <v>0</v>
      </c>
      <c r="FJ395" s="52">
        <v>0</v>
      </c>
      <c r="FK395" s="52">
        <v>0</v>
      </c>
      <c r="FL395" s="52">
        <v>0</v>
      </c>
      <c r="FM395" s="52">
        <v>0</v>
      </c>
      <c r="FN395" s="52">
        <v>0</v>
      </c>
      <c r="FO395" s="52">
        <v>0</v>
      </c>
      <c r="FP395" s="52">
        <v>0</v>
      </c>
      <c r="FQ395" s="52">
        <v>0</v>
      </c>
      <c r="FR395" s="52">
        <v>0</v>
      </c>
      <c r="FS395" s="52">
        <v>0</v>
      </c>
      <c r="FT395" s="52">
        <v>0</v>
      </c>
      <c r="FU395" s="52">
        <v>0</v>
      </c>
      <c r="FV395" s="52">
        <v>0</v>
      </c>
      <c r="FW395" s="52">
        <v>0</v>
      </c>
      <c r="FX395" s="52">
        <v>0</v>
      </c>
      <c r="FY395" s="52">
        <v>0</v>
      </c>
      <c r="FZ395" s="52">
        <v>0</v>
      </c>
      <c r="GA395" s="52">
        <v>0</v>
      </c>
      <c r="GB395" s="52">
        <v>0</v>
      </c>
      <c r="GC395" s="52">
        <v>0</v>
      </c>
      <c r="GD395" s="52">
        <v>0</v>
      </c>
      <c r="GE395" s="52">
        <v>0</v>
      </c>
      <c r="GF395" s="52">
        <v>0</v>
      </c>
      <c r="GG395" s="52">
        <v>0</v>
      </c>
      <c r="GH395" s="52">
        <v>0</v>
      </c>
      <c r="GI395" s="52">
        <v>0</v>
      </c>
      <c r="GJ395" s="52">
        <v>0</v>
      </c>
      <c r="GK395" s="52">
        <v>0</v>
      </c>
      <c r="GL395" s="52">
        <v>0</v>
      </c>
      <c r="GM395" s="52">
        <v>0</v>
      </c>
      <c r="GN395" s="52">
        <v>0</v>
      </c>
      <c r="GO395" s="52">
        <v>0</v>
      </c>
      <c r="GP395" s="52">
        <v>0</v>
      </c>
      <c r="GQ395" s="52">
        <v>0</v>
      </c>
      <c r="GR395" s="52">
        <v>0</v>
      </c>
      <c r="GS395" s="52">
        <v>0</v>
      </c>
      <c r="GT395" s="52">
        <v>0</v>
      </c>
      <c r="GU395" s="52">
        <v>0</v>
      </c>
      <c r="GV395" s="52">
        <v>0</v>
      </c>
      <c r="GW395" s="52">
        <v>0</v>
      </c>
      <c r="GX395" s="52">
        <v>0</v>
      </c>
      <c r="GY395" s="52">
        <v>0</v>
      </c>
      <c r="GZ395" s="52">
        <v>0</v>
      </c>
      <c r="HA395" s="52">
        <v>0</v>
      </c>
      <c r="HB395" s="52">
        <v>0</v>
      </c>
      <c r="HC395" s="52">
        <v>0</v>
      </c>
      <c r="HD395" s="52">
        <v>0</v>
      </c>
      <c r="HE395" s="52">
        <v>0</v>
      </c>
      <c r="HF395" s="52">
        <v>0</v>
      </c>
      <c r="HG395" s="52">
        <v>0</v>
      </c>
      <c r="HH395" s="52">
        <v>0</v>
      </c>
      <c r="HI395" s="52">
        <v>0</v>
      </c>
      <c r="HJ395" s="52">
        <v>0</v>
      </c>
      <c r="HK395" s="52">
        <v>0</v>
      </c>
      <c r="HL395" s="52">
        <v>0</v>
      </c>
      <c r="HM395" s="52">
        <v>0</v>
      </c>
      <c r="HN395" s="52">
        <v>0</v>
      </c>
      <c r="HO395" s="52">
        <v>0</v>
      </c>
      <c r="HP395" s="52">
        <v>0</v>
      </c>
      <c r="HQ395" s="52">
        <v>0</v>
      </c>
      <c r="HR395" s="52">
        <v>0</v>
      </c>
      <c r="HS395" s="52">
        <v>0</v>
      </c>
      <c r="HT395" s="52">
        <v>0</v>
      </c>
      <c r="HU395" s="52">
        <v>0</v>
      </c>
      <c r="HV395" s="52">
        <v>0</v>
      </c>
      <c r="HW395" s="52">
        <v>0</v>
      </c>
      <c r="HX395" s="52">
        <v>0</v>
      </c>
      <c r="HY395" s="52">
        <v>0</v>
      </c>
      <c r="HZ395" s="52">
        <v>0</v>
      </c>
      <c r="IA395" s="52">
        <v>0</v>
      </c>
      <c r="IB395" s="52">
        <v>0</v>
      </c>
      <c r="IC395" s="52">
        <v>0</v>
      </c>
      <c r="ID395" s="52">
        <v>0</v>
      </c>
      <c r="IE395" s="52">
        <v>0</v>
      </c>
      <c r="IF395" s="52">
        <v>0</v>
      </c>
      <c r="IG395" s="52">
        <v>0</v>
      </c>
      <c r="IH395" s="52">
        <v>0</v>
      </c>
      <c r="II395" s="52">
        <v>0</v>
      </c>
      <c r="IJ395" s="52">
        <v>0</v>
      </c>
      <c r="IK395" s="52">
        <v>0</v>
      </c>
      <c r="IL395" s="52">
        <v>0</v>
      </c>
      <c r="IM395" s="52">
        <v>0</v>
      </c>
      <c r="IN395" s="52">
        <v>0</v>
      </c>
      <c r="IO395" s="52">
        <v>0</v>
      </c>
      <c r="IP395" s="52">
        <v>0</v>
      </c>
      <c r="IQ395" s="52">
        <v>0</v>
      </c>
      <c r="IR395" s="52">
        <v>0</v>
      </c>
      <c r="IS395" s="52">
        <v>0</v>
      </c>
      <c r="IT395" s="52">
        <v>0</v>
      </c>
      <c r="IU395" s="52">
        <v>0</v>
      </c>
      <c r="IV395" s="52">
        <v>0</v>
      </c>
      <c r="IW395" s="52">
        <v>0</v>
      </c>
      <c r="IX395" s="52">
        <v>0</v>
      </c>
      <c r="IY395" s="52">
        <v>0</v>
      </c>
      <c r="IZ395" s="52">
        <v>0</v>
      </c>
      <c r="JA395" s="52">
        <v>0</v>
      </c>
      <c r="JB395" s="52">
        <v>0</v>
      </c>
      <c r="JC395" s="52">
        <v>0</v>
      </c>
      <c r="JD395" s="52">
        <v>0</v>
      </c>
      <c r="JE395" s="52">
        <v>0</v>
      </c>
      <c r="JF395" s="52">
        <v>0</v>
      </c>
      <c r="JG395" s="52">
        <v>0</v>
      </c>
      <c r="JH395" s="52">
        <v>0</v>
      </c>
      <c r="JI395" s="52">
        <v>0</v>
      </c>
      <c r="JJ395" s="52">
        <v>0</v>
      </c>
      <c r="JK395" s="52">
        <v>0</v>
      </c>
      <c r="JL395" s="52">
        <v>0</v>
      </c>
      <c r="JM395" s="52">
        <v>0</v>
      </c>
      <c r="JN395" s="52">
        <v>0</v>
      </c>
      <c r="JO395" s="52">
        <v>0</v>
      </c>
      <c r="JP395" s="52">
        <v>0</v>
      </c>
      <c r="JQ395" s="52">
        <v>0</v>
      </c>
      <c r="JR395" s="52">
        <v>0</v>
      </c>
      <c r="JS395" s="52">
        <v>0</v>
      </c>
      <c r="JT395" s="52">
        <v>0</v>
      </c>
      <c r="JU395" s="52">
        <v>0</v>
      </c>
      <c r="JV395" s="52">
        <v>0</v>
      </c>
      <c r="JW395" s="52">
        <v>0</v>
      </c>
      <c r="JX395" s="52">
        <v>0</v>
      </c>
      <c r="JY395" s="52">
        <v>0</v>
      </c>
      <c r="JZ395" s="52">
        <v>0</v>
      </c>
      <c r="KA395" s="52">
        <v>0</v>
      </c>
      <c r="KB395" s="52">
        <v>0</v>
      </c>
      <c r="KC395" s="52">
        <v>0</v>
      </c>
      <c r="KD395" s="52">
        <v>0</v>
      </c>
      <c r="KE395" s="52">
        <v>0</v>
      </c>
      <c r="KF395" s="52">
        <v>0</v>
      </c>
      <c r="KG395" s="52">
        <v>0</v>
      </c>
      <c r="KH395" s="52">
        <v>0</v>
      </c>
      <c r="KI395" s="52">
        <v>0</v>
      </c>
      <c r="KJ395" s="52">
        <v>0</v>
      </c>
      <c r="KK395" s="52">
        <v>0</v>
      </c>
      <c r="KL395" s="52">
        <v>0</v>
      </c>
      <c r="KM395" s="52">
        <v>0</v>
      </c>
      <c r="KN395" s="52">
        <v>0</v>
      </c>
      <c r="KO395" s="52">
        <v>0</v>
      </c>
      <c r="KP395" s="52">
        <v>0</v>
      </c>
      <c r="KQ395" s="52">
        <v>0</v>
      </c>
      <c r="KR395" s="52">
        <v>0</v>
      </c>
      <c r="KS395" s="52">
        <v>0</v>
      </c>
      <c r="KT395" s="52">
        <v>0</v>
      </c>
      <c r="KU395" s="52">
        <v>0</v>
      </c>
      <c r="KV395" s="52">
        <v>0</v>
      </c>
      <c r="KW395" s="52">
        <v>0</v>
      </c>
      <c r="KX395" s="52">
        <v>0</v>
      </c>
      <c r="KY395" s="52">
        <v>0</v>
      </c>
      <c r="KZ395" s="52">
        <v>0</v>
      </c>
      <c r="LA395" s="52">
        <v>0</v>
      </c>
      <c r="LB395" s="52">
        <v>0</v>
      </c>
      <c r="LC395" s="52">
        <v>0</v>
      </c>
      <c r="LD395" s="52">
        <v>0</v>
      </c>
      <c r="LE395" s="52">
        <v>0</v>
      </c>
      <c r="LF395" s="52">
        <v>0</v>
      </c>
      <c r="LG395" s="52">
        <v>0</v>
      </c>
      <c r="LH395" s="52">
        <v>0</v>
      </c>
      <c r="LI395" s="52">
        <v>0</v>
      </c>
      <c r="LJ395" s="52">
        <v>0</v>
      </c>
      <c r="LK395" s="52">
        <v>0</v>
      </c>
      <c r="LL395" s="52">
        <v>0</v>
      </c>
      <c r="LM395" s="52">
        <v>0</v>
      </c>
      <c r="LN395" s="52">
        <v>0</v>
      </c>
      <c r="LO395" s="52">
        <v>0</v>
      </c>
      <c r="LP395" s="52">
        <v>0</v>
      </c>
      <c r="LQ395" s="52">
        <v>0</v>
      </c>
      <c r="LR395" s="52">
        <v>0</v>
      </c>
      <c r="LS395" s="52">
        <v>0</v>
      </c>
      <c r="LT395" s="52">
        <v>0</v>
      </c>
      <c r="LU395" s="52">
        <v>0</v>
      </c>
      <c r="LV395" s="52">
        <v>0</v>
      </c>
      <c r="LW395" s="52">
        <v>0</v>
      </c>
      <c r="LX395" s="52">
        <v>0</v>
      </c>
      <c r="LY395" s="52">
        <v>0</v>
      </c>
      <c r="LZ395" s="52">
        <v>0</v>
      </c>
      <c r="MA395" s="52">
        <v>0</v>
      </c>
      <c r="MB395" s="52">
        <v>0</v>
      </c>
      <c r="MC395" s="52">
        <v>0</v>
      </c>
      <c r="MD395" s="52">
        <v>0</v>
      </c>
      <c r="ME395" s="52">
        <v>0</v>
      </c>
      <c r="MF395" s="52">
        <v>0</v>
      </c>
      <c r="MG395" s="52">
        <v>0</v>
      </c>
      <c r="MH395" s="52">
        <v>0</v>
      </c>
      <c r="MI395" s="52">
        <v>0</v>
      </c>
      <c r="MJ395" s="52">
        <v>0</v>
      </c>
      <c r="MK395" s="52">
        <v>0</v>
      </c>
      <c r="ML395" s="52">
        <v>0</v>
      </c>
      <c r="MM395" s="52">
        <v>0</v>
      </c>
      <c r="MN395" s="52">
        <v>0</v>
      </c>
      <c r="MO395" s="52">
        <v>0</v>
      </c>
      <c r="MP395" s="52">
        <v>0</v>
      </c>
      <c r="MQ395" s="52">
        <v>0</v>
      </c>
      <c r="MR395" s="52">
        <v>0</v>
      </c>
      <c r="MS395" s="52">
        <v>0</v>
      </c>
      <c r="MT395" s="52">
        <v>0</v>
      </c>
      <c r="MU395" s="52">
        <v>0</v>
      </c>
      <c r="MV395" s="52">
        <v>0</v>
      </c>
      <c r="MW395" s="52">
        <v>0</v>
      </c>
      <c r="MX395" s="52">
        <v>0</v>
      </c>
      <c r="MY395" s="52">
        <v>0</v>
      </c>
      <c r="MZ395" s="52">
        <v>0</v>
      </c>
      <c r="NA395" s="52">
        <v>0</v>
      </c>
      <c r="NB395" s="52">
        <v>0</v>
      </c>
      <c r="NC395" s="52">
        <v>0</v>
      </c>
      <c r="ND395" s="52">
        <v>0</v>
      </c>
      <c r="NE395" s="52">
        <v>0</v>
      </c>
      <c r="NF395" s="52">
        <v>0</v>
      </c>
      <c r="NG395" s="52">
        <v>0</v>
      </c>
      <c r="NH395" s="52">
        <v>0</v>
      </c>
      <c r="NI395" s="52">
        <v>0</v>
      </c>
      <c r="NJ395" s="52">
        <v>0</v>
      </c>
      <c r="NK395" s="52">
        <v>0</v>
      </c>
      <c r="NL395" s="52">
        <v>0</v>
      </c>
      <c r="NM395" s="52">
        <v>0</v>
      </c>
      <c r="NN395" s="52">
        <v>0</v>
      </c>
      <c r="NO395" s="52">
        <v>0</v>
      </c>
      <c r="NP395" s="52">
        <v>0</v>
      </c>
      <c r="NQ395" s="52">
        <v>0</v>
      </c>
      <c r="NR395" s="68">
        <f t="shared" si="18"/>
        <v>153598.68000000002</v>
      </c>
      <c r="NS395" s="68">
        <f t="shared" si="19"/>
        <v>153598.68000000002</v>
      </c>
      <c r="NT395" s="68">
        <f t="shared" si="20"/>
        <v>153598.68000000002</v>
      </c>
    </row>
    <row r="396" spans="1:384" s="40" customFormat="1" ht="15" customHeight="1" outlineLevel="1" x14ac:dyDescent="0.2">
      <c r="A396" s="61"/>
      <c r="B396" s="49" t="s">
        <v>1219</v>
      </c>
      <c r="C396" s="49" t="s">
        <v>1246</v>
      </c>
      <c r="D396" s="49" t="s">
        <v>1247</v>
      </c>
      <c r="E396" s="50" t="s">
        <v>1291</v>
      </c>
      <c r="F396" s="64">
        <v>45474</v>
      </c>
      <c r="G396" s="49" t="s">
        <v>16</v>
      </c>
      <c r="H396" s="72">
        <v>0</v>
      </c>
      <c r="I396" s="65">
        <v>190204.85</v>
      </c>
      <c r="J396" s="114" t="str">
        <f>_xlfn.XLOOKUP(E396,'[12]Resumo Unidades'!$B:$B,'[12]Resumo Unidades'!$W:$W)</f>
        <v>Fluxo ok</v>
      </c>
      <c r="K396" s="51" t="str">
        <f>IF(L396&gt;Resumo!$E$23,"Sim","Não")</f>
        <v>Não</v>
      </c>
      <c r="L396" s="66">
        <v>59</v>
      </c>
      <c r="M396" s="67"/>
      <c r="N396" s="52">
        <v>0</v>
      </c>
      <c r="O396" s="52">
        <v>0</v>
      </c>
      <c r="P396" s="52">
        <v>0</v>
      </c>
      <c r="Q396" s="52">
        <v>0</v>
      </c>
      <c r="R396" s="52">
        <v>0</v>
      </c>
      <c r="S396" s="52">
        <v>0</v>
      </c>
      <c r="T396" s="52">
        <v>0</v>
      </c>
      <c r="U396" s="52">
        <v>0</v>
      </c>
      <c r="V396" s="52">
        <v>0</v>
      </c>
      <c r="W396" s="52">
        <v>0</v>
      </c>
      <c r="X396" s="52">
        <v>0</v>
      </c>
      <c r="Y396" s="52">
        <v>0</v>
      </c>
      <c r="Z396" s="52">
        <v>0</v>
      </c>
      <c r="AA396" s="52">
        <v>0</v>
      </c>
      <c r="AB396" s="52">
        <v>0</v>
      </c>
      <c r="AC396" s="52">
        <v>0</v>
      </c>
      <c r="AD396" s="52">
        <v>0</v>
      </c>
      <c r="AE396" s="52">
        <v>0</v>
      </c>
      <c r="AF396" s="52">
        <v>0</v>
      </c>
      <c r="AG396" s="52">
        <v>0</v>
      </c>
      <c r="AH396" s="52">
        <v>0</v>
      </c>
      <c r="AI396" s="52">
        <v>0</v>
      </c>
      <c r="AJ396" s="52">
        <v>0</v>
      </c>
      <c r="AK396" s="52">
        <v>0</v>
      </c>
      <c r="AL396" s="52">
        <v>0</v>
      </c>
      <c r="AM396" s="52">
        <v>0</v>
      </c>
      <c r="AN396" s="52">
        <v>0</v>
      </c>
      <c r="AO396" s="52">
        <v>0</v>
      </c>
      <c r="AP396" s="52">
        <v>0</v>
      </c>
      <c r="AQ396" s="52">
        <v>0</v>
      </c>
      <c r="AR396" s="52">
        <v>0</v>
      </c>
      <c r="AS396" s="52">
        <v>0</v>
      </c>
      <c r="AT396" s="52">
        <v>0</v>
      </c>
      <c r="AU396" s="52">
        <v>0</v>
      </c>
      <c r="AV396" s="52">
        <v>0</v>
      </c>
      <c r="AW396" s="52">
        <v>0</v>
      </c>
      <c r="AX396" s="52">
        <v>0</v>
      </c>
      <c r="AY396" s="52">
        <v>0</v>
      </c>
      <c r="AZ396" s="52">
        <v>0</v>
      </c>
      <c r="BA396" s="52">
        <v>0</v>
      </c>
      <c r="BB396" s="52">
        <v>0</v>
      </c>
      <c r="BC396" s="52">
        <v>0</v>
      </c>
      <c r="BD396" s="52">
        <v>0</v>
      </c>
      <c r="BE396" s="52">
        <v>0</v>
      </c>
      <c r="BF396" s="52">
        <v>0</v>
      </c>
      <c r="BG396" s="52">
        <v>0</v>
      </c>
      <c r="BH396" s="52">
        <v>0</v>
      </c>
      <c r="BI396" s="52">
        <v>0</v>
      </c>
      <c r="BJ396" s="52">
        <v>0</v>
      </c>
      <c r="BK396" s="52">
        <v>0</v>
      </c>
      <c r="BL396" s="52">
        <v>0</v>
      </c>
      <c r="BM396" s="52">
        <v>0</v>
      </c>
      <c r="BN396" s="52">
        <v>0</v>
      </c>
      <c r="BO396" s="52">
        <v>0</v>
      </c>
      <c r="BP396" s="52">
        <v>0</v>
      </c>
      <c r="BQ396" s="52">
        <v>0</v>
      </c>
      <c r="BR396" s="52">
        <v>0</v>
      </c>
      <c r="BS396" s="52">
        <v>0</v>
      </c>
      <c r="BT396" s="52">
        <v>0</v>
      </c>
      <c r="BU396" s="52">
        <v>0</v>
      </c>
      <c r="BV396" s="52">
        <v>0</v>
      </c>
      <c r="BW396" s="52">
        <v>0</v>
      </c>
      <c r="BX396" s="52">
        <v>0</v>
      </c>
      <c r="BY396" s="52">
        <v>0</v>
      </c>
      <c r="BZ396" s="52">
        <v>0</v>
      </c>
      <c r="CA396" s="52">
        <v>7337.5199999999995</v>
      </c>
      <c r="CB396" s="52">
        <v>1988.25</v>
      </c>
      <c r="CC396" s="52">
        <v>1933.7600000000002</v>
      </c>
      <c r="CD396" s="52">
        <v>1934.9900000000002</v>
      </c>
      <c r="CE396" s="52">
        <v>1827.0600000000002</v>
      </c>
      <c r="CF396" s="52">
        <v>1827.0600000000002</v>
      </c>
      <c r="CG396" s="52">
        <v>1827.0600000000002</v>
      </c>
      <c r="CH396" s="52">
        <v>1827.0600000000002</v>
      </c>
      <c r="CI396" s="52">
        <v>1827.0600000000002</v>
      </c>
      <c r="CJ396" s="52">
        <v>1827.0600000000002</v>
      </c>
      <c r="CK396" s="52">
        <v>1827.0600000000002</v>
      </c>
      <c r="CL396" s="52">
        <v>1827.0600000000002</v>
      </c>
      <c r="CM396" s="52">
        <v>1827.0600000000002</v>
      </c>
      <c r="CN396" s="52">
        <v>1827.0600000000002</v>
      </c>
      <c r="CO396" s="52">
        <v>1827.0600000000002</v>
      </c>
      <c r="CP396" s="52">
        <v>1827.0600000000002</v>
      </c>
      <c r="CQ396" s="52">
        <v>1827.0600000000002</v>
      </c>
      <c r="CR396" s="52">
        <v>1827.0600000000002</v>
      </c>
      <c r="CS396" s="52">
        <v>1827.0600000000002</v>
      </c>
      <c r="CT396" s="52">
        <v>1827.0600000000002</v>
      </c>
      <c r="CU396" s="52">
        <v>1827.0600000000002</v>
      </c>
      <c r="CV396" s="52">
        <v>1827.0600000000002</v>
      </c>
      <c r="CW396" s="52">
        <v>1827.0600000000002</v>
      </c>
      <c r="CX396" s="52">
        <v>1827.0600000000002</v>
      </c>
      <c r="CY396" s="52">
        <v>1827.0600000000002</v>
      </c>
      <c r="CZ396" s="52">
        <v>1827.0600000000002</v>
      </c>
      <c r="DA396" s="52">
        <v>1827.0600000000002</v>
      </c>
      <c r="DB396" s="52">
        <v>1827.0600000000002</v>
      </c>
      <c r="DC396" s="52">
        <v>1827.0600000000002</v>
      </c>
      <c r="DD396" s="52">
        <v>1827.0600000000002</v>
      </c>
      <c r="DE396" s="52">
        <v>1827.0600000000002</v>
      </c>
      <c r="DF396" s="52">
        <v>1827.0600000000002</v>
      </c>
      <c r="DG396" s="52">
        <v>1827.0600000000002</v>
      </c>
      <c r="DH396" s="52">
        <v>1827.0600000000002</v>
      </c>
      <c r="DI396" s="52">
        <v>1827.0600000000002</v>
      </c>
      <c r="DJ396" s="52">
        <v>1827.0600000000002</v>
      </c>
      <c r="DK396" s="52">
        <v>1827.0600000000002</v>
      </c>
      <c r="DL396" s="52">
        <v>1827.0600000000002</v>
      </c>
      <c r="DM396" s="52">
        <v>1827.0600000000002</v>
      </c>
      <c r="DN396" s="52">
        <v>1827.0600000000002</v>
      </c>
      <c r="DO396" s="52">
        <v>1827.0600000000002</v>
      </c>
      <c r="DP396" s="52">
        <v>1827.0600000000002</v>
      </c>
      <c r="DQ396" s="52">
        <v>1827.0600000000002</v>
      </c>
      <c r="DR396" s="52">
        <v>1827.0600000000002</v>
      </c>
      <c r="DS396" s="52">
        <v>1827.0600000000002</v>
      </c>
      <c r="DT396" s="52">
        <v>1827.0600000000002</v>
      </c>
      <c r="DU396" s="52">
        <v>1827.0600000000002</v>
      </c>
      <c r="DV396" s="52">
        <v>1827.0600000000002</v>
      </c>
      <c r="DW396" s="52">
        <v>1827.0600000000002</v>
      </c>
      <c r="DX396" s="52">
        <v>1827.0600000000002</v>
      </c>
      <c r="DY396" s="52">
        <v>1827.0600000000002</v>
      </c>
      <c r="DZ396" s="52">
        <v>1827.0600000000002</v>
      </c>
      <c r="EA396" s="52">
        <v>1827.0600000000002</v>
      </c>
      <c r="EB396" s="52">
        <v>1827.0600000000002</v>
      </c>
      <c r="EC396" s="52">
        <v>1827.0600000000002</v>
      </c>
      <c r="ED396" s="52">
        <v>1827.0600000000002</v>
      </c>
      <c r="EE396" s="52">
        <v>1827.0600000000002</v>
      </c>
      <c r="EF396" s="52">
        <v>1827.0600000000002</v>
      </c>
      <c r="EG396" s="52">
        <v>1827.0600000000002</v>
      </c>
      <c r="EH396" s="52">
        <v>1827.0600000000002</v>
      </c>
      <c r="EI396" s="52">
        <v>1827.0600000000002</v>
      </c>
      <c r="EJ396" s="52">
        <v>1827.0600000000002</v>
      </c>
      <c r="EK396" s="52">
        <v>1827.0600000000002</v>
      </c>
      <c r="EL396" s="52">
        <v>1827.0600000000002</v>
      </c>
      <c r="EM396" s="52">
        <v>1827.0600000000002</v>
      </c>
      <c r="EN396" s="52">
        <v>1827.0600000000002</v>
      </c>
      <c r="EO396" s="52">
        <v>1827.0600000000002</v>
      </c>
      <c r="EP396" s="52">
        <v>1827.0600000000002</v>
      </c>
      <c r="EQ396" s="52">
        <v>1827.0600000000002</v>
      </c>
      <c r="ER396" s="52">
        <v>1827.0600000000002</v>
      </c>
      <c r="ES396" s="52">
        <v>1827.0600000000002</v>
      </c>
      <c r="ET396" s="52">
        <v>1827.0600000000002</v>
      </c>
      <c r="EU396" s="52">
        <v>1827.0600000000002</v>
      </c>
      <c r="EV396" s="52">
        <v>1827.0600000000002</v>
      </c>
      <c r="EW396" s="52">
        <v>1827.0600000000002</v>
      </c>
      <c r="EX396" s="52">
        <v>1827.0600000000002</v>
      </c>
      <c r="EY396" s="52">
        <v>1827.0600000000002</v>
      </c>
      <c r="EZ396" s="52">
        <v>1827.0600000000002</v>
      </c>
      <c r="FA396" s="52">
        <v>1827.0600000000002</v>
      </c>
      <c r="FB396" s="52">
        <v>1827.0600000000002</v>
      </c>
      <c r="FC396" s="52">
        <v>1827.0600000000002</v>
      </c>
      <c r="FD396" s="52">
        <v>1827.0600000000002</v>
      </c>
      <c r="FE396" s="52">
        <v>1827.0600000000002</v>
      </c>
      <c r="FF396" s="52">
        <v>1827.0600000000002</v>
      </c>
      <c r="FG396" s="52">
        <v>1827.0600000000002</v>
      </c>
      <c r="FH396" s="52">
        <v>1827.0600000000002</v>
      </c>
      <c r="FI396" s="52">
        <v>1827.0600000000002</v>
      </c>
      <c r="FJ396" s="52">
        <v>1827.0600000000002</v>
      </c>
      <c r="FK396" s="52">
        <v>1827.0600000000002</v>
      </c>
      <c r="FL396" s="52">
        <v>1827.0600000000002</v>
      </c>
      <c r="FM396" s="52">
        <v>1827.0600000000002</v>
      </c>
      <c r="FN396" s="52">
        <v>1827.0600000000002</v>
      </c>
      <c r="FO396" s="52">
        <v>1827.0600000000002</v>
      </c>
      <c r="FP396" s="52">
        <v>1827.0600000000002</v>
      </c>
      <c r="FQ396" s="52">
        <v>1827.0600000000002</v>
      </c>
      <c r="FR396" s="52">
        <v>1827.0600000000002</v>
      </c>
      <c r="FS396" s="52">
        <v>1827.0600000000002</v>
      </c>
      <c r="FT396" s="52">
        <v>1827.0600000000002</v>
      </c>
      <c r="FU396" s="52">
        <v>1827.0600000000002</v>
      </c>
      <c r="FV396" s="52">
        <v>1827.0600000000002</v>
      </c>
      <c r="FW396" s="52">
        <v>1827.0600000000002</v>
      </c>
      <c r="FX396" s="52">
        <v>1827.0600000000002</v>
      </c>
      <c r="FY396" s="52">
        <v>1827.0600000000002</v>
      </c>
      <c r="FZ396" s="52">
        <v>1827.0600000000002</v>
      </c>
      <c r="GA396" s="52">
        <v>1827.0600000000002</v>
      </c>
      <c r="GB396" s="52">
        <v>1827.0600000000002</v>
      </c>
      <c r="GC396" s="52">
        <v>1827.0600000000002</v>
      </c>
      <c r="GD396" s="52">
        <v>1827.0600000000002</v>
      </c>
      <c r="GE396" s="52">
        <v>1827.0600000000002</v>
      </c>
      <c r="GF396" s="52">
        <v>1827.0600000000002</v>
      </c>
      <c r="GG396" s="52">
        <v>1827.0600000000002</v>
      </c>
      <c r="GH396" s="52">
        <v>1827.0600000000002</v>
      </c>
      <c r="GI396" s="52">
        <v>1827.0600000000002</v>
      </c>
      <c r="GJ396" s="52">
        <v>1827.0600000000002</v>
      </c>
      <c r="GK396" s="52">
        <v>1827.0600000000002</v>
      </c>
      <c r="GL396" s="52">
        <v>1827.0600000000002</v>
      </c>
      <c r="GM396" s="52">
        <v>1827.0600000000002</v>
      </c>
      <c r="GN396" s="52">
        <v>1827.0600000000002</v>
      </c>
      <c r="GO396" s="52">
        <v>1827.0600000000002</v>
      </c>
      <c r="GP396" s="52">
        <v>1827.0600000000002</v>
      </c>
      <c r="GQ396" s="52">
        <v>1827.0600000000002</v>
      </c>
      <c r="GR396" s="52">
        <v>1827.0600000000002</v>
      </c>
      <c r="GS396" s="52">
        <v>1827.0600000000002</v>
      </c>
      <c r="GT396" s="52">
        <v>1827.0600000000002</v>
      </c>
      <c r="GU396" s="52">
        <v>1827.0600000000002</v>
      </c>
      <c r="GV396" s="52">
        <v>1827.0600000000002</v>
      </c>
      <c r="GW396" s="52">
        <v>1827.0600000000002</v>
      </c>
      <c r="GX396" s="52">
        <v>1827.0600000000002</v>
      </c>
      <c r="GY396" s="52">
        <v>1827.0600000000002</v>
      </c>
      <c r="GZ396" s="52">
        <v>1827.0600000000002</v>
      </c>
      <c r="HA396" s="52">
        <v>1827.0600000000002</v>
      </c>
      <c r="HB396" s="52">
        <v>1827.0600000000002</v>
      </c>
      <c r="HC396" s="52">
        <v>1827.0600000000002</v>
      </c>
      <c r="HD396" s="52">
        <v>1827.0600000000002</v>
      </c>
      <c r="HE396" s="52">
        <v>1827.0600000000002</v>
      </c>
      <c r="HF396" s="52">
        <v>1827.0600000000002</v>
      </c>
      <c r="HG396" s="52">
        <v>1827.0600000000002</v>
      </c>
      <c r="HH396" s="52">
        <v>1827.0600000000002</v>
      </c>
      <c r="HI396" s="52">
        <v>1827.0600000000002</v>
      </c>
      <c r="HJ396" s="52">
        <v>1827.0600000000002</v>
      </c>
      <c r="HK396" s="52">
        <v>1827.0600000000002</v>
      </c>
      <c r="HL396" s="52">
        <v>1827.0600000000002</v>
      </c>
      <c r="HM396" s="52">
        <v>1827.0600000000002</v>
      </c>
      <c r="HN396" s="52">
        <v>1827.0600000000002</v>
      </c>
      <c r="HO396" s="52">
        <v>1827.0600000000002</v>
      </c>
      <c r="HP396" s="52">
        <v>1827.0600000000002</v>
      </c>
      <c r="HQ396" s="52">
        <v>1827.0600000000002</v>
      </c>
      <c r="HR396" s="52">
        <v>1827.0600000000002</v>
      </c>
      <c r="HS396" s="52">
        <v>1827.0600000000002</v>
      </c>
      <c r="HT396" s="52">
        <v>1827.0600000000002</v>
      </c>
      <c r="HU396" s="52">
        <v>1827.0600000000002</v>
      </c>
      <c r="HV396" s="52">
        <v>1827.0600000000002</v>
      </c>
      <c r="HW396" s="52">
        <v>1827.0600000000002</v>
      </c>
      <c r="HX396" s="52">
        <v>1827.0600000000002</v>
      </c>
      <c r="HY396" s="52">
        <v>1827.0600000000002</v>
      </c>
      <c r="HZ396" s="52">
        <v>1827.0600000000002</v>
      </c>
      <c r="IA396" s="52">
        <v>1827.0600000000002</v>
      </c>
      <c r="IB396" s="52">
        <v>1827.0600000000002</v>
      </c>
      <c r="IC396" s="52">
        <v>1827.0600000000002</v>
      </c>
      <c r="ID396" s="52">
        <v>1827.0600000000002</v>
      </c>
      <c r="IE396" s="52">
        <v>1827.0600000000002</v>
      </c>
      <c r="IF396" s="52">
        <v>1827.0600000000002</v>
      </c>
      <c r="IG396" s="52">
        <v>1827.0600000000002</v>
      </c>
      <c r="IH396" s="52">
        <v>1827.0600000000002</v>
      </c>
      <c r="II396" s="52">
        <v>1827.0600000000002</v>
      </c>
      <c r="IJ396" s="52">
        <v>1827.0600000000002</v>
      </c>
      <c r="IK396" s="52">
        <v>1827.0600000000002</v>
      </c>
      <c r="IL396" s="52">
        <v>1827.0600000000002</v>
      </c>
      <c r="IM396" s="52">
        <v>1827.0600000000002</v>
      </c>
      <c r="IN396" s="52">
        <v>1827.0600000000002</v>
      </c>
      <c r="IO396" s="52">
        <v>1827.0600000000002</v>
      </c>
      <c r="IP396" s="52">
        <v>1827.0600000000002</v>
      </c>
      <c r="IQ396" s="52">
        <v>1827.0600000000002</v>
      </c>
      <c r="IR396" s="52">
        <v>1827.0600000000002</v>
      </c>
      <c r="IS396" s="52">
        <v>1827.0600000000002</v>
      </c>
      <c r="IT396" s="52">
        <v>0</v>
      </c>
      <c r="IU396" s="52">
        <v>0</v>
      </c>
      <c r="IV396" s="52">
        <v>0</v>
      </c>
      <c r="IW396" s="52">
        <v>0</v>
      </c>
      <c r="IX396" s="52">
        <v>0</v>
      </c>
      <c r="IY396" s="52">
        <v>0</v>
      </c>
      <c r="IZ396" s="52">
        <v>0</v>
      </c>
      <c r="JA396" s="52">
        <v>0</v>
      </c>
      <c r="JB396" s="52">
        <v>0</v>
      </c>
      <c r="JC396" s="52">
        <v>0</v>
      </c>
      <c r="JD396" s="52">
        <v>0</v>
      </c>
      <c r="JE396" s="52">
        <v>0</v>
      </c>
      <c r="JF396" s="52">
        <v>0</v>
      </c>
      <c r="JG396" s="52">
        <v>0</v>
      </c>
      <c r="JH396" s="52">
        <v>0</v>
      </c>
      <c r="JI396" s="52">
        <v>0</v>
      </c>
      <c r="JJ396" s="52">
        <v>0</v>
      </c>
      <c r="JK396" s="52">
        <v>0</v>
      </c>
      <c r="JL396" s="52">
        <v>0</v>
      </c>
      <c r="JM396" s="52">
        <v>0</v>
      </c>
      <c r="JN396" s="52">
        <v>0</v>
      </c>
      <c r="JO396" s="52">
        <v>0</v>
      </c>
      <c r="JP396" s="52">
        <v>0</v>
      </c>
      <c r="JQ396" s="52">
        <v>0</v>
      </c>
      <c r="JR396" s="52">
        <v>0</v>
      </c>
      <c r="JS396" s="52">
        <v>0</v>
      </c>
      <c r="JT396" s="52">
        <v>0</v>
      </c>
      <c r="JU396" s="52">
        <v>0</v>
      </c>
      <c r="JV396" s="52">
        <v>0</v>
      </c>
      <c r="JW396" s="52">
        <v>0</v>
      </c>
      <c r="JX396" s="52">
        <v>0</v>
      </c>
      <c r="JY396" s="52">
        <v>0</v>
      </c>
      <c r="JZ396" s="52">
        <v>0</v>
      </c>
      <c r="KA396" s="52">
        <v>0</v>
      </c>
      <c r="KB396" s="52">
        <v>0</v>
      </c>
      <c r="KC396" s="52">
        <v>0</v>
      </c>
      <c r="KD396" s="52">
        <v>0</v>
      </c>
      <c r="KE396" s="52">
        <v>0</v>
      </c>
      <c r="KF396" s="52">
        <v>0</v>
      </c>
      <c r="KG396" s="52">
        <v>0</v>
      </c>
      <c r="KH396" s="52">
        <v>0</v>
      </c>
      <c r="KI396" s="52">
        <v>0</v>
      </c>
      <c r="KJ396" s="52">
        <v>0</v>
      </c>
      <c r="KK396" s="52">
        <v>0</v>
      </c>
      <c r="KL396" s="52">
        <v>0</v>
      </c>
      <c r="KM396" s="52">
        <v>0</v>
      </c>
      <c r="KN396" s="52">
        <v>0</v>
      </c>
      <c r="KO396" s="52">
        <v>0</v>
      </c>
      <c r="KP396" s="52">
        <v>0</v>
      </c>
      <c r="KQ396" s="52">
        <v>0</v>
      </c>
      <c r="KR396" s="52">
        <v>0</v>
      </c>
      <c r="KS396" s="52">
        <v>0</v>
      </c>
      <c r="KT396" s="52">
        <v>0</v>
      </c>
      <c r="KU396" s="52">
        <v>0</v>
      </c>
      <c r="KV396" s="52">
        <v>0</v>
      </c>
      <c r="KW396" s="52">
        <v>0</v>
      </c>
      <c r="KX396" s="52">
        <v>0</v>
      </c>
      <c r="KY396" s="52">
        <v>0</v>
      </c>
      <c r="KZ396" s="52">
        <v>0</v>
      </c>
      <c r="LA396" s="52">
        <v>0</v>
      </c>
      <c r="LB396" s="52">
        <v>0</v>
      </c>
      <c r="LC396" s="52">
        <v>0</v>
      </c>
      <c r="LD396" s="52">
        <v>0</v>
      </c>
      <c r="LE396" s="52">
        <v>0</v>
      </c>
      <c r="LF396" s="52">
        <v>0</v>
      </c>
      <c r="LG396" s="52">
        <v>0</v>
      </c>
      <c r="LH396" s="52">
        <v>0</v>
      </c>
      <c r="LI396" s="52">
        <v>0</v>
      </c>
      <c r="LJ396" s="52">
        <v>0</v>
      </c>
      <c r="LK396" s="52">
        <v>0</v>
      </c>
      <c r="LL396" s="52">
        <v>0</v>
      </c>
      <c r="LM396" s="52">
        <v>0</v>
      </c>
      <c r="LN396" s="52">
        <v>0</v>
      </c>
      <c r="LO396" s="52">
        <v>0</v>
      </c>
      <c r="LP396" s="52">
        <v>0</v>
      </c>
      <c r="LQ396" s="52">
        <v>0</v>
      </c>
      <c r="LR396" s="52">
        <v>0</v>
      </c>
      <c r="LS396" s="52">
        <v>0</v>
      </c>
      <c r="LT396" s="52">
        <v>0</v>
      </c>
      <c r="LU396" s="52">
        <v>0</v>
      </c>
      <c r="LV396" s="52">
        <v>0</v>
      </c>
      <c r="LW396" s="52">
        <v>0</v>
      </c>
      <c r="LX396" s="52">
        <v>0</v>
      </c>
      <c r="LY396" s="52">
        <v>0</v>
      </c>
      <c r="LZ396" s="52">
        <v>0</v>
      </c>
      <c r="MA396" s="52">
        <v>0</v>
      </c>
      <c r="MB396" s="52">
        <v>0</v>
      </c>
      <c r="MC396" s="52">
        <v>0</v>
      </c>
      <c r="MD396" s="52">
        <v>0</v>
      </c>
      <c r="ME396" s="52">
        <v>0</v>
      </c>
      <c r="MF396" s="52">
        <v>0</v>
      </c>
      <c r="MG396" s="52">
        <v>0</v>
      </c>
      <c r="MH396" s="52">
        <v>0</v>
      </c>
      <c r="MI396" s="52">
        <v>0</v>
      </c>
      <c r="MJ396" s="52">
        <v>0</v>
      </c>
      <c r="MK396" s="52">
        <v>0</v>
      </c>
      <c r="ML396" s="52">
        <v>0</v>
      </c>
      <c r="MM396" s="52">
        <v>0</v>
      </c>
      <c r="MN396" s="52">
        <v>0</v>
      </c>
      <c r="MO396" s="52">
        <v>0</v>
      </c>
      <c r="MP396" s="52">
        <v>0</v>
      </c>
      <c r="MQ396" s="52">
        <v>0</v>
      </c>
      <c r="MR396" s="52">
        <v>0</v>
      </c>
      <c r="MS396" s="52">
        <v>0</v>
      </c>
      <c r="MT396" s="52">
        <v>0</v>
      </c>
      <c r="MU396" s="52">
        <v>0</v>
      </c>
      <c r="MV396" s="52">
        <v>0</v>
      </c>
      <c r="MW396" s="52">
        <v>0</v>
      </c>
      <c r="MX396" s="52">
        <v>0</v>
      </c>
      <c r="MY396" s="52">
        <v>0</v>
      </c>
      <c r="MZ396" s="52">
        <v>0</v>
      </c>
      <c r="NA396" s="52">
        <v>0</v>
      </c>
      <c r="NB396" s="52">
        <v>0</v>
      </c>
      <c r="NC396" s="52">
        <v>0</v>
      </c>
      <c r="ND396" s="52">
        <v>0</v>
      </c>
      <c r="NE396" s="52">
        <v>0</v>
      </c>
      <c r="NF396" s="52">
        <v>0</v>
      </c>
      <c r="NG396" s="52">
        <v>0</v>
      </c>
      <c r="NH396" s="52">
        <v>0</v>
      </c>
      <c r="NI396" s="52">
        <v>0</v>
      </c>
      <c r="NJ396" s="52">
        <v>0</v>
      </c>
      <c r="NK396" s="52">
        <v>0</v>
      </c>
      <c r="NL396" s="52">
        <v>0</v>
      </c>
      <c r="NM396" s="52">
        <v>0</v>
      </c>
      <c r="NN396" s="52">
        <v>0</v>
      </c>
      <c r="NO396" s="52">
        <v>0</v>
      </c>
      <c r="NP396" s="52">
        <v>0</v>
      </c>
      <c r="NQ396" s="52">
        <v>0</v>
      </c>
      <c r="NR396" s="68">
        <f t="shared" si="18"/>
        <v>325621.77999999968</v>
      </c>
      <c r="NS396" s="68">
        <f t="shared" si="19"/>
        <v>325621.77999999968</v>
      </c>
      <c r="NT396" s="68">
        <f t="shared" si="20"/>
        <v>210516.9999999998</v>
      </c>
    </row>
    <row r="397" spans="1:384" s="40" customFormat="1" ht="15" customHeight="1" outlineLevel="1" x14ac:dyDescent="0.2">
      <c r="A397" s="61"/>
      <c r="B397" s="49" t="s">
        <v>1219</v>
      </c>
      <c r="C397" s="49" t="s">
        <v>1248</v>
      </c>
      <c r="D397" s="49" t="s">
        <v>1249</v>
      </c>
      <c r="E397" s="50" t="s">
        <v>1292</v>
      </c>
      <c r="F397" s="64">
        <v>45569</v>
      </c>
      <c r="G397" s="49" t="s">
        <v>16</v>
      </c>
      <c r="H397" s="72">
        <v>0</v>
      </c>
      <c r="I397" s="65">
        <v>179100</v>
      </c>
      <c r="J397" s="114" t="str">
        <f>_xlfn.XLOOKUP(E397,'[12]Resumo Unidades'!$B:$B,'[12]Resumo Unidades'!$W:$W)</f>
        <v>Fluxo ok</v>
      </c>
      <c r="K397" s="51" t="str">
        <f>IF(L397&gt;Resumo!$E$23,"Sim","Não")</f>
        <v>Não</v>
      </c>
      <c r="L397" s="66">
        <v>0</v>
      </c>
      <c r="M397" s="67"/>
      <c r="N397" s="52">
        <v>0</v>
      </c>
      <c r="O397" s="52">
        <v>0</v>
      </c>
      <c r="P397" s="52">
        <v>0</v>
      </c>
      <c r="Q397" s="52">
        <v>0</v>
      </c>
      <c r="R397" s="52">
        <v>0</v>
      </c>
      <c r="S397" s="52">
        <v>0</v>
      </c>
      <c r="T397" s="52">
        <v>0</v>
      </c>
      <c r="U397" s="52">
        <v>0</v>
      </c>
      <c r="V397" s="52">
        <v>0</v>
      </c>
      <c r="W397" s="52">
        <v>0</v>
      </c>
      <c r="X397" s="52">
        <v>0</v>
      </c>
      <c r="Y397" s="52">
        <v>0</v>
      </c>
      <c r="Z397" s="52">
        <v>0</v>
      </c>
      <c r="AA397" s="52">
        <v>0</v>
      </c>
      <c r="AB397" s="52">
        <v>0</v>
      </c>
      <c r="AC397" s="52">
        <v>0</v>
      </c>
      <c r="AD397" s="52">
        <v>0</v>
      </c>
      <c r="AE397" s="52">
        <v>0</v>
      </c>
      <c r="AF397" s="52">
        <v>0</v>
      </c>
      <c r="AG397" s="52">
        <v>0</v>
      </c>
      <c r="AH397" s="52">
        <v>0</v>
      </c>
      <c r="AI397" s="52">
        <v>0</v>
      </c>
      <c r="AJ397" s="52">
        <v>0</v>
      </c>
      <c r="AK397" s="52">
        <v>0</v>
      </c>
      <c r="AL397" s="52">
        <v>0</v>
      </c>
      <c r="AM397" s="52">
        <v>0</v>
      </c>
      <c r="AN397" s="52">
        <v>0</v>
      </c>
      <c r="AO397" s="52">
        <v>0</v>
      </c>
      <c r="AP397" s="52">
        <v>0</v>
      </c>
      <c r="AQ397" s="52">
        <v>0</v>
      </c>
      <c r="AR397" s="52">
        <v>0</v>
      </c>
      <c r="AS397" s="52">
        <v>0</v>
      </c>
      <c r="AT397" s="52">
        <v>0</v>
      </c>
      <c r="AU397" s="52">
        <v>0</v>
      </c>
      <c r="AV397" s="52">
        <v>0</v>
      </c>
      <c r="AW397" s="52">
        <v>0</v>
      </c>
      <c r="AX397" s="52">
        <v>0</v>
      </c>
      <c r="AY397" s="52">
        <v>0</v>
      </c>
      <c r="AZ397" s="52">
        <v>0</v>
      </c>
      <c r="BA397" s="52">
        <v>0</v>
      </c>
      <c r="BB397" s="52">
        <v>0</v>
      </c>
      <c r="BC397" s="52">
        <v>0</v>
      </c>
      <c r="BD397" s="52">
        <v>0</v>
      </c>
      <c r="BE397" s="52">
        <v>0</v>
      </c>
      <c r="BF397" s="52">
        <v>0</v>
      </c>
      <c r="BG397" s="52">
        <v>0</v>
      </c>
      <c r="BH397" s="52">
        <v>0</v>
      </c>
      <c r="BI397" s="52">
        <v>0</v>
      </c>
      <c r="BJ397" s="52">
        <v>0</v>
      </c>
      <c r="BK397" s="52">
        <v>0</v>
      </c>
      <c r="BL397" s="52">
        <v>0</v>
      </c>
      <c r="BM397" s="52">
        <v>0</v>
      </c>
      <c r="BN397" s="52">
        <v>0</v>
      </c>
      <c r="BO397" s="52">
        <v>0</v>
      </c>
      <c r="BP397" s="52">
        <v>0</v>
      </c>
      <c r="BQ397" s="52">
        <v>0</v>
      </c>
      <c r="BR397" s="52">
        <v>0</v>
      </c>
      <c r="BS397" s="52">
        <v>0</v>
      </c>
      <c r="BT397" s="52">
        <v>0</v>
      </c>
      <c r="BU397" s="52">
        <v>0</v>
      </c>
      <c r="BV397" s="52">
        <v>0</v>
      </c>
      <c r="BW397" s="52">
        <v>0</v>
      </c>
      <c r="BX397" s="52">
        <v>0</v>
      </c>
      <c r="BY397" s="52">
        <v>0</v>
      </c>
      <c r="BZ397" s="52">
        <v>0</v>
      </c>
      <c r="CA397" s="52">
        <v>0</v>
      </c>
      <c r="CB397" s="52">
        <v>0</v>
      </c>
      <c r="CC397" s="52">
        <v>0</v>
      </c>
      <c r="CD397" s="52">
        <v>1792.36</v>
      </c>
      <c r="CE397" s="52">
        <v>1792.3600000000001</v>
      </c>
      <c r="CF397" s="52">
        <v>1792.36</v>
      </c>
      <c r="CG397" s="52">
        <v>1792.3600000000001</v>
      </c>
      <c r="CH397" s="52">
        <v>1792.36</v>
      </c>
      <c r="CI397" s="52">
        <v>1792.36</v>
      </c>
      <c r="CJ397" s="52">
        <v>1792.36</v>
      </c>
      <c r="CK397" s="52">
        <v>1792.36</v>
      </c>
      <c r="CL397" s="52">
        <v>1792.36</v>
      </c>
      <c r="CM397" s="52">
        <v>1792.3600000000001</v>
      </c>
      <c r="CN397" s="52">
        <v>1792.36</v>
      </c>
      <c r="CO397" s="52">
        <v>1792.3600000000001</v>
      </c>
      <c r="CP397" s="52">
        <v>1792.36</v>
      </c>
      <c r="CQ397" s="52">
        <v>1792.36</v>
      </c>
      <c r="CR397" s="52">
        <v>1792.36</v>
      </c>
      <c r="CS397" s="52">
        <v>1792.36</v>
      </c>
      <c r="CT397" s="52">
        <v>1792.36</v>
      </c>
      <c r="CU397" s="52">
        <v>1792.3600000000001</v>
      </c>
      <c r="CV397" s="52">
        <v>1792.36</v>
      </c>
      <c r="CW397" s="52">
        <v>1792.3600000000001</v>
      </c>
      <c r="CX397" s="52">
        <v>1792.36</v>
      </c>
      <c r="CY397" s="52">
        <v>1792.36</v>
      </c>
      <c r="CZ397" s="52">
        <v>1792.36</v>
      </c>
      <c r="DA397" s="52">
        <v>1792.36</v>
      </c>
      <c r="DB397" s="52">
        <v>1792.36</v>
      </c>
      <c r="DC397" s="52">
        <v>1792.3600000000001</v>
      </c>
      <c r="DD397" s="52">
        <v>1792.36</v>
      </c>
      <c r="DE397" s="52">
        <v>1792.3600000000001</v>
      </c>
      <c r="DF397" s="52">
        <v>1792.36</v>
      </c>
      <c r="DG397" s="52">
        <v>1792.36</v>
      </c>
      <c r="DH397" s="52">
        <v>1792.36</v>
      </c>
      <c r="DI397" s="52">
        <v>1792.36</v>
      </c>
      <c r="DJ397" s="52">
        <v>1792.36</v>
      </c>
      <c r="DK397" s="52">
        <v>1792.3600000000001</v>
      </c>
      <c r="DL397" s="52">
        <v>1792.36</v>
      </c>
      <c r="DM397" s="52">
        <v>1792.3600000000001</v>
      </c>
      <c r="DN397" s="52">
        <v>1792.36</v>
      </c>
      <c r="DO397" s="52">
        <v>1792.36</v>
      </c>
      <c r="DP397" s="52">
        <v>1792.36</v>
      </c>
      <c r="DQ397" s="52">
        <v>1792.36</v>
      </c>
      <c r="DR397" s="52">
        <v>1792.36</v>
      </c>
      <c r="DS397" s="52">
        <v>1792.3600000000001</v>
      </c>
      <c r="DT397" s="52">
        <v>1792.36</v>
      </c>
      <c r="DU397" s="52">
        <v>1792.3600000000001</v>
      </c>
      <c r="DV397" s="52">
        <v>1792.36</v>
      </c>
      <c r="DW397" s="52">
        <v>1792.36</v>
      </c>
      <c r="DX397" s="52">
        <v>1792.36</v>
      </c>
      <c r="DY397" s="52">
        <v>1792.36</v>
      </c>
      <c r="DZ397" s="52">
        <v>1792.36</v>
      </c>
      <c r="EA397" s="52">
        <v>1792.3600000000001</v>
      </c>
      <c r="EB397" s="52">
        <v>1792.36</v>
      </c>
      <c r="EC397" s="52">
        <v>1792.3600000000001</v>
      </c>
      <c r="ED397" s="52">
        <v>1792.36</v>
      </c>
      <c r="EE397" s="52">
        <v>1792.36</v>
      </c>
      <c r="EF397" s="52">
        <v>1792.36</v>
      </c>
      <c r="EG397" s="52">
        <v>1792.36</v>
      </c>
      <c r="EH397" s="52">
        <v>1792.36</v>
      </c>
      <c r="EI397" s="52">
        <v>1792.3600000000001</v>
      </c>
      <c r="EJ397" s="52">
        <v>1792.36</v>
      </c>
      <c r="EK397" s="52">
        <v>1792.3600000000001</v>
      </c>
      <c r="EL397" s="52">
        <v>1792.36</v>
      </c>
      <c r="EM397" s="52">
        <v>1792.36</v>
      </c>
      <c r="EN397" s="52">
        <v>1792.36</v>
      </c>
      <c r="EO397" s="52">
        <v>1792.36</v>
      </c>
      <c r="EP397" s="52">
        <v>1792.36</v>
      </c>
      <c r="EQ397" s="52">
        <v>1792.3600000000001</v>
      </c>
      <c r="ER397" s="52">
        <v>1792.36</v>
      </c>
      <c r="ES397" s="52">
        <v>1792.3600000000001</v>
      </c>
      <c r="ET397" s="52">
        <v>1792.36</v>
      </c>
      <c r="EU397" s="52">
        <v>1792.36</v>
      </c>
      <c r="EV397" s="52">
        <v>1792.36</v>
      </c>
      <c r="EW397" s="52">
        <v>1792.36</v>
      </c>
      <c r="EX397" s="52">
        <v>1792.36</v>
      </c>
      <c r="EY397" s="52">
        <v>1792.3600000000001</v>
      </c>
      <c r="EZ397" s="52">
        <v>1792.36</v>
      </c>
      <c r="FA397" s="52">
        <v>1792.3600000000001</v>
      </c>
      <c r="FB397" s="52">
        <v>1792.36</v>
      </c>
      <c r="FC397" s="52">
        <v>1792.36</v>
      </c>
      <c r="FD397" s="52">
        <v>1792.36</v>
      </c>
      <c r="FE397" s="52">
        <v>1792.36</v>
      </c>
      <c r="FF397" s="52">
        <v>1792.36</v>
      </c>
      <c r="FG397" s="52">
        <v>1792.3600000000001</v>
      </c>
      <c r="FH397" s="52">
        <v>1792.36</v>
      </c>
      <c r="FI397" s="52">
        <v>1792.3600000000001</v>
      </c>
      <c r="FJ397" s="52">
        <v>1792.36</v>
      </c>
      <c r="FK397" s="52">
        <v>1792.36</v>
      </c>
      <c r="FL397" s="52">
        <v>1792.36</v>
      </c>
      <c r="FM397" s="52">
        <v>1792.36</v>
      </c>
      <c r="FN397" s="52">
        <v>1792.36</v>
      </c>
      <c r="FO397" s="52">
        <v>1792.3600000000001</v>
      </c>
      <c r="FP397" s="52">
        <v>1792.36</v>
      </c>
      <c r="FQ397" s="52">
        <v>1792.3600000000001</v>
      </c>
      <c r="FR397" s="52">
        <v>1792.36</v>
      </c>
      <c r="FS397" s="52">
        <v>1792.36</v>
      </c>
      <c r="FT397" s="52">
        <v>1792.36</v>
      </c>
      <c r="FU397" s="52">
        <v>1792.36</v>
      </c>
      <c r="FV397" s="52">
        <v>1792.36</v>
      </c>
      <c r="FW397" s="52">
        <v>1792.3600000000001</v>
      </c>
      <c r="FX397" s="52">
        <v>1792.36</v>
      </c>
      <c r="FY397" s="52">
        <v>1792.3600000000001</v>
      </c>
      <c r="FZ397" s="52">
        <v>1792.36</v>
      </c>
      <c r="GA397" s="52">
        <v>1792.36</v>
      </c>
      <c r="GB397" s="52">
        <v>1792.36</v>
      </c>
      <c r="GC397" s="52">
        <v>1792.36</v>
      </c>
      <c r="GD397" s="52">
        <v>1792.36</v>
      </c>
      <c r="GE397" s="52">
        <v>1792.3600000000001</v>
      </c>
      <c r="GF397" s="52">
        <v>1792.36</v>
      </c>
      <c r="GG397" s="52">
        <v>1792.3600000000001</v>
      </c>
      <c r="GH397" s="52">
        <v>1792.36</v>
      </c>
      <c r="GI397" s="52">
        <v>1792.36</v>
      </c>
      <c r="GJ397" s="52">
        <v>1792.36</v>
      </c>
      <c r="GK397" s="52">
        <v>1792.36</v>
      </c>
      <c r="GL397" s="52">
        <v>1792.36</v>
      </c>
      <c r="GM397" s="52">
        <v>1792.3600000000001</v>
      </c>
      <c r="GN397" s="52">
        <v>1792.36</v>
      </c>
      <c r="GO397" s="52">
        <v>1792.3600000000001</v>
      </c>
      <c r="GP397" s="52">
        <v>1792.36</v>
      </c>
      <c r="GQ397" s="52">
        <v>1792.36</v>
      </c>
      <c r="GR397" s="52">
        <v>1792.36</v>
      </c>
      <c r="GS397" s="52">
        <v>1792.36</v>
      </c>
      <c r="GT397" s="52">
        <v>1792.36</v>
      </c>
      <c r="GU397" s="52">
        <v>1792.3600000000001</v>
      </c>
      <c r="GV397" s="52">
        <v>1792.36</v>
      </c>
      <c r="GW397" s="52">
        <v>1792.3600000000001</v>
      </c>
      <c r="GX397" s="52">
        <v>1792.36</v>
      </c>
      <c r="GY397" s="52">
        <v>1792.36</v>
      </c>
      <c r="GZ397" s="52">
        <v>1792.36</v>
      </c>
      <c r="HA397" s="52">
        <v>1792.36</v>
      </c>
      <c r="HB397" s="52">
        <v>1792.36</v>
      </c>
      <c r="HC397" s="52">
        <v>1792.3600000000001</v>
      </c>
      <c r="HD397" s="52">
        <v>1792.36</v>
      </c>
      <c r="HE397" s="52">
        <v>1792.3600000000001</v>
      </c>
      <c r="HF397" s="52">
        <v>1792.36</v>
      </c>
      <c r="HG397" s="52">
        <v>1792.36</v>
      </c>
      <c r="HH397" s="52">
        <v>1792.36</v>
      </c>
      <c r="HI397" s="52">
        <v>1792.36</v>
      </c>
      <c r="HJ397" s="52">
        <v>1792.36</v>
      </c>
      <c r="HK397" s="52">
        <v>1792.3600000000001</v>
      </c>
      <c r="HL397" s="52">
        <v>1792.36</v>
      </c>
      <c r="HM397" s="52">
        <v>1792.3600000000001</v>
      </c>
      <c r="HN397" s="52">
        <v>1792.36</v>
      </c>
      <c r="HO397" s="52">
        <v>1792.36</v>
      </c>
      <c r="HP397" s="52">
        <v>1792.36</v>
      </c>
      <c r="HQ397" s="52">
        <v>1792.36</v>
      </c>
      <c r="HR397" s="52">
        <v>1792.36</v>
      </c>
      <c r="HS397" s="52">
        <v>1792.3600000000001</v>
      </c>
      <c r="HT397" s="52">
        <v>1792.36</v>
      </c>
      <c r="HU397" s="52">
        <v>1792.3600000000001</v>
      </c>
      <c r="HV397" s="52">
        <v>1792.36</v>
      </c>
      <c r="HW397" s="52">
        <v>1792.36</v>
      </c>
      <c r="HX397" s="52">
        <v>1792.36</v>
      </c>
      <c r="HY397" s="52">
        <v>1792.36</v>
      </c>
      <c r="HZ397" s="52">
        <v>1792.36</v>
      </c>
      <c r="IA397" s="52">
        <v>1792.3600000000001</v>
      </c>
      <c r="IB397" s="52">
        <v>1792.36</v>
      </c>
      <c r="IC397" s="52">
        <v>1792.3600000000001</v>
      </c>
      <c r="ID397" s="52">
        <v>1792.36</v>
      </c>
      <c r="IE397" s="52">
        <v>1792.36</v>
      </c>
      <c r="IF397" s="52">
        <v>1792.36</v>
      </c>
      <c r="IG397" s="52">
        <v>1792.36</v>
      </c>
      <c r="IH397" s="52">
        <v>1792.36</v>
      </c>
      <c r="II397" s="52">
        <v>1792.3600000000001</v>
      </c>
      <c r="IJ397" s="52">
        <v>1792.36</v>
      </c>
      <c r="IK397" s="52">
        <v>1792.3600000000001</v>
      </c>
      <c r="IL397" s="52">
        <v>1792.36</v>
      </c>
      <c r="IM397" s="52">
        <v>1792.36</v>
      </c>
      <c r="IN397" s="52">
        <v>1792.36</v>
      </c>
      <c r="IO397" s="52">
        <v>1792.36</v>
      </c>
      <c r="IP397" s="52">
        <v>1792.36</v>
      </c>
      <c r="IQ397" s="52">
        <v>1792.3600000000001</v>
      </c>
      <c r="IR397" s="52">
        <v>1792.36</v>
      </c>
      <c r="IS397" s="52">
        <v>1792.3600000000001</v>
      </c>
      <c r="IT397" s="52">
        <v>1792.36</v>
      </c>
      <c r="IU397" s="52">
        <v>1792.36</v>
      </c>
      <c r="IV397" s="52">
        <v>1792.36</v>
      </c>
      <c r="IW397" s="52">
        <v>1792.36</v>
      </c>
      <c r="IX397" s="52">
        <v>1792.36</v>
      </c>
      <c r="IY397" s="52">
        <v>1792.3600000000001</v>
      </c>
      <c r="IZ397" s="52">
        <v>1792.36</v>
      </c>
      <c r="JA397" s="52">
        <v>0</v>
      </c>
      <c r="JB397" s="52">
        <v>0</v>
      </c>
      <c r="JC397" s="52">
        <v>0</v>
      </c>
      <c r="JD397" s="52">
        <v>0</v>
      </c>
      <c r="JE397" s="52">
        <v>0</v>
      </c>
      <c r="JF397" s="52">
        <v>0</v>
      </c>
      <c r="JG397" s="52">
        <v>0</v>
      </c>
      <c r="JH397" s="52">
        <v>0</v>
      </c>
      <c r="JI397" s="52">
        <v>0</v>
      </c>
      <c r="JJ397" s="52">
        <v>0</v>
      </c>
      <c r="JK397" s="52">
        <v>0</v>
      </c>
      <c r="JL397" s="52">
        <v>0</v>
      </c>
      <c r="JM397" s="52">
        <v>0</v>
      </c>
      <c r="JN397" s="52">
        <v>0</v>
      </c>
      <c r="JO397" s="52">
        <v>0</v>
      </c>
      <c r="JP397" s="52">
        <v>0</v>
      </c>
      <c r="JQ397" s="52">
        <v>0</v>
      </c>
      <c r="JR397" s="52">
        <v>0</v>
      </c>
      <c r="JS397" s="52">
        <v>0</v>
      </c>
      <c r="JT397" s="52">
        <v>0</v>
      </c>
      <c r="JU397" s="52">
        <v>0</v>
      </c>
      <c r="JV397" s="52">
        <v>0</v>
      </c>
      <c r="JW397" s="52">
        <v>0</v>
      </c>
      <c r="JX397" s="52">
        <v>0</v>
      </c>
      <c r="JY397" s="52">
        <v>0</v>
      </c>
      <c r="JZ397" s="52">
        <v>0</v>
      </c>
      <c r="KA397" s="52">
        <v>0</v>
      </c>
      <c r="KB397" s="52">
        <v>0</v>
      </c>
      <c r="KC397" s="52">
        <v>0</v>
      </c>
      <c r="KD397" s="52">
        <v>0</v>
      </c>
      <c r="KE397" s="52">
        <v>0</v>
      </c>
      <c r="KF397" s="52">
        <v>0</v>
      </c>
      <c r="KG397" s="52">
        <v>0</v>
      </c>
      <c r="KH397" s="52">
        <v>0</v>
      </c>
      <c r="KI397" s="52">
        <v>0</v>
      </c>
      <c r="KJ397" s="52">
        <v>0</v>
      </c>
      <c r="KK397" s="52">
        <v>0</v>
      </c>
      <c r="KL397" s="52">
        <v>0</v>
      </c>
      <c r="KM397" s="52">
        <v>0</v>
      </c>
      <c r="KN397" s="52">
        <v>0</v>
      </c>
      <c r="KO397" s="52">
        <v>0</v>
      </c>
      <c r="KP397" s="52">
        <v>0</v>
      </c>
      <c r="KQ397" s="52">
        <v>0</v>
      </c>
      <c r="KR397" s="52">
        <v>0</v>
      </c>
      <c r="KS397" s="52">
        <v>0</v>
      </c>
      <c r="KT397" s="52">
        <v>0</v>
      </c>
      <c r="KU397" s="52">
        <v>0</v>
      </c>
      <c r="KV397" s="52">
        <v>0</v>
      </c>
      <c r="KW397" s="52">
        <v>0</v>
      </c>
      <c r="KX397" s="52">
        <v>0</v>
      </c>
      <c r="KY397" s="52">
        <v>0</v>
      </c>
      <c r="KZ397" s="52">
        <v>0</v>
      </c>
      <c r="LA397" s="52">
        <v>0</v>
      </c>
      <c r="LB397" s="52">
        <v>0</v>
      </c>
      <c r="LC397" s="52">
        <v>0</v>
      </c>
      <c r="LD397" s="52">
        <v>0</v>
      </c>
      <c r="LE397" s="52">
        <v>0</v>
      </c>
      <c r="LF397" s="52">
        <v>0</v>
      </c>
      <c r="LG397" s="52">
        <v>0</v>
      </c>
      <c r="LH397" s="52">
        <v>0</v>
      </c>
      <c r="LI397" s="52">
        <v>0</v>
      </c>
      <c r="LJ397" s="52">
        <v>0</v>
      </c>
      <c r="LK397" s="52">
        <v>0</v>
      </c>
      <c r="LL397" s="52">
        <v>0</v>
      </c>
      <c r="LM397" s="52">
        <v>0</v>
      </c>
      <c r="LN397" s="52">
        <v>0</v>
      </c>
      <c r="LO397" s="52">
        <v>0</v>
      </c>
      <c r="LP397" s="52">
        <v>0</v>
      </c>
      <c r="LQ397" s="52">
        <v>0</v>
      </c>
      <c r="LR397" s="52">
        <v>0</v>
      </c>
      <c r="LS397" s="52">
        <v>0</v>
      </c>
      <c r="LT397" s="52">
        <v>0</v>
      </c>
      <c r="LU397" s="52">
        <v>0</v>
      </c>
      <c r="LV397" s="52">
        <v>0</v>
      </c>
      <c r="LW397" s="52">
        <v>0</v>
      </c>
      <c r="LX397" s="52">
        <v>0</v>
      </c>
      <c r="LY397" s="52">
        <v>0</v>
      </c>
      <c r="LZ397" s="52">
        <v>0</v>
      </c>
      <c r="MA397" s="52">
        <v>0</v>
      </c>
      <c r="MB397" s="52">
        <v>0</v>
      </c>
      <c r="MC397" s="52">
        <v>0</v>
      </c>
      <c r="MD397" s="52">
        <v>0</v>
      </c>
      <c r="ME397" s="52">
        <v>0</v>
      </c>
      <c r="MF397" s="52">
        <v>0</v>
      </c>
      <c r="MG397" s="52">
        <v>0</v>
      </c>
      <c r="MH397" s="52">
        <v>0</v>
      </c>
      <c r="MI397" s="52">
        <v>0</v>
      </c>
      <c r="MJ397" s="52">
        <v>0</v>
      </c>
      <c r="MK397" s="52">
        <v>0</v>
      </c>
      <c r="ML397" s="52">
        <v>0</v>
      </c>
      <c r="MM397" s="52">
        <v>0</v>
      </c>
      <c r="MN397" s="52">
        <v>0</v>
      </c>
      <c r="MO397" s="52">
        <v>0</v>
      </c>
      <c r="MP397" s="52">
        <v>0</v>
      </c>
      <c r="MQ397" s="52">
        <v>0</v>
      </c>
      <c r="MR397" s="52">
        <v>0</v>
      </c>
      <c r="MS397" s="52">
        <v>0</v>
      </c>
      <c r="MT397" s="52">
        <v>0</v>
      </c>
      <c r="MU397" s="52">
        <v>0</v>
      </c>
      <c r="MV397" s="52">
        <v>0</v>
      </c>
      <c r="MW397" s="52">
        <v>0</v>
      </c>
      <c r="MX397" s="52">
        <v>0</v>
      </c>
      <c r="MY397" s="52">
        <v>0</v>
      </c>
      <c r="MZ397" s="52">
        <v>0</v>
      </c>
      <c r="NA397" s="52">
        <v>0</v>
      </c>
      <c r="NB397" s="52">
        <v>0</v>
      </c>
      <c r="NC397" s="52">
        <v>0</v>
      </c>
      <c r="ND397" s="52">
        <v>0</v>
      </c>
      <c r="NE397" s="52">
        <v>0</v>
      </c>
      <c r="NF397" s="52">
        <v>0</v>
      </c>
      <c r="NG397" s="52">
        <v>0</v>
      </c>
      <c r="NH397" s="52">
        <v>0</v>
      </c>
      <c r="NI397" s="52">
        <v>0</v>
      </c>
      <c r="NJ397" s="52">
        <v>0</v>
      </c>
      <c r="NK397" s="52">
        <v>0</v>
      </c>
      <c r="NL397" s="52">
        <v>0</v>
      </c>
      <c r="NM397" s="52">
        <v>0</v>
      </c>
      <c r="NN397" s="52">
        <v>0</v>
      </c>
      <c r="NO397" s="52">
        <v>0</v>
      </c>
      <c r="NP397" s="52">
        <v>0</v>
      </c>
      <c r="NQ397" s="52">
        <v>0</v>
      </c>
      <c r="NR397" s="68">
        <f t="shared" si="18"/>
        <v>320832.43999999855</v>
      </c>
      <c r="NS397" s="68">
        <f t="shared" si="19"/>
        <v>320832.43999999855</v>
      </c>
      <c r="NT397" s="68">
        <f t="shared" si="20"/>
        <v>195367.23999999953</v>
      </c>
    </row>
    <row r="398" spans="1:384" s="40" customFormat="1" ht="15" customHeight="1" outlineLevel="1" x14ac:dyDescent="0.2">
      <c r="A398" s="61"/>
      <c r="B398" s="49" t="s">
        <v>1219</v>
      </c>
      <c r="C398" s="49" t="s">
        <v>1221</v>
      </c>
      <c r="D398" s="49" t="s">
        <v>1250</v>
      </c>
      <c r="E398" s="50" t="s">
        <v>1293</v>
      </c>
      <c r="F398" s="64">
        <v>45441</v>
      </c>
      <c r="G398" s="49" t="s">
        <v>37</v>
      </c>
      <c r="H398" s="72">
        <v>0.12682499999999999</v>
      </c>
      <c r="I398" s="65">
        <v>301769.87</v>
      </c>
      <c r="J398" s="114" t="str">
        <f>_xlfn.XLOOKUP(E398,'[12]Resumo Unidades'!$B:$B,'[12]Resumo Unidades'!$W:$W)</f>
        <v>Fluxo ok</v>
      </c>
      <c r="K398" s="51" t="str">
        <f>IF(L398&gt;Resumo!$E$23,"Sim","Não")</f>
        <v>Não</v>
      </c>
      <c r="L398" s="66">
        <v>48</v>
      </c>
      <c r="M398" s="67"/>
      <c r="N398" s="52">
        <v>0</v>
      </c>
      <c r="O398" s="52">
        <v>0</v>
      </c>
      <c r="P398" s="52">
        <v>0</v>
      </c>
      <c r="Q398" s="52">
        <v>0</v>
      </c>
      <c r="R398" s="52">
        <v>0</v>
      </c>
      <c r="S398" s="52">
        <v>0</v>
      </c>
      <c r="T398" s="52">
        <v>0</v>
      </c>
      <c r="U398" s="52">
        <v>0</v>
      </c>
      <c r="V398" s="52">
        <v>0</v>
      </c>
      <c r="W398" s="52">
        <v>0</v>
      </c>
      <c r="X398" s="52">
        <v>0</v>
      </c>
      <c r="Y398" s="52">
        <v>0</v>
      </c>
      <c r="Z398" s="52">
        <v>0</v>
      </c>
      <c r="AA398" s="52">
        <v>0</v>
      </c>
      <c r="AB398" s="52">
        <v>0</v>
      </c>
      <c r="AC398" s="52">
        <v>0</v>
      </c>
      <c r="AD398" s="52">
        <v>0</v>
      </c>
      <c r="AE398" s="52">
        <v>0</v>
      </c>
      <c r="AF398" s="52">
        <v>0</v>
      </c>
      <c r="AG398" s="52">
        <v>0</v>
      </c>
      <c r="AH398" s="52">
        <v>0</v>
      </c>
      <c r="AI398" s="52">
        <v>0</v>
      </c>
      <c r="AJ398" s="52">
        <v>0</v>
      </c>
      <c r="AK398" s="52">
        <v>0</v>
      </c>
      <c r="AL398" s="52">
        <v>0</v>
      </c>
      <c r="AM398" s="52">
        <v>0</v>
      </c>
      <c r="AN398" s="52">
        <v>0</v>
      </c>
      <c r="AO398" s="52">
        <v>0</v>
      </c>
      <c r="AP398" s="52">
        <v>0</v>
      </c>
      <c r="AQ398" s="52">
        <v>0</v>
      </c>
      <c r="AR398" s="52">
        <v>0</v>
      </c>
      <c r="AS398" s="52">
        <v>0</v>
      </c>
      <c r="AT398" s="52">
        <v>0</v>
      </c>
      <c r="AU398" s="52">
        <v>0</v>
      </c>
      <c r="AV398" s="52">
        <v>0</v>
      </c>
      <c r="AW398" s="52">
        <v>0</v>
      </c>
      <c r="AX398" s="52">
        <v>0</v>
      </c>
      <c r="AY398" s="52">
        <v>0</v>
      </c>
      <c r="AZ398" s="52">
        <v>0</v>
      </c>
      <c r="BA398" s="52">
        <v>0</v>
      </c>
      <c r="BB398" s="52">
        <v>0</v>
      </c>
      <c r="BC398" s="52">
        <v>0</v>
      </c>
      <c r="BD398" s="52">
        <v>0</v>
      </c>
      <c r="BE398" s="52">
        <v>0</v>
      </c>
      <c r="BF398" s="52">
        <v>0</v>
      </c>
      <c r="BG398" s="52">
        <v>0</v>
      </c>
      <c r="BH398" s="52">
        <v>0</v>
      </c>
      <c r="BI398" s="52">
        <v>0</v>
      </c>
      <c r="BJ398" s="52">
        <v>0</v>
      </c>
      <c r="BK398" s="52">
        <v>0</v>
      </c>
      <c r="BL398" s="52">
        <v>0</v>
      </c>
      <c r="BM398" s="52">
        <v>0</v>
      </c>
      <c r="BN398" s="52">
        <v>0</v>
      </c>
      <c r="BO398" s="52">
        <v>0</v>
      </c>
      <c r="BP398" s="52">
        <v>0</v>
      </c>
      <c r="BQ398" s="52">
        <v>0</v>
      </c>
      <c r="BR398" s="52">
        <v>0</v>
      </c>
      <c r="BS398" s="52">
        <v>0</v>
      </c>
      <c r="BT398" s="52">
        <v>0</v>
      </c>
      <c r="BU398" s="52">
        <v>0</v>
      </c>
      <c r="BV398" s="52">
        <v>0</v>
      </c>
      <c r="BW398" s="52">
        <v>0</v>
      </c>
      <c r="BX398" s="52">
        <v>0</v>
      </c>
      <c r="BY398" s="52">
        <v>0</v>
      </c>
      <c r="BZ398" s="52">
        <v>0</v>
      </c>
      <c r="CA398" s="52">
        <v>0</v>
      </c>
      <c r="CB398" s="52">
        <v>2507.9</v>
      </c>
      <c r="CC398" s="52">
        <v>2507.9</v>
      </c>
      <c r="CD398" s="52">
        <v>2507.9</v>
      </c>
      <c r="CE398" s="52">
        <v>2507.9</v>
      </c>
      <c r="CF398" s="52">
        <v>2507.9</v>
      </c>
      <c r="CG398" s="52">
        <v>2507.9</v>
      </c>
      <c r="CH398" s="52">
        <v>2507.9</v>
      </c>
      <c r="CI398" s="52">
        <v>2507.9</v>
      </c>
      <c r="CJ398" s="52">
        <v>2507.9</v>
      </c>
      <c r="CK398" s="52">
        <v>2507.9</v>
      </c>
      <c r="CL398" s="52">
        <v>2507.9</v>
      </c>
      <c r="CM398" s="52">
        <v>2507.9</v>
      </c>
      <c r="CN398" s="52">
        <v>2507.9</v>
      </c>
      <c r="CO398" s="52">
        <v>2507.9</v>
      </c>
      <c r="CP398" s="52">
        <v>2507.9</v>
      </c>
      <c r="CQ398" s="52">
        <v>2507.9</v>
      </c>
      <c r="CR398" s="52">
        <v>2507.9</v>
      </c>
      <c r="CS398" s="52">
        <v>2507.9</v>
      </c>
      <c r="CT398" s="52">
        <v>2507.9</v>
      </c>
      <c r="CU398" s="52">
        <v>2507.9</v>
      </c>
      <c r="CV398" s="52">
        <v>2507.9</v>
      </c>
      <c r="CW398" s="52">
        <v>2507.9</v>
      </c>
      <c r="CX398" s="52">
        <v>2507.9</v>
      </c>
      <c r="CY398" s="52">
        <v>2507.9</v>
      </c>
      <c r="CZ398" s="52">
        <v>2507.9</v>
      </c>
      <c r="DA398" s="52">
        <v>2507.9</v>
      </c>
      <c r="DB398" s="52">
        <v>2507.9</v>
      </c>
      <c r="DC398" s="52">
        <v>2507.9</v>
      </c>
      <c r="DD398" s="52">
        <v>2507.9</v>
      </c>
      <c r="DE398" s="52">
        <v>2507.9</v>
      </c>
      <c r="DF398" s="52">
        <v>2507.9</v>
      </c>
      <c r="DG398" s="52">
        <v>2507.9</v>
      </c>
      <c r="DH398" s="52">
        <v>2507.9</v>
      </c>
      <c r="DI398" s="52">
        <v>2507.9</v>
      </c>
      <c r="DJ398" s="52">
        <v>2507.9</v>
      </c>
      <c r="DK398" s="52">
        <v>2507.9</v>
      </c>
      <c r="DL398" s="52">
        <v>2507.9</v>
      </c>
      <c r="DM398" s="52">
        <v>2507.9</v>
      </c>
      <c r="DN398" s="52">
        <v>2507.9</v>
      </c>
      <c r="DO398" s="52">
        <v>2507.9</v>
      </c>
      <c r="DP398" s="52">
        <v>2507.9</v>
      </c>
      <c r="DQ398" s="52">
        <v>2507.9</v>
      </c>
      <c r="DR398" s="52">
        <v>2507.9</v>
      </c>
      <c r="DS398" s="52">
        <v>2507.9</v>
      </c>
      <c r="DT398" s="52">
        <v>2507.9</v>
      </c>
      <c r="DU398" s="52">
        <v>2507.9</v>
      </c>
      <c r="DV398" s="52">
        <v>2507.9</v>
      </c>
      <c r="DW398" s="52">
        <v>2507.9</v>
      </c>
      <c r="DX398" s="52">
        <v>2507.9</v>
      </c>
      <c r="DY398" s="52">
        <v>2507.9</v>
      </c>
      <c r="DZ398" s="52">
        <v>2507.9</v>
      </c>
      <c r="EA398" s="52">
        <v>2507.9</v>
      </c>
      <c r="EB398" s="52">
        <v>2507.9</v>
      </c>
      <c r="EC398" s="52">
        <v>2507.9</v>
      </c>
      <c r="ED398" s="52">
        <v>2507.9</v>
      </c>
      <c r="EE398" s="52">
        <v>2507.9</v>
      </c>
      <c r="EF398" s="52">
        <v>2507.9</v>
      </c>
      <c r="EG398" s="52">
        <v>2507.9</v>
      </c>
      <c r="EH398" s="52">
        <v>2507.9</v>
      </c>
      <c r="EI398" s="52">
        <v>2507.9</v>
      </c>
      <c r="EJ398" s="52">
        <v>2507.9</v>
      </c>
      <c r="EK398" s="52">
        <v>2507.9</v>
      </c>
      <c r="EL398" s="52">
        <v>2507.9</v>
      </c>
      <c r="EM398" s="52">
        <v>2507.9</v>
      </c>
      <c r="EN398" s="52">
        <v>2507.9</v>
      </c>
      <c r="EO398" s="52">
        <v>2507.9</v>
      </c>
      <c r="EP398" s="52">
        <v>2507.9</v>
      </c>
      <c r="EQ398" s="52">
        <v>2507.9</v>
      </c>
      <c r="ER398" s="52">
        <v>2507.9</v>
      </c>
      <c r="ES398" s="52">
        <v>2507.9</v>
      </c>
      <c r="ET398" s="52">
        <v>2507.9</v>
      </c>
      <c r="EU398" s="52">
        <v>2507.9</v>
      </c>
      <c r="EV398" s="52">
        <v>2507.9</v>
      </c>
      <c r="EW398" s="52">
        <v>2507.9</v>
      </c>
      <c r="EX398" s="52">
        <v>2507.9</v>
      </c>
      <c r="EY398" s="52">
        <v>2507.9</v>
      </c>
      <c r="EZ398" s="52">
        <v>2507.9</v>
      </c>
      <c r="FA398" s="52">
        <v>2507.9</v>
      </c>
      <c r="FB398" s="52">
        <v>2507.9</v>
      </c>
      <c r="FC398" s="52">
        <v>2507.9</v>
      </c>
      <c r="FD398" s="52">
        <v>2507.9</v>
      </c>
      <c r="FE398" s="52">
        <v>2507.9</v>
      </c>
      <c r="FF398" s="52">
        <v>2507.9</v>
      </c>
      <c r="FG398" s="52">
        <v>2507.9</v>
      </c>
      <c r="FH398" s="52">
        <v>2507.9</v>
      </c>
      <c r="FI398" s="52">
        <v>2507.9</v>
      </c>
      <c r="FJ398" s="52">
        <v>2507.9</v>
      </c>
      <c r="FK398" s="52">
        <v>2507.9</v>
      </c>
      <c r="FL398" s="52">
        <v>2507.9</v>
      </c>
      <c r="FM398" s="52">
        <v>2507.9</v>
      </c>
      <c r="FN398" s="52">
        <v>2507.9</v>
      </c>
      <c r="FO398" s="52">
        <v>2507.9</v>
      </c>
      <c r="FP398" s="52">
        <v>2507.9</v>
      </c>
      <c r="FQ398" s="52">
        <v>2507.9</v>
      </c>
      <c r="FR398" s="52">
        <v>2507.9</v>
      </c>
      <c r="FS398" s="52">
        <v>2507.9</v>
      </c>
      <c r="FT398" s="52">
        <v>2507.9</v>
      </c>
      <c r="FU398" s="52">
        <v>2507.9</v>
      </c>
      <c r="FV398" s="52">
        <v>2507.9</v>
      </c>
      <c r="FW398" s="52">
        <v>2507.9</v>
      </c>
      <c r="FX398" s="52">
        <v>2507.9</v>
      </c>
      <c r="FY398" s="52">
        <v>2507.9</v>
      </c>
      <c r="FZ398" s="52">
        <v>2507.9</v>
      </c>
      <c r="GA398" s="52">
        <v>2507.9</v>
      </c>
      <c r="GB398" s="52">
        <v>2507.9</v>
      </c>
      <c r="GC398" s="52">
        <v>2507.9</v>
      </c>
      <c r="GD398" s="52">
        <v>2507.9</v>
      </c>
      <c r="GE398" s="52">
        <v>2507.9</v>
      </c>
      <c r="GF398" s="52">
        <v>2507.9</v>
      </c>
      <c r="GG398" s="52">
        <v>2507.9</v>
      </c>
      <c r="GH398" s="52">
        <v>2507.9</v>
      </c>
      <c r="GI398" s="52">
        <v>2507.9</v>
      </c>
      <c r="GJ398" s="52">
        <v>2507.9</v>
      </c>
      <c r="GK398" s="52">
        <v>2507.9</v>
      </c>
      <c r="GL398" s="52">
        <v>2507.9</v>
      </c>
      <c r="GM398" s="52">
        <v>2507.9</v>
      </c>
      <c r="GN398" s="52">
        <v>2507.9</v>
      </c>
      <c r="GO398" s="52">
        <v>2507.9</v>
      </c>
      <c r="GP398" s="52">
        <v>2507.9</v>
      </c>
      <c r="GQ398" s="52">
        <v>2507.9</v>
      </c>
      <c r="GR398" s="52">
        <v>2507.9</v>
      </c>
      <c r="GS398" s="52">
        <v>2507.9</v>
      </c>
      <c r="GT398" s="52">
        <v>2507.9</v>
      </c>
      <c r="GU398" s="52">
        <v>2507.9</v>
      </c>
      <c r="GV398" s="52">
        <v>2507.9</v>
      </c>
      <c r="GW398" s="52">
        <v>2507.9</v>
      </c>
      <c r="GX398" s="52">
        <v>2507.9</v>
      </c>
      <c r="GY398" s="52">
        <v>2507.9</v>
      </c>
      <c r="GZ398" s="52">
        <v>2507.9</v>
      </c>
      <c r="HA398" s="52">
        <v>2507.9</v>
      </c>
      <c r="HB398" s="52">
        <v>2507.9</v>
      </c>
      <c r="HC398" s="52">
        <v>2507.9</v>
      </c>
      <c r="HD398" s="52">
        <v>2507.9</v>
      </c>
      <c r="HE398" s="52">
        <v>2507.9</v>
      </c>
      <c r="HF398" s="52">
        <v>2507.9</v>
      </c>
      <c r="HG398" s="52">
        <v>2507.9</v>
      </c>
      <c r="HH398" s="52">
        <v>2507.9</v>
      </c>
      <c r="HI398" s="52">
        <v>2507.9</v>
      </c>
      <c r="HJ398" s="52">
        <v>2507.9</v>
      </c>
      <c r="HK398" s="52">
        <v>2507.9</v>
      </c>
      <c r="HL398" s="52">
        <v>2507.9</v>
      </c>
      <c r="HM398" s="52">
        <v>2507.9</v>
      </c>
      <c r="HN398" s="52">
        <v>2507.9</v>
      </c>
      <c r="HO398" s="52">
        <v>2507.9</v>
      </c>
      <c r="HP398" s="52">
        <v>0</v>
      </c>
      <c r="HQ398" s="52">
        <v>0</v>
      </c>
      <c r="HR398" s="52">
        <v>0</v>
      </c>
      <c r="HS398" s="52">
        <v>0</v>
      </c>
      <c r="HT398" s="52">
        <v>0</v>
      </c>
      <c r="HU398" s="52">
        <v>0</v>
      </c>
      <c r="HV398" s="52">
        <v>0</v>
      </c>
      <c r="HW398" s="52">
        <v>0</v>
      </c>
      <c r="HX398" s="52">
        <v>0</v>
      </c>
      <c r="HY398" s="52">
        <v>0</v>
      </c>
      <c r="HZ398" s="52">
        <v>0</v>
      </c>
      <c r="IA398" s="52">
        <v>0</v>
      </c>
      <c r="IB398" s="52">
        <v>0</v>
      </c>
      <c r="IC398" s="52">
        <v>0</v>
      </c>
      <c r="ID398" s="52">
        <v>0</v>
      </c>
      <c r="IE398" s="52">
        <v>0</v>
      </c>
      <c r="IF398" s="52">
        <v>0</v>
      </c>
      <c r="IG398" s="52">
        <v>0</v>
      </c>
      <c r="IH398" s="52">
        <v>0</v>
      </c>
      <c r="II398" s="52">
        <v>0</v>
      </c>
      <c r="IJ398" s="52">
        <v>0</v>
      </c>
      <c r="IK398" s="52">
        <v>0</v>
      </c>
      <c r="IL398" s="52">
        <v>0</v>
      </c>
      <c r="IM398" s="52">
        <v>0</v>
      </c>
      <c r="IN398" s="52">
        <v>0</v>
      </c>
      <c r="IO398" s="52">
        <v>0</v>
      </c>
      <c r="IP398" s="52">
        <v>0</v>
      </c>
      <c r="IQ398" s="52">
        <v>0</v>
      </c>
      <c r="IR398" s="52">
        <v>0</v>
      </c>
      <c r="IS398" s="52">
        <v>0</v>
      </c>
      <c r="IT398" s="52">
        <v>0</v>
      </c>
      <c r="IU398" s="52">
        <v>0</v>
      </c>
      <c r="IV398" s="52">
        <v>0</v>
      </c>
      <c r="IW398" s="52">
        <v>0</v>
      </c>
      <c r="IX398" s="52">
        <v>0</v>
      </c>
      <c r="IY398" s="52">
        <v>0</v>
      </c>
      <c r="IZ398" s="52">
        <v>0</v>
      </c>
      <c r="JA398" s="52">
        <v>0</v>
      </c>
      <c r="JB398" s="52">
        <v>0</v>
      </c>
      <c r="JC398" s="52">
        <v>0</v>
      </c>
      <c r="JD398" s="52">
        <v>0</v>
      </c>
      <c r="JE398" s="52">
        <v>0</v>
      </c>
      <c r="JF398" s="52">
        <v>0</v>
      </c>
      <c r="JG398" s="52">
        <v>0</v>
      </c>
      <c r="JH398" s="52">
        <v>0</v>
      </c>
      <c r="JI398" s="52">
        <v>0</v>
      </c>
      <c r="JJ398" s="52">
        <v>0</v>
      </c>
      <c r="JK398" s="52">
        <v>0</v>
      </c>
      <c r="JL398" s="52">
        <v>0</v>
      </c>
      <c r="JM398" s="52">
        <v>0</v>
      </c>
      <c r="JN398" s="52">
        <v>0</v>
      </c>
      <c r="JO398" s="52">
        <v>0</v>
      </c>
      <c r="JP398" s="52">
        <v>0</v>
      </c>
      <c r="JQ398" s="52">
        <v>0</v>
      </c>
      <c r="JR398" s="52">
        <v>0</v>
      </c>
      <c r="JS398" s="52">
        <v>0</v>
      </c>
      <c r="JT398" s="52">
        <v>0</v>
      </c>
      <c r="JU398" s="52">
        <v>0</v>
      </c>
      <c r="JV398" s="52">
        <v>0</v>
      </c>
      <c r="JW398" s="52">
        <v>0</v>
      </c>
      <c r="JX398" s="52">
        <v>0</v>
      </c>
      <c r="JY398" s="52">
        <v>0</v>
      </c>
      <c r="JZ398" s="52">
        <v>0</v>
      </c>
      <c r="KA398" s="52">
        <v>0</v>
      </c>
      <c r="KB398" s="52">
        <v>0</v>
      </c>
      <c r="KC398" s="52">
        <v>0</v>
      </c>
      <c r="KD398" s="52">
        <v>0</v>
      </c>
      <c r="KE398" s="52">
        <v>0</v>
      </c>
      <c r="KF398" s="52">
        <v>0</v>
      </c>
      <c r="KG398" s="52">
        <v>0</v>
      </c>
      <c r="KH398" s="52">
        <v>0</v>
      </c>
      <c r="KI398" s="52">
        <v>0</v>
      </c>
      <c r="KJ398" s="52">
        <v>0</v>
      </c>
      <c r="KK398" s="52">
        <v>0</v>
      </c>
      <c r="KL398" s="52">
        <v>0</v>
      </c>
      <c r="KM398" s="52">
        <v>0</v>
      </c>
      <c r="KN398" s="52">
        <v>0</v>
      </c>
      <c r="KO398" s="52">
        <v>0</v>
      </c>
      <c r="KP398" s="52">
        <v>0</v>
      </c>
      <c r="KQ398" s="52">
        <v>0</v>
      </c>
      <c r="KR398" s="52">
        <v>0</v>
      </c>
      <c r="KS398" s="52">
        <v>0</v>
      </c>
      <c r="KT398" s="52">
        <v>0</v>
      </c>
      <c r="KU398" s="52">
        <v>0</v>
      </c>
      <c r="KV398" s="52">
        <v>0</v>
      </c>
      <c r="KW398" s="52">
        <v>0</v>
      </c>
      <c r="KX398" s="52">
        <v>0</v>
      </c>
      <c r="KY398" s="52">
        <v>0</v>
      </c>
      <c r="KZ398" s="52">
        <v>0</v>
      </c>
      <c r="LA398" s="52">
        <v>0</v>
      </c>
      <c r="LB398" s="52">
        <v>0</v>
      </c>
      <c r="LC398" s="52">
        <v>0</v>
      </c>
      <c r="LD398" s="52">
        <v>0</v>
      </c>
      <c r="LE398" s="52">
        <v>0</v>
      </c>
      <c r="LF398" s="52">
        <v>0</v>
      </c>
      <c r="LG398" s="52">
        <v>0</v>
      </c>
      <c r="LH398" s="52">
        <v>0</v>
      </c>
      <c r="LI398" s="52">
        <v>0</v>
      </c>
      <c r="LJ398" s="52">
        <v>0</v>
      </c>
      <c r="LK398" s="52">
        <v>0</v>
      </c>
      <c r="LL398" s="52">
        <v>0</v>
      </c>
      <c r="LM398" s="52">
        <v>0</v>
      </c>
      <c r="LN398" s="52">
        <v>0</v>
      </c>
      <c r="LO398" s="52">
        <v>0</v>
      </c>
      <c r="LP398" s="52">
        <v>0</v>
      </c>
      <c r="LQ398" s="52">
        <v>0</v>
      </c>
      <c r="LR398" s="52">
        <v>0</v>
      </c>
      <c r="LS398" s="52">
        <v>0</v>
      </c>
      <c r="LT398" s="52">
        <v>0</v>
      </c>
      <c r="LU398" s="52">
        <v>0</v>
      </c>
      <c r="LV398" s="52">
        <v>0</v>
      </c>
      <c r="LW398" s="52">
        <v>0</v>
      </c>
      <c r="LX398" s="52">
        <v>0</v>
      </c>
      <c r="LY398" s="52">
        <v>0</v>
      </c>
      <c r="LZ398" s="52">
        <v>0</v>
      </c>
      <c r="MA398" s="52">
        <v>0</v>
      </c>
      <c r="MB398" s="52">
        <v>0</v>
      </c>
      <c r="MC398" s="52">
        <v>0</v>
      </c>
      <c r="MD398" s="52">
        <v>0</v>
      </c>
      <c r="ME398" s="52">
        <v>0</v>
      </c>
      <c r="MF398" s="52">
        <v>0</v>
      </c>
      <c r="MG398" s="52">
        <v>0</v>
      </c>
      <c r="MH398" s="52">
        <v>0</v>
      </c>
      <c r="MI398" s="52">
        <v>0</v>
      </c>
      <c r="MJ398" s="52">
        <v>0</v>
      </c>
      <c r="MK398" s="52">
        <v>0</v>
      </c>
      <c r="ML398" s="52">
        <v>0</v>
      </c>
      <c r="MM398" s="52">
        <v>0</v>
      </c>
      <c r="MN398" s="52">
        <v>0</v>
      </c>
      <c r="MO398" s="52">
        <v>0</v>
      </c>
      <c r="MP398" s="52">
        <v>0</v>
      </c>
      <c r="MQ398" s="52">
        <v>0</v>
      </c>
      <c r="MR398" s="52">
        <v>0</v>
      </c>
      <c r="MS398" s="52">
        <v>0</v>
      </c>
      <c r="MT398" s="52">
        <v>0</v>
      </c>
      <c r="MU398" s="52">
        <v>0</v>
      </c>
      <c r="MV398" s="52">
        <v>0</v>
      </c>
      <c r="MW398" s="52">
        <v>0</v>
      </c>
      <c r="MX398" s="52">
        <v>0</v>
      </c>
      <c r="MY398" s="52">
        <v>0</v>
      </c>
      <c r="MZ398" s="52">
        <v>0</v>
      </c>
      <c r="NA398" s="52">
        <v>0</v>
      </c>
      <c r="NB398" s="52">
        <v>0</v>
      </c>
      <c r="NC398" s="52">
        <v>0</v>
      </c>
      <c r="ND398" s="52">
        <v>0</v>
      </c>
      <c r="NE398" s="52">
        <v>0</v>
      </c>
      <c r="NF398" s="52">
        <v>0</v>
      </c>
      <c r="NG398" s="52">
        <v>0</v>
      </c>
      <c r="NH398" s="52">
        <v>0</v>
      </c>
      <c r="NI398" s="52">
        <v>0</v>
      </c>
      <c r="NJ398" s="52">
        <v>0</v>
      </c>
      <c r="NK398" s="52">
        <v>0</v>
      </c>
      <c r="NL398" s="52">
        <v>0</v>
      </c>
      <c r="NM398" s="52">
        <v>0</v>
      </c>
      <c r="NN398" s="52">
        <v>0</v>
      </c>
      <c r="NO398" s="52">
        <v>0</v>
      </c>
      <c r="NP398" s="52">
        <v>0</v>
      </c>
      <c r="NQ398" s="52">
        <v>0</v>
      </c>
      <c r="NR398" s="68">
        <f t="shared" si="18"/>
        <v>361137.6000000005</v>
      </c>
      <c r="NS398" s="68">
        <f t="shared" si="19"/>
        <v>361137.6000000005</v>
      </c>
      <c r="NT398" s="68">
        <f t="shared" si="20"/>
        <v>278376.89999999973</v>
      </c>
    </row>
    <row r="399" spans="1:384" s="40" customFormat="1" ht="15" customHeight="1" outlineLevel="1" x14ac:dyDescent="0.2">
      <c r="A399" s="61"/>
      <c r="B399" s="49" t="s">
        <v>1220</v>
      </c>
      <c r="C399" s="49" t="s">
        <v>1251</v>
      </c>
      <c r="D399" s="49" t="s">
        <v>1252</v>
      </c>
      <c r="E399" s="50" t="s">
        <v>1294</v>
      </c>
      <c r="F399" s="64">
        <v>44949</v>
      </c>
      <c r="G399" s="49" t="s">
        <v>37</v>
      </c>
      <c r="H399" s="72">
        <v>9.3807000000000001E-2</v>
      </c>
      <c r="I399" s="65">
        <v>103889</v>
      </c>
      <c r="J399" s="114" t="str">
        <f>_xlfn.XLOOKUP(E399,'[12]Resumo Unidades'!$B:$B,'[12]Resumo Unidades'!$W:$W)</f>
        <v>Fluxo ok</v>
      </c>
      <c r="K399" s="51" t="str">
        <f>IF(L399&gt;Resumo!$E$23,"Sim","Não")</f>
        <v>Não</v>
      </c>
      <c r="L399" s="66">
        <v>48</v>
      </c>
      <c r="M399" s="67"/>
      <c r="N399" s="52">
        <v>0</v>
      </c>
      <c r="O399" s="52">
        <v>0</v>
      </c>
      <c r="P399" s="52">
        <v>0</v>
      </c>
      <c r="Q399" s="52">
        <v>0</v>
      </c>
      <c r="R399" s="52">
        <v>0</v>
      </c>
      <c r="S399" s="52">
        <v>0</v>
      </c>
      <c r="T399" s="52">
        <v>0</v>
      </c>
      <c r="U399" s="52">
        <v>0</v>
      </c>
      <c r="V399" s="52">
        <v>0</v>
      </c>
      <c r="W399" s="52">
        <v>0</v>
      </c>
      <c r="X399" s="52">
        <v>0</v>
      </c>
      <c r="Y399" s="52">
        <v>0</v>
      </c>
      <c r="Z399" s="52">
        <v>0</v>
      </c>
      <c r="AA399" s="52">
        <v>0</v>
      </c>
      <c r="AB399" s="52">
        <v>0</v>
      </c>
      <c r="AC399" s="52">
        <v>0</v>
      </c>
      <c r="AD399" s="52">
        <v>0</v>
      </c>
      <c r="AE399" s="52">
        <v>0</v>
      </c>
      <c r="AF399" s="52">
        <v>0</v>
      </c>
      <c r="AG399" s="52">
        <v>0</v>
      </c>
      <c r="AH399" s="52">
        <v>0</v>
      </c>
      <c r="AI399" s="52">
        <v>0</v>
      </c>
      <c r="AJ399" s="52">
        <v>0</v>
      </c>
      <c r="AK399" s="52">
        <v>0</v>
      </c>
      <c r="AL399" s="52">
        <v>0</v>
      </c>
      <c r="AM399" s="52">
        <v>0</v>
      </c>
      <c r="AN399" s="52">
        <v>0</v>
      </c>
      <c r="AO399" s="52">
        <v>0</v>
      </c>
      <c r="AP399" s="52">
        <v>0</v>
      </c>
      <c r="AQ399" s="52">
        <v>0</v>
      </c>
      <c r="AR399" s="52">
        <v>0</v>
      </c>
      <c r="AS399" s="52">
        <v>0</v>
      </c>
      <c r="AT399" s="52">
        <v>0</v>
      </c>
      <c r="AU399" s="52">
        <v>0</v>
      </c>
      <c r="AV399" s="52">
        <v>0</v>
      </c>
      <c r="AW399" s="52">
        <v>0</v>
      </c>
      <c r="AX399" s="52">
        <v>0</v>
      </c>
      <c r="AY399" s="52">
        <v>0</v>
      </c>
      <c r="AZ399" s="52">
        <v>0</v>
      </c>
      <c r="BA399" s="52">
        <v>0</v>
      </c>
      <c r="BB399" s="52">
        <v>0</v>
      </c>
      <c r="BC399" s="52">
        <v>0</v>
      </c>
      <c r="BD399" s="52">
        <v>0</v>
      </c>
      <c r="BE399" s="52">
        <v>0</v>
      </c>
      <c r="BF399" s="52">
        <v>0</v>
      </c>
      <c r="BG399" s="52">
        <v>0</v>
      </c>
      <c r="BH399" s="52">
        <v>0</v>
      </c>
      <c r="BI399" s="52">
        <v>0</v>
      </c>
      <c r="BJ399" s="52">
        <v>0</v>
      </c>
      <c r="BK399" s="52">
        <v>0</v>
      </c>
      <c r="BL399" s="52">
        <v>0</v>
      </c>
      <c r="BM399" s="52">
        <v>0</v>
      </c>
      <c r="BN399" s="52">
        <v>0</v>
      </c>
      <c r="BO399" s="52">
        <v>0</v>
      </c>
      <c r="BP399" s="52">
        <v>0</v>
      </c>
      <c r="BQ399" s="52">
        <v>0</v>
      </c>
      <c r="BR399" s="52">
        <v>0</v>
      </c>
      <c r="BS399" s="52">
        <v>0</v>
      </c>
      <c r="BT399" s="52">
        <v>0</v>
      </c>
      <c r="BU399" s="52">
        <v>0</v>
      </c>
      <c r="BV399" s="52">
        <v>0</v>
      </c>
      <c r="BW399" s="52">
        <v>0</v>
      </c>
      <c r="BX399" s="52">
        <v>0</v>
      </c>
      <c r="BY399" s="52">
        <v>0</v>
      </c>
      <c r="BZ399" s="52">
        <v>0</v>
      </c>
      <c r="CA399" s="52">
        <v>0</v>
      </c>
      <c r="CB399" s="52">
        <v>1046.8899999999999</v>
      </c>
      <c r="CC399" s="52">
        <v>852.88</v>
      </c>
      <c r="CD399" s="52">
        <v>908.55</v>
      </c>
      <c r="CE399" s="52">
        <v>807.66</v>
      </c>
      <c r="CF399" s="52">
        <v>807.66</v>
      </c>
      <c r="CG399" s="52">
        <v>807.66</v>
      </c>
      <c r="CH399" s="52">
        <v>807.66</v>
      </c>
      <c r="CI399" s="52">
        <v>807.66</v>
      </c>
      <c r="CJ399" s="52">
        <v>807.66000000000008</v>
      </c>
      <c r="CK399" s="52">
        <v>807.66000000000008</v>
      </c>
      <c r="CL399" s="52">
        <v>807.66</v>
      </c>
      <c r="CM399" s="52">
        <v>807.66</v>
      </c>
      <c r="CN399" s="52">
        <v>807.66</v>
      </c>
      <c r="CO399" s="52">
        <v>807.66</v>
      </c>
      <c r="CP399" s="52">
        <v>807.66</v>
      </c>
      <c r="CQ399" s="52">
        <v>807.66000000000008</v>
      </c>
      <c r="CR399" s="52">
        <v>807.66</v>
      </c>
      <c r="CS399" s="52">
        <v>807.66000000000008</v>
      </c>
      <c r="CT399" s="52">
        <v>807.66</v>
      </c>
      <c r="CU399" s="52">
        <v>807.66000000000008</v>
      </c>
      <c r="CV399" s="52">
        <v>807.66</v>
      </c>
      <c r="CW399" s="52">
        <v>807.66</v>
      </c>
      <c r="CX399" s="52">
        <v>807.66</v>
      </c>
      <c r="CY399" s="52">
        <v>807.66</v>
      </c>
      <c r="CZ399" s="52">
        <v>807.66000000000008</v>
      </c>
      <c r="DA399" s="52">
        <v>807.66000000000008</v>
      </c>
      <c r="DB399" s="52">
        <v>807.66</v>
      </c>
      <c r="DC399" s="52">
        <v>807.66</v>
      </c>
      <c r="DD399" s="52">
        <v>807.66</v>
      </c>
      <c r="DE399" s="52">
        <v>807.66000000000008</v>
      </c>
      <c r="DF399" s="52">
        <v>807.66</v>
      </c>
      <c r="DG399" s="52">
        <v>807.66000000000008</v>
      </c>
      <c r="DH399" s="52">
        <v>807.66000000000008</v>
      </c>
      <c r="DI399" s="52">
        <v>807.66</v>
      </c>
      <c r="DJ399" s="52">
        <v>807.66</v>
      </c>
      <c r="DK399" s="52">
        <v>807.66000000000008</v>
      </c>
      <c r="DL399" s="52">
        <v>807.66</v>
      </c>
      <c r="DM399" s="52">
        <v>807.66000000000008</v>
      </c>
      <c r="DN399" s="52">
        <v>807.66000000000008</v>
      </c>
      <c r="DO399" s="52">
        <v>807.66</v>
      </c>
      <c r="DP399" s="52">
        <v>807.66000000000008</v>
      </c>
      <c r="DQ399" s="52">
        <v>807.66000000000008</v>
      </c>
      <c r="DR399" s="52">
        <v>807.66</v>
      </c>
      <c r="DS399" s="52">
        <v>807.66000000000008</v>
      </c>
      <c r="DT399" s="52">
        <v>807.66</v>
      </c>
      <c r="DU399" s="52">
        <v>807.66</v>
      </c>
      <c r="DV399" s="52">
        <v>807.66</v>
      </c>
      <c r="DW399" s="52">
        <v>807.66000000000008</v>
      </c>
      <c r="DX399" s="52">
        <v>807.66000000000008</v>
      </c>
      <c r="DY399" s="52">
        <v>807.66</v>
      </c>
      <c r="DZ399" s="52">
        <v>807.66</v>
      </c>
      <c r="EA399" s="52">
        <v>807.66</v>
      </c>
      <c r="EB399" s="52">
        <v>807.66</v>
      </c>
      <c r="EC399" s="52">
        <v>807.66000000000008</v>
      </c>
      <c r="ED399" s="52">
        <v>807.66</v>
      </c>
      <c r="EE399" s="52">
        <v>807.66</v>
      </c>
      <c r="EF399" s="52">
        <v>807.66</v>
      </c>
      <c r="EG399" s="52">
        <v>807.66</v>
      </c>
      <c r="EH399" s="52">
        <v>807.66</v>
      </c>
      <c r="EI399" s="52">
        <v>807.66</v>
      </c>
      <c r="EJ399" s="52">
        <v>807.66</v>
      </c>
      <c r="EK399" s="52">
        <v>807.66</v>
      </c>
      <c r="EL399" s="52">
        <v>807.66</v>
      </c>
      <c r="EM399" s="52">
        <v>807.66000000000008</v>
      </c>
      <c r="EN399" s="52">
        <v>807.66</v>
      </c>
      <c r="EO399" s="52">
        <v>807.66000000000008</v>
      </c>
      <c r="EP399" s="52">
        <v>807.66000000000008</v>
      </c>
      <c r="EQ399" s="52">
        <v>807.66</v>
      </c>
      <c r="ER399" s="52">
        <v>807.66</v>
      </c>
      <c r="ES399" s="52">
        <v>807.66</v>
      </c>
      <c r="ET399" s="52">
        <v>807.66</v>
      </c>
      <c r="EU399" s="52">
        <v>807.66000000000008</v>
      </c>
      <c r="EV399" s="52">
        <v>807.66</v>
      </c>
      <c r="EW399" s="52">
        <v>807.66000000000008</v>
      </c>
      <c r="EX399" s="52">
        <v>807.66</v>
      </c>
      <c r="EY399" s="52">
        <v>807.66</v>
      </c>
      <c r="EZ399" s="52">
        <v>807.66</v>
      </c>
      <c r="FA399" s="52">
        <v>807.66000000000008</v>
      </c>
      <c r="FB399" s="52">
        <v>807.66000000000008</v>
      </c>
      <c r="FC399" s="52">
        <v>807.66</v>
      </c>
      <c r="FD399" s="52">
        <v>807.66</v>
      </c>
      <c r="FE399" s="52">
        <v>807.66</v>
      </c>
      <c r="FF399" s="52">
        <v>807.66</v>
      </c>
      <c r="FG399" s="52">
        <v>807.66</v>
      </c>
      <c r="FH399" s="52">
        <v>807.66</v>
      </c>
      <c r="FI399" s="52">
        <v>807.66</v>
      </c>
      <c r="FJ399" s="52">
        <v>807.66000000000008</v>
      </c>
      <c r="FK399" s="52">
        <v>807.66000000000008</v>
      </c>
      <c r="FL399" s="52">
        <v>807.66</v>
      </c>
      <c r="FM399" s="52">
        <v>807.66000000000008</v>
      </c>
      <c r="FN399" s="52">
        <v>807.66000000000008</v>
      </c>
      <c r="FO399" s="52">
        <v>807.66</v>
      </c>
      <c r="FP399" s="52">
        <v>807.66</v>
      </c>
      <c r="FQ399" s="52">
        <v>807.66000000000008</v>
      </c>
      <c r="FR399" s="52">
        <v>807.66</v>
      </c>
      <c r="FS399" s="52">
        <v>807.66000000000008</v>
      </c>
      <c r="FT399" s="52">
        <v>807.66</v>
      </c>
      <c r="FU399" s="52">
        <v>807.66</v>
      </c>
      <c r="FV399" s="52">
        <v>807.66000000000008</v>
      </c>
      <c r="FW399" s="52">
        <v>807.66</v>
      </c>
      <c r="FX399" s="52">
        <v>807.66</v>
      </c>
      <c r="FY399" s="52">
        <v>807.66000000000008</v>
      </c>
      <c r="FZ399" s="52">
        <v>807.66</v>
      </c>
      <c r="GA399" s="52">
        <v>807.66000000000008</v>
      </c>
      <c r="GB399" s="52">
        <v>807.66</v>
      </c>
      <c r="GC399" s="52">
        <v>807.66</v>
      </c>
      <c r="GD399" s="52">
        <v>807.66</v>
      </c>
      <c r="GE399" s="52">
        <v>807.66</v>
      </c>
      <c r="GF399" s="52">
        <v>807.66</v>
      </c>
      <c r="GG399" s="52">
        <v>807.66</v>
      </c>
      <c r="GH399" s="52">
        <v>807.66</v>
      </c>
      <c r="GI399" s="52">
        <v>807.66000000000008</v>
      </c>
      <c r="GJ399" s="52">
        <v>807.66</v>
      </c>
      <c r="GK399" s="52">
        <v>807.66</v>
      </c>
      <c r="GL399" s="52">
        <v>807.66000000000008</v>
      </c>
      <c r="GM399" s="52">
        <v>807.66</v>
      </c>
      <c r="GN399" s="52">
        <v>807.66</v>
      </c>
      <c r="GO399" s="52">
        <v>807.66</v>
      </c>
      <c r="GP399" s="52">
        <v>807.66000000000008</v>
      </c>
      <c r="GQ399" s="52">
        <v>807.66</v>
      </c>
      <c r="GR399" s="52">
        <v>807.66</v>
      </c>
      <c r="GS399" s="52">
        <v>807.66</v>
      </c>
      <c r="GT399" s="52">
        <v>807.66</v>
      </c>
      <c r="GU399" s="52">
        <v>807.66</v>
      </c>
      <c r="GV399" s="52">
        <v>807.66</v>
      </c>
      <c r="GW399" s="52">
        <v>807.66000000000008</v>
      </c>
      <c r="GX399" s="52">
        <v>807.66</v>
      </c>
      <c r="GY399" s="52">
        <v>807.66000000000008</v>
      </c>
      <c r="GZ399" s="52">
        <v>807.66</v>
      </c>
      <c r="HA399" s="52">
        <v>807.66000000000008</v>
      </c>
      <c r="HB399" s="52">
        <v>807.66</v>
      </c>
      <c r="HC399" s="52">
        <v>807.66</v>
      </c>
      <c r="HD399" s="52">
        <v>807.66</v>
      </c>
      <c r="HE399" s="52">
        <v>807.66000000000008</v>
      </c>
      <c r="HF399" s="52">
        <v>807.66</v>
      </c>
      <c r="HG399" s="52">
        <v>807.66000000000008</v>
      </c>
      <c r="HH399" s="52">
        <v>807.66</v>
      </c>
      <c r="HI399" s="52">
        <v>807.66000000000008</v>
      </c>
      <c r="HJ399" s="52">
        <v>807.66</v>
      </c>
      <c r="HK399" s="52">
        <v>807.66</v>
      </c>
      <c r="HL399" s="52">
        <v>807.66</v>
      </c>
      <c r="HM399" s="52">
        <v>807.66000000000008</v>
      </c>
      <c r="HN399" s="52">
        <v>807.66000000000008</v>
      </c>
      <c r="HO399" s="52">
        <v>807.66000000000008</v>
      </c>
      <c r="HP399" s="52">
        <v>807.66</v>
      </c>
      <c r="HQ399" s="52">
        <v>807.66000000000008</v>
      </c>
      <c r="HR399" s="52">
        <v>807.66</v>
      </c>
      <c r="HS399" s="52">
        <v>807.66</v>
      </c>
      <c r="HT399" s="52">
        <v>807.66</v>
      </c>
      <c r="HU399" s="52">
        <v>807.66000000000008</v>
      </c>
      <c r="HV399" s="52">
        <v>807.66</v>
      </c>
      <c r="HW399" s="52">
        <v>807.66000000000008</v>
      </c>
      <c r="HX399" s="52">
        <v>807.66</v>
      </c>
      <c r="HY399" s="52">
        <v>807.66000000000008</v>
      </c>
      <c r="HZ399" s="52">
        <v>807.66000000000008</v>
      </c>
      <c r="IA399" s="52">
        <v>807.66</v>
      </c>
      <c r="IB399" s="52">
        <v>807.66</v>
      </c>
      <c r="IC399" s="52">
        <v>0</v>
      </c>
      <c r="ID399" s="52">
        <v>0</v>
      </c>
      <c r="IE399" s="52">
        <v>0</v>
      </c>
      <c r="IF399" s="52">
        <v>0</v>
      </c>
      <c r="IG399" s="52">
        <v>0</v>
      </c>
      <c r="IH399" s="52">
        <v>0</v>
      </c>
      <c r="II399" s="52">
        <v>0</v>
      </c>
      <c r="IJ399" s="52">
        <v>0</v>
      </c>
      <c r="IK399" s="52">
        <v>0</v>
      </c>
      <c r="IL399" s="52">
        <v>0</v>
      </c>
      <c r="IM399" s="52">
        <v>0</v>
      </c>
      <c r="IN399" s="52">
        <v>0</v>
      </c>
      <c r="IO399" s="52">
        <v>0</v>
      </c>
      <c r="IP399" s="52">
        <v>0</v>
      </c>
      <c r="IQ399" s="52">
        <v>0</v>
      </c>
      <c r="IR399" s="52">
        <v>0</v>
      </c>
      <c r="IS399" s="52">
        <v>0</v>
      </c>
      <c r="IT399" s="52">
        <v>0</v>
      </c>
      <c r="IU399" s="52">
        <v>0</v>
      </c>
      <c r="IV399" s="52">
        <v>0</v>
      </c>
      <c r="IW399" s="52">
        <v>0</v>
      </c>
      <c r="IX399" s="52">
        <v>0</v>
      </c>
      <c r="IY399" s="52">
        <v>0</v>
      </c>
      <c r="IZ399" s="52">
        <v>0</v>
      </c>
      <c r="JA399" s="52">
        <v>0</v>
      </c>
      <c r="JB399" s="52">
        <v>0</v>
      </c>
      <c r="JC399" s="52">
        <v>0</v>
      </c>
      <c r="JD399" s="52">
        <v>0</v>
      </c>
      <c r="JE399" s="52">
        <v>0</v>
      </c>
      <c r="JF399" s="52">
        <v>0</v>
      </c>
      <c r="JG399" s="52">
        <v>0</v>
      </c>
      <c r="JH399" s="52">
        <v>0</v>
      </c>
      <c r="JI399" s="52">
        <v>0</v>
      </c>
      <c r="JJ399" s="52">
        <v>0</v>
      </c>
      <c r="JK399" s="52">
        <v>0</v>
      </c>
      <c r="JL399" s="52">
        <v>0</v>
      </c>
      <c r="JM399" s="52">
        <v>0</v>
      </c>
      <c r="JN399" s="52">
        <v>0</v>
      </c>
      <c r="JO399" s="52">
        <v>0</v>
      </c>
      <c r="JP399" s="52">
        <v>0</v>
      </c>
      <c r="JQ399" s="52">
        <v>0</v>
      </c>
      <c r="JR399" s="52">
        <v>0</v>
      </c>
      <c r="JS399" s="52">
        <v>0</v>
      </c>
      <c r="JT399" s="52">
        <v>0</v>
      </c>
      <c r="JU399" s="52">
        <v>0</v>
      </c>
      <c r="JV399" s="52">
        <v>0</v>
      </c>
      <c r="JW399" s="52">
        <v>0</v>
      </c>
      <c r="JX399" s="52">
        <v>0</v>
      </c>
      <c r="JY399" s="52">
        <v>0</v>
      </c>
      <c r="JZ399" s="52">
        <v>0</v>
      </c>
      <c r="KA399" s="52">
        <v>0</v>
      </c>
      <c r="KB399" s="52">
        <v>0</v>
      </c>
      <c r="KC399" s="52">
        <v>0</v>
      </c>
      <c r="KD399" s="52">
        <v>0</v>
      </c>
      <c r="KE399" s="52">
        <v>0</v>
      </c>
      <c r="KF399" s="52">
        <v>0</v>
      </c>
      <c r="KG399" s="52">
        <v>0</v>
      </c>
      <c r="KH399" s="52">
        <v>0</v>
      </c>
      <c r="KI399" s="52">
        <v>0</v>
      </c>
      <c r="KJ399" s="52">
        <v>0</v>
      </c>
      <c r="KK399" s="52">
        <v>0</v>
      </c>
      <c r="KL399" s="52">
        <v>0</v>
      </c>
      <c r="KM399" s="52">
        <v>0</v>
      </c>
      <c r="KN399" s="52">
        <v>0</v>
      </c>
      <c r="KO399" s="52">
        <v>0</v>
      </c>
      <c r="KP399" s="52">
        <v>0</v>
      </c>
      <c r="KQ399" s="52">
        <v>0</v>
      </c>
      <c r="KR399" s="52">
        <v>0</v>
      </c>
      <c r="KS399" s="52">
        <v>0</v>
      </c>
      <c r="KT399" s="52">
        <v>0</v>
      </c>
      <c r="KU399" s="52">
        <v>0</v>
      </c>
      <c r="KV399" s="52">
        <v>0</v>
      </c>
      <c r="KW399" s="52">
        <v>0</v>
      </c>
      <c r="KX399" s="52">
        <v>0</v>
      </c>
      <c r="KY399" s="52">
        <v>0</v>
      </c>
      <c r="KZ399" s="52">
        <v>0</v>
      </c>
      <c r="LA399" s="52">
        <v>0</v>
      </c>
      <c r="LB399" s="52">
        <v>0</v>
      </c>
      <c r="LC399" s="52">
        <v>0</v>
      </c>
      <c r="LD399" s="52">
        <v>0</v>
      </c>
      <c r="LE399" s="52">
        <v>0</v>
      </c>
      <c r="LF399" s="52">
        <v>0</v>
      </c>
      <c r="LG399" s="52">
        <v>0</v>
      </c>
      <c r="LH399" s="52">
        <v>0</v>
      </c>
      <c r="LI399" s="52">
        <v>0</v>
      </c>
      <c r="LJ399" s="52">
        <v>0</v>
      </c>
      <c r="LK399" s="52">
        <v>0</v>
      </c>
      <c r="LL399" s="52">
        <v>0</v>
      </c>
      <c r="LM399" s="52">
        <v>0</v>
      </c>
      <c r="LN399" s="52">
        <v>0</v>
      </c>
      <c r="LO399" s="52">
        <v>0</v>
      </c>
      <c r="LP399" s="52">
        <v>0</v>
      </c>
      <c r="LQ399" s="52">
        <v>0</v>
      </c>
      <c r="LR399" s="52">
        <v>0</v>
      </c>
      <c r="LS399" s="52">
        <v>0</v>
      </c>
      <c r="LT399" s="52">
        <v>0</v>
      </c>
      <c r="LU399" s="52">
        <v>0</v>
      </c>
      <c r="LV399" s="52">
        <v>0</v>
      </c>
      <c r="LW399" s="52">
        <v>0</v>
      </c>
      <c r="LX399" s="52">
        <v>0</v>
      </c>
      <c r="LY399" s="52">
        <v>0</v>
      </c>
      <c r="LZ399" s="52">
        <v>0</v>
      </c>
      <c r="MA399" s="52">
        <v>0</v>
      </c>
      <c r="MB399" s="52">
        <v>0</v>
      </c>
      <c r="MC399" s="52">
        <v>0</v>
      </c>
      <c r="MD399" s="52">
        <v>0</v>
      </c>
      <c r="ME399" s="52">
        <v>0</v>
      </c>
      <c r="MF399" s="52">
        <v>0</v>
      </c>
      <c r="MG399" s="52">
        <v>0</v>
      </c>
      <c r="MH399" s="52">
        <v>0</v>
      </c>
      <c r="MI399" s="52">
        <v>0</v>
      </c>
      <c r="MJ399" s="52">
        <v>0</v>
      </c>
      <c r="MK399" s="52">
        <v>0</v>
      </c>
      <c r="ML399" s="52">
        <v>0</v>
      </c>
      <c r="MM399" s="52">
        <v>0</v>
      </c>
      <c r="MN399" s="52">
        <v>0</v>
      </c>
      <c r="MO399" s="52">
        <v>0</v>
      </c>
      <c r="MP399" s="52">
        <v>0</v>
      </c>
      <c r="MQ399" s="52">
        <v>0</v>
      </c>
      <c r="MR399" s="52">
        <v>0</v>
      </c>
      <c r="MS399" s="52">
        <v>0</v>
      </c>
      <c r="MT399" s="52">
        <v>0</v>
      </c>
      <c r="MU399" s="52">
        <v>0</v>
      </c>
      <c r="MV399" s="52">
        <v>0</v>
      </c>
      <c r="MW399" s="52">
        <v>0</v>
      </c>
      <c r="MX399" s="52">
        <v>0</v>
      </c>
      <c r="MY399" s="52">
        <v>0</v>
      </c>
      <c r="MZ399" s="52">
        <v>0</v>
      </c>
      <c r="NA399" s="52">
        <v>0</v>
      </c>
      <c r="NB399" s="52">
        <v>0</v>
      </c>
      <c r="NC399" s="52">
        <v>0</v>
      </c>
      <c r="ND399" s="52">
        <v>0</v>
      </c>
      <c r="NE399" s="52">
        <v>0</v>
      </c>
      <c r="NF399" s="52">
        <v>0</v>
      </c>
      <c r="NG399" s="52">
        <v>0</v>
      </c>
      <c r="NH399" s="52">
        <v>0</v>
      </c>
      <c r="NI399" s="52">
        <v>0</v>
      </c>
      <c r="NJ399" s="52">
        <v>0</v>
      </c>
      <c r="NK399" s="52">
        <v>0</v>
      </c>
      <c r="NL399" s="52">
        <v>0</v>
      </c>
      <c r="NM399" s="52">
        <v>0</v>
      </c>
      <c r="NN399" s="52">
        <v>0</v>
      </c>
      <c r="NO399" s="52">
        <v>0</v>
      </c>
      <c r="NP399" s="52">
        <v>0</v>
      </c>
      <c r="NQ399" s="52">
        <v>0</v>
      </c>
      <c r="NR399" s="68">
        <f t="shared" si="18"/>
        <v>127187.9600000004</v>
      </c>
      <c r="NS399" s="68">
        <f t="shared" si="19"/>
        <v>127187.9600000004</v>
      </c>
      <c r="NT399" s="68">
        <f t="shared" si="20"/>
        <v>90035.600000000239</v>
      </c>
    </row>
    <row r="400" spans="1:384" s="40" customFormat="1" ht="15" customHeight="1" outlineLevel="1" x14ac:dyDescent="0.2">
      <c r="A400" s="61"/>
      <c r="B400" s="49" t="s">
        <v>1220</v>
      </c>
      <c r="C400" s="49" t="s">
        <v>1253</v>
      </c>
      <c r="D400" s="49" t="s">
        <v>1254</v>
      </c>
      <c r="E400" s="50" t="s">
        <v>1295</v>
      </c>
      <c r="F400" s="64">
        <v>44948</v>
      </c>
      <c r="G400" s="49" t="s">
        <v>37</v>
      </c>
      <c r="H400" s="72">
        <v>9.3807000000000001E-2</v>
      </c>
      <c r="I400" s="65">
        <v>103357</v>
      </c>
      <c r="J400" s="114" t="str">
        <f>_xlfn.XLOOKUP(E400,'[12]Resumo Unidades'!$B:$B,'[12]Resumo Unidades'!$W:$W)</f>
        <v>Fluxo ok</v>
      </c>
      <c r="K400" s="51" t="str">
        <f>IF(L400&gt;Resumo!$E$23,"Sim","Não")</f>
        <v>Não</v>
      </c>
      <c r="L400" s="66">
        <v>48</v>
      </c>
      <c r="M400" s="67"/>
      <c r="N400" s="52">
        <v>0</v>
      </c>
      <c r="O400" s="52">
        <v>0</v>
      </c>
      <c r="P400" s="52">
        <v>0</v>
      </c>
      <c r="Q400" s="52">
        <v>0</v>
      </c>
      <c r="R400" s="52">
        <v>0</v>
      </c>
      <c r="S400" s="52">
        <v>0</v>
      </c>
      <c r="T400" s="52">
        <v>0</v>
      </c>
      <c r="U400" s="52">
        <v>0</v>
      </c>
      <c r="V400" s="52">
        <v>0</v>
      </c>
      <c r="W400" s="52">
        <v>0</v>
      </c>
      <c r="X400" s="52">
        <v>0</v>
      </c>
      <c r="Y400" s="52">
        <v>0</v>
      </c>
      <c r="Z400" s="52">
        <v>0</v>
      </c>
      <c r="AA400" s="52">
        <v>0</v>
      </c>
      <c r="AB400" s="52">
        <v>0</v>
      </c>
      <c r="AC400" s="52">
        <v>0</v>
      </c>
      <c r="AD400" s="52">
        <v>0</v>
      </c>
      <c r="AE400" s="52">
        <v>0</v>
      </c>
      <c r="AF400" s="52">
        <v>0</v>
      </c>
      <c r="AG400" s="52">
        <v>0</v>
      </c>
      <c r="AH400" s="52">
        <v>0</v>
      </c>
      <c r="AI400" s="52">
        <v>0</v>
      </c>
      <c r="AJ400" s="52">
        <v>0</v>
      </c>
      <c r="AK400" s="52">
        <v>0</v>
      </c>
      <c r="AL400" s="52">
        <v>0</v>
      </c>
      <c r="AM400" s="52">
        <v>0</v>
      </c>
      <c r="AN400" s="52">
        <v>0</v>
      </c>
      <c r="AO400" s="52">
        <v>0</v>
      </c>
      <c r="AP400" s="52">
        <v>0</v>
      </c>
      <c r="AQ400" s="52">
        <v>0</v>
      </c>
      <c r="AR400" s="52">
        <v>0</v>
      </c>
      <c r="AS400" s="52">
        <v>0</v>
      </c>
      <c r="AT400" s="52">
        <v>0</v>
      </c>
      <c r="AU400" s="52">
        <v>0</v>
      </c>
      <c r="AV400" s="52">
        <v>0</v>
      </c>
      <c r="AW400" s="52">
        <v>0</v>
      </c>
      <c r="AX400" s="52">
        <v>0</v>
      </c>
      <c r="AY400" s="52">
        <v>0</v>
      </c>
      <c r="AZ400" s="52">
        <v>0</v>
      </c>
      <c r="BA400" s="52">
        <v>0</v>
      </c>
      <c r="BB400" s="52">
        <v>0</v>
      </c>
      <c r="BC400" s="52">
        <v>0</v>
      </c>
      <c r="BD400" s="52">
        <v>0</v>
      </c>
      <c r="BE400" s="52">
        <v>0</v>
      </c>
      <c r="BF400" s="52">
        <v>0</v>
      </c>
      <c r="BG400" s="52">
        <v>0</v>
      </c>
      <c r="BH400" s="52">
        <v>0</v>
      </c>
      <c r="BI400" s="52">
        <v>0</v>
      </c>
      <c r="BJ400" s="52">
        <v>0</v>
      </c>
      <c r="BK400" s="52">
        <v>0</v>
      </c>
      <c r="BL400" s="52">
        <v>0</v>
      </c>
      <c r="BM400" s="52">
        <v>0</v>
      </c>
      <c r="BN400" s="52">
        <v>0</v>
      </c>
      <c r="BO400" s="52">
        <v>0</v>
      </c>
      <c r="BP400" s="52">
        <v>0</v>
      </c>
      <c r="BQ400" s="52">
        <v>0</v>
      </c>
      <c r="BR400" s="52">
        <v>0</v>
      </c>
      <c r="BS400" s="52">
        <v>0</v>
      </c>
      <c r="BT400" s="52">
        <v>0</v>
      </c>
      <c r="BU400" s="52">
        <v>0</v>
      </c>
      <c r="BV400" s="52">
        <v>0</v>
      </c>
      <c r="BW400" s="52">
        <v>0</v>
      </c>
      <c r="BX400" s="52">
        <v>0</v>
      </c>
      <c r="BY400" s="52">
        <v>0</v>
      </c>
      <c r="BZ400" s="52">
        <v>0</v>
      </c>
      <c r="CA400" s="52">
        <v>0</v>
      </c>
      <c r="CB400" s="52">
        <v>1016.9999999999999</v>
      </c>
      <c r="CC400" s="52">
        <v>932.72000000000014</v>
      </c>
      <c r="CD400" s="52">
        <v>882.61000000000013</v>
      </c>
      <c r="CE400" s="52">
        <v>803.77</v>
      </c>
      <c r="CF400" s="52">
        <v>803.77</v>
      </c>
      <c r="CG400" s="52">
        <v>803.7700000000001</v>
      </c>
      <c r="CH400" s="52">
        <v>803.77</v>
      </c>
      <c r="CI400" s="52">
        <v>803.77</v>
      </c>
      <c r="CJ400" s="52">
        <v>803.77</v>
      </c>
      <c r="CK400" s="52">
        <v>803.7700000000001</v>
      </c>
      <c r="CL400" s="52">
        <v>803.77</v>
      </c>
      <c r="CM400" s="52">
        <v>803.77</v>
      </c>
      <c r="CN400" s="52">
        <v>803.77</v>
      </c>
      <c r="CO400" s="52">
        <v>803.77</v>
      </c>
      <c r="CP400" s="52">
        <v>803.77</v>
      </c>
      <c r="CQ400" s="52">
        <v>803.77</v>
      </c>
      <c r="CR400" s="52">
        <v>803.77</v>
      </c>
      <c r="CS400" s="52">
        <v>803.7700000000001</v>
      </c>
      <c r="CT400" s="52">
        <v>803.77</v>
      </c>
      <c r="CU400" s="52">
        <v>803.77</v>
      </c>
      <c r="CV400" s="52">
        <v>803.7700000000001</v>
      </c>
      <c r="CW400" s="52">
        <v>803.7700000000001</v>
      </c>
      <c r="CX400" s="52">
        <v>803.77</v>
      </c>
      <c r="CY400" s="52">
        <v>803.77</v>
      </c>
      <c r="CZ400" s="52">
        <v>803.77</v>
      </c>
      <c r="DA400" s="52">
        <v>803.77</v>
      </c>
      <c r="DB400" s="52">
        <v>803.77</v>
      </c>
      <c r="DC400" s="52">
        <v>803.77</v>
      </c>
      <c r="DD400" s="52">
        <v>803.77</v>
      </c>
      <c r="DE400" s="52">
        <v>803.7700000000001</v>
      </c>
      <c r="DF400" s="52">
        <v>803.77</v>
      </c>
      <c r="DG400" s="52">
        <v>803.77</v>
      </c>
      <c r="DH400" s="52">
        <v>803.77</v>
      </c>
      <c r="DI400" s="52">
        <v>803.7700000000001</v>
      </c>
      <c r="DJ400" s="52">
        <v>803.7700000000001</v>
      </c>
      <c r="DK400" s="52">
        <v>803.77</v>
      </c>
      <c r="DL400" s="52">
        <v>803.77</v>
      </c>
      <c r="DM400" s="52">
        <v>803.77</v>
      </c>
      <c r="DN400" s="52">
        <v>803.77</v>
      </c>
      <c r="DO400" s="52">
        <v>803.77</v>
      </c>
      <c r="DP400" s="52">
        <v>803.7700000000001</v>
      </c>
      <c r="DQ400" s="52">
        <v>803.7700000000001</v>
      </c>
      <c r="DR400" s="52">
        <v>803.7700000000001</v>
      </c>
      <c r="DS400" s="52">
        <v>803.77</v>
      </c>
      <c r="DT400" s="52">
        <v>803.7700000000001</v>
      </c>
      <c r="DU400" s="52">
        <v>803.77</v>
      </c>
      <c r="DV400" s="52">
        <v>803.77</v>
      </c>
      <c r="DW400" s="52">
        <v>803.77</v>
      </c>
      <c r="DX400" s="52">
        <v>803.77</v>
      </c>
      <c r="DY400" s="52">
        <v>803.7700000000001</v>
      </c>
      <c r="DZ400" s="52">
        <v>803.7700000000001</v>
      </c>
      <c r="EA400" s="52">
        <v>803.77</v>
      </c>
      <c r="EB400" s="52">
        <v>803.77</v>
      </c>
      <c r="EC400" s="52">
        <v>803.77</v>
      </c>
      <c r="ED400" s="52">
        <v>803.77</v>
      </c>
      <c r="EE400" s="52">
        <v>803.77</v>
      </c>
      <c r="EF400" s="52">
        <v>803.77</v>
      </c>
      <c r="EG400" s="52">
        <v>803.77</v>
      </c>
      <c r="EH400" s="52">
        <v>803.7700000000001</v>
      </c>
      <c r="EI400" s="52">
        <v>803.77</v>
      </c>
      <c r="EJ400" s="52">
        <v>803.77</v>
      </c>
      <c r="EK400" s="52">
        <v>803.77</v>
      </c>
      <c r="EL400" s="52">
        <v>803.7700000000001</v>
      </c>
      <c r="EM400" s="52">
        <v>803.7700000000001</v>
      </c>
      <c r="EN400" s="52">
        <v>803.77</v>
      </c>
      <c r="EO400" s="52">
        <v>803.77</v>
      </c>
      <c r="EP400" s="52">
        <v>803.77</v>
      </c>
      <c r="EQ400" s="52">
        <v>803.77</v>
      </c>
      <c r="ER400" s="52">
        <v>803.77</v>
      </c>
      <c r="ES400" s="52">
        <v>803.77</v>
      </c>
      <c r="ET400" s="52">
        <v>803.77</v>
      </c>
      <c r="EU400" s="52">
        <v>803.7700000000001</v>
      </c>
      <c r="EV400" s="52">
        <v>803.77</v>
      </c>
      <c r="EW400" s="52">
        <v>803.77</v>
      </c>
      <c r="EX400" s="52">
        <v>803.7700000000001</v>
      </c>
      <c r="EY400" s="52">
        <v>803.77</v>
      </c>
      <c r="EZ400" s="52">
        <v>803.77</v>
      </c>
      <c r="FA400" s="52">
        <v>803.77</v>
      </c>
      <c r="FB400" s="52">
        <v>803.77</v>
      </c>
      <c r="FC400" s="52">
        <v>803.77</v>
      </c>
      <c r="FD400" s="52">
        <v>803.77</v>
      </c>
      <c r="FE400" s="52">
        <v>803.7700000000001</v>
      </c>
      <c r="FF400" s="52">
        <v>803.7700000000001</v>
      </c>
      <c r="FG400" s="52">
        <v>803.77</v>
      </c>
      <c r="FH400" s="52">
        <v>803.77</v>
      </c>
      <c r="FI400" s="52">
        <v>803.77</v>
      </c>
      <c r="FJ400" s="52">
        <v>803.7700000000001</v>
      </c>
      <c r="FK400" s="52">
        <v>803.7700000000001</v>
      </c>
      <c r="FL400" s="52">
        <v>803.77</v>
      </c>
      <c r="FM400" s="52">
        <v>803.77</v>
      </c>
      <c r="FN400" s="52">
        <v>803.77</v>
      </c>
      <c r="FO400" s="52">
        <v>803.77</v>
      </c>
      <c r="FP400" s="52">
        <v>803.77</v>
      </c>
      <c r="FQ400" s="52">
        <v>803.77</v>
      </c>
      <c r="FR400" s="52">
        <v>803.77</v>
      </c>
      <c r="FS400" s="52">
        <v>803.7700000000001</v>
      </c>
      <c r="FT400" s="52">
        <v>803.7700000000001</v>
      </c>
      <c r="FU400" s="52">
        <v>803.77</v>
      </c>
      <c r="FV400" s="52">
        <v>803.77</v>
      </c>
      <c r="FW400" s="52">
        <v>803.7700000000001</v>
      </c>
      <c r="FX400" s="52">
        <v>803.77</v>
      </c>
      <c r="FY400" s="52">
        <v>803.77</v>
      </c>
      <c r="FZ400" s="52">
        <v>803.7700000000001</v>
      </c>
      <c r="GA400" s="52">
        <v>803.77</v>
      </c>
      <c r="GB400" s="52">
        <v>803.7700000000001</v>
      </c>
      <c r="GC400" s="52">
        <v>803.77</v>
      </c>
      <c r="GD400" s="52">
        <v>803.7700000000001</v>
      </c>
      <c r="GE400" s="52">
        <v>803.77</v>
      </c>
      <c r="GF400" s="52">
        <v>803.77</v>
      </c>
      <c r="GG400" s="52">
        <v>803.77</v>
      </c>
      <c r="GH400" s="52">
        <v>803.77</v>
      </c>
      <c r="GI400" s="52">
        <v>803.7700000000001</v>
      </c>
      <c r="GJ400" s="52">
        <v>803.7700000000001</v>
      </c>
      <c r="GK400" s="52">
        <v>803.7700000000001</v>
      </c>
      <c r="GL400" s="52">
        <v>803.77</v>
      </c>
      <c r="GM400" s="52">
        <v>803.77</v>
      </c>
      <c r="GN400" s="52">
        <v>803.77</v>
      </c>
      <c r="GO400" s="52">
        <v>803.77</v>
      </c>
      <c r="GP400" s="52">
        <v>803.7700000000001</v>
      </c>
      <c r="GQ400" s="52">
        <v>803.7700000000001</v>
      </c>
      <c r="GR400" s="52">
        <v>803.77</v>
      </c>
      <c r="GS400" s="52">
        <v>803.7700000000001</v>
      </c>
      <c r="GT400" s="52">
        <v>803.7700000000001</v>
      </c>
      <c r="GU400" s="52">
        <v>803.77</v>
      </c>
      <c r="GV400" s="52">
        <v>803.77</v>
      </c>
      <c r="GW400" s="52">
        <v>803.77</v>
      </c>
      <c r="GX400" s="52">
        <v>803.77</v>
      </c>
      <c r="GY400" s="52">
        <v>803.77</v>
      </c>
      <c r="GZ400" s="52">
        <v>803.77</v>
      </c>
      <c r="HA400" s="52">
        <v>803.77</v>
      </c>
      <c r="HB400" s="52">
        <v>803.77</v>
      </c>
      <c r="HC400" s="52">
        <v>803.7700000000001</v>
      </c>
      <c r="HD400" s="52">
        <v>803.77</v>
      </c>
      <c r="HE400" s="52">
        <v>803.77</v>
      </c>
      <c r="HF400" s="52">
        <v>803.7700000000001</v>
      </c>
      <c r="HG400" s="52">
        <v>803.77</v>
      </c>
      <c r="HH400" s="52">
        <v>803.77</v>
      </c>
      <c r="HI400" s="52">
        <v>803.7700000000001</v>
      </c>
      <c r="HJ400" s="52">
        <v>803.77</v>
      </c>
      <c r="HK400" s="52">
        <v>803.7700000000001</v>
      </c>
      <c r="HL400" s="52">
        <v>803.77</v>
      </c>
      <c r="HM400" s="52">
        <v>803.77</v>
      </c>
      <c r="HN400" s="52">
        <v>803.77</v>
      </c>
      <c r="HO400" s="52">
        <v>803.7700000000001</v>
      </c>
      <c r="HP400" s="52">
        <v>803.77</v>
      </c>
      <c r="HQ400" s="52">
        <v>803.7700000000001</v>
      </c>
      <c r="HR400" s="52">
        <v>803.77</v>
      </c>
      <c r="HS400" s="52">
        <v>803.7700000000001</v>
      </c>
      <c r="HT400" s="52">
        <v>803.77</v>
      </c>
      <c r="HU400" s="52">
        <v>803.77</v>
      </c>
      <c r="HV400" s="52">
        <v>803.7700000000001</v>
      </c>
      <c r="HW400" s="52">
        <v>803.7700000000001</v>
      </c>
      <c r="HX400" s="52">
        <v>803.7700000000001</v>
      </c>
      <c r="HY400" s="52">
        <v>803.7700000000001</v>
      </c>
      <c r="HZ400" s="52">
        <v>803.7700000000001</v>
      </c>
      <c r="IA400" s="52">
        <v>803.7700000000001</v>
      </c>
      <c r="IB400" s="52">
        <v>803.77</v>
      </c>
      <c r="IC400" s="52">
        <v>803.77</v>
      </c>
      <c r="ID400" s="52">
        <v>0</v>
      </c>
      <c r="IE400" s="52">
        <v>0</v>
      </c>
      <c r="IF400" s="52">
        <v>0</v>
      </c>
      <c r="IG400" s="52">
        <v>0</v>
      </c>
      <c r="IH400" s="52">
        <v>0</v>
      </c>
      <c r="II400" s="52">
        <v>0</v>
      </c>
      <c r="IJ400" s="52">
        <v>0</v>
      </c>
      <c r="IK400" s="52">
        <v>0</v>
      </c>
      <c r="IL400" s="52">
        <v>0</v>
      </c>
      <c r="IM400" s="52">
        <v>0</v>
      </c>
      <c r="IN400" s="52">
        <v>0</v>
      </c>
      <c r="IO400" s="52">
        <v>0</v>
      </c>
      <c r="IP400" s="52">
        <v>0</v>
      </c>
      <c r="IQ400" s="52">
        <v>0</v>
      </c>
      <c r="IR400" s="52">
        <v>0</v>
      </c>
      <c r="IS400" s="52">
        <v>0</v>
      </c>
      <c r="IT400" s="52">
        <v>0</v>
      </c>
      <c r="IU400" s="52">
        <v>0</v>
      </c>
      <c r="IV400" s="52">
        <v>0</v>
      </c>
      <c r="IW400" s="52">
        <v>0</v>
      </c>
      <c r="IX400" s="52">
        <v>0</v>
      </c>
      <c r="IY400" s="52">
        <v>0</v>
      </c>
      <c r="IZ400" s="52">
        <v>0</v>
      </c>
      <c r="JA400" s="52">
        <v>0</v>
      </c>
      <c r="JB400" s="52">
        <v>0</v>
      </c>
      <c r="JC400" s="52">
        <v>0</v>
      </c>
      <c r="JD400" s="52">
        <v>0</v>
      </c>
      <c r="JE400" s="52">
        <v>0</v>
      </c>
      <c r="JF400" s="52">
        <v>0</v>
      </c>
      <c r="JG400" s="52">
        <v>0</v>
      </c>
      <c r="JH400" s="52">
        <v>0</v>
      </c>
      <c r="JI400" s="52">
        <v>0</v>
      </c>
      <c r="JJ400" s="52">
        <v>0</v>
      </c>
      <c r="JK400" s="52">
        <v>0</v>
      </c>
      <c r="JL400" s="52">
        <v>0</v>
      </c>
      <c r="JM400" s="52">
        <v>0</v>
      </c>
      <c r="JN400" s="52">
        <v>0</v>
      </c>
      <c r="JO400" s="52">
        <v>0</v>
      </c>
      <c r="JP400" s="52">
        <v>0</v>
      </c>
      <c r="JQ400" s="52">
        <v>0</v>
      </c>
      <c r="JR400" s="52">
        <v>0</v>
      </c>
      <c r="JS400" s="52">
        <v>0</v>
      </c>
      <c r="JT400" s="52">
        <v>0</v>
      </c>
      <c r="JU400" s="52">
        <v>0</v>
      </c>
      <c r="JV400" s="52">
        <v>0</v>
      </c>
      <c r="JW400" s="52">
        <v>0</v>
      </c>
      <c r="JX400" s="52">
        <v>0</v>
      </c>
      <c r="JY400" s="52">
        <v>0</v>
      </c>
      <c r="JZ400" s="52">
        <v>0</v>
      </c>
      <c r="KA400" s="52">
        <v>0</v>
      </c>
      <c r="KB400" s="52">
        <v>0</v>
      </c>
      <c r="KC400" s="52">
        <v>0</v>
      </c>
      <c r="KD400" s="52">
        <v>0</v>
      </c>
      <c r="KE400" s="52">
        <v>0</v>
      </c>
      <c r="KF400" s="52">
        <v>0</v>
      </c>
      <c r="KG400" s="52">
        <v>0</v>
      </c>
      <c r="KH400" s="52">
        <v>0</v>
      </c>
      <c r="KI400" s="52">
        <v>0</v>
      </c>
      <c r="KJ400" s="52">
        <v>0</v>
      </c>
      <c r="KK400" s="52">
        <v>0</v>
      </c>
      <c r="KL400" s="52">
        <v>0</v>
      </c>
      <c r="KM400" s="52">
        <v>0</v>
      </c>
      <c r="KN400" s="52">
        <v>0</v>
      </c>
      <c r="KO400" s="52">
        <v>0</v>
      </c>
      <c r="KP400" s="52">
        <v>0</v>
      </c>
      <c r="KQ400" s="52">
        <v>0</v>
      </c>
      <c r="KR400" s="52">
        <v>0</v>
      </c>
      <c r="KS400" s="52">
        <v>0</v>
      </c>
      <c r="KT400" s="52">
        <v>0</v>
      </c>
      <c r="KU400" s="52">
        <v>0</v>
      </c>
      <c r="KV400" s="52">
        <v>0</v>
      </c>
      <c r="KW400" s="52">
        <v>0</v>
      </c>
      <c r="KX400" s="52">
        <v>0</v>
      </c>
      <c r="KY400" s="52">
        <v>0</v>
      </c>
      <c r="KZ400" s="52">
        <v>0</v>
      </c>
      <c r="LA400" s="52">
        <v>0</v>
      </c>
      <c r="LB400" s="52">
        <v>0</v>
      </c>
      <c r="LC400" s="52">
        <v>0</v>
      </c>
      <c r="LD400" s="52">
        <v>0</v>
      </c>
      <c r="LE400" s="52">
        <v>0</v>
      </c>
      <c r="LF400" s="52">
        <v>0</v>
      </c>
      <c r="LG400" s="52">
        <v>0</v>
      </c>
      <c r="LH400" s="52">
        <v>0</v>
      </c>
      <c r="LI400" s="52">
        <v>0</v>
      </c>
      <c r="LJ400" s="52">
        <v>0</v>
      </c>
      <c r="LK400" s="52">
        <v>0</v>
      </c>
      <c r="LL400" s="52">
        <v>0</v>
      </c>
      <c r="LM400" s="52">
        <v>0</v>
      </c>
      <c r="LN400" s="52">
        <v>0</v>
      </c>
      <c r="LO400" s="52">
        <v>0</v>
      </c>
      <c r="LP400" s="52">
        <v>0</v>
      </c>
      <c r="LQ400" s="52">
        <v>0</v>
      </c>
      <c r="LR400" s="52">
        <v>0</v>
      </c>
      <c r="LS400" s="52">
        <v>0</v>
      </c>
      <c r="LT400" s="52">
        <v>0</v>
      </c>
      <c r="LU400" s="52">
        <v>0</v>
      </c>
      <c r="LV400" s="52">
        <v>0</v>
      </c>
      <c r="LW400" s="52">
        <v>0</v>
      </c>
      <c r="LX400" s="52">
        <v>0</v>
      </c>
      <c r="LY400" s="52">
        <v>0</v>
      </c>
      <c r="LZ400" s="52">
        <v>0</v>
      </c>
      <c r="MA400" s="52">
        <v>0</v>
      </c>
      <c r="MB400" s="52">
        <v>0</v>
      </c>
      <c r="MC400" s="52">
        <v>0</v>
      </c>
      <c r="MD400" s="52">
        <v>0</v>
      </c>
      <c r="ME400" s="52">
        <v>0</v>
      </c>
      <c r="MF400" s="52">
        <v>0</v>
      </c>
      <c r="MG400" s="52">
        <v>0</v>
      </c>
      <c r="MH400" s="52">
        <v>0</v>
      </c>
      <c r="MI400" s="52">
        <v>0</v>
      </c>
      <c r="MJ400" s="52">
        <v>0</v>
      </c>
      <c r="MK400" s="52">
        <v>0</v>
      </c>
      <c r="ML400" s="52">
        <v>0</v>
      </c>
      <c r="MM400" s="52">
        <v>0</v>
      </c>
      <c r="MN400" s="52">
        <v>0</v>
      </c>
      <c r="MO400" s="52">
        <v>0</v>
      </c>
      <c r="MP400" s="52">
        <v>0</v>
      </c>
      <c r="MQ400" s="52">
        <v>0</v>
      </c>
      <c r="MR400" s="52">
        <v>0</v>
      </c>
      <c r="MS400" s="52">
        <v>0</v>
      </c>
      <c r="MT400" s="52">
        <v>0</v>
      </c>
      <c r="MU400" s="52">
        <v>0</v>
      </c>
      <c r="MV400" s="52">
        <v>0</v>
      </c>
      <c r="MW400" s="52">
        <v>0</v>
      </c>
      <c r="MX400" s="52">
        <v>0</v>
      </c>
      <c r="MY400" s="52">
        <v>0</v>
      </c>
      <c r="MZ400" s="52">
        <v>0</v>
      </c>
      <c r="NA400" s="52">
        <v>0</v>
      </c>
      <c r="NB400" s="52">
        <v>0</v>
      </c>
      <c r="NC400" s="52">
        <v>0</v>
      </c>
      <c r="ND400" s="52">
        <v>0</v>
      </c>
      <c r="NE400" s="52">
        <v>0</v>
      </c>
      <c r="NF400" s="52">
        <v>0</v>
      </c>
      <c r="NG400" s="52">
        <v>0</v>
      </c>
      <c r="NH400" s="52">
        <v>0</v>
      </c>
      <c r="NI400" s="52">
        <v>0</v>
      </c>
      <c r="NJ400" s="52">
        <v>0</v>
      </c>
      <c r="NK400" s="52">
        <v>0</v>
      </c>
      <c r="NL400" s="52">
        <v>0</v>
      </c>
      <c r="NM400" s="52">
        <v>0</v>
      </c>
      <c r="NN400" s="52">
        <v>0</v>
      </c>
      <c r="NO400" s="52">
        <v>0</v>
      </c>
      <c r="NP400" s="52">
        <v>0</v>
      </c>
      <c r="NQ400" s="52">
        <v>0</v>
      </c>
      <c r="NR400" s="68">
        <f t="shared" si="18"/>
        <v>127416.6800000002</v>
      </c>
      <c r="NS400" s="68">
        <f t="shared" si="19"/>
        <v>127416.6800000002</v>
      </c>
      <c r="NT400" s="68">
        <f t="shared" si="20"/>
        <v>89639.49</v>
      </c>
    </row>
    <row r="401" spans="1:384" s="40" customFormat="1" ht="15" customHeight="1" outlineLevel="1" x14ac:dyDescent="0.2">
      <c r="A401" s="61"/>
      <c r="B401" s="49" t="s">
        <v>1220</v>
      </c>
      <c r="C401" s="49" t="s">
        <v>1255</v>
      </c>
      <c r="D401" s="49" t="s">
        <v>1256</v>
      </c>
      <c r="E401" s="50" t="s">
        <v>1296</v>
      </c>
      <c r="F401" s="64">
        <v>44985</v>
      </c>
      <c r="G401" s="49" t="s">
        <v>37</v>
      </c>
      <c r="H401" s="72">
        <v>0.12682499999999999</v>
      </c>
      <c r="I401" s="65">
        <v>102100.6</v>
      </c>
      <c r="J401" s="114" t="str">
        <f>_xlfn.XLOOKUP(E401,'[12]Resumo Unidades'!$B:$B,'[12]Resumo Unidades'!$W:$W)</f>
        <v>Fluxo ok</v>
      </c>
      <c r="K401" s="51" t="str">
        <f>IF(L401&gt;Resumo!$E$23,"Sim","Não")</f>
        <v>Não</v>
      </c>
      <c r="L401" s="66">
        <v>0</v>
      </c>
      <c r="M401" s="67"/>
      <c r="N401" s="52">
        <v>0</v>
      </c>
      <c r="O401" s="52">
        <v>0</v>
      </c>
      <c r="P401" s="52">
        <v>0</v>
      </c>
      <c r="Q401" s="52">
        <v>0</v>
      </c>
      <c r="R401" s="52">
        <v>0</v>
      </c>
      <c r="S401" s="52">
        <v>0</v>
      </c>
      <c r="T401" s="52">
        <v>0</v>
      </c>
      <c r="U401" s="52">
        <v>0</v>
      </c>
      <c r="V401" s="52">
        <v>0</v>
      </c>
      <c r="W401" s="52">
        <v>0</v>
      </c>
      <c r="X401" s="52">
        <v>0</v>
      </c>
      <c r="Y401" s="52">
        <v>0</v>
      </c>
      <c r="Z401" s="52">
        <v>0</v>
      </c>
      <c r="AA401" s="52">
        <v>0</v>
      </c>
      <c r="AB401" s="52">
        <v>0</v>
      </c>
      <c r="AC401" s="52">
        <v>0</v>
      </c>
      <c r="AD401" s="52">
        <v>0</v>
      </c>
      <c r="AE401" s="52">
        <v>0</v>
      </c>
      <c r="AF401" s="52">
        <v>0</v>
      </c>
      <c r="AG401" s="52">
        <v>0</v>
      </c>
      <c r="AH401" s="52">
        <v>0</v>
      </c>
      <c r="AI401" s="52">
        <v>0</v>
      </c>
      <c r="AJ401" s="52">
        <v>0</v>
      </c>
      <c r="AK401" s="52">
        <v>0</v>
      </c>
      <c r="AL401" s="52">
        <v>0</v>
      </c>
      <c r="AM401" s="52">
        <v>0</v>
      </c>
      <c r="AN401" s="52">
        <v>0</v>
      </c>
      <c r="AO401" s="52">
        <v>0</v>
      </c>
      <c r="AP401" s="52">
        <v>0</v>
      </c>
      <c r="AQ401" s="52">
        <v>0</v>
      </c>
      <c r="AR401" s="52">
        <v>0</v>
      </c>
      <c r="AS401" s="52">
        <v>0</v>
      </c>
      <c r="AT401" s="52">
        <v>0</v>
      </c>
      <c r="AU401" s="52">
        <v>0</v>
      </c>
      <c r="AV401" s="52">
        <v>0</v>
      </c>
      <c r="AW401" s="52">
        <v>0</v>
      </c>
      <c r="AX401" s="52">
        <v>0</v>
      </c>
      <c r="AY401" s="52">
        <v>0</v>
      </c>
      <c r="AZ401" s="52">
        <v>0</v>
      </c>
      <c r="BA401" s="52">
        <v>0</v>
      </c>
      <c r="BB401" s="52">
        <v>0</v>
      </c>
      <c r="BC401" s="52">
        <v>0</v>
      </c>
      <c r="BD401" s="52">
        <v>0</v>
      </c>
      <c r="BE401" s="52">
        <v>0</v>
      </c>
      <c r="BF401" s="52">
        <v>0</v>
      </c>
      <c r="BG401" s="52">
        <v>0</v>
      </c>
      <c r="BH401" s="52">
        <v>0</v>
      </c>
      <c r="BI401" s="52">
        <v>0</v>
      </c>
      <c r="BJ401" s="52">
        <v>0</v>
      </c>
      <c r="BK401" s="52">
        <v>0</v>
      </c>
      <c r="BL401" s="52">
        <v>0</v>
      </c>
      <c r="BM401" s="52">
        <v>0</v>
      </c>
      <c r="BN401" s="52">
        <v>0</v>
      </c>
      <c r="BO401" s="52">
        <v>0</v>
      </c>
      <c r="BP401" s="52">
        <v>0</v>
      </c>
      <c r="BQ401" s="52">
        <v>0</v>
      </c>
      <c r="BR401" s="52">
        <v>0</v>
      </c>
      <c r="BS401" s="52">
        <v>0</v>
      </c>
      <c r="BT401" s="52">
        <v>0</v>
      </c>
      <c r="BU401" s="52">
        <v>0</v>
      </c>
      <c r="BV401" s="52">
        <v>0</v>
      </c>
      <c r="BW401" s="52">
        <v>0</v>
      </c>
      <c r="BX401" s="52">
        <v>0</v>
      </c>
      <c r="BY401" s="52">
        <v>0</v>
      </c>
      <c r="BZ401" s="52">
        <v>0</v>
      </c>
      <c r="CA401" s="52">
        <v>0</v>
      </c>
      <c r="CB401" s="52">
        <v>0</v>
      </c>
      <c r="CC401" s="52">
        <v>0</v>
      </c>
      <c r="CD401" s="52">
        <v>668.75999999999988</v>
      </c>
      <c r="CE401" s="52">
        <v>612.70999999999992</v>
      </c>
      <c r="CF401" s="52">
        <v>612.70999999999992</v>
      </c>
      <c r="CG401" s="52">
        <v>612.70999999999992</v>
      </c>
      <c r="CH401" s="52">
        <v>612.70999999999992</v>
      </c>
      <c r="CI401" s="52">
        <v>612.70999999999992</v>
      </c>
      <c r="CJ401" s="52">
        <v>612.70999999999992</v>
      </c>
      <c r="CK401" s="52">
        <v>612.70999999999992</v>
      </c>
      <c r="CL401" s="52">
        <v>612.70999999999992</v>
      </c>
      <c r="CM401" s="52">
        <v>612.70999999999992</v>
      </c>
      <c r="CN401" s="52">
        <v>612.70999999999992</v>
      </c>
      <c r="CO401" s="52">
        <v>612.70999999999992</v>
      </c>
      <c r="CP401" s="52">
        <v>612.70999999999992</v>
      </c>
      <c r="CQ401" s="52">
        <v>612.70999999999992</v>
      </c>
      <c r="CR401" s="52">
        <v>612.70999999999992</v>
      </c>
      <c r="CS401" s="52">
        <v>612.70999999999992</v>
      </c>
      <c r="CT401" s="52">
        <v>612.70999999999992</v>
      </c>
      <c r="CU401" s="52">
        <v>612.70999999999992</v>
      </c>
      <c r="CV401" s="52">
        <v>612.70999999999992</v>
      </c>
      <c r="CW401" s="52">
        <v>612.70999999999992</v>
      </c>
      <c r="CX401" s="52">
        <v>612.70999999999992</v>
      </c>
      <c r="CY401" s="52">
        <v>612.70999999999992</v>
      </c>
      <c r="CZ401" s="52">
        <v>612.70999999999992</v>
      </c>
      <c r="DA401" s="52">
        <v>612.70999999999992</v>
      </c>
      <c r="DB401" s="52">
        <v>612.70999999999992</v>
      </c>
      <c r="DC401" s="52">
        <v>612.70999999999992</v>
      </c>
      <c r="DD401" s="52">
        <v>612.70999999999992</v>
      </c>
      <c r="DE401" s="52">
        <v>612.70999999999992</v>
      </c>
      <c r="DF401" s="52">
        <v>612.70999999999992</v>
      </c>
      <c r="DG401" s="52">
        <v>612.70999999999992</v>
      </c>
      <c r="DH401" s="52">
        <v>612.70999999999992</v>
      </c>
      <c r="DI401" s="52">
        <v>612.70999999999992</v>
      </c>
      <c r="DJ401" s="52">
        <v>612.70999999999992</v>
      </c>
      <c r="DK401" s="52">
        <v>612.70999999999992</v>
      </c>
      <c r="DL401" s="52">
        <v>612.70999999999992</v>
      </c>
      <c r="DM401" s="52">
        <v>612.70999999999992</v>
      </c>
      <c r="DN401" s="52">
        <v>612.70999999999992</v>
      </c>
      <c r="DO401" s="52">
        <v>612.70999999999992</v>
      </c>
      <c r="DP401" s="52">
        <v>612.70999999999992</v>
      </c>
      <c r="DQ401" s="52">
        <v>612.70999999999992</v>
      </c>
      <c r="DR401" s="52">
        <v>612.70999999999992</v>
      </c>
      <c r="DS401" s="52">
        <v>612.70999999999992</v>
      </c>
      <c r="DT401" s="52">
        <v>612.70999999999992</v>
      </c>
      <c r="DU401" s="52">
        <v>612.70999999999992</v>
      </c>
      <c r="DV401" s="52">
        <v>612.70999999999992</v>
      </c>
      <c r="DW401" s="52">
        <v>612.70999999999992</v>
      </c>
      <c r="DX401" s="52">
        <v>612.70999999999992</v>
      </c>
      <c r="DY401" s="52">
        <v>612.70999999999992</v>
      </c>
      <c r="DZ401" s="52">
        <v>612.70999999999992</v>
      </c>
      <c r="EA401" s="52">
        <v>612.70999999999992</v>
      </c>
      <c r="EB401" s="52">
        <v>612.70999999999992</v>
      </c>
      <c r="EC401" s="52">
        <v>612.70999999999992</v>
      </c>
      <c r="ED401" s="52">
        <v>612.70999999999992</v>
      </c>
      <c r="EE401" s="52">
        <v>612.70999999999992</v>
      </c>
      <c r="EF401" s="52">
        <v>612.70999999999992</v>
      </c>
      <c r="EG401" s="52">
        <v>612.70999999999992</v>
      </c>
      <c r="EH401" s="52">
        <v>612.70999999999992</v>
      </c>
      <c r="EI401" s="52">
        <v>612.70999999999992</v>
      </c>
      <c r="EJ401" s="52">
        <v>612.70999999999992</v>
      </c>
      <c r="EK401" s="52">
        <v>612.70999999999992</v>
      </c>
      <c r="EL401" s="52">
        <v>612.70999999999992</v>
      </c>
      <c r="EM401" s="52">
        <v>612.70999999999992</v>
      </c>
      <c r="EN401" s="52">
        <v>612.70999999999992</v>
      </c>
      <c r="EO401" s="52">
        <v>612.70999999999992</v>
      </c>
      <c r="EP401" s="52">
        <v>612.70999999999992</v>
      </c>
      <c r="EQ401" s="52">
        <v>612.70999999999992</v>
      </c>
      <c r="ER401" s="52">
        <v>612.70999999999992</v>
      </c>
      <c r="ES401" s="52">
        <v>612.70999999999992</v>
      </c>
      <c r="ET401" s="52">
        <v>612.70999999999992</v>
      </c>
      <c r="EU401" s="52">
        <v>612.70999999999992</v>
      </c>
      <c r="EV401" s="52">
        <v>612.70999999999992</v>
      </c>
      <c r="EW401" s="52">
        <v>612.70999999999992</v>
      </c>
      <c r="EX401" s="52">
        <v>612.70999999999992</v>
      </c>
      <c r="EY401" s="52">
        <v>612.70999999999992</v>
      </c>
      <c r="EZ401" s="52">
        <v>612.70999999999992</v>
      </c>
      <c r="FA401" s="52">
        <v>612.70999999999992</v>
      </c>
      <c r="FB401" s="52">
        <v>612.70999999999992</v>
      </c>
      <c r="FC401" s="52">
        <v>612.70999999999992</v>
      </c>
      <c r="FD401" s="52">
        <v>612.70999999999992</v>
      </c>
      <c r="FE401" s="52">
        <v>612.70999999999992</v>
      </c>
      <c r="FF401" s="52">
        <v>612.70999999999992</v>
      </c>
      <c r="FG401" s="52">
        <v>612.70999999999992</v>
      </c>
      <c r="FH401" s="52">
        <v>612.70999999999992</v>
      </c>
      <c r="FI401" s="52">
        <v>612.70999999999992</v>
      </c>
      <c r="FJ401" s="52">
        <v>612.70999999999992</v>
      </c>
      <c r="FK401" s="52">
        <v>612.70999999999992</v>
      </c>
      <c r="FL401" s="52">
        <v>612.70999999999992</v>
      </c>
      <c r="FM401" s="52">
        <v>612.70999999999992</v>
      </c>
      <c r="FN401" s="52">
        <v>612.70999999999992</v>
      </c>
      <c r="FO401" s="52">
        <v>612.70999999999992</v>
      </c>
      <c r="FP401" s="52">
        <v>612.70999999999992</v>
      </c>
      <c r="FQ401" s="52">
        <v>612.70999999999992</v>
      </c>
      <c r="FR401" s="52">
        <v>612.70999999999992</v>
      </c>
      <c r="FS401" s="52">
        <v>612.70999999999992</v>
      </c>
      <c r="FT401" s="52">
        <v>612.70999999999992</v>
      </c>
      <c r="FU401" s="52">
        <v>612.70999999999992</v>
      </c>
      <c r="FV401" s="52">
        <v>612.70999999999992</v>
      </c>
      <c r="FW401" s="52">
        <v>612.70999999999992</v>
      </c>
      <c r="FX401" s="52">
        <v>612.70999999999992</v>
      </c>
      <c r="FY401" s="52">
        <v>612.70999999999992</v>
      </c>
      <c r="FZ401" s="52">
        <v>612.70999999999992</v>
      </c>
      <c r="GA401" s="52">
        <v>612.70999999999992</v>
      </c>
      <c r="GB401" s="52">
        <v>612.70999999999992</v>
      </c>
      <c r="GC401" s="52">
        <v>612.70999999999992</v>
      </c>
      <c r="GD401" s="52">
        <v>612.70999999999992</v>
      </c>
      <c r="GE401" s="52">
        <v>612.70999999999992</v>
      </c>
      <c r="GF401" s="52">
        <v>612.70999999999992</v>
      </c>
      <c r="GG401" s="52">
        <v>612.70999999999992</v>
      </c>
      <c r="GH401" s="52">
        <v>612.70999999999992</v>
      </c>
      <c r="GI401" s="52">
        <v>612.70999999999992</v>
      </c>
      <c r="GJ401" s="52">
        <v>612.70999999999992</v>
      </c>
      <c r="GK401" s="52">
        <v>612.70999999999992</v>
      </c>
      <c r="GL401" s="52">
        <v>612.70999999999992</v>
      </c>
      <c r="GM401" s="52">
        <v>612.70999999999992</v>
      </c>
      <c r="GN401" s="52">
        <v>612.70999999999992</v>
      </c>
      <c r="GO401" s="52">
        <v>612.70999999999992</v>
      </c>
      <c r="GP401" s="52">
        <v>612.70999999999992</v>
      </c>
      <c r="GQ401" s="52">
        <v>612.70999999999992</v>
      </c>
      <c r="GR401" s="52">
        <v>612.70999999999992</v>
      </c>
      <c r="GS401" s="52">
        <v>612.70999999999992</v>
      </c>
      <c r="GT401" s="52">
        <v>612.70999999999992</v>
      </c>
      <c r="GU401" s="52">
        <v>612.70999999999992</v>
      </c>
      <c r="GV401" s="52">
        <v>612.70999999999992</v>
      </c>
      <c r="GW401" s="52">
        <v>612.70999999999992</v>
      </c>
      <c r="GX401" s="52">
        <v>612.70999999999992</v>
      </c>
      <c r="GY401" s="52">
        <v>612.70999999999992</v>
      </c>
      <c r="GZ401" s="52">
        <v>612.70999999999992</v>
      </c>
      <c r="HA401" s="52">
        <v>612.70999999999992</v>
      </c>
      <c r="HB401" s="52">
        <v>612.70999999999992</v>
      </c>
      <c r="HC401" s="52">
        <v>612.70999999999992</v>
      </c>
      <c r="HD401" s="52">
        <v>612.70999999999992</v>
      </c>
      <c r="HE401" s="52">
        <v>612.70999999999992</v>
      </c>
      <c r="HF401" s="52">
        <v>612.70999999999992</v>
      </c>
      <c r="HG401" s="52">
        <v>612.70999999999992</v>
      </c>
      <c r="HH401" s="52">
        <v>612.70999999999992</v>
      </c>
      <c r="HI401" s="52">
        <v>612.70999999999992</v>
      </c>
      <c r="HJ401" s="52">
        <v>612.70999999999992</v>
      </c>
      <c r="HK401" s="52">
        <v>612.70999999999992</v>
      </c>
      <c r="HL401" s="52">
        <v>612.70999999999992</v>
      </c>
      <c r="HM401" s="52">
        <v>612.70999999999992</v>
      </c>
      <c r="HN401" s="52">
        <v>612.70999999999992</v>
      </c>
      <c r="HO401" s="52">
        <v>612.70999999999992</v>
      </c>
      <c r="HP401" s="52">
        <v>612.70999999999992</v>
      </c>
      <c r="HQ401" s="52">
        <v>612.70999999999992</v>
      </c>
      <c r="HR401" s="52">
        <v>612.70999999999992</v>
      </c>
      <c r="HS401" s="52">
        <v>612.70999999999992</v>
      </c>
      <c r="HT401" s="52">
        <v>612.70999999999992</v>
      </c>
      <c r="HU401" s="52">
        <v>612.70999999999992</v>
      </c>
      <c r="HV401" s="52">
        <v>612.70999999999992</v>
      </c>
      <c r="HW401" s="52">
        <v>612.70999999999992</v>
      </c>
      <c r="HX401" s="52">
        <v>612.70999999999992</v>
      </c>
      <c r="HY401" s="52">
        <v>612.70999999999992</v>
      </c>
      <c r="HZ401" s="52">
        <v>612.70999999999992</v>
      </c>
      <c r="IA401" s="52">
        <v>612.70999999999992</v>
      </c>
      <c r="IB401" s="52">
        <v>612.70999999999992</v>
      </c>
      <c r="IC401" s="52">
        <v>612.70999999999992</v>
      </c>
      <c r="ID401" s="52">
        <v>612.70999999999992</v>
      </c>
      <c r="IE401" s="52">
        <v>0</v>
      </c>
      <c r="IF401" s="52">
        <v>0</v>
      </c>
      <c r="IG401" s="52">
        <v>0</v>
      </c>
      <c r="IH401" s="52">
        <v>0</v>
      </c>
      <c r="II401" s="52">
        <v>0</v>
      </c>
      <c r="IJ401" s="52">
        <v>0</v>
      </c>
      <c r="IK401" s="52">
        <v>0</v>
      </c>
      <c r="IL401" s="52">
        <v>0</v>
      </c>
      <c r="IM401" s="52">
        <v>0</v>
      </c>
      <c r="IN401" s="52">
        <v>0</v>
      </c>
      <c r="IO401" s="52">
        <v>0</v>
      </c>
      <c r="IP401" s="52">
        <v>0</v>
      </c>
      <c r="IQ401" s="52">
        <v>0</v>
      </c>
      <c r="IR401" s="52">
        <v>0</v>
      </c>
      <c r="IS401" s="52">
        <v>0</v>
      </c>
      <c r="IT401" s="52">
        <v>0</v>
      </c>
      <c r="IU401" s="52">
        <v>0</v>
      </c>
      <c r="IV401" s="52">
        <v>0</v>
      </c>
      <c r="IW401" s="52">
        <v>0</v>
      </c>
      <c r="IX401" s="52">
        <v>0</v>
      </c>
      <c r="IY401" s="52">
        <v>0</v>
      </c>
      <c r="IZ401" s="52">
        <v>0</v>
      </c>
      <c r="JA401" s="52">
        <v>0</v>
      </c>
      <c r="JB401" s="52">
        <v>0</v>
      </c>
      <c r="JC401" s="52">
        <v>0</v>
      </c>
      <c r="JD401" s="52">
        <v>0</v>
      </c>
      <c r="JE401" s="52">
        <v>0</v>
      </c>
      <c r="JF401" s="52">
        <v>0</v>
      </c>
      <c r="JG401" s="52">
        <v>0</v>
      </c>
      <c r="JH401" s="52">
        <v>0</v>
      </c>
      <c r="JI401" s="52">
        <v>0</v>
      </c>
      <c r="JJ401" s="52">
        <v>0</v>
      </c>
      <c r="JK401" s="52">
        <v>0</v>
      </c>
      <c r="JL401" s="52">
        <v>0</v>
      </c>
      <c r="JM401" s="52">
        <v>0</v>
      </c>
      <c r="JN401" s="52">
        <v>0</v>
      </c>
      <c r="JO401" s="52">
        <v>0</v>
      </c>
      <c r="JP401" s="52">
        <v>0</v>
      </c>
      <c r="JQ401" s="52">
        <v>0</v>
      </c>
      <c r="JR401" s="52">
        <v>0</v>
      </c>
      <c r="JS401" s="52">
        <v>0</v>
      </c>
      <c r="JT401" s="52">
        <v>0</v>
      </c>
      <c r="JU401" s="52">
        <v>0</v>
      </c>
      <c r="JV401" s="52">
        <v>0</v>
      </c>
      <c r="JW401" s="52">
        <v>0</v>
      </c>
      <c r="JX401" s="52">
        <v>0</v>
      </c>
      <c r="JY401" s="52">
        <v>0</v>
      </c>
      <c r="JZ401" s="52">
        <v>0</v>
      </c>
      <c r="KA401" s="52">
        <v>0</v>
      </c>
      <c r="KB401" s="52">
        <v>0</v>
      </c>
      <c r="KC401" s="52">
        <v>0</v>
      </c>
      <c r="KD401" s="52">
        <v>0</v>
      </c>
      <c r="KE401" s="52">
        <v>0</v>
      </c>
      <c r="KF401" s="52">
        <v>0</v>
      </c>
      <c r="KG401" s="52">
        <v>0</v>
      </c>
      <c r="KH401" s="52">
        <v>0</v>
      </c>
      <c r="KI401" s="52">
        <v>0</v>
      </c>
      <c r="KJ401" s="52">
        <v>0</v>
      </c>
      <c r="KK401" s="52">
        <v>0</v>
      </c>
      <c r="KL401" s="52">
        <v>0</v>
      </c>
      <c r="KM401" s="52">
        <v>0</v>
      </c>
      <c r="KN401" s="52">
        <v>0</v>
      </c>
      <c r="KO401" s="52">
        <v>0</v>
      </c>
      <c r="KP401" s="52">
        <v>0</v>
      </c>
      <c r="KQ401" s="52">
        <v>0</v>
      </c>
      <c r="KR401" s="52">
        <v>0</v>
      </c>
      <c r="KS401" s="52">
        <v>0</v>
      </c>
      <c r="KT401" s="52">
        <v>0</v>
      </c>
      <c r="KU401" s="52">
        <v>0</v>
      </c>
      <c r="KV401" s="52">
        <v>0</v>
      </c>
      <c r="KW401" s="52">
        <v>0</v>
      </c>
      <c r="KX401" s="52">
        <v>0</v>
      </c>
      <c r="KY401" s="52">
        <v>0</v>
      </c>
      <c r="KZ401" s="52">
        <v>0</v>
      </c>
      <c r="LA401" s="52">
        <v>0</v>
      </c>
      <c r="LB401" s="52">
        <v>0</v>
      </c>
      <c r="LC401" s="52">
        <v>0</v>
      </c>
      <c r="LD401" s="52">
        <v>0</v>
      </c>
      <c r="LE401" s="52">
        <v>0</v>
      </c>
      <c r="LF401" s="52">
        <v>0</v>
      </c>
      <c r="LG401" s="52">
        <v>0</v>
      </c>
      <c r="LH401" s="52">
        <v>0</v>
      </c>
      <c r="LI401" s="52">
        <v>0</v>
      </c>
      <c r="LJ401" s="52">
        <v>0</v>
      </c>
      <c r="LK401" s="52">
        <v>0</v>
      </c>
      <c r="LL401" s="52">
        <v>0</v>
      </c>
      <c r="LM401" s="52">
        <v>0</v>
      </c>
      <c r="LN401" s="52">
        <v>0</v>
      </c>
      <c r="LO401" s="52">
        <v>0</v>
      </c>
      <c r="LP401" s="52">
        <v>0</v>
      </c>
      <c r="LQ401" s="52">
        <v>0</v>
      </c>
      <c r="LR401" s="52">
        <v>0</v>
      </c>
      <c r="LS401" s="52">
        <v>0</v>
      </c>
      <c r="LT401" s="52">
        <v>0</v>
      </c>
      <c r="LU401" s="52">
        <v>0</v>
      </c>
      <c r="LV401" s="52">
        <v>0</v>
      </c>
      <c r="LW401" s="52">
        <v>0</v>
      </c>
      <c r="LX401" s="52">
        <v>0</v>
      </c>
      <c r="LY401" s="52">
        <v>0</v>
      </c>
      <c r="LZ401" s="52">
        <v>0</v>
      </c>
      <c r="MA401" s="52">
        <v>0</v>
      </c>
      <c r="MB401" s="52">
        <v>0</v>
      </c>
      <c r="MC401" s="52">
        <v>0</v>
      </c>
      <c r="MD401" s="52">
        <v>0</v>
      </c>
      <c r="ME401" s="52">
        <v>0</v>
      </c>
      <c r="MF401" s="52">
        <v>0</v>
      </c>
      <c r="MG401" s="52">
        <v>0</v>
      </c>
      <c r="MH401" s="52">
        <v>0</v>
      </c>
      <c r="MI401" s="52">
        <v>0</v>
      </c>
      <c r="MJ401" s="52">
        <v>0</v>
      </c>
      <c r="MK401" s="52">
        <v>0</v>
      </c>
      <c r="ML401" s="52">
        <v>0</v>
      </c>
      <c r="MM401" s="52">
        <v>0</v>
      </c>
      <c r="MN401" s="52">
        <v>0</v>
      </c>
      <c r="MO401" s="52">
        <v>0</v>
      </c>
      <c r="MP401" s="52">
        <v>0</v>
      </c>
      <c r="MQ401" s="52">
        <v>0</v>
      </c>
      <c r="MR401" s="52">
        <v>0</v>
      </c>
      <c r="MS401" s="52">
        <v>0</v>
      </c>
      <c r="MT401" s="52">
        <v>0</v>
      </c>
      <c r="MU401" s="52">
        <v>0</v>
      </c>
      <c r="MV401" s="52">
        <v>0</v>
      </c>
      <c r="MW401" s="52">
        <v>0</v>
      </c>
      <c r="MX401" s="52">
        <v>0</v>
      </c>
      <c r="MY401" s="52">
        <v>0</v>
      </c>
      <c r="MZ401" s="52">
        <v>0</v>
      </c>
      <c r="NA401" s="52">
        <v>0</v>
      </c>
      <c r="NB401" s="52">
        <v>0</v>
      </c>
      <c r="NC401" s="52">
        <v>0</v>
      </c>
      <c r="ND401" s="52">
        <v>0</v>
      </c>
      <c r="NE401" s="52">
        <v>0</v>
      </c>
      <c r="NF401" s="52">
        <v>0</v>
      </c>
      <c r="NG401" s="52">
        <v>0</v>
      </c>
      <c r="NH401" s="52">
        <v>0</v>
      </c>
      <c r="NI401" s="52">
        <v>0</v>
      </c>
      <c r="NJ401" s="52">
        <v>0</v>
      </c>
      <c r="NK401" s="52">
        <v>0</v>
      </c>
      <c r="NL401" s="52">
        <v>0</v>
      </c>
      <c r="NM401" s="52">
        <v>0</v>
      </c>
      <c r="NN401" s="52">
        <v>0</v>
      </c>
      <c r="NO401" s="52">
        <v>0</v>
      </c>
      <c r="NP401" s="52">
        <v>0</v>
      </c>
      <c r="NQ401" s="52">
        <v>0</v>
      </c>
      <c r="NR401" s="68">
        <f t="shared" si="18"/>
        <v>96251.520000000251</v>
      </c>
      <c r="NS401" s="68">
        <f t="shared" si="19"/>
        <v>96251.520000000251</v>
      </c>
      <c r="NT401" s="68">
        <f t="shared" si="20"/>
        <v>66841.439999999944</v>
      </c>
    </row>
    <row r="402" spans="1:384" s="40" customFormat="1" ht="15" customHeight="1" outlineLevel="1" x14ac:dyDescent="0.2">
      <c r="A402" s="61"/>
      <c r="B402" s="49" t="s">
        <v>1220</v>
      </c>
      <c r="C402" s="49" t="s">
        <v>1257</v>
      </c>
      <c r="D402" s="49" t="s">
        <v>1258</v>
      </c>
      <c r="E402" s="50" t="s">
        <v>1297</v>
      </c>
      <c r="F402" s="64">
        <v>45030</v>
      </c>
      <c r="G402" s="49" t="s">
        <v>37</v>
      </c>
      <c r="H402" s="72">
        <v>0</v>
      </c>
      <c r="I402" s="65">
        <v>100300</v>
      </c>
      <c r="J402" s="114" t="str">
        <f>_xlfn.XLOOKUP(E402,'[12]Resumo Unidades'!$B:$B,'[12]Resumo Unidades'!$W:$W)</f>
        <v>Fluxo ok</v>
      </c>
      <c r="K402" s="51" t="str">
        <f>IF(L402&gt;Resumo!$E$23,"Sim","Não")</f>
        <v>Não</v>
      </c>
      <c r="L402" s="66">
        <v>0</v>
      </c>
      <c r="M402" s="67"/>
      <c r="N402" s="52">
        <v>0</v>
      </c>
      <c r="O402" s="52">
        <v>0</v>
      </c>
      <c r="P402" s="52">
        <v>0</v>
      </c>
      <c r="Q402" s="52">
        <v>0</v>
      </c>
      <c r="R402" s="52">
        <v>0</v>
      </c>
      <c r="S402" s="52">
        <v>0</v>
      </c>
      <c r="T402" s="52">
        <v>0</v>
      </c>
      <c r="U402" s="52">
        <v>0</v>
      </c>
      <c r="V402" s="52">
        <v>0</v>
      </c>
      <c r="W402" s="52">
        <v>0</v>
      </c>
      <c r="X402" s="52">
        <v>0</v>
      </c>
      <c r="Y402" s="52">
        <v>0</v>
      </c>
      <c r="Z402" s="52">
        <v>0</v>
      </c>
      <c r="AA402" s="52">
        <v>0</v>
      </c>
      <c r="AB402" s="52">
        <v>0</v>
      </c>
      <c r="AC402" s="52">
        <v>0</v>
      </c>
      <c r="AD402" s="52">
        <v>0</v>
      </c>
      <c r="AE402" s="52">
        <v>0</v>
      </c>
      <c r="AF402" s="52">
        <v>0</v>
      </c>
      <c r="AG402" s="52">
        <v>0</v>
      </c>
      <c r="AH402" s="52">
        <v>0</v>
      </c>
      <c r="AI402" s="52">
        <v>0</v>
      </c>
      <c r="AJ402" s="52">
        <v>0</v>
      </c>
      <c r="AK402" s="52">
        <v>0</v>
      </c>
      <c r="AL402" s="52">
        <v>0</v>
      </c>
      <c r="AM402" s="52">
        <v>0</v>
      </c>
      <c r="AN402" s="52">
        <v>0</v>
      </c>
      <c r="AO402" s="52">
        <v>0</v>
      </c>
      <c r="AP402" s="52">
        <v>0</v>
      </c>
      <c r="AQ402" s="52">
        <v>0</v>
      </c>
      <c r="AR402" s="52">
        <v>0</v>
      </c>
      <c r="AS402" s="52">
        <v>0</v>
      </c>
      <c r="AT402" s="52">
        <v>0</v>
      </c>
      <c r="AU402" s="52">
        <v>0</v>
      </c>
      <c r="AV402" s="52">
        <v>0</v>
      </c>
      <c r="AW402" s="52">
        <v>0</v>
      </c>
      <c r="AX402" s="52">
        <v>0</v>
      </c>
      <c r="AY402" s="52">
        <v>0</v>
      </c>
      <c r="AZ402" s="52">
        <v>0</v>
      </c>
      <c r="BA402" s="52">
        <v>0</v>
      </c>
      <c r="BB402" s="52">
        <v>0</v>
      </c>
      <c r="BC402" s="52">
        <v>0</v>
      </c>
      <c r="BD402" s="52">
        <v>0</v>
      </c>
      <c r="BE402" s="52">
        <v>0</v>
      </c>
      <c r="BF402" s="52">
        <v>0</v>
      </c>
      <c r="BG402" s="52">
        <v>0</v>
      </c>
      <c r="BH402" s="52">
        <v>0</v>
      </c>
      <c r="BI402" s="52">
        <v>0</v>
      </c>
      <c r="BJ402" s="52">
        <v>0</v>
      </c>
      <c r="BK402" s="52">
        <v>0</v>
      </c>
      <c r="BL402" s="52">
        <v>0</v>
      </c>
      <c r="BM402" s="52">
        <v>0</v>
      </c>
      <c r="BN402" s="52">
        <v>0</v>
      </c>
      <c r="BO402" s="52">
        <v>0</v>
      </c>
      <c r="BP402" s="52">
        <v>0</v>
      </c>
      <c r="BQ402" s="52">
        <v>0</v>
      </c>
      <c r="BR402" s="52">
        <v>0</v>
      </c>
      <c r="BS402" s="52">
        <v>0</v>
      </c>
      <c r="BT402" s="52">
        <v>0</v>
      </c>
      <c r="BU402" s="52">
        <v>0</v>
      </c>
      <c r="BV402" s="52">
        <v>0</v>
      </c>
      <c r="BW402" s="52">
        <v>0</v>
      </c>
      <c r="BX402" s="52">
        <v>0</v>
      </c>
      <c r="BY402" s="52">
        <v>0</v>
      </c>
      <c r="BZ402" s="52">
        <v>0</v>
      </c>
      <c r="CA402" s="52">
        <v>0</v>
      </c>
      <c r="CB402" s="52">
        <v>0</v>
      </c>
      <c r="CC402" s="52">
        <v>0</v>
      </c>
      <c r="CD402" s="52">
        <v>702.21</v>
      </c>
      <c r="CE402" s="52">
        <v>643.11</v>
      </c>
      <c r="CF402" s="52">
        <v>643.11</v>
      </c>
      <c r="CG402" s="52">
        <v>643.11</v>
      </c>
      <c r="CH402" s="52">
        <v>643.11</v>
      </c>
      <c r="CI402" s="52">
        <v>643.11</v>
      </c>
      <c r="CJ402" s="52">
        <v>643.11</v>
      </c>
      <c r="CK402" s="52">
        <v>643.11</v>
      </c>
      <c r="CL402" s="52">
        <v>643.11</v>
      </c>
      <c r="CM402" s="52">
        <v>643.11</v>
      </c>
      <c r="CN402" s="52">
        <v>643.11</v>
      </c>
      <c r="CO402" s="52">
        <v>643.11</v>
      </c>
      <c r="CP402" s="52">
        <v>643.11</v>
      </c>
      <c r="CQ402" s="52">
        <v>643.11</v>
      </c>
      <c r="CR402" s="52">
        <v>643.11</v>
      </c>
      <c r="CS402" s="52">
        <v>643.11</v>
      </c>
      <c r="CT402" s="52">
        <v>643.11</v>
      </c>
      <c r="CU402" s="52">
        <v>643.11</v>
      </c>
      <c r="CV402" s="52">
        <v>643.11</v>
      </c>
      <c r="CW402" s="52">
        <v>643.11</v>
      </c>
      <c r="CX402" s="52">
        <v>643.11</v>
      </c>
      <c r="CY402" s="52">
        <v>643.11</v>
      </c>
      <c r="CZ402" s="52">
        <v>643.11</v>
      </c>
      <c r="DA402" s="52">
        <v>643.11</v>
      </c>
      <c r="DB402" s="52">
        <v>643.11</v>
      </c>
      <c r="DC402" s="52">
        <v>643.11</v>
      </c>
      <c r="DD402" s="52">
        <v>643.11</v>
      </c>
      <c r="DE402" s="52">
        <v>643.11</v>
      </c>
      <c r="DF402" s="52">
        <v>643.11</v>
      </c>
      <c r="DG402" s="52">
        <v>643.11</v>
      </c>
      <c r="DH402" s="52">
        <v>643.11</v>
      </c>
      <c r="DI402" s="52">
        <v>643.11</v>
      </c>
      <c r="DJ402" s="52">
        <v>643.11</v>
      </c>
      <c r="DK402" s="52">
        <v>643.11</v>
      </c>
      <c r="DL402" s="52">
        <v>643.11</v>
      </c>
      <c r="DM402" s="52">
        <v>643.11</v>
      </c>
      <c r="DN402" s="52">
        <v>643.11</v>
      </c>
      <c r="DO402" s="52">
        <v>643.11</v>
      </c>
      <c r="DP402" s="52">
        <v>643.11</v>
      </c>
      <c r="DQ402" s="52">
        <v>643.11</v>
      </c>
      <c r="DR402" s="52">
        <v>643.11</v>
      </c>
      <c r="DS402" s="52">
        <v>643.11</v>
      </c>
      <c r="DT402" s="52">
        <v>643.11</v>
      </c>
      <c r="DU402" s="52">
        <v>643.11</v>
      </c>
      <c r="DV402" s="52">
        <v>643.11</v>
      </c>
      <c r="DW402" s="52">
        <v>643.11</v>
      </c>
      <c r="DX402" s="52">
        <v>643.11</v>
      </c>
      <c r="DY402" s="52">
        <v>643.11</v>
      </c>
      <c r="DZ402" s="52">
        <v>643.11</v>
      </c>
      <c r="EA402" s="52">
        <v>643.11</v>
      </c>
      <c r="EB402" s="52">
        <v>643.11</v>
      </c>
      <c r="EC402" s="52">
        <v>643.11</v>
      </c>
      <c r="ED402" s="52">
        <v>643.11</v>
      </c>
      <c r="EE402" s="52">
        <v>643.11</v>
      </c>
      <c r="EF402" s="52">
        <v>643.11</v>
      </c>
      <c r="EG402" s="52">
        <v>643.11</v>
      </c>
      <c r="EH402" s="52">
        <v>643.11</v>
      </c>
      <c r="EI402" s="52">
        <v>643.11</v>
      </c>
      <c r="EJ402" s="52">
        <v>643.11</v>
      </c>
      <c r="EK402" s="52">
        <v>643.11</v>
      </c>
      <c r="EL402" s="52">
        <v>643.11</v>
      </c>
      <c r="EM402" s="52">
        <v>643.11</v>
      </c>
      <c r="EN402" s="52">
        <v>643.11</v>
      </c>
      <c r="EO402" s="52">
        <v>643.11</v>
      </c>
      <c r="EP402" s="52">
        <v>643.11</v>
      </c>
      <c r="EQ402" s="52">
        <v>643.11</v>
      </c>
      <c r="ER402" s="52">
        <v>643.11</v>
      </c>
      <c r="ES402" s="52">
        <v>643.11</v>
      </c>
      <c r="ET402" s="52">
        <v>643.11</v>
      </c>
      <c r="EU402" s="52">
        <v>643.11</v>
      </c>
      <c r="EV402" s="52">
        <v>643.11</v>
      </c>
      <c r="EW402" s="52">
        <v>643.11</v>
      </c>
      <c r="EX402" s="52">
        <v>643.11</v>
      </c>
      <c r="EY402" s="52">
        <v>643.11</v>
      </c>
      <c r="EZ402" s="52">
        <v>643.11</v>
      </c>
      <c r="FA402" s="52">
        <v>643.11</v>
      </c>
      <c r="FB402" s="52">
        <v>643.11</v>
      </c>
      <c r="FC402" s="52">
        <v>643.11</v>
      </c>
      <c r="FD402" s="52">
        <v>643.11</v>
      </c>
      <c r="FE402" s="52">
        <v>643.11</v>
      </c>
      <c r="FF402" s="52">
        <v>643.11</v>
      </c>
      <c r="FG402" s="52">
        <v>643.11</v>
      </c>
      <c r="FH402" s="52">
        <v>643.11</v>
      </c>
      <c r="FI402" s="52">
        <v>643.11</v>
      </c>
      <c r="FJ402" s="52">
        <v>643.11</v>
      </c>
      <c r="FK402" s="52">
        <v>643.11</v>
      </c>
      <c r="FL402" s="52">
        <v>643.11</v>
      </c>
      <c r="FM402" s="52">
        <v>643.11</v>
      </c>
      <c r="FN402" s="52">
        <v>643.11</v>
      </c>
      <c r="FO402" s="52">
        <v>643.11</v>
      </c>
      <c r="FP402" s="52">
        <v>643.11</v>
      </c>
      <c r="FQ402" s="52">
        <v>643.11</v>
      </c>
      <c r="FR402" s="52">
        <v>643.11</v>
      </c>
      <c r="FS402" s="52">
        <v>643.11</v>
      </c>
      <c r="FT402" s="52">
        <v>643.11</v>
      </c>
      <c r="FU402" s="52">
        <v>643.11</v>
      </c>
      <c r="FV402" s="52">
        <v>643.11</v>
      </c>
      <c r="FW402" s="52">
        <v>643.11</v>
      </c>
      <c r="FX402" s="52">
        <v>643.11</v>
      </c>
      <c r="FY402" s="52">
        <v>643.11</v>
      </c>
      <c r="FZ402" s="52">
        <v>643.11</v>
      </c>
      <c r="GA402" s="52">
        <v>643.11</v>
      </c>
      <c r="GB402" s="52">
        <v>643.11</v>
      </c>
      <c r="GC402" s="52">
        <v>643.11</v>
      </c>
      <c r="GD402" s="52">
        <v>643.11</v>
      </c>
      <c r="GE402" s="52">
        <v>643.11</v>
      </c>
      <c r="GF402" s="52">
        <v>643.11</v>
      </c>
      <c r="GG402" s="52">
        <v>643.11</v>
      </c>
      <c r="GH402" s="52">
        <v>643.11</v>
      </c>
      <c r="GI402" s="52">
        <v>643.11</v>
      </c>
      <c r="GJ402" s="52">
        <v>643.11</v>
      </c>
      <c r="GK402" s="52">
        <v>643.11</v>
      </c>
      <c r="GL402" s="52">
        <v>643.11</v>
      </c>
      <c r="GM402" s="52">
        <v>643.11</v>
      </c>
      <c r="GN402" s="52">
        <v>643.11</v>
      </c>
      <c r="GO402" s="52">
        <v>643.11</v>
      </c>
      <c r="GP402" s="52">
        <v>643.11</v>
      </c>
      <c r="GQ402" s="52">
        <v>643.11</v>
      </c>
      <c r="GR402" s="52">
        <v>643.11</v>
      </c>
      <c r="GS402" s="52">
        <v>643.11</v>
      </c>
      <c r="GT402" s="52">
        <v>643.11</v>
      </c>
      <c r="GU402" s="52">
        <v>643.11</v>
      </c>
      <c r="GV402" s="52">
        <v>643.11</v>
      </c>
      <c r="GW402" s="52">
        <v>643.11</v>
      </c>
      <c r="GX402" s="52">
        <v>643.11</v>
      </c>
      <c r="GY402" s="52">
        <v>643.11</v>
      </c>
      <c r="GZ402" s="52">
        <v>643.11</v>
      </c>
      <c r="HA402" s="52">
        <v>643.11</v>
      </c>
      <c r="HB402" s="52">
        <v>643.11</v>
      </c>
      <c r="HC402" s="52">
        <v>643.11</v>
      </c>
      <c r="HD402" s="52">
        <v>643.11</v>
      </c>
      <c r="HE402" s="52">
        <v>643.11</v>
      </c>
      <c r="HF402" s="52">
        <v>643.11</v>
      </c>
      <c r="HG402" s="52">
        <v>643.11</v>
      </c>
      <c r="HH402" s="52">
        <v>643.11</v>
      </c>
      <c r="HI402" s="52">
        <v>643.11</v>
      </c>
      <c r="HJ402" s="52">
        <v>643.11</v>
      </c>
      <c r="HK402" s="52">
        <v>643.11</v>
      </c>
      <c r="HL402" s="52">
        <v>643.11</v>
      </c>
      <c r="HM402" s="52">
        <v>643.11</v>
      </c>
      <c r="HN402" s="52">
        <v>643.11</v>
      </c>
      <c r="HO402" s="52">
        <v>643.11</v>
      </c>
      <c r="HP402" s="52">
        <v>643.11</v>
      </c>
      <c r="HQ402" s="52">
        <v>643.11</v>
      </c>
      <c r="HR402" s="52">
        <v>643.11</v>
      </c>
      <c r="HS402" s="52">
        <v>643.11</v>
      </c>
      <c r="HT402" s="52">
        <v>643.11</v>
      </c>
      <c r="HU402" s="52">
        <v>643.11</v>
      </c>
      <c r="HV402" s="52">
        <v>643.11</v>
      </c>
      <c r="HW402" s="52">
        <v>643.11</v>
      </c>
      <c r="HX402" s="52">
        <v>643.11</v>
      </c>
      <c r="HY402" s="52">
        <v>643.11</v>
      </c>
      <c r="HZ402" s="52">
        <v>643.11</v>
      </c>
      <c r="IA402" s="52">
        <v>643.11</v>
      </c>
      <c r="IB402" s="52">
        <v>643.11</v>
      </c>
      <c r="IC402" s="52">
        <v>643.11</v>
      </c>
      <c r="ID402" s="52">
        <v>643.11</v>
      </c>
      <c r="IE402" s="52">
        <v>643.11</v>
      </c>
      <c r="IF402" s="52">
        <v>0</v>
      </c>
      <c r="IG402" s="52">
        <v>0</v>
      </c>
      <c r="IH402" s="52">
        <v>0</v>
      </c>
      <c r="II402" s="52">
        <v>0</v>
      </c>
      <c r="IJ402" s="52">
        <v>0</v>
      </c>
      <c r="IK402" s="52">
        <v>0</v>
      </c>
      <c r="IL402" s="52">
        <v>0</v>
      </c>
      <c r="IM402" s="52">
        <v>0</v>
      </c>
      <c r="IN402" s="52">
        <v>0</v>
      </c>
      <c r="IO402" s="52">
        <v>0</v>
      </c>
      <c r="IP402" s="52">
        <v>0</v>
      </c>
      <c r="IQ402" s="52">
        <v>0</v>
      </c>
      <c r="IR402" s="52">
        <v>0</v>
      </c>
      <c r="IS402" s="52">
        <v>0</v>
      </c>
      <c r="IT402" s="52">
        <v>0</v>
      </c>
      <c r="IU402" s="52">
        <v>0</v>
      </c>
      <c r="IV402" s="52">
        <v>0</v>
      </c>
      <c r="IW402" s="52">
        <v>0</v>
      </c>
      <c r="IX402" s="52">
        <v>0</v>
      </c>
      <c r="IY402" s="52">
        <v>0</v>
      </c>
      <c r="IZ402" s="52">
        <v>0</v>
      </c>
      <c r="JA402" s="52">
        <v>0</v>
      </c>
      <c r="JB402" s="52">
        <v>0</v>
      </c>
      <c r="JC402" s="52">
        <v>0</v>
      </c>
      <c r="JD402" s="52">
        <v>0</v>
      </c>
      <c r="JE402" s="52">
        <v>0</v>
      </c>
      <c r="JF402" s="52">
        <v>0</v>
      </c>
      <c r="JG402" s="52">
        <v>0</v>
      </c>
      <c r="JH402" s="52">
        <v>0</v>
      </c>
      <c r="JI402" s="52">
        <v>0</v>
      </c>
      <c r="JJ402" s="52">
        <v>0</v>
      </c>
      <c r="JK402" s="52">
        <v>0</v>
      </c>
      <c r="JL402" s="52">
        <v>0</v>
      </c>
      <c r="JM402" s="52">
        <v>0</v>
      </c>
      <c r="JN402" s="52">
        <v>0</v>
      </c>
      <c r="JO402" s="52">
        <v>0</v>
      </c>
      <c r="JP402" s="52">
        <v>0</v>
      </c>
      <c r="JQ402" s="52">
        <v>0</v>
      </c>
      <c r="JR402" s="52">
        <v>0</v>
      </c>
      <c r="JS402" s="52">
        <v>0</v>
      </c>
      <c r="JT402" s="52">
        <v>0</v>
      </c>
      <c r="JU402" s="52">
        <v>0</v>
      </c>
      <c r="JV402" s="52">
        <v>0</v>
      </c>
      <c r="JW402" s="52">
        <v>0</v>
      </c>
      <c r="JX402" s="52">
        <v>0</v>
      </c>
      <c r="JY402" s="52">
        <v>0</v>
      </c>
      <c r="JZ402" s="52">
        <v>0</v>
      </c>
      <c r="KA402" s="52">
        <v>0</v>
      </c>
      <c r="KB402" s="52">
        <v>0</v>
      </c>
      <c r="KC402" s="52">
        <v>0</v>
      </c>
      <c r="KD402" s="52">
        <v>0</v>
      </c>
      <c r="KE402" s="52">
        <v>0</v>
      </c>
      <c r="KF402" s="52">
        <v>0</v>
      </c>
      <c r="KG402" s="52">
        <v>0</v>
      </c>
      <c r="KH402" s="52">
        <v>0</v>
      </c>
      <c r="KI402" s="52">
        <v>0</v>
      </c>
      <c r="KJ402" s="52">
        <v>0</v>
      </c>
      <c r="KK402" s="52">
        <v>0</v>
      </c>
      <c r="KL402" s="52">
        <v>0</v>
      </c>
      <c r="KM402" s="52">
        <v>0</v>
      </c>
      <c r="KN402" s="52">
        <v>0</v>
      </c>
      <c r="KO402" s="52">
        <v>0</v>
      </c>
      <c r="KP402" s="52">
        <v>0</v>
      </c>
      <c r="KQ402" s="52">
        <v>0</v>
      </c>
      <c r="KR402" s="52">
        <v>0</v>
      </c>
      <c r="KS402" s="52">
        <v>0</v>
      </c>
      <c r="KT402" s="52">
        <v>0</v>
      </c>
      <c r="KU402" s="52">
        <v>0</v>
      </c>
      <c r="KV402" s="52">
        <v>0</v>
      </c>
      <c r="KW402" s="52">
        <v>0</v>
      </c>
      <c r="KX402" s="52">
        <v>0</v>
      </c>
      <c r="KY402" s="52">
        <v>0</v>
      </c>
      <c r="KZ402" s="52">
        <v>0</v>
      </c>
      <c r="LA402" s="52">
        <v>0</v>
      </c>
      <c r="LB402" s="52">
        <v>0</v>
      </c>
      <c r="LC402" s="52">
        <v>0</v>
      </c>
      <c r="LD402" s="52">
        <v>0</v>
      </c>
      <c r="LE402" s="52">
        <v>0</v>
      </c>
      <c r="LF402" s="52">
        <v>0</v>
      </c>
      <c r="LG402" s="52">
        <v>0</v>
      </c>
      <c r="LH402" s="52">
        <v>0</v>
      </c>
      <c r="LI402" s="52">
        <v>0</v>
      </c>
      <c r="LJ402" s="52">
        <v>0</v>
      </c>
      <c r="LK402" s="52">
        <v>0</v>
      </c>
      <c r="LL402" s="52">
        <v>0</v>
      </c>
      <c r="LM402" s="52">
        <v>0</v>
      </c>
      <c r="LN402" s="52">
        <v>0</v>
      </c>
      <c r="LO402" s="52">
        <v>0</v>
      </c>
      <c r="LP402" s="52">
        <v>0</v>
      </c>
      <c r="LQ402" s="52">
        <v>0</v>
      </c>
      <c r="LR402" s="52">
        <v>0</v>
      </c>
      <c r="LS402" s="52">
        <v>0</v>
      </c>
      <c r="LT402" s="52">
        <v>0</v>
      </c>
      <c r="LU402" s="52">
        <v>0</v>
      </c>
      <c r="LV402" s="52">
        <v>0</v>
      </c>
      <c r="LW402" s="52">
        <v>0</v>
      </c>
      <c r="LX402" s="52">
        <v>0</v>
      </c>
      <c r="LY402" s="52">
        <v>0</v>
      </c>
      <c r="LZ402" s="52">
        <v>0</v>
      </c>
      <c r="MA402" s="52">
        <v>0</v>
      </c>
      <c r="MB402" s="52">
        <v>0</v>
      </c>
      <c r="MC402" s="52">
        <v>0</v>
      </c>
      <c r="MD402" s="52">
        <v>0</v>
      </c>
      <c r="ME402" s="52">
        <v>0</v>
      </c>
      <c r="MF402" s="52">
        <v>0</v>
      </c>
      <c r="MG402" s="52">
        <v>0</v>
      </c>
      <c r="MH402" s="52">
        <v>0</v>
      </c>
      <c r="MI402" s="52">
        <v>0</v>
      </c>
      <c r="MJ402" s="52">
        <v>0</v>
      </c>
      <c r="MK402" s="52">
        <v>0</v>
      </c>
      <c r="ML402" s="52">
        <v>0</v>
      </c>
      <c r="MM402" s="52">
        <v>0</v>
      </c>
      <c r="MN402" s="52">
        <v>0</v>
      </c>
      <c r="MO402" s="52">
        <v>0</v>
      </c>
      <c r="MP402" s="52">
        <v>0</v>
      </c>
      <c r="MQ402" s="52">
        <v>0</v>
      </c>
      <c r="MR402" s="52">
        <v>0</v>
      </c>
      <c r="MS402" s="52">
        <v>0</v>
      </c>
      <c r="MT402" s="52">
        <v>0</v>
      </c>
      <c r="MU402" s="52">
        <v>0</v>
      </c>
      <c r="MV402" s="52">
        <v>0</v>
      </c>
      <c r="MW402" s="52">
        <v>0</v>
      </c>
      <c r="MX402" s="52">
        <v>0</v>
      </c>
      <c r="MY402" s="52">
        <v>0</v>
      </c>
      <c r="MZ402" s="52">
        <v>0</v>
      </c>
      <c r="NA402" s="52">
        <v>0</v>
      </c>
      <c r="NB402" s="52">
        <v>0</v>
      </c>
      <c r="NC402" s="52">
        <v>0</v>
      </c>
      <c r="ND402" s="52">
        <v>0</v>
      </c>
      <c r="NE402" s="52">
        <v>0</v>
      </c>
      <c r="NF402" s="52">
        <v>0</v>
      </c>
      <c r="NG402" s="52">
        <v>0</v>
      </c>
      <c r="NH402" s="52">
        <v>0</v>
      </c>
      <c r="NI402" s="52">
        <v>0</v>
      </c>
      <c r="NJ402" s="52">
        <v>0</v>
      </c>
      <c r="NK402" s="52">
        <v>0</v>
      </c>
      <c r="NL402" s="52">
        <v>0</v>
      </c>
      <c r="NM402" s="52">
        <v>0</v>
      </c>
      <c r="NN402" s="52">
        <v>0</v>
      </c>
      <c r="NO402" s="52">
        <v>0</v>
      </c>
      <c r="NP402" s="52">
        <v>0</v>
      </c>
      <c r="NQ402" s="52">
        <v>0</v>
      </c>
      <c r="NR402" s="68">
        <f t="shared" ref="NR402:NR412" si="21">SUM(N402:NQ402)</f>
        <v>101670.48000000008</v>
      </c>
      <c r="NS402" s="68">
        <f t="shared" ref="NS402:NS412" si="22">SUM(BS402:NQ402)</f>
        <v>101670.48000000008</v>
      </c>
      <c r="NT402" s="68">
        <f t="shared" ref="NT402:NT412" si="23">SUM(BS402:GH402)</f>
        <v>70158.090000000055</v>
      </c>
    </row>
    <row r="403" spans="1:384" s="40" customFormat="1" ht="15" customHeight="1" outlineLevel="1" x14ac:dyDescent="0.2">
      <c r="A403" s="61"/>
      <c r="B403" s="49" t="s">
        <v>1220</v>
      </c>
      <c r="C403" s="49" t="s">
        <v>1259</v>
      </c>
      <c r="D403" s="49" t="s">
        <v>1260</v>
      </c>
      <c r="E403" s="50" t="s">
        <v>1298</v>
      </c>
      <c r="F403" s="64">
        <v>45054</v>
      </c>
      <c r="G403" s="49" t="s">
        <v>16</v>
      </c>
      <c r="H403" s="72">
        <v>0</v>
      </c>
      <c r="I403" s="65">
        <v>100700</v>
      </c>
      <c r="J403" s="114" t="str">
        <f>_xlfn.XLOOKUP(E403,'[12]Resumo Unidades'!$B:$B,'[12]Resumo Unidades'!$W:$W)</f>
        <v>Fluxo ok</v>
      </c>
      <c r="K403" s="51" t="str">
        <f>IF(L403&gt;Resumo!$E$23,"Sim","Não")</f>
        <v>Não</v>
      </c>
      <c r="L403" s="66">
        <v>19</v>
      </c>
      <c r="M403" s="67"/>
      <c r="N403" s="52">
        <v>0</v>
      </c>
      <c r="O403" s="52">
        <v>0</v>
      </c>
      <c r="P403" s="52">
        <v>0</v>
      </c>
      <c r="Q403" s="52">
        <v>0</v>
      </c>
      <c r="R403" s="52">
        <v>0</v>
      </c>
      <c r="S403" s="52">
        <v>0</v>
      </c>
      <c r="T403" s="52">
        <v>0</v>
      </c>
      <c r="U403" s="52">
        <v>0</v>
      </c>
      <c r="V403" s="52">
        <v>0</v>
      </c>
      <c r="W403" s="52">
        <v>0</v>
      </c>
      <c r="X403" s="52">
        <v>0</v>
      </c>
      <c r="Y403" s="52">
        <v>0</v>
      </c>
      <c r="Z403" s="52">
        <v>0</v>
      </c>
      <c r="AA403" s="52">
        <v>0</v>
      </c>
      <c r="AB403" s="52">
        <v>0</v>
      </c>
      <c r="AC403" s="52">
        <v>0</v>
      </c>
      <c r="AD403" s="52">
        <v>0</v>
      </c>
      <c r="AE403" s="52">
        <v>0</v>
      </c>
      <c r="AF403" s="52">
        <v>0</v>
      </c>
      <c r="AG403" s="52">
        <v>0</v>
      </c>
      <c r="AH403" s="52">
        <v>0</v>
      </c>
      <c r="AI403" s="52">
        <v>0</v>
      </c>
      <c r="AJ403" s="52">
        <v>0</v>
      </c>
      <c r="AK403" s="52">
        <v>0</v>
      </c>
      <c r="AL403" s="52">
        <v>0</v>
      </c>
      <c r="AM403" s="52">
        <v>0</v>
      </c>
      <c r="AN403" s="52">
        <v>0</v>
      </c>
      <c r="AO403" s="52">
        <v>0</v>
      </c>
      <c r="AP403" s="52">
        <v>0</v>
      </c>
      <c r="AQ403" s="52">
        <v>0</v>
      </c>
      <c r="AR403" s="52">
        <v>0</v>
      </c>
      <c r="AS403" s="52">
        <v>0</v>
      </c>
      <c r="AT403" s="52">
        <v>0</v>
      </c>
      <c r="AU403" s="52">
        <v>0</v>
      </c>
      <c r="AV403" s="52">
        <v>0</v>
      </c>
      <c r="AW403" s="52">
        <v>0</v>
      </c>
      <c r="AX403" s="52">
        <v>0</v>
      </c>
      <c r="AY403" s="52">
        <v>0</v>
      </c>
      <c r="AZ403" s="52">
        <v>0</v>
      </c>
      <c r="BA403" s="52">
        <v>0</v>
      </c>
      <c r="BB403" s="52">
        <v>0</v>
      </c>
      <c r="BC403" s="52">
        <v>0</v>
      </c>
      <c r="BD403" s="52">
        <v>0</v>
      </c>
      <c r="BE403" s="52">
        <v>0</v>
      </c>
      <c r="BF403" s="52">
        <v>0</v>
      </c>
      <c r="BG403" s="52">
        <v>0</v>
      </c>
      <c r="BH403" s="52">
        <v>0</v>
      </c>
      <c r="BI403" s="52">
        <v>0</v>
      </c>
      <c r="BJ403" s="52">
        <v>0</v>
      </c>
      <c r="BK403" s="52">
        <v>0</v>
      </c>
      <c r="BL403" s="52">
        <v>0</v>
      </c>
      <c r="BM403" s="52">
        <v>0</v>
      </c>
      <c r="BN403" s="52">
        <v>0</v>
      </c>
      <c r="BO403" s="52">
        <v>0</v>
      </c>
      <c r="BP403" s="52">
        <v>0</v>
      </c>
      <c r="BQ403" s="52">
        <v>0</v>
      </c>
      <c r="BR403" s="52">
        <v>0</v>
      </c>
      <c r="BS403" s="52">
        <v>0</v>
      </c>
      <c r="BT403" s="52">
        <v>0</v>
      </c>
      <c r="BU403" s="52">
        <v>0</v>
      </c>
      <c r="BV403" s="52">
        <v>0</v>
      </c>
      <c r="BW403" s="52">
        <v>0</v>
      </c>
      <c r="BX403" s="52">
        <v>0</v>
      </c>
      <c r="BY403" s="52">
        <v>0</v>
      </c>
      <c r="BZ403" s="52">
        <v>0</v>
      </c>
      <c r="CA403" s="52">
        <v>0</v>
      </c>
      <c r="CB403" s="52">
        <v>0</v>
      </c>
      <c r="CC403" s="52">
        <v>918.75</v>
      </c>
      <c r="CD403" s="52">
        <v>867.53</v>
      </c>
      <c r="CE403" s="52">
        <v>793.52</v>
      </c>
      <c r="CF403" s="52">
        <v>793.52</v>
      </c>
      <c r="CG403" s="52">
        <v>793.52</v>
      </c>
      <c r="CH403" s="52">
        <v>793.52</v>
      </c>
      <c r="CI403" s="52">
        <v>793.52</v>
      </c>
      <c r="CJ403" s="52">
        <v>793.52</v>
      </c>
      <c r="CK403" s="52">
        <v>793.52</v>
      </c>
      <c r="CL403" s="52">
        <v>793.52</v>
      </c>
      <c r="CM403" s="52">
        <v>793.52</v>
      </c>
      <c r="CN403" s="52">
        <v>793.52</v>
      </c>
      <c r="CO403" s="52">
        <v>793.52</v>
      </c>
      <c r="CP403" s="52">
        <v>793.52</v>
      </c>
      <c r="CQ403" s="52">
        <v>793.52</v>
      </c>
      <c r="CR403" s="52">
        <v>793.52</v>
      </c>
      <c r="CS403" s="52">
        <v>793.52</v>
      </c>
      <c r="CT403" s="52">
        <v>793.52</v>
      </c>
      <c r="CU403" s="52">
        <v>793.52</v>
      </c>
      <c r="CV403" s="52">
        <v>793.52</v>
      </c>
      <c r="CW403" s="52">
        <v>793.52</v>
      </c>
      <c r="CX403" s="52">
        <v>793.52</v>
      </c>
      <c r="CY403" s="52">
        <v>793.52</v>
      </c>
      <c r="CZ403" s="52">
        <v>793.52</v>
      </c>
      <c r="DA403" s="52">
        <v>793.52</v>
      </c>
      <c r="DB403" s="52">
        <v>793.52</v>
      </c>
      <c r="DC403" s="52">
        <v>793.52</v>
      </c>
      <c r="DD403" s="52">
        <v>793.52</v>
      </c>
      <c r="DE403" s="52">
        <v>793.52</v>
      </c>
      <c r="DF403" s="52">
        <v>793.52</v>
      </c>
      <c r="DG403" s="52">
        <v>793.52</v>
      </c>
      <c r="DH403" s="52">
        <v>793.52</v>
      </c>
      <c r="DI403" s="52">
        <v>793.52</v>
      </c>
      <c r="DJ403" s="52">
        <v>793.52</v>
      </c>
      <c r="DK403" s="52">
        <v>793.52</v>
      </c>
      <c r="DL403" s="52">
        <v>793.52</v>
      </c>
      <c r="DM403" s="52">
        <v>793.52</v>
      </c>
      <c r="DN403" s="52">
        <v>793.52</v>
      </c>
      <c r="DO403" s="52">
        <v>793.52</v>
      </c>
      <c r="DP403" s="52">
        <v>793.52</v>
      </c>
      <c r="DQ403" s="52">
        <v>793.52</v>
      </c>
      <c r="DR403" s="52">
        <v>793.52</v>
      </c>
      <c r="DS403" s="52">
        <v>793.52</v>
      </c>
      <c r="DT403" s="52">
        <v>793.52</v>
      </c>
      <c r="DU403" s="52">
        <v>793.52</v>
      </c>
      <c r="DV403" s="52">
        <v>793.52</v>
      </c>
      <c r="DW403" s="52">
        <v>793.52</v>
      </c>
      <c r="DX403" s="52">
        <v>793.52</v>
      </c>
      <c r="DY403" s="52">
        <v>793.52</v>
      </c>
      <c r="DZ403" s="52">
        <v>793.52</v>
      </c>
      <c r="EA403" s="52">
        <v>793.52</v>
      </c>
      <c r="EB403" s="52">
        <v>793.52</v>
      </c>
      <c r="EC403" s="52">
        <v>793.52</v>
      </c>
      <c r="ED403" s="52">
        <v>793.52</v>
      </c>
      <c r="EE403" s="52">
        <v>793.52</v>
      </c>
      <c r="EF403" s="52">
        <v>793.52</v>
      </c>
      <c r="EG403" s="52">
        <v>793.52</v>
      </c>
      <c r="EH403" s="52">
        <v>793.52</v>
      </c>
      <c r="EI403" s="52">
        <v>793.52</v>
      </c>
      <c r="EJ403" s="52">
        <v>793.52</v>
      </c>
      <c r="EK403" s="52">
        <v>793.52</v>
      </c>
      <c r="EL403" s="52">
        <v>793.52</v>
      </c>
      <c r="EM403" s="52">
        <v>793.52</v>
      </c>
      <c r="EN403" s="52">
        <v>793.52</v>
      </c>
      <c r="EO403" s="52">
        <v>793.52</v>
      </c>
      <c r="EP403" s="52">
        <v>793.52</v>
      </c>
      <c r="EQ403" s="52">
        <v>793.52</v>
      </c>
      <c r="ER403" s="52">
        <v>793.52</v>
      </c>
      <c r="ES403" s="52">
        <v>793.52</v>
      </c>
      <c r="ET403" s="52">
        <v>793.52</v>
      </c>
      <c r="EU403" s="52">
        <v>793.52</v>
      </c>
      <c r="EV403" s="52">
        <v>793.52</v>
      </c>
      <c r="EW403" s="52">
        <v>793.52</v>
      </c>
      <c r="EX403" s="52">
        <v>793.52</v>
      </c>
      <c r="EY403" s="52">
        <v>793.52</v>
      </c>
      <c r="EZ403" s="52">
        <v>793.52</v>
      </c>
      <c r="FA403" s="52">
        <v>793.52</v>
      </c>
      <c r="FB403" s="52">
        <v>793.52</v>
      </c>
      <c r="FC403" s="52">
        <v>793.52</v>
      </c>
      <c r="FD403" s="52">
        <v>793.52</v>
      </c>
      <c r="FE403" s="52">
        <v>793.52</v>
      </c>
      <c r="FF403" s="52">
        <v>793.52</v>
      </c>
      <c r="FG403" s="52">
        <v>793.52</v>
      </c>
      <c r="FH403" s="52">
        <v>793.52</v>
      </c>
      <c r="FI403" s="52">
        <v>793.52</v>
      </c>
      <c r="FJ403" s="52">
        <v>793.52</v>
      </c>
      <c r="FK403" s="52">
        <v>793.52</v>
      </c>
      <c r="FL403" s="52">
        <v>793.52</v>
      </c>
      <c r="FM403" s="52">
        <v>793.52</v>
      </c>
      <c r="FN403" s="52">
        <v>793.52</v>
      </c>
      <c r="FO403" s="52">
        <v>793.52</v>
      </c>
      <c r="FP403" s="52">
        <v>793.52</v>
      </c>
      <c r="FQ403" s="52">
        <v>793.52</v>
      </c>
      <c r="FR403" s="52">
        <v>793.52</v>
      </c>
      <c r="FS403" s="52">
        <v>793.52</v>
      </c>
      <c r="FT403" s="52">
        <v>793.52</v>
      </c>
      <c r="FU403" s="52">
        <v>793.52</v>
      </c>
      <c r="FV403" s="52">
        <v>793.52</v>
      </c>
      <c r="FW403" s="52">
        <v>793.52</v>
      </c>
      <c r="FX403" s="52">
        <v>793.52</v>
      </c>
      <c r="FY403" s="52">
        <v>793.52</v>
      </c>
      <c r="FZ403" s="52">
        <v>793.52</v>
      </c>
      <c r="GA403" s="52">
        <v>793.52</v>
      </c>
      <c r="GB403" s="52">
        <v>793.52</v>
      </c>
      <c r="GC403" s="52">
        <v>793.52</v>
      </c>
      <c r="GD403" s="52">
        <v>793.52</v>
      </c>
      <c r="GE403" s="52">
        <v>793.52</v>
      </c>
      <c r="GF403" s="52">
        <v>793.52</v>
      </c>
      <c r="GG403" s="52">
        <v>793.52</v>
      </c>
      <c r="GH403" s="52">
        <v>793.52</v>
      </c>
      <c r="GI403" s="52">
        <v>793.52</v>
      </c>
      <c r="GJ403" s="52">
        <v>793.52</v>
      </c>
      <c r="GK403" s="52">
        <v>793.52</v>
      </c>
      <c r="GL403" s="52">
        <v>793.52</v>
      </c>
      <c r="GM403" s="52">
        <v>793.52</v>
      </c>
      <c r="GN403" s="52">
        <v>793.52</v>
      </c>
      <c r="GO403" s="52">
        <v>793.52</v>
      </c>
      <c r="GP403" s="52">
        <v>793.52</v>
      </c>
      <c r="GQ403" s="52">
        <v>793.52</v>
      </c>
      <c r="GR403" s="52">
        <v>793.52</v>
      </c>
      <c r="GS403" s="52">
        <v>793.52</v>
      </c>
      <c r="GT403" s="52">
        <v>793.52</v>
      </c>
      <c r="GU403" s="52">
        <v>793.52</v>
      </c>
      <c r="GV403" s="52">
        <v>793.52</v>
      </c>
      <c r="GW403" s="52">
        <v>793.52</v>
      </c>
      <c r="GX403" s="52">
        <v>793.52</v>
      </c>
      <c r="GY403" s="52">
        <v>793.52</v>
      </c>
      <c r="GZ403" s="52">
        <v>793.52</v>
      </c>
      <c r="HA403" s="52">
        <v>793.52</v>
      </c>
      <c r="HB403" s="52">
        <v>793.52</v>
      </c>
      <c r="HC403" s="52">
        <v>793.52</v>
      </c>
      <c r="HD403" s="52">
        <v>793.52</v>
      </c>
      <c r="HE403" s="52">
        <v>793.52</v>
      </c>
      <c r="HF403" s="52">
        <v>793.52</v>
      </c>
      <c r="HG403" s="52">
        <v>793.52</v>
      </c>
      <c r="HH403" s="52">
        <v>793.52</v>
      </c>
      <c r="HI403" s="52">
        <v>793.52</v>
      </c>
      <c r="HJ403" s="52">
        <v>793.52</v>
      </c>
      <c r="HK403" s="52">
        <v>793.52</v>
      </c>
      <c r="HL403" s="52">
        <v>793.52</v>
      </c>
      <c r="HM403" s="52">
        <v>793.52</v>
      </c>
      <c r="HN403" s="52">
        <v>793.52</v>
      </c>
      <c r="HO403" s="52">
        <v>793.52</v>
      </c>
      <c r="HP403" s="52">
        <v>793.52</v>
      </c>
      <c r="HQ403" s="52">
        <v>793.52</v>
      </c>
      <c r="HR403" s="52">
        <v>793.52</v>
      </c>
      <c r="HS403" s="52">
        <v>793.52</v>
      </c>
      <c r="HT403" s="52">
        <v>793.52</v>
      </c>
      <c r="HU403" s="52">
        <v>793.52</v>
      </c>
      <c r="HV403" s="52">
        <v>793.52</v>
      </c>
      <c r="HW403" s="52">
        <v>793.52</v>
      </c>
      <c r="HX403" s="52">
        <v>793.52</v>
      </c>
      <c r="HY403" s="52">
        <v>793.52</v>
      </c>
      <c r="HZ403" s="52">
        <v>793.52</v>
      </c>
      <c r="IA403" s="52">
        <v>793.52</v>
      </c>
      <c r="IB403" s="52">
        <v>793.52</v>
      </c>
      <c r="IC403" s="52">
        <v>793.52</v>
      </c>
      <c r="ID403" s="52">
        <v>793.52</v>
      </c>
      <c r="IE403" s="52">
        <v>793.52</v>
      </c>
      <c r="IF403" s="52">
        <v>793.52</v>
      </c>
      <c r="IG403" s="52">
        <v>59.599999999999994</v>
      </c>
      <c r="IH403" s="52">
        <v>0</v>
      </c>
      <c r="II403" s="52">
        <v>0</v>
      </c>
      <c r="IJ403" s="52">
        <v>0</v>
      </c>
      <c r="IK403" s="52">
        <v>0</v>
      </c>
      <c r="IL403" s="52">
        <v>0</v>
      </c>
      <c r="IM403" s="52">
        <v>0</v>
      </c>
      <c r="IN403" s="52">
        <v>0</v>
      </c>
      <c r="IO403" s="52">
        <v>0</v>
      </c>
      <c r="IP403" s="52">
        <v>0</v>
      </c>
      <c r="IQ403" s="52">
        <v>0</v>
      </c>
      <c r="IR403" s="52">
        <v>0</v>
      </c>
      <c r="IS403" s="52">
        <v>0</v>
      </c>
      <c r="IT403" s="52">
        <v>0</v>
      </c>
      <c r="IU403" s="52">
        <v>0</v>
      </c>
      <c r="IV403" s="52">
        <v>0</v>
      </c>
      <c r="IW403" s="52">
        <v>0</v>
      </c>
      <c r="IX403" s="52">
        <v>0</v>
      </c>
      <c r="IY403" s="52">
        <v>0</v>
      </c>
      <c r="IZ403" s="52">
        <v>0</v>
      </c>
      <c r="JA403" s="52">
        <v>0</v>
      </c>
      <c r="JB403" s="52">
        <v>0</v>
      </c>
      <c r="JC403" s="52">
        <v>0</v>
      </c>
      <c r="JD403" s="52">
        <v>0</v>
      </c>
      <c r="JE403" s="52">
        <v>0</v>
      </c>
      <c r="JF403" s="52">
        <v>0</v>
      </c>
      <c r="JG403" s="52">
        <v>0</v>
      </c>
      <c r="JH403" s="52">
        <v>0</v>
      </c>
      <c r="JI403" s="52">
        <v>0</v>
      </c>
      <c r="JJ403" s="52">
        <v>0</v>
      </c>
      <c r="JK403" s="52">
        <v>0</v>
      </c>
      <c r="JL403" s="52">
        <v>0</v>
      </c>
      <c r="JM403" s="52">
        <v>0</v>
      </c>
      <c r="JN403" s="52">
        <v>0</v>
      </c>
      <c r="JO403" s="52">
        <v>0</v>
      </c>
      <c r="JP403" s="52">
        <v>0</v>
      </c>
      <c r="JQ403" s="52">
        <v>0</v>
      </c>
      <c r="JR403" s="52">
        <v>0</v>
      </c>
      <c r="JS403" s="52">
        <v>0</v>
      </c>
      <c r="JT403" s="52">
        <v>0</v>
      </c>
      <c r="JU403" s="52">
        <v>0</v>
      </c>
      <c r="JV403" s="52">
        <v>0</v>
      </c>
      <c r="JW403" s="52">
        <v>0</v>
      </c>
      <c r="JX403" s="52">
        <v>0</v>
      </c>
      <c r="JY403" s="52">
        <v>0</v>
      </c>
      <c r="JZ403" s="52">
        <v>0</v>
      </c>
      <c r="KA403" s="52">
        <v>0</v>
      </c>
      <c r="KB403" s="52">
        <v>0</v>
      </c>
      <c r="KC403" s="52">
        <v>0</v>
      </c>
      <c r="KD403" s="52">
        <v>0</v>
      </c>
      <c r="KE403" s="52">
        <v>0</v>
      </c>
      <c r="KF403" s="52">
        <v>0</v>
      </c>
      <c r="KG403" s="52">
        <v>0</v>
      </c>
      <c r="KH403" s="52">
        <v>0</v>
      </c>
      <c r="KI403" s="52">
        <v>0</v>
      </c>
      <c r="KJ403" s="52">
        <v>0</v>
      </c>
      <c r="KK403" s="52">
        <v>0</v>
      </c>
      <c r="KL403" s="52">
        <v>0</v>
      </c>
      <c r="KM403" s="52">
        <v>0</v>
      </c>
      <c r="KN403" s="52">
        <v>0</v>
      </c>
      <c r="KO403" s="52">
        <v>0</v>
      </c>
      <c r="KP403" s="52">
        <v>0</v>
      </c>
      <c r="KQ403" s="52">
        <v>0</v>
      </c>
      <c r="KR403" s="52">
        <v>0</v>
      </c>
      <c r="KS403" s="52">
        <v>0</v>
      </c>
      <c r="KT403" s="52">
        <v>0</v>
      </c>
      <c r="KU403" s="52">
        <v>0</v>
      </c>
      <c r="KV403" s="52">
        <v>0</v>
      </c>
      <c r="KW403" s="52">
        <v>0</v>
      </c>
      <c r="KX403" s="52">
        <v>0</v>
      </c>
      <c r="KY403" s="52">
        <v>0</v>
      </c>
      <c r="KZ403" s="52">
        <v>0</v>
      </c>
      <c r="LA403" s="52">
        <v>0</v>
      </c>
      <c r="LB403" s="52">
        <v>0</v>
      </c>
      <c r="LC403" s="52">
        <v>0</v>
      </c>
      <c r="LD403" s="52">
        <v>0</v>
      </c>
      <c r="LE403" s="52">
        <v>0</v>
      </c>
      <c r="LF403" s="52">
        <v>0</v>
      </c>
      <c r="LG403" s="52">
        <v>0</v>
      </c>
      <c r="LH403" s="52">
        <v>0</v>
      </c>
      <c r="LI403" s="52">
        <v>0</v>
      </c>
      <c r="LJ403" s="52">
        <v>0</v>
      </c>
      <c r="LK403" s="52">
        <v>0</v>
      </c>
      <c r="LL403" s="52">
        <v>0</v>
      </c>
      <c r="LM403" s="52">
        <v>0</v>
      </c>
      <c r="LN403" s="52">
        <v>0</v>
      </c>
      <c r="LO403" s="52">
        <v>0</v>
      </c>
      <c r="LP403" s="52">
        <v>0</v>
      </c>
      <c r="LQ403" s="52">
        <v>0</v>
      </c>
      <c r="LR403" s="52">
        <v>0</v>
      </c>
      <c r="LS403" s="52">
        <v>0</v>
      </c>
      <c r="LT403" s="52">
        <v>0</v>
      </c>
      <c r="LU403" s="52">
        <v>0</v>
      </c>
      <c r="LV403" s="52">
        <v>0</v>
      </c>
      <c r="LW403" s="52">
        <v>0</v>
      </c>
      <c r="LX403" s="52">
        <v>0</v>
      </c>
      <c r="LY403" s="52">
        <v>0</v>
      </c>
      <c r="LZ403" s="52">
        <v>0</v>
      </c>
      <c r="MA403" s="52">
        <v>0</v>
      </c>
      <c r="MB403" s="52">
        <v>0</v>
      </c>
      <c r="MC403" s="52">
        <v>0</v>
      </c>
      <c r="MD403" s="52">
        <v>0</v>
      </c>
      <c r="ME403" s="52">
        <v>0</v>
      </c>
      <c r="MF403" s="52">
        <v>0</v>
      </c>
      <c r="MG403" s="52">
        <v>0</v>
      </c>
      <c r="MH403" s="52">
        <v>0</v>
      </c>
      <c r="MI403" s="52">
        <v>0</v>
      </c>
      <c r="MJ403" s="52">
        <v>0</v>
      </c>
      <c r="MK403" s="52">
        <v>0</v>
      </c>
      <c r="ML403" s="52">
        <v>0</v>
      </c>
      <c r="MM403" s="52">
        <v>0</v>
      </c>
      <c r="MN403" s="52">
        <v>0</v>
      </c>
      <c r="MO403" s="52">
        <v>0</v>
      </c>
      <c r="MP403" s="52">
        <v>0</v>
      </c>
      <c r="MQ403" s="52">
        <v>0</v>
      </c>
      <c r="MR403" s="52">
        <v>0</v>
      </c>
      <c r="MS403" s="52">
        <v>0</v>
      </c>
      <c r="MT403" s="52">
        <v>0</v>
      </c>
      <c r="MU403" s="52">
        <v>0</v>
      </c>
      <c r="MV403" s="52">
        <v>0</v>
      </c>
      <c r="MW403" s="52">
        <v>0</v>
      </c>
      <c r="MX403" s="52">
        <v>0</v>
      </c>
      <c r="MY403" s="52">
        <v>0</v>
      </c>
      <c r="MZ403" s="52">
        <v>0</v>
      </c>
      <c r="NA403" s="52">
        <v>0</v>
      </c>
      <c r="NB403" s="52">
        <v>0</v>
      </c>
      <c r="NC403" s="52">
        <v>0</v>
      </c>
      <c r="ND403" s="52">
        <v>0</v>
      </c>
      <c r="NE403" s="52">
        <v>0</v>
      </c>
      <c r="NF403" s="52">
        <v>0</v>
      </c>
      <c r="NG403" s="52">
        <v>0</v>
      </c>
      <c r="NH403" s="52">
        <v>0</v>
      </c>
      <c r="NI403" s="52">
        <v>0</v>
      </c>
      <c r="NJ403" s="52">
        <v>0</v>
      </c>
      <c r="NK403" s="52">
        <v>0</v>
      </c>
      <c r="NL403" s="52">
        <v>0</v>
      </c>
      <c r="NM403" s="52">
        <v>0</v>
      </c>
      <c r="NN403" s="52">
        <v>0</v>
      </c>
      <c r="NO403" s="52">
        <v>0</v>
      </c>
      <c r="NP403" s="52">
        <v>0</v>
      </c>
      <c r="NQ403" s="52">
        <v>0</v>
      </c>
      <c r="NR403" s="68">
        <f t="shared" si="21"/>
        <v>127222.04000000021</v>
      </c>
      <c r="NS403" s="68">
        <f t="shared" si="22"/>
        <v>127222.04000000021</v>
      </c>
      <c r="NT403" s="68">
        <f t="shared" si="23"/>
        <v>87486.44</v>
      </c>
    </row>
    <row r="404" spans="1:384" s="40" customFormat="1" ht="15" customHeight="1" outlineLevel="1" x14ac:dyDescent="0.2">
      <c r="A404" s="61"/>
      <c r="B404" s="49" t="s">
        <v>1220</v>
      </c>
      <c r="C404" s="49" t="s">
        <v>1261</v>
      </c>
      <c r="D404" s="49" t="s">
        <v>1262</v>
      </c>
      <c r="E404" s="50" t="s">
        <v>1299</v>
      </c>
      <c r="F404" s="64">
        <v>45068</v>
      </c>
      <c r="G404" s="49" t="s">
        <v>37</v>
      </c>
      <c r="H404" s="72">
        <v>0</v>
      </c>
      <c r="I404" s="65">
        <v>96200</v>
      </c>
      <c r="J404" s="114" t="str">
        <f>_xlfn.XLOOKUP(E404,'[12]Resumo Unidades'!$B:$B,'[12]Resumo Unidades'!$W:$W)</f>
        <v>Fluxo ok</v>
      </c>
      <c r="K404" s="51" t="str">
        <f>IF(L404&gt;Resumo!$E$23,"Sim","Não")</f>
        <v>Não</v>
      </c>
      <c r="L404" s="66">
        <v>0</v>
      </c>
      <c r="M404" s="67"/>
      <c r="N404" s="52">
        <v>0</v>
      </c>
      <c r="O404" s="52">
        <v>0</v>
      </c>
      <c r="P404" s="52">
        <v>0</v>
      </c>
      <c r="Q404" s="52">
        <v>0</v>
      </c>
      <c r="R404" s="52">
        <v>0</v>
      </c>
      <c r="S404" s="52">
        <v>0</v>
      </c>
      <c r="T404" s="52">
        <v>0</v>
      </c>
      <c r="U404" s="52">
        <v>0</v>
      </c>
      <c r="V404" s="52">
        <v>0</v>
      </c>
      <c r="W404" s="52">
        <v>0</v>
      </c>
      <c r="X404" s="52">
        <v>0</v>
      </c>
      <c r="Y404" s="52">
        <v>0</v>
      </c>
      <c r="Z404" s="52">
        <v>0</v>
      </c>
      <c r="AA404" s="52">
        <v>0</v>
      </c>
      <c r="AB404" s="52">
        <v>0</v>
      </c>
      <c r="AC404" s="52">
        <v>0</v>
      </c>
      <c r="AD404" s="52">
        <v>0</v>
      </c>
      <c r="AE404" s="52">
        <v>0</v>
      </c>
      <c r="AF404" s="52">
        <v>0</v>
      </c>
      <c r="AG404" s="52">
        <v>0</v>
      </c>
      <c r="AH404" s="52">
        <v>0</v>
      </c>
      <c r="AI404" s="52">
        <v>0</v>
      </c>
      <c r="AJ404" s="52">
        <v>0</v>
      </c>
      <c r="AK404" s="52">
        <v>0</v>
      </c>
      <c r="AL404" s="52">
        <v>0</v>
      </c>
      <c r="AM404" s="52">
        <v>0</v>
      </c>
      <c r="AN404" s="52">
        <v>0</v>
      </c>
      <c r="AO404" s="52">
        <v>0</v>
      </c>
      <c r="AP404" s="52">
        <v>0</v>
      </c>
      <c r="AQ404" s="52">
        <v>0</v>
      </c>
      <c r="AR404" s="52">
        <v>0</v>
      </c>
      <c r="AS404" s="52">
        <v>0</v>
      </c>
      <c r="AT404" s="52">
        <v>0</v>
      </c>
      <c r="AU404" s="52">
        <v>0</v>
      </c>
      <c r="AV404" s="52">
        <v>0</v>
      </c>
      <c r="AW404" s="52">
        <v>0</v>
      </c>
      <c r="AX404" s="52">
        <v>0</v>
      </c>
      <c r="AY404" s="52">
        <v>0</v>
      </c>
      <c r="AZ404" s="52">
        <v>0</v>
      </c>
      <c r="BA404" s="52">
        <v>0</v>
      </c>
      <c r="BB404" s="52">
        <v>0</v>
      </c>
      <c r="BC404" s="52">
        <v>0</v>
      </c>
      <c r="BD404" s="52">
        <v>0</v>
      </c>
      <c r="BE404" s="52">
        <v>0</v>
      </c>
      <c r="BF404" s="52">
        <v>0</v>
      </c>
      <c r="BG404" s="52">
        <v>0</v>
      </c>
      <c r="BH404" s="52">
        <v>0</v>
      </c>
      <c r="BI404" s="52">
        <v>0</v>
      </c>
      <c r="BJ404" s="52">
        <v>0</v>
      </c>
      <c r="BK404" s="52">
        <v>0</v>
      </c>
      <c r="BL404" s="52">
        <v>0</v>
      </c>
      <c r="BM404" s="52">
        <v>0</v>
      </c>
      <c r="BN404" s="52">
        <v>0</v>
      </c>
      <c r="BO404" s="52">
        <v>0</v>
      </c>
      <c r="BP404" s="52">
        <v>0</v>
      </c>
      <c r="BQ404" s="52">
        <v>0</v>
      </c>
      <c r="BR404" s="52">
        <v>0</v>
      </c>
      <c r="BS404" s="52">
        <v>0</v>
      </c>
      <c r="BT404" s="52">
        <v>0</v>
      </c>
      <c r="BU404" s="52">
        <v>0</v>
      </c>
      <c r="BV404" s="52">
        <v>0</v>
      </c>
      <c r="BW404" s="52">
        <v>0</v>
      </c>
      <c r="BX404" s="52">
        <v>0</v>
      </c>
      <c r="BY404" s="52">
        <v>0</v>
      </c>
      <c r="BZ404" s="52">
        <v>0</v>
      </c>
      <c r="CA404" s="52">
        <v>0</v>
      </c>
      <c r="CB404" s="52">
        <v>0</v>
      </c>
      <c r="CC404" s="52">
        <v>0</v>
      </c>
      <c r="CD404" s="52">
        <v>1167.3999999999999</v>
      </c>
      <c r="CE404" s="52">
        <v>1116.3399999999999</v>
      </c>
      <c r="CF404" s="52">
        <v>1116.3399999999999</v>
      </c>
      <c r="CG404" s="52">
        <v>1116.3399999999999</v>
      </c>
      <c r="CH404" s="52">
        <v>1116.3399999999999</v>
      </c>
      <c r="CI404" s="52">
        <v>1116.3399999999999</v>
      </c>
      <c r="CJ404" s="52">
        <v>1116.3399999999999</v>
      </c>
      <c r="CK404" s="52">
        <v>1116.3399999999999</v>
      </c>
      <c r="CL404" s="52">
        <v>1116.3399999999999</v>
      </c>
      <c r="CM404" s="52">
        <v>1116.3399999999999</v>
      </c>
      <c r="CN404" s="52">
        <v>1116.3399999999999</v>
      </c>
      <c r="CO404" s="52">
        <v>1116.3399999999999</v>
      </c>
      <c r="CP404" s="52">
        <v>1116.3399999999999</v>
      </c>
      <c r="CQ404" s="52">
        <v>1116.3399999999999</v>
      </c>
      <c r="CR404" s="52">
        <v>1116.3399999999999</v>
      </c>
      <c r="CS404" s="52">
        <v>1116.3399999999999</v>
      </c>
      <c r="CT404" s="52">
        <v>1116.3399999999999</v>
      </c>
      <c r="CU404" s="52">
        <v>1116.3399999999999</v>
      </c>
      <c r="CV404" s="52">
        <v>1116.3399999999999</v>
      </c>
      <c r="CW404" s="52">
        <v>1116.3399999999999</v>
      </c>
      <c r="CX404" s="52">
        <v>1116.3399999999999</v>
      </c>
      <c r="CY404" s="52">
        <v>1116.3399999999999</v>
      </c>
      <c r="CZ404" s="52">
        <v>1116.3399999999999</v>
      </c>
      <c r="DA404" s="52">
        <v>1116.3399999999999</v>
      </c>
      <c r="DB404" s="52">
        <v>1116.3399999999999</v>
      </c>
      <c r="DC404" s="52">
        <v>1116.3399999999999</v>
      </c>
      <c r="DD404" s="52">
        <v>1116.3399999999999</v>
      </c>
      <c r="DE404" s="52">
        <v>1116.3399999999999</v>
      </c>
      <c r="DF404" s="52">
        <v>1116.3399999999999</v>
      </c>
      <c r="DG404" s="52">
        <v>1116.3399999999999</v>
      </c>
      <c r="DH404" s="52">
        <v>1116.3399999999999</v>
      </c>
      <c r="DI404" s="52">
        <v>1116.3399999999999</v>
      </c>
      <c r="DJ404" s="52">
        <v>1116.3399999999999</v>
      </c>
      <c r="DK404" s="52">
        <v>1116.3399999999999</v>
      </c>
      <c r="DL404" s="52">
        <v>1116.3399999999999</v>
      </c>
      <c r="DM404" s="52">
        <v>1116.3399999999999</v>
      </c>
      <c r="DN404" s="52">
        <v>1116.3399999999999</v>
      </c>
      <c r="DO404" s="52">
        <v>1116.3399999999999</v>
      </c>
      <c r="DP404" s="52">
        <v>1116.3399999999999</v>
      </c>
      <c r="DQ404" s="52">
        <v>1116.3399999999999</v>
      </c>
      <c r="DR404" s="52">
        <v>1116.3399999999999</v>
      </c>
      <c r="DS404" s="52">
        <v>1116.3399999999999</v>
      </c>
      <c r="DT404" s="52">
        <v>1116.3399999999999</v>
      </c>
      <c r="DU404" s="52">
        <v>1116.3399999999999</v>
      </c>
      <c r="DV404" s="52">
        <v>1116.3399999999999</v>
      </c>
      <c r="DW404" s="52">
        <v>1116.3399999999999</v>
      </c>
      <c r="DX404" s="52">
        <v>1116.3399999999999</v>
      </c>
      <c r="DY404" s="52">
        <v>1116.3399999999999</v>
      </c>
      <c r="DZ404" s="52">
        <v>1116.3399999999999</v>
      </c>
      <c r="EA404" s="52">
        <v>1116.3399999999999</v>
      </c>
      <c r="EB404" s="52">
        <v>1116.3399999999999</v>
      </c>
      <c r="EC404" s="52">
        <v>1116.3399999999999</v>
      </c>
      <c r="ED404" s="52">
        <v>1116.3399999999999</v>
      </c>
      <c r="EE404" s="52">
        <v>1116.3399999999999</v>
      </c>
      <c r="EF404" s="52">
        <v>1116.3399999999999</v>
      </c>
      <c r="EG404" s="52">
        <v>1116.3399999999999</v>
      </c>
      <c r="EH404" s="52">
        <v>1116.3399999999999</v>
      </c>
      <c r="EI404" s="52">
        <v>1116.3399999999999</v>
      </c>
      <c r="EJ404" s="52">
        <v>1116.3399999999999</v>
      </c>
      <c r="EK404" s="52">
        <v>1116.3399999999999</v>
      </c>
      <c r="EL404" s="52">
        <v>1116.3399999999999</v>
      </c>
      <c r="EM404" s="52">
        <v>1116.3399999999999</v>
      </c>
      <c r="EN404" s="52">
        <v>1116.3399999999999</v>
      </c>
      <c r="EO404" s="52">
        <v>1116.3399999999999</v>
      </c>
      <c r="EP404" s="52">
        <v>1116.3399999999999</v>
      </c>
      <c r="EQ404" s="52">
        <v>1116.3399999999999</v>
      </c>
      <c r="ER404" s="52">
        <v>1116.3399999999999</v>
      </c>
      <c r="ES404" s="52">
        <v>1116.3399999999999</v>
      </c>
      <c r="ET404" s="52">
        <v>1116.3399999999999</v>
      </c>
      <c r="EU404" s="52">
        <v>1116.3399999999999</v>
      </c>
      <c r="EV404" s="52">
        <v>1116.3399999999999</v>
      </c>
      <c r="EW404" s="52">
        <v>1116.3399999999999</v>
      </c>
      <c r="EX404" s="52">
        <v>1116.3399999999999</v>
      </c>
      <c r="EY404" s="52">
        <v>1116.3399999999999</v>
      </c>
      <c r="EZ404" s="52">
        <v>1116.3399999999999</v>
      </c>
      <c r="FA404" s="52">
        <v>1116.3399999999999</v>
      </c>
      <c r="FB404" s="52">
        <v>0</v>
      </c>
      <c r="FC404" s="52">
        <v>0</v>
      </c>
      <c r="FD404" s="52">
        <v>0</v>
      </c>
      <c r="FE404" s="52">
        <v>0</v>
      </c>
      <c r="FF404" s="52">
        <v>0</v>
      </c>
      <c r="FG404" s="52">
        <v>0</v>
      </c>
      <c r="FH404" s="52">
        <v>0</v>
      </c>
      <c r="FI404" s="52">
        <v>0</v>
      </c>
      <c r="FJ404" s="52">
        <v>0</v>
      </c>
      <c r="FK404" s="52">
        <v>0</v>
      </c>
      <c r="FL404" s="52">
        <v>0</v>
      </c>
      <c r="FM404" s="52">
        <v>0</v>
      </c>
      <c r="FN404" s="52">
        <v>0</v>
      </c>
      <c r="FO404" s="52">
        <v>0</v>
      </c>
      <c r="FP404" s="52">
        <v>0</v>
      </c>
      <c r="FQ404" s="52">
        <v>0</v>
      </c>
      <c r="FR404" s="52">
        <v>0</v>
      </c>
      <c r="FS404" s="52">
        <v>0</v>
      </c>
      <c r="FT404" s="52">
        <v>0</v>
      </c>
      <c r="FU404" s="52">
        <v>0</v>
      </c>
      <c r="FV404" s="52">
        <v>0</v>
      </c>
      <c r="FW404" s="52">
        <v>0</v>
      </c>
      <c r="FX404" s="52">
        <v>0</v>
      </c>
      <c r="FY404" s="52">
        <v>0</v>
      </c>
      <c r="FZ404" s="52">
        <v>0</v>
      </c>
      <c r="GA404" s="52">
        <v>0</v>
      </c>
      <c r="GB404" s="52">
        <v>0</v>
      </c>
      <c r="GC404" s="52">
        <v>0</v>
      </c>
      <c r="GD404" s="52">
        <v>0</v>
      </c>
      <c r="GE404" s="52">
        <v>0</v>
      </c>
      <c r="GF404" s="52">
        <v>0</v>
      </c>
      <c r="GG404" s="52">
        <v>0</v>
      </c>
      <c r="GH404" s="52">
        <v>0</v>
      </c>
      <c r="GI404" s="52">
        <v>0</v>
      </c>
      <c r="GJ404" s="52">
        <v>0</v>
      </c>
      <c r="GK404" s="52">
        <v>0</v>
      </c>
      <c r="GL404" s="52">
        <v>0</v>
      </c>
      <c r="GM404" s="52">
        <v>0</v>
      </c>
      <c r="GN404" s="52">
        <v>0</v>
      </c>
      <c r="GO404" s="52">
        <v>0</v>
      </c>
      <c r="GP404" s="52">
        <v>0</v>
      </c>
      <c r="GQ404" s="52">
        <v>0</v>
      </c>
      <c r="GR404" s="52">
        <v>0</v>
      </c>
      <c r="GS404" s="52">
        <v>0</v>
      </c>
      <c r="GT404" s="52">
        <v>0</v>
      </c>
      <c r="GU404" s="52">
        <v>0</v>
      </c>
      <c r="GV404" s="52">
        <v>0</v>
      </c>
      <c r="GW404" s="52">
        <v>0</v>
      </c>
      <c r="GX404" s="52">
        <v>0</v>
      </c>
      <c r="GY404" s="52">
        <v>0</v>
      </c>
      <c r="GZ404" s="52">
        <v>0</v>
      </c>
      <c r="HA404" s="52">
        <v>0</v>
      </c>
      <c r="HB404" s="52">
        <v>0</v>
      </c>
      <c r="HC404" s="52">
        <v>0</v>
      </c>
      <c r="HD404" s="52">
        <v>0</v>
      </c>
      <c r="HE404" s="52">
        <v>0</v>
      </c>
      <c r="HF404" s="52">
        <v>0</v>
      </c>
      <c r="HG404" s="52">
        <v>0</v>
      </c>
      <c r="HH404" s="52">
        <v>0</v>
      </c>
      <c r="HI404" s="52">
        <v>0</v>
      </c>
      <c r="HJ404" s="52">
        <v>0</v>
      </c>
      <c r="HK404" s="52">
        <v>0</v>
      </c>
      <c r="HL404" s="52">
        <v>0</v>
      </c>
      <c r="HM404" s="52">
        <v>0</v>
      </c>
      <c r="HN404" s="52">
        <v>0</v>
      </c>
      <c r="HO404" s="52">
        <v>0</v>
      </c>
      <c r="HP404" s="52">
        <v>0</v>
      </c>
      <c r="HQ404" s="52">
        <v>0</v>
      </c>
      <c r="HR404" s="52">
        <v>0</v>
      </c>
      <c r="HS404" s="52">
        <v>0</v>
      </c>
      <c r="HT404" s="52">
        <v>0</v>
      </c>
      <c r="HU404" s="52">
        <v>0</v>
      </c>
      <c r="HV404" s="52">
        <v>0</v>
      </c>
      <c r="HW404" s="52">
        <v>0</v>
      </c>
      <c r="HX404" s="52">
        <v>0</v>
      </c>
      <c r="HY404" s="52">
        <v>0</v>
      </c>
      <c r="HZ404" s="52">
        <v>0</v>
      </c>
      <c r="IA404" s="52">
        <v>0</v>
      </c>
      <c r="IB404" s="52">
        <v>0</v>
      </c>
      <c r="IC404" s="52">
        <v>0</v>
      </c>
      <c r="ID404" s="52">
        <v>0</v>
      </c>
      <c r="IE404" s="52">
        <v>0</v>
      </c>
      <c r="IF404" s="52">
        <v>0</v>
      </c>
      <c r="IG404" s="52">
        <v>0</v>
      </c>
      <c r="IH404" s="52">
        <v>0</v>
      </c>
      <c r="II404" s="52">
        <v>0</v>
      </c>
      <c r="IJ404" s="52">
        <v>0</v>
      </c>
      <c r="IK404" s="52">
        <v>0</v>
      </c>
      <c r="IL404" s="52">
        <v>0</v>
      </c>
      <c r="IM404" s="52">
        <v>0</v>
      </c>
      <c r="IN404" s="52">
        <v>0</v>
      </c>
      <c r="IO404" s="52">
        <v>0</v>
      </c>
      <c r="IP404" s="52">
        <v>0</v>
      </c>
      <c r="IQ404" s="52">
        <v>0</v>
      </c>
      <c r="IR404" s="52">
        <v>0</v>
      </c>
      <c r="IS404" s="52">
        <v>0</v>
      </c>
      <c r="IT404" s="52">
        <v>0</v>
      </c>
      <c r="IU404" s="52">
        <v>0</v>
      </c>
      <c r="IV404" s="52">
        <v>0</v>
      </c>
      <c r="IW404" s="52">
        <v>0</v>
      </c>
      <c r="IX404" s="52">
        <v>0</v>
      </c>
      <c r="IY404" s="52">
        <v>0</v>
      </c>
      <c r="IZ404" s="52">
        <v>0</v>
      </c>
      <c r="JA404" s="52">
        <v>0</v>
      </c>
      <c r="JB404" s="52">
        <v>0</v>
      </c>
      <c r="JC404" s="52">
        <v>0</v>
      </c>
      <c r="JD404" s="52">
        <v>0</v>
      </c>
      <c r="JE404" s="52">
        <v>0</v>
      </c>
      <c r="JF404" s="52">
        <v>0</v>
      </c>
      <c r="JG404" s="52">
        <v>0</v>
      </c>
      <c r="JH404" s="52">
        <v>0</v>
      </c>
      <c r="JI404" s="52">
        <v>0</v>
      </c>
      <c r="JJ404" s="52">
        <v>0</v>
      </c>
      <c r="JK404" s="52">
        <v>0</v>
      </c>
      <c r="JL404" s="52">
        <v>0</v>
      </c>
      <c r="JM404" s="52">
        <v>0</v>
      </c>
      <c r="JN404" s="52">
        <v>0</v>
      </c>
      <c r="JO404" s="52">
        <v>0</v>
      </c>
      <c r="JP404" s="52">
        <v>0</v>
      </c>
      <c r="JQ404" s="52">
        <v>0</v>
      </c>
      <c r="JR404" s="52">
        <v>0</v>
      </c>
      <c r="JS404" s="52">
        <v>0</v>
      </c>
      <c r="JT404" s="52">
        <v>0</v>
      </c>
      <c r="JU404" s="52">
        <v>0</v>
      </c>
      <c r="JV404" s="52">
        <v>0</v>
      </c>
      <c r="JW404" s="52">
        <v>0</v>
      </c>
      <c r="JX404" s="52">
        <v>0</v>
      </c>
      <c r="JY404" s="52">
        <v>0</v>
      </c>
      <c r="JZ404" s="52">
        <v>0</v>
      </c>
      <c r="KA404" s="52">
        <v>0</v>
      </c>
      <c r="KB404" s="52">
        <v>0</v>
      </c>
      <c r="KC404" s="52">
        <v>0</v>
      </c>
      <c r="KD404" s="52">
        <v>0</v>
      </c>
      <c r="KE404" s="52">
        <v>0</v>
      </c>
      <c r="KF404" s="52">
        <v>0</v>
      </c>
      <c r="KG404" s="52">
        <v>0</v>
      </c>
      <c r="KH404" s="52">
        <v>0</v>
      </c>
      <c r="KI404" s="52">
        <v>0</v>
      </c>
      <c r="KJ404" s="52">
        <v>0</v>
      </c>
      <c r="KK404" s="52">
        <v>0</v>
      </c>
      <c r="KL404" s="52">
        <v>0</v>
      </c>
      <c r="KM404" s="52">
        <v>0</v>
      </c>
      <c r="KN404" s="52">
        <v>0</v>
      </c>
      <c r="KO404" s="52">
        <v>0</v>
      </c>
      <c r="KP404" s="52">
        <v>0</v>
      </c>
      <c r="KQ404" s="52">
        <v>0</v>
      </c>
      <c r="KR404" s="52">
        <v>0</v>
      </c>
      <c r="KS404" s="52">
        <v>0</v>
      </c>
      <c r="KT404" s="52">
        <v>0</v>
      </c>
      <c r="KU404" s="52">
        <v>0</v>
      </c>
      <c r="KV404" s="52">
        <v>0</v>
      </c>
      <c r="KW404" s="52">
        <v>0</v>
      </c>
      <c r="KX404" s="52">
        <v>0</v>
      </c>
      <c r="KY404" s="52">
        <v>0</v>
      </c>
      <c r="KZ404" s="52">
        <v>0</v>
      </c>
      <c r="LA404" s="52">
        <v>0</v>
      </c>
      <c r="LB404" s="52">
        <v>0</v>
      </c>
      <c r="LC404" s="52">
        <v>0</v>
      </c>
      <c r="LD404" s="52">
        <v>0</v>
      </c>
      <c r="LE404" s="52">
        <v>0</v>
      </c>
      <c r="LF404" s="52">
        <v>0</v>
      </c>
      <c r="LG404" s="52">
        <v>0</v>
      </c>
      <c r="LH404" s="52">
        <v>0</v>
      </c>
      <c r="LI404" s="52">
        <v>0</v>
      </c>
      <c r="LJ404" s="52">
        <v>0</v>
      </c>
      <c r="LK404" s="52">
        <v>0</v>
      </c>
      <c r="LL404" s="52">
        <v>0</v>
      </c>
      <c r="LM404" s="52">
        <v>0</v>
      </c>
      <c r="LN404" s="52">
        <v>0</v>
      </c>
      <c r="LO404" s="52">
        <v>0</v>
      </c>
      <c r="LP404" s="52">
        <v>0</v>
      </c>
      <c r="LQ404" s="52">
        <v>0</v>
      </c>
      <c r="LR404" s="52">
        <v>0</v>
      </c>
      <c r="LS404" s="52">
        <v>0</v>
      </c>
      <c r="LT404" s="52">
        <v>0</v>
      </c>
      <c r="LU404" s="52">
        <v>0</v>
      </c>
      <c r="LV404" s="52">
        <v>0</v>
      </c>
      <c r="LW404" s="52">
        <v>0</v>
      </c>
      <c r="LX404" s="52">
        <v>0</v>
      </c>
      <c r="LY404" s="52">
        <v>0</v>
      </c>
      <c r="LZ404" s="52">
        <v>0</v>
      </c>
      <c r="MA404" s="52">
        <v>0</v>
      </c>
      <c r="MB404" s="52">
        <v>0</v>
      </c>
      <c r="MC404" s="52">
        <v>0</v>
      </c>
      <c r="MD404" s="52">
        <v>0</v>
      </c>
      <c r="ME404" s="52">
        <v>0</v>
      </c>
      <c r="MF404" s="52">
        <v>0</v>
      </c>
      <c r="MG404" s="52">
        <v>0</v>
      </c>
      <c r="MH404" s="52">
        <v>0</v>
      </c>
      <c r="MI404" s="52">
        <v>0</v>
      </c>
      <c r="MJ404" s="52">
        <v>0</v>
      </c>
      <c r="MK404" s="52">
        <v>0</v>
      </c>
      <c r="ML404" s="52">
        <v>0</v>
      </c>
      <c r="MM404" s="52">
        <v>0</v>
      </c>
      <c r="MN404" s="52">
        <v>0</v>
      </c>
      <c r="MO404" s="52">
        <v>0</v>
      </c>
      <c r="MP404" s="52">
        <v>0</v>
      </c>
      <c r="MQ404" s="52">
        <v>0</v>
      </c>
      <c r="MR404" s="52">
        <v>0</v>
      </c>
      <c r="MS404" s="52">
        <v>0</v>
      </c>
      <c r="MT404" s="52">
        <v>0</v>
      </c>
      <c r="MU404" s="52">
        <v>0</v>
      </c>
      <c r="MV404" s="52">
        <v>0</v>
      </c>
      <c r="MW404" s="52">
        <v>0</v>
      </c>
      <c r="MX404" s="52">
        <v>0</v>
      </c>
      <c r="MY404" s="52">
        <v>0</v>
      </c>
      <c r="MZ404" s="52">
        <v>0</v>
      </c>
      <c r="NA404" s="52">
        <v>0</v>
      </c>
      <c r="NB404" s="52">
        <v>0</v>
      </c>
      <c r="NC404" s="52">
        <v>0</v>
      </c>
      <c r="ND404" s="52">
        <v>0</v>
      </c>
      <c r="NE404" s="52">
        <v>0</v>
      </c>
      <c r="NF404" s="52">
        <v>0</v>
      </c>
      <c r="NG404" s="52">
        <v>0</v>
      </c>
      <c r="NH404" s="52">
        <v>0</v>
      </c>
      <c r="NI404" s="52">
        <v>0</v>
      </c>
      <c r="NJ404" s="52">
        <v>0</v>
      </c>
      <c r="NK404" s="52">
        <v>0</v>
      </c>
      <c r="NL404" s="52">
        <v>0</v>
      </c>
      <c r="NM404" s="52">
        <v>0</v>
      </c>
      <c r="NN404" s="52">
        <v>0</v>
      </c>
      <c r="NO404" s="52">
        <v>0</v>
      </c>
      <c r="NP404" s="52">
        <v>0</v>
      </c>
      <c r="NQ404" s="52">
        <v>0</v>
      </c>
      <c r="NR404" s="68">
        <f t="shared" si="21"/>
        <v>84892.899999999849</v>
      </c>
      <c r="NS404" s="68">
        <f t="shared" si="22"/>
        <v>84892.899999999849</v>
      </c>
      <c r="NT404" s="68">
        <f t="shared" si="23"/>
        <v>84892.899999999849</v>
      </c>
    </row>
    <row r="405" spans="1:384" s="40" customFormat="1" ht="15" customHeight="1" outlineLevel="1" x14ac:dyDescent="0.2">
      <c r="A405" s="61"/>
      <c r="B405" s="49" t="s">
        <v>1220</v>
      </c>
      <c r="C405" s="49" t="s">
        <v>1263</v>
      </c>
      <c r="D405" s="49" t="s">
        <v>1264</v>
      </c>
      <c r="E405" s="50" t="s">
        <v>1300</v>
      </c>
      <c r="F405" s="64">
        <v>45068</v>
      </c>
      <c r="G405" s="49" t="s">
        <v>37</v>
      </c>
      <c r="H405" s="72">
        <v>0.12682499999999999</v>
      </c>
      <c r="I405" s="65">
        <v>98200</v>
      </c>
      <c r="J405" s="114" t="str">
        <f>_xlfn.XLOOKUP(E405,'[12]Resumo Unidades'!$B:$B,'[12]Resumo Unidades'!$W:$W)</f>
        <v>Fluxo ok</v>
      </c>
      <c r="K405" s="51" t="str">
        <f>IF(L405&gt;Resumo!$E$23,"Sim","Não")</f>
        <v>Não</v>
      </c>
      <c r="L405" s="66">
        <v>50</v>
      </c>
      <c r="M405" s="67"/>
      <c r="N405" s="52">
        <v>0</v>
      </c>
      <c r="O405" s="52">
        <v>0</v>
      </c>
      <c r="P405" s="52">
        <v>0</v>
      </c>
      <c r="Q405" s="52">
        <v>0</v>
      </c>
      <c r="R405" s="52">
        <v>0</v>
      </c>
      <c r="S405" s="52">
        <v>0</v>
      </c>
      <c r="T405" s="52">
        <v>0</v>
      </c>
      <c r="U405" s="52">
        <v>0</v>
      </c>
      <c r="V405" s="52">
        <v>0</v>
      </c>
      <c r="W405" s="52">
        <v>0</v>
      </c>
      <c r="X405" s="52">
        <v>0</v>
      </c>
      <c r="Y405" s="52">
        <v>0</v>
      </c>
      <c r="Z405" s="52">
        <v>0</v>
      </c>
      <c r="AA405" s="52">
        <v>0</v>
      </c>
      <c r="AB405" s="52">
        <v>0</v>
      </c>
      <c r="AC405" s="52">
        <v>0</v>
      </c>
      <c r="AD405" s="52">
        <v>0</v>
      </c>
      <c r="AE405" s="52">
        <v>0</v>
      </c>
      <c r="AF405" s="52">
        <v>0</v>
      </c>
      <c r="AG405" s="52">
        <v>0</v>
      </c>
      <c r="AH405" s="52">
        <v>0</v>
      </c>
      <c r="AI405" s="52">
        <v>0</v>
      </c>
      <c r="AJ405" s="52">
        <v>0</v>
      </c>
      <c r="AK405" s="52">
        <v>0</v>
      </c>
      <c r="AL405" s="52">
        <v>0</v>
      </c>
      <c r="AM405" s="52">
        <v>0</v>
      </c>
      <c r="AN405" s="52">
        <v>0</v>
      </c>
      <c r="AO405" s="52">
        <v>0</v>
      </c>
      <c r="AP405" s="52">
        <v>0</v>
      </c>
      <c r="AQ405" s="52">
        <v>0</v>
      </c>
      <c r="AR405" s="52">
        <v>0</v>
      </c>
      <c r="AS405" s="52">
        <v>0</v>
      </c>
      <c r="AT405" s="52">
        <v>0</v>
      </c>
      <c r="AU405" s="52">
        <v>0</v>
      </c>
      <c r="AV405" s="52">
        <v>0</v>
      </c>
      <c r="AW405" s="52">
        <v>0</v>
      </c>
      <c r="AX405" s="52">
        <v>0</v>
      </c>
      <c r="AY405" s="52">
        <v>0</v>
      </c>
      <c r="AZ405" s="52">
        <v>0</v>
      </c>
      <c r="BA405" s="52">
        <v>0</v>
      </c>
      <c r="BB405" s="52">
        <v>0</v>
      </c>
      <c r="BC405" s="52">
        <v>0</v>
      </c>
      <c r="BD405" s="52">
        <v>0</v>
      </c>
      <c r="BE405" s="52">
        <v>0</v>
      </c>
      <c r="BF405" s="52">
        <v>0</v>
      </c>
      <c r="BG405" s="52">
        <v>0</v>
      </c>
      <c r="BH405" s="52">
        <v>0</v>
      </c>
      <c r="BI405" s="52">
        <v>0</v>
      </c>
      <c r="BJ405" s="52">
        <v>0</v>
      </c>
      <c r="BK405" s="52">
        <v>0</v>
      </c>
      <c r="BL405" s="52">
        <v>0</v>
      </c>
      <c r="BM405" s="52">
        <v>0</v>
      </c>
      <c r="BN405" s="52">
        <v>0</v>
      </c>
      <c r="BO405" s="52">
        <v>0</v>
      </c>
      <c r="BP405" s="52">
        <v>0</v>
      </c>
      <c r="BQ405" s="52">
        <v>0</v>
      </c>
      <c r="BR405" s="52">
        <v>0</v>
      </c>
      <c r="BS405" s="52">
        <v>0</v>
      </c>
      <c r="BT405" s="52">
        <v>0</v>
      </c>
      <c r="BU405" s="52">
        <v>0</v>
      </c>
      <c r="BV405" s="52">
        <v>0</v>
      </c>
      <c r="BW405" s="52">
        <v>0</v>
      </c>
      <c r="BX405" s="52">
        <v>0</v>
      </c>
      <c r="BY405" s="52">
        <v>0</v>
      </c>
      <c r="BZ405" s="52">
        <v>0</v>
      </c>
      <c r="CA405" s="52">
        <v>0</v>
      </c>
      <c r="CB405" s="52">
        <v>1011.27</v>
      </c>
      <c r="CC405" s="52">
        <v>928.85</v>
      </c>
      <c r="CD405" s="52">
        <v>875.56</v>
      </c>
      <c r="CE405" s="52">
        <v>777.4</v>
      </c>
      <c r="CF405" s="52">
        <v>777.4</v>
      </c>
      <c r="CG405" s="52">
        <v>777.4</v>
      </c>
      <c r="CH405" s="52">
        <v>777.4</v>
      </c>
      <c r="CI405" s="52">
        <v>777.4</v>
      </c>
      <c r="CJ405" s="52">
        <v>777.4</v>
      </c>
      <c r="CK405" s="52">
        <v>777.4</v>
      </c>
      <c r="CL405" s="52">
        <v>777.4</v>
      </c>
      <c r="CM405" s="52">
        <v>777.4</v>
      </c>
      <c r="CN405" s="52">
        <v>777.4</v>
      </c>
      <c r="CO405" s="52">
        <v>777.4</v>
      </c>
      <c r="CP405" s="52">
        <v>777.4</v>
      </c>
      <c r="CQ405" s="52">
        <v>777.4</v>
      </c>
      <c r="CR405" s="52">
        <v>777.4</v>
      </c>
      <c r="CS405" s="52">
        <v>777.4</v>
      </c>
      <c r="CT405" s="52">
        <v>777.4</v>
      </c>
      <c r="CU405" s="52">
        <v>777.4</v>
      </c>
      <c r="CV405" s="52">
        <v>777.4</v>
      </c>
      <c r="CW405" s="52">
        <v>777.4</v>
      </c>
      <c r="CX405" s="52">
        <v>777.4</v>
      </c>
      <c r="CY405" s="52">
        <v>777.4</v>
      </c>
      <c r="CZ405" s="52">
        <v>777.4</v>
      </c>
      <c r="DA405" s="52">
        <v>777.4</v>
      </c>
      <c r="DB405" s="52">
        <v>777.4</v>
      </c>
      <c r="DC405" s="52">
        <v>777.4</v>
      </c>
      <c r="DD405" s="52">
        <v>777.4</v>
      </c>
      <c r="DE405" s="52">
        <v>777.4</v>
      </c>
      <c r="DF405" s="52">
        <v>777.4</v>
      </c>
      <c r="DG405" s="52">
        <v>777.4</v>
      </c>
      <c r="DH405" s="52">
        <v>777.4</v>
      </c>
      <c r="DI405" s="52">
        <v>777.4</v>
      </c>
      <c r="DJ405" s="52">
        <v>777.4</v>
      </c>
      <c r="DK405" s="52">
        <v>777.4</v>
      </c>
      <c r="DL405" s="52">
        <v>777.4</v>
      </c>
      <c r="DM405" s="52">
        <v>777.4</v>
      </c>
      <c r="DN405" s="52">
        <v>777.4</v>
      </c>
      <c r="DO405" s="52">
        <v>777.4</v>
      </c>
      <c r="DP405" s="52">
        <v>777.4</v>
      </c>
      <c r="DQ405" s="52">
        <v>777.4</v>
      </c>
      <c r="DR405" s="52">
        <v>777.4</v>
      </c>
      <c r="DS405" s="52">
        <v>777.4</v>
      </c>
      <c r="DT405" s="52">
        <v>777.4</v>
      </c>
      <c r="DU405" s="52">
        <v>777.4</v>
      </c>
      <c r="DV405" s="52">
        <v>777.4</v>
      </c>
      <c r="DW405" s="52">
        <v>777.4</v>
      </c>
      <c r="DX405" s="52">
        <v>777.4</v>
      </c>
      <c r="DY405" s="52">
        <v>777.4</v>
      </c>
      <c r="DZ405" s="52">
        <v>777.4</v>
      </c>
      <c r="EA405" s="52">
        <v>777.4</v>
      </c>
      <c r="EB405" s="52">
        <v>777.4</v>
      </c>
      <c r="EC405" s="52">
        <v>777.4</v>
      </c>
      <c r="ED405" s="52">
        <v>777.4</v>
      </c>
      <c r="EE405" s="52">
        <v>777.4</v>
      </c>
      <c r="EF405" s="52">
        <v>777.4</v>
      </c>
      <c r="EG405" s="52">
        <v>777.4</v>
      </c>
      <c r="EH405" s="52">
        <v>777.4</v>
      </c>
      <c r="EI405" s="52">
        <v>777.4</v>
      </c>
      <c r="EJ405" s="52">
        <v>777.4</v>
      </c>
      <c r="EK405" s="52">
        <v>777.4</v>
      </c>
      <c r="EL405" s="52">
        <v>777.4</v>
      </c>
      <c r="EM405" s="52">
        <v>777.4</v>
      </c>
      <c r="EN405" s="52">
        <v>777.4</v>
      </c>
      <c r="EO405" s="52">
        <v>777.4</v>
      </c>
      <c r="EP405" s="52">
        <v>777.4</v>
      </c>
      <c r="EQ405" s="52">
        <v>777.4</v>
      </c>
      <c r="ER405" s="52">
        <v>777.4</v>
      </c>
      <c r="ES405" s="52">
        <v>777.4</v>
      </c>
      <c r="ET405" s="52">
        <v>777.4</v>
      </c>
      <c r="EU405" s="52">
        <v>777.4</v>
      </c>
      <c r="EV405" s="52">
        <v>777.4</v>
      </c>
      <c r="EW405" s="52">
        <v>777.4</v>
      </c>
      <c r="EX405" s="52">
        <v>777.4</v>
      </c>
      <c r="EY405" s="52">
        <v>777.4</v>
      </c>
      <c r="EZ405" s="52">
        <v>777.4</v>
      </c>
      <c r="FA405" s="52">
        <v>777.4</v>
      </c>
      <c r="FB405" s="52">
        <v>777.4</v>
      </c>
      <c r="FC405" s="52">
        <v>777.4</v>
      </c>
      <c r="FD405" s="52">
        <v>777.4</v>
      </c>
      <c r="FE405" s="52">
        <v>777.4</v>
      </c>
      <c r="FF405" s="52">
        <v>777.4</v>
      </c>
      <c r="FG405" s="52">
        <v>777.4</v>
      </c>
      <c r="FH405" s="52">
        <v>777.4</v>
      </c>
      <c r="FI405" s="52">
        <v>777.4</v>
      </c>
      <c r="FJ405" s="52">
        <v>777.4</v>
      </c>
      <c r="FK405" s="52">
        <v>777.4</v>
      </c>
      <c r="FL405" s="52">
        <v>777.4</v>
      </c>
      <c r="FM405" s="52">
        <v>777.4</v>
      </c>
      <c r="FN405" s="52">
        <v>777.4</v>
      </c>
      <c r="FO405" s="52">
        <v>777.4</v>
      </c>
      <c r="FP405" s="52">
        <v>777.4</v>
      </c>
      <c r="FQ405" s="52">
        <v>777.4</v>
      </c>
      <c r="FR405" s="52">
        <v>777.4</v>
      </c>
      <c r="FS405" s="52">
        <v>777.4</v>
      </c>
      <c r="FT405" s="52">
        <v>777.4</v>
      </c>
      <c r="FU405" s="52">
        <v>777.4</v>
      </c>
      <c r="FV405" s="52">
        <v>777.4</v>
      </c>
      <c r="FW405" s="52">
        <v>777.4</v>
      </c>
      <c r="FX405" s="52">
        <v>777.4</v>
      </c>
      <c r="FY405" s="52">
        <v>777.4</v>
      </c>
      <c r="FZ405" s="52">
        <v>777.4</v>
      </c>
      <c r="GA405" s="52">
        <v>777.4</v>
      </c>
      <c r="GB405" s="52">
        <v>777.4</v>
      </c>
      <c r="GC405" s="52">
        <v>777.4</v>
      </c>
      <c r="GD405" s="52">
        <v>777.4</v>
      </c>
      <c r="GE405" s="52">
        <v>777.4</v>
      </c>
      <c r="GF405" s="52">
        <v>777.4</v>
      </c>
      <c r="GG405" s="52">
        <v>777.4</v>
      </c>
      <c r="GH405" s="52">
        <v>777.4</v>
      </c>
      <c r="GI405" s="52">
        <v>777.4</v>
      </c>
      <c r="GJ405" s="52">
        <v>777.4</v>
      </c>
      <c r="GK405" s="52">
        <v>777.4</v>
      </c>
      <c r="GL405" s="52">
        <v>777.4</v>
      </c>
      <c r="GM405" s="52">
        <v>777.4</v>
      </c>
      <c r="GN405" s="52">
        <v>777.4</v>
      </c>
      <c r="GO405" s="52">
        <v>777.4</v>
      </c>
      <c r="GP405" s="52">
        <v>777.4</v>
      </c>
      <c r="GQ405" s="52">
        <v>777.4</v>
      </c>
      <c r="GR405" s="52">
        <v>777.4</v>
      </c>
      <c r="GS405" s="52">
        <v>777.4</v>
      </c>
      <c r="GT405" s="52">
        <v>777.4</v>
      </c>
      <c r="GU405" s="52">
        <v>777.4</v>
      </c>
      <c r="GV405" s="52">
        <v>777.4</v>
      </c>
      <c r="GW405" s="52">
        <v>777.4</v>
      </c>
      <c r="GX405" s="52">
        <v>777.4</v>
      </c>
      <c r="GY405" s="52">
        <v>777.4</v>
      </c>
      <c r="GZ405" s="52">
        <v>777.4</v>
      </c>
      <c r="HA405" s="52">
        <v>777.4</v>
      </c>
      <c r="HB405" s="52">
        <v>777.4</v>
      </c>
      <c r="HC405" s="52">
        <v>777.4</v>
      </c>
      <c r="HD405" s="52">
        <v>777.4</v>
      </c>
      <c r="HE405" s="52">
        <v>777.4</v>
      </c>
      <c r="HF405" s="52">
        <v>777.4</v>
      </c>
      <c r="HG405" s="52">
        <v>777.4</v>
      </c>
      <c r="HH405" s="52">
        <v>777.4</v>
      </c>
      <c r="HI405" s="52">
        <v>777.4</v>
      </c>
      <c r="HJ405" s="52">
        <v>777.4</v>
      </c>
      <c r="HK405" s="52">
        <v>777.4</v>
      </c>
      <c r="HL405" s="52">
        <v>777.4</v>
      </c>
      <c r="HM405" s="52">
        <v>777.4</v>
      </c>
      <c r="HN405" s="52">
        <v>777.4</v>
      </c>
      <c r="HO405" s="52">
        <v>777.4</v>
      </c>
      <c r="HP405" s="52">
        <v>777.4</v>
      </c>
      <c r="HQ405" s="52">
        <v>777.4</v>
      </c>
      <c r="HR405" s="52">
        <v>777.4</v>
      </c>
      <c r="HS405" s="52">
        <v>777.4</v>
      </c>
      <c r="HT405" s="52">
        <v>777.4</v>
      </c>
      <c r="HU405" s="52">
        <v>777.4</v>
      </c>
      <c r="HV405" s="52">
        <v>777.4</v>
      </c>
      <c r="HW405" s="52">
        <v>777.4</v>
      </c>
      <c r="HX405" s="52">
        <v>777.4</v>
      </c>
      <c r="HY405" s="52">
        <v>777.4</v>
      </c>
      <c r="HZ405" s="52">
        <v>777.4</v>
      </c>
      <c r="IA405" s="52">
        <v>777.4</v>
      </c>
      <c r="IB405" s="52">
        <v>777.4</v>
      </c>
      <c r="IC405" s="52">
        <v>777.4</v>
      </c>
      <c r="ID405" s="52">
        <v>777.4</v>
      </c>
      <c r="IE405" s="52">
        <v>777.4</v>
      </c>
      <c r="IF405" s="52">
        <v>777.4</v>
      </c>
      <c r="IG405" s="52">
        <v>777.4</v>
      </c>
      <c r="IH405" s="52">
        <v>0</v>
      </c>
      <c r="II405" s="52">
        <v>0</v>
      </c>
      <c r="IJ405" s="52">
        <v>0</v>
      </c>
      <c r="IK405" s="52">
        <v>0</v>
      </c>
      <c r="IL405" s="52">
        <v>0</v>
      </c>
      <c r="IM405" s="52">
        <v>0</v>
      </c>
      <c r="IN405" s="52">
        <v>0</v>
      </c>
      <c r="IO405" s="52">
        <v>0</v>
      </c>
      <c r="IP405" s="52">
        <v>0</v>
      </c>
      <c r="IQ405" s="52">
        <v>0</v>
      </c>
      <c r="IR405" s="52">
        <v>0</v>
      </c>
      <c r="IS405" s="52">
        <v>0</v>
      </c>
      <c r="IT405" s="52">
        <v>0</v>
      </c>
      <c r="IU405" s="52">
        <v>0</v>
      </c>
      <c r="IV405" s="52">
        <v>0</v>
      </c>
      <c r="IW405" s="52">
        <v>0</v>
      </c>
      <c r="IX405" s="52">
        <v>0</v>
      </c>
      <c r="IY405" s="52">
        <v>0</v>
      </c>
      <c r="IZ405" s="52">
        <v>0</v>
      </c>
      <c r="JA405" s="52">
        <v>0</v>
      </c>
      <c r="JB405" s="52">
        <v>0</v>
      </c>
      <c r="JC405" s="52">
        <v>0</v>
      </c>
      <c r="JD405" s="52">
        <v>0</v>
      </c>
      <c r="JE405" s="52">
        <v>0</v>
      </c>
      <c r="JF405" s="52">
        <v>0</v>
      </c>
      <c r="JG405" s="52">
        <v>0</v>
      </c>
      <c r="JH405" s="52">
        <v>0</v>
      </c>
      <c r="JI405" s="52">
        <v>0</v>
      </c>
      <c r="JJ405" s="52">
        <v>0</v>
      </c>
      <c r="JK405" s="52">
        <v>0</v>
      </c>
      <c r="JL405" s="52">
        <v>0</v>
      </c>
      <c r="JM405" s="52">
        <v>0</v>
      </c>
      <c r="JN405" s="52">
        <v>0</v>
      </c>
      <c r="JO405" s="52">
        <v>0</v>
      </c>
      <c r="JP405" s="52">
        <v>0</v>
      </c>
      <c r="JQ405" s="52">
        <v>0</v>
      </c>
      <c r="JR405" s="52">
        <v>0</v>
      </c>
      <c r="JS405" s="52">
        <v>0</v>
      </c>
      <c r="JT405" s="52">
        <v>0</v>
      </c>
      <c r="JU405" s="52">
        <v>0</v>
      </c>
      <c r="JV405" s="52">
        <v>0</v>
      </c>
      <c r="JW405" s="52">
        <v>0</v>
      </c>
      <c r="JX405" s="52">
        <v>0</v>
      </c>
      <c r="JY405" s="52">
        <v>0</v>
      </c>
      <c r="JZ405" s="52">
        <v>0</v>
      </c>
      <c r="KA405" s="52">
        <v>0</v>
      </c>
      <c r="KB405" s="52">
        <v>0</v>
      </c>
      <c r="KC405" s="52">
        <v>0</v>
      </c>
      <c r="KD405" s="52">
        <v>0</v>
      </c>
      <c r="KE405" s="52">
        <v>0</v>
      </c>
      <c r="KF405" s="52">
        <v>0</v>
      </c>
      <c r="KG405" s="52">
        <v>0</v>
      </c>
      <c r="KH405" s="52">
        <v>0</v>
      </c>
      <c r="KI405" s="52">
        <v>0</v>
      </c>
      <c r="KJ405" s="52">
        <v>0</v>
      </c>
      <c r="KK405" s="52">
        <v>0</v>
      </c>
      <c r="KL405" s="52">
        <v>0</v>
      </c>
      <c r="KM405" s="52">
        <v>0</v>
      </c>
      <c r="KN405" s="52">
        <v>0</v>
      </c>
      <c r="KO405" s="52">
        <v>0</v>
      </c>
      <c r="KP405" s="52">
        <v>0</v>
      </c>
      <c r="KQ405" s="52">
        <v>0</v>
      </c>
      <c r="KR405" s="52">
        <v>0</v>
      </c>
      <c r="KS405" s="52">
        <v>0</v>
      </c>
      <c r="KT405" s="52">
        <v>0</v>
      </c>
      <c r="KU405" s="52">
        <v>0</v>
      </c>
      <c r="KV405" s="52">
        <v>0</v>
      </c>
      <c r="KW405" s="52">
        <v>0</v>
      </c>
      <c r="KX405" s="52">
        <v>0</v>
      </c>
      <c r="KY405" s="52">
        <v>0</v>
      </c>
      <c r="KZ405" s="52">
        <v>0</v>
      </c>
      <c r="LA405" s="52">
        <v>0</v>
      </c>
      <c r="LB405" s="52">
        <v>0</v>
      </c>
      <c r="LC405" s="52">
        <v>0</v>
      </c>
      <c r="LD405" s="52">
        <v>0</v>
      </c>
      <c r="LE405" s="52">
        <v>0</v>
      </c>
      <c r="LF405" s="52">
        <v>0</v>
      </c>
      <c r="LG405" s="52">
        <v>0</v>
      </c>
      <c r="LH405" s="52">
        <v>0</v>
      </c>
      <c r="LI405" s="52">
        <v>0</v>
      </c>
      <c r="LJ405" s="52">
        <v>0</v>
      </c>
      <c r="LK405" s="52">
        <v>0</v>
      </c>
      <c r="LL405" s="52">
        <v>0</v>
      </c>
      <c r="LM405" s="52">
        <v>0</v>
      </c>
      <c r="LN405" s="52">
        <v>0</v>
      </c>
      <c r="LO405" s="52">
        <v>0</v>
      </c>
      <c r="LP405" s="52">
        <v>0</v>
      </c>
      <c r="LQ405" s="52">
        <v>0</v>
      </c>
      <c r="LR405" s="52">
        <v>0</v>
      </c>
      <c r="LS405" s="52">
        <v>0</v>
      </c>
      <c r="LT405" s="52">
        <v>0</v>
      </c>
      <c r="LU405" s="52">
        <v>0</v>
      </c>
      <c r="LV405" s="52">
        <v>0</v>
      </c>
      <c r="LW405" s="52">
        <v>0</v>
      </c>
      <c r="LX405" s="52">
        <v>0</v>
      </c>
      <c r="LY405" s="52">
        <v>0</v>
      </c>
      <c r="LZ405" s="52">
        <v>0</v>
      </c>
      <c r="MA405" s="52">
        <v>0</v>
      </c>
      <c r="MB405" s="52">
        <v>0</v>
      </c>
      <c r="MC405" s="52">
        <v>0</v>
      </c>
      <c r="MD405" s="52">
        <v>0</v>
      </c>
      <c r="ME405" s="52">
        <v>0</v>
      </c>
      <c r="MF405" s="52">
        <v>0</v>
      </c>
      <c r="MG405" s="52">
        <v>0</v>
      </c>
      <c r="MH405" s="52">
        <v>0</v>
      </c>
      <c r="MI405" s="52">
        <v>0</v>
      </c>
      <c r="MJ405" s="52">
        <v>0</v>
      </c>
      <c r="MK405" s="52">
        <v>0</v>
      </c>
      <c r="ML405" s="52">
        <v>0</v>
      </c>
      <c r="MM405" s="52">
        <v>0</v>
      </c>
      <c r="MN405" s="52">
        <v>0</v>
      </c>
      <c r="MO405" s="52">
        <v>0</v>
      </c>
      <c r="MP405" s="52">
        <v>0</v>
      </c>
      <c r="MQ405" s="52">
        <v>0</v>
      </c>
      <c r="MR405" s="52">
        <v>0</v>
      </c>
      <c r="MS405" s="52">
        <v>0</v>
      </c>
      <c r="MT405" s="52">
        <v>0</v>
      </c>
      <c r="MU405" s="52">
        <v>0</v>
      </c>
      <c r="MV405" s="52">
        <v>0</v>
      </c>
      <c r="MW405" s="52">
        <v>0</v>
      </c>
      <c r="MX405" s="52">
        <v>0</v>
      </c>
      <c r="MY405" s="52">
        <v>0</v>
      </c>
      <c r="MZ405" s="52">
        <v>0</v>
      </c>
      <c r="NA405" s="52">
        <v>0</v>
      </c>
      <c r="NB405" s="52">
        <v>0</v>
      </c>
      <c r="NC405" s="52">
        <v>0</v>
      </c>
      <c r="ND405" s="52">
        <v>0</v>
      </c>
      <c r="NE405" s="52">
        <v>0</v>
      </c>
      <c r="NF405" s="52">
        <v>0</v>
      </c>
      <c r="NG405" s="52">
        <v>0</v>
      </c>
      <c r="NH405" s="52">
        <v>0</v>
      </c>
      <c r="NI405" s="52">
        <v>0</v>
      </c>
      <c r="NJ405" s="52">
        <v>0</v>
      </c>
      <c r="NK405" s="52">
        <v>0</v>
      </c>
      <c r="NL405" s="52">
        <v>0</v>
      </c>
      <c r="NM405" s="52">
        <v>0</v>
      </c>
      <c r="NN405" s="52">
        <v>0</v>
      </c>
      <c r="NO405" s="52">
        <v>0</v>
      </c>
      <c r="NP405" s="52">
        <v>0</v>
      </c>
      <c r="NQ405" s="52">
        <v>0</v>
      </c>
      <c r="NR405" s="68">
        <f t="shared" si="21"/>
        <v>126422.27999999962</v>
      </c>
      <c r="NS405" s="68">
        <f t="shared" si="22"/>
        <v>126422.27999999962</v>
      </c>
      <c r="NT405" s="68">
        <f t="shared" si="23"/>
        <v>86774.879999999917</v>
      </c>
    </row>
    <row r="406" spans="1:384" s="40" customFormat="1" ht="15" customHeight="1" outlineLevel="1" x14ac:dyDescent="0.2">
      <c r="A406" s="61"/>
      <c r="B406" s="49" t="s">
        <v>1220</v>
      </c>
      <c r="C406" s="49" t="s">
        <v>1265</v>
      </c>
      <c r="D406" s="49" t="s">
        <v>1266</v>
      </c>
      <c r="E406" s="50" t="s">
        <v>1301</v>
      </c>
      <c r="F406" s="64">
        <v>45063</v>
      </c>
      <c r="G406" s="49" t="s">
        <v>37</v>
      </c>
      <c r="H406" s="72">
        <v>0.12682499999999999</v>
      </c>
      <c r="I406" s="65">
        <v>98200</v>
      </c>
      <c r="J406" s="114" t="str">
        <f>_xlfn.XLOOKUP(E406,'[12]Resumo Unidades'!$B:$B,'[12]Resumo Unidades'!$W:$W)</f>
        <v>Fluxo ok</v>
      </c>
      <c r="K406" s="51" t="str">
        <f>IF(L406&gt;Resumo!$E$23,"Sim","Não")</f>
        <v>Não</v>
      </c>
      <c r="L406" s="66">
        <v>0</v>
      </c>
      <c r="M406" s="67"/>
      <c r="N406" s="52">
        <v>0</v>
      </c>
      <c r="O406" s="52">
        <v>0</v>
      </c>
      <c r="P406" s="52">
        <v>0</v>
      </c>
      <c r="Q406" s="52">
        <v>0</v>
      </c>
      <c r="R406" s="52">
        <v>0</v>
      </c>
      <c r="S406" s="52">
        <v>0</v>
      </c>
      <c r="T406" s="52">
        <v>0</v>
      </c>
      <c r="U406" s="52">
        <v>0</v>
      </c>
      <c r="V406" s="52">
        <v>0</v>
      </c>
      <c r="W406" s="52">
        <v>0</v>
      </c>
      <c r="X406" s="52">
        <v>0</v>
      </c>
      <c r="Y406" s="52">
        <v>0</v>
      </c>
      <c r="Z406" s="52">
        <v>0</v>
      </c>
      <c r="AA406" s="52">
        <v>0</v>
      </c>
      <c r="AB406" s="52">
        <v>0</v>
      </c>
      <c r="AC406" s="52">
        <v>0</v>
      </c>
      <c r="AD406" s="52">
        <v>0</v>
      </c>
      <c r="AE406" s="52">
        <v>0</v>
      </c>
      <c r="AF406" s="52">
        <v>0</v>
      </c>
      <c r="AG406" s="52">
        <v>0</v>
      </c>
      <c r="AH406" s="52">
        <v>0</v>
      </c>
      <c r="AI406" s="52">
        <v>0</v>
      </c>
      <c r="AJ406" s="52">
        <v>0</v>
      </c>
      <c r="AK406" s="52">
        <v>0</v>
      </c>
      <c r="AL406" s="52">
        <v>0</v>
      </c>
      <c r="AM406" s="52">
        <v>0</v>
      </c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0</v>
      </c>
      <c r="AU406" s="52">
        <v>0</v>
      </c>
      <c r="AV406" s="52">
        <v>0</v>
      </c>
      <c r="AW406" s="52">
        <v>0</v>
      </c>
      <c r="AX406" s="52">
        <v>0</v>
      </c>
      <c r="AY406" s="52">
        <v>0</v>
      </c>
      <c r="AZ406" s="52">
        <v>0</v>
      </c>
      <c r="BA406" s="52">
        <v>0</v>
      </c>
      <c r="BB406" s="52">
        <v>0</v>
      </c>
      <c r="BC406" s="52">
        <v>0</v>
      </c>
      <c r="BD406" s="52">
        <v>0</v>
      </c>
      <c r="BE406" s="52">
        <v>0</v>
      </c>
      <c r="BF406" s="52">
        <v>0</v>
      </c>
      <c r="BG406" s="52">
        <v>0</v>
      </c>
      <c r="BH406" s="52">
        <v>0</v>
      </c>
      <c r="BI406" s="52">
        <v>0</v>
      </c>
      <c r="BJ406" s="52">
        <v>0</v>
      </c>
      <c r="BK406" s="52">
        <v>0</v>
      </c>
      <c r="BL406" s="52">
        <v>0</v>
      </c>
      <c r="BM406" s="52">
        <v>0</v>
      </c>
      <c r="BN406" s="52">
        <v>0</v>
      </c>
      <c r="BO406" s="52">
        <v>0</v>
      </c>
      <c r="BP406" s="52">
        <v>0</v>
      </c>
      <c r="BQ406" s="52">
        <v>0</v>
      </c>
      <c r="BR406" s="52">
        <v>0</v>
      </c>
      <c r="BS406" s="52">
        <v>0</v>
      </c>
      <c r="BT406" s="52">
        <v>0</v>
      </c>
      <c r="BU406" s="52">
        <v>0</v>
      </c>
      <c r="BV406" s="52">
        <v>0</v>
      </c>
      <c r="BW406" s="52">
        <v>0</v>
      </c>
      <c r="BX406" s="52">
        <v>0</v>
      </c>
      <c r="BY406" s="52">
        <v>0</v>
      </c>
      <c r="BZ406" s="52">
        <v>0</v>
      </c>
      <c r="CA406" s="52">
        <v>0</v>
      </c>
      <c r="CB406" s="52">
        <v>0</v>
      </c>
      <c r="CC406" s="52">
        <v>0</v>
      </c>
      <c r="CD406" s="52">
        <v>848.92</v>
      </c>
      <c r="CE406" s="52">
        <v>777.4</v>
      </c>
      <c r="CF406" s="52">
        <v>777.4</v>
      </c>
      <c r="CG406" s="52">
        <v>777.4</v>
      </c>
      <c r="CH406" s="52">
        <v>777.4</v>
      </c>
      <c r="CI406" s="52">
        <v>777.4</v>
      </c>
      <c r="CJ406" s="52">
        <v>777.4</v>
      </c>
      <c r="CK406" s="52">
        <v>777.4</v>
      </c>
      <c r="CL406" s="52">
        <v>777.4</v>
      </c>
      <c r="CM406" s="52">
        <v>777.4</v>
      </c>
      <c r="CN406" s="52">
        <v>777.4</v>
      </c>
      <c r="CO406" s="52">
        <v>777.4</v>
      </c>
      <c r="CP406" s="52">
        <v>777.4</v>
      </c>
      <c r="CQ406" s="52">
        <v>777.4</v>
      </c>
      <c r="CR406" s="52">
        <v>777.4</v>
      </c>
      <c r="CS406" s="52">
        <v>777.4</v>
      </c>
      <c r="CT406" s="52">
        <v>777.4</v>
      </c>
      <c r="CU406" s="52">
        <v>777.4</v>
      </c>
      <c r="CV406" s="52">
        <v>777.4</v>
      </c>
      <c r="CW406" s="52">
        <v>777.4</v>
      </c>
      <c r="CX406" s="52">
        <v>777.4</v>
      </c>
      <c r="CY406" s="52">
        <v>777.4</v>
      </c>
      <c r="CZ406" s="52">
        <v>777.4</v>
      </c>
      <c r="DA406" s="52">
        <v>777.4</v>
      </c>
      <c r="DB406" s="52">
        <v>777.4</v>
      </c>
      <c r="DC406" s="52">
        <v>777.4</v>
      </c>
      <c r="DD406" s="52">
        <v>777.4</v>
      </c>
      <c r="DE406" s="52">
        <v>777.4</v>
      </c>
      <c r="DF406" s="52">
        <v>777.4</v>
      </c>
      <c r="DG406" s="52">
        <v>777.4</v>
      </c>
      <c r="DH406" s="52">
        <v>777.4</v>
      </c>
      <c r="DI406" s="52">
        <v>777.4</v>
      </c>
      <c r="DJ406" s="52">
        <v>777.4</v>
      </c>
      <c r="DK406" s="52">
        <v>777.4</v>
      </c>
      <c r="DL406" s="52">
        <v>777.4</v>
      </c>
      <c r="DM406" s="52">
        <v>777.4</v>
      </c>
      <c r="DN406" s="52">
        <v>777.4</v>
      </c>
      <c r="DO406" s="52">
        <v>777.4</v>
      </c>
      <c r="DP406" s="52">
        <v>777.4</v>
      </c>
      <c r="DQ406" s="52">
        <v>777.4</v>
      </c>
      <c r="DR406" s="52">
        <v>777.4</v>
      </c>
      <c r="DS406" s="52">
        <v>777.4</v>
      </c>
      <c r="DT406" s="52">
        <v>777.4</v>
      </c>
      <c r="DU406" s="52">
        <v>777.4</v>
      </c>
      <c r="DV406" s="52">
        <v>777.4</v>
      </c>
      <c r="DW406" s="52">
        <v>777.4</v>
      </c>
      <c r="DX406" s="52">
        <v>777.4</v>
      </c>
      <c r="DY406" s="52">
        <v>777.4</v>
      </c>
      <c r="DZ406" s="52">
        <v>777.4</v>
      </c>
      <c r="EA406" s="52">
        <v>777.4</v>
      </c>
      <c r="EB406" s="52">
        <v>777.4</v>
      </c>
      <c r="EC406" s="52">
        <v>777.4</v>
      </c>
      <c r="ED406" s="52">
        <v>777.4</v>
      </c>
      <c r="EE406" s="52">
        <v>777.4</v>
      </c>
      <c r="EF406" s="52">
        <v>777.4</v>
      </c>
      <c r="EG406" s="52">
        <v>777.4</v>
      </c>
      <c r="EH406" s="52">
        <v>777.4</v>
      </c>
      <c r="EI406" s="52">
        <v>777.4</v>
      </c>
      <c r="EJ406" s="52">
        <v>777.4</v>
      </c>
      <c r="EK406" s="52">
        <v>777.4</v>
      </c>
      <c r="EL406" s="52">
        <v>777.4</v>
      </c>
      <c r="EM406" s="52">
        <v>777.4</v>
      </c>
      <c r="EN406" s="52">
        <v>777.4</v>
      </c>
      <c r="EO406" s="52">
        <v>777.4</v>
      </c>
      <c r="EP406" s="52">
        <v>777.4</v>
      </c>
      <c r="EQ406" s="52">
        <v>777.4</v>
      </c>
      <c r="ER406" s="52">
        <v>777.4</v>
      </c>
      <c r="ES406" s="52">
        <v>777.4</v>
      </c>
      <c r="ET406" s="52">
        <v>777.4</v>
      </c>
      <c r="EU406" s="52">
        <v>777.4</v>
      </c>
      <c r="EV406" s="52">
        <v>777.4</v>
      </c>
      <c r="EW406" s="52">
        <v>777.4</v>
      </c>
      <c r="EX406" s="52">
        <v>777.4</v>
      </c>
      <c r="EY406" s="52">
        <v>777.4</v>
      </c>
      <c r="EZ406" s="52">
        <v>777.4</v>
      </c>
      <c r="FA406" s="52">
        <v>777.4</v>
      </c>
      <c r="FB406" s="52">
        <v>777.4</v>
      </c>
      <c r="FC406" s="52">
        <v>777.4</v>
      </c>
      <c r="FD406" s="52">
        <v>777.4</v>
      </c>
      <c r="FE406" s="52">
        <v>777.4</v>
      </c>
      <c r="FF406" s="52">
        <v>777.4</v>
      </c>
      <c r="FG406" s="52">
        <v>777.4</v>
      </c>
      <c r="FH406" s="52">
        <v>777.4</v>
      </c>
      <c r="FI406" s="52">
        <v>777.4</v>
      </c>
      <c r="FJ406" s="52">
        <v>777.4</v>
      </c>
      <c r="FK406" s="52">
        <v>777.4</v>
      </c>
      <c r="FL406" s="52">
        <v>777.4</v>
      </c>
      <c r="FM406" s="52">
        <v>777.4</v>
      </c>
      <c r="FN406" s="52">
        <v>777.4</v>
      </c>
      <c r="FO406" s="52">
        <v>777.4</v>
      </c>
      <c r="FP406" s="52">
        <v>777.4</v>
      </c>
      <c r="FQ406" s="52">
        <v>777.4</v>
      </c>
      <c r="FR406" s="52">
        <v>777.4</v>
      </c>
      <c r="FS406" s="52">
        <v>777.4</v>
      </c>
      <c r="FT406" s="52">
        <v>777.4</v>
      </c>
      <c r="FU406" s="52">
        <v>777.4</v>
      </c>
      <c r="FV406" s="52">
        <v>777.4</v>
      </c>
      <c r="FW406" s="52">
        <v>777.4</v>
      </c>
      <c r="FX406" s="52">
        <v>777.4</v>
      </c>
      <c r="FY406" s="52">
        <v>777.4</v>
      </c>
      <c r="FZ406" s="52">
        <v>777.4</v>
      </c>
      <c r="GA406" s="52">
        <v>777.4</v>
      </c>
      <c r="GB406" s="52">
        <v>777.4</v>
      </c>
      <c r="GC406" s="52">
        <v>777.4</v>
      </c>
      <c r="GD406" s="52">
        <v>777.4</v>
      </c>
      <c r="GE406" s="52">
        <v>777.4</v>
      </c>
      <c r="GF406" s="52">
        <v>777.4</v>
      </c>
      <c r="GG406" s="52">
        <v>777.4</v>
      </c>
      <c r="GH406" s="52">
        <v>777.4</v>
      </c>
      <c r="GI406" s="52">
        <v>777.4</v>
      </c>
      <c r="GJ406" s="52">
        <v>777.4</v>
      </c>
      <c r="GK406" s="52">
        <v>777.4</v>
      </c>
      <c r="GL406" s="52">
        <v>777.4</v>
      </c>
      <c r="GM406" s="52">
        <v>777.4</v>
      </c>
      <c r="GN406" s="52">
        <v>777.4</v>
      </c>
      <c r="GO406" s="52">
        <v>777.4</v>
      </c>
      <c r="GP406" s="52">
        <v>777.4</v>
      </c>
      <c r="GQ406" s="52">
        <v>777.4</v>
      </c>
      <c r="GR406" s="52">
        <v>777.4</v>
      </c>
      <c r="GS406" s="52">
        <v>777.4</v>
      </c>
      <c r="GT406" s="52">
        <v>777.4</v>
      </c>
      <c r="GU406" s="52">
        <v>777.4</v>
      </c>
      <c r="GV406" s="52">
        <v>777.4</v>
      </c>
      <c r="GW406" s="52">
        <v>777.4</v>
      </c>
      <c r="GX406" s="52">
        <v>777.4</v>
      </c>
      <c r="GY406" s="52">
        <v>777.4</v>
      </c>
      <c r="GZ406" s="52">
        <v>777.4</v>
      </c>
      <c r="HA406" s="52">
        <v>777.4</v>
      </c>
      <c r="HB406" s="52">
        <v>777.4</v>
      </c>
      <c r="HC406" s="52">
        <v>777.4</v>
      </c>
      <c r="HD406" s="52">
        <v>777.4</v>
      </c>
      <c r="HE406" s="52">
        <v>777.4</v>
      </c>
      <c r="HF406" s="52">
        <v>777.4</v>
      </c>
      <c r="HG406" s="52">
        <v>777.4</v>
      </c>
      <c r="HH406" s="52">
        <v>777.4</v>
      </c>
      <c r="HI406" s="52">
        <v>777.4</v>
      </c>
      <c r="HJ406" s="52">
        <v>777.4</v>
      </c>
      <c r="HK406" s="52">
        <v>777.4</v>
      </c>
      <c r="HL406" s="52">
        <v>777.4</v>
      </c>
      <c r="HM406" s="52">
        <v>777.4</v>
      </c>
      <c r="HN406" s="52">
        <v>777.4</v>
      </c>
      <c r="HO406" s="52">
        <v>777.4</v>
      </c>
      <c r="HP406" s="52">
        <v>777.4</v>
      </c>
      <c r="HQ406" s="52">
        <v>777.4</v>
      </c>
      <c r="HR406" s="52">
        <v>777.4</v>
      </c>
      <c r="HS406" s="52">
        <v>777.4</v>
      </c>
      <c r="HT406" s="52">
        <v>777.4</v>
      </c>
      <c r="HU406" s="52">
        <v>777.4</v>
      </c>
      <c r="HV406" s="52">
        <v>777.4</v>
      </c>
      <c r="HW406" s="52">
        <v>777.4</v>
      </c>
      <c r="HX406" s="52">
        <v>777.4</v>
      </c>
      <c r="HY406" s="52">
        <v>777.4</v>
      </c>
      <c r="HZ406" s="52">
        <v>777.4</v>
      </c>
      <c r="IA406" s="52">
        <v>777.4</v>
      </c>
      <c r="IB406" s="52">
        <v>777.4</v>
      </c>
      <c r="IC406" s="52">
        <v>777.4</v>
      </c>
      <c r="ID406" s="52">
        <v>777.4</v>
      </c>
      <c r="IE406" s="52">
        <v>777.4</v>
      </c>
      <c r="IF406" s="52">
        <v>777.4</v>
      </c>
      <c r="IG406" s="52">
        <v>777.4</v>
      </c>
      <c r="IH406" s="52">
        <v>0</v>
      </c>
      <c r="II406" s="52">
        <v>0</v>
      </c>
      <c r="IJ406" s="52">
        <v>0</v>
      </c>
      <c r="IK406" s="52">
        <v>0</v>
      </c>
      <c r="IL406" s="52">
        <v>0</v>
      </c>
      <c r="IM406" s="52">
        <v>0</v>
      </c>
      <c r="IN406" s="52">
        <v>0</v>
      </c>
      <c r="IO406" s="52">
        <v>0</v>
      </c>
      <c r="IP406" s="52">
        <v>0</v>
      </c>
      <c r="IQ406" s="52">
        <v>0</v>
      </c>
      <c r="IR406" s="52">
        <v>0</v>
      </c>
      <c r="IS406" s="52">
        <v>0</v>
      </c>
      <c r="IT406" s="52">
        <v>0</v>
      </c>
      <c r="IU406" s="52">
        <v>0</v>
      </c>
      <c r="IV406" s="52">
        <v>0</v>
      </c>
      <c r="IW406" s="52">
        <v>0</v>
      </c>
      <c r="IX406" s="52">
        <v>0</v>
      </c>
      <c r="IY406" s="52">
        <v>0</v>
      </c>
      <c r="IZ406" s="52">
        <v>0</v>
      </c>
      <c r="JA406" s="52">
        <v>0</v>
      </c>
      <c r="JB406" s="52">
        <v>0</v>
      </c>
      <c r="JC406" s="52">
        <v>0</v>
      </c>
      <c r="JD406" s="52">
        <v>0</v>
      </c>
      <c r="JE406" s="52">
        <v>0</v>
      </c>
      <c r="JF406" s="52">
        <v>0</v>
      </c>
      <c r="JG406" s="52">
        <v>0</v>
      </c>
      <c r="JH406" s="52">
        <v>0</v>
      </c>
      <c r="JI406" s="52">
        <v>0</v>
      </c>
      <c r="JJ406" s="52">
        <v>0</v>
      </c>
      <c r="JK406" s="52">
        <v>0</v>
      </c>
      <c r="JL406" s="52">
        <v>0</v>
      </c>
      <c r="JM406" s="52">
        <v>0</v>
      </c>
      <c r="JN406" s="52">
        <v>0</v>
      </c>
      <c r="JO406" s="52">
        <v>0</v>
      </c>
      <c r="JP406" s="52">
        <v>0</v>
      </c>
      <c r="JQ406" s="52">
        <v>0</v>
      </c>
      <c r="JR406" s="52">
        <v>0</v>
      </c>
      <c r="JS406" s="52">
        <v>0</v>
      </c>
      <c r="JT406" s="52">
        <v>0</v>
      </c>
      <c r="JU406" s="52">
        <v>0</v>
      </c>
      <c r="JV406" s="52">
        <v>0</v>
      </c>
      <c r="JW406" s="52">
        <v>0</v>
      </c>
      <c r="JX406" s="52">
        <v>0</v>
      </c>
      <c r="JY406" s="52">
        <v>0</v>
      </c>
      <c r="JZ406" s="52">
        <v>0</v>
      </c>
      <c r="KA406" s="52">
        <v>0</v>
      </c>
      <c r="KB406" s="52">
        <v>0</v>
      </c>
      <c r="KC406" s="52">
        <v>0</v>
      </c>
      <c r="KD406" s="52">
        <v>0</v>
      </c>
      <c r="KE406" s="52">
        <v>0</v>
      </c>
      <c r="KF406" s="52">
        <v>0</v>
      </c>
      <c r="KG406" s="52">
        <v>0</v>
      </c>
      <c r="KH406" s="52">
        <v>0</v>
      </c>
      <c r="KI406" s="52">
        <v>0</v>
      </c>
      <c r="KJ406" s="52">
        <v>0</v>
      </c>
      <c r="KK406" s="52">
        <v>0</v>
      </c>
      <c r="KL406" s="52">
        <v>0</v>
      </c>
      <c r="KM406" s="52">
        <v>0</v>
      </c>
      <c r="KN406" s="52">
        <v>0</v>
      </c>
      <c r="KO406" s="52">
        <v>0</v>
      </c>
      <c r="KP406" s="52">
        <v>0</v>
      </c>
      <c r="KQ406" s="52">
        <v>0</v>
      </c>
      <c r="KR406" s="52">
        <v>0</v>
      </c>
      <c r="KS406" s="52">
        <v>0</v>
      </c>
      <c r="KT406" s="52">
        <v>0</v>
      </c>
      <c r="KU406" s="52">
        <v>0</v>
      </c>
      <c r="KV406" s="52">
        <v>0</v>
      </c>
      <c r="KW406" s="52">
        <v>0</v>
      </c>
      <c r="KX406" s="52">
        <v>0</v>
      </c>
      <c r="KY406" s="52">
        <v>0</v>
      </c>
      <c r="KZ406" s="52">
        <v>0</v>
      </c>
      <c r="LA406" s="52">
        <v>0</v>
      </c>
      <c r="LB406" s="52">
        <v>0</v>
      </c>
      <c r="LC406" s="52">
        <v>0</v>
      </c>
      <c r="LD406" s="52">
        <v>0</v>
      </c>
      <c r="LE406" s="52">
        <v>0</v>
      </c>
      <c r="LF406" s="52">
        <v>0</v>
      </c>
      <c r="LG406" s="52">
        <v>0</v>
      </c>
      <c r="LH406" s="52">
        <v>0</v>
      </c>
      <c r="LI406" s="52">
        <v>0</v>
      </c>
      <c r="LJ406" s="52">
        <v>0</v>
      </c>
      <c r="LK406" s="52">
        <v>0</v>
      </c>
      <c r="LL406" s="52">
        <v>0</v>
      </c>
      <c r="LM406" s="52">
        <v>0</v>
      </c>
      <c r="LN406" s="52">
        <v>0</v>
      </c>
      <c r="LO406" s="52">
        <v>0</v>
      </c>
      <c r="LP406" s="52">
        <v>0</v>
      </c>
      <c r="LQ406" s="52">
        <v>0</v>
      </c>
      <c r="LR406" s="52">
        <v>0</v>
      </c>
      <c r="LS406" s="52">
        <v>0</v>
      </c>
      <c r="LT406" s="52">
        <v>0</v>
      </c>
      <c r="LU406" s="52">
        <v>0</v>
      </c>
      <c r="LV406" s="52">
        <v>0</v>
      </c>
      <c r="LW406" s="52">
        <v>0</v>
      </c>
      <c r="LX406" s="52">
        <v>0</v>
      </c>
      <c r="LY406" s="52">
        <v>0</v>
      </c>
      <c r="LZ406" s="52">
        <v>0</v>
      </c>
      <c r="MA406" s="52">
        <v>0</v>
      </c>
      <c r="MB406" s="52">
        <v>0</v>
      </c>
      <c r="MC406" s="52">
        <v>0</v>
      </c>
      <c r="MD406" s="52">
        <v>0</v>
      </c>
      <c r="ME406" s="52">
        <v>0</v>
      </c>
      <c r="MF406" s="52">
        <v>0</v>
      </c>
      <c r="MG406" s="52">
        <v>0</v>
      </c>
      <c r="MH406" s="52">
        <v>0</v>
      </c>
      <c r="MI406" s="52">
        <v>0</v>
      </c>
      <c r="MJ406" s="52">
        <v>0</v>
      </c>
      <c r="MK406" s="52">
        <v>0</v>
      </c>
      <c r="ML406" s="52">
        <v>0</v>
      </c>
      <c r="MM406" s="52">
        <v>0</v>
      </c>
      <c r="MN406" s="52">
        <v>0</v>
      </c>
      <c r="MO406" s="52">
        <v>0</v>
      </c>
      <c r="MP406" s="52">
        <v>0</v>
      </c>
      <c r="MQ406" s="52">
        <v>0</v>
      </c>
      <c r="MR406" s="52">
        <v>0</v>
      </c>
      <c r="MS406" s="52">
        <v>0</v>
      </c>
      <c r="MT406" s="52">
        <v>0</v>
      </c>
      <c r="MU406" s="52">
        <v>0</v>
      </c>
      <c r="MV406" s="52">
        <v>0</v>
      </c>
      <c r="MW406" s="52">
        <v>0</v>
      </c>
      <c r="MX406" s="52">
        <v>0</v>
      </c>
      <c r="MY406" s="52">
        <v>0</v>
      </c>
      <c r="MZ406" s="52">
        <v>0</v>
      </c>
      <c r="NA406" s="52">
        <v>0</v>
      </c>
      <c r="NB406" s="52">
        <v>0</v>
      </c>
      <c r="NC406" s="52">
        <v>0</v>
      </c>
      <c r="ND406" s="52">
        <v>0</v>
      </c>
      <c r="NE406" s="52">
        <v>0</v>
      </c>
      <c r="NF406" s="52">
        <v>0</v>
      </c>
      <c r="NG406" s="52">
        <v>0</v>
      </c>
      <c r="NH406" s="52">
        <v>0</v>
      </c>
      <c r="NI406" s="52">
        <v>0</v>
      </c>
      <c r="NJ406" s="52">
        <v>0</v>
      </c>
      <c r="NK406" s="52">
        <v>0</v>
      </c>
      <c r="NL406" s="52">
        <v>0</v>
      </c>
      <c r="NM406" s="52">
        <v>0</v>
      </c>
      <c r="NN406" s="52">
        <v>0</v>
      </c>
      <c r="NO406" s="52">
        <v>0</v>
      </c>
      <c r="NP406" s="52">
        <v>0</v>
      </c>
      <c r="NQ406" s="52">
        <v>0</v>
      </c>
      <c r="NR406" s="68">
        <f t="shared" si="21"/>
        <v>124455.51999999964</v>
      </c>
      <c r="NS406" s="68">
        <f t="shared" si="22"/>
        <v>124455.51999999964</v>
      </c>
      <c r="NT406" s="68">
        <f t="shared" si="23"/>
        <v>84808.119999999937</v>
      </c>
    </row>
    <row r="407" spans="1:384" s="40" customFormat="1" ht="15" customHeight="1" outlineLevel="1" x14ac:dyDescent="0.2">
      <c r="A407" s="61"/>
      <c r="B407" s="49" t="s">
        <v>1220</v>
      </c>
      <c r="C407" s="49" t="s">
        <v>1267</v>
      </c>
      <c r="D407" s="49" t="s">
        <v>1268</v>
      </c>
      <c r="E407" s="50" t="s">
        <v>1302</v>
      </c>
      <c r="F407" s="64">
        <v>44888</v>
      </c>
      <c r="G407" s="49" t="s">
        <v>16</v>
      </c>
      <c r="H407" s="72">
        <v>0</v>
      </c>
      <c r="I407" s="65">
        <v>88852.74</v>
      </c>
      <c r="J407" s="114" t="str">
        <f>_xlfn.XLOOKUP(E407,'[12]Resumo Unidades'!$B:$B,'[12]Resumo Unidades'!$W:$W)</f>
        <v>Fluxo financeiro (Extrato auditado)</v>
      </c>
      <c r="K407" s="51" t="str">
        <f>IF(L407&gt;Resumo!$E$23,"Sim","Não")</f>
        <v>Não</v>
      </c>
      <c r="L407" s="66">
        <v>0</v>
      </c>
      <c r="M407" s="67"/>
      <c r="N407" s="52">
        <v>0</v>
      </c>
      <c r="O407" s="52">
        <v>0</v>
      </c>
      <c r="P407" s="52">
        <v>0</v>
      </c>
      <c r="Q407" s="52">
        <v>0</v>
      </c>
      <c r="R407" s="52">
        <v>0</v>
      </c>
      <c r="S407" s="52">
        <v>0</v>
      </c>
      <c r="T407" s="52">
        <v>0</v>
      </c>
      <c r="U407" s="52">
        <v>0</v>
      </c>
      <c r="V407" s="52">
        <v>0</v>
      </c>
      <c r="W407" s="52">
        <v>0</v>
      </c>
      <c r="X407" s="52">
        <v>0</v>
      </c>
      <c r="Y407" s="52">
        <v>0</v>
      </c>
      <c r="Z407" s="52">
        <v>0</v>
      </c>
      <c r="AA407" s="52">
        <v>0</v>
      </c>
      <c r="AB407" s="52">
        <v>0</v>
      </c>
      <c r="AC407" s="52">
        <v>0</v>
      </c>
      <c r="AD407" s="52">
        <v>0</v>
      </c>
      <c r="AE407" s="52">
        <v>0</v>
      </c>
      <c r="AF407" s="52">
        <v>0</v>
      </c>
      <c r="AG407" s="52">
        <v>0</v>
      </c>
      <c r="AH407" s="52">
        <v>0</v>
      </c>
      <c r="AI407" s="52">
        <v>0</v>
      </c>
      <c r="AJ407" s="52">
        <v>0</v>
      </c>
      <c r="AK407" s="52">
        <v>0</v>
      </c>
      <c r="AL407" s="52">
        <v>0</v>
      </c>
      <c r="AM407" s="52">
        <v>0</v>
      </c>
      <c r="AN407" s="52">
        <v>0</v>
      </c>
      <c r="AO407" s="52">
        <v>0</v>
      </c>
      <c r="AP407" s="52">
        <v>0</v>
      </c>
      <c r="AQ407" s="52">
        <v>0</v>
      </c>
      <c r="AR407" s="52">
        <v>0</v>
      </c>
      <c r="AS407" s="52">
        <v>0</v>
      </c>
      <c r="AT407" s="52">
        <v>0</v>
      </c>
      <c r="AU407" s="52">
        <v>0</v>
      </c>
      <c r="AV407" s="52">
        <v>0</v>
      </c>
      <c r="AW407" s="52">
        <v>0</v>
      </c>
      <c r="AX407" s="52">
        <v>0</v>
      </c>
      <c r="AY407" s="52">
        <v>0</v>
      </c>
      <c r="AZ407" s="52">
        <v>0</v>
      </c>
      <c r="BA407" s="52">
        <v>0</v>
      </c>
      <c r="BB407" s="52">
        <v>0</v>
      </c>
      <c r="BC407" s="52">
        <v>0</v>
      </c>
      <c r="BD407" s="52">
        <v>0</v>
      </c>
      <c r="BE407" s="52">
        <v>0</v>
      </c>
      <c r="BF407" s="52">
        <v>0</v>
      </c>
      <c r="BG407" s="52">
        <v>0</v>
      </c>
      <c r="BH407" s="52">
        <v>0</v>
      </c>
      <c r="BI407" s="52">
        <v>0</v>
      </c>
      <c r="BJ407" s="52">
        <v>0</v>
      </c>
      <c r="BK407" s="52">
        <v>0</v>
      </c>
      <c r="BL407" s="52">
        <v>0</v>
      </c>
      <c r="BM407" s="52">
        <v>0</v>
      </c>
      <c r="BN407" s="52">
        <v>0</v>
      </c>
      <c r="BO407" s="52">
        <v>0</v>
      </c>
      <c r="BP407" s="52">
        <v>0</v>
      </c>
      <c r="BQ407" s="52">
        <v>0</v>
      </c>
      <c r="BR407" s="52">
        <v>0</v>
      </c>
      <c r="BS407" s="52">
        <v>0</v>
      </c>
      <c r="BT407" s="52">
        <v>0</v>
      </c>
      <c r="BU407" s="52">
        <v>0</v>
      </c>
      <c r="BV407" s="52">
        <v>0</v>
      </c>
      <c r="BW407" s="52">
        <v>0</v>
      </c>
      <c r="BX407" s="52">
        <v>0</v>
      </c>
      <c r="BY407" s="52">
        <v>0</v>
      </c>
      <c r="BZ407" s="52">
        <v>0</v>
      </c>
      <c r="CA407" s="52">
        <v>0</v>
      </c>
      <c r="CB407" s="52">
        <v>0</v>
      </c>
      <c r="CC407" s="52">
        <v>0</v>
      </c>
      <c r="CD407" s="52">
        <v>3137.69</v>
      </c>
      <c r="CE407" s="52">
        <v>3137.6899999999996</v>
      </c>
      <c r="CF407" s="52">
        <v>3137.6899999999996</v>
      </c>
      <c r="CG407" s="52">
        <v>3137.6899999999996</v>
      </c>
      <c r="CH407" s="52">
        <v>3137.6899999999996</v>
      </c>
      <c r="CI407" s="52">
        <v>3137.6899999999996</v>
      </c>
      <c r="CJ407" s="52">
        <v>3137.69</v>
      </c>
      <c r="CK407" s="52">
        <v>3137.6899999999996</v>
      </c>
      <c r="CL407" s="52">
        <v>3137.6899999999996</v>
      </c>
      <c r="CM407" s="52">
        <v>3137.6899999999996</v>
      </c>
      <c r="CN407" s="52">
        <v>0</v>
      </c>
      <c r="CO407" s="52">
        <v>0</v>
      </c>
      <c r="CP407" s="52">
        <v>0</v>
      </c>
      <c r="CQ407" s="52">
        <v>0</v>
      </c>
      <c r="CR407" s="52">
        <v>0</v>
      </c>
      <c r="CS407" s="52">
        <v>0</v>
      </c>
      <c r="CT407" s="52">
        <v>0</v>
      </c>
      <c r="CU407" s="52">
        <v>0</v>
      </c>
      <c r="CV407" s="52">
        <v>0</v>
      </c>
      <c r="CW407" s="52">
        <v>0</v>
      </c>
      <c r="CX407" s="52">
        <v>0</v>
      </c>
      <c r="CY407" s="52">
        <v>0</v>
      </c>
      <c r="CZ407" s="52">
        <v>0</v>
      </c>
      <c r="DA407" s="52">
        <v>0</v>
      </c>
      <c r="DB407" s="52">
        <v>0</v>
      </c>
      <c r="DC407" s="52">
        <v>0</v>
      </c>
      <c r="DD407" s="52">
        <v>0</v>
      </c>
      <c r="DE407" s="52">
        <v>0</v>
      </c>
      <c r="DF407" s="52">
        <v>0</v>
      </c>
      <c r="DG407" s="52">
        <v>0</v>
      </c>
      <c r="DH407" s="52">
        <v>0</v>
      </c>
      <c r="DI407" s="52">
        <v>0</v>
      </c>
      <c r="DJ407" s="52">
        <v>0</v>
      </c>
      <c r="DK407" s="52">
        <v>0</v>
      </c>
      <c r="DL407" s="52">
        <v>0</v>
      </c>
      <c r="DM407" s="52">
        <v>0</v>
      </c>
      <c r="DN407" s="52">
        <v>0</v>
      </c>
      <c r="DO407" s="52">
        <v>0</v>
      </c>
      <c r="DP407" s="52">
        <v>0</v>
      </c>
      <c r="DQ407" s="52">
        <v>0</v>
      </c>
      <c r="DR407" s="52">
        <v>0</v>
      </c>
      <c r="DS407" s="52">
        <v>0</v>
      </c>
      <c r="DT407" s="52">
        <v>0</v>
      </c>
      <c r="DU407" s="52">
        <v>0</v>
      </c>
      <c r="DV407" s="52">
        <v>0</v>
      </c>
      <c r="DW407" s="52">
        <v>0</v>
      </c>
      <c r="DX407" s="52">
        <v>0</v>
      </c>
      <c r="DY407" s="52">
        <v>0</v>
      </c>
      <c r="DZ407" s="52">
        <v>0</v>
      </c>
      <c r="EA407" s="52">
        <v>0</v>
      </c>
      <c r="EB407" s="52">
        <v>0</v>
      </c>
      <c r="EC407" s="52">
        <v>0</v>
      </c>
      <c r="ED407" s="52">
        <v>0</v>
      </c>
      <c r="EE407" s="52">
        <v>0</v>
      </c>
      <c r="EF407" s="52">
        <v>0</v>
      </c>
      <c r="EG407" s="52">
        <v>0</v>
      </c>
      <c r="EH407" s="52">
        <v>0</v>
      </c>
      <c r="EI407" s="52">
        <v>0</v>
      </c>
      <c r="EJ407" s="52">
        <v>0</v>
      </c>
      <c r="EK407" s="52">
        <v>0</v>
      </c>
      <c r="EL407" s="52">
        <v>0</v>
      </c>
      <c r="EM407" s="52">
        <v>0</v>
      </c>
      <c r="EN407" s="52">
        <v>0</v>
      </c>
      <c r="EO407" s="52">
        <v>0</v>
      </c>
      <c r="EP407" s="52">
        <v>0</v>
      </c>
      <c r="EQ407" s="52">
        <v>0</v>
      </c>
      <c r="ER407" s="52">
        <v>0</v>
      </c>
      <c r="ES407" s="52">
        <v>0</v>
      </c>
      <c r="ET407" s="52">
        <v>0</v>
      </c>
      <c r="EU407" s="52">
        <v>0</v>
      </c>
      <c r="EV407" s="52">
        <v>0</v>
      </c>
      <c r="EW407" s="52">
        <v>0</v>
      </c>
      <c r="EX407" s="52">
        <v>0</v>
      </c>
      <c r="EY407" s="52">
        <v>0</v>
      </c>
      <c r="EZ407" s="52">
        <v>0</v>
      </c>
      <c r="FA407" s="52">
        <v>0</v>
      </c>
      <c r="FB407" s="52">
        <v>0</v>
      </c>
      <c r="FC407" s="52">
        <v>0</v>
      </c>
      <c r="FD407" s="52">
        <v>0</v>
      </c>
      <c r="FE407" s="52">
        <v>0</v>
      </c>
      <c r="FF407" s="52">
        <v>0</v>
      </c>
      <c r="FG407" s="52">
        <v>0</v>
      </c>
      <c r="FH407" s="52">
        <v>0</v>
      </c>
      <c r="FI407" s="52">
        <v>0</v>
      </c>
      <c r="FJ407" s="52">
        <v>0</v>
      </c>
      <c r="FK407" s="52">
        <v>0</v>
      </c>
      <c r="FL407" s="52">
        <v>0</v>
      </c>
      <c r="FM407" s="52">
        <v>0</v>
      </c>
      <c r="FN407" s="52">
        <v>0</v>
      </c>
      <c r="FO407" s="52">
        <v>0</v>
      </c>
      <c r="FP407" s="52">
        <v>0</v>
      </c>
      <c r="FQ407" s="52">
        <v>0</v>
      </c>
      <c r="FR407" s="52">
        <v>0</v>
      </c>
      <c r="FS407" s="52">
        <v>0</v>
      </c>
      <c r="FT407" s="52">
        <v>0</v>
      </c>
      <c r="FU407" s="52">
        <v>0</v>
      </c>
      <c r="FV407" s="52">
        <v>0</v>
      </c>
      <c r="FW407" s="52">
        <v>0</v>
      </c>
      <c r="FX407" s="52">
        <v>0</v>
      </c>
      <c r="FY407" s="52">
        <v>0</v>
      </c>
      <c r="FZ407" s="52">
        <v>0</v>
      </c>
      <c r="GA407" s="52">
        <v>0</v>
      </c>
      <c r="GB407" s="52">
        <v>0</v>
      </c>
      <c r="GC407" s="52">
        <v>0</v>
      </c>
      <c r="GD407" s="52">
        <v>0</v>
      </c>
      <c r="GE407" s="52">
        <v>0</v>
      </c>
      <c r="GF407" s="52">
        <v>0</v>
      </c>
      <c r="GG407" s="52">
        <v>0</v>
      </c>
      <c r="GH407" s="52">
        <v>0</v>
      </c>
      <c r="GI407" s="52">
        <v>0</v>
      </c>
      <c r="GJ407" s="52">
        <v>0</v>
      </c>
      <c r="GK407" s="52">
        <v>0</v>
      </c>
      <c r="GL407" s="52">
        <v>0</v>
      </c>
      <c r="GM407" s="52">
        <v>0</v>
      </c>
      <c r="GN407" s="52">
        <v>0</v>
      </c>
      <c r="GO407" s="52">
        <v>0</v>
      </c>
      <c r="GP407" s="52">
        <v>0</v>
      </c>
      <c r="GQ407" s="52">
        <v>0</v>
      </c>
      <c r="GR407" s="52">
        <v>0</v>
      </c>
      <c r="GS407" s="52">
        <v>0</v>
      </c>
      <c r="GT407" s="52">
        <v>0</v>
      </c>
      <c r="GU407" s="52">
        <v>0</v>
      </c>
      <c r="GV407" s="52">
        <v>0</v>
      </c>
      <c r="GW407" s="52">
        <v>0</v>
      </c>
      <c r="GX407" s="52">
        <v>0</v>
      </c>
      <c r="GY407" s="52">
        <v>0</v>
      </c>
      <c r="GZ407" s="52">
        <v>0</v>
      </c>
      <c r="HA407" s="52">
        <v>0</v>
      </c>
      <c r="HB407" s="52">
        <v>0</v>
      </c>
      <c r="HC407" s="52">
        <v>0</v>
      </c>
      <c r="HD407" s="52">
        <v>0</v>
      </c>
      <c r="HE407" s="52">
        <v>0</v>
      </c>
      <c r="HF407" s="52">
        <v>0</v>
      </c>
      <c r="HG407" s="52">
        <v>0</v>
      </c>
      <c r="HH407" s="52">
        <v>0</v>
      </c>
      <c r="HI407" s="52">
        <v>0</v>
      </c>
      <c r="HJ407" s="52">
        <v>0</v>
      </c>
      <c r="HK407" s="52">
        <v>0</v>
      </c>
      <c r="HL407" s="52">
        <v>0</v>
      </c>
      <c r="HM407" s="52">
        <v>0</v>
      </c>
      <c r="HN407" s="52">
        <v>0</v>
      </c>
      <c r="HO407" s="52">
        <v>0</v>
      </c>
      <c r="HP407" s="52">
        <v>0</v>
      </c>
      <c r="HQ407" s="52">
        <v>0</v>
      </c>
      <c r="HR407" s="52">
        <v>0</v>
      </c>
      <c r="HS407" s="52">
        <v>0</v>
      </c>
      <c r="HT407" s="52">
        <v>0</v>
      </c>
      <c r="HU407" s="52">
        <v>0</v>
      </c>
      <c r="HV407" s="52">
        <v>0</v>
      </c>
      <c r="HW407" s="52">
        <v>0</v>
      </c>
      <c r="HX407" s="52">
        <v>0</v>
      </c>
      <c r="HY407" s="52">
        <v>0</v>
      </c>
      <c r="HZ407" s="52">
        <v>0</v>
      </c>
      <c r="IA407" s="52">
        <v>0</v>
      </c>
      <c r="IB407" s="52">
        <v>0</v>
      </c>
      <c r="IC407" s="52">
        <v>0</v>
      </c>
      <c r="ID407" s="52">
        <v>0</v>
      </c>
      <c r="IE407" s="52">
        <v>0</v>
      </c>
      <c r="IF407" s="52">
        <v>0</v>
      </c>
      <c r="IG407" s="52">
        <v>0</v>
      </c>
      <c r="IH407" s="52">
        <v>0</v>
      </c>
      <c r="II407" s="52">
        <v>0</v>
      </c>
      <c r="IJ407" s="52">
        <v>0</v>
      </c>
      <c r="IK407" s="52">
        <v>0</v>
      </c>
      <c r="IL407" s="52">
        <v>0</v>
      </c>
      <c r="IM407" s="52">
        <v>0</v>
      </c>
      <c r="IN407" s="52">
        <v>0</v>
      </c>
      <c r="IO407" s="52">
        <v>0</v>
      </c>
      <c r="IP407" s="52">
        <v>0</v>
      </c>
      <c r="IQ407" s="52">
        <v>0</v>
      </c>
      <c r="IR407" s="52">
        <v>0</v>
      </c>
      <c r="IS407" s="52">
        <v>0</v>
      </c>
      <c r="IT407" s="52">
        <v>0</v>
      </c>
      <c r="IU407" s="52">
        <v>0</v>
      </c>
      <c r="IV407" s="52">
        <v>0</v>
      </c>
      <c r="IW407" s="52">
        <v>0</v>
      </c>
      <c r="IX407" s="52">
        <v>0</v>
      </c>
      <c r="IY407" s="52">
        <v>0</v>
      </c>
      <c r="IZ407" s="52">
        <v>0</v>
      </c>
      <c r="JA407" s="52">
        <v>0</v>
      </c>
      <c r="JB407" s="52">
        <v>0</v>
      </c>
      <c r="JC407" s="52">
        <v>0</v>
      </c>
      <c r="JD407" s="52">
        <v>0</v>
      </c>
      <c r="JE407" s="52">
        <v>0</v>
      </c>
      <c r="JF407" s="52">
        <v>0</v>
      </c>
      <c r="JG407" s="52">
        <v>0</v>
      </c>
      <c r="JH407" s="52">
        <v>0</v>
      </c>
      <c r="JI407" s="52">
        <v>0</v>
      </c>
      <c r="JJ407" s="52">
        <v>0</v>
      </c>
      <c r="JK407" s="52">
        <v>0</v>
      </c>
      <c r="JL407" s="52">
        <v>0</v>
      </c>
      <c r="JM407" s="52">
        <v>0</v>
      </c>
      <c r="JN407" s="52">
        <v>0</v>
      </c>
      <c r="JO407" s="52">
        <v>0</v>
      </c>
      <c r="JP407" s="52">
        <v>0</v>
      </c>
      <c r="JQ407" s="52">
        <v>0</v>
      </c>
      <c r="JR407" s="52">
        <v>0</v>
      </c>
      <c r="JS407" s="52">
        <v>0</v>
      </c>
      <c r="JT407" s="52">
        <v>0</v>
      </c>
      <c r="JU407" s="52">
        <v>0</v>
      </c>
      <c r="JV407" s="52">
        <v>0</v>
      </c>
      <c r="JW407" s="52">
        <v>0</v>
      </c>
      <c r="JX407" s="52">
        <v>0</v>
      </c>
      <c r="JY407" s="52">
        <v>0</v>
      </c>
      <c r="JZ407" s="52">
        <v>0</v>
      </c>
      <c r="KA407" s="52">
        <v>0</v>
      </c>
      <c r="KB407" s="52">
        <v>0</v>
      </c>
      <c r="KC407" s="52">
        <v>0</v>
      </c>
      <c r="KD407" s="52">
        <v>0</v>
      </c>
      <c r="KE407" s="52">
        <v>0</v>
      </c>
      <c r="KF407" s="52">
        <v>0</v>
      </c>
      <c r="KG407" s="52">
        <v>0</v>
      </c>
      <c r="KH407" s="52">
        <v>0</v>
      </c>
      <c r="KI407" s="52">
        <v>0</v>
      </c>
      <c r="KJ407" s="52">
        <v>0</v>
      </c>
      <c r="KK407" s="52">
        <v>0</v>
      </c>
      <c r="KL407" s="52">
        <v>0</v>
      </c>
      <c r="KM407" s="52">
        <v>0</v>
      </c>
      <c r="KN407" s="52">
        <v>0</v>
      </c>
      <c r="KO407" s="52">
        <v>0</v>
      </c>
      <c r="KP407" s="52">
        <v>0</v>
      </c>
      <c r="KQ407" s="52">
        <v>0</v>
      </c>
      <c r="KR407" s="52">
        <v>0</v>
      </c>
      <c r="KS407" s="52">
        <v>0</v>
      </c>
      <c r="KT407" s="52">
        <v>0</v>
      </c>
      <c r="KU407" s="52">
        <v>0</v>
      </c>
      <c r="KV407" s="52">
        <v>0</v>
      </c>
      <c r="KW407" s="52">
        <v>0</v>
      </c>
      <c r="KX407" s="52">
        <v>0</v>
      </c>
      <c r="KY407" s="52">
        <v>0</v>
      </c>
      <c r="KZ407" s="52">
        <v>0</v>
      </c>
      <c r="LA407" s="52">
        <v>0</v>
      </c>
      <c r="LB407" s="52">
        <v>0</v>
      </c>
      <c r="LC407" s="52">
        <v>0</v>
      </c>
      <c r="LD407" s="52">
        <v>0</v>
      </c>
      <c r="LE407" s="52">
        <v>0</v>
      </c>
      <c r="LF407" s="52">
        <v>0</v>
      </c>
      <c r="LG407" s="52">
        <v>0</v>
      </c>
      <c r="LH407" s="52">
        <v>0</v>
      </c>
      <c r="LI407" s="52">
        <v>0</v>
      </c>
      <c r="LJ407" s="52">
        <v>0</v>
      </c>
      <c r="LK407" s="52">
        <v>0</v>
      </c>
      <c r="LL407" s="52">
        <v>0</v>
      </c>
      <c r="LM407" s="52">
        <v>0</v>
      </c>
      <c r="LN407" s="52">
        <v>0</v>
      </c>
      <c r="LO407" s="52">
        <v>0</v>
      </c>
      <c r="LP407" s="52">
        <v>0</v>
      </c>
      <c r="LQ407" s="52">
        <v>0</v>
      </c>
      <c r="LR407" s="52">
        <v>0</v>
      </c>
      <c r="LS407" s="52">
        <v>0</v>
      </c>
      <c r="LT407" s="52">
        <v>0</v>
      </c>
      <c r="LU407" s="52">
        <v>0</v>
      </c>
      <c r="LV407" s="52">
        <v>0</v>
      </c>
      <c r="LW407" s="52">
        <v>0</v>
      </c>
      <c r="LX407" s="52">
        <v>0</v>
      </c>
      <c r="LY407" s="52">
        <v>0</v>
      </c>
      <c r="LZ407" s="52">
        <v>0</v>
      </c>
      <c r="MA407" s="52">
        <v>0</v>
      </c>
      <c r="MB407" s="52">
        <v>0</v>
      </c>
      <c r="MC407" s="52">
        <v>0</v>
      </c>
      <c r="MD407" s="52">
        <v>0</v>
      </c>
      <c r="ME407" s="52">
        <v>0</v>
      </c>
      <c r="MF407" s="52">
        <v>0</v>
      </c>
      <c r="MG407" s="52">
        <v>0</v>
      </c>
      <c r="MH407" s="52">
        <v>0</v>
      </c>
      <c r="MI407" s="52">
        <v>0</v>
      </c>
      <c r="MJ407" s="52">
        <v>0</v>
      </c>
      <c r="MK407" s="52">
        <v>0</v>
      </c>
      <c r="ML407" s="52">
        <v>0</v>
      </c>
      <c r="MM407" s="52">
        <v>0</v>
      </c>
      <c r="MN407" s="52">
        <v>0</v>
      </c>
      <c r="MO407" s="52">
        <v>0</v>
      </c>
      <c r="MP407" s="52">
        <v>0</v>
      </c>
      <c r="MQ407" s="52">
        <v>0</v>
      </c>
      <c r="MR407" s="52">
        <v>0</v>
      </c>
      <c r="MS407" s="52">
        <v>0</v>
      </c>
      <c r="MT407" s="52">
        <v>0</v>
      </c>
      <c r="MU407" s="52">
        <v>0</v>
      </c>
      <c r="MV407" s="52">
        <v>0</v>
      </c>
      <c r="MW407" s="52">
        <v>0</v>
      </c>
      <c r="MX407" s="52">
        <v>0</v>
      </c>
      <c r="MY407" s="52">
        <v>0</v>
      </c>
      <c r="MZ407" s="52">
        <v>0</v>
      </c>
      <c r="NA407" s="52">
        <v>0</v>
      </c>
      <c r="NB407" s="52">
        <v>0</v>
      </c>
      <c r="NC407" s="52">
        <v>0</v>
      </c>
      <c r="ND407" s="52">
        <v>0</v>
      </c>
      <c r="NE407" s="52">
        <v>0</v>
      </c>
      <c r="NF407" s="52">
        <v>0</v>
      </c>
      <c r="NG407" s="52">
        <v>0</v>
      </c>
      <c r="NH407" s="52">
        <v>0</v>
      </c>
      <c r="NI407" s="52">
        <v>0</v>
      </c>
      <c r="NJ407" s="52">
        <v>0</v>
      </c>
      <c r="NK407" s="52">
        <v>0</v>
      </c>
      <c r="NL407" s="52">
        <v>0</v>
      </c>
      <c r="NM407" s="52">
        <v>0</v>
      </c>
      <c r="NN407" s="52">
        <v>0</v>
      </c>
      <c r="NO407" s="52">
        <v>0</v>
      </c>
      <c r="NP407" s="52">
        <v>0</v>
      </c>
      <c r="NQ407" s="52">
        <v>0</v>
      </c>
      <c r="NR407" s="68">
        <f t="shared" si="21"/>
        <v>31376.899999999991</v>
      </c>
      <c r="NS407" s="68">
        <f t="shared" si="22"/>
        <v>31376.899999999991</v>
      </c>
      <c r="NT407" s="68">
        <f t="shared" si="23"/>
        <v>31376.899999999991</v>
      </c>
    </row>
    <row r="408" spans="1:384" s="40" customFormat="1" ht="15" customHeight="1" outlineLevel="1" x14ac:dyDescent="0.2">
      <c r="A408" s="61"/>
      <c r="B408" s="49" t="s">
        <v>1220</v>
      </c>
      <c r="C408" s="49" t="s">
        <v>1269</v>
      </c>
      <c r="D408" s="49" t="s">
        <v>1270</v>
      </c>
      <c r="E408" s="50" t="s">
        <v>1303</v>
      </c>
      <c r="F408" s="64" t="s">
        <v>16</v>
      </c>
      <c r="G408" s="49" t="s">
        <v>16</v>
      </c>
      <c r="H408" s="72">
        <v>0</v>
      </c>
      <c r="I408" s="65">
        <v>123300</v>
      </c>
      <c r="J408" s="114" t="str">
        <f>_xlfn.XLOOKUP(E408,'[12]Resumo Unidades'!$B:$B,'[12]Resumo Unidades'!$W:$W)</f>
        <v>Fluxo ok</v>
      </c>
      <c r="K408" s="51" t="str">
        <f>IF(L408&gt;Resumo!$E$23,"Sim","Não")</f>
        <v>Não</v>
      </c>
      <c r="L408" s="66">
        <v>0</v>
      </c>
      <c r="M408" s="67"/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52">
        <v>0</v>
      </c>
      <c r="W408" s="52">
        <v>0</v>
      </c>
      <c r="X408" s="52">
        <v>0</v>
      </c>
      <c r="Y408" s="52">
        <v>0</v>
      </c>
      <c r="Z408" s="52">
        <v>0</v>
      </c>
      <c r="AA408" s="52">
        <v>0</v>
      </c>
      <c r="AB408" s="52">
        <v>0</v>
      </c>
      <c r="AC408" s="52">
        <v>0</v>
      </c>
      <c r="AD408" s="52">
        <v>0</v>
      </c>
      <c r="AE408" s="52">
        <v>0</v>
      </c>
      <c r="AF408" s="52">
        <v>0</v>
      </c>
      <c r="AG408" s="52">
        <v>0</v>
      </c>
      <c r="AH408" s="52">
        <v>0</v>
      </c>
      <c r="AI408" s="52">
        <v>0</v>
      </c>
      <c r="AJ408" s="52">
        <v>0</v>
      </c>
      <c r="AK408" s="52">
        <v>0</v>
      </c>
      <c r="AL408" s="52">
        <v>0</v>
      </c>
      <c r="AM408" s="52">
        <v>0</v>
      </c>
      <c r="AN408" s="52">
        <v>0</v>
      </c>
      <c r="AO408" s="52">
        <v>0</v>
      </c>
      <c r="AP408" s="52">
        <v>0</v>
      </c>
      <c r="AQ408" s="52">
        <v>0</v>
      </c>
      <c r="AR408" s="52">
        <v>0</v>
      </c>
      <c r="AS408" s="52">
        <v>0</v>
      </c>
      <c r="AT408" s="52">
        <v>0</v>
      </c>
      <c r="AU408" s="52">
        <v>0</v>
      </c>
      <c r="AV408" s="52">
        <v>0</v>
      </c>
      <c r="AW408" s="52">
        <v>0</v>
      </c>
      <c r="AX408" s="52">
        <v>0</v>
      </c>
      <c r="AY408" s="52">
        <v>0</v>
      </c>
      <c r="AZ408" s="52">
        <v>0</v>
      </c>
      <c r="BA408" s="52">
        <v>0</v>
      </c>
      <c r="BB408" s="52">
        <v>0</v>
      </c>
      <c r="BC408" s="52">
        <v>0</v>
      </c>
      <c r="BD408" s="52">
        <v>0</v>
      </c>
      <c r="BE408" s="52">
        <v>0</v>
      </c>
      <c r="BF408" s="52">
        <v>0</v>
      </c>
      <c r="BG408" s="52">
        <v>0</v>
      </c>
      <c r="BH408" s="52">
        <v>0</v>
      </c>
      <c r="BI408" s="52">
        <v>0</v>
      </c>
      <c r="BJ408" s="52">
        <v>0</v>
      </c>
      <c r="BK408" s="52">
        <v>0</v>
      </c>
      <c r="BL408" s="52">
        <v>0</v>
      </c>
      <c r="BM408" s="52">
        <v>0</v>
      </c>
      <c r="BN408" s="52">
        <v>0</v>
      </c>
      <c r="BO408" s="52">
        <v>0</v>
      </c>
      <c r="BP408" s="52">
        <v>0</v>
      </c>
      <c r="BQ408" s="52">
        <v>0</v>
      </c>
      <c r="BR408" s="52">
        <v>0</v>
      </c>
      <c r="BS408" s="52">
        <v>0</v>
      </c>
      <c r="BT408" s="52">
        <v>0</v>
      </c>
      <c r="BU408" s="52">
        <v>0</v>
      </c>
      <c r="BV408" s="52">
        <v>0</v>
      </c>
      <c r="BW408" s="52">
        <v>0</v>
      </c>
      <c r="BX408" s="52">
        <v>0</v>
      </c>
      <c r="BY408" s="52">
        <v>0</v>
      </c>
      <c r="BZ408" s="52">
        <v>0</v>
      </c>
      <c r="CA408" s="52">
        <v>0</v>
      </c>
      <c r="CB408" s="52">
        <v>0</v>
      </c>
      <c r="CC408" s="52">
        <v>0</v>
      </c>
      <c r="CD408" s="52">
        <v>952.46</v>
      </c>
      <c r="CE408" s="52">
        <v>886.36</v>
      </c>
      <c r="CF408" s="52">
        <v>894.7700000000001</v>
      </c>
      <c r="CG408" s="52">
        <v>903.2700000000001</v>
      </c>
      <c r="CH408" s="52">
        <v>911.85</v>
      </c>
      <c r="CI408" s="52">
        <v>920.51</v>
      </c>
      <c r="CJ408" s="52">
        <v>929.2700000000001</v>
      </c>
      <c r="CK408" s="52">
        <v>938.11</v>
      </c>
      <c r="CL408" s="52">
        <v>947.04000000000008</v>
      </c>
      <c r="CM408" s="52">
        <v>956.05000000000007</v>
      </c>
      <c r="CN408" s="52">
        <v>965.16000000000008</v>
      </c>
      <c r="CO408" s="52">
        <v>974.36</v>
      </c>
      <c r="CP408" s="52">
        <v>983.65000000000009</v>
      </c>
      <c r="CQ408" s="52">
        <v>993.04000000000008</v>
      </c>
      <c r="CR408" s="52">
        <v>1002.5200000000001</v>
      </c>
      <c r="CS408" s="52">
        <v>1012.09</v>
      </c>
      <c r="CT408" s="52">
        <v>1021.76</v>
      </c>
      <c r="CU408" s="52">
        <v>1031.52</v>
      </c>
      <c r="CV408" s="52">
        <v>1041.3900000000001</v>
      </c>
      <c r="CW408" s="52">
        <v>1051.3499999999999</v>
      </c>
      <c r="CX408" s="52">
        <v>1061.4100000000001</v>
      </c>
      <c r="CY408" s="52">
        <v>1071.57</v>
      </c>
      <c r="CZ408" s="52">
        <v>1081.8400000000001</v>
      </c>
      <c r="DA408" s="52">
        <v>1092.2</v>
      </c>
      <c r="DB408" s="52">
        <v>1102.67</v>
      </c>
      <c r="DC408" s="52">
        <v>1113.25</v>
      </c>
      <c r="DD408" s="52">
        <v>1123.93</v>
      </c>
      <c r="DE408" s="52">
        <v>1134.72</v>
      </c>
      <c r="DF408" s="52">
        <v>1145.6100000000001</v>
      </c>
      <c r="DG408" s="52">
        <v>1156.6100000000001</v>
      </c>
      <c r="DH408" s="52">
        <v>1167.73</v>
      </c>
      <c r="DI408" s="52">
        <v>1178.95</v>
      </c>
      <c r="DJ408" s="52">
        <v>1190.29</v>
      </c>
      <c r="DK408" s="52">
        <v>1201.74</v>
      </c>
      <c r="DL408" s="52">
        <v>1213.31</v>
      </c>
      <c r="DM408" s="52">
        <v>1224.99</v>
      </c>
      <c r="DN408" s="52">
        <v>1236.79</v>
      </c>
      <c r="DO408" s="52">
        <v>1248.7</v>
      </c>
      <c r="DP408" s="52">
        <v>1260.74</v>
      </c>
      <c r="DQ408" s="52">
        <v>1272.8900000000001</v>
      </c>
      <c r="DR408" s="52">
        <v>1285.17</v>
      </c>
      <c r="DS408" s="52">
        <v>1297.57</v>
      </c>
      <c r="DT408" s="52">
        <v>1310.0900000000001</v>
      </c>
      <c r="DU408" s="52">
        <v>1322.74</v>
      </c>
      <c r="DV408" s="52">
        <v>1335.52</v>
      </c>
      <c r="DW408" s="52">
        <v>1348.42</v>
      </c>
      <c r="DX408" s="52">
        <v>1361.45</v>
      </c>
      <c r="DY408" s="52">
        <v>1374.6200000000001</v>
      </c>
      <c r="DZ408" s="52">
        <v>1387.91</v>
      </c>
      <c r="EA408" s="52">
        <v>1401.3400000000001</v>
      </c>
      <c r="EB408" s="52">
        <v>1414.9</v>
      </c>
      <c r="EC408" s="52">
        <v>1428.6000000000001</v>
      </c>
      <c r="ED408" s="52">
        <v>1442.43</v>
      </c>
      <c r="EE408" s="52">
        <v>1456.4</v>
      </c>
      <c r="EF408" s="52">
        <v>1470.51</v>
      </c>
      <c r="EG408" s="52">
        <v>1484.77</v>
      </c>
      <c r="EH408" s="52">
        <v>1499.16</v>
      </c>
      <c r="EI408" s="52">
        <v>1513.7</v>
      </c>
      <c r="EJ408" s="52">
        <v>1528.39</v>
      </c>
      <c r="EK408" s="52">
        <v>1543.22</v>
      </c>
      <c r="EL408" s="52">
        <v>1558.2</v>
      </c>
      <c r="EM408" s="52">
        <v>1573.3300000000002</v>
      </c>
      <c r="EN408" s="52">
        <v>1588.6100000000001</v>
      </c>
      <c r="EO408" s="52">
        <v>1604.04</v>
      </c>
      <c r="EP408" s="52">
        <v>1619.63</v>
      </c>
      <c r="EQ408" s="52">
        <v>1635.38</v>
      </c>
      <c r="ER408" s="52">
        <v>1651.28</v>
      </c>
      <c r="ES408" s="52">
        <v>1667.3400000000001</v>
      </c>
      <c r="ET408" s="52">
        <v>1683.56</v>
      </c>
      <c r="EU408" s="52">
        <v>1699.94</v>
      </c>
      <c r="EV408" s="52">
        <v>1716.49</v>
      </c>
      <c r="EW408" s="52">
        <v>1733.2</v>
      </c>
      <c r="EX408" s="52">
        <v>1750.0800000000002</v>
      </c>
      <c r="EY408" s="52">
        <v>1767.13</v>
      </c>
      <c r="EZ408" s="52">
        <v>1784.3500000000001</v>
      </c>
      <c r="FA408" s="52">
        <v>1801.74</v>
      </c>
      <c r="FB408" s="52">
        <v>1819.31</v>
      </c>
      <c r="FC408" s="52">
        <v>1837.05</v>
      </c>
      <c r="FD408" s="52">
        <v>1854.97</v>
      </c>
      <c r="FE408" s="52">
        <v>1873.07</v>
      </c>
      <c r="FF408" s="52">
        <v>1891.3500000000001</v>
      </c>
      <c r="FG408" s="52">
        <v>1909.81</v>
      </c>
      <c r="FH408" s="52">
        <v>1928.45</v>
      </c>
      <c r="FI408" s="52">
        <v>1947.29</v>
      </c>
      <c r="FJ408" s="52">
        <v>1966.31</v>
      </c>
      <c r="FK408" s="52">
        <v>1985.52</v>
      </c>
      <c r="FL408" s="52">
        <v>2004.92</v>
      </c>
      <c r="FM408" s="52">
        <v>2024.52</v>
      </c>
      <c r="FN408" s="52">
        <v>2044.31</v>
      </c>
      <c r="FO408" s="52">
        <v>2064.2999999999997</v>
      </c>
      <c r="FP408" s="52">
        <v>2084.4899999999998</v>
      </c>
      <c r="FQ408" s="52">
        <v>2104.89</v>
      </c>
      <c r="FR408" s="52">
        <v>2125.48</v>
      </c>
      <c r="FS408" s="52">
        <v>2146.29</v>
      </c>
      <c r="FT408" s="52">
        <v>2167.2999999999997</v>
      </c>
      <c r="FU408" s="52">
        <v>2188.52</v>
      </c>
      <c r="FV408" s="52">
        <v>2209.9499999999998</v>
      </c>
      <c r="FW408" s="52">
        <v>2231.6</v>
      </c>
      <c r="FX408" s="52">
        <v>2253.46</v>
      </c>
      <c r="FY408" s="52">
        <v>2275.54</v>
      </c>
      <c r="FZ408" s="52">
        <v>2297.85</v>
      </c>
      <c r="GA408" s="52">
        <v>2320.37</v>
      </c>
      <c r="GB408" s="52">
        <v>2343.1299999999997</v>
      </c>
      <c r="GC408" s="52">
        <v>2366.1099999999997</v>
      </c>
      <c r="GD408" s="52">
        <v>2389.31</v>
      </c>
      <c r="GE408" s="52">
        <v>2412.7599999999998</v>
      </c>
      <c r="GF408" s="52">
        <v>2436.4299999999998</v>
      </c>
      <c r="GG408" s="52">
        <v>2460.3399999999997</v>
      </c>
      <c r="GH408" s="52">
        <v>2484.4899999999998</v>
      </c>
      <c r="GI408" s="52">
        <v>2508.89</v>
      </c>
      <c r="GJ408" s="52">
        <v>2533.52</v>
      </c>
      <c r="GK408" s="52">
        <v>2558.41</v>
      </c>
      <c r="GL408" s="52">
        <v>2583.54</v>
      </c>
      <c r="GM408" s="52">
        <v>2608.9199999999996</v>
      </c>
      <c r="GN408" s="52">
        <v>2634.56</v>
      </c>
      <c r="GO408" s="52">
        <v>2660.45</v>
      </c>
      <c r="GP408" s="52">
        <v>2686.6099999999997</v>
      </c>
      <c r="GQ408" s="52">
        <v>2713.02</v>
      </c>
      <c r="GR408" s="52">
        <v>2739.7</v>
      </c>
      <c r="GS408" s="52">
        <v>2766.64</v>
      </c>
      <c r="GT408" s="52">
        <v>2793.8599999999997</v>
      </c>
      <c r="GU408" s="52">
        <v>2821.3399999999997</v>
      </c>
      <c r="GV408" s="52">
        <v>2849.1099999999997</v>
      </c>
      <c r="GW408" s="52">
        <v>2877.1499999999996</v>
      </c>
      <c r="GX408" s="52">
        <v>2905.46</v>
      </c>
      <c r="GY408" s="52">
        <v>2934.0699999999997</v>
      </c>
      <c r="GZ408" s="52">
        <v>2962.96</v>
      </c>
      <c r="HA408" s="52">
        <v>2992.1299999999997</v>
      </c>
      <c r="HB408" s="52">
        <v>3021.6</v>
      </c>
      <c r="HC408" s="52">
        <v>3051.37</v>
      </c>
      <c r="HD408" s="52">
        <v>3081.43</v>
      </c>
      <c r="HE408" s="52">
        <v>3111.79</v>
      </c>
      <c r="HF408" s="52">
        <v>3142.46</v>
      </c>
      <c r="HG408" s="52">
        <v>3173.43</v>
      </c>
      <c r="HH408" s="52">
        <v>3204.71</v>
      </c>
      <c r="HI408" s="52">
        <v>3236.31</v>
      </c>
      <c r="HJ408" s="52">
        <v>3268.22</v>
      </c>
      <c r="HK408" s="52">
        <v>3300.45</v>
      </c>
      <c r="HL408" s="52">
        <v>3333</v>
      </c>
      <c r="HM408" s="52">
        <v>3365.8799999999997</v>
      </c>
      <c r="HN408" s="52">
        <v>3399.08</v>
      </c>
      <c r="HO408" s="52">
        <v>3432.62</v>
      </c>
      <c r="HP408" s="52">
        <v>3466.5</v>
      </c>
      <c r="HQ408" s="52">
        <v>0</v>
      </c>
      <c r="HR408" s="52">
        <v>0</v>
      </c>
      <c r="HS408" s="52">
        <v>0</v>
      </c>
      <c r="HT408" s="52">
        <v>0</v>
      </c>
      <c r="HU408" s="52">
        <v>0</v>
      </c>
      <c r="HV408" s="52">
        <v>0</v>
      </c>
      <c r="HW408" s="52">
        <v>0</v>
      </c>
      <c r="HX408" s="52">
        <v>0</v>
      </c>
      <c r="HY408" s="52">
        <v>0</v>
      </c>
      <c r="HZ408" s="52">
        <v>0</v>
      </c>
      <c r="IA408" s="52">
        <v>0</v>
      </c>
      <c r="IB408" s="52">
        <v>0</v>
      </c>
      <c r="IC408" s="52">
        <v>0</v>
      </c>
      <c r="ID408" s="52">
        <v>0</v>
      </c>
      <c r="IE408" s="52">
        <v>0</v>
      </c>
      <c r="IF408" s="52">
        <v>0</v>
      </c>
      <c r="IG408" s="52">
        <v>0</v>
      </c>
      <c r="IH408" s="52">
        <v>0</v>
      </c>
      <c r="II408" s="52">
        <v>0</v>
      </c>
      <c r="IJ408" s="52">
        <v>0</v>
      </c>
      <c r="IK408" s="52">
        <v>0</v>
      </c>
      <c r="IL408" s="52">
        <v>0</v>
      </c>
      <c r="IM408" s="52">
        <v>0</v>
      </c>
      <c r="IN408" s="52">
        <v>0</v>
      </c>
      <c r="IO408" s="52">
        <v>0</v>
      </c>
      <c r="IP408" s="52">
        <v>0</v>
      </c>
      <c r="IQ408" s="52">
        <v>0</v>
      </c>
      <c r="IR408" s="52">
        <v>0</v>
      </c>
      <c r="IS408" s="52">
        <v>0</v>
      </c>
      <c r="IT408" s="52">
        <v>0</v>
      </c>
      <c r="IU408" s="52">
        <v>0</v>
      </c>
      <c r="IV408" s="52">
        <v>0</v>
      </c>
      <c r="IW408" s="52">
        <v>0</v>
      </c>
      <c r="IX408" s="52">
        <v>0</v>
      </c>
      <c r="IY408" s="52">
        <v>0</v>
      </c>
      <c r="IZ408" s="52">
        <v>0</v>
      </c>
      <c r="JA408" s="52">
        <v>0</v>
      </c>
      <c r="JB408" s="52">
        <v>0</v>
      </c>
      <c r="JC408" s="52">
        <v>0</v>
      </c>
      <c r="JD408" s="52">
        <v>0</v>
      </c>
      <c r="JE408" s="52">
        <v>0</v>
      </c>
      <c r="JF408" s="52">
        <v>0</v>
      </c>
      <c r="JG408" s="52">
        <v>0</v>
      </c>
      <c r="JH408" s="52">
        <v>0</v>
      </c>
      <c r="JI408" s="52">
        <v>0</v>
      </c>
      <c r="JJ408" s="52">
        <v>0</v>
      </c>
      <c r="JK408" s="52">
        <v>0</v>
      </c>
      <c r="JL408" s="52">
        <v>0</v>
      </c>
      <c r="JM408" s="52">
        <v>0</v>
      </c>
      <c r="JN408" s="52">
        <v>0</v>
      </c>
      <c r="JO408" s="52">
        <v>0</v>
      </c>
      <c r="JP408" s="52">
        <v>0</v>
      </c>
      <c r="JQ408" s="52">
        <v>0</v>
      </c>
      <c r="JR408" s="52">
        <v>0</v>
      </c>
      <c r="JS408" s="52">
        <v>0</v>
      </c>
      <c r="JT408" s="52">
        <v>0</v>
      </c>
      <c r="JU408" s="52">
        <v>0</v>
      </c>
      <c r="JV408" s="52">
        <v>0</v>
      </c>
      <c r="JW408" s="52">
        <v>0</v>
      </c>
      <c r="JX408" s="52">
        <v>0</v>
      </c>
      <c r="JY408" s="52">
        <v>0</v>
      </c>
      <c r="JZ408" s="52">
        <v>0</v>
      </c>
      <c r="KA408" s="52">
        <v>0</v>
      </c>
      <c r="KB408" s="52">
        <v>0</v>
      </c>
      <c r="KC408" s="52">
        <v>0</v>
      </c>
      <c r="KD408" s="52">
        <v>0</v>
      </c>
      <c r="KE408" s="52">
        <v>0</v>
      </c>
      <c r="KF408" s="52">
        <v>0</v>
      </c>
      <c r="KG408" s="52">
        <v>0</v>
      </c>
      <c r="KH408" s="52">
        <v>0</v>
      </c>
      <c r="KI408" s="52">
        <v>0</v>
      </c>
      <c r="KJ408" s="52">
        <v>0</v>
      </c>
      <c r="KK408" s="52">
        <v>0</v>
      </c>
      <c r="KL408" s="52">
        <v>0</v>
      </c>
      <c r="KM408" s="52">
        <v>0</v>
      </c>
      <c r="KN408" s="52">
        <v>0</v>
      </c>
      <c r="KO408" s="52">
        <v>0</v>
      </c>
      <c r="KP408" s="52">
        <v>0</v>
      </c>
      <c r="KQ408" s="52">
        <v>0</v>
      </c>
      <c r="KR408" s="52">
        <v>0</v>
      </c>
      <c r="KS408" s="52">
        <v>0</v>
      </c>
      <c r="KT408" s="52">
        <v>0</v>
      </c>
      <c r="KU408" s="52">
        <v>0</v>
      </c>
      <c r="KV408" s="52">
        <v>0</v>
      </c>
      <c r="KW408" s="52">
        <v>0</v>
      </c>
      <c r="KX408" s="52">
        <v>0</v>
      </c>
      <c r="KY408" s="52">
        <v>0</v>
      </c>
      <c r="KZ408" s="52">
        <v>0</v>
      </c>
      <c r="LA408" s="52">
        <v>0</v>
      </c>
      <c r="LB408" s="52">
        <v>0</v>
      </c>
      <c r="LC408" s="52">
        <v>0</v>
      </c>
      <c r="LD408" s="52">
        <v>0</v>
      </c>
      <c r="LE408" s="52">
        <v>0</v>
      </c>
      <c r="LF408" s="52">
        <v>0</v>
      </c>
      <c r="LG408" s="52">
        <v>0</v>
      </c>
      <c r="LH408" s="52">
        <v>0</v>
      </c>
      <c r="LI408" s="52">
        <v>0</v>
      </c>
      <c r="LJ408" s="52">
        <v>0</v>
      </c>
      <c r="LK408" s="52">
        <v>0</v>
      </c>
      <c r="LL408" s="52">
        <v>0</v>
      </c>
      <c r="LM408" s="52">
        <v>0</v>
      </c>
      <c r="LN408" s="52">
        <v>0</v>
      </c>
      <c r="LO408" s="52">
        <v>0</v>
      </c>
      <c r="LP408" s="52">
        <v>0</v>
      </c>
      <c r="LQ408" s="52">
        <v>0</v>
      </c>
      <c r="LR408" s="52">
        <v>0</v>
      </c>
      <c r="LS408" s="52">
        <v>0</v>
      </c>
      <c r="LT408" s="52">
        <v>0</v>
      </c>
      <c r="LU408" s="52">
        <v>0</v>
      </c>
      <c r="LV408" s="52">
        <v>0</v>
      </c>
      <c r="LW408" s="52">
        <v>0</v>
      </c>
      <c r="LX408" s="52">
        <v>0</v>
      </c>
      <c r="LY408" s="52">
        <v>0</v>
      </c>
      <c r="LZ408" s="52">
        <v>0</v>
      </c>
      <c r="MA408" s="52">
        <v>0</v>
      </c>
      <c r="MB408" s="52">
        <v>0</v>
      </c>
      <c r="MC408" s="52">
        <v>0</v>
      </c>
      <c r="MD408" s="52">
        <v>0</v>
      </c>
      <c r="ME408" s="52">
        <v>0</v>
      </c>
      <c r="MF408" s="52">
        <v>0</v>
      </c>
      <c r="MG408" s="52">
        <v>0</v>
      </c>
      <c r="MH408" s="52">
        <v>0</v>
      </c>
      <c r="MI408" s="52">
        <v>0</v>
      </c>
      <c r="MJ408" s="52">
        <v>0</v>
      </c>
      <c r="MK408" s="52">
        <v>0</v>
      </c>
      <c r="ML408" s="52">
        <v>0</v>
      </c>
      <c r="MM408" s="52">
        <v>0</v>
      </c>
      <c r="MN408" s="52">
        <v>0</v>
      </c>
      <c r="MO408" s="52">
        <v>0</v>
      </c>
      <c r="MP408" s="52">
        <v>0</v>
      </c>
      <c r="MQ408" s="52">
        <v>0</v>
      </c>
      <c r="MR408" s="52">
        <v>0</v>
      </c>
      <c r="MS408" s="52">
        <v>0</v>
      </c>
      <c r="MT408" s="52">
        <v>0</v>
      </c>
      <c r="MU408" s="52">
        <v>0</v>
      </c>
      <c r="MV408" s="52">
        <v>0</v>
      </c>
      <c r="MW408" s="52">
        <v>0</v>
      </c>
      <c r="MX408" s="52">
        <v>0</v>
      </c>
      <c r="MY408" s="52">
        <v>0</v>
      </c>
      <c r="MZ408" s="52">
        <v>0</v>
      </c>
      <c r="NA408" s="52">
        <v>0</v>
      </c>
      <c r="NB408" s="52">
        <v>0</v>
      </c>
      <c r="NC408" s="52">
        <v>0</v>
      </c>
      <c r="ND408" s="52">
        <v>0</v>
      </c>
      <c r="NE408" s="52">
        <v>0</v>
      </c>
      <c r="NF408" s="52">
        <v>0</v>
      </c>
      <c r="NG408" s="52">
        <v>0</v>
      </c>
      <c r="NH408" s="52">
        <v>0</v>
      </c>
      <c r="NI408" s="52">
        <v>0</v>
      </c>
      <c r="NJ408" s="52">
        <v>0</v>
      </c>
      <c r="NK408" s="52">
        <v>0</v>
      </c>
      <c r="NL408" s="52">
        <v>0</v>
      </c>
      <c r="NM408" s="52">
        <v>0</v>
      </c>
      <c r="NN408" s="52">
        <v>0</v>
      </c>
      <c r="NO408" s="52">
        <v>0</v>
      </c>
      <c r="NP408" s="52">
        <v>0</v>
      </c>
      <c r="NQ408" s="52">
        <v>0</v>
      </c>
      <c r="NR408" s="68">
        <f t="shared" si="21"/>
        <v>268806.36</v>
      </c>
      <c r="NS408" s="68">
        <f t="shared" si="22"/>
        <v>268806.36</v>
      </c>
      <c r="NT408" s="68">
        <f t="shared" si="23"/>
        <v>168087.17</v>
      </c>
    </row>
    <row r="409" spans="1:384" s="40" customFormat="1" ht="15" customHeight="1" outlineLevel="1" x14ac:dyDescent="0.2">
      <c r="A409" s="61"/>
      <c r="B409" s="49" t="s">
        <v>1220</v>
      </c>
      <c r="C409" s="49" t="s">
        <v>1271</v>
      </c>
      <c r="D409" s="49" t="s">
        <v>1272</v>
      </c>
      <c r="E409" s="50" t="s">
        <v>1304</v>
      </c>
      <c r="F409" s="64">
        <v>44831</v>
      </c>
      <c r="G409" s="49" t="s">
        <v>37</v>
      </c>
      <c r="H409" s="72">
        <v>0.12014900000000001</v>
      </c>
      <c r="I409" s="65">
        <v>99000</v>
      </c>
      <c r="J409" s="114" t="str">
        <f>_xlfn.XLOOKUP(E409,'[12]Resumo Unidades'!$B:$B,'[12]Resumo Unidades'!$W:$W)</f>
        <v>Fluxo ok</v>
      </c>
      <c r="K409" s="51" t="str">
        <f>IF(L409&gt;Resumo!$E$23,"Sim","Não")</f>
        <v>Não</v>
      </c>
      <c r="L409" s="66">
        <v>0</v>
      </c>
      <c r="M409" s="67"/>
      <c r="N409" s="52">
        <v>0</v>
      </c>
      <c r="O409" s="52">
        <v>0</v>
      </c>
      <c r="P409" s="52">
        <v>0</v>
      </c>
      <c r="Q409" s="52">
        <v>0</v>
      </c>
      <c r="R409" s="52">
        <v>0</v>
      </c>
      <c r="S409" s="52">
        <v>0</v>
      </c>
      <c r="T409" s="52">
        <v>0</v>
      </c>
      <c r="U409" s="52">
        <v>0</v>
      </c>
      <c r="V409" s="52">
        <v>0</v>
      </c>
      <c r="W409" s="52">
        <v>0</v>
      </c>
      <c r="X409" s="52">
        <v>0</v>
      </c>
      <c r="Y409" s="52">
        <v>0</v>
      </c>
      <c r="Z409" s="52">
        <v>0</v>
      </c>
      <c r="AA409" s="52">
        <v>0</v>
      </c>
      <c r="AB409" s="52">
        <v>0</v>
      </c>
      <c r="AC409" s="52">
        <v>0</v>
      </c>
      <c r="AD409" s="52">
        <v>0</v>
      </c>
      <c r="AE409" s="52">
        <v>0</v>
      </c>
      <c r="AF409" s="52">
        <v>0</v>
      </c>
      <c r="AG409" s="52">
        <v>0</v>
      </c>
      <c r="AH409" s="52">
        <v>0</v>
      </c>
      <c r="AI409" s="52">
        <v>0</v>
      </c>
      <c r="AJ409" s="52">
        <v>0</v>
      </c>
      <c r="AK409" s="52">
        <v>0</v>
      </c>
      <c r="AL409" s="52">
        <v>0</v>
      </c>
      <c r="AM409" s="52">
        <v>0</v>
      </c>
      <c r="AN409" s="52">
        <v>0</v>
      </c>
      <c r="AO409" s="52">
        <v>0</v>
      </c>
      <c r="AP409" s="52">
        <v>0</v>
      </c>
      <c r="AQ409" s="52">
        <v>0</v>
      </c>
      <c r="AR409" s="52">
        <v>0</v>
      </c>
      <c r="AS409" s="52">
        <v>0</v>
      </c>
      <c r="AT409" s="52">
        <v>0</v>
      </c>
      <c r="AU409" s="52">
        <v>0</v>
      </c>
      <c r="AV409" s="52">
        <v>0</v>
      </c>
      <c r="AW409" s="52">
        <v>0</v>
      </c>
      <c r="AX409" s="52">
        <v>0</v>
      </c>
      <c r="AY409" s="52">
        <v>0</v>
      </c>
      <c r="AZ409" s="52">
        <v>0</v>
      </c>
      <c r="BA409" s="52">
        <v>0</v>
      </c>
      <c r="BB409" s="52">
        <v>0</v>
      </c>
      <c r="BC409" s="52">
        <v>0</v>
      </c>
      <c r="BD409" s="52">
        <v>0</v>
      </c>
      <c r="BE409" s="52">
        <v>0</v>
      </c>
      <c r="BF409" s="52">
        <v>0</v>
      </c>
      <c r="BG409" s="52">
        <v>0</v>
      </c>
      <c r="BH409" s="52">
        <v>0</v>
      </c>
      <c r="BI409" s="52">
        <v>0</v>
      </c>
      <c r="BJ409" s="52">
        <v>0</v>
      </c>
      <c r="BK409" s="52">
        <v>0</v>
      </c>
      <c r="BL409" s="52">
        <v>0</v>
      </c>
      <c r="BM409" s="52">
        <v>0</v>
      </c>
      <c r="BN409" s="52">
        <v>0</v>
      </c>
      <c r="BO409" s="52">
        <v>0</v>
      </c>
      <c r="BP409" s="52">
        <v>0</v>
      </c>
      <c r="BQ409" s="52">
        <v>0</v>
      </c>
      <c r="BR409" s="52">
        <v>0</v>
      </c>
      <c r="BS409" s="52">
        <v>0</v>
      </c>
      <c r="BT409" s="52">
        <v>0</v>
      </c>
      <c r="BU409" s="52">
        <v>0</v>
      </c>
      <c r="BV409" s="52">
        <v>0</v>
      </c>
      <c r="BW409" s="52">
        <v>0</v>
      </c>
      <c r="BX409" s="52">
        <v>0</v>
      </c>
      <c r="BY409" s="52">
        <v>0</v>
      </c>
      <c r="BZ409" s="52">
        <v>0</v>
      </c>
      <c r="CA409" s="52">
        <v>0</v>
      </c>
      <c r="CB409" s="52">
        <v>0</v>
      </c>
      <c r="CC409" s="52">
        <v>0</v>
      </c>
      <c r="CD409" s="52">
        <v>2215.5200000000004</v>
      </c>
      <c r="CE409" s="52">
        <v>2176.7600000000002</v>
      </c>
      <c r="CF409" s="52">
        <v>2176.7600000000002</v>
      </c>
      <c r="CG409" s="52">
        <v>2176.7600000000002</v>
      </c>
      <c r="CH409" s="52">
        <v>2176.7600000000002</v>
      </c>
      <c r="CI409" s="52">
        <v>2176.7600000000002</v>
      </c>
      <c r="CJ409" s="52">
        <v>2176.7600000000002</v>
      </c>
      <c r="CK409" s="52">
        <v>2176.7600000000002</v>
      </c>
      <c r="CL409" s="52">
        <v>2176.7600000000002</v>
      </c>
      <c r="CM409" s="52">
        <v>6445.83</v>
      </c>
      <c r="CN409" s="52">
        <v>2176.7600000000002</v>
      </c>
      <c r="CO409" s="52">
        <v>2176.7600000000002</v>
      </c>
      <c r="CP409" s="52">
        <v>2176.7600000000002</v>
      </c>
      <c r="CQ409" s="52">
        <v>2176.7600000000002</v>
      </c>
      <c r="CR409" s="52">
        <v>2176.7600000000002</v>
      </c>
      <c r="CS409" s="52">
        <v>2176.7600000000002</v>
      </c>
      <c r="CT409" s="52">
        <v>2176.7600000000002</v>
      </c>
      <c r="CU409" s="52">
        <v>2176.7600000000002</v>
      </c>
      <c r="CV409" s="52">
        <v>2176.7600000000002</v>
      </c>
      <c r="CW409" s="52">
        <v>2176.7600000000002</v>
      </c>
      <c r="CX409" s="52">
        <v>2176.7600000000002</v>
      </c>
      <c r="CY409" s="52">
        <v>6445.83</v>
      </c>
      <c r="CZ409" s="52">
        <v>2176.7600000000002</v>
      </c>
      <c r="DA409" s="52">
        <v>2176.7600000000002</v>
      </c>
      <c r="DB409" s="52">
        <v>2176.7600000000002</v>
      </c>
      <c r="DC409" s="52">
        <v>2176.7600000000002</v>
      </c>
      <c r="DD409" s="52">
        <v>2176.7600000000002</v>
      </c>
      <c r="DE409" s="52">
        <v>2176.7600000000002</v>
      </c>
      <c r="DF409" s="52">
        <v>2176.7600000000002</v>
      </c>
      <c r="DG409" s="52">
        <v>0</v>
      </c>
      <c r="DH409" s="52">
        <v>0</v>
      </c>
      <c r="DI409" s="52">
        <v>0</v>
      </c>
      <c r="DJ409" s="52">
        <v>0</v>
      </c>
      <c r="DK409" s="52">
        <v>0</v>
      </c>
      <c r="DL409" s="52">
        <v>0</v>
      </c>
      <c r="DM409" s="52">
        <v>0</v>
      </c>
      <c r="DN409" s="52">
        <v>0</v>
      </c>
      <c r="DO409" s="52">
        <v>0</v>
      </c>
      <c r="DP409" s="52">
        <v>0</v>
      </c>
      <c r="DQ409" s="52">
        <v>0</v>
      </c>
      <c r="DR409" s="52">
        <v>0</v>
      </c>
      <c r="DS409" s="52">
        <v>0</v>
      </c>
      <c r="DT409" s="52">
        <v>0</v>
      </c>
      <c r="DU409" s="52">
        <v>0</v>
      </c>
      <c r="DV409" s="52">
        <v>0</v>
      </c>
      <c r="DW409" s="52">
        <v>0</v>
      </c>
      <c r="DX409" s="52">
        <v>0</v>
      </c>
      <c r="DY409" s="52">
        <v>0</v>
      </c>
      <c r="DZ409" s="52">
        <v>0</v>
      </c>
      <c r="EA409" s="52">
        <v>0</v>
      </c>
      <c r="EB409" s="52">
        <v>0</v>
      </c>
      <c r="EC409" s="52">
        <v>0</v>
      </c>
      <c r="ED409" s="52">
        <v>0</v>
      </c>
      <c r="EE409" s="52">
        <v>0</v>
      </c>
      <c r="EF409" s="52">
        <v>0</v>
      </c>
      <c r="EG409" s="52">
        <v>0</v>
      </c>
      <c r="EH409" s="52">
        <v>0</v>
      </c>
      <c r="EI409" s="52">
        <v>0</v>
      </c>
      <c r="EJ409" s="52">
        <v>0</v>
      </c>
      <c r="EK409" s="52">
        <v>0</v>
      </c>
      <c r="EL409" s="52">
        <v>0</v>
      </c>
      <c r="EM409" s="52">
        <v>0</v>
      </c>
      <c r="EN409" s="52">
        <v>0</v>
      </c>
      <c r="EO409" s="52">
        <v>0</v>
      </c>
      <c r="EP409" s="52">
        <v>0</v>
      </c>
      <c r="EQ409" s="52">
        <v>0</v>
      </c>
      <c r="ER409" s="52">
        <v>0</v>
      </c>
      <c r="ES409" s="52">
        <v>0</v>
      </c>
      <c r="ET409" s="52">
        <v>0</v>
      </c>
      <c r="EU409" s="52">
        <v>0</v>
      </c>
      <c r="EV409" s="52">
        <v>0</v>
      </c>
      <c r="EW409" s="52">
        <v>0</v>
      </c>
      <c r="EX409" s="52">
        <v>0</v>
      </c>
      <c r="EY409" s="52">
        <v>0</v>
      </c>
      <c r="EZ409" s="52">
        <v>0</v>
      </c>
      <c r="FA409" s="52">
        <v>0</v>
      </c>
      <c r="FB409" s="52">
        <v>0</v>
      </c>
      <c r="FC409" s="52">
        <v>0</v>
      </c>
      <c r="FD409" s="52">
        <v>0</v>
      </c>
      <c r="FE409" s="52">
        <v>0</v>
      </c>
      <c r="FF409" s="52">
        <v>0</v>
      </c>
      <c r="FG409" s="52">
        <v>0</v>
      </c>
      <c r="FH409" s="52">
        <v>0</v>
      </c>
      <c r="FI409" s="52">
        <v>0</v>
      </c>
      <c r="FJ409" s="52">
        <v>0</v>
      </c>
      <c r="FK409" s="52">
        <v>0</v>
      </c>
      <c r="FL409" s="52">
        <v>0</v>
      </c>
      <c r="FM409" s="52">
        <v>0</v>
      </c>
      <c r="FN409" s="52">
        <v>0</v>
      </c>
      <c r="FO409" s="52">
        <v>0</v>
      </c>
      <c r="FP409" s="52">
        <v>0</v>
      </c>
      <c r="FQ409" s="52">
        <v>0</v>
      </c>
      <c r="FR409" s="52">
        <v>0</v>
      </c>
      <c r="FS409" s="52">
        <v>0</v>
      </c>
      <c r="FT409" s="52">
        <v>0</v>
      </c>
      <c r="FU409" s="52">
        <v>0</v>
      </c>
      <c r="FV409" s="52">
        <v>0</v>
      </c>
      <c r="FW409" s="52">
        <v>0</v>
      </c>
      <c r="FX409" s="52">
        <v>0</v>
      </c>
      <c r="FY409" s="52">
        <v>0</v>
      </c>
      <c r="FZ409" s="52">
        <v>0</v>
      </c>
      <c r="GA409" s="52">
        <v>0</v>
      </c>
      <c r="GB409" s="52">
        <v>0</v>
      </c>
      <c r="GC409" s="52">
        <v>0</v>
      </c>
      <c r="GD409" s="52">
        <v>0</v>
      </c>
      <c r="GE409" s="52">
        <v>0</v>
      </c>
      <c r="GF409" s="52">
        <v>0</v>
      </c>
      <c r="GG409" s="52">
        <v>0</v>
      </c>
      <c r="GH409" s="52">
        <v>0</v>
      </c>
      <c r="GI409" s="52">
        <v>0</v>
      </c>
      <c r="GJ409" s="52">
        <v>0</v>
      </c>
      <c r="GK409" s="52">
        <v>0</v>
      </c>
      <c r="GL409" s="52">
        <v>0</v>
      </c>
      <c r="GM409" s="52">
        <v>0</v>
      </c>
      <c r="GN409" s="52">
        <v>0</v>
      </c>
      <c r="GO409" s="52">
        <v>0</v>
      </c>
      <c r="GP409" s="52">
        <v>0</v>
      </c>
      <c r="GQ409" s="52">
        <v>0</v>
      </c>
      <c r="GR409" s="52">
        <v>0</v>
      </c>
      <c r="GS409" s="52">
        <v>0</v>
      </c>
      <c r="GT409" s="52">
        <v>0</v>
      </c>
      <c r="GU409" s="52">
        <v>0</v>
      </c>
      <c r="GV409" s="52">
        <v>0</v>
      </c>
      <c r="GW409" s="52">
        <v>0</v>
      </c>
      <c r="GX409" s="52">
        <v>0</v>
      </c>
      <c r="GY409" s="52">
        <v>0</v>
      </c>
      <c r="GZ409" s="52">
        <v>0</v>
      </c>
      <c r="HA409" s="52">
        <v>0</v>
      </c>
      <c r="HB409" s="52">
        <v>0</v>
      </c>
      <c r="HC409" s="52">
        <v>0</v>
      </c>
      <c r="HD409" s="52">
        <v>0</v>
      </c>
      <c r="HE409" s="52">
        <v>0</v>
      </c>
      <c r="HF409" s="52">
        <v>0</v>
      </c>
      <c r="HG409" s="52">
        <v>0</v>
      </c>
      <c r="HH409" s="52">
        <v>0</v>
      </c>
      <c r="HI409" s="52">
        <v>0</v>
      </c>
      <c r="HJ409" s="52">
        <v>0</v>
      </c>
      <c r="HK409" s="52">
        <v>0</v>
      </c>
      <c r="HL409" s="52">
        <v>0</v>
      </c>
      <c r="HM409" s="52">
        <v>0</v>
      </c>
      <c r="HN409" s="52">
        <v>0</v>
      </c>
      <c r="HO409" s="52">
        <v>0</v>
      </c>
      <c r="HP409" s="52">
        <v>0</v>
      </c>
      <c r="HQ409" s="52">
        <v>0</v>
      </c>
      <c r="HR409" s="52">
        <v>0</v>
      </c>
      <c r="HS409" s="52">
        <v>0</v>
      </c>
      <c r="HT409" s="52">
        <v>0</v>
      </c>
      <c r="HU409" s="52">
        <v>0</v>
      </c>
      <c r="HV409" s="52">
        <v>0</v>
      </c>
      <c r="HW409" s="52">
        <v>0</v>
      </c>
      <c r="HX409" s="52">
        <v>0</v>
      </c>
      <c r="HY409" s="52">
        <v>0</v>
      </c>
      <c r="HZ409" s="52">
        <v>0</v>
      </c>
      <c r="IA409" s="52">
        <v>0</v>
      </c>
      <c r="IB409" s="52">
        <v>0</v>
      </c>
      <c r="IC409" s="52">
        <v>0</v>
      </c>
      <c r="ID409" s="52">
        <v>0</v>
      </c>
      <c r="IE409" s="52">
        <v>0</v>
      </c>
      <c r="IF409" s="52">
        <v>0</v>
      </c>
      <c r="IG409" s="52">
        <v>0</v>
      </c>
      <c r="IH409" s="52">
        <v>0</v>
      </c>
      <c r="II409" s="52">
        <v>0</v>
      </c>
      <c r="IJ409" s="52">
        <v>0</v>
      </c>
      <c r="IK409" s="52">
        <v>0</v>
      </c>
      <c r="IL409" s="52">
        <v>0</v>
      </c>
      <c r="IM409" s="52">
        <v>0</v>
      </c>
      <c r="IN409" s="52">
        <v>0</v>
      </c>
      <c r="IO409" s="52">
        <v>0</v>
      </c>
      <c r="IP409" s="52">
        <v>0</v>
      </c>
      <c r="IQ409" s="52">
        <v>0</v>
      </c>
      <c r="IR409" s="52">
        <v>0</v>
      </c>
      <c r="IS409" s="52">
        <v>0</v>
      </c>
      <c r="IT409" s="52">
        <v>0</v>
      </c>
      <c r="IU409" s="52">
        <v>0</v>
      </c>
      <c r="IV409" s="52">
        <v>0</v>
      </c>
      <c r="IW409" s="52">
        <v>0</v>
      </c>
      <c r="IX409" s="52">
        <v>0</v>
      </c>
      <c r="IY409" s="52">
        <v>0</v>
      </c>
      <c r="IZ409" s="52">
        <v>0</v>
      </c>
      <c r="JA409" s="52">
        <v>0</v>
      </c>
      <c r="JB409" s="52">
        <v>0</v>
      </c>
      <c r="JC409" s="52">
        <v>0</v>
      </c>
      <c r="JD409" s="52">
        <v>0</v>
      </c>
      <c r="JE409" s="52">
        <v>0</v>
      </c>
      <c r="JF409" s="52">
        <v>0</v>
      </c>
      <c r="JG409" s="52">
        <v>0</v>
      </c>
      <c r="JH409" s="52">
        <v>0</v>
      </c>
      <c r="JI409" s="52">
        <v>0</v>
      </c>
      <c r="JJ409" s="52">
        <v>0</v>
      </c>
      <c r="JK409" s="52">
        <v>0</v>
      </c>
      <c r="JL409" s="52">
        <v>0</v>
      </c>
      <c r="JM409" s="52">
        <v>0</v>
      </c>
      <c r="JN409" s="52">
        <v>0</v>
      </c>
      <c r="JO409" s="52">
        <v>0</v>
      </c>
      <c r="JP409" s="52">
        <v>0</v>
      </c>
      <c r="JQ409" s="52">
        <v>0</v>
      </c>
      <c r="JR409" s="52">
        <v>0</v>
      </c>
      <c r="JS409" s="52">
        <v>0</v>
      </c>
      <c r="JT409" s="52">
        <v>0</v>
      </c>
      <c r="JU409" s="52">
        <v>0</v>
      </c>
      <c r="JV409" s="52">
        <v>0</v>
      </c>
      <c r="JW409" s="52">
        <v>0</v>
      </c>
      <c r="JX409" s="52">
        <v>0</v>
      </c>
      <c r="JY409" s="52">
        <v>0</v>
      </c>
      <c r="JZ409" s="52">
        <v>0</v>
      </c>
      <c r="KA409" s="52">
        <v>0</v>
      </c>
      <c r="KB409" s="52">
        <v>0</v>
      </c>
      <c r="KC409" s="52">
        <v>0</v>
      </c>
      <c r="KD409" s="52">
        <v>0</v>
      </c>
      <c r="KE409" s="52">
        <v>0</v>
      </c>
      <c r="KF409" s="52">
        <v>0</v>
      </c>
      <c r="KG409" s="52">
        <v>0</v>
      </c>
      <c r="KH409" s="52">
        <v>0</v>
      </c>
      <c r="KI409" s="52">
        <v>0</v>
      </c>
      <c r="KJ409" s="52">
        <v>0</v>
      </c>
      <c r="KK409" s="52">
        <v>0</v>
      </c>
      <c r="KL409" s="52">
        <v>0</v>
      </c>
      <c r="KM409" s="52">
        <v>0</v>
      </c>
      <c r="KN409" s="52">
        <v>0</v>
      </c>
      <c r="KO409" s="52">
        <v>0</v>
      </c>
      <c r="KP409" s="52">
        <v>0</v>
      </c>
      <c r="KQ409" s="52">
        <v>0</v>
      </c>
      <c r="KR409" s="52">
        <v>0</v>
      </c>
      <c r="KS409" s="52">
        <v>0</v>
      </c>
      <c r="KT409" s="52">
        <v>0</v>
      </c>
      <c r="KU409" s="52">
        <v>0</v>
      </c>
      <c r="KV409" s="52">
        <v>0</v>
      </c>
      <c r="KW409" s="52">
        <v>0</v>
      </c>
      <c r="KX409" s="52">
        <v>0</v>
      </c>
      <c r="KY409" s="52">
        <v>0</v>
      </c>
      <c r="KZ409" s="52">
        <v>0</v>
      </c>
      <c r="LA409" s="52">
        <v>0</v>
      </c>
      <c r="LB409" s="52">
        <v>0</v>
      </c>
      <c r="LC409" s="52">
        <v>0</v>
      </c>
      <c r="LD409" s="52">
        <v>0</v>
      </c>
      <c r="LE409" s="52">
        <v>0</v>
      </c>
      <c r="LF409" s="52">
        <v>0</v>
      </c>
      <c r="LG409" s="52">
        <v>0</v>
      </c>
      <c r="LH409" s="52">
        <v>0</v>
      </c>
      <c r="LI409" s="52">
        <v>0</v>
      </c>
      <c r="LJ409" s="52">
        <v>0</v>
      </c>
      <c r="LK409" s="52">
        <v>0</v>
      </c>
      <c r="LL409" s="52">
        <v>0</v>
      </c>
      <c r="LM409" s="52">
        <v>0</v>
      </c>
      <c r="LN409" s="52">
        <v>0</v>
      </c>
      <c r="LO409" s="52">
        <v>0</v>
      </c>
      <c r="LP409" s="52">
        <v>0</v>
      </c>
      <c r="LQ409" s="52">
        <v>0</v>
      </c>
      <c r="LR409" s="52">
        <v>0</v>
      </c>
      <c r="LS409" s="52">
        <v>0</v>
      </c>
      <c r="LT409" s="52">
        <v>0</v>
      </c>
      <c r="LU409" s="52">
        <v>0</v>
      </c>
      <c r="LV409" s="52">
        <v>0</v>
      </c>
      <c r="LW409" s="52">
        <v>0</v>
      </c>
      <c r="LX409" s="52">
        <v>0</v>
      </c>
      <c r="LY409" s="52">
        <v>0</v>
      </c>
      <c r="LZ409" s="52">
        <v>0</v>
      </c>
      <c r="MA409" s="52">
        <v>0</v>
      </c>
      <c r="MB409" s="52">
        <v>0</v>
      </c>
      <c r="MC409" s="52">
        <v>0</v>
      </c>
      <c r="MD409" s="52">
        <v>0</v>
      </c>
      <c r="ME409" s="52">
        <v>0</v>
      </c>
      <c r="MF409" s="52">
        <v>0</v>
      </c>
      <c r="MG409" s="52">
        <v>0</v>
      </c>
      <c r="MH409" s="52">
        <v>0</v>
      </c>
      <c r="MI409" s="52">
        <v>0</v>
      </c>
      <c r="MJ409" s="52">
        <v>0</v>
      </c>
      <c r="MK409" s="52">
        <v>0</v>
      </c>
      <c r="ML409" s="52">
        <v>0</v>
      </c>
      <c r="MM409" s="52">
        <v>0</v>
      </c>
      <c r="MN409" s="52">
        <v>0</v>
      </c>
      <c r="MO409" s="52">
        <v>0</v>
      </c>
      <c r="MP409" s="52">
        <v>0</v>
      </c>
      <c r="MQ409" s="52">
        <v>0</v>
      </c>
      <c r="MR409" s="52">
        <v>0</v>
      </c>
      <c r="MS409" s="52">
        <v>0</v>
      </c>
      <c r="MT409" s="52">
        <v>0</v>
      </c>
      <c r="MU409" s="52">
        <v>0</v>
      </c>
      <c r="MV409" s="52">
        <v>0</v>
      </c>
      <c r="MW409" s="52">
        <v>0</v>
      </c>
      <c r="MX409" s="52">
        <v>0</v>
      </c>
      <c r="MY409" s="52">
        <v>0</v>
      </c>
      <c r="MZ409" s="52">
        <v>0</v>
      </c>
      <c r="NA409" s="52">
        <v>0</v>
      </c>
      <c r="NB409" s="52">
        <v>0</v>
      </c>
      <c r="NC409" s="52">
        <v>0</v>
      </c>
      <c r="ND409" s="52">
        <v>0</v>
      </c>
      <c r="NE409" s="52">
        <v>0</v>
      </c>
      <c r="NF409" s="52">
        <v>0</v>
      </c>
      <c r="NG409" s="52">
        <v>0</v>
      </c>
      <c r="NH409" s="52">
        <v>0</v>
      </c>
      <c r="NI409" s="52">
        <v>0</v>
      </c>
      <c r="NJ409" s="52">
        <v>0</v>
      </c>
      <c r="NK409" s="52">
        <v>0</v>
      </c>
      <c r="NL409" s="52">
        <v>0</v>
      </c>
      <c r="NM409" s="52">
        <v>0</v>
      </c>
      <c r="NN409" s="52">
        <v>0</v>
      </c>
      <c r="NO409" s="52">
        <v>0</v>
      </c>
      <c r="NP409" s="52">
        <v>0</v>
      </c>
      <c r="NQ409" s="52">
        <v>0</v>
      </c>
      <c r="NR409" s="68">
        <f t="shared" si="21"/>
        <v>71702.940000000031</v>
      </c>
      <c r="NS409" s="68">
        <f t="shared" si="22"/>
        <v>71702.940000000031</v>
      </c>
      <c r="NT409" s="68">
        <f t="shared" si="23"/>
        <v>71702.940000000031</v>
      </c>
    </row>
    <row r="410" spans="1:384" s="40" customFormat="1" ht="15" customHeight="1" outlineLevel="1" x14ac:dyDescent="0.2">
      <c r="A410" s="61"/>
      <c r="B410" s="49" t="s">
        <v>1220</v>
      </c>
      <c r="C410" s="49" t="s">
        <v>1273</v>
      </c>
      <c r="D410" s="49" t="s">
        <v>1274</v>
      </c>
      <c r="E410" s="50" t="s">
        <v>1305</v>
      </c>
      <c r="F410" s="64">
        <v>44895</v>
      </c>
      <c r="G410" s="49" t="s">
        <v>37</v>
      </c>
      <c r="H410" s="72">
        <v>0</v>
      </c>
      <c r="I410" s="65">
        <v>98999.6</v>
      </c>
      <c r="J410" s="114" t="str">
        <f>_xlfn.XLOOKUP(E410,'[12]Resumo Unidades'!$B:$B,'[12]Resumo Unidades'!$W:$W)</f>
        <v>Fluxo ok</v>
      </c>
      <c r="K410" s="51" t="str">
        <f>IF(L410&gt;Resumo!$E$23,"Sim","Não")</f>
        <v>Não</v>
      </c>
      <c r="L410" s="66">
        <v>12</v>
      </c>
      <c r="M410" s="67"/>
      <c r="N410" s="52">
        <v>0</v>
      </c>
      <c r="O410" s="52">
        <v>0</v>
      </c>
      <c r="P410" s="52">
        <v>0</v>
      </c>
      <c r="Q410" s="52">
        <v>0</v>
      </c>
      <c r="R410" s="52">
        <v>0</v>
      </c>
      <c r="S410" s="52">
        <v>0</v>
      </c>
      <c r="T410" s="52">
        <v>0</v>
      </c>
      <c r="U410" s="52">
        <v>0</v>
      </c>
      <c r="V410" s="52">
        <v>0</v>
      </c>
      <c r="W410" s="52">
        <v>0</v>
      </c>
      <c r="X410" s="52">
        <v>0</v>
      </c>
      <c r="Y410" s="52">
        <v>0</v>
      </c>
      <c r="Z410" s="52">
        <v>0</v>
      </c>
      <c r="AA410" s="52">
        <v>0</v>
      </c>
      <c r="AB410" s="52">
        <v>0</v>
      </c>
      <c r="AC410" s="52">
        <v>0</v>
      </c>
      <c r="AD410" s="52">
        <v>0</v>
      </c>
      <c r="AE410" s="52">
        <v>0</v>
      </c>
      <c r="AF410" s="52">
        <v>0</v>
      </c>
      <c r="AG410" s="52">
        <v>0</v>
      </c>
      <c r="AH410" s="52">
        <v>0</v>
      </c>
      <c r="AI410" s="52">
        <v>0</v>
      </c>
      <c r="AJ410" s="52">
        <v>0</v>
      </c>
      <c r="AK410" s="52">
        <v>0</v>
      </c>
      <c r="AL410" s="52">
        <v>0</v>
      </c>
      <c r="AM410" s="52">
        <v>0</v>
      </c>
      <c r="AN410" s="52">
        <v>0</v>
      </c>
      <c r="AO410" s="52">
        <v>0</v>
      </c>
      <c r="AP410" s="52">
        <v>0</v>
      </c>
      <c r="AQ410" s="52">
        <v>0</v>
      </c>
      <c r="AR410" s="52">
        <v>0</v>
      </c>
      <c r="AS410" s="52">
        <v>0</v>
      </c>
      <c r="AT410" s="52">
        <v>0</v>
      </c>
      <c r="AU410" s="52">
        <v>0</v>
      </c>
      <c r="AV410" s="52">
        <v>0</v>
      </c>
      <c r="AW410" s="52">
        <v>0</v>
      </c>
      <c r="AX410" s="52">
        <v>0</v>
      </c>
      <c r="AY410" s="52">
        <v>0</v>
      </c>
      <c r="AZ410" s="52">
        <v>0</v>
      </c>
      <c r="BA410" s="52">
        <v>0</v>
      </c>
      <c r="BB410" s="52">
        <v>0</v>
      </c>
      <c r="BC410" s="52">
        <v>0</v>
      </c>
      <c r="BD410" s="52">
        <v>0</v>
      </c>
      <c r="BE410" s="52">
        <v>0</v>
      </c>
      <c r="BF410" s="52">
        <v>0</v>
      </c>
      <c r="BG410" s="52">
        <v>0</v>
      </c>
      <c r="BH410" s="52">
        <v>0</v>
      </c>
      <c r="BI410" s="52">
        <v>0</v>
      </c>
      <c r="BJ410" s="52">
        <v>0</v>
      </c>
      <c r="BK410" s="52">
        <v>0</v>
      </c>
      <c r="BL410" s="52">
        <v>0</v>
      </c>
      <c r="BM410" s="52">
        <v>0</v>
      </c>
      <c r="BN410" s="52">
        <v>0</v>
      </c>
      <c r="BO410" s="52">
        <v>0</v>
      </c>
      <c r="BP410" s="52">
        <v>0</v>
      </c>
      <c r="BQ410" s="52">
        <v>0</v>
      </c>
      <c r="BR410" s="52">
        <v>0</v>
      </c>
      <c r="BS410" s="52">
        <v>0</v>
      </c>
      <c r="BT410" s="52">
        <v>0</v>
      </c>
      <c r="BU410" s="52">
        <v>0</v>
      </c>
      <c r="BV410" s="52">
        <v>0</v>
      </c>
      <c r="BW410" s="52">
        <v>0</v>
      </c>
      <c r="BX410" s="52">
        <v>0</v>
      </c>
      <c r="BY410" s="52">
        <v>0</v>
      </c>
      <c r="BZ410" s="52">
        <v>0</v>
      </c>
      <c r="CA410" s="52">
        <v>0</v>
      </c>
      <c r="CB410" s="52">
        <v>0</v>
      </c>
      <c r="CC410" s="52">
        <v>1488.04</v>
      </c>
      <c r="CD410" s="52">
        <v>1429.18</v>
      </c>
      <c r="CE410" s="52">
        <v>1388.39</v>
      </c>
      <c r="CF410" s="52">
        <v>1388.39</v>
      </c>
      <c r="CG410" s="52">
        <v>1388.39</v>
      </c>
      <c r="CH410" s="52">
        <v>1388.39</v>
      </c>
      <c r="CI410" s="52">
        <v>1388.39</v>
      </c>
      <c r="CJ410" s="52">
        <v>1388.39</v>
      </c>
      <c r="CK410" s="52">
        <v>1388.39</v>
      </c>
      <c r="CL410" s="52">
        <v>1388.39</v>
      </c>
      <c r="CM410" s="52">
        <v>6889.7699999999995</v>
      </c>
      <c r="CN410" s="52">
        <v>1388.39</v>
      </c>
      <c r="CO410" s="52">
        <v>1388.39</v>
      </c>
      <c r="CP410" s="52">
        <v>1388.39</v>
      </c>
      <c r="CQ410" s="52">
        <v>1388.39</v>
      </c>
      <c r="CR410" s="52">
        <v>1388.39</v>
      </c>
      <c r="CS410" s="52">
        <v>1388.39</v>
      </c>
      <c r="CT410" s="52">
        <v>1388.39</v>
      </c>
      <c r="CU410" s="52">
        <v>1388.39</v>
      </c>
      <c r="CV410" s="52">
        <v>1388.39</v>
      </c>
      <c r="CW410" s="52">
        <v>1388.39</v>
      </c>
      <c r="CX410" s="52">
        <v>1388.39</v>
      </c>
      <c r="CY410" s="52">
        <v>6889.7699999999995</v>
      </c>
      <c r="CZ410" s="52">
        <v>1388.39</v>
      </c>
      <c r="DA410" s="52">
        <v>1388.39</v>
      </c>
      <c r="DB410" s="52">
        <v>1388.39</v>
      </c>
      <c r="DC410" s="52">
        <v>1388.39</v>
      </c>
      <c r="DD410" s="52">
        <v>1388.39</v>
      </c>
      <c r="DE410" s="52">
        <v>1388.39</v>
      </c>
      <c r="DF410" s="52">
        <v>1388.39</v>
      </c>
      <c r="DG410" s="52">
        <v>1388.39</v>
      </c>
      <c r="DH410" s="52">
        <v>1388.39</v>
      </c>
      <c r="DI410" s="52">
        <v>1388.39</v>
      </c>
      <c r="DJ410" s="52">
        <v>1388.39</v>
      </c>
      <c r="DK410" s="52">
        <v>6889.7699999999995</v>
      </c>
      <c r="DL410" s="52">
        <v>1388.39</v>
      </c>
      <c r="DM410" s="52">
        <v>0</v>
      </c>
      <c r="DN410" s="52">
        <v>0</v>
      </c>
      <c r="DO410" s="52">
        <v>0</v>
      </c>
      <c r="DP410" s="52">
        <v>0</v>
      </c>
      <c r="DQ410" s="52">
        <v>0</v>
      </c>
      <c r="DR410" s="52">
        <v>0</v>
      </c>
      <c r="DS410" s="52">
        <v>0</v>
      </c>
      <c r="DT410" s="52">
        <v>0</v>
      </c>
      <c r="DU410" s="52">
        <v>0</v>
      </c>
      <c r="DV410" s="52">
        <v>0</v>
      </c>
      <c r="DW410" s="52">
        <v>0</v>
      </c>
      <c r="DX410" s="52">
        <v>0</v>
      </c>
      <c r="DY410" s="52">
        <v>0</v>
      </c>
      <c r="DZ410" s="52">
        <v>0</v>
      </c>
      <c r="EA410" s="52">
        <v>0</v>
      </c>
      <c r="EB410" s="52">
        <v>0</v>
      </c>
      <c r="EC410" s="52">
        <v>0</v>
      </c>
      <c r="ED410" s="52">
        <v>0</v>
      </c>
      <c r="EE410" s="52">
        <v>0</v>
      </c>
      <c r="EF410" s="52">
        <v>0</v>
      </c>
      <c r="EG410" s="52">
        <v>0</v>
      </c>
      <c r="EH410" s="52">
        <v>0</v>
      </c>
      <c r="EI410" s="52">
        <v>0</v>
      </c>
      <c r="EJ410" s="52">
        <v>0</v>
      </c>
      <c r="EK410" s="52">
        <v>0</v>
      </c>
      <c r="EL410" s="52">
        <v>0</v>
      </c>
      <c r="EM410" s="52">
        <v>0</v>
      </c>
      <c r="EN410" s="52">
        <v>0</v>
      </c>
      <c r="EO410" s="52">
        <v>0</v>
      </c>
      <c r="EP410" s="52">
        <v>0</v>
      </c>
      <c r="EQ410" s="52">
        <v>0</v>
      </c>
      <c r="ER410" s="52">
        <v>0</v>
      </c>
      <c r="ES410" s="52">
        <v>0</v>
      </c>
      <c r="ET410" s="52">
        <v>0</v>
      </c>
      <c r="EU410" s="52">
        <v>0</v>
      </c>
      <c r="EV410" s="52">
        <v>0</v>
      </c>
      <c r="EW410" s="52">
        <v>0</v>
      </c>
      <c r="EX410" s="52">
        <v>0</v>
      </c>
      <c r="EY410" s="52">
        <v>0</v>
      </c>
      <c r="EZ410" s="52">
        <v>0</v>
      </c>
      <c r="FA410" s="52">
        <v>0</v>
      </c>
      <c r="FB410" s="52">
        <v>0</v>
      </c>
      <c r="FC410" s="52">
        <v>0</v>
      </c>
      <c r="FD410" s="52">
        <v>0</v>
      </c>
      <c r="FE410" s="52">
        <v>0</v>
      </c>
      <c r="FF410" s="52">
        <v>0</v>
      </c>
      <c r="FG410" s="52">
        <v>0</v>
      </c>
      <c r="FH410" s="52">
        <v>0</v>
      </c>
      <c r="FI410" s="52">
        <v>0</v>
      </c>
      <c r="FJ410" s="52">
        <v>0</v>
      </c>
      <c r="FK410" s="52">
        <v>0</v>
      </c>
      <c r="FL410" s="52">
        <v>0</v>
      </c>
      <c r="FM410" s="52">
        <v>0</v>
      </c>
      <c r="FN410" s="52">
        <v>0</v>
      </c>
      <c r="FO410" s="52">
        <v>0</v>
      </c>
      <c r="FP410" s="52">
        <v>0</v>
      </c>
      <c r="FQ410" s="52">
        <v>0</v>
      </c>
      <c r="FR410" s="52">
        <v>0</v>
      </c>
      <c r="FS410" s="52">
        <v>0</v>
      </c>
      <c r="FT410" s="52">
        <v>0</v>
      </c>
      <c r="FU410" s="52">
        <v>0</v>
      </c>
      <c r="FV410" s="52">
        <v>0</v>
      </c>
      <c r="FW410" s="52">
        <v>0</v>
      </c>
      <c r="FX410" s="52">
        <v>0</v>
      </c>
      <c r="FY410" s="52">
        <v>0</v>
      </c>
      <c r="FZ410" s="52">
        <v>0</v>
      </c>
      <c r="GA410" s="52">
        <v>0</v>
      </c>
      <c r="GB410" s="52">
        <v>0</v>
      </c>
      <c r="GC410" s="52">
        <v>0</v>
      </c>
      <c r="GD410" s="52">
        <v>0</v>
      </c>
      <c r="GE410" s="52">
        <v>0</v>
      </c>
      <c r="GF410" s="52">
        <v>0</v>
      </c>
      <c r="GG410" s="52">
        <v>0</v>
      </c>
      <c r="GH410" s="52">
        <v>0</v>
      </c>
      <c r="GI410" s="52">
        <v>0</v>
      </c>
      <c r="GJ410" s="52">
        <v>0</v>
      </c>
      <c r="GK410" s="52">
        <v>0</v>
      </c>
      <c r="GL410" s="52">
        <v>0</v>
      </c>
      <c r="GM410" s="52">
        <v>0</v>
      </c>
      <c r="GN410" s="52">
        <v>0</v>
      </c>
      <c r="GO410" s="52">
        <v>0</v>
      </c>
      <c r="GP410" s="52">
        <v>0</v>
      </c>
      <c r="GQ410" s="52">
        <v>0</v>
      </c>
      <c r="GR410" s="52">
        <v>0</v>
      </c>
      <c r="GS410" s="52">
        <v>0</v>
      </c>
      <c r="GT410" s="52">
        <v>0</v>
      </c>
      <c r="GU410" s="52">
        <v>0</v>
      </c>
      <c r="GV410" s="52">
        <v>0</v>
      </c>
      <c r="GW410" s="52">
        <v>0</v>
      </c>
      <c r="GX410" s="52">
        <v>0</v>
      </c>
      <c r="GY410" s="52">
        <v>0</v>
      </c>
      <c r="GZ410" s="52">
        <v>0</v>
      </c>
      <c r="HA410" s="52">
        <v>0</v>
      </c>
      <c r="HB410" s="52">
        <v>0</v>
      </c>
      <c r="HC410" s="52">
        <v>0</v>
      </c>
      <c r="HD410" s="52">
        <v>0</v>
      </c>
      <c r="HE410" s="52">
        <v>0</v>
      </c>
      <c r="HF410" s="52">
        <v>0</v>
      </c>
      <c r="HG410" s="52">
        <v>0</v>
      </c>
      <c r="HH410" s="52">
        <v>0</v>
      </c>
      <c r="HI410" s="52">
        <v>0</v>
      </c>
      <c r="HJ410" s="52">
        <v>0</v>
      </c>
      <c r="HK410" s="52">
        <v>0</v>
      </c>
      <c r="HL410" s="52">
        <v>0</v>
      </c>
      <c r="HM410" s="52">
        <v>0</v>
      </c>
      <c r="HN410" s="52">
        <v>0</v>
      </c>
      <c r="HO410" s="52">
        <v>0</v>
      </c>
      <c r="HP410" s="52">
        <v>0</v>
      </c>
      <c r="HQ410" s="52">
        <v>0</v>
      </c>
      <c r="HR410" s="52">
        <v>0</v>
      </c>
      <c r="HS410" s="52">
        <v>0</v>
      </c>
      <c r="HT410" s="52">
        <v>0</v>
      </c>
      <c r="HU410" s="52">
        <v>0</v>
      </c>
      <c r="HV410" s="52">
        <v>0</v>
      </c>
      <c r="HW410" s="52">
        <v>0</v>
      </c>
      <c r="HX410" s="52">
        <v>0</v>
      </c>
      <c r="HY410" s="52">
        <v>0</v>
      </c>
      <c r="HZ410" s="52">
        <v>0</v>
      </c>
      <c r="IA410" s="52">
        <v>0</v>
      </c>
      <c r="IB410" s="52">
        <v>0</v>
      </c>
      <c r="IC410" s="52">
        <v>0</v>
      </c>
      <c r="ID410" s="52">
        <v>0</v>
      </c>
      <c r="IE410" s="52">
        <v>0</v>
      </c>
      <c r="IF410" s="52">
        <v>0</v>
      </c>
      <c r="IG410" s="52">
        <v>0</v>
      </c>
      <c r="IH410" s="52">
        <v>0</v>
      </c>
      <c r="II410" s="52">
        <v>0</v>
      </c>
      <c r="IJ410" s="52">
        <v>0</v>
      </c>
      <c r="IK410" s="52">
        <v>0</v>
      </c>
      <c r="IL410" s="52">
        <v>0</v>
      </c>
      <c r="IM410" s="52">
        <v>0</v>
      </c>
      <c r="IN410" s="52">
        <v>0</v>
      </c>
      <c r="IO410" s="52">
        <v>0</v>
      </c>
      <c r="IP410" s="52">
        <v>0</v>
      </c>
      <c r="IQ410" s="52">
        <v>0</v>
      </c>
      <c r="IR410" s="52">
        <v>0</v>
      </c>
      <c r="IS410" s="52">
        <v>0</v>
      </c>
      <c r="IT410" s="52">
        <v>0</v>
      </c>
      <c r="IU410" s="52">
        <v>0</v>
      </c>
      <c r="IV410" s="52">
        <v>0</v>
      </c>
      <c r="IW410" s="52">
        <v>0</v>
      </c>
      <c r="IX410" s="52">
        <v>0</v>
      </c>
      <c r="IY410" s="52">
        <v>0</v>
      </c>
      <c r="IZ410" s="52">
        <v>0</v>
      </c>
      <c r="JA410" s="52">
        <v>0</v>
      </c>
      <c r="JB410" s="52">
        <v>0</v>
      </c>
      <c r="JC410" s="52">
        <v>0</v>
      </c>
      <c r="JD410" s="52">
        <v>0</v>
      </c>
      <c r="JE410" s="52">
        <v>0</v>
      </c>
      <c r="JF410" s="52">
        <v>0</v>
      </c>
      <c r="JG410" s="52">
        <v>0</v>
      </c>
      <c r="JH410" s="52">
        <v>0</v>
      </c>
      <c r="JI410" s="52">
        <v>0</v>
      </c>
      <c r="JJ410" s="52">
        <v>0</v>
      </c>
      <c r="JK410" s="52">
        <v>0</v>
      </c>
      <c r="JL410" s="52">
        <v>0</v>
      </c>
      <c r="JM410" s="52">
        <v>0</v>
      </c>
      <c r="JN410" s="52">
        <v>0</v>
      </c>
      <c r="JO410" s="52">
        <v>0</v>
      </c>
      <c r="JP410" s="52">
        <v>0</v>
      </c>
      <c r="JQ410" s="52">
        <v>0</v>
      </c>
      <c r="JR410" s="52">
        <v>0</v>
      </c>
      <c r="JS410" s="52">
        <v>0</v>
      </c>
      <c r="JT410" s="52">
        <v>0</v>
      </c>
      <c r="JU410" s="52">
        <v>0</v>
      </c>
      <c r="JV410" s="52">
        <v>0</v>
      </c>
      <c r="JW410" s="52">
        <v>0</v>
      </c>
      <c r="JX410" s="52">
        <v>0</v>
      </c>
      <c r="JY410" s="52">
        <v>0</v>
      </c>
      <c r="JZ410" s="52">
        <v>0</v>
      </c>
      <c r="KA410" s="52">
        <v>0</v>
      </c>
      <c r="KB410" s="52">
        <v>0</v>
      </c>
      <c r="KC410" s="52">
        <v>0</v>
      </c>
      <c r="KD410" s="52">
        <v>0</v>
      </c>
      <c r="KE410" s="52">
        <v>0</v>
      </c>
      <c r="KF410" s="52">
        <v>0</v>
      </c>
      <c r="KG410" s="52">
        <v>0</v>
      </c>
      <c r="KH410" s="52">
        <v>0</v>
      </c>
      <c r="KI410" s="52">
        <v>0</v>
      </c>
      <c r="KJ410" s="52">
        <v>0</v>
      </c>
      <c r="KK410" s="52">
        <v>0</v>
      </c>
      <c r="KL410" s="52">
        <v>0</v>
      </c>
      <c r="KM410" s="52">
        <v>0</v>
      </c>
      <c r="KN410" s="52">
        <v>0</v>
      </c>
      <c r="KO410" s="52">
        <v>0</v>
      </c>
      <c r="KP410" s="52">
        <v>0</v>
      </c>
      <c r="KQ410" s="52">
        <v>0</v>
      </c>
      <c r="KR410" s="52">
        <v>0</v>
      </c>
      <c r="KS410" s="52">
        <v>0</v>
      </c>
      <c r="KT410" s="52">
        <v>0</v>
      </c>
      <c r="KU410" s="52">
        <v>0</v>
      </c>
      <c r="KV410" s="52">
        <v>0</v>
      </c>
      <c r="KW410" s="52">
        <v>0</v>
      </c>
      <c r="KX410" s="52">
        <v>0</v>
      </c>
      <c r="KY410" s="52">
        <v>0</v>
      </c>
      <c r="KZ410" s="52">
        <v>0</v>
      </c>
      <c r="LA410" s="52">
        <v>0</v>
      </c>
      <c r="LB410" s="52">
        <v>0</v>
      </c>
      <c r="LC410" s="52">
        <v>0</v>
      </c>
      <c r="LD410" s="52">
        <v>0</v>
      </c>
      <c r="LE410" s="52">
        <v>0</v>
      </c>
      <c r="LF410" s="52">
        <v>0</v>
      </c>
      <c r="LG410" s="52">
        <v>0</v>
      </c>
      <c r="LH410" s="52">
        <v>0</v>
      </c>
      <c r="LI410" s="52">
        <v>0</v>
      </c>
      <c r="LJ410" s="52">
        <v>0</v>
      </c>
      <c r="LK410" s="52">
        <v>0</v>
      </c>
      <c r="LL410" s="52">
        <v>0</v>
      </c>
      <c r="LM410" s="52">
        <v>0</v>
      </c>
      <c r="LN410" s="52">
        <v>0</v>
      </c>
      <c r="LO410" s="52">
        <v>0</v>
      </c>
      <c r="LP410" s="52">
        <v>0</v>
      </c>
      <c r="LQ410" s="52">
        <v>0</v>
      </c>
      <c r="LR410" s="52">
        <v>0</v>
      </c>
      <c r="LS410" s="52">
        <v>0</v>
      </c>
      <c r="LT410" s="52">
        <v>0</v>
      </c>
      <c r="LU410" s="52">
        <v>0</v>
      </c>
      <c r="LV410" s="52">
        <v>0</v>
      </c>
      <c r="LW410" s="52">
        <v>0</v>
      </c>
      <c r="LX410" s="52">
        <v>0</v>
      </c>
      <c r="LY410" s="52">
        <v>0</v>
      </c>
      <c r="LZ410" s="52">
        <v>0</v>
      </c>
      <c r="MA410" s="52">
        <v>0</v>
      </c>
      <c r="MB410" s="52">
        <v>0</v>
      </c>
      <c r="MC410" s="52">
        <v>0</v>
      </c>
      <c r="MD410" s="52">
        <v>0</v>
      </c>
      <c r="ME410" s="52">
        <v>0</v>
      </c>
      <c r="MF410" s="52">
        <v>0</v>
      </c>
      <c r="MG410" s="52">
        <v>0</v>
      </c>
      <c r="MH410" s="52">
        <v>0</v>
      </c>
      <c r="MI410" s="52">
        <v>0</v>
      </c>
      <c r="MJ410" s="52">
        <v>0</v>
      </c>
      <c r="MK410" s="52">
        <v>0</v>
      </c>
      <c r="ML410" s="52">
        <v>0</v>
      </c>
      <c r="MM410" s="52">
        <v>0</v>
      </c>
      <c r="MN410" s="52">
        <v>0</v>
      </c>
      <c r="MO410" s="52">
        <v>0</v>
      </c>
      <c r="MP410" s="52">
        <v>0</v>
      </c>
      <c r="MQ410" s="52">
        <v>0</v>
      </c>
      <c r="MR410" s="52">
        <v>0</v>
      </c>
      <c r="MS410" s="52">
        <v>0</v>
      </c>
      <c r="MT410" s="52">
        <v>0</v>
      </c>
      <c r="MU410" s="52">
        <v>0</v>
      </c>
      <c r="MV410" s="52">
        <v>0</v>
      </c>
      <c r="MW410" s="52">
        <v>0</v>
      </c>
      <c r="MX410" s="52">
        <v>0</v>
      </c>
      <c r="MY410" s="52">
        <v>0</v>
      </c>
      <c r="MZ410" s="52">
        <v>0</v>
      </c>
      <c r="NA410" s="52">
        <v>0</v>
      </c>
      <c r="NB410" s="52">
        <v>0</v>
      </c>
      <c r="NC410" s="52">
        <v>0</v>
      </c>
      <c r="ND410" s="52">
        <v>0</v>
      </c>
      <c r="NE410" s="52">
        <v>0</v>
      </c>
      <c r="NF410" s="52">
        <v>0</v>
      </c>
      <c r="NG410" s="52">
        <v>0</v>
      </c>
      <c r="NH410" s="52">
        <v>0</v>
      </c>
      <c r="NI410" s="52">
        <v>0</v>
      </c>
      <c r="NJ410" s="52">
        <v>0</v>
      </c>
      <c r="NK410" s="52">
        <v>0</v>
      </c>
      <c r="NL410" s="52">
        <v>0</v>
      </c>
      <c r="NM410" s="52">
        <v>0</v>
      </c>
      <c r="NN410" s="52">
        <v>0</v>
      </c>
      <c r="NO410" s="52">
        <v>0</v>
      </c>
      <c r="NP410" s="52">
        <v>0</v>
      </c>
      <c r="NQ410" s="52">
        <v>0</v>
      </c>
      <c r="NR410" s="68">
        <f t="shared" si="21"/>
        <v>66626.619999999981</v>
      </c>
      <c r="NS410" s="68">
        <f t="shared" si="22"/>
        <v>66626.619999999981</v>
      </c>
      <c r="NT410" s="68">
        <f t="shared" si="23"/>
        <v>66626.619999999981</v>
      </c>
    </row>
    <row r="411" spans="1:384" s="40" customFormat="1" ht="15" customHeight="1" outlineLevel="1" x14ac:dyDescent="0.2">
      <c r="A411" s="61"/>
      <c r="B411" s="49" t="s">
        <v>1220</v>
      </c>
      <c r="C411" s="49" t="s">
        <v>1275</v>
      </c>
      <c r="D411" s="49" t="s">
        <v>1276</v>
      </c>
      <c r="E411" s="50" t="s">
        <v>1306</v>
      </c>
      <c r="F411" s="64">
        <v>44888</v>
      </c>
      <c r="G411" s="49" t="s">
        <v>37</v>
      </c>
      <c r="H411" s="72">
        <v>9.3807000000000001E-2</v>
      </c>
      <c r="I411" s="65">
        <v>93873.12</v>
      </c>
      <c r="J411" s="114" t="str">
        <f>_xlfn.XLOOKUP(E411,'[12]Resumo Unidades'!$B:$B,'[12]Resumo Unidades'!$W:$W)</f>
        <v>Fluxo ok</v>
      </c>
      <c r="K411" s="51" t="str">
        <f>IF(L411&gt;Resumo!$E$23,"Sim","Não")</f>
        <v>Não</v>
      </c>
      <c r="L411" s="66">
        <v>48</v>
      </c>
      <c r="M411" s="67"/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52">
        <v>0</v>
      </c>
      <c r="W411" s="52">
        <v>0</v>
      </c>
      <c r="X411" s="52">
        <v>0</v>
      </c>
      <c r="Y411" s="52">
        <v>0</v>
      </c>
      <c r="Z411" s="52">
        <v>0</v>
      </c>
      <c r="AA411" s="52">
        <v>0</v>
      </c>
      <c r="AB411" s="52">
        <v>0</v>
      </c>
      <c r="AC411" s="52">
        <v>0</v>
      </c>
      <c r="AD411" s="52">
        <v>0</v>
      </c>
      <c r="AE411" s="52">
        <v>0</v>
      </c>
      <c r="AF411" s="52">
        <v>0</v>
      </c>
      <c r="AG411" s="52">
        <v>0</v>
      </c>
      <c r="AH411" s="52">
        <v>0</v>
      </c>
      <c r="AI411" s="52">
        <v>0</v>
      </c>
      <c r="AJ411" s="52">
        <v>0</v>
      </c>
      <c r="AK411" s="52">
        <v>0</v>
      </c>
      <c r="AL411" s="52">
        <v>0</v>
      </c>
      <c r="AM411" s="52">
        <v>0</v>
      </c>
      <c r="AN411" s="52">
        <v>0</v>
      </c>
      <c r="AO411" s="52">
        <v>0</v>
      </c>
      <c r="AP411" s="52">
        <v>0</v>
      </c>
      <c r="AQ411" s="52">
        <v>0</v>
      </c>
      <c r="AR411" s="52">
        <v>0</v>
      </c>
      <c r="AS411" s="52">
        <v>0</v>
      </c>
      <c r="AT411" s="52">
        <v>0</v>
      </c>
      <c r="AU411" s="52">
        <v>0</v>
      </c>
      <c r="AV411" s="52">
        <v>0</v>
      </c>
      <c r="AW411" s="52">
        <v>0</v>
      </c>
      <c r="AX411" s="52">
        <v>0</v>
      </c>
      <c r="AY411" s="52">
        <v>0</v>
      </c>
      <c r="AZ411" s="52">
        <v>0</v>
      </c>
      <c r="BA411" s="52">
        <v>0</v>
      </c>
      <c r="BB411" s="52">
        <v>0</v>
      </c>
      <c r="BC411" s="52">
        <v>0</v>
      </c>
      <c r="BD411" s="52">
        <v>0</v>
      </c>
      <c r="BE411" s="52">
        <v>0</v>
      </c>
      <c r="BF411" s="52">
        <v>0</v>
      </c>
      <c r="BG411" s="52">
        <v>0</v>
      </c>
      <c r="BH411" s="52">
        <v>0</v>
      </c>
      <c r="BI411" s="52">
        <v>0</v>
      </c>
      <c r="BJ411" s="52">
        <v>0</v>
      </c>
      <c r="BK411" s="52">
        <v>0</v>
      </c>
      <c r="BL411" s="52">
        <v>0</v>
      </c>
      <c r="BM411" s="52">
        <v>0</v>
      </c>
      <c r="BN411" s="52">
        <v>0</v>
      </c>
      <c r="BO411" s="52">
        <v>0</v>
      </c>
      <c r="BP411" s="52">
        <v>0</v>
      </c>
      <c r="BQ411" s="52">
        <v>0</v>
      </c>
      <c r="BR411" s="52">
        <v>0</v>
      </c>
      <c r="BS411" s="52">
        <v>0</v>
      </c>
      <c r="BT411" s="52">
        <v>0</v>
      </c>
      <c r="BU411" s="52">
        <v>0</v>
      </c>
      <c r="BV411" s="52">
        <v>0</v>
      </c>
      <c r="BW411" s="52">
        <v>0</v>
      </c>
      <c r="BX411" s="52">
        <v>0</v>
      </c>
      <c r="BY411" s="52">
        <v>0</v>
      </c>
      <c r="BZ411" s="52">
        <v>0</v>
      </c>
      <c r="CA411" s="52">
        <v>0</v>
      </c>
      <c r="CB411" s="52">
        <v>1126.4100000000001</v>
      </c>
      <c r="CC411" s="52">
        <v>1032.28</v>
      </c>
      <c r="CD411" s="52">
        <v>977.06999999999994</v>
      </c>
      <c r="CE411" s="52">
        <v>911.56999999999994</v>
      </c>
      <c r="CF411" s="52">
        <v>911.56999999999994</v>
      </c>
      <c r="CG411" s="52">
        <v>911.57</v>
      </c>
      <c r="CH411" s="52">
        <v>911.57</v>
      </c>
      <c r="CI411" s="52">
        <v>911.56999999999994</v>
      </c>
      <c r="CJ411" s="52">
        <v>911.57</v>
      </c>
      <c r="CK411" s="52">
        <v>911.57</v>
      </c>
      <c r="CL411" s="52">
        <v>911.56999999999994</v>
      </c>
      <c r="CM411" s="52">
        <v>911.57</v>
      </c>
      <c r="CN411" s="52">
        <v>911.56999999999994</v>
      </c>
      <c r="CO411" s="52">
        <v>911.57</v>
      </c>
      <c r="CP411" s="52">
        <v>911.57</v>
      </c>
      <c r="CQ411" s="52">
        <v>911.56999999999994</v>
      </c>
      <c r="CR411" s="52">
        <v>911.57</v>
      </c>
      <c r="CS411" s="52">
        <v>911.57</v>
      </c>
      <c r="CT411" s="52">
        <v>911.56999999999994</v>
      </c>
      <c r="CU411" s="52">
        <v>911.57</v>
      </c>
      <c r="CV411" s="52">
        <v>911.56999999999994</v>
      </c>
      <c r="CW411" s="52">
        <v>911.57</v>
      </c>
      <c r="CX411" s="52">
        <v>911.57</v>
      </c>
      <c r="CY411" s="52">
        <v>911.56999999999994</v>
      </c>
      <c r="CZ411" s="52">
        <v>911.57</v>
      </c>
      <c r="DA411" s="52">
        <v>911.57</v>
      </c>
      <c r="DB411" s="52">
        <v>911.56999999999994</v>
      </c>
      <c r="DC411" s="52">
        <v>911.57</v>
      </c>
      <c r="DD411" s="52">
        <v>911.56999999999994</v>
      </c>
      <c r="DE411" s="52">
        <v>911.57</v>
      </c>
      <c r="DF411" s="52">
        <v>911.57</v>
      </c>
      <c r="DG411" s="52">
        <v>911.56999999999994</v>
      </c>
      <c r="DH411" s="52">
        <v>911.57</v>
      </c>
      <c r="DI411" s="52">
        <v>911.57</v>
      </c>
      <c r="DJ411" s="52">
        <v>911.56999999999994</v>
      </c>
      <c r="DK411" s="52">
        <v>911.57</v>
      </c>
      <c r="DL411" s="52">
        <v>911.56999999999994</v>
      </c>
      <c r="DM411" s="52">
        <v>911.57</v>
      </c>
      <c r="DN411" s="52">
        <v>911.57</v>
      </c>
      <c r="DO411" s="52">
        <v>911.56999999999994</v>
      </c>
      <c r="DP411" s="52">
        <v>911.57</v>
      </c>
      <c r="DQ411" s="52">
        <v>911.57</v>
      </c>
      <c r="DR411" s="52">
        <v>911.56999999999994</v>
      </c>
      <c r="DS411" s="52">
        <v>911.57</v>
      </c>
      <c r="DT411" s="52">
        <v>911.56999999999994</v>
      </c>
      <c r="DU411" s="52">
        <v>911.57</v>
      </c>
      <c r="DV411" s="52">
        <v>911.57</v>
      </c>
      <c r="DW411" s="52">
        <v>911.56999999999994</v>
      </c>
      <c r="DX411" s="52">
        <v>911.57</v>
      </c>
      <c r="DY411" s="52">
        <v>911.57</v>
      </c>
      <c r="DZ411" s="52">
        <v>911.56999999999994</v>
      </c>
      <c r="EA411" s="52">
        <v>911.57</v>
      </c>
      <c r="EB411" s="52">
        <v>911.56999999999994</v>
      </c>
      <c r="EC411" s="52">
        <v>911.57</v>
      </c>
      <c r="ED411" s="52">
        <v>911.57</v>
      </c>
      <c r="EE411" s="52">
        <v>911.56999999999994</v>
      </c>
      <c r="EF411" s="52">
        <v>911.57</v>
      </c>
      <c r="EG411" s="52">
        <v>911.57</v>
      </c>
      <c r="EH411" s="52">
        <v>911.56999999999994</v>
      </c>
      <c r="EI411" s="52">
        <v>911.57</v>
      </c>
      <c r="EJ411" s="52">
        <v>911.56999999999994</v>
      </c>
      <c r="EK411" s="52">
        <v>911.57</v>
      </c>
      <c r="EL411" s="52">
        <v>911.57</v>
      </c>
      <c r="EM411" s="52">
        <v>911.56999999999994</v>
      </c>
      <c r="EN411" s="52">
        <v>911.57</v>
      </c>
      <c r="EO411" s="52">
        <v>911.57</v>
      </c>
      <c r="EP411" s="52">
        <v>911.56999999999994</v>
      </c>
      <c r="EQ411" s="52">
        <v>911.57</v>
      </c>
      <c r="ER411" s="52">
        <v>911.56999999999994</v>
      </c>
      <c r="ES411" s="52">
        <v>911.57</v>
      </c>
      <c r="ET411" s="52">
        <v>911.57</v>
      </c>
      <c r="EU411" s="52">
        <v>911.56999999999994</v>
      </c>
      <c r="EV411" s="52">
        <v>911.57</v>
      </c>
      <c r="EW411" s="52">
        <v>911.57</v>
      </c>
      <c r="EX411" s="52">
        <v>911.56999999999994</v>
      </c>
      <c r="EY411" s="52">
        <v>911.57</v>
      </c>
      <c r="EZ411" s="52">
        <v>911.56999999999994</v>
      </c>
      <c r="FA411" s="52">
        <v>911.57</v>
      </c>
      <c r="FB411" s="52">
        <v>911.57</v>
      </c>
      <c r="FC411" s="52">
        <v>911.56999999999994</v>
      </c>
      <c r="FD411" s="52">
        <v>911.57</v>
      </c>
      <c r="FE411" s="52">
        <v>911.57</v>
      </c>
      <c r="FF411" s="52">
        <v>911.56999999999994</v>
      </c>
      <c r="FG411" s="52">
        <v>911.57</v>
      </c>
      <c r="FH411" s="52">
        <v>911.56999999999994</v>
      </c>
      <c r="FI411" s="52">
        <v>911.57</v>
      </c>
      <c r="FJ411" s="52">
        <v>911.57</v>
      </c>
      <c r="FK411" s="52">
        <v>911.56999999999994</v>
      </c>
      <c r="FL411" s="52">
        <v>911.57</v>
      </c>
      <c r="FM411" s="52">
        <v>911.57</v>
      </c>
      <c r="FN411" s="52">
        <v>911.56999999999994</v>
      </c>
      <c r="FO411" s="52">
        <v>911.57</v>
      </c>
      <c r="FP411" s="52">
        <v>911.56999999999994</v>
      </c>
      <c r="FQ411" s="52">
        <v>911.57</v>
      </c>
      <c r="FR411" s="52">
        <v>911.57</v>
      </c>
      <c r="FS411" s="52">
        <v>911.56999999999994</v>
      </c>
      <c r="FT411" s="52">
        <v>911.57</v>
      </c>
      <c r="FU411" s="52">
        <v>911.57</v>
      </c>
      <c r="FV411" s="52">
        <v>911.56999999999994</v>
      </c>
      <c r="FW411" s="52">
        <v>911.57</v>
      </c>
      <c r="FX411" s="52">
        <v>911.56999999999994</v>
      </c>
      <c r="FY411" s="52">
        <v>911.57</v>
      </c>
      <c r="FZ411" s="52">
        <v>911.57</v>
      </c>
      <c r="GA411" s="52">
        <v>911.56999999999994</v>
      </c>
      <c r="GB411" s="52">
        <v>911.57</v>
      </c>
      <c r="GC411" s="52">
        <v>911.57</v>
      </c>
      <c r="GD411" s="52">
        <v>911.56999999999994</v>
      </c>
      <c r="GE411" s="52">
        <v>911.57</v>
      </c>
      <c r="GF411" s="52">
        <v>911.56999999999994</v>
      </c>
      <c r="GG411" s="52">
        <v>911.57</v>
      </c>
      <c r="GH411" s="52">
        <v>911.57</v>
      </c>
      <c r="GI411" s="52">
        <v>911.56999999999994</v>
      </c>
      <c r="GJ411" s="52">
        <v>911.57</v>
      </c>
      <c r="GK411" s="52">
        <v>911.57</v>
      </c>
      <c r="GL411" s="52">
        <v>911.56999999999994</v>
      </c>
      <c r="GM411" s="52">
        <v>911.57</v>
      </c>
      <c r="GN411" s="52">
        <v>911.56999999999994</v>
      </c>
      <c r="GO411" s="52">
        <v>911.57</v>
      </c>
      <c r="GP411" s="52">
        <v>911.57</v>
      </c>
      <c r="GQ411" s="52">
        <v>911.57</v>
      </c>
      <c r="GR411" s="52">
        <v>0</v>
      </c>
      <c r="GS411" s="52">
        <v>0</v>
      </c>
      <c r="GT411" s="52">
        <v>0</v>
      </c>
      <c r="GU411" s="52">
        <v>0</v>
      </c>
      <c r="GV411" s="52">
        <v>0</v>
      </c>
      <c r="GW411" s="52">
        <v>0</v>
      </c>
      <c r="GX411" s="52">
        <v>0</v>
      </c>
      <c r="GY411" s="52">
        <v>0</v>
      </c>
      <c r="GZ411" s="52">
        <v>0</v>
      </c>
      <c r="HA411" s="52">
        <v>0</v>
      </c>
      <c r="HB411" s="52">
        <v>0</v>
      </c>
      <c r="HC411" s="52">
        <v>0</v>
      </c>
      <c r="HD411" s="52">
        <v>0</v>
      </c>
      <c r="HE411" s="52">
        <v>0</v>
      </c>
      <c r="HF411" s="52">
        <v>0</v>
      </c>
      <c r="HG411" s="52">
        <v>0</v>
      </c>
      <c r="HH411" s="52">
        <v>0</v>
      </c>
      <c r="HI411" s="52">
        <v>0</v>
      </c>
      <c r="HJ411" s="52">
        <v>0</v>
      </c>
      <c r="HK411" s="52">
        <v>0</v>
      </c>
      <c r="HL411" s="52">
        <v>0</v>
      </c>
      <c r="HM411" s="52">
        <v>0</v>
      </c>
      <c r="HN411" s="52">
        <v>0</v>
      </c>
      <c r="HO411" s="52">
        <v>0</v>
      </c>
      <c r="HP411" s="52">
        <v>0</v>
      </c>
      <c r="HQ411" s="52">
        <v>0</v>
      </c>
      <c r="HR411" s="52">
        <v>0</v>
      </c>
      <c r="HS411" s="52">
        <v>0</v>
      </c>
      <c r="HT411" s="52">
        <v>0</v>
      </c>
      <c r="HU411" s="52">
        <v>0</v>
      </c>
      <c r="HV411" s="52">
        <v>0</v>
      </c>
      <c r="HW411" s="52">
        <v>0</v>
      </c>
      <c r="HX411" s="52">
        <v>0</v>
      </c>
      <c r="HY411" s="52">
        <v>0</v>
      </c>
      <c r="HZ411" s="52">
        <v>0</v>
      </c>
      <c r="IA411" s="52">
        <v>0</v>
      </c>
      <c r="IB411" s="52">
        <v>0</v>
      </c>
      <c r="IC411" s="52">
        <v>0</v>
      </c>
      <c r="ID411" s="52">
        <v>0</v>
      </c>
      <c r="IE411" s="52">
        <v>0</v>
      </c>
      <c r="IF411" s="52">
        <v>0</v>
      </c>
      <c r="IG411" s="52">
        <v>0</v>
      </c>
      <c r="IH411" s="52">
        <v>0</v>
      </c>
      <c r="II411" s="52">
        <v>0</v>
      </c>
      <c r="IJ411" s="52">
        <v>0</v>
      </c>
      <c r="IK411" s="52">
        <v>0</v>
      </c>
      <c r="IL411" s="52">
        <v>0</v>
      </c>
      <c r="IM411" s="52">
        <v>0</v>
      </c>
      <c r="IN411" s="52">
        <v>0</v>
      </c>
      <c r="IO411" s="52">
        <v>0</v>
      </c>
      <c r="IP411" s="52">
        <v>0</v>
      </c>
      <c r="IQ411" s="52">
        <v>0</v>
      </c>
      <c r="IR411" s="52">
        <v>0</v>
      </c>
      <c r="IS411" s="52">
        <v>0</v>
      </c>
      <c r="IT411" s="52">
        <v>0</v>
      </c>
      <c r="IU411" s="52">
        <v>0</v>
      </c>
      <c r="IV411" s="52">
        <v>0</v>
      </c>
      <c r="IW411" s="52">
        <v>0</v>
      </c>
      <c r="IX411" s="52">
        <v>0</v>
      </c>
      <c r="IY411" s="52">
        <v>0</v>
      </c>
      <c r="IZ411" s="52">
        <v>0</v>
      </c>
      <c r="JA411" s="52">
        <v>0</v>
      </c>
      <c r="JB411" s="52">
        <v>0</v>
      </c>
      <c r="JC411" s="52">
        <v>0</v>
      </c>
      <c r="JD411" s="52">
        <v>0</v>
      </c>
      <c r="JE411" s="52">
        <v>0</v>
      </c>
      <c r="JF411" s="52">
        <v>0</v>
      </c>
      <c r="JG411" s="52">
        <v>0</v>
      </c>
      <c r="JH411" s="52">
        <v>0</v>
      </c>
      <c r="JI411" s="52">
        <v>0</v>
      </c>
      <c r="JJ411" s="52">
        <v>0</v>
      </c>
      <c r="JK411" s="52">
        <v>0</v>
      </c>
      <c r="JL411" s="52">
        <v>0</v>
      </c>
      <c r="JM411" s="52">
        <v>0</v>
      </c>
      <c r="JN411" s="52">
        <v>0</v>
      </c>
      <c r="JO411" s="52">
        <v>0</v>
      </c>
      <c r="JP411" s="52">
        <v>0</v>
      </c>
      <c r="JQ411" s="52">
        <v>0</v>
      </c>
      <c r="JR411" s="52">
        <v>0</v>
      </c>
      <c r="JS411" s="52">
        <v>0</v>
      </c>
      <c r="JT411" s="52">
        <v>0</v>
      </c>
      <c r="JU411" s="52">
        <v>0</v>
      </c>
      <c r="JV411" s="52">
        <v>0</v>
      </c>
      <c r="JW411" s="52">
        <v>0</v>
      </c>
      <c r="JX411" s="52">
        <v>0</v>
      </c>
      <c r="JY411" s="52">
        <v>0</v>
      </c>
      <c r="JZ411" s="52">
        <v>0</v>
      </c>
      <c r="KA411" s="52">
        <v>0</v>
      </c>
      <c r="KB411" s="52">
        <v>0</v>
      </c>
      <c r="KC411" s="52">
        <v>0</v>
      </c>
      <c r="KD411" s="52">
        <v>0</v>
      </c>
      <c r="KE411" s="52">
        <v>0</v>
      </c>
      <c r="KF411" s="52">
        <v>0</v>
      </c>
      <c r="KG411" s="52">
        <v>0</v>
      </c>
      <c r="KH411" s="52">
        <v>0</v>
      </c>
      <c r="KI411" s="52">
        <v>0</v>
      </c>
      <c r="KJ411" s="52">
        <v>0</v>
      </c>
      <c r="KK411" s="52">
        <v>0</v>
      </c>
      <c r="KL411" s="52">
        <v>0</v>
      </c>
      <c r="KM411" s="52">
        <v>0</v>
      </c>
      <c r="KN411" s="52">
        <v>0</v>
      </c>
      <c r="KO411" s="52">
        <v>0</v>
      </c>
      <c r="KP411" s="52">
        <v>0</v>
      </c>
      <c r="KQ411" s="52">
        <v>0</v>
      </c>
      <c r="KR411" s="52">
        <v>0</v>
      </c>
      <c r="KS411" s="52">
        <v>0</v>
      </c>
      <c r="KT411" s="52">
        <v>0</v>
      </c>
      <c r="KU411" s="52">
        <v>0</v>
      </c>
      <c r="KV411" s="52">
        <v>0</v>
      </c>
      <c r="KW411" s="52">
        <v>0</v>
      </c>
      <c r="KX411" s="52">
        <v>0</v>
      </c>
      <c r="KY411" s="52">
        <v>0</v>
      </c>
      <c r="KZ411" s="52">
        <v>0</v>
      </c>
      <c r="LA411" s="52">
        <v>0</v>
      </c>
      <c r="LB411" s="52">
        <v>0</v>
      </c>
      <c r="LC411" s="52">
        <v>0</v>
      </c>
      <c r="LD411" s="52">
        <v>0</v>
      </c>
      <c r="LE411" s="52">
        <v>0</v>
      </c>
      <c r="LF411" s="52">
        <v>0</v>
      </c>
      <c r="LG411" s="52">
        <v>0</v>
      </c>
      <c r="LH411" s="52">
        <v>0</v>
      </c>
      <c r="LI411" s="52">
        <v>0</v>
      </c>
      <c r="LJ411" s="52">
        <v>0</v>
      </c>
      <c r="LK411" s="52">
        <v>0</v>
      </c>
      <c r="LL411" s="52">
        <v>0</v>
      </c>
      <c r="LM411" s="52">
        <v>0</v>
      </c>
      <c r="LN411" s="52">
        <v>0</v>
      </c>
      <c r="LO411" s="52">
        <v>0</v>
      </c>
      <c r="LP411" s="52">
        <v>0</v>
      </c>
      <c r="LQ411" s="52">
        <v>0</v>
      </c>
      <c r="LR411" s="52">
        <v>0</v>
      </c>
      <c r="LS411" s="52">
        <v>0</v>
      </c>
      <c r="LT411" s="52">
        <v>0</v>
      </c>
      <c r="LU411" s="52">
        <v>0</v>
      </c>
      <c r="LV411" s="52">
        <v>0</v>
      </c>
      <c r="LW411" s="52">
        <v>0</v>
      </c>
      <c r="LX411" s="52">
        <v>0</v>
      </c>
      <c r="LY411" s="52">
        <v>0</v>
      </c>
      <c r="LZ411" s="52">
        <v>0</v>
      </c>
      <c r="MA411" s="52">
        <v>0</v>
      </c>
      <c r="MB411" s="52">
        <v>0</v>
      </c>
      <c r="MC411" s="52">
        <v>0</v>
      </c>
      <c r="MD411" s="52">
        <v>0</v>
      </c>
      <c r="ME411" s="52">
        <v>0</v>
      </c>
      <c r="MF411" s="52">
        <v>0</v>
      </c>
      <c r="MG411" s="52">
        <v>0</v>
      </c>
      <c r="MH411" s="52">
        <v>0</v>
      </c>
      <c r="MI411" s="52">
        <v>0</v>
      </c>
      <c r="MJ411" s="52">
        <v>0</v>
      </c>
      <c r="MK411" s="52">
        <v>0</v>
      </c>
      <c r="ML411" s="52">
        <v>0</v>
      </c>
      <c r="MM411" s="52">
        <v>0</v>
      </c>
      <c r="MN411" s="52">
        <v>0</v>
      </c>
      <c r="MO411" s="52">
        <v>0</v>
      </c>
      <c r="MP411" s="52">
        <v>0</v>
      </c>
      <c r="MQ411" s="52">
        <v>0</v>
      </c>
      <c r="MR411" s="52">
        <v>0</v>
      </c>
      <c r="MS411" s="52">
        <v>0</v>
      </c>
      <c r="MT411" s="52">
        <v>0</v>
      </c>
      <c r="MU411" s="52">
        <v>0</v>
      </c>
      <c r="MV411" s="52">
        <v>0</v>
      </c>
      <c r="MW411" s="52">
        <v>0</v>
      </c>
      <c r="MX411" s="52">
        <v>0</v>
      </c>
      <c r="MY411" s="52">
        <v>0</v>
      </c>
      <c r="MZ411" s="52">
        <v>0</v>
      </c>
      <c r="NA411" s="52">
        <v>0</v>
      </c>
      <c r="NB411" s="52">
        <v>0</v>
      </c>
      <c r="NC411" s="52">
        <v>0</v>
      </c>
      <c r="ND411" s="52">
        <v>0</v>
      </c>
      <c r="NE411" s="52">
        <v>0</v>
      </c>
      <c r="NF411" s="52">
        <v>0</v>
      </c>
      <c r="NG411" s="52">
        <v>0</v>
      </c>
      <c r="NH411" s="52">
        <v>0</v>
      </c>
      <c r="NI411" s="52">
        <v>0</v>
      </c>
      <c r="NJ411" s="52">
        <v>0</v>
      </c>
      <c r="NK411" s="52">
        <v>0</v>
      </c>
      <c r="NL411" s="52">
        <v>0</v>
      </c>
      <c r="NM411" s="52">
        <v>0</v>
      </c>
      <c r="NN411" s="52">
        <v>0</v>
      </c>
      <c r="NO411" s="52">
        <v>0</v>
      </c>
      <c r="NP411" s="52">
        <v>0</v>
      </c>
      <c r="NQ411" s="52">
        <v>0</v>
      </c>
      <c r="NR411" s="68">
        <f t="shared" si="21"/>
        <v>109789.45000000032</v>
      </c>
      <c r="NS411" s="68">
        <f t="shared" si="22"/>
        <v>109789.45000000032</v>
      </c>
      <c r="NT411" s="68">
        <f t="shared" si="23"/>
        <v>101585.32000000025</v>
      </c>
    </row>
    <row r="412" spans="1:384" s="40" customFormat="1" ht="15" customHeight="1" outlineLevel="1" x14ac:dyDescent="0.2">
      <c r="A412" s="61"/>
      <c r="B412" s="49" t="s">
        <v>1220</v>
      </c>
      <c r="C412" s="49" t="s">
        <v>1277</v>
      </c>
      <c r="D412" s="49" t="s">
        <v>1278</v>
      </c>
      <c r="E412" s="50" t="s">
        <v>1307</v>
      </c>
      <c r="F412" s="64">
        <v>44937</v>
      </c>
      <c r="G412" s="49" t="s">
        <v>37</v>
      </c>
      <c r="H412" s="72">
        <v>9.3807000000000001E-2</v>
      </c>
      <c r="I412" s="65">
        <v>98854</v>
      </c>
      <c r="J412" s="114" t="str">
        <f>_xlfn.XLOOKUP(E412,'[12]Resumo Unidades'!$B:$B,'[12]Resumo Unidades'!$W:$W)</f>
        <v>Fluxo ok</v>
      </c>
      <c r="K412" s="51" t="str">
        <f>IF(L412&gt;Resumo!$E$23,"Sim","Não")</f>
        <v>Não</v>
      </c>
      <c r="L412" s="66">
        <v>0</v>
      </c>
      <c r="M412" s="67"/>
      <c r="N412" s="52">
        <v>0</v>
      </c>
      <c r="O412" s="52">
        <v>0</v>
      </c>
      <c r="P412" s="52">
        <v>0</v>
      </c>
      <c r="Q412" s="52">
        <v>0</v>
      </c>
      <c r="R412" s="52">
        <v>0</v>
      </c>
      <c r="S412" s="52">
        <v>0</v>
      </c>
      <c r="T412" s="52">
        <v>0</v>
      </c>
      <c r="U412" s="52">
        <v>0</v>
      </c>
      <c r="V412" s="52">
        <v>0</v>
      </c>
      <c r="W412" s="52">
        <v>0</v>
      </c>
      <c r="X412" s="52">
        <v>0</v>
      </c>
      <c r="Y412" s="52">
        <v>0</v>
      </c>
      <c r="Z412" s="52">
        <v>0</v>
      </c>
      <c r="AA412" s="52">
        <v>0</v>
      </c>
      <c r="AB412" s="52">
        <v>0</v>
      </c>
      <c r="AC412" s="52">
        <v>0</v>
      </c>
      <c r="AD412" s="52">
        <v>0</v>
      </c>
      <c r="AE412" s="52">
        <v>0</v>
      </c>
      <c r="AF412" s="52">
        <v>0</v>
      </c>
      <c r="AG412" s="52">
        <v>0</v>
      </c>
      <c r="AH412" s="52">
        <v>0</v>
      </c>
      <c r="AI412" s="52">
        <v>0</v>
      </c>
      <c r="AJ412" s="52">
        <v>0</v>
      </c>
      <c r="AK412" s="52">
        <v>0</v>
      </c>
      <c r="AL412" s="52">
        <v>0</v>
      </c>
      <c r="AM412" s="52">
        <v>0</v>
      </c>
      <c r="AN412" s="52">
        <v>0</v>
      </c>
      <c r="AO412" s="52">
        <v>0</v>
      </c>
      <c r="AP412" s="52">
        <v>0</v>
      </c>
      <c r="AQ412" s="52">
        <v>0</v>
      </c>
      <c r="AR412" s="52">
        <v>0</v>
      </c>
      <c r="AS412" s="52">
        <v>0</v>
      </c>
      <c r="AT412" s="52">
        <v>0</v>
      </c>
      <c r="AU412" s="52">
        <v>0</v>
      </c>
      <c r="AV412" s="52">
        <v>0</v>
      </c>
      <c r="AW412" s="52">
        <v>0</v>
      </c>
      <c r="AX412" s="52">
        <v>0</v>
      </c>
      <c r="AY412" s="52">
        <v>0</v>
      </c>
      <c r="AZ412" s="52">
        <v>0</v>
      </c>
      <c r="BA412" s="52">
        <v>0</v>
      </c>
      <c r="BB412" s="52">
        <v>0</v>
      </c>
      <c r="BC412" s="52">
        <v>0</v>
      </c>
      <c r="BD412" s="52">
        <v>0</v>
      </c>
      <c r="BE412" s="52">
        <v>0</v>
      </c>
      <c r="BF412" s="52">
        <v>0</v>
      </c>
      <c r="BG412" s="52">
        <v>0</v>
      </c>
      <c r="BH412" s="52">
        <v>0</v>
      </c>
      <c r="BI412" s="52">
        <v>0</v>
      </c>
      <c r="BJ412" s="52">
        <v>0</v>
      </c>
      <c r="BK412" s="52">
        <v>0</v>
      </c>
      <c r="BL412" s="52">
        <v>0</v>
      </c>
      <c r="BM412" s="52">
        <v>0</v>
      </c>
      <c r="BN412" s="52">
        <v>0</v>
      </c>
      <c r="BO412" s="52">
        <v>0</v>
      </c>
      <c r="BP412" s="52">
        <v>0</v>
      </c>
      <c r="BQ412" s="52">
        <v>0</v>
      </c>
      <c r="BR412" s="52">
        <v>0</v>
      </c>
      <c r="BS412" s="52">
        <v>0</v>
      </c>
      <c r="BT412" s="52">
        <v>0</v>
      </c>
      <c r="BU412" s="52">
        <v>0</v>
      </c>
      <c r="BV412" s="52">
        <v>0</v>
      </c>
      <c r="BW412" s="52">
        <v>0</v>
      </c>
      <c r="BX412" s="52">
        <v>0</v>
      </c>
      <c r="BY412" s="52">
        <v>0</v>
      </c>
      <c r="BZ412" s="52">
        <v>0</v>
      </c>
      <c r="CA412" s="52">
        <v>0</v>
      </c>
      <c r="CB412" s="52">
        <v>0</v>
      </c>
      <c r="CC412" s="52">
        <v>0</v>
      </c>
      <c r="CD412" s="52">
        <v>1006.84</v>
      </c>
      <c r="CE412" s="52">
        <v>950.01</v>
      </c>
      <c r="CF412" s="52">
        <v>950.01</v>
      </c>
      <c r="CG412" s="52">
        <v>950.01</v>
      </c>
      <c r="CH412" s="52">
        <v>950.01</v>
      </c>
      <c r="CI412" s="52">
        <v>950.0100000000001</v>
      </c>
      <c r="CJ412" s="52">
        <v>950.01</v>
      </c>
      <c r="CK412" s="52">
        <v>950.0100000000001</v>
      </c>
      <c r="CL412" s="52">
        <v>950.01</v>
      </c>
      <c r="CM412" s="52">
        <v>950.01</v>
      </c>
      <c r="CN412" s="52">
        <v>950.01</v>
      </c>
      <c r="CO412" s="52">
        <v>950.0100000000001</v>
      </c>
      <c r="CP412" s="52">
        <v>950.01</v>
      </c>
      <c r="CQ412" s="52">
        <v>950.0100000000001</v>
      </c>
      <c r="CR412" s="52">
        <v>950.01</v>
      </c>
      <c r="CS412" s="52">
        <v>950.01</v>
      </c>
      <c r="CT412" s="52">
        <v>950.0100000000001</v>
      </c>
      <c r="CU412" s="52">
        <v>950.01</v>
      </c>
      <c r="CV412" s="52">
        <v>950.0100000000001</v>
      </c>
      <c r="CW412" s="52">
        <v>950.0100000000001</v>
      </c>
      <c r="CX412" s="52">
        <v>950.01</v>
      </c>
      <c r="CY412" s="52">
        <v>950.0100000000001</v>
      </c>
      <c r="CZ412" s="52">
        <v>950.01</v>
      </c>
      <c r="DA412" s="52">
        <v>950.01</v>
      </c>
      <c r="DB412" s="52">
        <v>950.01</v>
      </c>
      <c r="DC412" s="52">
        <v>950.01</v>
      </c>
      <c r="DD412" s="52">
        <v>950.0100000000001</v>
      </c>
      <c r="DE412" s="52">
        <v>950.01</v>
      </c>
      <c r="DF412" s="52">
        <v>950.01</v>
      </c>
      <c r="DG412" s="52">
        <v>950.01</v>
      </c>
      <c r="DH412" s="52">
        <v>950.01</v>
      </c>
      <c r="DI412" s="52">
        <v>950.01</v>
      </c>
      <c r="DJ412" s="52">
        <v>950.01</v>
      </c>
      <c r="DK412" s="52">
        <v>950.01</v>
      </c>
      <c r="DL412" s="52">
        <v>950.0100000000001</v>
      </c>
      <c r="DM412" s="52">
        <v>950.0100000000001</v>
      </c>
      <c r="DN412" s="52">
        <v>950.01</v>
      </c>
      <c r="DO412" s="52">
        <v>950.0100000000001</v>
      </c>
      <c r="DP412" s="52">
        <v>950.01</v>
      </c>
      <c r="DQ412" s="52">
        <v>950.0100000000001</v>
      </c>
      <c r="DR412" s="52">
        <v>950.0100000000001</v>
      </c>
      <c r="DS412" s="52">
        <v>950.01</v>
      </c>
      <c r="DT412" s="52">
        <v>950.0100000000001</v>
      </c>
      <c r="DU412" s="52">
        <v>950.01</v>
      </c>
      <c r="DV412" s="52">
        <v>950.01</v>
      </c>
      <c r="DW412" s="52">
        <v>950.0100000000001</v>
      </c>
      <c r="DX412" s="52">
        <v>950.01</v>
      </c>
      <c r="DY412" s="52">
        <v>950.0100000000001</v>
      </c>
      <c r="DZ412" s="52">
        <v>950.0100000000001</v>
      </c>
      <c r="EA412" s="52">
        <v>950.01</v>
      </c>
      <c r="EB412" s="52">
        <v>950.01</v>
      </c>
      <c r="EC412" s="52">
        <v>950.0100000000001</v>
      </c>
      <c r="ED412" s="52">
        <v>950.01</v>
      </c>
      <c r="EE412" s="52">
        <v>950.01</v>
      </c>
      <c r="EF412" s="52">
        <v>950.01</v>
      </c>
      <c r="EG412" s="52">
        <v>950.01</v>
      </c>
      <c r="EH412" s="52">
        <v>950.0100000000001</v>
      </c>
      <c r="EI412" s="52">
        <v>950.01</v>
      </c>
      <c r="EJ412" s="52">
        <v>950.0100000000001</v>
      </c>
      <c r="EK412" s="52">
        <v>950.0100000000001</v>
      </c>
      <c r="EL412" s="52">
        <v>950.01</v>
      </c>
      <c r="EM412" s="52">
        <v>950.0100000000001</v>
      </c>
      <c r="EN412" s="52">
        <v>950.01</v>
      </c>
      <c r="EO412" s="52">
        <v>950.01</v>
      </c>
      <c r="EP412" s="52">
        <v>950.0100000000001</v>
      </c>
      <c r="EQ412" s="52">
        <v>950.01</v>
      </c>
      <c r="ER412" s="52">
        <v>950.01</v>
      </c>
      <c r="ES412" s="52">
        <v>950.0100000000001</v>
      </c>
      <c r="ET412" s="52">
        <v>950.01</v>
      </c>
      <c r="EU412" s="52">
        <v>950.01</v>
      </c>
      <c r="EV412" s="52">
        <v>950.01</v>
      </c>
      <c r="EW412" s="52">
        <v>950.01</v>
      </c>
      <c r="EX412" s="52">
        <v>950.01</v>
      </c>
      <c r="EY412" s="52">
        <v>950.01</v>
      </c>
      <c r="EZ412" s="52">
        <v>950.0100000000001</v>
      </c>
      <c r="FA412" s="52">
        <v>950.0100000000001</v>
      </c>
      <c r="FB412" s="52">
        <v>950.01</v>
      </c>
      <c r="FC412" s="52">
        <v>950.01</v>
      </c>
      <c r="FD412" s="52">
        <v>950.01</v>
      </c>
      <c r="FE412" s="52">
        <v>950.01</v>
      </c>
      <c r="FF412" s="52">
        <v>950.01</v>
      </c>
      <c r="FG412" s="52">
        <v>950.01</v>
      </c>
      <c r="FH412" s="52">
        <v>950.0100000000001</v>
      </c>
      <c r="FI412" s="52">
        <v>950.0100000000001</v>
      </c>
      <c r="FJ412" s="52">
        <v>950.01</v>
      </c>
      <c r="FK412" s="52">
        <v>950.0100000000001</v>
      </c>
      <c r="FL412" s="52">
        <v>950.01</v>
      </c>
      <c r="FM412" s="52">
        <v>950.01</v>
      </c>
      <c r="FN412" s="52">
        <v>950.01</v>
      </c>
      <c r="FO412" s="52">
        <v>950.01</v>
      </c>
      <c r="FP412" s="52">
        <v>950.0100000000001</v>
      </c>
      <c r="FQ412" s="52">
        <v>950.01</v>
      </c>
      <c r="FR412" s="52">
        <v>950.01</v>
      </c>
      <c r="FS412" s="52">
        <v>950.0100000000001</v>
      </c>
      <c r="FT412" s="52">
        <v>950.01</v>
      </c>
      <c r="FU412" s="52">
        <v>950.01</v>
      </c>
      <c r="FV412" s="52">
        <v>950.0100000000001</v>
      </c>
      <c r="FW412" s="52">
        <v>950.0100000000001</v>
      </c>
      <c r="FX412" s="52">
        <v>950.0100000000001</v>
      </c>
      <c r="FY412" s="52">
        <v>915.45</v>
      </c>
      <c r="FZ412" s="52">
        <v>0</v>
      </c>
      <c r="GA412" s="52">
        <v>0</v>
      </c>
      <c r="GB412" s="52">
        <v>0</v>
      </c>
      <c r="GC412" s="52">
        <v>0</v>
      </c>
      <c r="GD412" s="52">
        <v>0</v>
      </c>
      <c r="GE412" s="52">
        <v>0</v>
      </c>
      <c r="GF412" s="52">
        <v>0</v>
      </c>
      <c r="GG412" s="52">
        <v>0</v>
      </c>
      <c r="GH412" s="52">
        <v>0</v>
      </c>
      <c r="GI412" s="52">
        <v>0</v>
      </c>
      <c r="GJ412" s="52">
        <v>0</v>
      </c>
      <c r="GK412" s="52">
        <v>0</v>
      </c>
      <c r="GL412" s="52">
        <v>0</v>
      </c>
      <c r="GM412" s="52">
        <v>0</v>
      </c>
      <c r="GN412" s="52">
        <v>0</v>
      </c>
      <c r="GO412" s="52">
        <v>0</v>
      </c>
      <c r="GP412" s="52">
        <v>0</v>
      </c>
      <c r="GQ412" s="52">
        <v>0</v>
      </c>
      <c r="GR412" s="52">
        <v>0</v>
      </c>
      <c r="GS412" s="52">
        <v>0</v>
      </c>
      <c r="GT412" s="52">
        <v>0</v>
      </c>
      <c r="GU412" s="52">
        <v>0</v>
      </c>
      <c r="GV412" s="52">
        <v>0</v>
      </c>
      <c r="GW412" s="52">
        <v>0</v>
      </c>
      <c r="GX412" s="52">
        <v>0</v>
      </c>
      <c r="GY412" s="52">
        <v>0</v>
      </c>
      <c r="GZ412" s="52">
        <v>0</v>
      </c>
      <c r="HA412" s="52">
        <v>0</v>
      </c>
      <c r="HB412" s="52">
        <v>0</v>
      </c>
      <c r="HC412" s="52">
        <v>0</v>
      </c>
      <c r="HD412" s="52">
        <v>0</v>
      </c>
      <c r="HE412" s="52">
        <v>0</v>
      </c>
      <c r="HF412" s="52">
        <v>0</v>
      </c>
      <c r="HG412" s="52">
        <v>0</v>
      </c>
      <c r="HH412" s="52">
        <v>0</v>
      </c>
      <c r="HI412" s="52">
        <v>0</v>
      </c>
      <c r="HJ412" s="52">
        <v>0</v>
      </c>
      <c r="HK412" s="52">
        <v>0</v>
      </c>
      <c r="HL412" s="52">
        <v>0</v>
      </c>
      <c r="HM412" s="52">
        <v>0</v>
      </c>
      <c r="HN412" s="52">
        <v>0</v>
      </c>
      <c r="HO412" s="52">
        <v>0</v>
      </c>
      <c r="HP412" s="52">
        <v>0</v>
      </c>
      <c r="HQ412" s="52">
        <v>0</v>
      </c>
      <c r="HR412" s="52">
        <v>0</v>
      </c>
      <c r="HS412" s="52">
        <v>0</v>
      </c>
      <c r="HT412" s="52">
        <v>0</v>
      </c>
      <c r="HU412" s="52">
        <v>0</v>
      </c>
      <c r="HV412" s="52">
        <v>0</v>
      </c>
      <c r="HW412" s="52">
        <v>0</v>
      </c>
      <c r="HX412" s="52">
        <v>0</v>
      </c>
      <c r="HY412" s="52">
        <v>0</v>
      </c>
      <c r="HZ412" s="52">
        <v>0</v>
      </c>
      <c r="IA412" s="52">
        <v>0</v>
      </c>
      <c r="IB412" s="52">
        <v>0</v>
      </c>
      <c r="IC412" s="52">
        <v>0</v>
      </c>
      <c r="ID412" s="52">
        <v>0</v>
      </c>
      <c r="IE412" s="52">
        <v>0</v>
      </c>
      <c r="IF412" s="52">
        <v>0</v>
      </c>
      <c r="IG412" s="52">
        <v>0</v>
      </c>
      <c r="IH412" s="52">
        <v>0</v>
      </c>
      <c r="II412" s="52">
        <v>0</v>
      </c>
      <c r="IJ412" s="52">
        <v>0</v>
      </c>
      <c r="IK412" s="52">
        <v>0</v>
      </c>
      <c r="IL412" s="52">
        <v>0</v>
      </c>
      <c r="IM412" s="52">
        <v>0</v>
      </c>
      <c r="IN412" s="52">
        <v>0</v>
      </c>
      <c r="IO412" s="52">
        <v>0</v>
      </c>
      <c r="IP412" s="52">
        <v>0</v>
      </c>
      <c r="IQ412" s="52">
        <v>0</v>
      </c>
      <c r="IR412" s="52">
        <v>0</v>
      </c>
      <c r="IS412" s="52">
        <v>0</v>
      </c>
      <c r="IT412" s="52">
        <v>0</v>
      </c>
      <c r="IU412" s="52">
        <v>0</v>
      </c>
      <c r="IV412" s="52">
        <v>0</v>
      </c>
      <c r="IW412" s="52">
        <v>0</v>
      </c>
      <c r="IX412" s="52">
        <v>0</v>
      </c>
      <c r="IY412" s="52">
        <v>0</v>
      </c>
      <c r="IZ412" s="52">
        <v>0</v>
      </c>
      <c r="JA412" s="52">
        <v>0</v>
      </c>
      <c r="JB412" s="52">
        <v>0</v>
      </c>
      <c r="JC412" s="52">
        <v>0</v>
      </c>
      <c r="JD412" s="52">
        <v>0</v>
      </c>
      <c r="JE412" s="52">
        <v>0</v>
      </c>
      <c r="JF412" s="52">
        <v>0</v>
      </c>
      <c r="JG412" s="52">
        <v>0</v>
      </c>
      <c r="JH412" s="52">
        <v>0</v>
      </c>
      <c r="JI412" s="52">
        <v>0</v>
      </c>
      <c r="JJ412" s="52">
        <v>0</v>
      </c>
      <c r="JK412" s="52">
        <v>0</v>
      </c>
      <c r="JL412" s="52">
        <v>0</v>
      </c>
      <c r="JM412" s="52">
        <v>0</v>
      </c>
      <c r="JN412" s="52">
        <v>0</v>
      </c>
      <c r="JO412" s="52">
        <v>0</v>
      </c>
      <c r="JP412" s="52">
        <v>0</v>
      </c>
      <c r="JQ412" s="52">
        <v>0</v>
      </c>
      <c r="JR412" s="52">
        <v>0</v>
      </c>
      <c r="JS412" s="52">
        <v>0</v>
      </c>
      <c r="JT412" s="52">
        <v>0</v>
      </c>
      <c r="JU412" s="52">
        <v>0</v>
      </c>
      <c r="JV412" s="52">
        <v>0</v>
      </c>
      <c r="JW412" s="52">
        <v>0</v>
      </c>
      <c r="JX412" s="52">
        <v>0</v>
      </c>
      <c r="JY412" s="52">
        <v>0</v>
      </c>
      <c r="JZ412" s="52">
        <v>0</v>
      </c>
      <c r="KA412" s="52">
        <v>0</v>
      </c>
      <c r="KB412" s="52">
        <v>0</v>
      </c>
      <c r="KC412" s="52">
        <v>0</v>
      </c>
      <c r="KD412" s="52">
        <v>0</v>
      </c>
      <c r="KE412" s="52">
        <v>0</v>
      </c>
      <c r="KF412" s="52">
        <v>0</v>
      </c>
      <c r="KG412" s="52">
        <v>0</v>
      </c>
      <c r="KH412" s="52">
        <v>0</v>
      </c>
      <c r="KI412" s="52">
        <v>0</v>
      </c>
      <c r="KJ412" s="52">
        <v>0</v>
      </c>
      <c r="KK412" s="52">
        <v>0</v>
      </c>
      <c r="KL412" s="52">
        <v>0</v>
      </c>
      <c r="KM412" s="52">
        <v>0</v>
      </c>
      <c r="KN412" s="52">
        <v>0</v>
      </c>
      <c r="KO412" s="52">
        <v>0</v>
      </c>
      <c r="KP412" s="52">
        <v>0</v>
      </c>
      <c r="KQ412" s="52">
        <v>0</v>
      </c>
      <c r="KR412" s="52">
        <v>0</v>
      </c>
      <c r="KS412" s="52">
        <v>0</v>
      </c>
      <c r="KT412" s="52">
        <v>0</v>
      </c>
      <c r="KU412" s="52">
        <v>0</v>
      </c>
      <c r="KV412" s="52">
        <v>0</v>
      </c>
      <c r="KW412" s="52">
        <v>0</v>
      </c>
      <c r="KX412" s="52">
        <v>0</v>
      </c>
      <c r="KY412" s="52">
        <v>0</v>
      </c>
      <c r="KZ412" s="52">
        <v>0</v>
      </c>
      <c r="LA412" s="52">
        <v>0</v>
      </c>
      <c r="LB412" s="52">
        <v>0</v>
      </c>
      <c r="LC412" s="52">
        <v>0</v>
      </c>
      <c r="LD412" s="52">
        <v>0</v>
      </c>
      <c r="LE412" s="52">
        <v>0</v>
      </c>
      <c r="LF412" s="52">
        <v>0</v>
      </c>
      <c r="LG412" s="52">
        <v>0</v>
      </c>
      <c r="LH412" s="52">
        <v>0</v>
      </c>
      <c r="LI412" s="52">
        <v>0</v>
      </c>
      <c r="LJ412" s="52">
        <v>0</v>
      </c>
      <c r="LK412" s="52">
        <v>0</v>
      </c>
      <c r="LL412" s="52">
        <v>0</v>
      </c>
      <c r="LM412" s="52">
        <v>0</v>
      </c>
      <c r="LN412" s="52">
        <v>0</v>
      </c>
      <c r="LO412" s="52">
        <v>0</v>
      </c>
      <c r="LP412" s="52">
        <v>0</v>
      </c>
      <c r="LQ412" s="52">
        <v>0</v>
      </c>
      <c r="LR412" s="52">
        <v>0</v>
      </c>
      <c r="LS412" s="52">
        <v>0</v>
      </c>
      <c r="LT412" s="52">
        <v>0</v>
      </c>
      <c r="LU412" s="52">
        <v>0</v>
      </c>
      <c r="LV412" s="52">
        <v>0</v>
      </c>
      <c r="LW412" s="52">
        <v>0</v>
      </c>
      <c r="LX412" s="52">
        <v>0</v>
      </c>
      <c r="LY412" s="52">
        <v>0</v>
      </c>
      <c r="LZ412" s="52">
        <v>0</v>
      </c>
      <c r="MA412" s="52">
        <v>0</v>
      </c>
      <c r="MB412" s="52">
        <v>0</v>
      </c>
      <c r="MC412" s="52">
        <v>0</v>
      </c>
      <c r="MD412" s="52">
        <v>0</v>
      </c>
      <c r="ME412" s="52">
        <v>0</v>
      </c>
      <c r="MF412" s="52">
        <v>0</v>
      </c>
      <c r="MG412" s="52">
        <v>0</v>
      </c>
      <c r="MH412" s="52">
        <v>0</v>
      </c>
      <c r="MI412" s="52">
        <v>0</v>
      </c>
      <c r="MJ412" s="52">
        <v>0</v>
      </c>
      <c r="MK412" s="52">
        <v>0</v>
      </c>
      <c r="ML412" s="52">
        <v>0</v>
      </c>
      <c r="MM412" s="52">
        <v>0</v>
      </c>
      <c r="MN412" s="52">
        <v>0</v>
      </c>
      <c r="MO412" s="52">
        <v>0</v>
      </c>
      <c r="MP412" s="52">
        <v>0</v>
      </c>
      <c r="MQ412" s="52">
        <v>0</v>
      </c>
      <c r="MR412" s="52">
        <v>0</v>
      </c>
      <c r="MS412" s="52">
        <v>0</v>
      </c>
      <c r="MT412" s="52">
        <v>0</v>
      </c>
      <c r="MU412" s="52">
        <v>0</v>
      </c>
      <c r="MV412" s="52">
        <v>0</v>
      </c>
      <c r="MW412" s="52">
        <v>0</v>
      </c>
      <c r="MX412" s="52">
        <v>0</v>
      </c>
      <c r="MY412" s="52">
        <v>0</v>
      </c>
      <c r="MZ412" s="52">
        <v>0</v>
      </c>
      <c r="NA412" s="52">
        <v>0</v>
      </c>
      <c r="NB412" s="52">
        <v>0</v>
      </c>
      <c r="NC412" s="52">
        <v>0</v>
      </c>
      <c r="ND412" s="52">
        <v>0</v>
      </c>
      <c r="NE412" s="52">
        <v>0</v>
      </c>
      <c r="NF412" s="52">
        <v>0</v>
      </c>
      <c r="NG412" s="52">
        <v>0</v>
      </c>
      <c r="NH412" s="52">
        <v>0</v>
      </c>
      <c r="NI412" s="52">
        <v>0</v>
      </c>
      <c r="NJ412" s="52">
        <v>0</v>
      </c>
      <c r="NK412" s="52">
        <v>0</v>
      </c>
      <c r="NL412" s="52">
        <v>0</v>
      </c>
      <c r="NM412" s="52">
        <v>0</v>
      </c>
      <c r="NN412" s="52">
        <v>0</v>
      </c>
      <c r="NO412" s="52">
        <v>0</v>
      </c>
      <c r="NP412" s="52">
        <v>0</v>
      </c>
      <c r="NQ412" s="52">
        <v>0</v>
      </c>
      <c r="NR412" s="68">
        <f t="shared" si="21"/>
        <v>95023.269999999888</v>
      </c>
      <c r="NS412" s="68">
        <f t="shared" si="22"/>
        <v>95023.269999999888</v>
      </c>
      <c r="NT412" s="68">
        <f t="shared" si="23"/>
        <v>95023.269999999888</v>
      </c>
    </row>
    <row r="413" spans="1:384" s="40" customFormat="1" ht="15" customHeight="1" outlineLevel="1" x14ac:dyDescent="0.2">
      <c r="A413" s="61"/>
      <c r="B413" s="49" t="s">
        <v>1079</v>
      </c>
      <c r="C413" s="49" t="s">
        <v>999</v>
      </c>
      <c r="D413" s="49" t="s">
        <v>1000</v>
      </c>
      <c r="E413" s="50" t="s">
        <v>1001</v>
      </c>
      <c r="F413" s="64">
        <v>45104</v>
      </c>
      <c r="G413" s="49" t="s">
        <v>1002</v>
      </c>
      <c r="H413" s="72">
        <v>0</v>
      </c>
      <c r="I413" s="65">
        <v>280882.8</v>
      </c>
      <c r="J413" s="114" t="str">
        <f>_xlfn.XLOOKUP(E413,'[12]Resumo Unidades'!$B:$B,'[12]Resumo Unidades'!$W:$W)</f>
        <v>Fluxo ok</v>
      </c>
      <c r="K413" s="51" t="str">
        <f>IF(L413&gt;Resumo!$E$23,"Sim","Não")</f>
        <v>Não</v>
      </c>
      <c r="L413" s="66">
        <v>0</v>
      </c>
      <c r="M413" s="67"/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52">
        <v>0</v>
      </c>
      <c r="U413" s="52">
        <v>0</v>
      </c>
      <c r="V413" s="52">
        <v>0</v>
      </c>
      <c r="W413" s="52">
        <v>0</v>
      </c>
      <c r="X413" s="52">
        <v>0</v>
      </c>
      <c r="Y413" s="52">
        <v>0</v>
      </c>
      <c r="Z413" s="52">
        <v>0</v>
      </c>
      <c r="AA413" s="52">
        <v>0</v>
      </c>
      <c r="AB413" s="52">
        <v>0</v>
      </c>
      <c r="AC413" s="52">
        <v>0</v>
      </c>
      <c r="AD413" s="52">
        <v>0</v>
      </c>
      <c r="AE413" s="52">
        <v>0</v>
      </c>
      <c r="AF413" s="52">
        <v>0</v>
      </c>
      <c r="AG413" s="52">
        <v>0</v>
      </c>
      <c r="AH413" s="52">
        <v>0</v>
      </c>
      <c r="AI413" s="52">
        <v>0</v>
      </c>
      <c r="AJ413" s="52">
        <v>0</v>
      </c>
      <c r="AK413" s="52">
        <v>0</v>
      </c>
      <c r="AL413" s="52">
        <v>0</v>
      </c>
      <c r="AM413" s="52">
        <v>0</v>
      </c>
      <c r="AN413" s="52">
        <v>0</v>
      </c>
      <c r="AO413" s="52">
        <v>0</v>
      </c>
      <c r="AP413" s="52">
        <v>0</v>
      </c>
      <c r="AQ413" s="52">
        <v>0</v>
      </c>
      <c r="AR413" s="52">
        <v>0</v>
      </c>
      <c r="AS413" s="52">
        <v>0</v>
      </c>
      <c r="AT413" s="52">
        <v>0</v>
      </c>
      <c r="AU413" s="52">
        <v>0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>
        <v>0</v>
      </c>
      <c r="BC413" s="52">
        <v>0</v>
      </c>
      <c r="BD413" s="52">
        <v>0</v>
      </c>
      <c r="BE413" s="52">
        <v>0</v>
      </c>
      <c r="BF413" s="52">
        <v>0</v>
      </c>
      <c r="BG413" s="52">
        <v>0</v>
      </c>
      <c r="BH413" s="52">
        <v>0</v>
      </c>
      <c r="BI413" s="52">
        <v>0</v>
      </c>
      <c r="BJ413" s="52">
        <v>0</v>
      </c>
      <c r="BK413" s="52">
        <v>0</v>
      </c>
      <c r="BL413" s="52">
        <v>0</v>
      </c>
      <c r="BM413" s="52">
        <v>0</v>
      </c>
      <c r="BN413" s="52">
        <v>0</v>
      </c>
      <c r="BO413" s="52">
        <v>0</v>
      </c>
      <c r="BP413" s="52">
        <v>0</v>
      </c>
      <c r="BQ413" s="52">
        <v>0</v>
      </c>
      <c r="BR413" s="52">
        <v>0</v>
      </c>
      <c r="BS413" s="52">
        <v>0</v>
      </c>
      <c r="BT413" s="52">
        <v>0</v>
      </c>
      <c r="BU413" s="52">
        <v>0</v>
      </c>
      <c r="BV413" s="52">
        <v>0</v>
      </c>
      <c r="BW413" s="52">
        <v>0</v>
      </c>
      <c r="BX413" s="52">
        <v>0</v>
      </c>
      <c r="BY413" s="52">
        <v>0</v>
      </c>
      <c r="BZ413" s="52">
        <v>0</v>
      </c>
      <c r="CA413" s="52">
        <v>0</v>
      </c>
      <c r="CB413" s="52">
        <v>0</v>
      </c>
      <c r="CC413" s="52">
        <v>0</v>
      </c>
      <c r="CD413" s="52">
        <v>5154.34</v>
      </c>
      <c r="CE413" s="52">
        <v>5026.67</v>
      </c>
      <c r="CF413" s="52">
        <v>5026.67</v>
      </c>
      <c r="CG413" s="52">
        <v>5026.67</v>
      </c>
      <c r="CH413" s="52">
        <v>19913.45</v>
      </c>
      <c r="CI413" s="52">
        <v>5026.67</v>
      </c>
      <c r="CJ413" s="52">
        <v>5026.67</v>
      </c>
      <c r="CK413" s="52">
        <v>5026.67</v>
      </c>
      <c r="CL413" s="52">
        <v>5026.67</v>
      </c>
      <c r="CM413" s="52">
        <v>5026.67</v>
      </c>
      <c r="CN413" s="52">
        <v>5026.67</v>
      </c>
      <c r="CO413" s="52">
        <v>5026.67</v>
      </c>
      <c r="CP413" s="52">
        <v>5026.67</v>
      </c>
      <c r="CQ413" s="52">
        <v>5026.67</v>
      </c>
      <c r="CR413" s="52">
        <v>5026.67</v>
      </c>
      <c r="CS413" s="52">
        <v>5026.67</v>
      </c>
      <c r="CT413" s="52">
        <v>5026.67</v>
      </c>
      <c r="CU413" s="52">
        <v>5026.67</v>
      </c>
      <c r="CV413" s="52">
        <v>5026.67</v>
      </c>
      <c r="CW413" s="52">
        <v>5026.67</v>
      </c>
      <c r="CX413" s="52">
        <v>5026.67</v>
      </c>
      <c r="CY413" s="52">
        <v>5026.67</v>
      </c>
      <c r="CZ413" s="52">
        <v>5026.67</v>
      </c>
      <c r="DA413" s="52">
        <v>5026.67</v>
      </c>
      <c r="DB413" s="52">
        <v>5026.67</v>
      </c>
      <c r="DC413" s="52">
        <v>5026.67</v>
      </c>
      <c r="DD413" s="52">
        <v>5026.67</v>
      </c>
      <c r="DE413" s="52">
        <v>5026.67</v>
      </c>
      <c r="DF413" s="52">
        <v>5026.67</v>
      </c>
      <c r="DG413" s="52">
        <v>5026.67</v>
      </c>
      <c r="DH413" s="52">
        <v>5026.67</v>
      </c>
      <c r="DI413" s="52">
        <v>5026.67</v>
      </c>
      <c r="DJ413" s="52">
        <v>5026.67</v>
      </c>
      <c r="DK413" s="52">
        <v>5026.67</v>
      </c>
      <c r="DL413" s="52">
        <v>5026.67</v>
      </c>
      <c r="DM413" s="52">
        <v>5026.67</v>
      </c>
      <c r="DN413" s="52">
        <v>5026.67</v>
      </c>
      <c r="DO413" s="52">
        <v>5026.67</v>
      </c>
      <c r="DP413" s="52">
        <v>5026.67</v>
      </c>
      <c r="DQ413" s="52">
        <v>5026.67</v>
      </c>
      <c r="DR413" s="52">
        <v>5026.67</v>
      </c>
      <c r="DS413" s="52">
        <v>0</v>
      </c>
      <c r="DT413" s="52">
        <v>0</v>
      </c>
      <c r="DU413" s="52">
        <v>0</v>
      </c>
      <c r="DV413" s="52">
        <v>0</v>
      </c>
      <c r="DW413" s="52">
        <v>0</v>
      </c>
      <c r="DX413" s="52">
        <v>0</v>
      </c>
      <c r="DY413" s="52">
        <v>0</v>
      </c>
      <c r="DZ413" s="52">
        <v>0</v>
      </c>
      <c r="EA413" s="52">
        <v>0</v>
      </c>
      <c r="EB413" s="52">
        <v>0</v>
      </c>
      <c r="EC413" s="52">
        <v>0</v>
      </c>
      <c r="ED413" s="52">
        <v>0</v>
      </c>
      <c r="EE413" s="52">
        <v>0</v>
      </c>
      <c r="EF413" s="52">
        <v>0</v>
      </c>
      <c r="EG413" s="52">
        <v>0</v>
      </c>
      <c r="EH413" s="52">
        <v>0</v>
      </c>
      <c r="EI413" s="52">
        <v>0</v>
      </c>
      <c r="EJ413" s="52">
        <v>0</v>
      </c>
      <c r="EK413" s="52">
        <v>0</v>
      </c>
      <c r="EL413" s="52">
        <v>0</v>
      </c>
      <c r="EM413" s="52">
        <v>0</v>
      </c>
      <c r="EN413" s="52">
        <v>0</v>
      </c>
      <c r="EO413" s="52">
        <v>0</v>
      </c>
      <c r="EP413" s="52">
        <v>0</v>
      </c>
      <c r="EQ413" s="52">
        <v>0</v>
      </c>
      <c r="ER413" s="52">
        <v>0</v>
      </c>
      <c r="ES413" s="52">
        <v>0</v>
      </c>
      <c r="ET413" s="52">
        <v>0</v>
      </c>
      <c r="EU413" s="52">
        <v>0</v>
      </c>
      <c r="EV413" s="52">
        <v>0</v>
      </c>
      <c r="EW413" s="52">
        <v>0</v>
      </c>
      <c r="EX413" s="52">
        <v>0</v>
      </c>
      <c r="EY413" s="52">
        <v>0</v>
      </c>
      <c r="EZ413" s="52">
        <v>0</v>
      </c>
      <c r="FA413" s="52">
        <v>0</v>
      </c>
      <c r="FB413" s="52">
        <v>0</v>
      </c>
      <c r="FC413" s="52">
        <v>0</v>
      </c>
      <c r="FD413" s="52">
        <v>0</v>
      </c>
      <c r="FE413" s="52">
        <v>0</v>
      </c>
      <c r="FF413" s="52">
        <v>0</v>
      </c>
      <c r="FG413" s="52">
        <v>0</v>
      </c>
      <c r="FH413" s="52">
        <v>0</v>
      </c>
      <c r="FI413" s="52">
        <v>0</v>
      </c>
      <c r="FJ413" s="52">
        <v>0</v>
      </c>
      <c r="FK413" s="52">
        <v>0</v>
      </c>
      <c r="FL413" s="52">
        <v>0</v>
      </c>
      <c r="FM413" s="52">
        <v>0</v>
      </c>
      <c r="FN413" s="52">
        <v>0</v>
      </c>
      <c r="FO413" s="52">
        <v>0</v>
      </c>
      <c r="FP413" s="52">
        <v>0</v>
      </c>
      <c r="FQ413" s="52">
        <v>0</v>
      </c>
      <c r="FR413" s="52">
        <v>0</v>
      </c>
      <c r="FS413" s="52">
        <v>0</v>
      </c>
      <c r="FT413" s="52">
        <v>0</v>
      </c>
      <c r="FU413" s="52">
        <v>0</v>
      </c>
      <c r="FV413" s="52">
        <v>0</v>
      </c>
      <c r="FW413" s="52">
        <v>0</v>
      </c>
      <c r="FX413" s="52">
        <v>0</v>
      </c>
      <c r="FY413" s="52">
        <v>0</v>
      </c>
      <c r="FZ413" s="52">
        <v>0</v>
      </c>
      <c r="GA413" s="52">
        <v>0</v>
      </c>
      <c r="GB413" s="52">
        <v>0</v>
      </c>
      <c r="GC413" s="52">
        <v>0</v>
      </c>
      <c r="GD413" s="52">
        <v>0</v>
      </c>
      <c r="GE413" s="52">
        <v>0</v>
      </c>
      <c r="GF413" s="52">
        <v>0</v>
      </c>
      <c r="GG413" s="52">
        <v>0</v>
      </c>
      <c r="GH413" s="52">
        <v>0</v>
      </c>
      <c r="GI413" s="52">
        <v>0</v>
      </c>
      <c r="GJ413" s="52">
        <v>0</v>
      </c>
      <c r="GK413" s="52">
        <v>0</v>
      </c>
      <c r="GL413" s="52">
        <v>0</v>
      </c>
      <c r="GM413" s="52">
        <v>0</v>
      </c>
      <c r="GN413" s="52">
        <v>0</v>
      </c>
      <c r="GO413" s="52">
        <v>0</v>
      </c>
      <c r="GP413" s="52">
        <v>0</v>
      </c>
      <c r="GQ413" s="52">
        <v>0</v>
      </c>
      <c r="GR413" s="52">
        <v>0</v>
      </c>
      <c r="GS413" s="52">
        <v>0</v>
      </c>
      <c r="GT413" s="52">
        <v>0</v>
      </c>
      <c r="GU413" s="52">
        <v>0</v>
      </c>
      <c r="GV413" s="52">
        <v>0</v>
      </c>
      <c r="GW413" s="52">
        <v>0</v>
      </c>
      <c r="GX413" s="52">
        <v>0</v>
      </c>
      <c r="GY413" s="52">
        <v>0</v>
      </c>
      <c r="GZ413" s="52">
        <v>0</v>
      </c>
      <c r="HA413" s="52">
        <v>0</v>
      </c>
      <c r="HB413" s="52">
        <v>0</v>
      </c>
      <c r="HC413" s="52">
        <v>0</v>
      </c>
      <c r="HD413" s="52">
        <v>0</v>
      </c>
      <c r="HE413" s="52">
        <v>0</v>
      </c>
      <c r="HF413" s="52">
        <v>0</v>
      </c>
      <c r="HG413" s="52">
        <v>0</v>
      </c>
      <c r="HH413" s="52">
        <v>0</v>
      </c>
      <c r="HI413" s="52">
        <v>0</v>
      </c>
      <c r="HJ413" s="52">
        <v>0</v>
      </c>
      <c r="HK413" s="52">
        <v>0</v>
      </c>
      <c r="HL413" s="52">
        <v>0</v>
      </c>
      <c r="HM413" s="52">
        <v>0</v>
      </c>
      <c r="HN413" s="52">
        <v>0</v>
      </c>
      <c r="HO413" s="52">
        <v>0</v>
      </c>
      <c r="HP413" s="52">
        <v>0</v>
      </c>
      <c r="HQ413" s="52">
        <v>0</v>
      </c>
      <c r="HR413" s="52">
        <v>0</v>
      </c>
      <c r="HS413" s="52">
        <v>0</v>
      </c>
      <c r="HT413" s="52">
        <v>0</v>
      </c>
      <c r="HU413" s="52">
        <v>0</v>
      </c>
      <c r="HV413" s="52">
        <v>0</v>
      </c>
      <c r="HW413" s="52">
        <v>0</v>
      </c>
      <c r="HX413" s="52">
        <v>0</v>
      </c>
      <c r="HY413" s="52">
        <v>0</v>
      </c>
      <c r="HZ413" s="52">
        <v>0</v>
      </c>
      <c r="IA413" s="52">
        <v>0</v>
      </c>
      <c r="IB413" s="52">
        <v>0</v>
      </c>
      <c r="IC413" s="52">
        <v>0</v>
      </c>
      <c r="ID413" s="52">
        <v>0</v>
      </c>
      <c r="IE413" s="52">
        <v>0</v>
      </c>
      <c r="IF413" s="52">
        <v>0</v>
      </c>
      <c r="IG413" s="52">
        <v>0</v>
      </c>
      <c r="IH413" s="52">
        <v>0</v>
      </c>
      <c r="II413" s="52">
        <v>0</v>
      </c>
      <c r="IJ413" s="52">
        <v>0</v>
      </c>
      <c r="IK413" s="52">
        <v>0</v>
      </c>
      <c r="IL413" s="52">
        <v>0</v>
      </c>
      <c r="IM413" s="52">
        <v>0</v>
      </c>
      <c r="IN413" s="52">
        <v>0</v>
      </c>
      <c r="IO413" s="52">
        <v>0</v>
      </c>
      <c r="IP413" s="52">
        <v>0</v>
      </c>
      <c r="IQ413" s="52">
        <v>0</v>
      </c>
      <c r="IR413" s="52">
        <v>0</v>
      </c>
      <c r="IS413" s="52">
        <v>0</v>
      </c>
      <c r="IT413" s="52">
        <v>0</v>
      </c>
      <c r="IU413" s="52">
        <v>0</v>
      </c>
      <c r="IV413" s="52">
        <v>0</v>
      </c>
      <c r="IW413" s="52">
        <v>0</v>
      </c>
      <c r="IX413" s="52">
        <v>0</v>
      </c>
      <c r="IY413" s="52">
        <v>0</v>
      </c>
      <c r="IZ413" s="52">
        <v>0</v>
      </c>
      <c r="JA413" s="52">
        <v>0</v>
      </c>
      <c r="JB413" s="52">
        <v>0</v>
      </c>
      <c r="JC413" s="52">
        <v>0</v>
      </c>
      <c r="JD413" s="52">
        <v>0</v>
      </c>
      <c r="JE413" s="52">
        <v>0</v>
      </c>
      <c r="JF413" s="52">
        <v>0</v>
      </c>
      <c r="JG413" s="52">
        <v>0</v>
      </c>
      <c r="JH413" s="52">
        <v>0</v>
      </c>
      <c r="JI413" s="52">
        <v>0</v>
      </c>
      <c r="JJ413" s="52">
        <v>0</v>
      </c>
      <c r="JK413" s="52">
        <v>0</v>
      </c>
      <c r="JL413" s="52">
        <v>0</v>
      </c>
      <c r="JM413" s="52">
        <v>0</v>
      </c>
      <c r="JN413" s="52">
        <v>0</v>
      </c>
      <c r="JO413" s="52">
        <v>0</v>
      </c>
      <c r="JP413" s="52">
        <v>0</v>
      </c>
      <c r="JQ413" s="52">
        <v>0</v>
      </c>
      <c r="JR413" s="52">
        <v>0</v>
      </c>
      <c r="JS413" s="52">
        <v>0</v>
      </c>
      <c r="JT413" s="52">
        <v>0</v>
      </c>
      <c r="JU413" s="52">
        <v>0</v>
      </c>
      <c r="JV413" s="52">
        <v>0</v>
      </c>
      <c r="JW413" s="52">
        <v>0</v>
      </c>
      <c r="JX413" s="52">
        <v>0</v>
      </c>
      <c r="JY413" s="52">
        <v>0</v>
      </c>
      <c r="JZ413" s="52">
        <v>0</v>
      </c>
      <c r="KA413" s="52">
        <v>0</v>
      </c>
      <c r="KB413" s="52">
        <v>0</v>
      </c>
      <c r="KC413" s="52">
        <v>0</v>
      </c>
      <c r="KD413" s="52">
        <v>0</v>
      </c>
      <c r="KE413" s="52">
        <v>0</v>
      </c>
      <c r="KF413" s="52">
        <v>0</v>
      </c>
      <c r="KG413" s="52">
        <v>0</v>
      </c>
      <c r="KH413" s="52">
        <v>0</v>
      </c>
      <c r="KI413" s="52">
        <v>0</v>
      </c>
      <c r="KJ413" s="52">
        <v>0</v>
      </c>
      <c r="KK413" s="52">
        <v>0</v>
      </c>
      <c r="KL413" s="52">
        <v>0</v>
      </c>
      <c r="KM413" s="52">
        <v>0</v>
      </c>
      <c r="KN413" s="52">
        <v>0</v>
      </c>
      <c r="KO413" s="52">
        <v>0</v>
      </c>
      <c r="KP413" s="52">
        <v>0</v>
      </c>
      <c r="KQ413" s="52">
        <v>0</v>
      </c>
      <c r="KR413" s="52">
        <v>0</v>
      </c>
      <c r="KS413" s="52">
        <v>0</v>
      </c>
      <c r="KT413" s="52">
        <v>0</v>
      </c>
      <c r="KU413" s="52">
        <v>0</v>
      </c>
      <c r="KV413" s="52">
        <v>0</v>
      </c>
      <c r="KW413" s="52">
        <v>0</v>
      </c>
      <c r="KX413" s="52">
        <v>0</v>
      </c>
      <c r="KY413" s="52">
        <v>0</v>
      </c>
      <c r="KZ413" s="52">
        <v>0</v>
      </c>
      <c r="LA413" s="52">
        <v>0</v>
      </c>
      <c r="LB413" s="52">
        <v>0</v>
      </c>
      <c r="LC413" s="52">
        <v>0</v>
      </c>
      <c r="LD413" s="52">
        <v>0</v>
      </c>
      <c r="LE413" s="52">
        <v>0</v>
      </c>
      <c r="LF413" s="52">
        <v>0</v>
      </c>
      <c r="LG413" s="52">
        <v>0</v>
      </c>
      <c r="LH413" s="52">
        <v>0</v>
      </c>
      <c r="LI413" s="52">
        <v>0</v>
      </c>
      <c r="LJ413" s="52">
        <v>0</v>
      </c>
      <c r="LK413" s="52">
        <v>0</v>
      </c>
      <c r="LL413" s="52">
        <v>0</v>
      </c>
      <c r="LM413" s="52">
        <v>0</v>
      </c>
      <c r="LN413" s="52">
        <v>0</v>
      </c>
      <c r="LO413" s="52">
        <v>0</v>
      </c>
      <c r="LP413" s="52">
        <v>0</v>
      </c>
      <c r="LQ413" s="52">
        <v>0</v>
      </c>
      <c r="LR413" s="52">
        <v>0</v>
      </c>
      <c r="LS413" s="52">
        <v>0</v>
      </c>
      <c r="LT413" s="52">
        <v>0</v>
      </c>
      <c r="LU413" s="52">
        <v>0</v>
      </c>
      <c r="LV413" s="52">
        <v>0</v>
      </c>
      <c r="LW413" s="52">
        <v>0</v>
      </c>
      <c r="LX413" s="52">
        <v>0</v>
      </c>
      <c r="LY413" s="52">
        <v>0</v>
      </c>
      <c r="LZ413" s="52">
        <v>0</v>
      </c>
      <c r="MA413" s="52">
        <v>0</v>
      </c>
      <c r="MB413" s="52">
        <v>0</v>
      </c>
      <c r="MC413" s="52">
        <v>0</v>
      </c>
      <c r="MD413" s="52">
        <v>0</v>
      </c>
      <c r="ME413" s="52">
        <v>0</v>
      </c>
      <c r="MF413" s="52">
        <v>0</v>
      </c>
      <c r="MG413" s="52">
        <v>0</v>
      </c>
      <c r="MH413" s="52">
        <v>0</v>
      </c>
      <c r="MI413" s="52">
        <v>0</v>
      </c>
      <c r="MJ413" s="52">
        <v>0</v>
      </c>
      <c r="MK413" s="52">
        <v>0</v>
      </c>
      <c r="ML413" s="52">
        <v>0</v>
      </c>
      <c r="MM413" s="52">
        <v>0</v>
      </c>
      <c r="MN413" s="52">
        <v>0</v>
      </c>
      <c r="MO413" s="52">
        <v>0</v>
      </c>
      <c r="MP413" s="52">
        <v>0</v>
      </c>
      <c r="MQ413" s="52">
        <v>0</v>
      </c>
      <c r="MR413" s="52">
        <v>0</v>
      </c>
      <c r="MS413" s="52">
        <v>0</v>
      </c>
      <c r="MT413" s="52">
        <v>0</v>
      </c>
      <c r="MU413" s="52">
        <v>0</v>
      </c>
      <c r="MV413" s="52">
        <v>0</v>
      </c>
      <c r="MW413" s="52">
        <v>0</v>
      </c>
      <c r="MX413" s="52">
        <v>0</v>
      </c>
      <c r="MY413" s="52">
        <v>0</v>
      </c>
      <c r="MZ413" s="52">
        <v>0</v>
      </c>
      <c r="NA413" s="52">
        <v>0</v>
      </c>
      <c r="NB413" s="52">
        <v>0</v>
      </c>
      <c r="NC413" s="52">
        <v>0</v>
      </c>
      <c r="ND413" s="52">
        <v>0</v>
      </c>
      <c r="NE413" s="52">
        <v>0</v>
      </c>
      <c r="NF413" s="52">
        <v>0</v>
      </c>
      <c r="NG413" s="52">
        <v>0</v>
      </c>
      <c r="NH413" s="52">
        <v>0</v>
      </c>
      <c r="NI413" s="52">
        <v>0</v>
      </c>
      <c r="NJ413" s="52">
        <v>0</v>
      </c>
      <c r="NK413" s="52">
        <v>0</v>
      </c>
      <c r="NL413" s="52">
        <v>0</v>
      </c>
      <c r="NM413" s="52">
        <v>0</v>
      </c>
      <c r="NN413" s="52">
        <v>0</v>
      </c>
      <c r="NO413" s="52">
        <v>0</v>
      </c>
      <c r="NP413" s="52">
        <v>0</v>
      </c>
      <c r="NQ413" s="52">
        <v>0</v>
      </c>
      <c r="NR413" s="68">
        <f t="shared" ref="NR413:NR438" si="24">SUM(N413:NQ413)</f>
        <v>221107.92000000019</v>
      </c>
      <c r="NS413" s="68">
        <f t="shared" ref="NS413:NS438" si="25">SUM(BS413:NQ413)</f>
        <v>221107.92000000019</v>
      </c>
      <c r="NT413" s="68">
        <f t="shared" ref="NT413:NT438" si="26">SUM(BS413:GH413)</f>
        <v>221107.92000000019</v>
      </c>
    </row>
    <row r="414" spans="1:384" s="40" customFormat="1" ht="15" customHeight="1" outlineLevel="1" x14ac:dyDescent="0.2">
      <c r="A414" s="61"/>
      <c r="B414" s="49" t="s">
        <v>1079</v>
      </c>
      <c r="C414" s="49" t="s">
        <v>1003</v>
      </c>
      <c r="D414" s="49" t="s">
        <v>1004</v>
      </c>
      <c r="E414" s="50" t="s">
        <v>1005</v>
      </c>
      <c r="F414" s="64">
        <v>45278</v>
      </c>
      <c r="G414" s="49" t="s">
        <v>15</v>
      </c>
      <c r="H414" s="72">
        <v>0</v>
      </c>
      <c r="I414" s="65">
        <v>253000</v>
      </c>
      <c r="J414" s="114" t="str">
        <f>_xlfn.XLOOKUP(E414,'[12]Resumo Unidades'!$B:$B,'[12]Resumo Unidades'!$W:$W)</f>
        <v>Fluxo ok</v>
      </c>
      <c r="K414" s="51" t="str">
        <f>IF(L414&gt;Resumo!$E$23,"Sim","Não")</f>
        <v>Não</v>
      </c>
      <c r="L414" s="66">
        <v>0</v>
      </c>
      <c r="M414" s="67"/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52">
        <v>0</v>
      </c>
      <c r="U414" s="52">
        <v>0</v>
      </c>
      <c r="V414" s="52">
        <v>0</v>
      </c>
      <c r="W414" s="52">
        <v>0</v>
      </c>
      <c r="X414" s="52">
        <v>0</v>
      </c>
      <c r="Y414" s="52">
        <v>0</v>
      </c>
      <c r="Z414" s="52">
        <v>0</v>
      </c>
      <c r="AA414" s="52">
        <v>0</v>
      </c>
      <c r="AB414" s="52">
        <v>0</v>
      </c>
      <c r="AC414" s="52">
        <v>0</v>
      </c>
      <c r="AD414" s="52">
        <v>0</v>
      </c>
      <c r="AE414" s="52">
        <v>0</v>
      </c>
      <c r="AF414" s="52">
        <v>0</v>
      </c>
      <c r="AG414" s="52">
        <v>0</v>
      </c>
      <c r="AH414" s="52">
        <v>0</v>
      </c>
      <c r="AI414" s="52">
        <v>0</v>
      </c>
      <c r="AJ414" s="52">
        <v>0</v>
      </c>
      <c r="AK414" s="52">
        <v>0</v>
      </c>
      <c r="AL414" s="52">
        <v>0</v>
      </c>
      <c r="AM414" s="52">
        <v>0</v>
      </c>
      <c r="AN414" s="52">
        <v>0</v>
      </c>
      <c r="AO414" s="52">
        <v>0</v>
      </c>
      <c r="AP414" s="52">
        <v>0</v>
      </c>
      <c r="AQ414" s="52">
        <v>0</v>
      </c>
      <c r="AR414" s="52">
        <v>0</v>
      </c>
      <c r="AS414" s="52">
        <v>0</v>
      </c>
      <c r="AT414" s="52">
        <v>0</v>
      </c>
      <c r="AU414" s="52">
        <v>0</v>
      </c>
      <c r="AV414" s="52">
        <v>0</v>
      </c>
      <c r="AW414" s="52">
        <v>0</v>
      </c>
      <c r="AX414" s="52">
        <v>0</v>
      </c>
      <c r="AY414" s="52">
        <v>0</v>
      </c>
      <c r="AZ414" s="52">
        <v>0</v>
      </c>
      <c r="BA414" s="52">
        <v>0</v>
      </c>
      <c r="BB414" s="52">
        <v>0</v>
      </c>
      <c r="BC414" s="52">
        <v>0</v>
      </c>
      <c r="BD414" s="52">
        <v>0</v>
      </c>
      <c r="BE414" s="52">
        <v>0</v>
      </c>
      <c r="BF414" s="52">
        <v>0</v>
      </c>
      <c r="BG414" s="52">
        <v>0</v>
      </c>
      <c r="BH414" s="52">
        <v>0</v>
      </c>
      <c r="BI414" s="52">
        <v>0</v>
      </c>
      <c r="BJ414" s="52">
        <v>0</v>
      </c>
      <c r="BK414" s="52">
        <v>0</v>
      </c>
      <c r="BL414" s="52">
        <v>0</v>
      </c>
      <c r="BM414" s="52">
        <v>0</v>
      </c>
      <c r="BN414" s="52">
        <v>0</v>
      </c>
      <c r="BO414" s="52">
        <v>0</v>
      </c>
      <c r="BP414" s="52">
        <v>0</v>
      </c>
      <c r="BQ414" s="52">
        <v>0</v>
      </c>
      <c r="BR414" s="52">
        <v>0</v>
      </c>
      <c r="BS414" s="52">
        <v>0</v>
      </c>
      <c r="BT414" s="52">
        <v>0</v>
      </c>
      <c r="BU414" s="52">
        <v>0</v>
      </c>
      <c r="BV414" s="52">
        <v>0</v>
      </c>
      <c r="BW414" s="52">
        <v>0</v>
      </c>
      <c r="BX414" s="52">
        <v>0</v>
      </c>
      <c r="BY414" s="52">
        <v>0</v>
      </c>
      <c r="BZ414" s="52">
        <v>0</v>
      </c>
      <c r="CA414" s="52">
        <v>0</v>
      </c>
      <c r="CB414" s="52">
        <v>0</v>
      </c>
      <c r="CC414" s="52">
        <v>0</v>
      </c>
      <c r="CD414" s="52">
        <v>2500</v>
      </c>
      <c r="CE414" s="52">
        <v>2500</v>
      </c>
      <c r="CF414" s="52">
        <v>2500</v>
      </c>
      <c r="CG414" s="52">
        <v>2500</v>
      </c>
      <c r="CH414" s="52">
        <v>2500</v>
      </c>
      <c r="CI414" s="52">
        <v>14262.24</v>
      </c>
      <c r="CJ414" s="52">
        <v>853.24</v>
      </c>
      <c r="CK414" s="52">
        <v>853.24</v>
      </c>
      <c r="CL414" s="52">
        <v>853.24</v>
      </c>
      <c r="CM414" s="52">
        <v>853.24</v>
      </c>
      <c r="CN414" s="52">
        <v>853.24</v>
      </c>
      <c r="CO414" s="52">
        <v>853.24</v>
      </c>
      <c r="CP414" s="52">
        <v>853.24</v>
      </c>
      <c r="CQ414" s="52">
        <v>853.24</v>
      </c>
      <c r="CR414" s="52">
        <v>853.24</v>
      </c>
      <c r="CS414" s="52">
        <v>853.24</v>
      </c>
      <c r="CT414" s="52">
        <v>853.24</v>
      </c>
      <c r="CU414" s="52">
        <v>853.24</v>
      </c>
      <c r="CV414" s="52">
        <v>853.24</v>
      </c>
      <c r="CW414" s="52">
        <v>853.24</v>
      </c>
      <c r="CX414" s="52">
        <v>853.24</v>
      </c>
      <c r="CY414" s="52">
        <v>853.24</v>
      </c>
      <c r="CZ414" s="52">
        <v>853.24</v>
      </c>
      <c r="DA414" s="52">
        <v>853.24</v>
      </c>
      <c r="DB414" s="52">
        <v>853.24</v>
      </c>
      <c r="DC414" s="52">
        <v>853.24</v>
      </c>
      <c r="DD414" s="52">
        <v>853.24</v>
      </c>
      <c r="DE414" s="52">
        <v>853.24</v>
      </c>
      <c r="DF414" s="52">
        <v>853.24</v>
      </c>
      <c r="DG414" s="52">
        <v>853.24</v>
      </c>
      <c r="DH414" s="52">
        <v>853.24</v>
      </c>
      <c r="DI414" s="52">
        <v>853.24</v>
      </c>
      <c r="DJ414" s="52">
        <v>853.24</v>
      </c>
      <c r="DK414" s="52">
        <v>853.24</v>
      </c>
      <c r="DL414" s="52">
        <v>853.24</v>
      </c>
      <c r="DM414" s="52">
        <v>853.24</v>
      </c>
      <c r="DN414" s="52">
        <v>853.24</v>
      </c>
      <c r="DO414" s="52">
        <v>853.24</v>
      </c>
      <c r="DP414" s="52">
        <v>853.24</v>
      </c>
      <c r="DQ414" s="52">
        <v>853.24</v>
      </c>
      <c r="DR414" s="52">
        <v>853.24</v>
      </c>
      <c r="DS414" s="52">
        <v>853.24</v>
      </c>
      <c r="DT414" s="52">
        <v>853.24</v>
      </c>
      <c r="DU414" s="52">
        <v>853.24</v>
      </c>
      <c r="DV414" s="52">
        <v>853.24</v>
      </c>
      <c r="DW414" s="52">
        <v>853.24</v>
      </c>
      <c r="DX414" s="52">
        <v>853.24</v>
      </c>
      <c r="DY414" s="52">
        <v>853.24</v>
      </c>
      <c r="DZ414" s="52">
        <v>853.24</v>
      </c>
      <c r="EA414" s="52">
        <v>853.24</v>
      </c>
      <c r="EB414" s="52">
        <v>853.24</v>
      </c>
      <c r="EC414" s="52">
        <v>853.24</v>
      </c>
      <c r="ED414" s="52">
        <v>853.24</v>
      </c>
      <c r="EE414" s="52">
        <v>853.24</v>
      </c>
      <c r="EF414" s="52">
        <v>853.24</v>
      </c>
      <c r="EG414" s="52">
        <v>853.24</v>
      </c>
      <c r="EH414" s="52">
        <v>853.24</v>
      </c>
      <c r="EI414" s="52">
        <v>853.24</v>
      </c>
      <c r="EJ414" s="52">
        <v>853.24</v>
      </c>
      <c r="EK414" s="52">
        <v>853.24</v>
      </c>
      <c r="EL414" s="52">
        <v>853.24</v>
      </c>
      <c r="EM414" s="52">
        <v>853.24</v>
      </c>
      <c r="EN414" s="52">
        <v>853.24</v>
      </c>
      <c r="EO414" s="52">
        <v>853.24</v>
      </c>
      <c r="EP414" s="52">
        <v>853.24</v>
      </c>
      <c r="EQ414" s="52">
        <v>853.24</v>
      </c>
      <c r="ER414" s="52">
        <v>853.24</v>
      </c>
      <c r="ES414" s="52">
        <v>853.24</v>
      </c>
      <c r="ET414" s="52">
        <v>853.24</v>
      </c>
      <c r="EU414" s="52">
        <v>853.24</v>
      </c>
      <c r="EV414" s="52">
        <v>853.24</v>
      </c>
      <c r="EW414" s="52">
        <v>853.24</v>
      </c>
      <c r="EX414" s="52">
        <v>853.24</v>
      </c>
      <c r="EY414" s="52">
        <v>853.24</v>
      </c>
      <c r="EZ414" s="52">
        <v>853.24</v>
      </c>
      <c r="FA414" s="52">
        <v>853.24</v>
      </c>
      <c r="FB414" s="52">
        <v>853.24</v>
      </c>
      <c r="FC414" s="52">
        <v>853.24</v>
      </c>
      <c r="FD414" s="52">
        <v>853.24</v>
      </c>
      <c r="FE414" s="52">
        <v>853.24</v>
      </c>
      <c r="FF414" s="52">
        <v>853.24</v>
      </c>
      <c r="FG414" s="52">
        <v>853.24</v>
      </c>
      <c r="FH414" s="52">
        <v>853.24</v>
      </c>
      <c r="FI414" s="52">
        <v>853.24</v>
      </c>
      <c r="FJ414" s="52">
        <v>853.24</v>
      </c>
      <c r="FK414" s="52">
        <v>853.24</v>
      </c>
      <c r="FL414" s="52">
        <v>853.24</v>
      </c>
      <c r="FM414" s="52">
        <v>853.24</v>
      </c>
      <c r="FN414" s="52">
        <v>853.24</v>
      </c>
      <c r="FO414" s="52">
        <v>853.24</v>
      </c>
      <c r="FP414" s="52">
        <v>853.24</v>
      </c>
      <c r="FQ414" s="52">
        <v>853.24</v>
      </c>
      <c r="FR414" s="52">
        <v>853.24</v>
      </c>
      <c r="FS414" s="52">
        <v>853.24</v>
      </c>
      <c r="FT414" s="52">
        <v>853.24</v>
      </c>
      <c r="FU414" s="52">
        <v>853.24</v>
      </c>
      <c r="FV414" s="52">
        <v>853.24</v>
      </c>
      <c r="FW414" s="52">
        <v>853.24</v>
      </c>
      <c r="FX414" s="52">
        <v>853.24</v>
      </c>
      <c r="FY414" s="52">
        <v>853.24</v>
      </c>
      <c r="FZ414" s="52">
        <v>853.24</v>
      </c>
      <c r="GA414" s="52">
        <v>853.24</v>
      </c>
      <c r="GB414" s="52">
        <v>853.24</v>
      </c>
      <c r="GC414" s="52">
        <v>853.24</v>
      </c>
      <c r="GD414" s="52">
        <v>853.24</v>
      </c>
      <c r="GE414" s="52">
        <v>853.24</v>
      </c>
      <c r="GF414" s="52">
        <v>853.24</v>
      </c>
      <c r="GG414" s="52">
        <v>853.24</v>
      </c>
      <c r="GH414" s="52">
        <v>853.24</v>
      </c>
      <c r="GI414" s="52">
        <v>853.24</v>
      </c>
      <c r="GJ414" s="52">
        <v>853.24</v>
      </c>
      <c r="GK414" s="52">
        <v>853.24</v>
      </c>
      <c r="GL414" s="52">
        <v>853.24</v>
      </c>
      <c r="GM414" s="52">
        <v>853.24</v>
      </c>
      <c r="GN414" s="52">
        <v>853.24</v>
      </c>
      <c r="GO414" s="52">
        <v>853.24</v>
      </c>
      <c r="GP414" s="52">
        <v>853.24</v>
      </c>
      <c r="GQ414" s="52">
        <v>853.24</v>
      </c>
      <c r="GR414" s="52">
        <v>853.24</v>
      </c>
      <c r="GS414" s="52">
        <v>853.24</v>
      </c>
      <c r="GT414" s="52">
        <v>853.24</v>
      </c>
      <c r="GU414" s="52">
        <v>853.24</v>
      </c>
      <c r="GV414" s="52">
        <v>853.24</v>
      </c>
      <c r="GW414" s="52">
        <v>853.24</v>
      </c>
      <c r="GX414" s="52">
        <v>853.24</v>
      </c>
      <c r="GY414" s="52">
        <v>853.24</v>
      </c>
      <c r="GZ414" s="52">
        <v>853.24</v>
      </c>
      <c r="HA414" s="52">
        <v>853.24</v>
      </c>
      <c r="HB414" s="52">
        <v>853.24</v>
      </c>
      <c r="HC414" s="52">
        <v>853.24</v>
      </c>
      <c r="HD414" s="52">
        <v>853.24</v>
      </c>
      <c r="HE414" s="52">
        <v>853.24</v>
      </c>
      <c r="HF414" s="52">
        <v>853.24</v>
      </c>
      <c r="HG414" s="52">
        <v>853.24</v>
      </c>
      <c r="HH414" s="52">
        <v>853.24</v>
      </c>
      <c r="HI414" s="52">
        <v>853.24</v>
      </c>
      <c r="HJ414" s="52">
        <v>853.24</v>
      </c>
      <c r="HK414" s="52">
        <v>853.24</v>
      </c>
      <c r="HL414" s="52">
        <v>853.24</v>
      </c>
      <c r="HM414" s="52">
        <v>853.24</v>
      </c>
      <c r="HN414" s="52">
        <v>853.24</v>
      </c>
      <c r="HO414" s="52">
        <v>853.24</v>
      </c>
      <c r="HP414" s="52">
        <v>853.24</v>
      </c>
      <c r="HQ414" s="52">
        <v>853.24</v>
      </c>
      <c r="HR414" s="52">
        <v>853.24</v>
      </c>
      <c r="HS414" s="52">
        <v>853.24</v>
      </c>
      <c r="HT414" s="52">
        <v>853.24</v>
      </c>
      <c r="HU414" s="52">
        <v>853.24</v>
      </c>
      <c r="HV414" s="52">
        <v>853.24</v>
      </c>
      <c r="HW414" s="52">
        <v>853.24</v>
      </c>
      <c r="HX414" s="52">
        <v>853.24</v>
      </c>
      <c r="HY414" s="52">
        <v>853.24</v>
      </c>
      <c r="HZ414" s="52">
        <v>853.24</v>
      </c>
      <c r="IA414" s="52">
        <v>853.24</v>
      </c>
      <c r="IB414" s="52">
        <v>853.24</v>
      </c>
      <c r="IC414" s="52">
        <v>853.24</v>
      </c>
      <c r="ID414" s="52">
        <v>853.24</v>
      </c>
      <c r="IE414" s="52">
        <v>853.24</v>
      </c>
      <c r="IF414" s="52">
        <v>853.24</v>
      </c>
      <c r="IG414" s="52">
        <v>853.24</v>
      </c>
      <c r="IH414" s="52">
        <v>853.24</v>
      </c>
      <c r="II414" s="52">
        <v>853.24</v>
      </c>
      <c r="IJ414" s="52">
        <v>853.24</v>
      </c>
      <c r="IK414" s="52">
        <v>853.24</v>
      </c>
      <c r="IL414" s="52">
        <v>853.24</v>
      </c>
      <c r="IM414" s="52">
        <v>853.24</v>
      </c>
      <c r="IN414" s="52">
        <v>853.24</v>
      </c>
      <c r="IO414" s="52">
        <v>853.24</v>
      </c>
      <c r="IP414" s="52">
        <v>853.24</v>
      </c>
      <c r="IQ414" s="52">
        <v>853.24</v>
      </c>
      <c r="IR414" s="52">
        <v>853.24</v>
      </c>
      <c r="IS414" s="52">
        <v>853.24</v>
      </c>
      <c r="IT414" s="52">
        <v>853.24</v>
      </c>
      <c r="IU414" s="52">
        <v>853.24</v>
      </c>
      <c r="IV414" s="52">
        <v>853.24</v>
      </c>
      <c r="IW414" s="52">
        <v>853.24</v>
      </c>
      <c r="IX414" s="52">
        <v>853.24</v>
      </c>
      <c r="IY414" s="52">
        <v>853.24</v>
      </c>
      <c r="IZ414" s="52">
        <v>853.24</v>
      </c>
      <c r="JA414" s="52">
        <v>853.24</v>
      </c>
      <c r="JB414" s="52">
        <v>853.24</v>
      </c>
      <c r="JC414" s="52">
        <v>853.24</v>
      </c>
      <c r="JD414" s="52">
        <v>853.24</v>
      </c>
      <c r="JE414" s="52">
        <v>853.24</v>
      </c>
      <c r="JF414" s="52">
        <v>853.24</v>
      </c>
      <c r="JG414" s="52">
        <v>0</v>
      </c>
      <c r="JH414" s="52">
        <v>0</v>
      </c>
      <c r="JI414" s="52">
        <v>0</v>
      </c>
      <c r="JJ414" s="52">
        <v>0</v>
      </c>
      <c r="JK414" s="52">
        <v>0</v>
      </c>
      <c r="JL414" s="52">
        <v>0</v>
      </c>
      <c r="JM414" s="52">
        <v>0</v>
      </c>
      <c r="JN414" s="52">
        <v>0</v>
      </c>
      <c r="JO414" s="52">
        <v>0</v>
      </c>
      <c r="JP414" s="52">
        <v>0</v>
      </c>
      <c r="JQ414" s="52">
        <v>0</v>
      </c>
      <c r="JR414" s="52">
        <v>0</v>
      </c>
      <c r="JS414" s="52">
        <v>0</v>
      </c>
      <c r="JT414" s="52">
        <v>0</v>
      </c>
      <c r="JU414" s="52">
        <v>0</v>
      </c>
      <c r="JV414" s="52">
        <v>0</v>
      </c>
      <c r="JW414" s="52">
        <v>0</v>
      </c>
      <c r="JX414" s="52">
        <v>0</v>
      </c>
      <c r="JY414" s="52">
        <v>0</v>
      </c>
      <c r="JZ414" s="52">
        <v>0</v>
      </c>
      <c r="KA414" s="52">
        <v>0</v>
      </c>
      <c r="KB414" s="52">
        <v>0</v>
      </c>
      <c r="KC414" s="52">
        <v>0</v>
      </c>
      <c r="KD414" s="52">
        <v>0</v>
      </c>
      <c r="KE414" s="52">
        <v>0</v>
      </c>
      <c r="KF414" s="52">
        <v>0</v>
      </c>
      <c r="KG414" s="52">
        <v>0</v>
      </c>
      <c r="KH414" s="52">
        <v>0</v>
      </c>
      <c r="KI414" s="52">
        <v>0</v>
      </c>
      <c r="KJ414" s="52">
        <v>0</v>
      </c>
      <c r="KK414" s="52">
        <v>0</v>
      </c>
      <c r="KL414" s="52">
        <v>0</v>
      </c>
      <c r="KM414" s="52">
        <v>0</v>
      </c>
      <c r="KN414" s="52">
        <v>0</v>
      </c>
      <c r="KO414" s="52">
        <v>0</v>
      </c>
      <c r="KP414" s="52">
        <v>0</v>
      </c>
      <c r="KQ414" s="52">
        <v>0</v>
      </c>
      <c r="KR414" s="52">
        <v>0</v>
      </c>
      <c r="KS414" s="52">
        <v>0</v>
      </c>
      <c r="KT414" s="52">
        <v>0</v>
      </c>
      <c r="KU414" s="52">
        <v>0</v>
      </c>
      <c r="KV414" s="52">
        <v>0</v>
      </c>
      <c r="KW414" s="52">
        <v>0</v>
      </c>
      <c r="KX414" s="52">
        <v>0</v>
      </c>
      <c r="KY414" s="52">
        <v>0</v>
      </c>
      <c r="KZ414" s="52">
        <v>0</v>
      </c>
      <c r="LA414" s="52">
        <v>0</v>
      </c>
      <c r="LB414" s="52">
        <v>0</v>
      </c>
      <c r="LC414" s="52">
        <v>0</v>
      </c>
      <c r="LD414" s="52">
        <v>0</v>
      </c>
      <c r="LE414" s="52">
        <v>0</v>
      </c>
      <c r="LF414" s="52">
        <v>0</v>
      </c>
      <c r="LG414" s="52">
        <v>0</v>
      </c>
      <c r="LH414" s="52">
        <v>0</v>
      </c>
      <c r="LI414" s="52">
        <v>0</v>
      </c>
      <c r="LJ414" s="52">
        <v>0</v>
      </c>
      <c r="LK414" s="52">
        <v>0</v>
      </c>
      <c r="LL414" s="52">
        <v>0</v>
      </c>
      <c r="LM414" s="52">
        <v>0</v>
      </c>
      <c r="LN414" s="52">
        <v>0</v>
      </c>
      <c r="LO414" s="52">
        <v>0</v>
      </c>
      <c r="LP414" s="52">
        <v>0</v>
      </c>
      <c r="LQ414" s="52">
        <v>0</v>
      </c>
      <c r="LR414" s="52">
        <v>0</v>
      </c>
      <c r="LS414" s="52">
        <v>0</v>
      </c>
      <c r="LT414" s="52">
        <v>0</v>
      </c>
      <c r="LU414" s="52">
        <v>0</v>
      </c>
      <c r="LV414" s="52">
        <v>0</v>
      </c>
      <c r="LW414" s="52">
        <v>0</v>
      </c>
      <c r="LX414" s="52">
        <v>0</v>
      </c>
      <c r="LY414" s="52">
        <v>0</v>
      </c>
      <c r="LZ414" s="52">
        <v>0</v>
      </c>
      <c r="MA414" s="52">
        <v>0</v>
      </c>
      <c r="MB414" s="52">
        <v>0</v>
      </c>
      <c r="MC414" s="52">
        <v>0</v>
      </c>
      <c r="MD414" s="52">
        <v>0</v>
      </c>
      <c r="ME414" s="52">
        <v>0</v>
      </c>
      <c r="MF414" s="52">
        <v>0</v>
      </c>
      <c r="MG414" s="52">
        <v>0</v>
      </c>
      <c r="MH414" s="52">
        <v>0</v>
      </c>
      <c r="MI414" s="52">
        <v>0</v>
      </c>
      <c r="MJ414" s="52">
        <v>0</v>
      </c>
      <c r="MK414" s="52">
        <v>0</v>
      </c>
      <c r="ML414" s="52">
        <v>0</v>
      </c>
      <c r="MM414" s="52">
        <v>0</v>
      </c>
      <c r="MN414" s="52">
        <v>0</v>
      </c>
      <c r="MO414" s="52">
        <v>0</v>
      </c>
      <c r="MP414" s="52">
        <v>0</v>
      </c>
      <c r="MQ414" s="52">
        <v>0</v>
      </c>
      <c r="MR414" s="52">
        <v>0</v>
      </c>
      <c r="MS414" s="52">
        <v>0</v>
      </c>
      <c r="MT414" s="52">
        <v>0</v>
      </c>
      <c r="MU414" s="52">
        <v>0</v>
      </c>
      <c r="MV414" s="52">
        <v>0</v>
      </c>
      <c r="MW414" s="52">
        <v>0</v>
      </c>
      <c r="MX414" s="52">
        <v>0</v>
      </c>
      <c r="MY414" s="52">
        <v>0</v>
      </c>
      <c r="MZ414" s="52">
        <v>0</v>
      </c>
      <c r="NA414" s="52">
        <v>0</v>
      </c>
      <c r="NB414" s="52">
        <v>0</v>
      </c>
      <c r="NC414" s="52">
        <v>0</v>
      </c>
      <c r="ND414" s="52">
        <v>0</v>
      </c>
      <c r="NE414" s="52">
        <v>0</v>
      </c>
      <c r="NF414" s="52">
        <v>0</v>
      </c>
      <c r="NG414" s="52">
        <v>0</v>
      </c>
      <c r="NH414" s="52">
        <v>0</v>
      </c>
      <c r="NI414" s="52">
        <v>0</v>
      </c>
      <c r="NJ414" s="52">
        <v>0</v>
      </c>
      <c r="NK414" s="52">
        <v>0</v>
      </c>
      <c r="NL414" s="52">
        <v>0</v>
      </c>
      <c r="NM414" s="52">
        <v>0</v>
      </c>
      <c r="NN414" s="52">
        <v>0</v>
      </c>
      <c r="NO414" s="52">
        <v>0</v>
      </c>
      <c r="NP414" s="52">
        <v>0</v>
      </c>
      <c r="NQ414" s="52">
        <v>0</v>
      </c>
      <c r="NR414" s="68">
        <f t="shared" si="24"/>
        <v>179492.19999999981</v>
      </c>
      <c r="NS414" s="68">
        <f t="shared" si="25"/>
        <v>179492.19999999981</v>
      </c>
      <c r="NT414" s="68">
        <f t="shared" si="26"/>
        <v>114645.96000000024</v>
      </c>
    </row>
    <row r="415" spans="1:384" s="40" customFormat="1" ht="15" customHeight="1" outlineLevel="1" x14ac:dyDescent="0.2">
      <c r="A415" s="61"/>
      <c r="B415" s="49" t="s">
        <v>1079</v>
      </c>
      <c r="C415" s="49" t="s">
        <v>1006</v>
      </c>
      <c r="D415" s="49" t="s">
        <v>1007</v>
      </c>
      <c r="E415" s="50" t="s">
        <v>1008</v>
      </c>
      <c r="F415" s="64">
        <v>45495</v>
      </c>
      <c r="G415" s="49" t="s">
        <v>1009</v>
      </c>
      <c r="H415" s="72">
        <v>0</v>
      </c>
      <c r="I415" s="65">
        <v>358803</v>
      </c>
      <c r="J415" s="114" t="str">
        <f>_xlfn.XLOOKUP(E415,'[12]Resumo Unidades'!$B:$B,'[12]Resumo Unidades'!$W:$W)</f>
        <v>Fluxo ok</v>
      </c>
      <c r="K415" s="51" t="str">
        <f>IF(L415&gt;Resumo!$E$23,"Sim","Não")</f>
        <v>Não</v>
      </c>
      <c r="L415" s="66">
        <v>0</v>
      </c>
      <c r="M415" s="67"/>
      <c r="N415" s="52">
        <v>0</v>
      </c>
      <c r="O415" s="52">
        <v>0</v>
      </c>
      <c r="P415" s="52">
        <v>0</v>
      </c>
      <c r="Q415" s="52">
        <v>0</v>
      </c>
      <c r="R415" s="52">
        <v>0</v>
      </c>
      <c r="S415" s="52">
        <v>0</v>
      </c>
      <c r="T415" s="52">
        <v>0</v>
      </c>
      <c r="U415" s="52">
        <v>0</v>
      </c>
      <c r="V415" s="52">
        <v>0</v>
      </c>
      <c r="W415" s="52">
        <v>0</v>
      </c>
      <c r="X415" s="52">
        <v>0</v>
      </c>
      <c r="Y415" s="52">
        <v>0</v>
      </c>
      <c r="Z415" s="52">
        <v>0</v>
      </c>
      <c r="AA415" s="52">
        <v>0</v>
      </c>
      <c r="AB415" s="52">
        <v>0</v>
      </c>
      <c r="AC415" s="52">
        <v>0</v>
      </c>
      <c r="AD415" s="52">
        <v>0</v>
      </c>
      <c r="AE415" s="52">
        <v>0</v>
      </c>
      <c r="AF415" s="52">
        <v>0</v>
      </c>
      <c r="AG415" s="52">
        <v>0</v>
      </c>
      <c r="AH415" s="52">
        <v>0</v>
      </c>
      <c r="AI415" s="52">
        <v>0</v>
      </c>
      <c r="AJ415" s="52">
        <v>0</v>
      </c>
      <c r="AK415" s="52">
        <v>0</v>
      </c>
      <c r="AL415" s="52">
        <v>0</v>
      </c>
      <c r="AM415" s="52">
        <v>0</v>
      </c>
      <c r="AN415" s="52">
        <v>0</v>
      </c>
      <c r="AO415" s="52">
        <v>0</v>
      </c>
      <c r="AP415" s="52">
        <v>0</v>
      </c>
      <c r="AQ415" s="52">
        <v>0</v>
      </c>
      <c r="AR415" s="52">
        <v>0</v>
      </c>
      <c r="AS415" s="52">
        <v>0</v>
      </c>
      <c r="AT415" s="52">
        <v>0</v>
      </c>
      <c r="AU415" s="52">
        <v>0</v>
      </c>
      <c r="AV415" s="52">
        <v>0</v>
      </c>
      <c r="AW415" s="52">
        <v>0</v>
      </c>
      <c r="AX415" s="52">
        <v>0</v>
      </c>
      <c r="AY415" s="52">
        <v>0</v>
      </c>
      <c r="AZ415" s="52">
        <v>0</v>
      </c>
      <c r="BA415" s="52">
        <v>0</v>
      </c>
      <c r="BB415" s="52">
        <v>0</v>
      </c>
      <c r="BC415" s="52">
        <v>0</v>
      </c>
      <c r="BD415" s="52">
        <v>0</v>
      </c>
      <c r="BE415" s="52">
        <v>0</v>
      </c>
      <c r="BF415" s="52">
        <v>0</v>
      </c>
      <c r="BG415" s="52">
        <v>0</v>
      </c>
      <c r="BH415" s="52">
        <v>0</v>
      </c>
      <c r="BI415" s="52">
        <v>0</v>
      </c>
      <c r="BJ415" s="52">
        <v>0</v>
      </c>
      <c r="BK415" s="52">
        <v>0</v>
      </c>
      <c r="BL415" s="52">
        <v>0</v>
      </c>
      <c r="BM415" s="52">
        <v>0</v>
      </c>
      <c r="BN415" s="52">
        <v>0</v>
      </c>
      <c r="BO415" s="52">
        <v>0</v>
      </c>
      <c r="BP415" s="52">
        <v>0</v>
      </c>
      <c r="BQ415" s="52">
        <v>0</v>
      </c>
      <c r="BR415" s="52">
        <v>0</v>
      </c>
      <c r="BS415" s="52">
        <v>0</v>
      </c>
      <c r="BT415" s="52">
        <v>0</v>
      </c>
      <c r="BU415" s="52">
        <v>0</v>
      </c>
      <c r="BV415" s="52">
        <v>0</v>
      </c>
      <c r="BW415" s="52">
        <v>0</v>
      </c>
      <c r="BX415" s="52">
        <v>0</v>
      </c>
      <c r="BY415" s="52">
        <v>0</v>
      </c>
      <c r="BZ415" s="52">
        <v>0</v>
      </c>
      <c r="CA415" s="52">
        <v>0</v>
      </c>
      <c r="CB415" s="52">
        <v>0</v>
      </c>
      <c r="CC415" s="52">
        <v>0</v>
      </c>
      <c r="CD415" s="52">
        <v>4986.03</v>
      </c>
      <c r="CE415" s="52">
        <v>4986.03</v>
      </c>
      <c r="CF415" s="52">
        <v>4986.03</v>
      </c>
      <c r="CG415" s="52">
        <v>4986.03</v>
      </c>
      <c r="CH415" s="52">
        <v>4986.03</v>
      </c>
      <c r="CI415" s="52">
        <v>4986.03</v>
      </c>
      <c r="CJ415" s="52">
        <v>4986.03</v>
      </c>
      <c r="CK415" s="52">
        <v>4986.03</v>
      </c>
      <c r="CL415" s="52">
        <v>4986.03</v>
      </c>
      <c r="CM415" s="52">
        <v>4986.03</v>
      </c>
      <c r="CN415" s="52">
        <v>4986.03</v>
      </c>
      <c r="CO415" s="52">
        <v>4986.03</v>
      </c>
      <c r="CP415" s="52">
        <v>4986.03</v>
      </c>
      <c r="CQ415" s="52">
        <v>4986.03</v>
      </c>
      <c r="CR415" s="52">
        <v>4986.03</v>
      </c>
      <c r="CS415" s="52">
        <v>4986.03</v>
      </c>
      <c r="CT415" s="52">
        <v>4986.03</v>
      </c>
      <c r="CU415" s="52">
        <v>4986.03</v>
      </c>
      <c r="CV415" s="52">
        <v>4986.03</v>
      </c>
      <c r="CW415" s="52">
        <v>4986.03</v>
      </c>
      <c r="CX415" s="52">
        <v>4986.03</v>
      </c>
      <c r="CY415" s="52">
        <v>4986.03</v>
      </c>
      <c r="CZ415" s="52">
        <v>4986.03</v>
      </c>
      <c r="DA415" s="52">
        <v>4986.03</v>
      </c>
      <c r="DB415" s="52">
        <v>4986.03</v>
      </c>
      <c r="DC415" s="52">
        <v>4986.03</v>
      </c>
      <c r="DD415" s="52">
        <v>4986.03</v>
      </c>
      <c r="DE415" s="52">
        <v>4986.03</v>
      </c>
      <c r="DF415" s="52">
        <v>4986.03</v>
      </c>
      <c r="DG415" s="52">
        <v>4986.03</v>
      </c>
      <c r="DH415" s="52">
        <v>4986.03</v>
      </c>
      <c r="DI415" s="52">
        <v>4986.03</v>
      </c>
      <c r="DJ415" s="52">
        <v>4986.03</v>
      </c>
      <c r="DK415" s="52">
        <v>4986.03</v>
      </c>
      <c r="DL415" s="52">
        <v>4986.03</v>
      </c>
      <c r="DM415" s="52">
        <v>4986.03</v>
      </c>
      <c r="DN415" s="52">
        <v>4986.03</v>
      </c>
      <c r="DO415" s="52">
        <v>4986.03</v>
      </c>
      <c r="DP415" s="52">
        <v>4986.03</v>
      </c>
      <c r="DQ415" s="52">
        <v>4986.03</v>
      </c>
      <c r="DR415" s="52">
        <v>4986.03</v>
      </c>
      <c r="DS415" s="52">
        <v>4986.03</v>
      </c>
      <c r="DT415" s="52">
        <v>4986.03</v>
      </c>
      <c r="DU415" s="52">
        <v>4986.03</v>
      </c>
      <c r="DV415" s="52">
        <v>4986.03</v>
      </c>
      <c r="DW415" s="52">
        <v>4986.03</v>
      </c>
      <c r="DX415" s="52">
        <v>4986.03</v>
      </c>
      <c r="DY415" s="52">
        <v>4986.03</v>
      </c>
      <c r="DZ415" s="52">
        <v>4986.03</v>
      </c>
      <c r="EA415" s="52">
        <v>4986.03</v>
      </c>
      <c r="EB415" s="52">
        <v>4986.03</v>
      </c>
      <c r="EC415" s="52">
        <v>4986.03</v>
      </c>
      <c r="ED415" s="52">
        <v>4986.03</v>
      </c>
      <c r="EE415" s="52">
        <v>4986.03</v>
      </c>
      <c r="EF415" s="52">
        <v>4986.03</v>
      </c>
      <c r="EG415" s="52">
        <v>4986.03</v>
      </c>
      <c r="EH415" s="52">
        <v>4986.03</v>
      </c>
      <c r="EI415" s="52">
        <v>4986.03</v>
      </c>
      <c r="EJ415" s="52">
        <v>4986.03</v>
      </c>
      <c r="EK415" s="52">
        <v>4986.03</v>
      </c>
      <c r="EL415" s="52">
        <v>4986.03</v>
      </c>
      <c r="EM415" s="52">
        <v>4986.03</v>
      </c>
      <c r="EN415" s="52">
        <v>4986.03</v>
      </c>
      <c r="EO415" s="52">
        <v>4986.03</v>
      </c>
      <c r="EP415" s="52">
        <v>4986.03</v>
      </c>
      <c r="EQ415" s="52">
        <v>4986.03</v>
      </c>
      <c r="ER415" s="52">
        <v>4986.03</v>
      </c>
      <c r="ES415" s="52">
        <v>4986.03</v>
      </c>
      <c r="ET415" s="52">
        <v>4986.03</v>
      </c>
      <c r="EU415" s="52">
        <v>4986.03</v>
      </c>
      <c r="EV415" s="52">
        <v>4986.03</v>
      </c>
      <c r="EW415" s="52">
        <v>4986.03</v>
      </c>
      <c r="EX415" s="52">
        <v>4986.03</v>
      </c>
      <c r="EY415" s="52">
        <v>4986.03</v>
      </c>
      <c r="EZ415" s="52">
        <v>4986.03</v>
      </c>
      <c r="FA415" s="52">
        <v>4986.03</v>
      </c>
      <c r="FB415" s="52">
        <v>4986.03</v>
      </c>
      <c r="FC415" s="52">
        <v>4986.03</v>
      </c>
      <c r="FD415" s="52">
        <v>4986.03</v>
      </c>
      <c r="FE415" s="52">
        <v>4986.03</v>
      </c>
      <c r="FF415" s="52">
        <v>4986.03</v>
      </c>
      <c r="FG415" s="52">
        <v>4986.03</v>
      </c>
      <c r="FH415" s="52">
        <v>4986.03</v>
      </c>
      <c r="FI415" s="52">
        <v>4986.03</v>
      </c>
      <c r="FJ415" s="52">
        <v>4986.03</v>
      </c>
      <c r="FK415" s="52">
        <v>4986.03</v>
      </c>
      <c r="FL415" s="52">
        <v>4986.03</v>
      </c>
      <c r="FM415" s="52">
        <v>4986.03</v>
      </c>
      <c r="FN415" s="52">
        <v>4986.03</v>
      </c>
      <c r="FO415" s="52">
        <v>4986.03</v>
      </c>
      <c r="FP415" s="52">
        <v>4986.03</v>
      </c>
      <c r="FQ415" s="52">
        <v>4986.03</v>
      </c>
      <c r="FR415" s="52">
        <v>4986.03</v>
      </c>
      <c r="FS415" s="52">
        <v>4986.03</v>
      </c>
      <c r="FT415" s="52">
        <v>4986.03</v>
      </c>
      <c r="FU415" s="52">
        <v>4986.03</v>
      </c>
      <c r="FV415" s="52">
        <v>4986.03</v>
      </c>
      <c r="FW415" s="52">
        <v>4986.03</v>
      </c>
      <c r="FX415" s="52">
        <v>4986.03</v>
      </c>
      <c r="FY415" s="52">
        <v>4986.03</v>
      </c>
      <c r="FZ415" s="52">
        <v>4986.03</v>
      </c>
      <c r="GA415" s="52">
        <v>4986.03</v>
      </c>
      <c r="GB415" s="52">
        <v>4986.03</v>
      </c>
      <c r="GC415" s="52">
        <v>4986.03</v>
      </c>
      <c r="GD415" s="52">
        <v>4986.03</v>
      </c>
      <c r="GE415" s="52">
        <v>4986.03</v>
      </c>
      <c r="GF415" s="52">
        <v>4986.03</v>
      </c>
      <c r="GG415" s="52">
        <v>4986.03</v>
      </c>
      <c r="GH415" s="52">
        <v>4986.03</v>
      </c>
      <c r="GI415" s="52">
        <v>4986.03</v>
      </c>
      <c r="GJ415" s="52">
        <v>4986.03</v>
      </c>
      <c r="GK415" s="52">
        <v>4986.03</v>
      </c>
      <c r="GL415" s="52">
        <v>4986.03</v>
      </c>
      <c r="GM415" s="52">
        <v>4986.03</v>
      </c>
      <c r="GN415" s="52">
        <v>4986.03</v>
      </c>
      <c r="GO415" s="52">
        <v>0</v>
      </c>
      <c r="GP415" s="52">
        <v>0</v>
      </c>
      <c r="GQ415" s="52">
        <v>0</v>
      </c>
      <c r="GR415" s="52">
        <v>0</v>
      </c>
      <c r="GS415" s="52">
        <v>0</v>
      </c>
      <c r="GT415" s="52">
        <v>0</v>
      </c>
      <c r="GU415" s="52">
        <v>0</v>
      </c>
      <c r="GV415" s="52">
        <v>0</v>
      </c>
      <c r="GW415" s="52">
        <v>0</v>
      </c>
      <c r="GX415" s="52">
        <v>0</v>
      </c>
      <c r="GY415" s="52">
        <v>0</v>
      </c>
      <c r="GZ415" s="52">
        <v>0</v>
      </c>
      <c r="HA415" s="52">
        <v>0</v>
      </c>
      <c r="HB415" s="52">
        <v>0</v>
      </c>
      <c r="HC415" s="52">
        <v>0</v>
      </c>
      <c r="HD415" s="52">
        <v>0</v>
      </c>
      <c r="HE415" s="52">
        <v>0</v>
      </c>
      <c r="HF415" s="52">
        <v>0</v>
      </c>
      <c r="HG415" s="52">
        <v>0</v>
      </c>
      <c r="HH415" s="52">
        <v>0</v>
      </c>
      <c r="HI415" s="52">
        <v>0</v>
      </c>
      <c r="HJ415" s="52">
        <v>0</v>
      </c>
      <c r="HK415" s="52">
        <v>0</v>
      </c>
      <c r="HL415" s="52">
        <v>0</v>
      </c>
      <c r="HM415" s="52">
        <v>0</v>
      </c>
      <c r="HN415" s="52">
        <v>0</v>
      </c>
      <c r="HO415" s="52">
        <v>0</v>
      </c>
      <c r="HP415" s="52">
        <v>0</v>
      </c>
      <c r="HQ415" s="52">
        <v>0</v>
      </c>
      <c r="HR415" s="52">
        <v>0</v>
      </c>
      <c r="HS415" s="52">
        <v>0</v>
      </c>
      <c r="HT415" s="52">
        <v>0</v>
      </c>
      <c r="HU415" s="52">
        <v>0</v>
      </c>
      <c r="HV415" s="52">
        <v>0</v>
      </c>
      <c r="HW415" s="52">
        <v>0</v>
      </c>
      <c r="HX415" s="52">
        <v>0</v>
      </c>
      <c r="HY415" s="52">
        <v>0</v>
      </c>
      <c r="HZ415" s="52">
        <v>0</v>
      </c>
      <c r="IA415" s="52">
        <v>0</v>
      </c>
      <c r="IB415" s="52">
        <v>0</v>
      </c>
      <c r="IC415" s="52">
        <v>0</v>
      </c>
      <c r="ID415" s="52">
        <v>0</v>
      </c>
      <c r="IE415" s="52">
        <v>0</v>
      </c>
      <c r="IF415" s="52">
        <v>0</v>
      </c>
      <c r="IG415" s="52">
        <v>0</v>
      </c>
      <c r="IH415" s="52">
        <v>0</v>
      </c>
      <c r="II415" s="52">
        <v>0</v>
      </c>
      <c r="IJ415" s="52">
        <v>0</v>
      </c>
      <c r="IK415" s="52">
        <v>0</v>
      </c>
      <c r="IL415" s="52">
        <v>0</v>
      </c>
      <c r="IM415" s="52">
        <v>0</v>
      </c>
      <c r="IN415" s="52">
        <v>0</v>
      </c>
      <c r="IO415" s="52">
        <v>0</v>
      </c>
      <c r="IP415" s="52">
        <v>0</v>
      </c>
      <c r="IQ415" s="52">
        <v>0</v>
      </c>
      <c r="IR415" s="52">
        <v>0</v>
      </c>
      <c r="IS415" s="52">
        <v>0</v>
      </c>
      <c r="IT415" s="52">
        <v>0</v>
      </c>
      <c r="IU415" s="52">
        <v>0</v>
      </c>
      <c r="IV415" s="52">
        <v>0</v>
      </c>
      <c r="IW415" s="52">
        <v>0</v>
      </c>
      <c r="IX415" s="52">
        <v>0</v>
      </c>
      <c r="IY415" s="52">
        <v>0</v>
      </c>
      <c r="IZ415" s="52">
        <v>0</v>
      </c>
      <c r="JA415" s="52">
        <v>0</v>
      </c>
      <c r="JB415" s="52">
        <v>0</v>
      </c>
      <c r="JC415" s="52">
        <v>0</v>
      </c>
      <c r="JD415" s="52">
        <v>0</v>
      </c>
      <c r="JE415" s="52">
        <v>0</v>
      </c>
      <c r="JF415" s="52">
        <v>0</v>
      </c>
      <c r="JG415" s="52">
        <v>0</v>
      </c>
      <c r="JH415" s="52">
        <v>0</v>
      </c>
      <c r="JI415" s="52">
        <v>0</v>
      </c>
      <c r="JJ415" s="52">
        <v>0</v>
      </c>
      <c r="JK415" s="52">
        <v>0</v>
      </c>
      <c r="JL415" s="52">
        <v>0</v>
      </c>
      <c r="JM415" s="52">
        <v>0</v>
      </c>
      <c r="JN415" s="52">
        <v>0</v>
      </c>
      <c r="JO415" s="52">
        <v>0</v>
      </c>
      <c r="JP415" s="52">
        <v>0</v>
      </c>
      <c r="JQ415" s="52">
        <v>0</v>
      </c>
      <c r="JR415" s="52">
        <v>0</v>
      </c>
      <c r="JS415" s="52">
        <v>0</v>
      </c>
      <c r="JT415" s="52">
        <v>0</v>
      </c>
      <c r="JU415" s="52">
        <v>0</v>
      </c>
      <c r="JV415" s="52">
        <v>0</v>
      </c>
      <c r="JW415" s="52">
        <v>0</v>
      </c>
      <c r="JX415" s="52">
        <v>0</v>
      </c>
      <c r="JY415" s="52">
        <v>0</v>
      </c>
      <c r="JZ415" s="52">
        <v>0</v>
      </c>
      <c r="KA415" s="52">
        <v>0</v>
      </c>
      <c r="KB415" s="52">
        <v>0</v>
      </c>
      <c r="KC415" s="52">
        <v>0</v>
      </c>
      <c r="KD415" s="52">
        <v>0</v>
      </c>
      <c r="KE415" s="52">
        <v>0</v>
      </c>
      <c r="KF415" s="52">
        <v>0</v>
      </c>
      <c r="KG415" s="52">
        <v>0</v>
      </c>
      <c r="KH415" s="52">
        <v>0</v>
      </c>
      <c r="KI415" s="52">
        <v>0</v>
      </c>
      <c r="KJ415" s="52">
        <v>0</v>
      </c>
      <c r="KK415" s="52">
        <v>0</v>
      </c>
      <c r="KL415" s="52">
        <v>0</v>
      </c>
      <c r="KM415" s="52">
        <v>0</v>
      </c>
      <c r="KN415" s="52">
        <v>0</v>
      </c>
      <c r="KO415" s="52">
        <v>0</v>
      </c>
      <c r="KP415" s="52">
        <v>0</v>
      </c>
      <c r="KQ415" s="52">
        <v>0</v>
      </c>
      <c r="KR415" s="52">
        <v>0</v>
      </c>
      <c r="KS415" s="52">
        <v>0</v>
      </c>
      <c r="KT415" s="52">
        <v>0</v>
      </c>
      <c r="KU415" s="52">
        <v>0</v>
      </c>
      <c r="KV415" s="52">
        <v>0</v>
      </c>
      <c r="KW415" s="52">
        <v>0</v>
      </c>
      <c r="KX415" s="52">
        <v>0</v>
      </c>
      <c r="KY415" s="52">
        <v>0</v>
      </c>
      <c r="KZ415" s="52">
        <v>0</v>
      </c>
      <c r="LA415" s="52">
        <v>0</v>
      </c>
      <c r="LB415" s="52">
        <v>0</v>
      </c>
      <c r="LC415" s="52">
        <v>0</v>
      </c>
      <c r="LD415" s="52">
        <v>0</v>
      </c>
      <c r="LE415" s="52">
        <v>0</v>
      </c>
      <c r="LF415" s="52">
        <v>0</v>
      </c>
      <c r="LG415" s="52">
        <v>0</v>
      </c>
      <c r="LH415" s="52">
        <v>0</v>
      </c>
      <c r="LI415" s="52">
        <v>0</v>
      </c>
      <c r="LJ415" s="52">
        <v>0</v>
      </c>
      <c r="LK415" s="52">
        <v>0</v>
      </c>
      <c r="LL415" s="52">
        <v>0</v>
      </c>
      <c r="LM415" s="52">
        <v>0</v>
      </c>
      <c r="LN415" s="52">
        <v>0</v>
      </c>
      <c r="LO415" s="52">
        <v>0</v>
      </c>
      <c r="LP415" s="52">
        <v>0</v>
      </c>
      <c r="LQ415" s="52">
        <v>0</v>
      </c>
      <c r="LR415" s="52">
        <v>0</v>
      </c>
      <c r="LS415" s="52">
        <v>0</v>
      </c>
      <c r="LT415" s="52">
        <v>0</v>
      </c>
      <c r="LU415" s="52">
        <v>0</v>
      </c>
      <c r="LV415" s="52">
        <v>0</v>
      </c>
      <c r="LW415" s="52">
        <v>0</v>
      </c>
      <c r="LX415" s="52">
        <v>0</v>
      </c>
      <c r="LY415" s="52">
        <v>0</v>
      </c>
      <c r="LZ415" s="52">
        <v>0</v>
      </c>
      <c r="MA415" s="52">
        <v>0</v>
      </c>
      <c r="MB415" s="52">
        <v>0</v>
      </c>
      <c r="MC415" s="52">
        <v>0</v>
      </c>
      <c r="MD415" s="52">
        <v>0</v>
      </c>
      <c r="ME415" s="52">
        <v>0</v>
      </c>
      <c r="MF415" s="52">
        <v>0</v>
      </c>
      <c r="MG415" s="52">
        <v>0</v>
      </c>
      <c r="MH415" s="52">
        <v>0</v>
      </c>
      <c r="MI415" s="52">
        <v>0</v>
      </c>
      <c r="MJ415" s="52">
        <v>0</v>
      </c>
      <c r="MK415" s="52">
        <v>0</v>
      </c>
      <c r="ML415" s="52">
        <v>0</v>
      </c>
      <c r="MM415" s="52">
        <v>0</v>
      </c>
      <c r="MN415" s="52">
        <v>0</v>
      </c>
      <c r="MO415" s="52">
        <v>0</v>
      </c>
      <c r="MP415" s="52">
        <v>0</v>
      </c>
      <c r="MQ415" s="52">
        <v>0</v>
      </c>
      <c r="MR415" s="52">
        <v>0</v>
      </c>
      <c r="MS415" s="52">
        <v>0</v>
      </c>
      <c r="MT415" s="52">
        <v>0</v>
      </c>
      <c r="MU415" s="52">
        <v>0</v>
      </c>
      <c r="MV415" s="52">
        <v>0</v>
      </c>
      <c r="MW415" s="52">
        <v>0</v>
      </c>
      <c r="MX415" s="52">
        <v>0</v>
      </c>
      <c r="MY415" s="52">
        <v>0</v>
      </c>
      <c r="MZ415" s="52">
        <v>0</v>
      </c>
      <c r="NA415" s="52">
        <v>0</v>
      </c>
      <c r="NB415" s="52">
        <v>0</v>
      </c>
      <c r="NC415" s="52">
        <v>0</v>
      </c>
      <c r="ND415" s="52">
        <v>0</v>
      </c>
      <c r="NE415" s="52">
        <v>0</v>
      </c>
      <c r="NF415" s="52">
        <v>0</v>
      </c>
      <c r="NG415" s="52">
        <v>0</v>
      </c>
      <c r="NH415" s="52">
        <v>0</v>
      </c>
      <c r="NI415" s="52">
        <v>0</v>
      </c>
      <c r="NJ415" s="52">
        <v>0</v>
      </c>
      <c r="NK415" s="52">
        <v>0</v>
      </c>
      <c r="NL415" s="52">
        <v>0</v>
      </c>
      <c r="NM415" s="52">
        <v>0</v>
      </c>
      <c r="NN415" s="52">
        <v>0</v>
      </c>
      <c r="NO415" s="52">
        <v>0</v>
      </c>
      <c r="NP415" s="52">
        <v>0</v>
      </c>
      <c r="NQ415" s="52">
        <v>0</v>
      </c>
      <c r="NR415" s="68">
        <f t="shared" si="24"/>
        <v>573393.4500000017</v>
      </c>
      <c r="NS415" s="68">
        <f t="shared" si="25"/>
        <v>573393.4500000017</v>
      </c>
      <c r="NT415" s="68">
        <f t="shared" si="26"/>
        <v>543477.27000000153</v>
      </c>
    </row>
    <row r="416" spans="1:384" s="40" customFormat="1" ht="15" customHeight="1" outlineLevel="1" x14ac:dyDescent="0.2">
      <c r="A416" s="61"/>
      <c r="B416" s="49" t="s">
        <v>1079</v>
      </c>
      <c r="C416" s="49" t="s">
        <v>1010</v>
      </c>
      <c r="D416" s="49" t="s">
        <v>1007</v>
      </c>
      <c r="E416" s="50" t="s">
        <v>1011</v>
      </c>
      <c r="F416" s="64">
        <v>45495</v>
      </c>
      <c r="G416" s="49" t="s">
        <v>1009</v>
      </c>
      <c r="H416" s="72">
        <v>0</v>
      </c>
      <c r="I416" s="65">
        <v>358803</v>
      </c>
      <c r="J416" s="114" t="str">
        <f>_xlfn.XLOOKUP(E416,'[12]Resumo Unidades'!$B:$B,'[12]Resumo Unidades'!$W:$W)</f>
        <v>Fluxo ok</v>
      </c>
      <c r="K416" s="51" t="str">
        <f>IF(L416&gt;Resumo!$E$23,"Sim","Não")</f>
        <v>Não</v>
      </c>
      <c r="L416" s="66">
        <v>0</v>
      </c>
      <c r="M416" s="67"/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52">
        <v>0</v>
      </c>
      <c r="U416" s="52">
        <v>0</v>
      </c>
      <c r="V416" s="52">
        <v>0</v>
      </c>
      <c r="W416" s="52">
        <v>0</v>
      </c>
      <c r="X416" s="52">
        <v>0</v>
      </c>
      <c r="Y416" s="52">
        <v>0</v>
      </c>
      <c r="Z416" s="52">
        <v>0</v>
      </c>
      <c r="AA416" s="52">
        <v>0</v>
      </c>
      <c r="AB416" s="52">
        <v>0</v>
      </c>
      <c r="AC416" s="52">
        <v>0</v>
      </c>
      <c r="AD416" s="52">
        <v>0</v>
      </c>
      <c r="AE416" s="52">
        <v>0</v>
      </c>
      <c r="AF416" s="52">
        <v>0</v>
      </c>
      <c r="AG416" s="52">
        <v>0</v>
      </c>
      <c r="AH416" s="52">
        <v>0</v>
      </c>
      <c r="AI416" s="52">
        <v>0</v>
      </c>
      <c r="AJ416" s="52">
        <v>0</v>
      </c>
      <c r="AK416" s="52">
        <v>0</v>
      </c>
      <c r="AL416" s="52">
        <v>0</v>
      </c>
      <c r="AM416" s="52">
        <v>0</v>
      </c>
      <c r="AN416" s="52">
        <v>0</v>
      </c>
      <c r="AO416" s="52">
        <v>0</v>
      </c>
      <c r="AP416" s="52">
        <v>0</v>
      </c>
      <c r="AQ416" s="52">
        <v>0</v>
      </c>
      <c r="AR416" s="52">
        <v>0</v>
      </c>
      <c r="AS416" s="52">
        <v>0</v>
      </c>
      <c r="AT416" s="52">
        <v>0</v>
      </c>
      <c r="AU416" s="52">
        <v>0</v>
      </c>
      <c r="AV416" s="52">
        <v>0</v>
      </c>
      <c r="AW416" s="52">
        <v>0</v>
      </c>
      <c r="AX416" s="52">
        <v>0</v>
      </c>
      <c r="AY416" s="52">
        <v>0</v>
      </c>
      <c r="AZ416" s="52">
        <v>0</v>
      </c>
      <c r="BA416" s="52">
        <v>0</v>
      </c>
      <c r="BB416" s="52">
        <v>0</v>
      </c>
      <c r="BC416" s="52">
        <v>0</v>
      </c>
      <c r="BD416" s="52">
        <v>0</v>
      </c>
      <c r="BE416" s="52">
        <v>0</v>
      </c>
      <c r="BF416" s="52">
        <v>0</v>
      </c>
      <c r="BG416" s="52">
        <v>0</v>
      </c>
      <c r="BH416" s="52">
        <v>0</v>
      </c>
      <c r="BI416" s="52">
        <v>0</v>
      </c>
      <c r="BJ416" s="52">
        <v>0</v>
      </c>
      <c r="BK416" s="52">
        <v>0</v>
      </c>
      <c r="BL416" s="52">
        <v>0</v>
      </c>
      <c r="BM416" s="52">
        <v>0</v>
      </c>
      <c r="BN416" s="52">
        <v>0</v>
      </c>
      <c r="BO416" s="52">
        <v>0</v>
      </c>
      <c r="BP416" s="52">
        <v>0</v>
      </c>
      <c r="BQ416" s="52">
        <v>0</v>
      </c>
      <c r="BR416" s="52">
        <v>0</v>
      </c>
      <c r="BS416" s="52">
        <v>0</v>
      </c>
      <c r="BT416" s="52">
        <v>0</v>
      </c>
      <c r="BU416" s="52">
        <v>0</v>
      </c>
      <c r="BV416" s="52">
        <v>0</v>
      </c>
      <c r="BW416" s="52">
        <v>0</v>
      </c>
      <c r="BX416" s="52">
        <v>0</v>
      </c>
      <c r="BY416" s="52">
        <v>0</v>
      </c>
      <c r="BZ416" s="52">
        <v>0</v>
      </c>
      <c r="CA416" s="52">
        <v>0</v>
      </c>
      <c r="CB416" s="52">
        <v>0</v>
      </c>
      <c r="CC416" s="52">
        <v>0</v>
      </c>
      <c r="CD416" s="52">
        <v>4986.03</v>
      </c>
      <c r="CE416" s="52">
        <v>4986.03</v>
      </c>
      <c r="CF416" s="52">
        <v>4986.03</v>
      </c>
      <c r="CG416" s="52">
        <v>4986.03</v>
      </c>
      <c r="CH416" s="52">
        <v>4986.03</v>
      </c>
      <c r="CI416" s="52">
        <v>4986.03</v>
      </c>
      <c r="CJ416" s="52">
        <v>4986.03</v>
      </c>
      <c r="CK416" s="52">
        <v>4986.03</v>
      </c>
      <c r="CL416" s="52">
        <v>4986.03</v>
      </c>
      <c r="CM416" s="52">
        <v>4986.03</v>
      </c>
      <c r="CN416" s="52">
        <v>4986.03</v>
      </c>
      <c r="CO416" s="52">
        <v>4986.03</v>
      </c>
      <c r="CP416" s="52">
        <v>4986.03</v>
      </c>
      <c r="CQ416" s="52">
        <v>4986.03</v>
      </c>
      <c r="CR416" s="52">
        <v>4986.03</v>
      </c>
      <c r="CS416" s="52">
        <v>4986.03</v>
      </c>
      <c r="CT416" s="52">
        <v>4986.03</v>
      </c>
      <c r="CU416" s="52">
        <v>4986.03</v>
      </c>
      <c r="CV416" s="52">
        <v>4986.03</v>
      </c>
      <c r="CW416" s="52">
        <v>4986.03</v>
      </c>
      <c r="CX416" s="52">
        <v>4986.03</v>
      </c>
      <c r="CY416" s="52">
        <v>4986.03</v>
      </c>
      <c r="CZ416" s="52">
        <v>4986.03</v>
      </c>
      <c r="DA416" s="52">
        <v>4986.03</v>
      </c>
      <c r="DB416" s="52">
        <v>4986.03</v>
      </c>
      <c r="DC416" s="52">
        <v>4986.03</v>
      </c>
      <c r="DD416" s="52">
        <v>4986.03</v>
      </c>
      <c r="DE416" s="52">
        <v>4986.03</v>
      </c>
      <c r="DF416" s="52">
        <v>4986.03</v>
      </c>
      <c r="DG416" s="52">
        <v>4986.03</v>
      </c>
      <c r="DH416" s="52">
        <v>4986.03</v>
      </c>
      <c r="DI416" s="52">
        <v>4986.03</v>
      </c>
      <c r="DJ416" s="52">
        <v>4986.03</v>
      </c>
      <c r="DK416" s="52">
        <v>4986.03</v>
      </c>
      <c r="DL416" s="52">
        <v>4986.03</v>
      </c>
      <c r="DM416" s="52">
        <v>4986.03</v>
      </c>
      <c r="DN416" s="52">
        <v>4986.03</v>
      </c>
      <c r="DO416" s="52">
        <v>4986.03</v>
      </c>
      <c r="DP416" s="52">
        <v>4986.03</v>
      </c>
      <c r="DQ416" s="52">
        <v>4986.03</v>
      </c>
      <c r="DR416" s="52">
        <v>4986.03</v>
      </c>
      <c r="DS416" s="52">
        <v>4986.03</v>
      </c>
      <c r="DT416" s="52">
        <v>4986.03</v>
      </c>
      <c r="DU416" s="52">
        <v>4986.03</v>
      </c>
      <c r="DV416" s="52">
        <v>4986.03</v>
      </c>
      <c r="DW416" s="52">
        <v>4986.03</v>
      </c>
      <c r="DX416" s="52">
        <v>4986.03</v>
      </c>
      <c r="DY416" s="52">
        <v>4986.03</v>
      </c>
      <c r="DZ416" s="52">
        <v>4986.03</v>
      </c>
      <c r="EA416" s="52">
        <v>4986.03</v>
      </c>
      <c r="EB416" s="52">
        <v>4986.03</v>
      </c>
      <c r="EC416" s="52">
        <v>4986.03</v>
      </c>
      <c r="ED416" s="52">
        <v>4986.03</v>
      </c>
      <c r="EE416" s="52">
        <v>4986.03</v>
      </c>
      <c r="EF416" s="52">
        <v>4986.03</v>
      </c>
      <c r="EG416" s="52">
        <v>4986.03</v>
      </c>
      <c r="EH416" s="52">
        <v>4986.03</v>
      </c>
      <c r="EI416" s="52">
        <v>4986.03</v>
      </c>
      <c r="EJ416" s="52">
        <v>4986.03</v>
      </c>
      <c r="EK416" s="52">
        <v>4986.03</v>
      </c>
      <c r="EL416" s="52">
        <v>4986.03</v>
      </c>
      <c r="EM416" s="52">
        <v>4986.03</v>
      </c>
      <c r="EN416" s="52">
        <v>4986.03</v>
      </c>
      <c r="EO416" s="52">
        <v>4986.03</v>
      </c>
      <c r="EP416" s="52">
        <v>4986.03</v>
      </c>
      <c r="EQ416" s="52">
        <v>4986.03</v>
      </c>
      <c r="ER416" s="52">
        <v>4986.03</v>
      </c>
      <c r="ES416" s="52">
        <v>4986.03</v>
      </c>
      <c r="ET416" s="52">
        <v>4986.03</v>
      </c>
      <c r="EU416" s="52">
        <v>4986.03</v>
      </c>
      <c r="EV416" s="52">
        <v>4986.03</v>
      </c>
      <c r="EW416" s="52">
        <v>4986.03</v>
      </c>
      <c r="EX416" s="52">
        <v>4986.03</v>
      </c>
      <c r="EY416" s="52">
        <v>4986.03</v>
      </c>
      <c r="EZ416" s="52">
        <v>4986.03</v>
      </c>
      <c r="FA416" s="52">
        <v>4986.03</v>
      </c>
      <c r="FB416" s="52">
        <v>4986.03</v>
      </c>
      <c r="FC416" s="52">
        <v>4986.03</v>
      </c>
      <c r="FD416" s="52">
        <v>4986.03</v>
      </c>
      <c r="FE416" s="52">
        <v>4986.03</v>
      </c>
      <c r="FF416" s="52">
        <v>4986.03</v>
      </c>
      <c r="FG416" s="52">
        <v>4986.03</v>
      </c>
      <c r="FH416" s="52">
        <v>4986.03</v>
      </c>
      <c r="FI416" s="52">
        <v>4986.03</v>
      </c>
      <c r="FJ416" s="52">
        <v>4986.03</v>
      </c>
      <c r="FK416" s="52">
        <v>4986.03</v>
      </c>
      <c r="FL416" s="52">
        <v>4986.03</v>
      </c>
      <c r="FM416" s="52">
        <v>4986.03</v>
      </c>
      <c r="FN416" s="52">
        <v>4986.03</v>
      </c>
      <c r="FO416" s="52">
        <v>4986.03</v>
      </c>
      <c r="FP416" s="52">
        <v>4986.03</v>
      </c>
      <c r="FQ416" s="52">
        <v>4986.03</v>
      </c>
      <c r="FR416" s="52">
        <v>4986.03</v>
      </c>
      <c r="FS416" s="52">
        <v>4986.03</v>
      </c>
      <c r="FT416" s="52">
        <v>4986.03</v>
      </c>
      <c r="FU416" s="52">
        <v>4986.03</v>
      </c>
      <c r="FV416" s="52">
        <v>4986.03</v>
      </c>
      <c r="FW416" s="52">
        <v>4986.03</v>
      </c>
      <c r="FX416" s="52">
        <v>4986.03</v>
      </c>
      <c r="FY416" s="52">
        <v>4986.03</v>
      </c>
      <c r="FZ416" s="52">
        <v>4986.03</v>
      </c>
      <c r="GA416" s="52">
        <v>4986.03</v>
      </c>
      <c r="GB416" s="52">
        <v>4986.03</v>
      </c>
      <c r="GC416" s="52">
        <v>4986.03</v>
      </c>
      <c r="GD416" s="52">
        <v>4986.03</v>
      </c>
      <c r="GE416" s="52">
        <v>4986.03</v>
      </c>
      <c r="GF416" s="52">
        <v>4986.03</v>
      </c>
      <c r="GG416" s="52">
        <v>4986.03</v>
      </c>
      <c r="GH416" s="52">
        <v>4986.03</v>
      </c>
      <c r="GI416" s="52">
        <v>4986.03</v>
      </c>
      <c r="GJ416" s="52">
        <v>4986.03</v>
      </c>
      <c r="GK416" s="52">
        <v>4986.03</v>
      </c>
      <c r="GL416" s="52">
        <v>4986.03</v>
      </c>
      <c r="GM416" s="52">
        <v>4986.03</v>
      </c>
      <c r="GN416" s="52">
        <v>4986.03</v>
      </c>
      <c r="GO416" s="52">
        <v>0</v>
      </c>
      <c r="GP416" s="52">
        <v>0</v>
      </c>
      <c r="GQ416" s="52">
        <v>0</v>
      </c>
      <c r="GR416" s="52">
        <v>0</v>
      </c>
      <c r="GS416" s="52">
        <v>0</v>
      </c>
      <c r="GT416" s="52">
        <v>0</v>
      </c>
      <c r="GU416" s="52">
        <v>0</v>
      </c>
      <c r="GV416" s="52">
        <v>0</v>
      </c>
      <c r="GW416" s="52">
        <v>0</v>
      </c>
      <c r="GX416" s="52">
        <v>0</v>
      </c>
      <c r="GY416" s="52">
        <v>0</v>
      </c>
      <c r="GZ416" s="52">
        <v>0</v>
      </c>
      <c r="HA416" s="52">
        <v>0</v>
      </c>
      <c r="HB416" s="52">
        <v>0</v>
      </c>
      <c r="HC416" s="52">
        <v>0</v>
      </c>
      <c r="HD416" s="52">
        <v>0</v>
      </c>
      <c r="HE416" s="52">
        <v>0</v>
      </c>
      <c r="HF416" s="52">
        <v>0</v>
      </c>
      <c r="HG416" s="52">
        <v>0</v>
      </c>
      <c r="HH416" s="52">
        <v>0</v>
      </c>
      <c r="HI416" s="52">
        <v>0</v>
      </c>
      <c r="HJ416" s="52">
        <v>0</v>
      </c>
      <c r="HK416" s="52">
        <v>0</v>
      </c>
      <c r="HL416" s="52">
        <v>0</v>
      </c>
      <c r="HM416" s="52">
        <v>0</v>
      </c>
      <c r="HN416" s="52">
        <v>0</v>
      </c>
      <c r="HO416" s="52">
        <v>0</v>
      </c>
      <c r="HP416" s="52">
        <v>0</v>
      </c>
      <c r="HQ416" s="52">
        <v>0</v>
      </c>
      <c r="HR416" s="52">
        <v>0</v>
      </c>
      <c r="HS416" s="52">
        <v>0</v>
      </c>
      <c r="HT416" s="52">
        <v>0</v>
      </c>
      <c r="HU416" s="52">
        <v>0</v>
      </c>
      <c r="HV416" s="52">
        <v>0</v>
      </c>
      <c r="HW416" s="52">
        <v>0</v>
      </c>
      <c r="HX416" s="52">
        <v>0</v>
      </c>
      <c r="HY416" s="52">
        <v>0</v>
      </c>
      <c r="HZ416" s="52">
        <v>0</v>
      </c>
      <c r="IA416" s="52">
        <v>0</v>
      </c>
      <c r="IB416" s="52">
        <v>0</v>
      </c>
      <c r="IC416" s="52">
        <v>0</v>
      </c>
      <c r="ID416" s="52">
        <v>0</v>
      </c>
      <c r="IE416" s="52">
        <v>0</v>
      </c>
      <c r="IF416" s="52">
        <v>0</v>
      </c>
      <c r="IG416" s="52">
        <v>0</v>
      </c>
      <c r="IH416" s="52">
        <v>0</v>
      </c>
      <c r="II416" s="52">
        <v>0</v>
      </c>
      <c r="IJ416" s="52">
        <v>0</v>
      </c>
      <c r="IK416" s="52">
        <v>0</v>
      </c>
      <c r="IL416" s="52">
        <v>0</v>
      </c>
      <c r="IM416" s="52">
        <v>0</v>
      </c>
      <c r="IN416" s="52">
        <v>0</v>
      </c>
      <c r="IO416" s="52">
        <v>0</v>
      </c>
      <c r="IP416" s="52">
        <v>0</v>
      </c>
      <c r="IQ416" s="52">
        <v>0</v>
      </c>
      <c r="IR416" s="52">
        <v>0</v>
      </c>
      <c r="IS416" s="52">
        <v>0</v>
      </c>
      <c r="IT416" s="52">
        <v>0</v>
      </c>
      <c r="IU416" s="52">
        <v>0</v>
      </c>
      <c r="IV416" s="52">
        <v>0</v>
      </c>
      <c r="IW416" s="52">
        <v>0</v>
      </c>
      <c r="IX416" s="52">
        <v>0</v>
      </c>
      <c r="IY416" s="52">
        <v>0</v>
      </c>
      <c r="IZ416" s="52">
        <v>0</v>
      </c>
      <c r="JA416" s="52">
        <v>0</v>
      </c>
      <c r="JB416" s="52">
        <v>0</v>
      </c>
      <c r="JC416" s="52">
        <v>0</v>
      </c>
      <c r="JD416" s="52">
        <v>0</v>
      </c>
      <c r="JE416" s="52">
        <v>0</v>
      </c>
      <c r="JF416" s="52">
        <v>0</v>
      </c>
      <c r="JG416" s="52">
        <v>0</v>
      </c>
      <c r="JH416" s="52">
        <v>0</v>
      </c>
      <c r="JI416" s="52">
        <v>0</v>
      </c>
      <c r="JJ416" s="52">
        <v>0</v>
      </c>
      <c r="JK416" s="52">
        <v>0</v>
      </c>
      <c r="JL416" s="52">
        <v>0</v>
      </c>
      <c r="JM416" s="52">
        <v>0</v>
      </c>
      <c r="JN416" s="52">
        <v>0</v>
      </c>
      <c r="JO416" s="52">
        <v>0</v>
      </c>
      <c r="JP416" s="52">
        <v>0</v>
      </c>
      <c r="JQ416" s="52">
        <v>0</v>
      </c>
      <c r="JR416" s="52">
        <v>0</v>
      </c>
      <c r="JS416" s="52">
        <v>0</v>
      </c>
      <c r="JT416" s="52">
        <v>0</v>
      </c>
      <c r="JU416" s="52">
        <v>0</v>
      </c>
      <c r="JV416" s="52">
        <v>0</v>
      </c>
      <c r="JW416" s="52">
        <v>0</v>
      </c>
      <c r="JX416" s="52">
        <v>0</v>
      </c>
      <c r="JY416" s="52">
        <v>0</v>
      </c>
      <c r="JZ416" s="52">
        <v>0</v>
      </c>
      <c r="KA416" s="52">
        <v>0</v>
      </c>
      <c r="KB416" s="52">
        <v>0</v>
      </c>
      <c r="KC416" s="52">
        <v>0</v>
      </c>
      <c r="KD416" s="52">
        <v>0</v>
      </c>
      <c r="KE416" s="52">
        <v>0</v>
      </c>
      <c r="KF416" s="52">
        <v>0</v>
      </c>
      <c r="KG416" s="52">
        <v>0</v>
      </c>
      <c r="KH416" s="52">
        <v>0</v>
      </c>
      <c r="KI416" s="52">
        <v>0</v>
      </c>
      <c r="KJ416" s="52">
        <v>0</v>
      </c>
      <c r="KK416" s="52">
        <v>0</v>
      </c>
      <c r="KL416" s="52">
        <v>0</v>
      </c>
      <c r="KM416" s="52">
        <v>0</v>
      </c>
      <c r="KN416" s="52">
        <v>0</v>
      </c>
      <c r="KO416" s="52">
        <v>0</v>
      </c>
      <c r="KP416" s="52">
        <v>0</v>
      </c>
      <c r="KQ416" s="52">
        <v>0</v>
      </c>
      <c r="KR416" s="52">
        <v>0</v>
      </c>
      <c r="KS416" s="52">
        <v>0</v>
      </c>
      <c r="KT416" s="52">
        <v>0</v>
      </c>
      <c r="KU416" s="52">
        <v>0</v>
      </c>
      <c r="KV416" s="52">
        <v>0</v>
      </c>
      <c r="KW416" s="52">
        <v>0</v>
      </c>
      <c r="KX416" s="52">
        <v>0</v>
      </c>
      <c r="KY416" s="52">
        <v>0</v>
      </c>
      <c r="KZ416" s="52">
        <v>0</v>
      </c>
      <c r="LA416" s="52">
        <v>0</v>
      </c>
      <c r="LB416" s="52">
        <v>0</v>
      </c>
      <c r="LC416" s="52">
        <v>0</v>
      </c>
      <c r="LD416" s="52">
        <v>0</v>
      </c>
      <c r="LE416" s="52">
        <v>0</v>
      </c>
      <c r="LF416" s="52">
        <v>0</v>
      </c>
      <c r="LG416" s="52">
        <v>0</v>
      </c>
      <c r="LH416" s="52">
        <v>0</v>
      </c>
      <c r="LI416" s="52">
        <v>0</v>
      </c>
      <c r="LJ416" s="52">
        <v>0</v>
      </c>
      <c r="LK416" s="52">
        <v>0</v>
      </c>
      <c r="LL416" s="52">
        <v>0</v>
      </c>
      <c r="LM416" s="52">
        <v>0</v>
      </c>
      <c r="LN416" s="52">
        <v>0</v>
      </c>
      <c r="LO416" s="52">
        <v>0</v>
      </c>
      <c r="LP416" s="52">
        <v>0</v>
      </c>
      <c r="LQ416" s="52">
        <v>0</v>
      </c>
      <c r="LR416" s="52">
        <v>0</v>
      </c>
      <c r="LS416" s="52">
        <v>0</v>
      </c>
      <c r="LT416" s="52">
        <v>0</v>
      </c>
      <c r="LU416" s="52">
        <v>0</v>
      </c>
      <c r="LV416" s="52">
        <v>0</v>
      </c>
      <c r="LW416" s="52">
        <v>0</v>
      </c>
      <c r="LX416" s="52">
        <v>0</v>
      </c>
      <c r="LY416" s="52">
        <v>0</v>
      </c>
      <c r="LZ416" s="52">
        <v>0</v>
      </c>
      <c r="MA416" s="52">
        <v>0</v>
      </c>
      <c r="MB416" s="52">
        <v>0</v>
      </c>
      <c r="MC416" s="52">
        <v>0</v>
      </c>
      <c r="MD416" s="52">
        <v>0</v>
      </c>
      <c r="ME416" s="52">
        <v>0</v>
      </c>
      <c r="MF416" s="52">
        <v>0</v>
      </c>
      <c r="MG416" s="52">
        <v>0</v>
      </c>
      <c r="MH416" s="52">
        <v>0</v>
      </c>
      <c r="MI416" s="52">
        <v>0</v>
      </c>
      <c r="MJ416" s="52">
        <v>0</v>
      </c>
      <c r="MK416" s="52">
        <v>0</v>
      </c>
      <c r="ML416" s="52">
        <v>0</v>
      </c>
      <c r="MM416" s="52">
        <v>0</v>
      </c>
      <c r="MN416" s="52">
        <v>0</v>
      </c>
      <c r="MO416" s="52">
        <v>0</v>
      </c>
      <c r="MP416" s="52">
        <v>0</v>
      </c>
      <c r="MQ416" s="52">
        <v>0</v>
      </c>
      <c r="MR416" s="52">
        <v>0</v>
      </c>
      <c r="MS416" s="52">
        <v>0</v>
      </c>
      <c r="MT416" s="52">
        <v>0</v>
      </c>
      <c r="MU416" s="52">
        <v>0</v>
      </c>
      <c r="MV416" s="52">
        <v>0</v>
      </c>
      <c r="MW416" s="52">
        <v>0</v>
      </c>
      <c r="MX416" s="52">
        <v>0</v>
      </c>
      <c r="MY416" s="52">
        <v>0</v>
      </c>
      <c r="MZ416" s="52">
        <v>0</v>
      </c>
      <c r="NA416" s="52">
        <v>0</v>
      </c>
      <c r="NB416" s="52">
        <v>0</v>
      </c>
      <c r="NC416" s="52">
        <v>0</v>
      </c>
      <c r="ND416" s="52">
        <v>0</v>
      </c>
      <c r="NE416" s="52">
        <v>0</v>
      </c>
      <c r="NF416" s="52">
        <v>0</v>
      </c>
      <c r="NG416" s="52">
        <v>0</v>
      </c>
      <c r="NH416" s="52">
        <v>0</v>
      </c>
      <c r="NI416" s="52">
        <v>0</v>
      </c>
      <c r="NJ416" s="52">
        <v>0</v>
      </c>
      <c r="NK416" s="52">
        <v>0</v>
      </c>
      <c r="NL416" s="52">
        <v>0</v>
      </c>
      <c r="NM416" s="52">
        <v>0</v>
      </c>
      <c r="NN416" s="52">
        <v>0</v>
      </c>
      <c r="NO416" s="52">
        <v>0</v>
      </c>
      <c r="NP416" s="52">
        <v>0</v>
      </c>
      <c r="NQ416" s="52">
        <v>0</v>
      </c>
      <c r="NR416" s="68">
        <f t="shared" si="24"/>
        <v>573393.4500000017</v>
      </c>
      <c r="NS416" s="68">
        <f t="shared" si="25"/>
        <v>573393.4500000017</v>
      </c>
      <c r="NT416" s="68">
        <f t="shared" si="26"/>
        <v>543477.27000000153</v>
      </c>
    </row>
    <row r="417" spans="1:384" s="40" customFormat="1" ht="15" customHeight="1" outlineLevel="1" x14ac:dyDescent="0.2">
      <c r="A417" s="61"/>
      <c r="B417" s="49" t="s">
        <v>1079</v>
      </c>
      <c r="C417" s="49" t="s">
        <v>1012</v>
      </c>
      <c r="D417" s="49" t="s">
        <v>1013</v>
      </c>
      <c r="E417" s="50" t="s">
        <v>1014</v>
      </c>
      <c r="F417" s="64">
        <v>45502</v>
      </c>
      <c r="G417" s="49" t="s">
        <v>1009</v>
      </c>
      <c r="H417" s="72">
        <v>0</v>
      </c>
      <c r="I417" s="65">
        <v>358803</v>
      </c>
      <c r="J417" s="114" t="str">
        <f>_xlfn.XLOOKUP(E417,'[12]Resumo Unidades'!$B:$B,'[12]Resumo Unidades'!$W:$W)</f>
        <v>Fluxo ok</v>
      </c>
      <c r="K417" s="51" t="str">
        <f>IF(L417&gt;Resumo!$E$23,"Sim","Não")</f>
        <v>Não</v>
      </c>
      <c r="L417" s="66">
        <v>12</v>
      </c>
      <c r="M417" s="67"/>
      <c r="N417" s="52">
        <v>0</v>
      </c>
      <c r="O417" s="52">
        <v>0</v>
      </c>
      <c r="P417" s="52">
        <v>0</v>
      </c>
      <c r="Q417" s="52">
        <v>0</v>
      </c>
      <c r="R417" s="52">
        <v>0</v>
      </c>
      <c r="S417" s="52">
        <v>0</v>
      </c>
      <c r="T417" s="52">
        <v>0</v>
      </c>
      <c r="U417" s="52">
        <v>0</v>
      </c>
      <c r="V417" s="52">
        <v>0</v>
      </c>
      <c r="W417" s="52">
        <v>0</v>
      </c>
      <c r="X417" s="52">
        <v>0</v>
      </c>
      <c r="Y417" s="52">
        <v>0</v>
      </c>
      <c r="Z417" s="52">
        <v>0</v>
      </c>
      <c r="AA417" s="52">
        <v>0</v>
      </c>
      <c r="AB417" s="52">
        <v>0</v>
      </c>
      <c r="AC417" s="52">
        <v>0</v>
      </c>
      <c r="AD417" s="52">
        <v>0</v>
      </c>
      <c r="AE417" s="52">
        <v>0</v>
      </c>
      <c r="AF417" s="52">
        <v>0</v>
      </c>
      <c r="AG417" s="52">
        <v>0</v>
      </c>
      <c r="AH417" s="52">
        <v>0</v>
      </c>
      <c r="AI417" s="52">
        <v>0</v>
      </c>
      <c r="AJ417" s="52">
        <v>0</v>
      </c>
      <c r="AK417" s="52">
        <v>0</v>
      </c>
      <c r="AL417" s="52">
        <v>0</v>
      </c>
      <c r="AM417" s="52">
        <v>0</v>
      </c>
      <c r="AN417" s="52">
        <v>0</v>
      </c>
      <c r="AO417" s="52">
        <v>0</v>
      </c>
      <c r="AP417" s="52">
        <v>0</v>
      </c>
      <c r="AQ417" s="52">
        <v>0</v>
      </c>
      <c r="AR417" s="52">
        <v>0</v>
      </c>
      <c r="AS417" s="52">
        <v>0</v>
      </c>
      <c r="AT417" s="52">
        <v>0</v>
      </c>
      <c r="AU417" s="52">
        <v>0</v>
      </c>
      <c r="AV417" s="52">
        <v>0</v>
      </c>
      <c r="AW417" s="52">
        <v>0</v>
      </c>
      <c r="AX417" s="52">
        <v>0</v>
      </c>
      <c r="AY417" s="52">
        <v>0</v>
      </c>
      <c r="AZ417" s="52">
        <v>0</v>
      </c>
      <c r="BA417" s="52">
        <v>0</v>
      </c>
      <c r="BB417" s="52">
        <v>0</v>
      </c>
      <c r="BC417" s="52">
        <v>0</v>
      </c>
      <c r="BD417" s="52">
        <v>0</v>
      </c>
      <c r="BE417" s="52">
        <v>0</v>
      </c>
      <c r="BF417" s="52">
        <v>0</v>
      </c>
      <c r="BG417" s="52">
        <v>0</v>
      </c>
      <c r="BH417" s="52">
        <v>0</v>
      </c>
      <c r="BI417" s="52">
        <v>0</v>
      </c>
      <c r="BJ417" s="52">
        <v>0</v>
      </c>
      <c r="BK417" s="52">
        <v>0</v>
      </c>
      <c r="BL417" s="52">
        <v>0</v>
      </c>
      <c r="BM417" s="52">
        <v>0</v>
      </c>
      <c r="BN417" s="52">
        <v>0</v>
      </c>
      <c r="BO417" s="52">
        <v>0</v>
      </c>
      <c r="BP417" s="52">
        <v>0</v>
      </c>
      <c r="BQ417" s="52">
        <v>0</v>
      </c>
      <c r="BR417" s="52">
        <v>0</v>
      </c>
      <c r="BS417" s="52">
        <v>0</v>
      </c>
      <c r="BT417" s="52">
        <v>0</v>
      </c>
      <c r="BU417" s="52">
        <v>0</v>
      </c>
      <c r="BV417" s="52">
        <v>0</v>
      </c>
      <c r="BW417" s="52">
        <v>0</v>
      </c>
      <c r="BX417" s="52">
        <v>0</v>
      </c>
      <c r="BY417" s="52">
        <v>0</v>
      </c>
      <c r="BZ417" s="52">
        <v>0</v>
      </c>
      <c r="CA417" s="52">
        <v>0</v>
      </c>
      <c r="CB417" s="52">
        <v>0</v>
      </c>
      <c r="CC417" s="52">
        <v>5197.95</v>
      </c>
      <c r="CD417" s="52">
        <v>4986.03</v>
      </c>
      <c r="CE417" s="52">
        <v>4986.03</v>
      </c>
      <c r="CF417" s="52">
        <v>4986.03</v>
      </c>
      <c r="CG417" s="52">
        <v>4986.03</v>
      </c>
      <c r="CH417" s="52">
        <v>4986.03</v>
      </c>
      <c r="CI417" s="52">
        <v>4986.03</v>
      </c>
      <c r="CJ417" s="52">
        <v>4986.03</v>
      </c>
      <c r="CK417" s="52">
        <v>4986.03</v>
      </c>
      <c r="CL417" s="52">
        <v>4986.03</v>
      </c>
      <c r="CM417" s="52">
        <v>4986.03</v>
      </c>
      <c r="CN417" s="52">
        <v>4986.03</v>
      </c>
      <c r="CO417" s="52">
        <v>4986.03</v>
      </c>
      <c r="CP417" s="52">
        <v>4986.03</v>
      </c>
      <c r="CQ417" s="52">
        <v>4986.03</v>
      </c>
      <c r="CR417" s="52">
        <v>4986.03</v>
      </c>
      <c r="CS417" s="52">
        <v>4986.03</v>
      </c>
      <c r="CT417" s="52">
        <v>4986.03</v>
      </c>
      <c r="CU417" s="52">
        <v>4986.03</v>
      </c>
      <c r="CV417" s="52">
        <v>4986.03</v>
      </c>
      <c r="CW417" s="52">
        <v>4986.03</v>
      </c>
      <c r="CX417" s="52">
        <v>4986.03</v>
      </c>
      <c r="CY417" s="52">
        <v>4986.03</v>
      </c>
      <c r="CZ417" s="52">
        <v>4986.03</v>
      </c>
      <c r="DA417" s="52">
        <v>4986.03</v>
      </c>
      <c r="DB417" s="52">
        <v>4986.03</v>
      </c>
      <c r="DC417" s="52">
        <v>4986.03</v>
      </c>
      <c r="DD417" s="52">
        <v>4986.03</v>
      </c>
      <c r="DE417" s="52">
        <v>4986.03</v>
      </c>
      <c r="DF417" s="52">
        <v>4986.03</v>
      </c>
      <c r="DG417" s="52">
        <v>4986.03</v>
      </c>
      <c r="DH417" s="52">
        <v>4986.03</v>
      </c>
      <c r="DI417" s="52">
        <v>4986.03</v>
      </c>
      <c r="DJ417" s="52">
        <v>4986.03</v>
      </c>
      <c r="DK417" s="52">
        <v>4986.03</v>
      </c>
      <c r="DL417" s="52">
        <v>4986.03</v>
      </c>
      <c r="DM417" s="52">
        <v>4986.03</v>
      </c>
      <c r="DN417" s="52">
        <v>4986.03</v>
      </c>
      <c r="DO417" s="52">
        <v>4986.03</v>
      </c>
      <c r="DP417" s="52">
        <v>4986.03</v>
      </c>
      <c r="DQ417" s="52">
        <v>4986.03</v>
      </c>
      <c r="DR417" s="52">
        <v>4986.03</v>
      </c>
      <c r="DS417" s="52">
        <v>4986.03</v>
      </c>
      <c r="DT417" s="52">
        <v>4986.03</v>
      </c>
      <c r="DU417" s="52">
        <v>4986.03</v>
      </c>
      <c r="DV417" s="52">
        <v>4986.03</v>
      </c>
      <c r="DW417" s="52">
        <v>4986.03</v>
      </c>
      <c r="DX417" s="52">
        <v>4986.03</v>
      </c>
      <c r="DY417" s="52">
        <v>4986.03</v>
      </c>
      <c r="DZ417" s="52">
        <v>4986.03</v>
      </c>
      <c r="EA417" s="52">
        <v>4986.03</v>
      </c>
      <c r="EB417" s="52">
        <v>4986.03</v>
      </c>
      <c r="EC417" s="52">
        <v>4986.03</v>
      </c>
      <c r="ED417" s="52">
        <v>4986.03</v>
      </c>
      <c r="EE417" s="52">
        <v>4986.03</v>
      </c>
      <c r="EF417" s="52">
        <v>4986.03</v>
      </c>
      <c r="EG417" s="52">
        <v>4986.03</v>
      </c>
      <c r="EH417" s="52">
        <v>4986.03</v>
      </c>
      <c r="EI417" s="52">
        <v>4986.03</v>
      </c>
      <c r="EJ417" s="52">
        <v>4986.03</v>
      </c>
      <c r="EK417" s="52">
        <v>4986.03</v>
      </c>
      <c r="EL417" s="52">
        <v>4986.03</v>
      </c>
      <c r="EM417" s="52">
        <v>4986.03</v>
      </c>
      <c r="EN417" s="52">
        <v>4986.03</v>
      </c>
      <c r="EO417" s="52">
        <v>4986.03</v>
      </c>
      <c r="EP417" s="52">
        <v>4986.03</v>
      </c>
      <c r="EQ417" s="52">
        <v>4986.03</v>
      </c>
      <c r="ER417" s="52">
        <v>4986.03</v>
      </c>
      <c r="ES417" s="52">
        <v>4986.03</v>
      </c>
      <c r="ET417" s="52">
        <v>4986.03</v>
      </c>
      <c r="EU417" s="52">
        <v>4986.03</v>
      </c>
      <c r="EV417" s="52">
        <v>4986.03</v>
      </c>
      <c r="EW417" s="52">
        <v>4986.03</v>
      </c>
      <c r="EX417" s="52">
        <v>4986.03</v>
      </c>
      <c r="EY417" s="52">
        <v>4986.03</v>
      </c>
      <c r="EZ417" s="52">
        <v>4986.03</v>
      </c>
      <c r="FA417" s="52">
        <v>4986.03</v>
      </c>
      <c r="FB417" s="52">
        <v>4986.03</v>
      </c>
      <c r="FC417" s="52">
        <v>4986.03</v>
      </c>
      <c r="FD417" s="52">
        <v>4986.03</v>
      </c>
      <c r="FE417" s="52">
        <v>4986.03</v>
      </c>
      <c r="FF417" s="52">
        <v>4986.03</v>
      </c>
      <c r="FG417" s="52">
        <v>4986.03</v>
      </c>
      <c r="FH417" s="52">
        <v>4986.03</v>
      </c>
      <c r="FI417" s="52">
        <v>4986.03</v>
      </c>
      <c r="FJ417" s="52">
        <v>4986.03</v>
      </c>
      <c r="FK417" s="52">
        <v>4986.03</v>
      </c>
      <c r="FL417" s="52">
        <v>4986.03</v>
      </c>
      <c r="FM417" s="52">
        <v>4986.03</v>
      </c>
      <c r="FN417" s="52">
        <v>4986.03</v>
      </c>
      <c r="FO417" s="52">
        <v>4986.03</v>
      </c>
      <c r="FP417" s="52">
        <v>4986.03</v>
      </c>
      <c r="FQ417" s="52">
        <v>4986.03</v>
      </c>
      <c r="FR417" s="52">
        <v>4986.03</v>
      </c>
      <c r="FS417" s="52">
        <v>4986.03</v>
      </c>
      <c r="FT417" s="52">
        <v>4986.03</v>
      </c>
      <c r="FU417" s="52">
        <v>4986.03</v>
      </c>
      <c r="FV417" s="52">
        <v>4986.03</v>
      </c>
      <c r="FW417" s="52">
        <v>4986.03</v>
      </c>
      <c r="FX417" s="52">
        <v>4986.03</v>
      </c>
      <c r="FY417" s="52">
        <v>4986.03</v>
      </c>
      <c r="FZ417" s="52">
        <v>4986.03</v>
      </c>
      <c r="GA417" s="52">
        <v>4986.03</v>
      </c>
      <c r="GB417" s="52">
        <v>4986.03</v>
      </c>
      <c r="GC417" s="52">
        <v>4986.03</v>
      </c>
      <c r="GD417" s="52">
        <v>4986.03</v>
      </c>
      <c r="GE417" s="52">
        <v>4986.03</v>
      </c>
      <c r="GF417" s="52">
        <v>4986.03</v>
      </c>
      <c r="GG417" s="52">
        <v>4986.03</v>
      </c>
      <c r="GH417" s="52">
        <v>4986.03</v>
      </c>
      <c r="GI417" s="52">
        <v>4986.03</v>
      </c>
      <c r="GJ417" s="52">
        <v>4986.03</v>
      </c>
      <c r="GK417" s="52">
        <v>4986.03</v>
      </c>
      <c r="GL417" s="52">
        <v>4986.03</v>
      </c>
      <c r="GM417" s="52">
        <v>4986.03</v>
      </c>
      <c r="GN417" s="52">
        <v>4986.03</v>
      </c>
      <c r="GO417" s="52">
        <v>0</v>
      </c>
      <c r="GP417" s="52">
        <v>0</v>
      </c>
      <c r="GQ417" s="52">
        <v>0</v>
      </c>
      <c r="GR417" s="52">
        <v>0</v>
      </c>
      <c r="GS417" s="52">
        <v>0</v>
      </c>
      <c r="GT417" s="52">
        <v>0</v>
      </c>
      <c r="GU417" s="52">
        <v>0</v>
      </c>
      <c r="GV417" s="52">
        <v>0</v>
      </c>
      <c r="GW417" s="52">
        <v>0</v>
      </c>
      <c r="GX417" s="52">
        <v>0</v>
      </c>
      <c r="GY417" s="52">
        <v>0</v>
      </c>
      <c r="GZ417" s="52">
        <v>0</v>
      </c>
      <c r="HA417" s="52">
        <v>0</v>
      </c>
      <c r="HB417" s="52">
        <v>0</v>
      </c>
      <c r="HC417" s="52">
        <v>0</v>
      </c>
      <c r="HD417" s="52">
        <v>0</v>
      </c>
      <c r="HE417" s="52">
        <v>0</v>
      </c>
      <c r="HF417" s="52">
        <v>0</v>
      </c>
      <c r="HG417" s="52">
        <v>0</v>
      </c>
      <c r="HH417" s="52">
        <v>0</v>
      </c>
      <c r="HI417" s="52">
        <v>0</v>
      </c>
      <c r="HJ417" s="52">
        <v>0</v>
      </c>
      <c r="HK417" s="52">
        <v>0</v>
      </c>
      <c r="HL417" s="52">
        <v>0</v>
      </c>
      <c r="HM417" s="52">
        <v>0</v>
      </c>
      <c r="HN417" s="52">
        <v>0</v>
      </c>
      <c r="HO417" s="52">
        <v>0</v>
      </c>
      <c r="HP417" s="52">
        <v>0</v>
      </c>
      <c r="HQ417" s="52">
        <v>0</v>
      </c>
      <c r="HR417" s="52">
        <v>0</v>
      </c>
      <c r="HS417" s="52">
        <v>0</v>
      </c>
      <c r="HT417" s="52">
        <v>0</v>
      </c>
      <c r="HU417" s="52">
        <v>0</v>
      </c>
      <c r="HV417" s="52">
        <v>0</v>
      </c>
      <c r="HW417" s="52">
        <v>0</v>
      </c>
      <c r="HX417" s="52">
        <v>0</v>
      </c>
      <c r="HY417" s="52">
        <v>0</v>
      </c>
      <c r="HZ417" s="52">
        <v>0</v>
      </c>
      <c r="IA417" s="52">
        <v>0</v>
      </c>
      <c r="IB417" s="52">
        <v>0</v>
      </c>
      <c r="IC417" s="52">
        <v>0</v>
      </c>
      <c r="ID417" s="52">
        <v>0</v>
      </c>
      <c r="IE417" s="52">
        <v>0</v>
      </c>
      <c r="IF417" s="52">
        <v>0</v>
      </c>
      <c r="IG417" s="52">
        <v>0</v>
      </c>
      <c r="IH417" s="52">
        <v>0</v>
      </c>
      <c r="II417" s="52">
        <v>0</v>
      </c>
      <c r="IJ417" s="52">
        <v>0</v>
      </c>
      <c r="IK417" s="52">
        <v>0</v>
      </c>
      <c r="IL417" s="52">
        <v>0</v>
      </c>
      <c r="IM417" s="52">
        <v>0</v>
      </c>
      <c r="IN417" s="52">
        <v>0</v>
      </c>
      <c r="IO417" s="52">
        <v>0</v>
      </c>
      <c r="IP417" s="52">
        <v>0</v>
      </c>
      <c r="IQ417" s="52">
        <v>0</v>
      </c>
      <c r="IR417" s="52">
        <v>0</v>
      </c>
      <c r="IS417" s="52">
        <v>0</v>
      </c>
      <c r="IT417" s="52">
        <v>0</v>
      </c>
      <c r="IU417" s="52">
        <v>0</v>
      </c>
      <c r="IV417" s="52">
        <v>0</v>
      </c>
      <c r="IW417" s="52">
        <v>0</v>
      </c>
      <c r="IX417" s="52">
        <v>0</v>
      </c>
      <c r="IY417" s="52">
        <v>0</v>
      </c>
      <c r="IZ417" s="52">
        <v>0</v>
      </c>
      <c r="JA417" s="52">
        <v>0</v>
      </c>
      <c r="JB417" s="52">
        <v>0</v>
      </c>
      <c r="JC417" s="52">
        <v>0</v>
      </c>
      <c r="JD417" s="52">
        <v>0</v>
      </c>
      <c r="JE417" s="52">
        <v>0</v>
      </c>
      <c r="JF417" s="52">
        <v>0</v>
      </c>
      <c r="JG417" s="52">
        <v>0</v>
      </c>
      <c r="JH417" s="52">
        <v>0</v>
      </c>
      <c r="JI417" s="52">
        <v>0</v>
      </c>
      <c r="JJ417" s="52">
        <v>0</v>
      </c>
      <c r="JK417" s="52">
        <v>0</v>
      </c>
      <c r="JL417" s="52">
        <v>0</v>
      </c>
      <c r="JM417" s="52">
        <v>0</v>
      </c>
      <c r="JN417" s="52">
        <v>0</v>
      </c>
      <c r="JO417" s="52">
        <v>0</v>
      </c>
      <c r="JP417" s="52">
        <v>0</v>
      </c>
      <c r="JQ417" s="52">
        <v>0</v>
      </c>
      <c r="JR417" s="52">
        <v>0</v>
      </c>
      <c r="JS417" s="52">
        <v>0</v>
      </c>
      <c r="JT417" s="52">
        <v>0</v>
      </c>
      <c r="JU417" s="52">
        <v>0</v>
      </c>
      <c r="JV417" s="52">
        <v>0</v>
      </c>
      <c r="JW417" s="52">
        <v>0</v>
      </c>
      <c r="JX417" s="52">
        <v>0</v>
      </c>
      <c r="JY417" s="52">
        <v>0</v>
      </c>
      <c r="JZ417" s="52">
        <v>0</v>
      </c>
      <c r="KA417" s="52">
        <v>0</v>
      </c>
      <c r="KB417" s="52">
        <v>0</v>
      </c>
      <c r="KC417" s="52">
        <v>0</v>
      </c>
      <c r="KD417" s="52">
        <v>0</v>
      </c>
      <c r="KE417" s="52">
        <v>0</v>
      </c>
      <c r="KF417" s="52">
        <v>0</v>
      </c>
      <c r="KG417" s="52">
        <v>0</v>
      </c>
      <c r="KH417" s="52">
        <v>0</v>
      </c>
      <c r="KI417" s="52">
        <v>0</v>
      </c>
      <c r="KJ417" s="52">
        <v>0</v>
      </c>
      <c r="KK417" s="52">
        <v>0</v>
      </c>
      <c r="KL417" s="52">
        <v>0</v>
      </c>
      <c r="KM417" s="52">
        <v>0</v>
      </c>
      <c r="KN417" s="52">
        <v>0</v>
      </c>
      <c r="KO417" s="52">
        <v>0</v>
      </c>
      <c r="KP417" s="52">
        <v>0</v>
      </c>
      <c r="KQ417" s="52">
        <v>0</v>
      </c>
      <c r="KR417" s="52">
        <v>0</v>
      </c>
      <c r="KS417" s="52">
        <v>0</v>
      </c>
      <c r="KT417" s="52">
        <v>0</v>
      </c>
      <c r="KU417" s="52">
        <v>0</v>
      </c>
      <c r="KV417" s="52">
        <v>0</v>
      </c>
      <c r="KW417" s="52">
        <v>0</v>
      </c>
      <c r="KX417" s="52">
        <v>0</v>
      </c>
      <c r="KY417" s="52">
        <v>0</v>
      </c>
      <c r="KZ417" s="52">
        <v>0</v>
      </c>
      <c r="LA417" s="52">
        <v>0</v>
      </c>
      <c r="LB417" s="52">
        <v>0</v>
      </c>
      <c r="LC417" s="52">
        <v>0</v>
      </c>
      <c r="LD417" s="52">
        <v>0</v>
      </c>
      <c r="LE417" s="52">
        <v>0</v>
      </c>
      <c r="LF417" s="52">
        <v>0</v>
      </c>
      <c r="LG417" s="52">
        <v>0</v>
      </c>
      <c r="LH417" s="52">
        <v>0</v>
      </c>
      <c r="LI417" s="52">
        <v>0</v>
      </c>
      <c r="LJ417" s="52">
        <v>0</v>
      </c>
      <c r="LK417" s="52">
        <v>0</v>
      </c>
      <c r="LL417" s="52">
        <v>0</v>
      </c>
      <c r="LM417" s="52">
        <v>0</v>
      </c>
      <c r="LN417" s="52">
        <v>0</v>
      </c>
      <c r="LO417" s="52">
        <v>0</v>
      </c>
      <c r="LP417" s="52">
        <v>0</v>
      </c>
      <c r="LQ417" s="52">
        <v>0</v>
      </c>
      <c r="LR417" s="52">
        <v>0</v>
      </c>
      <c r="LS417" s="52">
        <v>0</v>
      </c>
      <c r="LT417" s="52">
        <v>0</v>
      </c>
      <c r="LU417" s="52">
        <v>0</v>
      </c>
      <c r="LV417" s="52">
        <v>0</v>
      </c>
      <c r="LW417" s="52">
        <v>0</v>
      </c>
      <c r="LX417" s="52">
        <v>0</v>
      </c>
      <c r="LY417" s="52">
        <v>0</v>
      </c>
      <c r="LZ417" s="52">
        <v>0</v>
      </c>
      <c r="MA417" s="52">
        <v>0</v>
      </c>
      <c r="MB417" s="52">
        <v>0</v>
      </c>
      <c r="MC417" s="52">
        <v>0</v>
      </c>
      <c r="MD417" s="52">
        <v>0</v>
      </c>
      <c r="ME417" s="52">
        <v>0</v>
      </c>
      <c r="MF417" s="52">
        <v>0</v>
      </c>
      <c r="MG417" s="52">
        <v>0</v>
      </c>
      <c r="MH417" s="52">
        <v>0</v>
      </c>
      <c r="MI417" s="52">
        <v>0</v>
      </c>
      <c r="MJ417" s="52">
        <v>0</v>
      </c>
      <c r="MK417" s="52">
        <v>0</v>
      </c>
      <c r="ML417" s="52">
        <v>0</v>
      </c>
      <c r="MM417" s="52">
        <v>0</v>
      </c>
      <c r="MN417" s="52">
        <v>0</v>
      </c>
      <c r="MO417" s="52">
        <v>0</v>
      </c>
      <c r="MP417" s="52">
        <v>0</v>
      </c>
      <c r="MQ417" s="52">
        <v>0</v>
      </c>
      <c r="MR417" s="52">
        <v>0</v>
      </c>
      <c r="MS417" s="52">
        <v>0</v>
      </c>
      <c r="MT417" s="52">
        <v>0</v>
      </c>
      <c r="MU417" s="52">
        <v>0</v>
      </c>
      <c r="MV417" s="52">
        <v>0</v>
      </c>
      <c r="MW417" s="52">
        <v>0</v>
      </c>
      <c r="MX417" s="52">
        <v>0</v>
      </c>
      <c r="MY417" s="52">
        <v>0</v>
      </c>
      <c r="MZ417" s="52">
        <v>0</v>
      </c>
      <c r="NA417" s="52">
        <v>0</v>
      </c>
      <c r="NB417" s="52">
        <v>0</v>
      </c>
      <c r="NC417" s="52">
        <v>0</v>
      </c>
      <c r="ND417" s="52">
        <v>0</v>
      </c>
      <c r="NE417" s="52">
        <v>0</v>
      </c>
      <c r="NF417" s="52">
        <v>0</v>
      </c>
      <c r="NG417" s="52">
        <v>0</v>
      </c>
      <c r="NH417" s="52">
        <v>0</v>
      </c>
      <c r="NI417" s="52">
        <v>0</v>
      </c>
      <c r="NJ417" s="52">
        <v>0</v>
      </c>
      <c r="NK417" s="52">
        <v>0</v>
      </c>
      <c r="NL417" s="52">
        <v>0</v>
      </c>
      <c r="NM417" s="52">
        <v>0</v>
      </c>
      <c r="NN417" s="52">
        <v>0</v>
      </c>
      <c r="NO417" s="52">
        <v>0</v>
      </c>
      <c r="NP417" s="52">
        <v>0</v>
      </c>
      <c r="NQ417" s="52">
        <v>0</v>
      </c>
      <c r="NR417" s="68">
        <f t="shared" si="24"/>
        <v>578591.40000000165</v>
      </c>
      <c r="NS417" s="68">
        <f t="shared" si="25"/>
        <v>578591.40000000165</v>
      </c>
      <c r="NT417" s="68">
        <f t="shared" si="26"/>
        <v>548675.22000000149</v>
      </c>
    </row>
    <row r="418" spans="1:384" s="40" customFormat="1" ht="15" customHeight="1" outlineLevel="1" x14ac:dyDescent="0.2">
      <c r="A418" s="61"/>
      <c r="B418" s="49" t="s">
        <v>1079</v>
      </c>
      <c r="C418" s="49" t="s">
        <v>1015</v>
      </c>
      <c r="D418" s="49" t="s">
        <v>1013</v>
      </c>
      <c r="E418" s="50" t="s">
        <v>1016</v>
      </c>
      <c r="F418" s="64">
        <v>45502</v>
      </c>
      <c r="G418" s="49" t="s">
        <v>1009</v>
      </c>
      <c r="H418" s="72">
        <v>0</v>
      </c>
      <c r="I418" s="65">
        <v>358803</v>
      </c>
      <c r="J418" s="114" t="str">
        <f>_xlfn.XLOOKUP(E418,'[12]Resumo Unidades'!$B:$B,'[12]Resumo Unidades'!$W:$W)</f>
        <v>Fluxo ok</v>
      </c>
      <c r="K418" s="51" t="str">
        <f>IF(L418&gt;Resumo!$E$23,"Sim","Não")</f>
        <v>Não</v>
      </c>
      <c r="L418" s="66">
        <v>12</v>
      </c>
      <c r="M418" s="67"/>
      <c r="N418" s="52">
        <v>0</v>
      </c>
      <c r="O418" s="52">
        <v>0</v>
      </c>
      <c r="P418" s="52">
        <v>0</v>
      </c>
      <c r="Q418" s="52">
        <v>0</v>
      </c>
      <c r="R418" s="52">
        <v>0</v>
      </c>
      <c r="S418" s="52">
        <v>0</v>
      </c>
      <c r="T418" s="52">
        <v>0</v>
      </c>
      <c r="U418" s="52">
        <v>0</v>
      </c>
      <c r="V418" s="52">
        <v>0</v>
      </c>
      <c r="W418" s="52">
        <v>0</v>
      </c>
      <c r="X418" s="52">
        <v>0</v>
      </c>
      <c r="Y418" s="52">
        <v>0</v>
      </c>
      <c r="Z418" s="52">
        <v>0</v>
      </c>
      <c r="AA418" s="52">
        <v>0</v>
      </c>
      <c r="AB418" s="52">
        <v>0</v>
      </c>
      <c r="AC418" s="52">
        <v>0</v>
      </c>
      <c r="AD418" s="52">
        <v>0</v>
      </c>
      <c r="AE418" s="52">
        <v>0</v>
      </c>
      <c r="AF418" s="52">
        <v>0</v>
      </c>
      <c r="AG418" s="52">
        <v>0</v>
      </c>
      <c r="AH418" s="52">
        <v>0</v>
      </c>
      <c r="AI418" s="52">
        <v>0</v>
      </c>
      <c r="AJ418" s="52">
        <v>0</v>
      </c>
      <c r="AK418" s="52">
        <v>0</v>
      </c>
      <c r="AL418" s="52">
        <v>0</v>
      </c>
      <c r="AM418" s="52">
        <v>0</v>
      </c>
      <c r="AN418" s="52">
        <v>0</v>
      </c>
      <c r="AO418" s="52">
        <v>0</v>
      </c>
      <c r="AP418" s="52">
        <v>0</v>
      </c>
      <c r="AQ418" s="52">
        <v>0</v>
      </c>
      <c r="AR418" s="52">
        <v>0</v>
      </c>
      <c r="AS418" s="52">
        <v>0</v>
      </c>
      <c r="AT418" s="52">
        <v>0</v>
      </c>
      <c r="AU418" s="52">
        <v>0</v>
      </c>
      <c r="AV418" s="52">
        <v>0</v>
      </c>
      <c r="AW418" s="52">
        <v>0</v>
      </c>
      <c r="AX418" s="52">
        <v>0</v>
      </c>
      <c r="AY418" s="52">
        <v>0</v>
      </c>
      <c r="AZ418" s="52">
        <v>0</v>
      </c>
      <c r="BA418" s="52">
        <v>0</v>
      </c>
      <c r="BB418" s="52">
        <v>0</v>
      </c>
      <c r="BC418" s="52">
        <v>0</v>
      </c>
      <c r="BD418" s="52">
        <v>0</v>
      </c>
      <c r="BE418" s="52">
        <v>0</v>
      </c>
      <c r="BF418" s="52">
        <v>0</v>
      </c>
      <c r="BG418" s="52">
        <v>0</v>
      </c>
      <c r="BH418" s="52">
        <v>0</v>
      </c>
      <c r="BI418" s="52">
        <v>0</v>
      </c>
      <c r="BJ418" s="52">
        <v>0</v>
      </c>
      <c r="BK418" s="52">
        <v>0</v>
      </c>
      <c r="BL418" s="52">
        <v>0</v>
      </c>
      <c r="BM418" s="52">
        <v>0</v>
      </c>
      <c r="BN418" s="52">
        <v>0</v>
      </c>
      <c r="BO418" s="52">
        <v>0</v>
      </c>
      <c r="BP418" s="52">
        <v>0</v>
      </c>
      <c r="BQ418" s="52">
        <v>0</v>
      </c>
      <c r="BR418" s="52">
        <v>0</v>
      </c>
      <c r="BS418" s="52">
        <v>0</v>
      </c>
      <c r="BT418" s="52">
        <v>0</v>
      </c>
      <c r="BU418" s="52">
        <v>0</v>
      </c>
      <c r="BV418" s="52">
        <v>0</v>
      </c>
      <c r="BW418" s="52">
        <v>0</v>
      </c>
      <c r="BX418" s="52">
        <v>0</v>
      </c>
      <c r="BY418" s="52">
        <v>0</v>
      </c>
      <c r="BZ418" s="52">
        <v>0</v>
      </c>
      <c r="CA418" s="52">
        <v>0</v>
      </c>
      <c r="CB418" s="52">
        <v>0</v>
      </c>
      <c r="CC418" s="52">
        <v>5197.95</v>
      </c>
      <c r="CD418" s="52">
        <v>4986.03</v>
      </c>
      <c r="CE418" s="52">
        <v>4986.03</v>
      </c>
      <c r="CF418" s="52">
        <v>4986.03</v>
      </c>
      <c r="CG418" s="52">
        <v>4986.03</v>
      </c>
      <c r="CH418" s="52">
        <v>4986.03</v>
      </c>
      <c r="CI418" s="52">
        <v>4986.03</v>
      </c>
      <c r="CJ418" s="52">
        <v>4986.03</v>
      </c>
      <c r="CK418" s="52">
        <v>4986.03</v>
      </c>
      <c r="CL418" s="52">
        <v>4986.03</v>
      </c>
      <c r="CM418" s="52">
        <v>4986.03</v>
      </c>
      <c r="CN418" s="52">
        <v>4986.03</v>
      </c>
      <c r="CO418" s="52">
        <v>4986.03</v>
      </c>
      <c r="CP418" s="52">
        <v>4986.03</v>
      </c>
      <c r="CQ418" s="52">
        <v>4986.03</v>
      </c>
      <c r="CR418" s="52">
        <v>4986.03</v>
      </c>
      <c r="CS418" s="52">
        <v>4986.03</v>
      </c>
      <c r="CT418" s="52">
        <v>4986.03</v>
      </c>
      <c r="CU418" s="52">
        <v>4986.03</v>
      </c>
      <c r="CV418" s="52">
        <v>4986.03</v>
      </c>
      <c r="CW418" s="52">
        <v>4986.03</v>
      </c>
      <c r="CX418" s="52">
        <v>4986.03</v>
      </c>
      <c r="CY418" s="52">
        <v>4986.03</v>
      </c>
      <c r="CZ418" s="52">
        <v>4986.03</v>
      </c>
      <c r="DA418" s="52">
        <v>4986.03</v>
      </c>
      <c r="DB418" s="52">
        <v>4986.03</v>
      </c>
      <c r="DC418" s="52">
        <v>4986.03</v>
      </c>
      <c r="DD418" s="52">
        <v>4986.03</v>
      </c>
      <c r="DE418" s="52">
        <v>4986.03</v>
      </c>
      <c r="DF418" s="52">
        <v>4986.03</v>
      </c>
      <c r="DG418" s="52">
        <v>4986.03</v>
      </c>
      <c r="DH418" s="52">
        <v>4986.03</v>
      </c>
      <c r="DI418" s="52">
        <v>4986.03</v>
      </c>
      <c r="DJ418" s="52">
        <v>4986.03</v>
      </c>
      <c r="DK418" s="52">
        <v>4986.03</v>
      </c>
      <c r="DL418" s="52">
        <v>4986.03</v>
      </c>
      <c r="DM418" s="52">
        <v>4986.03</v>
      </c>
      <c r="DN418" s="52">
        <v>4986.03</v>
      </c>
      <c r="DO418" s="52">
        <v>4986.03</v>
      </c>
      <c r="DP418" s="52">
        <v>4986.03</v>
      </c>
      <c r="DQ418" s="52">
        <v>4986.03</v>
      </c>
      <c r="DR418" s="52">
        <v>4986.03</v>
      </c>
      <c r="DS418" s="52">
        <v>4986.03</v>
      </c>
      <c r="DT418" s="52">
        <v>4986.03</v>
      </c>
      <c r="DU418" s="52">
        <v>4986.03</v>
      </c>
      <c r="DV418" s="52">
        <v>4986.03</v>
      </c>
      <c r="DW418" s="52">
        <v>4986.03</v>
      </c>
      <c r="DX418" s="52">
        <v>4986.03</v>
      </c>
      <c r="DY418" s="52">
        <v>4986.03</v>
      </c>
      <c r="DZ418" s="52">
        <v>4986.03</v>
      </c>
      <c r="EA418" s="52">
        <v>4986.03</v>
      </c>
      <c r="EB418" s="52">
        <v>4986.03</v>
      </c>
      <c r="EC418" s="52">
        <v>4986.03</v>
      </c>
      <c r="ED418" s="52">
        <v>4986.03</v>
      </c>
      <c r="EE418" s="52">
        <v>4986.03</v>
      </c>
      <c r="EF418" s="52">
        <v>4986.03</v>
      </c>
      <c r="EG418" s="52">
        <v>4986.03</v>
      </c>
      <c r="EH418" s="52">
        <v>4986.03</v>
      </c>
      <c r="EI418" s="52">
        <v>4986.03</v>
      </c>
      <c r="EJ418" s="52">
        <v>4986.03</v>
      </c>
      <c r="EK418" s="52">
        <v>4986.03</v>
      </c>
      <c r="EL418" s="52">
        <v>4986.03</v>
      </c>
      <c r="EM418" s="52">
        <v>4986.03</v>
      </c>
      <c r="EN418" s="52">
        <v>4986.03</v>
      </c>
      <c r="EO418" s="52">
        <v>4986.03</v>
      </c>
      <c r="EP418" s="52">
        <v>4986.03</v>
      </c>
      <c r="EQ418" s="52">
        <v>4986.03</v>
      </c>
      <c r="ER418" s="52">
        <v>4986.03</v>
      </c>
      <c r="ES418" s="52">
        <v>4986.03</v>
      </c>
      <c r="ET418" s="52">
        <v>4986.03</v>
      </c>
      <c r="EU418" s="52">
        <v>4986.03</v>
      </c>
      <c r="EV418" s="52">
        <v>4986.03</v>
      </c>
      <c r="EW418" s="52">
        <v>4986.03</v>
      </c>
      <c r="EX418" s="52">
        <v>4986.03</v>
      </c>
      <c r="EY418" s="52">
        <v>4986.03</v>
      </c>
      <c r="EZ418" s="52">
        <v>4986.03</v>
      </c>
      <c r="FA418" s="52">
        <v>4986.03</v>
      </c>
      <c r="FB418" s="52">
        <v>4986.03</v>
      </c>
      <c r="FC418" s="52">
        <v>4986.03</v>
      </c>
      <c r="FD418" s="52">
        <v>4986.03</v>
      </c>
      <c r="FE418" s="52">
        <v>4986.03</v>
      </c>
      <c r="FF418" s="52">
        <v>4986.03</v>
      </c>
      <c r="FG418" s="52">
        <v>4986.03</v>
      </c>
      <c r="FH418" s="52">
        <v>4986.03</v>
      </c>
      <c r="FI418" s="52">
        <v>4986.03</v>
      </c>
      <c r="FJ418" s="52">
        <v>4986.03</v>
      </c>
      <c r="FK418" s="52">
        <v>4986.03</v>
      </c>
      <c r="FL418" s="52">
        <v>4986.03</v>
      </c>
      <c r="FM418" s="52">
        <v>4986.03</v>
      </c>
      <c r="FN418" s="52">
        <v>4986.03</v>
      </c>
      <c r="FO418" s="52">
        <v>4986.03</v>
      </c>
      <c r="FP418" s="52">
        <v>4986.03</v>
      </c>
      <c r="FQ418" s="52">
        <v>4986.03</v>
      </c>
      <c r="FR418" s="52">
        <v>4986.03</v>
      </c>
      <c r="FS418" s="52">
        <v>4986.03</v>
      </c>
      <c r="FT418" s="52">
        <v>4986.03</v>
      </c>
      <c r="FU418" s="52">
        <v>4986.03</v>
      </c>
      <c r="FV418" s="52">
        <v>4986.03</v>
      </c>
      <c r="FW418" s="52">
        <v>4986.03</v>
      </c>
      <c r="FX418" s="52">
        <v>4986.03</v>
      </c>
      <c r="FY418" s="52">
        <v>4986.03</v>
      </c>
      <c r="FZ418" s="52">
        <v>4986.03</v>
      </c>
      <c r="GA418" s="52">
        <v>4986.03</v>
      </c>
      <c r="GB418" s="52">
        <v>4986.03</v>
      </c>
      <c r="GC418" s="52">
        <v>4986.03</v>
      </c>
      <c r="GD418" s="52">
        <v>4986.03</v>
      </c>
      <c r="GE418" s="52">
        <v>4986.03</v>
      </c>
      <c r="GF418" s="52">
        <v>4986.03</v>
      </c>
      <c r="GG418" s="52">
        <v>4986.03</v>
      </c>
      <c r="GH418" s="52">
        <v>4986.03</v>
      </c>
      <c r="GI418" s="52">
        <v>4986.03</v>
      </c>
      <c r="GJ418" s="52">
        <v>4986.03</v>
      </c>
      <c r="GK418" s="52">
        <v>4986.03</v>
      </c>
      <c r="GL418" s="52">
        <v>4986.03</v>
      </c>
      <c r="GM418" s="52">
        <v>4986.03</v>
      </c>
      <c r="GN418" s="52">
        <v>4986.03</v>
      </c>
      <c r="GO418" s="52">
        <v>0</v>
      </c>
      <c r="GP418" s="52">
        <v>0</v>
      </c>
      <c r="GQ418" s="52">
        <v>0</v>
      </c>
      <c r="GR418" s="52">
        <v>0</v>
      </c>
      <c r="GS418" s="52">
        <v>0</v>
      </c>
      <c r="GT418" s="52">
        <v>0</v>
      </c>
      <c r="GU418" s="52">
        <v>0</v>
      </c>
      <c r="GV418" s="52">
        <v>0</v>
      </c>
      <c r="GW418" s="52">
        <v>0</v>
      </c>
      <c r="GX418" s="52">
        <v>0</v>
      </c>
      <c r="GY418" s="52">
        <v>0</v>
      </c>
      <c r="GZ418" s="52">
        <v>0</v>
      </c>
      <c r="HA418" s="52">
        <v>0</v>
      </c>
      <c r="HB418" s="52">
        <v>0</v>
      </c>
      <c r="HC418" s="52">
        <v>0</v>
      </c>
      <c r="HD418" s="52">
        <v>0</v>
      </c>
      <c r="HE418" s="52">
        <v>0</v>
      </c>
      <c r="HF418" s="52">
        <v>0</v>
      </c>
      <c r="HG418" s="52">
        <v>0</v>
      </c>
      <c r="HH418" s="52">
        <v>0</v>
      </c>
      <c r="HI418" s="52">
        <v>0</v>
      </c>
      <c r="HJ418" s="52">
        <v>0</v>
      </c>
      <c r="HK418" s="52">
        <v>0</v>
      </c>
      <c r="HL418" s="52">
        <v>0</v>
      </c>
      <c r="HM418" s="52">
        <v>0</v>
      </c>
      <c r="HN418" s="52">
        <v>0</v>
      </c>
      <c r="HO418" s="52">
        <v>0</v>
      </c>
      <c r="HP418" s="52">
        <v>0</v>
      </c>
      <c r="HQ418" s="52">
        <v>0</v>
      </c>
      <c r="HR418" s="52">
        <v>0</v>
      </c>
      <c r="HS418" s="52">
        <v>0</v>
      </c>
      <c r="HT418" s="52">
        <v>0</v>
      </c>
      <c r="HU418" s="52">
        <v>0</v>
      </c>
      <c r="HV418" s="52">
        <v>0</v>
      </c>
      <c r="HW418" s="52">
        <v>0</v>
      </c>
      <c r="HX418" s="52">
        <v>0</v>
      </c>
      <c r="HY418" s="52">
        <v>0</v>
      </c>
      <c r="HZ418" s="52">
        <v>0</v>
      </c>
      <c r="IA418" s="52">
        <v>0</v>
      </c>
      <c r="IB418" s="52">
        <v>0</v>
      </c>
      <c r="IC418" s="52">
        <v>0</v>
      </c>
      <c r="ID418" s="52">
        <v>0</v>
      </c>
      <c r="IE418" s="52">
        <v>0</v>
      </c>
      <c r="IF418" s="52">
        <v>0</v>
      </c>
      <c r="IG418" s="52">
        <v>0</v>
      </c>
      <c r="IH418" s="52">
        <v>0</v>
      </c>
      <c r="II418" s="52">
        <v>0</v>
      </c>
      <c r="IJ418" s="52">
        <v>0</v>
      </c>
      <c r="IK418" s="52">
        <v>0</v>
      </c>
      <c r="IL418" s="52">
        <v>0</v>
      </c>
      <c r="IM418" s="52">
        <v>0</v>
      </c>
      <c r="IN418" s="52">
        <v>0</v>
      </c>
      <c r="IO418" s="52">
        <v>0</v>
      </c>
      <c r="IP418" s="52">
        <v>0</v>
      </c>
      <c r="IQ418" s="52">
        <v>0</v>
      </c>
      <c r="IR418" s="52">
        <v>0</v>
      </c>
      <c r="IS418" s="52">
        <v>0</v>
      </c>
      <c r="IT418" s="52">
        <v>0</v>
      </c>
      <c r="IU418" s="52">
        <v>0</v>
      </c>
      <c r="IV418" s="52">
        <v>0</v>
      </c>
      <c r="IW418" s="52">
        <v>0</v>
      </c>
      <c r="IX418" s="52">
        <v>0</v>
      </c>
      <c r="IY418" s="52">
        <v>0</v>
      </c>
      <c r="IZ418" s="52">
        <v>0</v>
      </c>
      <c r="JA418" s="52">
        <v>0</v>
      </c>
      <c r="JB418" s="52">
        <v>0</v>
      </c>
      <c r="JC418" s="52">
        <v>0</v>
      </c>
      <c r="JD418" s="52">
        <v>0</v>
      </c>
      <c r="JE418" s="52">
        <v>0</v>
      </c>
      <c r="JF418" s="52">
        <v>0</v>
      </c>
      <c r="JG418" s="52">
        <v>0</v>
      </c>
      <c r="JH418" s="52">
        <v>0</v>
      </c>
      <c r="JI418" s="52">
        <v>0</v>
      </c>
      <c r="JJ418" s="52">
        <v>0</v>
      </c>
      <c r="JK418" s="52">
        <v>0</v>
      </c>
      <c r="JL418" s="52">
        <v>0</v>
      </c>
      <c r="JM418" s="52">
        <v>0</v>
      </c>
      <c r="JN418" s="52">
        <v>0</v>
      </c>
      <c r="JO418" s="52">
        <v>0</v>
      </c>
      <c r="JP418" s="52">
        <v>0</v>
      </c>
      <c r="JQ418" s="52">
        <v>0</v>
      </c>
      <c r="JR418" s="52">
        <v>0</v>
      </c>
      <c r="JS418" s="52">
        <v>0</v>
      </c>
      <c r="JT418" s="52">
        <v>0</v>
      </c>
      <c r="JU418" s="52">
        <v>0</v>
      </c>
      <c r="JV418" s="52">
        <v>0</v>
      </c>
      <c r="JW418" s="52">
        <v>0</v>
      </c>
      <c r="JX418" s="52">
        <v>0</v>
      </c>
      <c r="JY418" s="52">
        <v>0</v>
      </c>
      <c r="JZ418" s="52">
        <v>0</v>
      </c>
      <c r="KA418" s="52">
        <v>0</v>
      </c>
      <c r="KB418" s="52">
        <v>0</v>
      </c>
      <c r="KC418" s="52">
        <v>0</v>
      </c>
      <c r="KD418" s="52">
        <v>0</v>
      </c>
      <c r="KE418" s="52">
        <v>0</v>
      </c>
      <c r="KF418" s="52">
        <v>0</v>
      </c>
      <c r="KG418" s="52">
        <v>0</v>
      </c>
      <c r="KH418" s="52">
        <v>0</v>
      </c>
      <c r="KI418" s="52">
        <v>0</v>
      </c>
      <c r="KJ418" s="52">
        <v>0</v>
      </c>
      <c r="KK418" s="52">
        <v>0</v>
      </c>
      <c r="KL418" s="52">
        <v>0</v>
      </c>
      <c r="KM418" s="52">
        <v>0</v>
      </c>
      <c r="KN418" s="52">
        <v>0</v>
      </c>
      <c r="KO418" s="52">
        <v>0</v>
      </c>
      <c r="KP418" s="52">
        <v>0</v>
      </c>
      <c r="KQ418" s="52">
        <v>0</v>
      </c>
      <c r="KR418" s="52">
        <v>0</v>
      </c>
      <c r="KS418" s="52">
        <v>0</v>
      </c>
      <c r="KT418" s="52">
        <v>0</v>
      </c>
      <c r="KU418" s="52">
        <v>0</v>
      </c>
      <c r="KV418" s="52">
        <v>0</v>
      </c>
      <c r="KW418" s="52">
        <v>0</v>
      </c>
      <c r="KX418" s="52">
        <v>0</v>
      </c>
      <c r="KY418" s="52">
        <v>0</v>
      </c>
      <c r="KZ418" s="52">
        <v>0</v>
      </c>
      <c r="LA418" s="52">
        <v>0</v>
      </c>
      <c r="LB418" s="52">
        <v>0</v>
      </c>
      <c r="LC418" s="52">
        <v>0</v>
      </c>
      <c r="LD418" s="52">
        <v>0</v>
      </c>
      <c r="LE418" s="52">
        <v>0</v>
      </c>
      <c r="LF418" s="52">
        <v>0</v>
      </c>
      <c r="LG418" s="52">
        <v>0</v>
      </c>
      <c r="LH418" s="52">
        <v>0</v>
      </c>
      <c r="LI418" s="52">
        <v>0</v>
      </c>
      <c r="LJ418" s="52">
        <v>0</v>
      </c>
      <c r="LK418" s="52">
        <v>0</v>
      </c>
      <c r="LL418" s="52">
        <v>0</v>
      </c>
      <c r="LM418" s="52">
        <v>0</v>
      </c>
      <c r="LN418" s="52">
        <v>0</v>
      </c>
      <c r="LO418" s="52">
        <v>0</v>
      </c>
      <c r="LP418" s="52">
        <v>0</v>
      </c>
      <c r="LQ418" s="52">
        <v>0</v>
      </c>
      <c r="LR418" s="52">
        <v>0</v>
      </c>
      <c r="LS418" s="52">
        <v>0</v>
      </c>
      <c r="LT418" s="52">
        <v>0</v>
      </c>
      <c r="LU418" s="52">
        <v>0</v>
      </c>
      <c r="LV418" s="52">
        <v>0</v>
      </c>
      <c r="LW418" s="52">
        <v>0</v>
      </c>
      <c r="LX418" s="52">
        <v>0</v>
      </c>
      <c r="LY418" s="52">
        <v>0</v>
      </c>
      <c r="LZ418" s="52">
        <v>0</v>
      </c>
      <c r="MA418" s="52">
        <v>0</v>
      </c>
      <c r="MB418" s="52">
        <v>0</v>
      </c>
      <c r="MC418" s="52">
        <v>0</v>
      </c>
      <c r="MD418" s="52">
        <v>0</v>
      </c>
      <c r="ME418" s="52">
        <v>0</v>
      </c>
      <c r="MF418" s="52">
        <v>0</v>
      </c>
      <c r="MG418" s="52">
        <v>0</v>
      </c>
      <c r="MH418" s="52">
        <v>0</v>
      </c>
      <c r="MI418" s="52">
        <v>0</v>
      </c>
      <c r="MJ418" s="52">
        <v>0</v>
      </c>
      <c r="MK418" s="52">
        <v>0</v>
      </c>
      <c r="ML418" s="52">
        <v>0</v>
      </c>
      <c r="MM418" s="52">
        <v>0</v>
      </c>
      <c r="MN418" s="52">
        <v>0</v>
      </c>
      <c r="MO418" s="52">
        <v>0</v>
      </c>
      <c r="MP418" s="52">
        <v>0</v>
      </c>
      <c r="MQ418" s="52">
        <v>0</v>
      </c>
      <c r="MR418" s="52">
        <v>0</v>
      </c>
      <c r="MS418" s="52">
        <v>0</v>
      </c>
      <c r="MT418" s="52">
        <v>0</v>
      </c>
      <c r="MU418" s="52">
        <v>0</v>
      </c>
      <c r="MV418" s="52">
        <v>0</v>
      </c>
      <c r="MW418" s="52">
        <v>0</v>
      </c>
      <c r="MX418" s="52">
        <v>0</v>
      </c>
      <c r="MY418" s="52">
        <v>0</v>
      </c>
      <c r="MZ418" s="52">
        <v>0</v>
      </c>
      <c r="NA418" s="52">
        <v>0</v>
      </c>
      <c r="NB418" s="52">
        <v>0</v>
      </c>
      <c r="NC418" s="52">
        <v>0</v>
      </c>
      <c r="ND418" s="52">
        <v>0</v>
      </c>
      <c r="NE418" s="52">
        <v>0</v>
      </c>
      <c r="NF418" s="52">
        <v>0</v>
      </c>
      <c r="NG418" s="52">
        <v>0</v>
      </c>
      <c r="NH418" s="52">
        <v>0</v>
      </c>
      <c r="NI418" s="52">
        <v>0</v>
      </c>
      <c r="NJ418" s="52">
        <v>0</v>
      </c>
      <c r="NK418" s="52">
        <v>0</v>
      </c>
      <c r="NL418" s="52">
        <v>0</v>
      </c>
      <c r="NM418" s="52">
        <v>0</v>
      </c>
      <c r="NN418" s="52">
        <v>0</v>
      </c>
      <c r="NO418" s="52">
        <v>0</v>
      </c>
      <c r="NP418" s="52">
        <v>0</v>
      </c>
      <c r="NQ418" s="52">
        <v>0</v>
      </c>
      <c r="NR418" s="68">
        <f t="shared" si="24"/>
        <v>578591.40000000165</v>
      </c>
      <c r="NS418" s="68">
        <f t="shared" si="25"/>
        <v>578591.40000000165</v>
      </c>
      <c r="NT418" s="68">
        <f t="shared" si="26"/>
        <v>548675.22000000149</v>
      </c>
    </row>
    <row r="419" spans="1:384" s="40" customFormat="1" ht="15" customHeight="1" outlineLevel="1" x14ac:dyDescent="0.2">
      <c r="A419" s="61"/>
      <c r="B419" s="49" t="s">
        <v>1079</v>
      </c>
      <c r="C419" s="49" t="s">
        <v>1017</v>
      </c>
      <c r="D419" s="49" t="s">
        <v>1018</v>
      </c>
      <c r="E419" s="50" t="s">
        <v>1019</v>
      </c>
      <c r="F419" s="64">
        <v>45498</v>
      </c>
      <c r="G419" s="49" t="s">
        <v>1009</v>
      </c>
      <c r="H419" s="72">
        <v>0.12682499999999999</v>
      </c>
      <c r="I419" s="65">
        <v>358803</v>
      </c>
      <c r="J419" s="114" t="str">
        <f>_xlfn.XLOOKUP(E419,'[12]Resumo Unidades'!$B:$B,'[12]Resumo Unidades'!$W:$W)</f>
        <v>Fluxo ok</v>
      </c>
      <c r="K419" s="51" t="str">
        <f>IF(L419&gt;Resumo!$E$23,"Sim","Não")</f>
        <v>Não</v>
      </c>
      <c r="L419" s="66">
        <v>0</v>
      </c>
      <c r="M419" s="67"/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52">
        <v>0</v>
      </c>
      <c r="W419" s="52">
        <v>0</v>
      </c>
      <c r="X419" s="52">
        <v>0</v>
      </c>
      <c r="Y419" s="52">
        <v>0</v>
      </c>
      <c r="Z419" s="52">
        <v>0</v>
      </c>
      <c r="AA419" s="52">
        <v>0</v>
      </c>
      <c r="AB419" s="52">
        <v>0</v>
      </c>
      <c r="AC419" s="52">
        <v>0</v>
      </c>
      <c r="AD419" s="52">
        <v>0</v>
      </c>
      <c r="AE419" s="52">
        <v>0</v>
      </c>
      <c r="AF419" s="52">
        <v>0</v>
      </c>
      <c r="AG419" s="52">
        <v>0</v>
      </c>
      <c r="AH419" s="52">
        <v>0</v>
      </c>
      <c r="AI419" s="52">
        <v>0</v>
      </c>
      <c r="AJ419" s="52">
        <v>0</v>
      </c>
      <c r="AK419" s="52">
        <v>0</v>
      </c>
      <c r="AL419" s="52">
        <v>0</v>
      </c>
      <c r="AM419" s="52">
        <v>0</v>
      </c>
      <c r="AN419" s="52">
        <v>0</v>
      </c>
      <c r="AO419" s="52">
        <v>0</v>
      </c>
      <c r="AP419" s="52">
        <v>0</v>
      </c>
      <c r="AQ419" s="52">
        <v>0</v>
      </c>
      <c r="AR419" s="52">
        <v>0</v>
      </c>
      <c r="AS419" s="52">
        <v>0</v>
      </c>
      <c r="AT419" s="52">
        <v>0</v>
      </c>
      <c r="AU419" s="52">
        <v>0</v>
      </c>
      <c r="AV419" s="52">
        <v>0</v>
      </c>
      <c r="AW419" s="52">
        <v>0</v>
      </c>
      <c r="AX419" s="52">
        <v>0</v>
      </c>
      <c r="AY419" s="52">
        <v>0</v>
      </c>
      <c r="AZ419" s="52">
        <v>0</v>
      </c>
      <c r="BA419" s="52">
        <v>0</v>
      </c>
      <c r="BB419" s="52">
        <v>0</v>
      </c>
      <c r="BC419" s="52">
        <v>0</v>
      </c>
      <c r="BD419" s="52">
        <v>0</v>
      </c>
      <c r="BE419" s="52">
        <v>0</v>
      </c>
      <c r="BF419" s="52">
        <v>0</v>
      </c>
      <c r="BG419" s="52">
        <v>0</v>
      </c>
      <c r="BH419" s="52">
        <v>0</v>
      </c>
      <c r="BI419" s="52">
        <v>0</v>
      </c>
      <c r="BJ419" s="52">
        <v>0</v>
      </c>
      <c r="BK419" s="52">
        <v>0</v>
      </c>
      <c r="BL419" s="52">
        <v>0</v>
      </c>
      <c r="BM419" s="52">
        <v>0</v>
      </c>
      <c r="BN419" s="52">
        <v>0</v>
      </c>
      <c r="BO419" s="52">
        <v>0</v>
      </c>
      <c r="BP419" s="52">
        <v>0</v>
      </c>
      <c r="BQ419" s="52">
        <v>0</v>
      </c>
      <c r="BR419" s="52">
        <v>0</v>
      </c>
      <c r="BS419" s="52">
        <v>0</v>
      </c>
      <c r="BT419" s="52">
        <v>0</v>
      </c>
      <c r="BU419" s="52">
        <v>0</v>
      </c>
      <c r="BV419" s="52">
        <v>0</v>
      </c>
      <c r="BW419" s="52">
        <v>0</v>
      </c>
      <c r="BX419" s="52">
        <v>0</v>
      </c>
      <c r="BY419" s="52">
        <v>0</v>
      </c>
      <c r="BZ419" s="52">
        <v>0</v>
      </c>
      <c r="CA419" s="52">
        <v>0</v>
      </c>
      <c r="CB419" s="52">
        <v>0</v>
      </c>
      <c r="CC419" s="52">
        <v>0</v>
      </c>
      <c r="CD419" s="52">
        <v>4986.03</v>
      </c>
      <c r="CE419" s="52">
        <v>4986.03</v>
      </c>
      <c r="CF419" s="52">
        <v>4986.03</v>
      </c>
      <c r="CG419" s="52">
        <v>4986.03</v>
      </c>
      <c r="CH419" s="52">
        <v>4986.03</v>
      </c>
      <c r="CI419" s="52">
        <v>4986.03</v>
      </c>
      <c r="CJ419" s="52">
        <v>4986.03</v>
      </c>
      <c r="CK419" s="52">
        <v>4986.03</v>
      </c>
      <c r="CL419" s="52">
        <v>4986.03</v>
      </c>
      <c r="CM419" s="52">
        <v>4986.03</v>
      </c>
      <c r="CN419" s="52">
        <v>4986.03</v>
      </c>
      <c r="CO419" s="52">
        <v>4986.03</v>
      </c>
      <c r="CP419" s="52">
        <v>4986.03</v>
      </c>
      <c r="CQ419" s="52">
        <v>4986.03</v>
      </c>
      <c r="CR419" s="52">
        <v>4986.03</v>
      </c>
      <c r="CS419" s="52">
        <v>4986.03</v>
      </c>
      <c r="CT419" s="52">
        <v>4986.03</v>
      </c>
      <c r="CU419" s="52">
        <v>4986.03</v>
      </c>
      <c r="CV419" s="52">
        <v>4986.03</v>
      </c>
      <c r="CW419" s="52">
        <v>4986.03</v>
      </c>
      <c r="CX419" s="52">
        <v>4986.03</v>
      </c>
      <c r="CY419" s="52">
        <v>4986.03</v>
      </c>
      <c r="CZ419" s="52">
        <v>4986.03</v>
      </c>
      <c r="DA419" s="52">
        <v>4986.03</v>
      </c>
      <c r="DB419" s="52">
        <v>4986.03</v>
      </c>
      <c r="DC419" s="52">
        <v>4986.03</v>
      </c>
      <c r="DD419" s="52">
        <v>4986.03</v>
      </c>
      <c r="DE419" s="52">
        <v>4986.03</v>
      </c>
      <c r="DF419" s="52">
        <v>4986.03</v>
      </c>
      <c r="DG419" s="52">
        <v>4986.03</v>
      </c>
      <c r="DH419" s="52">
        <v>4986.03</v>
      </c>
      <c r="DI419" s="52">
        <v>4986.03</v>
      </c>
      <c r="DJ419" s="52">
        <v>4986.03</v>
      </c>
      <c r="DK419" s="52">
        <v>4986.03</v>
      </c>
      <c r="DL419" s="52">
        <v>4986.03</v>
      </c>
      <c r="DM419" s="52">
        <v>4986.03</v>
      </c>
      <c r="DN419" s="52">
        <v>4986.03</v>
      </c>
      <c r="DO419" s="52">
        <v>4986.03</v>
      </c>
      <c r="DP419" s="52">
        <v>4986.03</v>
      </c>
      <c r="DQ419" s="52">
        <v>4986.03</v>
      </c>
      <c r="DR419" s="52">
        <v>4986.03</v>
      </c>
      <c r="DS419" s="52">
        <v>4986.03</v>
      </c>
      <c r="DT419" s="52">
        <v>4986.03</v>
      </c>
      <c r="DU419" s="52">
        <v>4986.03</v>
      </c>
      <c r="DV419" s="52">
        <v>4986.03</v>
      </c>
      <c r="DW419" s="52">
        <v>4986.03</v>
      </c>
      <c r="DX419" s="52">
        <v>4986.03</v>
      </c>
      <c r="DY419" s="52">
        <v>4986.03</v>
      </c>
      <c r="DZ419" s="52">
        <v>4986.03</v>
      </c>
      <c r="EA419" s="52">
        <v>4986.03</v>
      </c>
      <c r="EB419" s="52">
        <v>4986.03</v>
      </c>
      <c r="EC419" s="52">
        <v>4986.03</v>
      </c>
      <c r="ED419" s="52">
        <v>4986.03</v>
      </c>
      <c r="EE419" s="52">
        <v>4986.03</v>
      </c>
      <c r="EF419" s="52">
        <v>4986.03</v>
      </c>
      <c r="EG419" s="52">
        <v>4986.03</v>
      </c>
      <c r="EH419" s="52">
        <v>4986.03</v>
      </c>
      <c r="EI419" s="52">
        <v>4986.03</v>
      </c>
      <c r="EJ419" s="52">
        <v>4986.03</v>
      </c>
      <c r="EK419" s="52">
        <v>4986.03</v>
      </c>
      <c r="EL419" s="52">
        <v>4986.03</v>
      </c>
      <c r="EM419" s="52">
        <v>4986.03</v>
      </c>
      <c r="EN419" s="52">
        <v>4986.03</v>
      </c>
      <c r="EO419" s="52">
        <v>4986.03</v>
      </c>
      <c r="EP419" s="52">
        <v>4986.03</v>
      </c>
      <c r="EQ419" s="52">
        <v>4986.03</v>
      </c>
      <c r="ER419" s="52">
        <v>4986.03</v>
      </c>
      <c r="ES419" s="52">
        <v>4986.03</v>
      </c>
      <c r="ET419" s="52">
        <v>4986.03</v>
      </c>
      <c r="EU419" s="52">
        <v>4986.03</v>
      </c>
      <c r="EV419" s="52">
        <v>4986.03</v>
      </c>
      <c r="EW419" s="52">
        <v>4986.03</v>
      </c>
      <c r="EX419" s="52">
        <v>4986.03</v>
      </c>
      <c r="EY419" s="52">
        <v>4986.03</v>
      </c>
      <c r="EZ419" s="52">
        <v>4986.03</v>
      </c>
      <c r="FA419" s="52">
        <v>4986.03</v>
      </c>
      <c r="FB419" s="52">
        <v>4986.03</v>
      </c>
      <c r="FC419" s="52">
        <v>4986.03</v>
      </c>
      <c r="FD419" s="52">
        <v>4986.03</v>
      </c>
      <c r="FE419" s="52">
        <v>4986.03</v>
      </c>
      <c r="FF419" s="52">
        <v>4986.03</v>
      </c>
      <c r="FG419" s="52">
        <v>4986.03</v>
      </c>
      <c r="FH419" s="52">
        <v>4986.03</v>
      </c>
      <c r="FI419" s="52">
        <v>4986.03</v>
      </c>
      <c r="FJ419" s="52">
        <v>4986.03</v>
      </c>
      <c r="FK419" s="52">
        <v>4986.03</v>
      </c>
      <c r="FL419" s="52">
        <v>4986.03</v>
      </c>
      <c r="FM419" s="52">
        <v>4986.03</v>
      </c>
      <c r="FN419" s="52">
        <v>4986.03</v>
      </c>
      <c r="FO419" s="52">
        <v>4986.03</v>
      </c>
      <c r="FP419" s="52">
        <v>4986.03</v>
      </c>
      <c r="FQ419" s="52">
        <v>4986.03</v>
      </c>
      <c r="FR419" s="52">
        <v>4986.03</v>
      </c>
      <c r="FS419" s="52">
        <v>4986.03</v>
      </c>
      <c r="FT419" s="52">
        <v>4986.03</v>
      </c>
      <c r="FU419" s="52">
        <v>4986.03</v>
      </c>
      <c r="FV419" s="52">
        <v>4986.03</v>
      </c>
      <c r="FW419" s="52">
        <v>4986.03</v>
      </c>
      <c r="FX419" s="52">
        <v>4986.03</v>
      </c>
      <c r="FY419" s="52">
        <v>4986.03</v>
      </c>
      <c r="FZ419" s="52">
        <v>4986.03</v>
      </c>
      <c r="GA419" s="52">
        <v>4986.03</v>
      </c>
      <c r="GB419" s="52">
        <v>4986.03</v>
      </c>
      <c r="GC419" s="52">
        <v>4986.03</v>
      </c>
      <c r="GD419" s="52">
        <v>4986.03</v>
      </c>
      <c r="GE419" s="52">
        <v>4986.03</v>
      </c>
      <c r="GF419" s="52">
        <v>4986.03</v>
      </c>
      <c r="GG419" s="52">
        <v>4986.03</v>
      </c>
      <c r="GH419" s="52">
        <v>4986.03</v>
      </c>
      <c r="GI419" s="52">
        <v>4986.03</v>
      </c>
      <c r="GJ419" s="52">
        <v>4986.03</v>
      </c>
      <c r="GK419" s="52">
        <v>4986.03</v>
      </c>
      <c r="GL419" s="52">
        <v>4986.03</v>
      </c>
      <c r="GM419" s="52">
        <v>4986.03</v>
      </c>
      <c r="GN419" s="52">
        <v>4986.03</v>
      </c>
      <c r="GO419" s="52">
        <v>0</v>
      </c>
      <c r="GP419" s="52">
        <v>0</v>
      </c>
      <c r="GQ419" s="52">
        <v>0</v>
      </c>
      <c r="GR419" s="52">
        <v>0</v>
      </c>
      <c r="GS419" s="52">
        <v>0</v>
      </c>
      <c r="GT419" s="52">
        <v>0</v>
      </c>
      <c r="GU419" s="52">
        <v>0</v>
      </c>
      <c r="GV419" s="52">
        <v>0</v>
      </c>
      <c r="GW419" s="52">
        <v>0</v>
      </c>
      <c r="GX419" s="52">
        <v>0</v>
      </c>
      <c r="GY419" s="52">
        <v>0</v>
      </c>
      <c r="GZ419" s="52">
        <v>0</v>
      </c>
      <c r="HA419" s="52">
        <v>0</v>
      </c>
      <c r="HB419" s="52">
        <v>0</v>
      </c>
      <c r="HC419" s="52">
        <v>0</v>
      </c>
      <c r="HD419" s="52">
        <v>0</v>
      </c>
      <c r="HE419" s="52">
        <v>0</v>
      </c>
      <c r="HF419" s="52">
        <v>0</v>
      </c>
      <c r="HG419" s="52">
        <v>0</v>
      </c>
      <c r="HH419" s="52">
        <v>0</v>
      </c>
      <c r="HI419" s="52">
        <v>0</v>
      </c>
      <c r="HJ419" s="52">
        <v>0</v>
      </c>
      <c r="HK419" s="52">
        <v>0</v>
      </c>
      <c r="HL419" s="52">
        <v>0</v>
      </c>
      <c r="HM419" s="52">
        <v>0</v>
      </c>
      <c r="HN419" s="52">
        <v>0</v>
      </c>
      <c r="HO419" s="52">
        <v>0</v>
      </c>
      <c r="HP419" s="52">
        <v>0</v>
      </c>
      <c r="HQ419" s="52">
        <v>0</v>
      </c>
      <c r="HR419" s="52">
        <v>0</v>
      </c>
      <c r="HS419" s="52">
        <v>0</v>
      </c>
      <c r="HT419" s="52">
        <v>0</v>
      </c>
      <c r="HU419" s="52">
        <v>0</v>
      </c>
      <c r="HV419" s="52">
        <v>0</v>
      </c>
      <c r="HW419" s="52">
        <v>0</v>
      </c>
      <c r="HX419" s="52">
        <v>0</v>
      </c>
      <c r="HY419" s="52">
        <v>0</v>
      </c>
      <c r="HZ419" s="52">
        <v>0</v>
      </c>
      <c r="IA419" s="52">
        <v>0</v>
      </c>
      <c r="IB419" s="52">
        <v>0</v>
      </c>
      <c r="IC419" s="52">
        <v>0</v>
      </c>
      <c r="ID419" s="52">
        <v>0</v>
      </c>
      <c r="IE419" s="52">
        <v>0</v>
      </c>
      <c r="IF419" s="52">
        <v>0</v>
      </c>
      <c r="IG419" s="52">
        <v>0</v>
      </c>
      <c r="IH419" s="52">
        <v>0</v>
      </c>
      <c r="II419" s="52">
        <v>0</v>
      </c>
      <c r="IJ419" s="52">
        <v>0</v>
      </c>
      <c r="IK419" s="52">
        <v>0</v>
      </c>
      <c r="IL419" s="52">
        <v>0</v>
      </c>
      <c r="IM419" s="52">
        <v>0</v>
      </c>
      <c r="IN419" s="52">
        <v>0</v>
      </c>
      <c r="IO419" s="52">
        <v>0</v>
      </c>
      <c r="IP419" s="52">
        <v>0</v>
      </c>
      <c r="IQ419" s="52">
        <v>0</v>
      </c>
      <c r="IR419" s="52">
        <v>0</v>
      </c>
      <c r="IS419" s="52">
        <v>0</v>
      </c>
      <c r="IT419" s="52">
        <v>0</v>
      </c>
      <c r="IU419" s="52">
        <v>0</v>
      </c>
      <c r="IV419" s="52">
        <v>0</v>
      </c>
      <c r="IW419" s="52">
        <v>0</v>
      </c>
      <c r="IX419" s="52">
        <v>0</v>
      </c>
      <c r="IY419" s="52">
        <v>0</v>
      </c>
      <c r="IZ419" s="52">
        <v>0</v>
      </c>
      <c r="JA419" s="52">
        <v>0</v>
      </c>
      <c r="JB419" s="52">
        <v>0</v>
      </c>
      <c r="JC419" s="52">
        <v>0</v>
      </c>
      <c r="JD419" s="52">
        <v>0</v>
      </c>
      <c r="JE419" s="52">
        <v>0</v>
      </c>
      <c r="JF419" s="52">
        <v>0</v>
      </c>
      <c r="JG419" s="52">
        <v>0</v>
      </c>
      <c r="JH419" s="52">
        <v>0</v>
      </c>
      <c r="JI419" s="52">
        <v>0</v>
      </c>
      <c r="JJ419" s="52">
        <v>0</v>
      </c>
      <c r="JK419" s="52">
        <v>0</v>
      </c>
      <c r="JL419" s="52">
        <v>0</v>
      </c>
      <c r="JM419" s="52">
        <v>0</v>
      </c>
      <c r="JN419" s="52">
        <v>0</v>
      </c>
      <c r="JO419" s="52">
        <v>0</v>
      </c>
      <c r="JP419" s="52">
        <v>0</v>
      </c>
      <c r="JQ419" s="52">
        <v>0</v>
      </c>
      <c r="JR419" s="52">
        <v>0</v>
      </c>
      <c r="JS419" s="52">
        <v>0</v>
      </c>
      <c r="JT419" s="52">
        <v>0</v>
      </c>
      <c r="JU419" s="52">
        <v>0</v>
      </c>
      <c r="JV419" s="52">
        <v>0</v>
      </c>
      <c r="JW419" s="52">
        <v>0</v>
      </c>
      <c r="JX419" s="52">
        <v>0</v>
      </c>
      <c r="JY419" s="52">
        <v>0</v>
      </c>
      <c r="JZ419" s="52">
        <v>0</v>
      </c>
      <c r="KA419" s="52">
        <v>0</v>
      </c>
      <c r="KB419" s="52">
        <v>0</v>
      </c>
      <c r="KC419" s="52">
        <v>0</v>
      </c>
      <c r="KD419" s="52">
        <v>0</v>
      </c>
      <c r="KE419" s="52">
        <v>0</v>
      </c>
      <c r="KF419" s="52">
        <v>0</v>
      </c>
      <c r="KG419" s="52">
        <v>0</v>
      </c>
      <c r="KH419" s="52">
        <v>0</v>
      </c>
      <c r="KI419" s="52">
        <v>0</v>
      </c>
      <c r="KJ419" s="52">
        <v>0</v>
      </c>
      <c r="KK419" s="52">
        <v>0</v>
      </c>
      <c r="KL419" s="52">
        <v>0</v>
      </c>
      <c r="KM419" s="52">
        <v>0</v>
      </c>
      <c r="KN419" s="52">
        <v>0</v>
      </c>
      <c r="KO419" s="52">
        <v>0</v>
      </c>
      <c r="KP419" s="52">
        <v>0</v>
      </c>
      <c r="KQ419" s="52">
        <v>0</v>
      </c>
      <c r="KR419" s="52">
        <v>0</v>
      </c>
      <c r="KS419" s="52">
        <v>0</v>
      </c>
      <c r="KT419" s="52">
        <v>0</v>
      </c>
      <c r="KU419" s="52">
        <v>0</v>
      </c>
      <c r="KV419" s="52">
        <v>0</v>
      </c>
      <c r="KW419" s="52">
        <v>0</v>
      </c>
      <c r="KX419" s="52">
        <v>0</v>
      </c>
      <c r="KY419" s="52">
        <v>0</v>
      </c>
      <c r="KZ419" s="52">
        <v>0</v>
      </c>
      <c r="LA419" s="52">
        <v>0</v>
      </c>
      <c r="LB419" s="52">
        <v>0</v>
      </c>
      <c r="LC419" s="52">
        <v>0</v>
      </c>
      <c r="LD419" s="52">
        <v>0</v>
      </c>
      <c r="LE419" s="52">
        <v>0</v>
      </c>
      <c r="LF419" s="52">
        <v>0</v>
      </c>
      <c r="LG419" s="52">
        <v>0</v>
      </c>
      <c r="LH419" s="52">
        <v>0</v>
      </c>
      <c r="LI419" s="52">
        <v>0</v>
      </c>
      <c r="LJ419" s="52">
        <v>0</v>
      </c>
      <c r="LK419" s="52">
        <v>0</v>
      </c>
      <c r="LL419" s="52">
        <v>0</v>
      </c>
      <c r="LM419" s="52">
        <v>0</v>
      </c>
      <c r="LN419" s="52">
        <v>0</v>
      </c>
      <c r="LO419" s="52">
        <v>0</v>
      </c>
      <c r="LP419" s="52">
        <v>0</v>
      </c>
      <c r="LQ419" s="52">
        <v>0</v>
      </c>
      <c r="LR419" s="52">
        <v>0</v>
      </c>
      <c r="LS419" s="52">
        <v>0</v>
      </c>
      <c r="LT419" s="52">
        <v>0</v>
      </c>
      <c r="LU419" s="52">
        <v>0</v>
      </c>
      <c r="LV419" s="52">
        <v>0</v>
      </c>
      <c r="LW419" s="52">
        <v>0</v>
      </c>
      <c r="LX419" s="52">
        <v>0</v>
      </c>
      <c r="LY419" s="52">
        <v>0</v>
      </c>
      <c r="LZ419" s="52">
        <v>0</v>
      </c>
      <c r="MA419" s="52">
        <v>0</v>
      </c>
      <c r="MB419" s="52">
        <v>0</v>
      </c>
      <c r="MC419" s="52">
        <v>0</v>
      </c>
      <c r="MD419" s="52">
        <v>0</v>
      </c>
      <c r="ME419" s="52">
        <v>0</v>
      </c>
      <c r="MF419" s="52">
        <v>0</v>
      </c>
      <c r="MG419" s="52">
        <v>0</v>
      </c>
      <c r="MH419" s="52">
        <v>0</v>
      </c>
      <c r="MI419" s="52">
        <v>0</v>
      </c>
      <c r="MJ419" s="52">
        <v>0</v>
      </c>
      <c r="MK419" s="52">
        <v>0</v>
      </c>
      <c r="ML419" s="52">
        <v>0</v>
      </c>
      <c r="MM419" s="52">
        <v>0</v>
      </c>
      <c r="MN419" s="52">
        <v>0</v>
      </c>
      <c r="MO419" s="52">
        <v>0</v>
      </c>
      <c r="MP419" s="52">
        <v>0</v>
      </c>
      <c r="MQ419" s="52">
        <v>0</v>
      </c>
      <c r="MR419" s="52">
        <v>0</v>
      </c>
      <c r="MS419" s="52">
        <v>0</v>
      </c>
      <c r="MT419" s="52">
        <v>0</v>
      </c>
      <c r="MU419" s="52">
        <v>0</v>
      </c>
      <c r="MV419" s="52">
        <v>0</v>
      </c>
      <c r="MW419" s="52">
        <v>0</v>
      </c>
      <c r="MX419" s="52">
        <v>0</v>
      </c>
      <c r="MY419" s="52">
        <v>0</v>
      </c>
      <c r="MZ419" s="52">
        <v>0</v>
      </c>
      <c r="NA419" s="52">
        <v>0</v>
      </c>
      <c r="NB419" s="52">
        <v>0</v>
      </c>
      <c r="NC419" s="52">
        <v>0</v>
      </c>
      <c r="ND419" s="52">
        <v>0</v>
      </c>
      <c r="NE419" s="52">
        <v>0</v>
      </c>
      <c r="NF419" s="52">
        <v>0</v>
      </c>
      <c r="NG419" s="52">
        <v>0</v>
      </c>
      <c r="NH419" s="52">
        <v>0</v>
      </c>
      <c r="NI419" s="52">
        <v>0</v>
      </c>
      <c r="NJ419" s="52">
        <v>0</v>
      </c>
      <c r="NK419" s="52">
        <v>0</v>
      </c>
      <c r="NL419" s="52">
        <v>0</v>
      </c>
      <c r="NM419" s="52">
        <v>0</v>
      </c>
      <c r="NN419" s="52">
        <v>0</v>
      </c>
      <c r="NO419" s="52">
        <v>0</v>
      </c>
      <c r="NP419" s="52">
        <v>0</v>
      </c>
      <c r="NQ419" s="52">
        <v>0</v>
      </c>
      <c r="NR419" s="68">
        <f t="shared" si="24"/>
        <v>573393.4500000017</v>
      </c>
      <c r="NS419" s="68">
        <f t="shared" si="25"/>
        <v>573393.4500000017</v>
      </c>
      <c r="NT419" s="68">
        <f t="shared" si="26"/>
        <v>543477.27000000153</v>
      </c>
    </row>
    <row r="420" spans="1:384" s="40" customFormat="1" ht="15" customHeight="1" outlineLevel="1" x14ac:dyDescent="0.2">
      <c r="A420" s="61"/>
      <c r="B420" s="49" t="s">
        <v>1079</v>
      </c>
      <c r="C420" s="49" t="s">
        <v>1119</v>
      </c>
      <c r="D420" s="49" t="s">
        <v>1018</v>
      </c>
      <c r="E420" s="50" t="s">
        <v>1020</v>
      </c>
      <c r="F420" s="64">
        <v>45498</v>
      </c>
      <c r="G420" s="49" t="s">
        <v>1009</v>
      </c>
      <c r="H420" s="72">
        <v>0.12682499999999999</v>
      </c>
      <c r="I420" s="65">
        <v>358803</v>
      </c>
      <c r="J420" s="114" t="str">
        <f>_xlfn.XLOOKUP(E420,'[12]Resumo Unidades'!$B:$B,'[12]Resumo Unidades'!$W:$W)</f>
        <v>Fluxo ok</v>
      </c>
      <c r="K420" s="51" t="str">
        <f>IF(L420&gt;Resumo!$E$23,"Sim","Não")</f>
        <v>Não</v>
      </c>
      <c r="L420" s="66">
        <v>0</v>
      </c>
      <c r="M420" s="67"/>
      <c r="N420" s="52">
        <v>0</v>
      </c>
      <c r="O420" s="52">
        <v>0</v>
      </c>
      <c r="P420" s="52">
        <v>0</v>
      </c>
      <c r="Q420" s="52">
        <v>0</v>
      </c>
      <c r="R420" s="52">
        <v>0</v>
      </c>
      <c r="S420" s="52">
        <v>0</v>
      </c>
      <c r="T420" s="52">
        <v>0</v>
      </c>
      <c r="U420" s="52">
        <v>0</v>
      </c>
      <c r="V420" s="52">
        <v>0</v>
      </c>
      <c r="W420" s="52">
        <v>0</v>
      </c>
      <c r="X420" s="52">
        <v>0</v>
      </c>
      <c r="Y420" s="52">
        <v>0</v>
      </c>
      <c r="Z420" s="52">
        <v>0</v>
      </c>
      <c r="AA420" s="52">
        <v>0</v>
      </c>
      <c r="AB420" s="52">
        <v>0</v>
      </c>
      <c r="AC420" s="52">
        <v>0</v>
      </c>
      <c r="AD420" s="52">
        <v>0</v>
      </c>
      <c r="AE420" s="52">
        <v>0</v>
      </c>
      <c r="AF420" s="52">
        <v>0</v>
      </c>
      <c r="AG420" s="52">
        <v>0</v>
      </c>
      <c r="AH420" s="52">
        <v>0</v>
      </c>
      <c r="AI420" s="52">
        <v>0</v>
      </c>
      <c r="AJ420" s="52">
        <v>0</v>
      </c>
      <c r="AK420" s="52">
        <v>0</v>
      </c>
      <c r="AL420" s="52">
        <v>0</v>
      </c>
      <c r="AM420" s="52">
        <v>0</v>
      </c>
      <c r="AN420" s="52">
        <v>0</v>
      </c>
      <c r="AO420" s="52">
        <v>0</v>
      </c>
      <c r="AP420" s="52">
        <v>0</v>
      </c>
      <c r="AQ420" s="52">
        <v>0</v>
      </c>
      <c r="AR420" s="52">
        <v>0</v>
      </c>
      <c r="AS420" s="52">
        <v>0</v>
      </c>
      <c r="AT420" s="52">
        <v>0</v>
      </c>
      <c r="AU420" s="52">
        <v>0</v>
      </c>
      <c r="AV420" s="52">
        <v>0</v>
      </c>
      <c r="AW420" s="52">
        <v>0</v>
      </c>
      <c r="AX420" s="52">
        <v>0</v>
      </c>
      <c r="AY420" s="52">
        <v>0</v>
      </c>
      <c r="AZ420" s="52">
        <v>0</v>
      </c>
      <c r="BA420" s="52">
        <v>0</v>
      </c>
      <c r="BB420" s="52">
        <v>0</v>
      </c>
      <c r="BC420" s="52">
        <v>0</v>
      </c>
      <c r="BD420" s="52">
        <v>0</v>
      </c>
      <c r="BE420" s="52">
        <v>0</v>
      </c>
      <c r="BF420" s="52">
        <v>0</v>
      </c>
      <c r="BG420" s="52">
        <v>0</v>
      </c>
      <c r="BH420" s="52">
        <v>0</v>
      </c>
      <c r="BI420" s="52">
        <v>0</v>
      </c>
      <c r="BJ420" s="52">
        <v>0</v>
      </c>
      <c r="BK420" s="52">
        <v>0</v>
      </c>
      <c r="BL420" s="52">
        <v>0</v>
      </c>
      <c r="BM420" s="52">
        <v>0</v>
      </c>
      <c r="BN420" s="52">
        <v>0</v>
      </c>
      <c r="BO420" s="52">
        <v>0</v>
      </c>
      <c r="BP420" s="52">
        <v>0</v>
      </c>
      <c r="BQ420" s="52">
        <v>0</v>
      </c>
      <c r="BR420" s="52">
        <v>0</v>
      </c>
      <c r="BS420" s="52">
        <v>0</v>
      </c>
      <c r="BT420" s="52">
        <v>0</v>
      </c>
      <c r="BU420" s="52">
        <v>0</v>
      </c>
      <c r="BV420" s="52">
        <v>0</v>
      </c>
      <c r="BW420" s="52">
        <v>0</v>
      </c>
      <c r="BX420" s="52">
        <v>0</v>
      </c>
      <c r="BY420" s="52">
        <v>0</v>
      </c>
      <c r="BZ420" s="52">
        <v>0</v>
      </c>
      <c r="CA420" s="52">
        <v>0</v>
      </c>
      <c r="CB420" s="52">
        <v>0</v>
      </c>
      <c r="CC420" s="52">
        <v>0</v>
      </c>
      <c r="CD420" s="52">
        <v>3091.94</v>
      </c>
      <c r="CE420" s="52">
        <v>3122.39</v>
      </c>
      <c r="CF420" s="52">
        <v>3153.1600000000003</v>
      </c>
      <c r="CG420" s="52">
        <v>3184.2200000000003</v>
      </c>
      <c r="CH420" s="52">
        <v>3215.61</v>
      </c>
      <c r="CI420" s="52">
        <v>3247.3</v>
      </c>
      <c r="CJ420" s="52">
        <v>3279.32</v>
      </c>
      <c r="CK420" s="52">
        <v>3311.65</v>
      </c>
      <c r="CL420" s="52">
        <v>3344.3</v>
      </c>
      <c r="CM420" s="52">
        <v>3377.28</v>
      </c>
      <c r="CN420" s="52">
        <v>3410.59</v>
      </c>
      <c r="CO420" s="52">
        <v>3444.2400000000002</v>
      </c>
      <c r="CP420" s="52">
        <v>3478.2200000000003</v>
      </c>
      <c r="CQ420" s="52">
        <v>3512.53</v>
      </c>
      <c r="CR420" s="52">
        <v>3547.2000000000003</v>
      </c>
      <c r="CS420" s="52">
        <v>3582.21</v>
      </c>
      <c r="CT420" s="52">
        <v>3617.57</v>
      </c>
      <c r="CU420" s="52">
        <v>3653.29</v>
      </c>
      <c r="CV420" s="52">
        <v>3689.36</v>
      </c>
      <c r="CW420" s="52">
        <v>3725.79</v>
      </c>
      <c r="CX420" s="52">
        <v>3762.59</v>
      </c>
      <c r="CY420" s="52">
        <v>3799.76</v>
      </c>
      <c r="CZ420" s="52">
        <v>3837.29</v>
      </c>
      <c r="DA420" s="52">
        <v>3875.2000000000003</v>
      </c>
      <c r="DB420" s="52">
        <v>3913.4900000000002</v>
      </c>
      <c r="DC420" s="52">
        <v>3952.1600000000003</v>
      </c>
      <c r="DD420" s="52">
        <v>3991.2200000000003</v>
      </c>
      <c r="DE420" s="52">
        <v>4030.6800000000003</v>
      </c>
      <c r="DF420" s="52">
        <v>4070.52</v>
      </c>
      <c r="DG420" s="52">
        <v>4110.76</v>
      </c>
      <c r="DH420" s="52">
        <v>4151.41</v>
      </c>
      <c r="DI420" s="52">
        <v>4192.46</v>
      </c>
      <c r="DJ420" s="52">
        <v>4233.92</v>
      </c>
      <c r="DK420" s="52">
        <v>4275.8099999999995</v>
      </c>
      <c r="DL420" s="52">
        <v>4318.0999999999995</v>
      </c>
      <c r="DM420" s="52">
        <v>4360.8099999999995</v>
      </c>
      <c r="DN420" s="52">
        <v>4403.9699999999993</v>
      </c>
      <c r="DO420" s="52">
        <v>4447.5499999999993</v>
      </c>
      <c r="DP420" s="52">
        <v>4491.5599999999995</v>
      </c>
      <c r="DQ420" s="52">
        <v>4536.0199999999995</v>
      </c>
      <c r="DR420" s="52">
        <v>4580.91</v>
      </c>
      <c r="DS420" s="52">
        <v>4626.2599999999993</v>
      </c>
      <c r="DT420" s="52">
        <v>4672.0599999999995</v>
      </c>
      <c r="DU420" s="52">
        <v>4718.32</v>
      </c>
      <c r="DV420" s="52">
        <v>4765.04</v>
      </c>
      <c r="DW420" s="52">
        <v>4812.2299999999996</v>
      </c>
      <c r="DX420" s="52">
        <v>4859.8899999999994</v>
      </c>
      <c r="DY420" s="52">
        <v>4908.03</v>
      </c>
      <c r="DZ420" s="52">
        <v>4956.6399999999994</v>
      </c>
      <c r="EA420" s="52">
        <v>5005.75</v>
      </c>
      <c r="EB420" s="52">
        <v>5055.3499999999995</v>
      </c>
      <c r="EC420" s="52">
        <v>5105.4299999999994</v>
      </c>
      <c r="ED420" s="52">
        <v>5156.03</v>
      </c>
      <c r="EE420" s="52">
        <v>5207.1299999999992</v>
      </c>
      <c r="EF420" s="52">
        <v>5258.74</v>
      </c>
      <c r="EG420" s="52">
        <v>5310.86</v>
      </c>
      <c r="EH420" s="52">
        <v>5363.5099999999993</v>
      </c>
      <c r="EI420" s="52">
        <v>5416.69</v>
      </c>
      <c r="EJ420" s="52">
        <v>5470.3899999999994</v>
      </c>
      <c r="EK420" s="52">
        <v>5524.6299999999992</v>
      </c>
      <c r="EL420" s="52">
        <v>5579.42</v>
      </c>
      <c r="EM420" s="52">
        <v>5634.75</v>
      </c>
      <c r="EN420" s="52">
        <v>5690.6399999999994</v>
      </c>
      <c r="EO420" s="52">
        <v>5747.08</v>
      </c>
      <c r="EP420" s="52">
        <v>5804.0999999999995</v>
      </c>
      <c r="EQ420" s="52">
        <v>5861.67</v>
      </c>
      <c r="ER420" s="52">
        <v>5919.82</v>
      </c>
      <c r="ES420" s="52">
        <v>5978.5599999999995</v>
      </c>
      <c r="ET420" s="52">
        <v>6037.8799999999992</v>
      </c>
      <c r="EU420" s="52">
        <v>6097.7999999999993</v>
      </c>
      <c r="EV420" s="52">
        <v>6158.32</v>
      </c>
      <c r="EW420" s="52">
        <v>6219.45</v>
      </c>
      <c r="EX420" s="52">
        <v>6281.1799999999994</v>
      </c>
      <c r="EY420" s="52">
        <v>6343.5199999999995</v>
      </c>
      <c r="EZ420" s="52">
        <v>6406.5</v>
      </c>
      <c r="FA420" s="52">
        <v>6470.0999999999995</v>
      </c>
      <c r="FB420" s="52">
        <v>6534.3399999999992</v>
      </c>
      <c r="FC420" s="52">
        <v>6599.2199999999993</v>
      </c>
      <c r="FD420" s="52">
        <v>6664.7599999999993</v>
      </c>
      <c r="FE420" s="52">
        <v>6730.94</v>
      </c>
      <c r="FF420" s="52">
        <v>6797.79</v>
      </c>
      <c r="FG420" s="52">
        <v>6865.3099999999995</v>
      </c>
      <c r="FH420" s="52">
        <v>6933.49</v>
      </c>
      <c r="FI420" s="52">
        <v>7002.37</v>
      </c>
      <c r="FJ420" s="52">
        <v>7071.9299999999994</v>
      </c>
      <c r="FK420" s="52">
        <v>7142.19</v>
      </c>
      <c r="FL420" s="52">
        <v>7213.15</v>
      </c>
      <c r="FM420" s="52">
        <v>7284.82</v>
      </c>
      <c r="FN420" s="52">
        <v>7357.2</v>
      </c>
      <c r="FO420" s="52">
        <v>7430.32</v>
      </c>
      <c r="FP420" s="52">
        <v>7504.16</v>
      </c>
      <c r="FQ420" s="52">
        <v>7578.74</v>
      </c>
      <c r="FR420" s="52">
        <v>7654.0599999999995</v>
      </c>
      <c r="FS420" s="52">
        <v>7730.15</v>
      </c>
      <c r="FT420" s="52">
        <v>7806.99</v>
      </c>
      <c r="FU420" s="52">
        <v>7884.5899999999992</v>
      </c>
      <c r="FV420" s="52">
        <v>7962.9699999999993</v>
      </c>
      <c r="FW420" s="52">
        <v>8042.1399999999994</v>
      </c>
      <c r="FX420" s="52">
        <v>8122.11</v>
      </c>
      <c r="FY420" s="52">
        <v>8202.86</v>
      </c>
      <c r="FZ420" s="52">
        <v>8284.43</v>
      </c>
      <c r="GA420" s="52">
        <v>8366.81</v>
      </c>
      <c r="GB420" s="52">
        <v>8450.02</v>
      </c>
      <c r="GC420" s="52">
        <v>8534.06</v>
      </c>
      <c r="GD420" s="52">
        <v>8618.93</v>
      </c>
      <c r="GE420" s="52">
        <v>8704.67</v>
      </c>
      <c r="GF420" s="52">
        <v>8791.24</v>
      </c>
      <c r="GG420" s="52">
        <v>8878.6999999999989</v>
      </c>
      <c r="GH420" s="52">
        <v>8967.0299999999988</v>
      </c>
      <c r="GI420" s="52">
        <v>9056.23</v>
      </c>
      <c r="GJ420" s="52">
        <v>9146.33</v>
      </c>
      <c r="GK420" s="52">
        <v>9237.33</v>
      </c>
      <c r="GL420" s="52">
        <v>9329.25</v>
      </c>
      <c r="GM420" s="52">
        <v>9422.08</v>
      </c>
      <c r="GN420" s="52">
        <v>9515.84</v>
      </c>
      <c r="GO420" s="52">
        <v>0</v>
      </c>
      <c r="GP420" s="52">
        <v>0</v>
      </c>
      <c r="GQ420" s="52">
        <v>0</v>
      </c>
      <c r="GR420" s="52">
        <v>0</v>
      </c>
      <c r="GS420" s="52">
        <v>0</v>
      </c>
      <c r="GT420" s="52">
        <v>0</v>
      </c>
      <c r="GU420" s="52">
        <v>0</v>
      </c>
      <c r="GV420" s="52">
        <v>0</v>
      </c>
      <c r="GW420" s="52">
        <v>0</v>
      </c>
      <c r="GX420" s="52">
        <v>0</v>
      </c>
      <c r="GY420" s="52">
        <v>0</v>
      </c>
      <c r="GZ420" s="52">
        <v>0</v>
      </c>
      <c r="HA420" s="52">
        <v>0</v>
      </c>
      <c r="HB420" s="52">
        <v>0</v>
      </c>
      <c r="HC420" s="52">
        <v>0</v>
      </c>
      <c r="HD420" s="52">
        <v>0</v>
      </c>
      <c r="HE420" s="52">
        <v>0</v>
      </c>
      <c r="HF420" s="52">
        <v>0</v>
      </c>
      <c r="HG420" s="52">
        <v>0</v>
      </c>
      <c r="HH420" s="52">
        <v>0</v>
      </c>
      <c r="HI420" s="52">
        <v>0</v>
      </c>
      <c r="HJ420" s="52">
        <v>0</v>
      </c>
      <c r="HK420" s="52">
        <v>0</v>
      </c>
      <c r="HL420" s="52">
        <v>0</v>
      </c>
      <c r="HM420" s="52">
        <v>0</v>
      </c>
      <c r="HN420" s="52">
        <v>0</v>
      </c>
      <c r="HO420" s="52">
        <v>0</v>
      </c>
      <c r="HP420" s="52">
        <v>0</v>
      </c>
      <c r="HQ420" s="52">
        <v>0</v>
      </c>
      <c r="HR420" s="52">
        <v>0</v>
      </c>
      <c r="HS420" s="52">
        <v>0</v>
      </c>
      <c r="HT420" s="52">
        <v>0</v>
      </c>
      <c r="HU420" s="52">
        <v>0</v>
      </c>
      <c r="HV420" s="52">
        <v>0</v>
      </c>
      <c r="HW420" s="52">
        <v>0</v>
      </c>
      <c r="HX420" s="52">
        <v>0</v>
      </c>
      <c r="HY420" s="52">
        <v>0</v>
      </c>
      <c r="HZ420" s="52">
        <v>0</v>
      </c>
      <c r="IA420" s="52">
        <v>0</v>
      </c>
      <c r="IB420" s="52">
        <v>0</v>
      </c>
      <c r="IC420" s="52">
        <v>0</v>
      </c>
      <c r="ID420" s="52">
        <v>0</v>
      </c>
      <c r="IE420" s="52">
        <v>0</v>
      </c>
      <c r="IF420" s="52">
        <v>0</v>
      </c>
      <c r="IG420" s="52">
        <v>0</v>
      </c>
      <c r="IH420" s="52">
        <v>0</v>
      </c>
      <c r="II420" s="52">
        <v>0</v>
      </c>
      <c r="IJ420" s="52">
        <v>0</v>
      </c>
      <c r="IK420" s="52">
        <v>0</v>
      </c>
      <c r="IL420" s="52">
        <v>0</v>
      </c>
      <c r="IM420" s="52">
        <v>0</v>
      </c>
      <c r="IN420" s="52">
        <v>0</v>
      </c>
      <c r="IO420" s="52">
        <v>0</v>
      </c>
      <c r="IP420" s="52">
        <v>0</v>
      </c>
      <c r="IQ420" s="52">
        <v>0</v>
      </c>
      <c r="IR420" s="52">
        <v>0</v>
      </c>
      <c r="IS420" s="52">
        <v>0</v>
      </c>
      <c r="IT420" s="52">
        <v>0</v>
      </c>
      <c r="IU420" s="52">
        <v>0</v>
      </c>
      <c r="IV420" s="52">
        <v>0</v>
      </c>
      <c r="IW420" s="52">
        <v>0</v>
      </c>
      <c r="IX420" s="52">
        <v>0</v>
      </c>
      <c r="IY420" s="52">
        <v>0</v>
      </c>
      <c r="IZ420" s="52">
        <v>0</v>
      </c>
      <c r="JA420" s="52">
        <v>0</v>
      </c>
      <c r="JB420" s="52">
        <v>0</v>
      </c>
      <c r="JC420" s="52">
        <v>0</v>
      </c>
      <c r="JD420" s="52">
        <v>0</v>
      </c>
      <c r="JE420" s="52">
        <v>0</v>
      </c>
      <c r="JF420" s="52">
        <v>0</v>
      </c>
      <c r="JG420" s="52">
        <v>0</v>
      </c>
      <c r="JH420" s="52">
        <v>0</v>
      </c>
      <c r="JI420" s="52">
        <v>0</v>
      </c>
      <c r="JJ420" s="52">
        <v>0</v>
      </c>
      <c r="JK420" s="52">
        <v>0</v>
      </c>
      <c r="JL420" s="52">
        <v>0</v>
      </c>
      <c r="JM420" s="52">
        <v>0</v>
      </c>
      <c r="JN420" s="52">
        <v>0</v>
      </c>
      <c r="JO420" s="52">
        <v>0</v>
      </c>
      <c r="JP420" s="52">
        <v>0</v>
      </c>
      <c r="JQ420" s="52">
        <v>0</v>
      </c>
      <c r="JR420" s="52">
        <v>0</v>
      </c>
      <c r="JS420" s="52">
        <v>0</v>
      </c>
      <c r="JT420" s="52">
        <v>0</v>
      </c>
      <c r="JU420" s="52">
        <v>0</v>
      </c>
      <c r="JV420" s="52">
        <v>0</v>
      </c>
      <c r="JW420" s="52">
        <v>0</v>
      </c>
      <c r="JX420" s="52">
        <v>0</v>
      </c>
      <c r="JY420" s="52">
        <v>0</v>
      </c>
      <c r="JZ420" s="52">
        <v>0</v>
      </c>
      <c r="KA420" s="52">
        <v>0</v>
      </c>
      <c r="KB420" s="52">
        <v>0</v>
      </c>
      <c r="KC420" s="52">
        <v>0</v>
      </c>
      <c r="KD420" s="52">
        <v>0</v>
      </c>
      <c r="KE420" s="52">
        <v>0</v>
      </c>
      <c r="KF420" s="52">
        <v>0</v>
      </c>
      <c r="KG420" s="52">
        <v>0</v>
      </c>
      <c r="KH420" s="52">
        <v>0</v>
      </c>
      <c r="KI420" s="52">
        <v>0</v>
      </c>
      <c r="KJ420" s="52">
        <v>0</v>
      </c>
      <c r="KK420" s="52">
        <v>0</v>
      </c>
      <c r="KL420" s="52">
        <v>0</v>
      </c>
      <c r="KM420" s="52">
        <v>0</v>
      </c>
      <c r="KN420" s="52">
        <v>0</v>
      </c>
      <c r="KO420" s="52">
        <v>0</v>
      </c>
      <c r="KP420" s="52">
        <v>0</v>
      </c>
      <c r="KQ420" s="52">
        <v>0</v>
      </c>
      <c r="KR420" s="52">
        <v>0</v>
      </c>
      <c r="KS420" s="52">
        <v>0</v>
      </c>
      <c r="KT420" s="52">
        <v>0</v>
      </c>
      <c r="KU420" s="52">
        <v>0</v>
      </c>
      <c r="KV420" s="52">
        <v>0</v>
      </c>
      <c r="KW420" s="52">
        <v>0</v>
      </c>
      <c r="KX420" s="52">
        <v>0</v>
      </c>
      <c r="KY420" s="52">
        <v>0</v>
      </c>
      <c r="KZ420" s="52">
        <v>0</v>
      </c>
      <c r="LA420" s="52">
        <v>0</v>
      </c>
      <c r="LB420" s="52">
        <v>0</v>
      </c>
      <c r="LC420" s="52">
        <v>0</v>
      </c>
      <c r="LD420" s="52">
        <v>0</v>
      </c>
      <c r="LE420" s="52">
        <v>0</v>
      </c>
      <c r="LF420" s="52">
        <v>0</v>
      </c>
      <c r="LG420" s="52">
        <v>0</v>
      </c>
      <c r="LH420" s="52">
        <v>0</v>
      </c>
      <c r="LI420" s="52">
        <v>0</v>
      </c>
      <c r="LJ420" s="52">
        <v>0</v>
      </c>
      <c r="LK420" s="52">
        <v>0</v>
      </c>
      <c r="LL420" s="52">
        <v>0</v>
      </c>
      <c r="LM420" s="52">
        <v>0</v>
      </c>
      <c r="LN420" s="52">
        <v>0</v>
      </c>
      <c r="LO420" s="52">
        <v>0</v>
      </c>
      <c r="LP420" s="52">
        <v>0</v>
      </c>
      <c r="LQ420" s="52">
        <v>0</v>
      </c>
      <c r="LR420" s="52">
        <v>0</v>
      </c>
      <c r="LS420" s="52">
        <v>0</v>
      </c>
      <c r="LT420" s="52">
        <v>0</v>
      </c>
      <c r="LU420" s="52">
        <v>0</v>
      </c>
      <c r="LV420" s="52">
        <v>0</v>
      </c>
      <c r="LW420" s="52">
        <v>0</v>
      </c>
      <c r="LX420" s="52">
        <v>0</v>
      </c>
      <c r="LY420" s="52">
        <v>0</v>
      </c>
      <c r="LZ420" s="52">
        <v>0</v>
      </c>
      <c r="MA420" s="52">
        <v>0</v>
      </c>
      <c r="MB420" s="52">
        <v>0</v>
      </c>
      <c r="MC420" s="52">
        <v>0</v>
      </c>
      <c r="MD420" s="52">
        <v>0</v>
      </c>
      <c r="ME420" s="52">
        <v>0</v>
      </c>
      <c r="MF420" s="52">
        <v>0</v>
      </c>
      <c r="MG420" s="52">
        <v>0</v>
      </c>
      <c r="MH420" s="52">
        <v>0</v>
      </c>
      <c r="MI420" s="52">
        <v>0</v>
      </c>
      <c r="MJ420" s="52">
        <v>0</v>
      </c>
      <c r="MK420" s="52">
        <v>0</v>
      </c>
      <c r="ML420" s="52">
        <v>0</v>
      </c>
      <c r="MM420" s="52">
        <v>0</v>
      </c>
      <c r="MN420" s="52">
        <v>0</v>
      </c>
      <c r="MO420" s="52">
        <v>0</v>
      </c>
      <c r="MP420" s="52">
        <v>0</v>
      </c>
      <c r="MQ420" s="52">
        <v>0</v>
      </c>
      <c r="MR420" s="52">
        <v>0</v>
      </c>
      <c r="MS420" s="52">
        <v>0</v>
      </c>
      <c r="MT420" s="52">
        <v>0</v>
      </c>
      <c r="MU420" s="52">
        <v>0</v>
      </c>
      <c r="MV420" s="52">
        <v>0</v>
      </c>
      <c r="MW420" s="52">
        <v>0</v>
      </c>
      <c r="MX420" s="52">
        <v>0</v>
      </c>
      <c r="MY420" s="52">
        <v>0</v>
      </c>
      <c r="MZ420" s="52">
        <v>0</v>
      </c>
      <c r="NA420" s="52">
        <v>0</v>
      </c>
      <c r="NB420" s="52">
        <v>0</v>
      </c>
      <c r="NC420" s="52">
        <v>0</v>
      </c>
      <c r="ND420" s="52">
        <v>0</v>
      </c>
      <c r="NE420" s="52">
        <v>0</v>
      </c>
      <c r="NF420" s="52">
        <v>0</v>
      </c>
      <c r="NG420" s="52">
        <v>0</v>
      </c>
      <c r="NH420" s="52">
        <v>0</v>
      </c>
      <c r="NI420" s="52">
        <v>0</v>
      </c>
      <c r="NJ420" s="52">
        <v>0</v>
      </c>
      <c r="NK420" s="52">
        <v>0</v>
      </c>
      <c r="NL420" s="52">
        <v>0</v>
      </c>
      <c r="NM420" s="52">
        <v>0</v>
      </c>
      <c r="NN420" s="52">
        <v>0</v>
      </c>
      <c r="NO420" s="52">
        <v>0</v>
      </c>
      <c r="NP420" s="52">
        <v>0</v>
      </c>
      <c r="NQ420" s="52">
        <v>0</v>
      </c>
      <c r="NR420" s="68">
        <f t="shared" si="24"/>
        <v>657167.68000000005</v>
      </c>
      <c r="NS420" s="68">
        <f t="shared" si="25"/>
        <v>657167.68000000005</v>
      </c>
      <c r="NT420" s="68">
        <f t="shared" si="26"/>
        <v>601460.62000000023</v>
      </c>
    </row>
    <row r="421" spans="1:384" s="40" customFormat="1" ht="15" customHeight="1" outlineLevel="1" x14ac:dyDescent="0.2">
      <c r="A421" s="61"/>
      <c r="B421" s="49" t="s">
        <v>1079</v>
      </c>
      <c r="C421" s="49" t="s">
        <v>1021</v>
      </c>
      <c r="D421" s="49" t="s">
        <v>1022</v>
      </c>
      <c r="E421" s="50" t="s">
        <v>1023</v>
      </c>
      <c r="F421" s="64">
        <v>45491</v>
      </c>
      <c r="G421" s="49" t="s">
        <v>1009</v>
      </c>
      <c r="H421" s="72">
        <v>0.12682499999999999</v>
      </c>
      <c r="I421" s="65">
        <v>358803</v>
      </c>
      <c r="J421" s="114" t="str">
        <f>_xlfn.XLOOKUP(E421,'[12]Resumo Unidades'!$B:$B,'[12]Resumo Unidades'!$W:$W)</f>
        <v>Fluxo ok</v>
      </c>
      <c r="K421" s="51" t="str">
        <f>IF(L421&gt;Resumo!$E$23,"Sim","Não")</f>
        <v>Não</v>
      </c>
      <c r="L421" s="66">
        <v>12</v>
      </c>
      <c r="M421" s="67"/>
      <c r="N421" s="52">
        <v>0</v>
      </c>
      <c r="O421" s="52">
        <v>0</v>
      </c>
      <c r="P421" s="52">
        <v>0</v>
      </c>
      <c r="Q421" s="52">
        <v>0</v>
      </c>
      <c r="R421" s="52">
        <v>0</v>
      </c>
      <c r="S421" s="52">
        <v>0</v>
      </c>
      <c r="T421" s="52">
        <v>0</v>
      </c>
      <c r="U421" s="52">
        <v>0</v>
      </c>
      <c r="V421" s="52">
        <v>0</v>
      </c>
      <c r="W421" s="52">
        <v>0</v>
      </c>
      <c r="X421" s="52">
        <v>0</v>
      </c>
      <c r="Y421" s="52">
        <v>0</v>
      </c>
      <c r="Z421" s="52">
        <v>0</v>
      </c>
      <c r="AA421" s="52">
        <v>0</v>
      </c>
      <c r="AB421" s="52">
        <v>0</v>
      </c>
      <c r="AC421" s="52">
        <v>0</v>
      </c>
      <c r="AD421" s="52">
        <v>0</v>
      </c>
      <c r="AE421" s="52">
        <v>0</v>
      </c>
      <c r="AF421" s="52">
        <v>0</v>
      </c>
      <c r="AG421" s="52">
        <v>0</v>
      </c>
      <c r="AH421" s="52">
        <v>0</v>
      </c>
      <c r="AI421" s="52">
        <v>0</v>
      </c>
      <c r="AJ421" s="52">
        <v>0</v>
      </c>
      <c r="AK421" s="52">
        <v>0</v>
      </c>
      <c r="AL421" s="52">
        <v>0</v>
      </c>
      <c r="AM421" s="52">
        <v>0</v>
      </c>
      <c r="AN421" s="52">
        <v>0</v>
      </c>
      <c r="AO421" s="52">
        <v>0</v>
      </c>
      <c r="AP421" s="52">
        <v>0</v>
      </c>
      <c r="AQ421" s="52">
        <v>0</v>
      </c>
      <c r="AR421" s="52">
        <v>0</v>
      </c>
      <c r="AS421" s="52">
        <v>0</v>
      </c>
      <c r="AT421" s="52">
        <v>0</v>
      </c>
      <c r="AU421" s="52">
        <v>0</v>
      </c>
      <c r="AV421" s="52">
        <v>0</v>
      </c>
      <c r="AW421" s="52">
        <v>0</v>
      </c>
      <c r="AX421" s="52">
        <v>0</v>
      </c>
      <c r="AY421" s="52">
        <v>0</v>
      </c>
      <c r="AZ421" s="52">
        <v>0</v>
      </c>
      <c r="BA421" s="52">
        <v>0</v>
      </c>
      <c r="BB421" s="52">
        <v>0</v>
      </c>
      <c r="BC421" s="52">
        <v>0</v>
      </c>
      <c r="BD421" s="52">
        <v>0</v>
      </c>
      <c r="BE421" s="52">
        <v>0</v>
      </c>
      <c r="BF421" s="52">
        <v>0</v>
      </c>
      <c r="BG421" s="52">
        <v>0</v>
      </c>
      <c r="BH421" s="52">
        <v>0</v>
      </c>
      <c r="BI421" s="52">
        <v>0</v>
      </c>
      <c r="BJ421" s="52">
        <v>0</v>
      </c>
      <c r="BK421" s="52">
        <v>0</v>
      </c>
      <c r="BL421" s="52">
        <v>0</v>
      </c>
      <c r="BM421" s="52">
        <v>0</v>
      </c>
      <c r="BN421" s="52">
        <v>0</v>
      </c>
      <c r="BO421" s="52">
        <v>0</v>
      </c>
      <c r="BP421" s="52">
        <v>0</v>
      </c>
      <c r="BQ421" s="52">
        <v>0</v>
      </c>
      <c r="BR421" s="52">
        <v>0</v>
      </c>
      <c r="BS421" s="52">
        <v>0</v>
      </c>
      <c r="BT421" s="52">
        <v>0</v>
      </c>
      <c r="BU421" s="52">
        <v>0</v>
      </c>
      <c r="BV421" s="52">
        <v>0</v>
      </c>
      <c r="BW421" s="52">
        <v>0</v>
      </c>
      <c r="BX421" s="52">
        <v>0</v>
      </c>
      <c r="BY421" s="52">
        <v>0</v>
      </c>
      <c r="BZ421" s="52">
        <v>0</v>
      </c>
      <c r="CA421" s="52">
        <v>0</v>
      </c>
      <c r="CB421" s="52">
        <v>0</v>
      </c>
      <c r="CC421" s="52">
        <v>4978.7299999999996</v>
      </c>
      <c r="CD421" s="52">
        <v>4775.83</v>
      </c>
      <c r="CE421" s="52">
        <v>4775.83</v>
      </c>
      <c r="CF421" s="52">
        <v>4775.83</v>
      </c>
      <c r="CG421" s="52">
        <v>4775.83</v>
      </c>
      <c r="CH421" s="52">
        <v>4775.83</v>
      </c>
      <c r="CI421" s="52">
        <v>4775.83</v>
      </c>
      <c r="CJ421" s="52">
        <v>4775.83</v>
      </c>
      <c r="CK421" s="52">
        <v>4775.83</v>
      </c>
      <c r="CL421" s="52">
        <v>4775.83</v>
      </c>
      <c r="CM421" s="52">
        <v>4775.83</v>
      </c>
      <c r="CN421" s="52">
        <v>4775.83</v>
      </c>
      <c r="CO421" s="52">
        <v>4775.83</v>
      </c>
      <c r="CP421" s="52">
        <v>4775.83</v>
      </c>
      <c r="CQ421" s="52">
        <v>4775.83</v>
      </c>
      <c r="CR421" s="52">
        <v>4775.83</v>
      </c>
      <c r="CS421" s="52">
        <v>4775.83</v>
      </c>
      <c r="CT421" s="52">
        <v>4775.83</v>
      </c>
      <c r="CU421" s="52">
        <v>4775.83</v>
      </c>
      <c r="CV421" s="52">
        <v>4775.83</v>
      </c>
      <c r="CW421" s="52">
        <v>4775.83</v>
      </c>
      <c r="CX421" s="52">
        <v>4775.83</v>
      </c>
      <c r="CY421" s="52">
        <v>4775.83</v>
      </c>
      <c r="CZ421" s="52">
        <v>4775.83</v>
      </c>
      <c r="DA421" s="52">
        <v>4775.83</v>
      </c>
      <c r="DB421" s="52">
        <v>4775.83</v>
      </c>
      <c r="DC421" s="52">
        <v>4775.83</v>
      </c>
      <c r="DD421" s="52">
        <v>4775.83</v>
      </c>
      <c r="DE421" s="52">
        <v>4775.83</v>
      </c>
      <c r="DF421" s="52">
        <v>4775.83</v>
      </c>
      <c r="DG421" s="52">
        <v>4775.83</v>
      </c>
      <c r="DH421" s="52">
        <v>4775.83</v>
      </c>
      <c r="DI421" s="52">
        <v>4775.83</v>
      </c>
      <c r="DJ421" s="52">
        <v>4775.83</v>
      </c>
      <c r="DK421" s="52">
        <v>4775.83</v>
      </c>
      <c r="DL421" s="52">
        <v>4775.83</v>
      </c>
      <c r="DM421" s="52">
        <v>4775.83</v>
      </c>
      <c r="DN421" s="52">
        <v>4775.83</v>
      </c>
      <c r="DO421" s="52">
        <v>4775.83</v>
      </c>
      <c r="DP421" s="52">
        <v>4775.83</v>
      </c>
      <c r="DQ421" s="52">
        <v>4775.83</v>
      </c>
      <c r="DR421" s="52">
        <v>4775.83</v>
      </c>
      <c r="DS421" s="52">
        <v>4775.83</v>
      </c>
      <c r="DT421" s="52">
        <v>4775.83</v>
      </c>
      <c r="DU421" s="52">
        <v>4775.83</v>
      </c>
      <c r="DV421" s="52">
        <v>4775.83</v>
      </c>
      <c r="DW421" s="52">
        <v>4775.83</v>
      </c>
      <c r="DX421" s="52">
        <v>4775.83</v>
      </c>
      <c r="DY421" s="52">
        <v>4775.83</v>
      </c>
      <c r="DZ421" s="52">
        <v>4775.83</v>
      </c>
      <c r="EA421" s="52">
        <v>4775.83</v>
      </c>
      <c r="EB421" s="52">
        <v>4775.83</v>
      </c>
      <c r="EC421" s="52">
        <v>4775.83</v>
      </c>
      <c r="ED421" s="52">
        <v>4775.83</v>
      </c>
      <c r="EE421" s="52">
        <v>4775.83</v>
      </c>
      <c r="EF421" s="52">
        <v>4775.83</v>
      </c>
      <c r="EG421" s="52">
        <v>4775.83</v>
      </c>
      <c r="EH421" s="52">
        <v>4775.83</v>
      </c>
      <c r="EI421" s="52">
        <v>4775.83</v>
      </c>
      <c r="EJ421" s="52">
        <v>4775.83</v>
      </c>
      <c r="EK421" s="52">
        <v>4775.83</v>
      </c>
      <c r="EL421" s="52">
        <v>4775.83</v>
      </c>
      <c r="EM421" s="52">
        <v>4775.83</v>
      </c>
      <c r="EN421" s="52">
        <v>4775.83</v>
      </c>
      <c r="EO421" s="52">
        <v>4775.83</v>
      </c>
      <c r="EP421" s="52">
        <v>4775.83</v>
      </c>
      <c r="EQ421" s="52">
        <v>4775.83</v>
      </c>
      <c r="ER421" s="52">
        <v>4775.83</v>
      </c>
      <c r="ES421" s="52">
        <v>4775.83</v>
      </c>
      <c r="ET421" s="52">
        <v>4775.83</v>
      </c>
      <c r="EU421" s="52">
        <v>4775.83</v>
      </c>
      <c r="EV421" s="52">
        <v>4775.83</v>
      </c>
      <c r="EW421" s="52">
        <v>4775.83</v>
      </c>
      <c r="EX421" s="52">
        <v>4775.83</v>
      </c>
      <c r="EY421" s="52">
        <v>4775.83</v>
      </c>
      <c r="EZ421" s="52">
        <v>4775.83</v>
      </c>
      <c r="FA421" s="52">
        <v>4775.83</v>
      </c>
      <c r="FB421" s="52">
        <v>4775.83</v>
      </c>
      <c r="FC421" s="52">
        <v>4775.83</v>
      </c>
      <c r="FD421" s="52">
        <v>4775.83</v>
      </c>
      <c r="FE421" s="52">
        <v>4775.83</v>
      </c>
      <c r="FF421" s="52">
        <v>4775.83</v>
      </c>
      <c r="FG421" s="52">
        <v>4775.83</v>
      </c>
      <c r="FH421" s="52">
        <v>4775.83</v>
      </c>
      <c r="FI421" s="52">
        <v>4775.83</v>
      </c>
      <c r="FJ421" s="52">
        <v>4775.83</v>
      </c>
      <c r="FK421" s="52">
        <v>4775.83</v>
      </c>
      <c r="FL421" s="52">
        <v>4775.83</v>
      </c>
      <c r="FM421" s="52">
        <v>4775.83</v>
      </c>
      <c r="FN421" s="52">
        <v>4775.83</v>
      </c>
      <c r="FO421" s="52">
        <v>4775.83</v>
      </c>
      <c r="FP421" s="52">
        <v>4775.83</v>
      </c>
      <c r="FQ421" s="52">
        <v>4775.83</v>
      </c>
      <c r="FR421" s="52">
        <v>4775.83</v>
      </c>
      <c r="FS421" s="52">
        <v>4775.83</v>
      </c>
      <c r="FT421" s="52">
        <v>4775.83</v>
      </c>
      <c r="FU421" s="52">
        <v>4775.83</v>
      </c>
      <c r="FV421" s="52">
        <v>4775.83</v>
      </c>
      <c r="FW421" s="52">
        <v>4775.83</v>
      </c>
      <c r="FX421" s="52">
        <v>4775.83</v>
      </c>
      <c r="FY421" s="52">
        <v>4775.83</v>
      </c>
      <c r="FZ421" s="52">
        <v>4775.83</v>
      </c>
      <c r="GA421" s="52">
        <v>4775.83</v>
      </c>
      <c r="GB421" s="52">
        <v>4775.83</v>
      </c>
      <c r="GC421" s="52">
        <v>4775.83</v>
      </c>
      <c r="GD421" s="52">
        <v>4775.83</v>
      </c>
      <c r="GE421" s="52">
        <v>4775.83</v>
      </c>
      <c r="GF421" s="52">
        <v>4775.83</v>
      </c>
      <c r="GG421" s="52">
        <v>4775.83</v>
      </c>
      <c r="GH421" s="52">
        <v>4775.83</v>
      </c>
      <c r="GI421" s="52">
        <v>4775.83</v>
      </c>
      <c r="GJ421" s="52">
        <v>4775.83</v>
      </c>
      <c r="GK421" s="52">
        <v>4775.83</v>
      </c>
      <c r="GL421" s="52">
        <v>4775.83</v>
      </c>
      <c r="GM421" s="52">
        <v>4775.83</v>
      </c>
      <c r="GN421" s="52">
        <v>4775.83</v>
      </c>
      <c r="GO421" s="52">
        <v>0</v>
      </c>
      <c r="GP421" s="52">
        <v>0</v>
      </c>
      <c r="GQ421" s="52">
        <v>0</v>
      </c>
      <c r="GR421" s="52">
        <v>0</v>
      </c>
      <c r="GS421" s="52">
        <v>0</v>
      </c>
      <c r="GT421" s="52">
        <v>0</v>
      </c>
      <c r="GU421" s="52">
        <v>0</v>
      </c>
      <c r="GV421" s="52">
        <v>0</v>
      </c>
      <c r="GW421" s="52">
        <v>0</v>
      </c>
      <c r="GX421" s="52">
        <v>0</v>
      </c>
      <c r="GY421" s="52">
        <v>0</v>
      </c>
      <c r="GZ421" s="52">
        <v>0</v>
      </c>
      <c r="HA421" s="52">
        <v>0</v>
      </c>
      <c r="HB421" s="52">
        <v>0</v>
      </c>
      <c r="HC421" s="52">
        <v>0</v>
      </c>
      <c r="HD421" s="52">
        <v>0</v>
      </c>
      <c r="HE421" s="52">
        <v>0</v>
      </c>
      <c r="HF421" s="52">
        <v>0</v>
      </c>
      <c r="HG421" s="52">
        <v>0</v>
      </c>
      <c r="HH421" s="52">
        <v>0</v>
      </c>
      <c r="HI421" s="52">
        <v>0</v>
      </c>
      <c r="HJ421" s="52">
        <v>0</v>
      </c>
      <c r="HK421" s="52">
        <v>0</v>
      </c>
      <c r="HL421" s="52">
        <v>0</v>
      </c>
      <c r="HM421" s="52">
        <v>0</v>
      </c>
      <c r="HN421" s="52">
        <v>0</v>
      </c>
      <c r="HO421" s="52">
        <v>0</v>
      </c>
      <c r="HP421" s="52">
        <v>0</v>
      </c>
      <c r="HQ421" s="52">
        <v>0</v>
      </c>
      <c r="HR421" s="52">
        <v>0</v>
      </c>
      <c r="HS421" s="52">
        <v>0</v>
      </c>
      <c r="HT421" s="52">
        <v>0</v>
      </c>
      <c r="HU421" s="52">
        <v>0</v>
      </c>
      <c r="HV421" s="52">
        <v>0</v>
      </c>
      <c r="HW421" s="52">
        <v>0</v>
      </c>
      <c r="HX421" s="52">
        <v>0</v>
      </c>
      <c r="HY421" s="52">
        <v>0</v>
      </c>
      <c r="HZ421" s="52">
        <v>0</v>
      </c>
      <c r="IA421" s="52">
        <v>0</v>
      </c>
      <c r="IB421" s="52">
        <v>0</v>
      </c>
      <c r="IC421" s="52">
        <v>0</v>
      </c>
      <c r="ID421" s="52">
        <v>0</v>
      </c>
      <c r="IE421" s="52">
        <v>0</v>
      </c>
      <c r="IF421" s="52">
        <v>0</v>
      </c>
      <c r="IG421" s="52">
        <v>0</v>
      </c>
      <c r="IH421" s="52">
        <v>0</v>
      </c>
      <c r="II421" s="52">
        <v>0</v>
      </c>
      <c r="IJ421" s="52">
        <v>0</v>
      </c>
      <c r="IK421" s="52">
        <v>0</v>
      </c>
      <c r="IL421" s="52">
        <v>0</v>
      </c>
      <c r="IM421" s="52">
        <v>0</v>
      </c>
      <c r="IN421" s="52">
        <v>0</v>
      </c>
      <c r="IO421" s="52">
        <v>0</v>
      </c>
      <c r="IP421" s="52">
        <v>0</v>
      </c>
      <c r="IQ421" s="52">
        <v>0</v>
      </c>
      <c r="IR421" s="52">
        <v>0</v>
      </c>
      <c r="IS421" s="52">
        <v>0</v>
      </c>
      <c r="IT421" s="52">
        <v>0</v>
      </c>
      <c r="IU421" s="52">
        <v>0</v>
      </c>
      <c r="IV421" s="52">
        <v>0</v>
      </c>
      <c r="IW421" s="52">
        <v>0</v>
      </c>
      <c r="IX421" s="52">
        <v>0</v>
      </c>
      <c r="IY421" s="52">
        <v>0</v>
      </c>
      <c r="IZ421" s="52">
        <v>0</v>
      </c>
      <c r="JA421" s="52">
        <v>0</v>
      </c>
      <c r="JB421" s="52">
        <v>0</v>
      </c>
      <c r="JC421" s="52">
        <v>0</v>
      </c>
      <c r="JD421" s="52">
        <v>0</v>
      </c>
      <c r="JE421" s="52">
        <v>0</v>
      </c>
      <c r="JF421" s="52">
        <v>0</v>
      </c>
      <c r="JG421" s="52">
        <v>0</v>
      </c>
      <c r="JH421" s="52">
        <v>0</v>
      </c>
      <c r="JI421" s="52">
        <v>0</v>
      </c>
      <c r="JJ421" s="52">
        <v>0</v>
      </c>
      <c r="JK421" s="52">
        <v>0</v>
      </c>
      <c r="JL421" s="52">
        <v>0</v>
      </c>
      <c r="JM421" s="52">
        <v>0</v>
      </c>
      <c r="JN421" s="52">
        <v>0</v>
      </c>
      <c r="JO421" s="52">
        <v>0</v>
      </c>
      <c r="JP421" s="52">
        <v>0</v>
      </c>
      <c r="JQ421" s="52">
        <v>0</v>
      </c>
      <c r="JR421" s="52">
        <v>0</v>
      </c>
      <c r="JS421" s="52">
        <v>0</v>
      </c>
      <c r="JT421" s="52">
        <v>0</v>
      </c>
      <c r="JU421" s="52">
        <v>0</v>
      </c>
      <c r="JV421" s="52">
        <v>0</v>
      </c>
      <c r="JW421" s="52">
        <v>0</v>
      </c>
      <c r="JX421" s="52">
        <v>0</v>
      </c>
      <c r="JY421" s="52">
        <v>0</v>
      </c>
      <c r="JZ421" s="52">
        <v>0</v>
      </c>
      <c r="KA421" s="52">
        <v>0</v>
      </c>
      <c r="KB421" s="52">
        <v>0</v>
      </c>
      <c r="KC421" s="52">
        <v>0</v>
      </c>
      <c r="KD421" s="52">
        <v>0</v>
      </c>
      <c r="KE421" s="52">
        <v>0</v>
      </c>
      <c r="KF421" s="52">
        <v>0</v>
      </c>
      <c r="KG421" s="52">
        <v>0</v>
      </c>
      <c r="KH421" s="52">
        <v>0</v>
      </c>
      <c r="KI421" s="52">
        <v>0</v>
      </c>
      <c r="KJ421" s="52">
        <v>0</v>
      </c>
      <c r="KK421" s="52">
        <v>0</v>
      </c>
      <c r="KL421" s="52">
        <v>0</v>
      </c>
      <c r="KM421" s="52">
        <v>0</v>
      </c>
      <c r="KN421" s="52">
        <v>0</v>
      </c>
      <c r="KO421" s="52">
        <v>0</v>
      </c>
      <c r="KP421" s="52">
        <v>0</v>
      </c>
      <c r="KQ421" s="52">
        <v>0</v>
      </c>
      <c r="KR421" s="52">
        <v>0</v>
      </c>
      <c r="KS421" s="52">
        <v>0</v>
      </c>
      <c r="KT421" s="52">
        <v>0</v>
      </c>
      <c r="KU421" s="52">
        <v>0</v>
      </c>
      <c r="KV421" s="52">
        <v>0</v>
      </c>
      <c r="KW421" s="52">
        <v>0</v>
      </c>
      <c r="KX421" s="52">
        <v>0</v>
      </c>
      <c r="KY421" s="52">
        <v>0</v>
      </c>
      <c r="KZ421" s="52">
        <v>0</v>
      </c>
      <c r="LA421" s="52">
        <v>0</v>
      </c>
      <c r="LB421" s="52">
        <v>0</v>
      </c>
      <c r="LC421" s="52">
        <v>0</v>
      </c>
      <c r="LD421" s="52">
        <v>0</v>
      </c>
      <c r="LE421" s="52">
        <v>0</v>
      </c>
      <c r="LF421" s="52">
        <v>0</v>
      </c>
      <c r="LG421" s="52">
        <v>0</v>
      </c>
      <c r="LH421" s="52">
        <v>0</v>
      </c>
      <c r="LI421" s="52">
        <v>0</v>
      </c>
      <c r="LJ421" s="52">
        <v>0</v>
      </c>
      <c r="LK421" s="52">
        <v>0</v>
      </c>
      <c r="LL421" s="52">
        <v>0</v>
      </c>
      <c r="LM421" s="52">
        <v>0</v>
      </c>
      <c r="LN421" s="52">
        <v>0</v>
      </c>
      <c r="LO421" s="52">
        <v>0</v>
      </c>
      <c r="LP421" s="52">
        <v>0</v>
      </c>
      <c r="LQ421" s="52">
        <v>0</v>
      </c>
      <c r="LR421" s="52">
        <v>0</v>
      </c>
      <c r="LS421" s="52">
        <v>0</v>
      </c>
      <c r="LT421" s="52">
        <v>0</v>
      </c>
      <c r="LU421" s="52">
        <v>0</v>
      </c>
      <c r="LV421" s="52">
        <v>0</v>
      </c>
      <c r="LW421" s="52">
        <v>0</v>
      </c>
      <c r="LX421" s="52">
        <v>0</v>
      </c>
      <c r="LY421" s="52">
        <v>0</v>
      </c>
      <c r="LZ421" s="52">
        <v>0</v>
      </c>
      <c r="MA421" s="52">
        <v>0</v>
      </c>
      <c r="MB421" s="52">
        <v>0</v>
      </c>
      <c r="MC421" s="52">
        <v>0</v>
      </c>
      <c r="MD421" s="52">
        <v>0</v>
      </c>
      <c r="ME421" s="52">
        <v>0</v>
      </c>
      <c r="MF421" s="52">
        <v>0</v>
      </c>
      <c r="MG421" s="52">
        <v>0</v>
      </c>
      <c r="MH421" s="52">
        <v>0</v>
      </c>
      <c r="MI421" s="52">
        <v>0</v>
      </c>
      <c r="MJ421" s="52">
        <v>0</v>
      </c>
      <c r="MK421" s="52">
        <v>0</v>
      </c>
      <c r="ML421" s="52">
        <v>0</v>
      </c>
      <c r="MM421" s="52">
        <v>0</v>
      </c>
      <c r="MN421" s="52">
        <v>0</v>
      </c>
      <c r="MO421" s="52">
        <v>0</v>
      </c>
      <c r="MP421" s="52">
        <v>0</v>
      </c>
      <c r="MQ421" s="52">
        <v>0</v>
      </c>
      <c r="MR421" s="52">
        <v>0</v>
      </c>
      <c r="MS421" s="52">
        <v>0</v>
      </c>
      <c r="MT421" s="52">
        <v>0</v>
      </c>
      <c r="MU421" s="52">
        <v>0</v>
      </c>
      <c r="MV421" s="52">
        <v>0</v>
      </c>
      <c r="MW421" s="52">
        <v>0</v>
      </c>
      <c r="MX421" s="52">
        <v>0</v>
      </c>
      <c r="MY421" s="52">
        <v>0</v>
      </c>
      <c r="MZ421" s="52">
        <v>0</v>
      </c>
      <c r="NA421" s="52">
        <v>0</v>
      </c>
      <c r="NB421" s="52">
        <v>0</v>
      </c>
      <c r="NC421" s="52">
        <v>0</v>
      </c>
      <c r="ND421" s="52">
        <v>0</v>
      </c>
      <c r="NE421" s="52">
        <v>0</v>
      </c>
      <c r="NF421" s="52">
        <v>0</v>
      </c>
      <c r="NG421" s="52">
        <v>0</v>
      </c>
      <c r="NH421" s="52">
        <v>0</v>
      </c>
      <c r="NI421" s="52">
        <v>0</v>
      </c>
      <c r="NJ421" s="52">
        <v>0</v>
      </c>
      <c r="NK421" s="52">
        <v>0</v>
      </c>
      <c r="NL421" s="52">
        <v>0</v>
      </c>
      <c r="NM421" s="52">
        <v>0</v>
      </c>
      <c r="NN421" s="52">
        <v>0</v>
      </c>
      <c r="NO421" s="52">
        <v>0</v>
      </c>
      <c r="NP421" s="52">
        <v>0</v>
      </c>
      <c r="NQ421" s="52">
        <v>0</v>
      </c>
      <c r="NR421" s="68">
        <f t="shared" si="24"/>
        <v>554199.18000000028</v>
      </c>
      <c r="NS421" s="68">
        <f t="shared" si="25"/>
        <v>554199.18000000028</v>
      </c>
      <c r="NT421" s="68">
        <f t="shared" si="26"/>
        <v>525544.20000000054</v>
      </c>
    </row>
    <row r="422" spans="1:384" s="40" customFormat="1" ht="15" customHeight="1" outlineLevel="1" x14ac:dyDescent="0.2">
      <c r="A422" s="61"/>
      <c r="B422" s="49" t="s">
        <v>1079</v>
      </c>
      <c r="C422" s="49" t="s">
        <v>1024</v>
      </c>
      <c r="D422" s="49" t="s">
        <v>1025</v>
      </c>
      <c r="E422" s="50" t="s">
        <v>1026</v>
      </c>
      <c r="F422" s="64">
        <v>45505</v>
      </c>
      <c r="G422" s="49" t="s">
        <v>1002</v>
      </c>
      <c r="H422" s="72">
        <v>0.12682499999999999</v>
      </c>
      <c r="I422" s="65">
        <v>352500</v>
      </c>
      <c r="J422" s="114" t="str">
        <f>_xlfn.XLOOKUP(E422,'[12]Resumo Unidades'!$B:$B,'[12]Resumo Unidades'!$W:$W)</f>
        <v>Fluxo ok</v>
      </c>
      <c r="K422" s="51" t="str">
        <f>IF(L422&gt;Resumo!$E$23,"Sim","Não")</f>
        <v>Não</v>
      </c>
      <c r="L422" s="66">
        <v>0</v>
      </c>
      <c r="M422" s="67"/>
      <c r="N422" s="52">
        <v>0</v>
      </c>
      <c r="O422" s="52">
        <v>0</v>
      </c>
      <c r="P422" s="52">
        <v>0</v>
      </c>
      <c r="Q422" s="52">
        <v>0</v>
      </c>
      <c r="R422" s="52">
        <v>0</v>
      </c>
      <c r="S422" s="52">
        <v>0</v>
      </c>
      <c r="T422" s="52">
        <v>0</v>
      </c>
      <c r="U422" s="52">
        <v>0</v>
      </c>
      <c r="V422" s="52">
        <v>0</v>
      </c>
      <c r="W422" s="52">
        <v>0</v>
      </c>
      <c r="X422" s="52">
        <v>0</v>
      </c>
      <c r="Y422" s="52">
        <v>0</v>
      </c>
      <c r="Z422" s="52">
        <v>0</v>
      </c>
      <c r="AA422" s="52">
        <v>0</v>
      </c>
      <c r="AB422" s="52">
        <v>0</v>
      </c>
      <c r="AC422" s="52">
        <v>0</v>
      </c>
      <c r="AD422" s="52">
        <v>0</v>
      </c>
      <c r="AE422" s="52">
        <v>0</v>
      </c>
      <c r="AF422" s="52">
        <v>0</v>
      </c>
      <c r="AG422" s="52">
        <v>0</v>
      </c>
      <c r="AH422" s="52">
        <v>0</v>
      </c>
      <c r="AI422" s="52">
        <v>0</v>
      </c>
      <c r="AJ422" s="52">
        <v>0</v>
      </c>
      <c r="AK422" s="52">
        <v>0</v>
      </c>
      <c r="AL422" s="52">
        <v>0</v>
      </c>
      <c r="AM422" s="52">
        <v>0</v>
      </c>
      <c r="AN422" s="52">
        <v>0</v>
      </c>
      <c r="AO422" s="52">
        <v>0</v>
      </c>
      <c r="AP422" s="52">
        <v>0</v>
      </c>
      <c r="AQ422" s="52">
        <v>0</v>
      </c>
      <c r="AR422" s="52">
        <v>0</v>
      </c>
      <c r="AS422" s="52">
        <v>0</v>
      </c>
      <c r="AT422" s="52">
        <v>0</v>
      </c>
      <c r="AU422" s="52">
        <v>0</v>
      </c>
      <c r="AV422" s="52">
        <v>0</v>
      </c>
      <c r="AW422" s="52">
        <v>0</v>
      </c>
      <c r="AX422" s="52">
        <v>0</v>
      </c>
      <c r="AY422" s="52">
        <v>0</v>
      </c>
      <c r="AZ422" s="52">
        <v>0</v>
      </c>
      <c r="BA422" s="52">
        <v>0</v>
      </c>
      <c r="BB422" s="52">
        <v>0</v>
      </c>
      <c r="BC422" s="52">
        <v>0</v>
      </c>
      <c r="BD422" s="52">
        <v>0</v>
      </c>
      <c r="BE422" s="52">
        <v>0</v>
      </c>
      <c r="BF422" s="52">
        <v>0</v>
      </c>
      <c r="BG422" s="52">
        <v>0</v>
      </c>
      <c r="BH422" s="52">
        <v>0</v>
      </c>
      <c r="BI422" s="52">
        <v>0</v>
      </c>
      <c r="BJ422" s="52">
        <v>0</v>
      </c>
      <c r="BK422" s="52">
        <v>0</v>
      </c>
      <c r="BL422" s="52">
        <v>0</v>
      </c>
      <c r="BM422" s="52">
        <v>0</v>
      </c>
      <c r="BN422" s="52">
        <v>0</v>
      </c>
      <c r="BO422" s="52">
        <v>0</v>
      </c>
      <c r="BP422" s="52">
        <v>0</v>
      </c>
      <c r="BQ422" s="52">
        <v>0</v>
      </c>
      <c r="BR422" s="52">
        <v>0</v>
      </c>
      <c r="BS422" s="52">
        <v>0</v>
      </c>
      <c r="BT422" s="52">
        <v>0</v>
      </c>
      <c r="BU422" s="52">
        <v>0</v>
      </c>
      <c r="BV422" s="52">
        <v>0</v>
      </c>
      <c r="BW422" s="52">
        <v>0</v>
      </c>
      <c r="BX422" s="52">
        <v>0</v>
      </c>
      <c r="BY422" s="52">
        <v>0</v>
      </c>
      <c r="BZ422" s="52">
        <v>0</v>
      </c>
      <c r="CA422" s="52">
        <v>0</v>
      </c>
      <c r="CB422" s="52">
        <v>0</v>
      </c>
      <c r="CC422" s="52">
        <v>0</v>
      </c>
      <c r="CD422" s="52">
        <v>4596.8099999999995</v>
      </c>
      <c r="CE422" s="52">
        <v>4596.8099999999995</v>
      </c>
      <c r="CF422" s="52">
        <v>4596.8099999999995</v>
      </c>
      <c r="CG422" s="52">
        <v>4596.8099999999995</v>
      </c>
      <c r="CH422" s="52">
        <v>4596.8099999999995</v>
      </c>
      <c r="CI422" s="52">
        <v>4596.8099999999995</v>
      </c>
      <c r="CJ422" s="52">
        <v>4596.8099999999995</v>
      </c>
      <c r="CK422" s="52">
        <v>4596.8099999999995</v>
      </c>
      <c r="CL422" s="52">
        <v>4596.8099999999995</v>
      </c>
      <c r="CM422" s="52">
        <v>4596.8099999999995</v>
      </c>
      <c r="CN422" s="52">
        <v>4596.8099999999995</v>
      </c>
      <c r="CO422" s="52">
        <v>4596.8099999999995</v>
      </c>
      <c r="CP422" s="52">
        <v>4596.8099999999995</v>
      </c>
      <c r="CQ422" s="52">
        <v>4596.8099999999995</v>
      </c>
      <c r="CR422" s="52">
        <v>4596.8099999999995</v>
      </c>
      <c r="CS422" s="52">
        <v>4596.8099999999995</v>
      </c>
      <c r="CT422" s="52">
        <v>4596.8099999999995</v>
      </c>
      <c r="CU422" s="52">
        <v>4596.8099999999995</v>
      </c>
      <c r="CV422" s="52">
        <v>4596.8099999999995</v>
      </c>
      <c r="CW422" s="52">
        <v>4596.8099999999995</v>
      </c>
      <c r="CX422" s="52">
        <v>4596.8099999999995</v>
      </c>
      <c r="CY422" s="52">
        <v>4596.8099999999995</v>
      </c>
      <c r="CZ422" s="52">
        <v>4596.8099999999995</v>
      </c>
      <c r="DA422" s="52">
        <v>4596.8099999999995</v>
      </c>
      <c r="DB422" s="52">
        <v>4596.8099999999995</v>
      </c>
      <c r="DC422" s="52">
        <v>4596.8099999999995</v>
      </c>
      <c r="DD422" s="52">
        <v>4596.8099999999995</v>
      </c>
      <c r="DE422" s="52">
        <v>4596.8099999999995</v>
      </c>
      <c r="DF422" s="52">
        <v>4596.8099999999995</v>
      </c>
      <c r="DG422" s="52">
        <v>4596.8099999999995</v>
      </c>
      <c r="DH422" s="52">
        <v>4596.8099999999995</v>
      </c>
      <c r="DI422" s="52">
        <v>4596.8099999999995</v>
      </c>
      <c r="DJ422" s="52">
        <v>4596.8099999999995</v>
      </c>
      <c r="DK422" s="52">
        <v>4596.8099999999995</v>
      </c>
      <c r="DL422" s="52">
        <v>4596.8099999999995</v>
      </c>
      <c r="DM422" s="52">
        <v>4596.8099999999995</v>
      </c>
      <c r="DN422" s="52">
        <v>4596.8099999999995</v>
      </c>
      <c r="DO422" s="52">
        <v>4596.8099999999995</v>
      </c>
      <c r="DP422" s="52">
        <v>4596.8099999999995</v>
      </c>
      <c r="DQ422" s="52">
        <v>4596.8099999999995</v>
      </c>
      <c r="DR422" s="52">
        <v>4596.8099999999995</v>
      </c>
      <c r="DS422" s="52">
        <v>4596.8099999999995</v>
      </c>
      <c r="DT422" s="52">
        <v>4596.8099999999995</v>
      </c>
      <c r="DU422" s="52">
        <v>4596.8099999999995</v>
      </c>
      <c r="DV422" s="52">
        <v>4596.8099999999995</v>
      </c>
      <c r="DW422" s="52">
        <v>4596.8099999999995</v>
      </c>
      <c r="DX422" s="52">
        <v>4596.8099999999995</v>
      </c>
      <c r="DY422" s="52">
        <v>4596.8099999999995</v>
      </c>
      <c r="DZ422" s="52">
        <v>4596.8099999999995</v>
      </c>
      <c r="EA422" s="52">
        <v>4596.8099999999995</v>
      </c>
      <c r="EB422" s="52">
        <v>4596.8099999999995</v>
      </c>
      <c r="EC422" s="52">
        <v>4596.8099999999995</v>
      </c>
      <c r="ED422" s="52">
        <v>4596.8099999999995</v>
      </c>
      <c r="EE422" s="52">
        <v>4596.8099999999995</v>
      </c>
      <c r="EF422" s="52">
        <v>4596.8099999999995</v>
      </c>
      <c r="EG422" s="52">
        <v>4596.8099999999995</v>
      </c>
      <c r="EH422" s="52">
        <v>4596.8099999999995</v>
      </c>
      <c r="EI422" s="52">
        <v>4596.8099999999995</v>
      </c>
      <c r="EJ422" s="52">
        <v>4596.8099999999995</v>
      </c>
      <c r="EK422" s="52">
        <v>4596.8099999999995</v>
      </c>
      <c r="EL422" s="52">
        <v>4596.8099999999995</v>
      </c>
      <c r="EM422" s="52">
        <v>4596.8099999999995</v>
      </c>
      <c r="EN422" s="52">
        <v>4596.8099999999995</v>
      </c>
      <c r="EO422" s="52">
        <v>4596.8099999999995</v>
      </c>
      <c r="EP422" s="52">
        <v>4596.8099999999995</v>
      </c>
      <c r="EQ422" s="52">
        <v>4596.8099999999995</v>
      </c>
      <c r="ER422" s="52">
        <v>4596.8099999999995</v>
      </c>
      <c r="ES422" s="52">
        <v>4596.8099999999995</v>
      </c>
      <c r="ET422" s="52">
        <v>4596.8099999999995</v>
      </c>
      <c r="EU422" s="52">
        <v>4596.8099999999995</v>
      </c>
      <c r="EV422" s="52">
        <v>4596.8099999999995</v>
      </c>
      <c r="EW422" s="52">
        <v>4596.8099999999995</v>
      </c>
      <c r="EX422" s="52">
        <v>4596.8099999999995</v>
      </c>
      <c r="EY422" s="52">
        <v>4596.8099999999995</v>
      </c>
      <c r="EZ422" s="52">
        <v>4596.8099999999995</v>
      </c>
      <c r="FA422" s="52">
        <v>4596.8099999999995</v>
      </c>
      <c r="FB422" s="52">
        <v>4596.8099999999995</v>
      </c>
      <c r="FC422" s="52">
        <v>4596.8099999999995</v>
      </c>
      <c r="FD422" s="52">
        <v>4596.8099999999995</v>
      </c>
      <c r="FE422" s="52">
        <v>4596.8099999999995</v>
      </c>
      <c r="FF422" s="52">
        <v>4596.8099999999995</v>
      </c>
      <c r="FG422" s="52">
        <v>4596.8099999999995</v>
      </c>
      <c r="FH422" s="52">
        <v>4596.8099999999995</v>
      </c>
      <c r="FI422" s="52">
        <v>4596.8099999999995</v>
      </c>
      <c r="FJ422" s="52">
        <v>4596.8099999999995</v>
      </c>
      <c r="FK422" s="52">
        <v>4596.8099999999995</v>
      </c>
      <c r="FL422" s="52">
        <v>4596.8099999999995</v>
      </c>
      <c r="FM422" s="52">
        <v>4596.8099999999995</v>
      </c>
      <c r="FN422" s="52">
        <v>4596.8099999999995</v>
      </c>
      <c r="FO422" s="52">
        <v>4596.8099999999995</v>
      </c>
      <c r="FP422" s="52">
        <v>4596.8099999999995</v>
      </c>
      <c r="FQ422" s="52">
        <v>4596.8099999999995</v>
      </c>
      <c r="FR422" s="52">
        <v>4596.8099999999995</v>
      </c>
      <c r="FS422" s="52">
        <v>4596.8099999999995</v>
      </c>
      <c r="FT422" s="52">
        <v>4596.8099999999995</v>
      </c>
      <c r="FU422" s="52">
        <v>4596.8099999999995</v>
      </c>
      <c r="FV422" s="52">
        <v>4596.8099999999995</v>
      </c>
      <c r="FW422" s="52">
        <v>4596.8099999999995</v>
      </c>
      <c r="FX422" s="52">
        <v>4596.8099999999995</v>
      </c>
      <c r="FY422" s="52">
        <v>4596.8099999999995</v>
      </c>
      <c r="FZ422" s="52">
        <v>4596.8099999999995</v>
      </c>
      <c r="GA422" s="52">
        <v>4596.8099999999995</v>
      </c>
      <c r="GB422" s="52">
        <v>4596.8099999999995</v>
      </c>
      <c r="GC422" s="52">
        <v>4596.8099999999995</v>
      </c>
      <c r="GD422" s="52">
        <v>4596.8099999999995</v>
      </c>
      <c r="GE422" s="52">
        <v>4596.8099999999995</v>
      </c>
      <c r="GF422" s="52">
        <v>4596.8099999999995</v>
      </c>
      <c r="GG422" s="52">
        <v>4596.8099999999995</v>
      </c>
      <c r="GH422" s="52">
        <v>4596.8099999999995</v>
      </c>
      <c r="GI422" s="52">
        <v>4596.8099999999995</v>
      </c>
      <c r="GJ422" s="52">
        <v>4596.8099999999995</v>
      </c>
      <c r="GK422" s="52">
        <v>4596.8099999999995</v>
      </c>
      <c r="GL422" s="52">
        <v>4596.8099999999995</v>
      </c>
      <c r="GM422" s="52">
        <v>4596.8099999999995</v>
      </c>
      <c r="GN422" s="52">
        <v>4596.8099999999995</v>
      </c>
      <c r="GO422" s="52">
        <v>0</v>
      </c>
      <c r="GP422" s="52">
        <v>0</v>
      </c>
      <c r="GQ422" s="52">
        <v>0</v>
      </c>
      <c r="GR422" s="52">
        <v>0</v>
      </c>
      <c r="GS422" s="52">
        <v>0</v>
      </c>
      <c r="GT422" s="52">
        <v>0</v>
      </c>
      <c r="GU422" s="52">
        <v>0</v>
      </c>
      <c r="GV422" s="52">
        <v>0</v>
      </c>
      <c r="GW422" s="52">
        <v>0</v>
      </c>
      <c r="GX422" s="52">
        <v>0</v>
      </c>
      <c r="GY422" s="52">
        <v>0</v>
      </c>
      <c r="GZ422" s="52">
        <v>0</v>
      </c>
      <c r="HA422" s="52">
        <v>0</v>
      </c>
      <c r="HB422" s="52">
        <v>0</v>
      </c>
      <c r="HC422" s="52">
        <v>0</v>
      </c>
      <c r="HD422" s="52">
        <v>0</v>
      </c>
      <c r="HE422" s="52">
        <v>0</v>
      </c>
      <c r="HF422" s="52">
        <v>0</v>
      </c>
      <c r="HG422" s="52">
        <v>0</v>
      </c>
      <c r="HH422" s="52">
        <v>0</v>
      </c>
      <c r="HI422" s="52">
        <v>0</v>
      </c>
      <c r="HJ422" s="52">
        <v>0</v>
      </c>
      <c r="HK422" s="52">
        <v>0</v>
      </c>
      <c r="HL422" s="52">
        <v>0</v>
      </c>
      <c r="HM422" s="52">
        <v>0</v>
      </c>
      <c r="HN422" s="52">
        <v>0</v>
      </c>
      <c r="HO422" s="52">
        <v>0</v>
      </c>
      <c r="HP422" s="52">
        <v>0</v>
      </c>
      <c r="HQ422" s="52">
        <v>0</v>
      </c>
      <c r="HR422" s="52">
        <v>0</v>
      </c>
      <c r="HS422" s="52">
        <v>0</v>
      </c>
      <c r="HT422" s="52">
        <v>0</v>
      </c>
      <c r="HU422" s="52">
        <v>0</v>
      </c>
      <c r="HV422" s="52">
        <v>0</v>
      </c>
      <c r="HW422" s="52">
        <v>0</v>
      </c>
      <c r="HX422" s="52">
        <v>0</v>
      </c>
      <c r="HY422" s="52">
        <v>0</v>
      </c>
      <c r="HZ422" s="52">
        <v>0</v>
      </c>
      <c r="IA422" s="52">
        <v>0</v>
      </c>
      <c r="IB422" s="52">
        <v>0</v>
      </c>
      <c r="IC422" s="52">
        <v>0</v>
      </c>
      <c r="ID422" s="52">
        <v>0</v>
      </c>
      <c r="IE422" s="52">
        <v>0</v>
      </c>
      <c r="IF422" s="52">
        <v>0</v>
      </c>
      <c r="IG422" s="52">
        <v>0</v>
      </c>
      <c r="IH422" s="52">
        <v>0</v>
      </c>
      <c r="II422" s="52">
        <v>0</v>
      </c>
      <c r="IJ422" s="52">
        <v>0</v>
      </c>
      <c r="IK422" s="52">
        <v>0</v>
      </c>
      <c r="IL422" s="52">
        <v>0</v>
      </c>
      <c r="IM422" s="52">
        <v>0</v>
      </c>
      <c r="IN422" s="52">
        <v>0</v>
      </c>
      <c r="IO422" s="52">
        <v>0</v>
      </c>
      <c r="IP422" s="52">
        <v>0</v>
      </c>
      <c r="IQ422" s="52">
        <v>0</v>
      </c>
      <c r="IR422" s="52">
        <v>0</v>
      </c>
      <c r="IS422" s="52">
        <v>0</v>
      </c>
      <c r="IT422" s="52">
        <v>0</v>
      </c>
      <c r="IU422" s="52">
        <v>0</v>
      </c>
      <c r="IV422" s="52">
        <v>0</v>
      </c>
      <c r="IW422" s="52">
        <v>0</v>
      </c>
      <c r="IX422" s="52">
        <v>0</v>
      </c>
      <c r="IY422" s="52">
        <v>0</v>
      </c>
      <c r="IZ422" s="52">
        <v>0</v>
      </c>
      <c r="JA422" s="52">
        <v>0</v>
      </c>
      <c r="JB422" s="52">
        <v>0</v>
      </c>
      <c r="JC422" s="52">
        <v>0</v>
      </c>
      <c r="JD422" s="52">
        <v>0</v>
      </c>
      <c r="JE422" s="52">
        <v>0</v>
      </c>
      <c r="JF422" s="52">
        <v>0</v>
      </c>
      <c r="JG422" s="52">
        <v>0</v>
      </c>
      <c r="JH422" s="52">
        <v>0</v>
      </c>
      <c r="JI422" s="52">
        <v>0</v>
      </c>
      <c r="JJ422" s="52">
        <v>0</v>
      </c>
      <c r="JK422" s="52">
        <v>0</v>
      </c>
      <c r="JL422" s="52">
        <v>0</v>
      </c>
      <c r="JM422" s="52">
        <v>0</v>
      </c>
      <c r="JN422" s="52">
        <v>0</v>
      </c>
      <c r="JO422" s="52">
        <v>0</v>
      </c>
      <c r="JP422" s="52">
        <v>0</v>
      </c>
      <c r="JQ422" s="52">
        <v>0</v>
      </c>
      <c r="JR422" s="52">
        <v>0</v>
      </c>
      <c r="JS422" s="52">
        <v>0</v>
      </c>
      <c r="JT422" s="52">
        <v>0</v>
      </c>
      <c r="JU422" s="52">
        <v>0</v>
      </c>
      <c r="JV422" s="52">
        <v>0</v>
      </c>
      <c r="JW422" s="52">
        <v>0</v>
      </c>
      <c r="JX422" s="52">
        <v>0</v>
      </c>
      <c r="JY422" s="52">
        <v>0</v>
      </c>
      <c r="JZ422" s="52">
        <v>0</v>
      </c>
      <c r="KA422" s="52">
        <v>0</v>
      </c>
      <c r="KB422" s="52">
        <v>0</v>
      </c>
      <c r="KC422" s="52">
        <v>0</v>
      </c>
      <c r="KD422" s="52">
        <v>0</v>
      </c>
      <c r="KE422" s="52">
        <v>0</v>
      </c>
      <c r="KF422" s="52">
        <v>0</v>
      </c>
      <c r="KG422" s="52">
        <v>0</v>
      </c>
      <c r="KH422" s="52">
        <v>0</v>
      </c>
      <c r="KI422" s="52">
        <v>0</v>
      </c>
      <c r="KJ422" s="52">
        <v>0</v>
      </c>
      <c r="KK422" s="52">
        <v>0</v>
      </c>
      <c r="KL422" s="52">
        <v>0</v>
      </c>
      <c r="KM422" s="52">
        <v>0</v>
      </c>
      <c r="KN422" s="52">
        <v>0</v>
      </c>
      <c r="KO422" s="52">
        <v>0</v>
      </c>
      <c r="KP422" s="52">
        <v>0</v>
      </c>
      <c r="KQ422" s="52">
        <v>0</v>
      </c>
      <c r="KR422" s="52">
        <v>0</v>
      </c>
      <c r="KS422" s="52">
        <v>0</v>
      </c>
      <c r="KT422" s="52">
        <v>0</v>
      </c>
      <c r="KU422" s="52">
        <v>0</v>
      </c>
      <c r="KV422" s="52">
        <v>0</v>
      </c>
      <c r="KW422" s="52">
        <v>0</v>
      </c>
      <c r="KX422" s="52">
        <v>0</v>
      </c>
      <c r="KY422" s="52">
        <v>0</v>
      </c>
      <c r="KZ422" s="52">
        <v>0</v>
      </c>
      <c r="LA422" s="52">
        <v>0</v>
      </c>
      <c r="LB422" s="52">
        <v>0</v>
      </c>
      <c r="LC422" s="52">
        <v>0</v>
      </c>
      <c r="LD422" s="52">
        <v>0</v>
      </c>
      <c r="LE422" s="52">
        <v>0</v>
      </c>
      <c r="LF422" s="52">
        <v>0</v>
      </c>
      <c r="LG422" s="52">
        <v>0</v>
      </c>
      <c r="LH422" s="52">
        <v>0</v>
      </c>
      <c r="LI422" s="52">
        <v>0</v>
      </c>
      <c r="LJ422" s="52">
        <v>0</v>
      </c>
      <c r="LK422" s="52">
        <v>0</v>
      </c>
      <c r="LL422" s="52">
        <v>0</v>
      </c>
      <c r="LM422" s="52">
        <v>0</v>
      </c>
      <c r="LN422" s="52">
        <v>0</v>
      </c>
      <c r="LO422" s="52">
        <v>0</v>
      </c>
      <c r="LP422" s="52">
        <v>0</v>
      </c>
      <c r="LQ422" s="52">
        <v>0</v>
      </c>
      <c r="LR422" s="52">
        <v>0</v>
      </c>
      <c r="LS422" s="52">
        <v>0</v>
      </c>
      <c r="LT422" s="52">
        <v>0</v>
      </c>
      <c r="LU422" s="52">
        <v>0</v>
      </c>
      <c r="LV422" s="52">
        <v>0</v>
      </c>
      <c r="LW422" s="52">
        <v>0</v>
      </c>
      <c r="LX422" s="52">
        <v>0</v>
      </c>
      <c r="LY422" s="52">
        <v>0</v>
      </c>
      <c r="LZ422" s="52">
        <v>0</v>
      </c>
      <c r="MA422" s="52">
        <v>0</v>
      </c>
      <c r="MB422" s="52">
        <v>0</v>
      </c>
      <c r="MC422" s="52">
        <v>0</v>
      </c>
      <c r="MD422" s="52">
        <v>0</v>
      </c>
      <c r="ME422" s="52">
        <v>0</v>
      </c>
      <c r="MF422" s="52">
        <v>0</v>
      </c>
      <c r="MG422" s="52">
        <v>0</v>
      </c>
      <c r="MH422" s="52">
        <v>0</v>
      </c>
      <c r="MI422" s="52">
        <v>0</v>
      </c>
      <c r="MJ422" s="52">
        <v>0</v>
      </c>
      <c r="MK422" s="52">
        <v>0</v>
      </c>
      <c r="ML422" s="52">
        <v>0</v>
      </c>
      <c r="MM422" s="52">
        <v>0</v>
      </c>
      <c r="MN422" s="52">
        <v>0</v>
      </c>
      <c r="MO422" s="52">
        <v>0</v>
      </c>
      <c r="MP422" s="52">
        <v>0</v>
      </c>
      <c r="MQ422" s="52">
        <v>0</v>
      </c>
      <c r="MR422" s="52">
        <v>0</v>
      </c>
      <c r="MS422" s="52">
        <v>0</v>
      </c>
      <c r="MT422" s="52">
        <v>0</v>
      </c>
      <c r="MU422" s="52">
        <v>0</v>
      </c>
      <c r="MV422" s="52">
        <v>0</v>
      </c>
      <c r="MW422" s="52">
        <v>0</v>
      </c>
      <c r="MX422" s="52">
        <v>0</v>
      </c>
      <c r="MY422" s="52">
        <v>0</v>
      </c>
      <c r="MZ422" s="52">
        <v>0</v>
      </c>
      <c r="NA422" s="52">
        <v>0</v>
      </c>
      <c r="NB422" s="52">
        <v>0</v>
      </c>
      <c r="NC422" s="52">
        <v>0</v>
      </c>
      <c r="ND422" s="52">
        <v>0</v>
      </c>
      <c r="NE422" s="52">
        <v>0</v>
      </c>
      <c r="NF422" s="52">
        <v>0</v>
      </c>
      <c r="NG422" s="52">
        <v>0</v>
      </c>
      <c r="NH422" s="52">
        <v>0</v>
      </c>
      <c r="NI422" s="52">
        <v>0</v>
      </c>
      <c r="NJ422" s="52">
        <v>0</v>
      </c>
      <c r="NK422" s="52">
        <v>0</v>
      </c>
      <c r="NL422" s="52">
        <v>0</v>
      </c>
      <c r="NM422" s="52">
        <v>0</v>
      </c>
      <c r="NN422" s="52">
        <v>0</v>
      </c>
      <c r="NO422" s="52">
        <v>0</v>
      </c>
      <c r="NP422" s="52">
        <v>0</v>
      </c>
      <c r="NQ422" s="52">
        <v>0</v>
      </c>
      <c r="NR422" s="68">
        <f t="shared" si="24"/>
        <v>528633.14999999979</v>
      </c>
      <c r="NS422" s="68">
        <f t="shared" si="25"/>
        <v>528633.14999999979</v>
      </c>
      <c r="NT422" s="68">
        <f t="shared" si="26"/>
        <v>501052.2899999998</v>
      </c>
    </row>
    <row r="423" spans="1:384" s="40" customFormat="1" ht="15" customHeight="1" outlineLevel="1" x14ac:dyDescent="0.2">
      <c r="A423" s="61"/>
      <c r="B423" s="49" t="s">
        <v>1079</v>
      </c>
      <c r="C423" s="49" t="s">
        <v>1027</v>
      </c>
      <c r="D423" s="49" t="s">
        <v>1025</v>
      </c>
      <c r="E423" s="50" t="s">
        <v>1028</v>
      </c>
      <c r="F423" s="64">
        <v>45505</v>
      </c>
      <c r="G423" s="49" t="s">
        <v>1002</v>
      </c>
      <c r="H423" s="72">
        <v>0.12682499999999999</v>
      </c>
      <c r="I423" s="65">
        <v>352500</v>
      </c>
      <c r="J423" s="114" t="str">
        <f>_xlfn.XLOOKUP(E423,'[12]Resumo Unidades'!$B:$B,'[12]Resumo Unidades'!$W:$W)</f>
        <v>Fluxo ok</v>
      </c>
      <c r="K423" s="51" t="str">
        <f>IF(L423&gt;Resumo!$E$23,"Sim","Não")</f>
        <v>Não</v>
      </c>
      <c r="L423" s="66">
        <v>0</v>
      </c>
      <c r="M423" s="67"/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52">
        <v>0</v>
      </c>
      <c r="W423" s="52">
        <v>0</v>
      </c>
      <c r="X423" s="52">
        <v>0</v>
      </c>
      <c r="Y423" s="52">
        <v>0</v>
      </c>
      <c r="Z423" s="52">
        <v>0</v>
      </c>
      <c r="AA423" s="52">
        <v>0</v>
      </c>
      <c r="AB423" s="52">
        <v>0</v>
      </c>
      <c r="AC423" s="52">
        <v>0</v>
      </c>
      <c r="AD423" s="52">
        <v>0</v>
      </c>
      <c r="AE423" s="52">
        <v>0</v>
      </c>
      <c r="AF423" s="52">
        <v>0</v>
      </c>
      <c r="AG423" s="52">
        <v>0</v>
      </c>
      <c r="AH423" s="52">
        <v>0</v>
      </c>
      <c r="AI423" s="52">
        <v>0</v>
      </c>
      <c r="AJ423" s="52">
        <v>0</v>
      </c>
      <c r="AK423" s="52">
        <v>0</v>
      </c>
      <c r="AL423" s="52">
        <v>0</v>
      </c>
      <c r="AM423" s="52">
        <v>0</v>
      </c>
      <c r="AN423" s="52">
        <v>0</v>
      </c>
      <c r="AO423" s="52">
        <v>0</v>
      </c>
      <c r="AP423" s="52">
        <v>0</v>
      </c>
      <c r="AQ423" s="52">
        <v>0</v>
      </c>
      <c r="AR423" s="52">
        <v>0</v>
      </c>
      <c r="AS423" s="52">
        <v>0</v>
      </c>
      <c r="AT423" s="52">
        <v>0</v>
      </c>
      <c r="AU423" s="52">
        <v>0</v>
      </c>
      <c r="AV423" s="52">
        <v>0</v>
      </c>
      <c r="AW423" s="52">
        <v>0</v>
      </c>
      <c r="AX423" s="52">
        <v>0</v>
      </c>
      <c r="AY423" s="52">
        <v>0</v>
      </c>
      <c r="AZ423" s="52">
        <v>0</v>
      </c>
      <c r="BA423" s="52">
        <v>0</v>
      </c>
      <c r="BB423" s="52">
        <v>0</v>
      </c>
      <c r="BC423" s="52">
        <v>0</v>
      </c>
      <c r="BD423" s="52">
        <v>0</v>
      </c>
      <c r="BE423" s="52">
        <v>0</v>
      </c>
      <c r="BF423" s="52">
        <v>0</v>
      </c>
      <c r="BG423" s="52">
        <v>0</v>
      </c>
      <c r="BH423" s="52">
        <v>0</v>
      </c>
      <c r="BI423" s="52">
        <v>0</v>
      </c>
      <c r="BJ423" s="52">
        <v>0</v>
      </c>
      <c r="BK423" s="52">
        <v>0</v>
      </c>
      <c r="BL423" s="52">
        <v>0</v>
      </c>
      <c r="BM423" s="52">
        <v>0</v>
      </c>
      <c r="BN423" s="52">
        <v>0</v>
      </c>
      <c r="BO423" s="52">
        <v>0</v>
      </c>
      <c r="BP423" s="52">
        <v>0</v>
      </c>
      <c r="BQ423" s="52">
        <v>0</v>
      </c>
      <c r="BR423" s="52">
        <v>0</v>
      </c>
      <c r="BS423" s="52">
        <v>0</v>
      </c>
      <c r="BT423" s="52">
        <v>0</v>
      </c>
      <c r="BU423" s="52">
        <v>0</v>
      </c>
      <c r="BV423" s="52">
        <v>0</v>
      </c>
      <c r="BW423" s="52">
        <v>0</v>
      </c>
      <c r="BX423" s="52">
        <v>0</v>
      </c>
      <c r="BY423" s="52">
        <v>0</v>
      </c>
      <c r="BZ423" s="52">
        <v>0</v>
      </c>
      <c r="CA423" s="52">
        <v>0</v>
      </c>
      <c r="CB423" s="52">
        <v>0</v>
      </c>
      <c r="CC423" s="52">
        <v>0</v>
      </c>
      <c r="CD423" s="52">
        <v>4691.9799999999996</v>
      </c>
      <c r="CE423" s="52">
        <v>4691.9799999999996</v>
      </c>
      <c r="CF423" s="52">
        <v>4691.9800000000005</v>
      </c>
      <c r="CG423" s="52">
        <v>4691.9799999999996</v>
      </c>
      <c r="CH423" s="52">
        <v>4691.9799999999996</v>
      </c>
      <c r="CI423" s="52">
        <v>4691.9799999999996</v>
      </c>
      <c r="CJ423" s="52">
        <v>4691.9800000000005</v>
      </c>
      <c r="CK423" s="52">
        <v>4691.9799999999996</v>
      </c>
      <c r="CL423" s="52">
        <v>4691.9799999999996</v>
      </c>
      <c r="CM423" s="52">
        <v>4691.9799999999996</v>
      </c>
      <c r="CN423" s="52">
        <v>4691.9800000000005</v>
      </c>
      <c r="CO423" s="52">
        <v>4691.9799999999996</v>
      </c>
      <c r="CP423" s="52">
        <v>4691.9799999999996</v>
      </c>
      <c r="CQ423" s="52">
        <v>4691.9799999999996</v>
      </c>
      <c r="CR423" s="52">
        <v>4691.9800000000005</v>
      </c>
      <c r="CS423" s="52">
        <v>4691.9799999999996</v>
      </c>
      <c r="CT423" s="52">
        <v>4691.9799999999996</v>
      </c>
      <c r="CU423" s="52">
        <v>4691.9799999999996</v>
      </c>
      <c r="CV423" s="52">
        <v>4691.9800000000005</v>
      </c>
      <c r="CW423" s="52">
        <v>4691.9799999999996</v>
      </c>
      <c r="CX423" s="52">
        <v>4691.9799999999996</v>
      </c>
      <c r="CY423" s="52">
        <v>4691.9799999999996</v>
      </c>
      <c r="CZ423" s="52">
        <v>4691.9800000000005</v>
      </c>
      <c r="DA423" s="52">
        <v>4691.9799999999996</v>
      </c>
      <c r="DB423" s="52">
        <v>4691.9799999999996</v>
      </c>
      <c r="DC423" s="52">
        <v>4691.9799999999996</v>
      </c>
      <c r="DD423" s="52">
        <v>4691.9800000000005</v>
      </c>
      <c r="DE423" s="52">
        <v>4691.9799999999996</v>
      </c>
      <c r="DF423" s="52">
        <v>4691.9799999999996</v>
      </c>
      <c r="DG423" s="52">
        <v>4691.9799999999996</v>
      </c>
      <c r="DH423" s="52">
        <v>4691.9800000000005</v>
      </c>
      <c r="DI423" s="52">
        <v>4691.9799999999996</v>
      </c>
      <c r="DJ423" s="52">
        <v>4691.9799999999996</v>
      </c>
      <c r="DK423" s="52">
        <v>4691.9799999999996</v>
      </c>
      <c r="DL423" s="52">
        <v>4691.9800000000005</v>
      </c>
      <c r="DM423" s="52">
        <v>4691.9799999999996</v>
      </c>
      <c r="DN423" s="52">
        <v>4691.9799999999996</v>
      </c>
      <c r="DO423" s="52">
        <v>4691.9799999999996</v>
      </c>
      <c r="DP423" s="52">
        <v>4691.9800000000005</v>
      </c>
      <c r="DQ423" s="52">
        <v>4691.9799999999996</v>
      </c>
      <c r="DR423" s="52">
        <v>4691.9799999999996</v>
      </c>
      <c r="DS423" s="52">
        <v>4691.9799999999996</v>
      </c>
      <c r="DT423" s="52">
        <v>4691.9800000000005</v>
      </c>
      <c r="DU423" s="52">
        <v>4691.9799999999996</v>
      </c>
      <c r="DV423" s="52">
        <v>4691.9799999999996</v>
      </c>
      <c r="DW423" s="52">
        <v>4691.9799999999996</v>
      </c>
      <c r="DX423" s="52">
        <v>4691.9800000000005</v>
      </c>
      <c r="DY423" s="52">
        <v>4691.9799999999996</v>
      </c>
      <c r="DZ423" s="52">
        <v>4691.9799999999996</v>
      </c>
      <c r="EA423" s="52">
        <v>4691.9799999999996</v>
      </c>
      <c r="EB423" s="52">
        <v>4691.9800000000005</v>
      </c>
      <c r="EC423" s="52">
        <v>4691.9799999999996</v>
      </c>
      <c r="ED423" s="52">
        <v>4691.9799999999996</v>
      </c>
      <c r="EE423" s="52">
        <v>4691.9799999999996</v>
      </c>
      <c r="EF423" s="52">
        <v>4691.9800000000005</v>
      </c>
      <c r="EG423" s="52">
        <v>4691.9799999999996</v>
      </c>
      <c r="EH423" s="52">
        <v>4691.9799999999996</v>
      </c>
      <c r="EI423" s="52">
        <v>4691.9799999999996</v>
      </c>
      <c r="EJ423" s="52">
        <v>4691.9800000000005</v>
      </c>
      <c r="EK423" s="52">
        <v>4691.9799999999996</v>
      </c>
      <c r="EL423" s="52">
        <v>4691.9799999999996</v>
      </c>
      <c r="EM423" s="52">
        <v>4691.9799999999996</v>
      </c>
      <c r="EN423" s="52">
        <v>4691.9800000000005</v>
      </c>
      <c r="EO423" s="52">
        <v>4691.9799999999996</v>
      </c>
      <c r="EP423" s="52">
        <v>4691.9799999999996</v>
      </c>
      <c r="EQ423" s="52">
        <v>4691.9799999999996</v>
      </c>
      <c r="ER423" s="52">
        <v>4691.9800000000005</v>
      </c>
      <c r="ES423" s="52">
        <v>4691.9799999999996</v>
      </c>
      <c r="ET423" s="52">
        <v>4691.9799999999996</v>
      </c>
      <c r="EU423" s="52">
        <v>4691.9799999999996</v>
      </c>
      <c r="EV423" s="52">
        <v>4691.9800000000005</v>
      </c>
      <c r="EW423" s="52">
        <v>4691.9799999999996</v>
      </c>
      <c r="EX423" s="52">
        <v>4691.9799999999996</v>
      </c>
      <c r="EY423" s="52">
        <v>4691.9799999999996</v>
      </c>
      <c r="EZ423" s="52">
        <v>4691.9800000000005</v>
      </c>
      <c r="FA423" s="52">
        <v>4691.9799999999996</v>
      </c>
      <c r="FB423" s="52">
        <v>4691.9799999999996</v>
      </c>
      <c r="FC423" s="52">
        <v>4691.9800000000005</v>
      </c>
      <c r="FD423" s="52">
        <v>4691.9800000000005</v>
      </c>
      <c r="FE423" s="52">
        <v>4691.9799999999996</v>
      </c>
      <c r="FF423" s="52">
        <v>4691.9799999999996</v>
      </c>
      <c r="FG423" s="52">
        <v>4691.9799999999996</v>
      </c>
      <c r="FH423" s="52">
        <v>4691.9800000000005</v>
      </c>
      <c r="FI423" s="52">
        <v>4691.9799999999996</v>
      </c>
      <c r="FJ423" s="52">
        <v>4691.9799999999996</v>
      </c>
      <c r="FK423" s="52">
        <v>4691.9800000000005</v>
      </c>
      <c r="FL423" s="52">
        <v>4691.9800000000005</v>
      </c>
      <c r="FM423" s="52">
        <v>4691.9799999999996</v>
      </c>
      <c r="FN423" s="52">
        <v>4691.9799999999996</v>
      </c>
      <c r="FO423" s="52">
        <v>4691.9799999999996</v>
      </c>
      <c r="FP423" s="52">
        <v>4691.9800000000005</v>
      </c>
      <c r="FQ423" s="52">
        <v>4691.9799999999996</v>
      </c>
      <c r="FR423" s="52">
        <v>4691.9799999999996</v>
      </c>
      <c r="FS423" s="52">
        <v>4691.9800000000005</v>
      </c>
      <c r="FT423" s="52">
        <v>4691.9800000000005</v>
      </c>
      <c r="FU423" s="52">
        <v>4691.9799999999996</v>
      </c>
      <c r="FV423" s="52">
        <v>4691.9799999999996</v>
      </c>
      <c r="FW423" s="52">
        <v>4691.9799999999996</v>
      </c>
      <c r="FX423" s="52">
        <v>4691.9800000000005</v>
      </c>
      <c r="FY423" s="52">
        <v>4691.9799999999996</v>
      </c>
      <c r="FZ423" s="52">
        <v>4691.9799999999996</v>
      </c>
      <c r="GA423" s="52">
        <v>4691.9800000000005</v>
      </c>
      <c r="GB423" s="52">
        <v>4691.9800000000005</v>
      </c>
      <c r="GC423" s="52">
        <v>4691.9799999999996</v>
      </c>
      <c r="GD423" s="52">
        <v>4691.9799999999996</v>
      </c>
      <c r="GE423" s="52">
        <v>4691.9799999999996</v>
      </c>
      <c r="GF423" s="52">
        <v>4691.9800000000005</v>
      </c>
      <c r="GG423" s="52">
        <v>4691.9799999999996</v>
      </c>
      <c r="GH423" s="52">
        <v>4691.9799999999996</v>
      </c>
      <c r="GI423" s="52">
        <v>4691.9800000000005</v>
      </c>
      <c r="GJ423" s="52">
        <v>4691.9800000000005</v>
      </c>
      <c r="GK423" s="52">
        <v>4691.9799999999996</v>
      </c>
      <c r="GL423" s="52">
        <v>4691.9799999999996</v>
      </c>
      <c r="GM423" s="52">
        <v>4691.9799999999996</v>
      </c>
      <c r="GN423" s="52">
        <v>4691.9800000000005</v>
      </c>
      <c r="GO423" s="52">
        <v>0</v>
      </c>
      <c r="GP423" s="52">
        <v>0</v>
      </c>
      <c r="GQ423" s="52">
        <v>0</v>
      </c>
      <c r="GR423" s="52">
        <v>0</v>
      </c>
      <c r="GS423" s="52">
        <v>0</v>
      </c>
      <c r="GT423" s="52">
        <v>0</v>
      </c>
      <c r="GU423" s="52">
        <v>0</v>
      </c>
      <c r="GV423" s="52">
        <v>0</v>
      </c>
      <c r="GW423" s="52">
        <v>0</v>
      </c>
      <c r="GX423" s="52">
        <v>0</v>
      </c>
      <c r="GY423" s="52">
        <v>0</v>
      </c>
      <c r="GZ423" s="52">
        <v>0</v>
      </c>
      <c r="HA423" s="52">
        <v>0</v>
      </c>
      <c r="HB423" s="52">
        <v>0</v>
      </c>
      <c r="HC423" s="52">
        <v>0</v>
      </c>
      <c r="HD423" s="52">
        <v>0</v>
      </c>
      <c r="HE423" s="52">
        <v>0</v>
      </c>
      <c r="HF423" s="52">
        <v>0</v>
      </c>
      <c r="HG423" s="52">
        <v>0</v>
      </c>
      <c r="HH423" s="52">
        <v>0</v>
      </c>
      <c r="HI423" s="52">
        <v>0</v>
      </c>
      <c r="HJ423" s="52">
        <v>0</v>
      </c>
      <c r="HK423" s="52">
        <v>0</v>
      </c>
      <c r="HL423" s="52">
        <v>0</v>
      </c>
      <c r="HM423" s="52">
        <v>0</v>
      </c>
      <c r="HN423" s="52">
        <v>0</v>
      </c>
      <c r="HO423" s="52">
        <v>0</v>
      </c>
      <c r="HP423" s="52">
        <v>0</v>
      </c>
      <c r="HQ423" s="52">
        <v>0</v>
      </c>
      <c r="HR423" s="52">
        <v>0</v>
      </c>
      <c r="HS423" s="52">
        <v>0</v>
      </c>
      <c r="HT423" s="52">
        <v>0</v>
      </c>
      <c r="HU423" s="52">
        <v>0</v>
      </c>
      <c r="HV423" s="52">
        <v>0</v>
      </c>
      <c r="HW423" s="52">
        <v>0</v>
      </c>
      <c r="HX423" s="52">
        <v>0</v>
      </c>
      <c r="HY423" s="52">
        <v>0</v>
      </c>
      <c r="HZ423" s="52">
        <v>0</v>
      </c>
      <c r="IA423" s="52">
        <v>0</v>
      </c>
      <c r="IB423" s="52">
        <v>0</v>
      </c>
      <c r="IC423" s="52">
        <v>0</v>
      </c>
      <c r="ID423" s="52">
        <v>0</v>
      </c>
      <c r="IE423" s="52">
        <v>0</v>
      </c>
      <c r="IF423" s="52">
        <v>0</v>
      </c>
      <c r="IG423" s="52">
        <v>0</v>
      </c>
      <c r="IH423" s="52">
        <v>0</v>
      </c>
      <c r="II423" s="52">
        <v>0</v>
      </c>
      <c r="IJ423" s="52">
        <v>0</v>
      </c>
      <c r="IK423" s="52">
        <v>0</v>
      </c>
      <c r="IL423" s="52">
        <v>0</v>
      </c>
      <c r="IM423" s="52">
        <v>0</v>
      </c>
      <c r="IN423" s="52">
        <v>0</v>
      </c>
      <c r="IO423" s="52">
        <v>0</v>
      </c>
      <c r="IP423" s="52">
        <v>0</v>
      </c>
      <c r="IQ423" s="52">
        <v>0</v>
      </c>
      <c r="IR423" s="52">
        <v>0</v>
      </c>
      <c r="IS423" s="52">
        <v>0</v>
      </c>
      <c r="IT423" s="52">
        <v>0</v>
      </c>
      <c r="IU423" s="52">
        <v>0</v>
      </c>
      <c r="IV423" s="52">
        <v>0</v>
      </c>
      <c r="IW423" s="52">
        <v>0</v>
      </c>
      <c r="IX423" s="52">
        <v>0</v>
      </c>
      <c r="IY423" s="52">
        <v>0</v>
      </c>
      <c r="IZ423" s="52">
        <v>0</v>
      </c>
      <c r="JA423" s="52">
        <v>0</v>
      </c>
      <c r="JB423" s="52">
        <v>0</v>
      </c>
      <c r="JC423" s="52">
        <v>0</v>
      </c>
      <c r="JD423" s="52">
        <v>0</v>
      </c>
      <c r="JE423" s="52">
        <v>0</v>
      </c>
      <c r="JF423" s="52">
        <v>0</v>
      </c>
      <c r="JG423" s="52">
        <v>0</v>
      </c>
      <c r="JH423" s="52">
        <v>0</v>
      </c>
      <c r="JI423" s="52">
        <v>0</v>
      </c>
      <c r="JJ423" s="52">
        <v>0</v>
      </c>
      <c r="JK423" s="52">
        <v>0</v>
      </c>
      <c r="JL423" s="52">
        <v>0</v>
      </c>
      <c r="JM423" s="52">
        <v>0</v>
      </c>
      <c r="JN423" s="52">
        <v>0</v>
      </c>
      <c r="JO423" s="52">
        <v>0</v>
      </c>
      <c r="JP423" s="52">
        <v>0</v>
      </c>
      <c r="JQ423" s="52">
        <v>0</v>
      </c>
      <c r="JR423" s="52">
        <v>0</v>
      </c>
      <c r="JS423" s="52">
        <v>0</v>
      </c>
      <c r="JT423" s="52">
        <v>0</v>
      </c>
      <c r="JU423" s="52">
        <v>0</v>
      </c>
      <c r="JV423" s="52">
        <v>0</v>
      </c>
      <c r="JW423" s="52">
        <v>0</v>
      </c>
      <c r="JX423" s="52">
        <v>0</v>
      </c>
      <c r="JY423" s="52">
        <v>0</v>
      </c>
      <c r="JZ423" s="52">
        <v>0</v>
      </c>
      <c r="KA423" s="52">
        <v>0</v>
      </c>
      <c r="KB423" s="52">
        <v>0</v>
      </c>
      <c r="KC423" s="52">
        <v>0</v>
      </c>
      <c r="KD423" s="52">
        <v>0</v>
      </c>
      <c r="KE423" s="52">
        <v>0</v>
      </c>
      <c r="KF423" s="52">
        <v>0</v>
      </c>
      <c r="KG423" s="52">
        <v>0</v>
      </c>
      <c r="KH423" s="52">
        <v>0</v>
      </c>
      <c r="KI423" s="52">
        <v>0</v>
      </c>
      <c r="KJ423" s="52">
        <v>0</v>
      </c>
      <c r="KK423" s="52">
        <v>0</v>
      </c>
      <c r="KL423" s="52">
        <v>0</v>
      </c>
      <c r="KM423" s="52">
        <v>0</v>
      </c>
      <c r="KN423" s="52">
        <v>0</v>
      </c>
      <c r="KO423" s="52">
        <v>0</v>
      </c>
      <c r="KP423" s="52">
        <v>0</v>
      </c>
      <c r="KQ423" s="52">
        <v>0</v>
      </c>
      <c r="KR423" s="52">
        <v>0</v>
      </c>
      <c r="KS423" s="52">
        <v>0</v>
      </c>
      <c r="KT423" s="52">
        <v>0</v>
      </c>
      <c r="KU423" s="52">
        <v>0</v>
      </c>
      <c r="KV423" s="52">
        <v>0</v>
      </c>
      <c r="KW423" s="52">
        <v>0</v>
      </c>
      <c r="KX423" s="52">
        <v>0</v>
      </c>
      <c r="KY423" s="52">
        <v>0</v>
      </c>
      <c r="KZ423" s="52">
        <v>0</v>
      </c>
      <c r="LA423" s="52">
        <v>0</v>
      </c>
      <c r="LB423" s="52">
        <v>0</v>
      </c>
      <c r="LC423" s="52">
        <v>0</v>
      </c>
      <c r="LD423" s="52">
        <v>0</v>
      </c>
      <c r="LE423" s="52">
        <v>0</v>
      </c>
      <c r="LF423" s="52">
        <v>0</v>
      </c>
      <c r="LG423" s="52">
        <v>0</v>
      </c>
      <c r="LH423" s="52">
        <v>0</v>
      </c>
      <c r="LI423" s="52">
        <v>0</v>
      </c>
      <c r="LJ423" s="52">
        <v>0</v>
      </c>
      <c r="LK423" s="52">
        <v>0</v>
      </c>
      <c r="LL423" s="52">
        <v>0</v>
      </c>
      <c r="LM423" s="52">
        <v>0</v>
      </c>
      <c r="LN423" s="52">
        <v>0</v>
      </c>
      <c r="LO423" s="52">
        <v>0</v>
      </c>
      <c r="LP423" s="52">
        <v>0</v>
      </c>
      <c r="LQ423" s="52">
        <v>0</v>
      </c>
      <c r="LR423" s="52">
        <v>0</v>
      </c>
      <c r="LS423" s="52">
        <v>0</v>
      </c>
      <c r="LT423" s="52">
        <v>0</v>
      </c>
      <c r="LU423" s="52">
        <v>0</v>
      </c>
      <c r="LV423" s="52">
        <v>0</v>
      </c>
      <c r="LW423" s="52">
        <v>0</v>
      </c>
      <c r="LX423" s="52">
        <v>0</v>
      </c>
      <c r="LY423" s="52">
        <v>0</v>
      </c>
      <c r="LZ423" s="52">
        <v>0</v>
      </c>
      <c r="MA423" s="52">
        <v>0</v>
      </c>
      <c r="MB423" s="52">
        <v>0</v>
      </c>
      <c r="MC423" s="52">
        <v>0</v>
      </c>
      <c r="MD423" s="52">
        <v>0</v>
      </c>
      <c r="ME423" s="52">
        <v>0</v>
      </c>
      <c r="MF423" s="52">
        <v>0</v>
      </c>
      <c r="MG423" s="52">
        <v>0</v>
      </c>
      <c r="MH423" s="52">
        <v>0</v>
      </c>
      <c r="MI423" s="52">
        <v>0</v>
      </c>
      <c r="MJ423" s="52">
        <v>0</v>
      </c>
      <c r="MK423" s="52">
        <v>0</v>
      </c>
      <c r="ML423" s="52">
        <v>0</v>
      </c>
      <c r="MM423" s="52">
        <v>0</v>
      </c>
      <c r="MN423" s="52">
        <v>0</v>
      </c>
      <c r="MO423" s="52">
        <v>0</v>
      </c>
      <c r="MP423" s="52">
        <v>0</v>
      </c>
      <c r="MQ423" s="52">
        <v>0</v>
      </c>
      <c r="MR423" s="52">
        <v>0</v>
      </c>
      <c r="MS423" s="52">
        <v>0</v>
      </c>
      <c r="MT423" s="52">
        <v>0</v>
      </c>
      <c r="MU423" s="52">
        <v>0</v>
      </c>
      <c r="MV423" s="52">
        <v>0</v>
      </c>
      <c r="MW423" s="52">
        <v>0</v>
      </c>
      <c r="MX423" s="52">
        <v>0</v>
      </c>
      <c r="MY423" s="52">
        <v>0</v>
      </c>
      <c r="MZ423" s="52">
        <v>0</v>
      </c>
      <c r="NA423" s="52">
        <v>0</v>
      </c>
      <c r="NB423" s="52">
        <v>0</v>
      </c>
      <c r="NC423" s="52">
        <v>0</v>
      </c>
      <c r="ND423" s="52">
        <v>0</v>
      </c>
      <c r="NE423" s="52">
        <v>0</v>
      </c>
      <c r="NF423" s="52">
        <v>0</v>
      </c>
      <c r="NG423" s="52">
        <v>0</v>
      </c>
      <c r="NH423" s="52">
        <v>0</v>
      </c>
      <c r="NI423" s="52">
        <v>0</v>
      </c>
      <c r="NJ423" s="52">
        <v>0</v>
      </c>
      <c r="NK423" s="52">
        <v>0</v>
      </c>
      <c r="NL423" s="52">
        <v>0</v>
      </c>
      <c r="NM423" s="52">
        <v>0</v>
      </c>
      <c r="NN423" s="52">
        <v>0</v>
      </c>
      <c r="NO423" s="52">
        <v>0</v>
      </c>
      <c r="NP423" s="52">
        <v>0</v>
      </c>
      <c r="NQ423" s="52">
        <v>0</v>
      </c>
      <c r="NR423" s="68">
        <f t="shared" si="24"/>
        <v>539577.69999999914</v>
      </c>
      <c r="NS423" s="68">
        <f t="shared" si="25"/>
        <v>539577.69999999914</v>
      </c>
      <c r="NT423" s="68">
        <f t="shared" si="26"/>
        <v>511425.81999999925</v>
      </c>
    </row>
    <row r="424" spans="1:384" s="40" customFormat="1" ht="15" customHeight="1" outlineLevel="1" x14ac:dyDescent="0.2">
      <c r="A424" s="61"/>
      <c r="B424" s="49" t="s">
        <v>1079</v>
      </c>
      <c r="C424" s="49" t="s">
        <v>1029</v>
      </c>
      <c r="D424" s="49" t="s">
        <v>1030</v>
      </c>
      <c r="E424" s="50" t="s">
        <v>1031</v>
      </c>
      <c r="F424" s="64">
        <v>45506</v>
      </c>
      <c r="G424" s="49" t="s">
        <v>1002</v>
      </c>
      <c r="H424" s="72">
        <v>0.12682499999999999</v>
      </c>
      <c r="I424" s="65">
        <v>355320</v>
      </c>
      <c r="J424" s="114" t="str">
        <f>_xlfn.XLOOKUP(E424,'[12]Resumo Unidades'!$B:$B,'[12]Resumo Unidades'!$W:$W)</f>
        <v>Fluxo ok</v>
      </c>
      <c r="K424" s="51" t="str">
        <f>IF(L424&gt;Resumo!$E$23,"Sim","Não")</f>
        <v>Não</v>
      </c>
      <c r="L424" s="66">
        <v>0</v>
      </c>
      <c r="M424" s="67"/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52">
        <v>0</v>
      </c>
      <c r="W424" s="52">
        <v>0</v>
      </c>
      <c r="X424" s="52">
        <v>0</v>
      </c>
      <c r="Y424" s="52">
        <v>0</v>
      </c>
      <c r="Z424" s="52">
        <v>0</v>
      </c>
      <c r="AA424" s="52">
        <v>0</v>
      </c>
      <c r="AB424" s="52">
        <v>0</v>
      </c>
      <c r="AC424" s="52">
        <v>0</v>
      </c>
      <c r="AD424" s="52">
        <v>0</v>
      </c>
      <c r="AE424" s="52">
        <v>0</v>
      </c>
      <c r="AF424" s="52">
        <v>0</v>
      </c>
      <c r="AG424" s="52">
        <v>0</v>
      </c>
      <c r="AH424" s="52">
        <v>0</v>
      </c>
      <c r="AI424" s="52">
        <v>0</v>
      </c>
      <c r="AJ424" s="52">
        <v>0</v>
      </c>
      <c r="AK424" s="52">
        <v>0</v>
      </c>
      <c r="AL424" s="52">
        <v>0</v>
      </c>
      <c r="AM424" s="52">
        <v>0</v>
      </c>
      <c r="AN424" s="52">
        <v>0</v>
      </c>
      <c r="AO424" s="52">
        <v>0</v>
      </c>
      <c r="AP424" s="52">
        <v>0</v>
      </c>
      <c r="AQ424" s="52">
        <v>0</v>
      </c>
      <c r="AR424" s="52">
        <v>0</v>
      </c>
      <c r="AS424" s="52">
        <v>0</v>
      </c>
      <c r="AT424" s="52">
        <v>0</v>
      </c>
      <c r="AU424" s="52">
        <v>0</v>
      </c>
      <c r="AV424" s="52">
        <v>0</v>
      </c>
      <c r="AW424" s="52">
        <v>0</v>
      </c>
      <c r="AX424" s="52">
        <v>0</v>
      </c>
      <c r="AY424" s="52">
        <v>0</v>
      </c>
      <c r="AZ424" s="52">
        <v>0</v>
      </c>
      <c r="BA424" s="52">
        <v>0</v>
      </c>
      <c r="BB424" s="52">
        <v>0</v>
      </c>
      <c r="BC424" s="52">
        <v>0</v>
      </c>
      <c r="BD424" s="52">
        <v>0</v>
      </c>
      <c r="BE424" s="52">
        <v>0</v>
      </c>
      <c r="BF424" s="52">
        <v>0</v>
      </c>
      <c r="BG424" s="52">
        <v>0</v>
      </c>
      <c r="BH424" s="52">
        <v>0</v>
      </c>
      <c r="BI424" s="52">
        <v>0</v>
      </c>
      <c r="BJ424" s="52">
        <v>0</v>
      </c>
      <c r="BK424" s="52">
        <v>0</v>
      </c>
      <c r="BL424" s="52">
        <v>0</v>
      </c>
      <c r="BM424" s="52">
        <v>0</v>
      </c>
      <c r="BN424" s="52">
        <v>0</v>
      </c>
      <c r="BO424" s="52">
        <v>0</v>
      </c>
      <c r="BP424" s="52">
        <v>0</v>
      </c>
      <c r="BQ424" s="52">
        <v>0</v>
      </c>
      <c r="BR424" s="52">
        <v>0</v>
      </c>
      <c r="BS424" s="52">
        <v>0</v>
      </c>
      <c r="BT424" s="52">
        <v>0</v>
      </c>
      <c r="BU424" s="52">
        <v>0</v>
      </c>
      <c r="BV424" s="52">
        <v>0</v>
      </c>
      <c r="BW424" s="52">
        <v>0</v>
      </c>
      <c r="BX424" s="52">
        <v>0</v>
      </c>
      <c r="BY424" s="52">
        <v>0</v>
      </c>
      <c r="BZ424" s="52">
        <v>0</v>
      </c>
      <c r="CA424" s="52">
        <v>0</v>
      </c>
      <c r="CB424" s="52">
        <v>0</v>
      </c>
      <c r="CC424" s="52">
        <v>0</v>
      </c>
      <c r="CD424" s="52">
        <v>4937.3200000000006</v>
      </c>
      <c r="CE424" s="52">
        <v>4937.32</v>
      </c>
      <c r="CF424" s="52">
        <v>4937.32</v>
      </c>
      <c r="CG424" s="52">
        <v>4937.32</v>
      </c>
      <c r="CH424" s="52">
        <v>4937.3200000000006</v>
      </c>
      <c r="CI424" s="52">
        <v>4937.32</v>
      </c>
      <c r="CJ424" s="52">
        <v>4937.32</v>
      </c>
      <c r="CK424" s="52">
        <v>4937.3200000000006</v>
      </c>
      <c r="CL424" s="52">
        <v>4937.3200000000006</v>
      </c>
      <c r="CM424" s="52">
        <v>4937.32</v>
      </c>
      <c r="CN424" s="52">
        <v>4937.32</v>
      </c>
      <c r="CO424" s="52">
        <v>4937.32</v>
      </c>
      <c r="CP424" s="52">
        <v>4937.3200000000006</v>
      </c>
      <c r="CQ424" s="52">
        <v>4937.3200000000006</v>
      </c>
      <c r="CR424" s="52">
        <v>4937.32</v>
      </c>
      <c r="CS424" s="52">
        <v>4937.3200000000006</v>
      </c>
      <c r="CT424" s="52">
        <v>4937.32</v>
      </c>
      <c r="CU424" s="52">
        <v>4937.32</v>
      </c>
      <c r="CV424" s="52">
        <v>4937.32</v>
      </c>
      <c r="CW424" s="52">
        <v>4937.32</v>
      </c>
      <c r="CX424" s="52">
        <v>4937.3200000000006</v>
      </c>
      <c r="CY424" s="52">
        <v>4937.32</v>
      </c>
      <c r="CZ424" s="52">
        <v>4937.32</v>
      </c>
      <c r="DA424" s="52">
        <v>4937.3200000000006</v>
      </c>
      <c r="DB424" s="52">
        <v>4937.32</v>
      </c>
      <c r="DC424" s="52">
        <v>4937.32</v>
      </c>
      <c r="DD424" s="52">
        <v>4937.32</v>
      </c>
      <c r="DE424" s="52">
        <v>4937.32</v>
      </c>
      <c r="DF424" s="52">
        <v>4937.3200000000006</v>
      </c>
      <c r="DG424" s="52">
        <v>4937.32</v>
      </c>
      <c r="DH424" s="52">
        <v>4937.32</v>
      </c>
      <c r="DI424" s="52">
        <v>4937.3200000000006</v>
      </c>
      <c r="DJ424" s="52">
        <v>4937.32</v>
      </c>
      <c r="DK424" s="52">
        <v>4937.32</v>
      </c>
      <c r="DL424" s="52">
        <v>4937.32</v>
      </c>
      <c r="DM424" s="52">
        <v>4937.32</v>
      </c>
      <c r="DN424" s="52">
        <v>4937.3200000000006</v>
      </c>
      <c r="DO424" s="52">
        <v>4937.32</v>
      </c>
      <c r="DP424" s="52">
        <v>4937.32</v>
      </c>
      <c r="DQ424" s="52">
        <v>4937.3200000000006</v>
      </c>
      <c r="DR424" s="52">
        <v>4937.32</v>
      </c>
      <c r="DS424" s="52">
        <v>4937.32</v>
      </c>
      <c r="DT424" s="52">
        <v>4937.32</v>
      </c>
      <c r="DU424" s="52">
        <v>4937.32</v>
      </c>
      <c r="DV424" s="52">
        <v>4937.3200000000006</v>
      </c>
      <c r="DW424" s="52">
        <v>4937.32</v>
      </c>
      <c r="DX424" s="52">
        <v>4937.32</v>
      </c>
      <c r="DY424" s="52">
        <v>4937.3200000000006</v>
      </c>
      <c r="DZ424" s="52">
        <v>4937.32</v>
      </c>
      <c r="EA424" s="52">
        <v>4937.3200000000006</v>
      </c>
      <c r="EB424" s="52">
        <v>4937.32</v>
      </c>
      <c r="EC424" s="52">
        <v>4937.32</v>
      </c>
      <c r="ED424" s="52">
        <v>4937.3200000000006</v>
      </c>
      <c r="EE424" s="52">
        <v>4937.32</v>
      </c>
      <c r="EF424" s="52">
        <v>4937.32</v>
      </c>
      <c r="EG424" s="52">
        <v>4937.3200000000006</v>
      </c>
      <c r="EH424" s="52">
        <v>4937.32</v>
      </c>
      <c r="EI424" s="52">
        <v>4937.32</v>
      </c>
      <c r="EJ424" s="52">
        <v>4937.32</v>
      </c>
      <c r="EK424" s="52">
        <v>4937.32</v>
      </c>
      <c r="EL424" s="52">
        <v>4937.3200000000006</v>
      </c>
      <c r="EM424" s="52">
        <v>4937.32</v>
      </c>
      <c r="EN424" s="52">
        <v>4937.32</v>
      </c>
      <c r="EO424" s="52">
        <v>4937.3200000000006</v>
      </c>
      <c r="EP424" s="52">
        <v>4937.32</v>
      </c>
      <c r="EQ424" s="52">
        <v>4937.3200000000006</v>
      </c>
      <c r="ER424" s="52">
        <v>4937.32</v>
      </c>
      <c r="ES424" s="52">
        <v>4937.32</v>
      </c>
      <c r="ET424" s="52">
        <v>4937.3200000000006</v>
      </c>
      <c r="EU424" s="52">
        <v>4937.32</v>
      </c>
      <c r="EV424" s="52">
        <v>4937.32</v>
      </c>
      <c r="EW424" s="52">
        <v>4937.3200000000006</v>
      </c>
      <c r="EX424" s="52">
        <v>4937.3200000000006</v>
      </c>
      <c r="EY424" s="52">
        <v>4937.32</v>
      </c>
      <c r="EZ424" s="52">
        <v>4937.32</v>
      </c>
      <c r="FA424" s="52">
        <v>4937.32</v>
      </c>
      <c r="FB424" s="52">
        <v>4937.3200000000006</v>
      </c>
      <c r="FC424" s="52">
        <v>4937.32</v>
      </c>
      <c r="FD424" s="52">
        <v>4937.32</v>
      </c>
      <c r="FE424" s="52">
        <v>4937.3200000000006</v>
      </c>
      <c r="FF424" s="52">
        <v>4937.3200000000006</v>
      </c>
      <c r="FG424" s="52">
        <v>4937.32</v>
      </c>
      <c r="FH424" s="52">
        <v>4937.32</v>
      </c>
      <c r="FI424" s="52">
        <v>4937.32</v>
      </c>
      <c r="FJ424" s="52">
        <v>4937.3200000000006</v>
      </c>
      <c r="FK424" s="52">
        <v>4937.3200000000006</v>
      </c>
      <c r="FL424" s="52">
        <v>4937.32</v>
      </c>
      <c r="FM424" s="52">
        <v>4937.3200000000006</v>
      </c>
      <c r="FN424" s="52">
        <v>4937.32</v>
      </c>
      <c r="FO424" s="52">
        <v>4937.32</v>
      </c>
      <c r="FP424" s="52">
        <v>4937.32</v>
      </c>
      <c r="FQ424" s="52">
        <v>4937.32</v>
      </c>
      <c r="FR424" s="52">
        <v>4937.3200000000006</v>
      </c>
      <c r="FS424" s="52">
        <v>4937.32</v>
      </c>
      <c r="FT424" s="52">
        <v>4937.32</v>
      </c>
      <c r="FU424" s="52">
        <v>4937.3200000000006</v>
      </c>
      <c r="FV424" s="52">
        <v>4937.32</v>
      </c>
      <c r="FW424" s="52">
        <v>4937.3200000000006</v>
      </c>
      <c r="FX424" s="52">
        <v>4937.32</v>
      </c>
      <c r="FY424" s="52">
        <v>4937.32</v>
      </c>
      <c r="FZ424" s="52">
        <v>4937.3200000000006</v>
      </c>
      <c r="GA424" s="52">
        <v>4937.32</v>
      </c>
      <c r="GB424" s="52">
        <v>4937.32</v>
      </c>
      <c r="GC424" s="52">
        <v>4937.3200000000006</v>
      </c>
      <c r="GD424" s="52">
        <v>4937.32</v>
      </c>
      <c r="GE424" s="52">
        <v>4937.3200000000006</v>
      </c>
      <c r="GF424" s="52">
        <v>4937.32</v>
      </c>
      <c r="GG424" s="52">
        <v>4937.32</v>
      </c>
      <c r="GH424" s="52">
        <v>4937.3200000000006</v>
      </c>
      <c r="GI424" s="52">
        <v>4937.32</v>
      </c>
      <c r="GJ424" s="52">
        <v>4937.32</v>
      </c>
      <c r="GK424" s="52">
        <v>4937.3200000000006</v>
      </c>
      <c r="GL424" s="52">
        <v>4937.32</v>
      </c>
      <c r="GM424" s="52">
        <v>4937.32</v>
      </c>
      <c r="GN424" s="52">
        <v>4937.3200000000006</v>
      </c>
      <c r="GO424" s="52">
        <v>0</v>
      </c>
      <c r="GP424" s="52">
        <v>0</v>
      </c>
      <c r="GQ424" s="52">
        <v>0</v>
      </c>
      <c r="GR424" s="52">
        <v>0</v>
      </c>
      <c r="GS424" s="52">
        <v>0</v>
      </c>
      <c r="GT424" s="52">
        <v>0</v>
      </c>
      <c r="GU424" s="52">
        <v>0</v>
      </c>
      <c r="GV424" s="52">
        <v>0</v>
      </c>
      <c r="GW424" s="52">
        <v>0</v>
      </c>
      <c r="GX424" s="52">
        <v>0</v>
      </c>
      <c r="GY424" s="52">
        <v>0</v>
      </c>
      <c r="GZ424" s="52">
        <v>0</v>
      </c>
      <c r="HA424" s="52">
        <v>0</v>
      </c>
      <c r="HB424" s="52">
        <v>0</v>
      </c>
      <c r="HC424" s="52">
        <v>0</v>
      </c>
      <c r="HD424" s="52">
        <v>0</v>
      </c>
      <c r="HE424" s="52">
        <v>0</v>
      </c>
      <c r="HF424" s="52">
        <v>0</v>
      </c>
      <c r="HG424" s="52">
        <v>0</v>
      </c>
      <c r="HH424" s="52">
        <v>0</v>
      </c>
      <c r="HI424" s="52">
        <v>0</v>
      </c>
      <c r="HJ424" s="52">
        <v>0</v>
      </c>
      <c r="HK424" s="52">
        <v>0</v>
      </c>
      <c r="HL424" s="52">
        <v>0</v>
      </c>
      <c r="HM424" s="52">
        <v>0</v>
      </c>
      <c r="HN424" s="52">
        <v>0</v>
      </c>
      <c r="HO424" s="52">
        <v>0</v>
      </c>
      <c r="HP424" s="52">
        <v>0</v>
      </c>
      <c r="HQ424" s="52">
        <v>0</v>
      </c>
      <c r="HR424" s="52">
        <v>0</v>
      </c>
      <c r="HS424" s="52">
        <v>0</v>
      </c>
      <c r="HT424" s="52">
        <v>0</v>
      </c>
      <c r="HU424" s="52">
        <v>0</v>
      </c>
      <c r="HV424" s="52">
        <v>0</v>
      </c>
      <c r="HW424" s="52">
        <v>0</v>
      </c>
      <c r="HX424" s="52">
        <v>0</v>
      </c>
      <c r="HY424" s="52">
        <v>0</v>
      </c>
      <c r="HZ424" s="52">
        <v>0</v>
      </c>
      <c r="IA424" s="52">
        <v>0</v>
      </c>
      <c r="IB424" s="52">
        <v>0</v>
      </c>
      <c r="IC424" s="52">
        <v>0</v>
      </c>
      <c r="ID424" s="52">
        <v>0</v>
      </c>
      <c r="IE424" s="52">
        <v>0</v>
      </c>
      <c r="IF424" s="52">
        <v>0</v>
      </c>
      <c r="IG424" s="52">
        <v>0</v>
      </c>
      <c r="IH424" s="52">
        <v>0</v>
      </c>
      <c r="II424" s="52">
        <v>0</v>
      </c>
      <c r="IJ424" s="52">
        <v>0</v>
      </c>
      <c r="IK424" s="52">
        <v>0</v>
      </c>
      <c r="IL424" s="52">
        <v>0</v>
      </c>
      <c r="IM424" s="52">
        <v>0</v>
      </c>
      <c r="IN424" s="52">
        <v>0</v>
      </c>
      <c r="IO424" s="52">
        <v>0</v>
      </c>
      <c r="IP424" s="52">
        <v>0</v>
      </c>
      <c r="IQ424" s="52">
        <v>0</v>
      </c>
      <c r="IR424" s="52">
        <v>0</v>
      </c>
      <c r="IS424" s="52">
        <v>0</v>
      </c>
      <c r="IT424" s="52">
        <v>0</v>
      </c>
      <c r="IU424" s="52">
        <v>0</v>
      </c>
      <c r="IV424" s="52">
        <v>0</v>
      </c>
      <c r="IW424" s="52">
        <v>0</v>
      </c>
      <c r="IX424" s="52">
        <v>0</v>
      </c>
      <c r="IY424" s="52">
        <v>0</v>
      </c>
      <c r="IZ424" s="52">
        <v>0</v>
      </c>
      <c r="JA424" s="52">
        <v>0</v>
      </c>
      <c r="JB424" s="52">
        <v>0</v>
      </c>
      <c r="JC424" s="52">
        <v>0</v>
      </c>
      <c r="JD424" s="52">
        <v>0</v>
      </c>
      <c r="JE424" s="52">
        <v>0</v>
      </c>
      <c r="JF424" s="52">
        <v>0</v>
      </c>
      <c r="JG424" s="52">
        <v>0</v>
      </c>
      <c r="JH424" s="52">
        <v>0</v>
      </c>
      <c r="JI424" s="52">
        <v>0</v>
      </c>
      <c r="JJ424" s="52">
        <v>0</v>
      </c>
      <c r="JK424" s="52">
        <v>0</v>
      </c>
      <c r="JL424" s="52">
        <v>0</v>
      </c>
      <c r="JM424" s="52">
        <v>0</v>
      </c>
      <c r="JN424" s="52">
        <v>0</v>
      </c>
      <c r="JO424" s="52">
        <v>0</v>
      </c>
      <c r="JP424" s="52">
        <v>0</v>
      </c>
      <c r="JQ424" s="52">
        <v>0</v>
      </c>
      <c r="JR424" s="52">
        <v>0</v>
      </c>
      <c r="JS424" s="52">
        <v>0</v>
      </c>
      <c r="JT424" s="52">
        <v>0</v>
      </c>
      <c r="JU424" s="52">
        <v>0</v>
      </c>
      <c r="JV424" s="52">
        <v>0</v>
      </c>
      <c r="JW424" s="52">
        <v>0</v>
      </c>
      <c r="JX424" s="52">
        <v>0</v>
      </c>
      <c r="JY424" s="52">
        <v>0</v>
      </c>
      <c r="JZ424" s="52">
        <v>0</v>
      </c>
      <c r="KA424" s="52">
        <v>0</v>
      </c>
      <c r="KB424" s="52">
        <v>0</v>
      </c>
      <c r="KC424" s="52">
        <v>0</v>
      </c>
      <c r="KD424" s="52">
        <v>0</v>
      </c>
      <c r="KE424" s="52">
        <v>0</v>
      </c>
      <c r="KF424" s="52">
        <v>0</v>
      </c>
      <c r="KG424" s="52">
        <v>0</v>
      </c>
      <c r="KH424" s="52">
        <v>0</v>
      </c>
      <c r="KI424" s="52">
        <v>0</v>
      </c>
      <c r="KJ424" s="52">
        <v>0</v>
      </c>
      <c r="KK424" s="52">
        <v>0</v>
      </c>
      <c r="KL424" s="52">
        <v>0</v>
      </c>
      <c r="KM424" s="52">
        <v>0</v>
      </c>
      <c r="KN424" s="52">
        <v>0</v>
      </c>
      <c r="KO424" s="52">
        <v>0</v>
      </c>
      <c r="KP424" s="52">
        <v>0</v>
      </c>
      <c r="KQ424" s="52">
        <v>0</v>
      </c>
      <c r="KR424" s="52">
        <v>0</v>
      </c>
      <c r="KS424" s="52">
        <v>0</v>
      </c>
      <c r="KT424" s="52">
        <v>0</v>
      </c>
      <c r="KU424" s="52">
        <v>0</v>
      </c>
      <c r="KV424" s="52">
        <v>0</v>
      </c>
      <c r="KW424" s="52">
        <v>0</v>
      </c>
      <c r="KX424" s="52">
        <v>0</v>
      </c>
      <c r="KY424" s="52">
        <v>0</v>
      </c>
      <c r="KZ424" s="52">
        <v>0</v>
      </c>
      <c r="LA424" s="52">
        <v>0</v>
      </c>
      <c r="LB424" s="52">
        <v>0</v>
      </c>
      <c r="LC424" s="52">
        <v>0</v>
      </c>
      <c r="LD424" s="52">
        <v>0</v>
      </c>
      <c r="LE424" s="52">
        <v>0</v>
      </c>
      <c r="LF424" s="52">
        <v>0</v>
      </c>
      <c r="LG424" s="52">
        <v>0</v>
      </c>
      <c r="LH424" s="52">
        <v>0</v>
      </c>
      <c r="LI424" s="52">
        <v>0</v>
      </c>
      <c r="LJ424" s="52">
        <v>0</v>
      </c>
      <c r="LK424" s="52">
        <v>0</v>
      </c>
      <c r="LL424" s="52">
        <v>0</v>
      </c>
      <c r="LM424" s="52">
        <v>0</v>
      </c>
      <c r="LN424" s="52">
        <v>0</v>
      </c>
      <c r="LO424" s="52">
        <v>0</v>
      </c>
      <c r="LP424" s="52">
        <v>0</v>
      </c>
      <c r="LQ424" s="52">
        <v>0</v>
      </c>
      <c r="LR424" s="52">
        <v>0</v>
      </c>
      <c r="LS424" s="52">
        <v>0</v>
      </c>
      <c r="LT424" s="52">
        <v>0</v>
      </c>
      <c r="LU424" s="52">
        <v>0</v>
      </c>
      <c r="LV424" s="52">
        <v>0</v>
      </c>
      <c r="LW424" s="52">
        <v>0</v>
      </c>
      <c r="LX424" s="52">
        <v>0</v>
      </c>
      <c r="LY424" s="52">
        <v>0</v>
      </c>
      <c r="LZ424" s="52">
        <v>0</v>
      </c>
      <c r="MA424" s="52">
        <v>0</v>
      </c>
      <c r="MB424" s="52">
        <v>0</v>
      </c>
      <c r="MC424" s="52">
        <v>0</v>
      </c>
      <c r="MD424" s="52">
        <v>0</v>
      </c>
      <c r="ME424" s="52">
        <v>0</v>
      </c>
      <c r="MF424" s="52">
        <v>0</v>
      </c>
      <c r="MG424" s="52">
        <v>0</v>
      </c>
      <c r="MH424" s="52">
        <v>0</v>
      </c>
      <c r="MI424" s="52">
        <v>0</v>
      </c>
      <c r="MJ424" s="52">
        <v>0</v>
      </c>
      <c r="MK424" s="52">
        <v>0</v>
      </c>
      <c r="ML424" s="52">
        <v>0</v>
      </c>
      <c r="MM424" s="52">
        <v>0</v>
      </c>
      <c r="MN424" s="52">
        <v>0</v>
      </c>
      <c r="MO424" s="52">
        <v>0</v>
      </c>
      <c r="MP424" s="52">
        <v>0</v>
      </c>
      <c r="MQ424" s="52">
        <v>0</v>
      </c>
      <c r="MR424" s="52">
        <v>0</v>
      </c>
      <c r="MS424" s="52">
        <v>0</v>
      </c>
      <c r="MT424" s="52">
        <v>0</v>
      </c>
      <c r="MU424" s="52">
        <v>0</v>
      </c>
      <c r="MV424" s="52">
        <v>0</v>
      </c>
      <c r="MW424" s="52">
        <v>0</v>
      </c>
      <c r="MX424" s="52">
        <v>0</v>
      </c>
      <c r="MY424" s="52">
        <v>0</v>
      </c>
      <c r="MZ424" s="52">
        <v>0</v>
      </c>
      <c r="NA424" s="52">
        <v>0</v>
      </c>
      <c r="NB424" s="52">
        <v>0</v>
      </c>
      <c r="NC424" s="52">
        <v>0</v>
      </c>
      <c r="ND424" s="52">
        <v>0</v>
      </c>
      <c r="NE424" s="52">
        <v>0</v>
      </c>
      <c r="NF424" s="52">
        <v>0</v>
      </c>
      <c r="NG424" s="52">
        <v>0</v>
      </c>
      <c r="NH424" s="52">
        <v>0</v>
      </c>
      <c r="NI424" s="52">
        <v>0</v>
      </c>
      <c r="NJ424" s="52">
        <v>0</v>
      </c>
      <c r="NK424" s="52">
        <v>0</v>
      </c>
      <c r="NL424" s="52">
        <v>0</v>
      </c>
      <c r="NM424" s="52">
        <v>0</v>
      </c>
      <c r="NN424" s="52">
        <v>0</v>
      </c>
      <c r="NO424" s="52">
        <v>0</v>
      </c>
      <c r="NP424" s="52">
        <v>0</v>
      </c>
      <c r="NQ424" s="52">
        <v>0</v>
      </c>
      <c r="NR424" s="68">
        <f t="shared" si="24"/>
        <v>567791.80000000016</v>
      </c>
      <c r="NS424" s="68">
        <f t="shared" si="25"/>
        <v>567791.80000000016</v>
      </c>
      <c r="NT424" s="68">
        <f t="shared" si="26"/>
        <v>538167.88000000047</v>
      </c>
    </row>
    <row r="425" spans="1:384" s="40" customFormat="1" ht="15" customHeight="1" outlineLevel="1" x14ac:dyDescent="0.2">
      <c r="A425" s="61"/>
      <c r="B425" s="49" t="s">
        <v>1079</v>
      </c>
      <c r="C425" s="49" t="s">
        <v>1032</v>
      </c>
      <c r="D425" s="49" t="s">
        <v>1030</v>
      </c>
      <c r="E425" s="50" t="s">
        <v>1033</v>
      </c>
      <c r="F425" s="64">
        <v>45506</v>
      </c>
      <c r="G425" s="49" t="s">
        <v>1002</v>
      </c>
      <c r="H425" s="72">
        <v>0.12682499999999999</v>
      </c>
      <c r="I425" s="65">
        <v>355320</v>
      </c>
      <c r="J425" s="114" t="str">
        <f>_xlfn.XLOOKUP(E425,'[12]Resumo Unidades'!$B:$B,'[12]Resumo Unidades'!$W:$W)</f>
        <v>Fluxo ok</v>
      </c>
      <c r="K425" s="51" t="str">
        <f>IF(L425&gt;Resumo!$E$23,"Sim","Não")</f>
        <v>Não</v>
      </c>
      <c r="L425" s="66">
        <v>0</v>
      </c>
      <c r="M425" s="67"/>
      <c r="N425" s="52">
        <v>0</v>
      </c>
      <c r="O425" s="52">
        <v>0</v>
      </c>
      <c r="P425" s="52">
        <v>0</v>
      </c>
      <c r="Q425" s="52">
        <v>0</v>
      </c>
      <c r="R425" s="52">
        <v>0</v>
      </c>
      <c r="S425" s="52">
        <v>0</v>
      </c>
      <c r="T425" s="52">
        <v>0</v>
      </c>
      <c r="U425" s="52">
        <v>0</v>
      </c>
      <c r="V425" s="52">
        <v>0</v>
      </c>
      <c r="W425" s="52">
        <v>0</v>
      </c>
      <c r="X425" s="52">
        <v>0</v>
      </c>
      <c r="Y425" s="52">
        <v>0</v>
      </c>
      <c r="Z425" s="52">
        <v>0</v>
      </c>
      <c r="AA425" s="52">
        <v>0</v>
      </c>
      <c r="AB425" s="52">
        <v>0</v>
      </c>
      <c r="AC425" s="52">
        <v>0</v>
      </c>
      <c r="AD425" s="52">
        <v>0</v>
      </c>
      <c r="AE425" s="52">
        <v>0</v>
      </c>
      <c r="AF425" s="52">
        <v>0</v>
      </c>
      <c r="AG425" s="52">
        <v>0</v>
      </c>
      <c r="AH425" s="52">
        <v>0</v>
      </c>
      <c r="AI425" s="52">
        <v>0</v>
      </c>
      <c r="AJ425" s="52">
        <v>0</v>
      </c>
      <c r="AK425" s="52">
        <v>0</v>
      </c>
      <c r="AL425" s="52">
        <v>0</v>
      </c>
      <c r="AM425" s="52">
        <v>0</v>
      </c>
      <c r="AN425" s="52">
        <v>0</v>
      </c>
      <c r="AO425" s="52">
        <v>0</v>
      </c>
      <c r="AP425" s="52">
        <v>0</v>
      </c>
      <c r="AQ425" s="52">
        <v>0</v>
      </c>
      <c r="AR425" s="52">
        <v>0</v>
      </c>
      <c r="AS425" s="52">
        <v>0</v>
      </c>
      <c r="AT425" s="52">
        <v>0</v>
      </c>
      <c r="AU425" s="52">
        <v>0</v>
      </c>
      <c r="AV425" s="52">
        <v>0</v>
      </c>
      <c r="AW425" s="52">
        <v>0</v>
      </c>
      <c r="AX425" s="52">
        <v>0</v>
      </c>
      <c r="AY425" s="52">
        <v>0</v>
      </c>
      <c r="AZ425" s="52">
        <v>0</v>
      </c>
      <c r="BA425" s="52">
        <v>0</v>
      </c>
      <c r="BB425" s="52">
        <v>0</v>
      </c>
      <c r="BC425" s="52">
        <v>0</v>
      </c>
      <c r="BD425" s="52">
        <v>0</v>
      </c>
      <c r="BE425" s="52">
        <v>0</v>
      </c>
      <c r="BF425" s="52">
        <v>0</v>
      </c>
      <c r="BG425" s="52">
        <v>0</v>
      </c>
      <c r="BH425" s="52">
        <v>0</v>
      </c>
      <c r="BI425" s="52">
        <v>0</v>
      </c>
      <c r="BJ425" s="52">
        <v>0</v>
      </c>
      <c r="BK425" s="52">
        <v>0</v>
      </c>
      <c r="BL425" s="52">
        <v>0</v>
      </c>
      <c r="BM425" s="52">
        <v>0</v>
      </c>
      <c r="BN425" s="52">
        <v>0</v>
      </c>
      <c r="BO425" s="52">
        <v>0</v>
      </c>
      <c r="BP425" s="52">
        <v>0</v>
      </c>
      <c r="BQ425" s="52">
        <v>0</v>
      </c>
      <c r="BR425" s="52">
        <v>0</v>
      </c>
      <c r="BS425" s="52">
        <v>0</v>
      </c>
      <c r="BT425" s="52">
        <v>0</v>
      </c>
      <c r="BU425" s="52">
        <v>0</v>
      </c>
      <c r="BV425" s="52">
        <v>0</v>
      </c>
      <c r="BW425" s="52">
        <v>0</v>
      </c>
      <c r="BX425" s="52">
        <v>0</v>
      </c>
      <c r="BY425" s="52">
        <v>0</v>
      </c>
      <c r="BZ425" s="52">
        <v>0</v>
      </c>
      <c r="CA425" s="52">
        <v>0</v>
      </c>
      <c r="CB425" s="52">
        <v>0</v>
      </c>
      <c r="CC425" s="52">
        <v>0</v>
      </c>
      <c r="CD425" s="52">
        <v>4937.3200000000006</v>
      </c>
      <c r="CE425" s="52">
        <v>4937.32</v>
      </c>
      <c r="CF425" s="52">
        <v>4937.32</v>
      </c>
      <c r="CG425" s="52">
        <v>4937.32</v>
      </c>
      <c r="CH425" s="52">
        <v>4937.3200000000006</v>
      </c>
      <c r="CI425" s="52">
        <v>4937.32</v>
      </c>
      <c r="CJ425" s="52">
        <v>4937.32</v>
      </c>
      <c r="CK425" s="52">
        <v>4937.3200000000006</v>
      </c>
      <c r="CL425" s="52">
        <v>4937.3200000000006</v>
      </c>
      <c r="CM425" s="52">
        <v>4937.32</v>
      </c>
      <c r="CN425" s="52">
        <v>4937.32</v>
      </c>
      <c r="CO425" s="52">
        <v>4937.32</v>
      </c>
      <c r="CP425" s="52">
        <v>4937.3200000000006</v>
      </c>
      <c r="CQ425" s="52">
        <v>4937.32</v>
      </c>
      <c r="CR425" s="52">
        <v>4937.32</v>
      </c>
      <c r="CS425" s="52">
        <v>4937.3200000000006</v>
      </c>
      <c r="CT425" s="52">
        <v>4937.3200000000006</v>
      </c>
      <c r="CU425" s="52">
        <v>4937.32</v>
      </c>
      <c r="CV425" s="52">
        <v>4937.32</v>
      </c>
      <c r="CW425" s="52">
        <v>4937.32</v>
      </c>
      <c r="CX425" s="52">
        <v>4937.3200000000006</v>
      </c>
      <c r="CY425" s="52">
        <v>4937.32</v>
      </c>
      <c r="CZ425" s="52">
        <v>4937.32</v>
      </c>
      <c r="DA425" s="52">
        <v>4937.32</v>
      </c>
      <c r="DB425" s="52">
        <v>4937.32</v>
      </c>
      <c r="DC425" s="52">
        <v>4937.32</v>
      </c>
      <c r="DD425" s="52">
        <v>4937.32</v>
      </c>
      <c r="DE425" s="52">
        <v>4937.32</v>
      </c>
      <c r="DF425" s="52">
        <v>4937.32</v>
      </c>
      <c r="DG425" s="52">
        <v>4937.3200000000006</v>
      </c>
      <c r="DH425" s="52">
        <v>4937.3200000000006</v>
      </c>
      <c r="DI425" s="52">
        <v>4937.3200000000006</v>
      </c>
      <c r="DJ425" s="52">
        <v>4937.32</v>
      </c>
      <c r="DK425" s="52">
        <v>4937.32</v>
      </c>
      <c r="DL425" s="52">
        <v>4937.32</v>
      </c>
      <c r="DM425" s="52">
        <v>4937.32</v>
      </c>
      <c r="DN425" s="52">
        <v>4937.32</v>
      </c>
      <c r="DO425" s="52">
        <v>4937.3200000000006</v>
      </c>
      <c r="DP425" s="52">
        <v>4937.3200000000006</v>
      </c>
      <c r="DQ425" s="52">
        <v>4937.3200000000006</v>
      </c>
      <c r="DR425" s="52">
        <v>4937.32</v>
      </c>
      <c r="DS425" s="52">
        <v>4937.32</v>
      </c>
      <c r="DT425" s="52">
        <v>4937.32</v>
      </c>
      <c r="DU425" s="52">
        <v>4937.32</v>
      </c>
      <c r="DV425" s="52">
        <v>4937.32</v>
      </c>
      <c r="DW425" s="52">
        <v>4937.3200000000006</v>
      </c>
      <c r="DX425" s="52">
        <v>4937.3200000000006</v>
      </c>
      <c r="DY425" s="52">
        <v>4937.3200000000006</v>
      </c>
      <c r="DZ425" s="52">
        <v>4937.32</v>
      </c>
      <c r="EA425" s="52">
        <v>4937.32</v>
      </c>
      <c r="EB425" s="52">
        <v>4937.32</v>
      </c>
      <c r="EC425" s="52">
        <v>4937.32</v>
      </c>
      <c r="ED425" s="52">
        <v>4937.32</v>
      </c>
      <c r="EE425" s="52">
        <v>4937.3200000000006</v>
      </c>
      <c r="EF425" s="52">
        <v>4937.3200000000006</v>
      </c>
      <c r="EG425" s="52">
        <v>4937.3200000000006</v>
      </c>
      <c r="EH425" s="52">
        <v>4937.32</v>
      </c>
      <c r="EI425" s="52">
        <v>4937.32</v>
      </c>
      <c r="EJ425" s="52">
        <v>4937.32</v>
      </c>
      <c r="EK425" s="52">
        <v>4937.32</v>
      </c>
      <c r="EL425" s="52">
        <v>4937.32</v>
      </c>
      <c r="EM425" s="52">
        <v>4937.3200000000006</v>
      </c>
      <c r="EN425" s="52">
        <v>4937.3200000000006</v>
      </c>
      <c r="EO425" s="52">
        <v>4937.3200000000006</v>
      </c>
      <c r="EP425" s="52">
        <v>4937.32</v>
      </c>
      <c r="EQ425" s="52">
        <v>4937.32</v>
      </c>
      <c r="ER425" s="52">
        <v>4937.32</v>
      </c>
      <c r="ES425" s="52">
        <v>4937.32</v>
      </c>
      <c r="ET425" s="52">
        <v>4937.32</v>
      </c>
      <c r="EU425" s="52">
        <v>4937.3200000000006</v>
      </c>
      <c r="EV425" s="52">
        <v>4937.3200000000006</v>
      </c>
      <c r="EW425" s="52">
        <v>4937.3200000000006</v>
      </c>
      <c r="EX425" s="52">
        <v>4937.32</v>
      </c>
      <c r="EY425" s="52">
        <v>4937.32</v>
      </c>
      <c r="EZ425" s="52">
        <v>4937.32</v>
      </c>
      <c r="FA425" s="52">
        <v>4937.32</v>
      </c>
      <c r="FB425" s="52">
        <v>4937.32</v>
      </c>
      <c r="FC425" s="52">
        <v>4937.3200000000006</v>
      </c>
      <c r="FD425" s="52">
        <v>4937.3200000000006</v>
      </c>
      <c r="FE425" s="52">
        <v>4937.3200000000006</v>
      </c>
      <c r="FF425" s="52">
        <v>4937.32</v>
      </c>
      <c r="FG425" s="52">
        <v>4937.32</v>
      </c>
      <c r="FH425" s="52">
        <v>4937.32</v>
      </c>
      <c r="FI425" s="52">
        <v>4937.32</v>
      </c>
      <c r="FJ425" s="52">
        <v>4937.32</v>
      </c>
      <c r="FK425" s="52">
        <v>4937.3200000000006</v>
      </c>
      <c r="FL425" s="52">
        <v>4937.3200000000006</v>
      </c>
      <c r="FM425" s="52">
        <v>4937.3200000000006</v>
      </c>
      <c r="FN425" s="52">
        <v>4937.32</v>
      </c>
      <c r="FO425" s="52">
        <v>4937.32</v>
      </c>
      <c r="FP425" s="52">
        <v>4937.32</v>
      </c>
      <c r="FQ425" s="52">
        <v>4937.32</v>
      </c>
      <c r="FR425" s="52">
        <v>4937.32</v>
      </c>
      <c r="FS425" s="52">
        <v>4937.3200000000006</v>
      </c>
      <c r="FT425" s="52">
        <v>4937.3200000000006</v>
      </c>
      <c r="FU425" s="52">
        <v>4937.3200000000006</v>
      </c>
      <c r="FV425" s="52">
        <v>4937.32</v>
      </c>
      <c r="FW425" s="52">
        <v>4937.32</v>
      </c>
      <c r="FX425" s="52">
        <v>4937.32</v>
      </c>
      <c r="FY425" s="52">
        <v>4937.32</v>
      </c>
      <c r="FZ425" s="52">
        <v>4937.32</v>
      </c>
      <c r="GA425" s="52">
        <v>4937.3200000000006</v>
      </c>
      <c r="GB425" s="52">
        <v>4937.3200000000006</v>
      </c>
      <c r="GC425" s="52">
        <v>4937.3200000000006</v>
      </c>
      <c r="GD425" s="52">
        <v>4937.32</v>
      </c>
      <c r="GE425" s="52">
        <v>4937.32</v>
      </c>
      <c r="GF425" s="52">
        <v>4937.32</v>
      </c>
      <c r="GG425" s="52">
        <v>4937.32</v>
      </c>
      <c r="GH425" s="52">
        <v>4937.32</v>
      </c>
      <c r="GI425" s="52">
        <v>4937.3200000000006</v>
      </c>
      <c r="GJ425" s="52">
        <v>4937.3200000000006</v>
      </c>
      <c r="GK425" s="52">
        <v>4937.3200000000006</v>
      </c>
      <c r="GL425" s="52">
        <v>4937.32</v>
      </c>
      <c r="GM425" s="52">
        <v>4937.32</v>
      </c>
      <c r="GN425" s="52">
        <v>4937.32</v>
      </c>
      <c r="GO425" s="52">
        <v>0</v>
      </c>
      <c r="GP425" s="52">
        <v>0</v>
      </c>
      <c r="GQ425" s="52">
        <v>0</v>
      </c>
      <c r="GR425" s="52">
        <v>0</v>
      </c>
      <c r="GS425" s="52">
        <v>0</v>
      </c>
      <c r="GT425" s="52">
        <v>0</v>
      </c>
      <c r="GU425" s="52">
        <v>0</v>
      </c>
      <c r="GV425" s="52">
        <v>0</v>
      </c>
      <c r="GW425" s="52">
        <v>0</v>
      </c>
      <c r="GX425" s="52">
        <v>0</v>
      </c>
      <c r="GY425" s="52">
        <v>0</v>
      </c>
      <c r="GZ425" s="52">
        <v>0</v>
      </c>
      <c r="HA425" s="52">
        <v>0</v>
      </c>
      <c r="HB425" s="52">
        <v>0</v>
      </c>
      <c r="HC425" s="52">
        <v>0</v>
      </c>
      <c r="HD425" s="52">
        <v>0</v>
      </c>
      <c r="HE425" s="52">
        <v>0</v>
      </c>
      <c r="HF425" s="52">
        <v>0</v>
      </c>
      <c r="HG425" s="52">
        <v>0</v>
      </c>
      <c r="HH425" s="52">
        <v>0</v>
      </c>
      <c r="HI425" s="52">
        <v>0</v>
      </c>
      <c r="HJ425" s="52">
        <v>0</v>
      </c>
      <c r="HK425" s="52">
        <v>0</v>
      </c>
      <c r="HL425" s="52">
        <v>0</v>
      </c>
      <c r="HM425" s="52">
        <v>0</v>
      </c>
      <c r="HN425" s="52">
        <v>0</v>
      </c>
      <c r="HO425" s="52">
        <v>0</v>
      </c>
      <c r="HP425" s="52">
        <v>0</v>
      </c>
      <c r="HQ425" s="52">
        <v>0</v>
      </c>
      <c r="HR425" s="52">
        <v>0</v>
      </c>
      <c r="HS425" s="52">
        <v>0</v>
      </c>
      <c r="HT425" s="52">
        <v>0</v>
      </c>
      <c r="HU425" s="52">
        <v>0</v>
      </c>
      <c r="HV425" s="52">
        <v>0</v>
      </c>
      <c r="HW425" s="52">
        <v>0</v>
      </c>
      <c r="HX425" s="52">
        <v>0</v>
      </c>
      <c r="HY425" s="52">
        <v>0</v>
      </c>
      <c r="HZ425" s="52">
        <v>0</v>
      </c>
      <c r="IA425" s="52">
        <v>0</v>
      </c>
      <c r="IB425" s="52">
        <v>0</v>
      </c>
      <c r="IC425" s="52">
        <v>0</v>
      </c>
      <c r="ID425" s="52">
        <v>0</v>
      </c>
      <c r="IE425" s="52">
        <v>0</v>
      </c>
      <c r="IF425" s="52">
        <v>0</v>
      </c>
      <c r="IG425" s="52">
        <v>0</v>
      </c>
      <c r="IH425" s="52">
        <v>0</v>
      </c>
      <c r="II425" s="52">
        <v>0</v>
      </c>
      <c r="IJ425" s="52">
        <v>0</v>
      </c>
      <c r="IK425" s="52">
        <v>0</v>
      </c>
      <c r="IL425" s="52">
        <v>0</v>
      </c>
      <c r="IM425" s="52">
        <v>0</v>
      </c>
      <c r="IN425" s="52">
        <v>0</v>
      </c>
      <c r="IO425" s="52">
        <v>0</v>
      </c>
      <c r="IP425" s="52">
        <v>0</v>
      </c>
      <c r="IQ425" s="52">
        <v>0</v>
      </c>
      <c r="IR425" s="52">
        <v>0</v>
      </c>
      <c r="IS425" s="52">
        <v>0</v>
      </c>
      <c r="IT425" s="52">
        <v>0</v>
      </c>
      <c r="IU425" s="52">
        <v>0</v>
      </c>
      <c r="IV425" s="52">
        <v>0</v>
      </c>
      <c r="IW425" s="52">
        <v>0</v>
      </c>
      <c r="IX425" s="52">
        <v>0</v>
      </c>
      <c r="IY425" s="52">
        <v>0</v>
      </c>
      <c r="IZ425" s="52">
        <v>0</v>
      </c>
      <c r="JA425" s="52">
        <v>0</v>
      </c>
      <c r="JB425" s="52">
        <v>0</v>
      </c>
      <c r="JC425" s="52">
        <v>0</v>
      </c>
      <c r="JD425" s="52">
        <v>0</v>
      </c>
      <c r="JE425" s="52">
        <v>0</v>
      </c>
      <c r="JF425" s="52">
        <v>0</v>
      </c>
      <c r="JG425" s="52">
        <v>0</v>
      </c>
      <c r="JH425" s="52">
        <v>0</v>
      </c>
      <c r="JI425" s="52">
        <v>0</v>
      </c>
      <c r="JJ425" s="52">
        <v>0</v>
      </c>
      <c r="JK425" s="52">
        <v>0</v>
      </c>
      <c r="JL425" s="52">
        <v>0</v>
      </c>
      <c r="JM425" s="52">
        <v>0</v>
      </c>
      <c r="JN425" s="52">
        <v>0</v>
      </c>
      <c r="JO425" s="52">
        <v>0</v>
      </c>
      <c r="JP425" s="52">
        <v>0</v>
      </c>
      <c r="JQ425" s="52">
        <v>0</v>
      </c>
      <c r="JR425" s="52">
        <v>0</v>
      </c>
      <c r="JS425" s="52">
        <v>0</v>
      </c>
      <c r="JT425" s="52">
        <v>0</v>
      </c>
      <c r="JU425" s="52">
        <v>0</v>
      </c>
      <c r="JV425" s="52">
        <v>0</v>
      </c>
      <c r="JW425" s="52">
        <v>0</v>
      </c>
      <c r="JX425" s="52">
        <v>0</v>
      </c>
      <c r="JY425" s="52">
        <v>0</v>
      </c>
      <c r="JZ425" s="52">
        <v>0</v>
      </c>
      <c r="KA425" s="52">
        <v>0</v>
      </c>
      <c r="KB425" s="52">
        <v>0</v>
      </c>
      <c r="KC425" s="52">
        <v>0</v>
      </c>
      <c r="KD425" s="52">
        <v>0</v>
      </c>
      <c r="KE425" s="52">
        <v>0</v>
      </c>
      <c r="KF425" s="52">
        <v>0</v>
      </c>
      <c r="KG425" s="52">
        <v>0</v>
      </c>
      <c r="KH425" s="52">
        <v>0</v>
      </c>
      <c r="KI425" s="52">
        <v>0</v>
      </c>
      <c r="KJ425" s="52">
        <v>0</v>
      </c>
      <c r="KK425" s="52">
        <v>0</v>
      </c>
      <c r="KL425" s="52">
        <v>0</v>
      </c>
      <c r="KM425" s="52">
        <v>0</v>
      </c>
      <c r="KN425" s="52">
        <v>0</v>
      </c>
      <c r="KO425" s="52">
        <v>0</v>
      </c>
      <c r="KP425" s="52">
        <v>0</v>
      </c>
      <c r="KQ425" s="52">
        <v>0</v>
      </c>
      <c r="KR425" s="52">
        <v>0</v>
      </c>
      <c r="KS425" s="52">
        <v>0</v>
      </c>
      <c r="KT425" s="52">
        <v>0</v>
      </c>
      <c r="KU425" s="52">
        <v>0</v>
      </c>
      <c r="KV425" s="52">
        <v>0</v>
      </c>
      <c r="KW425" s="52">
        <v>0</v>
      </c>
      <c r="KX425" s="52">
        <v>0</v>
      </c>
      <c r="KY425" s="52">
        <v>0</v>
      </c>
      <c r="KZ425" s="52">
        <v>0</v>
      </c>
      <c r="LA425" s="52">
        <v>0</v>
      </c>
      <c r="LB425" s="52">
        <v>0</v>
      </c>
      <c r="LC425" s="52">
        <v>0</v>
      </c>
      <c r="LD425" s="52">
        <v>0</v>
      </c>
      <c r="LE425" s="52">
        <v>0</v>
      </c>
      <c r="LF425" s="52">
        <v>0</v>
      </c>
      <c r="LG425" s="52">
        <v>0</v>
      </c>
      <c r="LH425" s="52">
        <v>0</v>
      </c>
      <c r="LI425" s="52">
        <v>0</v>
      </c>
      <c r="LJ425" s="52">
        <v>0</v>
      </c>
      <c r="LK425" s="52">
        <v>0</v>
      </c>
      <c r="LL425" s="52">
        <v>0</v>
      </c>
      <c r="LM425" s="52">
        <v>0</v>
      </c>
      <c r="LN425" s="52">
        <v>0</v>
      </c>
      <c r="LO425" s="52">
        <v>0</v>
      </c>
      <c r="LP425" s="52">
        <v>0</v>
      </c>
      <c r="LQ425" s="52">
        <v>0</v>
      </c>
      <c r="LR425" s="52">
        <v>0</v>
      </c>
      <c r="LS425" s="52">
        <v>0</v>
      </c>
      <c r="LT425" s="52">
        <v>0</v>
      </c>
      <c r="LU425" s="52">
        <v>0</v>
      </c>
      <c r="LV425" s="52">
        <v>0</v>
      </c>
      <c r="LW425" s="52">
        <v>0</v>
      </c>
      <c r="LX425" s="52">
        <v>0</v>
      </c>
      <c r="LY425" s="52">
        <v>0</v>
      </c>
      <c r="LZ425" s="52">
        <v>0</v>
      </c>
      <c r="MA425" s="52">
        <v>0</v>
      </c>
      <c r="MB425" s="52">
        <v>0</v>
      </c>
      <c r="MC425" s="52">
        <v>0</v>
      </c>
      <c r="MD425" s="52">
        <v>0</v>
      </c>
      <c r="ME425" s="52">
        <v>0</v>
      </c>
      <c r="MF425" s="52">
        <v>0</v>
      </c>
      <c r="MG425" s="52">
        <v>0</v>
      </c>
      <c r="MH425" s="52">
        <v>0</v>
      </c>
      <c r="MI425" s="52">
        <v>0</v>
      </c>
      <c r="MJ425" s="52">
        <v>0</v>
      </c>
      <c r="MK425" s="52">
        <v>0</v>
      </c>
      <c r="ML425" s="52">
        <v>0</v>
      </c>
      <c r="MM425" s="52">
        <v>0</v>
      </c>
      <c r="MN425" s="52">
        <v>0</v>
      </c>
      <c r="MO425" s="52">
        <v>0</v>
      </c>
      <c r="MP425" s="52">
        <v>0</v>
      </c>
      <c r="MQ425" s="52">
        <v>0</v>
      </c>
      <c r="MR425" s="52">
        <v>0</v>
      </c>
      <c r="MS425" s="52">
        <v>0</v>
      </c>
      <c r="MT425" s="52">
        <v>0</v>
      </c>
      <c r="MU425" s="52">
        <v>0</v>
      </c>
      <c r="MV425" s="52">
        <v>0</v>
      </c>
      <c r="MW425" s="52">
        <v>0</v>
      </c>
      <c r="MX425" s="52">
        <v>0</v>
      </c>
      <c r="MY425" s="52">
        <v>0</v>
      </c>
      <c r="MZ425" s="52">
        <v>0</v>
      </c>
      <c r="NA425" s="52">
        <v>0</v>
      </c>
      <c r="NB425" s="52">
        <v>0</v>
      </c>
      <c r="NC425" s="52">
        <v>0</v>
      </c>
      <c r="ND425" s="52">
        <v>0</v>
      </c>
      <c r="NE425" s="52">
        <v>0</v>
      </c>
      <c r="NF425" s="52">
        <v>0</v>
      </c>
      <c r="NG425" s="52">
        <v>0</v>
      </c>
      <c r="NH425" s="52">
        <v>0</v>
      </c>
      <c r="NI425" s="52">
        <v>0</v>
      </c>
      <c r="NJ425" s="52">
        <v>0</v>
      </c>
      <c r="NK425" s="52">
        <v>0</v>
      </c>
      <c r="NL425" s="52">
        <v>0</v>
      </c>
      <c r="NM425" s="52">
        <v>0</v>
      </c>
      <c r="NN425" s="52">
        <v>0</v>
      </c>
      <c r="NO425" s="52">
        <v>0</v>
      </c>
      <c r="NP425" s="52">
        <v>0</v>
      </c>
      <c r="NQ425" s="52">
        <v>0</v>
      </c>
      <c r="NR425" s="68">
        <f t="shared" si="24"/>
        <v>567791.80000000016</v>
      </c>
      <c r="NS425" s="68">
        <f t="shared" si="25"/>
        <v>567791.80000000016</v>
      </c>
      <c r="NT425" s="68">
        <f t="shared" si="26"/>
        <v>538167.88000000047</v>
      </c>
    </row>
    <row r="426" spans="1:384" s="40" customFormat="1" ht="15" customHeight="1" outlineLevel="1" x14ac:dyDescent="0.2">
      <c r="A426" s="61"/>
      <c r="B426" s="49" t="s">
        <v>1079</v>
      </c>
      <c r="C426" s="49" t="s">
        <v>1034</v>
      </c>
      <c r="D426" s="49" t="s">
        <v>998</v>
      </c>
      <c r="E426" s="50" t="s">
        <v>1035</v>
      </c>
      <c r="F426" s="64">
        <v>45507</v>
      </c>
      <c r="G426" s="49" t="s">
        <v>1009</v>
      </c>
      <c r="H426" s="72">
        <v>0</v>
      </c>
      <c r="I426" s="65">
        <v>355320</v>
      </c>
      <c r="J426" s="114" t="str">
        <f>_xlfn.XLOOKUP(E426,'[12]Resumo Unidades'!$B:$B,'[12]Resumo Unidades'!$W:$W)</f>
        <v>Fluxo ok</v>
      </c>
      <c r="K426" s="51" t="str">
        <f>IF(L426&gt;Resumo!$E$23,"Sim","Não")</f>
        <v>Não</v>
      </c>
      <c r="L426" s="66">
        <v>0</v>
      </c>
      <c r="M426" s="67"/>
      <c r="N426" s="52">
        <v>0</v>
      </c>
      <c r="O426" s="52">
        <v>0</v>
      </c>
      <c r="P426" s="52">
        <v>0</v>
      </c>
      <c r="Q426" s="52">
        <v>0</v>
      </c>
      <c r="R426" s="52">
        <v>0</v>
      </c>
      <c r="S426" s="52">
        <v>0</v>
      </c>
      <c r="T426" s="52">
        <v>0</v>
      </c>
      <c r="U426" s="52">
        <v>0</v>
      </c>
      <c r="V426" s="52">
        <v>0</v>
      </c>
      <c r="W426" s="52">
        <v>0</v>
      </c>
      <c r="X426" s="52">
        <v>0</v>
      </c>
      <c r="Y426" s="52">
        <v>0</v>
      </c>
      <c r="Z426" s="52">
        <v>0</v>
      </c>
      <c r="AA426" s="52">
        <v>0</v>
      </c>
      <c r="AB426" s="52">
        <v>0</v>
      </c>
      <c r="AC426" s="52">
        <v>0</v>
      </c>
      <c r="AD426" s="52">
        <v>0</v>
      </c>
      <c r="AE426" s="52">
        <v>0</v>
      </c>
      <c r="AF426" s="52">
        <v>0</v>
      </c>
      <c r="AG426" s="52">
        <v>0</v>
      </c>
      <c r="AH426" s="52">
        <v>0</v>
      </c>
      <c r="AI426" s="52">
        <v>0</v>
      </c>
      <c r="AJ426" s="52">
        <v>0</v>
      </c>
      <c r="AK426" s="52">
        <v>0</v>
      </c>
      <c r="AL426" s="52">
        <v>0</v>
      </c>
      <c r="AM426" s="52">
        <v>0</v>
      </c>
      <c r="AN426" s="52">
        <v>0</v>
      </c>
      <c r="AO426" s="52">
        <v>0</v>
      </c>
      <c r="AP426" s="52">
        <v>0</v>
      </c>
      <c r="AQ426" s="52">
        <v>0</v>
      </c>
      <c r="AR426" s="52">
        <v>0</v>
      </c>
      <c r="AS426" s="52">
        <v>0</v>
      </c>
      <c r="AT426" s="52">
        <v>0</v>
      </c>
      <c r="AU426" s="52">
        <v>0</v>
      </c>
      <c r="AV426" s="52">
        <v>0</v>
      </c>
      <c r="AW426" s="52">
        <v>0</v>
      </c>
      <c r="AX426" s="52">
        <v>0</v>
      </c>
      <c r="AY426" s="52">
        <v>0</v>
      </c>
      <c r="AZ426" s="52">
        <v>0</v>
      </c>
      <c r="BA426" s="52">
        <v>0</v>
      </c>
      <c r="BB426" s="52">
        <v>0</v>
      </c>
      <c r="BC426" s="52">
        <v>0</v>
      </c>
      <c r="BD426" s="52">
        <v>0</v>
      </c>
      <c r="BE426" s="52">
        <v>0</v>
      </c>
      <c r="BF426" s="52">
        <v>0</v>
      </c>
      <c r="BG426" s="52">
        <v>0</v>
      </c>
      <c r="BH426" s="52">
        <v>0</v>
      </c>
      <c r="BI426" s="52">
        <v>0</v>
      </c>
      <c r="BJ426" s="52">
        <v>0</v>
      </c>
      <c r="BK426" s="52">
        <v>0</v>
      </c>
      <c r="BL426" s="52">
        <v>0</v>
      </c>
      <c r="BM426" s="52">
        <v>0</v>
      </c>
      <c r="BN426" s="52">
        <v>0</v>
      </c>
      <c r="BO426" s="52">
        <v>0</v>
      </c>
      <c r="BP426" s="52">
        <v>0</v>
      </c>
      <c r="BQ426" s="52">
        <v>0</v>
      </c>
      <c r="BR426" s="52">
        <v>0</v>
      </c>
      <c r="BS426" s="52">
        <v>0</v>
      </c>
      <c r="BT426" s="52">
        <v>0</v>
      </c>
      <c r="BU426" s="52">
        <v>0</v>
      </c>
      <c r="BV426" s="52">
        <v>0</v>
      </c>
      <c r="BW426" s="52">
        <v>0</v>
      </c>
      <c r="BX426" s="52">
        <v>0</v>
      </c>
      <c r="BY426" s="52">
        <v>0</v>
      </c>
      <c r="BZ426" s="52">
        <v>0</v>
      </c>
      <c r="CA426" s="52">
        <v>0</v>
      </c>
      <c r="CB426" s="52">
        <v>0</v>
      </c>
      <c r="CC426" s="52">
        <v>0</v>
      </c>
      <c r="CD426" s="52">
        <v>4937.3200000000006</v>
      </c>
      <c r="CE426" s="52">
        <v>4937.32</v>
      </c>
      <c r="CF426" s="52">
        <v>4937.32</v>
      </c>
      <c r="CG426" s="52">
        <v>4937.32</v>
      </c>
      <c r="CH426" s="52">
        <v>4937.32</v>
      </c>
      <c r="CI426" s="52">
        <v>4937.32</v>
      </c>
      <c r="CJ426" s="52">
        <v>4937.32</v>
      </c>
      <c r="CK426" s="52">
        <v>4937.3200000000006</v>
      </c>
      <c r="CL426" s="52">
        <v>4937.3200000000006</v>
      </c>
      <c r="CM426" s="52">
        <v>4937.32</v>
      </c>
      <c r="CN426" s="52">
        <v>4937.32</v>
      </c>
      <c r="CO426" s="52">
        <v>4937.32</v>
      </c>
      <c r="CP426" s="52">
        <v>4937.32</v>
      </c>
      <c r="CQ426" s="52">
        <v>4937.3200000000006</v>
      </c>
      <c r="CR426" s="52">
        <v>4937.32</v>
      </c>
      <c r="CS426" s="52">
        <v>4937.3200000000006</v>
      </c>
      <c r="CT426" s="52">
        <v>4937.3200000000006</v>
      </c>
      <c r="CU426" s="52">
        <v>4937.32</v>
      </c>
      <c r="CV426" s="52">
        <v>4937.3200000000006</v>
      </c>
      <c r="CW426" s="52">
        <v>4937.32</v>
      </c>
      <c r="CX426" s="52">
        <v>4937.32</v>
      </c>
      <c r="CY426" s="52">
        <v>4937.3200000000006</v>
      </c>
      <c r="CZ426" s="52">
        <v>4937.32</v>
      </c>
      <c r="DA426" s="52">
        <v>4937.3200000000006</v>
      </c>
      <c r="DB426" s="52">
        <v>4937.3200000000006</v>
      </c>
      <c r="DC426" s="52">
        <v>4937.32</v>
      </c>
      <c r="DD426" s="52">
        <v>4937.32</v>
      </c>
      <c r="DE426" s="52">
        <v>4937.32</v>
      </c>
      <c r="DF426" s="52">
        <v>4937.32</v>
      </c>
      <c r="DG426" s="52">
        <v>4937.32</v>
      </c>
      <c r="DH426" s="52">
        <v>4937.3200000000006</v>
      </c>
      <c r="DI426" s="52">
        <v>4937.3200000000006</v>
      </c>
      <c r="DJ426" s="52">
        <v>4937.3200000000006</v>
      </c>
      <c r="DK426" s="52">
        <v>4937.32</v>
      </c>
      <c r="DL426" s="52">
        <v>4937.32</v>
      </c>
      <c r="DM426" s="52">
        <v>4937.32</v>
      </c>
      <c r="DN426" s="52">
        <v>4937.32</v>
      </c>
      <c r="DO426" s="52">
        <v>4937.3200000000006</v>
      </c>
      <c r="DP426" s="52">
        <v>4937.32</v>
      </c>
      <c r="DQ426" s="52">
        <v>4937.3200000000006</v>
      </c>
      <c r="DR426" s="52">
        <v>4937.3200000000006</v>
      </c>
      <c r="DS426" s="52">
        <v>4937.32</v>
      </c>
      <c r="DT426" s="52">
        <v>4937.32</v>
      </c>
      <c r="DU426" s="52">
        <v>4937.32</v>
      </c>
      <c r="DV426" s="52">
        <v>4937.32</v>
      </c>
      <c r="DW426" s="52">
        <v>4937.32</v>
      </c>
      <c r="DX426" s="52">
        <v>4937.32</v>
      </c>
      <c r="DY426" s="52">
        <v>4937.3200000000006</v>
      </c>
      <c r="DZ426" s="52">
        <v>4937.3200000000006</v>
      </c>
      <c r="EA426" s="52">
        <v>4937.3200000000006</v>
      </c>
      <c r="EB426" s="52">
        <v>4937.32</v>
      </c>
      <c r="EC426" s="52">
        <v>4937.32</v>
      </c>
      <c r="ED426" s="52">
        <v>4937.32</v>
      </c>
      <c r="EE426" s="52">
        <v>4937.32</v>
      </c>
      <c r="EF426" s="52">
        <v>4937.3200000000006</v>
      </c>
      <c r="EG426" s="52">
        <v>4937.3200000000006</v>
      </c>
      <c r="EH426" s="52">
        <v>4937.3200000000006</v>
      </c>
      <c r="EI426" s="52">
        <v>4937.3200000000006</v>
      </c>
      <c r="EJ426" s="52">
        <v>4937.32</v>
      </c>
      <c r="EK426" s="52">
        <v>4937.32</v>
      </c>
      <c r="EL426" s="52">
        <v>4937.32</v>
      </c>
      <c r="EM426" s="52">
        <v>4937.3200000000006</v>
      </c>
      <c r="EN426" s="52">
        <v>4937.32</v>
      </c>
      <c r="EO426" s="52">
        <v>4937.3200000000006</v>
      </c>
      <c r="EP426" s="52">
        <v>4937.3200000000006</v>
      </c>
      <c r="EQ426" s="52">
        <v>4937.32</v>
      </c>
      <c r="ER426" s="52">
        <v>4937.3200000000006</v>
      </c>
      <c r="ES426" s="52">
        <v>4937.32</v>
      </c>
      <c r="ET426" s="52">
        <v>4937.32</v>
      </c>
      <c r="EU426" s="52">
        <v>4937.3200000000006</v>
      </c>
      <c r="EV426" s="52">
        <v>4937.32</v>
      </c>
      <c r="EW426" s="52">
        <v>4937.3200000000006</v>
      </c>
      <c r="EX426" s="52">
        <v>4937.3200000000006</v>
      </c>
      <c r="EY426" s="52">
        <v>4937.3200000000006</v>
      </c>
      <c r="EZ426" s="52">
        <v>4937.32</v>
      </c>
      <c r="FA426" s="52">
        <v>4937.32</v>
      </c>
      <c r="FB426" s="52">
        <v>4937.32</v>
      </c>
      <c r="FC426" s="52">
        <v>4937.3200000000006</v>
      </c>
      <c r="FD426" s="52">
        <v>4937.32</v>
      </c>
      <c r="FE426" s="52">
        <v>4937.3200000000006</v>
      </c>
      <c r="FF426" s="52">
        <v>4937.3200000000006</v>
      </c>
      <c r="FG426" s="52">
        <v>4937.32</v>
      </c>
      <c r="FH426" s="52">
        <v>4937.32</v>
      </c>
      <c r="FI426" s="52">
        <v>4937.32</v>
      </c>
      <c r="FJ426" s="52">
        <v>4937.32</v>
      </c>
      <c r="FK426" s="52">
        <v>4937.3200000000006</v>
      </c>
      <c r="FL426" s="52">
        <v>4937.32</v>
      </c>
      <c r="FM426" s="52">
        <v>4937.3200000000006</v>
      </c>
      <c r="FN426" s="52">
        <v>4937.3200000000006</v>
      </c>
      <c r="FO426" s="52">
        <v>4937.3200000000006</v>
      </c>
      <c r="FP426" s="52">
        <v>4937.32</v>
      </c>
      <c r="FQ426" s="52">
        <v>4937.32</v>
      </c>
      <c r="FR426" s="52">
        <v>4937.32</v>
      </c>
      <c r="FS426" s="52">
        <v>4937.32</v>
      </c>
      <c r="FT426" s="52">
        <v>4937.32</v>
      </c>
      <c r="FU426" s="52">
        <v>4937.3200000000006</v>
      </c>
      <c r="FV426" s="52">
        <v>4937.32</v>
      </c>
      <c r="FW426" s="52">
        <v>4937.3200000000006</v>
      </c>
      <c r="FX426" s="52">
        <v>4937.32</v>
      </c>
      <c r="FY426" s="52">
        <v>4937.32</v>
      </c>
      <c r="FZ426" s="52">
        <v>4937.32</v>
      </c>
      <c r="GA426" s="52">
        <v>4937.3200000000006</v>
      </c>
      <c r="GB426" s="52">
        <v>4937.32</v>
      </c>
      <c r="GC426" s="52">
        <v>4937.3200000000006</v>
      </c>
      <c r="GD426" s="52">
        <v>4937.32</v>
      </c>
      <c r="GE426" s="52">
        <v>4937.32</v>
      </c>
      <c r="GF426" s="52">
        <v>4937.32</v>
      </c>
      <c r="GG426" s="52">
        <v>4937.32</v>
      </c>
      <c r="GH426" s="52">
        <v>4937.32</v>
      </c>
      <c r="GI426" s="52">
        <v>4937.32</v>
      </c>
      <c r="GJ426" s="52">
        <v>4937.32</v>
      </c>
      <c r="GK426" s="52">
        <v>4937.3200000000006</v>
      </c>
      <c r="GL426" s="52">
        <v>4937.3200000000006</v>
      </c>
      <c r="GM426" s="52">
        <v>4937.32</v>
      </c>
      <c r="GN426" s="52">
        <v>4937.3200000000006</v>
      </c>
      <c r="GO426" s="52">
        <v>0</v>
      </c>
      <c r="GP426" s="52">
        <v>0</v>
      </c>
      <c r="GQ426" s="52">
        <v>0</v>
      </c>
      <c r="GR426" s="52">
        <v>0</v>
      </c>
      <c r="GS426" s="52">
        <v>0</v>
      </c>
      <c r="GT426" s="52">
        <v>0</v>
      </c>
      <c r="GU426" s="52">
        <v>0</v>
      </c>
      <c r="GV426" s="52">
        <v>0</v>
      </c>
      <c r="GW426" s="52">
        <v>0</v>
      </c>
      <c r="GX426" s="52">
        <v>0</v>
      </c>
      <c r="GY426" s="52">
        <v>0</v>
      </c>
      <c r="GZ426" s="52">
        <v>0</v>
      </c>
      <c r="HA426" s="52">
        <v>0</v>
      </c>
      <c r="HB426" s="52">
        <v>0</v>
      </c>
      <c r="HC426" s="52">
        <v>0</v>
      </c>
      <c r="HD426" s="52">
        <v>0</v>
      </c>
      <c r="HE426" s="52">
        <v>0</v>
      </c>
      <c r="HF426" s="52">
        <v>0</v>
      </c>
      <c r="HG426" s="52">
        <v>0</v>
      </c>
      <c r="HH426" s="52">
        <v>0</v>
      </c>
      <c r="HI426" s="52">
        <v>0</v>
      </c>
      <c r="HJ426" s="52">
        <v>0</v>
      </c>
      <c r="HK426" s="52">
        <v>0</v>
      </c>
      <c r="HL426" s="52">
        <v>0</v>
      </c>
      <c r="HM426" s="52">
        <v>0</v>
      </c>
      <c r="HN426" s="52">
        <v>0</v>
      </c>
      <c r="HO426" s="52">
        <v>0</v>
      </c>
      <c r="HP426" s="52">
        <v>0</v>
      </c>
      <c r="HQ426" s="52">
        <v>0</v>
      </c>
      <c r="HR426" s="52">
        <v>0</v>
      </c>
      <c r="HS426" s="52">
        <v>0</v>
      </c>
      <c r="HT426" s="52">
        <v>0</v>
      </c>
      <c r="HU426" s="52">
        <v>0</v>
      </c>
      <c r="HV426" s="52">
        <v>0</v>
      </c>
      <c r="HW426" s="52">
        <v>0</v>
      </c>
      <c r="HX426" s="52">
        <v>0</v>
      </c>
      <c r="HY426" s="52">
        <v>0</v>
      </c>
      <c r="HZ426" s="52">
        <v>0</v>
      </c>
      <c r="IA426" s="52">
        <v>0</v>
      </c>
      <c r="IB426" s="52">
        <v>0</v>
      </c>
      <c r="IC426" s="52">
        <v>0</v>
      </c>
      <c r="ID426" s="52">
        <v>0</v>
      </c>
      <c r="IE426" s="52">
        <v>0</v>
      </c>
      <c r="IF426" s="52">
        <v>0</v>
      </c>
      <c r="IG426" s="52">
        <v>0</v>
      </c>
      <c r="IH426" s="52">
        <v>0</v>
      </c>
      <c r="II426" s="52">
        <v>0</v>
      </c>
      <c r="IJ426" s="52">
        <v>0</v>
      </c>
      <c r="IK426" s="52">
        <v>0</v>
      </c>
      <c r="IL426" s="52">
        <v>0</v>
      </c>
      <c r="IM426" s="52">
        <v>0</v>
      </c>
      <c r="IN426" s="52">
        <v>0</v>
      </c>
      <c r="IO426" s="52">
        <v>0</v>
      </c>
      <c r="IP426" s="52">
        <v>0</v>
      </c>
      <c r="IQ426" s="52">
        <v>0</v>
      </c>
      <c r="IR426" s="52">
        <v>0</v>
      </c>
      <c r="IS426" s="52">
        <v>0</v>
      </c>
      <c r="IT426" s="52">
        <v>0</v>
      </c>
      <c r="IU426" s="52">
        <v>0</v>
      </c>
      <c r="IV426" s="52">
        <v>0</v>
      </c>
      <c r="IW426" s="52">
        <v>0</v>
      </c>
      <c r="IX426" s="52">
        <v>0</v>
      </c>
      <c r="IY426" s="52">
        <v>0</v>
      </c>
      <c r="IZ426" s="52">
        <v>0</v>
      </c>
      <c r="JA426" s="52">
        <v>0</v>
      </c>
      <c r="JB426" s="52">
        <v>0</v>
      </c>
      <c r="JC426" s="52">
        <v>0</v>
      </c>
      <c r="JD426" s="52">
        <v>0</v>
      </c>
      <c r="JE426" s="52">
        <v>0</v>
      </c>
      <c r="JF426" s="52">
        <v>0</v>
      </c>
      <c r="JG426" s="52">
        <v>0</v>
      </c>
      <c r="JH426" s="52">
        <v>0</v>
      </c>
      <c r="JI426" s="52">
        <v>0</v>
      </c>
      <c r="JJ426" s="52">
        <v>0</v>
      </c>
      <c r="JK426" s="52">
        <v>0</v>
      </c>
      <c r="JL426" s="52">
        <v>0</v>
      </c>
      <c r="JM426" s="52">
        <v>0</v>
      </c>
      <c r="JN426" s="52">
        <v>0</v>
      </c>
      <c r="JO426" s="52">
        <v>0</v>
      </c>
      <c r="JP426" s="52">
        <v>0</v>
      </c>
      <c r="JQ426" s="52">
        <v>0</v>
      </c>
      <c r="JR426" s="52">
        <v>0</v>
      </c>
      <c r="JS426" s="52">
        <v>0</v>
      </c>
      <c r="JT426" s="52">
        <v>0</v>
      </c>
      <c r="JU426" s="52">
        <v>0</v>
      </c>
      <c r="JV426" s="52">
        <v>0</v>
      </c>
      <c r="JW426" s="52">
        <v>0</v>
      </c>
      <c r="JX426" s="52">
        <v>0</v>
      </c>
      <c r="JY426" s="52">
        <v>0</v>
      </c>
      <c r="JZ426" s="52">
        <v>0</v>
      </c>
      <c r="KA426" s="52">
        <v>0</v>
      </c>
      <c r="KB426" s="52">
        <v>0</v>
      </c>
      <c r="KC426" s="52">
        <v>0</v>
      </c>
      <c r="KD426" s="52">
        <v>0</v>
      </c>
      <c r="KE426" s="52">
        <v>0</v>
      </c>
      <c r="KF426" s="52">
        <v>0</v>
      </c>
      <c r="KG426" s="52">
        <v>0</v>
      </c>
      <c r="KH426" s="52">
        <v>0</v>
      </c>
      <c r="KI426" s="52">
        <v>0</v>
      </c>
      <c r="KJ426" s="52">
        <v>0</v>
      </c>
      <c r="KK426" s="52">
        <v>0</v>
      </c>
      <c r="KL426" s="52">
        <v>0</v>
      </c>
      <c r="KM426" s="52">
        <v>0</v>
      </c>
      <c r="KN426" s="52">
        <v>0</v>
      </c>
      <c r="KO426" s="52">
        <v>0</v>
      </c>
      <c r="KP426" s="52">
        <v>0</v>
      </c>
      <c r="KQ426" s="52">
        <v>0</v>
      </c>
      <c r="KR426" s="52">
        <v>0</v>
      </c>
      <c r="KS426" s="52">
        <v>0</v>
      </c>
      <c r="KT426" s="52">
        <v>0</v>
      </c>
      <c r="KU426" s="52">
        <v>0</v>
      </c>
      <c r="KV426" s="52">
        <v>0</v>
      </c>
      <c r="KW426" s="52">
        <v>0</v>
      </c>
      <c r="KX426" s="52">
        <v>0</v>
      </c>
      <c r="KY426" s="52">
        <v>0</v>
      </c>
      <c r="KZ426" s="52">
        <v>0</v>
      </c>
      <c r="LA426" s="52">
        <v>0</v>
      </c>
      <c r="LB426" s="52">
        <v>0</v>
      </c>
      <c r="LC426" s="52">
        <v>0</v>
      </c>
      <c r="LD426" s="52">
        <v>0</v>
      </c>
      <c r="LE426" s="52">
        <v>0</v>
      </c>
      <c r="LF426" s="52">
        <v>0</v>
      </c>
      <c r="LG426" s="52">
        <v>0</v>
      </c>
      <c r="LH426" s="52">
        <v>0</v>
      </c>
      <c r="LI426" s="52">
        <v>0</v>
      </c>
      <c r="LJ426" s="52">
        <v>0</v>
      </c>
      <c r="LK426" s="52">
        <v>0</v>
      </c>
      <c r="LL426" s="52">
        <v>0</v>
      </c>
      <c r="LM426" s="52">
        <v>0</v>
      </c>
      <c r="LN426" s="52">
        <v>0</v>
      </c>
      <c r="LO426" s="52">
        <v>0</v>
      </c>
      <c r="LP426" s="52">
        <v>0</v>
      </c>
      <c r="LQ426" s="52">
        <v>0</v>
      </c>
      <c r="LR426" s="52">
        <v>0</v>
      </c>
      <c r="LS426" s="52">
        <v>0</v>
      </c>
      <c r="LT426" s="52">
        <v>0</v>
      </c>
      <c r="LU426" s="52">
        <v>0</v>
      </c>
      <c r="LV426" s="52">
        <v>0</v>
      </c>
      <c r="LW426" s="52">
        <v>0</v>
      </c>
      <c r="LX426" s="52">
        <v>0</v>
      </c>
      <c r="LY426" s="52">
        <v>0</v>
      </c>
      <c r="LZ426" s="52">
        <v>0</v>
      </c>
      <c r="MA426" s="52">
        <v>0</v>
      </c>
      <c r="MB426" s="52">
        <v>0</v>
      </c>
      <c r="MC426" s="52">
        <v>0</v>
      </c>
      <c r="MD426" s="52">
        <v>0</v>
      </c>
      <c r="ME426" s="52">
        <v>0</v>
      </c>
      <c r="MF426" s="52">
        <v>0</v>
      </c>
      <c r="MG426" s="52">
        <v>0</v>
      </c>
      <c r="MH426" s="52">
        <v>0</v>
      </c>
      <c r="MI426" s="52">
        <v>0</v>
      </c>
      <c r="MJ426" s="52">
        <v>0</v>
      </c>
      <c r="MK426" s="52">
        <v>0</v>
      </c>
      <c r="ML426" s="52">
        <v>0</v>
      </c>
      <c r="MM426" s="52">
        <v>0</v>
      </c>
      <c r="MN426" s="52">
        <v>0</v>
      </c>
      <c r="MO426" s="52">
        <v>0</v>
      </c>
      <c r="MP426" s="52">
        <v>0</v>
      </c>
      <c r="MQ426" s="52">
        <v>0</v>
      </c>
      <c r="MR426" s="52">
        <v>0</v>
      </c>
      <c r="MS426" s="52">
        <v>0</v>
      </c>
      <c r="MT426" s="52">
        <v>0</v>
      </c>
      <c r="MU426" s="52">
        <v>0</v>
      </c>
      <c r="MV426" s="52">
        <v>0</v>
      </c>
      <c r="MW426" s="52">
        <v>0</v>
      </c>
      <c r="MX426" s="52">
        <v>0</v>
      </c>
      <c r="MY426" s="52">
        <v>0</v>
      </c>
      <c r="MZ426" s="52">
        <v>0</v>
      </c>
      <c r="NA426" s="52">
        <v>0</v>
      </c>
      <c r="NB426" s="52">
        <v>0</v>
      </c>
      <c r="NC426" s="52">
        <v>0</v>
      </c>
      <c r="ND426" s="52">
        <v>0</v>
      </c>
      <c r="NE426" s="52">
        <v>0</v>
      </c>
      <c r="NF426" s="52">
        <v>0</v>
      </c>
      <c r="NG426" s="52">
        <v>0</v>
      </c>
      <c r="NH426" s="52">
        <v>0</v>
      </c>
      <c r="NI426" s="52">
        <v>0</v>
      </c>
      <c r="NJ426" s="52">
        <v>0</v>
      </c>
      <c r="NK426" s="52">
        <v>0</v>
      </c>
      <c r="NL426" s="52">
        <v>0</v>
      </c>
      <c r="NM426" s="52">
        <v>0</v>
      </c>
      <c r="NN426" s="52">
        <v>0</v>
      </c>
      <c r="NO426" s="52">
        <v>0</v>
      </c>
      <c r="NP426" s="52">
        <v>0</v>
      </c>
      <c r="NQ426" s="52">
        <v>0</v>
      </c>
      <c r="NR426" s="68">
        <f t="shared" si="24"/>
        <v>567791.80000000016</v>
      </c>
      <c r="NS426" s="68">
        <f t="shared" si="25"/>
        <v>567791.80000000016</v>
      </c>
      <c r="NT426" s="68">
        <f t="shared" si="26"/>
        <v>538167.88000000047</v>
      </c>
    </row>
    <row r="427" spans="1:384" s="40" customFormat="1" ht="15" customHeight="1" outlineLevel="1" x14ac:dyDescent="0.2">
      <c r="A427" s="61"/>
      <c r="B427" s="49" t="s">
        <v>1079</v>
      </c>
      <c r="C427" s="49" t="s">
        <v>1036</v>
      </c>
      <c r="D427" s="49" t="s">
        <v>998</v>
      </c>
      <c r="E427" s="50" t="s">
        <v>1037</v>
      </c>
      <c r="F427" s="64">
        <v>45507</v>
      </c>
      <c r="G427" s="49" t="s">
        <v>1009</v>
      </c>
      <c r="H427" s="72">
        <v>0</v>
      </c>
      <c r="I427" s="65">
        <v>355320</v>
      </c>
      <c r="J427" s="114" t="str">
        <f>_xlfn.XLOOKUP(E427,'[12]Resumo Unidades'!$B:$B,'[12]Resumo Unidades'!$W:$W)</f>
        <v>Fluxo ok</v>
      </c>
      <c r="K427" s="51" t="str">
        <f>IF(L427&gt;Resumo!$E$23,"Sim","Não")</f>
        <v>Não</v>
      </c>
      <c r="L427" s="66">
        <v>0</v>
      </c>
      <c r="M427" s="67"/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52">
        <v>0</v>
      </c>
      <c r="W427" s="52">
        <v>0</v>
      </c>
      <c r="X427" s="52">
        <v>0</v>
      </c>
      <c r="Y427" s="52">
        <v>0</v>
      </c>
      <c r="Z427" s="52">
        <v>0</v>
      </c>
      <c r="AA427" s="52">
        <v>0</v>
      </c>
      <c r="AB427" s="52">
        <v>0</v>
      </c>
      <c r="AC427" s="52">
        <v>0</v>
      </c>
      <c r="AD427" s="52">
        <v>0</v>
      </c>
      <c r="AE427" s="52">
        <v>0</v>
      </c>
      <c r="AF427" s="52">
        <v>0</v>
      </c>
      <c r="AG427" s="52">
        <v>0</v>
      </c>
      <c r="AH427" s="52">
        <v>0</v>
      </c>
      <c r="AI427" s="52">
        <v>0</v>
      </c>
      <c r="AJ427" s="52">
        <v>0</v>
      </c>
      <c r="AK427" s="52">
        <v>0</v>
      </c>
      <c r="AL427" s="52">
        <v>0</v>
      </c>
      <c r="AM427" s="52">
        <v>0</v>
      </c>
      <c r="AN427" s="52">
        <v>0</v>
      </c>
      <c r="AO427" s="52">
        <v>0</v>
      </c>
      <c r="AP427" s="52">
        <v>0</v>
      </c>
      <c r="AQ427" s="52">
        <v>0</v>
      </c>
      <c r="AR427" s="52">
        <v>0</v>
      </c>
      <c r="AS427" s="52">
        <v>0</v>
      </c>
      <c r="AT427" s="52">
        <v>0</v>
      </c>
      <c r="AU427" s="52">
        <v>0</v>
      </c>
      <c r="AV427" s="52">
        <v>0</v>
      </c>
      <c r="AW427" s="52">
        <v>0</v>
      </c>
      <c r="AX427" s="52">
        <v>0</v>
      </c>
      <c r="AY427" s="52">
        <v>0</v>
      </c>
      <c r="AZ427" s="52">
        <v>0</v>
      </c>
      <c r="BA427" s="52">
        <v>0</v>
      </c>
      <c r="BB427" s="52">
        <v>0</v>
      </c>
      <c r="BC427" s="52">
        <v>0</v>
      </c>
      <c r="BD427" s="52">
        <v>0</v>
      </c>
      <c r="BE427" s="52">
        <v>0</v>
      </c>
      <c r="BF427" s="52">
        <v>0</v>
      </c>
      <c r="BG427" s="52">
        <v>0</v>
      </c>
      <c r="BH427" s="52">
        <v>0</v>
      </c>
      <c r="BI427" s="52">
        <v>0</v>
      </c>
      <c r="BJ427" s="52">
        <v>0</v>
      </c>
      <c r="BK427" s="52">
        <v>0</v>
      </c>
      <c r="BL427" s="52">
        <v>0</v>
      </c>
      <c r="BM427" s="52">
        <v>0</v>
      </c>
      <c r="BN427" s="52">
        <v>0</v>
      </c>
      <c r="BO427" s="52">
        <v>0</v>
      </c>
      <c r="BP427" s="52">
        <v>0</v>
      </c>
      <c r="BQ427" s="52">
        <v>0</v>
      </c>
      <c r="BR427" s="52">
        <v>0</v>
      </c>
      <c r="BS427" s="52">
        <v>0</v>
      </c>
      <c r="BT427" s="52">
        <v>0</v>
      </c>
      <c r="BU427" s="52">
        <v>0</v>
      </c>
      <c r="BV427" s="52">
        <v>0</v>
      </c>
      <c r="BW427" s="52">
        <v>0</v>
      </c>
      <c r="BX427" s="52">
        <v>0</v>
      </c>
      <c r="BY427" s="52">
        <v>0</v>
      </c>
      <c r="BZ427" s="52">
        <v>0</v>
      </c>
      <c r="CA427" s="52">
        <v>0</v>
      </c>
      <c r="CB427" s="52">
        <v>0</v>
      </c>
      <c r="CC427" s="52">
        <v>0</v>
      </c>
      <c r="CD427" s="52">
        <v>4937.32</v>
      </c>
      <c r="CE427" s="52">
        <v>4937.32</v>
      </c>
      <c r="CF427" s="52">
        <v>4937.32</v>
      </c>
      <c r="CG427" s="52">
        <v>4937.32</v>
      </c>
      <c r="CH427" s="52">
        <v>4937.3200000000006</v>
      </c>
      <c r="CI427" s="52">
        <v>4937.32</v>
      </c>
      <c r="CJ427" s="52">
        <v>4937.32</v>
      </c>
      <c r="CK427" s="52">
        <v>4937.3200000000006</v>
      </c>
      <c r="CL427" s="52">
        <v>4937.32</v>
      </c>
      <c r="CM427" s="52">
        <v>4937.32</v>
      </c>
      <c r="CN427" s="52">
        <v>4937.32</v>
      </c>
      <c r="CO427" s="52">
        <v>4937.32</v>
      </c>
      <c r="CP427" s="52">
        <v>4937.3200000000006</v>
      </c>
      <c r="CQ427" s="52">
        <v>4937.32</v>
      </c>
      <c r="CR427" s="52">
        <v>4937.32</v>
      </c>
      <c r="CS427" s="52">
        <v>4937.3200000000006</v>
      </c>
      <c r="CT427" s="52">
        <v>4937.32</v>
      </c>
      <c r="CU427" s="52">
        <v>4937.32</v>
      </c>
      <c r="CV427" s="52">
        <v>4937.32</v>
      </c>
      <c r="CW427" s="52">
        <v>4937.32</v>
      </c>
      <c r="CX427" s="52">
        <v>4937.3200000000006</v>
      </c>
      <c r="CY427" s="52">
        <v>4937.32</v>
      </c>
      <c r="CZ427" s="52">
        <v>4937.32</v>
      </c>
      <c r="DA427" s="52">
        <v>4937.3200000000006</v>
      </c>
      <c r="DB427" s="52">
        <v>4937.32</v>
      </c>
      <c r="DC427" s="52">
        <v>4937.32</v>
      </c>
      <c r="DD427" s="52">
        <v>4937.32</v>
      </c>
      <c r="DE427" s="52">
        <v>4937.32</v>
      </c>
      <c r="DF427" s="52">
        <v>4937.3200000000006</v>
      </c>
      <c r="DG427" s="52">
        <v>4937.32</v>
      </c>
      <c r="DH427" s="52">
        <v>4937.32</v>
      </c>
      <c r="DI427" s="52">
        <v>4937.3200000000006</v>
      </c>
      <c r="DJ427" s="52">
        <v>4937.32</v>
      </c>
      <c r="DK427" s="52">
        <v>4937.32</v>
      </c>
      <c r="DL427" s="52">
        <v>4937.32</v>
      </c>
      <c r="DM427" s="52">
        <v>4937.32</v>
      </c>
      <c r="DN427" s="52">
        <v>4937.3200000000006</v>
      </c>
      <c r="DO427" s="52">
        <v>4937.32</v>
      </c>
      <c r="DP427" s="52">
        <v>4937.32</v>
      </c>
      <c r="DQ427" s="52">
        <v>4937.3200000000006</v>
      </c>
      <c r="DR427" s="52">
        <v>4937.32</v>
      </c>
      <c r="DS427" s="52">
        <v>4937.32</v>
      </c>
      <c r="DT427" s="52">
        <v>4937.32</v>
      </c>
      <c r="DU427" s="52">
        <v>4937.32</v>
      </c>
      <c r="DV427" s="52">
        <v>4937.3200000000006</v>
      </c>
      <c r="DW427" s="52">
        <v>4937.32</v>
      </c>
      <c r="DX427" s="52">
        <v>4937.32</v>
      </c>
      <c r="DY427" s="52">
        <v>4937.3200000000006</v>
      </c>
      <c r="DZ427" s="52">
        <v>4937.32</v>
      </c>
      <c r="EA427" s="52">
        <v>4937.32</v>
      </c>
      <c r="EB427" s="52">
        <v>4937.32</v>
      </c>
      <c r="EC427" s="52">
        <v>4937.32</v>
      </c>
      <c r="ED427" s="52">
        <v>4937.3200000000006</v>
      </c>
      <c r="EE427" s="52">
        <v>4937.32</v>
      </c>
      <c r="EF427" s="52">
        <v>4937.32</v>
      </c>
      <c r="EG427" s="52">
        <v>4937.3200000000006</v>
      </c>
      <c r="EH427" s="52">
        <v>4937.32</v>
      </c>
      <c r="EI427" s="52">
        <v>4937.32</v>
      </c>
      <c r="EJ427" s="52">
        <v>4937.32</v>
      </c>
      <c r="EK427" s="52">
        <v>4937.32</v>
      </c>
      <c r="EL427" s="52">
        <v>4937.3200000000006</v>
      </c>
      <c r="EM427" s="52">
        <v>4937.32</v>
      </c>
      <c r="EN427" s="52">
        <v>4937.32</v>
      </c>
      <c r="EO427" s="52">
        <v>4937.3200000000006</v>
      </c>
      <c r="EP427" s="52">
        <v>4937.32</v>
      </c>
      <c r="EQ427" s="52">
        <v>4937.32</v>
      </c>
      <c r="ER427" s="52">
        <v>4937.32</v>
      </c>
      <c r="ES427" s="52">
        <v>4937.32</v>
      </c>
      <c r="ET427" s="52">
        <v>4937.3200000000006</v>
      </c>
      <c r="EU427" s="52">
        <v>4937.32</v>
      </c>
      <c r="EV427" s="52">
        <v>4937.32</v>
      </c>
      <c r="EW427" s="52">
        <v>4937.3200000000006</v>
      </c>
      <c r="EX427" s="52">
        <v>4937.32</v>
      </c>
      <c r="EY427" s="52">
        <v>4937.32</v>
      </c>
      <c r="EZ427" s="52">
        <v>4937.32</v>
      </c>
      <c r="FA427" s="52">
        <v>4937.32</v>
      </c>
      <c r="FB427" s="52">
        <v>4937.3200000000006</v>
      </c>
      <c r="FC427" s="52">
        <v>4937.32</v>
      </c>
      <c r="FD427" s="52">
        <v>4937.32</v>
      </c>
      <c r="FE427" s="52">
        <v>4937.3200000000006</v>
      </c>
      <c r="FF427" s="52">
        <v>4937.32</v>
      </c>
      <c r="FG427" s="52">
        <v>4937.32</v>
      </c>
      <c r="FH427" s="52">
        <v>4937.32</v>
      </c>
      <c r="FI427" s="52">
        <v>4937.32</v>
      </c>
      <c r="FJ427" s="52">
        <v>4937.3200000000006</v>
      </c>
      <c r="FK427" s="52">
        <v>4937.32</v>
      </c>
      <c r="FL427" s="52">
        <v>4937.32</v>
      </c>
      <c r="FM427" s="52">
        <v>4937.3200000000006</v>
      </c>
      <c r="FN427" s="52">
        <v>4937.32</v>
      </c>
      <c r="FO427" s="52">
        <v>4937.32</v>
      </c>
      <c r="FP427" s="52">
        <v>4937.32</v>
      </c>
      <c r="FQ427" s="52">
        <v>4937.32</v>
      </c>
      <c r="FR427" s="52">
        <v>4937.3200000000006</v>
      </c>
      <c r="FS427" s="52">
        <v>4937.32</v>
      </c>
      <c r="FT427" s="52">
        <v>4937.32</v>
      </c>
      <c r="FU427" s="52">
        <v>4937.3200000000006</v>
      </c>
      <c r="FV427" s="52">
        <v>4937.32</v>
      </c>
      <c r="FW427" s="52">
        <v>4937.32</v>
      </c>
      <c r="FX427" s="52">
        <v>4937.32</v>
      </c>
      <c r="FY427" s="52">
        <v>4937.32</v>
      </c>
      <c r="FZ427" s="52">
        <v>4937.3200000000006</v>
      </c>
      <c r="GA427" s="52">
        <v>4937.32</v>
      </c>
      <c r="GB427" s="52">
        <v>4937.32</v>
      </c>
      <c r="GC427" s="52">
        <v>4937.3200000000006</v>
      </c>
      <c r="GD427" s="52">
        <v>4937.32</v>
      </c>
      <c r="GE427" s="52">
        <v>4937.32</v>
      </c>
      <c r="GF427" s="52">
        <v>4937.32</v>
      </c>
      <c r="GG427" s="52">
        <v>4937.32</v>
      </c>
      <c r="GH427" s="52">
        <v>4937.3200000000006</v>
      </c>
      <c r="GI427" s="52">
        <v>4937.32</v>
      </c>
      <c r="GJ427" s="52">
        <v>4937.32</v>
      </c>
      <c r="GK427" s="52">
        <v>4937.3200000000006</v>
      </c>
      <c r="GL427" s="52">
        <v>4937.32</v>
      </c>
      <c r="GM427" s="52">
        <v>4937.32</v>
      </c>
      <c r="GN427" s="52">
        <v>4937.32</v>
      </c>
      <c r="GO427" s="52">
        <v>0</v>
      </c>
      <c r="GP427" s="52">
        <v>0</v>
      </c>
      <c r="GQ427" s="52">
        <v>0</v>
      </c>
      <c r="GR427" s="52">
        <v>0</v>
      </c>
      <c r="GS427" s="52">
        <v>0</v>
      </c>
      <c r="GT427" s="52">
        <v>0</v>
      </c>
      <c r="GU427" s="52">
        <v>0</v>
      </c>
      <c r="GV427" s="52">
        <v>0</v>
      </c>
      <c r="GW427" s="52">
        <v>0</v>
      </c>
      <c r="GX427" s="52">
        <v>0</v>
      </c>
      <c r="GY427" s="52">
        <v>0</v>
      </c>
      <c r="GZ427" s="52">
        <v>0</v>
      </c>
      <c r="HA427" s="52">
        <v>0</v>
      </c>
      <c r="HB427" s="52">
        <v>0</v>
      </c>
      <c r="HC427" s="52">
        <v>0</v>
      </c>
      <c r="HD427" s="52">
        <v>0</v>
      </c>
      <c r="HE427" s="52">
        <v>0</v>
      </c>
      <c r="HF427" s="52">
        <v>0</v>
      </c>
      <c r="HG427" s="52">
        <v>0</v>
      </c>
      <c r="HH427" s="52">
        <v>0</v>
      </c>
      <c r="HI427" s="52">
        <v>0</v>
      </c>
      <c r="HJ427" s="52">
        <v>0</v>
      </c>
      <c r="HK427" s="52">
        <v>0</v>
      </c>
      <c r="HL427" s="52">
        <v>0</v>
      </c>
      <c r="HM427" s="52">
        <v>0</v>
      </c>
      <c r="HN427" s="52">
        <v>0</v>
      </c>
      <c r="HO427" s="52">
        <v>0</v>
      </c>
      <c r="HP427" s="52">
        <v>0</v>
      </c>
      <c r="HQ427" s="52">
        <v>0</v>
      </c>
      <c r="HR427" s="52">
        <v>0</v>
      </c>
      <c r="HS427" s="52">
        <v>0</v>
      </c>
      <c r="HT427" s="52">
        <v>0</v>
      </c>
      <c r="HU427" s="52">
        <v>0</v>
      </c>
      <c r="HV427" s="52">
        <v>0</v>
      </c>
      <c r="HW427" s="52">
        <v>0</v>
      </c>
      <c r="HX427" s="52">
        <v>0</v>
      </c>
      <c r="HY427" s="52">
        <v>0</v>
      </c>
      <c r="HZ427" s="52">
        <v>0</v>
      </c>
      <c r="IA427" s="52">
        <v>0</v>
      </c>
      <c r="IB427" s="52">
        <v>0</v>
      </c>
      <c r="IC427" s="52">
        <v>0</v>
      </c>
      <c r="ID427" s="52">
        <v>0</v>
      </c>
      <c r="IE427" s="52">
        <v>0</v>
      </c>
      <c r="IF427" s="52">
        <v>0</v>
      </c>
      <c r="IG427" s="52">
        <v>0</v>
      </c>
      <c r="IH427" s="52">
        <v>0</v>
      </c>
      <c r="II427" s="52">
        <v>0</v>
      </c>
      <c r="IJ427" s="52">
        <v>0</v>
      </c>
      <c r="IK427" s="52">
        <v>0</v>
      </c>
      <c r="IL427" s="52">
        <v>0</v>
      </c>
      <c r="IM427" s="52">
        <v>0</v>
      </c>
      <c r="IN427" s="52">
        <v>0</v>
      </c>
      <c r="IO427" s="52">
        <v>0</v>
      </c>
      <c r="IP427" s="52">
        <v>0</v>
      </c>
      <c r="IQ427" s="52">
        <v>0</v>
      </c>
      <c r="IR427" s="52">
        <v>0</v>
      </c>
      <c r="IS427" s="52">
        <v>0</v>
      </c>
      <c r="IT427" s="52">
        <v>0</v>
      </c>
      <c r="IU427" s="52">
        <v>0</v>
      </c>
      <c r="IV427" s="52">
        <v>0</v>
      </c>
      <c r="IW427" s="52">
        <v>0</v>
      </c>
      <c r="IX427" s="52">
        <v>0</v>
      </c>
      <c r="IY427" s="52">
        <v>0</v>
      </c>
      <c r="IZ427" s="52">
        <v>0</v>
      </c>
      <c r="JA427" s="52">
        <v>0</v>
      </c>
      <c r="JB427" s="52">
        <v>0</v>
      </c>
      <c r="JC427" s="52">
        <v>0</v>
      </c>
      <c r="JD427" s="52">
        <v>0</v>
      </c>
      <c r="JE427" s="52">
        <v>0</v>
      </c>
      <c r="JF427" s="52">
        <v>0</v>
      </c>
      <c r="JG427" s="52">
        <v>0</v>
      </c>
      <c r="JH427" s="52">
        <v>0</v>
      </c>
      <c r="JI427" s="52">
        <v>0</v>
      </c>
      <c r="JJ427" s="52">
        <v>0</v>
      </c>
      <c r="JK427" s="52">
        <v>0</v>
      </c>
      <c r="JL427" s="52">
        <v>0</v>
      </c>
      <c r="JM427" s="52">
        <v>0</v>
      </c>
      <c r="JN427" s="52">
        <v>0</v>
      </c>
      <c r="JO427" s="52">
        <v>0</v>
      </c>
      <c r="JP427" s="52">
        <v>0</v>
      </c>
      <c r="JQ427" s="52">
        <v>0</v>
      </c>
      <c r="JR427" s="52">
        <v>0</v>
      </c>
      <c r="JS427" s="52">
        <v>0</v>
      </c>
      <c r="JT427" s="52">
        <v>0</v>
      </c>
      <c r="JU427" s="52">
        <v>0</v>
      </c>
      <c r="JV427" s="52">
        <v>0</v>
      </c>
      <c r="JW427" s="52">
        <v>0</v>
      </c>
      <c r="JX427" s="52">
        <v>0</v>
      </c>
      <c r="JY427" s="52">
        <v>0</v>
      </c>
      <c r="JZ427" s="52">
        <v>0</v>
      </c>
      <c r="KA427" s="52">
        <v>0</v>
      </c>
      <c r="KB427" s="52">
        <v>0</v>
      </c>
      <c r="KC427" s="52">
        <v>0</v>
      </c>
      <c r="KD427" s="52">
        <v>0</v>
      </c>
      <c r="KE427" s="52">
        <v>0</v>
      </c>
      <c r="KF427" s="52">
        <v>0</v>
      </c>
      <c r="KG427" s="52">
        <v>0</v>
      </c>
      <c r="KH427" s="52">
        <v>0</v>
      </c>
      <c r="KI427" s="52">
        <v>0</v>
      </c>
      <c r="KJ427" s="52">
        <v>0</v>
      </c>
      <c r="KK427" s="52">
        <v>0</v>
      </c>
      <c r="KL427" s="52">
        <v>0</v>
      </c>
      <c r="KM427" s="52">
        <v>0</v>
      </c>
      <c r="KN427" s="52">
        <v>0</v>
      </c>
      <c r="KO427" s="52">
        <v>0</v>
      </c>
      <c r="KP427" s="52">
        <v>0</v>
      </c>
      <c r="KQ427" s="52">
        <v>0</v>
      </c>
      <c r="KR427" s="52">
        <v>0</v>
      </c>
      <c r="KS427" s="52">
        <v>0</v>
      </c>
      <c r="KT427" s="52">
        <v>0</v>
      </c>
      <c r="KU427" s="52">
        <v>0</v>
      </c>
      <c r="KV427" s="52">
        <v>0</v>
      </c>
      <c r="KW427" s="52">
        <v>0</v>
      </c>
      <c r="KX427" s="52">
        <v>0</v>
      </c>
      <c r="KY427" s="52">
        <v>0</v>
      </c>
      <c r="KZ427" s="52">
        <v>0</v>
      </c>
      <c r="LA427" s="52">
        <v>0</v>
      </c>
      <c r="LB427" s="52">
        <v>0</v>
      </c>
      <c r="LC427" s="52">
        <v>0</v>
      </c>
      <c r="LD427" s="52">
        <v>0</v>
      </c>
      <c r="LE427" s="52">
        <v>0</v>
      </c>
      <c r="LF427" s="52">
        <v>0</v>
      </c>
      <c r="LG427" s="52">
        <v>0</v>
      </c>
      <c r="LH427" s="52">
        <v>0</v>
      </c>
      <c r="LI427" s="52">
        <v>0</v>
      </c>
      <c r="LJ427" s="52">
        <v>0</v>
      </c>
      <c r="LK427" s="52">
        <v>0</v>
      </c>
      <c r="LL427" s="52">
        <v>0</v>
      </c>
      <c r="LM427" s="52">
        <v>0</v>
      </c>
      <c r="LN427" s="52">
        <v>0</v>
      </c>
      <c r="LO427" s="52">
        <v>0</v>
      </c>
      <c r="LP427" s="52">
        <v>0</v>
      </c>
      <c r="LQ427" s="52">
        <v>0</v>
      </c>
      <c r="LR427" s="52">
        <v>0</v>
      </c>
      <c r="LS427" s="52">
        <v>0</v>
      </c>
      <c r="LT427" s="52">
        <v>0</v>
      </c>
      <c r="LU427" s="52">
        <v>0</v>
      </c>
      <c r="LV427" s="52">
        <v>0</v>
      </c>
      <c r="LW427" s="52">
        <v>0</v>
      </c>
      <c r="LX427" s="52">
        <v>0</v>
      </c>
      <c r="LY427" s="52">
        <v>0</v>
      </c>
      <c r="LZ427" s="52">
        <v>0</v>
      </c>
      <c r="MA427" s="52">
        <v>0</v>
      </c>
      <c r="MB427" s="52">
        <v>0</v>
      </c>
      <c r="MC427" s="52">
        <v>0</v>
      </c>
      <c r="MD427" s="52">
        <v>0</v>
      </c>
      <c r="ME427" s="52">
        <v>0</v>
      </c>
      <c r="MF427" s="52">
        <v>0</v>
      </c>
      <c r="MG427" s="52">
        <v>0</v>
      </c>
      <c r="MH427" s="52">
        <v>0</v>
      </c>
      <c r="MI427" s="52">
        <v>0</v>
      </c>
      <c r="MJ427" s="52">
        <v>0</v>
      </c>
      <c r="MK427" s="52">
        <v>0</v>
      </c>
      <c r="ML427" s="52">
        <v>0</v>
      </c>
      <c r="MM427" s="52">
        <v>0</v>
      </c>
      <c r="MN427" s="52">
        <v>0</v>
      </c>
      <c r="MO427" s="52">
        <v>0</v>
      </c>
      <c r="MP427" s="52">
        <v>0</v>
      </c>
      <c r="MQ427" s="52">
        <v>0</v>
      </c>
      <c r="MR427" s="52">
        <v>0</v>
      </c>
      <c r="MS427" s="52">
        <v>0</v>
      </c>
      <c r="MT427" s="52">
        <v>0</v>
      </c>
      <c r="MU427" s="52">
        <v>0</v>
      </c>
      <c r="MV427" s="52">
        <v>0</v>
      </c>
      <c r="MW427" s="52">
        <v>0</v>
      </c>
      <c r="MX427" s="52">
        <v>0</v>
      </c>
      <c r="MY427" s="52">
        <v>0</v>
      </c>
      <c r="MZ427" s="52">
        <v>0</v>
      </c>
      <c r="NA427" s="52">
        <v>0</v>
      </c>
      <c r="NB427" s="52">
        <v>0</v>
      </c>
      <c r="NC427" s="52">
        <v>0</v>
      </c>
      <c r="ND427" s="52">
        <v>0</v>
      </c>
      <c r="NE427" s="52">
        <v>0</v>
      </c>
      <c r="NF427" s="52">
        <v>0</v>
      </c>
      <c r="NG427" s="52">
        <v>0</v>
      </c>
      <c r="NH427" s="52">
        <v>0</v>
      </c>
      <c r="NI427" s="52">
        <v>0</v>
      </c>
      <c r="NJ427" s="52">
        <v>0</v>
      </c>
      <c r="NK427" s="52">
        <v>0</v>
      </c>
      <c r="NL427" s="52">
        <v>0</v>
      </c>
      <c r="NM427" s="52">
        <v>0</v>
      </c>
      <c r="NN427" s="52">
        <v>0</v>
      </c>
      <c r="NO427" s="52">
        <v>0</v>
      </c>
      <c r="NP427" s="52">
        <v>0</v>
      </c>
      <c r="NQ427" s="52">
        <v>0</v>
      </c>
      <c r="NR427" s="68">
        <f t="shared" si="24"/>
        <v>567791.80000000016</v>
      </c>
      <c r="NS427" s="68">
        <f t="shared" si="25"/>
        <v>567791.80000000016</v>
      </c>
      <c r="NT427" s="68">
        <f t="shared" si="26"/>
        <v>538167.88000000047</v>
      </c>
    </row>
    <row r="428" spans="1:384" s="40" customFormat="1" ht="15" customHeight="1" outlineLevel="1" x14ac:dyDescent="0.2">
      <c r="A428" s="61"/>
      <c r="B428" s="49" t="s">
        <v>1079</v>
      </c>
      <c r="C428" s="49" t="s">
        <v>1038</v>
      </c>
      <c r="D428" s="49" t="s">
        <v>1039</v>
      </c>
      <c r="E428" s="50" t="s">
        <v>1040</v>
      </c>
      <c r="F428" s="64">
        <v>45491</v>
      </c>
      <c r="G428" s="49" t="s">
        <v>1009</v>
      </c>
      <c r="H428" s="72">
        <v>0</v>
      </c>
      <c r="I428" s="65">
        <v>358803</v>
      </c>
      <c r="J428" s="114" t="str">
        <f>_xlfn.XLOOKUP(E428,'[12]Resumo Unidades'!$B:$B,'[12]Resumo Unidades'!$W:$W)</f>
        <v>Fluxo ok</v>
      </c>
      <c r="K428" s="51" t="str">
        <f>IF(L428&gt;Resumo!$E$23,"Sim","Não")</f>
        <v>Não</v>
      </c>
      <c r="L428" s="66">
        <v>12</v>
      </c>
      <c r="M428" s="67"/>
      <c r="N428" s="52">
        <v>0</v>
      </c>
      <c r="O428" s="52">
        <v>0</v>
      </c>
      <c r="P428" s="52">
        <v>0</v>
      </c>
      <c r="Q428" s="52">
        <v>0</v>
      </c>
      <c r="R428" s="52">
        <v>0</v>
      </c>
      <c r="S428" s="52">
        <v>0</v>
      </c>
      <c r="T428" s="52">
        <v>0</v>
      </c>
      <c r="U428" s="52">
        <v>0</v>
      </c>
      <c r="V428" s="52">
        <v>0</v>
      </c>
      <c r="W428" s="52">
        <v>0</v>
      </c>
      <c r="X428" s="52">
        <v>0</v>
      </c>
      <c r="Y428" s="52">
        <v>0</v>
      </c>
      <c r="Z428" s="52">
        <v>0</v>
      </c>
      <c r="AA428" s="52">
        <v>0</v>
      </c>
      <c r="AB428" s="52">
        <v>0</v>
      </c>
      <c r="AC428" s="52">
        <v>0</v>
      </c>
      <c r="AD428" s="52">
        <v>0</v>
      </c>
      <c r="AE428" s="52">
        <v>0</v>
      </c>
      <c r="AF428" s="52">
        <v>0</v>
      </c>
      <c r="AG428" s="52">
        <v>0</v>
      </c>
      <c r="AH428" s="52">
        <v>0</v>
      </c>
      <c r="AI428" s="52">
        <v>0</v>
      </c>
      <c r="AJ428" s="52">
        <v>0</v>
      </c>
      <c r="AK428" s="52">
        <v>0</v>
      </c>
      <c r="AL428" s="52">
        <v>0</v>
      </c>
      <c r="AM428" s="52">
        <v>0</v>
      </c>
      <c r="AN428" s="52">
        <v>0</v>
      </c>
      <c r="AO428" s="52">
        <v>0</v>
      </c>
      <c r="AP428" s="52">
        <v>0</v>
      </c>
      <c r="AQ428" s="52">
        <v>0</v>
      </c>
      <c r="AR428" s="52">
        <v>0</v>
      </c>
      <c r="AS428" s="52">
        <v>0</v>
      </c>
      <c r="AT428" s="52">
        <v>0</v>
      </c>
      <c r="AU428" s="52">
        <v>0</v>
      </c>
      <c r="AV428" s="52">
        <v>0</v>
      </c>
      <c r="AW428" s="52">
        <v>0</v>
      </c>
      <c r="AX428" s="52">
        <v>0</v>
      </c>
      <c r="AY428" s="52">
        <v>0</v>
      </c>
      <c r="AZ428" s="52">
        <v>0</v>
      </c>
      <c r="BA428" s="52">
        <v>0</v>
      </c>
      <c r="BB428" s="52">
        <v>0</v>
      </c>
      <c r="BC428" s="52">
        <v>0</v>
      </c>
      <c r="BD428" s="52">
        <v>0</v>
      </c>
      <c r="BE428" s="52">
        <v>0</v>
      </c>
      <c r="BF428" s="52">
        <v>0</v>
      </c>
      <c r="BG428" s="52">
        <v>0</v>
      </c>
      <c r="BH428" s="52">
        <v>0</v>
      </c>
      <c r="BI428" s="52">
        <v>0</v>
      </c>
      <c r="BJ428" s="52">
        <v>0</v>
      </c>
      <c r="BK428" s="52">
        <v>0</v>
      </c>
      <c r="BL428" s="52">
        <v>0</v>
      </c>
      <c r="BM428" s="52">
        <v>0</v>
      </c>
      <c r="BN428" s="52">
        <v>0</v>
      </c>
      <c r="BO428" s="52">
        <v>0</v>
      </c>
      <c r="BP428" s="52">
        <v>0</v>
      </c>
      <c r="BQ428" s="52">
        <v>0</v>
      </c>
      <c r="BR428" s="52">
        <v>0</v>
      </c>
      <c r="BS428" s="52">
        <v>0</v>
      </c>
      <c r="BT428" s="52">
        <v>0</v>
      </c>
      <c r="BU428" s="52">
        <v>0</v>
      </c>
      <c r="BV428" s="52">
        <v>0</v>
      </c>
      <c r="BW428" s="52">
        <v>0</v>
      </c>
      <c r="BX428" s="52">
        <v>0</v>
      </c>
      <c r="BY428" s="52">
        <v>0</v>
      </c>
      <c r="BZ428" s="52">
        <v>0</v>
      </c>
      <c r="CA428" s="52">
        <v>0</v>
      </c>
      <c r="CB428" s="52">
        <v>0</v>
      </c>
      <c r="CC428" s="52">
        <v>4977.9699999999993</v>
      </c>
      <c r="CD428" s="52">
        <v>4775.07</v>
      </c>
      <c r="CE428" s="52">
        <v>4775.0700000000006</v>
      </c>
      <c r="CF428" s="52">
        <v>4775.07</v>
      </c>
      <c r="CG428" s="52">
        <v>4775.07</v>
      </c>
      <c r="CH428" s="52">
        <v>4775.0700000000006</v>
      </c>
      <c r="CI428" s="52">
        <v>4775.07</v>
      </c>
      <c r="CJ428" s="52">
        <v>4775.07</v>
      </c>
      <c r="CK428" s="52">
        <v>4775.07</v>
      </c>
      <c r="CL428" s="52">
        <v>4775.07</v>
      </c>
      <c r="CM428" s="52">
        <v>4775.0700000000006</v>
      </c>
      <c r="CN428" s="52">
        <v>4775.07</v>
      </c>
      <c r="CO428" s="52">
        <v>4775.07</v>
      </c>
      <c r="CP428" s="52">
        <v>4775.0700000000006</v>
      </c>
      <c r="CQ428" s="52">
        <v>4775.07</v>
      </c>
      <c r="CR428" s="52">
        <v>4775.07</v>
      </c>
      <c r="CS428" s="52">
        <v>4775.07</v>
      </c>
      <c r="CT428" s="52">
        <v>4775.07</v>
      </c>
      <c r="CU428" s="52">
        <v>4775.0700000000006</v>
      </c>
      <c r="CV428" s="52">
        <v>4775.07</v>
      </c>
      <c r="CW428" s="52">
        <v>4775.07</v>
      </c>
      <c r="CX428" s="52">
        <v>4775.0700000000006</v>
      </c>
      <c r="CY428" s="52">
        <v>4775.07</v>
      </c>
      <c r="CZ428" s="52">
        <v>4775.07</v>
      </c>
      <c r="DA428" s="52">
        <v>4775.07</v>
      </c>
      <c r="DB428" s="52">
        <v>4775.07</v>
      </c>
      <c r="DC428" s="52">
        <v>4775.0700000000006</v>
      </c>
      <c r="DD428" s="52">
        <v>4775.07</v>
      </c>
      <c r="DE428" s="52">
        <v>4775.07</v>
      </c>
      <c r="DF428" s="52">
        <v>4775.0700000000006</v>
      </c>
      <c r="DG428" s="52">
        <v>4775.07</v>
      </c>
      <c r="DH428" s="52">
        <v>4775.07</v>
      </c>
      <c r="DI428" s="52">
        <v>4775.07</v>
      </c>
      <c r="DJ428" s="52">
        <v>4775.07</v>
      </c>
      <c r="DK428" s="52">
        <v>4775.0700000000006</v>
      </c>
      <c r="DL428" s="52">
        <v>4775.07</v>
      </c>
      <c r="DM428" s="52">
        <v>4775.07</v>
      </c>
      <c r="DN428" s="52">
        <v>4775.0700000000006</v>
      </c>
      <c r="DO428" s="52">
        <v>4775.07</v>
      </c>
      <c r="DP428" s="52">
        <v>4775.07</v>
      </c>
      <c r="DQ428" s="52">
        <v>4775.07</v>
      </c>
      <c r="DR428" s="52">
        <v>4775.07</v>
      </c>
      <c r="DS428" s="52">
        <v>4775.0700000000006</v>
      </c>
      <c r="DT428" s="52">
        <v>4775.07</v>
      </c>
      <c r="DU428" s="52">
        <v>4775.07</v>
      </c>
      <c r="DV428" s="52">
        <v>4775.0700000000006</v>
      </c>
      <c r="DW428" s="52">
        <v>4775.07</v>
      </c>
      <c r="DX428" s="52">
        <v>4775.07</v>
      </c>
      <c r="DY428" s="52">
        <v>4775.0700000000006</v>
      </c>
      <c r="DZ428" s="52">
        <v>4775.07</v>
      </c>
      <c r="EA428" s="52">
        <v>4775.07</v>
      </c>
      <c r="EB428" s="52">
        <v>4775.07</v>
      </c>
      <c r="EC428" s="52">
        <v>4775.0700000000006</v>
      </c>
      <c r="ED428" s="52">
        <v>4775.0700000000006</v>
      </c>
      <c r="EE428" s="52">
        <v>4775.07</v>
      </c>
      <c r="EF428" s="52">
        <v>4775.07</v>
      </c>
      <c r="EG428" s="52">
        <v>4775.0700000000006</v>
      </c>
      <c r="EH428" s="52">
        <v>4775.07</v>
      </c>
      <c r="EI428" s="52">
        <v>4775.07</v>
      </c>
      <c r="EJ428" s="52">
        <v>4775.07</v>
      </c>
      <c r="EK428" s="52">
        <v>4775.0700000000006</v>
      </c>
      <c r="EL428" s="52">
        <v>4775.0700000000006</v>
      </c>
      <c r="EM428" s="52">
        <v>4775.07</v>
      </c>
      <c r="EN428" s="52">
        <v>4775.07</v>
      </c>
      <c r="EO428" s="52">
        <v>4775.0700000000006</v>
      </c>
      <c r="EP428" s="52">
        <v>4775.07</v>
      </c>
      <c r="EQ428" s="52">
        <v>4775.07</v>
      </c>
      <c r="ER428" s="52">
        <v>4775.07</v>
      </c>
      <c r="ES428" s="52">
        <v>4775.0700000000006</v>
      </c>
      <c r="ET428" s="52">
        <v>4775.0700000000006</v>
      </c>
      <c r="EU428" s="52">
        <v>4775.07</v>
      </c>
      <c r="EV428" s="52">
        <v>4775.07</v>
      </c>
      <c r="EW428" s="52">
        <v>4775.0700000000006</v>
      </c>
      <c r="EX428" s="52">
        <v>4775.07</v>
      </c>
      <c r="EY428" s="52">
        <v>4775.07</v>
      </c>
      <c r="EZ428" s="52">
        <v>4775.07</v>
      </c>
      <c r="FA428" s="52">
        <v>4775.0700000000006</v>
      </c>
      <c r="FB428" s="52">
        <v>4775.0700000000006</v>
      </c>
      <c r="FC428" s="52">
        <v>4775.07</v>
      </c>
      <c r="FD428" s="52">
        <v>4775.07</v>
      </c>
      <c r="FE428" s="52">
        <v>4775.0700000000006</v>
      </c>
      <c r="FF428" s="52">
        <v>4775.07</v>
      </c>
      <c r="FG428" s="52">
        <v>4775.07</v>
      </c>
      <c r="FH428" s="52">
        <v>4775.07</v>
      </c>
      <c r="FI428" s="52">
        <v>4775.0700000000006</v>
      </c>
      <c r="FJ428" s="52">
        <v>4775.0700000000006</v>
      </c>
      <c r="FK428" s="52">
        <v>4775.07</v>
      </c>
      <c r="FL428" s="52">
        <v>4775.07</v>
      </c>
      <c r="FM428" s="52">
        <v>4775.0700000000006</v>
      </c>
      <c r="FN428" s="52">
        <v>4775.07</v>
      </c>
      <c r="FO428" s="52">
        <v>4775.07</v>
      </c>
      <c r="FP428" s="52">
        <v>4775.07</v>
      </c>
      <c r="FQ428" s="52">
        <v>4775.0700000000006</v>
      </c>
      <c r="FR428" s="52">
        <v>4775.0700000000006</v>
      </c>
      <c r="FS428" s="52">
        <v>4775.07</v>
      </c>
      <c r="FT428" s="52">
        <v>4775.07</v>
      </c>
      <c r="FU428" s="52">
        <v>4775.0700000000006</v>
      </c>
      <c r="FV428" s="52">
        <v>4775.07</v>
      </c>
      <c r="FW428" s="52">
        <v>4775.07</v>
      </c>
      <c r="FX428" s="52">
        <v>4775.07</v>
      </c>
      <c r="FY428" s="52">
        <v>4775.0700000000006</v>
      </c>
      <c r="FZ428" s="52">
        <v>4775.0700000000006</v>
      </c>
      <c r="GA428" s="52">
        <v>4775.07</v>
      </c>
      <c r="GB428" s="52">
        <v>4775.07</v>
      </c>
      <c r="GC428" s="52">
        <v>4775.0700000000006</v>
      </c>
      <c r="GD428" s="52">
        <v>4775.07</v>
      </c>
      <c r="GE428" s="52">
        <v>4775.07</v>
      </c>
      <c r="GF428" s="52">
        <v>4775.07</v>
      </c>
      <c r="GG428" s="52">
        <v>4775.0700000000006</v>
      </c>
      <c r="GH428" s="52">
        <v>4775.0700000000006</v>
      </c>
      <c r="GI428" s="52">
        <v>4775.07</v>
      </c>
      <c r="GJ428" s="52">
        <v>4775.07</v>
      </c>
      <c r="GK428" s="52">
        <v>4775.0700000000006</v>
      </c>
      <c r="GL428" s="52">
        <v>4775.07</v>
      </c>
      <c r="GM428" s="52">
        <v>4775.07</v>
      </c>
      <c r="GN428" s="52">
        <v>4775.07</v>
      </c>
      <c r="GO428" s="52">
        <v>0</v>
      </c>
      <c r="GP428" s="52">
        <v>0</v>
      </c>
      <c r="GQ428" s="52">
        <v>0</v>
      </c>
      <c r="GR428" s="52">
        <v>0</v>
      </c>
      <c r="GS428" s="52">
        <v>0</v>
      </c>
      <c r="GT428" s="52">
        <v>0</v>
      </c>
      <c r="GU428" s="52">
        <v>0</v>
      </c>
      <c r="GV428" s="52">
        <v>0</v>
      </c>
      <c r="GW428" s="52">
        <v>0</v>
      </c>
      <c r="GX428" s="52">
        <v>0</v>
      </c>
      <c r="GY428" s="52">
        <v>0</v>
      </c>
      <c r="GZ428" s="52">
        <v>0</v>
      </c>
      <c r="HA428" s="52">
        <v>0</v>
      </c>
      <c r="HB428" s="52">
        <v>0</v>
      </c>
      <c r="HC428" s="52">
        <v>0</v>
      </c>
      <c r="HD428" s="52">
        <v>0</v>
      </c>
      <c r="HE428" s="52">
        <v>0</v>
      </c>
      <c r="HF428" s="52">
        <v>0</v>
      </c>
      <c r="HG428" s="52">
        <v>0</v>
      </c>
      <c r="HH428" s="52">
        <v>0</v>
      </c>
      <c r="HI428" s="52">
        <v>0</v>
      </c>
      <c r="HJ428" s="52">
        <v>0</v>
      </c>
      <c r="HK428" s="52">
        <v>0</v>
      </c>
      <c r="HL428" s="52">
        <v>0</v>
      </c>
      <c r="HM428" s="52">
        <v>0</v>
      </c>
      <c r="HN428" s="52">
        <v>0</v>
      </c>
      <c r="HO428" s="52">
        <v>0</v>
      </c>
      <c r="HP428" s="52">
        <v>0</v>
      </c>
      <c r="HQ428" s="52">
        <v>0</v>
      </c>
      <c r="HR428" s="52">
        <v>0</v>
      </c>
      <c r="HS428" s="52">
        <v>0</v>
      </c>
      <c r="HT428" s="52">
        <v>0</v>
      </c>
      <c r="HU428" s="52">
        <v>0</v>
      </c>
      <c r="HV428" s="52">
        <v>0</v>
      </c>
      <c r="HW428" s="52">
        <v>0</v>
      </c>
      <c r="HX428" s="52">
        <v>0</v>
      </c>
      <c r="HY428" s="52">
        <v>0</v>
      </c>
      <c r="HZ428" s="52">
        <v>0</v>
      </c>
      <c r="IA428" s="52">
        <v>0</v>
      </c>
      <c r="IB428" s="52">
        <v>0</v>
      </c>
      <c r="IC428" s="52">
        <v>0</v>
      </c>
      <c r="ID428" s="52">
        <v>0</v>
      </c>
      <c r="IE428" s="52">
        <v>0</v>
      </c>
      <c r="IF428" s="52">
        <v>0</v>
      </c>
      <c r="IG428" s="52">
        <v>0</v>
      </c>
      <c r="IH428" s="52">
        <v>0</v>
      </c>
      <c r="II428" s="52">
        <v>0</v>
      </c>
      <c r="IJ428" s="52">
        <v>0</v>
      </c>
      <c r="IK428" s="52">
        <v>0</v>
      </c>
      <c r="IL428" s="52">
        <v>0</v>
      </c>
      <c r="IM428" s="52">
        <v>0</v>
      </c>
      <c r="IN428" s="52">
        <v>0</v>
      </c>
      <c r="IO428" s="52">
        <v>0</v>
      </c>
      <c r="IP428" s="52">
        <v>0</v>
      </c>
      <c r="IQ428" s="52">
        <v>0</v>
      </c>
      <c r="IR428" s="52">
        <v>0</v>
      </c>
      <c r="IS428" s="52">
        <v>0</v>
      </c>
      <c r="IT428" s="52">
        <v>0</v>
      </c>
      <c r="IU428" s="52">
        <v>0</v>
      </c>
      <c r="IV428" s="52">
        <v>0</v>
      </c>
      <c r="IW428" s="52">
        <v>0</v>
      </c>
      <c r="IX428" s="52">
        <v>0</v>
      </c>
      <c r="IY428" s="52">
        <v>0</v>
      </c>
      <c r="IZ428" s="52">
        <v>0</v>
      </c>
      <c r="JA428" s="52">
        <v>0</v>
      </c>
      <c r="JB428" s="52">
        <v>0</v>
      </c>
      <c r="JC428" s="52">
        <v>0</v>
      </c>
      <c r="JD428" s="52">
        <v>0</v>
      </c>
      <c r="JE428" s="52">
        <v>0</v>
      </c>
      <c r="JF428" s="52">
        <v>0</v>
      </c>
      <c r="JG428" s="52">
        <v>0</v>
      </c>
      <c r="JH428" s="52">
        <v>0</v>
      </c>
      <c r="JI428" s="52">
        <v>0</v>
      </c>
      <c r="JJ428" s="52">
        <v>0</v>
      </c>
      <c r="JK428" s="52">
        <v>0</v>
      </c>
      <c r="JL428" s="52">
        <v>0</v>
      </c>
      <c r="JM428" s="52">
        <v>0</v>
      </c>
      <c r="JN428" s="52">
        <v>0</v>
      </c>
      <c r="JO428" s="52">
        <v>0</v>
      </c>
      <c r="JP428" s="52">
        <v>0</v>
      </c>
      <c r="JQ428" s="52">
        <v>0</v>
      </c>
      <c r="JR428" s="52">
        <v>0</v>
      </c>
      <c r="JS428" s="52">
        <v>0</v>
      </c>
      <c r="JT428" s="52">
        <v>0</v>
      </c>
      <c r="JU428" s="52">
        <v>0</v>
      </c>
      <c r="JV428" s="52">
        <v>0</v>
      </c>
      <c r="JW428" s="52">
        <v>0</v>
      </c>
      <c r="JX428" s="52">
        <v>0</v>
      </c>
      <c r="JY428" s="52">
        <v>0</v>
      </c>
      <c r="JZ428" s="52">
        <v>0</v>
      </c>
      <c r="KA428" s="52">
        <v>0</v>
      </c>
      <c r="KB428" s="52">
        <v>0</v>
      </c>
      <c r="KC428" s="52">
        <v>0</v>
      </c>
      <c r="KD428" s="52">
        <v>0</v>
      </c>
      <c r="KE428" s="52">
        <v>0</v>
      </c>
      <c r="KF428" s="52">
        <v>0</v>
      </c>
      <c r="KG428" s="52">
        <v>0</v>
      </c>
      <c r="KH428" s="52">
        <v>0</v>
      </c>
      <c r="KI428" s="52">
        <v>0</v>
      </c>
      <c r="KJ428" s="52">
        <v>0</v>
      </c>
      <c r="KK428" s="52">
        <v>0</v>
      </c>
      <c r="KL428" s="52">
        <v>0</v>
      </c>
      <c r="KM428" s="52">
        <v>0</v>
      </c>
      <c r="KN428" s="52">
        <v>0</v>
      </c>
      <c r="KO428" s="52">
        <v>0</v>
      </c>
      <c r="KP428" s="52">
        <v>0</v>
      </c>
      <c r="KQ428" s="52">
        <v>0</v>
      </c>
      <c r="KR428" s="52">
        <v>0</v>
      </c>
      <c r="KS428" s="52">
        <v>0</v>
      </c>
      <c r="KT428" s="52">
        <v>0</v>
      </c>
      <c r="KU428" s="52">
        <v>0</v>
      </c>
      <c r="KV428" s="52">
        <v>0</v>
      </c>
      <c r="KW428" s="52">
        <v>0</v>
      </c>
      <c r="KX428" s="52">
        <v>0</v>
      </c>
      <c r="KY428" s="52">
        <v>0</v>
      </c>
      <c r="KZ428" s="52">
        <v>0</v>
      </c>
      <c r="LA428" s="52">
        <v>0</v>
      </c>
      <c r="LB428" s="52">
        <v>0</v>
      </c>
      <c r="LC428" s="52">
        <v>0</v>
      </c>
      <c r="LD428" s="52">
        <v>0</v>
      </c>
      <c r="LE428" s="52">
        <v>0</v>
      </c>
      <c r="LF428" s="52">
        <v>0</v>
      </c>
      <c r="LG428" s="52">
        <v>0</v>
      </c>
      <c r="LH428" s="52">
        <v>0</v>
      </c>
      <c r="LI428" s="52">
        <v>0</v>
      </c>
      <c r="LJ428" s="52">
        <v>0</v>
      </c>
      <c r="LK428" s="52">
        <v>0</v>
      </c>
      <c r="LL428" s="52">
        <v>0</v>
      </c>
      <c r="LM428" s="52">
        <v>0</v>
      </c>
      <c r="LN428" s="52">
        <v>0</v>
      </c>
      <c r="LO428" s="52">
        <v>0</v>
      </c>
      <c r="LP428" s="52">
        <v>0</v>
      </c>
      <c r="LQ428" s="52">
        <v>0</v>
      </c>
      <c r="LR428" s="52">
        <v>0</v>
      </c>
      <c r="LS428" s="52">
        <v>0</v>
      </c>
      <c r="LT428" s="52">
        <v>0</v>
      </c>
      <c r="LU428" s="52">
        <v>0</v>
      </c>
      <c r="LV428" s="52">
        <v>0</v>
      </c>
      <c r="LW428" s="52">
        <v>0</v>
      </c>
      <c r="LX428" s="52">
        <v>0</v>
      </c>
      <c r="LY428" s="52">
        <v>0</v>
      </c>
      <c r="LZ428" s="52">
        <v>0</v>
      </c>
      <c r="MA428" s="52">
        <v>0</v>
      </c>
      <c r="MB428" s="52">
        <v>0</v>
      </c>
      <c r="MC428" s="52">
        <v>0</v>
      </c>
      <c r="MD428" s="52">
        <v>0</v>
      </c>
      <c r="ME428" s="52">
        <v>0</v>
      </c>
      <c r="MF428" s="52">
        <v>0</v>
      </c>
      <c r="MG428" s="52">
        <v>0</v>
      </c>
      <c r="MH428" s="52">
        <v>0</v>
      </c>
      <c r="MI428" s="52">
        <v>0</v>
      </c>
      <c r="MJ428" s="52">
        <v>0</v>
      </c>
      <c r="MK428" s="52">
        <v>0</v>
      </c>
      <c r="ML428" s="52">
        <v>0</v>
      </c>
      <c r="MM428" s="52">
        <v>0</v>
      </c>
      <c r="MN428" s="52">
        <v>0</v>
      </c>
      <c r="MO428" s="52">
        <v>0</v>
      </c>
      <c r="MP428" s="52">
        <v>0</v>
      </c>
      <c r="MQ428" s="52">
        <v>0</v>
      </c>
      <c r="MR428" s="52">
        <v>0</v>
      </c>
      <c r="MS428" s="52">
        <v>0</v>
      </c>
      <c r="MT428" s="52">
        <v>0</v>
      </c>
      <c r="MU428" s="52">
        <v>0</v>
      </c>
      <c r="MV428" s="52">
        <v>0</v>
      </c>
      <c r="MW428" s="52">
        <v>0</v>
      </c>
      <c r="MX428" s="52">
        <v>0</v>
      </c>
      <c r="MY428" s="52">
        <v>0</v>
      </c>
      <c r="MZ428" s="52">
        <v>0</v>
      </c>
      <c r="NA428" s="52">
        <v>0</v>
      </c>
      <c r="NB428" s="52">
        <v>0</v>
      </c>
      <c r="NC428" s="52">
        <v>0</v>
      </c>
      <c r="ND428" s="52">
        <v>0</v>
      </c>
      <c r="NE428" s="52">
        <v>0</v>
      </c>
      <c r="NF428" s="52">
        <v>0</v>
      </c>
      <c r="NG428" s="52">
        <v>0</v>
      </c>
      <c r="NH428" s="52">
        <v>0</v>
      </c>
      <c r="NI428" s="52">
        <v>0</v>
      </c>
      <c r="NJ428" s="52">
        <v>0</v>
      </c>
      <c r="NK428" s="52">
        <v>0</v>
      </c>
      <c r="NL428" s="52">
        <v>0</v>
      </c>
      <c r="NM428" s="52">
        <v>0</v>
      </c>
      <c r="NN428" s="52">
        <v>0</v>
      </c>
      <c r="NO428" s="52">
        <v>0</v>
      </c>
      <c r="NP428" s="52">
        <v>0</v>
      </c>
      <c r="NQ428" s="52">
        <v>0</v>
      </c>
      <c r="NR428" s="68">
        <f t="shared" si="24"/>
        <v>554111.02000000037</v>
      </c>
      <c r="NS428" s="68">
        <f t="shared" si="25"/>
        <v>554111.02000000037</v>
      </c>
      <c r="NT428" s="68">
        <f t="shared" si="26"/>
        <v>525460.60000000068</v>
      </c>
    </row>
    <row r="429" spans="1:384" s="40" customFormat="1" ht="15" customHeight="1" outlineLevel="1" x14ac:dyDescent="0.2">
      <c r="A429" s="61"/>
      <c r="B429" s="49" t="s">
        <v>1079</v>
      </c>
      <c r="C429" s="49" t="s">
        <v>1041</v>
      </c>
      <c r="D429" s="49" t="s">
        <v>40</v>
      </c>
      <c r="E429" s="50" t="s">
        <v>1042</v>
      </c>
      <c r="F429" s="64">
        <v>45507</v>
      </c>
      <c r="G429" s="49" t="s">
        <v>1009</v>
      </c>
      <c r="H429" s="72">
        <v>0</v>
      </c>
      <c r="I429" s="65">
        <v>355320</v>
      </c>
      <c r="J429" s="114" t="str">
        <f>_xlfn.XLOOKUP(E429,'[12]Resumo Unidades'!$B:$B,'[12]Resumo Unidades'!$W:$W)</f>
        <v>Fluxo ok</v>
      </c>
      <c r="K429" s="51" t="str">
        <f>IF(L429&gt;Resumo!$E$23,"Sim","Não")</f>
        <v>Não</v>
      </c>
      <c r="L429" s="66">
        <v>0</v>
      </c>
      <c r="M429" s="67"/>
      <c r="N429" s="52">
        <v>0</v>
      </c>
      <c r="O429" s="52">
        <v>0</v>
      </c>
      <c r="P429" s="52">
        <v>0</v>
      </c>
      <c r="Q429" s="52">
        <v>0</v>
      </c>
      <c r="R429" s="52">
        <v>0</v>
      </c>
      <c r="S429" s="52">
        <v>0</v>
      </c>
      <c r="T429" s="52">
        <v>0</v>
      </c>
      <c r="U429" s="52">
        <v>0</v>
      </c>
      <c r="V429" s="52">
        <v>0</v>
      </c>
      <c r="W429" s="52">
        <v>0</v>
      </c>
      <c r="X429" s="52">
        <v>0</v>
      </c>
      <c r="Y429" s="52">
        <v>0</v>
      </c>
      <c r="Z429" s="52">
        <v>0</v>
      </c>
      <c r="AA429" s="52">
        <v>0</v>
      </c>
      <c r="AB429" s="52">
        <v>0</v>
      </c>
      <c r="AC429" s="52">
        <v>0</v>
      </c>
      <c r="AD429" s="52">
        <v>0</v>
      </c>
      <c r="AE429" s="52">
        <v>0</v>
      </c>
      <c r="AF429" s="52">
        <v>0</v>
      </c>
      <c r="AG429" s="52">
        <v>0</v>
      </c>
      <c r="AH429" s="52">
        <v>0</v>
      </c>
      <c r="AI429" s="52">
        <v>0</v>
      </c>
      <c r="AJ429" s="52">
        <v>0</v>
      </c>
      <c r="AK429" s="52">
        <v>0</v>
      </c>
      <c r="AL429" s="52">
        <v>0</v>
      </c>
      <c r="AM429" s="52">
        <v>0</v>
      </c>
      <c r="AN429" s="52">
        <v>0</v>
      </c>
      <c r="AO429" s="52">
        <v>0</v>
      </c>
      <c r="AP429" s="52">
        <v>0</v>
      </c>
      <c r="AQ429" s="52">
        <v>0</v>
      </c>
      <c r="AR429" s="52">
        <v>0</v>
      </c>
      <c r="AS429" s="52">
        <v>0</v>
      </c>
      <c r="AT429" s="52">
        <v>0</v>
      </c>
      <c r="AU429" s="52">
        <v>0</v>
      </c>
      <c r="AV429" s="52">
        <v>0</v>
      </c>
      <c r="AW429" s="52">
        <v>0</v>
      </c>
      <c r="AX429" s="52">
        <v>0</v>
      </c>
      <c r="AY429" s="52">
        <v>0</v>
      </c>
      <c r="AZ429" s="52">
        <v>0</v>
      </c>
      <c r="BA429" s="52">
        <v>0</v>
      </c>
      <c r="BB429" s="52">
        <v>0</v>
      </c>
      <c r="BC429" s="52">
        <v>0</v>
      </c>
      <c r="BD429" s="52">
        <v>0</v>
      </c>
      <c r="BE429" s="52">
        <v>0</v>
      </c>
      <c r="BF429" s="52">
        <v>0</v>
      </c>
      <c r="BG429" s="52">
        <v>0</v>
      </c>
      <c r="BH429" s="52">
        <v>0</v>
      </c>
      <c r="BI429" s="52">
        <v>0</v>
      </c>
      <c r="BJ429" s="52">
        <v>0</v>
      </c>
      <c r="BK429" s="52">
        <v>0</v>
      </c>
      <c r="BL429" s="52">
        <v>0</v>
      </c>
      <c r="BM429" s="52">
        <v>0</v>
      </c>
      <c r="BN429" s="52">
        <v>0</v>
      </c>
      <c r="BO429" s="52">
        <v>0</v>
      </c>
      <c r="BP429" s="52">
        <v>0</v>
      </c>
      <c r="BQ429" s="52">
        <v>0</v>
      </c>
      <c r="BR429" s="52">
        <v>0</v>
      </c>
      <c r="BS429" s="52">
        <v>0</v>
      </c>
      <c r="BT429" s="52">
        <v>0</v>
      </c>
      <c r="BU429" s="52">
        <v>0</v>
      </c>
      <c r="BV429" s="52">
        <v>0</v>
      </c>
      <c r="BW429" s="52">
        <v>0</v>
      </c>
      <c r="BX429" s="52">
        <v>0</v>
      </c>
      <c r="BY429" s="52">
        <v>0</v>
      </c>
      <c r="BZ429" s="52">
        <v>0</v>
      </c>
      <c r="CA429" s="52">
        <v>0</v>
      </c>
      <c r="CB429" s="52">
        <v>0</v>
      </c>
      <c r="CC429" s="52">
        <v>0</v>
      </c>
      <c r="CD429" s="52">
        <v>4937.32</v>
      </c>
      <c r="CE429" s="52">
        <v>4937.32</v>
      </c>
      <c r="CF429" s="52">
        <v>4937.3200000000006</v>
      </c>
      <c r="CG429" s="52">
        <v>4937.3200000000006</v>
      </c>
      <c r="CH429" s="52">
        <v>4937.3200000000006</v>
      </c>
      <c r="CI429" s="52">
        <v>4937.32</v>
      </c>
      <c r="CJ429" s="52">
        <v>4937.32</v>
      </c>
      <c r="CK429" s="52">
        <v>4937.32</v>
      </c>
      <c r="CL429" s="52">
        <v>4937.32</v>
      </c>
      <c r="CM429" s="52">
        <v>4937.32</v>
      </c>
      <c r="CN429" s="52">
        <v>4937.3200000000006</v>
      </c>
      <c r="CO429" s="52">
        <v>4937.3200000000006</v>
      </c>
      <c r="CP429" s="52">
        <v>4937.3200000000006</v>
      </c>
      <c r="CQ429" s="52">
        <v>4937.32</v>
      </c>
      <c r="CR429" s="52">
        <v>4937.32</v>
      </c>
      <c r="CS429" s="52">
        <v>4937.32</v>
      </c>
      <c r="CT429" s="52">
        <v>4937.32</v>
      </c>
      <c r="CU429" s="52">
        <v>4937.32</v>
      </c>
      <c r="CV429" s="52">
        <v>4937.3200000000006</v>
      </c>
      <c r="CW429" s="52">
        <v>4937.3200000000006</v>
      </c>
      <c r="CX429" s="52">
        <v>4937.3200000000006</v>
      </c>
      <c r="CY429" s="52">
        <v>4937.32</v>
      </c>
      <c r="CZ429" s="52">
        <v>4937.32</v>
      </c>
      <c r="DA429" s="52">
        <v>4937.32</v>
      </c>
      <c r="DB429" s="52">
        <v>4937.32</v>
      </c>
      <c r="DC429" s="52">
        <v>4937.32</v>
      </c>
      <c r="DD429" s="52">
        <v>4937.3200000000006</v>
      </c>
      <c r="DE429" s="52">
        <v>4937.3200000000006</v>
      </c>
      <c r="DF429" s="52">
        <v>4937.3200000000006</v>
      </c>
      <c r="DG429" s="52">
        <v>4937.32</v>
      </c>
      <c r="DH429" s="52">
        <v>4937.32</v>
      </c>
      <c r="DI429" s="52">
        <v>4937.32</v>
      </c>
      <c r="DJ429" s="52">
        <v>4937.32</v>
      </c>
      <c r="DK429" s="52">
        <v>4937.32</v>
      </c>
      <c r="DL429" s="52">
        <v>4937.3200000000006</v>
      </c>
      <c r="DM429" s="52">
        <v>4937.3200000000006</v>
      </c>
      <c r="DN429" s="52">
        <v>4937.3200000000006</v>
      </c>
      <c r="DO429" s="52">
        <v>4937.32</v>
      </c>
      <c r="DP429" s="52">
        <v>4937.32</v>
      </c>
      <c r="DQ429" s="52">
        <v>4937.32</v>
      </c>
      <c r="DR429" s="52">
        <v>4937.32</v>
      </c>
      <c r="DS429" s="52">
        <v>4937.32</v>
      </c>
      <c r="DT429" s="52">
        <v>4937.3200000000006</v>
      </c>
      <c r="DU429" s="52">
        <v>4937.3200000000006</v>
      </c>
      <c r="DV429" s="52">
        <v>4937.3200000000006</v>
      </c>
      <c r="DW429" s="52">
        <v>4937.32</v>
      </c>
      <c r="DX429" s="52">
        <v>4937.32</v>
      </c>
      <c r="DY429" s="52">
        <v>4937.32</v>
      </c>
      <c r="DZ429" s="52">
        <v>4937.32</v>
      </c>
      <c r="EA429" s="52">
        <v>4937.32</v>
      </c>
      <c r="EB429" s="52">
        <v>4937.3200000000006</v>
      </c>
      <c r="EC429" s="52">
        <v>4937.3200000000006</v>
      </c>
      <c r="ED429" s="52">
        <v>4937.3200000000006</v>
      </c>
      <c r="EE429" s="52">
        <v>4937.32</v>
      </c>
      <c r="EF429" s="52">
        <v>4937.32</v>
      </c>
      <c r="EG429" s="52">
        <v>4937.32</v>
      </c>
      <c r="EH429" s="52">
        <v>4937.32</v>
      </c>
      <c r="EI429" s="52">
        <v>4937.32</v>
      </c>
      <c r="EJ429" s="52">
        <v>4937.3200000000006</v>
      </c>
      <c r="EK429" s="52">
        <v>4937.3200000000006</v>
      </c>
      <c r="EL429" s="52">
        <v>4937.3200000000006</v>
      </c>
      <c r="EM429" s="52">
        <v>4937.32</v>
      </c>
      <c r="EN429" s="52">
        <v>4937.32</v>
      </c>
      <c r="EO429" s="52">
        <v>4937.32</v>
      </c>
      <c r="EP429" s="52">
        <v>4937.32</v>
      </c>
      <c r="EQ429" s="52">
        <v>4937.32</v>
      </c>
      <c r="ER429" s="52">
        <v>4937.3200000000006</v>
      </c>
      <c r="ES429" s="52">
        <v>4937.3200000000006</v>
      </c>
      <c r="ET429" s="52">
        <v>4937.3200000000006</v>
      </c>
      <c r="EU429" s="52">
        <v>4937.32</v>
      </c>
      <c r="EV429" s="52">
        <v>4937.32</v>
      </c>
      <c r="EW429" s="52">
        <v>4937.32</v>
      </c>
      <c r="EX429" s="52">
        <v>4937.32</v>
      </c>
      <c r="EY429" s="52">
        <v>4937.32</v>
      </c>
      <c r="EZ429" s="52">
        <v>4937.3200000000006</v>
      </c>
      <c r="FA429" s="52">
        <v>4937.3200000000006</v>
      </c>
      <c r="FB429" s="52">
        <v>4937.3200000000006</v>
      </c>
      <c r="FC429" s="52">
        <v>4937.32</v>
      </c>
      <c r="FD429" s="52">
        <v>4937.32</v>
      </c>
      <c r="FE429" s="52">
        <v>4937.32</v>
      </c>
      <c r="FF429" s="52">
        <v>4937.32</v>
      </c>
      <c r="FG429" s="52">
        <v>4937.32</v>
      </c>
      <c r="FH429" s="52">
        <v>4937.3200000000006</v>
      </c>
      <c r="FI429" s="52">
        <v>4937.3200000000006</v>
      </c>
      <c r="FJ429" s="52">
        <v>4937.3200000000006</v>
      </c>
      <c r="FK429" s="52">
        <v>4937.32</v>
      </c>
      <c r="FL429" s="52">
        <v>4937.32</v>
      </c>
      <c r="FM429" s="52">
        <v>4937.32</v>
      </c>
      <c r="FN429" s="52">
        <v>4937.32</v>
      </c>
      <c r="FO429" s="52">
        <v>4937.32</v>
      </c>
      <c r="FP429" s="52">
        <v>4937.3200000000006</v>
      </c>
      <c r="FQ429" s="52">
        <v>4937.3200000000006</v>
      </c>
      <c r="FR429" s="52">
        <v>4937.3200000000006</v>
      </c>
      <c r="FS429" s="52">
        <v>4937.32</v>
      </c>
      <c r="FT429" s="52">
        <v>4937.32</v>
      </c>
      <c r="FU429" s="52">
        <v>4937.32</v>
      </c>
      <c r="FV429" s="52">
        <v>4937.32</v>
      </c>
      <c r="FW429" s="52">
        <v>4937.32</v>
      </c>
      <c r="FX429" s="52">
        <v>4937.3200000000006</v>
      </c>
      <c r="FY429" s="52">
        <v>4937.3200000000006</v>
      </c>
      <c r="FZ429" s="52">
        <v>4937.3200000000006</v>
      </c>
      <c r="GA429" s="52">
        <v>4937.32</v>
      </c>
      <c r="GB429" s="52">
        <v>4937.32</v>
      </c>
      <c r="GC429" s="52">
        <v>4937.32</v>
      </c>
      <c r="GD429" s="52">
        <v>4937.32</v>
      </c>
      <c r="GE429" s="52">
        <v>4937.32</v>
      </c>
      <c r="GF429" s="52">
        <v>4937.3200000000006</v>
      </c>
      <c r="GG429" s="52">
        <v>4937.3200000000006</v>
      </c>
      <c r="GH429" s="52">
        <v>4937.3200000000006</v>
      </c>
      <c r="GI429" s="52">
        <v>4937.32</v>
      </c>
      <c r="GJ429" s="52">
        <v>4937.32</v>
      </c>
      <c r="GK429" s="52">
        <v>4937.32</v>
      </c>
      <c r="GL429" s="52">
        <v>4937.32</v>
      </c>
      <c r="GM429" s="52">
        <v>4937.32</v>
      </c>
      <c r="GN429" s="52">
        <v>4937.32</v>
      </c>
      <c r="GO429" s="52">
        <v>0</v>
      </c>
      <c r="GP429" s="52">
        <v>0</v>
      </c>
      <c r="GQ429" s="52">
        <v>0</v>
      </c>
      <c r="GR429" s="52">
        <v>0</v>
      </c>
      <c r="GS429" s="52">
        <v>0</v>
      </c>
      <c r="GT429" s="52">
        <v>0</v>
      </c>
      <c r="GU429" s="52">
        <v>0</v>
      </c>
      <c r="GV429" s="52">
        <v>0</v>
      </c>
      <c r="GW429" s="52">
        <v>0</v>
      </c>
      <c r="GX429" s="52">
        <v>0</v>
      </c>
      <c r="GY429" s="52">
        <v>0</v>
      </c>
      <c r="GZ429" s="52">
        <v>0</v>
      </c>
      <c r="HA429" s="52">
        <v>0</v>
      </c>
      <c r="HB429" s="52">
        <v>0</v>
      </c>
      <c r="HC429" s="52">
        <v>0</v>
      </c>
      <c r="HD429" s="52">
        <v>0</v>
      </c>
      <c r="HE429" s="52">
        <v>0</v>
      </c>
      <c r="HF429" s="52">
        <v>0</v>
      </c>
      <c r="HG429" s="52">
        <v>0</v>
      </c>
      <c r="HH429" s="52">
        <v>0</v>
      </c>
      <c r="HI429" s="52">
        <v>0</v>
      </c>
      <c r="HJ429" s="52">
        <v>0</v>
      </c>
      <c r="HK429" s="52">
        <v>0</v>
      </c>
      <c r="HL429" s="52">
        <v>0</v>
      </c>
      <c r="HM429" s="52">
        <v>0</v>
      </c>
      <c r="HN429" s="52">
        <v>0</v>
      </c>
      <c r="HO429" s="52">
        <v>0</v>
      </c>
      <c r="HP429" s="52">
        <v>0</v>
      </c>
      <c r="HQ429" s="52">
        <v>0</v>
      </c>
      <c r="HR429" s="52">
        <v>0</v>
      </c>
      <c r="HS429" s="52">
        <v>0</v>
      </c>
      <c r="HT429" s="52">
        <v>0</v>
      </c>
      <c r="HU429" s="52">
        <v>0</v>
      </c>
      <c r="HV429" s="52">
        <v>0</v>
      </c>
      <c r="HW429" s="52">
        <v>0</v>
      </c>
      <c r="HX429" s="52">
        <v>0</v>
      </c>
      <c r="HY429" s="52">
        <v>0</v>
      </c>
      <c r="HZ429" s="52">
        <v>0</v>
      </c>
      <c r="IA429" s="52">
        <v>0</v>
      </c>
      <c r="IB429" s="52">
        <v>0</v>
      </c>
      <c r="IC429" s="52">
        <v>0</v>
      </c>
      <c r="ID429" s="52">
        <v>0</v>
      </c>
      <c r="IE429" s="52">
        <v>0</v>
      </c>
      <c r="IF429" s="52">
        <v>0</v>
      </c>
      <c r="IG429" s="52">
        <v>0</v>
      </c>
      <c r="IH429" s="52">
        <v>0</v>
      </c>
      <c r="II429" s="52">
        <v>0</v>
      </c>
      <c r="IJ429" s="52">
        <v>0</v>
      </c>
      <c r="IK429" s="52">
        <v>0</v>
      </c>
      <c r="IL429" s="52">
        <v>0</v>
      </c>
      <c r="IM429" s="52">
        <v>0</v>
      </c>
      <c r="IN429" s="52">
        <v>0</v>
      </c>
      <c r="IO429" s="52">
        <v>0</v>
      </c>
      <c r="IP429" s="52">
        <v>0</v>
      </c>
      <c r="IQ429" s="52">
        <v>0</v>
      </c>
      <c r="IR429" s="52">
        <v>0</v>
      </c>
      <c r="IS429" s="52">
        <v>0</v>
      </c>
      <c r="IT429" s="52">
        <v>0</v>
      </c>
      <c r="IU429" s="52">
        <v>0</v>
      </c>
      <c r="IV429" s="52">
        <v>0</v>
      </c>
      <c r="IW429" s="52">
        <v>0</v>
      </c>
      <c r="IX429" s="52">
        <v>0</v>
      </c>
      <c r="IY429" s="52">
        <v>0</v>
      </c>
      <c r="IZ429" s="52">
        <v>0</v>
      </c>
      <c r="JA429" s="52">
        <v>0</v>
      </c>
      <c r="JB429" s="52">
        <v>0</v>
      </c>
      <c r="JC429" s="52">
        <v>0</v>
      </c>
      <c r="JD429" s="52">
        <v>0</v>
      </c>
      <c r="JE429" s="52">
        <v>0</v>
      </c>
      <c r="JF429" s="52">
        <v>0</v>
      </c>
      <c r="JG429" s="52">
        <v>0</v>
      </c>
      <c r="JH429" s="52">
        <v>0</v>
      </c>
      <c r="JI429" s="52">
        <v>0</v>
      </c>
      <c r="JJ429" s="52">
        <v>0</v>
      </c>
      <c r="JK429" s="52">
        <v>0</v>
      </c>
      <c r="JL429" s="52">
        <v>0</v>
      </c>
      <c r="JM429" s="52">
        <v>0</v>
      </c>
      <c r="JN429" s="52">
        <v>0</v>
      </c>
      <c r="JO429" s="52">
        <v>0</v>
      </c>
      <c r="JP429" s="52">
        <v>0</v>
      </c>
      <c r="JQ429" s="52">
        <v>0</v>
      </c>
      <c r="JR429" s="52">
        <v>0</v>
      </c>
      <c r="JS429" s="52">
        <v>0</v>
      </c>
      <c r="JT429" s="52">
        <v>0</v>
      </c>
      <c r="JU429" s="52">
        <v>0</v>
      </c>
      <c r="JV429" s="52">
        <v>0</v>
      </c>
      <c r="JW429" s="52">
        <v>0</v>
      </c>
      <c r="JX429" s="52">
        <v>0</v>
      </c>
      <c r="JY429" s="52">
        <v>0</v>
      </c>
      <c r="JZ429" s="52">
        <v>0</v>
      </c>
      <c r="KA429" s="52">
        <v>0</v>
      </c>
      <c r="KB429" s="52">
        <v>0</v>
      </c>
      <c r="KC429" s="52">
        <v>0</v>
      </c>
      <c r="KD429" s="52">
        <v>0</v>
      </c>
      <c r="KE429" s="52">
        <v>0</v>
      </c>
      <c r="KF429" s="52">
        <v>0</v>
      </c>
      <c r="KG429" s="52">
        <v>0</v>
      </c>
      <c r="KH429" s="52">
        <v>0</v>
      </c>
      <c r="KI429" s="52">
        <v>0</v>
      </c>
      <c r="KJ429" s="52">
        <v>0</v>
      </c>
      <c r="KK429" s="52">
        <v>0</v>
      </c>
      <c r="KL429" s="52">
        <v>0</v>
      </c>
      <c r="KM429" s="52">
        <v>0</v>
      </c>
      <c r="KN429" s="52">
        <v>0</v>
      </c>
      <c r="KO429" s="52">
        <v>0</v>
      </c>
      <c r="KP429" s="52">
        <v>0</v>
      </c>
      <c r="KQ429" s="52">
        <v>0</v>
      </c>
      <c r="KR429" s="52">
        <v>0</v>
      </c>
      <c r="KS429" s="52">
        <v>0</v>
      </c>
      <c r="KT429" s="52">
        <v>0</v>
      </c>
      <c r="KU429" s="52">
        <v>0</v>
      </c>
      <c r="KV429" s="52">
        <v>0</v>
      </c>
      <c r="KW429" s="52">
        <v>0</v>
      </c>
      <c r="KX429" s="52">
        <v>0</v>
      </c>
      <c r="KY429" s="52">
        <v>0</v>
      </c>
      <c r="KZ429" s="52">
        <v>0</v>
      </c>
      <c r="LA429" s="52">
        <v>0</v>
      </c>
      <c r="LB429" s="52">
        <v>0</v>
      </c>
      <c r="LC429" s="52">
        <v>0</v>
      </c>
      <c r="LD429" s="52">
        <v>0</v>
      </c>
      <c r="LE429" s="52">
        <v>0</v>
      </c>
      <c r="LF429" s="52">
        <v>0</v>
      </c>
      <c r="LG429" s="52">
        <v>0</v>
      </c>
      <c r="LH429" s="52">
        <v>0</v>
      </c>
      <c r="LI429" s="52">
        <v>0</v>
      </c>
      <c r="LJ429" s="52">
        <v>0</v>
      </c>
      <c r="LK429" s="52">
        <v>0</v>
      </c>
      <c r="LL429" s="52">
        <v>0</v>
      </c>
      <c r="LM429" s="52">
        <v>0</v>
      </c>
      <c r="LN429" s="52">
        <v>0</v>
      </c>
      <c r="LO429" s="52">
        <v>0</v>
      </c>
      <c r="LP429" s="52">
        <v>0</v>
      </c>
      <c r="LQ429" s="52">
        <v>0</v>
      </c>
      <c r="LR429" s="52">
        <v>0</v>
      </c>
      <c r="LS429" s="52">
        <v>0</v>
      </c>
      <c r="LT429" s="52">
        <v>0</v>
      </c>
      <c r="LU429" s="52">
        <v>0</v>
      </c>
      <c r="LV429" s="52">
        <v>0</v>
      </c>
      <c r="LW429" s="52">
        <v>0</v>
      </c>
      <c r="LX429" s="52">
        <v>0</v>
      </c>
      <c r="LY429" s="52">
        <v>0</v>
      </c>
      <c r="LZ429" s="52">
        <v>0</v>
      </c>
      <c r="MA429" s="52">
        <v>0</v>
      </c>
      <c r="MB429" s="52">
        <v>0</v>
      </c>
      <c r="MC429" s="52">
        <v>0</v>
      </c>
      <c r="MD429" s="52">
        <v>0</v>
      </c>
      <c r="ME429" s="52">
        <v>0</v>
      </c>
      <c r="MF429" s="52">
        <v>0</v>
      </c>
      <c r="MG429" s="52">
        <v>0</v>
      </c>
      <c r="MH429" s="52">
        <v>0</v>
      </c>
      <c r="MI429" s="52">
        <v>0</v>
      </c>
      <c r="MJ429" s="52">
        <v>0</v>
      </c>
      <c r="MK429" s="52">
        <v>0</v>
      </c>
      <c r="ML429" s="52">
        <v>0</v>
      </c>
      <c r="MM429" s="52">
        <v>0</v>
      </c>
      <c r="MN429" s="52">
        <v>0</v>
      </c>
      <c r="MO429" s="52">
        <v>0</v>
      </c>
      <c r="MP429" s="52">
        <v>0</v>
      </c>
      <c r="MQ429" s="52">
        <v>0</v>
      </c>
      <c r="MR429" s="52">
        <v>0</v>
      </c>
      <c r="MS429" s="52">
        <v>0</v>
      </c>
      <c r="MT429" s="52">
        <v>0</v>
      </c>
      <c r="MU429" s="52">
        <v>0</v>
      </c>
      <c r="MV429" s="52">
        <v>0</v>
      </c>
      <c r="MW429" s="52">
        <v>0</v>
      </c>
      <c r="MX429" s="52">
        <v>0</v>
      </c>
      <c r="MY429" s="52">
        <v>0</v>
      </c>
      <c r="MZ429" s="52">
        <v>0</v>
      </c>
      <c r="NA429" s="52">
        <v>0</v>
      </c>
      <c r="NB429" s="52">
        <v>0</v>
      </c>
      <c r="NC429" s="52">
        <v>0</v>
      </c>
      <c r="ND429" s="52">
        <v>0</v>
      </c>
      <c r="NE429" s="52">
        <v>0</v>
      </c>
      <c r="NF429" s="52">
        <v>0</v>
      </c>
      <c r="NG429" s="52">
        <v>0</v>
      </c>
      <c r="NH429" s="52">
        <v>0</v>
      </c>
      <c r="NI429" s="52">
        <v>0</v>
      </c>
      <c r="NJ429" s="52">
        <v>0</v>
      </c>
      <c r="NK429" s="52">
        <v>0</v>
      </c>
      <c r="NL429" s="52">
        <v>0</v>
      </c>
      <c r="NM429" s="52">
        <v>0</v>
      </c>
      <c r="NN429" s="52">
        <v>0</v>
      </c>
      <c r="NO429" s="52">
        <v>0</v>
      </c>
      <c r="NP429" s="52">
        <v>0</v>
      </c>
      <c r="NQ429" s="52">
        <v>0</v>
      </c>
      <c r="NR429" s="68">
        <f t="shared" si="24"/>
        <v>567791.80000000016</v>
      </c>
      <c r="NS429" s="68">
        <f t="shared" si="25"/>
        <v>567791.80000000016</v>
      </c>
      <c r="NT429" s="68">
        <f t="shared" si="26"/>
        <v>538167.88000000047</v>
      </c>
    </row>
    <row r="430" spans="1:384" s="40" customFormat="1" ht="15" customHeight="1" outlineLevel="1" x14ac:dyDescent="0.2">
      <c r="A430" s="61"/>
      <c r="B430" s="49" t="s">
        <v>1079</v>
      </c>
      <c r="C430" s="49" t="s">
        <v>1043</v>
      </c>
      <c r="D430" s="49" t="s">
        <v>40</v>
      </c>
      <c r="E430" s="50" t="s">
        <v>1044</v>
      </c>
      <c r="F430" s="64">
        <v>45507</v>
      </c>
      <c r="G430" s="49" t="s">
        <v>1009</v>
      </c>
      <c r="H430" s="72">
        <v>0</v>
      </c>
      <c r="I430" s="65">
        <v>355320</v>
      </c>
      <c r="J430" s="114" t="str">
        <f>_xlfn.XLOOKUP(E430,'[12]Resumo Unidades'!$B:$B,'[12]Resumo Unidades'!$W:$W)</f>
        <v>Fluxo ok</v>
      </c>
      <c r="K430" s="51" t="str">
        <f>IF(L430&gt;Resumo!$E$23,"Sim","Não")</f>
        <v>Não</v>
      </c>
      <c r="L430" s="66">
        <v>0</v>
      </c>
      <c r="M430" s="67"/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52">
        <v>0</v>
      </c>
      <c r="W430" s="52">
        <v>0</v>
      </c>
      <c r="X430" s="52">
        <v>0</v>
      </c>
      <c r="Y430" s="52">
        <v>0</v>
      </c>
      <c r="Z430" s="52">
        <v>0</v>
      </c>
      <c r="AA430" s="52">
        <v>0</v>
      </c>
      <c r="AB430" s="52">
        <v>0</v>
      </c>
      <c r="AC430" s="52">
        <v>0</v>
      </c>
      <c r="AD430" s="52">
        <v>0</v>
      </c>
      <c r="AE430" s="52">
        <v>0</v>
      </c>
      <c r="AF430" s="52">
        <v>0</v>
      </c>
      <c r="AG430" s="52">
        <v>0</v>
      </c>
      <c r="AH430" s="52">
        <v>0</v>
      </c>
      <c r="AI430" s="52">
        <v>0</v>
      </c>
      <c r="AJ430" s="52">
        <v>0</v>
      </c>
      <c r="AK430" s="52">
        <v>0</v>
      </c>
      <c r="AL430" s="52">
        <v>0</v>
      </c>
      <c r="AM430" s="52">
        <v>0</v>
      </c>
      <c r="AN430" s="52">
        <v>0</v>
      </c>
      <c r="AO430" s="52">
        <v>0</v>
      </c>
      <c r="AP430" s="52">
        <v>0</v>
      </c>
      <c r="AQ430" s="52">
        <v>0</v>
      </c>
      <c r="AR430" s="52">
        <v>0</v>
      </c>
      <c r="AS430" s="52">
        <v>0</v>
      </c>
      <c r="AT430" s="52">
        <v>0</v>
      </c>
      <c r="AU430" s="52">
        <v>0</v>
      </c>
      <c r="AV430" s="52">
        <v>0</v>
      </c>
      <c r="AW430" s="52">
        <v>0</v>
      </c>
      <c r="AX430" s="52">
        <v>0</v>
      </c>
      <c r="AY430" s="52">
        <v>0</v>
      </c>
      <c r="AZ430" s="52">
        <v>0</v>
      </c>
      <c r="BA430" s="52">
        <v>0</v>
      </c>
      <c r="BB430" s="52">
        <v>0</v>
      </c>
      <c r="BC430" s="52">
        <v>0</v>
      </c>
      <c r="BD430" s="52">
        <v>0</v>
      </c>
      <c r="BE430" s="52">
        <v>0</v>
      </c>
      <c r="BF430" s="52">
        <v>0</v>
      </c>
      <c r="BG430" s="52">
        <v>0</v>
      </c>
      <c r="BH430" s="52">
        <v>0</v>
      </c>
      <c r="BI430" s="52">
        <v>0</v>
      </c>
      <c r="BJ430" s="52">
        <v>0</v>
      </c>
      <c r="BK430" s="52">
        <v>0</v>
      </c>
      <c r="BL430" s="52">
        <v>0</v>
      </c>
      <c r="BM430" s="52">
        <v>0</v>
      </c>
      <c r="BN430" s="52">
        <v>0</v>
      </c>
      <c r="BO430" s="52">
        <v>0</v>
      </c>
      <c r="BP430" s="52">
        <v>0</v>
      </c>
      <c r="BQ430" s="52">
        <v>0</v>
      </c>
      <c r="BR430" s="52">
        <v>0</v>
      </c>
      <c r="BS430" s="52">
        <v>0</v>
      </c>
      <c r="BT430" s="52">
        <v>0</v>
      </c>
      <c r="BU430" s="52">
        <v>0</v>
      </c>
      <c r="BV430" s="52">
        <v>0</v>
      </c>
      <c r="BW430" s="52">
        <v>0</v>
      </c>
      <c r="BX430" s="52">
        <v>0</v>
      </c>
      <c r="BY430" s="52">
        <v>0</v>
      </c>
      <c r="BZ430" s="52">
        <v>0</v>
      </c>
      <c r="CA430" s="52">
        <v>0</v>
      </c>
      <c r="CB430" s="52">
        <v>0</v>
      </c>
      <c r="CC430" s="52">
        <v>0</v>
      </c>
      <c r="CD430" s="52">
        <v>4937.3200000000006</v>
      </c>
      <c r="CE430" s="52">
        <v>4937.3200000000006</v>
      </c>
      <c r="CF430" s="52">
        <v>4937.32</v>
      </c>
      <c r="CG430" s="52">
        <v>4937.32</v>
      </c>
      <c r="CH430" s="52">
        <v>4937.32</v>
      </c>
      <c r="CI430" s="52">
        <v>4937.3200000000006</v>
      </c>
      <c r="CJ430" s="52">
        <v>4937.32</v>
      </c>
      <c r="CK430" s="52">
        <v>4937.32</v>
      </c>
      <c r="CL430" s="52">
        <v>4937.3200000000006</v>
      </c>
      <c r="CM430" s="52">
        <v>4937.3200000000006</v>
      </c>
      <c r="CN430" s="52">
        <v>4937.32</v>
      </c>
      <c r="CO430" s="52">
        <v>4937.32</v>
      </c>
      <c r="CP430" s="52">
        <v>4937.32</v>
      </c>
      <c r="CQ430" s="52">
        <v>4937.3200000000006</v>
      </c>
      <c r="CR430" s="52">
        <v>4937.32</v>
      </c>
      <c r="CS430" s="52">
        <v>4937.32</v>
      </c>
      <c r="CT430" s="52">
        <v>4937.3200000000006</v>
      </c>
      <c r="CU430" s="52">
        <v>4937.3200000000006</v>
      </c>
      <c r="CV430" s="52">
        <v>4937.32</v>
      </c>
      <c r="CW430" s="52">
        <v>4937.32</v>
      </c>
      <c r="CX430" s="52">
        <v>4937.32</v>
      </c>
      <c r="CY430" s="52">
        <v>4937.3200000000006</v>
      </c>
      <c r="CZ430" s="52">
        <v>4937.32</v>
      </c>
      <c r="DA430" s="52">
        <v>4937.32</v>
      </c>
      <c r="DB430" s="52">
        <v>4937.3200000000006</v>
      </c>
      <c r="DC430" s="52">
        <v>4937.3200000000006</v>
      </c>
      <c r="DD430" s="52">
        <v>4937.32</v>
      </c>
      <c r="DE430" s="52">
        <v>4937.32</v>
      </c>
      <c r="DF430" s="52">
        <v>4937.32</v>
      </c>
      <c r="DG430" s="52">
        <v>4937.3200000000006</v>
      </c>
      <c r="DH430" s="52">
        <v>4937.32</v>
      </c>
      <c r="DI430" s="52">
        <v>4937.32</v>
      </c>
      <c r="DJ430" s="52">
        <v>4937.3200000000006</v>
      </c>
      <c r="DK430" s="52">
        <v>4937.3200000000006</v>
      </c>
      <c r="DL430" s="52">
        <v>4937.32</v>
      </c>
      <c r="DM430" s="52">
        <v>4937.32</v>
      </c>
      <c r="DN430" s="52">
        <v>4937.32</v>
      </c>
      <c r="DO430" s="52">
        <v>4937.3200000000006</v>
      </c>
      <c r="DP430" s="52">
        <v>4937.32</v>
      </c>
      <c r="DQ430" s="52">
        <v>4937.32</v>
      </c>
      <c r="DR430" s="52">
        <v>4937.3200000000006</v>
      </c>
      <c r="DS430" s="52">
        <v>4937.3200000000006</v>
      </c>
      <c r="DT430" s="52">
        <v>4937.32</v>
      </c>
      <c r="DU430" s="52">
        <v>4937.32</v>
      </c>
      <c r="DV430" s="52">
        <v>4937.32</v>
      </c>
      <c r="DW430" s="52">
        <v>4937.3200000000006</v>
      </c>
      <c r="DX430" s="52">
        <v>4937.32</v>
      </c>
      <c r="DY430" s="52">
        <v>4937.32</v>
      </c>
      <c r="DZ430" s="52">
        <v>4937.3200000000006</v>
      </c>
      <c r="EA430" s="52">
        <v>4937.3200000000006</v>
      </c>
      <c r="EB430" s="52">
        <v>4937.32</v>
      </c>
      <c r="EC430" s="52">
        <v>4937.32</v>
      </c>
      <c r="ED430" s="52">
        <v>4937.32</v>
      </c>
      <c r="EE430" s="52">
        <v>4937.3200000000006</v>
      </c>
      <c r="EF430" s="52">
        <v>4937.32</v>
      </c>
      <c r="EG430" s="52">
        <v>4937.32</v>
      </c>
      <c r="EH430" s="52">
        <v>4937.3200000000006</v>
      </c>
      <c r="EI430" s="52">
        <v>4937.3200000000006</v>
      </c>
      <c r="EJ430" s="52">
        <v>4937.32</v>
      </c>
      <c r="EK430" s="52">
        <v>4937.32</v>
      </c>
      <c r="EL430" s="52">
        <v>4937.32</v>
      </c>
      <c r="EM430" s="52">
        <v>4937.3200000000006</v>
      </c>
      <c r="EN430" s="52">
        <v>4937.32</v>
      </c>
      <c r="EO430" s="52">
        <v>4937.32</v>
      </c>
      <c r="EP430" s="52">
        <v>4937.3200000000006</v>
      </c>
      <c r="EQ430" s="52">
        <v>4937.3200000000006</v>
      </c>
      <c r="ER430" s="52">
        <v>4937.32</v>
      </c>
      <c r="ES430" s="52">
        <v>4937.32</v>
      </c>
      <c r="ET430" s="52">
        <v>4937.32</v>
      </c>
      <c r="EU430" s="52">
        <v>4937.3200000000006</v>
      </c>
      <c r="EV430" s="52">
        <v>4937.32</v>
      </c>
      <c r="EW430" s="52">
        <v>4937.32</v>
      </c>
      <c r="EX430" s="52">
        <v>4937.3200000000006</v>
      </c>
      <c r="EY430" s="52">
        <v>4937.3200000000006</v>
      </c>
      <c r="EZ430" s="52">
        <v>4937.32</v>
      </c>
      <c r="FA430" s="52">
        <v>4937.32</v>
      </c>
      <c r="FB430" s="52">
        <v>4937.32</v>
      </c>
      <c r="FC430" s="52">
        <v>4937.3200000000006</v>
      </c>
      <c r="FD430" s="52">
        <v>4937.32</v>
      </c>
      <c r="FE430" s="52">
        <v>4937.32</v>
      </c>
      <c r="FF430" s="52">
        <v>4937.3200000000006</v>
      </c>
      <c r="FG430" s="52">
        <v>4937.3200000000006</v>
      </c>
      <c r="FH430" s="52">
        <v>4937.32</v>
      </c>
      <c r="FI430" s="52">
        <v>4937.32</v>
      </c>
      <c r="FJ430" s="52">
        <v>4937.32</v>
      </c>
      <c r="FK430" s="52">
        <v>4937.3200000000006</v>
      </c>
      <c r="FL430" s="52">
        <v>4937.32</v>
      </c>
      <c r="FM430" s="52">
        <v>4937.32</v>
      </c>
      <c r="FN430" s="52">
        <v>4937.3200000000006</v>
      </c>
      <c r="FO430" s="52">
        <v>4937.3200000000006</v>
      </c>
      <c r="FP430" s="52">
        <v>4937.32</v>
      </c>
      <c r="FQ430" s="52">
        <v>4937.32</v>
      </c>
      <c r="FR430" s="52">
        <v>4937.32</v>
      </c>
      <c r="FS430" s="52">
        <v>4937.3200000000006</v>
      </c>
      <c r="FT430" s="52">
        <v>4937.32</v>
      </c>
      <c r="FU430" s="52">
        <v>4937.32</v>
      </c>
      <c r="FV430" s="52">
        <v>4937.3200000000006</v>
      </c>
      <c r="FW430" s="52">
        <v>4937.3200000000006</v>
      </c>
      <c r="FX430" s="52">
        <v>4937.32</v>
      </c>
      <c r="FY430" s="52">
        <v>4937.32</v>
      </c>
      <c r="FZ430" s="52">
        <v>4937.32</v>
      </c>
      <c r="GA430" s="52">
        <v>4937.3200000000006</v>
      </c>
      <c r="GB430" s="52">
        <v>4937.32</v>
      </c>
      <c r="GC430" s="52">
        <v>4937.32</v>
      </c>
      <c r="GD430" s="52">
        <v>4937.3200000000006</v>
      </c>
      <c r="GE430" s="52">
        <v>4937.3200000000006</v>
      </c>
      <c r="GF430" s="52">
        <v>4937.32</v>
      </c>
      <c r="GG430" s="52">
        <v>4937.32</v>
      </c>
      <c r="GH430" s="52">
        <v>4937.32</v>
      </c>
      <c r="GI430" s="52">
        <v>4937.3200000000006</v>
      </c>
      <c r="GJ430" s="52">
        <v>4937.32</v>
      </c>
      <c r="GK430" s="52">
        <v>4937.32</v>
      </c>
      <c r="GL430" s="52">
        <v>4937.3200000000006</v>
      </c>
      <c r="GM430" s="52">
        <v>4937.3200000000006</v>
      </c>
      <c r="GN430" s="52">
        <v>4937.32</v>
      </c>
      <c r="GO430" s="52">
        <v>0</v>
      </c>
      <c r="GP430" s="52">
        <v>0</v>
      </c>
      <c r="GQ430" s="52">
        <v>0</v>
      </c>
      <c r="GR430" s="52">
        <v>0</v>
      </c>
      <c r="GS430" s="52">
        <v>0</v>
      </c>
      <c r="GT430" s="52">
        <v>0</v>
      </c>
      <c r="GU430" s="52">
        <v>0</v>
      </c>
      <c r="GV430" s="52">
        <v>0</v>
      </c>
      <c r="GW430" s="52">
        <v>0</v>
      </c>
      <c r="GX430" s="52">
        <v>0</v>
      </c>
      <c r="GY430" s="52">
        <v>0</v>
      </c>
      <c r="GZ430" s="52">
        <v>0</v>
      </c>
      <c r="HA430" s="52">
        <v>0</v>
      </c>
      <c r="HB430" s="52">
        <v>0</v>
      </c>
      <c r="HC430" s="52">
        <v>0</v>
      </c>
      <c r="HD430" s="52">
        <v>0</v>
      </c>
      <c r="HE430" s="52">
        <v>0</v>
      </c>
      <c r="HF430" s="52">
        <v>0</v>
      </c>
      <c r="HG430" s="52">
        <v>0</v>
      </c>
      <c r="HH430" s="52">
        <v>0</v>
      </c>
      <c r="HI430" s="52">
        <v>0</v>
      </c>
      <c r="HJ430" s="52">
        <v>0</v>
      </c>
      <c r="HK430" s="52">
        <v>0</v>
      </c>
      <c r="HL430" s="52">
        <v>0</v>
      </c>
      <c r="HM430" s="52">
        <v>0</v>
      </c>
      <c r="HN430" s="52">
        <v>0</v>
      </c>
      <c r="HO430" s="52">
        <v>0</v>
      </c>
      <c r="HP430" s="52">
        <v>0</v>
      </c>
      <c r="HQ430" s="52">
        <v>0</v>
      </c>
      <c r="HR430" s="52">
        <v>0</v>
      </c>
      <c r="HS430" s="52">
        <v>0</v>
      </c>
      <c r="HT430" s="52">
        <v>0</v>
      </c>
      <c r="HU430" s="52">
        <v>0</v>
      </c>
      <c r="HV430" s="52">
        <v>0</v>
      </c>
      <c r="HW430" s="52">
        <v>0</v>
      </c>
      <c r="HX430" s="52">
        <v>0</v>
      </c>
      <c r="HY430" s="52">
        <v>0</v>
      </c>
      <c r="HZ430" s="52">
        <v>0</v>
      </c>
      <c r="IA430" s="52">
        <v>0</v>
      </c>
      <c r="IB430" s="52">
        <v>0</v>
      </c>
      <c r="IC430" s="52">
        <v>0</v>
      </c>
      <c r="ID430" s="52">
        <v>0</v>
      </c>
      <c r="IE430" s="52">
        <v>0</v>
      </c>
      <c r="IF430" s="52">
        <v>0</v>
      </c>
      <c r="IG430" s="52">
        <v>0</v>
      </c>
      <c r="IH430" s="52">
        <v>0</v>
      </c>
      <c r="II430" s="52">
        <v>0</v>
      </c>
      <c r="IJ430" s="52">
        <v>0</v>
      </c>
      <c r="IK430" s="52">
        <v>0</v>
      </c>
      <c r="IL430" s="52">
        <v>0</v>
      </c>
      <c r="IM430" s="52">
        <v>0</v>
      </c>
      <c r="IN430" s="52">
        <v>0</v>
      </c>
      <c r="IO430" s="52">
        <v>0</v>
      </c>
      <c r="IP430" s="52">
        <v>0</v>
      </c>
      <c r="IQ430" s="52">
        <v>0</v>
      </c>
      <c r="IR430" s="52">
        <v>0</v>
      </c>
      <c r="IS430" s="52">
        <v>0</v>
      </c>
      <c r="IT430" s="52">
        <v>0</v>
      </c>
      <c r="IU430" s="52">
        <v>0</v>
      </c>
      <c r="IV430" s="52">
        <v>0</v>
      </c>
      <c r="IW430" s="52">
        <v>0</v>
      </c>
      <c r="IX430" s="52">
        <v>0</v>
      </c>
      <c r="IY430" s="52">
        <v>0</v>
      </c>
      <c r="IZ430" s="52">
        <v>0</v>
      </c>
      <c r="JA430" s="52">
        <v>0</v>
      </c>
      <c r="JB430" s="52">
        <v>0</v>
      </c>
      <c r="JC430" s="52">
        <v>0</v>
      </c>
      <c r="JD430" s="52">
        <v>0</v>
      </c>
      <c r="JE430" s="52">
        <v>0</v>
      </c>
      <c r="JF430" s="52">
        <v>0</v>
      </c>
      <c r="JG430" s="52">
        <v>0</v>
      </c>
      <c r="JH430" s="52">
        <v>0</v>
      </c>
      <c r="JI430" s="52">
        <v>0</v>
      </c>
      <c r="JJ430" s="52">
        <v>0</v>
      </c>
      <c r="JK430" s="52">
        <v>0</v>
      </c>
      <c r="JL430" s="52">
        <v>0</v>
      </c>
      <c r="JM430" s="52">
        <v>0</v>
      </c>
      <c r="JN430" s="52">
        <v>0</v>
      </c>
      <c r="JO430" s="52">
        <v>0</v>
      </c>
      <c r="JP430" s="52">
        <v>0</v>
      </c>
      <c r="JQ430" s="52">
        <v>0</v>
      </c>
      <c r="JR430" s="52">
        <v>0</v>
      </c>
      <c r="JS430" s="52">
        <v>0</v>
      </c>
      <c r="JT430" s="52">
        <v>0</v>
      </c>
      <c r="JU430" s="52">
        <v>0</v>
      </c>
      <c r="JV430" s="52">
        <v>0</v>
      </c>
      <c r="JW430" s="52">
        <v>0</v>
      </c>
      <c r="JX430" s="52">
        <v>0</v>
      </c>
      <c r="JY430" s="52">
        <v>0</v>
      </c>
      <c r="JZ430" s="52">
        <v>0</v>
      </c>
      <c r="KA430" s="52">
        <v>0</v>
      </c>
      <c r="KB430" s="52">
        <v>0</v>
      </c>
      <c r="KC430" s="52">
        <v>0</v>
      </c>
      <c r="KD430" s="52">
        <v>0</v>
      </c>
      <c r="KE430" s="52">
        <v>0</v>
      </c>
      <c r="KF430" s="52">
        <v>0</v>
      </c>
      <c r="KG430" s="52">
        <v>0</v>
      </c>
      <c r="KH430" s="52">
        <v>0</v>
      </c>
      <c r="KI430" s="52">
        <v>0</v>
      </c>
      <c r="KJ430" s="52">
        <v>0</v>
      </c>
      <c r="KK430" s="52">
        <v>0</v>
      </c>
      <c r="KL430" s="52">
        <v>0</v>
      </c>
      <c r="KM430" s="52">
        <v>0</v>
      </c>
      <c r="KN430" s="52">
        <v>0</v>
      </c>
      <c r="KO430" s="52">
        <v>0</v>
      </c>
      <c r="KP430" s="52">
        <v>0</v>
      </c>
      <c r="KQ430" s="52">
        <v>0</v>
      </c>
      <c r="KR430" s="52">
        <v>0</v>
      </c>
      <c r="KS430" s="52">
        <v>0</v>
      </c>
      <c r="KT430" s="52">
        <v>0</v>
      </c>
      <c r="KU430" s="52">
        <v>0</v>
      </c>
      <c r="KV430" s="52">
        <v>0</v>
      </c>
      <c r="KW430" s="52">
        <v>0</v>
      </c>
      <c r="KX430" s="52">
        <v>0</v>
      </c>
      <c r="KY430" s="52">
        <v>0</v>
      </c>
      <c r="KZ430" s="52">
        <v>0</v>
      </c>
      <c r="LA430" s="52">
        <v>0</v>
      </c>
      <c r="LB430" s="52">
        <v>0</v>
      </c>
      <c r="LC430" s="52">
        <v>0</v>
      </c>
      <c r="LD430" s="52">
        <v>0</v>
      </c>
      <c r="LE430" s="52">
        <v>0</v>
      </c>
      <c r="LF430" s="52">
        <v>0</v>
      </c>
      <c r="LG430" s="52">
        <v>0</v>
      </c>
      <c r="LH430" s="52">
        <v>0</v>
      </c>
      <c r="LI430" s="52">
        <v>0</v>
      </c>
      <c r="LJ430" s="52">
        <v>0</v>
      </c>
      <c r="LK430" s="52">
        <v>0</v>
      </c>
      <c r="LL430" s="52">
        <v>0</v>
      </c>
      <c r="LM430" s="52">
        <v>0</v>
      </c>
      <c r="LN430" s="52">
        <v>0</v>
      </c>
      <c r="LO430" s="52">
        <v>0</v>
      </c>
      <c r="LP430" s="52">
        <v>0</v>
      </c>
      <c r="LQ430" s="52">
        <v>0</v>
      </c>
      <c r="LR430" s="52">
        <v>0</v>
      </c>
      <c r="LS430" s="52">
        <v>0</v>
      </c>
      <c r="LT430" s="52">
        <v>0</v>
      </c>
      <c r="LU430" s="52">
        <v>0</v>
      </c>
      <c r="LV430" s="52">
        <v>0</v>
      </c>
      <c r="LW430" s="52">
        <v>0</v>
      </c>
      <c r="LX430" s="52">
        <v>0</v>
      </c>
      <c r="LY430" s="52">
        <v>0</v>
      </c>
      <c r="LZ430" s="52">
        <v>0</v>
      </c>
      <c r="MA430" s="52">
        <v>0</v>
      </c>
      <c r="MB430" s="52">
        <v>0</v>
      </c>
      <c r="MC430" s="52">
        <v>0</v>
      </c>
      <c r="MD430" s="52">
        <v>0</v>
      </c>
      <c r="ME430" s="52">
        <v>0</v>
      </c>
      <c r="MF430" s="52">
        <v>0</v>
      </c>
      <c r="MG430" s="52">
        <v>0</v>
      </c>
      <c r="MH430" s="52">
        <v>0</v>
      </c>
      <c r="MI430" s="52">
        <v>0</v>
      </c>
      <c r="MJ430" s="52">
        <v>0</v>
      </c>
      <c r="MK430" s="52">
        <v>0</v>
      </c>
      <c r="ML430" s="52">
        <v>0</v>
      </c>
      <c r="MM430" s="52">
        <v>0</v>
      </c>
      <c r="MN430" s="52">
        <v>0</v>
      </c>
      <c r="MO430" s="52">
        <v>0</v>
      </c>
      <c r="MP430" s="52">
        <v>0</v>
      </c>
      <c r="MQ430" s="52">
        <v>0</v>
      </c>
      <c r="MR430" s="52">
        <v>0</v>
      </c>
      <c r="MS430" s="52">
        <v>0</v>
      </c>
      <c r="MT430" s="52">
        <v>0</v>
      </c>
      <c r="MU430" s="52">
        <v>0</v>
      </c>
      <c r="MV430" s="52">
        <v>0</v>
      </c>
      <c r="MW430" s="52">
        <v>0</v>
      </c>
      <c r="MX430" s="52">
        <v>0</v>
      </c>
      <c r="MY430" s="52">
        <v>0</v>
      </c>
      <c r="MZ430" s="52">
        <v>0</v>
      </c>
      <c r="NA430" s="52">
        <v>0</v>
      </c>
      <c r="NB430" s="52">
        <v>0</v>
      </c>
      <c r="NC430" s="52">
        <v>0</v>
      </c>
      <c r="ND430" s="52">
        <v>0</v>
      </c>
      <c r="NE430" s="52">
        <v>0</v>
      </c>
      <c r="NF430" s="52">
        <v>0</v>
      </c>
      <c r="NG430" s="52">
        <v>0</v>
      </c>
      <c r="NH430" s="52">
        <v>0</v>
      </c>
      <c r="NI430" s="52">
        <v>0</v>
      </c>
      <c r="NJ430" s="52">
        <v>0</v>
      </c>
      <c r="NK430" s="52">
        <v>0</v>
      </c>
      <c r="NL430" s="52">
        <v>0</v>
      </c>
      <c r="NM430" s="52">
        <v>0</v>
      </c>
      <c r="NN430" s="52">
        <v>0</v>
      </c>
      <c r="NO430" s="52">
        <v>0</v>
      </c>
      <c r="NP430" s="52">
        <v>0</v>
      </c>
      <c r="NQ430" s="52">
        <v>0</v>
      </c>
      <c r="NR430" s="68">
        <f t="shared" si="24"/>
        <v>567791.80000000016</v>
      </c>
      <c r="NS430" s="68">
        <f t="shared" si="25"/>
        <v>567791.80000000016</v>
      </c>
      <c r="NT430" s="68">
        <f t="shared" si="26"/>
        <v>538167.88000000047</v>
      </c>
    </row>
    <row r="431" spans="1:384" s="40" customFormat="1" ht="15" customHeight="1" outlineLevel="1" x14ac:dyDescent="0.2">
      <c r="A431" s="61"/>
      <c r="B431" s="49" t="s">
        <v>1079</v>
      </c>
      <c r="C431" s="49" t="s">
        <v>1045</v>
      </c>
      <c r="D431" s="49" t="s">
        <v>1046</v>
      </c>
      <c r="E431" s="50" t="s">
        <v>1047</v>
      </c>
      <c r="F431" s="64">
        <v>45508</v>
      </c>
      <c r="G431" s="49" t="s">
        <v>1009</v>
      </c>
      <c r="H431" s="72">
        <v>0</v>
      </c>
      <c r="I431" s="65">
        <v>324300</v>
      </c>
      <c r="J431" s="114" t="str">
        <f>_xlfn.XLOOKUP(E431,'[12]Resumo Unidades'!$B:$B,'[12]Resumo Unidades'!$W:$W)</f>
        <v>Fluxo ok</v>
      </c>
      <c r="K431" s="51" t="str">
        <f>IF(L431&gt;Resumo!$E$23,"Sim","Não")</f>
        <v>Não</v>
      </c>
      <c r="L431" s="66">
        <v>0</v>
      </c>
      <c r="M431" s="67"/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52">
        <v>0</v>
      </c>
      <c r="U431" s="52">
        <v>0</v>
      </c>
      <c r="V431" s="52">
        <v>0</v>
      </c>
      <c r="W431" s="52">
        <v>0</v>
      </c>
      <c r="X431" s="52">
        <v>0</v>
      </c>
      <c r="Y431" s="52">
        <v>0</v>
      </c>
      <c r="Z431" s="52">
        <v>0</v>
      </c>
      <c r="AA431" s="52">
        <v>0</v>
      </c>
      <c r="AB431" s="52">
        <v>0</v>
      </c>
      <c r="AC431" s="52">
        <v>0</v>
      </c>
      <c r="AD431" s="52">
        <v>0</v>
      </c>
      <c r="AE431" s="52">
        <v>0</v>
      </c>
      <c r="AF431" s="52">
        <v>0</v>
      </c>
      <c r="AG431" s="52">
        <v>0</v>
      </c>
      <c r="AH431" s="52">
        <v>0</v>
      </c>
      <c r="AI431" s="52">
        <v>0</v>
      </c>
      <c r="AJ431" s="52">
        <v>0</v>
      </c>
      <c r="AK431" s="52">
        <v>0</v>
      </c>
      <c r="AL431" s="52">
        <v>0</v>
      </c>
      <c r="AM431" s="52">
        <v>0</v>
      </c>
      <c r="AN431" s="52">
        <v>0</v>
      </c>
      <c r="AO431" s="52">
        <v>0</v>
      </c>
      <c r="AP431" s="52">
        <v>0</v>
      </c>
      <c r="AQ431" s="52">
        <v>0</v>
      </c>
      <c r="AR431" s="52">
        <v>0</v>
      </c>
      <c r="AS431" s="52">
        <v>0</v>
      </c>
      <c r="AT431" s="52">
        <v>0</v>
      </c>
      <c r="AU431" s="52">
        <v>0</v>
      </c>
      <c r="AV431" s="52">
        <v>0</v>
      </c>
      <c r="AW431" s="52">
        <v>0</v>
      </c>
      <c r="AX431" s="52">
        <v>0</v>
      </c>
      <c r="AY431" s="52">
        <v>0</v>
      </c>
      <c r="AZ431" s="52">
        <v>0</v>
      </c>
      <c r="BA431" s="52">
        <v>0</v>
      </c>
      <c r="BB431" s="52">
        <v>0</v>
      </c>
      <c r="BC431" s="52">
        <v>0</v>
      </c>
      <c r="BD431" s="52">
        <v>0</v>
      </c>
      <c r="BE431" s="52">
        <v>0</v>
      </c>
      <c r="BF431" s="52">
        <v>0</v>
      </c>
      <c r="BG431" s="52">
        <v>0</v>
      </c>
      <c r="BH431" s="52">
        <v>0</v>
      </c>
      <c r="BI431" s="52">
        <v>0</v>
      </c>
      <c r="BJ431" s="52">
        <v>0</v>
      </c>
      <c r="BK431" s="52">
        <v>0</v>
      </c>
      <c r="BL431" s="52">
        <v>0</v>
      </c>
      <c r="BM431" s="52">
        <v>0</v>
      </c>
      <c r="BN431" s="52">
        <v>0</v>
      </c>
      <c r="BO431" s="52">
        <v>0</v>
      </c>
      <c r="BP431" s="52">
        <v>0</v>
      </c>
      <c r="BQ431" s="52">
        <v>0</v>
      </c>
      <c r="BR431" s="52">
        <v>0</v>
      </c>
      <c r="BS431" s="52">
        <v>0</v>
      </c>
      <c r="BT431" s="52">
        <v>0</v>
      </c>
      <c r="BU431" s="52">
        <v>0</v>
      </c>
      <c r="BV431" s="52">
        <v>0</v>
      </c>
      <c r="BW431" s="52">
        <v>0</v>
      </c>
      <c r="BX431" s="52">
        <v>0</v>
      </c>
      <c r="BY431" s="52">
        <v>0</v>
      </c>
      <c r="BZ431" s="52">
        <v>0</v>
      </c>
      <c r="CA431" s="52">
        <v>0</v>
      </c>
      <c r="CB431" s="52">
        <v>0</v>
      </c>
      <c r="CC431" s="52">
        <v>0</v>
      </c>
      <c r="CD431" s="52">
        <v>4501.0599999999995</v>
      </c>
      <c r="CE431" s="52">
        <v>4501.0599999999995</v>
      </c>
      <c r="CF431" s="52">
        <v>4501.0599999999995</v>
      </c>
      <c r="CG431" s="52">
        <v>4501.0599999999995</v>
      </c>
      <c r="CH431" s="52">
        <v>4501.0599999999995</v>
      </c>
      <c r="CI431" s="52">
        <v>4501.0599999999995</v>
      </c>
      <c r="CJ431" s="52">
        <v>4501.0599999999995</v>
      </c>
      <c r="CK431" s="52">
        <v>4501.0599999999995</v>
      </c>
      <c r="CL431" s="52">
        <v>4501.0599999999995</v>
      </c>
      <c r="CM431" s="52">
        <v>4501.0599999999995</v>
      </c>
      <c r="CN431" s="52">
        <v>4501.0599999999995</v>
      </c>
      <c r="CO431" s="52">
        <v>4501.0599999999995</v>
      </c>
      <c r="CP431" s="52">
        <v>4501.0599999999995</v>
      </c>
      <c r="CQ431" s="52">
        <v>4501.0599999999995</v>
      </c>
      <c r="CR431" s="52">
        <v>4501.0599999999995</v>
      </c>
      <c r="CS431" s="52">
        <v>4501.0599999999995</v>
      </c>
      <c r="CT431" s="52">
        <v>4501.0599999999995</v>
      </c>
      <c r="CU431" s="52">
        <v>4501.0599999999995</v>
      </c>
      <c r="CV431" s="52">
        <v>4501.0599999999995</v>
      </c>
      <c r="CW431" s="52">
        <v>4501.0599999999995</v>
      </c>
      <c r="CX431" s="52">
        <v>4501.0599999999995</v>
      </c>
      <c r="CY431" s="52">
        <v>4501.0599999999995</v>
      </c>
      <c r="CZ431" s="52">
        <v>4501.0599999999995</v>
      </c>
      <c r="DA431" s="52">
        <v>4501.0599999999995</v>
      </c>
      <c r="DB431" s="52">
        <v>4501.0599999999995</v>
      </c>
      <c r="DC431" s="52">
        <v>4501.0599999999995</v>
      </c>
      <c r="DD431" s="52">
        <v>4501.0599999999995</v>
      </c>
      <c r="DE431" s="52">
        <v>4501.0599999999995</v>
      </c>
      <c r="DF431" s="52">
        <v>4501.0599999999995</v>
      </c>
      <c r="DG431" s="52">
        <v>4501.0599999999995</v>
      </c>
      <c r="DH431" s="52">
        <v>4501.0599999999995</v>
      </c>
      <c r="DI431" s="52">
        <v>4501.0599999999995</v>
      </c>
      <c r="DJ431" s="52">
        <v>4501.0599999999995</v>
      </c>
      <c r="DK431" s="52">
        <v>4501.0599999999995</v>
      </c>
      <c r="DL431" s="52">
        <v>4501.0599999999995</v>
      </c>
      <c r="DM431" s="52">
        <v>4501.0599999999995</v>
      </c>
      <c r="DN431" s="52">
        <v>4501.0599999999995</v>
      </c>
      <c r="DO431" s="52">
        <v>4501.0599999999995</v>
      </c>
      <c r="DP431" s="52">
        <v>4501.0599999999995</v>
      </c>
      <c r="DQ431" s="52">
        <v>4501.0599999999995</v>
      </c>
      <c r="DR431" s="52">
        <v>4501.0599999999995</v>
      </c>
      <c r="DS431" s="52">
        <v>4501.0599999999995</v>
      </c>
      <c r="DT431" s="52">
        <v>4501.0599999999995</v>
      </c>
      <c r="DU431" s="52">
        <v>4501.0599999999995</v>
      </c>
      <c r="DV431" s="52">
        <v>4501.0599999999995</v>
      </c>
      <c r="DW431" s="52">
        <v>4501.0599999999995</v>
      </c>
      <c r="DX431" s="52">
        <v>4501.0599999999995</v>
      </c>
      <c r="DY431" s="52">
        <v>4501.0599999999995</v>
      </c>
      <c r="DZ431" s="52">
        <v>4501.0599999999995</v>
      </c>
      <c r="EA431" s="52">
        <v>4501.0599999999995</v>
      </c>
      <c r="EB431" s="52">
        <v>4501.0599999999995</v>
      </c>
      <c r="EC431" s="52">
        <v>4501.0599999999995</v>
      </c>
      <c r="ED431" s="52">
        <v>4501.0599999999995</v>
      </c>
      <c r="EE431" s="52">
        <v>4501.0599999999995</v>
      </c>
      <c r="EF431" s="52">
        <v>4501.0599999999995</v>
      </c>
      <c r="EG431" s="52">
        <v>4501.0599999999995</v>
      </c>
      <c r="EH431" s="52">
        <v>4501.0599999999995</v>
      </c>
      <c r="EI431" s="52">
        <v>4501.0599999999995</v>
      </c>
      <c r="EJ431" s="52">
        <v>4501.0599999999995</v>
      </c>
      <c r="EK431" s="52">
        <v>4501.0599999999995</v>
      </c>
      <c r="EL431" s="52">
        <v>4501.0599999999995</v>
      </c>
      <c r="EM431" s="52">
        <v>4501.0599999999995</v>
      </c>
      <c r="EN431" s="52">
        <v>4501.0599999999995</v>
      </c>
      <c r="EO431" s="52">
        <v>4501.0599999999995</v>
      </c>
      <c r="EP431" s="52">
        <v>4501.0599999999995</v>
      </c>
      <c r="EQ431" s="52">
        <v>4501.0599999999995</v>
      </c>
      <c r="ER431" s="52">
        <v>4501.0599999999995</v>
      </c>
      <c r="ES431" s="52">
        <v>4501.0599999999995</v>
      </c>
      <c r="ET431" s="52">
        <v>4501.0599999999995</v>
      </c>
      <c r="EU431" s="52">
        <v>4501.0599999999995</v>
      </c>
      <c r="EV431" s="52">
        <v>4501.0599999999995</v>
      </c>
      <c r="EW431" s="52">
        <v>4501.0599999999995</v>
      </c>
      <c r="EX431" s="52">
        <v>4501.0599999999995</v>
      </c>
      <c r="EY431" s="52">
        <v>4501.0599999999995</v>
      </c>
      <c r="EZ431" s="52">
        <v>4501.0599999999995</v>
      </c>
      <c r="FA431" s="52">
        <v>4501.0599999999995</v>
      </c>
      <c r="FB431" s="52">
        <v>4501.0599999999995</v>
      </c>
      <c r="FC431" s="52">
        <v>4501.0599999999995</v>
      </c>
      <c r="FD431" s="52">
        <v>4501.0599999999995</v>
      </c>
      <c r="FE431" s="52">
        <v>4501.0599999999995</v>
      </c>
      <c r="FF431" s="52">
        <v>4501.0599999999995</v>
      </c>
      <c r="FG431" s="52">
        <v>4501.0599999999995</v>
      </c>
      <c r="FH431" s="52">
        <v>4501.0599999999995</v>
      </c>
      <c r="FI431" s="52">
        <v>4501.0599999999995</v>
      </c>
      <c r="FJ431" s="52">
        <v>4501.0599999999995</v>
      </c>
      <c r="FK431" s="52">
        <v>4501.0599999999995</v>
      </c>
      <c r="FL431" s="52">
        <v>4501.0599999999995</v>
      </c>
      <c r="FM431" s="52">
        <v>4501.0599999999995</v>
      </c>
      <c r="FN431" s="52">
        <v>4501.0599999999995</v>
      </c>
      <c r="FO431" s="52">
        <v>4501.0599999999995</v>
      </c>
      <c r="FP431" s="52">
        <v>4501.0599999999995</v>
      </c>
      <c r="FQ431" s="52">
        <v>4501.0599999999995</v>
      </c>
      <c r="FR431" s="52">
        <v>4501.0599999999995</v>
      </c>
      <c r="FS431" s="52">
        <v>4501.0599999999995</v>
      </c>
      <c r="FT431" s="52">
        <v>4501.0599999999995</v>
      </c>
      <c r="FU431" s="52">
        <v>4501.0599999999995</v>
      </c>
      <c r="FV431" s="52">
        <v>4501.0599999999995</v>
      </c>
      <c r="FW431" s="52">
        <v>4501.0599999999995</v>
      </c>
      <c r="FX431" s="52">
        <v>4501.0599999999995</v>
      </c>
      <c r="FY431" s="52">
        <v>4501.0599999999995</v>
      </c>
      <c r="FZ431" s="52">
        <v>4501.0599999999995</v>
      </c>
      <c r="GA431" s="52">
        <v>4501.0599999999995</v>
      </c>
      <c r="GB431" s="52">
        <v>4501.0599999999995</v>
      </c>
      <c r="GC431" s="52">
        <v>4501.0599999999995</v>
      </c>
      <c r="GD431" s="52">
        <v>4501.0599999999995</v>
      </c>
      <c r="GE431" s="52">
        <v>4501.0599999999995</v>
      </c>
      <c r="GF431" s="52">
        <v>4501.0599999999995</v>
      </c>
      <c r="GG431" s="52">
        <v>4501.0599999999995</v>
      </c>
      <c r="GH431" s="52">
        <v>4501.0599999999995</v>
      </c>
      <c r="GI431" s="52">
        <v>4501.0599999999995</v>
      </c>
      <c r="GJ431" s="52">
        <v>4501.0599999999995</v>
      </c>
      <c r="GK431" s="52">
        <v>4501.0599999999995</v>
      </c>
      <c r="GL431" s="52">
        <v>4501.0599999999995</v>
      </c>
      <c r="GM431" s="52">
        <v>4501.0599999999995</v>
      </c>
      <c r="GN431" s="52">
        <v>4501.0599999999995</v>
      </c>
      <c r="GO431" s="52">
        <v>0</v>
      </c>
      <c r="GP431" s="52">
        <v>0</v>
      </c>
      <c r="GQ431" s="52">
        <v>0</v>
      </c>
      <c r="GR431" s="52">
        <v>0</v>
      </c>
      <c r="GS431" s="52">
        <v>0</v>
      </c>
      <c r="GT431" s="52">
        <v>0</v>
      </c>
      <c r="GU431" s="52">
        <v>0</v>
      </c>
      <c r="GV431" s="52">
        <v>0</v>
      </c>
      <c r="GW431" s="52">
        <v>0</v>
      </c>
      <c r="GX431" s="52">
        <v>0</v>
      </c>
      <c r="GY431" s="52">
        <v>0</v>
      </c>
      <c r="GZ431" s="52">
        <v>0</v>
      </c>
      <c r="HA431" s="52">
        <v>0</v>
      </c>
      <c r="HB431" s="52">
        <v>0</v>
      </c>
      <c r="HC431" s="52">
        <v>0</v>
      </c>
      <c r="HD431" s="52">
        <v>0</v>
      </c>
      <c r="HE431" s="52">
        <v>0</v>
      </c>
      <c r="HF431" s="52">
        <v>0</v>
      </c>
      <c r="HG431" s="52">
        <v>0</v>
      </c>
      <c r="HH431" s="52">
        <v>0</v>
      </c>
      <c r="HI431" s="52">
        <v>0</v>
      </c>
      <c r="HJ431" s="52">
        <v>0</v>
      </c>
      <c r="HK431" s="52">
        <v>0</v>
      </c>
      <c r="HL431" s="52">
        <v>0</v>
      </c>
      <c r="HM431" s="52">
        <v>0</v>
      </c>
      <c r="HN431" s="52">
        <v>0</v>
      </c>
      <c r="HO431" s="52">
        <v>0</v>
      </c>
      <c r="HP431" s="52">
        <v>0</v>
      </c>
      <c r="HQ431" s="52">
        <v>0</v>
      </c>
      <c r="HR431" s="52">
        <v>0</v>
      </c>
      <c r="HS431" s="52">
        <v>0</v>
      </c>
      <c r="HT431" s="52">
        <v>0</v>
      </c>
      <c r="HU431" s="52">
        <v>0</v>
      </c>
      <c r="HV431" s="52">
        <v>0</v>
      </c>
      <c r="HW431" s="52">
        <v>0</v>
      </c>
      <c r="HX431" s="52">
        <v>0</v>
      </c>
      <c r="HY431" s="52">
        <v>0</v>
      </c>
      <c r="HZ431" s="52">
        <v>0</v>
      </c>
      <c r="IA431" s="52">
        <v>0</v>
      </c>
      <c r="IB431" s="52">
        <v>0</v>
      </c>
      <c r="IC431" s="52">
        <v>0</v>
      </c>
      <c r="ID431" s="52">
        <v>0</v>
      </c>
      <c r="IE431" s="52">
        <v>0</v>
      </c>
      <c r="IF431" s="52">
        <v>0</v>
      </c>
      <c r="IG431" s="52">
        <v>0</v>
      </c>
      <c r="IH431" s="52">
        <v>0</v>
      </c>
      <c r="II431" s="52">
        <v>0</v>
      </c>
      <c r="IJ431" s="52">
        <v>0</v>
      </c>
      <c r="IK431" s="52">
        <v>0</v>
      </c>
      <c r="IL431" s="52">
        <v>0</v>
      </c>
      <c r="IM431" s="52">
        <v>0</v>
      </c>
      <c r="IN431" s="52">
        <v>0</v>
      </c>
      <c r="IO431" s="52">
        <v>0</v>
      </c>
      <c r="IP431" s="52">
        <v>0</v>
      </c>
      <c r="IQ431" s="52">
        <v>0</v>
      </c>
      <c r="IR431" s="52">
        <v>0</v>
      </c>
      <c r="IS431" s="52">
        <v>0</v>
      </c>
      <c r="IT431" s="52">
        <v>0</v>
      </c>
      <c r="IU431" s="52">
        <v>0</v>
      </c>
      <c r="IV431" s="52">
        <v>0</v>
      </c>
      <c r="IW431" s="52">
        <v>0</v>
      </c>
      <c r="IX431" s="52">
        <v>0</v>
      </c>
      <c r="IY431" s="52">
        <v>0</v>
      </c>
      <c r="IZ431" s="52">
        <v>0</v>
      </c>
      <c r="JA431" s="52">
        <v>0</v>
      </c>
      <c r="JB431" s="52">
        <v>0</v>
      </c>
      <c r="JC431" s="52">
        <v>0</v>
      </c>
      <c r="JD431" s="52">
        <v>0</v>
      </c>
      <c r="JE431" s="52">
        <v>0</v>
      </c>
      <c r="JF431" s="52">
        <v>0</v>
      </c>
      <c r="JG431" s="52">
        <v>0</v>
      </c>
      <c r="JH431" s="52">
        <v>0</v>
      </c>
      <c r="JI431" s="52">
        <v>0</v>
      </c>
      <c r="JJ431" s="52">
        <v>0</v>
      </c>
      <c r="JK431" s="52">
        <v>0</v>
      </c>
      <c r="JL431" s="52">
        <v>0</v>
      </c>
      <c r="JM431" s="52">
        <v>0</v>
      </c>
      <c r="JN431" s="52">
        <v>0</v>
      </c>
      <c r="JO431" s="52">
        <v>0</v>
      </c>
      <c r="JP431" s="52">
        <v>0</v>
      </c>
      <c r="JQ431" s="52">
        <v>0</v>
      </c>
      <c r="JR431" s="52">
        <v>0</v>
      </c>
      <c r="JS431" s="52">
        <v>0</v>
      </c>
      <c r="JT431" s="52">
        <v>0</v>
      </c>
      <c r="JU431" s="52">
        <v>0</v>
      </c>
      <c r="JV431" s="52">
        <v>0</v>
      </c>
      <c r="JW431" s="52">
        <v>0</v>
      </c>
      <c r="JX431" s="52">
        <v>0</v>
      </c>
      <c r="JY431" s="52">
        <v>0</v>
      </c>
      <c r="JZ431" s="52">
        <v>0</v>
      </c>
      <c r="KA431" s="52">
        <v>0</v>
      </c>
      <c r="KB431" s="52">
        <v>0</v>
      </c>
      <c r="KC431" s="52">
        <v>0</v>
      </c>
      <c r="KD431" s="52">
        <v>0</v>
      </c>
      <c r="KE431" s="52">
        <v>0</v>
      </c>
      <c r="KF431" s="52">
        <v>0</v>
      </c>
      <c r="KG431" s="52">
        <v>0</v>
      </c>
      <c r="KH431" s="52">
        <v>0</v>
      </c>
      <c r="KI431" s="52">
        <v>0</v>
      </c>
      <c r="KJ431" s="52">
        <v>0</v>
      </c>
      <c r="KK431" s="52">
        <v>0</v>
      </c>
      <c r="KL431" s="52">
        <v>0</v>
      </c>
      <c r="KM431" s="52">
        <v>0</v>
      </c>
      <c r="KN431" s="52">
        <v>0</v>
      </c>
      <c r="KO431" s="52">
        <v>0</v>
      </c>
      <c r="KP431" s="52">
        <v>0</v>
      </c>
      <c r="KQ431" s="52">
        <v>0</v>
      </c>
      <c r="KR431" s="52">
        <v>0</v>
      </c>
      <c r="KS431" s="52">
        <v>0</v>
      </c>
      <c r="KT431" s="52">
        <v>0</v>
      </c>
      <c r="KU431" s="52">
        <v>0</v>
      </c>
      <c r="KV431" s="52">
        <v>0</v>
      </c>
      <c r="KW431" s="52">
        <v>0</v>
      </c>
      <c r="KX431" s="52">
        <v>0</v>
      </c>
      <c r="KY431" s="52">
        <v>0</v>
      </c>
      <c r="KZ431" s="52">
        <v>0</v>
      </c>
      <c r="LA431" s="52">
        <v>0</v>
      </c>
      <c r="LB431" s="52">
        <v>0</v>
      </c>
      <c r="LC431" s="52">
        <v>0</v>
      </c>
      <c r="LD431" s="52">
        <v>0</v>
      </c>
      <c r="LE431" s="52">
        <v>0</v>
      </c>
      <c r="LF431" s="52">
        <v>0</v>
      </c>
      <c r="LG431" s="52">
        <v>0</v>
      </c>
      <c r="LH431" s="52">
        <v>0</v>
      </c>
      <c r="LI431" s="52">
        <v>0</v>
      </c>
      <c r="LJ431" s="52">
        <v>0</v>
      </c>
      <c r="LK431" s="52">
        <v>0</v>
      </c>
      <c r="LL431" s="52">
        <v>0</v>
      </c>
      <c r="LM431" s="52">
        <v>0</v>
      </c>
      <c r="LN431" s="52">
        <v>0</v>
      </c>
      <c r="LO431" s="52">
        <v>0</v>
      </c>
      <c r="LP431" s="52">
        <v>0</v>
      </c>
      <c r="LQ431" s="52">
        <v>0</v>
      </c>
      <c r="LR431" s="52">
        <v>0</v>
      </c>
      <c r="LS431" s="52">
        <v>0</v>
      </c>
      <c r="LT431" s="52">
        <v>0</v>
      </c>
      <c r="LU431" s="52">
        <v>0</v>
      </c>
      <c r="LV431" s="52">
        <v>0</v>
      </c>
      <c r="LW431" s="52">
        <v>0</v>
      </c>
      <c r="LX431" s="52">
        <v>0</v>
      </c>
      <c r="LY431" s="52">
        <v>0</v>
      </c>
      <c r="LZ431" s="52">
        <v>0</v>
      </c>
      <c r="MA431" s="52">
        <v>0</v>
      </c>
      <c r="MB431" s="52">
        <v>0</v>
      </c>
      <c r="MC431" s="52">
        <v>0</v>
      </c>
      <c r="MD431" s="52">
        <v>0</v>
      </c>
      <c r="ME431" s="52">
        <v>0</v>
      </c>
      <c r="MF431" s="52">
        <v>0</v>
      </c>
      <c r="MG431" s="52">
        <v>0</v>
      </c>
      <c r="MH431" s="52">
        <v>0</v>
      </c>
      <c r="MI431" s="52">
        <v>0</v>
      </c>
      <c r="MJ431" s="52">
        <v>0</v>
      </c>
      <c r="MK431" s="52">
        <v>0</v>
      </c>
      <c r="ML431" s="52">
        <v>0</v>
      </c>
      <c r="MM431" s="52">
        <v>0</v>
      </c>
      <c r="MN431" s="52">
        <v>0</v>
      </c>
      <c r="MO431" s="52">
        <v>0</v>
      </c>
      <c r="MP431" s="52">
        <v>0</v>
      </c>
      <c r="MQ431" s="52">
        <v>0</v>
      </c>
      <c r="MR431" s="52">
        <v>0</v>
      </c>
      <c r="MS431" s="52">
        <v>0</v>
      </c>
      <c r="MT431" s="52">
        <v>0</v>
      </c>
      <c r="MU431" s="52">
        <v>0</v>
      </c>
      <c r="MV431" s="52">
        <v>0</v>
      </c>
      <c r="MW431" s="52">
        <v>0</v>
      </c>
      <c r="MX431" s="52">
        <v>0</v>
      </c>
      <c r="MY431" s="52">
        <v>0</v>
      </c>
      <c r="MZ431" s="52">
        <v>0</v>
      </c>
      <c r="NA431" s="52">
        <v>0</v>
      </c>
      <c r="NB431" s="52">
        <v>0</v>
      </c>
      <c r="NC431" s="52">
        <v>0</v>
      </c>
      <c r="ND431" s="52">
        <v>0</v>
      </c>
      <c r="NE431" s="52">
        <v>0</v>
      </c>
      <c r="NF431" s="52">
        <v>0</v>
      </c>
      <c r="NG431" s="52">
        <v>0</v>
      </c>
      <c r="NH431" s="52">
        <v>0</v>
      </c>
      <c r="NI431" s="52">
        <v>0</v>
      </c>
      <c r="NJ431" s="52">
        <v>0</v>
      </c>
      <c r="NK431" s="52">
        <v>0</v>
      </c>
      <c r="NL431" s="52">
        <v>0</v>
      </c>
      <c r="NM431" s="52">
        <v>0</v>
      </c>
      <c r="NN431" s="52">
        <v>0</v>
      </c>
      <c r="NO431" s="52">
        <v>0</v>
      </c>
      <c r="NP431" s="52">
        <v>0</v>
      </c>
      <c r="NQ431" s="52">
        <v>0</v>
      </c>
      <c r="NR431" s="68">
        <f t="shared" si="24"/>
        <v>517621.89999999979</v>
      </c>
      <c r="NS431" s="68">
        <f t="shared" si="25"/>
        <v>517621.89999999979</v>
      </c>
      <c r="NT431" s="68">
        <f t="shared" si="26"/>
        <v>490615.5399999998</v>
      </c>
    </row>
    <row r="432" spans="1:384" s="40" customFormat="1" ht="15" customHeight="1" outlineLevel="1" x14ac:dyDescent="0.2">
      <c r="A432" s="61"/>
      <c r="B432" s="49" t="s">
        <v>1079</v>
      </c>
      <c r="C432" s="49" t="s">
        <v>1048</v>
      </c>
      <c r="D432" s="49" t="s">
        <v>1049</v>
      </c>
      <c r="E432" s="50" t="s">
        <v>1050</v>
      </c>
      <c r="F432" s="64">
        <v>45570</v>
      </c>
      <c r="G432" s="49" t="s">
        <v>16</v>
      </c>
      <c r="H432" s="72">
        <v>0</v>
      </c>
      <c r="I432" s="65">
        <v>330112.8</v>
      </c>
      <c r="J432" s="114" t="str">
        <f>_xlfn.XLOOKUP(E432,'[12]Resumo Unidades'!$B:$B,'[12]Resumo Unidades'!$W:$W)</f>
        <v>Fluxo financeiro (Extrato auditado)</v>
      </c>
      <c r="K432" s="51" t="str">
        <f>IF(L432&gt;Resumo!$E$23,"Sim","Não")</f>
        <v>Não</v>
      </c>
      <c r="L432" s="66">
        <v>0</v>
      </c>
      <c r="M432" s="67"/>
      <c r="N432" s="52">
        <v>0</v>
      </c>
      <c r="O432" s="52">
        <v>0</v>
      </c>
      <c r="P432" s="52">
        <v>0</v>
      </c>
      <c r="Q432" s="52">
        <v>0</v>
      </c>
      <c r="R432" s="52">
        <v>0</v>
      </c>
      <c r="S432" s="52">
        <v>0</v>
      </c>
      <c r="T432" s="52">
        <v>0</v>
      </c>
      <c r="U432" s="52">
        <v>0</v>
      </c>
      <c r="V432" s="52">
        <v>0</v>
      </c>
      <c r="W432" s="52">
        <v>0</v>
      </c>
      <c r="X432" s="52">
        <v>0</v>
      </c>
      <c r="Y432" s="52">
        <v>0</v>
      </c>
      <c r="Z432" s="52">
        <v>0</v>
      </c>
      <c r="AA432" s="52">
        <v>0</v>
      </c>
      <c r="AB432" s="52">
        <v>0</v>
      </c>
      <c r="AC432" s="52">
        <v>0</v>
      </c>
      <c r="AD432" s="52">
        <v>0</v>
      </c>
      <c r="AE432" s="52">
        <v>0</v>
      </c>
      <c r="AF432" s="52">
        <v>0</v>
      </c>
      <c r="AG432" s="52">
        <v>0</v>
      </c>
      <c r="AH432" s="52">
        <v>0</v>
      </c>
      <c r="AI432" s="52">
        <v>0</v>
      </c>
      <c r="AJ432" s="52">
        <v>0</v>
      </c>
      <c r="AK432" s="52">
        <v>0</v>
      </c>
      <c r="AL432" s="52">
        <v>0</v>
      </c>
      <c r="AM432" s="52">
        <v>0</v>
      </c>
      <c r="AN432" s="52">
        <v>0</v>
      </c>
      <c r="AO432" s="52">
        <v>0</v>
      </c>
      <c r="AP432" s="52">
        <v>0</v>
      </c>
      <c r="AQ432" s="52">
        <v>0</v>
      </c>
      <c r="AR432" s="52">
        <v>0</v>
      </c>
      <c r="AS432" s="52">
        <v>0</v>
      </c>
      <c r="AT432" s="52">
        <v>0</v>
      </c>
      <c r="AU432" s="52">
        <v>0</v>
      </c>
      <c r="AV432" s="52">
        <v>0</v>
      </c>
      <c r="AW432" s="52">
        <v>0</v>
      </c>
      <c r="AX432" s="52">
        <v>0</v>
      </c>
      <c r="AY432" s="52">
        <v>0</v>
      </c>
      <c r="AZ432" s="52">
        <v>0</v>
      </c>
      <c r="BA432" s="52">
        <v>0</v>
      </c>
      <c r="BB432" s="52">
        <v>0</v>
      </c>
      <c r="BC432" s="52">
        <v>0</v>
      </c>
      <c r="BD432" s="52">
        <v>0</v>
      </c>
      <c r="BE432" s="52">
        <v>0</v>
      </c>
      <c r="BF432" s="52">
        <v>0</v>
      </c>
      <c r="BG432" s="52">
        <v>0</v>
      </c>
      <c r="BH432" s="52">
        <v>0</v>
      </c>
      <c r="BI432" s="52">
        <v>0</v>
      </c>
      <c r="BJ432" s="52">
        <v>0</v>
      </c>
      <c r="BK432" s="52">
        <v>0</v>
      </c>
      <c r="BL432" s="52">
        <v>0</v>
      </c>
      <c r="BM432" s="52">
        <v>0</v>
      </c>
      <c r="BN432" s="52">
        <v>0</v>
      </c>
      <c r="BO432" s="52">
        <v>0</v>
      </c>
      <c r="BP432" s="52">
        <v>0</v>
      </c>
      <c r="BQ432" s="52">
        <v>0</v>
      </c>
      <c r="BR432" s="52">
        <v>0</v>
      </c>
      <c r="BS432" s="52">
        <v>0</v>
      </c>
      <c r="BT432" s="52">
        <v>0</v>
      </c>
      <c r="BU432" s="52">
        <v>0</v>
      </c>
      <c r="BV432" s="52">
        <v>0</v>
      </c>
      <c r="BW432" s="52">
        <v>0</v>
      </c>
      <c r="BX432" s="52">
        <v>0</v>
      </c>
      <c r="BY432" s="52">
        <v>0</v>
      </c>
      <c r="BZ432" s="52">
        <v>0</v>
      </c>
      <c r="CA432" s="52">
        <v>0</v>
      </c>
      <c r="CB432" s="52">
        <v>0</v>
      </c>
      <c r="CC432" s="52">
        <v>0</v>
      </c>
      <c r="CD432" s="52">
        <v>4427.9900000000007</v>
      </c>
      <c r="CE432" s="52">
        <v>4427.99</v>
      </c>
      <c r="CF432" s="52">
        <v>4427.99</v>
      </c>
      <c r="CG432" s="52">
        <v>4427.99</v>
      </c>
      <c r="CH432" s="52">
        <v>4427.9900000000007</v>
      </c>
      <c r="CI432" s="52">
        <v>4427.9900000000007</v>
      </c>
      <c r="CJ432" s="52">
        <v>4427.99</v>
      </c>
      <c r="CK432" s="52">
        <v>4427.9900000000007</v>
      </c>
      <c r="CL432" s="52">
        <v>4427.9900000000007</v>
      </c>
      <c r="CM432" s="52">
        <v>4427.99</v>
      </c>
      <c r="CN432" s="52">
        <v>4427.99</v>
      </c>
      <c r="CO432" s="52">
        <v>4427.99</v>
      </c>
      <c r="CP432" s="52">
        <v>4427.9900000000007</v>
      </c>
      <c r="CQ432" s="52">
        <v>4427.9900000000007</v>
      </c>
      <c r="CR432" s="52">
        <v>4427.99</v>
      </c>
      <c r="CS432" s="52">
        <v>4427.9900000000007</v>
      </c>
      <c r="CT432" s="52">
        <v>4427.9900000000007</v>
      </c>
      <c r="CU432" s="52">
        <v>4427.99</v>
      </c>
      <c r="CV432" s="52">
        <v>4427.99</v>
      </c>
      <c r="CW432" s="52">
        <v>4427.99</v>
      </c>
      <c r="CX432" s="52">
        <v>4427.9900000000007</v>
      </c>
      <c r="CY432" s="52">
        <v>4427.9900000000007</v>
      </c>
      <c r="CZ432" s="52">
        <v>4427.99</v>
      </c>
      <c r="DA432" s="52">
        <v>4427.9900000000007</v>
      </c>
      <c r="DB432" s="52">
        <v>4427.9900000000007</v>
      </c>
      <c r="DC432" s="52">
        <v>4427.99</v>
      </c>
      <c r="DD432" s="52">
        <v>4427.99</v>
      </c>
      <c r="DE432" s="52">
        <v>4427.99</v>
      </c>
      <c r="DF432" s="52">
        <v>4427.9900000000007</v>
      </c>
      <c r="DG432" s="52">
        <v>4427.9900000000007</v>
      </c>
      <c r="DH432" s="52">
        <v>4427.99</v>
      </c>
      <c r="DI432" s="52">
        <v>4427.9900000000007</v>
      </c>
      <c r="DJ432" s="52">
        <v>4427.9900000000007</v>
      </c>
      <c r="DK432" s="52">
        <v>4427.99</v>
      </c>
      <c r="DL432" s="52">
        <v>4427.99</v>
      </c>
      <c r="DM432" s="52">
        <v>4427.99</v>
      </c>
      <c r="DN432" s="52">
        <v>4427.9900000000007</v>
      </c>
      <c r="DO432" s="52">
        <v>4427.9900000000007</v>
      </c>
      <c r="DP432" s="52">
        <v>4427.99</v>
      </c>
      <c r="DQ432" s="52">
        <v>4427.9900000000007</v>
      </c>
      <c r="DR432" s="52">
        <v>4427.9900000000007</v>
      </c>
      <c r="DS432" s="52">
        <v>4427.99</v>
      </c>
      <c r="DT432" s="52">
        <v>4427.99</v>
      </c>
      <c r="DU432" s="52">
        <v>4427.99</v>
      </c>
      <c r="DV432" s="52">
        <v>4427.9900000000007</v>
      </c>
      <c r="DW432" s="52">
        <v>4427.9900000000007</v>
      </c>
      <c r="DX432" s="52">
        <v>4427.99</v>
      </c>
      <c r="DY432" s="52">
        <v>4427.9900000000007</v>
      </c>
      <c r="DZ432" s="52">
        <v>4427.9900000000007</v>
      </c>
      <c r="EA432" s="52">
        <v>4427.99</v>
      </c>
      <c r="EB432" s="52">
        <v>4427.99</v>
      </c>
      <c r="EC432" s="52">
        <v>4427.99</v>
      </c>
      <c r="ED432" s="52">
        <v>4427.9900000000007</v>
      </c>
      <c r="EE432" s="52">
        <v>4427.9900000000007</v>
      </c>
      <c r="EF432" s="52">
        <v>4427.99</v>
      </c>
      <c r="EG432" s="52">
        <v>4427.9900000000007</v>
      </c>
      <c r="EH432" s="52">
        <v>4427.9900000000007</v>
      </c>
      <c r="EI432" s="52">
        <v>4427.99</v>
      </c>
      <c r="EJ432" s="52">
        <v>4427.99</v>
      </c>
      <c r="EK432" s="52">
        <v>4427.99</v>
      </c>
      <c r="EL432" s="52">
        <v>4427.9900000000007</v>
      </c>
      <c r="EM432" s="52">
        <v>4427.9900000000007</v>
      </c>
      <c r="EN432" s="52">
        <v>4427.99</v>
      </c>
      <c r="EO432" s="52">
        <v>4427.9900000000007</v>
      </c>
      <c r="EP432" s="52">
        <v>4427.9900000000007</v>
      </c>
      <c r="EQ432" s="52">
        <v>4427.99</v>
      </c>
      <c r="ER432" s="52">
        <v>4427.99</v>
      </c>
      <c r="ES432" s="52">
        <v>4427.99</v>
      </c>
      <c r="ET432" s="52">
        <v>4427.9900000000007</v>
      </c>
      <c r="EU432" s="52">
        <v>4427.9900000000007</v>
      </c>
      <c r="EV432" s="52">
        <v>4427.99</v>
      </c>
      <c r="EW432" s="52">
        <v>4427.9900000000007</v>
      </c>
      <c r="EX432" s="52">
        <v>4427.9900000000007</v>
      </c>
      <c r="EY432" s="52">
        <v>4427.99</v>
      </c>
      <c r="EZ432" s="52">
        <v>4427.99</v>
      </c>
      <c r="FA432" s="52">
        <v>4427.99</v>
      </c>
      <c r="FB432" s="52">
        <v>4427.9900000000007</v>
      </c>
      <c r="FC432" s="52">
        <v>4427.9900000000007</v>
      </c>
      <c r="FD432" s="52">
        <v>4427.99</v>
      </c>
      <c r="FE432" s="52">
        <v>4427.9900000000007</v>
      </c>
      <c r="FF432" s="52">
        <v>4427.9900000000007</v>
      </c>
      <c r="FG432" s="52">
        <v>4427.99</v>
      </c>
      <c r="FH432" s="52">
        <v>4427.99</v>
      </c>
      <c r="FI432" s="52">
        <v>4427.99</v>
      </c>
      <c r="FJ432" s="52">
        <v>4427.9900000000007</v>
      </c>
      <c r="FK432" s="52">
        <v>4427.9900000000007</v>
      </c>
      <c r="FL432" s="52">
        <v>4427.99</v>
      </c>
      <c r="FM432" s="52">
        <v>4427.9900000000007</v>
      </c>
      <c r="FN432" s="52">
        <v>4427.9900000000007</v>
      </c>
      <c r="FO432" s="52">
        <v>4427.99</v>
      </c>
      <c r="FP432" s="52">
        <v>4427.99</v>
      </c>
      <c r="FQ432" s="52">
        <v>4427.99</v>
      </c>
      <c r="FR432" s="52">
        <v>4427.9900000000007</v>
      </c>
      <c r="FS432" s="52">
        <v>4427.9900000000007</v>
      </c>
      <c r="FT432" s="52">
        <v>4427.99</v>
      </c>
      <c r="FU432" s="52">
        <v>4427.9900000000007</v>
      </c>
      <c r="FV432" s="52">
        <v>4427.9900000000007</v>
      </c>
      <c r="FW432" s="52">
        <v>4427.99</v>
      </c>
      <c r="FX432" s="52">
        <v>4427.99</v>
      </c>
      <c r="FY432" s="52">
        <v>4427.99</v>
      </c>
      <c r="FZ432" s="52">
        <v>4427.9900000000007</v>
      </c>
      <c r="GA432" s="52">
        <v>4427.9900000000007</v>
      </c>
      <c r="GB432" s="52">
        <v>4427.99</v>
      </c>
      <c r="GC432" s="52">
        <v>4427.9900000000007</v>
      </c>
      <c r="GD432" s="52">
        <v>4427.9900000000007</v>
      </c>
      <c r="GE432" s="52">
        <v>4427.99</v>
      </c>
      <c r="GF432" s="52">
        <v>4427.99</v>
      </c>
      <c r="GG432" s="52">
        <v>4427.99</v>
      </c>
      <c r="GH432" s="52">
        <v>4427.9900000000007</v>
      </c>
      <c r="GI432" s="52">
        <v>4427.9900000000007</v>
      </c>
      <c r="GJ432" s="52">
        <v>4427.99</v>
      </c>
      <c r="GK432" s="52">
        <v>4427.9900000000007</v>
      </c>
      <c r="GL432" s="52">
        <v>4427.9900000000007</v>
      </c>
      <c r="GM432" s="52">
        <v>4427.99</v>
      </c>
      <c r="GN432" s="52">
        <v>4427.99</v>
      </c>
      <c r="GO432" s="52">
        <v>4427.99</v>
      </c>
      <c r="GP432" s="52">
        <v>4427.9900000000007</v>
      </c>
      <c r="GQ432" s="52">
        <v>4427.9900000000007</v>
      </c>
      <c r="GR432" s="52">
        <v>4427.99</v>
      </c>
      <c r="GS432" s="52">
        <v>4427.9900000000007</v>
      </c>
      <c r="GT432" s="52">
        <v>4427.9900000000007</v>
      </c>
      <c r="GU432" s="52">
        <v>4427.99</v>
      </c>
      <c r="GV432" s="52">
        <v>4427.99</v>
      </c>
      <c r="GW432" s="52">
        <v>4427.99</v>
      </c>
      <c r="GX432" s="52">
        <v>4427.9900000000007</v>
      </c>
      <c r="GY432" s="52">
        <v>4427.9900000000007</v>
      </c>
      <c r="GZ432" s="52">
        <v>4427.99</v>
      </c>
      <c r="HA432" s="52">
        <v>4427.9900000000007</v>
      </c>
      <c r="HB432" s="52">
        <v>4427.9900000000007</v>
      </c>
      <c r="HC432" s="52">
        <v>4427.99</v>
      </c>
      <c r="HD432" s="52">
        <v>4427.99</v>
      </c>
      <c r="HE432" s="52">
        <v>4427.99</v>
      </c>
      <c r="HF432" s="52">
        <v>4427.9900000000007</v>
      </c>
      <c r="HG432" s="52">
        <v>4427.9900000000007</v>
      </c>
      <c r="HH432" s="52">
        <v>4427.99</v>
      </c>
      <c r="HI432" s="52">
        <v>4427.9900000000007</v>
      </c>
      <c r="HJ432" s="52">
        <v>4427.9900000000007</v>
      </c>
      <c r="HK432" s="52">
        <v>4427.99</v>
      </c>
      <c r="HL432" s="52">
        <v>4427.99</v>
      </c>
      <c r="HM432" s="52">
        <v>4427.99</v>
      </c>
      <c r="HN432" s="52">
        <v>0</v>
      </c>
      <c r="HO432" s="52">
        <v>0</v>
      </c>
      <c r="HP432" s="52">
        <v>0</v>
      </c>
      <c r="HQ432" s="52">
        <v>0</v>
      </c>
      <c r="HR432" s="52">
        <v>0</v>
      </c>
      <c r="HS432" s="52">
        <v>0</v>
      </c>
      <c r="HT432" s="52">
        <v>0</v>
      </c>
      <c r="HU432" s="52">
        <v>0</v>
      </c>
      <c r="HV432" s="52">
        <v>0</v>
      </c>
      <c r="HW432" s="52">
        <v>0</v>
      </c>
      <c r="HX432" s="52">
        <v>0</v>
      </c>
      <c r="HY432" s="52">
        <v>0</v>
      </c>
      <c r="HZ432" s="52">
        <v>0</v>
      </c>
      <c r="IA432" s="52">
        <v>0</v>
      </c>
      <c r="IB432" s="52">
        <v>0</v>
      </c>
      <c r="IC432" s="52">
        <v>0</v>
      </c>
      <c r="ID432" s="52">
        <v>0</v>
      </c>
      <c r="IE432" s="52">
        <v>0</v>
      </c>
      <c r="IF432" s="52">
        <v>0</v>
      </c>
      <c r="IG432" s="52">
        <v>0</v>
      </c>
      <c r="IH432" s="52">
        <v>0</v>
      </c>
      <c r="II432" s="52">
        <v>0</v>
      </c>
      <c r="IJ432" s="52">
        <v>0</v>
      </c>
      <c r="IK432" s="52">
        <v>0</v>
      </c>
      <c r="IL432" s="52">
        <v>0</v>
      </c>
      <c r="IM432" s="52">
        <v>0</v>
      </c>
      <c r="IN432" s="52">
        <v>0</v>
      </c>
      <c r="IO432" s="52">
        <v>0</v>
      </c>
      <c r="IP432" s="52">
        <v>0</v>
      </c>
      <c r="IQ432" s="52">
        <v>0</v>
      </c>
      <c r="IR432" s="52">
        <v>0</v>
      </c>
      <c r="IS432" s="52">
        <v>0</v>
      </c>
      <c r="IT432" s="52">
        <v>0</v>
      </c>
      <c r="IU432" s="52">
        <v>0</v>
      </c>
      <c r="IV432" s="52">
        <v>0</v>
      </c>
      <c r="IW432" s="52">
        <v>0</v>
      </c>
      <c r="IX432" s="52">
        <v>0</v>
      </c>
      <c r="IY432" s="52">
        <v>0</v>
      </c>
      <c r="IZ432" s="52">
        <v>0</v>
      </c>
      <c r="JA432" s="52">
        <v>0</v>
      </c>
      <c r="JB432" s="52">
        <v>0</v>
      </c>
      <c r="JC432" s="52">
        <v>0</v>
      </c>
      <c r="JD432" s="52">
        <v>0</v>
      </c>
      <c r="JE432" s="52">
        <v>0</v>
      </c>
      <c r="JF432" s="52">
        <v>0</v>
      </c>
      <c r="JG432" s="52">
        <v>0</v>
      </c>
      <c r="JH432" s="52">
        <v>0</v>
      </c>
      <c r="JI432" s="52">
        <v>0</v>
      </c>
      <c r="JJ432" s="52">
        <v>0</v>
      </c>
      <c r="JK432" s="52">
        <v>0</v>
      </c>
      <c r="JL432" s="52">
        <v>0</v>
      </c>
      <c r="JM432" s="52">
        <v>0</v>
      </c>
      <c r="JN432" s="52">
        <v>0</v>
      </c>
      <c r="JO432" s="52">
        <v>0</v>
      </c>
      <c r="JP432" s="52">
        <v>0</v>
      </c>
      <c r="JQ432" s="52">
        <v>0</v>
      </c>
      <c r="JR432" s="52">
        <v>0</v>
      </c>
      <c r="JS432" s="52">
        <v>0</v>
      </c>
      <c r="JT432" s="52">
        <v>0</v>
      </c>
      <c r="JU432" s="52">
        <v>0</v>
      </c>
      <c r="JV432" s="52">
        <v>0</v>
      </c>
      <c r="JW432" s="52">
        <v>0</v>
      </c>
      <c r="JX432" s="52">
        <v>0</v>
      </c>
      <c r="JY432" s="52">
        <v>0</v>
      </c>
      <c r="JZ432" s="52">
        <v>0</v>
      </c>
      <c r="KA432" s="52">
        <v>0</v>
      </c>
      <c r="KB432" s="52">
        <v>0</v>
      </c>
      <c r="KC432" s="52">
        <v>0</v>
      </c>
      <c r="KD432" s="52">
        <v>0</v>
      </c>
      <c r="KE432" s="52">
        <v>0</v>
      </c>
      <c r="KF432" s="52">
        <v>0</v>
      </c>
      <c r="KG432" s="52">
        <v>0</v>
      </c>
      <c r="KH432" s="52">
        <v>0</v>
      </c>
      <c r="KI432" s="52">
        <v>0</v>
      </c>
      <c r="KJ432" s="52">
        <v>0</v>
      </c>
      <c r="KK432" s="52">
        <v>0</v>
      </c>
      <c r="KL432" s="52">
        <v>0</v>
      </c>
      <c r="KM432" s="52">
        <v>0</v>
      </c>
      <c r="KN432" s="52">
        <v>0</v>
      </c>
      <c r="KO432" s="52">
        <v>0</v>
      </c>
      <c r="KP432" s="52">
        <v>0</v>
      </c>
      <c r="KQ432" s="52">
        <v>0</v>
      </c>
      <c r="KR432" s="52">
        <v>0</v>
      </c>
      <c r="KS432" s="52">
        <v>0</v>
      </c>
      <c r="KT432" s="52">
        <v>0</v>
      </c>
      <c r="KU432" s="52">
        <v>0</v>
      </c>
      <c r="KV432" s="52">
        <v>0</v>
      </c>
      <c r="KW432" s="52">
        <v>0</v>
      </c>
      <c r="KX432" s="52">
        <v>0</v>
      </c>
      <c r="KY432" s="52">
        <v>0</v>
      </c>
      <c r="KZ432" s="52">
        <v>0</v>
      </c>
      <c r="LA432" s="52">
        <v>0</v>
      </c>
      <c r="LB432" s="52">
        <v>0</v>
      </c>
      <c r="LC432" s="52">
        <v>0</v>
      </c>
      <c r="LD432" s="52">
        <v>0</v>
      </c>
      <c r="LE432" s="52">
        <v>0</v>
      </c>
      <c r="LF432" s="52">
        <v>0</v>
      </c>
      <c r="LG432" s="52">
        <v>0</v>
      </c>
      <c r="LH432" s="52">
        <v>0</v>
      </c>
      <c r="LI432" s="52">
        <v>0</v>
      </c>
      <c r="LJ432" s="52">
        <v>0</v>
      </c>
      <c r="LK432" s="52">
        <v>0</v>
      </c>
      <c r="LL432" s="52">
        <v>0</v>
      </c>
      <c r="LM432" s="52">
        <v>0</v>
      </c>
      <c r="LN432" s="52">
        <v>0</v>
      </c>
      <c r="LO432" s="52">
        <v>0</v>
      </c>
      <c r="LP432" s="52">
        <v>0</v>
      </c>
      <c r="LQ432" s="52">
        <v>0</v>
      </c>
      <c r="LR432" s="52">
        <v>0</v>
      </c>
      <c r="LS432" s="52">
        <v>0</v>
      </c>
      <c r="LT432" s="52">
        <v>0</v>
      </c>
      <c r="LU432" s="52">
        <v>0</v>
      </c>
      <c r="LV432" s="52">
        <v>0</v>
      </c>
      <c r="LW432" s="52">
        <v>0</v>
      </c>
      <c r="LX432" s="52">
        <v>0</v>
      </c>
      <c r="LY432" s="52">
        <v>0</v>
      </c>
      <c r="LZ432" s="52">
        <v>0</v>
      </c>
      <c r="MA432" s="52">
        <v>0</v>
      </c>
      <c r="MB432" s="52">
        <v>0</v>
      </c>
      <c r="MC432" s="52">
        <v>0</v>
      </c>
      <c r="MD432" s="52">
        <v>0</v>
      </c>
      <c r="ME432" s="52">
        <v>0</v>
      </c>
      <c r="MF432" s="52">
        <v>0</v>
      </c>
      <c r="MG432" s="52">
        <v>0</v>
      </c>
      <c r="MH432" s="52">
        <v>0</v>
      </c>
      <c r="MI432" s="52">
        <v>0</v>
      </c>
      <c r="MJ432" s="52">
        <v>0</v>
      </c>
      <c r="MK432" s="52">
        <v>0</v>
      </c>
      <c r="ML432" s="52">
        <v>0</v>
      </c>
      <c r="MM432" s="52">
        <v>0</v>
      </c>
      <c r="MN432" s="52">
        <v>0</v>
      </c>
      <c r="MO432" s="52">
        <v>0</v>
      </c>
      <c r="MP432" s="52">
        <v>0</v>
      </c>
      <c r="MQ432" s="52">
        <v>0</v>
      </c>
      <c r="MR432" s="52">
        <v>0</v>
      </c>
      <c r="MS432" s="52">
        <v>0</v>
      </c>
      <c r="MT432" s="52">
        <v>0</v>
      </c>
      <c r="MU432" s="52">
        <v>0</v>
      </c>
      <c r="MV432" s="52">
        <v>0</v>
      </c>
      <c r="MW432" s="52">
        <v>0</v>
      </c>
      <c r="MX432" s="52">
        <v>0</v>
      </c>
      <c r="MY432" s="52">
        <v>0</v>
      </c>
      <c r="MZ432" s="52">
        <v>0</v>
      </c>
      <c r="NA432" s="52">
        <v>0</v>
      </c>
      <c r="NB432" s="52">
        <v>0</v>
      </c>
      <c r="NC432" s="52">
        <v>0</v>
      </c>
      <c r="ND432" s="52">
        <v>0</v>
      </c>
      <c r="NE432" s="52">
        <v>0</v>
      </c>
      <c r="NF432" s="52">
        <v>0</v>
      </c>
      <c r="NG432" s="52">
        <v>0</v>
      </c>
      <c r="NH432" s="52">
        <v>0</v>
      </c>
      <c r="NI432" s="52">
        <v>0</v>
      </c>
      <c r="NJ432" s="52">
        <v>0</v>
      </c>
      <c r="NK432" s="52">
        <v>0</v>
      </c>
      <c r="NL432" s="52">
        <v>0</v>
      </c>
      <c r="NM432" s="52">
        <v>0</v>
      </c>
      <c r="NN432" s="52">
        <v>0</v>
      </c>
      <c r="NO432" s="52">
        <v>0</v>
      </c>
      <c r="NP432" s="52">
        <v>0</v>
      </c>
      <c r="NQ432" s="52">
        <v>0</v>
      </c>
      <c r="NR432" s="68">
        <f t="shared" si="24"/>
        <v>619918.59999999905</v>
      </c>
      <c r="NS432" s="68">
        <f t="shared" si="25"/>
        <v>619918.59999999905</v>
      </c>
      <c r="NT432" s="68">
        <f t="shared" si="26"/>
        <v>482650.90999999933</v>
      </c>
    </row>
    <row r="433" spans="1:384" s="40" customFormat="1" ht="15" customHeight="1" outlineLevel="1" x14ac:dyDescent="0.2">
      <c r="A433" s="61"/>
      <c r="B433" s="49" t="s">
        <v>1079</v>
      </c>
      <c r="C433" s="49" t="s">
        <v>1051</v>
      </c>
      <c r="D433" s="49" t="s">
        <v>1049</v>
      </c>
      <c r="E433" s="50" t="s">
        <v>1052</v>
      </c>
      <c r="F433" s="64">
        <v>45576</v>
      </c>
      <c r="G433" s="49" t="s">
        <v>16</v>
      </c>
      <c r="H433" s="72">
        <v>0</v>
      </c>
      <c r="I433" s="65">
        <v>337036.32</v>
      </c>
      <c r="J433" s="114" t="str">
        <f>_xlfn.XLOOKUP(E433,'[12]Resumo Unidades'!$B:$B,'[12]Resumo Unidades'!$W:$W)</f>
        <v>Fluxo financeiro (Extrato auditado)</v>
      </c>
      <c r="K433" s="51" t="str">
        <f>IF(L433&gt;Resumo!$E$23,"Sim","Não")</f>
        <v>Não</v>
      </c>
      <c r="L433" s="66">
        <v>0</v>
      </c>
      <c r="M433" s="67"/>
      <c r="N433" s="52">
        <v>0</v>
      </c>
      <c r="O433" s="52">
        <v>0</v>
      </c>
      <c r="P433" s="52">
        <v>0</v>
      </c>
      <c r="Q433" s="52">
        <v>0</v>
      </c>
      <c r="R433" s="52">
        <v>0</v>
      </c>
      <c r="S433" s="52">
        <v>0</v>
      </c>
      <c r="T433" s="52">
        <v>0</v>
      </c>
      <c r="U433" s="52">
        <v>0</v>
      </c>
      <c r="V433" s="52">
        <v>0</v>
      </c>
      <c r="W433" s="52">
        <v>0</v>
      </c>
      <c r="X433" s="52">
        <v>0</v>
      </c>
      <c r="Y433" s="52">
        <v>0</v>
      </c>
      <c r="Z433" s="52">
        <v>0</v>
      </c>
      <c r="AA433" s="52">
        <v>0</v>
      </c>
      <c r="AB433" s="52">
        <v>0</v>
      </c>
      <c r="AC433" s="52">
        <v>0</v>
      </c>
      <c r="AD433" s="52">
        <v>0</v>
      </c>
      <c r="AE433" s="52">
        <v>0</v>
      </c>
      <c r="AF433" s="52">
        <v>0</v>
      </c>
      <c r="AG433" s="52">
        <v>0</v>
      </c>
      <c r="AH433" s="52">
        <v>0</v>
      </c>
      <c r="AI433" s="52">
        <v>0</v>
      </c>
      <c r="AJ433" s="52">
        <v>0</v>
      </c>
      <c r="AK433" s="52">
        <v>0</v>
      </c>
      <c r="AL433" s="52">
        <v>0</v>
      </c>
      <c r="AM433" s="52">
        <v>0</v>
      </c>
      <c r="AN433" s="52">
        <v>0</v>
      </c>
      <c r="AO433" s="52">
        <v>0</v>
      </c>
      <c r="AP433" s="52">
        <v>0</v>
      </c>
      <c r="AQ433" s="52">
        <v>0</v>
      </c>
      <c r="AR433" s="52">
        <v>0</v>
      </c>
      <c r="AS433" s="52">
        <v>0</v>
      </c>
      <c r="AT433" s="52">
        <v>0</v>
      </c>
      <c r="AU433" s="52">
        <v>0</v>
      </c>
      <c r="AV433" s="52">
        <v>0</v>
      </c>
      <c r="AW433" s="52">
        <v>0</v>
      </c>
      <c r="AX433" s="52">
        <v>0</v>
      </c>
      <c r="AY433" s="52">
        <v>0</v>
      </c>
      <c r="AZ433" s="52">
        <v>0</v>
      </c>
      <c r="BA433" s="52">
        <v>0</v>
      </c>
      <c r="BB433" s="52">
        <v>0</v>
      </c>
      <c r="BC433" s="52">
        <v>0</v>
      </c>
      <c r="BD433" s="52">
        <v>0</v>
      </c>
      <c r="BE433" s="52">
        <v>0</v>
      </c>
      <c r="BF433" s="52">
        <v>0</v>
      </c>
      <c r="BG433" s="52">
        <v>0</v>
      </c>
      <c r="BH433" s="52">
        <v>0</v>
      </c>
      <c r="BI433" s="52">
        <v>0</v>
      </c>
      <c r="BJ433" s="52">
        <v>0</v>
      </c>
      <c r="BK433" s="52">
        <v>0</v>
      </c>
      <c r="BL433" s="52">
        <v>0</v>
      </c>
      <c r="BM433" s="52">
        <v>0</v>
      </c>
      <c r="BN433" s="52">
        <v>0</v>
      </c>
      <c r="BO433" s="52">
        <v>0</v>
      </c>
      <c r="BP433" s="52">
        <v>0</v>
      </c>
      <c r="BQ433" s="52">
        <v>0</v>
      </c>
      <c r="BR433" s="52">
        <v>0</v>
      </c>
      <c r="BS433" s="52">
        <v>0</v>
      </c>
      <c r="BT433" s="52">
        <v>0</v>
      </c>
      <c r="BU433" s="52">
        <v>0</v>
      </c>
      <c r="BV433" s="52">
        <v>0</v>
      </c>
      <c r="BW433" s="52">
        <v>0</v>
      </c>
      <c r="BX433" s="52">
        <v>0</v>
      </c>
      <c r="BY433" s="52">
        <v>0</v>
      </c>
      <c r="BZ433" s="52">
        <v>0</v>
      </c>
      <c r="CA433" s="52">
        <v>0</v>
      </c>
      <c r="CB433" s="52">
        <v>0</v>
      </c>
      <c r="CC433" s="52">
        <v>0</v>
      </c>
      <c r="CD433" s="52">
        <v>4519.9100000000008</v>
      </c>
      <c r="CE433" s="52">
        <v>4519.91</v>
      </c>
      <c r="CF433" s="52">
        <v>4519.91</v>
      </c>
      <c r="CG433" s="52">
        <v>4519.91</v>
      </c>
      <c r="CH433" s="52">
        <v>4519.9100000000008</v>
      </c>
      <c r="CI433" s="52">
        <v>4519.9100000000008</v>
      </c>
      <c r="CJ433" s="52">
        <v>4519.91</v>
      </c>
      <c r="CK433" s="52">
        <v>4519.9100000000008</v>
      </c>
      <c r="CL433" s="52">
        <v>4519.9100000000008</v>
      </c>
      <c r="CM433" s="52">
        <v>4519.91</v>
      </c>
      <c r="CN433" s="52">
        <v>4519.91</v>
      </c>
      <c r="CO433" s="52">
        <v>4519.91</v>
      </c>
      <c r="CP433" s="52">
        <v>4519.9100000000008</v>
      </c>
      <c r="CQ433" s="52">
        <v>4519.9100000000008</v>
      </c>
      <c r="CR433" s="52">
        <v>4519.91</v>
      </c>
      <c r="CS433" s="52">
        <v>4519.9100000000008</v>
      </c>
      <c r="CT433" s="52">
        <v>4519.9100000000008</v>
      </c>
      <c r="CU433" s="52">
        <v>4519.91</v>
      </c>
      <c r="CV433" s="52">
        <v>4519.91</v>
      </c>
      <c r="CW433" s="52">
        <v>4519.91</v>
      </c>
      <c r="CX433" s="52">
        <v>4519.9100000000008</v>
      </c>
      <c r="CY433" s="52">
        <v>4519.9100000000008</v>
      </c>
      <c r="CZ433" s="52">
        <v>4519.91</v>
      </c>
      <c r="DA433" s="52">
        <v>4519.9100000000008</v>
      </c>
      <c r="DB433" s="52">
        <v>4519.9100000000008</v>
      </c>
      <c r="DC433" s="52">
        <v>4519.91</v>
      </c>
      <c r="DD433" s="52">
        <v>4519.91</v>
      </c>
      <c r="DE433" s="52">
        <v>4519.91</v>
      </c>
      <c r="DF433" s="52">
        <v>4519.9100000000008</v>
      </c>
      <c r="DG433" s="52">
        <v>4519.9100000000008</v>
      </c>
      <c r="DH433" s="52">
        <v>4519.91</v>
      </c>
      <c r="DI433" s="52">
        <v>4519.9100000000008</v>
      </c>
      <c r="DJ433" s="52">
        <v>4519.9100000000008</v>
      </c>
      <c r="DK433" s="52">
        <v>4519.91</v>
      </c>
      <c r="DL433" s="52">
        <v>4519.91</v>
      </c>
      <c r="DM433" s="52">
        <v>4519.91</v>
      </c>
      <c r="DN433" s="52">
        <v>4519.9100000000008</v>
      </c>
      <c r="DO433" s="52">
        <v>4519.9100000000008</v>
      </c>
      <c r="DP433" s="52">
        <v>4519.91</v>
      </c>
      <c r="DQ433" s="52">
        <v>4519.9100000000008</v>
      </c>
      <c r="DR433" s="52">
        <v>4519.9100000000008</v>
      </c>
      <c r="DS433" s="52">
        <v>4519.91</v>
      </c>
      <c r="DT433" s="52">
        <v>4519.9100000000008</v>
      </c>
      <c r="DU433" s="52">
        <v>4519.9100000000008</v>
      </c>
      <c r="DV433" s="52">
        <v>4519.9100000000008</v>
      </c>
      <c r="DW433" s="52">
        <v>4519.9100000000008</v>
      </c>
      <c r="DX433" s="52">
        <v>4519.91</v>
      </c>
      <c r="DY433" s="52">
        <v>4519.9100000000008</v>
      </c>
      <c r="DZ433" s="52">
        <v>4519.9100000000008</v>
      </c>
      <c r="EA433" s="52">
        <v>4519.91</v>
      </c>
      <c r="EB433" s="52">
        <v>4519.9100000000008</v>
      </c>
      <c r="EC433" s="52">
        <v>4519.9100000000008</v>
      </c>
      <c r="ED433" s="52">
        <v>4519.9100000000008</v>
      </c>
      <c r="EE433" s="52">
        <v>4519.9100000000008</v>
      </c>
      <c r="EF433" s="52">
        <v>4519.91</v>
      </c>
      <c r="EG433" s="52">
        <v>4519.9100000000008</v>
      </c>
      <c r="EH433" s="52">
        <v>4519.9100000000008</v>
      </c>
      <c r="EI433" s="52">
        <v>4519.91</v>
      </c>
      <c r="EJ433" s="52">
        <v>4519.9100000000008</v>
      </c>
      <c r="EK433" s="52">
        <v>4519.9100000000008</v>
      </c>
      <c r="EL433" s="52">
        <v>4519.9100000000008</v>
      </c>
      <c r="EM433" s="52">
        <v>4519.9100000000008</v>
      </c>
      <c r="EN433" s="52">
        <v>4519.91</v>
      </c>
      <c r="EO433" s="52">
        <v>4519.9100000000008</v>
      </c>
      <c r="EP433" s="52">
        <v>4519.9100000000008</v>
      </c>
      <c r="EQ433" s="52">
        <v>4519.91</v>
      </c>
      <c r="ER433" s="52">
        <v>4519.9100000000008</v>
      </c>
      <c r="ES433" s="52">
        <v>4519.9100000000008</v>
      </c>
      <c r="ET433" s="52">
        <v>4519.9100000000008</v>
      </c>
      <c r="EU433" s="52">
        <v>4519.9100000000008</v>
      </c>
      <c r="EV433" s="52">
        <v>4519.91</v>
      </c>
      <c r="EW433" s="52">
        <v>4519.9100000000008</v>
      </c>
      <c r="EX433" s="52">
        <v>4519.9100000000008</v>
      </c>
      <c r="EY433" s="52">
        <v>4519.91</v>
      </c>
      <c r="EZ433" s="52">
        <v>4519.9100000000008</v>
      </c>
      <c r="FA433" s="52">
        <v>4519.9100000000008</v>
      </c>
      <c r="FB433" s="52">
        <v>4519.9100000000008</v>
      </c>
      <c r="FC433" s="52">
        <v>4519.9100000000008</v>
      </c>
      <c r="FD433" s="52">
        <v>4519.91</v>
      </c>
      <c r="FE433" s="52">
        <v>4519.9100000000008</v>
      </c>
      <c r="FF433" s="52">
        <v>4519.9100000000008</v>
      </c>
      <c r="FG433" s="52">
        <v>4519.91</v>
      </c>
      <c r="FH433" s="52">
        <v>4519.9100000000008</v>
      </c>
      <c r="FI433" s="52">
        <v>4519.9100000000008</v>
      </c>
      <c r="FJ433" s="52">
        <v>4519.9100000000008</v>
      </c>
      <c r="FK433" s="52">
        <v>4519.9100000000008</v>
      </c>
      <c r="FL433" s="52">
        <v>4519.91</v>
      </c>
      <c r="FM433" s="52">
        <v>4519.9100000000008</v>
      </c>
      <c r="FN433" s="52">
        <v>4519.9100000000008</v>
      </c>
      <c r="FO433" s="52">
        <v>4519.91</v>
      </c>
      <c r="FP433" s="52">
        <v>4519.9100000000008</v>
      </c>
      <c r="FQ433" s="52">
        <v>4519.9100000000008</v>
      </c>
      <c r="FR433" s="52">
        <v>4519.9100000000008</v>
      </c>
      <c r="FS433" s="52">
        <v>4519.9100000000008</v>
      </c>
      <c r="FT433" s="52">
        <v>4519.91</v>
      </c>
      <c r="FU433" s="52">
        <v>4519.9100000000008</v>
      </c>
      <c r="FV433" s="52">
        <v>4519.9100000000008</v>
      </c>
      <c r="FW433" s="52">
        <v>4519.91</v>
      </c>
      <c r="FX433" s="52">
        <v>4519.9100000000008</v>
      </c>
      <c r="FY433" s="52">
        <v>4519.9100000000008</v>
      </c>
      <c r="FZ433" s="52">
        <v>4519.9100000000008</v>
      </c>
      <c r="GA433" s="52">
        <v>4519.9100000000008</v>
      </c>
      <c r="GB433" s="52">
        <v>4519.91</v>
      </c>
      <c r="GC433" s="52">
        <v>4519.9100000000008</v>
      </c>
      <c r="GD433" s="52">
        <v>4519.9100000000008</v>
      </c>
      <c r="GE433" s="52">
        <v>4519.91</v>
      </c>
      <c r="GF433" s="52">
        <v>4519.9100000000008</v>
      </c>
      <c r="GG433" s="52">
        <v>4519.9100000000008</v>
      </c>
      <c r="GH433" s="52">
        <v>4519.9100000000008</v>
      </c>
      <c r="GI433" s="52">
        <v>4519.9100000000008</v>
      </c>
      <c r="GJ433" s="52">
        <v>4519.91</v>
      </c>
      <c r="GK433" s="52">
        <v>4519.9100000000008</v>
      </c>
      <c r="GL433" s="52">
        <v>4519.9100000000008</v>
      </c>
      <c r="GM433" s="52">
        <v>4519.91</v>
      </c>
      <c r="GN433" s="52">
        <v>4519.9100000000008</v>
      </c>
      <c r="GO433" s="52">
        <v>4519.9100000000008</v>
      </c>
      <c r="GP433" s="52">
        <v>4519.9100000000008</v>
      </c>
      <c r="GQ433" s="52">
        <v>4519.9100000000008</v>
      </c>
      <c r="GR433" s="52">
        <v>4519.91</v>
      </c>
      <c r="GS433" s="52">
        <v>4519.9100000000008</v>
      </c>
      <c r="GT433" s="52">
        <v>4519.9100000000008</v>
      </c>
      <c r="GU433" s="52">
        <v>4519.91</v>
      </c>
      <c r="GV433" s="52">
        <v>4519.9100000000008</v>
      </c>
      <c r="GW433" s="52">
        <v>4519.9100000000008</v>
      </c>
      <c r="GX433" s="52">
        <v>4519.9100000000008</v>
      </c>
      <c r="GY433" s="52">
        <v>4519.9100000000008</v>
      </c>
      <c r="GZ433" s="52">
        <v>4519.91</v>
      </c>
      <c r="HA433" s="52">
        <v>4519.9100000000008</v>
      </c>
      <c r="HB433" s="52">
        <v>4519.9100000000008</v>
      </c>
      <c r="HC433" s="52">
        <v>4519.91</v>
      </c>
      <c r="HD433" s="52">
        <v>4519.9100000000008</v>
      </c>
      <c r="HE433" s="52">
        <v>4519.9100000000008</v>
      </c>
      <c r="HF433" s="52">
        <v>4519.9100000000008</v>
      </c>
      <c r="HG433" s="52">
        <v>4519.9100000000008</v>
      </c>
      <c r="HH433" s="52">
        <v>4519.91</v>
      </c>
      <c r="HI433" s="52">
        <v>4519.9100000000008</v>
      </c>
      <c r="HJ433" s="52">
        <v>4519.9100000000008</v>
      </c>
      <c r="HK433" s="52">
        <v>4519.91</v>
      </c>
      <c r="HL433" s="52">
        <v>4519.9100000000008</v>
      </c>
      <c r="HM433" s="52">
        <v>4519.9100000000008</v>
      </c>
      <c r="HN433" s="52">
        <v>0</v>
      </c>
      <c r="HO433" s="52">
        <v>0</v>
      </c>
      <c r="HP433" s="52">
        <v>0</v>
      </c>
      <c r="HQ433" s="52">
        <v>0</v>
      </c>
      <c r="HR433" s="52">
        <v>0</v>
      </c>
      <c r="HS433" s="52">
        <v>0</v>
      </c>
      <c r="HT433" s="52">
        <v>0</v>
      </c>
      <c r="HU433" s="52">
        <v>0</v>
      </c>
      <c r="HV433" s="52">
        <v>0</v>
      </c>
      <c r="HW433" s="52">
        <v>0</v>
      </c>
      <c r="HX433" s="52">
        <v>0</v>
      </c>
      <c r="HY433" s="52">
        <v>0</v>
      </c>
      <c r="HZ433" s="52">
        <v>0</v>
      </c>
      <c r="IA433" s="52">
        <v>0</v>
      </c>
      <c r="IB433" s="52">
        <v>0</v>
      </c>
      <c r="IC433" s="52">
        <v>0</v>
      </c>
      <c r="ID433" s="52">
        <v>0</v>
      </c>
      <c r="IE433" s="52">
        <v>0</v>
      </c>
      <c r="IF433" s="52">
        <v>0</v>
      </c>
      <c r="IG433" s="52">
        <v>0</v>
      </c>
      <c r="IH433" s="52">
        <v>0</v>
      </c>
      <c r="II433" s="52">
        <v>0</v>
      </c>
      <c r="IJ433" s="52">
        <v>0</v>
      </c>
      <c r="IK433" s="52">
        <v>0</v>
      </c>
      <c r="IL433" s="52">
        <v>0</v>
      </c>
      <c r="IM433" s="52">
        <v>0</v>
      </c>
      <c r="IN433" s="52">
        <v>0</v>
      </c>
      <c r="IO433" s="52">
        <v>0</v>
      </c>
      <c r="IP433" s="52">
        <v>0</v>
      </c>
      <c r="IQ433" s="52">
        <v>0</v>
      </c>
      <c r="IR433" s="52">
        <v>0</v>
      </c>
      <c r="IS433" s="52">
        <v>0</v>
      </c>
      <c r="IT433" s="52">
        <v>0</v>
      </c>
      <c r="IU433" s="52">
        <v>0</v>
      </c>
      <c r="IV433" s="52">
        <v>0</v>
      </c>
      <c r="IW433" s="52">
        <v>0</v>
      </c>
      <c r="IX433" s="52">
        <v>0</v>
      </c>
      <c r="IY433" s="52">
        <v>0</v>
      </c>
      <c r="IZ433" s="52">
        <v>0</v>
      </c>
      <c r="JA433" s="52">
        <v>0</v>
      </c>
      <c r="JB433" s="52">
        <v>0</v>
      </c>
      <c r="JC433" s="52">
        <v>0</v>
      </c>
      <c r="JD433" s="52">
        <v>0</v>
      </c>
      <c r="JE433" s="52">
        <v>0</v>
      </c>
      <c r="JF433" s="52">
        <v>0</v>
      </c>
      <c r="JG433" s="52">
        <v>0</v>
      </c>
      <c r="JH433" s="52">
        <v>0</v>
      </c>
      <c r="JI433" s="52">
        <v>0</v>
      </c>
      <c r="JJ433" s="52">
        <v>0</v>
      </c>
      <c r="JK433" s="52">
        <v>0</v>
      </c>
      <c r="JL433" s="52">
        <v>0</v>
      </c>
      <c r="JM433" s="52">
        <v>0</v>
      </c>
      <c r="JN433" s="52">
        <v>0</v>
      </c>
      <c r="JO433" s="52">
        <v>0</v>
      </c>
      <c r="JP433" s="52">
        <v>0</v>
      </c>
      <c r="JQ433" s="52">
        <v>0</v>
      </c>
      <c r="JR433" s="52">
        <v>0</v>
      </c>
      <c r="JS433" s="52">
        <v>0</v>
      </c>
      <c r="JT433" s="52">
        <v>0</v>
      </c>
      <c r="JU433" s="52">
        <v>0</v>
      </c>
      <c r="JV433" s="52">
        <v>0</v>
      </c>
      <c r="JW433" s="52">
        <v>0</v>
      </c>
      <c r="JX433" s="52">
        <v>0</v>
      </c>
      <c r="JY433" s="52">
        <v>0</v>
      </c>
      <c r="JZ433" s="52">
        <v>0</v>
      </c>
      <c r="KA433" s="52">
        <v>0</v>
      </c>
      <c r="KB433" s="52">
        <v>0</v>
      </c>
      <c r="KC433" s="52">
        <v>0</v>
      </c>
      <c r="KD433" s="52">
        <v>0</v>
      </c>
      <c r="KE433" s="52">
        <v>0</v>
      </c>
      <c r="KF433" s="52">
        <v>0</v>
      </c>
      <c r="KG433" s="52">
        <v>0</v>
      </c>
      <c r="KH433" s="52">
        <v>0</v>
      </c>
      <c r="KI433" s="52">
        <v>0</v>
      </c>
      <c r="KJ433" s="52">
        <v>0</v>
      </c>
      <c r="KK433" s="52">
        <v>0</v>
      </c>
      <c r="KL433" s="52">
        <v>0</v>
      </c>
      <c r="KM433" s="52">
        <v>0</v>
      </c>
      <c r="KN433" s="52">
        <v>0</v>
      </c>
      <c r="KO433" s="52">
        <v>0</v>
      </c>
      <c r="KP433" s="52">
        <v>0</v>
      </c>
      <c r="KQ433" s="52">
        <v>0</v>
      </c>
      <c r="KR433" s="52">
        <v>0</v>
      </c>
      <c r="KS433" s="52">
        <v>0</v>
      </c>
      <c r="KT433" s="52">
        <v>0</v>
      </c>
      <c r="KU433" s="52">
        <v>0</v>
      </c>
      <c r="KV433" s="52">
        <v>0</v>
      </c>
      <c r="KW433" s="52">
        <v>0</v>
      </c>
      <c r="KX433" s="52">
        <v>0</v>
      </c>
      <c r="KY433" s="52">
        <v>0</v>
      </c>
      <c r="KZ433" s="52">
        <v>0</v>
      </c>
      <c r="LA433" s="52">
        <v>0</v>
      </c>
      <c r="LB433" s="52">
        <v>0</v>
      </c>
      <c r="LC433" s="52">
        <v>0</v>
      </c>
      <c r="LD433" s="52">
        <v>0</v>
      </c>
      <c r="LE433" s="52">
        <v>0</v>
      </c>
      <c r="LF433" s="52">
        <v>0</v>
      </c>
      <c r="LG433" s="52">
        <v>0</v>
      </c>
      <c r="LH433" s="52">
        <v>0</v>
      </c>
      <c r="LI433" s="52">
        <v>0</v>
      </c>
      <c r="LJ433" s="52">
        <v>0</v>
      </c>
      <c r="LK433" s="52">
        <v>0</v>
      </c>
      <c r="LL433" s="52">
        <v>0</v>
      </c>
      <c r="LM433" s="52">
        <v>0</v>
      </c>
      <c r="LN433" s="52">
        <v>0</v>
      </c>
      <c r="LO433" s="52">
        <v>0</v>
      </c>
      <c r="LP433" s="52">
        <v>0</v>
      </c>
      <c r="LQ433" s="52">
        <v>0</v>
      </c>
      <c r="LR433" s="52">
        <v>0</v>
      </c>
      <c r="LS433" s="52">
        <v>0</v>
      </c>
      <c r="LT433" s="52">
        <v>0</v>
      </c>
      <c r="LU433" s="52">
        <v>0</v>
      </c>
      <c r="LV433" s="52">
        <v>0</v>
      </c>
      <c r="LW433" s="52">
        <v>0</v>
      </c>
      <c r="LX433" s="52">
        <v>0</v>
      </c>
      <c r="LY433" s="52">
        <v>0</v>
      </c>
      <c r="LZ433" s="52">
        <v>0</v>
      </c>
      <c r="MA433" s="52">
        <v>0</v>
      </c>
      <c r="MB433" s="52">
        <v>0</v>
      </c>
      <c r="MC433" s="52">
        <v>0</v>
      </c>
      <c r="MD433" s="52">
        <v>0</v>
      </c>
      <c r="ME433" s="52">
        <v>0</v>
      </c>
      <c r="MF433" s="52">
        <v>0</v>
      </c>
      <c r="MG433" s="52">
        <v>0</v>
      </c>
      <c r="MH433" s="52">
        <v>0</v>
      </c>
      <c r="MI433" s="52">
        <v>0</v>
      </c>
      <c r="MJ433" s="52">
        <v>0</v>
      </c>
      <c r="MK433" s="52">
        <v>0</v>
      </c>
      <c r="ML433" s="52">
        <v>0</v>
      </c>
      <c r="MM433" s="52">
        <v>0</v>
      </c>
      <c r="MN433" s="52">
        <v>0</v>
      </c>
      <c r="MO433" s="52">
        <v>0</v>
      </c>
      <c r="MP433" s="52">
        <v>0</v>
      </c>
      <c r="MQ433" s="52">
        <v>0</v>
      </c>
      <c r="MR433" s="52">
        <v>0</v>
      </c>
      <c r="MS433" s="52">
        <v>0</v>
      </c>
      <c r="MT433" s="52">
        <v>0</v>
      </c>
      <c r="MU433" s="52">
        <v>0</v>
      </c>
      <c r="MV433" s="52">
        <v>0</v>
      </c>
      <c r="MW433" s="52">
        <v>0</v>
      </c>
      <c r="MX433" s="52">
        <v>0</v>
      </c>
      <c r="MY433" s="52">
        <v>0</v>
      </c>
      <c r="MZ433" s="52">
        <v>0</v>
      </c>
      <c r="NA433" s="52">
        <v>0</v>
      </c>
      <c r="NB433" s="52">
        <v>0</v>
      </c>
      <c r="NC433" s="52">
        <v>0</v>
      </c>
      <c r="ND433" s="52">
        <v>0</v>
      </c>
      <c r="NE433" s="52">
        <v>0</v>
      </c>
      <c r="NF433" s="52">
        <v>0</v>
      </c>
      <c r="NG433" s="52">
        <v>0</v>
      </c>
      <c r="NH433" s="52">
        <v>0</v>
      </c>
      <c r="NI433" s="52">
        <v>0</v>
      </c>
      <c r="NJ433" s="52">
        <v>0</v>
      </c>
      <c r="NK433" s="52">
        <v>0</v>
      </c>
      <c r="NL433" s="52">
        <v>0</v>
      </c>
      <c r="NM433" s="52">
        <v>0</v>
      </c>
      <c r="NN433" s="52">
        <v>0</v>
      </c>
      <c r="NO433" s="52">
        <v>0</v>
      </c>
      <c r="NP433" s="52">
        <v>0</v>
      </c>
      <c r="NQ433" s="52">
        <v>0</v>
      </c>
      <c r="NR433" s="68">
        <f t="shared" si="24"/>
        <v>632787.39999999944</v>
      </c>
      <c r="NS433" s="68">
        <f t="shared" si="25"/>
        <v>632787.39999999944</v>
      </c>
      <c r="NT433" s="68">
        <f t="shared" si="26"/>
        <v>492670.18999999884</v>
      </c>
    </row>
    <row r="434" spans="1:384" s="40" customFormat="1" ht="15" customHeight="1" outlineLevel="1" x14ac:dyDescent="0.2">
      <c r="A434" s="61"/>
      <c r="B434" s="49" t="s">
        <v>1079</v>
      </c>
      <c r="C434" s="49" t="s">
        <v>1053</v>
      </c>
      <c r="D434" s="49" t="s">
        <v>1049</v>
      </c>
      <c r="E434" s="50" t="s">
        <v>1054</v>
      </c>
      <c r="F434" s="64">
        <v>45576</v>
      </c>
      <c r="G434" s="49" t="s">
        <v>16</v>
      </c>
      <c r="H434" s="72">
        <v>0</v>
      </c>
      <c r="I434" s="65">
        <v>337036.32</v>
      </c>
      <c r="J434" s="114" t="str">
        <f>_xlfn.XLOOKUP(E434,'[12]Resumo Unidades'!$B:$B,'[12]Resumo Unidades'!$W:$W)</f>
        <v>Fluxo financeiro (Extrato auditado)</v>
      </c>
      <c r="K434" s="51" t="str">
        <f>IF(L434&gt;Resumo!$E$23,"Sim","Não")</f>
        <v>Não</v>
      </c>
      <c r="L434" s="66">
        <v>0</v>
      </c>
      <c r="M434" s="67"/>
      <c r="N434" s="52">
        <v>0</v>
      </c>
      <c r="O434" s="52">
        <v>0</v>
      </c>
      <c r="P434" s="52">
        <v>0</v>
      </c>
      <c r="Q434" s="52">
        <v>0</v>
      </c>
      <c r="R434" s="52">
        <v>0</v>
      </c>
      <c r="S434" s="52">
        <v>0</v>
      </c>
      <c r="T434" s="52">
        <v>0</v>
      </c>
      <c r="U434" s="52">
        <v>0</v>
      </c>
      <c r="V434" s="52">
        <v>0</v>
      </c>
      <c r="W434" s="52">
        <v>0</v>
      </c>
      <c r="X434" s="52">
        <v>0</v>
      </c>
      <c r="Y434" s="52">
        <v>0</v>
      </c>
      <c r="Z434" s="52">
        <v>0</v>
      </c>
      <c r="AA434" s="52">
        <v>0</v>
      </c>
      <c r="AB434" s="52">
        <v>0</v>
      </c>
      <c r="AC434" s="52">
        <v>0</v>
      </c>
      <c r="AD434" s="52">
        <v>0</v>
      </c>
      <c r="AE434" s="52">
        <v>0</v>
      </c>
      <c r="AF434" s="52">
        <v>0</v>
      </c>
      <c r="AG434" s="52">
        <v>0</v>
      </c>
      <c r="AH434" s="52">
        <v>0</v>
      </c>
      <c r="AI434" s="52">
        <v>0</v>
      </c>
      <c r="AJ434" s="52">
        <v>0</v>
      </c>
      <c r="AK434" s="52">
        <v>0</v>
      </c>
      <c r="AL434" s="52">
        <v>0</v>
      </c>
      <c r="AM434" s="52">
        <v>0</v>
      </c>
      <c r="AN434" s="52">
        <v>0</v>
      </c>
      <c r="AO434" s="52">
        <v>0</v>
      </c>
      <c r="AP434" s="52">
        <v>0</v>
      </c>
      <c r="AQ434" s="52">
        <v>0</v>
      </c>
      <c r="AR434" s="52">
        <v>0</v>
      </c>
      <c r="AS434" s="52">
        <v>0</v>
      </c>
      <c r="AT434" s="52">
        <v>0</v>
      </c>
      <c r="AU434" s="52">
        <v>0</v>
      </c>
      <c r="AV434" s="52">
        <v>0</v>
      </c>
      <c r="AW434" s="52">
        <v>0</v>
      </c>
      <c r="AX434" s="52">
        <v>0</v>
      </c>
      <c r="AY434" s="52">
        <v>0</v>
      </c>
      <c r="AZ434" s="52">
        <v>0</v>
      </c>
      <c r="BA434" s="52">
        <v>0</v>
      </c>
      <c r="BB434" s="52">
        <v>0</v>
      </c>
      <c r="BC434" s="52">
        <v>0</v>
      </c>
      <c r="BD434" s="52">
        <v>0</v>
      </c>
      <c r="BE434" s="52">
        <v>0</v>
      </c>
      <c r="BF434" s="52">
        <v>0</v>
      </c>
      <c r="BG434" s="52">
        <v>0</v>
      </c>
      <c r="BH434" s="52">
        <v>0</v>
      </c>
      <c r="BI434" s="52">
        <v>0</v>
      </c>
      <c r="BJ434" s="52">
        <v>0</v>
      </c>
      <c r="BK434" s="52">
        <v>0</v>
      </c>
      <c r="BL434" s="52">
        <v>0</v>
      </c>
      <c r="BM434" s="52">
        <v>0</v>
      </c>
      <c r="BN434" s="52">
        <v>0</v>
      </c>
      <c r="BO434" s="52">
        <v>0</v>
      </c>
      <c r="BP434" s="52">
        <v>0</v>
      </c>
      <c r="BQ434" s="52">
        <v>0</v>
      </c>
      <c r="BR434" s="52">
        <v>0</v>
      </c>
      <c r="BS434" s="52">
        <v>0</v>
      </c>
      <c r="BT434" s="52">
        <v>0</v>
      </c>
      <c r="BU434" s="52">
        <v>0</v>
      </c>
      <c r="BV434" s="52">
        <v>0</v>
      </c>
      <c r="BW434" s="52">
        <v>0</v>
      </c>
      <c r="BX434" s="52">
        <v>0</v>
      </c>
      <c r="BY434" s="52">
        <v>0</v>
      </c>
      <c r="BZ434" s="52">
        <v>0</v>
      </c>
      <c r="CA434" s="52">
        <v>0</v>
      </c>
      <c r="CB434" s="52">
        <v>0</v>
      </c>
      <c r="CC434" s="52">
        <v>0</v>
      </c>
      <c r="CD434" s="52">
        <v>4519.9100000000008</v>
      </c>
      <c r="CE434" s="52">
        <v>4519.91</v>
      </c>
      <c r="CF434" s="52">
        <v>4519.9100000000008</v>
      </c>
      <c r="CG434" s="52">
        <v>4519.9100000000008</v>
      </c>
      <c r="CH434" s="52">
        <v>4519.9100000000008</v>
      </c>
      <c r="CI434" s="52">
        <v>4519.9100000000008</v>
      </c>
      <c r="CJ434" s="52">
        <v>4519.91</v>
      </c>
      <c r="CK434" s="52">
        <v>4519.9100000000008</v>
      </c>
      <c r="CL434" s="52">
        <v>4519.9100000000008</v>
      </c>
      <c r="CM434" s="52">
        <v>4519.91</v>
      </c>
      <c r="CN434" s="52">
        <v>4519.9100000000008</v>
      </c>
      <c r="CO434" s="52">
        <v>4519.9100000000008</v>
      </c>
      <c r="CP434" s="52">
        <v>4519.9100000000008</v>
      </c>
      <c r="CQ434" s="52">
        <v>4519.9100000000008</v>
      </c>
      <c r="CR434" s="52">
        <v>4519.91</v>
      </c>
      <c r="CS434" s="52">
        <v>4519.9100000000008</v>
      </c>
      <c r="CT434" s="52">
        <v>4519.9100000000008</v>
      </c>
      <c r="CU434" s="52">
        <v>4519.91</v>
      </c>
      <c r="CV434" s="52">
        <v>4519.9100000000008</v>
      </c>
      <c r="CW434" s="52">
        <v>4519.9100000000008</v>
      </c>
      <c r="CX434" s="52">
        <v>4519.9100000000008</v>
      </c>
      <c r="CY434" s="52">
        <v>4519.9100000000008</v>
      </c>
      <c r="CZ434" s="52">
        <v>4519.91</v>
      </c>
      <c r="DA434" s="52">
        <v>4519.9100000000008</v>
      </c>
      <c r="DB434" s="52">
        <v>4519.9100000000008</v>
      </c>
      <c r="DC434" s="52">
        <v>4519.91</v>
      </c>
      <c r="DD434" s="52">
        <v>4519.9100000000008</v>
      </c>
      <c r="DE434" s="52">
        <v>4519.9100000000008</v>
      </c>
      <c r="DF434" s="52">
        <v>4519.9100000000008</v>
      </c>
      <c r="DG434" s="52">
        <v>4519.9100000000008</v>
      </c>
      <c r="DH434" s="52">
        <v>4519.91</v>
      </c>
      <c r="DI434" s="52">
        <v>4519.9100000000008</v>
      </c>
      <c r="DJ434" s="52">
        <v>4519.9100000000008</v>
      </c>
      <c r="DK434" s="52">
        <v>4519.91</v>
      </c>
      <c r="DL434" s="52">
        <v>4519.9100000000008</v>
      </c>
      <c r="DM434" s="52">
        <v>4519.9100000000008</v>
      </c>
      <c r="DN434" s="52">
        <v>4519.9100000000008</v>
      </c>
      <c r="DO434" s="52">
        <v>4519.9100000000008</v>
      </c>
      <c r="DP434" s="52">
        <v>4519.91</v>
      </c>
      <c r="DQ434" s="52">
        <v>4519.9100000000008</v>
      </c>
      <c r="DR434" s="52">
        <v>4519.9100000000008</v>
      </c>
      <c r="DS434" s="52">
        <v>4519.91</v>
      </c>
      <c r="DT434" s="52">
        <v>4519.9100000000008</v>
      </c>
      <c r="DU434" s="52">
        <v>4519.9100000000008</v>
      </c>
      <c r="DV434" s="52">
        <v>4519.9100000000008</v>
      </c>
      <c r="DW434" s="52">
        <v>4519.9100000000008</v>
      </c>
      <c r="DX434" s="52">
        <v>4519.91</v>
      </c>
      <c r="DY434" s="52">
        <v>4519.9100000000008</v>
      </c>
      <c r="DZ434" s="52">
        <v>4519.9100000000008</v>
      </c>
      <c r="EA434" s="52">
        <v>4519.91</v>
      </c>
      <c r="EB434" s="52">
        <v>4519.9100000000008</v>
      </c>
      <c r="EC434" s="52">
        <v>4519.9100000000008</v>
      </c>
      <c r="ED434" s="52">
        <v>4519.9100000000008</v>
      </c>
      <c r="EE434" s="52">
        <v>4519.9100000000008</v>
      </c>
      <c r="EF434" s="52">
        <v>4519.91</v>
      </c>
      <c r="EG434" s="52">
        <v>4519.9100000000008</v>
      </c>
      <c r="EH434" s="52">
        <v>4519.9100000000008</v>
      </c>
      <c r="EI434" s="52">
        <v>4519.91</v>
      </c>
      <c r="EJ434" s="52">
        <v>4519.9100000000008</v>
      </c>
      <c r="EK434" s="52">
        <v>4519.9100000000008</v>
      </c>
      <c r="EL434" s="52">
        <v>4519.9100000000008</v>
      </c>
      <c r="EM434" s="52">
        <v>4519.9100000000008</v>
      </c>
      <c r="EN434" s="52">
        <v>4519.91</v>
      </c>
      <c r="EO434" s="52">
        <v>4519.9100000000008</v>
      </c>
      <c r="EP434" s="52">
        <v>4519.9100000000008</v>
      </c>
      <c r="EQ434" s="52">
        <v>4519.91</v>
      </c>
      <c r="ER434" s="52">
        <v>4519.9100000000008</v>
      </c>
      <c r="ES434" s="52">
        <v>4519.9100000000008</v>
      </c>
      <c r="ET434" s="52">
        <v>4519.9100000000008</v>
      </c>
      <c r="EU434" s="52">
        <v>4519.9100000000008</v>
      </c>
      <c r="EV434" s="52">
        <v>4519.91</v>
      </c>
      <c r="EW434" s="52">
        <v>4519.9100000000008</v>
      </c>
      <c r="EX434" s="52">
        <v>4519.9100000000008</v>
      </c>
      <c r="EY434" s="52">
        <v>4519.91</v>
      </c>
      <c r="EZ434" s="52">
        <v>4519.9100000000008</v>
      </c>
      <c r="FA434" s="52">
        <v>4519.9100000000008</v>
      </c>
      <c r="FB434" s="52">
        <v>4519.9100000000008</v>
      </c>
      <c r="FC434" s="52">
        <v>4519.9100000000008</v>
      </c>
      <c r="FD434" s="52">
        <v>4519.91</v>
      </c>
      <c r="FE434" s="52">
        <v>4519.9100000000008</v>
      </c>
      <c r="FF434" s="52">
        <v>4519.9100000000008</v>
      </c>
      <c r="FG434" s="52">
        <v>4519.91</v>
      </c>
      <c r="FH434" s="52">
        <v>4519.9100000000008</v>
      </c>
      <c r="FI434" s="52">
        <v>4519.9100000000008</v>
      </c>
      <c r="FJ434" s="52">
        <v>4519.9100000000008</v>
      </c>
      <c r="FK434" s="52">
        <v>4519.9100000000008</v>
      </c>
      <c r="FL434" s="52">
        <v>4519.91</v>
      </c>
      <c r="FM434" s="52">
        <v>4519.9100000000008</v>
      </c>
      <c r="FN434" s="52">
        <v>4519.91</v>
      </c>
      <c r="FO434" s="52">
        <v>4519.91</v>
      </c>
      <c r="FP434" s="52">
        <v>4519.9100000000008</v>
      </c>
      <c r="FQ434" s="52">
        <v>4519.9100000000008</v>
      </c>
      <c r="FR434" s="52">
        <v>4519.91</v>
      </c>
      <c r="FS434" s="52">
        <v>4519.9100000000008</v>
      </c>
      <c r="FT434" s="52">
        <v>4519.9100000000008</v>
      </c>
      <c r="FU434" s="52">
        <v>4519.9100000000008</v>
      </c>
      <c r="FV434" s="52">
        <v>4519.91</v>
      </c>
      <c r="FW434" s="52">
        <v>4519.91</v>
      </c>
      <c r="FX434" s="52">
        <v>4519.9100000000008</v>
      </c>
      <c r="FY434" s="52">
        <v>4519.9100000000008</v>
      </c>
      <c r="FZ434" s="52">
        <v>4519.91</v>
      </c>
      <c r="GA434" s="52">
        <v>4519.9100000000008</v>
      </c>
      <c r="GB434" s="52">
        <v>4519.9100000000008</v>
      </c>
      <c r="GC434" s="52">
        <v>4519.9100000000008</v>
      </c>
      <c r="GD434" s="52">
        <v>4519.91</v>
      </c>
      <c r="GE434" s="52">
        <v>4519.91</v>
      </c>
      <c r="GF434" s="52">
        <v>4519.9100000000008</v>
      </c>
      <c r="GG434" s="52">
        <v>4519.9100000000008</v>
      </c>
      <c r="GH434" s="52">
        <v>4519.91</v>
      </c>
      <c r="GI434" s="52">
        <v>4519.9100000000008</v>
      </c>
      <c r="GJ434" s="52">
        <v>4519.9100000000008</v>
      </c>
      <c r="GK434" s="52">
        <v>4519.9100000000008</v>
      </c>
      <c r="GL434" s="52">
        <v>4519.91</v>
      </c>
      <c r="GM434" s="52">
        <v>4519.91</v>
      </c>
      <c r="GN434" s="52">
        <v>4519.9100000000008</v>
      </c>
      <c r="GO434" s="52">
        <v>4519.9100000000008</v>
      </c>
      <c r="GP434" s="52">
        <v>4519.91</v>
      </c>
      <c r="GQ434" s="52">
        <v>4519.9100000000008</v>
      </c>
      <c r="GR434" s="52">
        <v>4519.9100000000008</v>
      </c>
      <c r="GS434" s="52">
        <v>4519.9100000000008</v>
      </c>
      <c r="GT434" s="52">
        <v>4519.91</v>
      </c>
      <c r="GU434" s="52">
        <v>4519.91</v>
      </c>
      <c r="GV434" s="52">
        <v>4519.9100000000008</v>
      </c>
      <c r="GW434" s="52">
        <v>4519.9100000000008</v>
      </c>
      <c r="GX434" s="52">
        <v>4519.91</v>
      </c>
      <c r="GY434" s="52">
        <v>4519.9100000000008</v>
      </c>
      <c r="GZ434" s="52">
        <v>4519.9100000000008</v>
      </c>
      <c r="HA434" s="52">
        <v>4519.9100000000008</v>
      </c>
      <c r="HB434" s="52">
        <v>4519.91</v>
      </c>
      <c r="HC434" s="52">
        <v>4519.91</v>
      </c>
      <c r="HD434" s="52">
        <v>4519.9100000000008</v>
      </c>
      <c r="HE434" s="52">
        <v>4519.9100000000008</v>
      </c>
      <c r="HF434" s="52">
        <v>4519.91</v>
      </c>
      <c r="HG434" s="52">
        <v>4519.9100000000008</v>
      </c>
      <c r="HH434" s="52">
        <v>4519.9100000000008</v>
      </c>
      <c r="HI434" s="52">
        <v>4519.9100000000008</v>
      </c>
      <c r="HJ434" s="52">
        <v>4519.91</v>
      </c>
      <c r="HK434" s="52">
        <v>4519.91</v>
      </c>
      <c r="HL434" s="52">
        <v>4519.9100000000008</v>
      </c>
      <c r="HM434" s="52">
        <v>4519.9100000000008</v>
      </c>
      <c r="HN434" s="52">
        <v>0</v>
      </c>
      <c r="HO434" s="52">
        <v>0</v>
      </c>
      <c r="HP434" s="52">
        <v>0</v>
      </c>
      <c r="HQ434" s="52">
        <v>0</v>
      </c>
      <c r="HR434" s="52">
        <v>0</v>
      </c>
      <c r="HS434" s="52">
        <v>0</v>
      </c>
      <c r="HT434" s="52">
        <v>0</v>
      </c>
      <c r="HU434" s="52">
        <v>0</v>
      </c>
      <c r="HV434" s="52">
        <v>0</v>
      </c>
      <c r="HW434" s="52">
        <v>0</v>
      </c>
      <c r="HX434" s="52">
        <v>0</v>
      </c>
      <c r="HY434" s="52">
        <v>0</v>
      </c>
      <c r="HZ434" s="52">
        <v>0</v>
      </c>
      <c r="IA434" s="52">
        <v>0</v>
      </c>
      <c r="IB434" s="52">
        <v>0</v>
      </c>
      <c r="IC434" s="52">
        <v>0</v>
      </c>
      <c r="ID434" s="52">
        <v>0</v>
      </c>
      <c r="IE434" s="52">
        <v>0</v>
      </c>
      <c r="IF434" s="52">
        <v>0</v>
      </c>
      <c r="IG434" s="52">
        <v>0</v>
      </c>
      <c r="IH434" s="52">
        <v>0</v>
      </c>
      <c r="II434" s="52">
        <v>0</v>
      </c>
      <c r="IJ434" s="52">
        <v>0</v>
      </c>
      <c r="IK434" s="52">
        <v>0</v>
      </c>
      <c r="IL434" s="52">
        <v>0</v>
      </c>
      <c r="IM434" s="52">
        <v>0</v>
      </c>
      <c r="IN434" s="52">
        <v>0</v>
      </c>
      <c r="IO434" s="52">
        <v>0</v>
      </c>
      <c r="IP434" s="52">
        <v>0</v>
      </c>
      <c r="IQ434" s="52">
        <v>0</v>
      </c>
      <c r="IR434" s="52">
        <v>0</v>
      </c>
      <c r="IS434" s="52">
        <v>0</v>
      </c>
      <c r="IT434" s="52">
        <v>0</v>
      </c>
      <c r="IU434" s="52">
        <v>0</v>
      </c>
      <c r="IV434" s="52">
        <v>0</v>
      </c>
      <c r="IW434" s="52">
        <v>0</v>
      </c>
      <c r="IX434" s="52">
        <v>0</v>
      </c>
      <c r="IY434" s="52">
        <v>0</v>
      </c>
      <c r="IZ434" s="52">
        <v>0</v>
      </c>
      <c r="JA434" s="52">
        <v>0</v>
      </c>
      <c r="JB434" s="52">
        <v>0</v>
      </c>
      <c r="JC434" s="52">
        <v>0</v>
      </c>
      <c r="JD434" s="52">
        <v>0</v>
      </c>
      <c r="JE434" s="52">
        <v>0</v>
      </c>
      <c r="JF434" s="52">
        <v>0</v>
      </c>
      <c r="JG434" s="52">
        <v>0</v>
      </c>
      <c r="JH434" s="52">
        <v>0</v>
      </c>
      <c r="JI434" s="52">
        <v>0</v>
      </c>
      <c r="JJ434" s="52">
        <v>0</v>
      </c>
      <c r="JK434" s="52">
        <v>0</v>
      </c>
      <c r="JL434" s="52">
        <v>0</v>
      </c>
      <c r="JM434" s="52">
        <v>0</v>
      </c>
      <c r="JN434" s="52">
        <v>0</v>
      </c>
      <c r="JO434" s="52">
        <v>0</v>
      </c>
      <c r="JP434" s="52">
        <v>0</v>
      </c>
      <c r="JQ434" s="52">
        <v>0</v>
      </c>
      <c r="JR434" s="52">
        <v>0</v>
      </c>
      <c r="JS434" s="52">
        <v>0</v>
      </c>
      <c r="JT434" s="52">
        <v>0</v>
      </c>
      <c r="JU434" s="52">
        <v>0</v>
      </c>
      <c r="JV434" s="52">
        <v>0</v>
      </c>
      <c r="JW434" s="52">
        <v>0</v>
      </c>
      <c r="JX434" s="52">
        <v>0</v>
      </c>
      <c r="JY434" s="52">
        <v>0</v>
      </c>
      <c r="JZ434" s="52">
        <v>0</v>
      </c>
      <c r="KA434" s="52">
        <v>0</v>
      </c>
      <c r="KB434" s="52">
        <v>0</v>
      </c>
      <c r="KC434" s="52">
        <v>0</v>
      </c>
      <c r="KD434" s="52">
        <v>0</v>
      </c>
      <c r="KE434" s="52">
        <v>0</v>
      </c>
      <c r="KF434" s="52">
        <v>0</v>
      </c>
      <c r="KG434" s="52">
        <v>0</v>
      </c>
      <c r="KH434" s="52">
        <v>0</v>
      </c>
      <c r="KI434" s="52">
        <v>0</v>
      </c>
      <c r="KJ434" s="52">
        <v>0</v>
      </c>
      <c r="KK434" s="52">
        <v>0</v>
      </c>
      <c r="KL434" s="52">
        <v>0</v>
      </c>
      <c r="KM434" s="52">
        <v>0</v>
      </c>
      <c r="KN434" s="52">
        <v>0</v>
      </c>
      <c r="KO434" s="52">
        <v>0</v>
      </c>
      <c r="KP434" s="52">
        <v>0</v>
      </c>
      <c r="KQ434" s="52">
        <v>0</v>
      </c>
      <c r="KR434" s="52">
        <v>0</v>
      </c>
      <c r="KS434" s="52">
        <v>0</v>
      </c>
      <c r="KT434" s="52">
        <v>0</v>
      </c>
      <c r="KU434" s="52">
        <v>0</v>
      </c>
      <c r="KV434" s="52">
        <v>0</v>
      </c>
      <c r="KW434" s="52">
        <v>0</v>
      </c>
      <c r="KX434" s="52">
        <v>0</v>
      </c>
      <c r="KY434" s="52">
        <v>0</v>
      </c>
      <c r="KZ434" s="52">
        <v>0</v>
      </c>
      <c r="LA434" s="52">
        <v>0</v>
      </c>
      <c r="LB434" s="52">
        <v>0</v>
      </c>
      <c r="LC434" s="52">
        <v>0</v>
      </c>
      <c r="LD434" s="52">
        <v>0</v>
      </c>
      <c r="LE434" s="52">
        <v>0</v>
      </c>
      <c r="LF434" s="52">
        <v>0</v>
      </c>
      <c r="LG434" s="52">
        <v>0</v>
      </c>
      <c r="LH434" s="52">
        <v>0</v>
      </c>
      <c r="LI434" s="52">
        <v>0</v>
      </c>
      <c r="LJ434" s="52">
        <v>0</v>
      </c>
      <c r="LK434" s="52">
        <v>0</v>
      </c>
      <c r="LL434" s="52">
        <v>0</v>
      </c>
      <c r="LM434" s="52">
        <v>0</v>
      </c>
      <c r="LN434" s="52">
        <v>0</v>
      </c>
      <c r="LO434" s="52">
        <v>0</v>
      </c>
      <c r="LP434" s="52">
        <v>0</v>
      </c>
      <c r="LQ434" s="52">
        <v>0</v>
      </c>
      <c r="LR434" s="52">
        <v>0</v>
      </c>
      <c r="LS434" s="52">
        <v>0</v>
      </c>
      <c r="LT434" s="52">
        <v>0</v>
      </c>
      <c r="LU434" s="52">
        <v>0</v>
      </c>
      <c r="LV434" s="52">
        <v>0</v>
      </c>
      <c r="LW434" s="52">
        <v>0</v>
      </c>
      <c r="LX434" s="52">
        <v>0</v>
      </c>
      <c r="LY434" s="52">
        <v>0</v>
      </c>
      <c r="LZ434" s="52">
        <v>0</v>
      </c>
      <c r="MA434" s="52">
        <v>0</v>
      </c>
      <c r="MB434" s="52">
        <v>0</v>
      </c>
      <c r="MC434" s="52">
        <v>0</v>
      </c>
      <c r="MD434" s="52">
        <v>0</v>
      </c>
      <c r="ME434" s="52">
        <v>0</v>
      </c>
      <c r="MF434" s="52">
        <v>0</v>
      </c>
      <c r="MG434" s="52">
        <v>0</v>
      </c>
      <c r="MH434" s="52">
        <v>0</v>
      </c>
      <c r="MI434" s="52">
        <v>0</v>
      </c>
      <c r="MJ434" s="52">
        <v>0</v>
      </c>
      <c r="MK434" s="52">
        <v>0</v>
      </c>
      <c r="ML434" s="52">
        <v>0</v>
      </c>
      <c r="MM434" s="52">
        <v>0</v>
      </c>
      <c r="MN434" s="52">
        <v>0</v>
      </c>
      <c r="MO434" s="52">
        <v>0</v>
      </c>
      <c r="MP434" s="52">
        <v>0</v>
      </c>
      <c r="MQ434" s="52">
        <v>0</v>
      </c>
      <c r="MR434" s="52">
        <v>0</v>
      </c>
      <c r="MS434" s="52">
        <v>0</v>
      </c>
      <c r="MT434" s="52">
        <v>0</v>
      </c>
      <c r="MU434" s="52">
        <v>0</v>
      </c>
      <c r="MV434" s="52">
        <v>0</v>
      </c>
      <c r="MW434" s="52">
        <v>0</v>
      </c>
      <c r="MX434" s="52">
        <v>0</v>
      </c>
      <c r="MY434" s="52">
        <v>0</v>
      </c>
      <c r="MZ434" s="52">
        <v>0</v>
      </c>
      <c r="NA434" s="52">
        <v>0</v>
      </c>
      <c r="NB434" s="52">
        <v>0</v>
      </c>
      <c r="NC434" s="52">
        <v>0</v>
      </c>
      <c r="ND434" s="52">
        <v>0</v>
      </c>
      <c r="NE434" s="52">
        <v>0</v>
      </c>
      <c r="NF434" s="52">
        <v>0</v>
      </c>
      <c r="NG434" s="52">
        <v>0</v>
      </c>
      <c r="NH434" s="52">
        <v>0</v>
      </c>
      <c r="NI434" s="52">
        <v>0</v>
      </c>
      <c r="NJ434" s="52">
        <v>0</v>
      </c>
      <c r="NK434" s="52">
        <v>0</v>
      </c>
      <c r="NL434" s="52">
        <v>0</v>
      </c>
      <c r="NM434" s="52">
        <v>0</v>
      </c>
      <c r="NN434" s="52">
        <v>0</v>
      </c>
      <c r="NO434" s="52">
        <v>0</v>
      </c>
      <c r="NP434" s="52">
        <v>0</v>
      </c>
      <c r="NQ434" s="52">
        <v>0</v>
      </c>
      <c r="NR434" s="68">
        <f t="shared" si="24"/>
        <v>632787.39999999944</v>
      </c>
      <c r="NS434" s="68">
        <f t="shared" si="25"/>
        <v>632787.39999999944</v>
      </c>
      <c r="NT434" s="68">
        <f t="shared" si="26"/>
        <v>492670.18999999884</v>
      </c>
    </row>
    <row r="435" spans="1:384" s="40" customFormat="1" ht="15" customHeight="1" outlineLevel="1" x14ac:dyDescent="0.2">
      <c r="A435" s="61"/>
      <c r="B435" s="49" t="s">
        <v>1079</v>
      </c>
      <c r="C435" s="49" t="s">
        <v>1055</v>
      </c>
      <c r="D435" s="49" t="s">
        <v>1056</v>
      </c>
      <c r="E435" s="50" t="s">
        <v>1057</v>
      </c>
      <c r="F435" s="64">
        <v>45570</v>
      </c>
      <c r="G435" s="49" t="s">
        <v>16</v>
      </c>
      <c r="H435" s="72">
        <v>0</v>
      </c>
      <c r="I435" s="65">
        <v>330112.8</v>
      </c>
      <c r="J435" s="114" t="str">
        <f>_xlfn.XLOOKUP(E435,'[12]Resumo Unidades'!$B:$B,'[12]Resumo Unidades'!$W:$W)</f>
        <v>Fluxo financeiro (Extrato auditado)</v>
      </c>
      <c r="K435" s="51" t="str">
        <f>IF(L435&gt;Resumo!$E$23,"Sim","Não")</f>
        <v>Não</v>
      </c>
      <c r="L435" s="66">
        <v>0</v>
      </c>
      <c r="M435" s="67"/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52">
        <v>0</v>
      </c>
      <c r="W435" s="52">
        <v>0</v>
      </c>
      <c r="X435" s="52">
        <v>0</v>
      </c>
      <c r="Y435" s="52">
        <v>0</v>
      </c>
      <c r="Z435" s="52">
        <v>0</v>
      </c>
      <c r="AA435" s="52">
        <v>0</v>
      </c>
      <c r="AB435" s="52">
        <v>0</v>
      </c>
      <c r="AC435" s="52">
        <v>0</v>
      </c>
      <c r="AD435" s="52">
        <v>0</v>
      </c>
      <c r="AE435" s="52">
        <v>0</v>
      </c>
      <c r="AF435" s="52">
        <v>0</v>
      </c>
      <c r="AG435" s="52">
        <v>0</v>
      </c>
      <c r="AH435" s="52">
        <v>0</v>
      </c>
      <c r="AI435" s="52">
        <v>0</v>
      </c>
      <c r="AJ435" s="52">
        <v>0</v>
      </c>
      <c r="AK435" s="52">
        <v>0</v>
      </c>
      <c r="AL435" s="52">
        <v>0</v>
      </c>
      <c r="AM435" s="52">
        <v>0</v>
      </c>
      <c r="AN435" s="52">
        <v>0</v>
      </c>
      <c r="AO435" s="52">
        <v>0</v>
      </c>
      <c r="AP435" s="52">
        <v>0</v>
      </c>
      <c r="AQ435" s="52">
        <v>0</v>
      </c>
      <c r="AR435" s="52">
        <v>0</v>
      </c>
      <c r="AS435" s="52">
        <v>0</v>
      </c>
      <c r="AT435" s="52">
        <v>0</v>
      </c>
      <c r="AU435" s="52">
        <v>0</v>
      </c>
      <c r="AV435" s="52">
        <v>0</v>
      </c>
      <c r="AW435" s="52">
        <v>0</v>
      </c>
      <c r="AX435" s="52">
        <v>0</v>
      </c>
      <c r="AY435" s="52">
        <v>0</v>
      </c>
      <c r="AZ435" s="52">
        <v>0</v>
      </c>
      <c r="BA435" s="52">
        <v>0</v>
      </c>
      <c r="BB435" s="52">
        <v>0</v>
      </c>
      <c r="BC435" s="52">
        <v>0</v>
      </c>
      <c r="BD435" s="52">
        <v>0</v>
      </c>
      <c r="BE435" s="52">
        <v>0</v>
      </c>
      <c r="BF435" s="52">
        <v>0</v>
      </c>
      <c r="BG435" s="52">
        <v>0</v>
      </c>
      <c r="BH435" s="52">
        <v>0</v>
      </c>
      <c r="BI435" s="52">
        <v>0</v>
      </c>
      <c r="BJ435" s="52">
        <v>0</v>
      </c>
      <c r="BK435" s="52">
        <v>0</v>
      </c>
      <c r="BL435" s="52">
        <v>0</v>
      </c>
      <c r="BM435" s="52">
        <v>0</v>
      </c>
      <c r="BN435" s="52">
        <v>0</v>
      </c>
      <c r="BO435" s="52">
        <v>0</v>
      </c>
      <c r="BP435" s="52">
        <v>0</v>
      </c>
      <c r="BQ435" s="52">
        <v>0</v>
      </c>
      <c r="BR435" s="52">
        <v>0</v>
      </c>
      <c r="BS435" s="52">
        <v>0</v>
      </c>
      <c r="BT435" s="52">
        <v>0</v>
      </c>
      <c r="BU435" s="52">
        <v>0</v>
      </c>
      <c r="BV435" s="52">
        <v>0</v>
      </c>
      <c r="BW435" s="52">
        <v>0</v>
      </c>
      <c r="BX435" s="52">
        <v>0</v>
      </c>
      <c r="BY435" s="52">
        <v>0</v>
      </c>
      <c r="BZ435" s="52">
        <v>0</v>
      </c>
      <c r="CA435" s="52">
        <v>0</v>
      </c>
      <c r="CB435" s="52">
        <v>0</v>
      </c>
      <c r="CC435" s="52">
        <v>0</v>
      </c>
      <c r="CD435" s="52">
        <v>4427.99</v>
      </c>
      <c r="CE435" s="52">
        <v>4427.99</v>
      </c>
      <c r="CF435" s="52">
        <v>4427.9900000000007</v>
      </c>
      <c r="CG435" s="52">
        <v>4427.9900000000007</v>
      </c>
      <c r="CH435" s="52">
        <v>4427.99</v>
      </c>
      <c r="CI435" s="52">
        <v>4427.9900000000007</v>
      </c>
      <c r="CJ435" s="52">
        <v>4427.9900000000007</v>
      </c>
      <c r="CK435" s="52">
        <v>4427.9900000000007</v>
      </c>
      <c r="CL435" s="52">
        <v>4427.99</v>
      </c>
      <c r="CM435" s="52">
        <v>4427.99</v>
      </c>
      <c r="CN435" s="52">
        <v>4427.9900000000007</v>
      </c>
      <c r="CO435" s="52">
        <v>4427.9900000000007</v>
      </c>
      <c r="CP435" s="52">
        <v>4427.99</v>
      </c>
      <c r="CQ435" s="52">
        <v>4427.9900000000007</v>
      </c>
      <c r="CR435" s="52">
        <v>4427.9900000000007</v>
      </c>
      <c r="CS435" s="52">
        <v>4427.9900000000007</v>
      </c>
      <c r="CT435" s="52">
        <v>4427.99</v>
      </c>
      <c r="CU435" s="52">
        <v>4427.99</v>
      </c>
      <c r="CV435" s="52">
        <v>4427.9900000000007</v>
      </c>
      <c r="CW435" s="52">
        <v>4427.9900000000007</v>
      </c>
      <c r="CX435" s="52">
        <v>4427.99</v>
      </c>
      <c r="CY435" s="52">
        <v>4427.9900000000007</v>
      </c>
      <c r="CZ435" s="52">
        <v>4427.9900000000007</v>
      </c>
      <c r="DA435" s="52">
        <v>4427.9900000000007</v>
      </c>
      <c r="DB435" s="52">
        <v>4427.99</v>
      </c>
      <c r="DC435" s="52">
        <v>4427.99</v>
      </c>
      <c r="DD435" s="52">
        <v>4427.9900000000007</v>
      </c>
      <c r="DE435" s="52">
        <v>4427.9900000000007</v>
      </c>
      <c r="DF435" s="52">
        <v>4427.99</v>
      </c>
      <c r="DG435" s="52">
        <v>4427.9900000000007</v>
      </c>
      <c r="DH435" s="52">
        <v>4427.9900000000007</v>
      </c>
      <c r="DI435" s="52">
        <v>4427.9900000000007</v>
      </c>
      <c r="DJ435" s="52">
        <v>4427.99</v>
      </c>
      <c r="DK435" s="52">
        <v>4427.99</v>
      </c>
      <c r="DL435" s="52">
        <v>4427.9900000000007</v>
      </c>
      <c r="DM435" s="52">
        <v>4427.9900000000007</v>
      </c>
      <c r="DN435" s="52">
        <v>4427.99</v>
      </c>
      <c r="DO435" s="52">
        <v>4427.9900000000007</v>
      </c>
      <c r="DP435" s="52">
        <v>4427.9900000000007</v>
      </c>
      <c r="DQ435" s="52">
        <v>4427.9900000000007</v>
      </c>
      <c r="DR435" s="52">
        <v>4427.99</v>
      </c>
      <c r="DS435" s="52">
        <v>4427.99</v>
      </c>
      <c r="DT435" s="52">
        <v>4427.9900000000007</v>
      </c>
      <c r="DU435" s="52">
        <v>4427.9900000000007</v>
      </c>
      <c r="DV435" s="52">
        <v>4427.99</v>
      </c>
      <c r="DW435" s="52">
        <v>4427.9900000000007</v>
      </c>
      <c r="DX435" s="52">
        <v>4427.9900000000007</v>
      </c>
      <c r="DY435" s="52">
        <v>4427.9900000000007</v>
      </c>
      <c r="DZ435" s="52">
        <v>4427.99</v>
      </c>
      <c r="EA435" s="52">
        <v>4427.99</v>
      </c>
      <c r="EB435" s="52">
        <v>4427.9900000000007</v>
      </c>
      <c r="EC435" s="52">
        <v>4427.9900000000007</v>
      </c>
      <c r="ED435" s="52">
        <v>4427.99</v>
      </c>
      <c r="EE435" s="52">
        <v>4427.9900000000007</v>
      </c>
      <c r="EF435" s="52">
        <v>4427.9900000000007</v>
      </c>
      <c r="EG435" s="52">
        <v>4427.9900000000007</v>
      </c>
      <c r="EH435" s="52">
        <v>4427.99</v>
      </c>
      <c r="EI435" s="52">
        <v>4427.99</v>
      </c>
      <c r="EJ435" s="52">
        <v>4427.9900000000007</v>
      </c>
      <c r="EK435" s="52">
        <v>4427.9900000000007</v>
      </c>
      <c r="EL435" s="52">
        <v>4427.99</v>
      </c>
      <c r="EM435" s="52">
        <v>4427.9900000000007</v>
      </c>
      <c r="EN435" s="52">
        <v>4427.9900000000007</v>
      </c>
      <c r="EO435" s="52">
        <v>4427.9900000000007</v>
      </c>
      <c r="EP435" s="52">
        <v>4427.99</v>
      </c>
      <c r="EQ435" s="52">
        <v>4427.99</v>
      </c>
      <c r="ER435" s="52">
        <v>4427.9900000000007</v>
      </c>
      <c r="ES435" s="52">
        <v>4427.9900000000007</v>
      </c>
      <c r="ET435" s="52">
        <v>4427.99</v>
      </c>
      <c r="EU435" s="52">
        <v>4427.9900000000007</v>
      </c>
      <c r="EV435" s="52">
        <v>4427.9900000000007</v>
      </c>
      <c r="EW435" s="52">
        <v>4427.9900000000007</v>
      </c>
      <c r="EX435" s="52">
        <v>4427.99</v>
      </c>
      <c r="EY435" s="52">
        <v>4427.99</v>
      </c>
      <c r="EZ435" s="52">
        <v>4427.9900000000007</v>
      </c>
      <c r="FA435" s="52">
        <v>4427.9900000000007</v>
      </c>
      <c r="FB435" s="52">
        <v>4427.99</v>
      </c>
      <c r="FC435" s="52">
        <v>4427.9900000000007</v>
      </c>
      <c r="FD435" s="52">
        <v>4427.9900000000007</v>
      </c>
      <c r="FE435" s="52">
        <v>4427.9900000000007</v>
      </c>
      <c r="FF435" s="52">
        <v>4427.99</v>
      </c>
      <c r="FG435" s="52">
        <v>4427.99</v>
      </c>
      <c r="FH435" s="52">
        <v>4427.9900000000007</v>
      </c>
      <c r="FI435" s="52">
        <v>4427.9900000000007</v>
      </c>
      <c r="FJ435" s="52">
        <v>4427.99</v>
      </c>
      <c r="FK435" s="52">
        <v>4427.9900000000007</v>
      </c>
      <c r="FL435" s="52">
        <v>4427.9900000000007</v>
      </c>
      <c r="FM435" s="52">
        <v>4427.9900000000007</v>
      </c>
      <c r="FN435" s="52">
        <v>4427.99</v>
      </c>
      <c r="FO435" s="52">
        <v>4427.99</v>
      </c>
      <c r="FP435" s="52">
        <v>4427.9900000000007</v>
      </c>
      <c r="FQ435" s="52">
        <v>4427.9900000000007</v>
      </c>
      <c r="FR435" s="52">
        <v>4427.99</v>
      </c>
      <c r="FS435" s="52">
        <v>4427.9900000000007</v>
      </c>
      <c r="FT435" s="52">
        <v>4427.9900000000007</v>
      </c>
      <c r="FU435" s="52">
        <v>4427.9900000000007</v>
      </c>
      <c r="FV435" s="52">
        <v>4427.99</v>
      </c>
      <c r="FW435" s="52">
        <v>4427.99</v>
      </c>
      <c r="FX435" s="52">
        <v>4427.9900000000007</v>
      </c>
      <c r="FY435" s="52">
        <v>4427.9900000000007</v>
      </c>
      <c r="FZ435" s="52">
        <v>4427.99</v>
      </c>
      <c r="GA435" s="52">
        <v>4427.9900000000007</v>
      </c>
      <c r="GB435" s="52">
        <v>4427.9900000000007</v>
      </c>
      <c r="GC435" s="52">
        <v>4427.9900000000007</v>
      </c>
      <c r="GD435" s="52">
        <v>4427.99</v>
      </c>
      <c r="GE435" s="52">
        <v>4427.99</v>
      </c>
      <c r="GF435" s="52">
        <v>4427.9900000000007</v>
      </c>
      <c r="GG435" s="52">
        <v>4427.9900000000007</v>
      </c>
      <c r="GH435" s="52">
        <v>4427.99</v>
      </c>
      <c r="GI435" s="52">
        <v>4427.9900000000007</v>
      </c>
      <c r="GJ435" s="52">
        <v>4427.9900000000007</v>
      </c>
      <c r="GK435" s="52">
        <v>4427.9900000000007</v>
      </c>
      <c r="GL435" s="52">
        <v>4427.99</v>
      </c>
      <c r="GM435" s="52">
        <v>4427.99</v>
      </c>
      <c r="GN435" s="52">
        <v>4427.9900000000007</v>
      </c>
      <c r="GO435" s="52">
        <v>4427.9900000000007</v>
      </c>
      <c r="GP435" s="52">
        <v>4427.99</v>
      </c>
      <c r="GQ435" s="52">
        <v>4427.9900000000007</v>
      </c>
      <c r="GR435" s="52">
        <v>4427.9900000000007</v>
      </c>
      <c r="GS435" s="52">
        <v>4427.9900000000007</v>
      </c>
      <c r="GT435" s="52">
        <v>4427.99</v>
      </c>
      <c r="GU435" s="52">
        <v>4427.9900000000007</v>
      </c>
      <c r="GV435" s="52">
        <v>4427.9900000000007</v>
      </c>
      <c r="GW435" s="52">
        <v>4427.99</v>
      </c>
      <c r="GX435" s="52">
        <v>4427.99</v>
      </c>
      <c r="GY435" s="52">
        <v>4427.9900000000007</v>
      </c>
      <c r="GZ435" s="52">
        <v>4427.9900000000007</v>
      </c>
      <c r="HA435" s="52">
        <v>4427.9900000000007</v>
      </c>
      <c r="HB435" s="52">
        <v>4427.99</v>
      </c>
      <c r="HC435" s="52">
        <v>4427.9900000000007</v>
      </c>
      <c r="HD435" s="52">
        <v>4427.9900000000007</v>
      </c>
      <c r="HE435" s="52">
        <v>4427.99</v>
      </c>
      <c r="HF435" s="52">
        <v>4427.99</v>
      </c>
      <c r="HG435" s="52">
        <v>4427.9900000000007</v>
      </c>
      <c r="HH435" s="52">
        <v>4427.9900000000007</v>
      </c>
      <c r="HI435" s="52">
        <v>4427.9900000000007</v>
      </c>
      <c r="HJ435" s="52">
        <v>4427.99</v>
      </c>
      <c r="HK435" s="52">
        <v>4427.9900000000007</v>
      </c>
      <c r="HL435" s="52">
        <v>4427.9900000000007</v>
      </c>
      <c r="HM435" s="52">
        <v>4427.99</v>
      </c>
      <c r="HN435" s="52">
        <v>0</v>
      </c>
      <c r="HO435" s="52">
        <v>0</v>
      </c>
      <c r="HP435" s="52">
        <v>0</v>
      </c>
      <c r="HQ435" s="52">
        <v>0</v>
      </c>
      <c r="HR435" s="52">
        <v>0</v>
      </c>
      <c r="HS435" s="52">
        <v>0</v>
      </c>
      <c r="HT435" s="52">
        <v>0</v>
      </c>
      <c r="HU435" s="52">
        <v>0</v>
      </c>
      <c r="HV435" s="52">
        <v>0</v>
      </c>
      <c r="HW435" s="52">
        <v>0</v>
      </c>
      <c r="HX435" s="52">
        <v>0</v>
      </c>
      <c r="HY435" s="52">
        <v>0</v>
      </c>
      <c r="HZ435" s="52">
        <v>0</v>
      </c>
      <c r="IA435" s="52">
        <v>0</v>
      </c>
      <c r="IB435" s="52">
        <v>0</v>
      </c>
      <c r="IC435" s="52">
        <v>0</v>
      </c>
      <c r="ID435" s="52">
        <v>0</v>
      </c>
      <c r="IE435" s="52">
        <v>0</v>
      </c>
      <c r="IF435" s="52">
        <v>0</v>
      </c>
      <c r="IG435" s="52">
        <v>0</v>
      </c>
      <c r="IH435" s="52">
        <v>0</v>
      </c>
      <c r="II435" s="52">
        <v>0</v>
      </c>
      <c r="IJ435" s="52">
        <v>0</v>
      </c>
      <c r="IK435" s="52">
        <v>0</v>
      </c>
      <c r="IL435" s="52">
        <v>0</v>
      </c>
      <c r="IM435" s="52">
        <v>0</v>
      </c>
      <c r="IN435" s="52">
        <v>0</v>
      </c>
      <c r="IO435" s="52">
        <v>0</v>
      </c>
      <c r="IP435" s="52">
        <v>0</v>
      </c>
      <c r="IQ435" s="52">
        <v>0</v>
      </c>
      <c r="IR435" s="52">
        <v>0</v>
      </c>
      <c r="IS435" s="52">
        <v>0</v>
      </c>
      <c r="IT435" s="52">
        <v>0</v>
      </c>
      <c r="IU435" s="52">
        <v>0</v>
      </c>
      <c r="IV435" s="52">
        <v>0</v>
      </c>
      <c r="IW435" s="52">
        <v>0</v>
      </c>
      <c r="IX435" s="52">
        <v>0</v>
      </c>
      <c r="IY435" s="52">
        <v>0</v>
      </c>
      <c r="IZ435" s="52">
        <v>0</v>
      </c>
      <c r="JA435" s="52">
        <v>0</v>
      </c>
      <c r="JB435" s="52">
        <v>0</v>
      </c>
      <c r="JC435" s="52">
        <v>0</v>
      </c>
      <c r="JD435" s="52">
        <v>0</v>
      </c>
      <c r="JE435" s="52">
        <v>0</v>
      </c>
      <c r="JF435" s="52">
        <v>0</v>
      </c>
      <c r="JG435" s="52">
        <v>0</v>
      </c>
      <c r="JH435" s="52">
        <v>0</v>
      </c>
      <c r="JI435" s="52">
        <v>0</v>
      </c>
      <c r="JJ435" s="52">
        <v>0</v>
      </c>
      <c r="JK435" s="52">
        <v>0</v>
      </c>
      <c r="JL435" s="52">
        <v>0</v>
      </c>
      <c r="JM435" s="52">
        <v>0</v>
      </c>
      <c r="JN435" s="52">
        <v>0</v>
      </c>
      <c r="JO435" s="52">
        <v>0</v>
      </c>
      <c r="JP435" s="52">
        <v>0</v>
      </c>
      <c r="JQ435" s="52">
        <v>0</v>
      </c>
      <c r="JR435" s="52">
        <v>0</v>
      </c>
      <c r="JS435" s="52">
        <v>0</v>
      </c>
      <c r="JT435" s="52">
        <v>0</v>
      </c>
      <c r="JU435" s="52">
        <v>0</v>
      </c>
      <c r="JV435" s="52">
        <v>0</v>
      </c>
      <c r="JW435" s="52">
        <v>0</v>
      </c>
      <c r="JX435" s="52">
        <v>0</v>
      </c>
      <c r="JY435" s="52">
        <v>0</v>
      </c>
      <c r="JZ435" s="52">
        <v>0</v>
      </c>
      <c r="KA435" s="52">
        <v>0</v>
      </c>
      <c r="KB435" s="52">
        <v>0</v>
      </c>
      <c r="KC435" s="52">
        <v>0</v>
      </c>
      <c r="KD435" s="52">
        <v>0</v>
      </c>
      <c r="KE435" s="52">
        <v>0</v>
      </c>
      <c r="KF435" s="52">
        <v>0</v>
      </c>
      <c r="KG435" s="52">
        <v>0</v>
      </c>
      <c r="KH435" s="52">
        <v>0</v>
      </c>
      <c r="KI435" s="52">
        <v>0</v>
      </c>
      <c r="KJ435" s="52">
        <v>0</v>
      </c>
      <c r="KK435" s="52">
        <v>0</v>
      </c>
      <c r="KL435" s="52">
        <v>0</v>
      </c>
      <c r="KM435" s="52">
        <v>0</v>
      </c>
      <c r="KN435" s="52">
        <v>0</v>
      </c>
      <c r="KO435" s="52">
        <v>0</v>
      </c>
      <c r="KP435" s="52">
        <v>0</v>
      </c>
      <c r="KQ435" s="52">
        <v>0</v>
      </c>
      <c r="KR435" s="52">
        <v>0</v>
      </c>
      <c r="KS435" s="52">
        <v>0</v>
      </c>
      <c r="KT435" s="52">
        <v>0</v>
      </c>
      <c r="KU435" s="52">
        <v>0</v>
      </c>
      <c r="KV435" s="52">
        <v>0</v>
      </c>
      <c r="KW435" s="52">
        <v>0</v>
      </c>
      <c r="KX435" s="52">
        <v>0</v>
      </c>
      <c r="KY435" s="52">
        <v>0</v>
      </c>
      <c r="KZ435" s="52">
        <v>0</v>
      </c>
      <c r="LA435" s="52">
        <v>0</v>
      </c>
      <c r="LB435" s="52">
        <v>0</v>
      </c>
      <c r="LC435" s="52">
        <v>0</v>
      </c>
      <c r="LD435" s="52">
        <v>0</v>
      </c>
      <c r="LE435" s="52">
        <v>0</v>
      </c>
      <c r="LF435" s="52">
        <v>0</v>
      </c>
      <c r="LG435" s="52">
        <v>0</v>
      </c>
      <c r="LH435" s="52">
        <v>0</v>
      </c>
      <c r="LI435" s="52">
        <v>0</v>
      </c>
      <c r="LJ435" s="52">
        <v>0</v>
      </c>
      <c r="LK435" s="52">
        <v>0</v>
      </c>
      <c r="LL435" s="52">
        <v>0</v>
      </c>
      <c r="LM435" s="52">
        <v>0</v>
      </c>
      <c r="LN435" s="52">
        <v>0</v>
      </c>
      <c r="LO435" s="52">
        <v>0</v>
      </c>
      <c r="LP435" s="52">
        <v>0</v>
      </c>
      <c r="LQ435" s="52">
        <v>0</v>
      </c>
      <c r="LR435" s="52">
        <v>0</v>
      </c>
      <c r="LS435" s="52">
        <v>0</v>
      </c>
      <c r="LT435" s="52">
        <v>0</v>
      </c>
      <c r="LU435" s="52">
        <v>0</v>
      </c>
      <c r="LV435" s="52">
        <v>0</v>
      </c>
      <c r="LW435" s="52">
        <v>0</v>
      </c>
      <c r="LX435" s="52">
        <v>0</v>
      </c>
      <c r="LY435" s="52">
        <v>0</v>
      </c>
      <c r="LZ435" s="52">
        <v>0</v>
      </c>
      <c r="MA435" s="52">
        <v>0</v>
      </c>
      <c r="MB435" s="52">
        <v>0</v>
      </c>
      <c r="MC435" s="52">
        <v>0</v>
      </c>
      <c r="MD435" s="52">
        <v>0</v>
      </c>
      <c r="ME435" s="52">
        <v>0</v>
      </c>
      <c r="MF435" s="52">
        <v>0</v>
      </c>
      <c r="MG435" s="52">
        <v>0</v>
      </c>
      <c r="MH435" s="52">
        <v>0</v>
      </c>
      <c r="MI435" s="52">
        <v>0</v>
      </c>
      <c r="MJ435" s="52">
        <v>0</v>
      </c>
      <c r="MK435" s="52">
        <v>0</v>
      </c>
      <c r="ML435" s="52">
        <v>0</v>
      </c>
      <c r="MM435" s="52">
        <v>0</v>
      </c>
      <c r="MN435" s="52">
        <v>0</v>
      </c>
      <c r="MO435" s="52">
        <v>0</v>
      </c>
      <c r="MP435" s="52">
        <v>0</v>
      </c>
      <c r="MQ435" s="52">
        <v>0</v>
      </c>
      <c r="MR435" s="52">
        <v>0</v>
      </c>
      <c r="MS435" s="52">
        <v>0</v>
      </c>
      <c r="MT435" s="52">
        <v>0</v>
      </c>
      <c r="MU435" s="52">
        <v>0</v>
      </c>
      <c r="MV435" s="52">
        <v>0</v>
      </c>
      <c r="MW435" s="52">
        <v>0</v>
      </c>
      <c r="MX435" s="52">
        <v>0</v>
      </c>
      <c r="MY435" s="52">
        <v>0</v>
      </c>
      <c r="MZ435" s="52">
        <v>0</v>
      </c>
      <c r="NA435" s="52">
        <v>0</v>
      </c>
      <c r="NB435" s="52">
        <v>0</v>
      </c>
      <c r="NC435" s="52">
        <v>0</v>
      </c>
      <c r="ND435" s="52">
        <v>0</v>
      </c>
      <c r="NE435" s="52">
        <v>0</v>
      </c>
      <c r="NF435" s="52">
        <v>0</v>
      </c>
      <c r="NG435" s="52">
        <v>0</v>
      </c>
      <c r="NH435" s="52">
        <v>0</v>
      </c>
      <c r="NI435" s="52">
        <v>0</v>
      </c>
      <c r="NJ435" s="52">
        <v>0</v>
      </c>
      <c r="NK435" s="52">
        <v>0</v>
      </c>
      <c r="NL435" s="52">
        <v>0</v>
      </c>
      <c r="NM435" s="52">
        <v>0</v>
      </c>
      <c r="NN435" s="52">
        <v>0</v>
      </c>
      <c r="NO435" s="52">
        <v>0</v>
      </c>
      <c r="NP435" s="52">
        <v>0</v>
      </c>
      <c r="NQ435" s="52">
        <v>0</v>
      </c>
      <c r="NR435" s="68">
        <f t="shared" si="24"/>
        <v>619918.59999999905</v>
      </c>
      <c r="NS435" s="68">
        <f t="shared" si="25"/>
        <v>619918.59999999905</v>
      </c>
      <c r="NT435" s="68">
        <f t="shared" si="26"/>
        <v>482650.90999999933</v>
      </c>
    </row>
    <row r="436" spans="1:384" s="40" customFormat="1" ht="15" customHeight="1" outlineLevel="1" x14ac:dyDescent="0.2">
      <c r="A436" s="61"/>
      <c r="B436" s="49" t="s">
        <v>1079</v>
      </c>
      <c r="C436" s="49" t="s">
        <v>1058</v>
      </c>
      <c r="D436" s="49" t="s">
        <v>1056</v>
      </c>
      <c r="E436" s="50" t="s">
        <v>1059</v>
      </c>
      <c r="F436" s="64">
        <v>45570</v>
      </c>
      <c r="G436" s="49" t="s">
        <v>16</v>
      </c>
      <c r="H436" s="72">
        <v>0</v>
      </c>
      <c r="I436" s="65">
        <v>333551.52</v>
      </c>
      <c r="J436" s="114" t="str">
        <f>_xlfn.XLOOKUP(E436,'[12]Resumo Unidades'!$B:$B,'[12]Resumo Unidades'!$W:$W)</f>
        <v>Fluxo financeiro (Extrato auditado)</v>
      </c>
      <c r="K436" s="51" t="str">
        <f>IF(L436&gt;Resumo!$E$23,"Sim","Não")</f>
        <v>Não</v>
      </c>
      <c r="L436" s="66">
        <v>0</v>
      </c>
      <c r="M436" s="67"/>
      <c r="N436" s="52">
        <v>0</v>
      </c>
      <c r="O436" s="52">
        <v>0</v>
      </c>
      <c r="P436" s="52">
        <v>0</v>
      </c>
      <c r="Q436" s="52">
        <v>0</v>
      </c>
      <c r="R436" s="52">
        <v>0</v>
      </c>
      <c r="S436" s="52">
        <v>0</v>
      </c>
      <c r="T436" s="52">
        <v>0</v>
      </c>
      <c r="U436" s="52">
        <v>0</v>
      </c>
      <c r="V436" s="52">
        <v>0</v>
      </c>
      <c r="W436" s="52">
        <v>0</v>
      </c>
      <c r="X436" s="52">
        <v>0</v>
      </c>
      <c r="Y436" s="52">
        <v>0</v>
      </c>
      <c r="Z436" s="52">
        <v>0</v>
      </c>
      <c r="AA436" s="52">
        <v>0</v>
      </c>
      <c r="AB436" s="52">
        <v>0</v>
      </c>
      <c r="AC436" s="52">
        <v>0</v>
      </c>
      <c r="AD436" s="52">
        <v>0</v>
      </c>
      <c r="AE436" s="52">
        <v>0</v>
      </c>
      <c r="AF436" s="52">
        <v>0</v>
      </c>
      <c r="AG436" s="52">
        <v>0</v>
      </c>
      <c r="AH436" s="52">
        <v>0</v>
      </c>
      <c r="AI436" s="52">
        <v>0</v>
      </c>
      <c r="AJ436" s="52">
        <v>0</v>
      </c>
      <c r="AK436" s="52">
        <v>0</v>
      </c>
      <c r="AL436" s="52">
        <v>0</v>
      </c>
      <c r="AM436" s="52">
        <v>0</v>
      </c>
      <c r="AN436" s="52">
        <v>0</v>
      </c>
      <c r="AO436" s="52">
        <v>0</v>
      </c>
      <c r="AP436" s="52">
        <v>0</v>
      </c>
      <c r="AQ436" s="52">
        <v>0</v>
      </c>
      <c r="AR436" s="52">
        <v>0</v>
      </c>
      <c r="AS436" s="52">
        <v>0</v>
      </c>
      <c r="AT436" s="52">
        <v>0</v>
      </c>
      <c r="AU436" s="52">
        <v>0</v>
      </c>
      <c r="AV436" s="52">
        <v>0</v>
      </c>
      <c r="AW436" s="52">
        <v>0</v>
      </c>
      <c r="AX436" s="52">
        <v>0</v>
      </c>
      <c r="AY436" s="52">
        <v>0</v>
      </c>
      <c r="AZ436" s="52">
        <v>0</v>
      </c>
      <c r="BA436" s="52">
        <v>0</v>
      </c>
      <c r="BB436" s="52">
        <v>0</v>
      </c>
      <c r="BC436" s="52">
        <v>0</v>
      </c>
      <c r="BD436" s="52">
        <v>0</v>
      </c>
      <c r="BE436" s="52">
        <v>0</v>
      </c>
      <c r="BF436" s="52">
        <v>0</v>
      </c>
      <c r="BG436" s="52">
        <v>0</v>
      </c>
      <c r="BH436" s="52">
        <v>0</v>
      </c>
      <c r="BI436" s="52">
        <v>0</v>
      </c>
      <c r="BJ436" s="52">
        <v>0</v>
      </c>
      <c r="BK436" s="52">
        <v>0</v>
      </c>
      <c r="BL436" s="52">
        <v>0</v>
      </c>
      <c r="BM436" s="52">
        <v>0</v>
      </c>
      <c r="BN436" s="52">
        <v>0</v>
      </c>
      <c r="BO436" s="52">
        <v>0</v>
      </c>
      <c r="BP436" s="52">
        <v>0</v>
      </c>
      <c r="BQ436" s="52">
        <v>0</v>
      </c>
      <c r="BR436" s="52">
        <v>0</v>
      </c>
      <c r="BS436" s="52">
        <v>0</v>
      </c>
      <c r="BT436" s="52">
        <v>0</v>
      </c>
      <c r="BU436" s="52">
        <v>0</v>
      </c>
      <c r="BV436" s="52">
        <v>0</v>
      </c>
      <c r="BW436" s="52">
        <v>0</v>
      </c>
      <c r="BX436" s="52">
        <v>0</v>
      </c>
      <c r="BY436" s="52">
        <v>0</v>
      </c>
      <c r="BZ436" s="52">
        <v>0</v>
      </c>
      <c r="CA436" s="52">
        <v>0</v>
      </c>
      <c r="CB436" s="52">
        <v>0</v>
      </c>
      <c r="CC436" s="52">
        <v>0</v>
      </c>
      <c r="CD436" s="52">
        <v>4473.6499999999996</v>
      </c>
      <c r="CE436" s="52">
        <v>4473.6500000000005</v>
      </c>
      <c r="CF436" s="52">
        <v>4473.6500000000005</v>
      </c>
      <c r="CG436" s="52">
        <v>4473.6499999999996</v>
      </c>
      <c r="CH436" s="52">
        <v>4473.6499999999996</v>
      </c>
      <c r="CI436" s="52">
        <v>4473.6500000000005</v>
      </c>
      <c r="CJ436" s="52">
        <v>4473.6500000000005</v>
      </c>
      <c r="CK436" s="52">
        <v>4473.6500000000005</v>
      </c>
      <c r="CL436" s="52">
        <v>4473.6499999999996</v>
      </c>
      <c r="CM436" s="52">
        <v>4473.6500000000005</v>
      </c>
      <c r="CN436" s="52">
        <v>4473.6500000000005</v>
      </c>
      <c r="CO436" s="52">
        <v>4473.6499999999996</v>
      </c>
      <c r="CP436" s="52">
        <v>4473.6499999999996</v>
      </c>
      <c r="CQ436" s="52">
        <v>4473.6500000000005</v>
      </c>
      <c r="CR436" s="52">
        <v>4473.6500000000005</v>
      </c>
      <c r="CS436" s="52">
        <v>4473.6500000000005</v>
      </c>
      <c r="CT436" s="52">
        <v>4473.6499999999996</v>
      </c>
      <c r="CU436" s="52">
        <v>4473.6500000000005</v>
      </c>
      <c r="CV436" s="52">
        <v>4473.6500000000005</v>
      </c>
      <c r="CW436" s="52">
        <v>4473.6499999999996</v>
      </c>
      <c r="CX436" s="52">
        <v>4473.6499999999996</v>
      </c>
      <c r="CY436" s="52">
        <v>4473.6500000000005</v>
      </c>
      <c r="CZ436" s="52">
        <v>4473.6500000000005</v>
      </c>
      <c r="DA436" s="52">
        <v>4473.6500000000005</v>
      </c>
      <c r="DB436" s="52">
        <v>4473.6499999999996</v>
      </c>
      <c r="DC436" s="52">
        <v>4473.6500000000005</v>
      </c>
      <c r="DD436" s="52">
        <v>4473.6500000000005</v>
      </c>
      <c r="DE436" s="52">
        <v>4473.6499999999996</v>
      </c>
      <c r="DF436" s="52">
        <v>4473.6499999999996</v>
      </c>
      <c r="DG436" s="52">
        <v>4473.6500000000005</v>
      </c>
      <c r="DH436" s="52">
        <v>4473.6500000000005</v>
      </c>
      <c r="DI436" s="52">
        <v>4473.6500000000005</v>
      </c>
      <c r="DJ436" s="52">
        <v>4473.6499999999996</v>
      </c>
      <c r="DK436" s="52">
        <v>4473.6500000000005</v>
      </c>
      <c r="DL436" s="52">
        <v>4473.6500000000005</v>
      </c>
      <c r="DM436" s="52">
        <v>4473.6499999999996</v>
      </c>
      <c r="DN436" s="52">
        <v>4473.6499999999996</v>
      </c>
      <c r="DO436" s="52">
        <v>4473.6500000000005</v>
      </c>
      <c r="DP436" s="52">
        <v>4473.6500000000005</v>
      </c>
      <c r="DQ436" s="52">
        <v>4473.6500000000005</v>
      </c>
      <c r="DR436" s="52">
        <v>4473.6499999999996</v>
      </c>
      <c r="DS436" s="52">
        <v>4473.6500000000005</v>
      </c>
      <c r="DT436" s="52">
        <v>4473.6500000000005</v>
      </c>
      <c r="DU436" s="52">
        <v>4473.6499999999996</v>
      </c>
      <c r="DV436" s="52">
        <v>4473.6499999999996</v>
      </c>
      <c r="DW436" s="52">
        <v>4473.6500000000005</v>
      </c>
      <c r="DX436" s="52">
        <v>4473.6500000000005</v>
      </c>
      <c r="DY436" s="52">
        <v>4473.6500000000005</v>
      </c>
      <c r="DZ436" s="52">
        <v>4473.6499999999996</v>
      </c>
      <c r="EA436" s="52">
        <v>4473.6500000000005</v>
      </c>
      <c r="EB436" s="52">
        <v>4473.6500000000005</v>
      </c>
      <c r="EC436" s="52">
        <v>4473.6499999999996</v>
      </c>
      <c r="ED436" s="52">
        <v>4473.6499999999996</v>
      </c>
      <c r="EE436" s="52">
        <v>4473.6500000000005</v>
      </c>
      <c r="EF436" s="52">
        <v>4473.6500000000005</v>
      </c>
      <c r="EG436" s="52">
        <v>4473.6500000000005</v>
      </c>
      <c r="EH436" s="52">
        <v>4473.6499999999996</v>
      </c>
      <c r="EI436" s="52">
        <v>4473.6500000000005</v>
      </c>
      <c r="EJ436" s="52">
        <v>4473.6500000000005</v>
      </c>
      <c r="EK436" s="52">
        <v>4473.6499999999996</v>
      </c>
      <c r="EL436" s="52">
        <v>4473.6499999999996</v>
      </c>
      <c r="EM436" s="52">
        <v>4473.6500000000005</v>
      </c>
      <c r="EN436" s="52">
        <v>4473.6500000000005</v>
      </c>
      <c r="EO436" s="52">
        <v>4473.6500000000005</v>
      </c>
      <c r="EP436" s="52">
        <v>4473.6499999999996</v>
      </c>
      <c r="EQ436" s="52">
        <v>4473.6500000000005</v>
      </c>
      <c r="ER436" s="52">
        <v>4473.6500000000005</v>
      </c>
      <c r="ES436" s="52">
        <v>4473.6499999999996</v>
      </c>
      <c r="ET436" s="52">
        <v>4473.6499999999996</v>
      </c>
      <c r="EU436" s="52">
        <v>4473.6500000000005</v>
      </c>
      <c r="EV436" s="52">
        <v>4473.6500000000005</v>
      </c>
      <c r="EW436" s="52">
        <v>4473.6500000000005</v>
      </c>
      <c r="EX436" s="52">
        <v>4473.6499999999996</v>
      </c>
      <c r="EY436" s="52">
        <v>4473.6500000000005</v>
      </c>
      <c r="EZ436" s="52">
        <v>4473.6500000000005</v>
      </c>
      <c r="FA436" s="52">
        <v>4473.6499999999996</v>
      </c>
      <c r="FB436" s="52">
        <v>4473.6499999999996</v>
      </c>
      <c r="FC436" s="52">
        <v>4473.6500000000005</v>
      </c>
      <c r="FD436" s="52">
        <v>4473.6500000000005</v>
      </c>
      <c r="FE436" s="52">
        <v>4473.6500000000005</v>
      </c>
      <c r="FF436" s="52">
        <v>4473.6499999999996</v>
      </c>
      <c r="FG436" s="52">
        <v>4473.6500000000005</v>
      </c>
      <c r="FH436" s="52">
        <v>4473.6500000000005</v>
      </c>
      <c r="FI436" s="52">
        <v>4473.6499999999996</v>
      </c>
      <c r="FJ436" s="52">
        <v>4473.6499999999996</v>
      </c>
      <c r="FK436" s="52">
        <v>4473.6500000000005</v>
      </c>
      <c r="FL436" s="52">
        <v>4473.6500000000005</v>
      </c>
      <c r="FM436" s="52">
        <v>4473.6500000000005</v>
      </c>
      <c r="FN436" s="52">
        <v>4473.6499999999996</v>
      </c>
      <c r="FO436" s="52">
        <v>4473.6500000000005</v>
      </c>
      <c r="FP436" s="52">
        <v>4473.6500000000005</v>
      </c>
      <c r="FQ436" s="52">
        <v>4473.6499999999996</v>
      </c>
      <c r="FR436" s="52">
        <v>4473.6499999999996</v>
      </c>
      <c r="FS436" s="52">
        <v>4473.6500000000005</v>
      </c>
      <c r="FT436" s="52">
        <v>4473.6500000000005</v>
      </c>
      <c r="FU436" s="52">
        <v>4473.6500000000005</v>
      </c>
      <c r="FV436" s="52">
        <v>4473.6499999999996</v>
      </c>
      <c r="FW436" s="52">
        <v>4473.6500000000005</v>
      </c>
      <c r="FX436" s="52">
        <v>4473.6500000000005</v>
      </c>
      <c r="FY436" s="52">
        <v>4473.6499999999996</v>
      </c>
      <c r="FZ436" s="52">
        <v>4473.6499999999996</v>
      </c>
      <c r="GA436" s="52">
        <v>4473.6500000000005</v>
      </c>
      <c r="GB436" s="52">
        <v>4473.6500000000005</v>
      </c>
      <c r="GC436" s="52">
        <v>4473.6500000000005</v>
      </c>
      <c r="GD436" s="52">
        <v>4473.6499999999996</v>
      </c>
      <c r="GE436" s="52">
        <v>4473.6500000000005</v>
      </c>
      <c r="GF436" s="52">
        <v>4473.6500000000005</v>
      </c>
      <c r="GG436" s="52">
        <v>4473.6499999999996</v>
      </c>
      <c r="GH436" s="52">
        <v>4473.6499999999996</v>
      </c>
      <c r="GI436" s="52">
        <v>4473.6500000000005</v>
      </c>
      <c r="GJ436" s="52">
        <v>4473.6500000000005</v>
      </c>
      <c r="GK436" s="52">
        <v>4473.6500000000005</v>
      </c>
      <c r="GL436" s="52">
        <v>4473.6499999999996</v>
      </c>
      <c r="GM436" s="52">
        <v>4473.6500000000005</v>
      </c>
      <c r="GN436" s="52">
        <v>4473.6500000000005</v>
      </c>
      <c r="GO436" s="52">
        <v>4473.6499999999996</v>
      </c>
      <c r="GP436" s="52">
        <v>4473.6499999999996</v>
      </c>
      <c r="GQ436" s="52">
        <v>4473.6500000000005</v>
      </c>
      <c r="GR436" s="52">
        <v>4473.6500000000005</v>
      </c>
      <c r="GS436" s="52">
        <v>4473.6500000000005</v>
      </c>
      <c r="GT436" s="52">
        <v>4473.6499999999996</v>
      </c>
      <c r="GU436" s="52">
        <v>4473.6500000000005</v>
      </c>
      <c r="GV436" s="52">
        <v>4473.6500000000005</v>
      </c>
      <c r="GW436" s="52">
        <v>4473.6499999999996</v>
      </c>
      <c r="GX436" s="52">
        <v>4473.6499999999996</v>
      </c>
      <c r="GY436" s="52">
        <v>4473.6500000000005</v>
      </c>
      <c r="GZ436" s="52">
        <v>4473.6500000000005</v>
      </c>
      <c r="HA436" s="52">
        <v>4473.6500000000005</v>
      </c>
      <c r="HB436" s="52">
        <v>4473.6499999999996</v>
      </c>
      <c r="HC436" s="52">
        <v>4473.6500000000005</v>
      </c>
      <c r="HD436" s="52">
        <v>4473.6500000000005</v>
      </c>
      <c r="HE436" s="52">
        <v>4473.6499999999996</v>
      </c>
      <c r="HF436" s="52">
        <v>4473.6499999999996</v>
      </c>
      <c r="HG436" s="52">
        <v>4473.6500000000005</v>
      </c>
      <c r="HH436" s="52">
        <v>4473.6500000000005</v>
      </c>
      <c r="HI436" s="52">
        <v>4473.6500000000005</v>
      </c>
      <c r="HJ436" s="52">
        <v>4473.6499999999996</v>
      </c>
      <c r="HK436" s="52">
        <v>4473.6500000000005</v>
      </c>
      <c r="HL436" s="52">
        <v>4473.6500000000005</v>
      </c>
      <c r="HM436" s="52">
        <v>4473.6499999999996</v>
      </c>
      <c r="HN436" s="52">
        <v>0</v>
      </c>
      <c r="HO436" s="52">
        <v>0</v>
      </c>
      <c r="HP436" s="52">
        <v>0</v>
      </c>
      <c r="HQ436" s="52">
        <v>0</v>
      </c>
      <c r="HR436" s="52">
        <v>0</v>
      </c>
      <c r="HS436" s="52">
        <v>0</v>
      </c>
      <c r="HT436" s="52">
        <v>0</v>
      </c>
      <c r="HU436" s="52">
        <v>0</v>
      </c>
      <c r="HV436" s="52">
        <v>0</v>
      </c>
      <c r="HW436" s="52">
        <v>0</v>
      </c>
      <c r="HX436" s="52">
        <v>0</v>
      </c>
      <c r="HY436" s="52">
        <v>0</v>
      </c>
      <c r="HZ436" s="52">
        <v>0</v>
      </c>
      <c r="IA436" s="52">
        <v>0</v>
      </c>
      <c r="IB436" s="52">
        <v>0</v>
      </c>
      <c r="IC436" s="52">
        <v>0</v>
      </c>
      <c r="ID436" s="52">
        <v>0</v>
      </c>
      <c r="IE436" s="52">
        <v>0</v>
      </c>
      <c r="IF436" s="52">
        <v>0</v>
      </c>
      <c r="IG436" s="52">
        <v>0</v>
      </c>
      <c r="IH436" s="52">
        <v>0</v>
      </c>
      <c r="II436" s="52">
        <v>0</v>
      </c>
      <c r="IJ436" s="52">
        <v>0</v>
      </c>
      <c r="IK436" s="52">
        <v>0</v>
      </c>
      <c r="IL436" s="52">
        <v>0</v>
      </c>
      <c r="IM436" s="52">
        <v>0</v>
      </c>
      <c r="IN436" s="52">
        <v>0</v>
      </c>
      <c r="IO436" s="52">
        <v>0</v>
      </c>
      <c r="IP436" s="52">
        <v>0</v>
      </c>
      <c r="IQ436" s="52">
        <v>0</v>
      </c>
      <c r="IR436" s="52">
        <v>0</v>
      </c>
      <c r="IS436" s="52">
        <v>0</v>
      </c>
      <c r="IT436" s="52">
        <v>0</v>
      </c>
      <c r="IU436" s="52">
        <v>0</v>
      </c>
      <c r="IV436" s="52">
        <v>0</v>
      </c>
      <c r="IW436" s="52">
        <v>0</v>
      </c>
      <c r="IX436" s="52">
        <v>0</v>
      </c>
      <c r="IY436" s="52">
        <v>0</v>
      </c>
      <c r="IZ436" s="52">
        <v>0</v>
      </c>
      <c r="JA436" s="52">
        <v>0</v>
      </c>
      <c r="JB436" s="52">
        <v>0</v>
      </c>
      <c r="JC436" s="52">
        <v>0</v>
      </c>
      <c r="JD436" s="52">
        <v>0</v>
      </c>
      <c r="JE436" s="52">
        <v>0</v>
      </c>
      <c r="JF436" s="52">
        <v>0</v>
      </c>
      <c r="JG436" s="52">
        <v>0</v>
      </c>
      <c r="JH436" s="52">
        <v>0</v>
      </c>
      <c r="JI436" s="52">
        <v>0</v>
      </c>
      <c r="JJ436" s="52">
        <v>0</v>
      </c>
      <c r="JK436" s="52">
        <v>0</v>
      </c>
      <c r="JL436" s="52">
        <v>0</v>
      </c>
      <c r="JM436" s="52">
        <v>0</v>
      </c>
      <c r="JN436" s="52">
        <v>0</v>
      </c>
      <c r="JO436" s="52">
        <v>0</v>
      </c>
      <c r="JP436" s="52">
        <v>0</v>
      </c>
      <c r="JQ436" s="52">
        <v>0</v>
      </c>
      <c r="JR436" s="52">
        <v>0</v>
      </c>
      <c r="JS436" s="52">
        <v>0</v>
      </c>
      <c r="JT436" s="52">
        <v>0</v>
      </c>
      <c r="JU436" s="52">
        <v>0</v>
      </c>
      <c r="JV436" s="52">
        <v>0</v>
      </c>
      <c r="JW436" s="52">
        <v>0</v>
      </c>
      <c r="JX436" s="52">
        <v>0</v>
      </c>
      <c r="JY436" s="52">
        <v>0</v>
      </c>
      <c r="JZ436" s="52">
        <v>0</v>
      </c>
      <c r="KA436" s="52">
        <v>0</v>
      </c>
      <c r="KB436" s="52">
        <v>0</v>
      </c>
      <c r="KC436" s="52">
        <v>0</v>
      </c>
      <c r="KD436" s="52">
        <v>0</v>
      </c>
      <c r="KE436" s="52">
        <v>0</v>
      </c>
      <c r="KF436" s="52">
        <v>0</v>
      </c>
      <c r="KG436" s="52">
        <v>0</v>
      </c>
      <c r="KH436" s="52">
        <v>0</v>
      </c>
      <c r="KI436" s="52">
        <v>0</v>
      </c>
      <c r="KJ436" s="52">
        <v>0</v>
      </c>
      <c r="KK436" s="52">
        <v>0</v>
      </c>
      <c r="KL436" s="52">
        <v>0</v>
      </c>
      <c r="KM436" s="52">
        <v>0</v>
      </c>
      <c r="KN436" s="52">
        <v>0</v>
      </c>
      <c r="KO436" s="52">
        <v>0</v>
      </c>
      <c r="KP436" s="52">
        <v>0</v>
      </c>
      <c r="KQ436" s="52">
        <v>0</v>
      </c>
      <c r="KR436" s="52">
        <v>0</v>
      </c>
      <c r="KS436" s="52">
        <v>0</v>
      </c>
      <c r="KT436" s="52">
        <v>0</v>
      </c>
      <c r="KU436" s="52">
        <v>0</v>
      </c>
      <c r="KV436" s="52">
        <v>0</v>
      </c>
      <c r="KW436" s="52">
        <v>0</v>
      </c>
      <c r="KX436" s="52">
        <v>0</v>
      </c>
      <c r="KY436" s="52">
        <v>0</v>
      </c>
      <c r="KZ436" s="52">
        <v>0</v>
      </c>
      <c r="LA436" s="52">
        <v>0</v>
      </c>
      <c r="LB436" s="52">
        <v>0</v>
      </c>
      <c r="LC436" s="52">
        <v>0</v>
      </c>
      <c r="LD436" s="52">
        <v>0</v>
      </c>
      <c r="LE436" s="52">
        <v>0</v>
      </c>
      <c r="LF436" s="52">
        <v>0</v>
      </c>
      <c r="LG436" s="52">
        <v>0</v>
      </c>
      <c r="LH436" s="52">
        <v>0</v>
      </c>
      <c r="LI436" s="52">
        <v>0</v>
      </c>
      <c r="LJ436" s="52">
        <v>0</v>
      </c>
      <c r="LK436" s="52">
        <v>0</v>
      </c>
      <c r="LL436" s="52">
        <v>0</v>
      </c>
      <c r="LM436" s="52">
        <v>0</v>
      </c>
      <c r="LN436" s="52">
        <v>0</v>
      </c>
      <c r="LO436" s="52">
        <v>0</v>
      </c>
      <c r="LP436" s="52">
        <v>0</v>
      </c>
      <c r="LQ436" s="52">
        <v>0</v>
      </c>
      <c r="LR436" s="52">
        <v>0</v>
      </c>
      <c r="LS436" s="52">
        <v>0</v>
      </c>
      <c r="LT436" s="52">
        <v>0</v>
      </c>
      <c r="LU436" s="52">
        <v>0</v>
      </c>
      <c r="LV436" s="52">
        <v>0</v>
      </c>
      <c r="LW436" s="52">
        <v>0</v>
      </c>
      <c r="LX436" s="52">
        <v>0</v>
      </c>
      <c r="LY436" s="52">
        <v>0</v>
      </c>
      <c r="LZ436" s="52">
        <v>0</v>
      </c>
      <c r="MA436" s="52">
        <v>0</v>
      </c>
      <c r="MB436" s="52">
        <v>0</v>
      </c>
      <c r="MC436" s="52">
        <v>0</v>
      </c>
      <c r="MD436" s="52">
        <v>0</v>
      </c>
      <c r="ME436" s="52">
        <v>0</v>
      </c>
      <c r="MF436" s="52">
        <v>0</v>
      </c>
      <c r="MG436" s="52">
        <v>0</v>
      </c>
      <c r="MH436" s="52">
        <v>0</v>
      </c>
      <c r="MI436" s="52">
        <v>0</v>
      </c>
      <c r="MJ436" s="52">
        <v>0</v>
      </c>
      <c r="MK436" s="52">
        <v>0</v>
      </c>
      <c r="ML436" s="52">
        <v>0</v>
      </c>
      <c r="MM436" s="52">
        <v>0</v>
      </c>
      <c r="MN436" s="52">
        <v>0</v>
      </c>
      <c r="MO436" s="52">
        <v>0</v>
      </c>
      <c r="MP436" s="52">
        <v>0</v>
      </c>
      <c r="MQ436" s="52">
        <v>0</v>
      </c>
      <c r="MR436" s="52">
        <v>0</v>
      </c>
      <c r="MS436" s="52">
        <v>0</v>
      </c>
      <c r="MT436" s="52">
        <v>0</v>
      </c>
      <c r="MU436" s="52">
        <v>0</v>
      </c>
      <c r="MV436" s="52">
        <v>0</v>
      </c>
      <c r="MW436" s="52">
        <v>0</v>
      </c>
      <c r="MX436" s="52">
        <v>0</v>
      </c>
      <c r="MY436" s="52">
        <v>0</v>
      </c>
      <c r="MZ436" s="52">
        <v>0</v>
      </c>
      <c r="NA436" s="52">
        <v>0</v>
      </c>
      <c r="NB436" s="52">
        <v>0</v>
      </c>
      <c r="NC436" s="52">
        <v>0</v>
      </c>
      <c r="ND436" s="52">
        <v>0</v>
      </c>
      <c r="NE436" s="52">
        <v>0</v>
      </c>
      <c r="NF436" s="52">
        <v>0</v>
      </c>
      <c r="NG436" s="52">
        <v>0</v>
      </c>
      <c r="NH436" s="52">
        <v>0</v>
      </c>
      <c r="NI436" s="52">
        <v>0</v>
      </c>
      <c r="NJ436" s="52">
        <v>0</v>
      </c>
      <c r="NK436" s="52">
        <v>0</v>
      </c>
      <c r="NL436" s="52">
        <v>0</v>
      </c>
      <c r="NM436" s="52">
        <v>0</v>
      </c>
      <c r="NN436" s="52">
        <v>0</v>
      </c>
      <c r="NO436" s="52">
        <v>0</v>
      </c>
      <c r="NP436" s="52">
        <v>0</v>
      </c>
      <c r="NQ436" s="52">
        <v>0</v>
      </c>
      <c r="NR436" s="68">
        <f t="shared" si="24"/>
        <v>626311.00000000163</v>
      </c>
      <c r="NS436" s="68">
        <f t="shared" si="25"/>
        <v>626311.00000000163</v>
      </c>
      <c r="NT436" s="68">
        <f t="shared" si="26"/>
        <v>487627.85000000097</v>
      </c>
    </row>
    <row r="437" spans="1:384" s="40" customFormat="1" ht="15" customHeight="1" outlineLevel="1" x14ac:dyDescent="0.2">
      <c r="A437" s="61"/>
      <c r="B437" s="49" t="s">
        <v>1079</v>
      </c>
      <c r="C437" s="49" t="s">
        <v>1060</v>
      </c>
      <c r="D437" s="49" t="s">
        <v>1061</v>
      </c>
      <c r="E437" s="50" t="s">
        <v>1062</v>
      </c>
      <c r="F437" s="64">
        <v>45138</v>
      </c>
      <c r="G437" s="49" t="s">
        <v>16</v>
      </c>
      <c r="H437" s="72">
        <v>0</v>
      </c>
      <c r="I437" s="65">
        <v>255307.2</v>
      </c>
      <c r="J437" s="114" t="str">
        <f>_xlfn.XLOOKUP(E437,'[12]Resumo Unidades'!$B:$B,'[12]Resumo Unidades'!$W:$W)</f>
        <v>Não Auditado (Pendente contrato)</v>
      </c>
      <c r="K437" s="51" t="str">
        <f>IF(L437&gt;Resumo!$E$23,"Sim","Não")</f>
        <v>Não</v>
      </c>
      <c r="L437" s="66">
        <v>0</v>
      </c>
      <c r="M437" s="67"/>
      <c r="N437" s="52">
        <v>0</v>
      </c>
      <c r="O437" s="52">
        <v>0</v>
      </c>
      <c r="P437" s="52">
        <v>0</v>
      </c>
      <c r="Q437" s="52">
        <v>0</v>
      </c>
      <c r="R437" s="52">
        <v>0</v>
      </c>
      <c r="S437" s="52">
        <v>0</v>
      </c>
      <c r="T437" s="52">
        <v>0</v>
      </c>
      <c r="U437" s="52">
        <v>0</v>
      </c>
      <c r="V437" s="52">
        <v>0</v>
      </c>
      <c r="W437" s="52">
        <v>0</v>
      </c>
      <c r="X437" s="52">
        <v>0</v>
      </c>
      <c r="Y437" s="52">
        <v>0</v>
      </c>
      <c r="Z437" s="52">
        <v>0</v>
      </c>
      <c r="AA437" s="52">
        <v>0</v>
      </c>
      <c r="AB437" s="52">
        <v>0</v>
      </c>
      <c r="AC437" s="52">
        <v>0</v>
      </c>
      <c r="AD437" s="52">
        <v>0</v>
      </c>
      <c r="AE437" s="52">
        <v>0</v>
      </c>
      <c r="AF437" s="52">
        <v>0</v>
      </c>
      <c r="AG437" s="52">
        <v>0</v>
      </c>
      <c r="AH437" s="52">
        <v>0</v>
      </c>
      <c r="AI437" s="52">
        <v>0</v>
      </c>
      <c r="AJ437" s="52">
        <v>0</v>
      </c>
      <c r="AK437" s="52">
        <v>0</v>
      </c>
      <c r="AL437" s="52">
        <v>0</v>
      </c>
      <c r="AM437" s="52">
        <v>0</v>
      </c>
      <c r="AN437" s="52">
        <v>0</v>
      </c>
      <c r="AO437" s="52">
        <v>0</v>
      </c>
      <c r="AP437" s="52">
        <v>0</v>
      </c>
      <c r="AQ437" s="52">
        <v>0</v>
      </c>
      <c r="AR437" s="52">
        <v>0</v>
      </c>
      <c r="AS437" s="52">
        <v>0</v>
      </c>
      <c r="AT437" s="52">
        <v>0</v>
      </c>
      <c r="AU437" s="52">
        <v>0</v>
      </c>
      <c r="AV437" s="52">
        <v>0</v>
      </c>
      <c r="AW437" s="52">
        <v>0</v>
      </c>
      <c r="AX437" s="52">
        <v>0</v>
      </c>
      <c r="AY437" s="52">
        <v>0</v>
      </c>
      <c r="AZ437" s="52">
        <v>0</v>
      </c>
      <c r="BA437" s="52">
        <v>0</v>
      </c>
      <c r="BB437" s="52">
        <v>0</v>
      </c>
      <c r="BC437" s="52">
        <v>0</v>
      </c>
      <c r="BD437" s="52">
        <v>0</v>
      </c>
      <c r="BE437" s="52">
        <v>0</v>
      </c>
      <c r="BF437" s="52">
        <v>0</v>
      </c>
      <c r="BG437" s="52">
        <v>0</v>
      </c>
      <c r="BH437" s="52">
        <v>0</v>
      </c>
      <c r="BI437" s="52">
        <v>0</v>
      </c>
      <c r="BJ437" s="52">
        <v>0</v>
      </c>
      <c r="BK437" s="52">
        <v>0</v>
      </c>
      <c r="BL437" s="52">
        <v>0</v>
      </c>
      <c r="BM437" s="52">
        <v>0</v>
      </c>
      <c r="BN437" s="52">
        <v>0</v>
      </c>
      <c r="BO437" s="52">
        <v>0</v>
      </c>
      <c r="BP437" s="52">
        <v>0</v>
      </c>
      <c r="BQ437" s="52">
        <v>0</v>
      </c>
      <c r="BR437" s="52">
        <v>0</v>
      </c>
      <c r="BS437" s="52">
        <v>0</v>
      </c>
      <c r="BT437" s="52">
        <v>0</v>
      </c>
      <c r="BU437" s="52">
        <v>0</v>
      </c>
      <c r="BV437" s="52">
        <v>0</v>
      </c>
      <c r="BW437" s="52">
        <v>0</v>
      </c>
      <c r="BX437" s="52">
        <v>0</v>
      </c>
      <c r="BY437" s="52">
        <v>0</v>
      </c>
      <c r="BZ437" s="52">
        <v>0</v>
      </c>
      <c r="CA437" s="52">
        <v>0</v>
      </c>
      <c r="CB437" s="52">
        <v>0</v>
      </c>
      <c r="CC437" s="52">
        <v>0</v>
      </c>
      <c r="CD437" s="52">
        <v>4115.57</v>
      </c>
      <c r="CE437" s="52">
        <v>4011.46</v>
      </c>
      <c r="CF437" s="52">
        <v>4011.46</v>
      </c>
      <c r="CG437" s="52">
        <v>4011.46</v>
      </c>
      <c r="CH437" s="52">
        <v>17542.739999999998</v>
      </c>
      <c r="CI437" s="52">
        <v>4011.46</v>
      </c>
      <c r="CJ437" s="52">
        <v>4011.46</v>
      </c>
      <c r="CK437" s="52">
        <v>4011.46</v>
      </c>
      <c r="CL437" s="52">
        <v>4011.46</v>
      </c>
      <c r="CM437" s="52">
        <v>4011.46</v>
      </c>
      <c r="CN437" s="52">
        <v>4011.46</v>
      </c>
      <c r="CO437" s="52">
        <v>4011.46</v>
      </c>
      <c r="CP437" s="52">
        <v>4011.46</v>
      </c>
      <c r="CQ437" s="52">
        <v>4011.46</v>
      </c>
      <c r="CR437" s="52">
        <v>4011.46</v>
      </c>
      <c r="CS437" s="52">
        <v>4011.46</v>
      </c>
      <c r="CT437" s="52">
        <v>4011.46</v>
      </c>
      <c r="CU437" s="52">
        <v>4011.46</v>
      </c>
      <c r="CV437" s="52">
        <v>4011.46</v>
      </c>
      <c r="CW437" s="52">
        <v>4011.46</v>
      </c>
      <c r="CX437" s="52">
        <v>4011.46</v>
      </c>
      <c r="CY437" s="52">
        <v>4011.46</v>
      </c>
      <c r="CZ437" s="52">
        <v>4011.46</v>
      </c>
      <c r="DA437" s="52">
        <v>4011.46</v>
      </c>
      <c r="DB437" s="52">
        <v>4011.46</v>
      </c>
      <c r="DC437" s="52">
        <v>4011.46</v>
      </c>
      <c r="DD437" s="52">
        <v>4011.46</v>
      </c>
      <c r="DE437" s="52">
        <v>4011.46</v>
      </c>
      <c r="DF437" s="52">
        <v>4011.46</v>
      </c>
      <c r="DG437" s="52">
        <v>4011.46</v>
      </c>
      <c r="DH437" s="52">
        <v>4011.46</v>
      </c>
      <c r="DI437" s="52">
        <v>4011.46</v>
      </c>
      <c r="DJ437" s="52">
        <v>4011.46</v>
      </c>
      <c r="DK437" s="52">
        <v>4011.46</v>
      </c>
      <c r="DL437" s="52">
        <v>4011.46</v>
      </c>
      <c r="DM437" s="52">
        <v>4011.46</v>
      </c>
      <c r="DN437" s="52">
        <v>4011.46</v>
      </c>
      <c r="DO437" s="52">
        <v>4011.46</v>
      </c>
      <c r="DP437" s="52">
        <v>4011.46</v>
      </c>
      <c r="DQ437" s="52">
        <v>4011.46</v>
      </c>
      <c r="DR437" s="52">
        <v>4011.46</v>
      </c>
      <c r="DS437" s="52">
        <v>4011.46</v>
      </c>
      <c r="DT437" s="52">
        <v>0</v>
      </c>
      <c r="DU437" s="52">
        <v>0</v>
      </c>
      <c r="DV437" s="52">
        <v>0</v>
      </c>
      <c r="DW437" s="52">
        <v>0</v>
      </c>
      <c r="DX437" s="52">
        <v>0</v>
      </c>
      <c r="DY437" s="52">
        <v>0</v>
      </c>
      <c r="DZ437" s="52">
        <v>0</v>
      </c>
      <c r="EA437" s="52">
        <v>0</v>
      </c>
      <c r="EB437" s="52">
        <v>0</v>
      </c>
      <c r="EC437" s="52">
        <v>0</v>
      </c>
      <c r="ED437" s="52">
        <v>0</v>
      </c>
      <c r="EE437" s="52">
        <v>0</v>
      </c>
      <c r="EF437" s="52">
        <v>0</v>
      </c>
      <c r="EG437" s="52">
        <v>0</v>
      </c>
      <c r="EH437" s="52">
        <v>0</v>
      </c>
      <c r="EI437" s="52">
        <v>0</v>
      </c>
      <c r="EJ437" s="52">
        <v>0</v>
      </c>
      <c r="EK437" s="52">
        <v>0</v>
      </c>
      <c r="EL437" s="52">
        <v>0</v>
      </c>
      <c r="EM437" s="52">
        <v>0</v>
      </c>
      <c r="EN437" s="52">
        <v>0</v>
      </c>
      <c r="EO437" s="52">
        <v>0</v>
      </c>
      <c r="EP437" s="52">
        <v>0</v>
      </c>
      <c r="EQ437" s="52">
        <v>0</v>
      </c>
      <c r="ER437" s="52">
        <v>0</v>
      </c>
      <c r="ES437" s="52">
        <v>0</v>
      </c>
      <c r="ET437" s="52">
        <v>0</v>
      </c>
      <c r="EU437" s="52">
        <v>0</v>
      </c>
      <c r="EV437" s="52">
        <v>0</v>
      </c>
      <c r="EW437" s="52">
        <v>0</v>
      </c>
      <c r="EX437" s="52">
        <v>0</v>
      </c>
      <c r="EY437" s="52">
        <v>0</v>
      </c>
      <c r="EZ437" s="52">
        <v>0</v>
      </c>
      <c r="FA437" s="52">
        <v>0</v>
      </c>
      <c r="FB437" s="52">
        <v>0</v>
      </c>
      <c r="FC437" s="52">
        <v>0</v>
      </c>
      <c r="FD437" s="52">
        <v>0</v>
      </c>
      <c r="FE437" s="52">
        <v>0</v>
      </c>
      <c r="FF437" s="52">
        <v>0</v>
      </c>
      <c r="FG437" s="52">
        <v>0</v>
      </c>
      <c r="FH437" s="52">
        <v>0</v>
      </c>
      <c r="FI437" s="52">
        <v>0</v>
      </c>
      <c r="FJ437" s="52">
        <v>0</v>
      </c>
      <c r="FK437" s="52">
        <v>0</v>
      </c>
      <c r="FL437" s="52">
        <v>0</v>
      </c>
      <c r="FM437" s="52">
        <v>0</v>
      </c>
      <c r="FN437" s="52">
        <v>0</v>
      </c>
      <c r="FO437" s="52">
        <v>0</v>
      </c>
      <c r="FP437" s="52">
        <v>0</v>
      </c>
      <c r="FQ437" s="52">
        <v>0</v>
      </c>
      <c r="FR437" s="52">
        <v>0</v>
      </c>
      <c r="FS437" s="52">
        <v>0</v>
      </c>
      <c r="FT437" s="52">
        <v>0</v>
      </c>
      <c r="FU437" s="52">
        <v>0</v>
      </c>
      <c r="FV437" s="52">
        <v>0</v>
      </c>
      <c r="FW437" s="52">
        <v>0</v>
      </c>
      <c r="FX437" s="52">
        <v>0</v>
      </c>
      <c r="FY437" s="52">
        <v>0</v>
      </c>
      <c r="FZ437" s="52">
        <v>0</v>
      </c>
      <c r="GA437" s="52">
        <v>0</v>
      </c>
      <c r="GB437" s="52">
        <v>0</v>
      </c>
      <c r="GC437" s="52">
        <v>0</v>
      </c>
      <c r="GD437" s="52">
        <v>0</v>
      </c>
      <c r="GE437" s="52">
        <v>0</v>
      </c>
      <c r="GF437" s="52">
        <v>0</v>
      </c>
      <c r="GG437" s="52">
        <v>0</v>
      </c>
      <c r="GH437" s="52">
        <v>0</v>
      </c>
      <c r="GI437" s="52">
        <v>0</v>
      </c>
      <c r="GJ437" s="52">
        <v>0</v>
      </c>
      <c r="GK437" s="52">
        <v>0</v>
      </c>
      <c r="GL437" s="52">
        <v>0</v>
      </c>
      <c r="GM437" s="52">
        <v>0</v>
      </c>
      <c r="GN437" s="52">
        <v>0</v>
      </c>
      <c r="GO437" s="52">
        <v>0</v>
      </c>
      <c r="GP437" s="52">
        <v>0</v>
      </c>
      <c r="GQ437" s="52">
        <v>0</v>
      </c>
      <c r="GR437" s="52">
        <v>0</v>
      </c>
      <c r="GS437" s="52">
        <v>0</v>
      </c>
      <c r="GT437" s="52">
        <v>0</v>
      </c>
      <c r="GU437" s="52">
        <v>0</v>
      </c>
      <c r="GV437" s="52">
        <v>0</v>
      </c>
      <c r="GW437" s="52">
        <v>0</v>
      </c>
      <c r="GX437" s="52">
        <v>0</v>
      </c>
      <c r="GY437" s="52">
        <v>0</v>
      </c>
      <c r="GZ437" s="52">
        <v>0</v>
      </c>
      <c r="HA437" s="52">
        <v>0</v>
      </c>
      <c r="HB437" s="52">
        <v>0</v>
      </c>
      <c r="HC437" s="52">
        <v>0</v>
      </c>
      <c r="HD437" s="52">
        <v>0</v>
      </c>
      <c r="HE437" s="52">
        <v>0</v>
      </c>
      <c r="HF437" s="52">
        <v>0</v>
      </c>
      <c r="HG437" s="52">
        <v>0</v>
      </c>
      <c r="HH437" s="52">
        <v>0</v>
      </c>
      <c r="HI437" s="52">
        <v>0</v>
      </c>
      <c r="HJ437" s="52">
        <v>0</v>
      </c>
      <c r="HK437" s="52">
        <v>0</v>
      </c>
      <c r="HL437" s="52">
        <v>0</v>
      </c>
      <c r="HM437" s="52">
        <v>0</v>
      </c>
      <c r="HN437" s="52">
        <v>0</v>
      </c>
      <c r="HO437" s="52">
        <v>0</v>
      </c>
      <c r="HP437" s="52">
        <v>0</v>
      </c>
      <c r="HQ437" s="52">
        <v>0</v>
      </c>
      <c r="HR437" s="52">
        <v>0</v>
      </c>
      <c r="HS437" s="52">
        <v>0</v>
      </c>
      <c r="HT437" s="52">
        <v>0</v>
      </c>
      <c r="HU437" s="52">
        <v>0</v>
      </c>
      <c r="HV437" s="52">
        <v>0</v>
      </c>
      <c r="HW437" s="52">
        <v>0</v>
      </c>
      <c r="HX437" s="52">
        <v>0</v>
      </c>
      <c r="HY437" s="52">
        <v>0</v>
      </c>
      <c r="HZ437" s="52">
        <v>0</v>
      </c>
      <c r="IA437" s="52">
        <v>0</v>
      </c>
      <c r="IB437" s="52">
        <v>0</v>
      </c>
      <c r="IC437" s="52">
        <v>0</v>
      </c>
      <c r="ID437" s="52">
        <v>0</v>
      </c>
      <c r="IE437" s="52">
        <v>0</v>
      </c>
      <c r="IF437" s="52">
        <v>0</v>
      </c>
      <c r="IG437" s="52">
        <v>0</v>
      </c>
      <c r="IH437" s="52">
        <v>0</v>
      </c>
      <c r="II437" s="52">
        <v>0</v>
      </c>
      <c r="IJ437" s="52">
        <v>0</v>
      </c>
      <c r="IK437" s="52">
        <v>0</v>
      </c>
      <c r="IL437" s="52">
        <v>0</v>
      </c>
      <c r="IM437" s="52">
        <v>0</v>
      </c>
      <c r="IN437" s="52">
        <v>0</v>
      </c>
      <c r="IO437" s="52">
        <v>0</v>
      </c>
      <c r="IP437" s="52">
        <v>0</v>
      </c>
      <c r="IQ437" s="52">
        <v>0</v>
      </c>
      <c r="IR437" s="52">
        <v>0</v>
      </c>
      <c r="IS437" s="52">
        <v>0</v>
      </c>
      <c r="IT437" s="52">
        <v>0</v>
      </c>
      <c r="IU437" s="52">
        <v>0</v>
      </c>
      <c r="IV437" s="52">
        <v>0</v>
      </c>
      <c r="IW437" s="52">
        <v>0</v>
      </c>
      <c r="IX437" s="52">
        <v>0</v>
      </c>
      <c r="IY437" s="52">
        <v>0</v>
      </c>
      <c r="IZ437" s="52">
        <v>0</v>
      </c>
      <c r="JA437" s="52">
        <v>0</v>
      </c>
      <c r="JB437" s="52">
        <v>0</v>
      </c>
      <c r="JC437" s="52">
        <v>0</v>
      </c>
      <c r="JD437" s="52">
        <v>0</v>
      </c>
      <c r="JE437" s="52">
        <v>0</v>
      </c>
      <c r="JF437" s="52">
        <v>0</v>
      </c>
      <c r="JG437" s="52">
        <v>0</v>
      </c>
      <c r="JH437" s="52">
        <v>0</v>
      </c>
      <c r="JI437" s="52">
        <v>0</v>
      </c>
      <c r="JJ437" s="52">
        <v>0</v>
      </c>
      <c r="JK437" s="52">
        <v>0</v>
      </c>
      <c r="JL437" s="52">
        <v>0</v>
      </c>
      <c r="JM437" s="52">
        <v>0</v>
      </c>
      <c r="JN437" s="52">
        <v>0</v>
      </c>
      <c r="JO437" s="52">
        <v>0</v>
      </c>
      <c r="JP437" s="52">
        <v>0</v>
      </c>
      <c r="JQ437" s="52">
        <v>0</v>
      </c>
      <c r="JR437" s="52">
        <v>0</v>
      </c>
      <c r="JS437" s="52">
        <v>0</v>
      </c>
      <c r="JT437" s="52">
        <v>0</v>
      </c>
      <c r="JU437" s="52">
        <v>0</v>
      </c>
      <c r="JV437" s="52">
        <v>0</v>
      </c>
      <c r="JW437" s="52">
        <v>0</v>
      </c>
      <c r="JX437" s="52">
        <v>0</v>
      </c>
      <c r="JY437" s="52">
        <v>0</v>
      </c>
      <c r="JZ437" s="52">
        <v>0</v>
      </c>
      <c r="KA437" s="52">
        <v>0</v>
      </c>
      <c r="KB437" s="52">
        <v>0</v>
      </c>
      <c r="KC437" s="52">
        <v>0</v>
      </c>
      <c r="KD437" s="52">
        <v>0</v>
      </c>
      <c r="KE437" s="52">
        <v>0</v>
      </c>
      <c r="KF437" s="52">
        <v>0</v>
      </c>
      <c r="KG437" s="52">
        <v>0</v>
      </c>
      <c r="KH437" s="52">
        <v>0</v>
      </c>
      <c r="KI437" s="52">
        <v>0</v>
      </c>
      <c r="KJ437" s="52">
        <v>0</v>
      </c>
      <c r="KK437" s="52">
        <v>0</v>
      </c>
      <c r="KL437" s="52">
        <v>0</v>
      </c>
      <c r="KM437" s="52">
        <v>0</v>
      </c>
      <c r="KN437" s="52">
        <v>0</v>
      </c>
      <c r="KO437" s="52">
        <v>0</v>
      </c>
      <c r="KP437" s="52">
        <v>0</v>
      </c>
      <c r="KQ437" s="52">
        <v>0</v>
      </c>
      <c r="KR437" s="52">
        <v>0</v>
      </c>
      <c r="KS437" s="52">
        <v>0</v>
      </c>
      <c r="KT437" s="52">
        <v>0</v>
      </c>
      <c r="KU437" s="52">
        <v>0</v>
      </c>
      <c r="KV437" s="52">
        <v>0</v>
      </c>
      <c r="KW437" s="52">
        <v>0</v>
      </c>
      <c r="KX437" s="52">
        <v>0</v>
      </c>
      <c r="KY437" s="52">
        <v>0</v>
      </c>
      <c r="KZ437" s="52">
        <v>0</v>
      </c>
      <c r="LA437" s="52">
        <v>0</v>
      </c>
      <c r="LB437" s="52">
        <v>0</v>
      </c>
      <c r="LC437" s="52">
        <v>0</v>
      </c>
      <c r="LD437" s="52">
        <v>0</v>
      </c>
      <c r="LE437" s="52">
        <v>0</v>
      </c>
      <c r="LF437" s="52">
        <v>0</v>
      </c>
      <c r="LG437" s="52">
        <v>0</v>
      </c>
      <c r="LH437" s="52">
        <v>0</v>
      </c>
      <c r="LI437" s="52">
        <v>0</v>
      </c>
      <c r="LJ437" s="52">
        <v>0</v>
      </c>
      <c r="LK437" s="52">
        <v>0</v>
      </c>
      <c r="LL437" s="52">
        <v>0</v>
      </c>
      <c r="LM437" s="52">
        <v>0</v>
      </c>
      <c r="LN437" s="52">
        <v>0</v>
      </c>
      <c r="LO437" s="52">
        <v>0</v>
      </c>
      <c r="LP437" s="52">
        <v>0</v>
      </c>
      <c r="LQ437" s="52">
        <v>0</v>
      </c>
      <c r="LR437" s="52">
        <v>0</v>
      </c>
      <c r="LS437" s="52">
        <v>0</v>
      </c>
      <c r="LT437" s="52">
        <v>0</v>
      </c>
      <c r="LU437" s="52">
        <v>0</v>
      </c>
      <c r="LV437" s="52">
        <v>0</v>
      </c>
      <c r="LW437" s="52">
        <v>0</v>
      </c>
      <c r="LX437" s="52">
        <v>0</v>
      </c>
      <c r="LY437" s="52">
        <v>0</v>
      </c>
      <c r="LZ437" s="52">
        <v>0</v>
      </c>
      <c r="MA437" s="52">
        <v>0</v>
      </c>
      <c r="MB437" s="52">
        <v>0</v>
      </c>
      <c r="MC437" s="52">
        <v>0</v>
      </c>
      <c r="MD437" s="52">
        <v>0</v>
      </c>
      <c r="ME437" s="52">
        <v>0</v>
      </c>
      <c r="MF437" s="52">
        <v>0</v>
      </c>
      <c r="MG437" s="52">
        <v>0</v>
      </c>
      <c r="MH437" s="52">
        <v>0</v>
      </c>
      <c r="MI437" s="52">
        <v>0</v>
      </c>
      <c r="MJ437" s="52">
        <v>0</v>
      </c>
      <c r="MK437" s="52">
        <v>0</v>
      </c>
      <c r="ML437" s="52">
        <v>0</v>
      </c>
      <c r="MM437" s="52">
        <v>0</v>
      </c>
      <c r="MN437" s="52">
        <v>0</v>
      </c>
      <c r="MO437" s="52">
        <v>0</v>
      </c>
      <c r="MP437" s="52">
        <v>0</v>
      </c>
      <c r="MQ437" s="52">
        <v>0</v>
      </c>
      <c r="MR437" s="52">
        <v>0</v>
      </c>
      <c r="MS437" s="52">
        <v>0</v>
      </c>
      <c r="MT437" s="52">
        <v>0</v>
      </c>
      <c r="MU437" s="52">
        <v>0</v>
      </c>
      <c r="MV437" s="52">
        <v>0</v>
      </c>
      <c r="MW437" s="52">
        <v>0</v>
      </c>
      <c r="MX437" s="52">
        <v>0</v>
      </c>
      <c r="MY437" s="52">
        <v>0</v>
      </c>
      <c r="MZ437" s="52">
        <v>0</v>
      </c>
      <c r="NA437" s="52">
        <v>0</v>
      </c>
      <c r="NB437" s="52">
        <v>0</v>
      </c>
      <c r="NC437" s="52">
        <v>0</v>
      </c>
      <c r="ND437" s="52">
        <v>0</v>
      </c>
      <c r="NE437" s="52">
        <v>0</v>
      </c>
      <c r="NF437" s="52">
        <v>0</v>
      </c>
      <c r="NG437" s="52">
        <v>0</v>
      </c>
      <c r="NH437" s="52">
        <v>0</v>
      </c>
      <c r="NI437" s="52">
        <v>0</v>
      </c>
      <c r="NJ437" s="52">
        <v>0</v>
      </c>
      <c r="NK437" s="52">
        <v>0</v>
      </c>
      <c r="NL437" s="52">
        <v>0</v>
      </c>
      <c r="NM437" s="52">
        <v>0</v>
      </c>
      <c r="NN437" s="52">
        <v>0</v>
      </c>
      <c r="NO437" s="52">
        <v>0</v>
      </c>
      <c r="NP437" s="52">
        <v>0</v>
      </c>
      <c r="NQ437" s="52">
        <v>0</v>
      </c>
      <c r="NR437" s="68">
        <f t="shared" si="24"/>
        <v>182116.71</v>
      </c>
      <c r="NS437" s="68">
        <f t="shared" si="25"/>
        <v>182116.71</v>
      </c>
      <c r="NT437" s="68">
        <f t="shared" si="26"/>
        <v>182116.71</v>
      </c>
    </row>
    <row r="438" spans="1:384" s="40" customFormat="1" ht="15" customHeight="1" outlineLevel="1" x14ac:dyDescent="0.2">
      <c r="A438" s="61"/>
      <c r="B438" s="49" t="s">
        <v>1079</v>
      </c>
      <c r="C438" s="49" t="s">
        <v>1063</v>
      </c>
      <c r="D438" s="49" t="s">
        <v>1064</v>
      </c>
      <c r="E438" s="50" t="s">
        <v>1065</v>
      </c>
      <c r="F438" s="64">
        <v>45128</v>
      </c>
      <c r="G438" s="49" t="s">
        <v>1002</v>
      </c>
      <c r="H438" s="72">
        <v>0</v>
      </c>
      <c r="I438" s="65">
        <v>280882.8</v>
      </c>
      <c r="J438" s="114" t="str">
        <f>_xlfn.XLOOKUP(E438,'[12]Resumo Unidades'!$B:$B,'[12]Resumo Unidades'!$W:$W)</f>
        <v>Fluxo ok</v>
      </c>
      <c r="K438" s="51" t="str">
        <f>IF(L438&gt;Resumo!$E$23,"Sim","Não")</f>
        <v>Não</v>
      </c>
      <c r="L438" s="66">
        <v>19</v>
      </c>
      <c r="M438" s="67"/>
      <c r="N438" s="52">
        <v>0</v>
      </c>
      <c r="O438" s="52">
        <v>0</v>
      </c>
      <c r="P438" s="52">
        <v>0</v>
      </c>
      <c r="Q438" s="52">
        <v>0</v>
      </c>
      <c r="R438" s="52">
        <v>0</v>
      </c>
      <c r="S438" s="52">
        <v>0</v>
      </c>
      <c r="T438" s="52">
        <v>0</v>
      </c>
      <c r="U438" s="52">
        <v>0</v>
      </c>
      <c r="V438" s="52">
        <v>0</v>
      </c>
      <c r="W438" s="52">
        <v>0</v>
      </c>
      <c r="X438" s="52">
        <v>0</v>
      </c>
      <c r="Y438" s="52">
        <v>0</v>
      </c>
      <c r="Z438" s="52">
        <v>0</v>
      </c>
      <c r="AA438" s="52">
        <v>0</v>
      </c>
      <c r="AB438" s="52">
        <v>0</v>
      </c>
      <c r="AC438" s="52">
        <v>0</v>
      </c>
      <c r="AD438" s="52">
        <v>0</v>
      </c>
      <c r="AE438" s="52">
        <v>0</v>
      </c>
      <c r="AF438" s="52">
        <v>0</v>
      </c>
      <c r="AG438" s="52">
        <v>0</v>
      </c>
      <c r="AH438" s="52">
        <v>0</v>
      </c>
      <c r="AI438" s="52">
        <v>0</v>
      </c>
      <c r="AJ438" s="52">
        <v>0</v>
      </c>
      <c r="AK438" s="52">
        <v>0</v>
      </c>
      <c r="AL438" s="52">
        <v>0</v>
      </c>
      <c r="AM438" s="52">
        <v>0</v>
      </c>
      <c r="AN438" s="52">
        <v>0</v>
      </c>
      <c r="AO438" s="52">
        <v>0</v>
      </c>
      <c r="AP438" s="52">
        <v>0</v>
      </c>
      <c r="AQ438" s="52">
        <v>0</v>
      </c>
      <c r="AR438" s="52">
        <v>0</v>
      </c>
      <c r="AS438" s="52">
        <v>0</v>
      </c>
      <c r="AT438" s="52">
        <v>0</v>
      </c>
      <c r="AU438" s="52">
        <v>0</v>
      </c>
      <c r="AV438" s="52">
        <v>0</v>
      </c>
      <c r="AW438" s="52">
        <v>0</v>
      </c>
      <c r="AX438" s="52">
        <v>0</v>
      </c>
      <c r="AY438" s="52">
        <v>0</v>
      </c>
      <c r="AZ438" s="52">
        <v>0</v>
      </c>
      <c r="BA438" s="52">
        <v>0</v>
      </c>
      <c r="BB438" s="52">
        <v>0</v>
      </c>
      <c r="BC438" s="52">
        <v>0</v>
      </c>
      <c r="BD438" s="52">
        <v>0</v>
      </c>
      <c r="BE438" s="52">
        <v>0</v>
      </c>
      <c r="BF438" s="52">
        <v>0</v>
      </c>
      <c r="BG438" s="52">
        <v>0</v>
      </c>
      <c r="BH438" s="52">
        <v>0</v>
      </c>
      <c r="BI438" s="52">
        <v>0</v>
      </c>
      <c r="BJ438" s="52">
        <v>0</v>
      </c>
      <c r="BK438" s="52">
        <v>0</v>
      </c>
      <c r="BL438" s="52">
        <v>0</v>
      </c>
      <c r="BM438" s="52">
        <v>0</v>
      </c>
      <c r="BN438" s="52">
        <v>0</v>
      </c>
      <c r="BO438" s="52">
        <v>0</v>
      </c>
      <c r="BP438" s="52">
        <v>0</v>
      </c>
      <c r="BQ438" s="52">
        <v>0</v>
      </c>
      <c r="BR438" s="52">
        <v>0</v>
      </c>
      <c r="BS438" s="52">
        <v>0</v>
      </c>
      <c r="BT438" s="52">
        <v>0</v>
      </c>
      <c r="BU438" s="52">
        <v>0</v>
      </c>
      <c r="BV438" s="52">
        <v>0</v>
      </c>
      <c r="BW438" s="52">
        <v>0</v>
      </c>
      <c r="BX438" s="52">
        <v>0</v>
      </c>
      <c r="BY438" s="52">
        <v>0</v>
      </c>
      <c r="BZ438" s="52">
        <v>0</v>
      </c>
      <c r="CA438" s="52">
        <v>0</v>
      </c>
      <c r="CB438" s="52">
        <v>0</v>
      </c>
      <c r="CC438" s="52">
        <v>5545.16</v>
      </c>
      <c r="CD438" s="52">
        <v>5199.3500000000004</v>
      </c>
      <c r="CE438" s="52">
        <v>5026.67</v>
      </c>
      <c r="CF438" s="52">
        <v>5026.67</v>
      </c>
      <c r="CG438" s="52">
        <v>5026.67</v>
      </c>
      <c r="CH438" s="52">
        <v>19913.45</v>
      </c>
      <c r="CI438" s="52">
        <v>5026.67</v>
      </c>
      <c r="CJ438" s="52">
        <v>5026.67</v>
      </c>
      <c r="CK438" s="52">
        <v>5026.67</v>
      </c>
      <c r="CL438" s="52">
        <v>5026.67</v>
      </c>
      <c r="CM438" s="52">
        <v>5026.67</v>
      </c>
      <c r="CN438" s="52">
        <v>5026.67</v>
      </c>
      <c r="CO438" s="52">
        <v>5026.67</v>
      </c>
      <c r="CP438" s="52">
        <v>5026.67</v>
      </c>
      <c r="CQ438" s="52">
        <v>5026.67</v>
      </c>
      <c r="CR438" s="52">
        <v>5026.67</v>
      </c>
      <c r="CS438" s="52">
        <v>5026.67</v>
      </c>
      <c r="CT438" s="52">
        <v>5026.67</v>
      </c>
      <c r="CU438" s="52">
        <v>5026.67</v>
      </c>
      <c r="CV438" s="52">
        <v>5026.67</v>
      </c>
      <c r="CW438" s="52">
        <v>5026.67</v>
      </c>
      <c r="CX438" s="52">
        <v>5026.67</v>
      </c>
      <c r="CY438" s="52">
        <v>5026.67</v>
      </c>
      <c r="CZ438" s="52">
        <v>5026.67</v>
      </c>
      <c r="DA438" s="52">
        <v>5026.67</v>
      </c>
      <c r="DB438" s="52">
        <v>5026.67</v>
      </c>
      <c r="DC438" s="52">
        <v>5026.67</v>
      </c>
      <c r="DD438" s="52">
        <v>5026.67</v>
      </c>
      <c r="DE438" s="52">
        <v>5026.67</v>
      </c>
      <c r="DF438" s="52">
        <v>5026.67</v>
      </c>
      <c r="DG438" s="52">
        <v>5026.67</v>
      </c>
      <c r="DH438" s="52">
        <v>5026.67</v>
      </c>
      <c r="DI438" s="52">
        <v>5026.67</v>
      </c>
      <c r="DJ438" s="52">
        <v>5026.67</v>
      </c>
      <c r="DK438" s="52">
        <v>5026.67</v>
      </c>
      <c r="DL438" s="52">
        <v>5026.67</v>
      </c>
      <c r="DM438" s="52">
        <v>5026.67</v>
      </c>
      <c r="DN438" s="52">
        <v>5026.67</v>
      </c>
      <c r="DO438" s="52">
        <v>5026.67</v>
      </c>
      <c r="DP438" s="52">
        <v>5026.67</v>
      </c>
      <c r="DQ438" s="52">
        <v>5026.67</v>
      </c>
      <c r="DR438" s="52">
        <v>5026.67</v>
      </c>
      <c r="DS438" s="52">
        <v>5026.67</v>
      </c>
      <c r="DT438" s="52">
        <v>4977.76</v>
      </c>
      <c r="DU438" s="52">
        <v>4977.76</v>
      </c>
      <c r="DV438" s="52">
        <v>4977.76</v>
      </c>
      <c r="DW438" s="52">
        <v>4977.76</v>
      </c>
      <c r="DX438" s="52">
        <v>4977.76</v>
      </c>
      <c r="DY438" s="52">
        <v>4977.76</v>
      </c>
      <c r="DZ438" s="52">
        <v>4977.76</v>
      </c>
      <c r="EA438" s="52">
        <v>4977.76</v>
      </c>
      <c r="EB438" s="52">
        <v>4977.76</v>
      </c>
      <c r="EC438" s="52">
        <v>4977.76</v>
      </c>
      <c r="ED438" s="52">
        <v>4977.76</v>
      </c>
      <c r="EE438" s="52">
        <v>4977.76</v>
      </c>
      <c r="EF438" s="52">
        <v>0</v>
      </c>
      <c r="EG438" s="52">
        <v>0</v>
      </c>
      <c r="EH438" s="52">
        <v>0</v>
      </c>
      <c r="EI438" s="52">
        <v>0</v>
      </c>
      <c r="EJ438" s="52">
        <v>0</v>
      </c>
      <c r="EK438" s="52">
        <v>0</v>
      </c>
      <c r="EL438" s="52">
        <v>0</v>
      </c>
      <c r="EM438" s="52">
        <v>0</v>
      </c>
      <c r="EN438" s="52">
        <v>0</v>
      </c>
      <c r="EO438" s="52">
        <v>0</v>
      </c>
      <c r="EP438" s="52">
        <v>0</v>
      </c>
      <c r="EQ438" s="52">
        <v>0</v>
      </c>
      <c r="ER438" s="52">
        <v>0</v>
      </c>
      <c r="ES438" s="52">
        <v>0</v>
      </c>
      <c r="ET438" s="52">
        <v>0</v>
      </c>
      <c r="EU438" s="52">
        <v>0</v>
      </c>
      <c r="EV438" s="52">
        <v>0</v>
      </c>
      <c r="EW438" s="52">
        <v>0</v>
      </c>
      <c r="EX438" s="52">
        <v>0</v>
      </c>
      <c r="EY438" s="52">
        <v>0</v>
      </c>
      <c r="EZ438" s="52">
        <v>0</v>
      </c>
      <c r="FA438" s="52">
        <v>0</v>
      </c>
      <c r="FB438" s="52">
        <v>0</v>
      </c>
      <c r="FC438" s="52">
        <v>0</v>
      </c>
      <c r="FD438" s="52">
        <v>0</v>
      </c>
      <c r="FE438" s="52">
        <v>0</v>
      </c>
      <c r="FF438" s="52">
        <v>0</v>
      </c>
      <c r="FG438" s="52">
        <v>0</v>
      </c>
      <c r="FH438" s="52">
        <v>0</v>
      </c>
      <c r="FI438" s="52">
        <v>0</v>
      </c>
      <c r="FJ438" s="52">
        <v>0</v>
      </c>
      <c r="FK438" s="52">
        <v>0</v>
      </c>
      <c r="FL438" s="52">
        <v>0</v>
      </c>
      <c r="FM438" s="52">
        <v>0</v>
      </c>
      <c r="FN438" s="52">
        <v>0</v>
      </c>
      <c r="FO438" s="52">
        <v>0</v>
      </c>
      <c r="FP438" s="52">
        <v>0</v>
      </c>
      <c r="FQ438" s="52">
        <v>0</v>
      </c>
      <c r="FR438" s="52">
        <v>0</v>
      </c>
      <c r="FS438" s="52">
        <v>0</v>
      </c>
      <c r="FT438" s="52">
        <v>0</v>
      </c>
      <c r="FU438" s="52">
        <v>0</v>
      </c>
      <c r="FV438" s="52">
        <v>0</v>
      </c>
      <c r="FW438" s="52">
        <v>0</v>
      </c>
      <c r="FX438" s="52">
        <v>0</v>
      </c>
      <c r="FY438" s="52">
        <v>0</v>
      </c>
      <c r="FZ438" s="52">
        <v>0</v>
      </c>
      <c r="GA438" s="52">
        <v>0</v>
      </c>
      <c r="GB438" s="52">
        <v>0</v>
      </c>
      <c r="GC438" s="52">
        <v>0</v>
      </c>
      <c r="GD438" s="52">
        <v>0</v>
      </c>
      <c r="GE438" s="52">
        <v>0</v>
      </c>
      <c r="GF438" s="52">
        <v>0</v>
      </c>
      <c r="GG438" s="52">
        <v>0</v>
      </c>
      <c r="GH438" s="52">
        <v>0</v>
      </c>
      <c r="GI438" s="52">
        <v>0</v>
      </c>
      <c r="GJ438" s="52">
        <v>0</v>
      </c>
      <c r="GK438" s="52">
        <v>0</v>
      </c>
      <c r="GL438" s="52">
        <v>0</v>
      </c>
      <c r="GM438" s="52">
        <v>0</v>
      </c>
      <c r="GN438" s="52">
        <v>0</v>
      </c>
      <c r="GO438" s="52">
        <v>0</v>
      </c>
      <c r="GP438" s="52">
        <v>0</v>
      </c>
      <c r="GQ438" s="52">
        <v>0</v>
      </c>
      <c r="GR438" s="52">
        <v>0</v>
      </c>
      <c r="GS438" s="52">
        <v>0</v>
      </c>
      <c r="GT438" s="52">
        <v>0</v>
      </c>
      <c r="GU438" s="52">
        <v>0</v>
      </c>
      <c r="GV438" s="52">
        <v>0</v>
      </c>
      <c r="GW438" s="52">
        <v>0</v>
      </c>
      <c r="GX438" s="52">
        <v>0</v>
      </c>
      <c r="GY438" s="52">
        <v>0</v>
      </c>
      <c r="GZ438" s="52">
        <v>0</v>
      </c>
      <c r="HA438" s="52">
        <v>0</v>
      </c>
      <c r="HB438" s="52">
        <v>0</v>
      </c>
      <c r="HC438" s="52">
        <v>0</v>
      </c>
      <c r="HD438" s="52">
        <v>0</v>
      </c>
      <c r="HE438" s="52">
        <v>0</v>
      </c>
      <c r="HF438" s="52">
        <v>0</v>
      </c>
      <c r="HG438" s="52">
        <v>0</v>
      </c>
      <c r="HH438" s="52">
        <v>0</v>
      </c>
      <c r="HI438" s="52">
        <v>0</v>
      </c>
      <c r="HJ438" s="52">
        <v>0</v>
      </c>
      <c r="HK438" s="52">
        <v>0</v>
      </c>
      <c r="HL438" s="52">
        <v>0</v>
      </c>
      <c r="HM438" s="52">
        <v>0</v>
      </c>
      <c r="HN438" s="52">
        <v>0</v>
      </c>
      <c r="HO438" s="52">
        <v>0</v>
      </c>
      <c r="HP438" s="52">
        <v>0</v>
      </c>
      <c r="HQ438" s="52">
        <v>0</v>
      </c>
      <c r="HR438" s="52">
        <v>0</v>
      </c>
      <c r="HS438" s="52">
        <v>0</v>
      </c>
      <c r="HT438" s="52">
        <v>0</v>
      </c>
      <c r="HU438" s="52">
        <v>0</v>
      </c>
      <c r="HV438" s="52">
        <v>0</v>
      </c>
      <c r="HW438" s="52">
        <v>0</v>
      </c>
      <c r="HX438" s="52">
        <v>0</v>
      </c>
      <c r="HY438" s="52">
        <v>0</v>
      </c>
      <c r="HZ438" s="52">
        <v>0</v>
      </c>
      <c r="IA438" s="52">
        <v>0</v>
      </c>
      <c r="IB438" s="52">
        <v>0</v>
      </c>
      <c r="IC438" s="52">
        <v>0</v>
      </c>
      <c r="ID438" s="52">
        <v>0</v>
      </c>
      <c r="IE438" s="52">
        <v>0</v>
      </c>
      <c r="IF438" s="52">
        <v>0</v>
      </c>
      <c r="IG438" s="52">
        <v>0</v>
      </c>
      <c r="IH438" s="52">
        <v>0</v>
      </c>
      <c r="II438" s="52">
        <v>0</v>
      </c>
      <c r="IJ438" s="52">
        <v>0</v>
      </c>
      <c r="IK438" s="52">
        <v>0</v>
      </c>
      <c r="IL438" s="52">
        <v>0</v>
      </c>
      <c r="IM438" s="52">
        <v>0</v>
      </c>
      <c r="IN438" s="52">
        <v>0</v>
      </c>
      <c r="IO438" s="52">
        <v>0</v>
      </c>
      <c r="IP438" s="52">
        <v>0</v>
      </c>
      <c r="IQ438" s="52">
        <v>0</v>
      </c>
      <c r="IR438" s="52">
        <v>0</v>
      </c>
      <c r="IS438" s="52">
        <v>0</v>
      </c>
      <c r="IT438" s="52">
        <v>0</v>
      </c>
      <c r="IU438" s="52">
        <v>0</v>
      </c>
      <c r="IV438" s="52">
        <v>0</v>
      </c>
      <c r="IW438" s="52">
        <v>0</v>
      </c>
      <c r="IX438" s="52">
        <v>0</v>
      </c>
      <c r="IY438" s="52">
        <v>0</v>
      </c>
      <c r="IZ438" s="52">
        <v>0</v>
      </c>
      <c r="JA438" s="52">
        <v>0</v>
      </c>
      <c r="JB438" s="52">
        <v>0</v>
      </c>
      <c r="JC438" s="52">
        <v>0</v>
      </c>
      <c r="JD438" s="52">
        <v>0</v>
      </c>
      <c r="JE438" s="52">
        <v>0</v>
      </c>
      <c r="JF438" s="52">
        <v>0</v>
      </c>
      <c r="JG438" s="52">
        <v>0</v>
      </c>
      <c r="JH438" s="52">
        <v>0</v>
      </c>
      <c r="JI438" s="52">
        <v>0</v>
      </c>
      <c r="JJ438" s="52">
        <v>0</v>
      </c>
      <c r="JK438" s="52">
        <v>0</v>
      </c>
      <c r="JL438" s="52">
        <v>0</v>
      </c>
      <c r="JM438" s="52">
        <v>0</v>
      </c>
      <c r="JN438" s="52">
        <v>0</v>
      </c>
      <c r="JO438" s="52">
        <v>0</v>
      </c>
      <c r="JP438" s="52">
        <v>0</v>
      </c>
      <c r="JQ438" s="52">
        <v>0</v>
      </c>
      <c r="JR438" s="52">
        <v>0</v>
      </c>
      <c r="JS438" s="52">
        <v>0</v>
      </c>
      <c r="JT438" s="52">
        <v>0</v>
      </c>
      <c r="JU438" s="52">
        <v>0</v>
      </c>
      <c r="JV438" s="52">
        <v>0</v>
      </c>
      <c r="JW438" s="52">
        <v>0</v>
      </c>
      <c r="JX438" s="52">
        <v>0</v>
      </c>
      <c r="JY438" s="52">
        <v>0</v>
      </c>
      <c r="JZ438" s="52">
        <v>0</v>
      </c>
      <c r="KA438" s="52">
        <v>0</v>
      </c>
      <c r="KB438" s="52">
        <v>0</v>
      </c>
      <c r="KC438" s="52">
        <v>0</v>
      </c>
      <c r="KD438" s="52">
        <v>0</v>
      </c>
      <c r="KE438" s="52">
        <v>0</v>
      </c>
      <c r="KF438" s="52">
        <v>0</v>
      </c>
      <c r="KG438" s="52">
        <v>0</v>
      </c>
      <c r="KH438" s="52">
        <v>0</v>
      </c>
      <c r="KI438" s="52">
        <v>0</v>
      </c>
      <c r="KJ438" s="52">
        <v>0</v>
      </c>
      <c r="KK438" s="52">
        <v>0</v>
      </c>
      <c r="KL438" s="52">
        <v>0</v>
      </c>
      <c r="KM438" s="52">
        <v>0</v>
      </c>
      <c r="KN438" s="52">
        <v>0</v>
      </c>
      <c r="KO438" s="52">
        <v>0</v>
      </c>
      <c r="KP438" s="52">
        <v>0</v>
      </c>
      <c r="KQ438" s="52">
        <v>0</v>
      </c>
      <c r="KR438" s="52">
        <v>0</v>
      </c>
      <c r="KS438" s="52">
        <v>0</v>
      </c>
      <c r="KT438" s="52">
        <v>0</v>
      </c>
      <c r="KU438" s="52">
        <v>0</v>
      </c>
      <c r="KV438" s="52">
        <v>0</v>
      </c>
      <c r="KW438" s="52">
        <v>0</v>
      </c>
      <c r="KX438" s="52">
        <v>0</v>
      </c>
      <c r="KY438" s="52">
        <v>0</v>
      </c>
      <c r="KZ438" s="52">
        <v>0</v>
      </c>
      <c r="LA438" s="52">
        <v>0</v>
      </c>
      <c r="LB438" s="52">
        <v>0</v>
      </c>
      <c r="LC438" s="52">
        <v>0</v>
      </c>
      <c r="LD438" s="52">
        <v>0</v>
      </c>
      <c r="LE438" s="52">
        <v>0</v>
      </c>
      <c r="LF438" s="52">
        <v>0</v>
      </c>
      <c r="LG438" s="52">
        <v>0</v>
      </c>
      <c r="LH438" s="52">
        <v>0</v>
      </c>
      <c r="LI438" s="52">
        <v>0</v>
      </c>
      <c r="LJ438" s="52">
        <v>0</v>
      </c>
      <c r="LK438" s="52">
        <v>0</v>
      </c>
      <c r="LL438" s="52">
        <v>0</v>
      </c>
      <c r="LM438" s="52">
        <v>0</v>
      </c>
      <c r="LN438" s="52">
        <v>0</v>
      </c>
      <c r="LO438" s="52">
        <v>0</v>
      </c>
      <c r="LP438" s="52">
        <v>0</v>
      </c>
      <c r="LQ438" s="52">
        <v>0</v>
      </c>
      <c r="LR438" s="52">
        <v>0</v>
      </c>
      <c r="LS438" s="52">
        <v>0</v>
      </c>
      <c r="LT438" s="52">
        <v>0</v>
      </c>
      <c r="LU438" s="52">
        <v>0</v>
      </c>
      <c r="LV438" s="52">
        <v>0</v>
      </c>
      <c r="LW438" s="52">
        <v>0</v>
      </c>
      <c r="LX438" s="52">
        <v>0</v>
      </c>
      <c r="LY438" s="52">
        <v>0</v>
      </c>
      <c r="LZ438" s="52">
        <v>0</v>
      </c>
      <c r="MA438" s="52">
        <v>0</v>
      </c>
      <c r="MB438" s="52">
        <v>0</v>
      </c>
      <c r="MC438" s="52">
        <v>0</v>
      </c>
      <c r="MD438" s="52">
        <v>0</v>
      </c>
      <c r="ME438" s="52">
        <v>0</v>
      </c>
      <c r="MF438" s="52">
        <v>0</v>
      </c>
      <c r="MG438" s="52">
        <v>0</v>
      </c>
      <c r="MH438" s="52">
        <v>0</v>
      </c>
      <c r="MI438" s="52">
        <v>0</v>
      </c>
      <c r="MJ438" s="52">
        <v>0</v>
      </c>
      <c r="MK438" s="52">
        <v>0</v>
      </c>
      <c r="ML438" s="52">
        <v>0</v>
      </c>
      <c r="MM438" s="52">
        <v>0</v>
      </c>
      <c r="MN438" s="52">
        <v>0</v>
      </c>
      <c r="MO438" s="52">
        <v>0</v>
      </c>
      <c r="MP438" s="52">
        <v>0</v>
      </c>
      <c r="MQ438" s="52">
        <v>0</v>
      </c>
      <c r="MR438" s="52">
        <v>0</v>
      </c>
      <c r="MS438" s="52">
        <v>0</v>
      </c>
      <c r="MT438" s="52">
        <v>0</v>
      </c>
      <c r="MU438" s="52">
        <v>0</v>
      </c>
      <c r="MV438" s="52">
        <v>0</v>
      </c>
      <c r="MW438" s="52">
        <v>0</v>
      </c>
      <c r="MX438" s="52">
        <v>0</v>
      </c>
      <c r="MY438" s="52">
        <v>0</v>
      </c>
      <c r="MZ438" s="52">
        <v>0</v>
      </c>
      <c r="NA438" s="52">
        <v>0</v>
      </c>
      <c r="NB438" s="52">
        <v>0</v>
      </c>
      <c r="NC438" s="52">
        <v>0</v>
      </c>
      <c r="ND438" s="52">
        <v>0</v>
      </c>
      <c r="NE438" s="52">
        <v>0</v>
      </c>
      <c r="NF438" s="52">
        <v>0</v>
      </c>
      <c r="NG438" s="52">
        <v>0</v>
      </c>
      <c r="NH438" s="52">
        <v>0</v>
      </c>
      <c r="NI438" s="52">
        <v>0</v>
      </c>
      <c r="NJ438" s="52">
        <v>0</v>
      </c>
      <c r="NK438" s="52">
        <v>0</v>
      </c>
      <c r="NL438" s="52">
        <v>0</v>
      </c>
      <c r="NM438" s="52">
        <v>0</v>
      </c>
      <c r="NN438" s="52">
        <v>0</v>
      </c>
      <c r="NO438" s="52">
        <v>0</v>
      </c>
      <c r="NP438" s="52">
        <v>0</v>
      </c>
      <c r="NQ438" s="52">
        <v>0</v>
      </c>
      <c r="NR438" s="68">
        <f t="shared" si="24"/>
        <v>291457.88000000035</v>
      </c>
      <c r="NS438" s="68">
        <f t="shared" si="25"/>
        <v>291457.88000000035</v>
      </c>
      <c r="NT438" s="68">
        <f t="shared" si="26"/>
        <v>291457.88000000035</v>
      </c>
    </row>
    <row r="439" spans="1:384" ht="15.75" customHeight="1" x14ac:dyDescent="0.2">
      <c r="B439" s="107"/>
      <c r="C439" s="107"/>
      <c r="D439" s="107"/>
      <c r="E439" s="107"/>
      <c r="F439" s="107"/>
      <c r="G439" s="107"/>
      <c r="H439" s="111"/>
      <c r="I439" s="53">
        <f>SUM(I9:I438)</f>
        <v>46317054.589999989</v>
      </c>
      <c r="J439" s="54"/>
      <c r="K439" s="54"/>
      <c r="L439" s="54"/>
      <c r="M439" s="55"/>
      <c r="N439" s="56">
        <f t="shared" ref="N439:BY439" si="27">SUM(N9:N438)</f>
        <v>8687.1200000000008</v>
      </c>
      <c r="O439" s="56">
        <f t="shared" si="27"/>
        <v>2015.26</v>
      </c>
      <c r="P439" s="56">
        <f t="shared" si="27"/>
        <v>539.62</v>
      </c>
      <c r="Q439" s="56">
        <f t="shared" si="27"/>
        <v>576.59</v>
      </c>
      <c r="R439" s="56">
        <f t="shared" si="27"/>
        <v>128.01</v>
      </c>
      <c r="S439" s="56">
        <f t="shared" si="27"/>
        <v>569.61</v>
      </c>
      <c r="T439" s="56">
        <f t="shared" si="27"/>
        <v>566.23</v>
      </c>
      <c r="U439" s="56">
        <f t="shared" si="27"/>
        <v>562.73</v>
      </c>
      <c r="V439" s="56">
        <f t="shared" si="27"/>
        <v>559.34</v>
      </c>
      <c r="W439" s="56">
        <f t="shared" si="27"/>
        <v>120957.16000000002</v>
      </c>
      <c r="X439" s="56">
        <f t="shared" si="27"/>
        <v>3517.57</v>
      </c>
      <c r="Y439" s="56">
        <f t="shared" si="27"/>
        <v>21875.339999999997</v>
      </c>
      <c r="Z439" s="56">
        <f t="shared" si="27"/>
        <v>4323.3899999999994</v>
      </c>
      <c r="AA439" s="56">
        <f t="shared" si="27"/>
        <v>4295.5199999999995</v>
      </c>
      <c r="AB439" s="56">
        <f t="shared" si="27"/>
        <v>4267.62</v>
      </c>
      <c r="AC439" s="56">
        <f t="shared" si="27"/>
        <v>4240.63</v>
      </c>
      <c r="AD439" s="56">
        <f t="shared" si="27"/>
        <v>8084.2499999999991</v>
      </c>
      <c r="AE439" s="56">
        <f t="shared" si="27"/>
        <v>4185.7299999999996</v>
      </c>
      <c r="AF439" s="56">
        <f t="shared" si="27"/>
        <v>3341.08</v>
      </c>
      <c r="AG439" s="56">
        <f t="shared" si="27"/>
        <v>3318.75</v>
      </c>
      <c r="AH439" s="56">
        <f t="shared" si="27"/>
        <v>3298.58</v>
      </c>
      <c r="AI439" s="56">
        <f t="shared" si="27"/>
        <v>7021.62</v>
      </c>
      <c r="AJ439" s="56">
        <f t="shared" si="27"/>
        <v>3254.63</v>
      </c>
      <c r="AK439" s="56">
        <f t="shared" si="27"/>
        <v>3232.29</v>
      </c>
      <c r="AL439" s="56">
        <f t="shared" si="27"/>
        <v>3210.69</v>
      </c>
      <c r="AM439" s="56">
        <f t="shared" si="27"/>
        <v>3188.35</v>
      </c>
      <c r="AN439" s="56">
        <f t="shared" si="27"/>
        <v>6783.66</v>
      </c>
      <c r="AO439" s="56">
        <f t="shared" si="27"/>
        <v>3144.41</v>
      </c>
      <c r="AP439" s="56">
        <f t="shared" si="27"/>
        <v>3122.08</v>
      </c>
      <c r="AQ439" s="56">
        <f t="shared" si="27"/>
        <v>141000.46</v>
      </c>
      <c r="AR439" s="56">
        <f t="shared" si="27"/>
        <v>3078.1399999999994</v>
      </c>
      <c r="AS439" s="56">
        <f t="shared" si="27"/>
        <v>6590.87</v>
      </c>
      <c r="AT439" s="56">
        <f t="shared" si="27"/>
        <v>3080.8199999999997</v>
      </c>
      <c r="AU439" s="56">
        <f t="shared" si="27"/>
        <v>3058.5</v>
      </c>
      <c r="AV439" s="56">
        <f t="shared" si="27"/>
        <v>4213.95</v>
      </c>
      <c r="AW439" s="56">
        <f t="shared" si="27"/>
        <v>3014.5499999999997</v>
      </c>
      <c r="AX439" s="56">
        <f t="shared" si="27"/>
        <v>6312.5599999999995</v>
      </c>
      <c r="AY439" s="56">
        <f t="shared" si="27"/>
        <v>2929.14</v>
      </c>
      <c r="AZ439" s="56">
        <f t="shared" si="27"/>
        <v>2908.64</v>
      </c>
      <c r="BA439" s="56">
        <f t="shared" si="27"/>
        <v>2888.41</v>
      </c>
      <c r="BB439" s="56">
        <f t="shared" si="27"/>
        <v>2867.72</v>
      </c>
      <c r="BC439" s="56">
        <f t="shared" si="27"/>
        <v>69953</v>
      </c>
      <c r="BD439" s="56">
        <f t="shared" si="27"/>
        <v>2827.36</v>
      </c>
      <c r="BE439" s="56">
        <f t="shared" si="27"/>
        <v>2806.99</v>
      </c>
      <c r="BF439" s="56">
        <f t="shared" si="27"/>
        <v>2788.36</v>
      </c>
      <c r="BG439" s="56">
        <f t="shared" si="27"/>
        <v>2767.56</v>
      </c>
      <c r="BH439" s="56">
        <f t="shared" si="27"/>
        <v>5858.36</v>
      </c>
      <c r="BI439" s="56">
        <f t="shared" si="27"/>
        <v>77120.72</v>
      </c>
      <c r="BJ439" s="56">
        <f t="shared" si="27"/>
        <v>2706.6699999999996</v>
      </c>
      <c r="BK439" s="56">
        <f t="shared" si="27"/>
        <v>2685.39</v>
      </c>
      <c r="BL439" s="56">
        <f t="shared" si="27"/>
        <v>2664.27</v>
      </c>
      <c r="BM439" s="56">
        <f t="shared" si="27"/>
        <v>5627.0899999999992</v>
      </c>
      <c r="BN439" s="56">
        <f t="shared" si="27"/>
        <v>2623.14</v>
      </c>
      <c r="BO439" s="56">
        <f t="shared" si="27"/>
        <v>2604.4700000000003</v>
      </c>
      <c r="BP439" s="56">
        <f t="shared" si="27"/>
        <v>2584.58</v>
      </c>
      <c r="BQ439" s="56">
        <f t="shared" si="27"/>
        <v>2564.71</v>
      </c>
      <c r="BR439" s="56">
        <f t="shared" si="27"/>
        <v>5401.31</v>
      </c>
      <c r="BS439" s="56">
        <f t="shared" si="27"/>
        <v>2353.85</v>
      </c>
      <c r="BT439" s="56">
        <f t="shared" si="27"/>
        <v>2333.4199999999996</v>
      </c>
      <c r="BU439" s="56">
        <f t="shared" si="27"/>
        <v>2312.31</v>
      </c>
      <c r="BV439" s="56">
        <f t="shared" si="27"/>
        <v>2291.8599999999997</v>
      </c>
      <c r="BW439" s="56">
        <f t="shared" si="27"/>
        <v>4999.03</v>
      </c>
      <c r="BX439" s="56">
        <f t="shared" si="27"/>
        <v>2249.6299999999997</v>
      </c>
      <c r="BY439" s="56">
        <f t="shared" si="27"/>
        <v>2229.1999999999998</v>
      </c>
      <c r="BZ439" s="56">
        <f t="shared" ref="BZ439:EK439" si="28">SUM(BZ9:BZ438)</f>
        <v>2208.08</v>
      </c>
      <c r="CA439" s="56">
        <f t="shared" si="28"/>
        <v>22333.699999999997</v>
      </c>
      <c r="CB439" s="56">
        <f t="shared" si="28"/>
        <v>111685.83</v>
      </c>
      <c r="CC439" s="56">
        <f t="shared" si="28"/>
        <v>202717.85000000003</v>
      </c>
      <c r="CD439" s="56">
        <f t="shared" si="28"/>
        <v>498131.76000000036</v>
      </c>
      <c r="CE439" s="56">
        <f t="shared" si="28"/>
        <v>483988.59000000026</v>
      </c>
      <c r="CF439" s="56">
        <f t="shared" si="28"/>
        <v>501514.57000000047</v>
      </c>
      <c r="CG439" s="56">
        <f t="shared" si="28"/>
        <v>516860.70000000019</v>
      </c>
      <c r="CH439" s="56">
        <f t="shared" si="28"/>
        <v>531198.55000000016</v>
      </c>
      <c r="CI439" s="56">
        <f t="shared" si="28"/>
        <v>503772.14000000025</v>
      </c>
      <c r="CJ439" s="56">
        <f t="shared" si="28"/>
        <v>495785.66000000027</v>
      </c>
      <c r="CK439" s="56">
        <f t="shared" si="28"/>
        <v>493997.47000000032</v>
      </c>
      <c r="CL439" s="56">
        <f t="shared" si="28"/>
        <v>501004.45000000024</v>
      </c>
      <c r="CM439" s="56">
        <f t="shared" si="28"/>
        <v>563961.1600000005</v>
      </c>
      <c r="CN439" s="56">
        <f t="shared" si="28"/>
        <v>478422.58000000019</v>
      </c>
      <c r="CO439" s="56">
        <f t="shared" si="28"/>
        <v>490662.41000000027</v>
      </c>
      <c r="CP439" s="56">
        <f t="shared" si="28"/>
        <v>476613.00000000017</v>
      </c>
      <c r="CQ439" s="56">
        <f t="shared" si="28"/>
        <v>482504.94000000012</v>
      </c>
      <c r="CR439" s="56">
        <f t="shared" si="28"/>
        <v>478865.56000000023</v>
      </c>
      <c r="CS439" s="56">
        <f t="shared" si="28"/>
        <v>464765.92000000027</v>
      </c>
      <c r="CT439" s="56">
        <f t="shared" si="28"/>
        <v>450234.8400000002</v>
      </c>
      <c r="CU439" s="56">
        <f t="shared" si="28"/>
        <v>458729.52000000014</v>
      </c>
      <c r="CV439" s="56">
        <f t="shared" si="28"/>
        <v>473324.2600000003</v>
      </c>
      <c r="CW439" s="56">
        <f t="shared" si="28"/>
        <v>456362.98000000021</v>
      </c>
      <c r="CX439" s="56">
        <f t="shared" si="28"/>
        <v>446542.4600000002</v>
      </c>
      <c r="CY439" s="56">
        <f t="shared" si="28"/>
        <v>526377.03000000026</v>
      </c>
      <c r="CZ439" s="56">
        <f t="shared" si="28"/>
        <v>442954.66000000021</v>
      </c>
      <c r="DA439" s="56">
        <f t="shared" si="28"/>
        <v>459351.53000000014</v>
      </c>
      <c r="DB439" s="56">
        <f t="shared" si="28"/>
        <v>434687.00000000017</v>
      </c>
      <c r="DC439" s="56">
        <f t="shared" si="28"/>
        <v>432014.13000000012</v>
      </c>
      <c r="DD439" s="56">
        <f t="shared" si="28"/>
        <v>438310.01000000013</v>
      </c>
      <c r="DE439" s="56">
        <f t="shared" si="28"/>
        <v>429129.10000000015</v>
      </c>
      <c r="DF439" s="56">
        <f t="shared" si="28"/>
        <v>421839.1500000002</v>
      </c>
      <c r="DG439" s="56">
        <f t="shared" si="28"/>
        <v>416818.47000000009</v>
      </c>
      <c r="DH439" s="56">
        <f t="shared" si="28"/>
        <v>420054.20000000013</v>
      </c>
      <c r="DI439" s="56">
        <f t="shared" si="28"/>
        <v>420880.90000000014</v>
      </c>
      <c r="DJ439" s="56">
        <f t="shared" si="28"/>
        <v>411052.10000000015</v>
      </c>
      <c r="DK439" s="56">
        <f t="shared" si="28"/>
        <v>487049.24000000017</v>
      </c>
      <c r="DL439" s="56">
        <f t="shared" si="28"/>
        <v>404500.07000000018</v>
      </c>
      <c r="DM439" s="56">
        <f t="shared" si="28"/>
        <v>404832.51000000018</v>
      </c>
      <c r="DN439" s="56">
        <f t="shared" si="28"/>
        <v>395133.80000000016</v>
      </c>
      <c r="DO439" s="56">
        <f t="shared" si="28"/>
        <v>395343.20000000024</v>
      </c>
      <c r="DP439" s="56">
        <f t="shared" si="28"/>
        <v>413988.23000000016</v>
      </c>
      <c r="DQ439" s="56">
        <f t="shared" si="28"/>
        <v>398057.17000000027</v>
      </c>
      <c r="DR439" s="56">
        <f t="shared" si="28"/>
        <v>384762.54</v>
      </c>
      <c r="DS439" s="56">
        <f t="shared" si="28"/>
        <v>384968.18000000023</v>
      </c>
      <c r="DT439" s="56">
        <f t="shared" si="28"/>
        <v>384179.95000000019</v>
      </c>
      <c r="DU439" s="56">
        <f t="shared" si="28"/>
        <v>390519.79000000027</v>
      </c>
      <c r="DV439" s="56">
        <f t="shared" si="28"/>
        <v>367443.08999999997</v>
      </c>
      <c r="DW439" s="56">
        <f t="shared" si="28"/>
        <v>429425.45000000042</v>
      </c>
      <c r="DX439" s="56">
        <f t="shared" si="28"/>
        <v>357683.19999999995</v>
      </c>
      <c r="DY439" s="56">
        <f t="shared" si="28"/>
        <v>367938.01999999996</v>
      </c>
      <c r="DZ439" s="56">
        <f t="shared" si="28"/>
        <v>355275.98999999987</v>
      </c>
      <c r="EA439" s="56">
        <f t="shared" si="28"/>
        <v>354729.53999999986</v>
      </c>
      <c r="EB439" s="56">
        <f t="shared" si="28"/>
        <v>368862.77999999997</v>
      </c>
      <c r="EC439" s="56">
        <f t="shared" si="28"/>
        <v>364022.0799999999</v>
      </c>
      <c r="ED439" s="56">
        <f t="shared" si="28"/>
        <v>351991.11999999988</v>
      </c>
      <c r="EE439" s="56">
        <f t="shared" si="28"/>
        <v>360265.58999999985</v>
      </c>
      <c r="EF439" s="56">
        <f t="shared" si="28"/>
        <v>341807.25999999983</v>
      </c>
      <c r="EG439" s="56">
        <f t="shared" si="28"/>
        <v>353867.6399999999</v>
      </c>
      <c r="EH439" s="56">
        <f t="shared" si="28"/>
        <v>343113.97999999981</v>
      </c>
      <c r="EI439" s="56">
        <f t="shared" si="28"/>
        <v>372367.12</v>
      </c>
      <c r="EJ439" s="56">
        <f t="shared" si="28"/>
        <v>325946.00999999983</v>
      </c>
      <c r="EK439" s="56">
        <f t="shared" si="28"/>
        <v>336244.51999999979</v>
      </c>
      <c r="EL439" s="56">
        <f t="shared" ref="EL439:GW439" si="29">SUM(EL9:EL438)</f>
        <v>324048.60999999975</v>
      </c>
      <c r="EM439" s="56">
        <f t="shared" si="29"/>
        <v>324298.49999999971</v>
      </c>
      <c r="EN439" s="56">
        <f t="shared" si="29"/>
        <v>332869.76999999979</v>
      </c>
      <c r="EO439" s="56">
        <f t="shared" si="29"/>
        <v>314122.65999999974</v>
      </c>
      <c r="EP439" s="56">
        <f t="shared" si="29"/>
        <v>309485.17999999976</v>
      </c>
      <c r="EQ439" s="56">
        <f t="shared" si="29"/>
        <v>318107.57999999978</v>
      </c>
      <c r="ER439" s="56">
        <f t="shared" si="29"/>
        <v>308060.97999999981</v>
      </c>
      <c r="ES439" s="56">
        <f t="shared" si="29"/>
        <v>320152.66999999981</v>
      </c>
      <c r="ET439" s="56">
        <f t="shared" si="29"/>
        <v>309697.20999999973</v>
      </c>
      <c r="EU439" s="56">
        <f t="shared" si="29"/>
        <v>345296.71999999986</v>
      </c>
      <c r="EV439" s="56">
        <f t="shared" si="29"/>
        <v>308423.35999999969</v>
      </c>
      <c r="EW439" s="56">
        <f t="shared" si="29"/>
        <v>318770.92999999976</v>
      </c>
      <c r="EX439" s="56">
        <f t="shared" si="29"/>
        <v>308611.25999999972</v>
      </c>
      <c r="EY439" s="56">
        <f t="shared" si="29"/>
        <v>306489.56999999977</v>
      </c>
      <c r="EZ439" s="56">
        <f t="shared" si="29"/>
        <v>320679.61999999982</v>
      </c>
      <c r="FA439" s="56">
        <f t="shared" si="29"/>
        <v>305273.5499999997</v>
      </c>
      <c r="FB439" s="56">
        <f t="shared" si="29"/>
        <v>304076.28999999975</v>
      </c>
      <c r="FC439" s="56">
        <f t="shared" si="29"/>
        <v>312729.53999999975</v>
      </c>
      <c r="FD439" s="56">
        <f t="shared" si="29"/>
        <v>303310.05999999976</v>
      </c>
      <c r="FE439" s="56">
        <f t="shared" si="29"/>
        <v>315436.63999999984</v>
      </c>
      <c r="FF439" s="56">
        <f t="shared" si="29"/>
        <v>305747.87999999983</v>
      </c>
      <c r="FG439" s="56">
        <f t="shared" si="29"/>
        <v>339325.8899999999</v>
      </c>
      <c r="FH439" s="56">
        <f t="shared" si="29"/>
        <v>300596.82999999978</v>
      </c>
      <c r="FI439" s="56">
        <f t="shared" si="29"/>
        <v>309594.43999999983</v>
      </c>
      <c r="FJ439" s="56">
        <f t="shared" si="29"/>
        <v>300040.64999999979</v>
      </c>
      <c r="FK439" s="56">
        <f t="shared" si="29"/>
        <v>300305.52999999974</v>
      </c>
      <c r="FL439" s="56">
        <f t="shared" si="29"/>
        <v>314045.29999999981</v>
      </c>
      <c r="FM439" s="56">
        <f t="shared" si="29"/>
        <v>300456.3499999998</v>
      </c>
      <c r="FN439" s="56">
        <f t="shared" si="29"/>
        <v>298682.36999999982</v>
      </c>
      <c r="FO439" s="56">
        <f t="shared" si="29"/>
        <v>307370.26999999979</v>
      </c>
      <c r="FP439" s="56">
        <f t="shared" si="29"/>
        <v>299647.36999999976</v>
      </c>
      <c r="FQ439" s="56">
        <f t="shared" si="29"/>
        <v>300040.80999999976</v>
      </c>
      <c r="FR439" s="56">
        <f t="shared" si="29"/>
        <v>300504.38999999978</v>
      </c>
      <c r="FS439" s="56">
        <f t="shared" si="29"/>
        <v>338515.8299999999</v>
      </c>
      <c r="FT439" s="56">
        <f t="shared" si="29"/>
        <v>300950.81999999977</v>
      </c>
      <c r="FU439" s="56">
        <f t="shared" si="29"/>
        <v>310990.20999999985</v>
      </c>
      <c r="FV439" s="56">
        <f t="shared" si="29"/>
        <v>301440.67999999982</v>
      </c>
      <c r="FW439" s="56">
        <f t="shared" si="29"/>
        <v>301790.94999999984</v>
      </c>
      <c r="FX439" s="56">
        <f t="shared" si="29"/>
        <v>314305.97999999981</v>
      </c>
      <c r="FY439" s="56">
        <f t="shared" si="29"/>
        <v>297471.4499999999</v>
      </c>
      <c r="FZ439" s="56">
        <f t="shared" si="29"/>
        <v>295994.04999999981</v>
      </c>
      <c r="GA439" s="56">
        <f t="shared" si="29"/>
        <v>304235.68999999977</v>
      </c>
      <c r="GB439" s="56">
        <f t="shared" si="29"/>
        <v>293252.06999999983</v>
      </c>
      <c r="GC439" s="56">
        <f t="shared" si="29"/>
        <v>293096.32999999984</v>
      </c>
      <c r="GD439" s="56">
        <f t="shared" si="29"/>
        <v>293000.78999999986</v>
      </c>
      <c r="GE439" s="56">
        <f t="shared" si="29"/>
        <v>328425.12999999983</v>
      </c>
      <c r="GF439" s="56">
        <f t="shared" si="29"/>
        <v>293214.71999999986</v>
      </c>
      <c r="GG439" s="56">
        <f t="shared" si="29"/>
        <v>303242.02999999985</v>
      </c>
      <c r="GH439" s="56">
        <f t="shared" si="29"/>
        <v>293733.9699999998</v>
      </c>
      <c r="GI439" s="56">
        <f t="shared" si="29"/>
        <v>293044.50999999983</v>
      </c>
      <c r="GJ439" s="56">
        <f t="shared" si="29"/>
        <v>306250.99999999983</v>
      </c>
      <c r="GK439" s="56">
        <f t="shared" si="29"/>
        <v>292058.57999999984</v>
      </c>
      <c r="GL439" s="56">
        <f t="shared" si="29"/>
        <v>289585.15999999992</v>
      </c>
      <c r="GM439" s="56">
        <f t="shared" si="29"/>
        <v>289992.31999999989</v>
      </c>
      <c r="GN439" s="56">
        <f t="shared" si="29"/>
        <v>290755.09999999992</v>
      </c>
      <c r="GO439" s="56">
        <f t="shared" si="29"/>
        <v>203734.97999999995</v>
      </c>
      <c r="GP439" s="56">
        <f t="shared" si="29"/>
        <v>204209.32999999996</v>
      </c>
      <c r="GQ439" s="56">
        <f t="shared" si="29"/>
        <v>206800.34999999992</v>
      </c>
      <c r="GR439" s="56">
        <f t="shared" si="29"/>
        <v>193529</v>
      </c>
      <c r="GS439" s="56">
        <f t="shared" si="29"/>
        <v>200788.75</v>
      </c>
      <c r="GT439" s="56">
        <f t="shared" si="29"/>
        <v>191162.14999999997</v>
      </c>
      <c r="GU439" s="56">
        <f t="shared" si="29"/>
        <v>191434.61999999997</v>
      </c>
      <c r="GV439" s="56">
        <f t="shared" si="29"/>
        <v>205617.41999999995</v>
      </c>
      <c r="GW439" s="56">
        <f t="shared" si="29"/>
        <v>191987.21999999997</v>
      </c>
      <c r="GX439" s="56">
        <f t="shared" ref="GX439:JI439" si="30">SUM(GX9:GX438)</f>
        <v>191241.56999999992</v>
      </c>
      <c r="GY439" s="56">
        <f t="shared" si="30"/>
        <v>190835.26999999996</v>
      </c>
      <c r="GZ439" s="56">
        <f t="shared" si="30"/>
        <v>189067.42999999991</v>
      </c>
      <c r="HA439" s="56">
        <f t="shared" si="30"/>
        <v>184094.8899999999</v>
      </c>
      <c r="HB439" s="56">
        <f t="shared" si="30"/>
        <v>179417.83999999988</v>
      </c>
      <c r="HC439" s="56">
        <f t="shared" si="30"/>
        <v>181673.30999999988</v>
      </c>
      <c r="HD439" s="56">
        <f t="shared" si="30"/>
        <v>175045.59999999989</v>
      </c>
      <c r="HE439" s="56">
        <f t="shared" si="30"/>
        <v>184229.13999999993</v>
      </c>
      <c r="HF439" s="56">
        <f t="shared" si="30"/>
        <v>171618.16999999993</v>
      </c>
      <c r="HG439" s="56">
        <f t="shared" si="30"/>
        <v>170931.58999999988</v>
      </c>
      <c r="HH439" s="56">
        <f t="shared" si="30"/>
        <v>185147.02999999988</v>
      </c>
      <c r="HI439" s="56">
        <f t="shared" si="30"/>
        <v>171076.82999999993</v>
      </c>
      <c r="HJ439" s="56">
        <f t="shared" si="30"/>
        <v>169440.4899999999</v>
      </c>
      <c r="HK439" s="56">
        <f t="shared" si="30"/>
        <v>169254.7399999999</v>
      </c>
      <c r="HL439" s="56">
        <f t="shared" si="30"/>
        <v>168168.12999999995</v>
      </c>
      <c r="HM439" s="56">
        <f t="shared" si="30"/>
        <v>163277.43999999992</v>
      </c>
      <c r="HN439" s="56">
        <f t="shared" si="30"/>
        <v>134200.56</v>
      </c>
      <c r="HO439" s="56">
        <f t="shared" si="30"/>
        <v>138061.61999999997</v>
      </c>
      <c r="HP439" s="56">
        <f t="shared" si="30"/>
        <v>129966.69000000002</v>
      </c>
      <c r="HQ439" s="56">
        <f t="shared" si="30"/>
        <v>136584.43999999992</v>
      </c>
      <c r="HR439" s="56">
        <f t="shared" si="30"/>
        <v>126991.23000000003</v>
      </c>
      <c r="HS439" s="56">
        <f t="shared" si="30"/>
        <v>127297.36000000006</v>
      </c>
      <c r="HT439" s="56">
        <f t="shared" si="30"/>
        <v>141514.16999999993</v>
      </c>
      <c r="HU439" s="56">
        <f t="shared" si="30"/>
        <v>127918.23000000003</v>
      </c>
      <c r="HV439" s="56">
        <f t="shared" si="30"/>
        <v>128233.06000000001</v>
      </c>
      <c r="HW439" s="56">
        <f t="shared" si="30"/>
        <v>128550.79000000002</v>
      </c>
      <c r="HX439" s="56">
        <f t="shared" si="30"/>
        <v>128401.09000000001</v>
      </c>
      <c r="HY439" s="56">
        <f t="shared" si="30"/>
        <v>125640.59000000004</v>
      </c>
      <c r="HZ439" s="56">
        <f t="shared" si="30"/>
        <v>126133.36000000003</v>
      </c>
      <c r="IA439" s="56">
        <f t="shared" si="30"/>
        <v>133177.34000000003</v>
      </c>
      <c r="IB439" s="56">
        <f t="shared" si="30"/>
        <v>127680.38000000005</v>
      </c>
      <c r="IC439" s="56">
        <f t="shared" si="30"/>
        <v>124400.58000000005</v>
      </c>
      <c r="ID439" s="56">
        <f t="shared" si="30"/>
        <v>107675.31000000006</v>
      </c>
      <c r="IE439" s="56">
        <f t="shared" si="30"/>
        <v>96196.490000000049</v>
      </c>
      <c r="IF439" s="56">
        <f t="shared" si="30"/>
        <v>109573.11000000004</v>
      </c>
      <c r="IG439" s="56">
        <f t="shared" si="30"/>
        <v>95044.390000000043</v>
      </c>
      <c r="IH439" s="56">
        <f t="shared" si="30"/>
        <v>93544.050000000061</v>
      </c>
      <c r="II439" s="56">
        <f t="shared" si="30"/>
        <v>92509.460000000036</v>
      </c>
      <c r="IJ439" s="56">
        <f t="shared" si="30"/>
        <v>87736.570000000022</v>
      </c>
      <c r="IK439" s="56">
        <f t="shared" si="30"/>
        <v>86941.390000000029</v>
      </c>
      <c r="IL439" s="56">
        <f t="shared" si="30"/>
        <v>82312.460000000036</v>
      </c>
      <c r="IM439" s="56">
        <f t="shared" si="30"/>
        <v>88967.750000000044</v>
      </c>
      <c r="IN439" s="56">
        <f t="shared" si="30"/>
        <v>83243.080000000045</v>
      </c>
      <c r="IO439" s="56">
        <f t="shared" si="30"/>
        <v>93615.980000000025</v>
      </c>
      <c r="IP439" s="56">
        <f t="shared" si="30"/>
        <v>82279.650000000023</v>
      </c>
      <c r="IQ439" s="56">
        <f t="shared" si="30"/>
        <v>80387.800000000032</v>
      </c>
      <c r="IR439" s="56">
        <f t="shared" si="30"/>
        <v>91197.450000000026</v>
      </c>
      <c r="IS439" s="56">
        <f t="shared" si="30"/>
        <v>76948.730000000025</v>
      </c>
      <c r="IT439" s="56">
        <f t="shared" si="30"/>
        <v>74414.710000000036</v>
      </c>
      <c r="IU439" s="56">
        <f t="shared" si="30"/>
        <v>72311.810000000027</v>
      </c>
      <c r="IV439" s="56">
        <f t="shared" si="30"/>
        <v>68099.989999999991</v>
      </c>
      <c r="IW439" s="56">
        <f t="shared" si="30"/>
        <v>65336.66</v>
      </c>
      <c r="IX439" s="56">
        <f t="shared" si="30"/>
        <v>63529.119999999995</v>
      </c>
      <c r="IY439" s="56">
        <f t="shared" si="30"/>
        <v>69303.899999999994</v>
      </c>
      <c r="IZ439" s="56">
        <f t="shared" si="30"/>
        <v>61672.439999999981</v>
      </c>
      <c r="JA439" s="56">
        <f t="shared" si="30"/>
        <v>60409.74</v>
      </c>
      <c r="JB439" s="56">
        <f t="shared" si="30"/>
        <v>60422.100000000006</v>
      </c>
      <c r="JC439" s="56">
        <f t="shared" si="30"/>
        <v>59589.47</v>
      </c>
      <c r="JD439" s="56">
        <f t="shared" si="30"/>
        <v>62698.9</v>
      </c>
      <c r="JE439" s="56">
        <f t="shared" si="30"/>
        <v>59313.030000000006</v>
      </c>
      <c r="JF439" s="56">
        <f t="shared" si="30"/>
        <v>58878.58</v>
      </c>
      <c r="JG439" s="56">
        <f t="shared" si="30"/>
        <v>56430.109999999993</v>
      </c>
      <c r="JH439" s="56">
        <f t="shared" si="30"/>
        <v>55147.75</v>
      </c>
      <c r="JI439" s="56">
        <f t="shared" si="30"/>
        <v>53320.639999999999</v>
      </c>
      <c r="JJ439" s="56">
        <f t="shared" ref="JJ439:LU439" si="31">SUM(JJ9:JJ438)</f>
        <v>51690.06</v>
      </c>
      <c r="JK439" s="56">
        <f t="shared" si="31"/>
        <v>48205.23</v>
      </c>
      <c r="JL439" s="56">
        <f t="shared" si="31"/>
        <v>48557.760000000002</v>
      </c>
      <c r="JM439" s="56">
        <f t="shared" si="31"/>
        <v>47693.170000000006</v>
      </c>
      <c r="JN439" s="56">
        <f t="shared" si="31"/>
        <v>47706.520000000004</v>
      </c>
      <c r="JO439" s="56">
        <f t="shared" si="31"/>
        <v>47719.970000000008</v>
      </c>
      <c r="JP439" s="56">
        <f t="shared" si="31"/>
        <v>50067.6</v>
      </c>
      <c r="JQ439" s="56">
        <f t="shared" si="31"/>
        <v>46984.3</v>
      </c>
      <c r="JR439" s="56">
        <f t="shared" si="31"/>
        <v>45553.97</v>
      </c>
      <c r="JS439" s="56">
        <f t="shared" si="31"/>
        <v>44100.9</v>
      </c>
      <c r="JT439" s="56">
        <f t="shared" si="31"/>
        <v>40677.33</v>
      </c>
      <c r="JU439" s="56">
        <f t="shared" si="31"/>
        <v>39595.259999999995</v>
      </c>
      <c r="JV439" s="56">
        <f t="shared" si="31"/>
        <v>38929.219999999994</v>
      </c>
      <c r="JW439" s="56">
        <f t="shared" si="31"/>
        <v>37276.68</v>
      </c>
      <c r="JX439" s="56">
        <f t="shared" si="31"/>
        <v>36672.329999999994</v>
      </c>
      <c r="JY439" s="56">
        <f t="shared" si="31"/>
        <v>35689.93</v>
      </c>
      <c r="JZ439" s="56">
        <f t="shared" si="31"/>
        <v>33821.000000000007</v>
      </c>
      <c r="KA439" s="56">
        <f t="shared" si="31"/>
        <v>32708.820000000003</v>
      </c>
      <c r="KB439" s="56">
        <f t="shared" si="31"/>
        <v>35100.33</v>
      </c>
      <c r="KC439" s="56">
        <f t="shared" si="31"/>
        <v>31875.520000000004</v>
      </c>
      <c r="KD439" s="56">
        <f t="shared" si="31"/>
        <v>30242.140000000003</v>
      </c>
      <c r="KE439" s="56">
        <f t="shared" si="31"/>
        <v>30249.22</v>
      </c>
      <c r="KF439" s="56">
        <f t="shared" si="31"/>
        <v>30300.460000000003</v>
      </c>
      <c r="KG439" s="56">
        <f t="shared" si="31"/>
        <v>30307.620000000003</v>
      </c>
      <c r="KH439" s="56">
        <f t="shared" si="31"/>
        <v>30314.83</v>
      </c>
      <c r="KI439" s="56">
        <f t="shared" si="31"/>
        <v>30794.9</v>
      </c>
      <c r="KJ439" s="56">
        <f t="shared" si="31"/>
        <v>31726.16</v>
      </c>
      <c r="KK439" s="56">
        <f t="shared" si="31"/>
        <v>32193.620000000003</v>
      </c>
      <c r="KL439" s="56">
        <f t="shared" si="31"/>
        <v>32201.030000000006</v>
      </c>
      <c r="KM439" s="56">
        <f t="shared" si="31"/>
        <v>32208.47</v>
      </c>
      <c r="KN439" s="56">
        <f t="shared" si="31"/>
        <v>33421.840000000004</v>
      </c>
      <c r="KO439" s="56">
        <f t="shared" si="31"/>
        <v>30332.480000000003</v>
      </c>
      <c r="KP439" s="56">
        <f t="shared" si="31"/>
        <v>30340.07</v>
      </c>
      <c r="KQ439" s="56">
        <f t="shared" si="31"/>
        <v>30347.730000000003</v>
      </c>
      <c r="KR439" s="56">
        <f t="shared" si="31"/>
        <v>30402.270000000004</v>
      </c>
      <c r="KS439" s="56">
        <f t="shared" si="31"/>
        <v>30410.019999999997</v>
      </c>
      <c r="KT439" s="56">
        <f t="shared" si="31"/>
        <v>30417.809999999998</v>
      </c>
      <c r="KU439" s="56">
        <f t="shared" si="31"/>
        <v>30943.450000000004</v>
      </c>
      <c r="KV439" s="56">
        <f t="shared" si="31"/>
        <v>31971.65</v>
      </c>
      <c r="KW439" s="56">
        <f t="shared" si="31"/>
        <v>32813.68</v>
      </c>
      <c r="KX439" s="56">
        <f t="shared" si="31"/>
        <v>32821.69</v>
      </c>
      <c r="KY439" s="56">
        <f t="shared" si="31"/>
        <v>32829.740000000005</v>
      </c>
      <c r="KZ439" s="56">
        <f t="shared" si="31"/>
        <v>35934.76</v>
      </c>
      <c r="LA439" s="56">
        <f t="shared" si="31"/>
        <v>32085.32</v>
      </c>
      <c r="LB439" s="56">
        <f t="shared" si="31"/>
        <v>30937.930000000004</v>
      </c>
      <c r="LC439" s="56">
        <f t="shared" si="31"/>
        <v>30104.27</v>
      </c>
      <c r="LD439" s="56">
        <f t="shared" si="31"/>
        <v>27516.95</v>
      </c>
      <c r="LE439" s="56">
        <f t="shared" si="31"/>
        <v>26656.940000000002</v>
      </c>
      <c r="LF439" s="56">
        <f t="shared" si="31"/>
        <v>26665.360000000004</v>
      </c>
      <c r="LG439" s="56">
        <f t="shared" si="31"/>
        <v>17554.14</v>
      </c>
      <c r="LH439" s="56">
        <f t="shared" si="31"/>
        <v>13001.07</v>
      </c>
      <c r="LI439" s="56">
        <f t="shared" si="31"/>
        <v>12724.36</v>
      </c>
      <c r="LJ439" s="56">
        <f t="shared" si="31"/>
        <v>9940.77</v>
      </c>
      <c r="LK439" s="56">
        <f t="shared" si="31"/>
        <v>9940.77</v>
      </c>
      <c r="LL439" s="56">
        <f t="shared" si="31"/>
        <v>3525.71</v>
      </c>
      <c r="LM439" s="56">
        <f t="shared" si="31"/>
        <v>3525.71</v>
      </c>
      <c r="LN439" s="56">
        <f t="shared" si="31"/>
        <v>3525.71</v>
      </c>
      <c r="LO439" s="56">
        <f t="shared" si="31"/>
        <v>3525.71</v>
      </c>
      <c r="LP439" s="56">
        <f t="shared" si="31"/>
        <v>3525.71</v>
      </c>
      <c r="LQ439" s="56">
        <f t="shared" si="31"/>
        <v>0</v>
      </c>
      <c r="LR439" s="56">
        <f t="shared" si="31"/>
        <v>0</v>
      </c>
      <c r="LS439" s="56">
        <f t="shared" si="31"/>
        <v>0</v>
      </c>
      <c r="LT439" s="56">
        <f t="shared" si="31"/>
        <v>0</v>
      </c>
      <c r="LU439" s="56">
        <f t="shared" si="31"/>
        <v>0</v>
      </c>
      <c r="LV439" s="56">
        <f t="shared" ref="LV439:NT439" si="32">SUM(LV9:LV438)</f>
        <v>0</v>
      </c>
      <c r="LW439" s="56">
        <f t="shared" si="32"/>
        <v>0</v>
      </c>
      <c r="LX439" s="56">
        <f t="shared" si="32"/>
        <v>0</v>
      </c>
      <c r="LY439" s="56">
        <f t="shared" si="32"/>
        <v>0</v>
      </c>
      <c r="LZ439" s="56">
        <f t="shared" si="32"/>
        <v>0</v>
      </c>
      <c r="MA439" s="56">
        <f t="shared" si="32"/>
        <v>0</v>
      </c>
      <c r="MB439" s="56">
        <f t="shared" si="32"/>
        <v>0</v>
      </c>
      <c r="MC439" s="56">
        <f t="shared" si="32"/>
        <v>0</v>
      </c>
      <c r="MD439" s="56">
        <f t="shared" si="32"/>
        <v>0</v>
      </c>
      <c r="ME439" s="56">
        <f t="shared" si="32"/>
        <v>0</v>
      </c>
      <c r="MF439" s="56">
        <f t="shared" si="32"/>
        <v>0</v>
      </c>
      <c r="MG439" s="56">
        <f t="shared" si="32"/>
        <v>0</v>
      </c>
      <c r="MH439" s="56">
        <f t="shared" si="32"/>
        <v>0</v>
      </c>
      <c r="MI439" s="56">
        <f t="shared" si="32"/>
        <v>0</v>
      </c>
      <c r="MJ439" s="56">
        <f t="shared" si="32"/>
        <v>0</v>
      </c>
      <c r="MK439" s="56">
        <f t="shared" si="32"/>
        <v>0</v>
      </c>
      <c r="ML439" s="56">
        <f t="shared" si="32"/>
        <v>0</v>
      </c>
      <c r="MM439" s="56">
        <f t="shared" si="32"/>
        <v>0</v>
      </c>
      <c r="MN439" s="56">
        <f t="shared" si="32"/>
        <v>0</v>
      </c>
      <c r="MO439" s="56">
        <f t="shared" si="32"/>
        <v>0</v>
      </c>
      <c r="MP439" s="56">
        <f t="shared" si="32"/>
        <v>0</v>
      </c>
      <c r="MQ439" s="56">
        <f t="shared" si="32"/>
        <v>0</v>
      </c>
      <c r="MR439" s="56">
        <f t="shared" si="32"/>
        <v>0</v>
      </c>
      <c r="MS439" s="56">
        <f t="shared" si="32"/>
        <v>0</v>
      </c>
      <c r="MT439" s="56">
        <f t="shared" si="32"/>
        <v>0</v>
      </c>
      <c r="MU439" s="56">
        <f t="shared" si="32"/>
        <v>0</v>
      </c>
      <c r="MV439" s="56">
        <f t="shared" si="32"/>
        <v>0</v>
      </c>
      <c r="MW439" s="56">
        <f t="shared" si="32"/>
        <v>0</v>
      </c>
      <c r="MX439" s="56">
        <f t="shared" si="32"/>
        <v>0</v>
      </c>
      <c r="MY439" s="56">
        <f t="shared" si="32"/>
        <v>0</v>
      </c>
      <c r="MZ439" s="56">
        <f t="shared" si="32"/>
        <v>0</v>
      </c>
      <c r="NA439" s="56">
        <f t="shared" si="32"/>
        <v>0</v>
      </c>
      <c r="NB439" s="56">
        <f t="shared" si="32"/>
        <v>0</v>
      </c>
      <c r="NC439" s="56">
        <f t="shared" si="32"/>
        <v>0</v>
      </c>
      <c r="ND439" s="56">
        <f t="shared" si="32"/>
        <v>0</v>
      </c>
      <c r="NE439" s="56">
        <f t="shared" si="32"/>
        <v>0</v>
      </c>
      <c r="NF439" s="56">
        <f t="shared" si="32"/>
        <v>0</v>
      </c>
      <c r="NG439" s="56">
        <f t="shared" si="32"/>
        <v>0</v>
      </c>
      <c r="NH439" s="56">
        <f t="shared" si="32"/>
        <v>0</v>
      </c>
      <c r="NI439" s="56">
        <f t="shared" si="32"/>
        <v>0</v>
      </c>
      <c r="NJ439" s="56">
        <f t="shared" si="32"/>
        <v>0</v>
      </c>
      <c r="NK439" s="56">
        <f t="shared" si="32"/>
        <v>0</v>
      </c>
      <c r="NL439" s="56">
        <f t="shared" si="32"/>
        <v>0</v>
      </c>
      <c r="NM439" s="56">
        <f t="shared" si="32"/>
        <v>0</v>
      </c>
      <c r="NN439" s="56">
        <f t="shared" si="32"/>
        <v>0</v>
      </c>
      <c r="NO439" s="56">
        <f t="shared" si="32"/>
        <v>0</v>
      </c>
      <c r="NP439" s="56">
        <f t="shared" si="32"/>
        <v>0</v>
      </c>
      <c r="NQ439" s="56">
        <f t="shared" si="32"/>
        <v>0</v>
      </c>
      <c r="NR439" s="56">
        <f t="shared" si="32"/>
        <v>54559281.750000015</v>
      </c>
      <c r="NS439" s="56">
        <f t="shared" si="32"/>
        <v>53950886.150000013</v>
      </c>
      <c r="NT439" s="56">
        <f t="shared" si="32"/>
        <v>41202704.110000029</v>
      </c>
    </row>
    <row r="441" spans="1:384" ht="15" customHeight="1" x14ac:dyDescent="0.2">
      <c r="B441" s="45" t="str" cm="1">
        <f t="array" ref="B441:B445">_xlfn.UNIQUE('Recebíveis Atuais - NeoService'!B9:B438)</f>
        <v>HOLIDAY</v>
      </c>
    </row>
    <row r="442" spans="1:384" ht="15" customHeight="1" x14ac:dyDescent="0.2">
      <c r="B442" s="45" t="str">
        <v>RIVIERA</v>
      </c>
    </row>
    <row r="443" spans="1:384" ht="15" customHeight="1" x14ac:dyDescent="0.2">
      <c r="B443" s="45" t="str">
        <v>NATURA</v>
      </c>
    </row>
    <row r="444" spans="1:384" ht="15" customHeight="1" x14ac:dyDescent="0.2">
      <c r="B444" s="45" t="str">
        <v>QUINTAS DO DUQUE</v>
      </c>
    </row>
    <row r="445" spans="1:384" ht="15" customHeight="1" x14ac:dyDescent="0.2">
      <c r="B445" s="45" t="str">
        <v>GREEN GARDEN</v>
      </c>
    </row>
  </sheetData>
  <autoFilter ref="B6:L439" xr:uid="{585D9951-EC12-4188-B259-38D38E2DEE65}"/>
  <mergeCells count="383">
    <mergeCell ref="C3:D3"/>
    <mergeCell ref="B6:B8"/>
    <mergeCell ref="C6:C8"/>
    <mergeCell ref="D6:D8"/>
    <mergeCell ref="E6:E8"/>
    <mergeCell ref="P6:P8"/>
    <mergeCell ref="N6:N8"/>
    <mergeCell ref="O6:O8"/>
    <mergeCell ref="Q6:Q8"/>
    <mergeCell ref="J6:J8"/>
    <mergeCell ref="R6:R8"/>
    <mergeCell ref="I6:I8"/>
    <mergeCell ref="K6:K8"/>
    <mergeCell ref="L6:L8"/>
    <mergeCell ref="F6:F8"/>
    <mergeCell ref="G6:G8"/>
    <mergeCell ref="H6:H8"/>
    <mergeCell ref="Y6:Y8"/>
    <mergeCell ref="Z6:Z8"/>
    <mergeCell ref="AA6:AA8"/>
    <mergeCell ref="AB6:AB8"/>
    <mergeCell ref="AC6:AC8"/>
    <mergeCell ref="AD6:AD8"/>
    <mergeCell ref="S6:S8"/>
    <mergeCell ref="T6:T8"/>
    <mergeCell ref="U6:U8"/>
    <mergeCell ref="V6:V8"/>
    <mergeCell ref="W6:W8"/>
    <mergeCell ref="X6:X8"/>
    <mergeCell ref="AK6:AK8"/>
    <mergeCell ref="AL6:AL8"/>
    <mergeCell ref="AM6:AM8"/>
    <mergeCell ref="AN6:AN8"/>
    <mergeCell ref="AO6:AO8"/>
    <mergeCell ref="AP6:AP8"/>
    <mergeCell ref="AE6:AE8"/>
    <mergeCell ref="AF6:AF8"/>
    <mergeCell ref="AG6:AG8"/>
    <mergeCell ref="AH6:AH8"/>
    <mergeCell ref="AI6:AI8"/>
    <mergeCell ref="AJ6:AJ8"/>
    <mergeCell ref="AW6:AW8"/>
    <mergeCell ref="AX6:AX8"/>
    <mergeCell ref="AY6:AY8"/>
    <mergeCell ref="AZ6:AZ8"/>
    <mergeCell ref="BA6:BA8"/>
    <mergeCell ref="BB6:BB8"/>
    <mergeCell ref="AQ6:AQ8"/>
    <mergeCell ref="AR6:AR8"/>
    <mergeCell ref="AS6:AS8"/>
    <mergeCell ref="AT6:AT8"/>
    <mergeCell ref="AU6:AU8"/>
    <mergeCell ref="AV6:AV8"/>
    <mergeCell ref="BI6:BI8"/>
    <mergeCell ref="BJ6:BJ8"/>
    <mergeCell ref="BK6:BK8"/>
    <mergeCell ref="BL6:BL8"/>
    <mergeCell ref="BM6:BM8"/>
    <mergeCell ref="BN6:BN8"/>
    <mergeCell ref="BC6:BC8"/>
    <mergeCell ref="BD6:BD8"/>
    <mergeCell ref="BE6:BE8"/>
    <mergeCell ref="BF6:BF8"/>
    <mergeCell ref="BG6:BG8"/>
    <mergeCell ref="BH6:BH8"/>
    <mergeCell ref="BU6:BU8"/>
    <mergeCell ref="BV6:BV8"/>
    <mergeCell ref="BW6:BW8"/>
    <mergeCell ref="BX6:BX8"/>
    <mergeCell ref="BY6:BY8"/>
    <mergeCell ref="BZ6:BZ8"/>
    <mergeCell ref="BO6:BO8"/>
    <mergeCell ref="BP6:BP8"/>
    <mergeCell ref="BQ6:BQ8"/>
    <mergeCell ref="BR6:BR8"/>
    <mergeCell ref="BS6:BS8"/>
    <mergeCell ref="BT6:BT8"/>
    <mergeCell ref="CG6:CG8"/>
    <mergeCell ref="CH6:CH8"/>
    <mergeCell ref="CI6:CI8"/>
    <mergeCell ref="CJ6:CJ8"/>
    <mergeCell ref="CK6:CK8"/>
    <mergeCell ref="CL6:CL8"/>
    <mergeCell ref="CA6:CA8"/>
    <mergeCell ref="CB6:CB8"/>
    <mergeCell ref="CC6:CC8"/>
    <mergeCell ref="CD6:CD8"/>
    <mergeCell ref="CE6:CE8"/>
    <mergeCell ref="CF6:CF8"/>
    <mergeCell ref="CS6:CS8"/>
    <mergeCell ref="CT6:CT8"/>
    <mergeCell ref="CU6:CU8"/>
    <mergeCell ref="CV6:CV8"/>
    <mergeCell ref="CW6:CW8"/>
    <mergeCell ref="CX6:CX8"/>
    <mergeCell ref="CM6:CM8"/>
    <mergeCell ref="CN6:CN8"/>
    <mergeCell ref="CO6:CO8"/>
    <mergeCell ref="CP6:CP8"/>
    <mergeCell ref="CQ6:CQ8"/>
    <mergeCell ref="CR6:CR8"/>
    <mergeCell ref="DE6:DE8"/>
    <mergeCell ref="DF6:DF8"/>
    <mergeCell ref="DG6:DG8"/>
    <mergeCell ref="DH6:DH8"/>
    <mergeCell ref="DI6:DI8"/>
    <mergeCell ref="DJ6:DJ8"/>
    <mergeCell ref="CY6:CY8"/>
    <mergeCell ref="CZ6:CZ8"/>
    <mergeCell ref="DA6:DA8"/>
    <mergeCell ref="DB6:DB8"/>
    <mergeCell ref="DC6:DC8"/>
    <mergeCell ref="DD6:DD8"/>
    <mergeCell ref="DQ6:DQ8"/>
    <mergeCell ref="DR6:DR8"/>
    <mergeCell ref="DS6:DS8"/>
    <mergeCell ref="DT6:DT8"/>
    <mergeCell ref="DU6:DU8"/>
    <mergeCell ref="DV6:DV8"/>
    <mergeCell ref="DK6:DK8"/>
    <mergeCell ref="DL6:DL8"/>
    <mergeCell ref="DM6:DM8"/>
    <mergeCell ref="DN6:DN8"/>
    <mergeCell ref="DO6:DO8"/>
    <mergeCell ref="DP6:DP8"/>
    <mergeCell ref="EC6:EC8"/>
    <mergeCell ref="ED6:ED8"/>
    <mergeCell ref="EE6:EE8"/>
    <mergeCell ref="EF6:EF8"/>
    <mergeCell ref="EG6:EG8"/>
    <mergeCell ref="EH6:EH8"/>
    <mergeCell ref="DW6:DW8"/>
    <mergeCell ref="DX6:DX8"/>
    <mergeCell ref="DY6:DY8"/>
    <mergeCell ref="DZ6:DZ8"/>
    <mergeCell ref="EA6:EA8"/>
    <mergeCell ref="EB6:EB8"/>
    <mergeCell ref="EO6:EO8"/>
    <mergeCell ref="EP6:EP8"/>
    <mergeCell ref="EQ6:EQ8"/>
    <mergeCell ref="ER6:ER8"/>
    <mergeCell ref="ES6:ES8"/>
    <mergeCell ref="ET6:ET8"/>
    <mergeCell ref="EI6:EI8"/>
    <mergeCell ref="EJ6:EJ8"/>
    <mergeCell ref="EK6:EK8"/>
    <mergeCell ref="EL6:EL8"/>
    <mergeCell ref="EM6:EM8"/>
    <mergeCell ref="EN6:EN8"/>
    <mergeCell ref="FA6:FA8"/>
    <mergeCell ref="FB6:FB8"/>
    <mergeCell ref="FC6:FC8"/>
    <mergeCell ref="FD6:FD8"/>
    <mergeCell ref="FE6:FE8"/>
    <mergeCell ref="FF6:FF8"/>
    <mergeCell ref="EU6:EU8"/>
    <mergeCell ref="EV6:EV8"/>
    <mergeCell ref="EW6:EW8"/>
    <mergeCell ref="EX6:EX8"/>
    <mergeCell ref="EY6:EY8"/>
    <mergeCell ref="EZ6:EZ8"/>
    <mergeCell ref="FM6:FM8"/>
    <mergeCell ref="FN6:FN8"/>
    <mergeCell ref="FO6:FO8"/>
    <mergeCell ref="FP6:FP8"/>
    <mergeCell ref="FQ6:FQ8"/>
    <mergeCell ref="FR6:FR8"/>
    <mergeCell ref="FG6:FG8"/>
    <mergeCell ref="FH6:FH8"/>
    <mergeCell ref="FI6:FI8"/>
    <mergeCell ref="FJ6:FJ8"/>
    <mergeCell ref="FK6:FK8"/>
    <mergeCell ref="FL6:FL8"/>
    <mergeCell ref="FY6:FY8"/>
    <mergeCell ref="FZ6:FZ8"/>
    <mergeCell ref="GA6:GA8"/>
    <mergeCell ref="GB6:GB8"/>
    <mergeCell ref="GC6:GC8"/>
    <mergeCell ref="GD6:GD8"/>
    <mergeCell ref="FS6:FS8"/>
    <mergeCell ref="FT6:FT8"/>
    <mergeCell ref="FU6:FU8"/>
    <mergeCell ref="FV6:FV8"/>
    <mergeCell ref="FW6:FW8"/>
    <mergeCell ref="FX6:FX8"/>
    <mergeCell ref="GK6:GK8"/>
    <mergeCell ref="GL6:GL8"/>
    <mergeCell ref="GM6:GM8"/>
    <mergeCell ref="GN6:GN8"/>
    <mergeCell ref="GO6:GO8"/>
    <mergeCell ref="GP6:GP8"/>
    <mergeCell ref="GE6:GE8"/>
    <mergeCell ref="GF6:GF8"/>
    <mergeCell ref="GG6:GG8"/>
    <mergeCell ref="GH6:GH8"/>
    <mergeCell ref="GI6:GI8"/>
    <mergeCell ref="GJ6:GJ8"/>
    <mergeCell ref="GW6:GW8"/>
    <mergeCell ref="GX6:GX8"/>
    <mergeCell ref="GY6:GY8"/>
    <mergeCell ref="GZ6:GZ8"/>
    <mergeCell ref="HA6:HA8"/>
    <mergeCell ref="HB6:HB8"/>
    <mergeCell ref="GQ6:GQ8"/>
    <mergeCell ref="GR6:GR8"/>
    <mergeCell ref="GS6:GS8"/>
    <mergeCell ref="GT6:GT8"/>
    <mergeCell ref="GU6:GU8"/>
    <mergeCell ref="GV6:GV8"/>
    <mergeCell ref="HI6:HI8"/>
    <mergeCell ref="HJ6:HJ8"/>
    <mergeCell ref="HK6:HK8"/>
    <mergeCell ref="HL6:HL8"/>
    <mergeCell ref="HM6:HM8"/>
    <mergeCell ref="HN6:HN8"/>
    <mergeCell ref="HC6:HC8"/>
    <mergeCell ref="HD6:HD8"/>
    <mergeCell ref="HE6:HE8"/>
    <mergeCell ref="HF6:HF8"/>
    <mergeCell ref="HG6:HG8"/>
    <mergeCell ref="HH6:HH8"/>
    <mergeCell ref="HU6:HU8"/>
    <mergeCell ref="HV6:HV8"/>
    <mergeCell ref="HW6:HW8"/>
    <mergeCell ref="HX6:HX8"/>
    <mergeCell ref="HY6:HY8"/>
    <mergeCell ref="HZ6:HZ8"/>
    <mergeCell ref="HO6:HO8"/>
    <mergeCell ref="HP6:HP8"/>
    <mergeCell ref="HQ6:HQ8"/>
    <mergeCell ref="HR6:HR8"/>
    <mergeCell ref="HS6:HS8"/>
    <mergeCell ref="HT6:HT8"/>
    <mergeCell ref="IG6:IG8"/>
    <mergeCell ref="IH6:IH8"/>
    <mergeCell ref="II6:II8"/>
    <mergeCell ref="IJ6:IJ8"/>
    <mergeCell ref="IK6:IK8"/>
    <mergeCell ref="IL6:IL8"/>
    <mergeCell ref="IA6:IA8"/>
    <mergeCell ref="IB6:IB8"/>
    <mergeCell ref="IC6:IC8"/>
    <mergeCell ref="ID6:ID8"/>
    <mergeCell ref="IE6:IE8"/>
    <mergeCell ref="IF6:IF8"/>
    <mergeCell ref="IS6:IS8"/>
    <mergeCell ref="IT6:IT8"/>
    <mergeCell ref="IU6:IU8"/>
    <mergeCell ref="IV6:IV8"/>
    <mergeCell ref="IW6:IW8"/>
    <mergeCell ref="IX6:IX8"/>
    <mergeCell ref="IM6:IM8"/>
    <mergeCell ref="IN6:IN8"/>
    <mergeCell ref="IO6:IO8"/>
    <mergeCell ref="IP6:IP8"/>
    <mergeCell ref="IQ6:IQ8"/>
    <mergeCell ref="IR6:IR8"/>
    <mergeCell ref="JE6:JE8"/>
    <mergeCell ref="JF6:JF8"/>
    <mergeCell ref="JG6:JG8"/>
    <mergeCell ref="JH6:JH8"/>
    <mergeCell ref="JI6:JI8"/>
    <mergeCell ref="JJ6:JJ8"/>
    <mergeCell ref="IY6:IY8"/>
    <mergeCell ref="IZ6:IZ8"/>
    <mergeCell ref="JA6:JA8"/>
    <mergeCell ref="JB6:JB8"/>
    <mergeCell ref="JC6:JC8"/>
    <mergeCell ref="JD6:JD8"/>
    <mergeCell ref="JQ6:JQ8"/>
    <mergeCell ref="KY6:KY8"/>
    <mergeCell ref="KZ6:KZ8"/>
    <mergeCell ref="LA6:LA8"/>
    <mergeCell ref="LB6:LB8"/>
    <mergeCell ref="LC6:LC8"/>
    <mergeCell ref="JK6:JK8"/>
    <mergeCell ref="JL6:JL8"/>
    <mergeCell ref="JM6:JM8"/>
    <mergeCell ref="JN6:JN8"/>
    <mergeCell ref="JO6:JO8"/>
    <mergeCell ref="JP6:JP8"/>
    <mergeCell ref="KL6:KL8"/>
    <mergeCell ref="KM6:KM8"/>
    <mergeCell ref="KW6:KW8"/>
    <mergeCell ref="KN6:KN8"/>
    <mergeCell ref="KO6:KO8"/>
    <mergeCell ref="KP6:KP8"/>
    <mergeCell ref="KQ6:KQ8"/>
    <mergeCell ref="KR6:KR8"/>
    <mergeCell ref="KS6:KS8"/>
    <mergeCell ref="KT6:KT8"/>
    <mergeCell ref="KU6:KU8"/>
    <mergeCell ref="KV6:KV8"/>
    <mergeCell ref="NR6:NR8"/>
    <mergeCell ref="NS6:NS8"/>
    <mergeCell ref="NT6:NT8"/>
    <mergeCell ref="NQ6:NQ8"/>
    <mergeCell ref="JR6:JR8"/>
    <mergeCell ref="JS6:JS8"/>
    <mergeCell ref="JT6:JT8"/>
    <mergeCell ref="JU6:JU8"/>
    <mergeCell ref="JV6:JV8"/>
    <mergeCell ref="JW6:JW8"/>
    <mergeCell ref="JX6:JX8"/>
    <mergeCell ref="JY6:JY8"/>
    <mergeCell ref="JZ6:JZ8"/>
    <mergeCell ref="KA6:KA8"/>
    <mergeCell ref="KB6:KB8"/>
    <mergeCell ref="KC6:KC8"/>
    <mergeCell ref="KD6:KD8"/>
    <mergeCell ref="KE6:KE8"/>
    <mergeCell ref="KF6:KF8"/>
    <mergeCell ref="KG6:KG8"/>
    <mergeCell ref="KH6:KH8"/>
    <mergeCell ref="KI6:KI8"/>
    <mergeCell ref="KJ6:KJ8"/>
    <mergeCell ref="KK6:KK8"/>
    <mergeCell ref="KX6:KX8"/>
    <mergeCell ref="LJ6:LJ8"/>
    <mergeCell ref="LK6:LK8"/>
    <mergeCell ref="LL6:LL8"/>
    <mergeCell ref="LP6:LP8"/>
    <mergeCell ref="LQ6:LQ8"/>
    <mergeCell ref="LR6:LR8"/>
    <mergeCell ref="LS6:LS8"/>
    <mergeCell ref="LT6:LT8"/>
    <mergeCell ref="LM6:LM8"/>
    <mergeCell ref="LN6:LN8"/>
    <mergeCell ref="LO6:LO8"/>
    <mergeCell ref="LD6:LD8"/>
    <mergeCell ref="LE6:LE8"/>
    <mergeCell ref="LF6:LF8"/>
    <mergeCell ref="LG6:LG8"/>
    <mergeCell ref="LH6:LH8"/>
    <mergeCell ref="LI6:LI8"/>
    <mergeCell ref="LU6:LU8"/>
    <mergeCell ref="LV6:LV8"/>
    <mergeCell ref="LW6:LW8"/>
    <mergeCell ref="LX6:LX8"/>
    <mergeCell ref="LY6:LY8"/>
    <mergeCell ref="LZ6:LZ8"/>
    <mergeCell ref="MA6:MA8"/>
    <mergeCell ref="MB6:MB8"/>
    <mergeCell ref="MC6:MC8"/>
    <mergeCell ref="MD6:MD8"/>
    <mergeCell ref="ME6:ME8"/>
    <mergeCell ref="MF6:MF8"/>
    <mergeCell ref="MG6:MG8"/>
    <mergeCell ref="MH6:MH8"/>
    <mergeCell ref="MI6:MI8"/>
    <mergeCell ref="MJ6:MJ8"/>
    <mergeCell ref="MK6:MK8"/>
    <mergeCell ref="ML6:ML8"/>
    <mergeCell ref="MM6:MM8"/>
    <mergeCell ref="MN6:MN8"/>
    <mergeCell ref="MO6:MO8"/>
    <mergeCell ref="MP6:MP8"/>
    <mergeCell ref="MQ6:MQ8"/>
    <mergeCell ref="MR6:MR8"/>
    <mergeCell ref="MS6:MS8"/>
    <mergeCell ref="MT6:MT8"/>
    <mergeCell ref="MU6:MU8"/>
    <mergeCell ref="MV6:MV8"/>
    <mergeCell ref="MW6:MW8"/>
    <mergeCell ref="MX6:MX8"/>
    <mergeCell ref="MY6:MY8"/>
    <mergeCell ref="MZ6:MZ8"/>
    <mergeCell ref="NA6:NA8"/>
    <mergeCell ref="NB6:NB8"/>
    <mergeCell ref="NC6:NC8"/>
    <mergeCell ref="ND6:ND8"/>
    <mergeCell ref="NN6:NN8"/>
    <mergeCell ref="NO6:NO8"/>
    <mergeCell ref="NP6:NP8"/>
    <mergeCell ref="NE6:NE8"/>
    <mergeCell ref="NF6:NF8"/>
    <mergeCell ref="NG6:NG8"/>
    <mergeCell ref="NH6:NH8"/>
    <mergeCell ref="NI6:NI8"/>
    <mergeCell ref="NJ6:NJ8"/>
    <mergeCell ref="NK6:NK8"/>
    <mergeCell ref="NL6:NL8"/>
    <mergeCell ref="NM6:NM8"/>
  </mergeCells>
  <pageMargins left="0.26" right="0.15" top="0.55000000000000004" bottom="0.49" header="0.49212598499999999" footer="0.49212598499999999"/>
  <pageSetup scale="59" orientation="landscape" r:id="rId1"/>
  <headerFooter alignWithMargins="0"/>
  <ignoredErrors>
    <ignoredError sqref="NR439 B441:B445" unlockedFormula="1"/>
    <ignoredError sqref="NS439:NT439" formulaRange="1" unlocked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1E48A-ECD5-4525-889B-B73387A6CAB9}">
  <dimension ref="B1:EU32"/>
  <sheetViews>
    <sheetView showGridLines="0" workbookViewId="0">
      <selection activeCell="F25" sqref="F25"/>
    </sheetView>
  </sheetViews>
  <sheetFormatPr defaultRowHeight="15" x14ac:dyDescent="0.25"/>
  <cols>
    <col min="2" max="2" width="33.28515625" customWidth="1"/>
    <col min="3" max="3" width="16.42578125" bestFit="1" customWidth="1"/>
    <col min="7" max="7" width="13.7109375" customWidth="1"/>
    <col min="8" max="8" width="15.42578125" customWidth="1"/>
    <col min="9" max="9" width="14.42578125" customWidth="1"/>
    <col min="10" max="10" width="12.85546875" bestFit="1" customWidth="1"/>
    <col min="11" max="11" width="22.28515625" customWidth="1"/>
    <col min="12" max="13" width="11.28515625" customWidth="1"/>
    <col min="14" max="17" width="15.42578125" customWidth="1"/>
    <col min="18" max="18" width="11.28515625" customWidth="1"/>
    <col min="19" max="19" width="23" bestFit="1" customWidth="1"/>
    <col min="20" max="21" width="9.28515625" bestFit="1" customWidth="1"/>
    <col min="22" max="151" width="9.140625" bestFit="1" customWidth="1"/>
  </cols>
  <sheetData>
    <row r="1" spans="2:151" x14ac:dyDescent="0.25">
      <c r="T1" s="78">
        <f>R5</f>
        <v>45778</v>
      </c>
      <c r="U1" s="78">
        <f t="shared" ref="U1:CF1" si="0">EDATE(T1,1)</f>
        <v>45809</v>
      </c>
      <c r="V1" s="78">
        <f t="shared" si="0"/>
        <v>45839</v>
      </c>
      <c r="W1" s="78">
        <f t="shared" si="0"/>
        <v>45870</v>
      </c>
      <c r="X1" s="78">
        <f t="shared" si="0"/>
        <v>45901</v>
      </c>
      <c r="Y1" s="78">
        <f t="shared" si="0"/>
        <v>45931</v>
      </c>
      <c r="Z1" s="78">
        <f t="shared" si="0"/>
        <v>45962</v>
      </c>
      <c r="AA1" s="78">
        <f t="shared" si="0"/>
        <v>45992</v>
      </c>
      <c r="AB1" s="78">
        <f t="shared" si="0"/>
        <v>46023</v>
      </c>
      <c r="AC1" s="78">
        <f t="shared" si="0"/>
        <v>46054</v>
      </c>
      <c r="AD1" s="78">
        <f t="shared" si="0"/>
        <v>46082</v>
      </c>
      <c r="AE1" s="78">
        <f t="shared" si="0"/>
        <v>46113</v>
      </c>
      <c r="AF1" s="78">
        <f t="shared" si="0"/>
        <v>46143</v>
      </c>
      <c r="AG1" s="78">
        <f t="shared" si="0"/>
        <v>46174</v>
      </c>
      <c r="AH1" s="78">
        <f t="shared" si="0"/>
        <v>46204</v>
      </c>
      <c r="AI1" s="78">
        <f t="shared" si="0"/>
        <v>46235</v>
      </c>
      <c r="AJ1" s="78">
        <f t="shared" si="0"/>
        <v>46266</v>
      </c>
      <c r="AK1" s="78">
        <f t="shared" si="0"/>
        <v>46296</v>
      </c>
      <c r="AL1" s="78">
        <f t="shared" si="0"/>
        <v>46327</v>
      </c>
      <c r="AM1" s="78">
        <f t="shared" si="0"/>
        <v>46357</v>
      </c>
      <c r="AN1" s="78">
        <f t="shared" si="0"/>
        <v>46388</v>
      </c>
      <c r="AO1" s="78">
        <f t="shared" si="0"/>
        <v>46419</v>
      </c>
      <c r="AP1" s="78">
        <f t="shared" si="0"/>
        <v>46447</v>
      </c>
      <c r="AQ1" s="78">
        <f t="shared" si="0"/>
        <v>46478</v>
      </c>
      <c r="AR1" s="78">
        <f t="shared" si="0"/>
        <v>46508</v>
      </c>
      <c r="AS1" s="78">
        <f t="shared" si="0"/>
        <v>46539</v>
      </c>
      <c r="AT1" s="78">
        <f t="shared" si="0"/>
        <v>46569</v>
      </c>
      <c r="AU1" s="78">
        <f t="shared" si="0"/>
        <v>46600</v>
      </c>
      <c r="AV1" s="78">
        <f t="shared" si="0"/>
        <v>46631</v>
      </c>
      <c r="AW1" s="78">
        <f t="shared" si="0"/>
        <v>46661</v>
      </c>
      <c r="AX1" s="78">
        <f t="shared" si="0"/>
        <v>46692</v>
      </c>
      <c r="AY1" s="78">
        <f t="shared" si="0"/>
        <v>46722</v>
      </c>
      <c r="AZ1" s="78">
        <f t="shared" si="0"/>
        <v>46753</v>
      </c>
      <c r="BA1" s="78">
        <f t="shared" si="0"/>
        <v>46784</v>
      </c>
      <c r="BB1" s="78">
        <f t="shared" si="0"/>
        <v>46813</v>
      </c>
      <c r="BC1" s="78">
        <f t="shared" si="0"/>
        <v>46844</v>
      </c>
      <c r="BD1" s="78">
        <f t="shared" si="0"/>
        <v>46874</v>
      </c>
      <c r="BE1" s="78">
        <f t="shared" si="0"/>
        <v>46905</v>
      </c>
      <c r="BF1" s="78">
        <f t="shared" si="0"/>
        <v>46935</v>
      </c>
      <c r="BG1" s="78">
        <f t="shared" si="0"/>
        <v>46966</v>
      </c>
      <c r="BH1" s="78">
        <f t="shared" si="0"/>
        <v>46997</v>
      </c>
      <c r="BI1" s="78">
        <f t="shared" si="0"/>
        <v>47027</v>
      </c>
      <c r="BJ1" s="78">
        <f t="shared" si="0"/>
        <v>47058</v>
      </c>
      <c r="BK1" s="78">
        <f t="shared" si="0"/>
        <v>47088</v>
      </c>
      <c r="BL1" s="78">
        <f t="shared" si="0"/>
        <v>47119</v>
      </c>
      <c r="BM1" s="78">
        <f t="shared" si="0"/>
        <v>47150</v>
      </c>
      <c r="BN1" s="78">
        <f t="shared" si="0"/>
        <v>47178</v>
      </c>
      <c r="BO1" s="78">
        <f t="shared" si="0"/>
        <v>47209</v>
      </c>
      <c r="BP1" s="78">
        <f t="shared" si="0"/>
        <v>47239</v>
      </c>
      <c r="BQ1" s="78">
        <f t="shared" si="0"/>
        <v>47270</v>
      </c>
      <c r="BR1" s="78">
        <f t="shared" si="0"/>
        <v>47300</v>
      </c>
      <c r="BS1" s="78">
        <f t="shared" si="0"/>
        <v>47331</v>
      </c>
      <c r="BT1" s="78">
        <f t="shared" si="0"/>
        <v>47362</v>
      </c>
      <c r="BU1" s="78">
        <f t="shared" si="0"/>
        <v>47392</v>
      </c>
      <c r="BV1" s="78">
        <f t="shared" si="0"/>
        <v>47423</v>
      </c>
      <c r="BW1" s="78">
        <f t="shared" si="0"/>
        <v>47453</v>
      </c>
      <c r="BX1" s="78">
        <f t="shared" si="0"/>
        <v>47484</v>
      </c>
      <c r="BY1" s="78">
        <f t="shared" si="0"/>
        <v>47515</v>
      </c>
      <c r="BZ1" s="78">
        <f t="shared" si="0"/>
        <v>47543</v>
      </c>
      <c r="CA1" s="78">
        <f t="shared" si="0"/>
        <v>47574</v>
      </c>
      <c r="CB1" s="78">
        <f t="shared" si="0"/>
        <v>47604</v>
      </c>
      <c r="CC1" s="78">
        <f t="shared" si="0"/>
        <v>47635</v>
      </c>
      <c r="CD1" s="78">
        <f t="shared" si="0"/>
        <v>47665</v>
      </c>
      <c r="CE1" s="78">
        <f t="shared" si="0"/>
        <v>47696</v>
      </c>
      <c r="CF1" s="78">
        <f t="shared" si="0"/>
        <v>47727</v>
      </c>
      <c r="CG1" s="78">
        <f t="shared" ref="CG1:ER1" si="1">EDATE(CF1,1)</f>
        <v>47757</v>
      </c>
      <c r="CH1" s="78">
        <f t="shared" si="1"/>
        <v>47788</v>
      </c>
      <c r="CI1" s="78">
        <f t="shared" si="1"/>
        <v>47818</v>
      </c>
      <c r="CJ1" s="78">
        <f t="shared" si="1"/>
        <v>47849</v>
      </c>
      <c r="CK1" s="78">
        <f t="shared" si="1"/>
        <v>47880</v>
      </c>
      <c r="CL1" s="78">
        <f t="shared" si="1"/>
        <v>47908</v>
      </c>
      <c r="CM1" s="78">
        <f t="shared" si="1"/>
        <v>47939</v>
      </c>
      <c r="CN1" s="78">
        <f t="shared" si="1"/>
        <v>47969</v>
      </c>
      <c r="CO1" s="78">
        <f t="shared" si="1"/>
        <v>48000</v>
      </c>
      <c r="CP1" s="78">
        <f t="shared" si="1"/>
        <v>48030</v>
      </c>
      <c r="CQ1" s="78">
        <f t="shared" si="1"/>
        <v>48061</v>
      </c>
      <c r="CR1" s="78">
        <f t="shared" si="1"/>
        <v>48092</v>
      </c>
      <c r="CS1" s="78">
        <f t="shared" si="1"/>
        <v>48122</v>
      </c>
      <c r="CT1" s="78">
        <f t="shared" si="1"/>
        <v>48153</v>
      </c>
      <c r="CU1" s="78">
        <f t="shared" si="1"/>
        <v>48183</v>
      </c>
      <c r="CV1" s="78">
        <f t="shared" si="1"/>
        <v>48214</v>
      </c>
      <c r="CW1" s="78">
        <f t="shared" si="1"/>
        <v>48245</v>
      </c>
      <c r="CX1" s="78">
        <f t="shared" si="1"/>
        <v>48274</v>
      </c>
      <c r="CY1" s="78">
        <f t="shared" si="1"/>
        <v>48305</v>
      </c>
      <c r="CZ1" s="78">
        <f t="shared" si="1"/>
        <v>48335</v>
      </c>
      <c r="DA1" s="78">
        <f t="shared" si="1"/>
        <v>48366</v>
      </c>
      <c r="DB1" s="78">
        <f t="shared" si="1"/>
        <v>48396</v>
      </c>
      <c r="DC1" s="78">
        <f t="shared" si="1"/>
        <v>48427</v>
      </c>
      <c r="DD1" s="78">
        <f t="shared" si="1"/>
        <v>48458</v>
      </c>
      <c r="DE1" s="78">
        <f t="shared" si="1"/>
        <v>48488</v>
      </c>
      <c r="DF1" s="78">
        <f t="shared" si="1"/>
        <v>48519</v>
      </c>
      <c r="DG1" s="78">
        <f t="shared" si="1"/>
        <v>48549</v>
      </c>
      <c r="DH1" s="78">
        <f t="shared" si="1"/>
        <v>48580</v>
      </c>
      <c r="DI1" s="78">
        <f t="shared" si="1"/>
        <v>48611</v>
      </c>
      <c r="DJ1" s="78">
        <f t="shared" si="1"/>
        <v>48639</v>
      </c>
      <c r="DK1" s="78">
        <f t="shared" si="1"/>
        <v>48670</v>
      </c>
      <c r="DL1" s="78">
        <f t="shared" si="1"/>
        <v>48700</v>
      </c>
      <c r="DM1" s="78">
        <f t="shared" si="1"/>
        <v>48731</v>
      </c>
      <c r="DN1" s="78">
        <f t="shared" si="1"/>
        <v>48761</v>
      </c>
      <c r="DO1" s="78">
        <f t="shared" si="1"/>
        <v>48792</v>
      </c>
      <c r="DP1" s="78">
        <f t="shared" si="1"/>
        <v>48823</v>
      </c>
      <c r="DQ1" s="78">
        <f t="shared" si="1"/>
        <v>48853</v>
      </c>
      <c r="DR1" s="78">
        <f t="shared" si="1"/>
        <v>48884</v>
      </c>
      <c r="DS1" s="78">
        <f t="shared" si="1"/>
        <v>48914</v>
      </c>
      <c r="DT1" s="78">
        <f t="shared" si="1"/>
        <v>48945</v>
      </c>
      <c r="DU1" s="78">
        <f t="shared" si="1"/>
        <v>48976</v>
      </c>
      <c r="DV1" s="78">
        <f t="shared" si="1"/>
        <v>49004</v>
      </c>
      <c r="DW1" s="78">
        <f t="shared" si="1"/>
        <v>49035</v>
      </c>
      <c r="DX1" s="78">
        <f t="shared" si="1"/>
        <v>49065</v>
      </c>
      <c r="DY1" s="78">
        <f t="shared" si="1"/>
        <v>49096</v>
      </c>
      <c r="DZ1" s="78">
        <f t="shared" si="1"/>
        <v>49126</v>
      </c>
      <c r="EA1" s="78">
        <f t="shared" si="1"/>
        <v>49157</v>
      </c>
      <c r="EB1" s="78">
        <f t="shared" si="1"/>
        <v>49188</v>
      </c>
      <c r="EC1" s="78">
        <f t="shared" si="1"/>
        <v>49218</v>
      </c>
      <c r="ED1" s="78">
        <f t="shared" si="1"/>
        <v>49249</v>
      </c>
      <c r="EE1" s="78">
        <f t="shared" si="1"/>
        <v>49279</v>
      </c>
      <c r="EF1" s="78">
        <f t="shared" si="1"/>
        <v>49310</v>
      </c>
      <c r="EG1" s="78">
        <f t="shared" si="1"/>
        <v>49341</v>
      </c>
      <c r="EH1" s="78">
        <f t="shared" si="1"/>
        <v>49369</v>
      </c>
      <c r="EI1" s="78">
        <f t="shared" si="1"/>
        <v>49400</v>
      </c>
      <c r="EJ1" s="78">
        <f t="shared" si="1"/>
        <v>49430</v>
      </c>
      <c r="EK1" s="78">
        <f t="shared" si="1"/>
        <v>49461</v>
      </c>
      <c r="EL1" s="78">
        <f t="shared" si="1"/>
        <v>49491</v>
      </c>
      <c r="EM1" s="78">
        <f t="shared" si="1"/>
        <v>49522</v>
      </c>
      <c r="EN1" s="78">
        <f t="shared" si="1"/>
        <v>49553</v>
      </c>
      <c r="EO1" s="78">
        <f t="shared" si="1"/>
        <v>49583</v>
      </c>
      <c r="EP1" s="78">
        <f t="shared" si="1"/>
        <v>49614</v>
      </c>
      <c r="EQ1" s="78">
        <f t="shared" si="1"/>
        <v>49644</v>
      </c>
      <c r="ER1" s="78">
        <f t="shared" si="1"/>
        <v>49675</v>
      </c>
      <c r="ES1" s="78">
        <f t="shared" ref="ES1:EU1" si="2">EDATE(ER1,1)</f>
        <v>49706</v>
      </c>
      <c r="ET1" s="78">
        <f t="shared" si="2"/>
        <v>49735</v>
      </c>
      <c r="EU1" s="78">
        <f t="shared" si="2"/>
        <v>49766</v>
      </c>
    </row>
    <row r="2" spans="2:151" x14ac:dyDescent="0.25">
      <c r="R2" s="79">
        <v>0</v>
      </c>
      <c r="S2" t="s">
        <v>1309</v>
      </c>
      <c r="T2" s="80">
        <f>T3*(1-$R$2)</f>
        <v>9005.90625</v>
      </c>
      <c r="U2" s="80">
        <f t="shared" ref="U2:CF2" si="3">U3*(1-$R$2)</f>
        <v>18011.8125</v>
      </c>
      <c r="V2" s="80">
        <f t="shared" si="3"/>
        <v>11857.776562499999</v>
      </c>
      <c r="W2" s="80">
        <f t="shared" si="3"/>
        <v>9262.1025047229268</v>
      </c>
      <c r="X2" s="80">
        <f t="shared" si="3"/>
        <v>9262.1025047229268</v>
      </c>
      <c r="Y2" s="80">
        <f t="shared" si="3"/>
        <v>9262.1025047229268</v>
      </c>
      <c r="Z2" s="80">
        <f t="shared" si="3"/>
        <v>9262.1025047229268</v>
      </c>
      <c r="AA2" s="80">
        <f t="shared" si="3"/>
        <v>9262.1025047229268</v>
      </c>
      <c r="AB2" s="80">
        <f t="shared" si="3"/>
        <v>9262.1025047229268</v>
      </c>
      <c r="AC2" s="80">
        <f t="shared" si="3"/>
        <v>9262.1025047229268</v>
      </c>
      <c r="AD2" s="80">
        <f t="shared" si="3"/>
        <v>9262.1025047229268</v>
      </c>
      <c r="AE2" s="80">
        <f t="shared" si="3"/>
        <v>9262.1025047229268</v>
      </c>
      <c r="AF2" s="80">
        <f t="shared" si="3"/>
        <v>9262.1025047229268</v>
      </c>
      <c r="AG2" s="80">
        <f t="shared" si="3"/>
        <v>9262.1025047229268</v>
      </c>
      <c r="AH2" s="80">
        <f t="shared" si="3"/>
        <v>9262.1025047229268</v>
      </c>
      <c r="AI2" s="80">
        <f t="shared" si="3"/>
        <v>9262.1025047229268</v>
      </c>
      <c r="AJ2" s="80">
        <f t="shared" si="3"/>
        <v>9262.1025047229268</v>
      </c>
      <c r="AK2" s="80">
        <f t="shared" si="3"/>
        <v>9262.1025047229268</v>
      </c>
      <c r="AL2" s="80">
        <f t="shared" si="3"/>
        <v>9262.1025047229268</v>
      </c>
      <c r="AM2" s="80">
        <f t="shared" si="3"/>
        <v>9262.1025047229268</v>
      </c>
      <c r="AN2" s="80">
        <f t="shared" si="3"/>
        <v>9262.1025047229268</v>
      </c>
      <c r="AO2" s="80">
        <f t="shared" si="3"/>
        <v>9262.1025047229268</v>
      </c>
      <c r="AP2" s="80">
        <f t="shared" si="3"/>
        <v>9262.1025047229268</v>
      </c>
      <c r="AQ2" s="80">
        <f t="shared" si="3"/>
        <v>9262.1025047229268</v>
      </c>
      <c r="AR2" s="80">
        <f t="shared" si="3"/>
        <v>9262.1025047229268</v>
      </c>
      <c r="AS2" s="80">
        <f t="shared" si="3"/>
        <v>9262.1025047229268</v>
      </c>
      <c r="AT2" s="80">
        <f t="shared" si="3"/>
        <v>9262.1025047229268</v>
      </c>
      <c r="AU2" s="80">
        <f t="shared" si="3"/>
        <v>9262.1025047229268</v>
      </c>
      <c r="AV2" s="80">
        <f t="shared" si="3"/>
        <v>9262.1025047229268</v>
      </c>
      <c r="AW2" s="80">
        <f t="shared" si="3"/>
        <v>9262.1025047229268</v>
      </c>
      <c r="AX2" s="80">
        <f t="shared" si="3"/>
        <v>9262.1025047229268</v>
      </c>
      <c r="AY2" s="80">
        <f t="shared" si="3"/>
        <v>9262.1025047229268</v>
      </c>
      <c r="AZ2" s="80">
        <f t="shared" si="3"/>
        <v>9262.1025047229268</v>
      </c>
      <c r="BA2" s="80">
        <f t="shared" si="3"/>
        <v>9262.1025047229268</v>
      </c>
      <c r="BB2" s="80">
        <f t="shared" si="3"/>
        <v>9262.1025047229268</v>
      </c>
      <c r="BC2" s="80">
        <f t="shared" si="3"/>
        <v>9262.1025047229268</v>
      </c>
      <c r="BD2" s="80">
        <f t="shared" si="3"/>
        <v>9262.1025047229268</v>
      </c>
      <c r="BE2" s="80">
        <f t="shared" si="3"/>
        <v>9262.1025047229268</v>
      </c>
      <c r="BF2" s="80">
        <f t="shared" si="3"/>
        <v>9262.1025047229268</v>
      </c>
      <c r="BG2" s="80">
        <f t="shared" si="3"/>
        <v>9262.1025047229268</v>
      </c>
      <c r="BH2" s="80">
        <f t="shared" si="3"/>
        <v>9262.1025047229268</v>
      </c>
      <c r="BI2" s="80">
        <f t="shared" si="3"/>
        <v>9262.1025047229268</v>
      </c>
      <c r="BJ2" s="80">
        <f t="shared" si="3"/>
        <v>9262.1025047229268</v>
      </c>
      <c r="BK2" s="80">
        <f t="shared" si="3"/>
        <v>9262.1025047229268</v>
      </c>
      <c r="BL2" s="80">
        <f t="shared" si="3"/>
        <v>9262.1025047229268</v>
      </c>
      <c r="BM2" s="80">
        <f t="shared" si="3"/>
        <v>9262.1025047229268</v>
      </c>
      <c r="BN2" s="80">
        <f t="shared" si="3"/>
        <v>9262.1025047229268</v>
      </c>
      <c r="BO2" s="80">
        <f t="shared" si="3"/>
        <v>9262.1025047229268</v>
      </c>
      <c r="BP2" s="80">
        <f t="shared" si="3"/>
        <v>9262.1025047229268</v>
      </c>
      <c r="BQ2" s="80">
        <f t="shared" si="3"/>
        <v>9262.1025047229268</v>
      </c>
      <c r="BR2" s="80">
        <f t="shared" si="3"/>
        <v>9262.1025047229268</v>
      </c>
      <c r="BS2" s="80">
        <f t="shared" si="3"/>
        <v>9262.1025047229268</v>
      </c>
      <c r="BT2" s="80">
        <f t="shared" si="3"/>
        <v>9262.1025047229268</v>
      </c>
      <c r="BU2" s="80">
        <f t="shared" si="3"/>
        <v>9262.1025047229268</v>
      </c>
      <c r="BV2" s="80">
        <f t="shared" si="3"/>
        <v>9262.1025047229268</v>
      </c>
      <c r="BW2" s="80">
        <f t="shared" si="3"/>
        <v>9262.1025047229268</v>
      </c>
      <c r="BX2" s="80">
        <f t="shared" si="3"/>
        <v>9262.1025047229268</v>
      </c>
      <c r="BY2" s="80">
        <f t="shared" si="3"/>
        <v>9262.1025047229268</v>
      </c>
      <c r="BZ2" s="80">
        <f t="shared" si="3"/>
        <v>9262.1025047229268</v>
      </c>
      <c r="CA2" s="80">
        <f t="shared" si="3"/>
        <v>9262.1025047229268</v>
      </c>
      <c r="CB2" s="80">
        <f t="shared" si="3"/>
        <v>9262.1025047229268</v>
      </c>
      <c r="CC2" s="80">
        <f t="shared" si="3"/>
        <v>9262.1025047229268</v>
      </c>
      <c r="CD2" s="80">
        <f t="shared" si="3"/>
        <v>9262.1025047229268</v>
      </c>
      <c r="CE2" s="80">
        <f t="shared" si="3"/>
        <v>9262.1025047229268</v>
      </c>
      <c r="CF2" s="80">
        <f t="shared" si="3"/>
        <v>9262.1025047229268</v>
      </c>
      <c r="CG2" s="80">
        <f t="shared" ref="CG2:ER2" si="4">CG3*(1-$R$2)</f>
        <v>9262.1025047229268</v>
      </c>
      <c r="CH2" s="80">
        <f t="shared" si="4"/>
        <v>9262.1025047229268</v>
      </c>
      <c r="CI2" s="80">
        <f t="shared" si="4"/>
        <v>9262.1025047229268</v>
      </c>
      <c r="CJ2" s="80">
        <f t="shared" si="4"/>
        <v>9262.1025047229268</v>
      </c>
      <c r="CK2" s="80">
        <f t="shared" si="4"/>
        <v>9262.1025047229268</v>
      </c>
      <c r="CL2" s="80">
        <f t="shared" si="4"/>
        <v>9262.1025047229268</v>
      </c>
      <c r="CM2" s="80">
        <f t="shared" si="4"/>
        <v>9262.1025047229268</v>
      </c>
      <c r="CN2" s="80">
        <f t="shared" si="4"/>
        <v>9262.1025047229268</v>
      </c>
      <c r="CO2" s="80">
        <f t="shared" si="4"/>
        <v>9262.1025047229268</v>
      </c>
      <c r="CP2" s="80">
        <f t="shared" si="4"/>
        <v>9262.1025047229268</v>
      </c>
      <c r="CQ2" s="80">
        <f t="shared" si="4"/>
        <v>9262.1025047229268</v>
      </c>
      <c r="CR2" s="80">
        <f t="shared" si="4"/>
        <v>9262.1025047229268</v>
      </c>
      <c r="CS2" s="80">
        <f t="shared" si="4"/>
        <v>9262.1025047229268</v>
      </c>
      <c r="CT2" s="80">
        <f t="shared" si="4"/>
        <v>9262.1025047229268</v>
      </c>
      <c r="CU2" s="80">
        <f t="shared" si="4"/>
        <v>9262.1025047229268</v>
      </c>
      <c r="CV2" s="80">
        <f t="shared" si="4"/>
        <v>9262.1025047229268</v>
      </c>
      <c r="CW2" s="80">
        <f t="shared" si="4"/>
        <v>9262.1025047229268</v>
      </c>
      <c r="CX2" s="80">
        <f t="shared" si="4"/>
        <v>9262.1025047229268</v>
      </c>
      <c r="CY2" s="80">
        <f t="shared" si="4"/>
        <v>9262.1025047229268</v>
      </c>
      <c r="CZ2" s="80">
        <f t="shared" si="4"/>
        <v>9262.1025047229268</v>
      </c>
      <c r="DA2" s="80">
        <f t="shared" si="4"/>
        <v>9262.1025047229268</v>
      </c>
      <c r="DB2" s="80">
        <f t="shared" si="4"/>
        <v>9262.1025047229268</v>
      </c>
      <c r="DC2" s="80">
        <f t="shared" si="4"/>
        <v>9262.1025047229268</v>
      </c>
      <c r="DD2" s="80">
        <f t="shared" si="4"/>
        <v>9262.1025047229268</v>
      </c>
      <c r="DE2" s="80">
        <f t="shared" si="4"/>
        <v>9262.1025047229268</v>
      </c>
      <c r="DF2" s="80">
        <f t="shared" si="4"/>
        <v>9262.1025047229268</v>
      </c>
      <c r="DG2" s="80">
        <f t="shared" si="4"/>
        <v>9262.1025047229268</v>
      </c>
      <c r="DH2" s="80">
        <f t="shared" si="4"/>
        <v>9262.1025047229268</v>
      </c>
      <c r="DI2" s="80">
        <f t="shared" si="4"/>
        <v>9262.1025047229268</v>
      </c>
      <c r="DJ2" s="80">
        <f t="shared" si="4"/>
        <v>9262.1025047229268</v>
      </c>
      <c r="DK2" s="80">
        <f t="shared" si="4"/>
        <v>9262.1025047229268</v>
      </c>
      <c r="DL2" s="80">
        <f t="shared" si="4"/>
        <v>9262.1025047229268</v>
      </c>
      <c r="DM2" s="80">
        <f t="shared" si="4"/>
        <v>9262.1025047229268</v>
      </c>
      <c r="DN2" s="80">
        <f t="shared" si="4"/>
        <v>9262.1025047229268</v>
      </c>
      <c r="DO2" s="80">
        <f t="shared" si="4"/>
        <v>9262.1025047229268</v>
      </c>
      <c r="DP2" s="80">
        <f t="shared" si="4"/>
        <v>9262.1025047229268</v>
      </c>
      <c r="DQ2" s="80">
        <f t="shared" si="4"/>
        <v>9262.1025047229268</v>
      </c>
      <c r="DR2" s="80">
        <f t="shared" si="4"/>
        <v>9262.1025047229268</v>
      </c>
      <c r="DS2" s="80">
        <f t="shared" si="4"/>
        <v>9262.1025047229268</v>
      </c>
      <c r="DT2" s="80">
        <f t="shared" si="4"/>
        <v>9262.1025047229268</v>
      </c>
      <c r="DU2" s="80">
        <f t="shared" si="4"/>
        <v>9262.1025047229268</v>
      </c>
      <c r="DV2" s="80">
        <f t="shared" si="4"/>
        <v>9262.1025047229268</v>
      </c>
      <c r="DW2" s="80">
        <f t="shared" si="4"/>
        <v>9262.1025047229268</v>
      </c>
      <c r="DX2" s="80">
        <f t="shared" si="4"/>
        <v>9262.1025047229268</v>
      </c>
      <c r="DY2" s="80">
        <f t="shared" si="4"/>
        <v>9262.1025047229268</v>
      </c>
      <c r="DZ2" s="80">
        <f t="shared" si="4"/>
        <v>9262.1025047229268</v>
      </c>
      <c r="EA2" s="80">
        <f t="shared" si="4"/>
        <v>9262.1025047229268</v>
      </c>
      <c r="EB2" s="80">
        <f t="shared" si="4"/>
        <v>9262.1025047229268</v>
      </c>
      <c r="EC2" s="80">
        <f t="shared" si="4"/>
        <v>9262.1025047229268</v>
      </c>
      <c r="ED2" s="80">
        <f t="shared" si="4"/>
        <v>9262.1025047229268</v>
      </c>
      <c r="EE2" s="80">
        <f t="shared" si="4"/>
        <v>9262.1025047229268</v>
      </c>
      <c r="EF2" s="80">
        <f t="shared" si="4"/>
        <v>9262.1025047229268</v>
      </c>
      <c r="EG2" s="80">
        <f t="shared" si="4"/>
        <v>9262.1025047229268</v>
      </c>
      <c r="EH2" s="80">
        <f t="shared" si="4"/>
        <v>9262.1025047229268</v>
      </c>
      <c r="EI2" s="80">
        <f t="shared" si="4"/>
        <v>9262.1025047229268</v>
      </c>
      <c r="EJ2" s="80">
        <f t="shared" si="4"/>
        <v>9262.1025047229268</v>
      </c>
      <c r="EK2" s="80">
        <f t="shared" si="4"/>
        <v>9262.1025047229268</v>
      </c>
      <c r="EL2" s="80">
        <f t="shared" si="4"/>
        <v>4651.5092792842406</v>
      </c>
      <c r="EM2" s="80">
        <f t="shared" si="4"/>
        <v>0</v>
      </c>
      <c r="EN2" s="80">
        <f t="shared" si="4"/>
        <v>0</v>
      </c>
      <c r="EO2" s="80">
        <f t="shared" si="4"/>
        <v>0</v>
      </c>
      <c r="EP2" s="80">
        <f t="shared" si="4"/>
        <v>0</v>
      </c>
      <c r="EQ2" s="80">
        <f t="shared" si="4"/>
        <v>0</v>
      </c>
      <c r="ER2" s="80">
        <f t="shared" si="4"/>
        <v>0</v>
      </c>
      <c r="ES2" s="80">
        <f t="shared" ref="ES2:EU2" si="5">ES3*(1-$R$2)</f>
        <v>0</v>
      </c>
      <c r="ET2" s="80">
        <f t="shared" si="5"/>
        <v>0</v>
      </c>
      <c r="EU2" s="80">
        <f t="shared" si="5"/>
        <v>0</v>
      </c>
    </row>
    <row r="3" spans="2:151" x14ac:dyDescent="0.25">
      <c r="S3" t="s">
        <v>1310</v>
      </c>
      <c r="T3" s="80">
        <f>SUM(T5:T14)</f>
        <v>9005.90625</v>
      </c>
      <c r="U3" s="80">
        <f t="shared" ref="U3:CF3" si="6">SUM(U5:U14)</f>
        <v>18011.8125</v>
      </c>
      <c r="V3" s="80">
        <f t="shared" si="6"/>
        <v>11857.776562499999</v>
      </c>
      <c r="W3" s="80">
        <f t="shared" si="6"/>
        <v>9262.1025047229268</v>
      </c>
      <c r="X3" s="80">
        <f t="shared" si="6"/>
        <v>9262.1025047229268</v>
      </c>
      <c r="Y3" s="80">
        <f t="shared" si="6"/>
        <v>9262.1025047229268</v>
      </c>
      <c r="Z3" s="80">
        <f t="shared" si="6"/>
        <v>9262.1025047229268</v>
      </c>
      <c r="AA3" s="80">
        <f t="shared" si="6"/>
        <v>9262.1025047229268</v>
      </c>
      <c r="AB3" s="80">
        <f t="shared" si="6"/>
        <v>9262.1025047229268</v>
      </c>
      <c r="AC3" s="80">
        <f t="shared" si="6"/>
        <v>9262.1025047229268</v>
      </c>
      <c r="AD3" s="80">
        <f t="shared" si="6"/>
        <v>9262.1025047229268</v>
      </c>
      <c r="AE3" s="80">
        <f t="shared" si="6"/>
        <v>9262.1025047229268</v>
      </c>
      <c r="AF3" s="80">
        <f t="shared" si="6"/>
        <v>9262.1025047229268</v>
      </c>
      <c r="AG3" s="80">
        <f t="shared" si="6"/>
        <v>9262.1025047229268</v>
      </c>
      <c r="AH3" s="80">
        <f t="shared" si="6"/>
        <v>9262.1025047229268</v>
      </c>
      <c r="AI3" s="80">
        <f t="shared" si="6"/>
        <v>9262.1025047229268</v>
      </c>
      <c r="AJ3" s="80">
        <f t="shared" si="6"/>
        <v>9262.1025047229268</v>
      </c>
      <c r="AK3" s="80">
        <f t="shared" si="6"/>
        <v>9262.1025047229268</v>
      </c>
      <c r="AL3" s="80">
        <f t="shared" si="6"/>
        <v>9262.1025047229268</v>
      </c>
      <c r="AM3" s="80">
        <f t="shared" si="6"/>
        <v>9262.1025047229268</v>
      </c>
      <c r="AN3" s="80">
        <f t="shared" si="6"/>
        <v>9262.1025047229268</v>
      </c>
      <c r="AO3" s="80">
        <f t="shared" si="6"/>
        <v>9262.1025047229268</v>
      </c>
      <c r="AP3" s="80">
        <f t="shared" si="6"/>
        <v>9262.1025047229268</v>
      </c>
      <c r="AQ3" s="80">
        <f t="shared" si="6"/>
        <v>9262.1025047229268</v>
      </c>
      <c r="AR3" s="80">
        <f t="shared" si="6"/>
        <v>9262.1025047229268</v>
      </c>
      <c r="AS3" s="80">
        <f t="shared" si="6"/>
        <v>9262.1025047229268</v>
      </c>
      <c r="AT3" s="80">
        <f t="shared" si="6"/>
        <v>9262.1025047229268</v>
      </c>
      <c r="AU3" s="80">
        <f t="shared" si="6"/>
        <v>9262.1025047229268</v>
      </c>
      <c r="AV3" s="80">
        <f t="shared" si="6"/>
        <v>9262.1025047229268</v>
      </c>
      <c r="AW3" s="80">
        <f t="shared" si="6"/>
        <v>9262.1025047229268</v>
      </c>
      <c r="AX3" s="80">
        <f t="shared" si="6"/>
        <v>9262.1025047229268</v>
      </c>
      <c r="AY3" s="80">
        <f t="shared" si="6"/>
        <v>9262.1025047229268</v>
      </c>
      <c r="AZ3" s="80">
        <f t="shared" si="6"/>
        <v>9262.1025047229268</v>
      </c>
      <c r="BA3" s="80">
        <f t="shared" si="6"/>
        <v>9262.1025047229268</v>
      </c>
      <c r="BB3" s="80">
        <f t="shared" si="6"/>
        <v>9262.1025047229268</v>
      </c>
      <c r="BC3" s="80">
        <f t="shared" si="6"/>
        <v>9262.1025047229268</v>
      </c>
      <c r="BD3" s="80">
        <f t="shared" si="6"/>
        <v>9262.1025047229268</v>
      </c>
      <c r="BE3" s="80">
        <f t="shared" si="6"/>
        <v>9262.1025047229268</v>
      </c>
      <c r="BF3" s="80">
        <f t="shared" si="6"/>
        <v>9262.1025047229268</v>
      </c>
      <c r="BG3" s="80">
        <f t="shared" si="6"/>
        <v>9262.1025047229268</v>
      </c>
      <c r="BH3" s="80">
        <f t="shared" si="6"/>
        <v>9262.1025047229268</v>
      </c>
      <c r="BI3" s="80">
        <f t="shared" si="6"/>
        <v>9262.1025047229268</v>
      </c>
      <c r="BJ3" s="80">
        <f t="shared" si="6"/>
        <v>9262.1025047229268</v>
      </c>
      <c r="BK3" s="80">
        <f t="shared" si="6"/>
        <v>9262.1025047229268</v>
      </c>
      <c r="BL3" s="80">
        <f t="shared" si="6"/>
        <v>9262.1025047229268</v>
      </c>
      <c r="BM3" s="80">
        <f t="shared" si="6"/>
        <v>9262.1025047229268</v>
      </c>
      <c r="BN3" s="80">
        <f t="shared" si="6"/>
        <v>9262.1025047229268</v>
      </c>
      <c r="BO3" s="80">
        <f t="shared" si="6"/>
        <v>9262.1025047229268</v>
      </c>
      <c r="BP3" s="80">
        <f t="shared" si="6"/>
        <v>9262.1025047229268</v>
      </c>
      <c r="BQ3" s="80">
        <f t="shared" si="6"/>
        <v>9262.1025047229268</v>
      </c>
      <c r="BR3" s="80">
        <f t="shared" si="6"/>
        <v>9262.1025047229268</v>
      </c>
      <c r="BS3" s="80">
        <f t="shared" si="6"/>
        <v>9262.1025047229268</v>
      </c>
      <c r="BT3" s="80">
        <f t="shared" si="6"/>
        <v>9262.1025047229268</v>
      </c>
      <c r="BU3" s="80">
        <f t="shared" si="6"/>
        <v>9262.1025047229268</v>
      </c>
      <c r="BV3" s="80">
        <f t="shared" si="6"/>
        <v>9262.1025047229268</v>
      </c>
      <c r="BW3" s="80">
        <f t="shared" si="6"/>
        <v>9262.1025047229268</v>
      </c>
      <c r="BX3" s="80">
        <f t="shared" si="6"/>
        <v>9262.1025047229268</v>
      </c>
      <c r="BY3" s="80">
        <f t="shared" si="6"/>
        <v>9262.1025047229268</v>
      </c>
      <c r="BZ3" s="80">
        <f t="shared" si="6"/>
        <v>9262.1025047229268</v>
      </c>
      <c r="CA3" s="80">
        <f t="shared" si="6"/>
        <v>9262.1025047229268</v>
      </c>
      <c r="CB3" s="80">
        <f t="shared" si="6"/>
        <v>9262.1025047229268</v>
      </c>
      <c r="CC3" s="80">
        <f t="shared" si="6"/>
        <v>9262.1025047229268</v>
      </c>
      <c r="CD3" s="80">
        <f t="shared" si="6"/>
        <v>9262.1025047229268</v>
      </c>
      <c r="CE3" s="80">
        <f t="shared" si="6"/>
        <v>9262.1025047229268</v>
      </c>
      <c r="CF3" s="80">
        <f t="shared" si="6"/>
        <v>9262.1025047229268</v>
      </c>
      <c r="CG3" s="80">
        <f t="shared" ref="CG3:ER3" si="7">SUM(CG5:CG14)</f>
        <v>9262.1025047229268</v>
      </c>
      <c r="CH3" s="80">
        <f t="shared" si="7"/>
        <v>9262.1025047229268</v>
      </c>
      <c r="CI3" s="80">
        <f t="shared" si="7"/>
        <v>9262.1025047229268</v>
      </c>
      <c r="CJ3" s="80">
        <f t="shared" si="7"/>
        <v>9262.1025047229268</v>
      </c>
      <c r="CK3" s="80">
        <f t="shared" si="7"/>
        <v>9262.1025047229268</v>
      </c>
      <c r="CL3" s="80">
        <f t="shared" si="7"/>
        <v>9262.1025047229268</v>
      </c>
      <c r="CM3" s="80">
        <f t="shared" si="7"/>
        <v>9262.1025047229268</v>
      </c>
      <c r="CN3" s="80">
        <f t="shared" si="7"/>
        <v>9262.1025047229268</v>
      </c>
      <c r="CO3" s="80">
        <f t="shared" si="7"/>
        <v>9262.1025047229268</v>
      </c>
      <c r="CP3" s="80">
        <f t="shared" si="7"/>
        <v>9262.1025047229268</v>
      </c>
      <c r="CQ3" s="80">
        <f t="shared" si="7"/>
        <v>9262.1025047229268</v>
      </c>
      <c r="CR3" s="80">
        <f t="shared" si="7"/>
        <v>9262.1025047229268</v>
      </c>
      <c r="CS3" s="80">
        <f t="shared" si="7"/>
        <v>9262.1025047229268</v>
      </c>
      <c r="CT3" s="80">
        <f t="shared" si="7"/>
        <v>9262.1025047229268</v>
      </c>
      <c r="CU3" s="80">
        <f t="shared" si="7"/>
        <v>9262.1025047229268</v>
      </c>
      <c r="CV3" s="80">
        <f t="shared" si="7"/>
        <v>9262.1025047229268</v>
      </c>
      <c r="CW3" s="80">
        <f t="shared" si="7"/>
        <v>9262.1025047229268</v>
      </c>
      <c r="CX3" s="80">
        <f t="shared" si="7"/>
        <v>9262.1025047229268</v>
      </c>
      <c r="CY3" s="80">
        <f t="shared" si="7"/>
        <v>9262.1025047229268</v>
      </c>
      <c r="CZ3" s="80">
        <f t="shared" si="7"/>
        <v>9262.1025047229268</v>
      </c>
      <c r="DA3" s="80">
        <f t="shared" si="7"/>
        <v>9262.1025047229268</v>
      </c>
      <c r="DB3" s="80">
        <f t="shared" si="7"/>
        <v>9262.1025047229268</v>
      </c>
      <c r="DC3" s="80">
        <f t="shared" si="7"/>
        <v>9262.1025047229268</v>
      </c>
      <c r="DD3" s="80">
        <f t="shared" si="7"/>
        <v>9262.1025047229268</v>
      </c>
      <c r="DE3" s="80">
        <f t="shared" si="7"/>
        <v>9262.1025047229268</v>
      </c>
      <c r="DF3" s="80">
        <f t="shared" si="7"/>
        <v>9262.1025047229268</v>
      </c>
      <c r="DG3" s="80">
        <f t="shared" si="7"/>
        <v>9262.1025047229268</v>
      </c>
      <c r="DH3" s="80">
        <f t="shared" si="7"/>
        <v>9262.1025047229268</v>
      </c>
      <c r="DI3" s="80">
        <f t="shared" si="7"/>
        <v>9262.1025047229268</v>
      </c>
      <c r="DJ3" s="80">
        <f t="shared" si="7"/>
        <v>9262.1025047229268</v>
      </c>
      <c r="DK3" s="80">
        <f t="shared" si="7"/>
        <v>9262.1025047229268</v>
      </c>
      <c r="DL3" s="80">
        <f t="shared" si="7"/>
        <v>9262.1025047229268</v>
      </c>
      <c r="DM3" s="80">
        <f t="shared" si="7"/>
        <v>9262.1025047229268</v>
      </c>
      <c r="DN3" s="80">
        <f t="shared" si="7"/>
        <v>9262.1025047229268</v>
      </c>
      <c r="DO3" s="80">
        <f t="shared" si="7"/>
        <v>9262.1025047229268</v>
      </c>
      <c r="DP3" s="80">
        <f t="shared" si="7"/>
        <v>9262.1025047229268</v>
      </c>
      <c r="DQ3" s="80">
        <f t="shared" si="7"/>
        <v>9262.1025047229268</v>
      </c>
      <c r="DR3" s="80">
        <f t="shared" si="7"/>
        <v>9262.1025047229268</v>
      </c>
      <c r="DS3" s="80">
        <f t="shared" si="7"/>
        <v>9262.1025047229268</v>
      </c>
      <c r="DT3" s="80">
        <f t="shared" si="7"/>
        <v>9262.1025047229268</v>
      </c>
      <c r="DU3" s="80">
        <f t="shared" si="7"/>
        <v>9262.1025047229268</v>
      </c>
      <c r="DV3" s="80">
        <f t="shared" si="7"/>
        <v>9262.1025047229268</v>
      </c>
      <c r="DW3" s="80">
        <f t="shared" si="7"/>
        <v>9262.1025047229268</v>
      </c>
      <c r="DX3" s="80">
        <f t="shared" si="7"/>
        <v>9262.1025047229268</v>
      </c>
      <c r="DY3" s="80">
        <f t="shared" si="7"/>
        <v>9262.1025047229268</v>
      </c>
      <c r="DZ3" s="80">
        <f t="shared" si="7"/>
        <v>9262.1025047229268</v>
      </c>
      <c r="EA3" s="80">
        <f t="shared" si="7"/>
        <v>9262.1025047229268</v>
      </c>
      <c r="EB3" s="80">
        <f t="shared" si="7"/>
        <v>9262.1025047229268</v>
      </c>
      <c r="EC3" s="80">
        <f t="shared" si="7"/>
        <v>9262.1025047229268</v>
      </c>
      <c r="ED3" s="80">
        <f t="shared" si="7"/>
        <v>9262.1025047229268</v>
      </c>
      <c r="EE3" s="80">
        <f t="shared" si="7"/>
        <v>9262.1025047229268</v>
      </c>
      <c r="EF3" s="80">
        <f t="shared" si="7"/>
        <v>9262.1025047229268</v>
      </c>
      <c r="EG3" s="80">
        <f t="shared" si="7"/>
        <v>9262.1025047229268</v>
      </c>
      <c r="EH3" s="80">
        <f t="shared" si="7"/>
        <v>9262.1025047229268</v>
      </c>
      <c r="EI3" s="80">
        <f t="shared" si="7"/>
        <v>9262.1025047229268</v>
      </c>
      <c r="EJ3" s="80">
        <f t="shared" si="7"/>
        <v>9262.1025047229268</v>
      </c>
      <c r="EK3" s="80">
        <f t="shared" si="7"/>
        <v>9262.1025047229268</v>
      </c>
      <c r="EL3" s="80">
        <f t="shared" si="7"/>
        <v>4651.5092792842406</v>
      </c>
      <c r="EM3" s="80">
        <f t="shared" si="7"/>
        <v>0</v>
      </c>
      <c r="EN3" s="80">
        <f t="shared" si="7"/>
        <v>0</v>
      </c>
      <c r="EO3" s="80">
        <f t="shared" si="7"/>
        <v>0</v>
      </c>
      <c r="EP3" s="80">
        <f t="shared" si="7"/>
        <v>0</v>
      </c>
      <c r="EQ3" s="80">
        <f t="shared" si="7"/>
        <v>0</v>
      </c>
      <c r="ER3" s="80">
        <f t="shared" si="7"/>
        <v>0</v>
      </c>
      <c r="ES3" s="80">
        <f t="shared" ref="ES3:EU3" si="8">SUM(ES5:ES14)</f>
        <v>0</v>
      </c>
      <c r="ET3" s="80">
        <f t="shared" si="8"/>
        <v>0</v>
      </c>
      <c r="EU3" s="80">
        <f t="shared" si="8"/>
        <v>0</v>
      </c>
    </row>
    <row r="4" spans="2:151" ht="43.15" customHeight="1" x14ac:dyDescent="0.25">
      <c r="B4" s="81" t="s">
        <v>1311</v>
      </c>
      <c r="C4" s="82"/>
      <c r="F4" s="81" t="s">
        <v>1312</v>
      </c>
      <c r="G4" s="81" t="s">
        <v>1313</v>
      </c>
      <c r="H4" s="81" t="s">
        <v>1314</v>
      </c>
      <c r="I4" s="81" t="s">
        <v>1315</v>
      </c>
      <c r="J4" s="81" t="s">
        <v>1316</v>
      </c>
      <c r="K4" s="81" t="s">
        <v>1317</v>
      </c>
      <c r="L4" s="81" t="s">
        <v>1318</v>
      </c>
      <c r="M4" s="81" t="s">
        <v>1319</v>
      </c>
      <c r="N4" s="81" t="s">
        <v>1320</v>
      </c>
      <c r="O4" s="81" t="s">
        <v>1321</v>
      </c>
      <c r="P4" s="81" t="s">
        <v>1322</v>
      </c>
      <c r="Q4" s="81" t="s">
        <v>1323</v>
      </c>
      <c r="R4" s="81" t="s">
        <v>1324</v>
      </c>
      <c r="S4" s="83"/>
      <c r="T4" s="81">
        <v>1</v>
      </c>
      <c r="U4" s="81">
        <v>2</v>
      </c>
      <c r="V4" s="81">
        <v>3</v>
      </c>
      <c r="W4" s="81">
        <v>4</v>
      </c>
      <c r="X4" s="81">
        <v>5</v>
      </c>
      <c r="Y4" s="81">
        <v>6</v>
      </c>
      <c r="Z4" s="81">
        <v>7</v>
      </c>
      <c r="AA4" s="81">
        <v>8</v>
      </c>
      <c r="AB4" s="81">
        <v>9</v>
      </c>
      <c r="AC4" s="81">
        <v>10</v>
      </c>
      <c r="AD4" s="81">
        <v>11</v>
      </c>
      <c r="AE4" s="81">
        <v>12</v>
      </c>
      <c r="AF4" s="81">
        <v>13</v>
      </c>
      <c r="AG4" s="81">
        <v>14</v>
      </c>
      <c r="AH4" s="81">
        <v>15</v>
      </c>
      <c r="AI4" s="81">
        <v>16</v>
      </c>
      <c r="AJ4" s="81">
        <v>17</v>
      </c>
      <c r="AK4" s="81">
        <v>18</v>
      </c>
      <c r="AL4" s="81">
        <v>19</v>
      </c>
      <c r="AM4" s="81">
        <v>20</v>
      </c>
      <c r="AN4" s="81">
        <v>21</v>
      </c>
      <c r="AO4" s="81">
        <v>22</v>
      </c>
      <c r="AP4" s="81">
        <v>23</v>
      </c>
      <c r="AQ4" s="81">
        <v>24</v>
      </c>
      <c r="AR4" s="81">
        <v>25</v>
      </c>
      <c r="AS4" s="81">
        <v>26</v>
      </c>
      <c r="AT4" s="81">
        <v>27</v>
      </c>
      <c r="AU4" s="81">
        <v>28</v>
      </c>
      <c r="AV4" s="81">
        <v>29</v>
      </c>
      <c r="AW4" s="81">
        <v>30</v>
      </c>
      <c r="AX4" s="81">
        <v>31</v>
      </c>
      <c r="AY4" s="81">
        <v>32</v>
      </c>
      <c r="AZ4" s="81">
        <v>33</v>
      </c>
      <c r="BA4" s="81">
        <v>34</v>
      </c>
      <c r="BB4" s="81">
        <v>35</v>
      </c>
      <c r="BC4" s="81">
        <v>36</v>
      </c>
      <c r="BD4" s="81">
        <v>37</v>
      </c>
      <c r="BE4" s="81">
        <v>38</v>
      </c>
      <c r="BF4" s="81">
        <v>39</v>
      </c>
      <c r="BG4" s="81">
        <v>40</v>
      </c>
      <c r="BH4" s="81">
        <v>41</v>
      </c>
      <c r="BI4" s="81">
        <v>42</v>
      </c>
      <c r="BJ4" s="81">
        <v>43</v>
      </c>
      <c r="BK4" s="81">
        <v>44</v>
      </c>
      <c r="BL4" s="81">
        <v>45</v>
      </c>
      <c r="BM4" s="81">
        <v>46</v>
      </c>
      <c r="BN4" s="81">
        <v>47</v>
      </c>
      <c r="BO4" s="81">
        <v>48</v>
      </c>
      <c r="BP4" s="81">
        <v>49</v>
      </c>
      <c r="BQ4" s="81">
        <v>50</v>
      </c>
      <c r="BR4" s="81">
        <v>51</v>
      </c>
      <c r="BS4" s="81">
        <v>52</v>
      </c>
      <c r="BT4" s="81">
        <v>53</v>
      </c>
      <c r="BU4" s="81">
        <v>54</v>
      </c>
      <c r="BV4" s="81">
        <v>55</v>
      </c>
      <c r="BW4" s="81">
        <v>56</v>
      </c>
      <c r="BX4" s="81">
        <v>57</v>
      </c>
      <c r="BY4" s="81">
        <v>58</v>
      </c>
      <c r="BZ4" s="81">
        <v>59</v>
      </c>
      <c r="CA4" s="81">
        <v>60</v>
      </c>
      <c r="CB4" s="81">
        <v>61</v>
      </c>
      <c r="CC4" s="81">
        <v>62</v>
      </c>
      <c r="CD4" s="81">
        <v>63</v>
      </c>
      <c r="CE4" s="81">
        <v>64</v>
      </c>
      <c r="CF4" s="81">
        <v>65</v>
      </c>
      <c r="CG4" s="81">
        <v>66</v>
      </c>
      <c r="CH4" s="81">
        <v>67</v>
      </c>
      <c r="CI4" s="81">
        <v>68</v>
      </c>
      <c r="CJ4" s="81">
        <v>69</v>
      </c>
      <c r="CK4" s="81">
        <v>70</v>
      </c>
      <c r="CL4" s="81">
        <v>71</v>
      </c>
      <c r="CM4" s="81">
        <v>72</v>
      </c>
      <c r="CN4" s="81">
        <v>73</v>
      </c>
      <c r="CO4" s="81">
        <v>74</v>
      </c>
      <c r="CP4" s="81">
        <v>75</v>
      </c>
      <c r="CQ4" s="81">
        <v>76</v>
      </c>
      <c r="CR4" s="81">
        <v>77</v>
      </c>
      <c r="CS4" s="81">
        <v>78</v>
      </c>
      <c r="CT4" s="81">
        <v>79</v>
      </c>
      <c r="CU4" s="81">
        <v>80</v>
      </c>
      <c r="CV4" s="81">
        <v>81</v>
      </c>
      <c r="CW4" s="81">
        <v>82</v>
      </c>
      <c r="CX4" s="81">
        <v>83</v>
      </c>
      <c r="CY4" s="81">
        <v>84</v>
      </c>
      <c r="CZ4" s="81">
        <v>85</v>
      </c>
      <c r="DA4" s="81">
        <v>86</v>
      </c>
      <c r="DB4" s="81">
        <v>87</v>
      </c>
      <c r="DC4" s="81">
        <v>88</v>
      </c>
      <c r="DD4" s="81">
        <v>89</v>
      </c>
      <c r="DE4" s="81">
        <v>90</v>
      </c>
      <c r="DF4" s="81">
        <v>91</v>
      </c>
      <c r="DG4" s="81">
        <v>92</v>
      </c>
      <c r="DH4" s="81">
        <v>93</v>
      </c>
      <c r="DI4" s="81">
        <v>94</v>
      </c>
      <c r="DJ4" s="81">
        <v>95</v>
      </c>
      <c r="DK4" s="81">
        <v>96</v>
      </c>
      <c r="DL4" s="81">
        <v>97</v>
      </c>
      <c r="DM4" s="81">
        <v>98</v>
      </c>
      <c r="DN4" s="81">
        <v>99</v>
      </c>
      <c r="DO4" s="81">
        <v>100</v>
      </c>
      <c r="DP4" s="81">
        <v>101</v>
      </c>
      <c r="DQ4" s="81">
        <v>102</v>
      </c>
      <c r="DR4" s="81">
        <v>103</v>
      </c>
      <c r="DS4" s="81">
        <v>104</v>
      </c>
      <c r="DT4" s="81">
        <v>105</v>
      </c>
      <c r="DU4" s="81">
        <v>106</v>
      </c>
      <c r="DV4" s="81">
        <v>107</v>
      </c>
      <c r="DW4" s="81">
        <v>108</v>
      </c>
      <c r="DX4" s="81">
        <v>109</v>
      </c>
      <c r="DY4" s="81">
        <v>110</v>
      </c>
      <c r="DZ4" s="81">
        <v>111</v>
      </c>
      <c r="EA4" s="81">
        <v>112</v>
      </c>
      <c r="EB4" s="81">
        <v>113</v>
      </c>
      <c r="EC4" s="81">
        <v>114</v>
      </c>
      <c r="ED4" s="81">
        <v>115</v>
      </c>
      <c r="EE4" s="81">
        <v>116</v>
      </c>
      <c r="EF4" s="81">
        <v>117</v>
      </c>
      <c r="EG4" s="81">
        <v>118</v>
      </c>
      <c r="EH4" s="81">
        <v>119</v>
      </c>
      <c r="EI4" s="81">
        <v>120</v>
      </c>
      <c r="EJ4" s="81">
        <v>121</v>
      </c>
      <c r="EK4" s="81">
        <v>122</v>
      </c>
      <c r="EL4" s="81">
        <v>123</v>
      </c>
      <c r="EM4" s="81">
        <v>124</v>
      </c>
      <c r="EN4" s="81">
        <v>125</v>
      </c>
      <c r="EO4" s="81">
        <v>126</v>
      </c>
      <c r="EP4" s="81">
        <v>127</v>
      </c>
      <c r="EQ4" s="81">
        <v>128</v>
      </c>
      <c r="ER4" s="81">
        <v>129</v>
      </c>
      <c r="ES4" s="81">
        <v>130</v>
      </c>
      <c r="ET4" s="81">
        <v>131</v>
      </c>
      <c r="EU4" s="81">
        <v>132</v>
      </c>
    </row>
    <row r="5" spans="2:151" x14ac:dyDescent="0.25">
      <c r="B5" s="84" t="s">
        <v>1325</v>
      </c>
      <c r="C5" s="85" t="s">
        <v>1326</v>
      </c>
      <c r="F5">
        <v>1</v>
      </c>
      <c r="G5">
        <f>$C$14</f>
        <v>1</v>
      </c>
      <c r="H5">
        <f>C14</f>
        <v>1</v>
      </c>
      <c r="I5" s="86">
        <f>H5/$C$6</f>
        <v>0.5</v>
      </c>
      <c r="J5" s="80">
        <f>$C$9*$C$8*G5</f>
        <v>18011.8125</v>
      </c>
      <c r="K5" s="80">
        <f t="shared" ref="K5:K32" si="9">(MAX(($C$8-J5)*(($C$17-F5-$C$10)/$C$12),0))*G5</f>
        <v>2851.8703125000002</v>
      </c>
      <c r="L5" s="80">
        <f t="shared" ref="L5:L32" si="10">-PMT($C$13,$C$12,$C$11*$C$8-K5)*G5</f>
        <v>4610.5932254386853</v>
      </c>
      <c r="M5" s="80">
        <f t="shared" ref="M5:M32" si="11">$C$10+F5</f>
        <v>3</v>
      </c>
      <c r="N5" s="80">
        <f t="shared" ref="N5:N32" si="12">MAX($C$17,$C$10+F5)</f>
        <v>4</v>
      </c>
      <c r="O5" s="80">
        <f t="shared" ref="O5:O32" si="13">F5+$C$12+$C$10</f>
        <v>123</v>
      </c>
      <c r="P5" s="80"/>
      <c r="Q5" s="80"/>
      <c r="R5" s="78">
        <f>C16</f>
        <v>45778</v>
      </c>
      <c r="S5" s="80"/>
      <c r="T5" s="80">
        <f t="shared" ref="T5:AI20" si="14">IF(T$4&lt;$F5,0,IF(T$4&lt;$M5,$J5/$C$10,IF(T$4&lt;$N5,$K5/($C$17-$C$10-$F5),IF(T$4&lt;$O5,$L5,0))))</f>
        <v>9005.90625</v>
      </c>
      <c r="U5" s="80">
        <f t="shared" si="14"/>
        <v>9005.90625</v>
      </c>
      <c r="V5" s="80">
        <f t="shared" si="14"/>
        <v>2851.8703125000002</v>
      </c>
      <c r="W5" s="80">
        <f t="shared" si="14"/>
        <v>4610.5932254386853</v>
      </c>
      <c r="X5" s="80">
        <f t="shared" si="14"/>
        <v>4610.5932254386853</v>
      </c>
      <c r="Y5" s="80">
        <f t="shared" si="14"/>
        <v>4610.5932254386853</v>
      </c>
      <c r="Z5" s="80">
        <f t="shared" si="14"/>
        <v>4610.5932254386853</v>
      </c>
      <c r="AA5" s="80">
        <f t="shared" si="14"/>
        <v>4610.5932254386853</v>
      </c>
      <c r="AB5" s="80">
        <f t="shared" si="14"/>
        <v>4610.5932254386853</v>
      </c>
      <c r="AC5" s="80">
        <f t="shared" si="14"/>
        <v>4610.5932254386853</v>
      </c>
      <c r="AD5" s="80">
        <f t="shared" si="14"/>
        <v>4610.5932254386853</v>
      </c>
      <c r="AE5" s="80">
        <f t="shared" si="14"/>
        <v>4610.5932254386853</v>
      </c>
      <c r="AF5" s="80">
        <f t="shared" si="14"/>
        <v>4610.5932254386853</v>
      </c>
      <c r="AG5" s="80">
        <f t="shared" si="14"/>
        <v>4610.5932254386853</v>
      </c>
      <c r="AH5" s="80">
        <f t="shared" si="14"/>
        <v>4610.5932254386853</v>
      </c>
      <c r="AI5" s="80">
        <f t="shared" si="14"/>
        <v>4610.5932254386853</v>
      </c>
      <c r="AJ5" s="80">
        <f t="shared" ref="AJ5:AY20" si="15">IF(AJ$4&lt;$F5,0,IF(AJ$4&lt;$M5,$J5/$C$10,IF(AJ$4&lt;$N5,$K5/($C$17-$C$10-$F5),IF(AJ$4&lt;$O5,$L5,0))))</f>
        <v>4610.5932254386853</v>
      </c>
      <c r="AK5" s="80">
        <f t="shared" si="15"/>
        <v>4610.5932254386853</v>
      </c>
      <c r="AL5" s="80">
        <f t="shared" si="15"/>
        <v>4610.5932254386853</v>
      </c>
      <c r="AM5" s="80">
        <f t="shared" si="15"/>
        <v>4610.5932254386853</v>
      </c>
      <c r="AN5" s="80">
        <f t="shared" si="15"/>
        <v>4610.5932254386853</v>
      </c>
      <c r="AO5" s="80">
        <f t="shared" si="15"/>
        <v>4610.5932254386853</v>
      </c>
      <c r="AP5" s="80">
        <f t="shared" si="15"/>
        <v>4610.5932254386853</v>
      </c>
      <c r="AQ5" s="80">
        <f t="shared" si="15"/>
        <v>4610.5932254386853</v>
      </c>
      <c r="AR5" s="80">
        <f t="shared" si="15"/>
        <v>4610.5932254386853</v>
      </c>
      <c r="AS5" s="80">
        <f t="shared" si="15"/>
        <v>4610.5932254386853</v>
      </c>
      <c r="AT5" s="80">
        <f t="shared" si="15"/>
        <v>4610.5932254386853</v>
      </c>
      <c r="AU5" s="80">
        <f t="shared" si="15"/>
        <v>4610.5932254386853</v>
      </c>
      <c r="AV5" s="80">
        <f t="shared" si="15"/>
        <v>4610.5932254386853</v>
      </c>
      <c r="AW5" s="80">
        <f t="shared" si="15"/>
        <v>4610.5932254386853</v>
      </c>
      <c r="AX5" s="80">
        <f t="shared" si="15"/>
        <v>4610.5932254386853</v>
      </c>
      <c r="AY5" s="80">
        <f t="shared" si="15"/>
        <v>4610.5932254386853</v>
      </c>
      <c r="AZ5" s="80">
        <f t="shared" ref="AZ5:BO20" si="16">IF(AZ$4&lt;$F5,0,IF(AZ$4&lt;$M5,$J5/$C$10,IF(AZ$4&lt;$N5,$K5/($C$17-$C$10-$F5),IF(AZ$4&lt;$O5,$L5,0))))</f>
        <v>4610.5932254386853</v>
      </c>
      <c r="BA5" s="80">
        <f t="shared" si="16"/>
        <v>4610.5932254386853</v>
      </c>
      <c r="BB5" s="80">
        <f t="shared" si="16"/>
        <v>4610.5932254386853</v>
      </c>
      <c r="BC5" s="80">
        <f t="shared" si="16"/>
        <v>4610.5932254386853</v>
      </c>
      <c r="BD5" s="80">
        <f t="shared" si="16"/>
        <v>4610.5932254386853</v>
      </c>
      <c r="BE5" s="80">
        <f t="shared" si="16"/>
        <v>4610.5932254386853</v>
      </c>
      <c r="BF5" s="80">
        <f t="shared" si="16"/>
        <v>4610.5932254386853</v>
      </c>
      <c r="BG5" s="80">
        <f t="shared" si="16"/>
        <v>4610.5932254386853</v>
      </c>
      <c r="BH5" s="80">
        <f t="shared" si="16"/>
        <v>4610.5932254386853</v>
      </c>
      <c r="BI5" s="80">
        <f t="shared" si="16"/>
        <v>4610.5932254386853</v>
      </c>
      <c r="BJ5" s="80">
        <f t="shared" si="16"/>
        <v>4610.5932254386853</v>
      </c>
      <c r="BK5" s="80">
        <f t="shared" si="16"/>
        <v>4610.5932254386853</v>
      </c>
      <c r="BL5" s="80">
        <f t="shared" si="16"/>
        <v>4610.5932254386853</v>
      </c>
      <c r="BM5" s="80">
        <f t="shared" si="16"/>
        <v>4610.5932254386853</v>
      </c>
      <c r="BN5" s="80">
        <f t="shared" si="16"/>
        <v>4610.5932254386853</v>
      </c>
      <c r="BO5" s="80">
        <f t="shared" si="16"/>
        <v>4610.5932254386853</v>
      </c>
      <c r="BP5" s="80">
        <f t="shared" ref="BP5:CE20" si="17">IF(BP$4&lt;$F5,0,IF(BP$4&lt;$M5,$J5/$C$10,IF(BP$4&lt;$N5,$K5/($C$17-$C$10-$F5),IF(BP$4&lt;$O5,$L5,0))))</f>
        <v>4610.5932254386853</v>
      </c>
      <c r="BQ5" s="80">
        <f t="shared" si="17"/>
        <v>4610.5932254386853</v>
      </c>
      <c r="BR5" s="80">
        <f t="shared" si="17"/>
        <v>4610.5932254386853</v>
      </c>
      <c r="BS5" s="80">
        <f t="shared" si="17"/>
        <v>4610.5932254386853</v>
      </c>
      <c r="BT5" s="80">
        <f t="shared" si="17"/>
        <v>4610.5932254386853</v>
      </c>
      <c r="BU5" s="80">
        <f t="shared" si="17"/>
        <v>4610.5932254386853</v>
      </c>
      <c r="BV5" s="80">
        <f t="shared" si="17"/>
        <v>4610.5932254386853</v>
      </c>
      <c r="BW5" s="80">
        <f t="shared" si="17"/>
        <v>4610.5932254386853</v>
      </c>
      <c r="BX5" s="80">
        <f t="shared" si="17"/>
        <v>4610.5932254386853</v>
      </c>
      <c r="BY5" s="80">
        <f t="shared" si="17"/>
        <v>4610.5932254386853</v>
      </c>
      <c r="BZ5" s="80">
        <f t="shared" si="17"/>
        <v>4610.5932254386853</v>
      </c>
      <c r="CA5" s="80">
        <f t="shared" si="17"/>
        <v>4610.5932254386853</v>
      </c>
      <c r="CB5" s="80">
        <f t="shared" si="17"/>
        <v>4610.5932254386853</v>
      </c>
      <c r="CC5" s="80">
        <f t="shared" si="17"/>
        <v>4610.5932254386853</v>
      </c>
      <c r="CD5" s="80">
        <f t="shared" si="17"/>
        <v>4610.5932254386853</v>
      </c>
      <c r="CE5" s="80">
        <f t="shared" si="17"/>
        <v>4610.5932254386853</v>
      </c>
      <c r="CF5" s="80">
        <f t="shared" ref="CF5:CU20" si="18">IF(CF$4&lt;$F5,0,IF(CF$4&lt;$M5,$J5/$C$10,IF(CF$4&lt;$N5,$K5/($C$17-$C$10-$F5),IF(CF$4&lt;$O5,$L5,0))))</f>
        <v>4610.5932254386853</v>
      </c>
      <c r="CG5" s="80">
        <f t="shared" si="18"/>
        <v>4610.5932254386853</v>
      </c>
      <c r="CH5" s="80">
        <f t="shared" si="18"/>
        <v>4610.5932254386853</v>
      </c>
      <c r="CI5" s="80">
        <f t="shared" si="18"/>
        <v>4610.5932254386853</v>
      </c>
      <c r="CJ5" s="80">
        <f t="shared" si="18"/>
        <v>4610.5932254386853</v>
      </c>
      <c r="CK5" s="80">
        <f t="shared" si="18"/>
        <v>4610.5932254386853</v>
      </c>
      <c r="CL5" s="80">
        <f t="shared" si="18"/>
        <v>4610.5932254386853</v>
      </c>
      <c r="CM5" s="80">
        <f t="shared" si="18"/>
        <v>4610.5932254386853</v>
      </c>
      <c r="CN5" s="80">
        <f t="shared" si="18"/>
        <v>4610.5932254386853</v>
      </c>
      <c r="CO5" s="80">
        <f t="shared" si="18"/>
        <v>4610.5932254386853</v>
      </c>
      <c r="CP5" s="80">
        <f t="shared" si="18"/>
        <v>4610.5932254386853</v>
      </c>
      <c r="CQ5" s="80">
        <f t="shared" si="18"/>
        <v>4610.5932254386853</v>
      </c>
      <c r="CR5" s="80">
        <f t="shared" si="18"/>
        <v>4610.5932254386853</v>
      </c>
      <c r="CS5" s="80">
        <f t="shared" si="18"/>
        <v>4610.5932254386853</v>
      </c>
      <c r="CT5" s="80">
        <f t="shared" si="18"/>
        <v>4610.5932254386853</v>
      </c>
      <c r="CU5" s="80">
        <f t="shared" si="18"/>
        <v>4610.5932254386853</v>
      </c>
      <c r="CV5" s="80">
        <f t="shared" ref="CV5:DK20" si="19">IF(CV$4&lt;$F5,0,IF(CV$4&lt;$M5,$J5/$C$10,IF(CV$4&lt;$N5,$K5/($C$17-$C$10-$F5),IF(CV$4&lt;$O5,$L5,0))))</f>
        <v>4610.5932254386853</v>
      </c>
      <c r="CW5" s="80">
        <f t="shared" si="19"/>
        <v>4610.5932254386853</v>
      </c>
      <c r="CX5" s="80">
        <f t="shared" si="19"/>
        <v>4610.5932254386853</v>
      </c>
      <c r="CY5" s="80">
        <f t="shared" si="19"/>
        <v>4610.5932254386853</v>
      </c>
      <c r="CZ5" s="80">
        <f t="shared" si="19"/>
        <v>4610.5932254386853</v>
      </c>
      <c r="DA5" s="80">
        <f t="shared" si="19"/>
        <v>4610.5932254386853</v>
      </c>
      <c r="DB5" s="80">
        <f t="shared" si="19"/>
        <v>4610.5932254386853</v>
      </c>
      <c r="DC5" s="80">
        <f t="shared" si="19"/>
        <v>4610.5932254386853</v>
      </c>
      <c r="DD5" s="80">
        <f t="shared" si="19"/>
        <v>4610.5932254386853</v>
      </c>
      <c r="DE5" s="80">
        <f t="shared" si="19"/>
        <v>4610.5932254386853</v>
      </c>
      <c r="DF5" s="80">
        <f t="shared" si="19"/>
        <v>4610.5932254386853</v>
      </c>
      <c r="DG5" s="80">
        <f t="shared" si="19"/>
        <v>4610.5932254386853</v>
      </c>
      <c r="DH5" s="80">
        <f t="shared" si="19"/>
        <v>4610.5932254386853</v>
      </c>
      <c r="DI5" s="80">
        <f t="shared" si="19"/>
        <v>4610.5932254386853</v>
      </c>
      <c r="DJ5" s="80">
        <f t="shared" si="19"/>
        <v>4610.5932254386853</v>
      </c>
      <c r="DK5" s="80">
        <f t="shared" si="19"/>
        <v>4610.5932254386853</v>
      </c>
      <c r="DL5" s="80">
        <f t="shared" ref="DL5:EA20" si="20">IF(DL$4&lt;$F5,0,IF(DL$4&lt;$M5,$J5/$C$10,IF(DL$4&lt;$N5,$K5/($C$17-$C$10-$F5),IF(DL$4&lt;$O5,$L5,0))))</f>
        <v>4610.5932254386853</v>
      </c>
      <c r="DM5" s="80">
        <f t="shared" si="20"/>
        <v>4610.5932254386853</v>
      </c>
      <c r="DN5" s="80">
        <f t="shared" si="20"/>
        <v>4610.5932254386853</v>
      </c>
      <c r="DO5" s="80">
        <f t="shared" si="20"/>
        <v>4610.5932254386853</v>
      </c>
      <c r="DP5" s="80">
        <f t="shared" si="20"/>
        <v>4610.5932254386853</v>
      </c>
      <c r="DQ5" s="80">
        <f t="shared" si="20"/>
        <v>4610.5932254386853</v>
      </c>
      <c r="DR5" s="80">
        <f t="shared" si="20"/>
        <v>4610.5932254386853</v>
      </c>
      <c r="DS5" s="80">
        <f t="shared" si="20"/>
        <v>4610.5932254386853</v>
      </c>
      <c r="DT5" s="80">
        <f t="shared" si="20"/>
        <v>4610.5932254386853</v>
      </c>
      <c r="DU5" s="80">
        <f t="shared" si="20"/>
        <v>4610.5932254386853</v>
      </c>
      <c r="DV5" s="80">
        <f t="shared" si="20"/>
        <v>4610.5932254386853</v>
      </c>
      <c r="DW5" s="80">
        <f t="shared" si="20"/>
        <v>4610.5932254386853</v>
      </c>
      <c r="DX5" s="80">
        <f t="shared" si="20"/>
        <v>4610.5932254386853</v>
      </c>
      <c r="DY5" s="80">
        <f t="shared" si="20"/>
        <v>4610.5932254386853</v>
      </c>
      <c r="DZ5" s="80">
        <f t="shared" si="20"/>
        <v>4610.5932254386853</v>
      </c>
      <c r="EA5" s="80">
        <f t="shared" si="20"/>
        <v>4610.5932254386853</v>
      </c>
      <c r="EB5" s="80">
        <f t="shared" ref="EB5:EQ20" si="21">IF(EB$4&lt;$F5,0,IF(EB$4&lt;$M5,$J5/$C$10,IF(EB$4&lt;$N5,$K5/($C$17-$C$10-$F5),IF(EB$4&lt;$O5,$L5,0))))</f>
        <v>4610.5932254386853</v>
      </c>
      <c r="EC5" s="80">
        <f t="shared" si="21"/>
        <v>4610.5932254386853</v>
      </c>
      <c r="ED5" s="80">
        <f t="shared" si="21"/>
        <v>4610.5932254386853</v>
      </c>
      <c r="EE5" s="80">
        <f t="shared" si="21"/>
        <v>4610.5932254386853</v>
      </c>
      <c r="EF5" s="80">
        <f t="shared" si="21"/>
        <v>4610.5932254386853</v>
      </c>
      <c r="EG5" s="80">
        <f t="shared" si="21"/>
        <v>4610.5932254386853</v>
      </c>
      <c r="EH5" s="80">
        <f t="shared" si="21"/>
        <v>4610.5932254386853</v>
      </c>
      <c r="EI5" s="80">
        <f t="shared" si="21"/>
        <v>4610.5932254386853</v>
      </c>
      <c r="EJ5" s="80">
        <f t="shared" si="21"/>
        <v>4610.5932254386853</v>
      </c>
      <c r="EK5" s="80">
        <f t="shared" si="21"/>
        <v>4610.5932254386853</v>
      </c>
      <c r="EL5" s="80">
        <f t="shared" si="21"/>
        <v>0</v>
      </c>
      <c r="EM5" s="80">
        <f t="shared" si="21"/>
        <v>0</v>
      </c>
      <c r="EN5" s="80">
        <f t="shared" si="21"/>
        <v>0</v>
      </c>
      <c r="EO5" s="80">
        <f t="shared" si="21"/>
        <v>0</v>
      </c>
      <c r="EP5" s="80">
        <f t="shared" si="21"/>
        <v>0</v>
      </c>
      <c r="EQ5" s="80">
        <f t="shared" si="21"/>
        <v>0</v>
      </c>
      <c r="ER5" s="80">
        <f t="shared" ref="ER5:EU20" si="22">IF(ER$4&lt;$F5,0,IF(ER$4&lt;$M5,$J5/$C$10,IF(ER$4&lt;$N5,$K5/($C$17-$C$10-$F5),IF(ER$4&lt;$O5,$L5,0))))</f>
        <v>0</v>
      </c>
      <c r="ES5" s="80">
        <f t="shared" si="22"/>
        <v>0</v>
      </c>
      <c r="ET5" s="80">
        <f t="shared" si="22"/>
        <v>0</v>
      </c>
      <c r="EU5" s="80">
        <f t="shared" si="22"/>
        <v>0</v>
      </c>
    </row>
    <row r="6" spans="2:151" x14ac:dyDescent="0.25">
      <c r="B6" s="87" t="s">
        <v>1327</v>
      </c>
      <c r="C6" s="88">
        <v>2</v>
      </c>
      <c r="F6">
        <f t="shared" ref="F6:F32" si="23">F5+1</f>
        <v>2</v>
      </c>
      <c r="G6">
        <f t="shared" ref="G6:G32" si="24">IF(I5+($C$14/$C$6)&lt;1,$C$14,$C$6-H5)</f>
        <v>1</v>
      </c>
      <c r="H6">
        <f t="shared" ref="H6:H32" si="25">G6+H5</f>
        <v>2</v>
      </c>
      <c r="I6" s="86">
        <f t="shared" ref="I6:I32" si="26">H6/$C$6</f>
        <v>1</v>
      </c>
      <c r="J6" s="80">
        <f t="shared" ref="J6:J32" si="27">$C$9*$C$8*G6</f>
        <v>18011.8125</v>
      </c>
      <c r="K6" s="80">
        <f t="shared" si="9"/>
        <v>0</v>
      </c>
      <c r="L6" s="80">
        <f t="shared" si="10"/>
        <v>4651.5092792842406</v>
      </c>
      <c r="M6" s="80">
        <f t="shared" si="11"/>
        <v>4</v>
      </c>
      <c r="N6" s="80">
        <f t="shared" si="12"/>
        <v>4</v>
      </c>
      <c r="O6" s="80">
        <f t="shared" si="13"/>
        <v>124</v>
      </c>
      <c r="P6" s="80"/>
      <c r="Q6" s="80"/>
      <c r="R6" s="78">
        <f t="shared" ref="R6:R32" si="28">EDATE(R5,1)</f>
        <v>45809</v>
      </c>
      <c r="S6" s="80"/>
      <c r="T6" s="80">
        <f t="shared" si="14"/>
        <v>0</v>
      </c>
      <c r="U6" s="80">
        <f t="shared" si="14"/>
        <v>9005.90625</v>
      </c>
      <c r="V6" s="80">
        <f t="shared" si="14"/>
        <v>9005.90625</v>
      </c>
      <c r="W6" s="80">
        <f t="shared" si="14"/>
        <v>4651.5092792842406</v>
      </c>
      <c r="X6" s="80">
        <f t="shared" si="14"/>
        <v>4651.5092792842406</v>
      </c>
      <c r="Y6" s="80">
        <f t="shared" si="14"/>
        <v>4651.5092792842406</v>
      </c>
      <c r="Z6" s="80">
        <f t="shared" si="14"/>
        <v>4651.5092792842406</v>
      </c>
      <c r="AA6" s="80">
        <f t="shared" si="14"/>
        <v>4651.5092792842406</v>
      </c>
      <c r="AB6" s="80">
        <f t="shared" si="14"/>
        <v>4651.5092792842406</v>
      </c>
      <c r="AC6" s="80">
        <f t="shared" si="14"/>
        <v>4651.5092792842406</v>
      </c>
      <c r="AD6" s="80">
        <f t="shared" si="14"/>
        <v>4651.5092792842406</v>
      </c>
      <c r="AE6" s="80">
        <f t="shared" si="14"/>
        <v>4651.5092792842406</v>
      </c>
      <c r="AF6" s="80">
        <f t="shared" si="14"/>
        <v>4651.5092792842406</v>
      </c>
      <c r="AG6" s="80">
        <f t="shared" si="14"/>
        <v>4651.5092792842406</v>
      </c>
      <c r="AH6" s="80">
        <f t="shared" si="14"/>
        <v>4651.5092792842406</v>
      </c>
      <c r="AI6" s="80">
        <f t="shared" si="14"/>
        <v>4651.5092792842406</v>
      </c>
      <c r="AJ6" s="80">
        <f t="shared" si="15"/>
        <v>4651.5092792842406</v>
      </c>
      <c r="AK6" s="80">
        <f t="shared" si="15"/>
        <v>4651.5092792842406</v>
      </c>
      <c r="AL6" s="80">
        <f t="shared" si="15"/>
        <v>4651.5092792842406</v>
      </c>
      <c r="AM6" s="80">
        <f t="shared" si="15"/>
        <v>4651.5092792842406</v>
      </c>
      <c r="AN6" s="80">
        <f t="shared" si="15"/>
        <v>4651.5092792842406</v>
      </c>
      <c r="AO6" s="80">
        <f t="shared" si="15"/>
        <v>4651.5092792842406</v>
      </c>
      <c r="AP6" s="80">
        <f t="shared" si="15"/>
        <v>4651.5092792842406</v>
      </c>
      <c r="AQ6" s="80">
        <f t="shared" si="15"/>
        <v>4651.5092792842406</v>
      </c>
      <c r="AR6" s="80">
        <f t="shared" si="15"/>
        <v>4651.5092792842406</v>
      </c>
      <c r="AS6" s="80">
        <f t="shared" si="15"/>
        <v>4651.5092792842406</v>
      </c>
      <c r="AT6" s="80">
        <f t="shared" si="15"/>
        <v>4651.5092792842406</v>
      </c>
      <c r="AU6" s="80">
        <f t="shared" si="15"/>
        <v>4651.5092792842406</v>
      </c>
      <c r="AV6" s="80">
        <f t="shared" si="15"/>
        <v>4651.5092792842406</v>
      </c>
      <c r="AW6" s="80">
        <f t="shared" si="15"/>
        <v>4651.5092792842406</v>
      </c>
      <c r="AX6" s="80">
        <f t="shared" si="15"/>
        <v>4651.5092792842406</v>
      </c>
      <c r="AY6" s="80">
        <f t="shared" si="15"/>
        <v>4651.5092792842406</v>
      </c>
      <c r="AZ6" s="80">
        <f t="shared" si="16"/>
        <v>4651.5092792842406</v>
      </c>
      <c r="BA6" s="80">
        <f t="shared" si="16"/>
        <v>4651.5092792842406</v>
      </c>
      <c r="BB6" s="80">
        <f t="shared" si="16"/>
        <v>4651.5092792842406</v>
      </c>
      <c r="BC6" s="80">
        <f t="shared" si="16"/>
        <v>4651.5092792842406</v>
      </c>
      <c r="BD6" s="80">
        <f t="shared" si="16"/>
        <v>4651.5092792842406</v>
      </c>
      <c r="BE6" s="80">
        <f t="shared" si="16"/>
        <v>4651.5092792842406</v>
      </c>
      <c r="BF6" s="80">
        <f t="shared" si="16"/>
        <v>4651.5092792842406</v>
      </c>
      <c r="BG6" s="80">
        <f t="shared" si="16"/>
        <v>4651.5092792842406</v>
      </c>
      <c r="BH6" s="80">
        <f t="shared" si="16"/>
        <v>4651.5092792842406</v>
      </c>
      <c r="BI6" s="80">
        <f t="shared" si="16"/>
        <v>4651.5092792842406</v>
      </c>
      <c r="BJ6" s="80">
        <f t="shared" si="16"/>
        <v>4651.5092792842406</v>
      </c>
      <c r="BK6" s="80">
        <f t="shared" si="16"/>
        <v>4651.5092792842406</v>
      </c>
      <c r="BL6" s="80">
        <f t="shared" si="16"/>
        <v>4651.5092792842406</v>
      </c>
      <c r="BM6" s="80">
        <f t="shared" si="16"/>
        <v>4651.5092792842406</v>
      </c>
      <c r="BN6" s="80">
        <f t="shared" si="16"/>
        <v>4651.5092792842406</v>
      </c>
      <c r="BO6" s="80">
        <f t="shared" si="16"/>
        <v>4651.5092792842406</v>
      </c>
      <c r="BP6" s="80">
        <f t="shared" si="17"/>
        <v>4651.5092792842406</v>
      </c>
      <c r="BQ6" s="80">
        <f t="shared" si="17"/>
        <v>4651.5092792842406</v>
      </c>
      <c r="BR6" s="80">
        <f t="shared" si="17"/>
        <v>4651.5092792842406</v>
      </c>
      <c r="BS6" s="80">
        <f t="shared" si="17"/>
        <v>4651.5092792842406</v>
      </c>
      <c r="BT6" s="80">
        <f t="shared" si="17"/>
        <v>4651.5092792842406</v>
      </c>
      <c r="BU6" s="80">
        <f t="shared" si="17"/>
        <v>4651.5092792842406</v>
      </c>
      <c r="BV6" s="80">
        <f t="shared" si="17"/>
        <v>4651.5092792842406</v>
      </c>
      <c r="BW6" s="80">
        <f t="shared" si="17"/>
        <v>4651.5092792842406</v>
      </c>
      <c r="BX6" s="80">
        <f t="shared" si="17"/>
        <v>4651.5092792842406</v>
      </c>
      <c r="BY6" s="80">
        <f t="shared" si="17"/>
        <v>4651.5092792842406</v>
      </c>
      <c r="BZ6" s="80">
        <f t="shared" si="17"/>
        <v>4651.5092792842406</v>
      </c>
      <c r="CA6" s="80">
        <f t="shared" si="17"/>
        <v>4651.5092792842406</v>
      </c>
      <c r="CB6" s="80">
        <f t="shared" si="17"/>
        <v>4651.5092792842406</v>
      </c>
      <c r="CC6" s="80">
        <f t="shared" si="17"/>
        <v>4651.5092792842406</v>
      </c>
      <c r="CD6" s="80">
        <f t="shared" si="17"/>
        <v>4651.5092792842406</v>
      </c>
      <c r="CE6" s="80">
        <f t="shared" si="17"/>
        <v>4651.5092792842406</v>
      </c>
      <c r="CF6" s="80">
        <f t="shared" si="18"/>
        <v>4651.5092792842406</v>
      </c>
      <c r="CG6" s="80">
        <f t="shared" si="18"/>
        <v>4651.5092792842406</v>
      </c>
      <c r="CH6" s="80">
        <f t="shared" si="18"/>
        <v>4651.5092792842406</v>
      </c>
      <c r="CI6" s="80">
        <f t="shared" si="18"/>
        <v>4651.5092792842406</v>
      </c>
      <c r="CJ6" s="80">
        <f t="shared" si="18"/>
        <v>4651.5092792842406</v>
      </c>
      <c r="CK6" s="80">
        <f t="shared" si="18"/>
        <v>4651.5092792842406</v>
      </c>
      <c r="CL6" s="80">
        <f t="shared" si="18"/>
        <v>4651.5092792842406</v>
      </c>
      <c r="CM6" s="80">
        <f t="shared" si="18"/>
        <v>4651.5092792842406</v>
      </c>
      <c r="CN6" s="80">
        <f t="shared" si="18"/>
        <v>4651.5092792842406</v>
      </c>
      <c r="CO6" s="80">
        <f t="shared" si="18"/>
        <v>4651.5092792842406</v>
      </c>
      <c r="CP6" s="80">
        <f t="shared" si="18"/>
        <v>4651.5092792842406</v>
      </c>
      <c r="CQ6" s="80">
        <f t="shared" si="18"/>
        <v>4651.5092792842406</v>
      </c>
      <c r="CR6" s="80">
        <f t="shared" si="18"/>
        <v>4651.5092792842406</v>
      </c>
      <c r="CS6" s="80">
        <f t="shared" si="18"/>
        <v>4651.5092792842406</v>
      </c>
      <c r="CT6" s="80">
        <f t="shared" si="18"/>
        <v>4651.5092792842406</v>
      </c>
      <c r="CU6" s="80">
        <f t="shared" si="18"/>
        <v>4651.5092792842406</v>
      </c>
      <c r="CV6" s="80">
        <f t="shared" si="19"/>
        <v>4651.5092792842406</v>
      </c>
      <c r="CW6" s="80">
        <f t="shared" si="19"/>
        <v>4651.5092792842406</v>
      </c>
      <c r="CX6" s="80">
        <f t="shared" si="19"/>
        <v>4651.5092792842406</v>
      </c>
      <c r="CY6" s="80">
        <f t="shared" si="19"/>
        <v>4651.5092792842406</v>
      </c>
      <c r="CZ6" s="80">
        <f t="shared" si="19"/>
        <v>4651.5092792842406</v>
      </c>
      <c r="DA6" s="80">
        <f t="shared" si="19"/>
        <v>4651.5092792842406</v>
      </c>
      <c r="DB6" s="80">
        <f t="shared" si="19"/>
        <v>4651.5092792842406</v>
      </c>
      <c r="DC6" s="80">
        <f t="shared" si="19"/>
        <v>4651.5092792842406</v>
      </c>
      <c r="DD6" s="80">
        <f t="shared" si="19"/>
        <v>4651.5092792842406</v>
      </c>
      <c r="DE6" s="80">
        <f t="shared" si="19"/>
        <v>4651.5092792842406</v>
      </c>
      <c r="DF6" s="80">
        <f t="shared" si="19"/>
        <v>4651.5092792842406</v>
      </c>
      <c r="DG6" s="80">
        <f t="shared" si="19"/>
        <v>4651.5092792842406</v>
      </c>
      <c r="DH6" s="80">
        <f t="shared" si="19"/>
        <v>4651.5092792842406</v>
      </c>
      <c r="DI6" s="80">
        <f t="shared" si="19"/>
        <v>4651.5092792842406</v>
      </c>
      <c r="DJ6" s="80">
        <f t="shared" si="19"/>
        <v>4651.5092792842406</v>
      </c>
      <c r="DK6" s="80">
        <f t="shared" si="19"/>
        <v>4651.5092792842406</v>
      </c>
      <c r="DL6" s="80">
        <f t="shared" si="20"/>
        <v>4651.5092792842406</v>
      </c>
      <c r="DM6" s="80">
        <f t="shared" si="20"/>
        <v>4651.5092792842406</v>
      </c>
      <c r="DN6" s="80">
        <f t="shared" si="20"/>
        <v>4651.5092792842406</v>
      </c>
      <c r="DO6" s="80">
        <f t="shared" si="20"/>
        <v>4651.5092792842406</v>
      </c>
      <c r="DP6" s="80">
        <f t="shared" si="20"/>
        <v>4651.5092792842406</v>
      </c>
      <c r="DQ6" s="80">
        <f t="shared" si="20"/>
        <v>4651.5092792842406</v>
      </c>
      <c r="DR6" s="80">
        <f t="shared" si="20"/>
        <v>4651.5092792842406</v>
      </c>
      <c r="DS6" s="80">
        <f t="shared" si="20"/>
        <v>4651.5092792842406</v>
      </c>
      <c r="DT6" s="80">
        <f t="shared" si="20"/>
        <v>4651.5092792842406</v>
      </c>
      <c r="DU6" s="80">
        <f t="shared" si="20"/>
        <v>4651.5092792842406</v>
      </c>
      <c r="DV6" s="80">
        <f t="shared" si="20"/>
        <v>4651.5092792842406</v>
      </c>
      <c r="DW6" s="80">
        <f t="shared" si="20"/>
        <v>4651.5092792842406</v>
      </c>
      <c r="DX6" s="80">
        <f t="shared" si="20"/>
        <v>4651.5092792842406</v>
      </c>
      <c r="DY6" s="80">
        <f t="shared" si="20"/>
        <v>4651.5092792842406</v>
      </c>
      <c r="DZ6" s="80">
        <f t="shared" si="20"/>
        <v>4651.5092792842406</v>
      </c>
      <c r="EA6" s="80">
        <f t="shared" si="20"/>
        <v>4651.5092792842406</v>
      </c>
      <c r="EB6" s="80">
        <f t="shared" si="21"/>
        <v>4651.5092792842406</v>
      </c>
      <c r="EC6" s="80">
        <f t="shared" si="21"/>
        <v>4651.5092792842406</v>
      </c>
      <c r="ED6" s="80">
        <f t="shared" si="21"/>
        <v>4651.5092792842406</v>
      </c>
      <c r="EE6" s="80">
        <f t="shared" si="21"/>
        <v>4651.5092792842406</v>
      </c>
      <c r="EF6" s="80">
        <f t="shared" si="21"/>
        <v>4651.5092792842406</v>
      </c>
      <c r="EG6" s="80">
        <f t="shared" si="21"/>
        <v>4651.5092792842406</v>
      </c>
      <c r="EH6" s="80">
        <f t="shared" si="21"/>
        <v>4651.5092792842406</v>
      </c>
      <c r="EI6" s="80">
        <f t="shared" si="21"/>
        <v>4651.5092792842406</v>
      </c>
      <c r="EJ6" s="80">
        <f t="shared" si="21"/>
        <v>4651.5092792842406</v>
      </c>
      <c r="EK6" s="80">
        <f t="shared" si="21"/>
        <v>4651.5092792842406</v>
      </c>
      <c r="EL6" s="80">
        <f t="shared" si="21"/>
        <v>4651.5092792842406</v>
      </c>
      <c r="EM6" s="80">
        <f t="shared" si="21"/>
        <v>0</v>
      </c>
      <c r="EN6" s="80">
        <f t="shared" si="21"/>
        <v>0</v>
      </c>
      <c r="EO6" s="80">
        <f t="shared" si="21"/>
        <v>0</v>
      </c>
      <c r="EP6" s="80">
        <f t="shared" si="21"/>
        <v>0</v>
      </c>
      <c r="EQ6" s="80">
        <f t="shared" si="21"/>
        <v>0</v>
      </c>
      <c r="ER6" s="80">
        <f t="shared" si="22"/>
        <v>0</v>
      </c>
      <c r="ES6" s="80">
        <f t="shared" si="22"/>
        <v>0</v>
      </c>
      <c r="ET6" s="80">
        <f t="shared" si="22"/>
        <v>0</v>
      </c>
      <c r="EU6" s="80">
        <f t="shared" si="22"/>
        <v>0</v>
      </c>
    </row>
    <row r="7" spans="2:151" x14ac:dyDescent="0.25">
      <c r="B7" s="87" t="s">
        <v>1328</v>
      </c>
      <c r="C7" s="89">
        <f>1601050/2</f>
        <v>800525</v>
      </c>
      <c r="F7">
        <f t="shared" si="23"/>
        <v>3</v>
      </c>
      <c r="G7">
        <f t="shared" si="24"/>
        <v>0</v>
      </c>
      <c r="H7">
        <f t="shared" si="25"/>
        <v>2</v>
      </c>
      <c r="I7" s="90">
        <f t="shared" si="26"/>
        <v>1</v>
      </c>
      <c r="J7" s="80">
        <f t="shared" si="27"/>
        <v>0</v>
      </c>
      <c r="K7" s="80">
        <f t="shared" si="9"/>
        <v>0</v>
      </c>
      <c r="L7" s="80">
        <f t="shared" si="10"/>
        <v>0</v>
      </c>
      <c r="M7" s="80">
        <f t="shared" si="11"/>
        <v>5</v>
      </c>
      <c r="N7" s="80">
        <f t="shared" si="12"/>
        <v>5</v>
      </c>
      <c r="O7" s="80">
        <f t="shared" si="13"/>
        <v>125</v>
      </c>
      <c r="P7" s="80"/>
      <c r="Q7" s="80"/>
      <c r="R7" s="78">
        <f t="shared" si="28"/>
        <v>45839</v>
      </c>
      <c r="S7" s="80"/>
      <c r="T7" s="80">
        <f t="shared" si="14"/>
        <v>0</v>
      </c>
      <c r="U7" s="80">
        <f t="shared" si="14"/>
        <v>0</v>
      </c>
      <c r="V7" s="80">
        <f t="shared" si="14"/>
        <v>0</v>
      </c>
      <c r="W7" s="80">
        <f t="shared" si="14"/>
        <v>0</v>
      </c>
      <c r="X7" s="80">
        <f t="shared" si="14"/>
        <v>0</v>
      </c>
      <c r="Y7" s="80">
        <f t="shared" si="14"/>
        <v>0</v>
      </c>
      <c r="Z7" s="80">
        <f t="shared" si="14"/>
        <v>0</v>
      </c>
      <c r="AA7" s="80">
        <f t="shared" si="14"/>
        <v>0</v>
      </c>
      <c r="AB7" s="80">
        <f t="shared" si="14"/>
        <v>0</v>
      </c>
      <c r="AC7" s="80">
        <f t="shared" si="14"/>
        <v>0</v>
      </c>
      <c r="AD7" s="80">
        <f t="shared" si="14"/>
        <v>0</v>
      </c>
      <c r="AE7" s="80">
        <f t="shared" si="14"/>
        <v>0</v>
      </c>
      <c r="AF7" s="80">
        <f t="shared" si="14"/>
        <v>0</v>
      </c>
      <c r="AG7" s="80">
        <f t="shared" si="14"/>
        <v>0</v>
      </c>
      <c r="AH7" s="80">
        <f t="shared" si="14"/>
        <v>0</v>
      </c>
      <c r="AI7" s="80">
        <f t="shared" si="14"/>
        <v>0</v>
      </c>
      <c r="AJ7" s="80">
        <f t="shared" si="15"/>
        <v>0</v>
      </c>
      <c r="AK7" s="80">
        <f t="shared" si="15"/>
        <v>0</v>
      </c>
      <c r="AL7" s="80">
        <f t="shared" si="15"/>
        <v>0</v>
      </c>
      <c r="AM7" s="80">
        <f t="shared" si="15"/>
        <v>0</v>
      </c>
      <c r="AN7" s="80">
        <f t="shared" si="15"/>
        <v>0</v>
      </c>
      <c r="AO7" s="80">
        <f t="shared" si="15"/>
        <v>0</v>
      </c>
      <c r="AP7" s="80">
        <f t="shared" si="15"/>
        <v>0</v>
      </c>
      <c r="AQ7" s="80">
        <f t="shared" si="15"/>
        <v>0</v>
      </c>
      <c r="AR7" s="80">
        <f t="shared" si="15"/>
        <v>0</v>
      </c>
      <c r="AS7" s="80">
        <f t="shared" si="15"/>
        <v>0</v>
      </c>
      <c r="AT7" s="80">
        <f t="shared" si="15"/>
        <v>0</v>
      </c>
      <c r="AU7" s="80">
        <f t="shared" si="15"/>
        <v>0</v>
      </c>
      <c r="AV7" s="80">
        <f t="shared" si="15"/>
        <v>0</v>
      </c>
      <c r="AW7" s="80">
        <f t="shared" si="15"/>
        <v>0</v>
      </c>
      <c r="AX7" s="80">
        <f t="shared" si="15"/>
        <v>0</v>
      </c>
      <c r="AY7" s="80">
        <f t="shared" si="15"/>
        <v>0</v>
      </c>
      <c r="AZ7" s="80">
        <f t="shared" si="16"/>
        <v>0</v>
      </c>
      <c r="BA7" s="80">
        <f t="shared" si="16"/>
        <v>0</v>
      </c>
      <c r="BB7" s="80">
        <f t="shared" si="16"/>
        <v>0</v>
      </c>
      <c r="BC7" s="80">
        <f t="shared" si="16"/>
        <v>0</v>
      </c>
      <c r="BD7" s="80">
        <f t="shared" si="16"/>
        <v>0</v>
      </c>
      <c r="BE7" s="80">
        <f t="shared" si="16"/>
        <v>0</v>
      </c>
      <c r="BF7" s="80">
        <f t="shared" si="16"/>
        <v>0</v>
      </c>
      <c r="BG7" s="80">
        <f t="shared" si="16"/>
        <v>0</v>
      </c>
      <c r="BH7" s="80">
        <f t="shared" si="16"/>
        <v>0</v>
      </c>
      <c r="BI7" s="80">
        <f t="shared" si="16"/>
        <v>0</v>
      </c>
      <c r="BJ7" s="80">
        <f t="shared" si="16"/>
        <v>0</v>
      </c>
      <c r="BK7" s="80">
        <f t="shared" si="16"/>
        <v>0</v>
      </c>
      <c r="BL7" s="80">
        <f t="shared" si="16"/>
        <v>0</v>
      </c>
      <c r="BM7" s="80">
        <f t="shared" si="16"/>
        <v>0</v>
      </c>
      <c r="BN7" s="80">
        <f t="shared" si="16"/>
        <v>0</v>
      </c>
      <c r="BO7" s="80">
        <f t="shared" si="16"/>
        <v>0</v>
      </c>
      <c r="BP7" s="80">
        <f t="shared" si="17"/>
        <v>0</v>
      </c>
      <c r="BQ7" s="80">
        <f t="shared" si="17"/>
        <v>0</v>
      </c>
      <c r="BR7" s="80">
        <f t="shared" si="17"/>
        <v>0</v>
      </c>
      <c r="BS7" s="80">
        <f t="shared" si="17"/>
        <v>0</v>
      </c>
      <c r="BT7" s="80">
        <f t="shared" si="17"/>
        <v>0</v>
      </c>
      <c r="BU7" s="80">
        <f t="shared" si="17"/>
        <v>0</v>
      </c>
      <c r="BV7" s="80">
        <f t="shared" si="17"/>
        <v>0</v>
      </c>
      <c r="BW7" s="80">
        <f t="shared" si="17"/>
        <v>0</v>
      </c>
      <c r="BX7" s="80">
        <f t="shared" si="17"/>
        <v>0</v>
      </c>
      <c r="BY7" s="80">
        <f t="shared" si="17"/>
        <v>0</v>
      </c>
      <c r="BZ7" s="80">
        <f t="shared" si="17"/>
        <v>0</v>
      </c>
      <c r="CA7" s="80">
        <f t="shared" si="17"/>
        <v>0</v>
      </c>
      <c r="CB7" s="80">
        <f t="shared" si="17"/>
        <v>0</v>
      </c>
      <c r="CC7" s="80">
        <f t="shared" si="17"/>
        <v>0</v>
      </c>
      <c r="CD7" s="80">
        <f t="shared" si="17"/>
        <v>0</v>
      </c>
      <c r="CE7" s="80">
        <f t="shared" si="17"/>
        <v>0</v>
      </c>
      <c r="CF7" s="80">
        <f t="shared" si="18"/>
        <v>0</v>
      </c>
      <c r="CG7" s="80">
        <f t="shared" si="18"/>
        <v>0</v>
      </c>
      <c r="CH7" s="80">
        <f t="shared" si="18"/>
        <v>0</v>
      </c>
      <c r="CI7" s="80">
        <f t="shared" si="18"/>
        <v>0</v>
      </c>
      <c r="CJ7" s="80">
        <f t="shared" si="18"/>
        <v>0</v>
      </c>
      <c r="CK7" s="80">
        <f t="shared" si="18"/>
        <v>0</v>
      </c>
      <c r="CL7" s="80">
        <f t="shared" si="18"/>
        <v>0</v>
      </c>
      <c r="CM7" s="80">
        <f t="shared" si="18"/>
        <v>0</v>
      </c>
      <c r="CN7" s="80">
        <f t="shared" si="18"/>
        <v>0</v>
      </c>
      <c r="CO7" s="80">
        <f t="shared" si="18"/>
        <v>0</v>
      </c>
      <c r="CP7" s="80">
        <f t="shared" si="18"/>
        <v>0</v>
      </c>
      <c r="CQ7" s="80">
        <f t="shared" si="18"/>
        <v>0</v>
      </c>
      <c r="CR7" s="80">
        <f t="shared" si="18"/>
        <v>0</v>
      </c>
      <c r="CS7" s="80">
        <f t="shared" si="18"/>
        <v>0</v>
      </c>
      <c r="CT7" s="80">
        <f t="shared" si="18"/>
        <v>0</v>
      </c>
      <c r="CU7" s="80">
        <f t="shared" si="18"/>
        <v>0</v>
      </c>
      <c r="CV7" s="80">
        <f t="shared" si="19"/>
        <v>0</v>
      </c>
      <c r="CW7" s="80">
        <f t="shared" si="19"/>
        <v>0</v>
      </c>
      <c r="CX7" s="80">
        <f t="shared" si="19"/>
        <v>0</v>
      </c>
      <c r="CY7" s="80">
        <f t="shared" si="19"/>
        <v>0</v>
      </c>
      <c r="CZ7" s="80">
        <f t="shared" si="19"/>
        <v>0</v>
      </c>
      <c r="DA7" s="80">
        <f t="shared" si="19"/>
        <v>0</v>
      </c>
      <c r="DB7" s="80">
        <f t="shared" si="19"/>
        <v>0</v>
      </c>
      <c r="DC7" s="80">
        <f t="shared" si="19"/>
        <v>0</v>
      </c>
      <c r="DD7" s="80">
        <f t="shared" si="19"/>
        <v>0</v>
      </c>
      <c r="DE7" s="80">
        <f t="shared" si="19"/>
        <v>0</v>
      </c>
      <c r="DF7" s="80">
        <f t="shared" si="19"/>
        <v>0</v>
      </c>
      <c r="DG7" s="80">
        <f t="shared" si="19"/>
        <v>0</v>
      </c>
      <c r="DH7" s="80">
        <f t="shared" si="19"/>
        <v>0</v>
      </c>
      <c r="DI7" s="80">
        <f t="shared" si="19"/>
        <v>0</v>
      </c>
      <c r="DJ7" s="80">
        <f t="shared" si="19"/>
        <v>0</v>
      </c>
      <c r="DK7" s="80">
        <f t="shared" si="19"/>
        <v>0</v>
      </c>
      <c r="DL7" s="80">
        <f t="shared" si="20"/>
        <v>0</v>
      </c>
      <c r="DM7" s="80">
        <f t="shared" si="20"/>
        <v>0</v>
      </c>
      <c r="DN7" s="80">
        <f t="shared" si="20"/>
        <v>0</v>
      </c>
      <c r="DO7" s="80">
        <f t="shared" si="20"/>
        <v>0</v>
      </c>
      <c r="DP7" s="80">
        <f t="shared" si="20"/>
        <v>0</v>
      </c>
      <c r="DQ7" s="80">
        <f t="shared" si="20"/>
        <v>0</v>
      </c>
      <c r="DR7" s="80">
        <f t="shared" si="20"/>
        <v>0</v>
      </c>
      <c r="DS7" s="80">
        <f t="shared" si="20"/>
        <v>0</v>
      </c>
      <c r="DT7" s="80">
        <f t="shared" si="20"/>
        <v>0</v>
      </c>
      <c r="DU7" s="80">
        <f t="shared" si="20"/>
        <v>0</v>
      </c>
      <c r="DV7" s="80">
        <f t="shared" si="20"/>
        <v>0</v>
      </c>
      <c r="DW7" s="80">
        <f t="shared" si="20"/>
        <v>0</v>
      </c>
      <c r="DX7" s="80">
        <f t="shared" si="20"/>
        <v>0</v>
      </c>
      <c r="DY7" s="80">
        <f t="shared" si="20"/>
        <v>0</v>
      </c>
      <c r="DZ7" s="80">
        <f t="shared" si="20"/>
        <v>0</v>
      </c>
      <c r="EA7" s="80">
        <f t="shared" si="20"/>
        <v>0</v>
      </c>
      <c r="EB7" s="80">
        <f t="shared" si="21"/>
        <v>0</v>
      </c>
      <c r="EC7" s="80">
        <f t="shared" si="21"/>
        <v>0</v>
      </c>
      <c r="ED7" s="80">
        <f t="shared" si="21"/>
        <v>0</v>
      </c>
      <c r="EE7" s="80">
        <f t="shared" si="21"/>
        <v>0</v>
      </c>
      <c r="EF7" s="80">
        <f t="shared" si="21"/>
        <v>0</v>
      </c>
      <c r="EG7" s="80">
        <f t="shared" si="21"/>
        <v>0</v>
      </c>
      <c r="EH7" s="80">
        <f t="shared" si="21"/>
        <v>0</v>
      </c>
      <c r="EI7" s="80">
        <f t="shared" si="21"/>
        <v>0</v>
      </c>
      <c r="EJ7" s="80">
        <f t="shared" si="21"/>
        <v>0</v>
      </c>
      <c r="EK7" s="80">
        <f t="shared" si="21"/>
        <v>0</v>
      </c>
      <c r="EL7" s="80">
        <f t="shared" si="21"/>
        <v>0</v>
      </c>
      <c r="EM7" s="80">
        <f t="shared" si="21"/>
        <v>0</v>
      </c>
      <c r="EN7" s="80">
        <f t="shared" si="21"/>
        <v>0</v>
      </c>
      <c r="EO7" s="80">
        <f t="shared" si="21"/>
        <v>0</v>
      </c>
      <c r="EP7" s="80">
        <f t="shared" si="21"/>
        <v>0</v>
      </c>
      <c r="EQ7" s="80">
        <f t="shared" si="21"/>
        <v>0</v>
      </c>
      <c r="ER7" s="80">
        <f t="shared" si="22"/>
        <v>0</v>
      </c>
      <c r="ES7" s="80">
        <f t="shared" si="22"/>
        <v>0</v>
      </c>
      <c r="ET7" s="80">
        <f t="shared" si="22"/>
        <v>0</v>
      </c>
      <c r="EU7" s="80">
        <f t="shared" si="22"/>
        <v>0</v>
      </c>
    </row>
    <row r="8" spans="2:151" x14ac:dyDescent="0.25">
      <c r="B8" s="87" t="s">
        <v>1329</v>
      </c>
      <c r="C8" s="91">
        <f>C7/C6*(1-C15)</f>
        <v>360236.25</v>
      </c>
      <c r="F8">
        <f t="shared" si="23"/>
        <v>4</v>
      </c>
      <c r="G8">
        <f t="shared" si="24"/>
        <v>0</v>
      </c>
      <c r="H8">
        <f t="shared" si="25"/>
        <v>2</v>
      </c>
      <c r="I8" s="86">
        <f t="shared" si="26"/>
        <v>1</v>
      </c>
      <c r="J8" s="80">
        <f t="shared" si="27"/>
        <v>0</v>
      </c>
      <c r="K8" s="80">
        <f t="shared" si="9"/>
        <v>0</v>
      </c>
      <c r="L8" s="80">
        <f t="shared" si="10"/>
        <v>0</v>
      </c>
      <c r="M8" s="80">
        <f t="shared" si="11"/>
        <v>6</v>
      </c>
      <c r="N8" s="80">
        <f t="shared" si="12"/>
        <v>6</v>
      </c>
      <c r="O8" s="80">
        <f t="shared" si="13"/>
        <v>126</v>
      </c>
      <c r="P8" s="80"/>
      <c r="Q8" s="80"/>
      <c r="R8" s="78">
        <f t="shared" si="28"/>
        <v>45870</v>
      </c>
      <c r="S8" s="80"/>
      <c r="T8" s="80">
        <f t="shared" si="14"/>
        <v>0</v>
      </c>
      <c r="U8" s="80">
        <f t="shared" si="14"/>
        <v>0</v>
      </c>
      <c r="V8" s="80">
        <f t="shared" si="14"/>
        <v>0</v>
      </c>
      <c r="W8" s="80">
        <f t="shared" si="14"/>
        <v>0</v>
      </c>
      <c r="X8" s="80">
        <f t="shared" si="14"/>
        <v>0</v>
      </c>
      <c r="Y8" s="80">
        <f t="shared" si="14"/>
        <v>0</v>
      </c>
      <c r="Z8" s="80">
        <f t="shared" si="14"/>
        <v>0</v>
      </c>
      <c r="AA8" s="80">
        <f t="shared" si="14"/>
        <v>0</v>
      </c>
      <c r="AB8" s="80">
        <f t="shared" si="14"/>
        <v>0</v>
      </c>
      <c r="AC8" s="80">
        <f t="shared" si="14"/>
        <v>0</v>
      </c>
      <c r="AD8" s="80">
        <f t="shared" si="14"/>
        <v>0</v>
      </c>
      <c r="AE8" s="80">
        <f t="shared" si="14"/>
        <v>0</v>
      </c>
      <c r="AF8" s="80">
        <f t="shared" si="14"/>
        <v>0</v>
      </c>
      <c r="AG8" s="80">
        <f t="shared" si="14"/>
        <v>0</v>
      </c>
      <c r="AH8" s="80">
        <f t="shared" si="14"/>
        <v>0</v>
      </c>
      <c r="AI8" s="80">
        <f t="shared" si="14"/>
        <v>0</v>
      </c>
      <c r="AJ8" s="80">
        <f t="shared" si="15"/>
        <v>0</v>
      </c>
      <c r="AK8" s="80">
        <f t="shared" si="15"/>
        <v>0</v>
      </c>
      <c r="AL8" s="80">
        <f t="shared" si="15"/>
        <v>0</v>
      </c>
      <c r="AM8" s="80">
        <f t="shared" si="15"/>
        <v>0</v>
      </c>
      <c r="AN8" s="80">
        <f t="shared" si="15"/>
        <v>0</v>
      </c>
      <c r="AO8" s="80">
        <f t="shared" si="15"/>
        <v>0</v>
      </c>
      <c r="AP8" s="80">
        <f t="shared" si="15"/>
        <v>0</v>
      </c>
      <c r="AQ8" s="80">
        <f t="shared" si="15"/>
        <v>0</v>
      </c>
      <c r="AR8" s="80">
        <f t="shared" si="15"/>
        <v>0</v>
      </c>
      <c r="AS8" s="80">
        <f t="shared" si="15"/>
        <v>0</v>
      </c>
      <c r="AT8" s="80">
        <f t="shared" si="15"/>
        <v>0</v>
      </c>
      <c r="AU8" s="80">
        <f t="shared" si="15"/>
        <v>0</v>
      </c>
      <c r="AV8" s="80">
        <f t="shared" si="15"/>
        <v>0</v>
      </c>
      <c r="AW8" s="80">
        <f t="shared" si="15"/>
        <v>0</v>
      </c>
      <c r="AX8" s="80">
        <f t="shared" si="15"/>
        <v>0</v>
      </c>
      <c r="AY8" s="80">
        <f t="shared" si="15"/>
        <v>0</v>
      </c>
      <c r="AZ8" s="80">
        <f t="shared" si="16"/>
        <v>0</v>
      </c>
      <c r="BA8" s="80">
        <f t="shared" si="16"/>
        <v>0</v>
      </c>
      <c r="BB8" s="80">
        <f t="shared" si="16"/>
        <v>0</v>
      </c>
      <c r="BC8" s="80">
        <f t="shared" si="16"/>
        <v>0</v>
      </c>
      <c r="BD8" s="80">
        <f t="shared" si="16"/>
        <v>0</v>
      </c>
      <c r="BE8" s="80">
        <f t="shared" si="16"/>
        <v>0</v>
      </c>
      <c r="BF8" s="80">
        <f t="shared" si="16"/>
        <v>0</v>
      </c>
      <c r="BG8" s="80">
        <f t="shared" si="16"/>
        <v>0</v>
      </c>
      <c r="BH8" s="80">
        <f t="shared" si="16"/>
        <v>0</v>
      </c>
      <c r="BI8" s="80">
        <f t="shared" si="16"/>
        <v>0</v>
      </c>
      <c r="BJ8" s="80">
        <f t="shared" si="16"/>
        <v>0</v>
      </c>
      <c r="BK8" s="80">
        <f t="shared" si="16"/>
        <v>0</v>
      </c>
      <c r="BL8" s="80">
        <f t="shared" si="16"/>
        <v>0</v>
      </c>
      <c r="BM8" s="80">
        <f t="shared" si="16"/>
        <v>0</v>
      </c>
      <c r="BN8" s="80">
        <f t="shared" si="16"/>
        <v>0</v>
      </c>
      <c r="BO8" s="80">
        <f t="shared" si="16"/>
        <v>0</v>
      </c>
      <c r="BP8" s="80">
        <f t="shared" si="17"/>
        <v>0</v>
      </c>
      <c r="BQ8" s="80">
        <f t="shared" si="17"/>
        <v>0</v>
      </c>
      <c r="BR8" s="80">
        <f t="shared" si="17"/>
        <v>0</v>
      </c>
      <c r="BS8" s="80">
        <f t="shared" si="17"/>
        <v>0</v>
      </c>
      <c r="BT8" s="80">
        <f t="shared" si="17"/>
        <v>0</v>
      </c>
      <c r="BU8" s="80">
        <f t="shared" si="17"/>
        <v>0</v>
      </c>
      <c r="BV8" s="80">
        <f t="shared" si="17"/>
        <v>0</v>
      </c>
      <c r="BW8" s="80">
        <f t="shared" si="17"/>
        <v>0</v>
      </c>
      <c r="BX8" s="80">
        <f t="shared" si="17"/>
        <v>0</v>
      </c>
      <c r="BY8" s="80">
        <f t="shared" si="17"/>
        <v>0</v>
      </c>
      <c r="BZ8" s="80">
        <f t="shared" si="17"/>
        <v>0</v>
      </c>
      <c r="CA8" s="80">
        <f t="shared" si="17"/>
        <v>0</v>
      </c>
      <c r="CB8" s="80">
        <f t="shared" si="17"/>
        <v>0</v>
      </c>
      <c r="CC8" s="80">
        <f t="shared" si="17"/>
        <v>0</v>
      </c>
      <c r="CD8" s="80">
        <f t="shared" si="17"/>
        <v>0</v>
      </c>
      <c r="CE8" s="80">
        <f t="shared" si="17"/>
        <v>0</v>
      </c>
      <c r="CF8" s="80">
        <f t="shared" si="18"/>
        <v>0</v>
      </c>
      <c r="CG8" s="80">
        <f t="shared" si="18"/>
        <v>0</v>
      </c>
      <c r="CH8" s="80">
        <f t="shared" si="18"/>
        <v>0</v>
      </c>
      <c r="CI8" s="80">
        <f t="shared" si="18"/>
        <v>0</v>
      </c>
      <c r="CJ8" s="80">
        <f t="shared" si="18"/>
        <v>0</v>
      </c>
      <c r="CK8" s="80">
        <f t="shared" si="18"/>
        <v>0</v>
      </c>
      <c r="CL8" s="80">
        <f t="shared" si="18"/>
        <v>0</v>
      </c>
      <c r="CM8" s="80">
        <f t="shared" si="18"/>
        <v>0</v>
      </c>
      <c r="CN8" s="80">
        <f t="shared" si="18"/>
        <v>0</v>
      </c>
      <c r="CO8" s="80">
        <f t="shared" si="18"/>
        <v>0</v>
      </c>
      <c r="CP8" s="80">
        <f t="shared" si="18"/>
        <v>0</v>
      </c>
      <c r="CQ8" s="80">
        <f t="shared" si="18"/>
        <v>0</v>
      </c>
      <c r="CR8" s="80">
        <f t="shared" si="18"/>
        <v>0</v>
      </c>
      <c r="CS8" s="80">
        <f t="shared" si="18"/>
        <v>0</v>
      </c>
      <c r="CT8" s="80">
        <f t="shared" si="18"/>
        <v>0</v>
      </c>
      <c r="CU8" s="80">
        <f t="shared" si="18"/>
        <v>0</v>
      </c>
      <c r="CV8" s="80">
        <f t="shared" si="19"/>
        <v>0</v>
      </c>
      <c r="CW8" s="80">
        <f t="shared" si="19"/>
        <v>0</v>
      </c>
      <c r="CX8" s="80">
        <f t="shared" si="19"/>
        <v>0</v>
      </c>
      <c r="CY8" s="80">
        <f t="shared" si="19"/>
        <v>0</v>
      </c>
      <c r="CZ8" s="80">
        <f t="shared" si="19"/>
        <v>0</v>
      </c>
      <c r="DA8" s="80">
        <f t="shared" si="19"/>
        <v>0</v>
      </c>
      <c r="DB8" s="80">
        <f t="shared" si="19"/>
        <v>0</v>
      </c>
      <c r="DC8" s="80">
        <f t="shared" si="19"/>
        <v>0</v>
      </c>
      <c r="DD8" s="80">
        <f t="shared" si="19"/>
        <v>0</v>
      </c>
      <c r="DE8" s="80">
        <f t="shared" si="19"/>
        <v>0</v>
      </c>
      <c r="DF8" s="80">
        <f t="shared" si="19"/>
        <v>0</v>
      </c>
      <c r="DG8" s="80">
        <f t="shared" si="19"/>
        <v>0</v>
      </c>
      <c r="DH8" s="80">
        <f t="shared" si="19"/>
        <v>0</v>
      </c>
      <c r="DI8" s="80">
        <f t="shared" si="19"/>
        <v>0</v>
      </c>
      <c r="DJ8" s="80">
        <f t="shared" si="19"/>
        <v>0</v>
      </c>
      <c r="DK8" s="80">
        <f t="shared" si="19"/>
        <v>0</v>
      </c>
      <c r="DL8" s="80">
        <f t="shared" si="20"/>
        <v>0</v>
      </c>
      <c r="DM8" s="80">
        <f t="shared" si="20"/>
        <v>0</v>
      </c>
      <c r="DN8" s="80">
        <f t="shared" si="20"/>
        <v>0</v>
      </c>
      <c r="DO8" s="80">
        <f t="shared" si="20"/>
        <v>0</v>
      </c>
      <c r="DP8" s="80">
        <f t="shared" si="20"/>
        <v>0</v>
      </c>
      <c r="DQ8" s="80">
        <f t="shared" si="20"/>
        <v>0</v>
      </c>
      <c r="DR8" s="80">
        <f t="shared" si="20"/>
        <v>0</v>
      </c>
      <c r="DS8" s="80">
        <f t="shared" si="20"/>
        <v>0</v>
      </c>
      <c r="DT8" s="80">
        <f t="shared" si="20"/>
        <v>0</v>
      </c>
      <c r="DU8" s="80">
        <f t="shared" si="20"/>
        <v>0</v>
      </c>
      <c r="DV8" s="80">
        <f t="shared" si="20"/>
        <v>0</v>
      </c>
      <c r="DW8" s="80">
        <f t="shared" si="20"/>
        <v>0</v>
      </c>
      <c r="DX8" s="80">
        <f t="shared" si="20"/>
        <v>0</v>
      </c>
      <c r="DY8" s="80">
        <f t="shared" si="20"/>
        <v>0</v>
      </c>
      <c r="DZ8" s="80">
        <f t="shared" si="20"/>
        <v>0</v>
      </c>
      <c r="EA8" s="80">
        <f t="shared" si="20"/>
        <v>0</v>
      </c>
      <c r="EB8" s="80">
        <f t="shared" si="21"/>
        <v>0</v>
      </c>
      <c r="EC8" s="80">
        <f t="shared" si="21"/>
        <v>0</v>
      </c>
      <c r="ED8" s="80">
        <f t="shared" si="21"/>
        <v>0</v>
      </c>
      <c r="EE8" s="80">
        <f t="shared" si="21"/>
        <v>0</v>
      </c>
      <c r="EF8" s="80">
        <f t="shared" si="21"/>
        <v>0</v>
      </c>
      <c r="EG8" s="80">
        <f t="shared" si="21"/>
        <v>0</v>
      </c>
      <c r="EH8" s="80">
        <f t="shared" si="21"/>
        <v>0</v>
      </c>
      <c r="EI8" s="80">
        <f t="shared" si="21"/>
        <v>0</v>
      </c>
      <c r="EJ8" s="80">
        <f t="shared" si="21"/>
        <v>0</v>
      </c>
      <c r="EK8" s="80">
        <f t="shared" si="21"/>
        <v>0</v>
      </c>
      <c r="EL8" s="80">
        <f t="shared" si="21"/>
        <v>0</v>
      </c>
      <c r="EM8" s="80">
        <f t="shared" si="21"/>
        <v>0</v>
      </c>
      <c r="EN8" s="80">
        <f t="shared" si="21"/>
        <v>0</v>
      </c>
      <c r="EO8" s="80">
        <f t="shared" si="21"/>
        <v>0</v>
      </c>
      <c r="EP8" s="80">
        <f t="shared" si="21"/>
        <v>0</v>
      </c>
      <c r="EQ8" s="80">
        <f t="shared" si="21"/>
        <v>0</v>
      </c>
      <c r="ER8" s="80">
        <f t="shared" si="22"/>
        <v>0</v>
      </c>
      <c r="ES8" s="80">
        <f t="shared" si="22"/>
        <v>0</v>
      </c>
      <c r="ET8" s="80">
        <f t="shared" si="22"/>
        <v>0</v>
      </c>
      <c r="EU8" s="80">
        <f t="shared" si="22"/>
        <v>0</v>
      </c>
    </row>
    <row r="9" spans="2:151" x14ac:dyDescent="0.25">
      <c r="B9" s="87" t="s">
        <v>1330</v>
      </c>
      <c r="C9" s="92">
        <v>0.05</v>
      </c>
      <c r="F9">
        <f t="shared" si="23"/>
        <v>5</v>
      </c>
      <c r="G9">
        <f t="shared" si="24"/>
        <v>0</v>
      </c>
      <c r="H9">
        <f t="shared" si="25"/>
        <v>2</v>
      </c>
      <c r="I9" s="86">
        <f t="shared" si="26"/>
        <v>1</v>
      </c>
      <c r="J9" s="80">
        <f t="shared" si="27"/>
        <v>0</v>
      </c>
      <c r="K9" s="80">
        <f t="shared" si="9"/>
        <v>0</v>
      </c>
      <c r="L9" s="80">
        <f t="shared" si="10"/>
        <v>0</v>
      </c>
      <c r="M9" s="80">
        <f t="shared" si="11"/>
        <v>7</v>
      </c>
      <c r="N9" s="80">
        <f t="shared" si="12"/>
        <v>7</v>
      </c>
      <c r="O9" s="80">
        <f t="shared" si="13"/>
        <v>127</v>
      </c>
      <c r="P9" s="80"/>
      <c r="Q9" s="80"/>
      <c r="R9" s="78">
        <f t="shared" si="28"/>
        <v>45901</v>
      </c>
      <c r="S9" s="80"/>
      <c r="T9" s="80">
        <f t="shared" si="14"/>
        <v>0</v>
      </c>
      <c r="U9" s="80">
        <f t="shared" si="14"/>
        <v>0</v>
      </c>
      <c r="V9" s="80">
        <f t="shared" si="14"/>
        <v>0</v>
      </c>
      <c r="W9" s="80">
        <f t="shared" si="14"/>
        <v>0</v>
      </c>
      <c r="X9" s="80">
        <f t="shared" si="14"/>
        <v>0</v>
      </c>
      <c r="Y9" s="80">
        <f t="shared" si="14"/>
        <v>0</v>
      </c>
      <c r="Z9" s="80">
        <f t="shared" si="14"/>
        <v>0</v>
      </c>
      <c r="AA9" s="80">
        <f t="shared" si="14"/>
        <v>0</v>
      </c>
      <c r="AB9" s="80">
        <f t="shared" si="14"/>
        <v>0</v>
      </c>
      <c r="AC9" s="80">
        <f t="shared" si="14"/>
        <v>0</v>
      </c>
      <c r="AD9" s="80">
        <f t="shared" si="14"/>
        <v>0</v>
      </c>
      <c r="AE9" s="80">
        <f t="shared" si="14"/>
        <v>0</v>
      </c>
      <c r="AF9" s="80">
        <f t="shared" si="14"/>
        <v>0</v>
      </c>
      <c r="AG9" s="80">
        <f t="shared" si="14"/>
        <v>0</v>
      </c>
      <c r="AH9" s="80">
        <f t="shared" si="14"/>
        <v>0</v>
      </c>
      <c r="AI9" s="80">
        <f t="shared" si="14"/>
        <v>0</v>
      </c>
      <c r="AJ9" s="80">
        <f t="shared" si="15"/>
        <v>0</v>
      </c>
      <c r="AK9" s="80">
        <f t="shared" si="15"/>
        <v>0</v>
      </c>
      <c r="AL9" s="80">
        <f t="shared" si="15"/>
        <v>0</v>
      </c>
      <c r="AM9" s="80">
        <f t="shared" si="15"/>
        <v>0</v>
      </c>
      <c r="AN9" s="80">
        <f t="shared" si="15"/>
        <v>0</v>
      </c>
      <c r="AO9" s="80">
        <f t="shared" si="15"/>
        <v>0</v>
      </c>
      <c r="AP9" s="80">
        <f t="shared" si="15"/>
        <v>0</v>
      </c>
      <c r="AQ9" s="80">
        <f t="shared" si="15"/>
        <v>0</v>
      </c>
      <c r="AR9" s="80">
        <f t="shared" si="15"/>
        <v>0</v>
      </c>
      <c r="AS9" s="80">
        <f t="shared" si="15"/>
        <v>0</v>
      </c>
      <c r="AT9" s="80">
        <f t="shared" si="15"/>
        <v>0</v>
      </c>
      <c r="AU9" s="80">
        <f t="shared" si="15"/>
        <v>0</v>
      </c>
      <c r="AV9" s="80">
        <f t="shared" si="15"/>
        <v>0</v>
      </c>
      <c r="AW9" s="80">
        <f t="shared" si="15"/>
        <v>0</v>
      </c>
      <c r="AX9" s="80">
        <f t="shared" si="15"/>
        <v>0</v>
      </c>
      <c r="AY9" s="80">
        <f t="shared" si="15"/>
        <v>0</v>
      </c>
      <c r="AZ9" s="80">
        <f t="shared" si="16"/>
        <v>0</v>
      </c>
      <c r="BA9" s="80">
        <f t="shared" si="16"/>
        <v>0</v>
      </c>
      <c r="BB9" s="80">
        <f t="shared" si="16"/>
        <v>0</v>
      </c>
      <c r="BC9" s="80">
        <f t="shared" si="16"/>
        <v>0</v>
      </c>
      <c r="BD9" s="80">
        <f t="shared" si="16"/>
        <v>0</v>
      </c>
      <c r="BE9" s="80">
        <f t="shared" si="16"/>
        <v>0</v>
      </c>
      <c r="BF9" s="80">
        <f t="shared" si="16"/>
        <v>0</v>
      </c>
      <c r="BG9" s="80">
        <f t="shared" si="16"/>
        <v>0</v>
      </c>
      <c r="BH9" s="80">
        <f t="shared" si="16"/>
        <v>0</v>
      </c>
      <c r="BI9" s="80">
        <f t="shared" si="16"/>
        <v>0</v>
      </c>
      <c r="BJ9" s="80">
        <f t="shared" si="16"/>
        <v>0</v>
      </c>
      <c r="BK9" s="80">
        <f t="shared" si="16"/>
        <v>0</v>
      </c>
      <c r="BL9" s="80">
        <f t="shared" si="16"/>
        <v>0</v>
      </c>
      <c r="BM9" s="80">
        <f t="shared" si="16"/>
        <v>0</v>
      </c>
      <c r="BN9" s="80">
        <f t="shared" si="16"/>
        <v>0</v>
      </c>
      <c r="BO9" s="80">
        <f t="shared" si="16"/>
        <v>0</v>
      </c>
      <c r="BP9" s="80">
        <f t="shared" si="17"/>
        <v>0</v>
      </c>
      <c r="BQ9" s="80">
        <f t="shared" si="17"/>
        <v>0</v>
      </c>
      <c r="BR9" s="80">
        <f t="shared" si="17"/>
        <v>0</v>
      </c>
      <c r="BS9" s="80">
        <f t="shared" si="17"/>
        <v>0</v>
      </c>
      <c r="BT9" s="80">
        <f t="shared" si="17"/>
        <v>0</v>
      </c>
      <c r="BU9" s="80">
        <f t="shared" si="17"/>
        <v>0</v>
      </c>
      <c r="BV9" s="80">
        <f t="shared" si="17"/>
        <v>0</v>
      </c>
      <c r="BW9" s="80">
        <f t="shared" si="17"/>
        <v>0</v>
      </c>
      <c r="BX9" s="80">
        <f t="shared" si="17"/>
        <v>0</v>
      </c>
      <c r="BY9" s="80">
        <f t="shared" si="17"/>
        <v>0</v>
      </c>
      <c r="BZ9" s="80">
        <f t="shared" si="17"/>
        <v>0</v>
      </c>
      <c r="CA9" s="80">
        <f t="shared" si="17"/>
        <v>0</v>
      </c>
      <c r="CB9" s="80">
        <f t="shared" si="17"/>
        <v>0</v>
      </c>
      <c r="CC9" s="80">
        <f t="shared" si="17"/>
        <v>0</v>
      </c>
      <c r="CD9" s="80">
        <f t="shared" si="17"/>
        <v>0</v>
      </c>
      <c r="CE9" s="80">
        <f t="shared" si="17"/>
        <v>0</v>
      </c>
      <c r="CF9" s="80">
        <f t="shared" si="18"/>
        <v>0</v>
      </c>
      <c r="CG9" s="80">
        <f t="shared" si="18"/>
        <v>0</v>
      </c>
      <c r="CH9" s="80">
        <f t="shared" si="18"/>
        <v>0</v>
      </c>
      <c r="CI9" s="80">
        <f t="shared" si="18"/>
        <v>0</v>
      </c>
      <c r="CJ9" s="80">
        <f t="shared" si="18"/>
        <v>0</v>
      </c>
      <c r="CK9" s="80">
        <f t="shared" si="18"/>
        <v>0</v>
      </c>
      <c r="CL9" s="80">
        <f t="shared" si="18"/>
        <v>0</v>
      </c>
      <c r="CM9" s="80">
        <f t="shared" si="18"/>
        <v>0</v>
      </c>
      <c r="CN9" s="80">
        <f t="shared" si="18"/>
        <v>0</v>
      </c>
      <c r="CO9" s="80">
        <f t="shared" si="18"/>
        <v>0</v>
      </c>
      <c r="CP9" s="80">
        <f t="shared" si="18"/>
        <v>0</v>
      </c>
      <c r="CQ9" s="80">
        <f t="shared" si="18"/>
        <v>0</v>
      </c>
      <c r="CR9" s="80">
        <f t="shared" si="18"/>
        <v>0</v>
      </c>
      <c r="CS9" s="80">
        <f t="shared" si="18"/>
        <v>0</v>
      </c>
      <c r="CT9" s="80">
        <f t="shared" si="18"/>
        <v>0</v>
      </c>
      <c r="CU9" s="80">
        <f t="shared" si="18"/>
        <v>0</v>
      </c>
      <c r="CV9" s="80">
        <f t="shared" si="19"/>
        <v>0</v>
      </c>
      <c r="CW9" s="80">
        <f t="shared" si="19"/>
        <v>0</v>
      </c>
      <c r="CX9" s="80">
        <f t="shared" si="19"/>
        <v>0</v>
      </c>
      <c r="CY9" s="80">
        <f t="shared" si="19"/>
        <v>0</v>
      </c>
      <c r="CZ9" s="80">
        <f t="shared" si="19"/>
        <v>0</v>
      </c>
      <c r="DA9" s="80">
        <f t="shared" si="19"/>
        <v>0</v>
      </c>
      <c r="DB9" s="80">
        <f t="shared" si="19"/>
        <v>0</v>
      </c>
      <c r="DC9" s="80">
        <f t="shared" si="19"/>
        <v>0</v>
      </c>
      <c r="DD9" s="80">
        <f t="shared" si="19"/>
        <v>0</v>
      </c>
      <c r="DE9" s="80">
        <f t="shared" si="19"/>
        <v>0</v>
      </c>
      <c r="DF9" s="80">
        <f t="shared" si="19"/>
        <v>0</v>
      </c>
      <c r="DG9" s="80">
        <f t="shared" si="19"/>
        <v>0</v>
      </c>
      <c r="DH9" s="80">
        <f t="shared" si="19"/>
        <v>0</v>
      </c>
      <c r="DI9" s="80">
        <f t="shared" si="19"/>
        <v>0</v>
      </c>
      <c r="DJ9" s="80">
        <f t="shared" si="19"/>
        <v>0</v>
      </c>
      <c r="DK9" s="80">
        <f t="shared" si="19"/>
        <v>0</v>
      </c>
      <c r="DL9" s="80">
        <f t="shared" si="20"/>
        <v>0</v>
      </c>
      <c r="DM9" s="80">
        <f t="shared" si="20"/>
        <v>0</v>
      </c>
      <c r="DN9" s="80">
        <f t="shared" si="20"/>
        <v>0</v>
      </c>
      <c r="DO9" s="80">
        <f t="shared" si="20"/>
        <v>0</v>
      </c>
      <c r="DP9" s="80">
        <f t="shared" si="20"/>
        <v>0</v>
      </c>
      <c r="DQ9" s="80">
        <f t="shared" si="20"/>
        <v>0</v>
      </c>
      <c r="DR9" s="80">
        <f t="shared" si="20"/>
        <v>0</v>
      </c>
      <c r="DS9" s="80">
        <f t="shared" si="20"/>
        <v>0</v>
      </c>
      <c r="DT9" s="80">
        <f t="shared" si="20"/>
        <v>0</v>
      </c>
      <c r="DU9" s="80">
        <f t="shared" si="20"/>
        <v>0</v>
      </c>
      <c r="DV9" s="80">
        <f t="shared" si="20"/>
        <v>0</v>
      </c>
      <c r="DW9" s="80">
        <f t="shared" si="20"/>
        <v>0</v>
      </c>
      <c r="DX9" s="80">
        <f t="shared" si="20"/>
        <v>0</v>
      </c>
      <c r="DY9" s="80">
        <f t="shared" si="20"/>
        <v>0</v>
      </c>
      <c r="DZ9" s="80">
        <f t="shared" si="20"/>
        <v>0</v>
      </c>
      <c r="EA9" s="80">
        <f t="shared" si="20"/>
        <v>0</v>
      </c>
      <c r="EB9" s="80">
        <f t="shared" si="21"/>
        <v>0</v>
      </c>
      <c r="EC9" s="80">
        <f t="shared" si="21"/>
        <v>0</v>
      </c>
      <c r="ED9" s="80">
        <f t="shared" si="21"/>
        <v>0</v>
      </c>
      <c r="EE9" s="80">
        <f t="shared" si="21"/>
        <v>0</v>
      </c>
      <c r="EF9" s="80">
        <f t="shared" si="21"/>
        <v>0</v>
      </c>
      <c r="EG9" s="80">
        <f t="shared" si="21"/>
        <v>0</v>
      </c>
      <c r="EH9" s="80">
        <f t="shared" si="21"/>
        <v>0</v>
      </c>
      <c r="EI9" s="80">
        <f t="shared" si="21"/>
        <v>0</v>
      </c>
      <c r="EJ9" s="80">
        <f t="shared" si="21"/>
        <v>0</v>
      </c>
      <c r="EK9" s="80">
        <f t="shared" si="21"/>
        <v>0</v>
      </c>
      <c r="EL9" s="80">
        <f t="shared" si="21"/>
        <v>0</v>
      </c>
      <c r="EM9" s="80">
        <f t="shared" si="21"/>
        <v>0</v>
      </c>
      <c r="EN9" s="80">
        <f t="shared" si="21"/>
        <v>0</v>
      </c>
      <c r="EO9" s="80">
        <f t="shared" si="21"/>
        <v>0</v>
      </c>
      <c r="EP9" s="80">
        <f t="shared" si="21"/>
        <v>0</v>
      </c>
      <c r="EQ9" s="80">
        <f t="shared" si="21"/>
        <v>0</v>
      </c>
      <c r="ER9" s="80">
        <f t="shared" si="22"/>
        <v>0</v>
      </c>
      <c r="ES9" s="80">
        <f t="shared" si="22"/>
        <v>0</v>
      </c>
      <c r="ET9" s="80">
        <f t="shared" si="22"/>
        <v>0</v>
      </c>
      <c r="EU9" s="80">
        <f t="shared" si="22"/>
        <v>0</v>
      </c>
    </row>
    <row r="10" spans="2:151" x14ac:dyDescent="0.25">
      <c r="B10" s="87" t="s">
        <v>1331</v>
      </c>
      <c r="C10" s="88">
        <v>2</v>
      </c>
      <c r="F10">
        <f t="shared" si="23"/>
        <v>6</v>
      </c>
      <c r="G10">
        <f t="shared" si="24"/>
        <v>0</v>
      </c>
      <c r="H10">
        <f t="shared" si="25"/>
        <v>2</v>
      </c>
      <c r="I10" s="86">
        <f t="shared" si="26"/>
        <v>1</v>
      </c>
      <c r="J10" s="80">
        <f t="shared" si="27"/>
        <v>0</v>
      </c>
      <c r="K10" s="80">
        <f t="shared" si="9"/>
        <v>0</v>
      </c>
      <c r="L10" s="80">
        <f t="shared" si="10"/>
        <v>0</v>
      </c>
      <c r="M10" s="80">
        <f t="shared" si="11"/>
        <v>8</v>
      </c>
      <c r="N10" s="80">
        <f t="shared" si="12"/>
        <v>8</v>
      </c>
      <c r="O10" s="80">
        <f t="shared" si="13"/>
        <v>128</v>
      </c>
      <c r="P10" s="80"/>
      <c r="Q10" s="80"/>
      <c r="R10" s="78">
        <f t="shared" si="28"/>
        <v>45931</v>
      </c>
      <c r="S10" s="80"/>
      <c r="T10" s="80">
        <f t="shared" si="14"/>
        <v>0</v>
      </c>
      <c r="U10" s="80">
        <f t="shared" si="14"/>
        <v>0</v>
      </c>
      <c r="V10" s="80">
        <f t="shared" si="14"/>
        <v>0</v>
      </c>
      <c r="W10" s="80">
        <f t="shared" si="14"/>
        <v>0</v>
      </c>
      <c r="X10" s="80">
        <f t="shared" si="14"/>
        <v>0</v>
      </c>
      <c r="Y10" s="80">
        <f t="shared" si="14"/>
        <v>0</v>
      </c>
      <c r="Z10" s="80">
        <f t="shared" si="14"/>
        <v>0</v>
      </c>
      <c r="AA10" s="80">
        <f t="shared" si="14"/>
        <v>0</v>
      </c>
      <c r="AB10" s="80">
        <f t="shared" si="14"/>
        <v>0</v>
      </c>
      <c r="AC10" s="80">
        <f t="shared" si="14"/>
        <v>0</v>
      </c>
      <c r="AD10" s="80">
        <f t="shared" si="14"/>
        <v>0</v>
      </c>
      <c r="AE10" s="80">
        <f t="shared" si="14"/>
        <v>0</v>
      </c>
      <c r="AF10" s="80">
        <f t="shared" si="14"/>
        <v>0</v>
      </c>
      <c r="AG10" s="80">
        <f t="shared" si="14"/>
        <v>0</v>
      </c>
      <c r="AH10" s="80">
        <f t="shared" si="14"/>
        <v>0</v>
      </c>
      <c r="AI10" s="80">
        <f t="shared" si="14"/>
        <v>0</v>
      </c>
      <c r="AJ10" s="80">
        <f t="shared" si="15"/>
        <v>0</v>
      </c>
      <c r="AK10" s="80">
        <f t="shared" si="15"/>
        <v>0</v>
      </c>
      <c r="AL10" s="80">
        <f t="shared" si="15"/>
        <v>0</v>
      </c>
      <c r="AM10" s="80">
        <f t="shared" si="15"/>
        <v>0</v>
      </c>
      <c r="AN10" s="80">
        <f t="shared" si="15"/>
        <v>0</v>
      </c>
      <c r="AO10" s="80">
        <f t="shared" si="15"/>
        <v>0</v>
      </c>
      <c r="AP10" s="80">
        <f t="shared" si="15"/>
        <v>0</v>
      </c>
      <c r="AQ10" s="80">
        <f t="shared" si="15"/>
        <v>0</v>
      </c>
      <c r="AR10" s="80">
        <f t="shared" si="15"/>
        <v>0</v>
      </c>
      <c r="AS10" s="80">
        <f t="shared" si="15"/>
        <v>0</v>
      </c>
      <c r="AT10" s="80">
        <f t="shared" si="15"/>
        <v>0</v>
      </c>
      <c r="AU10" s="80">
        <f t="shared" si="15"/>
        <v>0</v>
      </c>
      <c r="AV10" s="80">
        <f t="shared" si="15"/>
        <v>0</v>
      </c>
      <c r="AW10" s="80">
        <f t="shared" si="15"/>
        <v>0</v>
      </c>
      <c r="AX10" s="80">
        <f t="shared" si="15"/>
        <v>0</v>
      </c>
      <c r="AY10" s="80">
        <f t="shared" si="15"/>
        <v>0</v>
      </c>
      <c r="AZ10" s="80">
        <f t="shared" si="16"/>
        <v>0</v>
      </c>
      <c r="BA10" s="80">
        <f t="shared" si="16"/>
        <v>0</v>
      </c>
      <c r="BB10" s="80">
        <f t="shared" si="16"/>
        <v>0</v>
      </c>
      <c r="BC10" s="80">
        <f t="shared" si="16"/>
        <v>0</v>
      </c>
      <c r="BD10" s="80">
        <f t="shared" si="16"/>
        <v>0</v>
      </c>
      <c r="BE10" s="80">
        <f t="shared" si="16"/>
        <v>0</v>
      </c>
      <c r="BF10" s="80">
        <f t="shared" si="16"/>
        <v>0</v>
      </c>
      <c r="BG10" s="80">
        <f t="shared" si="16"/>
        <v>0</v>
      </c>
      <c r="BH10" s="80">
        <f t="shared" si="16"/>
        <v>0</v>
      </c>
      <c r="BI10" s="80">
        <f t="shared" si="16"/>
        <v>0</v>
      </c>
      <c r="BJ10" s="80">
        <f t="shared" si="16"/>
        <v>0</v>
      </c>
      <c r="BK10" s="80">
        <f t="shared" si="16"/>
        <v>0</v>
      </c>
      <c r="BL10" s="80">
        <f t="shared" si="16"/>
        <v>0</v>
      </c>
      <c r="BM10" s="80">
        <f t="shared" si="16"/>
        <v>0</v>
      </c>
      <c r="BN10" s="80">
        <f t="shared" si="16"/>
        <v>0</v>
      </c>
      <c r="BO10" s="80">
        <f t="shared" si="16"/>
        <v>0</v>
      </c>
      <c r="BP10" s="80">
        <f t="shared" si="17"/>
        <v>0</v>
      </c>
      <c r="BQ10" s="80">
        <f t="shared" si="17"/>
        <v>0</v>
      </c>
      <c r="BR10" s="80">
        <f t="shared" si="17"/>
        <v>0</v>
      </c>
      <c r="BS10" s="80">
        <f t="shared" si="17"/>
        <v>0</v>
      </c>
      <c r="BT10" s="80">
        <f t="shared" si="17"/>
        <v>0</v>
      </c>
      <c r="BU10" s="80">
        <f t="shared" si="17"/>
        <v>0</v>
      </c>
      <c r="BV10" s="80">
        <f t="shared" si="17"/>
        <v>0</v>
      </c>
      <c r="BW10" s="80">
        <f t="shared" si="17"/>
        <v>0</v>
      </c>
      <c r="BX10" s="80">
        <f t="shared" si="17"/>
        <v>0</v>
      </c>
      <c r="BY10" s="80">
        <f t="shared" si="17"/>
        <v>0</v>
      </c>
      <c r="BZ10" s="80">
        <f t="shared" si="17"/>
        <v>0</v>
      </c>
      <c r="CA10" s="80">
        <f t="shared" si="17"/>
        <v>0</v>
      </c>
      <c r="CB10" s="80">
        <f t="shared" si="17"/>
        <v>0</v>
      </c>
      <c r="CC10" s="80">
        <f t="shared" si="17"/>
        <v>0</v>
      </c>
      <c r="CD10" s="80">
        <f t="shared" si="17"/>
        <v>0</v>
      </c>
      <c r="CE10" s="80">
        <f t="shared" si="17"/>
        <v>0</v>
      </c>
      <c r="CF10" s="80">
        <f t="shared" si="18"/>
        <v>0</v>
      </c>
      <c r="CG10" s="80">
        <f t="shared" si="18"/>
        <v>0</v>
      </c>
      <c r="CH10" s="80">
        <f t="shared" si="18"/>
        <v>0</v>
      </c>
      <c r="CI10" s="80">
        <f t="shared" si="18"/>
        <v>0</v>
      </c>
      <c r="CJ10" s="80">
        <f t="shared" si="18"/>
        <v>0</v>
      </c>
      <c r="CK10" s="80">
        <f t="shared" si="18"/>
        <v>0</v>
      </c>
      <c r="CL10" s="80">
        <f t="shared" si="18"/>
        <v>0</v>
      </c>
      <c r="CM10" s="80">
        <f t="shared" si="18"/>
        <v>0</v>
      </c>
      <c r="CN10" s="80">
        <f t="shared" si="18"/>
        <v>0</v>
      </c>
      <c r="CO10" s="80">
        <f t="shared" si="18"/>
        <v>0</v>
      </c>
      <c r="CP10" s="80">
        <f t="shared" si="18"/>
        <v>0</v>
      </c>
      <c r="CQ10" s="80">
        <f t="shared" si="18"/>
        <v>0</v>
      </c>
      <c r="CR10" s="80">
        <f t="shared" si="18"/>
        <v>0</v>
      </c>
      <c r="CS10" s="80">
        <f t="shared" si="18"/>
        <v>0</v>
      </c>
      <c r="CT10" s="80">
        <f t="shared" si="18"/>
        <v>0</v>
      </c>
      <c r="CU10" s="80">
        <f t="shared" si="18"/>
        <v>0</v>
      </c>
      <c r="CV10" s="80">
        <f t="shared" si="19"/>
        <v>0</v>
      </c>
      <c r="CW10" s="80">
        <f t="shared" si="19"/>
        <v>0</v>
      </c>
      <c r="CX10" s="80">
        <f t="shared" si="19"/>
        <v>0</v>
      </c>
      <c r="CY10" s="80">
        <f t="shared" si="19"/>
        <v>0</v>
      </c>
      <c r="CZ10" s="80">
        <f t="shared" si="19"/>
        <v>0</v>
      </c>
      <c r="DA10" s="80">
        <f t="shared" si="19"/>
        <v>0</v>
      </c>
      <c r="DB10" s="80">
        <f t="shared" si="19"/>
        <v>0</v>
      </c>
      <c r="DC10" s="80">
        <f t="shared" si="19"/>
        <v>0</v>
      </c>
      <c r="DD10" s="80">
        <f t="shared" si="19"/>
        <v>0</v>
      </c>
      <c r="DE10" s="80">
        <f t="shared" si="19"/>
        <v>0</v>
      </c>
      <c r="DF10" s="80">
        <f t="shared" si="19"/>
        <v>0</v>
      </c>
      <c r="DG10" s="80">
        <f t="shared" si="19"/>
        <v>0</v>
      </c>
      <c r="DH10" s="80">
        <f t="shared" si="19"/>
        <v>0</v>
      </c>
      <c r="DI10" s="80">
        <f t="shared" si="19"/>
        <v>0</v>
      </c>
      <c r="DJ10" s="80">
        <f t="shared" si="19"/>
        <v>0</v>
      </c>
      <c r="DK10" s="80">
        <f t="shared" si="19"/>
        <v>0</v>
      </c>
      <c r="DL10" s="80">
        <f t="shared" si="20"/>
        <v>0</v>
      </c>
      <c r="DM10" s="80">
        <f t="shared" si="20"/>
        <v>0</v>
      </c>
      <c r="DN10" s="80">
        <f t="shared" si="20"/>
        <v>0</v>
      </c>
      <c r="DO10" s="80">
        <f t="shared" si="20"/>
        <v>0</v>
      </c>
      <c r="DP10" s="80">
        <f t="shared" si="20"/>
        <v>0</v>
      </c>
      <c r="DQ10" s="80">
        <f t="shared" si="20"/>
        <v>0</v>
      </c>
      <c r="DR10" s="80">
        <f t="shared" si="20"/>
        <v>0</v>
      </c>
      <c r="DS10" s="80">
        <f t="shared" si="20"/>
        <v>0</v>
      </c>
      <c r="DT10" s="80">
        <f t="shared" si="20"/>
        <v>0</v>
      </c>
      <c r="DU10" s="80">
        <f t="shared" si="20"/>
        <v>0</v>
      </c>
      <c r="DV10" s="80">
        <f t="shared" si="20"/>
        <v>0</v>
      </c>
      <c r="DW10" s="80">
        <f t="shared" si="20"/>
        <v>0</v>
      </c>
      <c r="DX10" s="80">
        <f t="shared" si="20"/>
        <v>0</v>
      </c>
      <c r="DY10" s="80">
        <f t="shared" si="20"/>
        <v>0</v>
      </c>
      <c r="DZ10" s="80">
        <f t="shared" si="20"/>
        <v>0</v>
      </c>
      <c r="EA10" s="80">
        <f t="shared" si="20"/>
        <v>0</v>
      </c>
      <c r="EB10" s="80">
        <f t="shared" si="21"/>
        <v>0</v>
      </c>
      <c r="EC10" s="80">
        <f t="shared" si="21"/>
        <v>0</v>
      </c>
      <c r="ED10" s="80">
        <f t="shared" si="21"/>
        <v>0</v>
      </c>
      <c r="EE10" s="80">
        <f t="shared" si="21"/>
        <v>0</v>
      </c>
      <c r="EF10" s="80">
        <f t="shared" si="21"/>
        <v>0</v>
      </c>
      <c r="EG10" s="80">
        <f t="shared" si="21"/>
        <v>0</v>
      </c>
      <c r="EH10" s="80">
        <f t="shared" si="21"/>
        <v>0</v>
      </c>
      <c r="EI10" s="80">
        <f t="shared" si="21"/>
        <v>0</v>
      </c>
      <c r="EJ10" s="80">
        <f t="shared" si="21"/>
        <v>0</v>
      </c>
      <c r="EK10" s="80">
        <f t="shared" si="21"/>
        <v>0</v>
      </c>
      <c r="EL10" s="80">
        <f t="shared" si="21"/>
        <v>0</v>
      </c>
      <c r="EM10" s="80">
        <f t="shared" si="21"/>
        <v>0</v>
      </c>
      <c r="EN10" s="80">
        <f t="shared" si="21"/>
        <v>0</v>
      </c>
      <c r="EO10" s="80">
        <f t="shared" si="21"/>
        <v>0</v>
      </c>
      <c r="EP10" s="80">
        <f t="shared" si="21"/>
        <v>0</v>
      </c>
      <c r="EQ10" s="80">
        <f t="shared" si="21"/>
        <v>0</v>
      </c>
      <c r="ER10" s="80">
        <f t="shared" si="22"/>
        <v>0</v>
      </c>
      <c r="ES10" s="80">
        <f t="shared" si="22"/>
        <v>0</v>
      </c>
      <c r="ET10" s="80">
        <f t="shared" si="22"/>
        <v>0</v>
      </c>
      <c r="EU10" s="80">
        <f t="shared" si="22"/>
        <v>0</v>
      </c>
    </row>
    <row r="11" spans="2:151" x14ac:dyDescent="0.25">
      <c r="B11" s="87" t="s">
        <v>1332</v>
      </c>
      <c r="C11" s="92">
        <v>0.9</v>
      </c>
      <c r="F11">
        <f t="shared" si="23"/>
        <v>7</v>
      </c>
      <c r="G11">
        <f t="shared" si="24"/>
        <v>0</v>
      </c>
      <c r="H11">
        <f t="shared" si="25"/>
        <v>2</v>
      </c>
      <c r="I11" s="86">
        <f t="shared" si="26"/>
        <v>1</v>
      </c>
      <c r="J11" s="80">
        <f t="shared" si="27"/>
        <v>0</v>
      </c>
      <c r="K11" s="80">
        <f t="shared" si="9"/>
        <v>0</v>
      </c>
      <c r="L11" s="80">
        <f t="shared" si="10"/>
        <v>0</v>
      </c>
      <c r="M11" s="80">
        <f t="shared" si="11"/>
        <v>9</v>
      </c>
      <c r="N11" s="80">
        <f t="shared" si="12"/>
        <v>9</v>
      </c>
      <c r="O11" s="80">
        <f t="shared" si="13"/>
        <v>129</v>
      </c>
      <c r="P11" s="80"/>
      <c r="Q11" s="80"/>
      <c r="R11" s="78">
        <f t="shared" si="28"/>
        <v>45962</v>
      </c>
      <c r="S11" s="80"/>
      <c r="T11" s="80">
        <f t="shared" si="14"/>
        <v>0</v>
      </c>
      <c r="U11" s="80">
        <f t="shared" si="14"/>
        <v>0</v>
      </c>
      <c r="V11" s="80">
        <f t="shared" si="14"/>
        <v>0</v>
      </c>
      <c r="W11" s="80">
        <f t="shared" si="14"/>
        <v>0</v>
      </c>
      <c r="X11" s="80">
        <f t="shared" si="14"/>
        <v>0</v>
      </c>
      <c r="Y11" s="80">
        <f t="shared" si="14"/>
        <v>0</v>
      </c>
      <c r="Z11" s="80">
        <f t="shared" si="14"/>
        <v>0</v>
      </c>
      <c r="AA11" s="80">
        <f t="shared" si="14"/>
        <v>0</v>
      </c>
      <c r="AB11" s="80">
        <f t="shared" si="14"/>
        <v>0</v>
      </c>
      <c r="AC11" s="80">
        <f t="shared" si="14"/>
        <v>0</v>
      </c>
      <c r="AD11" s="80">
        <f t="shared" si="14"/>
        <v>0</v>
      </c>
      <c r="AE11" s="80">
        <f t="shared" si="14"/>
        <v>0</v>
      </c>
      <c r="AF11" s="80">
        <f t="shared" si="14"/>
        <v>0</v>
      </c>
      <c r="AG11" s="80">
        <f t="shared" si="14"/>
        <v>0</v>
      </c>
      <c r="AH11" s="80">
        <f t="shared" si="14"/>
        <v>0</v>
      </c>
      <c r="AI11" s="80">
        <f t="shared" si="14"/>
        <v>0</v>
      </c>
      <c r="AJ11" s="80">
        <f t="shared" si="15"/>
        <v>0</v>
      </c>
      <c r="AK11" s="80">
        <f t="shared" si="15"/>
        <v>0</v>
      </c>
      <c r="AL11" s="80">
        <f t="shared" si="15"/>
        <v>0</v>
      </c>
      <c r="AM11" s="80">
        <f t="shared" si="15"/>
        <v>0</v>
      </c>
      <c r="AN11" s="80">
        <f t="shared" si="15"/>
        <v>0</v>
      </c>
      <c r="AO11" s="80">
        <f t="shared" si="15"/>
        <v>0</v>
      </c>
      <c r="AP11" s="80">
        <f t="shared" si="15"/>
        <v>0</v>
      </c>
      <c r="AQ11" s="80">
        <f t="shared" si="15"/>
        <v>0</v>
      </c>
      <c r="AR11" s="80">
        <f t="shared" si="15"/>
        <v>0</v>
      </c>
      <c r="AS11" s="80">
        <f t="shared" si="15"/>
        <v>0</v>
      </c>
      <c r="AT11" s="80">
        <f t="shared" si="15"/>
        <v>0</v>
      </c>
      <c r="AU11" s="80">
        <f t="shared" si="15"/>
        <v>0</v>
      </c>
      <c r="AV11" s="80">
        <f t="shared" si="15"/>
        <v>0</v>
      </c>
      <c r="AW11" s="80">
        <f t="shared" si="15"/>
        <v>0</v>
      </c>
      <c r="AX11" s="80">
        <f t="shared" si="15"/>
        <v>0</v>
      </c>
      <c r="AY11" s="80">
        <f t="shared" si="15"/>
        <v>0</v>
      </c>
      <c r="AZ11" s="80">
        <f t="shared" si="16"/>
        <v>0</v>
      </c>
      <c r="BA11" s="80">
        <f t="shared" si="16"/>
        <v>0</v>
      </c>
      <c r="BB11" s="80">
        <f t="shared" si="16"/>
        <v>0</v>
      </c>
      <c r="BC11" s="80">
        <f t="shared" si="16"/>
        <v>0</v>
      </c>
      <c r="BD11" s="80">
        <f t="shared" si="16"/>
        <v>0</v>
      </c>
      <c r="BE11" s="80">
        <f t="shared" si="16"/>
        <v>0</v>
      </c>
      <c r="BF11" s="80">
        <f t="shared" si="16"/>
        <v>0</v>
      </c>
      <c r="BG11" s="80">
        <f t="shared" si="16"/>
        <v>0</v>
      </c>
      <c r="BH11" s="80">
        <f t="shared" si="16"/>
        <v>0</v>
      </c>
      <c r="BI11" s="80">
        <f t="shared" si="16"/>
        <v>0</v>
      </c>
      <c r="BJ11" s="80">
        <f t="shared" si="16"/>
        <v>0</v>
      </c>
      <c r="BK11" s="80">
        <f t="shared" si="16"/>
        <v>0</v>
      </c>
      <c r="BL11" s="80">
        <f t="shared" si="16"/>
        <v>0</v>
      </c>
      <c r="BM11" s="80">
        <f t="shared" si="16"/>
        <v>0</v>
      </c>
      <c r="BN11" s="80">
        <f t="shared" si="16"/>
        <v>0</v>
      </c>
      <c r="BO11" s="80">
        <f t="shared" si="16"/>
        <v>0</v>
      </c>
      <c r="BP11" s="80">
        <f t="shared" si="17"/>
        <v>0</v>
      </c>
      <c r="BQ11" s="80">
        <f t="shared" si="17"/>
        <v>0</v>
      </c>
      <c r="BR11" s="80">
        <f t="shared" si="17"/>
        <v>0</v>
      </c>
      <c r="BS11" s="80">
        <f t="shared" si="17"/>
        <v>0</v>
      </c>
      <c r="BT11" s="80">
        <f t="shared" si="17"/>
        <v>0</v>
      </c>
      <c r="BU11" s="80">
        <f t="shared" si="17"/>
        <v>0</v>
      </c>
      <c r="BV11" s="80">
        <f t="shared" si="17"/>
        <v>0</v>
      </c>
      <c r="BW11" s="80">
        <f t="shared" si="17"/>
        <v>0</v>
      </c>
      <c r="BX11" s="80">
        <f t="shared" si="17"/>
        <v>0</v>
      </c>
      <c r="BY11" s="80">
        <f t="shared" si="17"/>
        <v>0</v>
      </c>
      <c r="BZ11" s="80">
        <f t="shared" si="17"/>
        <v>0</v>
      </c>
      <c r="CA11" s="80">
        <f t="shared" si="17"/>
        <v>0</v>
      </c>
      <c r="CB11" s="80">
        <f t="shared" si="17"/>
        <v>0</v>
      </c>
      <c r="CC11" s="80">
        <f t="shared" si="17"/>
        <v>0</v>
      </c>
      <c r="CD11" s="80">
        <f t="shared" si="17"/>
        <v>0</v>
      </c>
      <c r="CE11" s="80">
        <f t="shared" si="17"/>
        <v>0</v>
      </c>
      <c r="CF11" s="80">
        <f t="shared" si="18"/>
        <v>0</v>
      </c>
      <c r="CG11" s="80">
        <f t="shared" si="18"/>
        <v>0</v>
      </c>
      <c r="CH11" s="80">
        <f t="shared" si="18"/>
        <v>0</v>
      </c>
      <c r="CI11" s="80">
        <f t="shared" si="18"/>
        <v>0</v>
      </c>
      <c r="CJ11" s="80">
        <f t="shared" si="18"/>
        <v>0</v>
      </c>
      <c r="CK11" s="80">
        <f t="shared" si="18"/>
        <v>0</v>
      </c>
      <c r="CL11" s="80">
        <f t="shared" si="18"/>
        <v>0</v>
      </c>
      <c r="CM11" s="80">
        <f t="shared" si="18"/>
        <v>0</v>
      </c>
      <c r="CN11" s="80">
        <f t="shared" si="18"/>
        <v>0</v>
      </c>
      <c r="CO11" s="80">
        <f t="shared" si="18"/>
        <v>0</v>
      </c>
      <c r="CP11" s="80">
        <f t="shared" si="18"/>
        <v>0</v>
      </c>
      <c r="CQ11" s="80">
        <f t="shared" si="18"/>
        <v>0</v>
      </c>
      <c r="CR11" s="80">
        <f t="shared" si="18"/>
        <v>0</v>
      </c>
      <c r="CS11" s="80">
        <f t="shared" si="18"/>
        <v>0</v>
      </c>
      <c r="CT11" s="80">
        <f t="shared" si="18"/>
        <v>0</v>
      </c>
      <c r="CU11" s="80">
        <f t="shared" si="18"/>
        <v>0</v>
      </c>
      <c r="CV11" s="80">
        <f t="shared" si="19"/>
        <v>0</v>
      </c>
      <c r="CW11" s="80">
        <f t="shared" si="19"/>
        <v>0</v>
      </c>
      <c r="CX11" s="80">
        <f t="shared" si="19"/>
        <v>0</v>
      </c>
      <c r="CY11" s="80">
        <f t="shared" si="19"/>
        <v>0</v>
      </c>
      <c r="CZ11" s="80">
        <f t="shared" si="19"/>
        <v>0</v>
      </c>
      <c r="DA11" s="80">
        <f t="shared" si="19"/>
        <v>0</v>
      </c>
      <c r="DB11" s="80">
        <f t="shared" si="19"/>
        <v>0</v>
      </c>
      <c r="DC11" s="80">
        <f t="shared" si="19"/>
        <v>0</v>
      </c>
      <c r="DD11" s="80">
        <f t="shared" si="19"/>
        <v>0</v>
      </c>
      <c r="DE11" s="80">
        <f t="shared" si="19"/>
        <v>0</v>
      </c>
      <c r="DF11" s="80">
        <f t="shared" si="19"/>
        <v>0</v>
      </c>
      <c r="DG11" s="80">
        <f t="shared" si="19"/>
        <v>0</v>
      </c>
      <c r="DH11" s="80">
        <f t="shared" si="19"/>
        <v>0</v>
      </c>
      <c r="DI11" s="80">
        <f t="shared" si="19"/>
        <v>0</v>
      </c>
      <c r="DJ11" s="80">
        <f t="shared" si="19"/>
        <v>0</v>
      </c>
      <c r="DK11" s="80">
        <f t="shared" si="19"/>
        <v>0</v>
      </c>
      <c r="DL11" s="80">
        <f t="shared" si="20"/>
        <v>0</v>
      </c>
      <c r="DM11" s="80">
        <f t="shared" si="20"/>
        <v>0</v>
      </c>
      <c r="DN11" s="80">
        <f t="shared" si="20"/>
        <v>0</v>
      </c>
      <c r="DO11" s="80">
        <f t="shared" si="20"/>
        <v>0</v>
      </c>
      <c r="DP11" s="80">
        <f t="shared" si="20"/>
        <v>0</v>
      </c>
      <c r="DQ11" s="80">
        <f t="shared" si="20"/>
        <v>0</v>
      </c>
      <c r="DR11" s="80">
        <f t="shared" si="20"/>
        <v>0</v>
      </c>
      <c r="DS11" s="80">
        <f t="shared" si="20"/>
        <v>0</v>
      </c>
      <c r="DT11" s="80">
        <f t="shared" si="20"/>
        <v>0</v>
      </c>
      <c r="DU11" s="80">
        <f t="shared" si="20"/>
        <v>0</v>
      </c>
      <c r="DV11" s="80">
        <f t="shared" si="20"/>
        <v>0</v>
      </c>
      <c r="DW11" s="80">
        <f t="shared" si="20"/>
        <v>0</v>
      </c>
      <c r="DX11" s="80">
        <f t="shared" si="20"/>
        <v>0</v>
      </c>
      <c r="DY11" s="80">
        <f t="shared" si="20"/>
        <v>0</v>
      </c>
      <c r="DZ11" s="80">
        <f t="shared" si="20"/>
        <v>0</v>
      </c>
      <c r="EA11" s="80">
        <f t="shared" si="20"/>
        <v>0</v>
      </c>
      <c r="EB11" s="80">
        <f t="shared" si="21"/>
        <v>0</v>
      </c>
      <c r="EC11" s="80">
        <f t="shared" si="21"/>
        <v>0</v>
      </c>
      <c r="ED11" s="80">
        <f t="shared" si="21"/>
        <v>0</v>
      </c>
      <c r="EE11" s="80">
        <f t="shared" si="21"/>
        <v>0</v>
      </c>
      <c r="EF11" s="80">
        <f t="shared" si="21"/>
        <v>0</v>
      </c>
      <c r="EG11" s="80">
        <f t="shared" si="21"/>
        <v>0</v>
      </c>
      <c r="EH11" s="80">
        <f t="shared" si="21"/>
        <v>0</v>
      </c>
      <c r="EI11" s="80">
        <f t="shared" si="21"/>
        <v>0</v>
      </c>
      <c r="EJ11" s="80">
        <f t="shared" si="21"/>
        <v>0</v>
      </c>
      <c r="EK11" s="80">
        <f t="shared" si="21"/>
        <v>0</v>
      </c>
      <c r="EL11" s="80">
        <f t="shared" si="21"/>
        <v>0</v>
      </c>
      <c r="EM11" s="80">
        <f t="shared" si="21"/>
        <v>0</v>
      </c>
      <c r="EN11" s="80">
        <f t="shared" si="21"/>
        <v>0</v>
      </c>
      <c r="EO11" s="80">
        <f t="shared" si="21"/>
        <v>0</v>
      </c>
      <c r="EP11" s="80">
        <f t="shared" si="21"/>
        <v>0</v>
      </c>
      <c r="EQ11" s="80">
        <f t="shared" si="21"/>
        <v>0</v>
      </c>
      <c r="ER11" s="80">
        <f t="shared" si="22"/>
        <v>0</v>
      </c>
      <c r="ES11" s="80">
        <f t="shared" si="22"/>
        <v>0</v>
      </c>
      <c r="ET11" s="80">
        <f t="shared" si="22"/>
        <v>0</v>
      </c>
      <c r="EU11" s="80">
        <f t="shared" si="22"/>
        <v>0</v>
      </c>
    </row>
    <row r="12" spans="2:151" x14ac:dyDescent="0.25">
      <c r="B12" s="87" t="s">
        <v>1333</v>
      </c>
      <c r="C12" s="88">
        <v>120</v>
      </c>
      <c r="F12">
        <f t="shared" si="23"/>
        <v>8</v>
      </c>
      <c r="G12">
        <f t="shared" si="24"/>
        <v>0</v>
      </c>
      <c r="H12">
        <f t="shared" si="25"/>
        <v>2</v>
      </c>
      <c r="I12" s="86">
        <f t="shared" si="26"/>
        <v>1</v>
      </c>
      <c r="J12" s="80">
        <f t="shared" si="27"/>
        <v>0</v>
      </c>
      <c r="K12" s="80">
        <f t="shared" si="9"/>
        <v>0</v>
      </c>
      <c r="L12" s="80">
        <f t="shared" si="10"/>
        <v>0</v>
      </c>
      <c r="M12" s="80">
        <f t="shared" si="11"/>
        <v>10</v>
      </c>
      <c r="N12" s="80">
        <f t="shared" si="12"/>
        <v>10</v>
      </c>
      <c r="O12" s="80">
        <f t="shared" si="13"/>
        <v>130</v>
      </c>
      <c r="P12" s="80"/>
      <c r="Q12" s="80"/>
      <c r="R12" s="78">
        <f t="shared" si="28"/>
        <v>45992</v>
      </c>
      <c r="S12" s="80"/>
      <c r="T12" s="80">
        <f t="shared" si="14"/>
        <v>0</v>
      </c>
      <c r="U12" s="80">
        <f t="shared" si="14"/>
        <v>0</v>
      </c>
      <c r="V12" s="80">
        <f t="shared" si="14"/>
        <v>0</v>
      </c>
      <c r="W12" s="80">
        <f t="shared" si="14"/>
        <v>0</v>
      </c>
      <c r="X12" s="80">
        <f t="shared" si="14"/>
        <v>0</v>
      </c>
      <c r="Y12" s="80">
        <f t="shared" si="14"/>
        <v>0</v>
      </c>
      <c r="Z12" s="80">
        <f t="shared" si="14"/>
        <v>0</v>
      </c>
      <c r="AA12" s="80">
        <f t="shared" si="14"/>
        <v>0</v>
      </c>
      <c r="AB12" s="80">
        <f t="shared" si="14"/>
        <v>0</v>
      </c>
      <c r="AC12" s="80">
        <f t="shared" si="14"/>
        <v>0</v>
      </c>
      <c r="AD12" s="80">
        <f t="shared" si="14"/>
        <v>0</v>
      </c>
      <c r="AE12" s="80">
        <f t="shared" si="14"/>
        <v>0</v>
      </c>
      <c r="AF12" s="80">
        <f t="shared" si="14"/>
        <v>0</v>
      </c>
      <c r="AG12" s="80">
        <f t="shared" si="14"/>
        <v>0</v>
      </c>
      <c r="AH12" s="80">
        <f t="shared" si="14"/>
        <v>0</v>
      </c>
      <c r="AI12" s="80">
        <f t="shared" si="14"/>
        <v>0</v>
      </c>
      <c r="AJ12" s="80">
        <f t="shared" si="15"/>
        <v>0</v>
      </c>
      <c r="AK12" s="80">
        <f t="shared" si="15"/>
        <v>0</v>
      </c>
      <c r="AL12" s="80">
        <f t="shared" si="15"/>
        <v>0</v>
      </c>
      <c r="AM12" s="80">
        <f t="shared" si="15"/>
        <v>0</v>
      </c>
      <c r="AN12" s="80">
        <f t="shared" si="15"/>
        <v>0</v>
      </c>
      <c r="AO12" s="80">
        <f t="shared" si="15"/>
        <v>0</v>
      </c>
      <c r="AP12" s="80">
        <f t="shared" si="15"/>
        <v>0</v>
      </c>
      <c r="AQ12" s="80">
        <f t="shared" si="15"/>
        <v>0</v>
      </c>
      <c r="AR12" s="80">
        <f t="shared" si="15"/>
        <v>0</v>
      </c>
      <c r="AS12" s="80">
        <f t="shared" si="15"/>
        <v>0</v>
      </c>
      <c r="AT12" s="80">
        <f t="shared" si="15"/>
        <v>0</v>
      </c>
      <c r="AU12" s="80">
        <f t="shared" si="15"/>
        <v>0</v>
      </c>
      <c r="AV12" s="80">
        <f t="shared" si="15"/>
        <v>0</v>
      </c>
      <c r="AW12" s="80">
        <f t="shared" si="15"/>
        <v>0</v>
      </c>
      <c r="AX12" s="80">
        <f t="shared" si="15"/>
        <v>0</v>
      </c>
      <c r="AY12" s="80">
        <f t="shared" si="15"/>
        <v>0</v>
      </c>
      <c r="AZ12" s="80">
        <f t="shared" si="16"/>
        <v>0</v>
      </c>
      <c r="BA12" s="80">
        <f t="shared" si="16"/>
        <v>0</v>
      </c>
      <c r="BB12" s="80">
        <f t="shared" si="16"/>
        <v>0</v>
      </c>
      <c r="BC12" s="80">
        <f t="shared" si="16"/>
        <v>0</v>
      </c>
      <c r="BD12" s="80">
        <f t="shared" si="16"/>
        <v>0</v>
      </c>
      <c r="BE12" s="80">
        <f t="shared" si="16"/>
        <v>0</v>
      </c>
      <c r="BF12" s="80">
        <f t="shared" si="16"/>
        <v>0</v>
      </c>
      <c r="BG12" s="80">
        <f t="shared" si="16"/>
        <v>0</v>
      </c>
      <c r="BH12" s="80">
        <f t="shared" si="16"/>
        <v>0</v>
      </c>
      <c r="BI12" s="80">
        <f t="shared" si="16"/>
        <v>0</v>
      </c>
      <c r="BJ12" s="80">
        <f t="shared" si="16"/>
        <v>0</v>
      </c>
      <c r="BK12" s="80">
        <f t="shared" si="16"/>
        <v>0</v>
      </c>
      <c r="BL12" s="80">
        <f t="shared" si="16"/>
        <v>0</v>
      </c>
      <c r="BM12" s="80">
        <f t="shared" si="16"/>
        <v>0</v>
      </c>
      <c r="BN12" s="80">
        <f t="shared" si="16"/>
        <v>0</v>
      </c>
      <c r="BO12" s="80">
        <f t="shared" si="16"/>
        <v>0</v>
      </c>
      <c r="BP12" s="80">
        <f t="shared" si="17"/>
        <v>0</v>
      </c>
      <c r="BQ12" s="80">
        <f t="shared" si="17"/>
        <v>0</v>
      </c>
      <c r="BR12" s="80">
        <f t="shared" si="17"/>
        <v>0</v>
      </c>
      <c r="BS12" s="80">
        <f t="shared" si="17"/>
        <v>0</v>
      </c>
      <c r="BT12" s="80">
        <f t="shared" si="17"/>
        <v>0</v>
      </c>
      <c r="BU12" s="80">
        <f t="shared" si="17"/>
        <v>0</v>
      </c>
      <c r="BV12" s="80">
        <f t="shared" si="17"/>
        <v>0</v>
      </c>
      <c r="BW12" s="80">
        <f t="shared" si="17"/>
        <v>0</v>
      </c>
      <c r="BX12" s="80">
        <f t="shared" si="17"/>
        <v>0</v>
      </c>
      <c r="BY12" s="80">
        <f t="shared" si="17"/>
        <v>0</v>
      </c>
      <c r="BZ12" s="80">
        <f t="shared" si="17"/>
        <v>0</v>
      </c>
      <c r="CA12" s="80">
        <f t="shared" si="17"/>
        <v>0</v>
      </c>
      <c r="CB12" s="80">
        <f t="shared" si="17"/>
        <v>0</v>
      </c>
      <c r="CC12" s="80">
        <f t="shared" si="17"/>
        <v>0</v>
      </c>
      <c r="CD12" s="80">
        <f t="shared" si="17"/>
        <v>0</v>
      </c>
      <c r="CE12" s="80">
        <f t="shared" si="17"/>
        <v>0</v>
      </c>
      <c r="CF12" s="80">
        <f t="shared" si="18"/>
        <v>0</v>
      </c>
      <c r="CG12" s="80">
        <f t="shared" si="18"/>
        <v>0</v>
      </c>
      <c r="CH12" s="80">
        <f t="shared" si="18"/>
        <v>0</v>
      </c>
      <c r="CI12" s="80">
        <f t="shared" si="18"/>
        <v>0</v>
      </c>
      <c r="CJ12" s="80">
        <f t="shared" si="18"/>
        <v>0</v>
      </c>
      <c r="CK12" s="80">
        <f t="shared" si="18"/>
        <v>0</v>
      </c>
      <c r="CL12" s="80">
        <f t="shared" si="18"/>
        <v>0</v>
      </c>
      <c r="CM12" s="80">
        <f t="shared" si="18"/>
        <v>0</v>
      </c>
      <c r="CN12" s="80">
        <f t="shared" si="18"/>
        <v>0</v>
      </c>
      <c r="CO12" s="80">
        <f t="shared" si="18"/>
        <v>0</v>
      </c>
      <c r="CP12" s="80">
        <f t="shared" si="18"/>
        <v>0</v>
      </c>
      <c r="CQ12" s="80">
        <f t="shared" si="18"/>
        <v>0</v>
      </c>
      <c r="CR12" s="80">
        <f t="shared" si="18"/>
        <v>0</v>
      </c>
      <c r="CS12" s="80">
        <f t="shared" si="18"/>
        <v>0</v>
      </c>
      <c r="CT12" s="80">
        <f t="shared" si="18"/>
        <v>0</v>
      </c>
      <c r="CU12" s="80">
        <f t="shared" si="18"/>
        <v>0</v>
      </c>
      <c r="CV12" s="80">
        <f t="shared" si="19"/>
        <v>0</v>
      </c>
      <c r="CW12" s="80">
        <f t="shared" si="19"/>
        <v>0</v>
      </c>
      <c r="CX12" s="80">
        <f t="shared" si="19"/>
        <v>0</v>
      </c>
      <c r="CY12" s="80">
        <f t="shared" si="19"/>
        <v>0</v>
      </c>
      <c r="CZ12" s="80">
        <f t="shared" si="19"/>
        <v>0</v>
      </c>
      <c r="DA12" s="80">
        <f t="shared" si="19"/>
        <v>0</v>
      </c>
      <c r="DB12" s="80">
        <f t="shared" si="19"/>
        <v>0</v>
      </c>
      <c r="DC12" s="80">
        <f t="shared" si="19"/>
        <v>0</v>
      </c>
      <c r="DD12" s="80">
        <f t="shared" si="19"/>
        <v>0</v>
      </c>
      <c r="DE12" s="80">
        <f t="shared" si="19"/>
        <v>0</v>
      </c>
      <c r="DF12" s="80">
        <f t="shared" si="19"/>
        <v>0</v>
      </c>
      <c r="DG12" s="80">
        <f t="shared" si="19"/>
        <v>0</v>
      </c>
      <c r="DH12" s="80">
        <f t="shared" si="19"/>
        <v>0</v>
      </c>
      <c r="DI12" s="80">
        <f t="shared" si="19"/>
        <v>0</v>
      </c>
      <c r="DJ12" s="80">
        <f t="shared" si="19"/>
        <v>0</v>
      </c>
      <c r="DK12" s="80">
        <f t="shared" si="19"/>
        <v>0</v>
      </c>
      <c r="DL12" s="80">
        <f t="shared" si="20"/>
        <v>0</v>
      </c>
      <c r="DM12" s="80">
        <f t="shared" si="20"/>
        <v>0</v>
      </c>
      <c r="DN12" s="80">
        <f t="shared" si="20"/>
        <v>0</v>
      </c>
      <c r="DO12" s="80">
        <f t="shared" si="20"/>
        <v>0</v>
      </c>
      <c r="DP12" s="80">
        <f t="shared" si="20"/>
        <v>0</v>
      </c>
      <c r="DQ12" s="80">
        <f t="shared" si="20"/>
        <v>0</v>
      </c>
      <c r="DR12" s="80">
        <f t="shared" si="20"/>
        <v>0</v>
      </c>
      <c r="DS12" s="80">
        <f t="shared" si="20"/>
        <v>0</v>
      </c>
      <c r="DT12" s="80">
        <f t="shared" si="20"/>
        <v>0</v>
      </c>
      <c r="DU12" s="80">
        <f t="shared" si="20"/>
        <v>0</v>
      </c>
      <c r="DV12" s="80">
        <f t="shared" si="20"/>
        <v>0</v>
      </c>
      <c r="DW12" s="80">
        <f t="shared" si="20"/>
        <v>0</v>
      </c>
      <c r="DX12" s="80">
        <f t="shared" si="20"/>
        <v>0</v>
      </c>
      <c r="DY12" s="80">
        <f t="shared" si="20"/>
        <v>0</v>
      </c>
      <c r="DZ12" s="80">
        <f t="shared" si="20"/>
        <v>0</v>
      </c>
      <c r="EA12" s="80">
        <f t="shared" si="20"/>
        <v>0</v>
      </c>
      <c r="EB12" s="80">
        <f t="shared" si="21"/>
        <v>0</v>
      </c>
      <c r="EC12" s="80">
        <f t="shared" si="21"/>
        <v>0</v>
      </c>
      <c r="ED12" s="80">
        <f t="shared" si="21"/>
        <v>0</v>
      </c>
      <c r="EE12" s="80">
        <f t="shared" si="21"/>
        <v>0</v>
      </c>
      <c r="EF12" s="80">
        <f t="shared" si="21"/>
        <v>0</v>
      </c>
      <c r="EG12" s="80">
        <f t="shared" si="21"/>
        <v>0</v>
      </c>
      <c r="EH12" s="80">
        <f t="shared" si="21"/>
        <v>0</v>
      </c>
      <c r="EI12" s="80">
        <f t="shared" si="21"/>
        <v>0</v>
      </c>
      <c r="EJ12" s="80">
        <f t="shared" si="21"/>
        <v>0</v>
      </c>
      <c r="EK12" s="80">
        <f t="shared" si="21"/>
        <v>0</v>
      </c>
      <c r="EL12" s="80">
        <f t="shared" si="21"/>
        <v>0</v>
      </c>
      <c r="EM12" s="80">
        <f t="shared" si="21"/>
        <v>0</v>
      </c>
      <c r="EN12" s="80">
        <f t="shared" si="21"/>
        <v>0</v>
      </c>
      <c r="EO12" s="80">
        <f t="shared" si="21"/>
        <v>0</v>
      </c>
      <c r="EP12" s="80">
        <f t="shared" si="21"/>
        <v>0</v>
      </c>
      <c r="EQ12" s="80">
        <f t="shared" si="21"/>
        <v>0</v>
      </c>
      <c r="ER12" s="80">
        <f t="shared" si="22"/>
        <v>0</v>
      </c>
      <c r="ES12" s="80">
        <f t="shared" si="22"/>
        <v>0</v>
      </c>
      <c r="ET12" s="80">
        <f t="shared" si="22"/>
        <v>0</v>
      </c>
      <c r="EU12" s="80">
        <f t="shared" si="22"/>
        <v>0</v>
      </c>
    </row>
    <row r="13" spans="2:151" x14ac:dyDescent="0.25">
      <c r="B13" s="87" t="s">
        <v>1334</v>
      </c>
      <c r="C13" s="93">
        <v>0.01</v>
      </c>
      <c r="F13">
        <f t="shared" si="23"/>
        <v>9</v>
      </c>
      <c r="G13">
        <f t="shared" si="24"/>
        <v>0</v>
      </c>
      <c r="H13">
        <f t="shared" si="25"/>
        <v>2</v>
      </c>
      <c r="I13" s="86">
        <f t="shared" si="26"/>
        <v>1</v>
      </c>
      <c r="J13" s="80">
        <f t="shared" si="27"/>
        <v>0</v>
      </c>
      <c r="K13" s="80">
        <f t="shared" si="9"/>
        <v>0</v>
      </c>
      <c r="L13" s="80">
        <f t="shared" si="10"/>
        <v>0</v>
      </c>
      <c r="M13" s="80">
        <f t="shared" si="11"/>
        <v>11</v>
      </c>
      <c r="N13" s="80">
        <f t="shared" si="12"/>
        <v>11</v>
      </c>
      <c r="O13" s="80">
        <f t="shared" si="13"/>
        <v>131</v>
      </c>
      <c r="P13" s="80"/>
      <c r="Q13" s="80"/>
      <c r="R13" s="78">
        <f t="shared" si="28"/>
        <v>46023</v>
      </c>
      <c r="S13" s="80"/>
      <c r="T13" s="80">
        <f t="shared" si="14"/>
        <v>0</v>
      </c>
      <c r="U13" s="80">
        <f t="shared" si="14"/>
        <v>0</v>
      </c>
      <c r="V13" s="80">
        <f t="shared" si="14"/>
        <v>0</v>
      </c>
      <c r="W13" s="80">
        <f t="shared" si="14"/>
        <v>0</v>
      </c>
      <c r="X13" s="80">
        <f t="shared" si="14"/>
        <v>0</v>
      </c>
      <c r="Y13" s="80">
        <f t="shared" si="14"/>
        <v>0</v>
      </c>
      <c r="Z13" s="80">
        <f t="shared" si="14"/>
        <v>0</v>
      </c>
      <c r="AA13" s="80">
        <f t="shared" si="14"/>
        <v>0</v>
      </c>
      <c r="AB13" s="80">
        <f t="shared" si="14"/>
        <v>0</v>
      </c>
      <c r="AC13" s="80">
        <f t="shared" si="14"/>
        <v>0</v>
      </c>
      <c r="AD13" s="80">
        <f t="shared" si="14"/>
        <v>0</v>
      </c>
      <c r="AE13" s="80">
        <f t="shared" si="14"/>
        <v>0</v>
      </c>
      <c r="AF13" s="80">
        <f t="shared" si="14"/>
        <v>0</v>
      </c>
      <c r="AG13" s="80">
        <f t="shared" si="14"/>
        <v>0</v>
      </c>
      <c r="AH13" s="80">
        <f t="shared" si="14"/>
        <v>0</v>
      </c>
      <c r="AI13" s="80">
        <f t="shared" si="14"/>
        <v>0</v>
      </c>
      <c r="AJ13" s="80">
        <f t="shared" si="15"/>
        <v>0</v>
      </c>
      <c r="AK13" s="80">
        <f t="shared" si="15"/>
        <v>0</v>
      </c>
      <c r="AL13" s="80">
        <f t="shared" si="15"/>
        <v>0</v>
      </c>
      <c r="AM13" s="80">
        <f t="shared" si="15"/>
        <v>0</v>
      </c>
      <c r="AN13" s="80">
        <f t="shared" si="15"/>
        <v>0</v>
      </c>
      <c r="AO13" s="80">
        <f t="shared" si="15"/>
        <v>0</v>
      </c>
      <c r="AP13" s="80">
        <f t="shared" si="15"/>
        <v>0</v>
      </c>
      <c r="AQ13" s="80">
        <f t="shared" si="15"/>
        <v>0</v>
      </c>
      <c r="AR13" s="80">
        <f t="shared" si="15"/>
        <v>0</v>
      </c>
      <c r="AS13" s="80">
        <f t="shared" si="15"/>
        <v>0</v>
      </c>
      <c r="AT13" s="80">
        <f t="shared" si="15"/>
        <v>0</v>
      </c>
      <c r="AU13" s="80">
        <f t="shared" si="15"/>
        <v>0</v>
      </c>
      <c r="AV13" s="80">
        <f t="shared" si="15"/>
        <v>0</v>
      </c>
      <c r="AW13" s="80">
        <f t="shared" si="15"/>
        <v>0</v>
      </c>
      <c r="AX13" s="80">
        <f t="shared" si="15"/>
        <v>0</v>
      </c>
      <c r="AY13" s="80">
        <f t="shared" si="15"/>
        <v>0</v>
      </c>
      <c r="AZ13" s="80">
        <f t="shared" si="16"/>
        <v>0</v>
      </c>
      <c r="BA13" s="80">
        <f t="shared" si="16"/>
        <v>0</v>
      </c>
      <c r="BB13" s="80">
        <f t="shared" si="16"/>
        <v>0</v>
      </c>
      <c r="BC13" s="80">
        <f t="shared" si="16"/>
        <v>0</v>
      </c>
      <c r="BD13" s="80">
        <f t="shared" si="16"/>
        <v>0</v>
      </c>
      <c r="BE13" s="80">
        <f t="shared" si="16"/>
        <v>0</v>
      </c>
      <c r="BF13" s="80">
        <f t="shared" si="16"/>
        <v>0</v>
      </c>
      <c r="BG13" s="80">
        <f t="shared" si="16"/>
        <v>0</v>
      </c>
      <c r="BH13" s="80">
        <f t="shared" si="16"/>
        <v>0</v>
      </c>
      <c r="BI13" s="80">
        <f t="shared" si="16"/>
        <v>0</v>
      </c>
      <c r="BJ13" s="80">
        <f t="shared" si="16"/>
        <v>0</v>
      </c>
      <c r="BK13" s="80">
        <f t="shared" si="16"/>
        <v>0</v>
      </c>
      <c r="BL13" s="80">
        <f t="shared" si="16"/>
        <v>0</v>
      </c>
      <c r="BM13" s="80">
        <f t="shared" si="16"/>
        <v>0</v>
      </c>
      <c r="BN13" s="80">
        <f t="shared" si="16"/>
        <v>0</v>
      </c>
      <c r="BO13" s="80">
        <f t="shared" si="16"/>
        <v>0</v>
      </c>
      <c r="BP13" s="80">
        <f t="shared" si="17"/>
        <v>0</v>
      </c>
      <c r="BQ13" s="80">
        <f t="shared" si="17"/>
        <v>0</v>
      </c>
      <c r="BR13" s="80">
        <f t="shared" si="17"/>
        <v>0</v>
      </c>
      <c r="BS13" s="80">
        <f t="shared" si="17"/>
        <v>0</v>
      </c>
      <c r="BT13" s="80">
        <f t="shared" si="17"/>
        <v>0</v>
      </c>
      <c r="BU13" s="80">
        <f t="shared" si="17"/>
        <v>0</v>
      </c>
      <c r="BV13" s="80">
        <f t="shared" si="17"/>
        <v>0</v>
      </c>
      <c r="BW13" s="80">
        <f t="shared" si="17"/>
        <v>0</v>
      </c>
      <c r="BX13" s="80">
        <f t="shared" si="17"/>
        <v>0</v>
      </c>
      <c r="BY13" s="80">
        <f t="shared" si="17"/>
        <v>0</v>
      </c>
      <c r="BZ13" s="80">
        <f t="shared" si="17"/>
        <v>0</v>
      </c>
      <c r="CA13" s="80">
        <f t="shared" si="17"/>
        <v>0</v>
      </c>
      <c r="CB13" s="80">
        <f t="shared" si="17"/>
        <v>0</v>
      </c>
      <c r="CC13" s="80">
        <f t="shared" si="17"/>
        <v>0</v>
      </c>
      <c r="CD13" s="80">
        <f t="shared" si="17"/>
        <v>0</v>
      </c>
      <c r="CE13" s="80">
        <f t="shared" si="17"/>
        <v>0</v>
      </c>
      <c r="CF13" s="80">
        <f t="shared" si="18"/>
        <v>0</v>
      </c>
      <c r="CG13" s="80">
        <f t="shared" si="18"/>
        <v>0</v>
      </c>
      <c r="CH13" s="80">
        <f t="shared" si="18"/>
        <v>0</v>
      </c>
      <c r="CI13" s="80">
        <f t="shared" si="18"/>
        <v>0</v>
      </c>
      <c r="CJ13" s="80">
        <f t="shared" si="18"/>
        <v>0</v>
      </c>
      <c r="CK13" s="80">
        <f t="shared" si="18"/>
        <v>0</v>
      </c>
      <c r="CL13" s="80">
        <f t="shared" si="18"/>
        <v>0</v>
      </c>
      <c r="CM13" s="80">
        <f t="shared" si="18"/>
        <v>0</v>
      </c>
      <c r="CN13" s="80">
        <f t="shared" si="18"/>
        <v>0</v>
      </c>
      <c r="CO13" s="80">
        <f t="shared" si="18"/>
        <v>0</v>
      </c>
      <c r="CP13" s="80">
        <f t="shared" si="18"/>
        <v>0</v>
      </c>
      <c r="CQ13" s="80">
        <f t="shared" si="18"/>
        <v>0</v>
      </c>
      <c r="CR13" s="80">
        <f t="shared" si="18"/>
        <v>0</v>
      </c>
      <c r="CS13" s="80">
        <f t="shared" si="18"/>
        <v>0</v>
      </c>
      <c r="CT13" s="80">
        <f t="shared" si="18"/>
        <v>0</v>
      </c>
      <c r="CU13" s="80">
        <f t="shared" si="18"/>
        <v>0</v>
      </c>
      <c r="CV13" s="80">
        <f t="shared" si="19"/>
        <v>0</v>
      </c>
      <c r="CW13" s="80">
        <f t="shared" si="19"/>
        <v>0</v>
      </c>
      <c r="CX13" s="80">
        <f t="shared" si="19"/>
        <v>0</v>
      </c>
      <c r="CY13" s="80">
        <f t="shared" si="19"/>
        <v>0</v>
      </c>
      <c r="CZ13" s="80">
        <f t="shared" si="19"/>
        <v>0</v>
      </c>
      <c r="DA13" s="80">
        <f t="shared" si="19"/>
        <v>0</v>
      </c>
      <c r="DB13" s="80">
        <f t="shared" si="19"/>
        <v>0</v>
      </c>
      <c r="DC13" s="80">
        <f t="shared" si="19"/>
        <v>0</v>
      </c>
      <c r="DD13" s="80">
        <f t="shared" si="19"/>
        <v>0</v>
      </c>
      <c r="DE13" s="80">
        <f t="shared" si="19"/>
        <v>0</v>
      </c>
      <c r="DF13" s="80">
        <f t="shared" si="19"/>
        <v>0</v>
      </c>
      <c r="DG13" s="80">
        <f t="shared" si="19"/>
        <v>0</v>
      </c>
      <c r="DH13" s="80">
        <f t="shared" si="19"/>
        <v>0</v>
      </c>
      <c r="DI13" s="80">
        <f t="shared" si="19"/>
        <v>0</v>
      </c>
      <c r="DJ13" s="80">
        <f t="shared" si="19"/>
        <v>0</v>
      </c>
      <c r="DK13" s="80">
        <f t="shared" si="19"/>
        <v>0</v>
      </c>
      <c r="DL13" s="80">
        <f t="shared" si="20"/>
        <v>0</v>
      </c>
      <c r="DM13" s="80">
        <f t="shared" si="20"/>
        <v>0</v>
      </c>
      <c r="DN13" s="80">
        <f t="shared" si="20"/>
        <v>0</v>
      </c>
      <c r="DO13" s="80">
        <f t="shared" si="20"/>
        <v>0</v>
      </c>
      <c r="DP13" s="80">
        <f t="shared" si="20"/>
        <v>0</v>
      </c>
      <c r="DQ13" s="80">
        <f t="shared" si="20"/>
        <v>0</v>
      </c>
      <c r="DR13" s="80">
        <f t="shared" si="20"/>
        <v>0</v>
      </c>
      <c r="DS13" s="80">
        <f t="shared" si="20"/>
        <v>0</v>
      </c>
      <c r="DT13" s="80">
        <f t="shared" si="20"/>
        <v>0</v>
      </c>
      <c r="DU13" s="80">
        <f t="shared" si="20"/>
        <v>0</v>
      </c>
      <c r="DV13" s="80">
        <f t="shared" si="20"/>
        <v>0</v>
      </c>
      <c r="DW13" s="80">
        <f t="shared" si="20"/>
        <v>0</v>
      </c>
      <c r="DX13" s="80">
        <f t="shared" si="20"/>
        <v>0</v>
      </c>
      <c r="DY13" s="80">
        <f t="shared" si="20"/>
        <v>0</v>
      </c>
      <c r="DZ13" s="80">
        <f t="shared" si="20"/>
        <v>0</v>
      </c>
      <c r="EA13" s="80">
        <f t="shared" si="20"/>
        <v>0</v>
      </c>
      <c r="EB13" s="80">
        <f t="shared" si="21"/>
        <v>0</v>
      </c>
      <c r="EC13" s="80">
        <f t="shared" si="21"/>
        <v>0</v>
      </c>
      <c r="ED13" s="80">
        <f t="shared" si="21"/>
        <v>0</v>
      </c>
      <c r="EE13" s="80">
        <f t="shared" si="21"/>
        <v>0</v>
      </c>
      <c r="EF13" s="80">
        <f t="shared" si="21"/>
        <v>0</v>
      </c>
      <c r="EG13" s="80">
        <f t="shared" si="21"/>
        <v>0</v>
      </c>
      <c r="EH13" s="80">
        <f t="shared" si="21"/>
        <v>0</v>
      </c>
      <c r="EI13" s="80">
        <f t="shared" si="21"/>
        <v>0</v>
      </c>
      <c r="EJ13" s="80">
        <f t="shared" si="21"/>
        <v>0</v>
      </c>
      <c r="EK13" s="80">
        <f t="shared" si="21"/>
        <v>0</v>
      </c>
      <c r="EL13" s="80">
        <f t="shared" si="21"/>
        <v>0</v>
      </c>
      <c r="EM13" s="80">
        <f t="shared" si="21"/>
        <v>0</v>
      </c>
      <c r="EN13" s="80">
        <f t="shared" si="21"/>
        <v>0</v>
      </c>
      <c r="EO13" s="80">
        <f t="shared" si="21"/>
        <v>0</v>
      </c>
      <c r="EP13" s="80">
        <f t="shared" si="21"/>
        <v>0</v>
      </c>
      <c r="EQ13" s="80">
        <f t="shared" si="21"/>
        <v>0</v>
      </c>
      <c r="ER13" s="80">
        <f t="shared" si="22"/>
        <v>0</v>
      </c>
      <c r="ES13" s="80">
        <f t="shared" si="22"/>
        <v>0</v>
      </c>
      <c r="ET13" s="80">
        <f t="shared" si="22"/>
        <v>0</v>
      </c>
      <c r="EU13" s="80">
        <f t="shared" si="22"/>
        <v>0</v>
      </c>
    </row>
    <row r="14" spans="2:151" x14ac:dyDescent="0.25">
      <c r="B14" s="87" t="s">
        <v>1335</v>
      </c>
      <c r="C14" s="88">
        <v>1</v>
      </c>
      <c r="F14">
        <f t="shared" si="23"/>
        <v>10</v>
      </c>
      <c r="G14">
        <f t="shared" si="24"/>
        <v>0</v>
      </c>
      <c r="H14">
        <f t="shared" si="25"/>
        <v>2</v>
      </c>
      <c r="I14" s="86">
        <f t="shared" si="26"/>
        <v>1</v>
      </c>
      <c r="J14" s="80">
        <f t="shared" si="27"/>
        <v>0</v>
      </c>
      <c r="K14" s="80">
        <f t="shared" si="9"/>
        <v>0</v>
      </c>
      <c r="L14" s="80">
        <f t="shared" si="10"/>
        <v>0</v>
      </c>
      <c r="M14" s="80">
        <f t="shared" si="11"/>
        <v>12</v>
      </c>
      <c r="N14" s="80">
        <f t="shared" si="12"/>
        <v>12</v>
      </c>
      <c r="O14" s="80">
        <f t="shared" si="13"/>
        <v>132</v>
      </c>
      <c r="P14" s="80"/>
      <c r="Q14" s="80"/>
      <c r="R14" s="78">
        <f t="shared" si="28"/>
        <v>46054</v>
      </c>
      <c r="S14" s="80"/>
      <c r="T14" s="80">
        <f t="shared" si="14"/>
        <v>0</v>
      </c>
      <c r="U14" s="80">
        <f t="shared" si="14"/>
        <v>0</v>
      </c>
      <c r="V14" s="80">
        <f t="shared" si="14"/>
        <v>0</v>
      </c>
      <c r="W14" s="80">
        <f t="shared" si="14"/>
        <v>0</v>
      </c>
      <c r="X14" s="80">
        <f t="shared" si="14"/>
        <v>0</v>
      </c>
      <c r="Y14" s="80">
        <f t="shared" si="14"/>
        <v>0</v>
      </c>
      <c r="Z14" s="80">
        <f t="shared" si="14"/>
        <v>0</v>
      </c>
      <c r="AA14" s="80">
        <f t="shared" si="14"/>
        <v>0</v>
      </c>
      <c r="AB14" s="80">
        <f t="shared" si="14"/>
        <v>0</v>
      </c>
      <c r="AC14" s="80">
        <f t="shared" si="14"/>
        <v>0</v>
      </c>
      <c r="AD14" s="80">
        <f t="shared" si="14"/>
        <v>0</v>
      </c>
      <c r="AE14" s="80">
        <f t="shared" si="14"/>
        <v>0</v>
      </c>
      <c r="AF14" s="80">
        <f t="shared" si="14"/>
        <v>0</v>
      </c>
      <c r="AG14" s="80">
        <f t="shared" si="14"/>
        <v>0</v>
      </c>
      <c r="AH14" s="80">
        <f t="shared" si="14"/>
        <v>0</v>
      </c>
      <c r="AI14" s="80">
        <f t="shared" si="14"/>
        <v>0</v>
      </c>
      <c r="AJ14" s="80">
        <f t="shared" si="15"/>
        <v>0</v>
      </c>
      <c r="AK14" s="80">
        <f t="shared" si="15"/>
        <v>0</v>
      </c>
      <c r="AL14" s="80">
        <f t="shared" si="15"/>
        <v>0</v>
      </c>
      <c r="AM14" s="80">
        <f t="shared" si="15"/>
        <v>0</v>
      </c>
      <c r="AN14" s="80">
        <f t="shared" si="15"/>
        <v>0</v>
      </c>
      <c r="AO14" s="80">
        <f t="shared" si="15"/>
        <v>0</v>
      </c>
      <c r="AP14" s="80">
        <f t="shared" si="15"/>
        <v>0</v>
      </c>
      <c r="AQ14" s="80">
        <f t="shared" si="15"/>
        <v>0</v>
      </c>
      <c r="AR14" s="80">
        <f t="shared" si="15"/>
        <v>0</v>
      </c>
      <c r="AS14" s="80">
        <f t="shared" si="15"/>
        <v>0</v>
      </c>
      <c r="AT14" s="80">
        <f t="shared" si="15"/>
        <v>0</v>
      </c>
      <c r="AU14" s="80">
        <f t="shared" si="15"/>
        <v>0</v>
      </c>
      <c r="AV14" s="80">
        <f t="shared" si="15"/>
        <v>0</v>
      </c>
      <c r="AW14" s="80">
        <f t="shared" si="15"/>
        <v>0</v>
      </c>
      <c r="AX14" s="80">
        <f t="shared" si="15"/>
        <v>0</v>
      </c>
      <c r="AY14" s="80">
        <f t="shared" si="15"/>
        <v>0</v>
      </c>
      <c r="AZ14" s="80">
        <f t="shared" si="16"/>
        <v>0</v>
      </c>
      <c r="BA14" s="80">
        <f t="shared" si="16"/>
        <v>0</v>
      </c>
      <c r="BB14" s="80">
        <f t="shared" si="16"/>
        <v>0</v>
      </c>
      <c r="BC14" s="80">
        <f t="shared" si="16"/>
        <v>0</v>
      </c>
      <c r="BD14" s="80">
        <f t="shared" si="16"/>
        <v>0</v>
      </c>
      <c r="BE14" s="80">
        <f t="shared" si="16"/>
        <v>0</v>
      </c>
      <c r="BF14" s="80">
        <f t="shared" si="16"/>
        <v>0</v>
      </c>
      <c r="BG14" s="80">
        <f t="shared" si="16"/>
        <v>0</v>
      </c>
      <c r="BH14" s="80">
        <f t="shared" si="16"/>
        <v>0</v>
      </c>
      <c r="BI14" s="80">
        <f t="shared" si="16"/>
        <v>0</v>
      </c>
      <c r="BJ14" s="80">
        <f t="shared" si="16"/>
        <v>0</v>
      </c>
      <c r="BK14" s="80">
        <f t="shared" si="16"/>
        <v>0</v>
      </c>
      <c r="BL14" s="80">
        <f t="shared" si="16"/>
        <v>0</v>
      </c>
      <c r="BM14" s="80">
        <f t="shared" si="16"/>
        <v>0</v>
      </c>
      <c r="BN14" s="80">
        <f t="shared" si="16"/>
        <v>0</v>
      </c>
      <c r="BO14" s="80">
        <f t="shared" si="16"/>
        <v>0</v>
      </c>
      <c r="BP14" s="80">
        <f t="shared" si="17"/>
        <v>0</v>
      </c>
      <c r="BQ14" s="80">
        <f t="shared" si="17"/>
        <v>0</v>
      </c>
      <c r="BR14" s="80">
        <f t="shared" si="17"/>
        <v>0</v>
      </c>
      <c r="BS14" s="80">
        <f t="shared" si="17"/>
        <v>0</v>
      </c>
      <c r="BT14" s="80">
        <f t="shared" si="17"/>
        <v>0</v>
      </c>
      <c r="BU14" s="80">
        <f t="shared" si="17"/>
        <v>0</v>
      </c>
      <c r="BV14" s="80">
        <f t="shared" si="17"/>
        <v>0</v>
      </c>
      <c r="BW14" s="80">
        <f t="shared" si="17"/>
        <v>0</v>
      </c>
      <c r="BX14" s="80">
        <f t="shared" si="17"/>
        <v>0</v>
      </c>
      <c r="BY14" s="80">
        <f t="shared" si="17"/>
        <v>0</v>
      </c>
      <c r="BZ14" s="80">
        <f t="shared" si="17"/>
        <v>0</v>
      </c>
      <c r="CA14" s="80">
        <f t="shared" si="17"/>
        <v>0</v>
      </c>
      <c r="CB14" s="80">
        <f t="shared" si="17"/>
        <v>0</v>
      </c>
      <c r="CC14" s="80">
        <f t="shared" si="17"/>
        <v>0</v>
      </c>
      <c r="CD14" s="80">
        <f t="shared" si="17"/>
        <v>0</v>
      </c>
      <c r="CE14" s="80">
        <f t="shared" si="17"/>
        <v>0</v>
      </c>
      <c r="CF14" s="80">
        <f t="shared" si="18"/>
        <v>0</v>
      </c>
      <c r="CG14" s="80">
        <f t="shared" si="18"/>
        <v>0</v>
      </c>
      <c r="CH14" s="80">
        <f t="shared" si="18"/>
        <v>0</v>
      </c>
      <c r="CI14" s="80">
        <f t="shared" si="18"/>
        <v>0</v>
      </c>
      <c r="CJ14" s="80">
        <f t="shared" si="18"/>
        <v>0</v>
      </c>
      <c r="CK14" s="80">
        <f t="shared" si="18"/>
        <v>0</v>
      </c>
      <c r="CL14" s="80">
        <f t="shared" si="18"/>
        <v>0</v>
      </c>
      <c r="CM14" s="80">
        <f t="shared" si="18"/>
        <v>0</v>
      </c>
      <c r="CN14" s="80">
        <f t="shared" si="18"/>
        <v>0</v>
      </c>
      <c r="CO14" s="80">
        <f t="shared" si="18"/>
        <v>0</v>
      </c>
      <c r="CP14" s="80">
        <f t="shared" si="18"/>
        <v>0</v>
      </c>
      <c r="CQ14" s="80">
        <f t="shared" si="18"/>
        <v>0</v>
      </c>
      <c r="CR14" s="80">
        <f t="shared" si="18"/>
        <v>0</v>
      </c>
      <c r="CS14" s="80">
        <f t="shared" si="18"/>
        <v>0</v>
      </c>
      <c r="CT14" s="80">
        <f t="shared" si="18"/>
        <v>0</v>
      </c>
      <c r="CU14" s="80">
        <f t="shared" si="18"/>
        <v>0</v>
      </c>
      <c r="CV14" s="80">
        <f t="shared" si="19"/>
        <v>0</v>
      </c>
      <c r="CW14" s="80">
        <f t="shared" si="19"/>
        <v>0</v>
      </c>
      <c r="CX14" s="80">
        <f t="shared" si="19"/>
        <v>0</v>
      </c>
      <c r="CY14" s="80">
        <f t="shared" si="19"/>
        <v>0</v>
      </c>
      <c r="CZ14" s="80">
        <f t="shared" si="19"/>
        <v>0</v>
      </c>
      <c r="DA14" s="80">
        <f t="shared" si="19"/>
        <v>0</v>
      </c>
      <c r="DB14" s="80">
        <f t="shared" si="19"/>
        <v>0</v>
      </c>
      <c r="DC14" s="80">
        <f t="shared" si="19"/>
        <v>0</v>
      </c>
      <c r="DD14" s="80">
        <f t="shared" si="19"/>
        <v>0</v>
      </c>
      <c r="DE14" s="80">
        <f t="shared" si="19"/>
        <v>0</v>
      </c>
      <c r="DF14" s="80">
        <f t="shared" si="19"/>
        <v>0</v>
      </c>
      <c r="DG14" s="80">
        <f t="shared" si="19"/>
        <v>0</v>
      </c>
      <c r="DH14" s="80">
        <f t="shared" si="19"/>
        <v>0</v>
      </c>
      <c r="DI14" s="80">
        <f t="shared" si="19"/>
        <v>0</v>
      </c>
      <c r="DJ14" s="80">
        <f t="shared" si="19"/>
        <v>0</v>
      </c>
      <c r="DK14" s="80">
        <f t="shared" si="19"/>
        <v>0</v>
      </c>
      <c r="DL14" s="80">
        <f t="shared" si="20"/>
        <v>0</v>
      </c>
      <c r="DM14" s="80">
        <f t="shared" si="20"/>
        <v>0</v>
      </c>
      <c r="DN14" s="80">
        <f t="shared" si="20"/>
        <v>0</v>
      </c>
      <c r="DO14" s="80">
        <f t="shared" si="20"/>
        <v>0</v>
      </c>
      <c r="DP14" s="80">
        <f t="shared" si="20"/>
        <v>0</v>
      </c>
      <c r="DQ14" s="80">
        <f t="shared" si="20"/>
        <v>0</v>
      </c>
      <c r="DR14" s="80">
        <f t="shared" si="20"/>
        <v>0</v>
      </c>
      <c r="DS14" s="80">
        <f t="shared" si="20"/>
        <v>0</v>
      </c>
      <c r="DT14" s="80">
        <f t="shared" si="20"/>
        <v>0</v>
      </c>
      <c r="DU14" s="80">
        <f t="shared" si="20"/>
        <v>0</v>
      </c>
      <c r="DV14" s="80">
        <f t="shared" si="20"/>
        <v>0</v>
      </c>
      <c r="DW14" s="80">
        <f t="shared" si="20"/>
        <v>0</v>
      </c>
      <c r="DX14" s="80">
        <f t="shared" si="20"/>
        <v>0</v>
      </c>
      <c r="DY14" s="80">
        <f t="shared" si="20"/>
        <v>0</v>
      </c>
      <c r="DZ14" s="80">
        <f t="shared" si="20"/>
        <v>0</v>
      </c>
      <c r="EA14" s="80">
        <f t="shared" si="20"/>
        <v>0</v>
      </c>
      <c r="EB14" s="80">
        <f t="shared" si="21"/>
        <v>0</v>
      </c>
      <c r="EC14" s="80">
        <f t="shared" si="21"/>
        <v>0</v>
      </c>
      <c r="ED14" s="80">
        <f t="shared" si="21"/>
        <v>0</v>
      </c>
      <c r="EE14" s="80">
        <f t="shared" si="21"/>
        <v>0</v>
      </c>
      <c r="EF14" s="80">
        <f t="shared" si="21"/>
        <v>0</v>
      </c>
      <c r="EG14" s="80">
        <f t="shared" si="21"/>
        <v>0</v>
      </c>
      <c r="EH14" s="80">
        <f t="shared" si="21"/>
        <v>0</v>
      </c>
      <c r="EI14" s="80">
        <f t="shared" si="21"/>
        <v>0</v>
      </c>
      <c r="EJ14" s="80">
        <f t="shared" si="21"/>
        <v>0</v>
      </c>
      <c r="EK14" s="80">
        <f t="shared" si="21"/>
        <v>0</v>
      </c>
      <c r="EL14" s="80">
        <f t="shared" si="21"/>
        <v>0</v>
      </c>
      <c r="EM14" s="80">
        <f t="shared" si="21"/>
        <v>0</v>
      </c>
      <c r="EN14" s="80">
        <f t="shared" si="21"/>
        <v>0</v>
      </c>
      <c r="EO14" s="80">
        <f t="shared" si="21"/>
        <v>0</v>
      </c>
      <c r="EP14" s="80">
        <f t="shared" si="21"/>
        <v>0</v>
      </c>
      <c r="EQ14" s="80">
        <f t="shared" si="21"/>
        <v>0</v>
      </c>
      <c r="ER14" s="80">
        <f t="shared" si="22"/>
        <v>0</v>
      </c>
      <c r="ES14" s="80">
        <f t="shared" si="22"/>
        <v>0</v>
      </c>
      <c r="ET14" s="80">
        <f t="shared" si="22"/>
        <v>0</v>
      </c>
      <c r="EU14" s="80">
        <f t="shared" si="22"/>
        <v>0</v>
      </c>
    </row>
    <row r="15" spans="2:151" x14ac:dyDescent="0.25">
      <c r="B15" s="87" t="s">
        <v>1336</v>
      </c>
      <c r="C15" s="92">
        <v>0.1</v>
      </c>
      <c r="F15">
        <f t="shared" si="23"/>
        <v>11</v>
      </c>
      <c r="G15">
        <f t="shared" si="24"/>
        <v>0</v>
      </c>
      <c r="H15">
        <f t="shared" si="25"/>
        <v>2</v>
      </c>
      <c r="I15" s="86">
        <f t="shared" si="26"/>
        <v>1</v>
      </c>
      <c r="J15" s="80">
        <f t="shared" si="27"/>
        <v>0</v>
      </c>
      <c r="K15" s="80">
        <f t="shared" si="9"/>
        <v>0</v>
      </c>
      <c r="L15" s="80">
        <f t="shared" si="10"/>
        <v>0</v>
      </c>
      <c r="M15" s="80">
        <f t="shared" si="11"/>
        <v>13</v>
      </c>
      <c r="N15" s="80">
        <f t="shared" si="12"/>
        <v>13</v>
      </c>
      <c r="O15" s="80">
        <f t="shared" si="13"/>
        <v>133</v>
      </c>
      <c r="R15">
        <f t="shared" si="28"/>
        <v>46082</v>
      </c>
      <c r="T15" s="80">
        <f t="shared" si="14"/>
        <v>0</v>
      </c>
      <c r="U15" s="80">
        <f t="shared" si="14"/>
        <v>0</v>
      </c>
      <c r="V15" s="80">
        <f t="shared" si="14"/>
        <v>0</v>
      </c>
      <c r="W15" s="80">
        <f t="shared" si="14"/>
        <v>0</v>
      </c>
      <c r="X15" s="80">
        <f t="shared" si="14"/>
        <v>0</v>
      </c>
      <c r="Y15" s="80">
        <f t="shared" si="14"/>
        <v>0</v>
      </c>
      <c r="Z15" s="80">
        <f t="shared" si="14"/>
        <v>0</v>
      </c>
      <c r="AA15" s="80">
        <f t="shared" si="14"/>
        <v>0</v>
      </c>
      <c r="AB15" s="80">
        <f t="shared" si="14"/>
        <v>0</v>
      </c>
      <c r="AC15" s="80">
        <f t="shared" si="14"/>
        <v>0</v>
      </c>
      <c r="AD15" s="80">
        <f t="shared" si="14"/>
        <v>0</v>
      </c>
      <c r="AE15" s="80">
        <f t="shared" si="14"/>
        <v>0</v>
      </c>
      <c r="AF15" s="80">
        <f t="shared" si="14"/>
        <v>0</v>
      </c>
      <c r="AG15" s="80">
        <f t="shared" si="14"/>
        <v>0</v>
      </c>
      <c r="AH15" s="80">
        <f t="shared" si="14"/>
        <v>0</v>
      </c>
      <c r="AI15" s="80">
        <f t="shared" si="14"/>
        <v>0</v>
      </c>
      <c r="AJ15" s="80">
        <f t="shared" si="15"/>
        <v>0</v>
      </c>
      <c r="AK15" s="80">
        <f t="shared" si="15"/>
        <v>0</v>
      </c>
      <c r="AL15" s="80">
        <f t="shared" si="15"/>
        <v>0</v>
      </c>
      <c r="AM15" s="80">
        <f t="shared" si="15"/>
        <v>0</v>
      </c>
      <c r="AN15" s="80">
        <f t="shared" si="15"/>
        <v>0</v>
      </c>
      <c r="AO15" s="80">
        <f t="shared" si="15"/>
        <v>0</v>
      </c>
      <c r="AP15" s="80">
        <f t="shared" si="15"/>
        <v>0</v>
      </c>
      <c r="AQ15" s="80">
        <f t="shared" si="15"/>
        <v>0</v>
      </c>
      <c r="AR15" s="80">
        <f t="shared" si="15"/>
        <v>0</v>
      </c>
      <c r="AS15" s="80">
        <f t="shared" si="15"/>
        <v>0</v>
      </c>
      <c r="AT15" s="80">
        <f t="shared" si="15"/>
        <v>0</v>
      </c>
      <c r="AU15" s="80">
        <f t="shared" si="15"/>
        <v>0</v>
      </c>
      <c r="AV15" s="80">
        <f t="shared" si="15"/>
        <v>0</v>
      </c>
      <c r="AW15" s="80">
        <f t="shared" si="15"/>
        <v>0</v>
      </c>
      <c r="AX15" s="80">
        <f t="shared" si="15"/>
        <v>0</v>
      </c>
      <c r="AY15" s="80">
        <f t="shared" si="15"/>
        <v>0</v>
      </c>
      <c r="AZ15" s="80">
        <f t="shared" si="16"/>
        <v>0</v>
      </c>
      <c r="BA15" s="80">
        <f t="shared" si="16"/>
        <v>0</v>
      </c>
      <c r="BB15" s="80">
        <f t="shared" si="16"/>
        <v>0</v>
      </c>
      <c r="BC15" s="80">
        <f t="shared" si="16"/>
        <v>0</v>
      </c>
      <c r="BD15" s="80">
        <f t="shared" si="16"/>
        <v>0</v>
      </c>
      <c r="BE15" s="80">
        <f t="shared" si="16"/>
        <v>0</v>
      </c>
      <c r="BF15" s="80">
        <f t="shared" si="16"/>
        <v>0</v>
      </c>
      <c r="BG15" s="80">
        <f t="shared" si="16"/>
        <v>0</v>
      </c>
      <c r="BH15" s="80">
        <f t="shared" si="16"/>
        <v>0</v>
      </c>
      <c r="BI15" s="80">
        <f t="shared" si="16"/>
        <v>0</v>
      </c>
      <c r="BJ15" s="80">
        <f t="shared" si="16"/>
        <v>0</v>
      </c>
      <c r="BK15" s="80">
        <f t="shared" si="16"/>
        <v>0</v>
      </c>
      <c r="BL15" s="80">
        <f t="shared" si="16"/>
        <v>0</v>
      </c>
      <c r="BM15" s="80">
        <f t="shared" si="16"/>
        <v>0</v>
      </c>
      <c r="BN15" s="80">
        <f t="shared" si="16"/>
        <v>0</v>
      </c>
      <c r="BO15" s="80">
        <f t="shared" si="16"/>
        <v>0</v>
      </c>
      <c r="BP15" s="80">
        <f t="shared" si="17"/>
        <v>0</v>
      </c>
      <c r="BQ15" s="80">
        <f t="shared" si="17"/>
        <v>0</v>
      </c>
      <c r="BR15" s="80">
        <f t="shared" si="17"/>
        <v>0</v>
      </c>
      <c r="BS15" s="80">
        <f t="shared" si="17"/>
        <v>0</v>
      </c>
      <c r="BT15" s="80">
        <f t="shared" si="17"/>
        <v>0</v>
      </c>
      <c r="BU15" s="80">
        <f t="shared" si="17"/>
        <v>0</v>
      </c>
      <c r="BV15" s="80">
        <f t="shared" si="17"/>
        <v>0</v>
      </c>
      <c r="BW15" s="80">
        <f t="shared" si="17"/>
        <v>0</v>
      </c>
      <c r="BX15" s="80">
        <f t="shared" si="17"/>
        <v>0</v>
      </c>
      <c r="BY15" s="80">
        <f t="shared" si="17"/>
        <v>0</v>
      </c>
      <c r="BZ15" s="80">
        <f t="shared" si="17"/>
        <v>0</v>
      </c>
      <c r="CA15" s="80">
        <f t="shared" si="17"/>
        <v>0</v>
      </c>
      <c r="CB15" s="80">
        <f t="shared" si="17"/>
        <v>0</v>
      </c>
      <c r="CC15" s="80">
        <f t="shared" si="17"/>
        <v>0</v>
      </c>
      <c r="CD15" s="80">
        <f t="shared" si="17"/>
        <v>0</v>
      </c>
      <c r="CE15" s="80">
        <f t="shared" si="17"/>
        <v>0</v>
      </c>
      <c r="CF15" s="80">
        <f t="shared" si="18"/>
        <v>0</v>
      </c>
      <c r="CG15" s="80">
        <f t="shared" si="18"/>
        <v>0</v>
      </c>
      <c r="CH15" s="80">
        <f t="shared" si="18"/>
        <v>0</v>
      </c>
      <c r="CI15" s="80">
        <f t="shared" si="18"/>
        <v>0</v>
      </c>
      <c r="CJ15" s="80">
        <f t="shared" si="18"/>
        <v>0</v>
      </c>
      <c r="CK15" s="80">
        <f t="shared" si="18"/>
        <v>0</v>
      </c>
      <c r="CL15" s="80">
        <f t="shared" si="18"/>
        <v>0</v>
      </c>
      <c r="CM15" s="80">
        <f t="shared" si="18"/>
        <v>0</v>
      </c>
      <c r="CN15" s="80">
        <f t="shared" si="18"/>
        <v>0</v>
      </c>
      <c r="CO15" s="80">
        <f t="shared" si="18"/>
        <v>0</v>
      </c>
      <c r="CP15" s="80">
        <f t="shared" si="18"/>
        <v>0</v>
      </c>
      <c r="CQ15" s="80">
        <f t="shared" si="18"/>
        <v>0</v>
      </c>
      <c r="CR15" s="80">
        <f t="shared" si="18"/>
        <v>0</v>
      </c>
      <c r="CS15" s="80">
        <f t="shared" si="18"/>
        <v>0</v>
      </c>
      <c r="CT15" s="80">
        <f t="shared" si="18"/>
        <v>0</v>
      </c>
      <c r="CU15" s="80">
        <f t="shared" si="18"/>
        <v>0</v>
      </c>
      <c r="CV15" s="80">
        <f t="shared" si="19"/>
        <v>0</v>
      </c>
      <c r="CW15" s="80">
        <f t="shared" si="19"/>
        <v>0</v>
      </c>
      <c r="CX15" s="80">
        <f t="shared" si="19"/>
        <v>0</v>
      </c>
      <c r="CY15" s="80">
        <f t="shared" si="19"/>
        <v>0</v>
      </c>
      <c r="CZ15" s="80">
        <f t="shared" si="19"/>
        <v>0</v>
      </c>
      <c r="DA15" s="80">
        <f t="shared" si="19"/>
        <v>0</v>
      </c>
      <c r="DB15" s="80">
        <f t="shared" si="19"/>
        <v>0</v>
      </c>
      <c r="DC15" s="80">
        <f t="shared" si="19"/>
        <v>0</v>
      </c>
      <c r="DD15" s="80">
        <f t="shared" si="19"/>
        <v>0</v>
      </c>
      <c r="DE15" s="80">
        <f t="shared" si="19"/>
        <v>0</v>
      </c>
      <c r="DF15" s="80">
        <f t="shared" si="19"/>
        <v>0</v>
      </c>
      <c r="DG15" s="80">
        <f t="shared" si="19"/>
        <v>0</v>
      </c>
      <c r="DH15" s="80">
        <f t="shared" si="19"/>
        <v>0</v>
      </c>
      <c r="DI15" s="80">
        <f t="shared" si="19"/>
        <v>0</v>
      </c>
      <c r="DJ15" s="80">
        <f t="shared" si="19"/>
        <v>0</v>
      </c>
      <c r="DK15" s="80">
        <f t="shared" si="19"/>
        <v>0</v>
      </c>
      <c r="DL15" s="80">
        <f t="shared" si="20"/>
        <v>0</v>
      </c>
      <c r="DM15" s="80">
        <f t="shared" si="20"/>
        <v>0</v>
      </c>
      <c r="DN15" s="80">
        <f t="shared" si="20"/>
        <v>0</v>
      </c>
      <c r="DO15" s="80">
        <f t="shared" si="20"/>
        <v>0</v>
      </c>
      <c r="DP15" s="80">
        <f t="shared" si="20"/>
        <v>0</v>
      </c>
      <c r="DQ15" s="80">
        <f t="shared" si="20"/>
        <v>0</v>
      </c>
      <c r="DR15" s="80">
        <f t="shared" si="20"/>
        <v>0</v>
      </c>
      <c r="DS15" s="80">
        <f t="shared" si="20"/>
        <v>0</v>
      </c>
      <c r="DT15" s="80">
        <f t="shared" si="20"/>
        <v>0</v>
      </c>
      <c r="DU15" s="80">
        <f t="shared" si="20"/>
        <v>0</v>
      </c>
      <c r="DV15" s="80">
        <f t="shared" si="20"/>
        <v>0</v>
      </c>
      <c r="DW15" s="80">
        <f t="shared" si="20"/>
        <v>0</v>
      </c>
      <c r="DX15" s="80">
        <f t="shared" si="20"/>
        <v>0</v>
      </c>
      <c r="DY15" s="80">
        <f t="shared" si="20"/>
        <v>0</v>
      </c>
      <c r="DZ15" s="80">
        <f t="shared" si="20"/>
        <v>0</v>
      </c>
      <c r="EA15" s="80">
        <f t="shared" si="20"/>
        <v>0</v>
      </c>
      <c r="EB15" s="80">
        <f t="shared" si="21"/>
        <v>0</v>
      </c>
      <c r="EC15" s="80">
        <f t="shared" si="21"/>
        <v>0</v>
      </c>
      <c r="ED15" s="80">
        <f t="shared" si="21"/>
        <v>0</v>
      </c>
      <c r="EE15" s="80">
        <f t="shared" si="21"/>
        <v>0</v>
      </c>
      <c r="EF15" s="80">
        <f t="shared" si="21"/>
        <v>0</v>
      </c>
      <c r="EG15" s="80">
        <f t="shared" si="21"/>
        <v>0</v>
      </c>
      <c r="EH15" s="80">
        <f t="shared" si="21"/>
        <v>0</v>
      </c>
      <c r="EI15" s="80">
        <f t="shared" si="21"/>
        <v>0</v>
      </c>
      <c r="EJ15" s="80">
        <f t="shared" si="21"/>
        <v>0</v>
      </c>
      <c r="EK15" s="80">
        <f t="shared" si="21"/>
        <v>0</v>
      </c>
      <c r="EL15" s="80">
        <f t="shared" si="21"/>
        <v>0</v>
      </c>
      <c r="EM15" s="80">
        <f t="shared" si="21"/>
        <v>0</v>
      </c>
      <c r="EN15" s="80">
        <f t="shared" si="21"/>
        <v>0</v>
      </c>
      <c r="EO15" s="80">
        <f t="shared" si="21"/>
        <v>0</v>
      </c>
      <c r="EP15" s="80">
        <f t="shared" si="21"/>
        <v>0</v>
      </c>
      <c r="EQ15" s="80">
        <f t="shared" si="21"/>
        <v>0</v>
      </c>
      <c r="ER15" s="80">
        <f t="shared" si="22"/>
        <v>0</v>
      </c>
      <c r="ES15" s="80">
        <f t="shared" si="22"/>
        <v>0</v>
      </c>
      <c r="ET15" s="80">
        <f t="shared" si="22"/>
        <v>0</v>
      </c>
      <c r="EU15" s="80">
        <f t="shared" si="22"/>
        <v>0</v>
      </c>
    </row>
    <row r="16" spans="2:151" x14ac:dyDescent="0.25">
      <c r="B16" s="94" t="s">
        <v>1337</v>
      </c>
      <c r="C16" s="95">
        <v>45778</v>
      </c>
      <c r="F16">
        <f t="shared" si="23"/>
        <v>12</v>
      </c>
      <c r="G16">
        <f t="shared" si="24"/>
        <v>0</v>
      </c>
      <c r="H16">
        <f t="shared" si="25"/>
        <v>2</v>
      </c>
      <c r="I16" s="86">
        <f t="shared" si="26"/>
        <v>1</v>
      </c>
      <c r="J16" s="80">
        <f t="shared" si="27"/>
        <v>0</v>
      </c>
      <c r="K16" s="80">
        <f t="shared" si="9"/>
        <v>0</v>
      </c>
      <c r="L16" s="80">
        <f t="shared" si="10"/>
        <v>0</v>
      </c>
      <c r="M16" s="80">
        <f t="shared" si="11"/>
        <v>14</v>
      </c>
      <c r="N16" s="80">
        <f t="shared" si="12"/>
        <v>14</v>
      </c>
      <c r="O16" s="80">
        <f t="shared" si="13"/>
        <v>134</v>
      </c>
      <c r="R16">
        <f t="shared" si="28"/>
        <v>46113</v>
      </c>
      <c r="T16" s="80">
        <f t="shared" si="14"/>
        <v>0</v>
      </c>
      <c r="U16" s="80">
        <f t="shared" si="14"/>
        <v>0</v>
      </c>
      <c r="V16" s="80">
        <f t="shared" si="14"/>
        <v>0</v>
      </c>
      <c r="W16" s="80">
        <f t="shared" si="14"/>
        <v>0</v>
      </c>
      <c r="X16" s="80">
        <f t="shared" si="14"/>
        <v>0</v>
      </c>
      <c r="Y16" s="80">
        <f t="shared" si="14"/>
        <v>0</v>
      </c>
      <c r="Z16" s="80">
        <f t="shared" si="14"/>
        <v>0</v>
      </c>
      <c r="AA16" s="80">
        <f t="shared" si="14"/>
        <v>0</v>
      </c>
      <c r="AB16" s="80">
        <f t="shared" si="14"/>
        <v>0</v>
      </c>
      <c r="AC16" s="80">
        <f t="shared" si="14"/>
        <v>0</v>
      </c>
      <c r="AD16" s="80">
        <f t="shared" si="14"/>
        <v>0</v>
      </c>
      <c r="AE16" s="80">
        <f t="shared" si="14"/>
        <v>0</v>
      </c>
      <c r="AF16" s="80">
        <f t="shared" si="14"/>
        <v>0</v>
      </c>
      <c r="AG16" s="80">
        <f t="shared" si="14"/>
        <v>0</v>
      </c>
      <c r="AH16" s="80">
        <f t="shared" si="14"/>
        <v>0</v>
      </c>
      <c r="AI16" s="80">
        <f t="shared" si="14"/>
        <v>0</v>
      </c>
      <c r="AJ16" s="80">
        <f t="shared" si="15"/>
        <v>0</v>
      </c>
      <c r="AK16" s="80">
        <f t="shared" si="15"/>
        <v>0</v>
      </c>
      <c r="AL16" s="80">
        <f t="shared" si="15"/>
        <v>0</v>
      </c>
      <c r="AM16" s="80">
        <f t="shared" si="15"/>
        <v>0</v>
      </c>
      <c r="AN16" s="80">
        <f t="shared" si="15"/>
        <v>0</v>
      </c>
      <c r="AO16" s="80">
        <f t="shared" si="15"/>
        <v>0</v>
      </c>
      <c r="AP16" s="80">
        <f t="shared" si="15"/>
        <v>0</v>
      </c>
      <c r="AQ16" s="80">
        <f t="shared" si="15"/>
        <v>0</v>
      </c>
      <c r="AR16" s="80">
        <f t="shared" si="15"/>
        <v>0</v>
      </c>
      <c r="AS16" s="80">
        <f t="shared" si="15"/>
        <v>0</v>
      </c>
      <c r="AT16" s="80">
        <f t="shared" si="15"/>
        <v>0</v>
      </c>
      <c r="AU16" s="80">
        <f t="shared" si="15"/>
        <v>0</v>
      </c>
      <c r="AV16" s="80">
        <f t="shared" si="15"/>
        <v>0</v>
      </c>
      <c r="AW16" s="80">
        <f t="shared" si="15"/>
        <v>0</v>
      </c>
      <c r="AX16" s="80">
        <f t="shared" si="15"/>
        <v>0</v>
      </c>
      <c r="AY16" s="80">
        <f t="shared" si="15"/>
        <v>0</v>
      </c>
      <c r="AZ16" s="80">
        <f t="shared" si="16"/>
        <v>0</v>
      </c>
      <c r="BA16" s="80">
        <f t="shared" si="16"/>
        <v>0</v>
      </c>
      <c r="BB16" s="80">
        <f t="shared" si="16"/>
        <v>0</v>
      </c>
      <c r="BC16" s="80">
        <f t="shared" si="16"/>
        <v>0</v>
      </c>
      <c r="BD16" s="80">
        <f t="shared" si="16"/>
        <v>0</v>
      </c>
      <c r="BE16" s="80">
        <f t="shared" si="16"/>
        <v>0</v>
      </c>
      <c r="BF16" s="80">
        <f t="shared" si="16"/>
        <v>0</v>
      </c>
      <c r="BG16" s="80">
        <f t="shared" si="16"/>
        <v>0</v>
      </c>
      <c r="BH16" s="80">
        <f t="shared" si="16"/>
        <v>0</v>
      </c>
      <c r="BI16" s="80">
        <f t="shared" si="16"/>
        <v>0</v>
      </c>
      <c r="BJ16" s="80">
        <f t="shared" si="16"/>
        <v>0</v>
      </c>
      <c r="BK16" s="80">
        <f t="shared" si="16"/>
        <v>0</v>
      </c>
      <c r="BL16" s="80">
        <f t="shared" si="16"/>
        <v>0</v>
      </c>
      <c r="BM16" s="80">
        <f t="shared" si="16"/>
        <v>0</v>
      </c>
      <c r="BN16" s="80">
        <f t="shared" si="16"/>
        <v>0</v>
      </c>
      <c r="BO16" s="80">
        <f t="shared" si="16"/>
        <v>0</v>
      </c>
      <c r="BP16" s="80">
        <f t="shared" si="17"/>
        <v>0</v>
      </c>
      <c r="BQ16" s="80">
        <f t="shared" si="17"/>
        <v>0</v>
      </c>
      <c r="BR16" s="80">
        <f t="shared" si="17"/>
        <v>0</v>
      </c>
      <c r="BS16" s="80">
        <f t="shared" si="17"/>
        <v>0</v>
      </c>
      <c r="BT16" s="80">
        <f t="shared" si="17"/>
        <v>0</v>
      </c>
      <c r="BU16" s="80">
        <f t="shared" si="17"/>
        <v>0</v>
      </c>
      <c r="BV16" s="80">
        <f t="shared" si="17"/>
        <v>0</v>
      </c>
      <c r="BW16" s="80">
        <f t="shared" si="17"/>
        <v>0</v>
      </c>
      <c r="BX16" s="80">
        <f t="shared" si="17"/>
        <v>0</v>
      </c>
      <c r="BY16" s="80">
        <f t="shared" si="17"/>
        <v>0</v>
      </c>
      <c r="BZ16" s="80">
        <f t="shared" si="17"/>
        <v>0</v>
      </c>
      <c r="CA16" s="80">
        <f t="shared" si="17"/>
        <v>0</v>
      </c>
      <c r="CB16" s="80">
        <f t="shared" si="17"/>
        <v>0</v>
      </c>
      <c r="CC16" s="80">
        <f t="shared" si="17"/>
        <v>0</v>
      </c>
      <c r="CD16" s="80">
        <f t="shared" si="17"/>
        <v>0</v>
      </c>
      <c r="CE16" s="80">
        <f t="shared" si="17"/>
        <v>0</v>
      </c>
      <c r="CF16" s="80">
        <f t="shared" si="18"/>
        <v>0</v>
      </c>
      <c r="CG16" s="80">
        <f t="shared" si="18"/>
        <v>0</v>
      </c>
      <c r="CH16" s="80">
        <f t="shared" si="18"/>
        <v>0</v>
      </c>
      <c r="CI16" s="80">
        <f t="shared" si="18"/>
        <v>0</v>
      </c>
      <c r="CJ16" s="80">
        <f t="shared" si="18"/>
        <v>0</v>
      </c>
      <c r="CK16" s="80">
        <f t="shared" si="18"/>
        <v>0</v>
      </c>
      <c r="CL16" s="80">
        <f t="shared" si="18"/>
        <v>0</v>
      </c>
      <c r="CM16" s="80">
        <f t="shared" si="18"/>
        <v>0</v>
      </c>
      <c r="CN16" s="80">
        <f t="shared" si="18"/>
        <v>0</v>
      </c>
      <c r="CO16" s="80">
        <f t="shared" si="18"/>
        <v>0</v>
      </c>
      <c r="CP16" s="80">
        <f t="shared" si="18"/>
        <v>0</v>
      </c>
      <c r="CQ16" s="80">
        <f t="shared" si="18"/>
        <v>0</v>
      </c>
      <c r="CR16" s="80">
        <f t="shared" si="18"/>
        <v>0</v>
      </c>
      <c r="CS16" s="80">
        <f t="shared" si="18"/>
        <v>0</v>
      </c>
      <c r="CT16" s="80">
        <f t="shared" si="18"/>
        <v>0</v>
      </c>
      <c r="CU16" s="80">
        <f t="shared" si="18"/>
        <v>0</v>
      </c>
      <c r="CV16" s="80">
        <f t="shared" si="19"/>
        <v>0</v>
      </c>
      <c r="CW16" s="80">
        <f t="shared" si="19"/>
        <v>0</v>
      </c>
      <c r="CX16" s="80">
        <f t="shared" si="19"/>
        <v>0</v>
      </c>
      <c r="CY16" s="80">
        <f t="shared" si="19"/>
        <v>0</v>
      </c>
      <c r="CZ16" s="80">
        <f t="shared" si="19"/>
        <v>0</v>
      </c>
      <c r="DA16" s="80">
        <f t="shared" si="19"/>
        <v>0</v>
      </c>
      <c r="DB16" s="80">
        <f t="shared" si="19"/>
        <v>0</v>
      </c>
      <c r="DC16" s="80">
        <f t="shared" si="19"/>
        <v>0</v>
      </c>
      <c r="DD16" s="80">
        <f t="shared" si="19"/>
        <v>0</v>
      </c>
      <c r="DE16" s="80">
        <f t="shared" si="19"/>
        <v>0</v>
      </c>
      <c r="DF16" s="80">
        <f t="shared" si="19"/>
        <v>0</v>
      </c>
      <c r="DG16" s="80">
        <f t="shared" si="19"/>
        <v>0</v>
      </c>
      <c r="DH16" s="80">
        <f t="shared" si="19"/>
        <v>0</v>
      </c>
      <c r="DI16" s="80">
        <f t="shared" si="19"/>
        <v>0</v>
      </c>
      <c r="DJ16" s="80">
        <f t="shared" si="19"/>
        <v>0</v>
      </c>
      <c r="DK16" s="80">
        <f t="shared" si="19"/>
        <v>0</v>
      </c>
      <c r="DL16" s="80">
        <f t="shared" si="20"/>
        <v>0</v>
      </c>
      <c r="DM16" s="80">
        <f t="shared" si="20"/>
        <v>0</v>
      </c>
      <c r="DN16" s="80">
        <f t="shared" si="20"/>
        <v>0</v>
      </c>
      <c r="DO16" s="80">
        <f t="shared" si="20"/>
        <v>0</v>
      </c>
      <c r="DP16" s="80">
        <f t="shared" si="20"/>
        <v>0</v>
      </c>
      <c r="DQ16" s="80">
        <f t="shared" si="20"/>
        <v>0</v>
      </c>
      <c r="DR16" s="80">
        <f t="shared" si="20"/>
        <v>0</v>
      </c>
      <c r="DS16" s="80">
        <f t="shared" si="20"/>
        <v>0</v>
      </c>
      <c r="DT16" s="80">
        <f t="shared" si="20"/>
        <v>0</v>
      </c>
      <c r="DU16" s="80">
        <f t="shared" si="20"/>
        <v>0</v>
      </c>
      <c r="DV16" s="80">
        <f t="shared" si="20"/>
        <v>0</v>
      </c>
      <c r="DW16" s="80">
        <f t="shared" si="20"/>
        <v>0</v>
      </c>
      <c r="DX16" s="80">
        <f t="shared" si="20"/>
        <v>0</v>
      </c>
      <c r="DY16" s="80">
        <f t="shared" si="20"/>
        <v>0</v>
      </c>
      <c r="DZ16" s="80">
        <f t="shared" si="20"/>
        <v>0</v>
      </c>
      <c r="EA16" s="80">
        <f t="shared" si="20"/>
        <v>0</v>
      </c>
      <c r="EB16" s="80">
        <f t="shared" si="21"/>
        <v>0</v>
      </c>
      <c r="EC16" s="80">
        <f t="shared" si="21"/>
        <v>0</v>
      </c>
      <c r="ED16" s="80">
        <f t="shared" si="21"/>
        <v>0</v>
      </c>
      <c r="EE16" s="80">
        <f t="shared" si="21"/>
        <v>0</v>
      </c>
      <c r="EF16" s="80">
        <f t="shared" si="21"/>
        <v>0</v>
      </c>
      <c r="EG16" s="80">
        <f t="shared" si="21"/>
        <v>0</v>
      </c>
      <c r="EH16" s="80">
        <f t="shared" si="21"/>
        <v>0</v>
      </c>
      <c r="EI16" s="80">
        <f t="shared" si="21"/>
        <v>0</v>
      </c>
      <c r="EJ16" s="80">
        <f t="shared" si="21"/>
        <v>0</v>
      </c>
      <c r="EK16" s="80">
        <f t="shared" si="21"/>
        <v>0</v>
      </c>
      <c r="EL16" s="80">
        <f t="shared" si="21"/>
        <v>0</v>
      </c>
      <c r="EM16" s="80">
        <f t="shared" si="21"/>
        <v>0</v>
      </c>
      <c r="EN16" s="80">
        <f t="shared" si="21"/>
        <v>0</v>
      </c>
      <c r="EO16" s="80">
        <f t="shared" si="21"/>
        <v>0</v>
      </c>
      <c r="EP16" s="80">
        <f t="shared" si="21"/>
        <v>0</v>
      </c>
      <c r="EQ16" s="80">
        <f t="shared" si="21"/>
        <v>0</v>
      </c>
      <c r="ER16" s="80">
        <f t="shared" si="22"/>
        <v>0</v>
      </c>
      <c r="ES16" s="80">
        <f t="shared" si="22"/>
        <v>0</v>
      </c>
      <c r="ET16" s="80">
        <f t="shared" si="22"/>
        <v>0</v>
      </c>
      <c r="EU16" s="80">
        <f t="shared" si="22"/>
        <v>0</v>
      </c>
    </row>
    <row r="17" spans="2:151" x14ac:dyDescent="0.25">
      <c r="B17" s="96" t="s">
        <v>1338</v>
      </c>
      <c r="C17" s="97">
        <f>1+DATEDIF(C16, D17, "m")</f>
        <v>4</v>
      </c>
      <c r="D17" s="98">
        <v>45870</v>
      </c>
      <c r="F17">
        <f t="shared" si="23"/>
        <v>13</v>
      </c>
      <c r="G17">
        <f t="shared" si="24"/>
        <v>0</v>
      </c>
      <c r="H17">
        <f t="shared" si="25"/>
        <v>2</v>
      </c>
      <c r="I17" s="86">
        <f t="shared" si="26"/>
        <v>1</v>
      </c>
      <c r="J17" s="80">
        <f t="shared" si="27"/>
        <v>0</v>
      </c>
      <c r="K17" s="80">
        <f t="shared" si="9"/>
        <v>0</v>
      </c>
      <c r="L17" s="80">
        <f t="shared" si="10"/>
        <v>0</v>
      </c>
      <c r="M17" s="80">
        <f t="shared" si="11"/>
        <v>15</v>
      </c>
      <c r="N17" s="80">
        <f t="shared" si="12"/>
        <v>15</v>
      </c>
      <c r="O17" s="80">
        <f t="shared" si="13"/>
        <v>135</v>
      </c>
      <c r="R17">
        <f t="shared" si="28"/>
        <v>46143</v>
      </c>
      <c r="T17" s="80">
        <f t="shared" si="14"/>
        <v>0</v>
      </c>
      <c r="U17" s="80">
        <f t="shared" si="14"/>
        <v>0</v>
      </c>
      <c r="V17" s="80">
        <f t="shared" si="14"/>
        <v>0</v>
      </c>
      <c r="W17" s="80">
        <f t="shared" si="14"/>
        <v>0</v>
      </c>
      <c r="X17" s="80">
        <f t="shared" si="14"/>
        <v>0</v>
      </c>
      <c r="Y17" s="80">
        <f t="shared" si="14"/>
        <v>0</v>
      </c>
      <c r="Z17" s="80">
        <f t="shared" si="14"/>
        <v>0</v>
      </c>
      <c r="AA17" s="80">
        <f t="shared" si="14"/>
        <v>0</v>
      </c>
      <c r="AB17" s="80">
        <f t="shared" si="14"/>
        <v>0</v>
      </c>
      <c r="AC17" s="80">
        <f t="shared" si="14"/>
        <v>0</v>
      </c>
      <c r="AD17" s="80">
        <f t="shared" si="14"/>
        <v>0</v>
      </c>
      <c r="AE17" s="80">
        <f t="shared" si="14"/>
        <v>0</v>
      </c>
      <c r="AF17" s="80">
        <f t="shared" si="14"/>
        <v>0</v>
      </c>
      <c r="AG17" s="80">
        <f t="shared" si="14"/>
        <v>0</v>
      </c>
      <c r="AH17" s="80">
        <f t="shared" si="14"/>
        <v>0</v>
      </c>
      <c r="AI17" s="80">
        <f t="shared" si="14"/>
        <v>0</v>
      </c>
      <c r="AJ17" s="80">
        <f t="shared" si="15"/>
        <v>0</v>
      </c>
      <c r="AK17" s="80">
        <f t="shared" si="15"/>
        <v>0</v>
      </c>
      <c r="AL17" s="80">
        <f t="shared" si="15"/>
        <v>0</v>
      </c>
      <c r="AM17" s="80">
        <f t="shared" si="15"/>
        <v>0</v>
      </c>
      <c r="AN17" s="80">
        <f t="shared" si="15"/>
        <v>0</v>
      </c>
      <c r="AO17" s="80">
        <f t="shared" si="15"/>
        <v>0</v>
      </c>
      <c r="AP17" s="80">
        <f t="shared" si="15"/>
        <v>0</v>
      </c>
      <c r="AQ17" s="80">
        <f t="shared" si="15"/>
        <v>0</v>
      </c>
      <c r="AR17" s="80">
        <f t="shared" si="15"/>
        <v>0</v>
      </c>
      <c r="AS17" s="80">
        <f t="shared" si="15"/>
        <v>0</v>
      </c>
      <c r="AT17" s="80">
        <f t="shared" si="15"/>
        <v>0</v>
      </c>
      <c r="AU17" s="80">
        <f t="shared" si="15"/>
        <v>0</v>
      </c>
      <c r="AV17" s="80">
        <f t="shared" si="15"/>
        <v>0</v>
      </c>
      <c r="AW17" s="80">
        <f t="shared" si="15"/>
        <v>0</v>
      </c>
      <c r="AX17" s="80">
        <f t="shared" si="15"/>
        <v>0</v>
      </c>
      <c r="AY17" s="80">
        <f t="shared" si="15"/>
        <v>0</v>
      </c>
      <c r="AZ17" s="80">
        <f t="shared" si="16"/>
        <v>0</v>
      </c>
      <c r="BA17" s="80">
        <f t="shared" si="16"/>
        <v>0</v>
      </c>
      <c r="BB17" s="80">
        <f t="shared" si="16"/>
        <v>0</v>
      </c>
      <c r="BC17" s="80">
        <f t="shared" si="16"/>
        <v>0</v>
      </c>
      <c r="BD17" s="80">
        <f t="shared" si="16"/>
        <v>0</v>
      </c>
      <c r="BE17" s="80">
        <f t="shared" si="16"/>
        <v>0</v>
      </c>
      <c r="BF17" s="80">
        <f t="shared" si="16"/>
        <v>0</v>
      </c>
      <c r="BG17" s="80">
        <f t="shared" si="16"/>
        <v>0</v>
      </c>
      <c r="BH17" s="80">
        <f t="shared" si="16"/>
        <v>0</v>
      </c>
      <c r="BI17" s="80">
        <f t="shared" si="16"/>
        <v>0</v>
      </c>
      <c r="BJ17" s="80">
        <f t="shared" si="16"/>
        <v>0</v>
      </c>
      <c r="BK17" s="80">
        <f t="shared" si="16"/>
        <v>0</v>
      </c>
      <c r="BL17" s="80">
        <f t="shared" si="16"/>
        <v>0</v>
      </c>
      <c r="BM17" s="80">
        <f t="shared" si="16"/>
        <v>0</v>
      </c>
      <c r="BN17" s="80">
        <f t="shared" si="16"/>
        <v>0</v>
      </c>
      <c r="BO17" s="80">
        <f t="shared" si="16"/>
        <v>0</v>
      </c>
      <c r="BP17" s="80">
        <f t="shared" si="17"/>
        <v>0</v>
      </c>
      <c r="BQ17" s="80">
        <f t="shared" si="17"/>
        <v>0</v>
      </c>
      <c r="BR17" s="80">
        <f t="shared" si="17"/>
        <v>0</v>
      </c>
      <c r="BS17" s="80">
        <f t="shared" si="17"/>
        <v>0</v>
      </c>
      <c r="BT17" s="80">
        <f t="shared" si="17"/>
        <v>0</v>
      </c>
      <c r="BU17" s="80">
        <f t="shared" si="17"/>
        <v>0</v>
      </c>
      <c r="BV17" s="80">
        <f t="shared" si="17"/>
        <v>0</v>
      </c>
      <c r="BW17" s="80">
        <f t="shared" si="17"/>
        <v>0</v>
      </c>
      <c r="BX17" s="80">
        <f t="shared" si="17"/>
        <v>0</v>
      </c>
      <c r="BY17" s="80">
        <f t="shared" si="17"/>
        <v>0</v>
      </c>
      <c r="BZ17" s="80">
        <f t="shared" si="17"/>
        <v>0</v>
      </c>
      <c r="CA17" s="80">
        <f t="shared" si="17"/>
        <v>0</v>
      </c>
      <c r="CB17" s="80">
        <f t="shared" si="17"/>
        <v>0</v>
      </c>
      <c r="CC17" s="80">
        <f t="shared" si="17"/>
        <v>0</v>
      </c>
      <c r="CD17" s="80">
        <f t="shared" si="17"/>
        <v>0</v>
      </c>
      <c r="CE17" s="80">
        <f t="shared" si="17"/>
        <v>0</v>
      </c>
      <c r="CF17" s="80">
        <f t="shared" si="18"/>
        <v>0</v>
      </c>
      <c r="CG17" s="80">
        <f t="shared" si="18"/>
        <v>0</v>
      </c>
      <c r="CH17" s="80">
        <f t="shared" si="18"/>
        <v>0</v>
      </c>
      <c r="CI17" s="80">
        <f t="shared" si="18"/>
        <v>0</v>
      </c>
      <c r="CJ17" s="80">
        <f t="shared" si="18"/>
        <v>0</v>
      </c>
      <c r="CK17" s="80">
        <f t="shared" si="18"/>
        <v>0</v>
      </c>
      <c r="CL17" s="80">
        <f t="shared" si="18"/>
        <v>0</v>
      </c>
      <c r="CM17" s="80">
        <f t="shared" si="18"/>
        <v>0</v>
      </c>
      <c r="CN17" s="80">
        <f t="shared" si="18"/>
        <v>0</v>
      </c>
      <c r="CO17" s="80">
        <f t="shared" si="18"/>
        <v>0</v>
      </c>
      <c r="CP17" s="80">
        <f t="shared" si="18"/>
        <v>0</v>
      </c>
      <c r="CQ17" s="80">
        <f t="shared" si="18"/>
        <v>0</v>
      </c>
      <c r="CR17" s="80">
        <f t="shared" si="18"/>
        <v>0</v>
      </c>
      <c r="CS17" s="80">
        <f t="shared" si="18"/>
        <v>0</v>
      </c>
      <c r="CT17" s="80">
        <f t="shared" si="18"/>
        <v>0</v>
      </c>
      <c r="CU17" s="80">
        <f t="shared" si="18"/>
        <v>0</v>
      </c>
      <c r="CV17" s="80">
        <f t="shared" si="19"/>
        <v>0</v>
      </c>
      <c r="CW17" s="80">
        <f t="shared" si="19"/>
        <v>0</v>
      </c>
      <c r="CX17" s="80">
        <f t="shared" si="19"/>
        <v>0</v>
      </c>
      <c r="CY17" s="80">
        <f t="shared" si="19"/>
        <v>0</v>
      </c>
      <c r="CZ17" s="80">
        <f t="shared" si="19"/>
        <v>0</v>
      </c>
      <c r="DA17" s="80">
        <f t="shared" si="19"/>
        <v>0</v>
      </c>
      <c r="DB17" s="80">
        <f t="shared" si="19"/>
        <v>0</v>
      </c>
      <c r="DC17" s="80">
        <f t="shared" si="19"/>
        <v>0</v>
      </c>
      <c r="DD17" s="80">
        <f t="shared" si="19"/>
        <v>0</v>
      </c>
      <c r="DE17" s="80">
        <f t="shared" si="19"/>
        <v>0</v>
      </c>
      <c r="DF17" s="80">
        <f t="shared" si="19"/>
        <v>0</v>
      </c>
      <c r="DG17" s="80">
        <f t="shared" si="19"/>
        <v>0</v>
      </c>
      <c r="DH17" s="80">
        <f t="shared" si="19"/>
        <v>0</v>
      </c>
      <c r="DI17" s="80">
        <f t="shared" si="19"/>
        <v>0</v>
      </c>
      <c r="DJ17" s="80">
        <f t="shared" si="19"/>
        <v>0</v>
      </c>
      <c r="DK17" s="80">
        <f t="shared" si="19"/>
        <v>0</v>
      </c>
      <c r="DL17" s="80">
        <f t="shared" si="20"/>
        <v>0</v>
      </c>
      <c r="DM17" s="80">
        <f t="shared" si="20"/>
        <v>0</v>
      </c>
      <c r="DN17" s="80">
        <f t="shared" si="20"/>
        <v>0</v>
      </c>
      <c r="DO17" s="80">
        <f t="shared" si="20"/>
        <v>0</v>
      </c>
      <c r="DP17" s="80">
        <f t="shared" si="20"/>
        <v>0</v>
      </c>
      <c r="DQ17" s="80">
        <f t="shared" si="20"/>
        <v>0</v>
      </c>
      <c r="DR17" s="80">
        <f t="shared" si="20"/>
        <v>0</v>
      </c>
      <c r="DS17" s="80">
        <f t="shared" si="20"/>
        <v>0</v>
      </c>
      <c r="DT17" s="80">
        <f t="shared" si="20"/>
        <v>0</v>
      </c>
      <c r="DU17" s="80">
        <f t="shared" si="20"/>
        <v>0</v>
      </c>
      <c r="DV17" s="80">
        <f t="shared" si="20"/>
        <v>0</v>
      </c>
      <c r="DW17" s="80">
        <f t="shared" si="20"/>
        <v>0</v>
      </c>
      <c r="DX17" s="80">
        <f t="shared" si="20"/>
        <v>0</v>
      </c>
      <c r="DY17" s="80">
        <f t="shared" si="20"/>
        <v>0</v>
      </c>
      <c r="DZ17" s="80">
        <f t="shared" si="20"/>
        <v>0</v>
      </c>
      <c r="EA17" s="80">
        <f t="shared" si="20"/>
        <v>0</v>
      </c>
      <c r="EB17" s="80">
        <f t="shared" si="21"/>
        <v>0</v>
      </c>
      <c r="EC17" s="80">
        <f t="shared" si="21"/>
        <v>0</v>
      </c>
      <c r="ED17" s="80">
        <f t="shared" si="21"/>
        <v>0</v>
      </c>
      <c r="EE17" s="80">
        <f t="shared" si="21"/>
        <v>0</v>
      </c>
      <c r="EF17" s="80">
        <f t="shared" si="21"/>
        <v>0</v>
      </c>
      <c r="EG17" s="80">
        <f t="shared" si="21"/>
        <v>0</v>
      </c>
      <c r="EH17" s="80">
        <f t="shared" si="21"/>
        <v>0</v>
      </c>
      <c r="EI17" s="80">
        <f t="shared" si="21"/>
        <v>0</v>
      </c>
      <c r="EJ17" s="80">
        <f t="shared" si="21"/>
        <v>0</v>
      </c>
      <c r="EK17" s="80">
        <f t="shared" si="21"/>
        <v>0</v>
      </c>
      <c r="EL17" s="80">
        <f t="shared" si="21"/>
        <v>0</v>
      </c>
      <c r="EM17" s="80">
        <f t="shared" si="21"/>
        <v>0</v>
      </c>
      <c r="EN17" s="80">
        <f t="shared" si="21"/>
        <v>0</v>
      </c>
      <c r="EO17" s="80">
        <f t="shared" si="21"/>
        <v>0</v>
      </c>
      <c r="EP17" s="80">
        <f t="shared" si="21"/>
        <v>0</v>
      </c>
      <c r="EQ17" s="80">
        <f t="shared" si="21"/>
        <v>0</v>
      </c>
      <c r="ER17" s="80">
        <f t="shared" si="22"/>
        <v>0</v>
      </c>
      <c r="ES17" s="80">
        <f t="shared" si="22"/>
        <v>0</v>
      </c>
      <c r="ET17" s="80">
        <f t="shared" si="22"/>
        <v>0</v>
      </c>
      <c r="EU17" s="80">
        <f t="shared" si="22"/>
        <v>0</v>
      </c>
    </row>
    <row r="18" spans="2:151" x14ac:dyDescent="0.25">
      <c r="F18">
        <f t="shared" si="23"/>
        <v>14</v>
      </c>
      <c r="G18">
        <f t="shared" si="24"/>
        <v>0</v>
      </c>
      <c r="H18">
        <f t="shared" si="25"/>
        <v>2</v>
      </c>
      <c r="I18" s="86">
        <f t="shared" si="26"/>
        <v>1</v>
      </c>
      <c r="J18" s="80">
        <f t="shared" si="27"/>
        <v>0</v>
      </c>
      <c r="K18" s="80">
        <f t="shared" si="9"/>
        <v>0</v>
      </c>
      <c r="L18" s="80">
        <f t="shared" si="10"/>
        <v>0</v>
      </c>
      <c r="M18" s="80">
        <f t="shared" si="11"/>
        <v>16</v>
      </c>
      <c r="N18" s="80">
        <f t="shared" si="12"/>
        <v>16</v>
      </c>
      <c r="O18" s="80">
        <f t="shared" si="13"/>
        <v>136</v>
      </c>
      <c r="R18">
        <f t="shared" si="28"/>
        <v>46174</v>
      </c>
      <c r="T18" s="80">
        <f t="shared" si="14"/>
        <v>0</v>
      </c>
      <c r="U18" s="80">
        <f t="shared" si="14"/>
        <v>0</v>
      </c>
      <c r="V18" s="80">
        <f t="shared" si="14"/>
        <v>0</v>
      </c>
      <c r="W18" s="80">
        <f t="shared" si="14"/>
        <v>0</v>
      </c>
      <c r="X18" s="80">
        <f t="shared" si="14"/>
        <v>0</v>
      </c>
      <c r="Y18" s="80">
        <f t="shared" si="14"/>
        <v>0</v>
      </c>
      <c r="Z18" s="80">
        <f t="shared" si="14"/>
        <v>0</v>
      </c>
      <c r="AA18" s="80">
        <f t="shared" si="14"/>
        <v>0</v>
      </c>
      <c r="AB18" s="80">
        <f t="shared" si="14"/>
        <v>0</v>
      </c>
      <c r="AC18" s="80">
        <f t="shared" si="14"/>
        <v>0</v>
      </c>
      <c r="AD18" s="80">
        <f t="shared" si="14"/>
        <v>0</v>
      </c>
      <c r="AE18" s="80">
        <f t="shared" si="14"/>
        <v>0</v>
      </c>
      <c r="AF18" s="80">
        <f t="shared" si="14"/>
        <v>0</v>
      </c>
      <c r="AG18" s="80">
        <f t="shared" si="14"/>
        <v>0</v>
      </c>
      <c r="AH18" s="80">
        <f t="shared" si="14"/>
        <v>0</v>
      </c>
      <c r="AI18" s="80">
        <f t="shared" si="14"/>
        <v>0</v>
      </c>
      <c r="AJ18" s="80">
        <f t="shared" si="15"/>
        <v>0</v>
      </c>
      <c r="AK18" s="80">
        <f t="shared" si="15"/>
        <v>0</v>
      </c>
      <c r="AL18" s="80">
        <f t="shared" si="15"/>
        <v>0</v>
      </c>
      <c r="AM18" s="80">
        <f t="shared" si="15"/>
        <v>0</v>
      </c>
      <c r="AN18" s="80">
        <f t="shared" si="15"/>
        <v>0</v>
      </c>
      <c r="AO18" s="80">
        <f t="shared" si="15"/>
        <v>0</v>
      </c>
      <c r="AP18" s="80">
        <f t="shared" si="15"/>
        <v>0</v>
      </c>
      <c r="AQ18" s="80">
        <f t="shared" si="15"/>
        <v>0</v>
      </c>
      <c r="AR18" s="80">
        <f t="shared" si="15"/>
        <v>0</v>
      </c>
      <c r="AS18" s="80">
        <f t="shared" si="15"/>
        <v>0</v>
      </c>
      <c r="AT18" s="80">
        <f t="shared" si="15"/>
        <v>0</v>
      </c>
      <c r="AU18" s="80">
        <f t="shared" si="15"/>
        <v>0</v>
      </c>
      <c r="AV18" s="80">
        <f t="shared" si="15"/>
        <v>0</v>
      </c>
      <c r="AW18" s="80">
        <f t="shared" si="15"/>
        <v>0</v>
      </c>
      <c r="AX18" s="80">
        <f t="shared" si="15"/>
        <v>0</v>
      </c>
      <c r="AY18" s="80">
        <f t="shared" si="15"/>
        <v>0</v>
      </c>
      <c r="AZ18" s="80">
        <f t="shared" si="16"/>
        <v>0</v>
      </c>
      <c r="BA18" s="80">
        <f t="shared" si="16"/>
        <v>0</v>
      </c>
      <c r="BB18" s="80">
        <f t="shared" si="16"/>
        <v>0</v>
      </c>
      <c r="BC18" s="80">
        <f t="shared" si="16"/>
        <v>0</v>
      </c>
      <c r="BD18" s="80">
        <f t="shared" si="16"/>
        <v>0</v>
      </c>
      <c r="BE18" s="80">
        <f t="shared" si="16"/>
        <v>0</v>
      </c>
      <c r="BF18" s="80">
        <f t="shared" si="16"/>
        <v>0</v>
      </c>
      <c r="BG18" s="80">
        <f t="shared" si="16"/>
        <v>0</v>
      </c>
      <c r="BH18" s="80">
        <f t="shared" si="16"/>
        <v>0</v>
      </c>
      <c r="BI18" s="80">
        <f t="shared" si="16"/>
        <v>0</v>
      </c>
      <c r="BJ18" s="80">
        <f t="shared" si="16"/>
        <v>0</v>
      </c>
      <c r="BK18" s="80">
        <f t="shared" si="16"/>
        <v>0</v>
      </c>
      <c r="BL18" s="80">
        <f t="shared" si="16"/>
        <v>0</v>
      </c>
      <c r="BM18" s="80">
        <f t="shared" si="16"/>
        <v>0</v>
      </c>
      <c r="BN18" s="80">
        <f t="shared" si="16"/>
        <v>0</v>
      </c>
      <c r="BO18" s="80">
        <f t="shared" si="16"/>
        <v>0</v>
      </c>
      <c r="BP18" s="80">
        <f t="shared" si="17"/>
        <v>0</v>
      </c>
      <c r="BQ18" s="80">
        <f t="shared" si="17"/>
        <v>0</v>
      </c>
      <c r="BR18" s="80">
        <f t="shared" si="17"/>
        <v>0</v>
      </c>
      <c r="BS18" s="80">
        <f t="shared" si="17"/>
        <v>0</v>
      </c>
      <c r="BT18" s="80">
        <f t="shared" si="17"/>
        <v>0</v>
      </c>
      <c r="BU18" s="80">
        <f t="shared" si="17"/>
        <v>0</v>
      </c>
      <c r="BV18" s="80">
        <f t="shared" si="17"/>
        <v>0</v>
      </c>
      <c r="BW18" s="80">
        <f t="shared" si="17"/>
        <v>0</v>
      </c>
      <c r="BX18" s="80">
        <f t="shared" si="17"/>
        <v>0</v>
      </c>
      <c r="BY18" s="80">
        <f t="shared" si="17"/>
        <v>0</v>
      </c>
      <c r="BZ18" s="80">
        <f t="shared" si="17"/>
        <v>0</v>
      </c>
      <c r="CA18" s="80">
        <f t="shared" si="17"/>
        <v>0</v>
      </c>
      <c r="CB18" s="80">
        <f t="shared" si="17"/>
        <v>0</v>
      </c>
      <c r="CC18" s="80">
        <f t="shared" si="17"/>
        <v>0</v>
      </c>
      <c r="CD18" s="80">
        <f t="shared" si="17"/>
        <v>0</v>
      </c>
      <c r="CE18" s="80">
        <f t="shared" si="17"/>
        <v>0</v>
      </c>
      <c r="CF18" s="80">
        <f t="shared" si="18"/>
        <v>0</v>
      </c>
      <c r="CG18" s="80">
        <f t="shared" si="18"/>
        <v>0</v>
      </c>
      <c r="CH18" s="80">
        <f t="shared" si="18"/>
        <v>0</v>
      </c>
      <c r="CI18" s="80">
        <f t="shared" si="18"/>
        <v>0</v>
      </c>
      <c r="CJ18" s="80">
        <f t="shared" si="18"/>
        <v>0</v>
      </c>
      <c r="CK18" s="80">
        <f t="shared" si="18"/>
        <v>0</v>
      </c>
      <c r="CL18" s="80">
        <f t="shared" si="18"/>
        <v>0</v>
      </c>
      <c r="CM18" s="80">
        <f t="shared" si="18"/>
        <v>0</v>
      </c>
      <c r="CN18" s="80">
        <f t="shared" si="18"/>
        <v>0</v>
      </c>
      <c r="CO18" s="80">
        <f t="shared" si="18"/>
        <v>0</v>
      </c>
      <c r="CP18" s="80">
        <f t="shared" si="18"/>
        <v>0</v>
      </c>
      <c r="CQ18" s="80">
        <f t="shared" si="18"/>
        <v>0</v>
      </c>
      <c r="CR18" s="80">
        <f t="shared" si="18"/>
        <v>0</v>
      </c>
      <c r="CS18" s="80">
        <f t="shared" si="18"/>
        <v>0</v>
      </c>
      <c r="CT18" s="80">
        <f t="shared" si="18"/>
        <v>0</v>
      </c>
      <c r="CU18" s="80">
        <f t="shared" si="18"/>
        <v>0</v>
      </c>
      <c r="CV18" s="80">
        <f t="shared" si="19"/>
        <v>0</v>
      </c>
      <c r="CW18" s="80">
        <f t="shared" si="19"/>
        <v>0</v>
      </c>
      <c r="CX18" s="80">
        <f t="shared" si="19"/>
        <v>0</v>
      </c>
      <c r="CY18" s="80">
        <f t="shared" si="19"/>
        <v>0</v>
      </c>
      <c r="CZ18" s="80">
        <f t="shared" si="19"/>
        <v>0</v>
      </c>
      <c r="DA18" s="80">
        <f t="shared" si="19"/>
        <v>0</v>
      </c>
      <c r="DB18" s="80">
        <f t="shared" si="19"/>
        <v>0</v>
      </c>
      <c r="DC18" s="80">
        <f t="shared" si="19"/>
        <v>0</v>
      </c>
      <c r="DD18" s="80">
        <f t="shared" si="19"/>
        <v>0</v>
      </c>
      <c r="DE18" s="80">
        <f t="shared" si="19"/>
        <v>0</v>
      </c>
      <c r="DF18" s="80">
        <f t="shared" si="19"/>
        <v>0</v>
      </c>
      <c r="DG18" s="80">
        <f t="shared" si="19"/>
        <v>0</v>
      </c>
      <c r="DH18" s="80">
        <f t="shared" si="19"/>
        <v>0</v>
      </c>
      <c r="DI18" s="80">
        <f t="shared" si="19"/>
        <v>0</v>
      </c>
      <c r="DJ18" s="80">
        <f t="shared" si="19"/>
        <v>0</v>
      </c>
      <c r="DK18" s="80">
        <f t="shared" si="19"/>
        <v>0</v>
      </c>
      <c r="DL18" s="80">
        <f t="shared" si="20"/>
        <v>0</v>
      </c>
      <c r="DM18" s="80">
        <f t="shared" si="20"/>
        <v>0</v>
      </c>
      <c r="DN18" s="80">
        <f t="shared" si="20"/>
        <v>0</v>
      </c>
      <c r="DO18" s="80">
        <f t="shared" si="20"/>
        <v>0</v>
      </c>
      <c r="DP18" s="80">
        <f t="shared" si="20"/>
        <v>0</v>
      </c>
      <c r="DQ18" s="80">
        <f t="shared" si="20"/>
        <v>0</v>
      </c>
      <c r="DR18" s="80">
        <f t="shared" si="20"/>
        <v>0</v>
      </c>
      <c r="DS18" s="80">
        <f t="shared" si="20"/>
        <v>0</v>
      </c>
      <c r="DT18" s="80">
        <f t="shared" si="20"/>
        <v>0</v>
      </c>
      <c r="DU18" s="80">
        <f t="shared" si="20"/>
        <v>0</v>
      </c>
      <c r="DV18" s="80">
        <f t="shared" si="20"/>
        <v>0</v>
      </c>
      <c r="DW18" s="80">
        <f t="shared" si="20"/>
        <v>0</v>
      </c>
      <c r="DX18" s="80">
        <f t="shared" si="20"/>
        <v>0</v>
      </c>
      <c r="DY18" s="80">
        <f t="shared" si="20"/>
        <v>0</v>
      </c>
      <c r="DZ18" s="80">
        <f t="shared" si="20"/>
        <v>0</v>
      </c>
      <c r="EA18" s="80">
        <f t="shared" si="20"/>
        <v>0</v>
      </c>
      <c r="EB18" s="80">
        <f t="shared" si="21"/>
        <v>0</v>
      </c>
      <c r="EC18" s="80">
        <f t="shared" si="21"/>
        <v>0</v>
      </c>
      <c r="ED18" s="80">
        <f t="shared" si="21"/>
        <v>0</v>
      </c>
      <c r="EE18" s="80">
        <f t="shared" si="21"/>
        <v>0</v>
      </c>
      <c r="EF18" s="80">
        <f t="shared" si="21"/>
        <v>0</v>
      </c>
      <c r="EG18" s="80">
        <f t="shared" si="21"/>
        <v>0</v>
      </c>
      <c r="EH18" s="80">
        <f t="shared" si="21"/>
        <v>0</v>
      </c>
      <c r="EI18" s="80">
        <f t="shared" si="21"/>
        <v>0</v>
      </c>
      <c r="EJ18" s="80">
        <f t="shared" si="21"/>
        <v>0</v>
      </c>
      <c r="EK18" s="80">
        <f t="shared" si="21"/>
        <v>0</v>
      </c>
      <c r="EL18" s="80">
        <f t="shared" si="21"/>
        <v>0</v>
      </c>
      <c r="EM18" s="80">
        <f t="shared" si="21"/>
        <v>0</v>
      </c>
      <c r="EN18" s="80">
        <f t="shared" si="21"/>
        <v>0</v>
      </c>
      <c r="EO18" s="80">
        <f t="shared" si="21"/>
        <v>0</v>
      </c>
      <c r="EP18" s="80">
        <f t="shared" si="21"/>
        <v>0</v>
      </c>
      <c r="EQ18" s="80">
        <f t="shared" si="21"/>
        <v>0</v>
      </c>
      <c r="ER18" s="80">
        <f t="shared" si="22"/>
        <v>0</v>
      </c>
      <c r="ES18" s="80">
        <f t="shared" si="22"/>
        <v>0</v>
      </c>
      <c r="ET18" s="80">
        <f t="shared" si="22"/>
        <v>0</v>
      </c>
      <c r="EU18" s="80">
        <f t="shared" si="22"/>
        <v>0</v>
      </c>
    </row>
    <row r="19" spans="2:151" x14ac:dyDescent="0.25">
      <c r="F19">
        <f t="shared" si="23"/>
        <v>15</v>
      </c>
      <c r="G19">
        <f t="shared" si="24"/>
        <v>0</v>
      </c>
      <c r="H19">
        <f t="shared" si="25"/>
        <v>2</v>
      </c>
      <c r="I19" s="86">
        <f t="shared" si="26"/>
        <v>1</v>
      </c>
      <c r="J19" s="80">
        <f t="shared" si="27"/>
        <v>0</v>
      </c>
      <c r="K19" s="80">
        <f t="shared" si="9"/>
        <v>0</v>
      </c>
      <c r="L19" s="80">
        <f t="shared" si="10"/>
        <v>0</v>
      </c>
      <c r="M19" s="80">
        <f t="shared" si="11"/>
        <v>17</v>
      </c>
      <c r="N19" s="80">
        <f t="shared" si="12"/>
        <v>17</v>
      </c>
      <c r="O19" s="80">
        <f t="shared" si="13"/>
        <v>137</v>
      </c>
      <c r="R19">
        <f t="shared" si="28"/>
        <v>46204</v>
      </c>
      <c r="T19" s="80">
        <f t="shared" si="14"/>
        <v>0</v>
      </c>
      <c r="U19" s="80">
        <f t="shared" si="14"/>
        <v>0</v>
      </c>
      <c r="V19" s="80">
        <f t="shared" si="14"/>
        <v>0</v>
      </c>
      <c r="W19" s="80">
        <f t="shared" si="14"/>
        <v>0</v>
      </c>
      <c r="X19" s="80">
        <f t="shared" si="14"/>
        <v>0</v>
      </c>
      <c r="Y19" s="80">
        <f t="shared" si="14"/>
        <v>0</v>
      </c>
      <c r="Z19" s="80">
        <f t="shared" si="14"/>
        <v>0</v>
      </c>
      <c r="AA19" s="80">
        <f t="shared" si="14"/>
        <v>0</v>
      </c>
      <c r="AB19" s="80">
        <f t="shared" si="14"/>
        <v>0</v>
      </c>
      <c r="AC19" s="80">
        <f t="shared" si="14"/>
        <v>0</v>
      </c>
      <c r="AD19" s="80">
        <f t="shared" si="14"/>
        <v>0</v>
      </c>
      <c r="AE19" s="80">
        <f t="shared" si="14"/>
        <v>0</v>
      </c>
      <c r="AF19" s="80">
        <f t="shared" si="14"/>
        <v>0</v>
      </c>
      <c r="AG19" s="80">
        <f t="shared" si="14"/>
        <v>0</v>
      </c>
      <c r="AH19" s="80">
        <f t="shared" si="14"/>
        <v>0</v>
      </c>
      <c r="AI19" s="80">
        <f t="shared" si="14"/>
        <v>0</v>
      </c>
      <c r="AJ19" s="80">
        <f t="shared" si="15"/>
        <v>0</v>
      </c>
      <c r="AK19" s="80">
        <f t="shared" si="15"/>
        <v>0</v>
      </c>
      <c r="AL19" s="80">
        <f t="shared" si="15"/>
        <v>0</v>
      </c>
      <c r="AM19" s="80">
        <f t="shared" si="15"/>
        <v>0</v>
      </c>
      <c r="AN19" s="80">
        <f t="shared" si="15"/>
        <v>0</v>
      </c>
      <c r="AO19" s="80">
        <f t="shared" si="15"/>
        <v>0</v>
      </c>
      <c r="AP19" s="80">
        <f t="shared" si="15"/>
        <v>0</v>
      </c>
      <c r="AQ19" s="80">
        <f t="shared" si="15"/>
        <v>0</v>
      </c>
      <c r="AR19" s="80">
        <f t="shared" si="15"/>
        <v>0</v>
      </c>
      <c r="AS19" s="80">
        <f t="shared" si="15"/>
        <v>0</v>
      </c>
      <c r="AT19" s="80">
        <f t="shared" si="15"/>
        <v>0</v>
      </c>
      <c r="AU19" s="80">
        <f t="shared" si="15"/>
        <v>0</v>
      </c>
      <c r="AV19" s="80">
        <f t="shared" si="15"/>
        <v>0</v>
      </c>
      <c r="AW19" s="80">
        <f t="shared" si="15"/>
        <v>0</v>
      </c>
      <c r="AX19" s="80">
        <f t="shared" si="15"/>
        <v>0</v>
      </c>
      <c r="AY19" s="80">
        <f t="shared" si="15"/>
        <v>0</v>
      </c>
      <c r="AZ19" s="80">
        <f t="shared" si="16"/>
        <v>0</v>
      </c>
      <c r="BA19" s="80">
        <f t="shared" si="16"/>
        <v>0</v>
      </c>
      <c r="BB19" s="80">
        <f t="shared" si="16"/>
        <v>0</v>
      </c>
      <c r="BC19" s="80">
        <f t="shared" si="16"/>
        <v>0</v>
      </c>
      <c r="BD19" s="80">
        <f t="shared" si="16"/>
        <v>0</v>
      </c>
      <c r="BE19" s="80">
        <f t="shared" si="16"/>
        <v>0</v>
      </c>
      <c r="BF19" s="80">
        <f t="shared" si="16"/>
        <v>0</v>
      </c>
      <c r="BG19" s="80">
        <f t="shared" si="16"/>
        <v>0</v>
      </c>
      <c r="BH19" s="80">
        <f t="shared" si="16"/>
        <v>0</v>
      </c>
      <c r="BI19" s="80">
        <f t="shared" si="16"/>
        <v>0</v>
      </c>
      <c r="BJ19" s="80">
        <f t="shared" si="16"/>
        <v>0</v>
      </c>
      <c r="BK19" s="80">
        <f t="shared" si="16"/>
        <v>0</v>
      </c>
      <c r="BL19" s="80">
        <f t="shared" si="16"/>
        <v>0</v>
      </c>
      <c r="BM19" s="80">
        <f t="shared" si="16"/>
        <v>0</v>
      </c>
      <c r="BN19" s="80">
        <f t="shared" si="16"/>
        <v>0</v>
      </c>
      <c r="BO19" s="80">
        <f t="shared" si="16"/>
        <v>0</v>
      </c>
      <c r="BP19" s="80">
        <f t="shared" si="17"/>
        <v>0</v>
      </c>
      <c r="BQ19" s="80">
        <f t="shared" si="17"/>
        <v>0</v>
      </c>
      <c r="BR19" s="80">
        <f t="shared" si="17"/>
        <v>0</v>
      </c>
      <c r="BS19" s="80">
        <f t="shared" si="17"/>
        <v>0</v>
      </c>
      <c r="BT19" s="80">
        <f t="shared" si="17"/>
        <v>0</v>
      </c>
      <c r="BU19" s="80">
        <f t="shared" si="17"/>
        <v>0</v>
      </c>
      <c r="BV19" s="80">
        <f t="shared" si="17"/>
        <v>0</v>
      </c>
      <c r="BW19" s="80">
        <f t="shared" si="17"/>
        <v>0</v>
      </c>
      <c r="BX19" s="80">
        <f t="shared" si="17"/>
        <v>0</v>
      </c>
      <c r="BY19" s="80">
        <f t="shared" si="17"/>
        <v>0</v>
      </c>
      <c r="BZ19" s="80">
        <f t="shared" si="17"/>
        <v>0</v>
      </c>
      <c r="CA19" s="80">
        <f t="shared" si="17"/>
        <v>0</v>
      </c>
      <c r="CB19" s="80">
        <f t="shared" si="17"/>
        <v>0</v>
      </c>
      <c r="CC19" s="80">
        <f t="shared" si="17"/>
        <v>0</v>
      </c>
      <c r="CD19" s="80">
        <f t="shared" si="17"/>
        <v>0</v>
      </c>
      <c r="CE19" s="80">
        <f t="shared" si="17"/>
        <v>0</v>
      </c>
      <c r="CF19" s="80">
        <f t="shared" si="18"/>
        <v>0</v>
      </c>
      <c r="CG19" s="80">
        <f t="shared" si="18"/>
        <v>0</v>
      </c>
      <c r="CH19" s="80">
        <f t="shared" si="18"/>
        <v>0</v>
      </c>
      <c r="CI19" s="80">
        <f t="shared" si="18"/>
        <v>0</v>
      </c>
      <c r="CJ19" s="80">
        <f t="shared" si="18"/>
        <v>0</v>
      </c>
      <c r="CK19" s="80">
        <f t="shared" si="18"/>
        <v>0</v>
      </c>
      <c r="CL19" s="80">
        <f t="shared" si="18"/>
        <v>0</v>
      </c>
      <c r="CM19" s="80">
        <f t="shared" si="18"/>
        <v>0</v>
      </c>
      <c r="CN19" s="80">
        <f t="shared" si="18"/>
        <v>0</v>
      </c>
      <c r="CO19" s="80">
        <f t="shared" si="18"/>
        <v>0</v>
      </c>
      <c r="CP19" s="80">
        <f t="shared" si="18"/>
        <v>0</v>
      </c>
      <c r="CQ19" s="80">
        <f t="shared" si="18"/>
        <v>0</v>
      </c>
      <c r="CR19" s="80">
        <f t="shared" si="18"/>
        <v>0</v>
      </c>
      <c r="CS19" s="80">
        <f t="shared" si="18"/>
        <v>0</v>
      </c>
      <c r="CT19" s="80">
        <f t="shared" si="18"/>
        <v>0</v>
      </c>
      <c r="CU19" s="80">
        <f t="shared" si="18"/>
        <v>0</v>
      </c>
      <c r="CV19" s="80">
        <f t="shared" si="19"/>
        <v>0</v>
      </c>
      <c r="CW19" s="80">
        <f t="shared" si="19"/>
        <v>0</v>
      </c>
      <c r="CX19" s="80">
        <f t="shared" si="19"/>
        <v>0</v>
      </c>
      <c r="CY19" s="80">
        <f t="shared" si="19"/>
        <v>0</v>
      </c>
      <c r="CZ19" s="80">
        <f t="shared" si="19"/>
        <v>0</v>
      </c>
      <c r="DA19" s="80">
        <f t="shared" si="19"/>
        <v>0</v>
      </c>
      <c r="DB19" s="80">
        <f t="shared" si="19"/>
        <v>0</v>
      </c>
      <c r="DC19" s="80">
        <f t="shared" si="19"/>
        <v>0</v>
      </c>
      <c r="DD19" s="80">
        <f t="shared" si="19"/>
        <v>0</v>
      </c>
      <c r="DE19" s="80">
        <f t="shared" si="19"/>
        <v>0</v>
      </c>
      <c r="DF19" s="80">
        <f t="shared" si="19"/>
        <v>0</v>
      </c>
      <c r="DG19" s="80">
        <f t="shared" si="19"/>
        <v>0</v>
      </c>
      <c r="DH19" s="80">
        <f t="shared" si="19"/>
        <v>0</v>
      </c>
      <c r="DI19" s="80">
        <f t="shared" si="19"/>
        <v>0</v>
      </c>
      <c r="DJ19" s="80">
        <f t="shared" si="19"/>
        <v>0</v>
      </c>
      <c r="DK19" s="80">
        <f t="shared" si="19"/>
        <v>0</v>
      </c>
      <c r="DL19" s="80">
        <f t="shared" si="20"/>
        <v>0</v>
      </c>
      <c r="DM19" s="80">
        <f t="shared" si="20"/>
        <v>0</v>
      </c>
      <c r="DN19" s="80">
        <f t="shared" si="20"/>
        <v>0</v>
      </c>
      <c r="DO19" s="80">
        <f t="shared" si="20"/>
        <v>0</v>
      </c>
      <c r="DP19" s="80">
        <f t="shared" si="20"/>
        <v>0</v>
      </c>
      <c r="DQ19" s="80">
        <f t="shared" si="20"/>
        <v>0</v>
      </c>
      <c r="DR19" s="80">
        <f t="shared" si="20"/>
        <v>0</v>
      </c>
      <c r="DS19" s="80">
        <f t="shared" si="20"/>
        <v>0</v>
      </c>
      <c r="DT19" s="80">
        <f t="shared" si="20"/>
        <v>0</v>
      </c>
      <c r="DU19" s="80">
        <f t="shared" si="20"/>
        <v>0</v>
      </c>
      <c r="DV19" s="80">
        <f t="shared" si="20"/>
        <v>0</v>
      </c>
      <c r="DW19" s="80">
        <f t="shared" si="20"/>
        <v>0</v>
      </c>
      <c r="DX19" s="80">
        <f t="shared" si="20"/>
        <v>0</v>
      </c>
      <c r="DY19" s="80">
        <f t="shared" si="20"/>
        <v>0</v>
      </c>
      <c r="DZ19" s="80">
        <f t="shared" si="20"/>
        <v>0</v>
      </c>
      <c r="EA19" s="80">
        <f t="shared" si="20"/>
        <v>0</v>
      </c>
      <c r="EB19" s="80">
        <f t="shared" si="21"/>
        <v>0</v>
      </c>
      <c r="EC19" s="80">
        <f t="shared" si="21"/>
        <v>0</v>
      </c>
      <c r="ED19" s="80">
        <f t="shared" si="21"/>
        <v>0</v>
      </c>
      <c r="EE19" s="80">
        <f t="shared" si="21"/>
        <v>0</v>
      </c>
      <c r="EF19" s="80">
        <f t="shared" si="21"/>
        <v>0</v>
      </c>
      <c r="EG19" s="80">
        <f t="shared" si="21"/>
        <v>0</v>
      </c>
      <c r="EH19" s="80">
        <f t="shared" si="21"/>
        <v>0</v>
      </c>
      <c r="EI19" s="80">
        <f t="shared" si="21"/>
        <v>0</v>
      </c>
      <c r="EJ19" s="80">
        <f t="shared" si="21"/>
        <v>0</v>
      </c>
      <c r="EK19" s="80">
        <f t="shared" si="21"/>
        <v>0</v>
      </c>
      <c r="EL19" s="80">
        <f t="shared" si="21"/>
        <v>0</v>
      </c>
      <c r="EM19" s="80">
        <f t="shared" si="21"/>
        <v>0</v>
      </c>
      <c r="EN19" s="80">
        <f t="shared" si="21"/>
        <v>0</v>
      </c>
      <c r="EO19" s="80">
        <f t="shared" si="21"/>
        <v>0</v>
      </c>
      <c r="EP19" s="80">
        <f t="shared" si="21"/>
        <v>0</v>
      </c>
      <c r="EQ19" s="80">
        <f t="shared" si="21"/>
        <v>0</v>
      </c>
      <c r="ER19" s="80">
        <f t="shared" si="22"/>
        <v>0</v>
      </c>
      <c r="ES19" s="80">
        <f t="shared" si="22"/>
        <v>0</v>
      </c>
      <c r="ET19" s="80">
        <f t="shared" si="22"/>
        <v>0</v>
      </c>
      <c r="EU19" s="80">
        <f t="shared" si="22"/>
        <v>0</v>
      </c>
    </row>
    <row r="20" spans="2:151" x14ac:dyDescent="0.25">
      <c r="C20" s="99"/>
      <c r="F20">
        <f t="shared" si="23"/>
        <v>16</v>
      </c>
      <c r="G20">
        <f t="shared" si="24"/>
        <v>0</v>
      </c>
      <c r="H20">
        <f t="shared" si="25"/>
        <v>2</v>
      </c>
      <c r="I20" s="86">
        <f t="shared" si="26"/>
        <v>1</v>
      </c>
      <c r="J20" s="80">
        <f t="shared" si="27"/>
        <v>0</v>
      </c>
      <c r="K20" s="80">
        <f t="shared" si="9"/>
        <v>0</v>
      </c>
      <c r="L20" s="80">
        <f t="shared" si="10"/>
        <v>0</v>
      </c>
      <c r="M20" s="80">
        <f t="shared" si="11"/>
        <v>18</v>
      </c>
      <c r="N20" s="80">
        <f t="shared" si="12"/>
        <v>18</v>
      </c>
      <c r="O20" s="80">
        <f t="shared" si="13"/>
        <v>138</v>
      </c>
      <c r="R20">
        <f t="shared" si="28"/>
        <v>46235</v>
      </c>
      <c r="T20" s="80">
        <f t="shared" si="14"/>
        <v>0</v>
      </c>
      <c r="U20" s="80">
        <f t="shared" si="14"/>
        <v>0</v>
      </c>
      <c r="V20" s="80">
        <f t="shared" si="14"/>
        <v>0</v>
      </c>
      <c r="W20" s="80">
        <f t="shared" si="14"/>
        <v>0</v>
      </c>
      <c r="X20" s="80">
        <f t="shared" si="14"/>
        <v>0</v>
      </c>
      <c r="Y20" s="80">
        <f t="shared" si="14"/>
        <v>0</v>
      </c>
      <c r="Z20" s="80">
        <f t="shared" si="14"/>
        <v>0</v>
      </c>
      <c r="AA20" s="80">
        <f t="shared" si="14"/>
        <v>0</v>
      </c>
      <c r="AB20" s="80">
        <f t="shared" si="14"/>
        <v>0</v>
      </c>
      <c r="AC20" s="80">
        <f t="shared" si="14"/>
        <v>0</v>
      </c>
      <c r="AD20" s="80">
        <f t="shared" si="14"/>
        <v>0</v>
      </c>
      <c r="AE20" s="80">
        <f t="shared" si="14"/>
        <v>0</v>
      </c>
      <c r="AF20" s="80">
        <f t="shared" si="14"/>
        <v>0</v>
      </c>
      <c r="AG20" s="80">
        <f t="shared" si="14"/>
        <v>0</v>
      </c>
      <c r="AH20" s="80">
        <f t="shared" si="14"/>
        <v>0</v>
      </c>
      <c r="AI20" s="80">
        <f t="shared" ref="AI20" si="29">IF(AI$4&lt;$F20,0,IF(AI$4&lt;$M20,$J20/$C$10,IF(AI$4&lt;$N20,$K20/($C$17-$C$10-$F20),IF(AI$4&lt;$O20,$L20,0))))</f>
        <v>0</v>
      </c>
      <c r="AJ20" s="80">
        <f t="shared" si="15"/>
        <v>0</v>
      </c>
      <c r="AK20" s="80">
        <f t="shared" si="15"/>
        <v>0</v>
      </c>
      <c r="AL20" s="80">
        <f t="shared" si="15"/>
        <v>0</v>
      </c>
      <c r="AM20" s="80">
        <f t="shared" si="15"/>
        <v>0</v>
      </c>
      <c r="AN20" s="80">
        <f t="shared" si="15"/>
        <v>0</v>
      </c>
      <c r="AO20" s="80">
        <f t="shared" si="15"/>
        <v>0</v>
      </c>
      <c r="AP20" s="80">
        <f t="shared" si="15"/>
        <v>0</v>
      </c>
      <c r="AQ20" s="80">
        <f t="shared" si="15"/>
        <v>0</v>
      </c>
      <c r="AR20" s="80">
        <f t="shared" si="15"/>
        <v>0</v>
      </c>
      <c r="AS20" s="80">
        <f t="shared" si="15"/>
        <v>0</v>
      </c>
      <c r="AT20" s="80">
        <f t="shared" si="15"/>
        <v>0</v>
      </c>
      <c r="AU20" s="80">
        <f t="shared" si="15"/>
        <v>0</v>
      </c>
      <c r="AV20" s="80">
        <f t="shared" si="15"/>
        <v>0</v>
      </c>
      <c r="AW20" s="80">
        <f t="shared" si="15"/>
        <v>0</v>
      </c>
      <c r="AX20" s="80">
        <f t="shared" si="15"/>
        <v>0</v>
      </c>
      <c r="AY20" s="80">
        <f t="shared" ref="AY20" si="30">IF(AY$4&lt;$F20,0,IF(AY$4&lt;$M20,$J20/$C$10,IF(AY$4&lt;$N20,$K20/($C$17-$C$10-$F20),IF(AY$4&lt;$O20,$L20,0))))</f>
        <v>0</v>
      </c>
      <c r="AZ20" s="80">
        <f t="shared" si="16"/>
        <v>0</v>
      </c>
      <c r="BA20" s="80">
        <f t="shared" si="16"/>
        <v>0</v>
      </c>
      <c r="BB20" s="80">
        <f t="shared" si="16"/>
        <v>0</v>
      </c>
      <c r="BC20" s="80">
        <f t="shared" si="16"/>
        <v>0</v>
      </c>
      <c r="BD20" s="80">
        <f t="shared" si="16"/>
        <v>0</v>
      </c>
      <c r="BE20" s="80">
        <f t="shared" si="16"/>
        <v>0</v>
      </c>
      <c r="BF20" s="80">
        <f t="shared" si="16"/>
        <v>0</v>
      </c>
      <c r="BG20" s="80">
        <f t="shared" si="16"/>
        <v>0</v>
      </c>
      <c r="BH20" s="80">
        <f t="shared" si="16"/>
        <v>0</v>
      </c>
      <c r="BI20" s="80">
        <f t="shared" si="16"/>
        <v>0</v>
      </c>
      <c r="BJ20" s="80">
        <f t="shared" si="16"/>
        <v>0</v>
      </c>
      <c r="BK20" s="80">
        <f t="shared" si="16"/>
        <v>0</v>
      </c>
      <c r="BL20" s="80">
        <f t="shared" si="16"/>
        <v>0</v>
      </c>
      <c r="BM20" s="80">
        <f t="shared" si="16"/>
        <v>0</v>
      </c>
      <c r="BN20" s="80">
        <f t="shared" si="16"/>
        <v>0</v>
      </c>
      <c r="BO20" s="80">
        <f t="shared" ref="BO20" si="31">IF(BO$4&lt;$F20,0,IF(BO$4&lt;$M20,$J20/$C$10,IF(BO$4&lt;$N20,$K20/($C$17-$C$10-$F20),IF(BO$4&lt;$O20,$L20,0))))</f>
        <v>0</v>
      </c>
      <c r="BP20" s="80">
        <f t="shared" si="17"/>
        <v>0</v>
      </c>
      <c r="BQ20" s="80">
        <f t="shared" si="17"/>
        <v>0</v>
      </c>
      <c r="BR20" s="80">
        <f t="shared" si="17"/>
        <v>0</v>
      </c>
      <c r="BS20" s="80">
        <f t="shared" si="17"/>
        <v>0</v>
      </c>
      <c r="BT20" s="80">
        <f t="shared" si="17"/>
        <v>0</v>
      </c>
      <c r="BU20" s="80">
        <f t="shared" si="17"/>
        <v>0</v>
      </c>
      <c r="BV20" s="80">
        <f t="shared" si="17"/>
        <v>0</v>
      </c>
      <c r="BW20" s="80">
        <f t="shared" si="17"/>
        <v>0</v>
      </c>
      <c r="BX20" s="80">
        <f t="shared" si="17"/>
        <v>0</v>
      </c>
      <c r="BY20" s="80">
        <f t="shared" si="17"/>
        <v>0</v>
      </c>
      <c r="BZ20" s="80">
        <f t="shared" si="17"/>
        <v>0</v>
      </c>
      <c r="CA20" s="80">
        <f t="shared" si="17"/>
        <v>0</v>
      </c>
      <c r="CB20" s="80">
        <f t="shared" si="17"/>
        <v>0</v>
      </c>
      <c r="CC20" s="80">
        <f t="shared" si="17"/>
        <v>0</v>
      </c>
      <c r="CD20" s="80">
        <f t="shared" si="17"/>
        <v>0</v>
      </c>
      <c r="CE20" s="80">
        <f t="shared" ref="CE20" si="32">IF(CE$4&lt;$F20,0,IF(CE$4&lt;$M20,$J20/$C$10,IF(CE$4&lt;$N20,$K20/($C$17-$C$10-$F20),IF(CE$4&lt;$O20,$L20,0))))</f>
        <v>0</v>
      </c>
      <c r="CF20" s="80">
        <f t="shared" si="18"/>
        <v>0</v>
      </c>
      <c r="CG20" s="80">
        <f t="shared" si="18"/>
        <v>0</v>
      </c>
      <c r="CH20" s="80">
        <f t="shared" si="18"/>
        <v>0</v>
      </c>
      <c r="CI20" s="80">
        <f t="shared" si="18"/>
        <v>0</v>
      </c>
      <c r="CJ20" s="80">
        <f t="shared" si="18"/>
        <v>0</v>
      </c>
      <c r="CK20" s="80">
        <f t="shared" si="18"/>
        <v>0</v>
      </c>
      <c r="CL20" s="80">
        <f t="shared" si="18"/>
        <v>0</v>
      </c>
      <c r="CM20" s="80">
        <f t="shared" si="18"/>
        <v>0</v>
      </c>
      <c r="CN20" s="80">
        <f t="shared" si="18"/>
        <v>0</v>
      </c>
      <c r="CO20" s="80">
        <f t="shared" si="18"/>
        <v>0</v>
      </c>
      <c r="CP20" s="80">
        <f t="shared" si="18"/>
        <v>0</v>
      </c>
      <c r="CQ20" s="80">
        <f t="shared" si="18"/>
        <v>0</v>
      </c>
      <c r="CR20" s="80">
        <f t="shared" si="18"/>
        <v>0</v>
      </c>
      <c r="CS20" s="80">
        <f t="shared" si="18"/>
        <v>0</v>
      </c>
      <c r="CT20" s="80">
        <f t="shared" si="18"/>
        <v>0</v>
      </c>
      <c r="CU20" s="80">
        <f t="shared" ref="CU20" si="33">IF(CU$4&lt;$F20,0,IF(CU$4&lt;$M20,$J20/$C$10,IF(CU$4&lt;$N20,$K20/($C$17-$C$10-$F20),IF(CU$4&lt;$O20,$L20,0))))</f>
        <v>0</v>
      </c>
      <c r="CV20" s="80">
        <f t="shared" si="19"/>
        <v>0</v>
      </c>
      <c r="CW20" s="80">
        <f t="shared" si="19"/>
        <v>0</v>
      </c>
      <c r="CX20" s="80">
        <f t="shared" si="19"/>
        <v>0</v>
      </c>
      <c r="CY20" s="80">
        <f t="shared" si="19"/>
        <v>0</v>
      </c>
      <c r="CZ20" s="80">
        <f t="shared" si="19"/>
        <v>0</v>
      </c>
      <c r="DA20" s="80">
        <f t="shared" si="19"/>
        <v>0</v>
      </c>
      <c r="DB20" s="80">
        <f t="shared" si="19"/>
        <v>0</v>
      </c>
      <c r="DC20" s="80">
        <f t="shared" si="19"/>
        <v>0</v>
      </c>
      <c r="DD20" s="80">
        <f t="shared" si="19"/>
        <v>0</v>
      </c>
      <c r="DE20" s="80">
        <f t="shared" si="19"/>
        <v>0</v>
      </c>
      <c r="DF20" s="80">
        <f t="shared" si="19"/>
        <v>0</v>
      </c>
      <c r="DG20" s="80">
        <f t="shared" si="19"/>
        <v>0</v>
      </c>
      <c r="DH20" s="80">
        <f t="shared" si="19"/>
        <v>0</v>
      </c>
      <c r="DI20" s="80">
        <f t="shared" si="19"/>
        <v>0</v>
      </c>
      <c r="DJ20" s="80">
        <f t="shared" si="19"/>
        <v>0</v>
      </c>
      <c r="DK20" s="80">
        <f t="shared" ref="DK20" si="34">IF(DK$4&lt;$F20,0,IF(DK$4&lt;$M20,$J20/$C$10,IF(DK$4&lt;$N20,$K20/($C$17-$C$10-$F20),IF(DK$4&lt;$O20,$L20,0))))</f>
        <v>0</v>
      </c>
      <c r="DL20" s="80">
        <f t="shared" si="20"/>
        <v>0</v>
      </c>
      <c r="DM20" s="80">
        <f t="shared" si="20"/>
        <v>0</v>
      </c>
      <c r="DN20" s="80">
        <f t="shared" si="20"/>
        <v>0</v>
      </c>
      <c r="DO20" s="80">
        <f t="shared" si="20"/>
        <v>0</v>
      </c>
      <c r="DP20" s="80">
        <f t="shared" si="20"/>
        <v>0</v>
      </c>
      <c r="DQ20" s="80">
        <f t="shared" si="20"/>
        <v>0</v>
      </c>
      <c r="DR20" s="80">
        <f t="shared" si="20"/>
        <v>0</v>
      </c>
      <c r="DS20" s="80">
        <f t="shared" si="20"/>
        <v>0</v>
      </c>
      <c r="DT20" s="80">
        <f t="shared" si="20"/>
        <v>0</v>
      </c>
      <c r="DU20" s="80">
        <f t="shared" si="20"/>
        <v>0</v>
      </c>
      <c r="DV20" s="80">
        <f t="shared" si="20"/>
        <v>0</v>
      </c>
      <c r="DW20" s="80">
        <f t="shared" si="20"/>
        <v>0</v>
      </c>
      <c r="DX20" s="80">
        <f t="shared" si="20"/>
        <v>0</v>
      </c>
      <c r="DY20" s="80">
        <f t="shared" si="20"/>
        <v>0</v>
      </c>
      <c r="DZ20" s="80">
        <f t="shared" si="20"/>
        <v>0</v>
      </c>
      <c r="EA20" s="80">
        <f t="shared" ref="EA20" si="35">IF(EA$4&lt;$F20,0,IF(EA$4&lt;$M20,$J20/$C$10,IF(EA$4&lt;$N20,$K20/($C$17-$C$10-$F20),IF(EA$4&lt;$O20,$L20,0))))</f>
        <v>0</v>
      </c>
      <c r="EB20" s="80">
        <f t="shared" si="21"/>
        <v>0</v>
      </c>
      <c r="EC20" s="80">
        <f t="shared" si="21"/>
        <v>0</v>
      </c>
      <c r="ED20" s="80">
        <f t="shared" si="21"/>
        <v>0</v>
      </c>
      <c r="EE20" s="80">
        <f t="shared" si="21"/>
        <v>0</v>
      </c>
      <c r="EF20" s="80">
        <f t="shared" si="21"/>
        <v>0</v>
      </c>
      <c r="EG20" s="80">
        <f t="shared" si="21"/>
        <v>0</v>
      </c>
      <c r="EH20" s="80">
        <f t="shared" si="21"/>
        <v>0</v>
      </c>
      <c r="EI20" s="80">
        <f t="shared" si="21"/>
        <v>0</v>
      </c>
      <c r="EJ20" s="80">
        <f t="shared" si="21"/>
        <v>0</v>
      </c>
      <c r="EK20" s="80">
        <f t="shared" si="21"/>
        <v>0</v>
      </c>
      <c r="EL20" s="80">
        <f t="shared" si="21"/>
        <v>0</v>
      </c>
      <c r="EM20" s="80">
        <f t="shared" si="21"/>
        <v>0</v>
      </c>
      <c r="EN20" s="80">
        <f t="shared" si="21"/>
        <v>0</v>
      </c>
      <c r="EO20" s="80">
        <f t="shared" si="21"/>
        <v>0</v>
      </c>
      <c r="EP20" s="80">
        <f t="shared" si="21"/>
        <v>0</v>
      </c>
      <c r="EQ20" s="80">
        <f t="shared" ref="EQ20" si="36">IF(EQ$4&lt;$F20,0,IF(EQ$4&lt;$M20,$J20/$C$10,IF(EQ$4&lt;$N20,$K20/($C$17-$C$10-$F20),IF(EQ$4&lt;$O20,$L20,0))))</f>
        <v>0</v>
      </c>
      <c r="ER20" s="80">
        <f t="shared" si="22"/>
        <v>0</v>
      </c>
      <c r="ES20" s="80">
        <f t="shared" si="22"/>
        <v>0</v>
      </c>
      <c r="ET20" s="80">
        <f t="shared" si="22"/>
        <v>0</v>
      </c>
      <c r="EU20" s="80">
        <f t="shared" si="22"/>
        <v>0</v>
      </c>
    </row>
    <row r="21" spans="2:151" x14ac:dyDescent="0.25">
      <c r="C21" s="100"/>
      <c r="F21">
        <f t="shared" si="23"/>
        <v>17</v>
      </c>
      <c r="G21">
        <f t="shared" si="24"/>
        <v>0</v>
      </c>
      <c r="H21">
        <f t="shared" si="25"/>
        <v>2</v>
      </c>
      <c r="I21" s="86">
        <f t="shared" si="26"/>
        <v>1</v>
      </c>
      <c r="J21" s="80">
        <f t="shared" si="27"/>
        <v>0</v>
      </c>
      <c r="K21" s="80">
        <f t="shared" si="9"/>
        <v>0</v>
      </c>
      <c r="L21" s="80">
        <f t="shared" si="10"/>
        <v>0</v>
      </c>
      <c r="M21" s="80">
        <f t="shared" si="11"/>
        <v>19</v>
      </c>
      <c r="N21" s="80">
        <f t="shared" si="12"/>
        <v>19</v>
      </c>
      <c r="O21" s="80">
        <f t="shared" si="13"/>
        <v>139</v>
      </c>
      <c r="R21">
        <f t="shared" si="28"/>
        <v>46266</v>
      </c>
      <c r="T21" s="80">
        <f t="shared" ref="T21:AI32" si="37">IF(T$4&lt;$F21,0,IF(T$4&lt;$M21,$J21/$C$10,IF(T$4&lt;$N21,$K21/($C$17-$C$10-$F21),IF(T$4&lt;$O21,$L21,0))))</f>
        <v>0</v>
      </c>
      <c r="U21" s="80">
        <f t="shared" si="37"/>
        <v>0</v>
      </c>
      <c r="V21" s="80">
        <f t="shared" si="37"/>
        <v>0</v>
      </c>
      <c r="W21" s="80">
        <f t="shared" si="37"/>
        <v>0</v>
      </c>
      <c r="X21" s="80">
        <f t="shared" si="37"/>
        <v>0</v>
      </c>
      <c r="Y21" s="80">
        <f t="shared" si="37"/>
        <v>0</v>
      </c>
      <c r="Z21" s="80">
        <f t="shared" si="37"/>
        <v>0</v>
      </c>
      <c r="AA21" s="80">
        <f t="shared" si="37"/>
        <v>0</v>
      </c>
      <c r="AB21" s="80">
        <f t="shared" si="37"/>
        <v>0</v>
      </c>
      <c r="AC21" s="80">
        <f t="shared" si="37"/>
        <v>0</v>
      </c>
      <c r="AD21" s="80">
        <f t="shared" si="37"/>
        <v>0</v>
      </c>
      <c r="AE21" s="80">
        <f t="shared" si="37"/>
        <v>0</v>
      </c>
      <c r="AF21" s="80">
        <f t="shared" si="37"/>
        <v>0</v>
      </c>
      <c r="AG21" s="80">
        <f t="shared" si="37"/>
        <v>0</v>
      </c>
      <c r="AH21" s="80">
        <f t="shared" si="37"/>
        <v>0</v>
      </c>
      <c r="AI21" s="80">
        <f t="shared" si="37"/>
        <v>0</v>
      </c>
      <c r="AJ21" s="80">
        <f t="shared" ref="AJ21:AY32" si="38">IF(AJ$4&lt;$F21,0,IF(AJ$4&lt;$M21,$J21/$C$10,IF(AJ$4&lt;$N21,$K21/($C$17-$C$10-$F21),IF(AJ$4&lt;$O21,$L21,0))))</f>
        <v>0</v>
      </c>
      <c r="AK21" s="80">
        <f t="shared" si="38"/>
        <v>0</v>
      </c>
      <c r="AL21" s="80">
        <f t="shared" si="38"/>
        <v>0</v>
      </c>
      <c r="AM21" s="80">
        <f t="shared" si="38"/>
        <v>0</v>
      </c>
      <c r="AN21" s="80">
        <f t="shared" si="38"/>
        <v>0</v>
      </c>
      <c r="AO21" s="80">
        <f t="shared" si="38"/>
        <v>0</v>
      </c>
      <c r="AP21" s="80">
        <f t="shared" si="38"/>
        <v>0</v>
      </c>
      <c r="AQ21" s="80">
        <f t="shared" si="38"/>
        <v>0</v>
      </c>
      <c r="AR21" s="80">
        <f t="shared" si="38"/>
        <v>0</v>
      </c>
      <c r="AS21" s="80">
        <f t="shared" si="38"/>
        <v>0</v>
      </c>
      <c r="AT21" s="80">
        <f t="shared" si="38"/>
        <v>0</v>
      </c>
      <c r="AU21" s="80">
        <f t="shared" si="38"/>
        <v>0</v>
      </c>
      <c r="AV21" s="80">
        <f t="shared" si="38"/>
        <v>0</v>
      </c>
      <c r="AW21" s="80">
        <f t="shared" si="38"/>
        <v>0</v>
      </c>
      <c r="AX21" s="80">
        <f t="shared" si="38"/>
        <v>0</v>
      </c>
      <c r="AY21" s="80">
        <f t="shared" si="38"/>
        <v>0</v>
      </c>
      <c r="AZ21" s="80">
        <f t="shared" ref="AZ21:BO32" si="39">IF(AZ$4&lt;$F21,0,IF(AZ$4&lt;$M21,$J21/$C$10,IF(AZ$4&lt;$N21,$K21/($C$17-$C$10-$F21),IF(AZ$4&lt;$O21,$L21,0))))</f>
        <v>0</v>
      </c>
      <c r="BA21" s="80">
        <f t="shared" si="39"/>
        <v>0</v>
      </c>
      <c r="BB21" s="80">
        <f t="shared" si="39"/>
        <v>0</v>
      </c>
      <c r="BC21" s="80">
        <f t="shared" si="39"/>
        <v>0</v>
      </c>
      <c r="BD21" s="80">
        <f t="shared" si="39"/>
        <v>0</v>
      </c>
      <c r="BE21" s="80">
        <f t="shared" si="39"/>
        <v>0</v>
      </c>
      <c r="BF21" s="80">
        <f t="shared" si="39"/>
        <v>0</v>
      </c>
      <c r="BG21" s="80">
        <f t="shared" si="39"/>
        <v>0</v>
      </c>
      <c r="BH21" s="80">
        <f t="shared" si="39"/>
        <v>0</v>
      </c>
      <c r="BI21" s="80">
        <f t="shared" si="39"/>
        <v>0</v>
      </c>
      <c r="BJ21" s="80">
        <f t="shared" si="39"/>
        <v>0</v>
      </c>
      <c r="BK21" s="80">
        <f t="shared" si="39"/>
        <v>0</v>
      </c>
      <c r="BL21" s="80">
        <f t="shared" si="39"/>
        <v>0</v>
      </c>
      <c r="BM21" s="80">
        <f t="shared" si="39"/>
        <v>0</v>
      </c>
      <c r="BN21" s="80">
        <f t="shared" si="39"/>
        <v>0</v>
      </c>
      <c r="BO21" s="80">
        <f t="shared" si="39"/>
        <v>0</v>
      </c>
      <c r="BP21" s="80">
        <f t="shared" ref="BP21:CE32" si="40">IF(BP$4&lt;$F21,0,IF(BP$4&lt;$M21,$J21/$C$10,IF(BP$4&lt;$N21,$K21/($C$17-$C$10-$F21),IF(BP$4&lt;$O21,$L21,0))))</f>
        <v>0</v>
      </c>
      <c r="BQ21" s="80">
        <f t="shared" si="40"/>
        <v>0</v>
      </c>
      <c r="BR21" s="80">
        <f t="shared" si="40"/>
        <v>0</v>
      </c>
      <c r="BS21" s="80">
        <f t="shared" si="40"/>
        <v>0</v>
      </c>
      <c r="BT21" s="80">
        <f t="shared" si="40"/>
        <v>0</v>
      </c>
      <c r="BU21" s="80">
        <f t="shared" si="40"/>
        <v>0</v>
      </c>
      <c r="BV21" s="80">
        <f t="shared" si="40"/>
        <v>0</v>
      </c>
      <c r="BW21" s="80">
        <f t="shared" si="40"/>
        <v>0</v>
      </c>
      <c r="BX21" s="80">
        <f t="shared" si="40"/>
        <v>0</v>
      </c>
      <c r="BY21" s="80">
        <f t="shared" si="40"/>
        <v>0</v>
      </c>
      <c r="BZ21" s="80">
        <f t="shared" si="40"/>
        <v>0</v>
      </c>
      <c r="CA21" s="80">
        <f t="shared" si="40"/>
        <v>0</v>
      </c>
      <c r="CB21" s="80">
        <f t="shared" si="40"/>
        <v>0</v>
      </c>
      <c r="CC21" s="80">
        <f t="shared" si="40"/>
        <v>0</v>
      </c>
      <c r="CD21" s="80">
        <f t="shared" si="40"/>
        <v>0</v>
      </c>
      <c r="CE21" s="80">
        <f t="shared" si="40"/>
        <v>0</v>
      </c>
      <c r="CF21" s="80">
        <f t="shared" ref="CF21:CU32" si="41">IF(CF$4&lt;$F21,0,IF(CF$4&lt;$M21,$J21/$C$10,IF(CF$4&lt;$N21,$K21/($C$17-$C$10-$F21),IF(CF$4&lt;$O21,$L21,0))))</f>
        <v>0</v>
      </c>
      <c r="CG21" s="80">
        <f t="shared" si="41"/>
        <v>0</v>
      </c>
      <c r="CH21" s="80">
        <f t="shared" si="41"/>
        <v>0</v>
      </c>
      <c r="CI21" s="80">
        <f t="shared" si="41"/>
        <v>0</v>
      </c>
      <c r="CJ21" s="80">
        <f t="shared" si="41"/>
        <v>0</v>
      </c>
      <c r="CK21" s="80">
        <f t="shared" si="41"/>
        <v>0</v>
      </c>
      <c r="CL21" s="80">
        <f t="shared" si="41"/>
        <v>0</v>
      </c>
      <c r="CM21" s="80">
        <f t="shared" si="41"/>
        <v>0</v>
      </c>
      <c r="CN21" s="80">
        <f t="shared" si="41"/>
        <v>0</v>
      </c>
      <c r="CO21" s="80">
        <f t="shared" si="41"/>
        <v>0</v>
      </c>
      <c r="CP21" s="80">
        <f t="shared" si="41"/>
        <v>0</v>
      </c>
      <c r="CQ21" s="80">
        <f t="shared" si="41"/>
        <v>0</v>
      </c>
      <c r="CR21" s="80">
        <f t="shared" si="41"/>
        <v>0</v>
      </c>
      <c r="CS21" s="80">
        <f t="shared" si="41"/>
        <v>0</v>
      </c>
      <c r="CT21" s="80">
        <f t="shared" si="41"/>
        <v>0</v>
      </c>
      <c r="CU21" s="80">
        <f t="shared" si="41"/>
        <v>0</v>
      </c>
      <c r="CV21" s="80">
        <f t="shared" ref="CV21:DK32" si="42">IF(CV$4&lt;$F21,0,IF(CV$4&lt;$M21,$J21/$C$10,IF(CV$4&lt;$N21,$K21/($C$17-$C$10-$F21),IF(CV$4&lt;$O21,$L21,0))))</f>
        <v>0</v>
      </c>
      <c r="CW21" s="80">
        <f t="shared" si="42"/>
        <v>0</v>
      </c>
      <c r="CX21" s="80">
        <f t="shared" si="42"/>
        <v>0</v>
      </c>
      <c r="CY21" s="80">
        <f t="shared" si="42"/>
        <v>0</v>
      </c>
      <c r="CZ21" s="80">
        <f t="shared" si="42"/>
        <v>0</v>
      </c>
      <c r="DA21" s="80">
        <f t="shared" si="42"/>
        <v>0</v>
      </c>
      <c r="DB21" s="80">
        <f t="shared" si="42"/>
        <v>0</v>
      </c>
      <c r="DC21" s="80">
        <f t="shared" si="42"/>
        <v>0</v>
      </c>
      <c r="DD21" s="80">
        <f t="shared" si="42"/>
        <v>0</v>
      </c>
      <c r="DE21" s="80">
        <f t="shared" si="42"/>
        <v>0</v>
      </c>
      <c r="DF21" s="80">
        <f t="shared" si="42"/>
        <v>0</v>
      </c>
      <c r="DG21" s="80">
        <f t="shared" si="42"/>
        <v>0</v>
      </c>
      <c r="DH21" s="80">
        <f t="shared" si="42"/>
        <v>0</v>
      </c>
      <c r="DI21" s="80">
        <f t="shared" si="42"/>
        <v>0</v>
      </c>
      <c r="DJ21" s="80">
        <f t="shared" si="42"/>
        <v>0</v>
      </c>
      <c r="DK21" s="80">
        <f t="shared" si="42"/>
        <v>0</v>
      </c>
      <c r="DL21" s="80">
        <f t="shared" ref="DL21:EA32" si="43">IF(DL$4&lt;$F21,0,IF(DL$4&lt;$M21,$J21/$C$10,IF(DL$4&lt;$N21,$K21/($C$17-$C$10-$F21),IF(DL$4&lt;$O21,$L21,0))))</f>
        <v>0</v>
      </c>
      <c r="DM21" s="80">
        <f t="shared" si="43"/>
        <v>0</v>
      </c>
      <c r="DN21" s="80">
        <f t="shared" si="43"/>
        <v>0</v>
      </c>
      <c r="DO21" s="80">
        <f t="shared" si="43"/>
        <v>0</v>
      </c>
      <c r="DP21" s="80">
        <f t="shared" si="43"/>
        <v>0</v>
      </c>
      <c r="DQ21" s="80">
        <f t="shared" si="43"/>
        <v>0</v>
      </c>
      <c r="DR21" s="80">
        <f t="shared" si="43"/>
        <v>0</v>
      </c>
      <c r="DS21" s="80">
        <f t="shared" si="43"/>
        <v>0</v>
      </c>
      <c r="DT21" s="80">
        <f t="shared" si="43"/>
        <v>0</v>
      </c>
      <c r="DU21" s="80">
        <f t="shared" si="43"/>
        <v>0</v>
      </c>
      <c r="DV21" s="80">
        <f t="shared" si="43"/>
        <v>0</v>
      </c>
      <c r="DW21" s="80">
        <f t="shared" si="43"/>
        <v>0</v>
      </c>
      <c r="DX21" s="80">
        <f t="shared" si="43"/>
        <v>0</v>
      </c>
      <c r="DY21" s="80">
        <f t="shared" si="43"/>
        <v>0</v>
      </c>
      <c r="DZ21" s="80">
        <f t="shared" si="43"/>
        <v>0</v>
      </c>
      <c r="EA21" s="80">
        <f t="shared" si="43"/>
        <v>0</v>
      </c>
      <c r="EB21" s="80">
        <f t="shared" ref="EB21:EQ32" si="44">IF(EB$4&lt;$F21,0,IF(EB$4&lt;$M21,$J21/$C$10,IF(EB$4&lt;$N21,$K21/($C$17-$C$10-$F21),IF(EB$4&lt;$O21,$L21,0))))</f>
        <v>0</v>
      </c>
      <c r="EC21" s="80">
        <f t="shared" si="44"/>
        <v>0</v>
      </c>
      <c r="ED21" s="80">
        <f t="shared" si="44"/>
        <v>0</v>
      </c>
      <c r="EE21" s="80">
        <f t="shared" si="44"/>
        <v>0</v>
      </c>
      <c r="EF21" s="80">
        <f t="shared" si="44"/>
        <v>0</v>
      </c>
      <c r="EG21" s="80">
        <f t="shared" si="44"/>
        <v>0</v>
      </c>
      <c r="EH21" s="80">
        <f t="shared" si="44"/>
        <v>0</v>
      </c>
      <c r="EI21" s="80">
        <f t="shared" si="44"/>
        <v>0</v>
      </c>
      <c r="EJ21" s="80">
        <f t="shared" si="44"/>
        <v>0</v>
      </c>
      <c r="EK21" s="80">
        <f t="shared" si="44"/>
        <v>0</v>
      </c>
      <c r="EL21" s="80">
        <f t="shared" si="44"/>
        <v>0</v>
      </c>
      <c r="EM21" s="80">
        <f t="shared" si="44"/>
        <v>0</v>
      </c>
      <c r="EN21" s="80">
        <f t="shared" si="44"/>
        <v>0</v>
      </c>
      <c r="EO21" s="80">
        <f t="shared" si="44"/>
        <v>0</v>
      </c>
      <c r="EP21" s="80">
        <f t="shared" si="44"/>
        <v>0</v>
      </c>
      <c r="EQ21" s="80">
        <f t="shared" si="44"/>
        <v>0</v>
      </c>
      <c r="ER21" s="80">
        <f t="shared" ref="EQ21:EU32" si="45">IF(ER$4&lt;$F21,0,IF(ER$4&lt;$M21,$J21/$C$10,IF(ER$4&lt;$N21,$K21/($C$17-$C$10-$F21),IF(ER$4&lt;$O21,$L21,0))))</f>
        <v>0</v>
      </c>
      <c r="ES21" s="80">
        <f t="shared" si="45"/>
        <v>0</v>
      </c>
      <c r="ET21" s="80">
        <f t="shared" si="45"/>
        <v>0</v>
      </c>
      <c r="EU21" s="80">
        <f t="shared" si="45"/>
        <v>0</v>
      </c>
    </row>
    <row r="22" spans="2:151" x14ac:dyDescent="0.25">
      <c r="F22">
        <f t="shared" si="23"/>
        <v>18</v>
      </c>
      <c r="G22">
        <f t="shared" si="24"/>
        <v>0</v>
      </c>
      <c r="H22">
        <f t="shared" si="25"/>
        <v>2</v>
      </c>
      <c r="I22" s="86">
        <f t="shared" si="26"/>
        <v>1</v>
      </c>
      <c r="J22" s="80">
        <f t="shared" si="27"/>
        <v>0</v>
      </c>
      <c r="K22" s="80">
        <f t="shared" si="9"/>
        <v>0</v>
      </c>
      <c r="L22" s="80">
        <f t="shared" si="10"/>
        <v>0</v>
      </c>
      <c r="M22" s="80">
        <f t="shared" si="11"/>
        <v>20</v>
      </c>
      <c r="N22" s="80">
        <f t="shared" si="12"/>
        <v>20</v>
      </c>
      <c r="O22" s="80">
        <f t="shared" si="13"/>
        <v>140</v>
      </c>
      <c r="R22">
        <f t="shared" si="28"/>
        <v>46296</v>
      </c>
      <c r="T22" s="80">
        <f t="shared" si="37"/>
        <v>0</v>
      </c>
      <c r="U22" s="80">
        <f t="shared" si="37"/>
        <v>0</v>
      </c>
      <c r="V22" s="80">
        <f t="shared" si="37"/>
        <v>0</v>
      </c>
      <c r="W22" s="80">
        <f t="shared" si="37"/>
        <v>0</v>
      </c>
      <c r="X22" s="80">
        <f t="shared" si="37"/>
        <v>0</v>
      </c>
      <c r="Y22" s="80">
        <f t="shared" si="37"/>
        <v>0</v>
      </c>
      <c r="Z22" s="80">
        <f t="shared" si="37"/>
        <v>0</v>
      </c>
      <c r="AA22" s="80">
        <f t="shared" si="37"/>
        <v>0</v>
      </c>
      <c r="AB22" s="80">
        <f t="shared" si="37"/>
        <v>0</v>
      </c>
      <c r="AC22" s="80">
        <f t="shared" si="37"/>
        <v>0</v>
      </c>
      <c r="AD22" s="80">
        <f t="shared" si="37"/>
        <v>0</v>
      </c>
      <c r="AE22" s="80">
        <f t="shared" si="37"/>
        <v>0</v>
      </c>
      <c r="AF22" s="80">
        <f t="shared" si="37"/>
        <v>0</v>
      </c>
      <c r="AG22" s="80">
        <f t="shared" si="37"/>
        <v>0</v>
      </c>
      <c r="AH22" s="80">
        <f t="shared" si="37"/>
        <v>0</v>
      </c>
      <c r="AI22" s="80">
        <f t="shared" si="37"/>
        <v>0</v>
      </c>
      <c r="AJ22" s="80">
        <f t="shared" si="38"/>
        <v>0</v>
      </c>
      <c r="AK22" s="80">
        <f t="shared" si="38"/>
        <v>0</v>
      </c>
      <c r="AL22" s="80">
        <f t="shared" si="38"/>
        <v>0</v>
      </c>
      <c r="AM22" s="80">
        <f t="shared" si="38"/>
        <v>0</v>
      </c>
      <c r="AN22" s="80">
        <f t="shared" si="38"/>
        <v>0</v>
      </c>
      <c r="AO22" s="80">
        <f t="shared" si="38"/>
        <v>0</v>
      </c>
      <c r="AP22" s="80">
        <f t="shared" si="38"/>
        <v>0</v>
      </c>
      <c r="AQ22" s="80">
        <f t="shared" si="38"/>
        <v>0</v>
      </c>
      <c r="AR22" s="80">
        <f t="shared" si="38"/>
        <v>0</v>
      </c>
      <c r="AS22" s="80">
        <f t="shared" si="38"/>
        <v>0</v>
      </c>
      <c r="AT22" s="80">
        <f t="shared" si="38"/>
        <v>0</v>
      </c>
      <c r="AU22" s="80">
        <f t="shared" si="38"/>
        <v>0</v>
      </c>
      <c r="AV22" s="80">
        <f t="shared" si="38"/>
        <v>0</v>
      </c>
      <c r="AW22" s="80">
        <f t="shared" si="38"/>
        <v>0</v>
      </c>
      <c r="AX22" s="80">
        <f t="shared" si="38"/>
        <v>0</v>
      </c>
      <c r="AY22" s="80">
        <f t="shared" si="38"/>
        <v>0</v>
      </c>
      <c r="AZ22" s="80">
        <f t="shared" si="39"/>
        <v>0</v>
      </c>
      <c r="BA22" s="80">
        <f t="shared" si="39"/>
        <v>0</v>
      </c>
      <c r="BB22" s="80">
        <f t="shared" si="39"/>
        <v>0</v>
      </c>
      <c r="BC22" s="80">
        <f t="shared" si="39"/>
        <v>0</v>
      </c>
      <c r="BD22" s="80">
        <f t="shared" si="39"/>
        <v>0</v>
      </c>
      <c r="BE22" s="80">
        <f t="shared" si="39"/>
        <v>0</v>
      </c>
      <c r="BF22" s="80">
        <f t="shared" si="39"/>
        <v>0</v>
      </c>
      <c r="BG22" s="80">
        <f t="shared" si="39"/>
        <v>0</v>
      </c>
      <c r="BH22" s="80">
        <f t="shared" si="39"/>
        <v>0</v>
      </c>
      <c r="BI22" s="80">
        <f t="shared" si="39"/>
        <v>0</v>
      </c>
      <c r="BJ22" s="80">
        <f t="shared" si="39"/>
        <v>0</v>
      </c>
      <c r="BK22" s="80">
        <f t="shared" si="39"/>
        <v>0</v>
      </c>
      <c r="BL22" s="80">
        <f t="shared" si="39"/>
        <v>0</v>
      </c>
      <c r="BM22" s="80">
        <f t="shared" si="39"/>
        <v>0</v>
      </c>
      <c r="BN22" s="80">
        <f t="shared" si="39"/>
        <v>0</v>
      </c>
      <c r="BO22" s="80">
        <f t="shared" si="39"/>
        <v>0</v>
      </c>
      <c r="BP22" s="80">
        <f t="shared" si="40"/>
        <v>0</v>
      </c>
      <c r="BQ22" s="80">
        <f t="shared" si="40"/>
        <v>0</v>
      </c>
      <c r="BR22" s="80">
        <f t="shared" si="40"/>
        <v>0</v>
      </c>
      <c r="BS22" s="80">
        <f t="shared" si="40"/>
        <v>0</v>
      </c>
      <c r="BT22" s="80">
        <f t="shared" si="40"/>
        <v>0</v>
      </c>
      <c r="BU22" s="80">
        <f t="shared" si="40"/>
        <v>0</v>
      </c>
      <c r="BV22" s="80">
        <f t="shared" si="40"/>
        <v>0</v>
      </c>
      <c r="BW22" s="80">
        <f t="shared" si="40"/>
        <v>0</v>
      </c>
      <c r="BX22" s="80">
        <f t="shared" si="40"/>
        <v>0</v>
      </c>
      <c r="BY22" s="80">
        <f t="shared" si="40"/>
        <v>0</v>
      </c>
      <c r="BZ22" s="80">
        <f t="shared" si="40"/>
        <v>0</v>
      </c>
      <c r="CA22" s="80">
        <f t="shared" si="40"/>
        <v>0</v>
      </c>
      <c r="CB22" s="80">
        <f t="shared" si="40"/>
        <v>0</v>
      </c>
      <c r="CC22" s="80">
        <f t="shared" si="40"/>
        <v>0</v>
      </c>
      <c r="CD22" s="80">
        <f t="shared" si="40"/>
        <v>0</v>
      </c>
      <c r="CE22" s="80">
        <f t="shared" si="40"/>
        <v>0</v>
      </c>
      <c r="CF22" s="80">
        <f t="shared" si="41"/>
        <v>0</v>
      </c>
      <c r="CG22" s="80">
        <f t="shared" si="41"/>
        <v>0</v>
      </c>
      <c r="CH22" s="80">
        <f t="shared" si="41"/>
        <v>0</v>
      </c>
      <c r="CI22" s="80">
        <f t="shared" si="41"/>
        <v>0</v>
      </c>
      <c r="CJ22" s="80">
        <f t="shared" si="41"/>
        <v>0</v>
      </c>
      <c r="CK22" s="80">
        <f t="shared" si="41"/>
        <v>0</v>
      </c>
      <c r="CL22" s="80">
        <f t="shared" si="41"/>
        <v>0</v>
      </c>
      <c r="CM22" s="80">
        <f t="shared" si="41"/>
        <v>0</v>
      </c>
      <c r="CN22" s="80">
        <f t="shared" si="41"/>
        <v>0</v>
      </c>
      <c r="CO22" s="80">
        <f t="shared" si="41"/>
        <v>0</v>
      </c>
      <c r="CP22" s="80">
        <f t="shared" si="41"/>
        <v>0</v>
      </c>
      <c r="CQ22" s="80">
        <f t="shared" si="41"/>
        <v>0</v>
      </c>
      <c r="CR22" s="80">
        <f t="shared" si="41"/>
        <v>0</v>
      </c>
      <c r="CS22" s="80">
        <f t="shared" si="41"/>
        <v>0</v>
      </c>
      <c r="CT22" s="80">
        <f t="shared" si="41"/>
        <v>0</v>
      </c>
      <c r="CU22" s="80">
        <f t="shared" si="41"/>
        <v>0</v>
      </c>
      <c r="CV22" s="80">
        <f t="shared" si="42"/>
        <v>0</v>
      </c>
      <c r="CW22" s="80">
        <f t="shared" si="42"/>
        <v>0</v>
      </c>
      <c r="CX22" s="80">
        <f t="shared" si="42"/>
        <v>0</v>
      </c>
      <c r="CY22" s="80">
        <f t="shared" si="42"/>
        <v>0</v>
      </c>
      <c r="CZ22" s="80">
        <f t="shared" si="42"/>
        <v>0</v>
      </c>
      <c r="DA22" s="80">
        <f t="shared" si="42"/>
        <v>0</v>
      </c>
      <c r="DB22" s="80">
        <f t="shared" si="42"/>
        <v>0</v>
      </c>
      <c r="DC22" s="80">
        <f t="shared" si="42"/>
        <v>0</v>
      </c>
      <c r="DD22" s="80">
        <f t="shared" si="42"/>
        <v>0</v>
      </c>
      <c r="DE22" s="80">
        <f t="shared" si="42"/>
        <v>0</v>
      </c>
      <c r="DF22" s="80">
        <f t="shared" si="42"/>
        <v>0</v>
      </c>
      <c r="DG22" s="80">
        <f t="shared" si="42"/>
        <v>0</v>
      </c>
      <c r="DH22" s="80">
        <f t="shared" si="42"/>
        <v>0</v>
      </c>
      <c r="DI22" s="80">
        <f t="shared" si="42"/>
        <v>0</v>
      </c>
      <c r="DJ22" s="80">
        <f t="shared" si="42"/>
        <v>0</v>
      </c>
      <c r="DK22" s="80">
        <f t="shared" si="42"/>
        <v>0</v>
      </c>
      <c r="DL22" s="80">
        <f t="shared" si="43"/>
        <v>0</v>
      </c>
      <c r="DM22" s="80">
        <f t="shared" si="43"/>
        <v>0</v>
      </c>
      <c r="DN22" s="80">
        <f t="shared" si="43"/>
        <v>0</v>
      </c>
      <c r="DO22" s="80">
        <f t="shared" si="43"/>
        <v>0</v>
      </c>
      <c r="DP22" s="80">
        <f t="shared" si="43"/>
        <v>0</v>
      </c>
      <c r="DQ22" s="80">
        <f t="shared" si="43"/>
        <v>0</v>
      </c>
      <c r="DR22" s="80">
        <f t="shared" si="43"/>
        <v>0</v>
      </c>
      <c r="DS22" s="80">
        <f t="shared" si="43"/>
        <v>0</v>
      </c>
      <c r="DT22" s="80">
        <f t="shared" si="43"/>
        <v>0</v>
      </c>
      <c r="DU22" s="80">
        <f t="shared" si="43"/>
        <v>0</v>
      </c>
      <c r="DV22" s="80">
        <f t="shared" si="43"/>
        <v>0</v>
      </c>
      <c r="DW22" s="80">
        <f t="shared" si="43"/>
        <v>0</v>
      </c>
      <c r="DX22" s="80">
        <f t="shared" si="43"/>
        <v>0</v>
      </c>
      <c r="DY22" s="80">
        <f t="shared" si="43"/>
        <v>0</v>
      </c>
      <c r="DZ22" s="80">
        <f t="shared" si="43"/>
        <v>0</v>
      </c>
      <c r="EA22" s="80">
        <f t="shared" si="43"/>
        <v>0</v>
      </c>
      <c r="EB22" s="80">
        <f t="shared" si="44"/>
        <v>0</v>
      </c>
      <c r="EC22" s="80">
        <f t="shared" si="44"/>
        <v>0</v>
      </c>
      <c r="ED22" s="80">
        <f t="shared" si="44"/>
        <v>0</v>
      </c>
      <c r="EE22" s="80">
        <f t="shared" si="44"/>
        <v>0</v>
      </c>
      <c r="EF22" s="80">
        <f t="shared" si="44"/>
        <v>0</v>
      </c>
      <c r="EG22" s="80">
        <f t="shared" si="44"/>
        <v>0</v>
      </c>
      <c r="EH22" s="80">
        <f t="shared" si="44"/>
        <v>0</v>
      </c>
      <c r="EI22" s="80">
        <f t="shared" si="44"/>
        <v>0</v>
      </c>
      <c r="EJ22" s="80">
        <f t="shared" si="44"/>
        <v>0</v>
      </c>
      <c r="EK22" s="80">
        <f t="shared" si="44"/>
        <v>0</v>
      </c>
      <c r="EL22" s="80">
        <f t="shared" si="44"/>
        <v>0</v>
      </c>
      <c r="EM22" s="80">
        <f t="shared" si="44"/>
        <v>0</v>
      </c>
      <c r="EN22" s="80">
        <f t="shared" si="44"/>
        <v>0</v>
      </c>
      <c r="EO22" s="80">
        <f t="shared" si="44"/>
        <v>0</v>
      </c>
      <c r="EP22" s="80">
        <f t="shared" si="44"/>
        <v>0</v>
      </c>
      <c r="EQ22" s="80">
        <f t="shared" si="44"/>
        <v>0</v>
      </c>
      <c r="ER22" s="80">
        <f t="shared" si="45"/>
        <v>0</v>
      </c>
      <c r="ES22" s="80">
        <f t="shared" si="45"/>
        <v>0</v>
      </c>
      <c r="ET22" s="80">
        <f t="shared" si="45"/>
        <v>0</v>
      </c>
      <c r="EU22" s="80">
        <f t="shared" si="45"/>
        <v>0</v>
      </c>
    </row>
    <row r="23" spans="2:151" x14ac:dyDescent="0.25">
      <c r="F23">
        <f t="shared" si="23"/>
        <v>19</v>
      </c>
      <c r="G23">
        <f t="shared" si="24"/>
        <v>0</v>
      </c>
      <c r="H23">
        <f t="shared" si="25"/>
        <v>2</v>
      </c>
      <c r="I23" s="86">
        <f t="shared" si="26"/>
        <v>1</v>
      </c>
      <c r="J23" s="80">
        <f t="shared" si="27"/>
        <v>0</v>
      </c>
      <c r="K23" s="80">
        <f t="shared" si="9"/>
        <v>0</v>
      </c>
      <c r="L23" s="80">
        <f t="shared" si="10"/>
        <v>0</v>
      </c>
      <c r="M23" s="80">
        <f t="shared" si="11"/>
        <v>21</v>
      </c>
      <c r="N23" s="80">
        <f t="shared" si="12"/>
        <v>21</v>
      </c>
      <c r="O23" s="80">
        <f t="shared" si="13"/>
        <v>141</v>
      </c>
      <c r="R23">
        <f t="shared" si="28"/>
        <v>46327</v>
      </c>
      <c r="T23" s="80">
        <f t="shared" si="37"/>
        <v>0</v>
      </c>
      <c r="U23" s="80">
        <f t="shared" si="37"/>
        <v>0</v>
      </c>
      <c r="V23" s="80">
        <f t="shared" si="37"/>
        <v>0</v>
      </c>
      <c r="W23" s="80">
        <f t="shared" si="37"/>
        <v>0</v>
      </c>
      <c r="X23" s="80">
        <f t="shared" si="37"/>
        <v>0</v>
      </c>
      <c r="Y23" s="80">
        <f t="shared" si="37"/>
        <v>0</v>
      </c>
      <c r="Z23" s="80">
        <f t="shared" si="37"/>
        <v>0</v>
      </c>
      <c r="AA23" s="80">
        <f t="shared" si="37"/>
        <v>0</v>
      </c>
      <c r="AB23" s="80">
        <f t="shared" si="37"/>
        <v>0</v>
      </c>
      <c r="AC23" s="80">
        <f t="shared" si="37"/>
        <v>0</v>
      </c>
      <c r="AD23" s="80">
        <f t="shared" si="37"/>
        <v>0</v>
      </c>
      <c r="AE23" s="80">
        <f t="shared" si="37"/>
        <v>0</v>
      </c>
      <c r="AF23" s="80">
        <f t="shared" si="37"/>
        <v>0</v>
      </c>
      <c r="AG23" s="80">
        <f t="shared" si="37"/>
        <v>0</v>
      </c>
      <c r="AH23" s="80">
        <f t="shared" si="37"/>
        <v>0</v>
      </c>
      <c r="AI23" s="80">
        <f t="shared" si="37"/>
        <v>0</v>
      </c>
      <c r="AJ23" s="80">
        <f t="shared" si="38"/>
        <v>0</v>
      </c>
      <c r="AK23" s="80">
        <f t="shared" si="38"/>
        <v>0</v>
      </c>
      <c r="AL23" s="80">
        <f t="shared" si="38"/>
        <v>0</v>
      </c>
      <c r="AM23" s="80">
        <f t="shared" si="38"/>
        <v>0</v>
      </c>
      <c r="AN23" s="80">
        <f t="shared" si="38"/>
        <v>0</v>
      </c>
      <c r="AO23" s="80">
        <f t="shared" si="38"/>
        <v>0</v>
      </c>
      <c r="AP23" s="80">
        <f t="shared" si="38"/>
        <v>0</v>
      </c>
      <c r="AQ23" s="80">
        <f t="shared" si="38"/>
        <v>0</v>
      </c>
      <c r="AR23" s="80">
        <f t="shared" si="38"/>
        <v>0</v>
      </c>
      <c r="AS23" s="80">
        <f t="shared" si="38"/>
        <v>0</v>
      </c>
      <c r="AT23" s="80">
        <f t="shared" si="38"/>
        <v>0</v>
      </c>
      <c r="AU23" s="80">
        <f t="shared" si="38"/>
        <v>0</v>
      </c>
      <c r="AV23" s="80">
        <f t="shared" si="38"/>
        <v>0</v>
      </c>
      <c r="AW23" s="80">
        <f t="shared" si="38"/>
        <v>0</v>
      </c>
      <c r="AX23" s="80">
        <f t="shared" si="38"/>
        <v>0</v>
      </c>
      <c r="AY23" s="80">
        <f t="shared" si="38"/>
        <v>0</v>
      </c>
      <c r="AZ23" s="80">
        <f t="shared" si="39"/>
        <v>0</v>
      </c>
      <c r="BA23" s="80">
        <f t="shared" si="39"/>
        <v>0</v>
      </c>
      <c r="BB23" s="80">
        <f t="shared" si="39"/>
        <v>0</v>
      </c>
      <c r="BC23" s="80">
        <f t="shared" si="39"/>
        <v>0</v>
      </c>
      <c r="BD23" s="80">
        <f t="shared" si="39"/>
        <v>0</v>
      </c>
      <c r="BE23" s="80">
        <f t="shared" si="39"/>
        <v>0</v>
      </c>
      <c r="BF23" s="80">
        <f t="shared" si="39"/>
        <v>0</v>
      </c>
      <c r="BG23" s="80">
        <f t="shared" si="39"/>
        <v>0</v>
      </c>
      <c r="BH23" s="80">
        <f t="shared" si="39"/>
        <v>0</v>
      </c>
      <c r="BI23" s="80">
        <f t="shared" si="39"/>
        <v>0</v>
      </c>
      <c r="BJ23" s="80">
        <f t="shared" si="39"/>
        <v>0</v>
      </c>
      <c r="BK23" s="80">
        <f t="shared" si="39"/>
        <v>0</v>
      </c>
      <c r="BL23" s="80">
        <f t="shared" si="39"/>
        <v>0</v>
      </c>
      <c r="BM23" s="80">
        <f t="shared" si="39"/>
        <v>0</v>
      </c>
      <c r="BN23" s="80">
        <f t="shared" si="39"/>
        <v>0</v>
      </c>
      <c r="BO23" s="80">
        <f t="shared" si="39"/>
        <v>0</v>
      </c>
      <c r="BP23" s="80">
        <f t="shared" si="40"/>
        <v>0</v>
      </c>
      <c r="BQ23" s="80">
        <f t="shared" si="40"/>
        <v>0</v>
      </c>
      <c r="BR23" s="80">
        <f t="shared" si="40"/>
        <v>0</v>
      </c>
      <c r="BS23" s="80">
        <f t="shared" si="40"/>
        <v>0</v>
      </c>
      <c r="BT23" s="80">
        <f t="shared" si="40"/>
        <v>0</v>
      </c>
      <c r="BU23" s="80">
        <f t="shared" si="40"/>
        <v>0</v>
      </c>
      <c r="BV23" s="80">
        <f t="shared" si="40"/>
        <v>0</v>
      </c>
      <c r="BW23" s="80">
        <f t="shared" si="40"/>
        <v>0</v>
      </c>
      <c r="BX23" s="80">
        <f t="shared" si="40"/>
        <v>0</v>
      </c>
      <c r="BY23" s="80">
        <f t="shared" si="40"/>
        <v>0</v>
      </c>
      <c r="BZ23" s="80">
        <f t="shared" si="40"/>
        <v>0</v>
      </c>
      <c r="CA23" s="80">
        <f t="shared" si="40"/>
        <v>0</v>
      </c>
      <c r="CB23" s="80">
        <f t="shared" si="40"/>
        <v>0</v>
      </c>
      <c r="CC23" s="80">
        <f t="shared" si="40"/>
        <v>0</v>
      </c>
      <c r="CD23" s="80">
        <f t="shared" si="40"/>
        <v>0</v>
      </c>
      <c r="CE23" s="80">
        <f t="shared" si="40"/>
        <v>0</v>
      </c>
      <c r="CF23" s="80">
        <f t="shared" si="41"/>
        <v>0</v>
      </c>
      <c r="CG23" s="80">
        <f t="shared" si="41"/>
        <v>0</v>
      </c>
      <c r="CH23" s="80">
        <f t="shared" si="41"/>
        <v>0</v>
      </c>
      <c r="CI23" s="80">
        <f t="shared" si="41"/>
        <v>0</v>
      </c>
      <c r="CJ23" s="80">
        <f t="shared" si="41"/>
        <v>0</v>
      </c>
      <c r="CK23" s="80">
        <f t="shared" si="41"/>
        <v>0</v>
      </c>
      <c r="CL23" s="80">
        <f t="shared" si="41"/>
        <v>0</v>
      </c>
      <c r="CM23" s="80">
        <f t="shared" si="41"/>
        <v>0</v>
      </c>
      <c r="CN23" s="80">
        <f t="shared" si="41"/>
        <v>0</v>
      </c>
      <c r="CO23" s="80">
        <f t="shared" si="41"/>
        <v>0</v>
      </c>
      <c r="CP23" s="80">
        <f t="shared" si="41"/>
        <v>0</v>
      </c>
      <c r="CQ23" s="80">
        <f t="shared" si="41"/>
        <v>0</v>
      </c>
      <c r="CR23" s="80">
        <f t="shared" si="41"/>
        <v>0</v>
      </c>
      <c r="CS23" s="80">
        <f t="shared" si="41"/>
        <v>0</v>
      </c>
      <c r="CT23" s="80">
        <f t="shared" si="41"/>
        <v>0</v>
      </c>
      <c r="CU23" s="80">
        <f t="shared" si="41"/>
        <v>0</v>
      </c>
      <c r="CV23" s="80">
        <f t="shared" si="42"/>
        <v>0</v>
      </c>
      <c r="CW23" s="80">
        <f t="shared" si="42"/>
        <v>0</v>
      </c>
      <c r="CX23" s="80">
        <f t="shared" si="42"/>
        <v>0</v>
      </c>
      <c r="CY23" s="80">
        <f t="shared" si="42"/>
        <v>0</v>
      </c>
      <c r="CZ23" s="80">
        <f t="shared" si="42"/>
        <v>0</v>
      </c>
      <c r="DA23" s="80">
        <f t="shared" si="42"/>
        <v>0</v>
      </c>
      <c r="DB23" s="80">
        <f t="shared" si="42"/>
        <v>0</v>
      </c>
      <c r="DC23" s="80">
        <f t="shared" si="42"/>
        <v>0</v>
      </c>
      <c r="DD23" s="80">
        <f t="shared" si="42"/>
        <v>0</v>
      </c>
      <c r="DE23" s="80">
        <f t="shared" si="42"/>
        <v>0</v>
      </c>
      <c r="DF23" s="80">
        <f t="shared" si="42"/>
        <v>0</v>
      </c>
      <c r="DG23" s="80">
        <f t="shared" si="42"/>
        <v>0</v>
      </c>
      <c r="DH23" s="80">
        <f t="shared" si="42"/>
        <v>0</v>
      </c>
      <c r="DI23" s="80">
        <f t="shared" si="42"/>
        <v>0</v>
      </c>
      <c r="DJ23" s="80">
        <f t="shared" si="42"/>
        <v>0</v>
      </c>
      <c r="DK23" s="80">
        <f t="shared" si="42"/>
        <v>0</v>
      </c>
      <c r="DL23" s="80">
        <f t="shared" si="43"/>
        <v>0</v>
      </c>
      <c r="DM23" s="80">
        <f t="shared" si="43"/>
        <v>0</v>
      </c>
      <c r="DN23" s="80">
        <f t="shared" si="43"/>
        <v>0</v>
      </c>
      <c r="DO23" s="80">
        <f t="shared" si="43"/>
        <v>0</v>
      </c>
      <c r="DP23" s="80">
        <f t="shared" si="43"/>
        <v>0</v>
      </c>
      <c r="DQ23" s="80">
        <f t="shared" si="43"/>
        <v>0</v>
      </c>
      <c r="DR23" s="80">
        <f t="shared" si="43"/>
        <v>0</v>
      </c>
      <c r="DS23" s="80">
        <f t="shared" si="43"/>
        <v>0</v>
      </c>
      <c r="DT23" s="80">
        <f t="shared" si="43"/>
        <v>0</v>
      </c>
      <c r="DU23" s="80">
        <f t="shared" si="43"/>
        <v>0</v>
      </c>
      <c r="DV23" s="80">
        <f t="shared" si="43"/>
        <v>0</v>
      </c>
      <c r="DW23" s="80">
        <f t="shared" si="43"/>
        <v>0</v>
      </c>
      <c r="DX23" s="80">
        <f t="shared" si="43"/>
        <v>0</v>
      </c>
      <c r="DY23" s="80">
        <f t="shared" si="43"/>
        <v>0</v>
      </c>
      <c r="DZ23" s="80">
        <f t="shared" si="43"/>
        <v>0</v>
      </c>
      <c r="EA23" s="80">
        <f t="shared" si="43"/>
        <v>0</v>
      </c>
      <c r="EB23" s="80">
        <f t="shared" si="44"/>
        <v>0</v>
      </c>
      <c r="EC23" s="80">
        <f t="shared" si="44"/>
        <v>0</v>
      </c>
      <c r="ED23" s="80">
        <f t="shared" si="44"/>
        <v>0</v>
      </c>
      <c r="EE23" s="80">
        <f t="shared" si="44"/>
        <v>0</v>
      </c>
      <c r="EF23" s="80">
        <f t="shared" si="44"/>
        <v>0</v>
      </c>
      <c r="EG23" s="80">
        <f t="shared" si="44"/>
        <v>0</v>
      </c>
      <c r="EH23" s="80">
        <f t="shared" si="44"/>
        <v>0</v>
      </c>
      <c r="EI23" s="80">
        <f t="shared" si="44"/>
        <v>0</v>
      </c>
      <c r="EJ23" s="80">
        <f t="shared" si="44"/>
        <v>0</v>
      </c>
      <c r="EK23" s="80">
        <f t="shared" si="44"/>
        <v>0</v>
      </c>
      <c r="EL23" s="80">
        <f t="shared" si="44"/>
        <v>0</v>
      </c>
      <c r="EM23" s="80">
        <f t="shared" si="44"/>
        <v>0</v>
      </c>
      <c r="EN23" s="80">
        <f t="shared" si="44"/>
        <v>0</v>
      </c>
      <c r="EO23" s="80">
        <f t="shared" si="44"/>
        <v>0</v>
      </c>
      <c r="EP23" s="80">
        <f t="shared" si="44"/>
        <v>0</v>
      </c>
      <c r="EQ23" s="80">
        <f t="shared" si="44"/>
        <v>0</v>
      </c>
      <c r="ER23" s="80">
        <f t="shared" si="45"/>
        <v>0</v>
      </c>
      <c r="ES23" s="80">
        <f t="shared" si="45"/>
        <v>0</v>
      </c>
      <c r="ET23" s="80">
        <f t="shared" si="45"/>
        <v>0</v>
      </c>
      <c r="EU23" s="80">
        <f t="shared" si="45"/>
        <v>0</v>
      </c>
    </row>
    <row r="24" spans="2:151" x14ac:dyDescent="0.25">
      <c r="F24">
        <f t="shared" si="23"/>
        <v>20</v>
      </c>
      <c r="G24">
        <f t="shared" si="24"/>
        <v>0</v>
      </c>
      <c r="H24">
        <f t="shared" si="25"/>
        <v>2</v>
      </c>
      <c r="I24" s="86">
        <f t="shared" si="26"/>
        <v>1</v>
      </c>
      <c r="J24" s="80">
        <f t="shared" si="27"/>
        <v>0</v>
      </c>
      <c r="K24" s="80">
        <f t="shared" si="9"/>
        <v>0</v>
      </c>
      <c r="L24" s="80">
        <f t="shared" si="10"/>
        <v>0</v>
      </c>
      <c r="M24" s="80">
        <f t="shared" si="11"/>
        <v>22</v>
      </c>
      <c r="N24" s="80">
        <f t="shared" si="12"/>
        <v>22</v>
      </c>
      <c r="O24" s="80">
        <f t="shared" si="13"/>
        <v>142</v>
      </c>
      <c r="R24">
        <f t="shared" si="28"/>
        <v>46357</v>
      </c>
      <c r="T24" s="80">
        <f t="shared" si="37"/>
        <v>0</v>
      </c>
      <c r="U24" s="80">
        <f t="shared" si="37"/>
        <v>0</v>
      </c>
      <c r="V24" s="80">
        <f t="shared" si="37"/>
        <v>0</v>
      </c>
      <c r="W24" s="80">
        <f t="shared" si="37"/>
        <v>0</v>
      </c>
      <c r="X24" s="80">
        <f t="shared" si="37"/>
        <v>0</v>
      </c>
      <c r="Y24" s="80">
        <f t="shared" si="37"/>
        <v>0</v>
      </c>
      <c r="Z24" s="80">
        <f t="shared" si="37"/>
        <v>0</v>
      </c>
      <c r="AA24" s="80">
        <f t="shared" si="37"/>
        <v>0</v>
      </c>
      <c r="AB24" s="80">
        <f t="shared" si="37"/>
        <v>0</v>
      </c>
      <c r="AC24" s="80">
        <f t="shared" si="37"/>
        <v>0</v>
      </c>
      <c r="AD24" s="80">
        <f t="shared" si="37"/>
        <v>0</v>
      </c>
      <c r="AE24" s="80">
        <f t="shared" si="37"/>
        <v>0</v>
      </c>
      <c r="AF24" s="80">
        <f t="shared" si="37"/>
        <v>0</v>
      </c>
      <c r="AG24" s="80">
        <f t="shared" si="37"/>
        <v>0</v>
      </c>
      <c r="AH24" s="80">
        <f t="shared" si="37"/>
        <v>0</v>
      </c>
      <c r="AI24" s="80">
        <f t="shared" si="37"/>
        <v>0</v>
      </c>
      <c r="AJ24" s="80">
        <f t="shared" si="38"/>
        <v>0</v>
      </c>
      <c r="AK24" s="80">
        <f t="shared" si="38"/>
        <v>0</v>
      </c>
      <c r="AL24" s="80">
        <f t="shared" si="38"/>
        <v>0</v>
      </c>
      <c r="AM24" s="80">
        <f t="shared" si="38"/>
        <v>0</v>
      </c>
      <c r="AN24" s="80">
        <f t="shared" si="38"/>
        <v>0</v>
      </c>
      <c r="AO24" s="80">
        <f t="shared" si="38"/>
        <v>0</v>
      </c>
      <c r="AP24" s="80">
        <f t="shared" si="38"/>
        <v>0</v>
      </c>
      <c r="AQ24" s="80">
        <f t="shared" si="38"/>
        <v>0</v>
      </c>
      <c r="AR24" s="80">
        <f t="shared" si="38"/>
        <v>0</v>
      </c>
      <c r="AS24" s="80">
        <f t="shared" si="38"/>
        <v>0</v>
      </c>
      <c r="AT24" s="80">
        <f t="shared" si="38"/>
        <v>0</v>
      </c>
      <c r="AU24" s="80">
        <f t="shared" si="38"/>
        <v>0</v>
      </c>
      <c r="AV24" s="80">
        <f t="shared" si="38"/>
        <v>0</v>
      </c>
      <c r="AW24" s="80">
        <f t="shared" si="38"/>
        <v>0</v>
      </c>
      <c r="AX24" s="80">
        <f t="shared" si="38"/>
        <v>0</v>
      </c>
      <c r="AY24" s="80">
        <f t="shared" si="38"/>
        <v>0</v>
      </c>
      <c r="AZ24" s="80">
        <f t="shared" si="39"/>
        <v>0</v>
      </c>
      <c r="BA24" s="80">
        <f t="shared" si="39"/>
        <v>0</v>
      </c>
      <c r="BB24" s="80">
        <f t="shared" si="39"/>
        <v>0</v>
      </c>
      <c r="BC24" s="80">
        <f t="shared" si="39"/>
        <v>0</v>
      </c>
      <c r="BD24" s="80">
        <f t="shared" si="39"/>
        <v>0</v>
      </c>
      <c r="BE24" s="80">
        <f t="shared" si="39"/>
        <v>0</v>
      </c>
      <c r="BF24" s="80">
        <f t="shared" si="39"/>
        <v>0</v>
      </c>
      <c r="BG24" s="80">
        <f t="shared" si="39"/>
        <v>0</v>
      </c>
      <c r="BH24" s="80">
        <f t="shared" si="39"/>
        <v>0</v>
      </c>
      <c r="BI24" s="80">
        <f t="shared" si="39"/>
        <v>0</v>
      </c>
      <c r="BJ24" s="80">
        <f t="shared" si="39"/>
        <v>0</v>
      </c>
      <c r="BK24" s="80">
        <f t="shared" si="39"/>
        <v>0</v>
      </c>
      <c r="BL24" s="80">
        <f t="shared" si="39"/>
        <v>0</v>
      </c>
      <c r="BM24" s="80">
        <f t="shared" si="39"/>
        <v>0</v>
      </c>
      <c r="BN24" s="80">
        <f t="shared" si="39"/>
        <v>0</v>
      </c>
      <c r="BO24" s="80">
        <f t="shared" si="39"/>
        <v>0</v>
      </c>
      <c r="BP24" s="80">
        <f t="shared" si="40"/>
        <v>0</v>
      </c>
      <c r="BQ24" s="80">
        <f t="shared" si="40"/>
        <v>0</v>
      </c>
      <c r="BR24" s="80">
        <f t="shared" si="40"/>
        <v>0</v>
      </c>
      <c r="BS24" s="80">
        <f t="shared" si="40"/>
        <v>0</v>
      </c>
      <c r="BT24" s="80">
        <f t="shared" si="40"/>
        <v>0</v>
      </c>
      <c r="BU24" s="80">
        <f t="shared" si="40"/>
        <v>0</v>
      </c>
      <c r="BV24" s="80">
        <f t="shared" si="40"/>
        <v>0</v>
      </c>
      <c r="BW24" s="80">
        <f t="shared" si="40"/>
        <v>0</v>
      </c>
      <c r="BX24" s="80">
        <f t="shared" si="40"/>
        <v>0</v>
      </c>
      <c r="BY24" s="80">
        <f t="shared" si="40"/>
        <v>0</v>
      </c>
      <c r="BZ24" s="80">
        <f t="shared" si="40"/>
        <v>0</v>
      </c>
      <c r="CA24" s="80">
        <f t="shared" si="40"/>
        <v>0</v>
      </c>
      <c r="CB24" s="80">
        <f t="shared" si="40"/>
        <v>0</v>
      </c>
      <c r="CC24" s="80">
        <f t="shared" si="40"/>
        <v>0</v>
      </c>
      <c r="CD24" s="80">
        <f t="shared" si="40"/>
        <v>0</v>
      </c>
      <c r="CE24" s="80">
        <f t="shared" si="40"/>
        <v>0</v>
      </c>
      <c r="CF24" s="80">
        <f t="shared" si="41"/>
        <v>0</v>
      </c>
      <c r="CG24" s="80">
        <f t="shared" si="41"/>
        <v>0</v>
      </c>
      <c r="CH24" s="80">
        <f t="shared" si="41"/>
        <v>0</v>
      </c>
      <c r="CI24" s="80">
        <f t="shared" si="41"/>
        <v>0</v>
      </c>
      <c r="CJ24" s="80">
        <f t="shared" si="41"/>
        <v>0</v>
      </c>
      <c r="CK24" s="80">
        <f t="shared" si="41"/>
        <v>0</v>
      </c>
      <c r="CL24" s="80">
        <f t="shared" si="41"/>
        <v>0</v>
      </c>
      <c r="CM24" s="80">
        <f t="shared" si="41"/>
        <v>0</v>
      </c>
      <c r="CN24" s="80">
        <f t="shared" si="41"/>
        <v>0</v>
      </c>
      <c r="CO24" s="80">
        <f t="shared" si="41"/>
        <v>0</v>
      </c>
      <c r="CP24" s="80">
        <f t="shared" si="41"/>
        <v>0</v>
      </c>
      <c r="CQ24" s="80">
        <f t="shared" si="41"/>
        <v>0</v>
      </c>
      <c r="CR24" s="80">
        <f t="shared" si="41"/>
        <v>0</v>
      </c>
      <c r="CS24" s="80">
        <f t="shared" si="41"/>
        <v>0</v>
      </c>
      <c r="CT24" s="80">
        <f t="shared" si="41"/>
        <v>0</v>
      </c>
      <c r="CU24" s="80">
        <f t="shared" si="41"/>
        <v>0</v>
      </c>
      <c r="CV24" s="80">
        <f t="shared" si="42"/>
        <v>0</v>
      </c>
      <c r="CW24" s="80">
        <f t="shared" si="42"/>
        <v>0</v>
      </c>
      <c r="CX24" s="80">
        <f t="shared" si="42"/>
        <v>0</v>
      </c>
      <c r="CY24" s="80">
        <f t="shared" si="42"/>
        <v>0</v>
      </c>
      <c r="CZ24" s="80">
        <f t="shared" si="42"/>
        <v>0</v>
      </c>
      <c r="DA24" s="80">
        <f t="shared" si="42"/>
        <v>0</v>
      </c>
      <c r="DB24" s="80">
        <f t="shared" si="42"/>
        <v>0</v>
      </c>
      <c r="DC24" s="80">
        <f t="shared" si="42"/>
        <v>0</v>
      </c>
      <c r="DD24" s="80">
        <f t="shared" si="42"/>
        <v>0</v>
      </c>
      <c r="DE24" s="80">
        <f t="shared" si="42"/>
        <v>0</v>
      </c>
      <c r="DF24" s="80">
        <f t="shared" si="42"/>
        <v>0</v>
      </c>
      <c r="DG24" s="80">
        <f t="shared" si="42"/>
        <v>0</v>
      </c>
      <c r="DH24" s="80">
        <f t="shared" si="42"/>
        <v>0</v>
      </c>
      <c r="DI24" s="80">
        <f t="shared" si="42"/>
        <v>0</v>
      </c>
      <c r="DJ24" s="80">
        <f t="shared" si="42"/>
        <v>0</v>
      </c>
      <c r="DK24" s="80">
        <f t="shared" si="42"/>
        <v>0</v>
      </c>
      <c r="DL24" s="80">
        <f t="shared" si="43"/>
        <v>0</v>
      </c>
      <c r="DM24" s="80">
        <f t="shared" si="43"/>
        <v>0</v>
      </c>
      <c r="DN24" s="80">
        <f t="shared" si="43"/>
        <v>0</v>
      </c>
      <c r="DO24" s="80">
        <f t="shared" si="43"/>
        <v>0</v>
      </c>
      <c r="DP24" s="80">
        <f t="shared" si="43"/>
        <v>0</v>
      </c>
      <c r="DQ24" s="80">
        <f t="shared" si="43"/>
        <v>0</v>
      </c>
      <c r="DR24" s="80">
        <f t="shared" si="43"/>
        <v>0</v>
      </c>
      <c r="DS24" s="80">
        <f t="shared" si="43"/>
        <v>0</v>
      </c>
      <c r="DT24" s="80">
        <f t="shared" si="43"/>
        <v>0</v>
      </c>
      <c r="DU24" s="80">
        <f t="shared" si="43"/>
        <v>0</v>
      </c>
      <c r="DV24" s="80">
        <f t="shared" si="43"/>
        <v>0</v>
      </c>
      <c r="DW24" s="80">
        <f t="shared" si="43"/>
        <v>0</v>
      </c>
      <c r="DX24" s="80">
        <f t="shared" si="43"/>
        <v>0</v>
      </c>
      <c r="DY24" s="80">
        <f t="shared" si="43"/>
        <v>0</v>
      </c>
      <c r="DZ24" s="80">
        <f t="shared" si="43"/>
        <v>0</v>
      </c>
      <c r="EA24" s="80">
        <f t="shared" si="43"/>
        <v>0</v>
      </c>
      <c r="EB24" s="80">
        <f t="shared" si="44"/>
        <v>0</v>
      </c>
      <c r="EC24" s="80">
        <f t="shared" si="44"/>
        <v>0</v>
      </c>
      <c r="ED24" s="80">
        <f t="shared" si="44"/>
        <v>0</v>
      </c>
      <c r="EE24" s="80">
        <f t="shared" si="44"/>
        <v>0</v>
      </c>
      <c r="EF24" s="80">
        <f t="shared" si="44"/>
        <v>0</v>
      </c>
      <c r="EG24" s="80">
        <f t="shared" si="44"/>
        <v>0</v>
      </c>
      <c r="EH24" s="80">
        <f t="shared" si="44"/>
        <v>0</v>
      </c>
      <c r="EI24" s="80">
        <f t="shared" si="44"/>
        <v>0</v>
      </c>
      <c r="EJ24" s="80">
        <f t="shared" si="44"/>
        <v>0</v>
      </c>
      <c r="EK24" s="80">
        <f t="shared" si="44"/>
        <v>0</v>
      </c>
      <c r="EL24" s="80">
        <f t="shared" si="44"/>
        <v>0</v>
      </c>
      <c r="EM24" s="80">
        <f t="shared" si="44"/>
        <v>0</v>
      </c>
      <c r="EN24" s="80">
        <f t="shared" si="44"/>
        <v>0</v>
      </c>
      <c r="EO24" s="80">
        <f t="shared" si="44"/>
        <v>0</v>
      </c>
      <c r="EP24" s="80">
        <f t="shared" si="44"/>
        <v>0</v>
      </c>
      <c r="EQ24" s="80">
        <f t="shared" si="44"/>
        <v>0</v>
      </c>
      <c r="ER24" s="80">
        <f t="shared" si="45"/>
        <v>0</v>
      </c>
      <c r="ES24" s="80">
        <f t="shared" si="45"/>
        <v>0</v>
      </c>
      <c r="ET24" s="80">
        <f t="shared" si="45"/>
        <v>0</v>
      </c>
      <c r="EU24" s="80">
        <f t="shared" si="45"/>
        <v>0</v>
      </c>
    </row>
    <row r="25" spans="2:151" x14ac:dyDescent="0.25">
      <c r="F25">
        <f t="shared" si="23"/>
        <v>21</v>
      </c>
      <c r="G25">
        <f t="shared" si="24"/>
        <v>0</v>
      </c>
      <c r="H25">
        <f t="shared" si="25"/>
        <v>2</v>
      </c>
      <c r="I25" s="86">
        <f t="shared" si="26"/>
        <v>1</v>
      </c>
      <c r="J25" s="80">
        <f t="shared" si="27"/>
        <v>0</v>
      </c>
      <c r="K25" s="80">
        <f t="shared" si="9"/>
        <v>0</v>
      </c>
      <c r="L25" s="80">
        <f t="shared" si="10"/>
        <v>0</v>
      </c>
      <c r="M25" s="80">
        <f t="shared" si="11"/>
        <v>23</v>
      </c>
      <c r="N25" s="80">
        <f t="shared" si="12"/>
        <v>23</v>
      </c>
      <c r="O25" s="80">
        <f t="shared" si="13"/>
        <v>143</v>
      </c>
      <c r="R25">
        <f t="shared" si="28"/>
        <v>46388</v>
      </c>
      <c r="T25" s="80">
        <f t="shared" si="37"/>
        <v>0</v>
      </c>
      <c r="U25" s="80">
        <f t="shared" si="37"/>
        <v>0</v>
      </c>
      <c r="V25" s="80">
        <f t="shared" si="37"/>
        <v>0</v>
      </c>
      <c r="W25" s="80">
        <f t="shared" si="37"/>
        <v>0</v>
      </c>
      <c r="X25" s="80">
        <f t="shared" si="37"/>
        <v>0</v>
      </c>
      <c r="Y25" s="80">
        <f t="shared" si="37"/>
        <v>0</v>
      </c>
      <c r="Z25" s="80">
        <f t="shared" si="37"/>
        <v>0</v>
      </c>
      <c r="AA25" s="80">
        <f t="shared" si="37"/>
        <v>0</v>
      </c>
      <c r="AB25" s="80">
        <f t="shared" si="37"/>
        <v>0</v>
      </c>
      <c r="AC25" s="80">
        <f t="shared" si="37"/>
        <v>0</v>
      </c>
      <c r="AD25" s="80">
        <f t="shared" si="37"/>
        <v>0</v>
      </c>
      <c r="AE25" s="80">
        <f t="shared" si="37"/>
        <v>0</v>
      </c>
      <c r="AF25" s="80">
        <f t="shared" si="37"/>
        <v>0</v>
      </c>
      <c r="AG25" s="80">
        <f t="shared" si="37"/>
        <v>0</v>
      </c>
      <c r="AH25" s="80">
        <f t="shared" si="37"/>
        <v>0</v>
      </c>
      <c r="AI25" s="80">
        <f t="shared" si="37"/>
        <v>0</v>
      </c>
      <c r="AJ25" s="80">
        <f t="shared" si="38"/>
        <v>0</v>
      </c>
      <c r="AK25" s="80">
        <f t="shared" si="38"/>
        <v>0</v>
      </c>
      <c r="AL25" s="80">
        <f t="shared" si="38"/>
        <v>0</v>
      </c>
      <c r="AM25" s="80">
        <f t="shared" si="38"/>
        <v>0</v>
      </c>
      <c r="AN25" s="80">
        <f t="shared" si="38"/>
        <v>0</v>
      </c>
      <c r="AO25" s="80">
        <f t="shared" si="38"/>
        <v>0</v>
      </c>
      <c r="AP25" s="80">
        <f t="shared" si="38"/>
        <v>0</v>
      </c>
      <c r="AQ25" s="80">
        <f t="shared" si="38"/>
        <v>0</v>
      </c>
      <c r="AR25" s="80">
        <f t="shared" si="38"/>
        <v>0</v>
      </c>
      <c r="AS25" s="80">
        <f t="shared" si="38"/>
        <v>0</v>
      </c>
      <c r="AT25" s="80">
        <f t="shared" si="38"/>
        <v>0</v>
      </c>
      <c r="AU25" s="80">
        <f t="shared" si="38"/>
        <v>0</v>
      </c>
      <c r="AV25" s="80">
        <f t="shared" si="38"/>
        <v>0</v>
      </c>
      <c r="AW25" s="80">
        <f t="shared" si="38"/>
        <v>0</v>
      </c>
      <c r="AX25" s="80">
        <f t="shared" si="38"/>
        <v>0</v>
      </c>
      <c r="AY25" s="80">
        <f t="shared" si="38"/>
        <v>0</v>
      </c>
      <c r="AZ25" s="80">
        <f t="shared" si="39"/>
        <v>0</v>
      </c>
      <c r="BA25" s="80">
        <f t="shared" si="39"/>
        <v>0</v>
      </c>
      <c r="BB25" s="80">
        <f t="shared" si="39"/>
        <v>0</v>
      </c>
      <c r="BC25" s="80">
        <f t="shared" si="39"/>
        <v>0</v>
      </c>
      <c r="BD25" s="80">
        <f t="shared" si="39"/>
        <v>0</v>
      </c>
      <c r="BE25" s="80">
        <f t="shared" si="39"/>
        <v>0</v>
      </c>
      <c r="BF25" s="80">
        <f t="shared" si="39"/>
        <v>0</v>
      </c>
      <c r="BG25" s="80">
        <f t="shared" si="39"/>
        <v>0</v>
      </c>
      <c r="BH25" s="80">
        <f t="shared" si="39"/>
        <v>0</v>
      </c>
      <c r="BI25" s="80">
        <f t="shared" si="39"/>
        <v>0</v>
      </c>
      <c r="BJ25" s="80">
        <f t="shared" si="39"/>
        <v>0</v>
      </c>
      <c r="BK25" s="80">
        <f t="shared" si="39"/>
        <v>0</v>
      </c>
      <c r="BL25" s="80">
        <f t="shared" si="39"/>
        <v>0</v>
      </c>
      <c r="BM25" s="80">
        <f t="shared" si="39"/>
        <v>0</v>
      </c>
      <c r="BN25" s="80">
        <f t="shared" si="39"/>
        <v>0</v>
      </c>
      <c r="BO25" s="80">
        <f t="shared" si="39"/>
        <v>0</v>
      </c>
      <c r="BP25" s="80">
        <f t="shared" si="40"/>
        <v>0</v>
      </c>
      <c r="BQ25" s="80">
        <f t="shared" si="40"/>
        <v>0</v>
      </c>
      <c r="BR25" s="80">
        <f t="shared" si="40"/>
        <v>0</v>
      </c>
      <c r="BS25" s="80">
        <f t="shared" si="40"/>
        <v>0</v>
      </c>
      <c r="BT25" s="80">
        <f t="shared" si="40"/>
        <v>0</v>
      </c>
      <c r="BU25" s="80">
        <f t="shared" si="40"/>
        <v>0</v>
      </c>
      <c r="BV25" s="80">
        <f t="shared" si="40"/>
        <v>0</v>
      </c>
      <c r="BW25" s="80">
        <f t="shared" si="40"/>
        <v>0</v>
      </c>
      <c r="BX25" s="80">
        <f t="shared" si="40"/>
        <v>0</v>
      </c>
      <c r="BY25" s="80">
        <f t="shared" si="40"/>
        <v>0</v>
      </c>
      <c r="BZ25" s="80">
        <f t="shared" si="40"/>
        <v>0</v>
      </c>
      <c r="CA25" s="80">
        <f t="shared" si="40"/>
        <v>0</v>
      </c>
      <c r="CB25" s="80">
        <f t="shared" si="40"/>
        <v>0</v>
      </c>
      <c r="CC25" s="80">
        <f t="shared" si="40"/>
        <v>0</v>
      </c>
      <c r="CD25" s="80">
        <f t="shared" si="40"/>
        <v>0</v>
      </c>
      <c r="CE25" s="80">
        <f t="shared" si="40"/>
        <v>0</v>
      </c>
      <c r="CF25" s="80">
        <f t="shared" si="41"/>
        <v>0</v>
      </c>
      <c r="CG25" s="80">
        <f t="shared" si="41"/>
        <v>0</v>
      </c>
      <c r="CH25" s="80">
        <f t="shared" si="41"/>
        <v>0</v>
      </c>
      <c r="CI25" s="80">
        <f t="shared" si="41"/>
        <v>0</v>
      </c>
      <c r="CJ25" s="80">
        <f t="shared" si="41"/>
        <v>0</v>
      </c>
      <c r="CK25" s="80">
        <f t="shared" si="41"/>
        <v>0</v>
      </c>
      <c r="CL25" s="80">
        <f t="shared" si="41"/>
        <v>0</v>
      </c>
      <c r="CM25" s="80">
        <f t="shared" si="41"/>
        <v>0</v>
      </c>
      <c r="CN25" s="80">
        <f t="shared" si="41"/>
        <v>0</v>
      </c>
      <c r="CO25" s="80">
        <f t="shared" si="41"/>
        <v>0</v>
      </c>
      <c r="CP25" s="80">
        <f t="shared" si="41"/>
        <v>0</v>
      </c>
      <c r="CQ25" s="80">
        <f t="shared" si="41"/>
        <v>0</v>
      </c>
      <c r="CR25" s="80">
        <f t="shared" si="41"/>
        <v>0</v>
      </c>
      <c r="CS25" s="80">
        <f t="shared" si="41"/>
        <v>0</v>
      </c>
      <c r="CT25" s="80">
        <f t="shared" si="41"/>
        <v>0</v>
      </c>
      <c r="CU25" s="80">
        <f t="shared" si="41"/>
        <v>0</v>
      </c>
      <c r="CV25" s="80">
        <f t="shared" si="42"/>
        <v>0</v>
      </c>
      <c r="CW25" s="80">
        <f t="shared" si="42"/>
        <v>0</v>
      </c>
      <c r="CX25" s="80">
        <f t="shared" si="42"/>
        <v>0</v>
      </c>
      <c r="CY25" s="80">
        <f t="shared" si="42"/>
        <v>0</v>
      </c>
      <c r="CZ25" s="80">
        <f t="shared" si="42"/>
        <v>0</v>
      </c>
      <c r="DA25" s="80">
        <f t="shared" si="42"/>
        <v>0</v>
      </c>
      <c r="DB25" s="80">
        <f t="shared" si="42"/>
        <v>0</v>
      </c>
      <c r="DC25" s="80">
        <f t="shared" si="42"/>
        <v>0</v>
      </c>
      <c r="DD25" s="80">
        <f t="shared" si="42"/>
        <v>0</v>
      </c>
      <c r="DE25" s="80">
        <f t="shared" si="42"/>
        <v>0</v>
      </c>
      <c r="DF25" s="80">
        <f t="shared" si="42"/>
        <v>0</v>
      </c>
      <c r="DG25" s="80">
        <f t="shared" si="42"/>
        <v>0</v>
      </c>
      <c r="DH25" s="80">
        <f t="shared" si="42"/>
        <v>0</v>
      </c>
      <c r="DI25" s="80">
        <f t="shared" si="42"/>
        <v>0</v>
      </c>
      <c r="DJ25" s="80">
        <f t="shared" si="42"/>
        <v>0</v>
      </c>
      <c r="DK25" s="80">
        <f t="shared" si="42"/>
        <v>0</v>
      </c>
      <c r="DL25" s="80">
        <f t="shared" si="43"/>
        <v>0</v>
      </c>
      <c r="DM25" s="80">
        <f t="shared" si="43"/>
        <v>0</v>
      </c>
      <c r="DN25" s="80">
        <f t="shared" si="43"/>
        <v>0</v>
      </c>
      <c r="DO25" s="80">
        <f t="shared" si="43"/>
        <v>0</v>
      </c>
      <c r="DP25" s="80">
        <f t="shared" si="43"/>
        <v>0</v>
      </c>
      <c r="DQ25" s="80">
        <f t="shared" si="43"/>
        <v>0</v>
      </c>
      <c r="DR25" s="80">
        <f t="shared" si="43"/>
        <v>0</v>
      </c>
      <c r="DS25" s="80">
        <f t="shared" si="43"/>
        <v>0</v>
      </c>
      <c r="DT25" s="80">
        <f t="shared" si="43"/>
        <v>0</v>
      </c>
      <c r="DU25" s="80">
        <f t="shared" si="43"/>
        <v>0</v>
      </c>
      <c r="DV25" s="80">
        <f t="shared" si="43"/>
        <v>0</v>
      </c>
      <c r="DW25" s="80">
        <f t="shared" si="43"/>
        <v>0</v>
      </c>
      <c r="DX25" s="80">
        <f t="shared" si="43"/>
        <v>0</v>
      </c>
      <c r="DY25" s="80">
        <f t="shared" si="43"/>
        <v>0</v>
      </c>
      <c r="DZ25" s="80">
        <f t="shared" si="43"/>
        <v>0</v>
      </c>
      <c r="EA25" s="80">
        <f t="shared" si="43"/>
        <v>0</v>
      </c>
      <c r="EB25" s="80">
        <f t="shared" si="44"/>
        <v>0</v>
      </c>
      <c r="EC25" s="80">
        <f t="shared" si="44"/>
        <v>0</v>
      </c>
      <c r="ED25" s="80">
        <f t="shared" si="44"/>
        <v>0</v>
      </c>
      <c r="EE25" s="80">
        <f t="shared" si="44"/>
        <v>0</v>
      </c>
      <c r="EF25" s="80">
        <f t="shared" si="44"/>
        <v>0</v>
      </c>
      <c r="EG25" s="80">
        <f t="shared" si="44"/>
        <v>0</v>
      </c>
      <c r="EH25" s="80">
        <f t="shared" si="44"/>
        <v>0</v>
      </c>
      <c r="EI25" s="80">
        <f t="shared" si="44"/>
        <v>0</v>
      </c>
      <c r="EJ25" s="80">
        <f t="shared" si="44"/>
        <v>0</v>
      </c>
      <c r="EK25" s="80">
        <f t="shared" si="44"/>
        <v>0</v>
      </c>
      <c r="EL25" s="80">
        <f t="shared" si="44"/>
        <v>0</v>
      </c>
      <c r="EM25" s="80">
        <f t="shared" si="44"/>
        <v>0</v>
      </c>
      <c r="EN25" s="80">
        <f t="shared" si="44"/>
        <v>0</v>
      </c>
      <c r="EO25" s="80">
        <f t="shared" si="44"/>
        <v>0</v>
      </c>
      <c r="EP25" s="80">
        <f t="shared" si="44"/>
        <v>0</v>
      </c>
      <c r="EQ25" s="80">
        <f t="shared" si="44"/>
        <v>0</v>
      </c>
      <c r="ER25" s="80">
        <f t="shared" si="45"/>
        <v>0</v>
      </c>
      <c r="ES25" s="80">
        <f t="shared" si="45"/>
        <v>0</v>
      </c>
      <c r="ET25" s="80">
        <f t="shared" si="45"/>
        <v>0</v>
      </c>
      <c r="EU25" s="80">
        <f t="shared" si="45"/>
        <v>0</v>
      </c>
    </row>
    <row r="26" spans="2:151" x14ac:dyDescent="0.25">
      <c r="F26">
        <f t="shared" si="23"/>
        <v>22</v>
      </c>
      <c r="G26">
        <f t="shared" si="24"/>
        <v>0</v>
      </c>
      <c r="H26">
        <f t="shared" si="25"/>
        <v>2</v>
      </c>
      <c r="I26" s="86">
        <f t="shared" si="26"/>
        <v>1</v>
      </c>
      <c r="J26" s="80">
        <f t="shared" si="27"/>
        <v>0</v>
      </c>
      <c r="K26" s="80">
        <f t="shared" si="9"/>
        <v>0</v>
      </c>
      <c r="L26" s="80">
        <f t="shared" si="10"/>
        <v>0</v>
      </c>
      <c r="M26" s="80">
        <f t="shared" si="11"/>
        <v>24</v>
      </c>
      <c r="N26" s="80">
        <f t="shared" si="12"/>
        <v>24</v>
      </c>
      <c r="O26" s="80">
        <f t="shared" si="13"/>
        <v>144</v>
      </c>
      <c r="R26">
        <f t="shared" si="28"/>
        <v>46419</v>
      </c>
      <c r="T26" s="80">
        <f t="shared" si="37"/>
        <v>0</v>
      </c>
      <c r="U26" s="80">
        <f t="shared" si="37"/>
        <v>0</v>
      </c>
      <c r="V26" s="80">
        <f t="shared" si="37"/>
        <v>0</v>
      </c>
      <c r="W26" s="80">
        <f t="shared" si="37"/>
        <v>0</v>
      </c>
      <c r="X26" s="80">
        <f t="shared" si="37"/>
        <v>0</v>
      </c>
      <c r="Y26" s="80">
        <f t="shared" si="37"/>
        <v>0</v>
      </c>
      <c r="Z26" s="80">
        <f t="shared" si="37"/>
        <v>0</v>
      </c>
      <c r="AA26" s="80">
        <f t="shared" si="37"/>
        <v>0</v>
      </c>
      <c r="AB26" s="80">
        <f t="shared" si="37"/>
        <v>0</v>
      </c>
      <c r="AC26" s="80">
        <f t="shared" si="37"/>
        <v>0</v>
      </c>
      <c r="AD26" s="80">
        <f t="shared" si="37"/>
        <v>0</v>
      </c>
      <c r="AE26" s="80">
        <f t="shared" si="37"/>
        <v>0</v>
      </c>
      <c r="AF26" s="80">
        <f t="shared" si="37"/>
        <v>0</v>
      </c>
      <c r="AG26" s="80">
        <f t="shared" si="37"/>
        <v>0</v>
      </c>
      <c r="AH26" s="80">
        <f t="shared" si="37"/>
        <v>0</v>
      </c>
      <c r="AI26" s="80">
        <f t="shared" si="37"/>
        <v>0</v>
      </c>
      <c r="AJ26" s="80">
        <f t="shared" si="38"/>
        <v>0</v>
      </c>
      <c r="AK26" s="80">
        <f t="shared" si="38"/>
        <v>0</v>
      </c>
      <c r="AL26" s="80">
        <f t="shared" si="38"/>
        <v>0</v>
      </c>
      <c r="AM26" s="80">
        <f t="shared" si="38"/>
        <v>0</v>
      </c>
      <c r="AN26" s="80">
        <f t="shared" si="38"/>
        <v>0</v>
      </c>
      <c r="AO26" s="80">
        <f t="shared" si="38"/>
        <v>0</v>
      </c>
      <c r="AP26" s="80">
        <f t="shared" si="38"/>
        <v>0</v>
      </c>
      <c r="AQ26" s="80">
        <f t="shared" si="38"/>
        <v>0</v>
      </c>
      <c r="AR26" s="80">
        <f t="shared" si="38"/>
        <v>0</v>
      </c>
      <c r="AS26" s="80">
        <f t="shared" si="38"/>
        <v>0</v>
      </c>
      <c r="AT26" s="80">
        <f t="shared" si="38"/>
        <v>0</v>
      </c>
      <c r="AU26" s="80">
        <f t="shared" si="38"/>
        <v>0</v>
      </c>
      <c r="AV26" s="80">
        <f t="shared" si="38"/>
        <v>0</v>
      </c>
      <c r="AW26" s="80">
        <f t="shared" si="38"/>
        <v>0</v>
      </c>
      <c r="AX26" s="80">
        <f t="shared" si="38"/>
        <v>0</v>
      </c>
      <c r="AY26" s="80">
        <f t="shared" si="38"/>
        <v>0</v>
      </c>
      <c r="AZ26" s="80">
        <f t="shared" si="39"/>
        <v>0</v>
      </c>
      <c r="BA26" s="80">
        <f t="shared" si="39"/>
        <v>0</v>
      </c>
      <c r="BB26" s="80">
        <f t="shared" si="39"/>
        <v>0</v>
      </c>
      <c r="BC26" s="80">
        <f t="shared" si="39"/>
        <v>0</v>
      </c>
      <c r="BD26" s="80">
        <f t="shared" si="39"/>
        <v>0</v>
      </c>
      <c r="BE26" s="80">
        <f t="shared" si="39"/>
        <v>0</v>
      </c>
      <c r="BF26" s="80">
        <f t="shared" si="39"/>
        <v>0</v>
      </c>
      <c r="BG26" s="80">
        <f t="shared" si="39"/>
        <v>0</v>
      </c>
      <c r="BH26" s="80">
        <f t="shared" si="39"/>
        <v>0</v>
      </c>
      <c r="BI26" s="80">
        <f t="shared" si="39"/>
        <v>0</v>
      </c>
      <c r="BJ26" s="80">
        <f t="shared" si="39"/>
        <v>0</v>
      </c>
      <c r="BK26" s="80">
        <f t="shared" si="39"/>
        <v>0</v>
      </c>
      <c r="BL26" s="80">
        <f t="shared" si="39"/>
        <v>0</v>
      </c>
      <c r="BM26" s="80">
        <f t="shared" si="39"/>
        <v>0</v>
      </c>
      <c r="BN26" s="80">
        <f t="shared" si="39"/>
        <v>0</v>
      </c>
      <c r="BO26" s="80">
        <f t="shared" si="39"/>
        <v>0</v>
      </c>
      <c r="BP26" s="80">
        <f t="shared" si="40"/>
        <v>0</v>
      </c>
      <c r="BQ26" s="80">
        <f t="shared" si="40"/>
        <v>0</v>
      </c>
      <c r="BR26" s="80">
        <f t="shared" si="40"/>
        <v>0</v>
      </c>
      <c r="BS26" s="80">
        <f t="shared" si="40"/>
        <v>0</v>
      </c>
      <c r="BT26" s="80">
        <f t="shared" si="40"/>
        <v>0</v>
      </c>
      <c r="BU26" s="80">
        <f t="shared" si="40"/>
        <v>0</v>
      </c>
      <c r="BV26" s="80">
        <f t="shared" si="40"/>
        <v>0</v>
      </c>
      <c r="BW26" s="80">
        <f t="shared" si="40"/>
        <v>0</v>
      </c>
      <c r="BX26" s="80">
        <f t="shared" si="40"/>
        <v>0</v>
      </c>
      <c r="BY26" s="80">
        <f t="shared" si="40"/>
        <v>0</v>
      </c>
      <c r="BZ26" s="80">
        <f t="shared" si="40"/>
        <v>0</v>
      </c>
      <c r="CA26" s="80">
        <f t="shared" si="40"/>
        <v>0</v>
      </c>
      <c r="CB26" s="80">
        <f t="shared" si="40"/>
        <v>0</v>
      </c>
      <c r="CC26" s="80">
        <f t="shared" si="40"/>
        <v>0</v>
      </c>
      <c r="CD26" s="80">
        <f t="shared" si="40"/>
        <v>0</v>
      </c>
      <c r="CE26" s="80">
        <f t="shared" si="40"/>
        <v>0</v>
      </c>
      <c r="CF26" s="80">
        <f t="shared" si="41"/>
        <v>0</v>
      </c>
      <c r="CG26" s="80">
        <f t="shared" si="41"/>
        <v>0</v>
      </c>
      <c r="CH26" s="80">
        <f t="shared" si="41"/>
        <v>0</v>
      </c>
      <c r="CI26" s="80">
        <f t="shared" si="41"/>
        <v>0</v>
      </c>
      <c r="CJ26" s="80">
        <f t="shared" si="41"/>
        <v>0</v>
      </c>
      <c r="CK26" s="80">
        <f t="shared" si="41"/>
        <v>0</v>
      </c>
      <c r="CL26" s="80">
        <f t="shared" si="41"/>
        <v>0</v>
      </c>
      <c r="CM26" s="80">
        <f t="shared" si="41"/>
        <v>0</v>
      </c>
      <c r="CN26" s="80">
        <f t="shared" si="41"/>
        <v>0</v>
      </c>
      <c r="CO26" s="80">
        <f t="shared" si="41"/>
        <v>0</v>
      </c>
      <c r="CP26" s="80">
        <f t="shared" si="41"/>
        <v>0</v>
      </c>
      <c r="CQ26" s="80">
        <f t="shared" si="41"/>
        <v>0</v>
      </c>
      <c r="CR26" s="80">
        <f t="shared" si="41"/>
        <v>0</v>
      </c>
      <c r="CS26" s="80">
        <f t="shared" si="41"/>
        <v>0</v>
      </c>
      <c r="CT26" s="80">
        <f t="shared" si="41"/>
        <v>0</v>
      </c>
      <c r="CU26" s="80">
        <f t="shared" si="41"/>
        <v>0</v>
      </c>
      <c r="CV26" s="80">
        <f t="shared" si="42"/>
        <v>0</v>
      </c>
      <c r="CW26" s="80">
        <f t="shared" si="42"/>
        <v>0</v>
      </c>
      <c r="CX26" s="80">
        <f t="shared" si="42"/>
        <v>0</v>
      </c>
      <c r="CY26" s="80">
        <f t="shared" si="42"/>
        <v>0</v>
      </c>
      <c r="CZ26" s="80">
        <f t="shared" si="42"/>
        <v>0</v>
      </c>
      <c r="DA26" s="80">
        <f t="shared" si="42"/>
        <v>0</v>
      </c>
      <c r="DB26" s="80">
        <f t="shared" si="42"/>
        <v>0</v>
      </c>
      <c r="DC26" s="80">
        <f t="shared" si="42"/>
        <v>0</v>
      </c>
      <c r="DD26" s="80">
        <f t="shared" si="42"/>
        <v>0</v>
      </c>
      <c r="DE26" s="80">
        <f t="shared" si="42"/>
        <v>0</v>
      </c>
      <c r="DF26" s="80">
        <f t="shared" si="42"/>
        <v>0</v>
      </c>
      <c r="DG26" s="80">
        <f t="shared" si="42"/>
        <v>0</v>
      </c>
      <c r="DH26" s="80">
        <f t="shared" si="42"/>
        <v>0</v>
      </c>
      <c r="DI26" s="80">
        <f t="shared" si="42"/>
        <v>0</v>
      </c>
      <c r="DJ26" s="80">
        <f t="shared" si="42"/>
        <v>0</v>
      </c>
      <c r="DK26" s="80">
        <f t="shared" si="42"/>
        <v>0</v>
      </c>
      <c r="DL26" s="80">
        <f t="shared" si="43"/>
        <v>0</v>
      </c>
      <c r="DM26" s="80">
        <f t="shared" si="43"/>
        <v>0</v>
      </c>
      <c r="DN26" s="80">
        <f t="shared" si="43"/>
        <v>0</v>
      </c>
      <c r="DO26" s="80">
        <f t="shared" si="43"/>
        <v>0</v>
      </c>
      <c r="DP26" s="80">
        <f t="shared" si="43"/>
        <v>0</v>
      </c>
      <c r="DQ26" s="80">
        <f t="shared" si="43"/>
        <v>0</v>
      </c>
      <c r="DR26" s="80">
        <f t="shared" si="43"/>
        <v>0</v>
      </c>
      <c r="DS26" s="80">
        <f t="shared" si="43"/>
        <v>0</v>
      </c>
      <c r="DT26" s="80">
        <f t="shared" si="43"/>
        <v>0</v>
      </c>
      <c r="DU26" s="80">
        <f t="shared" si="43"/>
        <v>0</v>
      </c>
      <c r="DV26" s="80">
        <f t="shared" si="43"/>
        <v>0</v>
      </c>
      <c r="DW26" s="80">
        <f t="shared" si="43"/>
        <v>0</v>
      </c>
      <c r="DX26" s="80">
        <f t="shared" si="43"/>
        <v>0</v>
      </c>
      <c r="DY26" s="80">
        <f t="shared" si="43"/>
        <v>0</v>
      </c>
      <c r="DZ26" s="80">
        <f t="shared" si="43"/>
        <v>0</v>
      </c>
      <c r="EA26" s="80">
        <f t="shared" si="43"/>
        <v>0</v>
      </c>
      <c r="EB26" s="80">
        <f t="shared" si="44"/>
        <v>0</v>
      </c>
      <c r="EC26" s="80">
        <f t="shared" si="44"/>
        <v>0</v>
      </c>
      <c r="ED26" s="80">
        <f t="shared" si="44"/>
        <v>0</v>
      </c>
      <c r="EE26" s="80">
        <f t="shared" si="44"/>
        <v>0</v>
      </c>
      <c r="EF26" s="80">
        <f t="shared" si="44"/>
        <v>0</v>
      </c>
      <c r="EG26" s="80">
        <f t="shared" si="44"/>
        <v>0</v>
      </c>
      <c r="EH26" s="80">
        <f t="shared" si="44"/>
        <v>0</v>
      </c>
      <c r="EI26" s="80">
        <f t="shared" si="44"/>
        <v>0</v>
      </c>
      <c r="EJ26" s="80">
        <f t="shared" si="44"/>
        <v>0</v>
      </c>
      <c r="EK26" s="80">
        <f t="shared" si="44"/>
        <v>0</v>
      </c>
      <c r="EL26" s="80">
        <f t="shared" si="44"/>
        <v>0</v>
      </c>
      <c r="EM26" s="80">
        <f t="shared" si="44"/>
        <v>0</v>
      </c>
      <c r="EN26" s="80">
        <f t="shared" si="44"/>
        <v>0</v>
      </c>
      <c r="EO26" s="80">
        <f t="shared" si="44"/>
        <v>0</v>
      </c>
      <c r="EP26" s="80">
        <f t="shared" si="44"/>
        <v>0</v>
      </c>
      <c r="EQ26" s="80">
        <f t="shared" si="44"/>
        <v>0</v>
      </c>
      <c r="ER26" s="80">
        <f t="shared" si="45"/>
        <v>0</v>
      </c>
      <c r="ES26" s="80">
        <f t="shared" si="45"/>
        <v>0</v>
      </c>
      <c r="ET26" s="80">
        <f t="shared" si="45"/>
        <v>0</v>
      </c>
      <c r="EU26" s="80">
        <f t="shared" si="45"/>
        <v>0</v>
      </c>
    </row>
    <row r="27" spans="2:151" x14ac:dyDescent="0.25">
      <c r="F27">
        <f t="shared" si="23"/>
        <v>23</v>
      </c>
      <c r="G27">
        <f t="shared" si="24"/>
        <v>0</v>
      </c>
      <c r="H27">
        <f t="shared" si="25"/>
        <v>2</v>
      </c>
      <c r="I27" s="86">
        <f t="shared" si="26"/>
        <v>1</v>
      </c>
      <c r="J27" s="80">
        <f t="shared" si="27"/>
        <v>0</v>
      </c>
      <c r="K27" s="80">
        <f t="shared" si="9"/>
        <v>0</v>
      </c>
      <c r="L27" s="80">
        <f t="shared" si="10"/>
        <v>0</v>
      </c>
      <c r="M27" s="80">
        <f t="shared" si="11"/>
        <v>25</v>
      </c>
      <c r="N27" s="80">
        <f t="shared" si="12"/>
        <v>25</v>
      </c>
      <c r="O27" s="80">
        <f t="shared" si="13"/>
        <v>145</v>
      </c>
      <c r="R27">
        <f t="shared" si="28"/>
        <v>46447</v>
      </c>
      <c r="T27" s="80">
        <f t="shared" si="37"/>
        <v>0</v>
      </c>
      <c r="U27" s="80">
        <f t="shared" si="37"/>
        <v>0</v>
      </c>
      <c r="V27" s="80">
        <f t="shared" si="37"/>
        <v>0</v>
      </c>
      <c r="W27" s="80">
        <f t="shared" si="37"/>
        <v>0</v>
      </c>
      <c r="X27" s="80">
        <f t="shared" si="37"/>
        <v>0</v>
      </c>
      <c r="Y27" s="80">
        <f t="shared" si="37"/>
        <v>0</v>
      </c>
      <c r="Z27" s="80">
        <f t="shared" si="37"/>
        <v>0</v>
      </c>
      <c r="AA27" s="80">
        <f t="shared" si="37"/>
        <v>0</v>
      </c>
      <c r="AB27" s="80">
        <f t="shared" si="37"/>
        <v>0</v>
      </c>
      <c r="AC27" s="80">
        <f t="shared" si="37"/>
        <v>0</v>
      </c>
      <c r="AD27" s="80">
        <f t="shared" si="37"/>
        <v>0</v>
      </c>
      <c r="AE27" s="80">
        <f t="shared" si="37"/>
        <v>0</v>
      </c>
      <c r="AF27" s="80">
        <f t="shared" si="37"/>
        <v>0</v>
      </c>
      <c r="AG27" s="80">
        <f t="shared" si="37"/>
        <v>0</v>
      </c>
      <c r="AH27" s="80">
        <f t="shared" si="37"/>
        <v>0</v>
      </c>
      <c r="AI27" s="80">
        <f t="shared" si="37"/>
        <v>0</v>
      </c>
      <c r="AJ27" s="80">
        <f t="shared" si="38"/>
        <v>0</v>
      </c>
      <c r="AK27" s="80">
        <f t="shared" si="38"/>
        <v>0</v>
      </c>
      <c r="AL27" s="80">
        <f t="shared" si="38"/>
        <v>0</v>
      </c>
      <c r="AM27" s="80">
        <f t="shared" si="38"/>
        <v>0</v>
      </c>
      <c r="AN27" s="80">
        <f t="shared" si="38"/>
        <v>0</v>
      </c>
      <c r="AO27" s="80">
        <f t="shared" si="38"/>
        <v>0</v>
      </c>
      <c r="AP27" s="80">
        <f t="shared" si="38"/>
        <v>0</v>
      </c>
      <c r="AQ27" s="80">
        <f t="shared" si="38"/>
        <v>0</v>
      </c>
      <c r="AR27" s="80">
        <f t="shared" si="38"/>
        <v>0</v>
      </c>
      <c r="AS27" s="80">
        <f t="shared" si="38"/>
        <v>0</v>
      </c>
      <c r="AT27" s="80">
        <f t="shared" si="38"/>
        <v>0</v>
      </c>
      <c r="AU27" s="80">
        <f t="shared" si="38"/>
        <v>0</v>
      </c>
      <c r="AV27" s="80">
        <f t="shared" si="38"/>
        <v>0</v>
      </c>
      <c r="AW27" s="80">
        <f t="shared" si="38"/>
        <v>0</v>
      </c>
      <c r="AX27" s="80">
        <f t="shared" si="38"/>
        <v>0</v>
      </c>
      <c r="AY27" s="80">
        <f t="shared" si="38"/>
        <v>0</v>
      </c>
      <c r="AZ27" s="80">
        <f t="shared" si="39"/>
        <v>0</v>
      </c>
      <c r="BA27" s="80">
        <f t="shared" si="39"/>
        <v>0</v>
      </c>
      <c r="BB27" s="80">
        <f t="shared" si="39"/>
        <v>0</v>
      </c>
      <c r="BC27" s="80">
        <f t="shared" si="39"/>
        <v>0</v>
      </c>
      <c r="BD27" s="80">
        <f t="shared" si="39"/>
        <v>0</v>
      </c>
      <c r="BE27" s="80">
        <f t="shared" si="39"/>
        <v>0</v>
      </c>
      <c r="BF27" s="80">
        <f t="shared" si="39"/>
        <v>0</v>
      </c>
      <c r="BG27" s="80">
        <f t="shared" si="39"/>
        <v>0</v>
      </c>
      <c r="BH27" s="80">
        <f t="shared" si="39"/>
        <v>0</v>
      </c>
      <c r="BI27" s="80">
        <f t="shared" si="39"/>
        <v>0</v>
      </c>
      <c r="BJ27" s="80">
        <f t="shared" si="39"/>
        <v>0</v>
      </c>
      <c r="BK27" s="80">
        <f t="shared" si="39"/>
        <v>0</v>
      </c>
      <c r="BL27" s="80">
        <f t="shared" si="39"/>
        <v>0</v>
      </c>
      <c r="BM27" s="80">
        <f t="shared" si="39"/>
        <v>0</v>
      </c>
      <c r="BN27" s="80">
        <f t="shared" si="39"/>
        <v>0</v>
      </c>
      <c r="BO27" s="80">
        <f t="shared" si="39"/>
        <v>0</v>
      </c>
      <c r="BP27" s="80">
        <f t="shared" si="40"/>
        <v>0</v>
      </c>
      <c r="BQ27" s="80">
        <f t="shared" si="40"/>
        <v>0</v>
      </c>
      <c r="BR27" s="80">
        <f t="shared" si="40"/>
        <v>0</v>
      </c>
      <c r="BS27" s="80">
        <f t="shared" si="40"/>
        <v>0</v>
      </c>
      <c r="BT27" s="80">
        <f t="shared" si="40"/>
        <v>0</v>
      </c>
      <c r="BU27" s="80">
        <f t="shared" si="40"/>
        <v>0</v>
      </c>
      <c r="BV27" s="80">
        <f t="shared" si="40"/>
        <v>0</v>
      </c>
      <c r="BW27" s="80">
        <f t="shared" si="40"/>
        <v>0</v>
      </c>
      <c r="BX27" s="80">
        <f t="shared" si="40"/>
        <v>0</v>
      </c>
      <c r="BY27" s="80">
        <f t="shared" si="40"/>
        <v>0</v>
      </c>
      <c r="BZ27" s="80">
        <f t="shared" si="40"/>
        <v>0</v>
      </c>
      <c r="CA27" s="80">
        <f t="shared" si="40"/>
        <v>0</v>
      </c>
      <c r="CB27" s="80">
        <f t="shared" si="40"/>
        <v>0</v>
      </c>
      <c r="CC27" s="80">
        <f t="shared" si="40"/>
        <v>0</v>
      </c>
      <c r="CD27" s="80">
        <f t="shared" si="40"/>
        <v>0</v>
      </c>
      <c r="CE27" s="80">
        <f t="shared" si="40"/>
        <v>0</v>
      </c>
      <c r="CF27" s="80">
        <f t="shared" si="41"/>
        <v>0</v>
      </c>
      <c r="CG27" s="80">
        <f t="shared" si="41"/>
        <v>0</v>
      </c>
      <c r="CH27" s="80">
        <f t="shared" si="41"/>
        <v>0</v>
      </c>
      <c r="CI27" s="80">
        <f t="shared" si="41"/>
        <v>0</v>
      </c>
      <c r="CJ27" s="80">
        <f t="shared" si="41"/>
        <v>0</v>
      </c>
      <c r="CK27" s="80">
        <f t="shared" si="41"/>
        <v>0</v>
      </c>
      <c r="CL27" s="80">
        <f t="shared" si="41"/>
        <v>0</v>
      </c>
      <c r="CM27" s="80">
        <f t="shared" si="41"/>
        <v>0</v>
      </c>
      <c r="CN27" s="80">
        <f t="shared" si="41"/>
        <v>0</v>
      </c>
      <c r="CO27" s="80">
        <f t="shared" si="41"/>
        <v>0</v>
      </c>
      <c r="CP27" s="80">
        <f t="shared" si="41"/>
        <v>0</v>
      </c>
      <c r="CQ27" s="80">
        <f t="shared" si="41"/>
        <v>0</v>
      </c>
      <c r="CR27" s="80">
        <f t="shared" si="41"/>
        <v>0</v>
      </c>
      <c r="CS27" s="80">
        <f t="shared" si="41"/>
        <v>0</v>
      </c>
      <c r="CT27" s="80">
        <f t="shared" si="41"/>
        <v>0</v>
      </c>
      <c r="CU27" s="80">
        <f t="shared" si="41"/>
        <v>0</v>
      </c>
      <c r="CV27" s="80">
        <f t="shared" si="42"/>
        <v>0</v>
      </c>
      <c r="CW27" s="80">
        <f t="shared" si="42"/>
        <v>0</v>
      </c>
      <c r="CX27" s="80">
        <f t="shared" si="42"/>
        <v>0</v>
      </c>
      <c r="CY27" s="80">
        <f t="shared" si="42"/>
        <v>0</v>
      </c>
      <c r="CZ27" s="80">
        <f t="shared" si="42"/>
        <v>0</v>
      </c>
      <c r="DA27" s="80">
        <f t="shared" si="42"/>
        <v>0</v>
      </c>
      <c r="DB27" s="80">
        <f t="shared" si="42"/>
        <v>0</v>
      </c>
      <c r="DC27" s="80">
        <f t="shared" si="42"/>
        <v>0</v>
      </c>
      <c r="DD27" s="80">
        <f t="shared" si="42"/>
        <v>0</v>
      </c>
      <c r="DE27" s="80">
        <f t="shared" si="42"/>
        <v>0</v>
      </c>
      <c r="DF27" s="80">
        <f t="shared" si="42"/>
        <v>0</v>
      </c>
      <c r="DG27" s="80">
        <f t="shared" si="42"/>
        <v>0</v>
      </c>
      <c r="DH27" s="80">
        <f t="shared" si="42"/>
        <v>0</v>
      </c>
      <c r="DI27" s="80">
        <f t="shared" si="42"/>
        <v>0</v>
      </c>
      <c r="DJ27" s="80">
        <f t="shared" si="42"/>
        <v>0</v>
      </c>
      <c r="DK27" s="80">
        <f t="shared" si="42"/>
        <v>0</v>
      </c>
      <c r="DL27" s="80">
        <f t="shared" si="43"/>
        <v>0</v>
      </c>
      <c r="DM27" s="80">
        <f t="shared" si="43"/>
        <v>0</v>
      </c>
      <c r="DN27" s="80">
        <f t="shared" si="43"/>
        <v>0</v>
      </c>
      <c r="DO27" s="80">
        <f t="shared" si="43"/>
        <v>0</v>
      </c>
      <c r="DP27" s="80">
        <f t="shared" si="43"/>
        <v>0</v>
      </c>
      <c r="DQ27" s="80">
        <f t="shared" si="43"/>
        <v>0</v>
      </c>
      <c r="DR27" s="80">
        <f t="shared" si="43"/>
        <v>0</v>
      </c>
      <c r="DS27" s="80">
        <f t="shared" si="43"/>
        <v>0</v>
      </c>
      <c r="DT27" s="80">
        <f t="shared" si="43"/>
        <v>0</v>
      </c>
      <c r="DU27" s="80">
        <f t="shared" si="43"/>
        <v>0</v>
      </c>
      <c r="DV27" s="80">
        <f t="shared" si="43"/>
        <v>0</v>
      </c>
      <c r="DW27" s="80">
        <f t="shared" si="43"/>
        <v>0</v>
      </c>
      <c r="DX27" s="80">
        <f t="shared" si="43"/>
        <v>0</v>
      </c>
      <c r="DY27" s="80">
        <f t="shared" si="43"/>
        <v>0</v>
      </c>
      <c r="DZ27" s="80">
        <f t="shared" si="43"/>
        <v>0</v>
      </c>
      <c r="EA27" s="80">
        <f t="shared" si="43"/>
        <v>0</v>
      </c>
      <c r="EB27" s="80">
        <f t="shared" si="44"/>
        <v>0</v>
      </c>
      <c r="EC27" s="80">
        <f t="shared" si="44"/>
        <v>0</v>
      </c>
      <c r="ED27" s="80">
        <f t="shared" si="44"/>
        <v>0</v>
      </c>
      <c r="EE27" s="80">
        <f t="shared" si="44"/>
        <v>0</v>
      </c>
      <c r="EF27" s="80">
        <f t="shared" si="44"/>
        <v>0</v>
      </c>
      <c r="EG27" s="80">
        <f t="shared" si="44"/>
        <v>0</v>
      </c>
      <c r="EH27" s="80">
        <f t="shared" si="44"/>
        <v>0</v>
      </c>
      <c r="EI27" s="80">
        <f t="shared" si="44"/>
        <v>0</v>
      </c>
      <c r="EJ27" s="80">
        <f t="shared" si="44"/>
        <v>0</v>
      </c>
      <c r="EK27" s="80">
        <f t="shared" si="44"/>
        <v>0</v>
      </c>
      <c r="EL27" s="80">
        <f t="shared" si="44"/>
        <v>0</v>
      </c>
      <c r="EM27" s="80">
        <f t="shared" si="44"/>
        <v>0</v>
      </c>
      <c r="EN27" s="80">
        <f t="shared" si="44"/>
        <v>0</v>
      </c>
      <c r="EO27" s="80">
        <f t="shared" si="44"/>
        <v>0</v>
      </c>
      <c r="EP27" s="80">
        <f t="shared" si="44"/>
        <v>0</v>
      </c>
      <c r="EQ27" s="80">
        <f t="shared" si="44"/>
        <v>0</v>
      </c>
      <c r="ER27" s="80">
        <f t="shared" si="45"/>
        <v>0</v>
      </c>
      <c r="ES27" s="80">
        <f t="shared" si="45"/>
        <v>0</v>
      </c>
      <c r="ET27" s="80">
        <f t="shared" si="45"/>
        <v>0</v>
      </c>
      <c r="EU27" s="80">
        <f t="shared" si="45"/>
        <v>0</v>
      </c>
    </row>
    <row r="28" spans="2:151" x14ac:dyDescent="0.25">
      <c r="F28">
        <f t="shared" si="23"/>
        <v>24</v>
      </c>
      <c r="G28">
        <f t="shared" si="24"/>
        <v>0</v>
      </c>
      <c r="H28">
        <f t="shared" si="25"/>
        <v>2</v>
      </c>
      <c r="I28" s="86">
        <f t="shared" si="26"/>
        <v>1</v>
      </c>
      <c r="J28" s="80">
        <f t="shared" si="27"/>
        <v>0</v>
      </c>
      <c r="K28" s="80">
        <f t="shared" si="9"/>
        <v>0</v>
      </c>
      <c r="L28" s="80">
        <f t="shared" si="10"/>
        <v>0</v>
      </c>
      <c r="M28" s="80">
        <f t="shared" si="11"/>
        <v>26</v>
      </c>
      <c r="N28" s="80">
        <f t="shared" si="12"/>
        <v>26</v>
      </c>
      <c r="O28" s="80">
        <f t="shared" si="13"/>
        <v>146</v>
      </c>
      <c r="R28">
        <f t="shared" si="28"/>
        <v>46478</v>
      </c>
      <c r="T28" s="80">
        <f t="shared" si="37"/>
        <v>0</v>
      </c>
      <c r="U28" s="80">
        <f t="shared" si="37"/>
        <v>0</v>
      </c>
      <c r="V28" s="80">
        <f t="shared" si="37"/>
        <v>0</v>
      </c>
      <c r="W28" s="80">
        <f t="shared" si="37"/>
        <v>0</v>
      </c>
      <c r="X28" s="80">
        <f t="shared" si="37"/>
        <v>0</v>
      </c>
      <c r="Y28" s="80">
        <f t="shared" si="37"/>
        <v>0</v>
      </c>
      <c r="Z28" s="80">
        <f t="shared" si="37"/>
        <v>0</v>
      </c>
      <c r="AA28" s="80">
        <f t="shared" si="37"/>
        <v>0</v>
      </c>
      <c r="AB28" s="80">
        <f t="shared" si="37"/>
        <v>0</v>
      </c>
      <c r="AC28" s="80">
        <f t="shared" si="37"/>
        <v>0</v>
      </c>
      <c r="AD28" s="80">
        <f t="shared" si="37"/>
        <v>0</v>
      </c>
      <c r="AE28" s="80">
        <f t="shared" si="37"/>
        <v>0</v>
      </c>
      <c r="AF28" s="80">
        <f t="shared" si="37"/>
        <v>0</v>
      </c>
      <c r="AG28" s="80">
        <f t="shared" si="37"/>
        <v>0</v>
      </c>
      <c r="AH28" s="80">
        <f t="shared" si="37"/>
        <v>0</v>
      </c>
      <c r="AI28" s="80">
        <f t="shared" si="37"/>
        <v>0</v>
      </c>
      <c r="AJ28" s="80">
        <f t="shared" si="38"/>
        <v>0</v>
      </c>
      <c r="AK28" s="80">
        <f t="shared" si="38"/>
        <v>0</v>
      </c>
      <c r="AL28" s="80">
        <f t="shared" si="38"/>
        <v>0</v>
      </c>
      <c r="AM28" s="80">
        <f t="shared" si="38"/>
        <v>0</v>
      </c>
      <c r="AN28" s="80">
        <f t="shared" si="38"/>
        <v>0</v>
      </c>
      <c r="AO28" s="80">
        <f t="shared" si="38"/>
        <v>0</v>
      </c>
      <c r="AP28" s="80">
        <f t="shared" si="38"/>
        <v>0</v>
      </c>
      <c r="AQ28" s="80">
        <f t="shared" si="38"/>
        <v>0</v>
      </c>
      <c r="AR28" s="80">
        <f t="shared" si="38"/>
        <v>0</v>
      </c>
      <c r="AS28" s="80">
        <f t="shared" si="38"/>
        <v>0</v>
      </c>
      <c r="AT28" s="80">
        <f t="shared" si="38"/>
        <v>0</v>
      </c>
      <c r="AU28" s="80">
        <f t="shared" si="38"/>
        <v>0</v>
      </c>
      <c r="AV28" s="80">
        <f t="shared" si="38"/>
        <v>0</v>
      </c>
      <c r="AW28" s="80">
        <f t="shared" si="38"/>
        <v>0</v>
      </c>
      <c r="AX28" s="80">
        <f t="shared" si="38"/>
        <v>0</v>
      </c>
      <c r="AY28" s="80">
        <f t="shared" si="38"/>
        <v>0</v>
      </c>
      <c r="AZ28" s="80">
        <f t="shared" si="39"/>
        <v>0</v>
      </c>
      <c r="BA28" s="80">
        <f t="shared" si="39"/>
        <v>0</v>
      </c>
      <c r="BB28" s="80">
        <f t="shared" si="39"/>
        <v>0</v>
      </c>
      <c r="BC28" s="80">
        <f t="shared" si="39"/>
        <v>0</v>
      </c>
      <c r="BD28" s="80">
        <f t="shared" si="39"/>
        <v>0</v>
      </c>
      <c r="BE28" s="80">
        <f t="shared" si="39"/>
        <v>0</v>
      </c>
      <c r="BF28" s="80">
        <f t="shared" si="39"/>
        <v>0</v>
      </c>
      <c r="BG28" s="80">
        <f t="shared" si="39"/>
        <v>0</v>
      </c>
      <c r="BH28" s="80">
        <f t="shared" si="39"/>
        <v>0</v>
      </c>
      <c r="BI28" s="80">
        <f t="shared" si="39"/>
        <v>0</v>
      </c>
      <c r="BJ28" s="80">
        <f t="shared" si="39"/>
        <v>0</v>
      </c>
      <c r="BK28" s="80">
        <f t="shared" si="39"/>
        <v>0</v>
      </c>
      <c r="BL28" s="80">
        <f t="shared" si="39"/>
        <v>0</v>
      </c>
      <c r="BM28" s="80">
        <f t="shared" si="39"/>
        <v>0</v>
      </c>
      <c r="BN28" s="80">
        <f t="shared" si="39"/>
        <v>0</v>
      </c>
      <c r="BO28" s="80">
        <f t="shared" si="39"/>
        <v>0</v>
      </c>
      <c r="BP28" s="80">
        <f t="shared" si="40"/>
        <v>0</v>
      </c>
      <c r="BQ28" s="80">
        <f t="shared" si="40"/>
        <v>0</v>
      </c>
      <c r="BR28" s="80">
        <f t="shared" si="40"/>
        <v>0</v>
      </c>
      <c r="BS28" s="80">
        <f t="shared" si="40"/>
        <v>0</v>
      </c>
      <c r="BT28" s="80">
        <f t="shared" si="40"/>
        <v>0</v>
      </c>
      <c r="BU28" s="80">
        <f t="shared" si="40"/>
        <v>0</v>
      </c>
      <c r="BV28" s="80">
        <f t="shared" si="40"/>
        <v>0</v>
      </c>
      <c r="BW28" s="80">
        <f t="shared" si="40"/>
        <v>0</v>
      </c>
      <c r="BX28" s="80">
        <f t="shared" si="40"/>
        <v>0</v>
      </c>
      <c r="BY28" s="80">
        <f t="shared" si="40"/>
        <v>0</v>
      </c>
      <c r="BZ28" s="80">
        <f t="shared" si="40"/>
        <v>0</v>
      </c>
      <c r="CA28" s="80">
        <f t="shared" si="40"/>
        <v>0</v>
      </c>
      <c r="CB28" s="80">
        <f t="shared" si="40"/>
        <v>0</v>
      </c>
      <c r="CC28" s="80">
        <f t="shared" si="40"/>
        <v>0</v>
      </c>
      <c r="CD28" s="80">
        <f t="shared" si="40"/>
        <v>0</v>
      </c>
      <c r="CE28" s="80">
        <f t="shared" si="40"/>
        <v>0</v>
      </c>
      <c r="CF28" s="80">
        <f t="shared" si="41"/>
        <v>0</v>
      </c>
      <c r="CG28" s="80">
        <f t="shared" si="41"/>
        <v>0</v>
      </c>
      <c r="CH28" s="80">
        <f t="shared" si="41"/>
        <v>0</v>
      </c>
      <c r="CI28" s="80">
        <f t="shared" si="41"/>
        <v>0</v>
      </c>
      <c r="CJ28" s="80">
        <f t="shared" si="41"/>
        <v>0</v>
      </c>
      <c r="CK28" s="80">
        <f t="shared" si="41"/>
        <v>0</v>
      </c>
      <c r="CL28" s="80">
        <f t="shared" si="41"/>
        <v>0</v>
      </c>
      <c r="CM28" s="80">
        <f t="shared" si="41"/>
        <v>0</v>
      </c>
      <c r="CN28" s="80">
        <f t="shared" si="41"/>
        <v>0</v>
      </c>
      <c r="CO28" s="80">
        <f t="shared" si="41"/>
        <v>0</v>
      </c>
      <c r="CP28" s="80">
        <f t="shared" si="41"/>
        <v>0</v>
      </c>
      <c r="CQ28" s="80">
        <f t="shared" si="41"/>
        <v>0</v>
      </c>
      <c r="CR28" s="80">
        <f t="shared" si="41"/>
        <v>0</v>
      </c>
      <c r="CS28" s="80">
        <f t="shared" si="41"/>
        <v>0</v>
      </c>
      <c r="CT28" s="80">
        <f t="shared" si="41"/>
        <v>0</v>
      </c>
      <c r="CU28" s="80">
        <f t="shared" si="41"/>
        <v>0</v>
      </c>
      <c r="CV28" s="80">
        <f t="shared" si="42"/>
        <v>0</v>
      </c>
      <c r="CW28" s="80">
        <f t="shared" si="42"/>
        <v>0</v>
      </c>
      <c r="CX28" s="80">
        <f t="shared" si="42"/>
        <v>0</v>
      </c>
      <c r="CY28" s="80">
        <f t="shared" si="42"/>
        <v>0</v>
      </c>
      <c r="CZ28" s="80">
        <f t="shared" si="42"/>
        <v>0</v>
      </c>
      <c r="DA28" s="80">
        <f t="shared" si="42"/>
        <v>0</v>
      </c>
      <c r="DB28" s="80">
        <f t="shared" si="42"/>
        <v>0</v>
      </c>
      <c r="DC28" s="80">
        <f t="shared" si="42"/>
        <v>0</v>
      </c>
      <c r="DD28" s="80">
        <f t="shared" si="42"/>
        <v>0</v>
      </c>
      <c r="DE28" s="80">
        <f t="shared" si="42"/>
        <v>0</v>
      </c>
      <c r="DF28" s="80">
        <f t="shared" si="42"/>
        <v>0</v>
      </c>
      <c r="DG28" s="80">
        <f t="shared" si="42"/>
        <v>0</v>
      </c>
      <c r="DH28" s="80">
        <f t="shared" si="42"/>
        <v>0</v>
      </c>
      <c r="DI28" s="80">
        <f t="shared" si="42"/>
        <v>0</v>
      </c>
      <c r="DJ28" s="80">
        <f t="shared" si="42"/>
        <v>0</v>
      </c>
      <c r="DK28" s="80">
        <f t="shared" si="42"/>
        <v>0</v>
      </c>
      <c r="DL28" s="80">
        <f t="shared" si="43"/>
        <v>0</v>
      </c>
      <c r="DM28" s="80">
        <f t="shared" si="43"/>
        <v>0</v>
      </c>
      <c r="DN28" s="80">
        <f t="shared" si="43"/>
        <v>0</v>
      </c>
      <c r="DO28" s="80">
        <f t="shared" si="43"/>
        <v>0</v>
      </c>
      <c r="DP28" s="80">
        <f t="shared" si="43"/>
        <v>0</v>
      </c>
      <c r="DQ28" s="80">
        <f t="shared" si="43"/>
        <v>0</v>
      </c>
      <c r="DR28" s="80">
        <f t="shared" si="43"/>
        <v>0</v>
      </c>
      <c r="DS28" s="80">
        <f t="shared" si="43"/>
        <v>0</v>
      </c>
      <c r="DT28" s="80">
        <f t="shared" si="43"/>
        <v>0</v>
      </c>
      <c r="DU28" s="80">
        <f t="shared" si="43"/>
        <v>0</v>
      </c>
      <c r="DV28" s="80">
        <f t="shared" si="43"/>
        <v>0</v>
      </c>
      <c r="DW28" s="80">
        <f t="shared" si="43"/>
        <v>0</v>
      </c>
      <c r="DX28" s="80">
        <f t="shared" si="43"/>
        <v>0</v>
      </c>
      <c r="DY28" s="80">
        <f t="shared" si="43"/>
        <v>0</v>
      </c>
      <c r="DZ28" s="80">
        <f t="shared" si="43"/>
        <v>0</v>
      </c>
      <c r="EA28" s="80">
        <f t="shared" si="43"/>
        <v>0</v>
      </c>
      <c r="EB28" s="80">
        <f t="shared" si="44"/>
        <v>0</v>
      </c>
      <c r="EC28" s="80">
        <f t="shared" si="44"/>
        <v>0</v>
      </c>
      <c r="ED28" s="80">
        <f t="shared" si="44"/>
        <v>0</v>
      </c>
      <c r="EE28" s="80">
        <f t="shared" si="44"/>
        <v>0</v>
      </c>
      <c r="EF28" s="80">
        <f t="shared" si="44"/>
        <v>0</v>
      </c>
      <c r="EG28" s="80">
        <f t="shared" si="44"/>
        <v>0</v>
      </c>
      <c r="EH28" s="80">
        <f t="shared" si="44"/>
        <v>0</v>
      </c>
      <c r="EI28" s="80">
        <f t="shared" si="44"/>
        <v>0</v>
      </c>
      <c r="EJ28" s="80">
        <f t="shared" si="44"/>
        <v>0</v>
      </c>
      <c r="EK28" s="80">
        <f t="shared" si="44"/>
        <v>0</v>
      </c>
      <c r="EL28" s="80">
        <f t="shared" si="44"/>
        <v>0</v>
      </c>
      <c r="EM28" s="80">
        <f t="shared" si="44"/>
        <v>0</v>
      </c>
      <c r="EN28" s="80">
        <f t="shared" si="44"/>
        <v>0</v>
      </c>
      <c r="EO28" s="80">
        <f t="shared" si="44"/>
        <v>0</v>
      </c>
      <c r="EP28" s="80">
        <f t="shared" si="44"/>
        <v>0</v>
      </c>
      <c r="EQ28" s="80">
        <f t="shared" si="44"/>
        <v>0</v>
      </c>
      <c r="ER28" s="80">
        <f t="shared" si="45"/>
        <v>0</v>
      </c>
      <c r="ES28" s="80">
        <f t="shared" si="45"/>
        <v>0</v>
      </c>
      <c r="ET28" s="80">
        <f t="shared" si="45"/>
        <v>0</v>
      </c>
      <c r="EU28" s="80">
        <f t="shared" si="45"/>
        <v>0</v>
      </c>
    </row>
    <row r="29" spans="2:151" x14ac:dyDescent="0.25">
      <c r="F29">
        <f t="shared" si="23"/>
        <v>25</v>
      </c>
      <c r="G29">
        <f t="shared" si="24"/>
        <v>0</v>
      </c>
      <c r="H29">
        <f t="shared" si="25"/>
        <v>2</v>
      </c>
      <c r="I29" s="86">
        <f t="shared" si="26"/>
        <v>1</v>
      </c>
      <c r="J29" s="80">
        <f t="shared" si="27"/>
        <v>0</v>
      </c>
      <c r="K29" s="80">
        <f t="shared" si="9"/>
        <v>0</v>
      </c>
      <c r="L29" s="80">
        <f t="shared" si="10"/>
        <v>0</v>
      </c>
      <c r="M29" s="80">
        <f t="shared" si="11"/>
        <v>27</v>
      </c>
      <c r="N29" s="80">
        <f t="shared" si="12"/>
        <v>27</v>
      </c>
      <c r="O29" s="80">
        <f t="shared" si="13"/>
        <v>147</v>
      </c>
      <c r="R29">
        <f t="shared" si="28"/>
        <v>46508</v>
      </c>
      <c r="T29" s="80">
        <f t="shared" si="37"/>
        <v>0</v>
      </c>
      <c r="U29" s="80">
        <f t="shared" si="37"/>
        <v>0</v>
      </c>
      <c r="V29" s="80">
        <f t="shared" si="37"/>
        <v>0</v>
      </c>
      <c r="W29" s="80">
        <f t="shared" si="37"/>
        <v>0</v>
      </c>
      <c r="X29" s="80">
        <f t="shared" si="37"/>
        <v>0</v>
      </c>
      <c r="Y29" s="80">
        <f t="shared" si="37"/>
        <v>0</v>
      </c>
      <c r="Z29" s="80">
        <f t="shared" si="37"/>
        <v>0</v>
      </c>
      <c r="AA29" s="80">
        <f t="shared" si="37"/>
        <v>0</v>
      </c>
      <c r="AB29" s="80">
        <f t="shared" si="37"/>
        <v>0</v>
      </c>
      <c r="AC29" s="80">
        <f t="shared" si="37"/>
        <v>0</v>
      </c>
      <c r="AD29" s="80">
        <f t="shared" si="37"/>
        <v>0</v>
      </c>
      <c r="AE29" s="80">
        <f t="shared" si="37"/>
        <v>0</v>
      </c>
      <c r="AF29" s="80">
        <f t="shared" si="37"/>
        <v>0</v>
      </c>
      <c r="AG29" s="80">
        <f t="shared" si="37"/>
        <v>0</v>
      </c>
      <c r="AH29" s="80">
        <f t="shared" si="37"/>
        <v>0</v>
      </c>
      <c r="AI29" s="80">
        <f t="shared" si="37"/>
        <v>0</v>
      </c>
      <c r="AJ29" s="80">
        <f t="shared" si="38"/>
        <v>0</v>
      </c>
      <c r="AK29" s="80">
        <f t="shared" si="38"/>
        <v>0</v>
      </c>
      <c r="AL29" s="80">
        <f t="shared" si="38"/>
        <v>0</v>
      </c>
      <c r="AM29" s="80">
        <f t="shared" si="38"/>
        <v>0</v>
      </c>
      <c r="AN29" s="80">
        <f t="shared" si="38"/>
        <v>0</v>
      </c>
      <c r="AO29" s="80">
        <f t="shared" si="38"/>
        <v>0</v>
      </c>
      <c r="AP29" s="80">
        <f t="shared" si="38"/>
        <v>0</v>
      </c>
      <c r="AQ29" s="80">
        <f t="shared" si="38"/>
        <v>0</v>
      </c>
      <c r="AR29" s="80">
        <f t="shared" si="38"/>
        <v>0</v>
      </c>
      <c r="AS29" s="80">
        <f t="shared" si="38"/>
        <v>0</v>
      </c>
      <c r="AT29" s="80">
        <f t="shared" si="38"/>
        <v>0</v>
      </c>
      <c r="AU29" s="80">
        <f t="shared" si="38"/>
        <v>0</v>
      </c>
      <c r="AV29" s="80">
        <f t="shared" si="38"/>
        <v>0</v>
      </c>
      <c r="AW29" s="80">
        <f t="shared" si="38"/>
        <v>0</v>
      </c>
      <c r="AX29" s="80">
        <f t="shared" si="38"/>
        <v>0</v>
      </c>
      <c r="AY29" s="80">
        <f t="shared" si="38"/>
        <v>0</v>
      </c>
      <c r="AZ29" s="80">
        <f t="shared" si="39"/>
        <v>0</v>
      </c>
      <c r="BA29" s="80">
        <f t="shared" si="39"/>
        <v>0</v>
      </c>
      <c r="BB29" s="80">
        <f t="shared" si="39"/>
        <v>0</v>
      </c>
      <c r="BC29" s="80">
        <f t="shared" si="39"/>
        <v>0</v>
      </c>
      <c r="BD29" s="80">
        <f t="shared" si="39"/>
        <v>0</v>
      </c>
      <c r="BE29" s="80">
        <f t="shared" si="39"/>
        <v>0</v>
      </c>
      <c r="BF29" s="80">
        <f t="shared" si="39"/>
        <v>0</v>
      </c>
      <c r="BG29" s="80">
        <f t="shared" si="39"/>
        <v>0</v>
      </c>
      <c r="BH29" s="80">
        <f t="shared" si="39"/>
        <v>0</v>
      </c>
      <c r="BI29" s="80">
        <f t="shared" si="39"/>
        <v>0</v>
      </c>
      <c r="BJ29" s="80">
        <f t="shared" si="39"/>
        <v>0</v>
      </c>
      <c r="BK29" s="80">
        <f t="shared" si="39"/>
        <v>0</v>
      </c>
      <c r="BL29" s="80">
        <f t="shared" si="39"/>
        <v>0</v>
      </c>
      <c r="BM29" s="80">
        <f t="shared" si="39"/>
        <v>0</v>
      </c>
      <c r="BN29" s="80">
        <f t="shared" si="39"/>
        <v>0</v>
      </c>
      <c r="BO29" s="80">
        <f t="shared" si="39"/>
        <v>0</v>
      </c>
      <c r="BP29" s="80">
        <f t="shared" si="40"/>
        <v>0</v>
      </c>
      <c r="BQ29" s="80">
        <f t="shared" si="40"/>
        <v>0</v>
      </c>
      <c r="BR29" s="80">
        <f t="shared" si="40"/>
        <v>0</v>
      </c>
      <c r="BS29" s="80">
        <f t="shared" si="40"/>
        <v>0</v>
      </c>
      <c r="BT29" s="80">
        <f t="shared" si="40"/>
        <v>0</v>
      </c>
      <c r="BU29" s="80">
        <f t="shared" si="40"/>
        <v>0</v>
      </c>
      <c r="BV29" s="80">
        <f t="shared" si="40"/>
        <v>0</v>
      </c>
      <c r="BW29" s="80">
        <f t="shared" si="40"/>
        <v>0</v>
      </c>
      <c r="BX29" s="80">
        <f t="shared" si="40"/>
        <v>0</v>
      </c>
      <c r="BY29" s="80">
        <f t="shared" si="40"/>
        <v>0</v>
      </c>
      <c r="BZ29" s="80">
        <f t="shared" si="40"/>
        <v>0</v>
      </c>
      <c r="CA29" s="80">
        <f t="shared" si="40"/>
        <v>0</v>
      </c>
      <c r="CB29" s="80">
        <f t="shared" si="40"/>
        <v>0</v>
      </c>
      <c r="CC29" s="80">
        <f t="shared" si="40"/>
        <v>0</v>
      </c>
      <c r="CD29" s="80">
        <f t="shared" si="40"/>
        <v>0</v>
      </c>
      <c r="CE29" s="80">
        <f t="shared" si="40"/>
        <v>0</v>
      </c>
      <c r="CF29" s="80">
        <f t="shared" si="41"/>
        <v>0</v>
      </c>
      <c r="CG29" s="80">
        <f t="shared" si="41"/>
        <v>0</v>
      </c>
      <c r="CH29" s="80">
        <f t="shared" si="41"/>
        <v>0</v>
      </c>
      <c r="CI29" s="80">
        <f t="shared" si="41"/>
        <v>0</v>
      </c>
      <c r="CJ29" s="80">
        <f t="shared" si="41"/>
        <v>0</v>
      </c>
      <c r="CK29" s="80">
        <f t="shared" si="41"/>
        <v>0</v>
      </c>
      <c r="CL29" s="80">
        <f t="shared" si="41"/>
        <v>0</v>
      </c>
      <c r="CM29" s="80">
        <f t="shared" si="41"/>
        <v>0</v>
      </c>
      <c r="CN29" s="80">
        <f t="shared" si="41"/>
        <v>0</v>
      </c>
      <c r="CO29" s="80">
        <f t="shared" si="41"/>
        <v>0</v>
      </c>
      <c r="CP29" s="80">
        <f t="shared" si="41"/>
        <v>0</v>
      </c>
      <c r="CQ29" s="80">
        <f t="shared" si="41"/>
        <v>0</v>
      </c>
      <c r="CR29" s="80">
        <f t="shared" si="41"/>
        <v>0</v>
      </c>
      <c r="CS29" s="80">
        <f t="shared" si="41"/>
        <v>0</v>
      </c>
      <c r="CT29" s="80">
        <f t="shared" si="41"/>
        <v>0</v>
      </c>
      <c r="CU29" s="80">
        <f t="shared" si="41"/>
        <v>0</v>
      </c>
      <c r="CV29" s="80">
        <f t="shared" si="42"/>
        <v>0</v>
      </c>
      <c r="CW29" s="80">
        <f t="shared" si="42"/>
        <v>0</v>
      </c>
      <c r="CX29" s="80">
        <f t="shared" si="42"/>
        <v>0</v>
      </c>
      <c r="CY29" s="80">
        <f t="shared" si="42"/>
        <v>0</v>
      </c>
      <c r="CZ29" s="80">
        <f t="shared" si="42"/>
        <v>0</v>
      </c>
      <c r="DA29" s="80">
        <f t="shared" si="42"/>
        <v>0</v>
      </c>
      <c r="DB29" s="80">
        <f t="shared" si="42"/>
        <v>0</v>
      </c>
      <c r="DC29" s="80">
        <f t="shared" si="42"/>
        <v>0</v>
      </c>
      <c r="DD29" s="80">
        <f t="shared" si="42"/>
        <v>0</v>
      </c>
      <c r="DE29" s="80">
        <f t="shared" si="42"/>
        <v>0</v>
      </c>
      <c r="DF29" s="80">
        <f t="shared" si="42"/>
        <v>0</v>
      </c>
      <c r="DG29" s="80">
        <f t="shared" si="42"/>
        <v>0</v>
      </c>
      <c r="DH29" s="80">
        <f t="shared" si="42"/>
        <v>0</v>
      </c>
      <c r="DI29" s="80">
        <f t="shared" si="42"/>
        <v>0</v>
      </c>
      <c r="DJ29" s="80">
        <f t="shared" si="42"/>
        <v>0</v>
      </c>
      <c r="DK29" s="80">
        <f t="shared" si="42"/>
        <v>0</v>
      </c>
      <c r="DL29" s="80">
        <f t="shared" si="43"/>
        <v>0</v>
      </c>
      <c r="DM29" s="80">
        <f t="shared" si="43"/>
        <v>0</v>
      </c>
      <c r="DN29" s="80">
        <f t="shared" si="43"/>
        <v>0</v>
      </c>
      <c r="DO29" s="80">
        <f t="shared" si="43"/>
        <v>0</v>
      </c>
      <c r="DP29" s="80">
        <f t="shared" si="43"/>
        <v>0</v>
      </c>
      <c r="DQ29" s="80">
        <f t="shared" si="43"/>
        <v>0</v>
      </c>
      <c r="DR29" s="80">
        <f t="shared" si="43"/>
        <v>0</v>
      </c>
      <c r="DS29" s="80">
        <f t="shared" si="43"/>
        <v>0</v>
      </c>
      <c r="DT29" s="80">
        <f t="shared" si="43"/>
        <v>0</v>
      </c>
      <c r="DU29" s="80">
        <f t="shared" si="43"/>
        <v>0</v>
      </c>
      <c r="DV29" s="80">
        <f t="shared" si="43"/>
        <v>0</v>
      </c>
      <c r="DW29" s="80">
        <f t="shared" si="43"/>
        <v>0</v>
      </c>
      <c r="DX29" s="80">
        <f t="shared" si="43"/>
        <v>0</v>
      </c>
      <c r="DY29" s="80">
        <f t="shared" si="43"/>
        <v>0</v>
      </c>
      <c r="DZ29" s="80">
        <f t="shared" si="43"/>
        <v>0</v>
      </c>
      <c r="EA29" s="80">
        <f t="shared" si="43"/>
        <v>0</v>
      </c>
      <c r="EB29" s="80">
        <f t="shared" si="44"/>
        <v>0</v>
      </c>
      <c r="EC29" s="80">
        <f t="shared" si="44"/>
        <v>0</v>
      </c>
      <c r="ED29" s="80">
        <f t="shared" si="44"/>
        <v>0</v>
      </c>
      <c r="EE29" s="80">
        <f t="shared" si="44"/>
        <v>0</v>
      </c>
      <c r="EF29" s="80">
        <f t="shared" si="44"/>
        <v>0</v>
      </c>
      <c r="EG29" s="80">
        <f t="shared" si="44"/>
        <v>0</v>
      </c>
      <c r="EH29" s="80">
        <f t="shared" si="44"/>
        <v>0</v>
      </c>
      <c r="EI29" s="80">
        <f t="shared" si="44"/>
        <v>0</v>
      </c>
      <c r="EJ29" s="80">
        <f t="shared" si="44"/>
        <v>0</v>
      </c>
      <c r="EK29" s="80">
        <f t="shared" si="44"/>
        <v>0</v>
      </c>
      <c r="EL29" s="80">
        <f t="shared" si="44"/>
        <v>0</v>
      </c>
      <c r="EM29" s="80">
        <f t="shared" si="44"/>
        <v>0</v>
      </c>
      <c r="EN29" s="80">
        <f t="shared" si="44"/>
        <v>0</v>
      </c>
      <c r="EO29" s="80">
        <f t="shared" si="44"/>
        <v>0</v>
      </c>
      <c r="EP29" s="80">
        <f t="shared" si="44"/>
        <v>0</v>
      </c>
      <c r="EQ29" s="80">
        <f t="shared" si="44"/>
        <v>0</v>
      </c>
      <c r="ER29" s="80">
        <f t="shared" si="45"/>
        <v>0</v>
      </c>
      <c r="ES29" s="80">
        <f t="shared" si="45"/>
        <v>0</v>
      </c>
      <c r="ET29" s="80">
        <f t="shared" si="45"/>
        <v>0</v>
      </c>
      <c r="EU29" s="80">
        <f t="shared" si="45"/>
        <v>0</v>
      </c>
    </row>
    <row r="30" spans="2:151" x14ac:dyDescent="0.25">
      <c r="F30">
        <f t="shared" si="23"/>
        <v>26</v>
      </c>
      <c r="G30">
        <f t="shared" si="24"/>
        <v>0</v>
      </c>
      <c r="H30">
        <f t="shared" si="25"/>
        <v>2</v>
      </c>
      <c r="I30" s="86">
        <f t="shared" si="26"/>
        <v>1</v>
      </c>
      <c r="J30" s="80">
        <f t="shared" si="27"/>
        <v>0</v>
      </c>
      <c r="K30" s="80">
        <f t="shared" si="9"/>
        <v>0</v>
      </c>
      <c r="L30" s="80">
        <f t="shared" si="10"/>
        <v>0</v>
      </c>
      <c r="M30" s="80">
        <f t="shared" si="11"/>
        <v>28</v>
      </c>
      <c r="N30" s="80">
        <f t="shared" si="12"/>
        <v>28</v>
      </c>
      <c r="O30" s="80">
        <f t="shared" si="13"/>
        <v>148</v>
      </c>
      <c r="R30">
        <f t="shared" si="28"/>
        <v>46539</v>
      </c>
      <c r="T30" s="80">
        <f t="shared" si="37"/>
        <v>0</v>
      </c>
      <c r="U30" s="80">
        <f t="shared" si="37"/>
        <v>0</v>
      </c>
      <c r="V30" s="80">
        <f t="shared" si="37"/>
        <v>0</v>
      </c>
      <c r="W30" s="80">
        <f t="shared" si="37"/>
        <v>0</v>
      </c>
      <c r="X30" s="80">
        <f t="shared" si="37"/>
        <v>0</v>
      </c>
      <c r="Y30" s="80">
        <f t="shared" si="37"/>
        <v>0</v>
      </c>
      <c r="Z30" s="80">
        <f t="shared" si="37"/>
        <v>0</v>
      </c>
      <c r="AA30" s="80">
        <f t="shared" si="37"/>
        <v>0</v>
      </c>
      <c r="AB30" s="80">
        <f t="shared" si="37"/>
        <v>0</v>
      </c>
      <c r="AC30" s="80">
        <f t="shared" si="37"/>
        <v>0</v>
      </c>
      <c r="AD30" s="80">
        <f t="shared" si="37"/>
        <v>0</v>
      </c>
      <c r="AE30" s="80">
        <f t="shared" si="37"/>
        <v>0</v>
      </c>
      <c r="AF30" s="80">
        <f t="shared" si="37"/>
        <v>0</v>
      </c>
      <c r="AG30" s="80">
        <f t="shared" si="37"/>
        <v>0</v>
      </c>
      <c r="AH30" s="80">
        <f t="shared" si="37"/>
        <v>0</v>
      </c>
      <c r="AI30" s="80">
        <f t="shared" si="37"/>
        <v>0</v>
      </c>
      <c r="AJ30" s="80">
        <f t="shared" si="38"/>
        <v>0</v>
      </c>
      <c r="AK30" s="80">
        <f t="shared" si="38"/>
        <v>0</v>
      </c>
      <c r="AL30" s="80">
        <f t="shared" si="38"/>
        <v>0</v>
      </c>
      <c r="AM30" s="80">
        <f t="shared" si="38"/>
        <v>0</v>
      </c>
      <c r="AN30" s="80">
        <f t="shared" si="38"/>
        <v>0</v>
      </c>
      <c r="AO30" s="80">
        <f t="shared" si="38"/>
        <v>0</v>
      </c>
      <c r="AP30" s="80">
        <f t="shared" si="38"/>
        <v>0</v>
      </c>
      <c r="AQ30" s="80">
        <f t="shared" si="38"/>
        <v>0</v>
      </c>
      <c r="AR30" s="80">
        <f t="shared" si="38"/>
        <v>0</v>
      </c>
      <c r="AS30" s="80">
        <f t="shared" si="38"/>
        <v>0</v>
      </c>
      <c r="AT30" s="80">
        <f t="shared" si="38"/>
        <v>0</v>
      </c>
      <c r="AU30" s="80">
        <f t="shared" si="38"/>
        <v>0</v>
      </c>
      <c r="AV30" s="80">
        <f t="shared" si="38"/>
        <v>0</v>
      </c>
      <c r="AW30" s="80">
        <f t="shared" si="38"/>
        <v>0</v>
      </c>
      <c r="AX30" s="80">
        <f t="shared" si="38"/>
        <v>0</v>
      </c>
      <c r="AY30" s="80">
        <f t="shared" si="38"/>
        <v>0</v>
      </c>
      <c r="AZ30" s="80">
        <f t="shared" si="39"/>
        <v>0</v>
      </c>
      <c r="BA30" s="80">
        <f t="shared" si="39"/>
        <v>0</v>
      </c>
      <c r="BB30" s="80">
        <f t="shared" si="39"/>
        <v>0</v>
      </c>
      <c r="BC30" s="80">
        <f t="shared" si="39"/>
        <v>0</v>
      </c>
      <c r="BD30" s="80">
        <f t="shared" si="39"/>
        <v>0</v>
      </c>
      <c r="BE30" s="80">
        <f t="shared" si="39"/>
        <v>0</v>
      </c>
      <c r="BF30" s="80">
        <f t="shared" si="39"/>
        <v>0</v>
      </c>
      <c r="BG30" s="80">
        <f t="shared" si="39"/>
        <v>0</v>
      </c>
      <c r="BH30" s="80">
        <f t="shared" si="39"/>
        <v>0</v>
      </c>
      <c r="BI30" s="80">
        <f t="shared" si="39"/>
        <v>0</v>
      </c>
      <c r="BJ30" s="80">
        <f t="shared" si="39"/>
        <v>0</v>
      </c>
      <c r="BK30" s="80">
        <f t="shared" si="39"/>
        <v>0</v>
      </c>
      <c r="BL30" s="80">
        <f t="shared" si="39"/>
        <v>0</v>
      </c>
      <c r="BM30" s="80">
        <f t="shared" si="39"/>
        <v>0</v>
      </c>
      <c r="BN30" s="80">
        <f t="shared" si="39"/>
        <v>0</v>
      </c>
      <c r="BO30" s="80">
        <f t="shared" si="39"/>
        <v>0</v>
      </c>
      <c r="BP30" s="80">
        <f t="shared" si="40"/>
        <v>0</v>
      </c>
      <c r="BQ30" s="80">
        <f t="shared" si="40"/>
        <v>0</v>
      </c>
      <c r="BR30" s="80">
        <f t="shared" si="40"/>
        <v>0</v>
      </c>
      <c r="BS30" s="80">
        <f t="shared" si="40"/>
        <v>0</v>
      </c>
      <c r="BT30" s="80">
        <f t="shared" si="40"/>
        <v>0</v>
      </c>
      <c r="BU30" s="80">
        <f t="shared" si="40"/>
        <v>0</v>
      </c>
      <c r="BV30" s="80">
        <f t="shared" si="40"/>
        <v>0</v>
      </c>
      <c r="BW30" s="80">
        <f t="shared" si="40"/>
        <v>0</v>
      </c>
      <c r="BX30" s="80">
        <f t="shared" si="40"/>
        <v>0</v>
      </c>
      <c r="BY30" s="80">
        <f t="shared" si="40"/>
        <v>0</v>
      </c>
      <c r="BZ30" s="80">
        <f t="shared" si="40"/>
        <v>0</v>
      </c>
      <c r="CA30" s="80">
        <f t="shared" si="40"/>
        <v>0</v>
      </c>
      <c r="CB30" s="80">
        <f t="shared" si="40"/>
        <v>0</v>
      </c>
      <c r="CC30" s="80">
        <f t="shared" si="40"/>
        <v>0</v>
      </c>
      <c r="CD30" s="80">
        <f t="shared" si="40"/>
        <v>0</v>
      </c>
      <c r="CE30" s="80">
        <f t="shared" si="40"/>
        <v>0</v>
      </c>
      <c r="CF30" s="80">
        <f t="shared" si="41"/>
        <v>0</v>
      </c>
      <c r="CG30" s="80">
        <f t="shared" si="41"/>
        <v>0</v>
      </c>
      <c r="CH30" s="80">
        <f t="shared" si="41"/>
        <v>0</v>
      </c>
      <c r="CI30" s="80">
        <f t="shared" si="41"/>
        <v>0</v>
      </c>
      <c r="CJ30" s="80">
        <f t="shared" si="41"/>
        <v>0</v>
      </c>
      <c r="CK30" s="80">
        <f t="shared" si="41"/>
        <v>0</v>
      </c>
      <c r="CL30" s="80">
        <f t="shared" si="41"/>
        <v>0</v>
      </c>
      <c r="CM30" s="80">
        <f t="shared" si="41"/>
        <v>0</v>
      </c>
      <c r="CN30" s="80">
        <f t="shared" si="41"/>
        <v>0</v>
      </c>
      <c r="CO30" s="80">
        <f t="shared" si="41"/>
        <v>0</v>
      </c>
      <c r="CP30" s="80">
        <f t="shared" si="41"/>
        <v>0</v>
      </c>
      <c r="CQ30" s="80">
        <f t="shared" si="41"/>
        <v>0</v>
      </c>
      <c r="CR30" s="80">
        <f t="shared" si="41"/>
        <v>0</v>
      </c>
      <c r="CS30" s="80">
        <f t="shared" si="41"/>
        <v>0</v>
      </c>
      <c r="CT30" s="80">
        <f t="shared" si="41"/>
        <v>0</v>
      </c>
      <c r="CU30" s="80">
        <f t="shared" si="41"/>
        <v>0</v>
      </c>
      <c r="CV30" s="80">
        <f t="shared" si="42"/>
        <v>0</v>
      </c>
      <c r="CW30" s="80">
        <f t="shared" si="42"/>
        <v>0</v>
      </c>
      <c r="CX30" s="80">
        <f t="shared" si="42"/>
        <v>0</v>
      </c>
      <c r="CY30" s="80">
        <f t="shared" si="42"/>
        <v>0</v>
      </c>
      <c r="CZ30" s="80">
        <f t="shared" si="42"/>
        <v>0</v>
      </c>
      <c r="DA30" s="80">
        <f t="shared" si="42"/>
        <v>0</v>
      </c>
      <c r="DB30" s="80">
        <f t="shared" si="42"/>
        <v>0</v>
      </c>
      <c r="DC30" s="80">
        <f t="shared" si="42"/>
        <v>0</v>
      </c>
      <c r="DD30" s="80">
        <f t="shared" si="42"/>
        <v>0</v>
      </c>
      <c r="DE30" s="80">
        <f t="shared" si="42"/>
        <v>0</v>
      </c>
      <c r="DF30" s="80">
        <f t="shared" si="42"/>
        <v>0</v>
      </c>
      <c r="DG30" s="80">
        <f t="shared" si="42"/>
        <v>0</v>
      </c>
      <c r="DH30" s="80">
        <f t="shared" si="42"/>
        <v>0</v>
      </c>
      <c r="DI30" s="80">
        <f t="shared" si="42"/>
        <v>0</v>
      </c>
      <c r="DJ30" s="80">
        <f t="shared" si="42"/>
        <v>0</v>
      </c>
      <c r="DK30" s="80">
        <f t="shared" si="42"/>
        <v>0</v>
      </c>
      <c r="DL30" s="80">
        <f t="shared" si="43"/>
        <v>0</v>
      </c>
      <c r="DM30" s="80">
        <f t="shared" si="43"/>
        <v>0</v>
      </c>
      <c r="DN30" s="80">
        <f t="shared" si="43"/>
        <v>0</v>
      </c>
      <c r="DO30" s="80">
        <f t="shared" si="43"/>
        <v>0</v>
      </c>
      <c r="DP30" s="80">
        <f t="shared" si="43"/>
        <v>0</v>
      </c>
      <c r="DQ30" s="80">
        <f t="shared" si="43"/>
        <v>0</v>
      </c>
      <c r="DR30" s="80">
        <f t="shared" si="43"/>
        <v>0</v>
      </c>
      <c r="DS30" s="80">
        <f t="shared" si="43"/>
        <v>0</v>
      </c>
      <c r="DT30" s="80">
        <f t="shared" si="43"/>
        <v>0</v>
      </c>
      <c r="DU30" s="80">
        <f t="shared" si="43"/>
        <v>0</v>
      </c>
      <c r="DV30" s="80">
        <f t="shared" si="43"/>
        <v>0</v>
      </c>
      <c r="DW30" s="80">
        <f t="shared" si="43"/>
        <v>0</v>
      </c>
      <c r="DX30" s="80">
        <f t="shared" si="43"/>
        <v>0</v>
      </c>
      <c r="DY30" s="80">
        <f t="shared" si="43"/>
        <v>0</v>
      </c>
      <c r="DZ30" s="80">
        <f t="shared" si="43"/>
        <v>0</v>
      </c>
      <c r="EA30" s="80">
        <f t="shared" si="43"/>
        <v>0</v>
      </c>
      <c r="EB30" s="80">
        <f t="shared" si="44"/>
        <v>0</v>
      </c>
      <c r="EC30" s="80">
        <f t="shared" si="44"/>
        <v>0</v>
      </c>
      <c r="ED30" s="80">
        <f t="shared" si="44"/>
        <v>0</v>
      </c>
      <c r="EE30" s="80">
        <f t="shared" si="44"/>
        <v>0</v>
      </c>
      <c r="EF30" s="80">
        <f t="shared" si="44"/>
        <v>0</v>
      </c>
      <c r="EG30" s="80">
        <f t="shared" si="44"/>
        <v>0</v>
      </c>
      <c r="EH30" s="80">
        <f t="shared" si="44"/>
        <v>0</v>
      </c>
      <c r="EI30" s="80">
        <f t="shared" si="44"/>
        <v>0</v>
      </c>
      <c r="EJ30" s="80">
        <f t="shared" si="44"/>
        <v>0</v>
      </c>
      <c r="EK30" s="80">
        <f t="shared" si="44"/>
        <v>0</v>
      </c>
      <c r="EL30" s="80">
        <f t="shared" si="44"/>
        <v>0</v>
      </c>
      <c r="EM30" s="80">
        <f t="shared" si="44"/>
        <v>0</v>
      </c>
      <c r="EN30" s="80">
        <f t="shared" si="44"/>
        <v>0</v>
      </c>
      <c r="EO30" s="80">
        <f t="shared" si="44"/>
        <v>0</v>
      </c>
      <c r="EP30" s="80">
        <f t="shared" si="44"/>
        <v>0</v>
      </c>
      <c r="EQ30" s="80">
        <f t="shared" si="44"/>
        <v>0</v>
      </c>
      <c r="ER30" s="80">
        <f t="shared" si="45"/>
        <v>0</v>
      </c>
      <c r="ES30" s="80">
        <f t="shared" si="45"/>
        <v>0</v>
      </c>
      <c r="ET30" s="80">
        <f t="shared" si="45"/>
        <v>0</v>
      </c>
      <c r="EU30" s="80">
        <f t="shared" si="45"/>
        <v>0</v>
      </c>
    </row>
    <row r="31" spans="2:151" x14ac:dyDescent="0.25">
      <c r="F31">
        <f t="shared" si="23"/>
        <v>27</v>
      </c>
      <c r="G31">
        <f t="shared" si="24"/>
        <v>0</v>
      </c>
      <c r="H31">
        <f t="shared" si="25"/>
        <v>2</v>
      </c>
      <c r="I31" s="86">
        <f t="shared" si="26"/>
        <v>1</v>
      </c>
      <c r="J31" s="80">
        <f t="shared" si="27"/>
        <v>0</v>
      </c>
      <c r="K31" s="80">
        <f t="shared" si="9"/>
        <v>0</v>
      </c>
      <c r="L31" s="80">
        <f t="shared" si="10"/>
        <v>0</v>
      </c>
      <c r="M31" s="80">
        <f t="shared" si="11"/>
        <v>29</v>
      </c>
      <c r="N31" s="80">
        <f t="shared" si="12"/>
        <v>29</v>
      </c>
      <c r="O31" s="80">
        <f t="shared" si="13"/>
        <v>149</v>
      </c>
      <c r="R31">
        <f t="shared" si="28"/>
        <v>46569</v>
      </c>
      <c r="T31" s="80">
        <f t="shared" si="37"/>
        <v>0</v>
      </c>
      <c r="U31" s="80">
        <f t="shared" si="37"/>
        <v>0</v>
      </c>
      <c r="V31" s="80">
        <f t="shared" si="37"/>
        <v>0</v>
      </c>
      <c r="W31" s="80">
        <f t="shared" si="37"/>
        <v>0</v>
      </c>
      <c r="X31" s="80">
        <f t="shared" si="37"/>
        <v>0</v>
      </c>
      <c r="Y31" s="80">
        <f t="shared" si="37"/>
        <v>0</v>
      </c>
      <c r="Z31" s="80">
        <f t="shared" si="37"/>
        <v>0</v>
      </c>
      <c r="AA31" s="80">
        <f t="shared" si="37"/>
        <v>0</v>
      </c>
      <c r="AB31" s="80">
        <f t="shared" si="37"/>
        <v>0</v>
      </c>
      <c r="AC31" s="80">
        <f t="shared" si="37"/>
        <v>0</v>
      </c>
      <c r="AD31" s="80">
        <f t="shared" si="37"/>
        <v>0</v>
      </c>
      <c r="AE31" s="80">
        <f t="shared" si="37"/>
        <v>0</v>
      </c>
      <c r="AF31" s="80">
        <f t="shared" si="37"/>
        <v>0</v>
      </c>
      <c r="AG31" s="80">
        <f t="shared" si="37"/>
        <v>0</v>
      </c>
      <c r="AH31" s="80">
        <f t="shared" si="37"/>
        <v>0</v>
      </c>
      <c r="AI31" s="80">
        <f t="shared" si="37"/>
        <v>0</v>
      </c>
      <c r="AJ31" s="80">
        <f t="shared" si="38"/>
        <v>0</v>
      </c>
      <c r="AK31" s="80">
        <f t="shared" si="38"/>
        <v>0</v>
      </c>
      <c r="AL31" s="80">
        <f t="shared" si="38"/>
        <v>0</v>
      </c>
      <c r="AM31" s="80">
        <f t="shared" si="38"/>
        <v>0</v>
      </c>
      <c r="AN31" s="80">
        <f t="shared" si="38"/>
        <v>0</v>
      </c>
      <c r="AO31" s="80">
        <f t="shared" si="38"/>
        <v>0</v>
      </c>
      <c r="AP31" s="80">
        <f t="shared" si="38"/>
        <v>0</v>
      </c>
      <c r="AQ31" s="80">
        <f t="shared" si="38"/>
        <v>0</v>
      </c>
      <c r="AR31" s="80">
        <f t="shared" si="38"/>
        <v>0</v>
      </c>
      <c r="AS31" s="80">
        <f t="shared" si="38"/>
        <v>0</v>
      </c>
      <c r="AT31" s="80">
        <f t="shared" si="38"/>
        <v>0</v>
      </c>
      <c r="AU31" s="80">
        <f t="shared" si="38"/>
        <v>0</v>
      </c>
      <c r="AV31" s="80">
        <f t="shared" si="38"/>
        <v>0</v>
      </c>
      <c r="AW31" s="80">
        <f t="shared" si="38"/>
        <v>0</v>
      </c>
      <c r="AX31" s="80">
        <f t="shared" si="38"/>
        <v>0</v>
      </c>
      <c r="AY31" s="80">
        <f t="shared" si="38"/>
        <v>0</v>
      </c>
      <c r="AZ31" s="80">
        <f t="shared" si="39"/>
        <v>0</v>
      </c>
      <c r="BA31" s="80">
        <f t="shared" si="39"/>
        <v>0</v>
      </c>
      <c r="BB31" s="80">
        <f t="shared" si="39"/>
        <v>0</v>
      </c>
      <c r="BC31" s="80">
        <f t="shared" si="39"/>
        <v>0</v>
      </c>
      <c r="BD31" s="80">
        <f t="shared" si="39"/>
        <v>0</v>
      </c>
      <c r="BE31" s="80">
        <f t="shared" si="39"/>
        <v>0</v>
      </c>
      <c r="BF31" s="80">
        <f t="shared" si="39"/>
        <v>0</v>
      </c>
      <c r="BG31" s="80">
        <f t="shared" si="39"/>
        <v>0</v>
      </c>
      <c r="BH31" s="80">
        <f t="shared" si="39"/>
        <v>0</v>
      </c>
      <c r="BI31" s="80">
        <f t="shared" si="39"/>
        <v>0</v>
      </c>
      <c r="BJ31" s="80">
        <f t="shared" si="39"/>
        <v>0</v>
      </c>
      <c r="BK31" s="80">
        <f t="shared" si="39"/>
        <v>0</v>
      </c>
      <c r="BL31" s="80">
        <f t="shared" si="39"/>
        <v>0</v>
      </c>
      <c r="BM31" s="80">
        <f t="shared" si="39"/>
        <v>0</v>
      </c>
      <c r="BN31" s="80">
        <f t="shared" si="39"/>
        <v>0</v>
      </c>
      <c r="BO31" s="80">
        <f t="shared" si="39"/>
        <v>0</v>
      </c>
      <c r="BP31" s="80">
        <f t="shared" si="40"/>
        <v>0</v>
      </c>
      <c r="BQ31" s="80">
        <f t="shared" si="40"/>
        <v>0</v>
      </c>
      <c r="BR31" s="80">
        <f t="shared" si="40"/>
        <v>0</v>
      </c>
      <c r="BS31" s="80">
        <f t="shared" si="40"/>
        <v>0</v>
      </c>
      <c r="BT31" s="80">
        <f t="shared" si="40"/>
        <v>0</v>
      </c>
      <c r="BU31" s="80">
        <f t="shared" si="40"/>
        <v>0</v>
      </c>
      <c r="BV31" s="80">
        <f t="shared" si="40"/>
        <v>0</v>
      </c>
      <c r="BW31" s="80">
        <f t="shared" si="40"/>
        <v>0</v>
      </c>
      <c r="BX31" s="80">
        <f t="shared" si="40"/>
        <v>0</v>
      </c>
      <c r="BY31" s="80">
        <f t="shared" si="40"/>
        <v>0</v>
      </c>
      <c r="BZ31" s="80">
        <f t="shared" si="40"/>
        <v>0</v>
      </c>
      <c r="CA31" s="80">
        <f t="shared" si="40"/>
        <v>0</v>
      </c>
      <c r="CB31" s="80">
        <f t="shared" si="40"/>
        <v>0</v>
      </c>
      <c r="CC31" s="80">
        <f t="shared" si="40"/>
        <v>0</v>
      </c>
      <c r="CD31" s="80">
        <f t="shared" si="40"/>
        <v>0</v>
      </c>
      <c r="CE31" s="80">
        <f t="shared" si="40"/>
        <v>0</v>
      </c>
      <c r="CF31" s="80">
        <f t="shared" si="41"/>
        <v>0</v>
      </c>
      <c r="CG31" s="80">
        <f t="shared" si="41"/>
        <v>0</v>
      </c>
      <c r="CH31" s="80">
        <f t="shared" si="41"/>
        <v>0</v>
      </c>
      <c r="CI31" s="80">
        <f t="shared" si="41"/>
        <v>0</v>
      </c>
      <c r="CJ31" s="80">
        <f t="shared" si="41"/>
        <v>0</v>
      </c>
      <c r="CK31" s="80">
        <f t="shared" si="41"/>
        <v>0</v>
      </c>
      <c r="CL31" s="80">
        <f t="shared" si="41"/>
        <v>0</v>
      </c>
      <c r="CM31" s="80">
        <f t="shared" si="41"/>
        <v>0</v>
      </c>
      <c r="CN31" s="80">
        <f t="shared" si="41"/>
        <v>0</v>
      </c>
      <c r="CO31" s="80">
        <f t="shared" si="41"/>
        <v>0</v>
      </c>
      <c r="CP31" s="80">
        <f t="shared" si="41"/>
        <v>0</v>
      </c>
      <c r="CQ31" s="80">
        <f t="shared" si="41"/>
        <v>0</v>
      </c>
      <c r="CR31" s="80">
        <f t="shared" si="41"/>
        <v>0</v>
      </c>
      <c r="CS31" s="80">
        <f t="shared" si="41"/>
        <v>0</v>
      </c>
      <c r="CT31" s="80">
        <f t="shared" si="41"/>
        <v>0</v>
      </c>
      <c r="CU31" s="80">
        <f t="shared" si="41"/>
        <v>0</v>
      </c>
      <c r="CV31" s="80">
        <f t="shared" si="42"/>
        <v>0</v>
      </c>
      <c r="CW31" s="80">
        <f t="shared" si="42"/>
        <v>0</v>
      </c>
      <c r="CX31" s="80">
        <f t="shared" si="42"/>
        <v>0</v>
      </c>
      <c r="CY31" s="80">
        <f t="shared" si="42"/>
        <v>0</v>
      </c>
      <c r="CZ31" s="80">
        <f t="shared" si="42"/>
        <v>0</v>
      </c>
      <c r="DA31" s="80">
        <f t="shared" si="42"/>
        <v>0</v>
      </c>
      <c r="DB31" s="80">
        <f t="shared" si="42"/>
        <v>0</v>
      </c>
      <c r="DC31" s="80">
        <f t="shared" si="42"/>
        <v>0</v>
      </c>
      <c r="DD31" s="80">
        <f t="shared" si="42"/>
        <v>0</v>
      </c>
      <c r="DE31" s="80">
        <f t="shared" si="42"/>
        <v>0</v>
      </c>
      <c r="DF31" s="80">
        <f t="shared" si="42"/>
        <v>0</v>
      </c>
      <c r="DG31" s="80">
        <f t="shared" si="42"/>
        <v>0</v>
      </c>
      <c r="DH31" s="80">
        <f t="shared" si="42"/>
        <v>0</v>
      </c>
      <c r="DI31" s="80">
        <f t="shared" si="42"/>
        <v>0</v>
      </c>
      <c r="DJ31" s="80">
        <f t="shared" si="42"/>
        <v>0</v>
      </c>
      <c r="DK31" s="80">
        <f t="shared" si="42"/>
        <v>0</v>
      </c>
      <c r="DL31" s="80">
        <f t="shared" si="43"/>
        <v>0</v>
      </c>
      <c r="DM31" s="80">
        <f t="shared" si="43"/>
        <v>0</v>
      </c>
      <c r="DN31" s="80">
        <f t="shared" si="43"/>
        <v>0</v>
      </c>
      <c r="DO31" s="80">
        <f t="shared" si="43"/>
        <v>0</v>
      </c>
      <c r="DP31" s="80">
        <f t="shared" si="43"/>
        <v>0</v>
      </c>
      <c r="DQ31" s="80">
        <f t="shared" si="43"/>
        <v>0</v>
      </c>
      <c r="DR31" s="80">
        <f t="shared" si="43"/>
        <v>0</v>
      </c>
      <c r="DS31" s="80">
        <f t="shared" si="43"/>
        <v>0</v>
      </c>
      <c r="DT31" s="80">
        <f t="shared" si="43"/>
        <v>0</v>
      </c>
      <c r="DU31" s="80">
        <f t="shared" si="43"/>
        <v>0</v>
      </c>
      <c r="DV31" s="80">
        <f t="shared" si="43"/>
        <v>0</v>
      </c>
      <c r="DW31" s="80">
        <f t="shared" si="43"/>
        <v>0</v>
      </c>
      <c r="DX31" s="80">
        <f t="shared" si="43"/>
        <v>0</v>
      </c>
      <c r="DY31" s="80">
        <f t="shared" si="43"/>
        <v>0</v>
      </c>
      <c r="DZ31" s="80">
        <f t="shared" si="43"/>
        <v>0</v>
      </c>
      <c r="EA31" s="80">
        <f t="shared" si="43"/>
        <v>0</v>
      </c>
      <c r="EB31" s="80">
        <f t="shared" si="44"/>
        <v>0</v>
      </c>
      <c r="EC31" s="80">
        <f t="shared" si="44"/>
        <v>0</v>
      </c>
      <c r="ED31" s="80">
        <f t="shared" si="44"/>
        <v>0</v>
      </c>
      <c r="EE31" s="80">
        <f t="shared" si="44"/>
        <v>0</v>
      </c>
      <c r="EF31" s="80">
        <f t="shared" si="44"/>
        <v>0</v>
      </c>
      <c r="EG31" s="80">
        <f t="shared" si="44"/>
        <v>0</v>
      </c>
      <c r="EH31" s="80">
        <f t="shared" si="44"/>
        <v>0</v>
      </c>
      <c r="EI31" s="80">
        <f t="shared" si="44"/>
        <v>0</v>
      </c>
      <c r="EJ31" s="80">
        <f t="shared" si="44"/>
        <v>0</v>
      </c>
      <c r="EK31" s="80">
        <f t="shared" si="44"/>
        <v>0</v>
      </c>
      <c r="EL31" s="80">
        <f t="shared" si="44"/>
        <v>0</v>
      </c>
      <c r="EM31" s="80">
        <f t="shared" si="44"/>
        <v>0</v>
      </c>
      <c r="EN31" s="80">
        <f t="shared" si="44"/>
        <v>0</v>
      </c>
      <c r="EO31" s="80">
        <f t="shared" si="44"/>
        <v>0</v>
      </c>
      <c r="EP31" s="80">
        <f t="shared" si="44"/>
        <v>0</v>
      </c>
      <c r="EQ31" s="80">
        <f t="shared" si="44"/>
        <v>0</v>
      </c>
      <c r="ER31" s="80">
        <f t="shared" si="45"/>
        <v>0</v>
      </c>
      <c r="ES31" s="80">
        <f t="shared" si="45"/>
        <v>0</v>
      </c>
      <c r="ET31" s="80">
        <f t="shared" si="45"/>
        <v>0</v>
      </c>
      <c r="EU31" s="80">
        <f t="shared" si="45"/>
        <v>0</v>
      </c>
    </row>
    <row r="32" spans="2:151" x14ac:dyDescent="0.25">
      <c r="F32">
        <f t="shared" si="23"/>
        <v>28</v>
      </c>
      <c r="G32">
        <f t="shared" si="24"/>
        <v>0</v>
      </c>
      <c r="H32">
        <f t="shared" si="25"/>
        <v>2</v>
      </c>
      <c r="I32" s="86">
        <f t="shared" si="26"/>
        <v>1</v>
      </c>
      <c r="J32" s="80">
        <f t="shared" si="27"/>
        <v>0</v>
      </c>
      <c r="K32" s="80">
        <f t="shared" si="9"/>
        <v>0</v>
      </c>
      <c r="L32" s="80">
        <f t="shared" si="10"/>
        <v>0</v>
      </c>
      <c r="M32" s="80">
        <f t="shared" si="11"/>
        <v>30</v>
      </c>
      <c r="N32" s="80">
        <f t="shared" si="12"/>
        <v>30</v>
      </c>
      <c r="O32" s="80">
        <f t="shared" si="13"/>
        <v>150</v>
      </c>
      <c r="R32">
        <f t="shared" si="28"/>
        <v>46600</v>
      </c>
      <c r="T32" s="80">
        <f t="shared" si="37"/>
        <v>0</v>
      </c>
      <c r="U32" s="80">
        <f t="shared" si="37"/>
        <v>0</v>
      </c>
      <c r="V32" s="80">
        <f t="shared" si="37"/>
        <v>0</v>
      </c>
      <c r="W32" s="80">
        <f t="shared" si="37"/>
        <v>0</v>
      </c>
      <c r="X32" s="80">
        <f t="shared" si="37"/>
        <v>0</v>
      </c>
      <c r="Y32" s="80">
        <f t="shared" si="37"/>
        <v>0</v>
      </c>
      <c r="Z32" s="80">
        <f t="shared" si="37"/>
        <v>0</v>
      </c>
      <c r="AA32" s="80">
        <f t="shared" si="37"/>
        <v>0</v>
      </c>
      <c r="AB32" s="80">
        <f t="shared" si="37"/>
        <v>0</v>
      </c>
      <c r="AC32" s="80">
        <f t="shared" si="37"/>
        <v>0</v>
      </c>
      <c r="AD32" s="80">
        <f t="shared" si="37"/>
        <v>0</v>
      </c>
      <c r="AE32" s="80">
        <f t="shared" si="37"/>
        <v>0</v>
      </c>
      <c r="AF32" s="80">
        <f t="shared" si="37"/>
        <v>0</v>
      </c>
      <c r="AG32" s="80">
        <f t="shared" si="37"/>
        <v>0</v>
      </c>
      <c r="AH32" s="80">
        <f t="shared" si="37"/>
        <v>0</v>
      </c>
      <c r="AI32" s="80">
        <f t="shared" si="37"/>
        <v>0</v>
      </c>
      <c r="AJ32" s="80">
        <f t="shared" si="38"/>
        <v>0</v>
      </c>
      <c r="AK32" s="80">
        <f t="shared" si="38"/>
        <v>0</v>
      </c>
      <c r="AL32" s="80">
        <f t="shared" si="38"/>
        <v>0</v>
      </c>
      <c r="AM32" s="80">
        <f t="shared" si="38"/>
        <v>0</v>
      </c>
      <c r="AN32" s="80">
        <f t="shared" si="38"/>
        <v>0</v>
      </c>
      <c r="AO32" s="80">
        <f t="shared" si="38"/>
        <v>0</v>
      </c>
      <c r="AP32" s="80">
        <f t="shared" si="38"/>
        <v>0</v>
      </c>
      <c r="AQ32" s="80">
        <f t="shared" si="38"/>
        <v>0</v>
      </c>
      <c r="AR32" s="80">
        <f t="shared" si="38"/>
        <v>0</v>
      </c>
      <c r="AS32" s="80">
        <f t="shared" si="38"/>
        <v>0</v>
      </c>
      <c r="AT32" s="80">
        <f t="shared" si="38"/>
        <v>0</v>
      </c>
      <c r="AU32" s="80">
        <f t="shared" si="38"/>
        <v>0</v>
      </c>
      <c r="AV32" s="80">
        <f t="shared" si="38"/>
        <v>0</v>
      </c>
      <c r="AW32" s="80">
        <f t="shared" si="38"/>
        <v>0</v>
      </c>
      <c r="AX32" s="80">
        <f t="shared" si="38"/>
        <v>0</v>
      </c>
      <c r="AY32" s="80">
        <f t="shared" si="38"/>
        <v>0</v>
      </c>
      <c r="AZ32" s="80">
        <f t="shared" si="39"/>
        <v>0</v>
      </c>
      <c r="BA32" s="80">
        <f t="shared" si="39"/>
        <v>0</v>
      </c>
      <c r="BB32" s="80">
        <f t="shared" si="39"/>
        <v>0</v>
      </c>
      <c r="BC32" s="80">
        <f t="shared" si="39"/>
        <v>0</v>
      </c>
      <c r="BD32" s="80">
        <f t="shared" si="39"/>
        <v>0</v>
      </c>
      <c r="BE32" s="80">
        <f t="shared" si="39"/>
        <v>0</v>
      </c>
      <c r="BF32" s="80">
        <f t="shared" si="39"/>
        <v>0</v>
      </c>
      <c r="BG32" s="80">
        <f t="shared" si="39"/>
        <v>0</v>
      </c>
      <c r="BH32" s="80">
        <f t="shared" si="39"/>
        <v>0</v>
      </c>
      <c r="BI32" s="80">
        <f t="shared" si="39"/>
        <v>0</v>
      </c>
      <c r="BJ32" s="80">
        <f t="shared" si="39"/>
        <v>0</v>
      </c>
      <c r="BK32" s="80">
        <f t="shared" si="39"/>
        <v>0</v>
      </c>
      <c r="BL32" s="80">
        <f t="shared" si="39"/>
        <v>0</v>
      </c>
      <c r="BM32" s="80">
        <f t="shared" si="39"/>
        <v>0</v>
      </c>
      <c r="BN32" s="80">
        <f t="shared" si="39"/>
        <v>0</v>
      </c>
      <c r="BO32" s="80">
        <f t="shared" si="39"/>
        <v>0</v>
      </c>
      <c r="BP32" s="80">
        <f t="shared" si="40"/>
        <v>0</v>
      </c>
      <c r="BQ32" s="80">
        <f t="shared" si="40"/>
        <v>0</v>
      </c>
      <c r="BR32" s="80">
        <f t="shared" si="40"/>
        <v>0</v>
      </c>
      <c r="BS32" s="80">
        <f t="shared" si="40"/>
        <v>0</v>
      </c>
      <c r="BT32" s="80">
        <f t="shared" si="40"/>
        <v>0</v>
      </c>
      <c r="BU32" s="80">
        <f t="shared" si="40"/>
        <v>0</v>
      </c>
      <c r="BV32" s="80">
        <f t="shared" si="40"/>
        <v>0</v>
      </c>
      <c r="BW32" s="80">
        <f t="shared" si="40"/>
        <v>0</v>
      </c>
      <c r="BX32" s="80">
        <f t="shared" si="40"/>
        <v>0</v>
      </c>
      <c r="BY32" s="80">
        <f t="shared" si="40"/>
        <v>0</v>
      </c>
      <c r="BZ32" s="80">
        <f t="shared" si="40"/>
        <v>0</v>
      </c>
      <c r="CA32" s="80">
        <f t="shared" si="40"/>
        <v>0</v>
      </c>
      <c r="CB32" s="80">
        <f t="shared" si="40"/>
        <v>0</v>
      </c>
      <c r="CC32" s="80">
        <f t="shared" si="40"/>
        <v>0</v>
      </c>
      <c r="CD32" s="80">
        <f t="shared" si="40"/>
        <v>0</v>
      </c>
      <c r="CE32" s="80">
        <f t="shared" si="40"/>
        <v>0</v>
      </c>
      <c r="CF32" s="80">
        <f t="shared" si="41"/>
        <v>0</v>
      </c>
      <c r="CG32" s="80">
        <f t="shared" si="41"/>
        <v>0</v>
      </c>
      <c r="CH32" s="80">
        <f t="shared" si="41"/>
        <v>0</v>
      </c>
      <c r="CI32" s="80">
        <f t="shared" si="41"/>
        <v>0</v>
      </c>
      <c r="CJ32" s="80">
        <f t="shared" si="41"/>
        <v>0</v>
      </c>
      <c r="CK32" s="80">
        <f t="shared" si="41"/>
        <v>0</v>
      </c>
      <c r="CL32" s="80">
        <f t="shared" si="41"/>
        <v>0</v>
      </c>
      <c r="CM32" s="80">
        <f t="shared" si="41"/>
        <v>0</v>
      </c>
      <c r="CN32" s="80">
        <f t="shared" si="41"/>
        <v>0</v>
      </c>
      <c r="CO32" s="80">
        <f t="shared" si="41"/>
        <v>0</v>
      </c>
      <c r="CP32" s="80">
        <f t="shared" si="41"/>
        <v>0</v>
      </c>
      <c r="CQ32" s="80">
        <f t="shared" si="41"/>
        <v>0</v>
      </c>
      <c r="CR32" s="80">
        <f t="shared" si="41"/>
        <v>0</v>
      </c>
      <c r="CS32" s="80">
        <f t="shared" si="41"/>
        <v>0</v>
      </c>
      <c r="CT32" s="80">
        <f t="shared" si="41"/>
        <v>0</v>
      </c>
      <c r="CU32" s="80">
        <f t="shared" si="41"/>
        <v>0</v>
      </c>
      <c r="CV32" s="80">
        <f t="shared" si="42"/>
        <v>0</v>
      </c>
      <c r="CW32" s="80">
        <f t="shared" si="42"/>
        <v>0</v>
      </c>
      <c r="CX32" s="80">
        <f t="shared" si="42"/>
        <v>0</v>
      </c>
      <c r="CY32" s="80">
        <f t="shared" si="42"/>
        <v>0</v>
      </c>
      <c r="CZ32" s="80">
        <f t="shared" si="42"/>
        <v>0</v>
      </c>
      <c r="DA32" s="80">
        <f t="shared" si="42"/>
        <v>0</v>
      </c>
      <c r="DB32" s="80">
        <f t="shared" si="42"/>
        <v>0</v>
      </c>
      <c r="DC32" s="80">
        <f t="shared" si="42"/>
        <v>0</v>
      </c>
      <c r="DD32" s="80">
        <f t="shared" si="42"/>
        <v>0</v>
      </c>
      <c r="DE32" s="80">
        <f t="shared" si="42"/>
        <v>0</v>
      </c>
      <c r="DF32" s="80">
        <f t="shared" si="42"/>
        <v>0</v>
      </c>
      <c r="DG32" s="80">
        <f t="shared" si="42"/>
        <v>0</v>
      </c>
      <c r="DH32" s="80">
        <f t="shared" si="42"/>
        <v>0</v>
      </c>
      <c r="DI32" s="80">
        <f t="shared" si="42"/>
        <v>0</v>
      </c>
      <c r="DJ32" s="80">
        <f t="shared" si="42"/>
        <v>0</v>
      </c>
      <c r="DK32" s="80">
        <f t="shared" si="42"/>
        <v>0</v>
      </c>
      <c r="DL32" s="80">
        <f t="shared" si="43"/>
        <v>0</v>
      </c>
      <c r="DM32" s="80">
        <f t="shared" si="43"/>
        <v>0</v>
      </c>
      <c r="DN32" s="80">
        <f t="shared" si="43"/>
        <v>0</v>
      </c>
      <c r="DO32" s="80">
        <f t="shared" si="43"/>
        <v>0</v>
      </c>
      <c r="DP32" s="80">
        <f t="shared" si="43"/>
        <v>0</v>
      </c>
      <c r="DQ32" s="80">
        <f t="shared" si="43"/>
        <v>0</v>
      </c>
      <c r="DR32" s="80">
        <f t="shared" si="43"/>
        <v>0</v>
      </c>
      <c r="DS32" s="80">
        <f t="shared" si="43"/>
        <v>0</v>
      </c>
      <c r="DT32" s="80">
        <f t="shared" si="43"/>
        <v>0</v>
      </c>
      <c r="DU32" s="80">
        <f t="shared" si="43"/>
        <v>0</v>
      </c>
      <c r="DV32" s="80">
        <f t="shared" si="43"/>
        <v>0</v>
      </c>
      <c r="DW32" s="80">
        <f t="shared" si="43"/>
        <v>0</v>
      </c>
      <c r="DX32" s="80">
        <f t="shared" si="43"/>
        <v>0</v>
      </c>
      <c r="DY32" s="80">
        <f t="shared" si="43"/>
        <v>0</v>
      </c>
      <c r="DZ32" s="80">
        <f t="shared" si="43"/>
        <v>0</v>
      </c>
      <c r="EA32" s="80">
        <f t="shared" si="43"/>
        <v>0</v>
      </c>
      <c r="EB32" s="80">
        <f t="shared" si="44"/>
        <v>0</v>
      </c>
      <c r="EC32" s="80">
        <f t="shared" si="44"/>
        <v>0</v>
      </c>
      <c r="ED32" s="80">
        <f t="shared" si="44"/>
        <v>0</v>
      </c>
      <c r="EE32" s="80">
        <f t="shared" si="44"/>
        <v>0</v>
      </c>
      <c r="EF32" s="80">
        <f t="shared" si="44"/>
        <v>0</v>
      </c>
      <c r="EG32" s="80">
        <f t="shared" si="44"/>
        <v>0</v>
      </c>
      <c r="EH32" s="80">
        <f t="shared" si="44"/>
        <v>0</v>
      </c>
      <c r="EI32" s="80">
        <f t="shared" si="44"/>
        <v>0</v>
      </c>
      <c r="EJ32" s="80">
        <f t="shared" si="44"/>
        <v>0</v>
      </c>
      <c r="EK32" s="80">
        <f t="shared" si="44"/>
        <v>0</v>
      </c>
      <c r="EL32" s="80">
        <f t="shared" si="44"/>
        <v>0</v>
      </c>
      <c r="EM32" s="80">
        <f t="shared" si="44"/>
        <v>0</v>
      </c>
      <c r="EN32" s="80">
        <f t="shared" si="44"/>
        <v>0</v>
      </c>
      <c r="EO32" s="80">
        <f t="shared" si="44"/>
        <v>0</v>
      </c>
      <c r="EP32" s="80">
        <f t="shared" si="44"/>
        <v>0</v>
      </c>
      <c r="EQ32" s="80">
        <f t="shared" si="45"/>
        <v>0</v>
      </c>
      <c r="ER32" s="80">
        <f t="shared" si="45"/>
        <v>0</v>
      </c>
      <c r="ES32" s="80">
        <f t="shared" si="45"/>
        <v>0</v>
      </c>
      <c r="ET32" s="80">
        <f t="shared" si="45"/>
        <v>0</v>
      </c>
      <c r="EU32" s="80">
        <f t="shared" si="45"/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2826-3BC8-48DC-9D94-8999571A2D24}">
  <dimension ref="B1:JI112"/>
  <sheetViews>
    <sheetView showGridLines="0" topLeftCell="DB1" workbookViewId="0">
      <selection activeCell="F25" sqref="F25"/>
    </sheetView>
  </sheetViews>
  <sheetFormatPr defaultRowHeight="15" x14ac:dyDescent="0.25"/>
  <cols>
    <col min="2" max="2" width="33.28515625" customWidth="1"/>
    <col min="3" max="3" width="16.42578125" bestFit="1" customWidth="1"/>
    <col min="6" max="6" width="13.7109375" customWidth="1"/>
    <col min="7" max="7" width="15.42578125" customWidth="1"/>
    <col min="8" max="8" width="14.42578125" customWidth="1"/>
    <col min="9" max="9" width="12.85546875" bestFit="1" customWidth="1"/>
    <col min="10" max="10" width="11.28515625" bestFit="1" customWidth="1"/>
    <col min="11" max="12" width="15.42578125" customWidth="1"/>
    <col min="13" max="13" width="11.28515625" customWidth="1"/>
    <col min="14" max="14" width="23" bestFit="1" customWidth="1"/>
    <col min="15" max="15" width="6.42578125" bestFit="1" customWidth="1"/>
    <col min="16" max="16" width="9.140625" bestFit="1" customWidth="1"/>
    <col min="17" max="17" width="10.7109375" bestFit="1" customWidth="1"/>
  </cols>
  <sheetData>
    <row r="1" spans="2:269" x14ac:dyDescent="0.25">
      <c r="O1" s="78">
        <f>M5</f>
        <v>45778</v>
      </c>
      <c r="P1" s="78">
        <f t="shared" ref="P1:CA1" si="0">EDATE(O1,1)</f>
        <v>45809</v>
      </c>
      <c r="Q1" s="78">
        <f t="shared" si="0"/>
        <v>45839</v>
      </c>
      <c r="R1" s="78">
        <f t="shared" si="0"/>
        <v>45870</v>
      </c>
      <c r="S1" s="78">
        <f t="shared" si="0"/>
        <v>45901</v>
      </c>
      <c r="T1" s="78">
        <f t="shared" si="0"/>
        <v>45931</v>
      </c>
      <c r="U1" s="78">
        <f t="shared" si="0"/>
        <v>45962</v>
      </c>
      <c r="V1" s="78">
        <f t="shared" si="0"/>
        <v>45992</v>
      </c>
      <c r="W1" s="78">
        <f t="shared" si="0"/>
        <v>46023</v>
      </c>
      <c r="X1" s="78">
        <f t="shared" si="0"/>
        <v>46054</v>
      </c>
      <c r="Y1" s="78">
        <f t="shared" si="0"/>
        <v>46082</v>
      </c>
      <c r="Z1" s="78">
        <f t="shared" si="0"/>
        <v>46113</v>
      </c>
      <c r="AA1" s="78">
        <f t="shared" si="0"/>
        <v>46143</v>
      </c>
      <c r="AB1" s="78">
        <f t="shared" si="0"/>
        <v>46174</v>
      </c>
      <c r="AC1" s="78">
        <f t="shared" si="0"/>
        <v>46204</v>
      </c>
      <c r="AD1" s="78">
        <f t="shared" si="0"/>
        <v>46235</v>
      </c>
      <c r="AE1" s="78">
        <f t="shared" si="0"/>
        <v>46266</v>
      </c>
      <c r="AF1" s="78">
        <f t="shared" si="0"/>
        <v>46296</v>
      </c>
      <c r="AG1" s="78">
        <f t="shared" si="0"/>
        <v>46327</v>
      </c>
      <c r="AH1" s="78">
        <f t="shared" si="0"/>
        <v>46357</v>
      </c>
      <c r="AI1" s="78">
        <f t="shared" si="0"/>
        <v>46388</v>
      </c>
      <c r="AJ1" s="78">
        <f t="shared" si="0"/>
        <v>46419</v>
      </c>
      <c r="AK1" s="78">
        <f t="shared" si="0"/>
        <v>46447</v>
      </c>
      <c r="AL1" s="78">
        <f t="shared" si="0"/>
        <v>46478</v>
      </c>
      <c r="AM1" s="78">
        <f t="shared" si="0"/>
        <v>46508</v>
      </c>
      <c r="AN1" s="78">
        <f t="shared" si="0"/>
        <v>46539</v>
      </c>
      <c r="AO1" s="78">
        <f t="shared" si="0"/>
        <v>46569</v>
      </c>
      <c r="AP1" s="78">
        <f t="shared" si="0"/>
        <v>46600</v>
      </c>
      <c r="AQ1" s="78">
        <f t="shared" si="0"/>
        <v>46631</v>
      </c>
      <c r="AR1" s="78">
        <f t="shared" si="0"/>
        <v>46661</v>
      </c>
      <c r="AS1" s="78">
        <f t="shared" si="0"/>
        <v>46692</v>
      </c>
      <c r="AT1" s="78">
        <f t="shared" si="0"/>
        <v>46722</v>
      </c>
      <c r="AU1" s="78">
        <f t="shared" si="0"/>
        <v>46753</v>
      </c>
      <c r="AV1" s="78">
        <f t="shared" si="0"/>
        <v>46784</v>
      </c>
      <c r="AW1" s="78">
        <f t="shared" si="0"/>
        <v>46813</v>
      </c>
      <c r="AX1" s="78">
        <f t="shared" si="0"/>
        <v>46844</v>
      </c>
      <c r="AY1" s="78">
        <f t="shared" si="0"/>
        <v>46874</v>
      </c>
      <c r="AZ1" s="78">
        <f t="shared" si="0"/>
        <v>46905</v>
      </c>
      <c r="BA1" s="78">
        <f t="shared" si="0"/>
        <v>46935</v>
      </c>
      <c r="BB1" s="78">
        <f t="shared" si="0"/>
        <v>46966</v>
      </c>
      <c r="BC1" s="78">
        <f t="shared" si="0"/>
        <v>46997</v>
      </c>
      <c r="BD1" s="78">
        <f t="shared" si="0"/>
        <v>47027</v>
      </c>
      <c r="BE1" s="78">
        <f t="shared" si="0"/>
        <v>47058</v>
      </c>
      <c r="BF1" s="78">
        <f t="shared" si="0"/>
        <v>47088</v>
      </c>
      <c r="BG1" s="78">
        <f t="shared" si="0"/>
        <v>47119</v>
      </c>
      <c r="BH1" s="78">
        <f t="shared" si="0"/>
        <v>47150</v>
      </c>
      <c r="BI1" s="78">
        <f t="shared" si="0"/>
        <v>47178</v>
      </c>
      <c r="BJ1" s="78">
        <f t="shared" si="0"/>
        <v>47209</v>
      </c>
      <c r="BK1" s="78">
        <f t="shared" si="0"/>
        <v>47239</v>
      </c>
      <c r="BL1" s="78">
        <f t="shared" si="0"/>
        <v>47270</v>
      </c>
      <c r="BM1" s="78">
        <f t="shared" si="0"/>
        <v>47300</v>
      </c>
      <c r="BN1" s="78">
        <f t="shared" si="0"/>
        <v>47331</v>
      </c>
      <c r="BO1" s="78">
        <f t="shared" si="0"/>
        <v>47362</v>
      </c>
      <c r="BP1" s="78">
        <f t="shared" si="0"/>
        <v>47392</v>
      </c>
      <c r="BQ1" s="78">
        <f t="shared" si="0"/>
        <v>47423</v>
      </c>
      <c r="BR1" s="78">
        <f t="shared" si="0"/>
        <v>47453</v>
      </c>
      <c r="BS1" s="78">
        <f t="shared" si="0"/>
        <v>47484</v>
      </c>
      <c r="BT1" s="78">
        <f t="shared" si="0"/>
        <v>47515</v>
      </c>
      <c r="BU1" s="78">
        <f t="shared" si="0"/>
        <v>47543</v>
      </c>
      <c r="BV1" s="78">
        <f t="shared" si="0"/>
        <v>47574</v>
      </c>
      <c r="BW1" s="78">
        <f t="shared" si="0"/>
        <v>47604</v>
      </c>
      <c r="BX1" s="78">
        <f t="shared" si="0"/>
        <v>47635</v>
      </c>
      <c r="BY1" s="78">
        <f t="shared" si="0"/>
        <v>47665</v>
      </c>
      <c r="BZ1" s="78">
        <f t="shared" si="0"/>
        <v>47696</v>
      </c>
      <c r="CA1" s="78">
        <f t="shared" si="0"/>
        <v>47727</v>
      </c>
      <c r="CB1" s="78">
        <f t="shared" ref="CB1:EM1" si="1">EDATE(CA1,1)</f>
        <v>47757</v>
      </c>
      <c r="CC1" s="78">
        <f t="shared" si="1"/>
        <v>47788</v>
      </c>
      <c r="CD1" s="78">
        <f t="shared" si="1"/>
        <v>47818</v>
      </c>
      <c r="CE1" s="78">
        <f t="shared" si="1"/>
        <v>47849</v>
      </c>
      <c r="CF1" s="78">
        <f t="shared" si="1"/>
        <v>47880</v>
      </c>
      <c r="CG1" s="78">
        <f t="shared" si="1"/>
        <v>47908</v>
      </c>
      <c r="CH1" s="78">
        <f t="shared" si="1"/>
        <v>47939</v>
      </c>
      <c r="CI1" s="78">
        <f t="shared" si="1"/>
        <v>47969</v>
      </c>
      <c r="CJ1" s="78">
        <f t="shared" si="1"/>
        <v>48000</v>
      </c>
      <c r="CK1" s="78">
        <f t="shared" si="1"/>
        <v>48030</v>
      </c>
      <c r="CL1" s="78">
        <f t="shared" si="1"/>
        <v>48061</v>
      </c>
      <c r="CM1" s="78">
        <f t="shared" si="1"/>
        <v>48092</v>
      </c>
      <c r="CN1" s="78">
        <f t="shared" si="1"/>
        <v>48122</v>
      </c>
      <c r="CO1" s="78">
        <f t="shared" si="1"/>
        <v>48153</v>
      </c>
      <c r="CP1" s="78">
        <f t="shared" si="1"/>
        <v>48183</v>
      </c>
      <c r="CQ1" s="78">
        <f t="shared" si="1"/>
        <v>48214</v>
      </c>
      <c r="CR1" s="78">
        <f t="shared" si="1"/>
        <v>48245</v>
      </c>
      <c r="CS1" s="78">
        <f t="shared" si="1"/>
        <v>48274</v>
      </c>
      <c r="CT1" s="78">
        <f t="shared" si="1"/>
        <v>48305</v>
      </c>
      <c r="CU1" s="78">
        <f t="shared" si="1"/>
        <v>48335</v>
      </c>
      <c r="CV1" s="78">
        <f t="shared" si="1"/>
        <v>48366</v>
      </c>
      <c r="CW1" s="78">
        <f t="shared" si="1"/>
        <v>48396</v>
      </c>
      <c r="CX1" s="78">
        <f t="shared" si="1"/>
        <v>48427</v>
      </c>
      <c r="CY1" s="78">
        <f t="shared" si="1"/>
        <v>48458</v>
      </c>
      <c r="CZ1" s="78">
        <f t="shared" si="1"/>
        <v>48488</v>
      </c>
      <c r="DA1" s="78">
        <f t="shared" si="1"/>
        <v>48519</v>
      </c>
      <c r="DB1" s="78">
        <f t="shared" si="1"/>
        <v>48549</v>
      </c>
      <c r="DC1" s="78">
        <f t="shared" si="1"/>
        <v>48580</v>
      </c>
      <c r="DD1" s="78">
        <f t="shared" si="1"/>
        <v>48611</v>
      </c>
      <c r="DE1" s="78">
        <f t="shared" si="1"/>
        <v>48639</v>
      </c>
      <c r="DF1" s="78">
        <f t="shared" si="1"/>
        <v>48670</v>
      </c>
      <c r="DG1" s="78">
        <f t="shared" si="1"/>
        <v>48700</v>
      </c>
      <c r="DH1" s="78">
        <f t="shared" si="1"/>
        <v>48731</v>
      </c>
      <c r="DI1" s="78">
        <f t="shared" si="1"/>
        <v>48761</v>
      </c>
      <c r="DJ1" s="78">
        <f t="shared" si="1"/>
        <v>48792</v>
      </c>
      <c r="DK1" s="78">
        <f t="shared" si="1"/>
        <v>48823</v>
      </c>
      <c r="DL1" s="78">
        <f t="shared" si="1"/>
        <v>48853</v>
      </c>
      <c r="DM1" s="78">
        <f t="shared" si="1"/>
        <v>48884</v>
      </c>
      <c r="DN1" s="78">
        <f t="shared" si="1"/>
        <v>48914</v>
      </c>
      <c r="DO1" s="78">
        <f t="shared" si="1"/>
        <v>48945</v>
      </c>
      <c r="DP1" s="78">
        <f t="shared" si="1"/>
        <v>48976</v>
      </c>
      <c r="DQ1" s="78">
        <f t="shared" si="1"/>
        <v>49004</v>
      </c>
      <c r="DR1" s="78">
        <f t="shared" si="1"/>
        <v>49035</v>
      </c>
      <c r="DS1" s="78">
        <f t="shared" si="1"/>
        <v>49065</v>
      </c>
      <c r="DT1" s="78">
        <f t="shared" si="1"/>
        <v>49096</v>
      </c>
      <c r="DU1" s="78">
        <f t="shared" si="1"/>
        <v>49126</v>
      </c>
      <c r="DV1" s="78">
        <f t="shared" si="1"/>
        <v>49157</v>
      </c>
      <c r="DW1" s="78">
        <f t="shared" si="1"/>
        <v>49188</v>
      </c>
      <c r="DX1" s="78">
        <f t="shared" si="1"/>
        <v>49218</v>
      </c>
      <c r="DY1" s="78">
        <f t="shared" si="1"/>
        <v>49249</v>
      </c>
      <c r="DZ1" s="78">
        <f t="shared" si="1"/>
        <v>49279</v>
      </c>
      <c r="EA1" s="78">
        <f t="shared" si="1"/>
        <v>49310</v>
      </c>
      <c r="EB1" s="78">
        <f t="shared" si="1"/>
        <v>49341</v>
      </c>
      <c r="EC1" s="78">
        <f t="shared" si="1"/>
        <v>49369</v>
      </c>
      <c r="ED1" s="78">
        <f t="shared" si="1"/>
        <v>49400</v>
      </c>
      <c r="EE1" s="78">
        <f t="shared" si="1"/>
        <v>49430</v>
      </c>
      <c r="EF1" s="78">
        <f t="shared" si="1"/>
        <v>49461</v>
      </c>
      <c r="EG1" s="78">
        <f t="shared" si="1"/>
        <v>49491</v>
      </c>
      <c r="EH1" s="78">
        <f t="shared" si="1"/>
        <v>49522</v>
      </c>
      <c r="EI1" s="78">
        <f t="shared" si="1"/>
        <v>49553</v>
      </c>
      <c r="EJ1" s="78">
        <f t="shared" si="1"/>
        <v>49583</v>
      </c>
      <c r="EK1" s="78">
        <f t="shared" si="1"/>
        <v>49614</v>
      </c>
      <c r="EL1" s="78">
        <f t="shared" si="1"/>
        <v>49644</v>
      </c>
      <c r="EM1" s="78">
        <f t="shared" si="1"/>
        <v>49675</v>
      </c>
      <c r="EN1" s="78">
        <f t="shared" ref="EN1:GY1" si="2">EDATE(EM1,1)</f>
        <v>49706</v>
      </c>
      <c r="EO1" s="78">
        <f t="shared" si="2"/>
        <v>49735</v>
      </c>
      <c r="EP1" s="78">
        <f t="shared" si="2"/>
        <v>49766</v>
      </c>
      <c r="EQ1" s="78">
        <f t="shared" si="2"/>
        <v>49796</v>
      </c>
      <c r="ER1" s="78">
        <f t="shared" si="2"/>
        <v>49827</v>
      </c>
      <c r="ES1" s="78">
        <f t="shared" si="2"/>
        <v>49857</v>
      </c>
      <c r="ET1" s="78">
        <f t="shared" si="2"/>
        <v>49888</v>
      </c>
      <c r="EU1" s="78">
        <f t="shared" si="2"/>
        <v>49919</v>
      </c>
      <c r="EV1" s="78">
        <f t="shared" si="2"/>
        <v>49949</v>
      </c>
      <c r="EW1" s="78">
        <f t="shared" si="2"/>
        <v>49980</v>
      </c>
      <c r="EX1" s="78">
        <f t="shared" si="2"/>
        <v>50010</v>
      </c>
      <c r="EY1" s="78">
        <f t="shared" si="2"/>
        <v>50041</v>
      </c>
      <c r="EZ1" s="78">
        <f t="shared" si="2"/>
        <v>50072</v>
      </c>
      <c r="FA1" s="78">
        <f t="shared" si="2"/>
        <v>50100</v>
      </c>
      <c r="FB1" s="78">
        <f t="shared" si="2"/>
        <v>50131</v>
      </c>
      <c r="FC1" s="78">
        <f t="shared" si="2"/>
        <v>50161</v>
      </c>
      <c r="FD1" s="78">
        <f t="shared" si="2"/>
        <v>50192</v>
      </c>
      <c r="FE1" s="78">
        <f t="shared" si="2"/>
        <v>50222</v>
      </c>
      <c r="FF1" s="78">
        <f t="shared" si="2"/>
        <v>50253</v>
      </c>
      <c r="FG1" s="78">
        <f t="shared" si="2"/>
        <v>50284</v>
      </c>
      <c r="FH1" s="78">
        <f t="shared" si="2"/>
        <v>50314</v>
      </c>
      <c r="FI1" s="78">
        <f t="shared" si="2"/>
        <v>50345</v>
      </c>
      <c r="FJ1" s="78">
        <f t="shared" si="2"/>
        <v>50375</v>
      </c>
      <c r="FK1" s="78">
        <f t="shared" si="2"/>
        <v>50406</v>
      </c>
      <c r="FL1" s="78">
        <f t="shared" si="2"/>
        <v>50437</v>
      </c>
      <c r="FM1" s="78">
        <f t="shared" si="2"/>
        <v>50465</v>
      </c>
      <c r="FN1" s="78">
        <f t="shared" si="2"/>
        <v>50496</v>
      </c>
      <c r="FO1" s="78">
        <f t="shared" si="2"/>
        <v>50526</v>
      </c>
      <c r="FP1" s="78">
        <f t="shared" si="2"/>
        <v>50557</v>
      </c>
      <c r="FQ1" s="78">
        <f t="shared" si="2"/>
        <v>50587</v>
      </c>
      <c r="FR1" s="78">
        <f t="shared" si="2"/>
        <v>50618</v>
      </c>
      <c r="FS1" s="78">
        <f t="shared" si="2"/>
        <v>50649</v>
      </c>
      <c r="FT1" s="78">
        <f t="shared" si="2"/>
        <v>50679</v>
      </c>
      <c r="FU1" s="78">
        <f t="shared" si="2"/>
        <v>50710</v>
      </c>
      <c r="FV1" s="78">
        <f t="shared" si="2"/>
        <v>50740</v>
      </c>
      <c r="FW1" s="78">
        <f t="shared" si="2"/>
        <v>50771</v>
      </c>
      <c r="FX1" s="78">
        <f t="shared" si="2"/>
        <v>50802</v>
      </c>
      <c r="FY1" s="78">
        <f t="shared" si="2"/>
        <v>50830</v>
      </c>
      <c r="FZ1" s="78">
        <f t="shared" si="2"/>
        <v>50861</v>
      </c>
      <c r="GA1" s="78">
        <f t="shared" si="2"/>
        <v>50891</v>
      </c>
      <c r="GB1" s="78">
        <f t="shared" si="2"/>
        <v>50922</v>
      </c>
      <c r="GC1" s="78">
        <f t="shared" si="2"/>
        <v>50952</v>
      </c>
      <c r="GD1" s="78">
        <f t="shared" si="2"/>
        <v>50983</v>
      </c>
      <c r="GE1" s="78">
        <f t="shared" si="2"/>
        <v>51014</v>
      </c>
      <c r="GF1" s="78">
        <f t="shared" si="2"/>
        <v>51044</v>
      </c>
      <c r="GG1" s="78">
        <f t="shared" si="2"/>
        <v>51075</v>
      </c>
      <c r="GH1" s="78">
        <f t="shared" si="2"/>
        <v>51105</v>
      </c>
      <c r="GI1" s="78">
        <f t="shared" si="2"/>
        <v>51136</v>
      </c>
      <c r="GJ1" s="78">
        <f t="shared" si="2"/>
        <v>51167</v>
      </c>
      <c r="GK1" s="78">
        <f t="shared" si="2"/>
        <v>51196</v>
      </c>
      <c r="GL1" s="78">
        <f t="shared" si="2"/>
        <v>51227</v>
      </c>
      <c r="GM1" s="78">
        <f t="shared" si="2"/>
        <v>51257</v>
      </c>
      <c r="GN1" s="78">
        <f t="shared" si="2"/>
        <v>51288</v>
      </c>
      <c r="GO1" s="78">
        <f t="shared" si="2"/>
        <v>51318</v>
      </c>
      <c r="GP1" s="78">
        <f t="shared" si="2"/>
        <v>51349</v>
      </c>
      <c r="GQ1" s="78">
        <f t="shared" si="2"/>
        <v>51380</v>
      </c>
      <c r="GR1" s="78">
        <f t="shared" si="2"/>
        <v>51410</v>
      </c>
      <c r="GS1" s="78">
        <f t="shared" si="2"/>
        <v>51441</v>
      </c>
      <c r="GT1" s="78">
        <f t="shared" si="2"/>
        <v>51471</v>
      </c>
      <c r="GU1" s="78">
        <f t="shared" si="2"/>
        <v>51502</v>
      </c>
      <c r="GV1" s="78">
        <f t="shared" si="2"/>
        <v>51533</v>
      </c>
      <c r="GW1" s="78">
        <f t="shared" si="2"/>
        <v>51561</v>
      </c>
      <c r="GX1" s="78">
        <f t="shared" si="2"/>
        <v>51592</v>
      </c>
      <c r="GY1" s="78">
        <f t="shared" si="2"/>
        <v>51622</v>
      </c>
      <c r="GZ1" s="78">
        <f t="shared" ref="GZ1:JI1" si="3">EDATE(GY1,1)</f>
        <v>51653</v>
      </c>
      <c r="HA1" s="78">
        <f t="shared" si="3"/>
        <v>51683</v>
      </c>
      <c r="HB1" s="78">
        <f t="shared" si="3"/>
        <v>51714</v>
      </c>
      <c r="HC1" s="78">
        <f t="shared" si="3"/>
        <v>51745</v>
      </c>
      <c r="HD1" s="78">
        <f t="shared" si="3"/>
        <v>51775</v>
      </c>
      <c r="HE1" s="78">
        <f t="shared" si="3"/>
        <v>51806</v>
      </c>
      <c r="HF1" s="78">
        <f t="shared" si="3"/>
        <v>51836</v>
      </c>
      <c r="HG1" s="78">
        <f t="shared" si="3"/>
        <v>51867</v>
      </c>
      <c r="HH1" s="78">
        <f t="shared" si="3"/>
        <v>51898</v>
      </c>
      <c r="HI1" s="78">
        <f t="shared" si="3"/>
        <v>51926</v>
      </c>
      <c r="HJ1" s="78">
        <f t="shared" si="3"/>
        <v>51957</v>
      </c>
      <c r="HK1" s="78">
        <f t="shared" si="3"/>
        <v>51987</v>
      </c>
      <c r="HL1" s="78">
        <f t="shared" si="3"/>
        <v>52018</v>
      </c>
      <c r="HM1" s="78">
        <f t="shared" si="3"/>
        <v>52048</v>
      </c>
      <c r="HN1" s="78">
        <f t="shared" si="3"/>
        <v>52079</v>
      </c>
      <c r="HO1" s="78">
        <f t="shared" si="3"/>
        <v>52110</v>
      </c>
      <c r="HP1" s="78">
        <f t="shared" si="3"/>
        <v>52140</v>
      </c>
      <c r="HQ1" s="78">
        <f t="shared" si="3"/>
        <v>52171</v>
      </c>
      <c r="HR1" s="78">
        <f t="shared" si="3"/>
        <v>52201</v>
      </c>
      <c r="HS1" s="78">
        <f t="shared" si="3"/>
        <v>52232</v>
      </c>
      <c r="HT1" s="78">
        <f t="shared" si="3"/>
        <v>52263</v>
      </c>
      <c r="HU1" s="78">
        <f t="shared" si="3"/>
        <v>52291</v>
      </c>
      <c r="HV1" s="78">
        <f t="shared" si="3"/>
        <v>52322</v>
      </c>
      <c r="HW1" s="78">
        <f t="shared" si="3"/>
        <v>52352</v>
      </c>
      <c r="HX1" s="78">
        <f t="shared" si="3"/>
        <v>52383</v>
      </c>
      <c r="HY1" s="78">
        <f t="shared" si="3"/>
        <v>52413</v>
      </c>
      <c r="HZ1" s="78">
        <f t="shared" si="3"/>
        <v>52444</v>
      </c>
      <c r="IA1" s="78">
        <f t="shared" si="3"/>
        <v>52475</v>
      </c>
      <c r="IB1" s="78">
        <f t="shared" si="3"/>
        <v>52505</v>
      </c>
      <c r="IC1" s="78">
        <f t="shared" si="3"/>
        <v>52536</v>
      </c>
      <c r="ID1" s="78">
        <f t="shared" si="3"/>
        <v>52566</v>
      </c>
      <c r="IE1" s="78">
        <f t="shared" si="3"/>
        <v>52597</v>
      </c>
      <c r="IF1" s="78">
        <f t="shared" si="3"/>
        <v>52628</v>
      </c>
      <c r="IG1" s="78">
        <f t="shared" si="3"/>
        <v>52657</v>
      </c>
      <c r="IH1" s="78">
        <f t="shared" si="3"/>
        <v>52688</v>
      </c>
      <c r="II1" s="78">
        <f t="shared" si="3"/>
        <v>52718</v>
      </c>
      <c r="IJ1" s="78">
        <f t="shared" si="3"/>
        <v>52749</v>
      </c>
      <c r="IK1" s="78">
        <f t="shared" si="3"/>
        <v>52779</v>
      </c>
      <c r="IL1" s="78">
        <f t="shared" si="3"/>
        <v>52810</v>
      </c>
      <c r="IM1" s="78">
        <f t="shared" si="3"/>
        <v>52841</v>
      </c>
      <c r="IN1" s="78">
        <f t="shared" si="3"/>
        <v>52871</v>
      </c>
      <c r="IO1" s="78">
        <f t="shared" si="3"/>
        <v>52902</v>
      </c>
      <c r="IP1" s="78">
        <f t="shared" si="3"/>
        <v>52932</v>
      </c>
      <c r="IQ1" s="78">
        <f t="shared" si="3"/>
        <v>52963</v>
      </c>
      <c r="IR1" s="78">
        <f t="shared" si="3"/>
        <v>52994</v>
      </c>
      <c r="IS1" s="78">
        <f t="shared" si="3"/>
        <v>53022</v>
      </c>
      <c r="IT1" s="78">
        <f t="shared" si="3"/>
        <v>53053</v>
      </c>
      <c r="IU1" s="78">
        <f t="shared" si="3"/>
        <v>53083</v>
      </c>
      <c r="IV1" s="78">
        <f t="shared" si="3"/>
        <v>53114</v>
      </c>
      <c r="IW1" s="78">
        <f t="shared" si="3"/>
        <v>53144</v>
      </c>
      <c r="IX1" s="78">
        <f t="shared" si="3"/>
        <v>53175</v>
      </c>
      <c r="IY1" s="78">
        <f t="shared" si="3"/>
        <v>53206</v>
      </c>
      <c r="IZ1" s="78">
        <f t="shared" si="3"/>
        <v>53236</v>
      </c>
      <c r="JA1" s="78">
        <f t="shared" si="3"/>
        <v>53267</v>
      </c>
      <c r="JB1" s="78">
        <f t="shared" si="3"/>
        <v>53297</v>
      </c>
      <c r="JC1" s="78">
        <f t="shared" si="3"/>
        <v>53328</v>
      </c>
      <c r="JD1" s="78">
        <f t="shared" si="3"/>
        <v>53359</v>
      </c>
      <c r="JE1" s="78">
        <f t="shared" si="3"/>
        <v>53387</v>
      </c>
      <c r="JF1" s="78">
        <f t="shared" si="3"/>
        <v>53418</v>
      </c>
      <c r="JG1" s="78">
        <f t="shared" si="3"/>
        <v>53448</v>
      </c>
      <c r="JH1" s="78">
        <f t="shared" si="3"/>
        <v>53479</v>
      </c>
      <c r="JI1" s="78">
        <f t="shared" si="3"/>
        <v>53509</v>
      </c>
    </row>
    <row r="2" spans="2:269" x14ac:dyDescent="0.25">
      <c r="M2" s="79">
        <v>0</v>
      </c>
      <c r="N2" t="s">
        <v>1309</v>
      </c>
      <c r="O2" s="80">
        <f>O3*(1-$M$2)</f>
        <v>2695.5</v>
      </c>
      <c r="P2" s="80">
        <f t="shared" ref="P2:CA2" si="4">P3*(1-$M$2)</f>
        <v>5391</v>
      </c>
      <c r="Q2" s="80">
        <f t="shared" si="4"/>
        <v>8086.5</v>
      </c>
      <c r="R2" s="80">
        <f t="shared" si="4"/>
        <v>10782</v>
      </c>
      <c r="S2" s="80">
        <f t="shared" si="4"/>
        <v>13104.276045431016</v>
      </c>
      <c r="T2" s="80">
        <f t="shared" si="4"/>
        <v>15426.552090862033</v>
      </c>
      <c r="U2" s="80">
        <f t="shared" si="4"/>
        <v>17748.82813629305</v>
      </c>
      <c r="V2" s="80">
        <f t="shared" si="4"/>
        <v>20071.104181724066</v>
      </c>
      <c r="W2" s="80">
        <f t="shared" si="4"/>
        <v>22393.380227155081</v>
      </c>
      <c r="X2" s="80">
        <f t="shared" si="4"/>
        <v>24715.656272586097</v>
      </c>
      <c r="Y2" s="80">
        <f t="shared" si="4"/>
        <v>27037.932318017112</v>
      </c>
      <c r="Z2" s="80">
        <f t="shared" si="4"/>
        <v>29360.208363448128</v>
      </c>
      <c r="AA2" s="80">
        <f t="shared" si="4"/>
        <v>31682.484408879143</v>
      </c>
      <c r="AB2" s="80">
        <f t="shared" si="4"/>
        <v>34004.760454310162</v>
      </c>
      <c r="AC2" s="80">
        <f t="shared" si="4"/>
        <v>36327.036499741174</v>
      </c>
      <c r="AD2" s="80">
        <f t="shared" si="4"/>
        <v>38649.312545172186</v>
      </c>
      <c r="AE2" s="80">
        <f t="shared" si="4"/>
        <v>40971.588590603205</v>
      </c>
      <c r="AF2" s="80">
        <f t="shared" si="4"/>
        <v>43293.864636034225</v>
      </c>
      <c r="AG2" s="80">
        <f t="shared" si="4"/>
        <v>45616.140681465236</v>
      </c>
      <c r="AH2" s="80">
        <f t="shared" si="4"/>
        <v>47938.416726896256</v>
      </c>
      <c r="AI2" s="80">
        <f t="shared" si="4"/>
        <v>50260.692772327275</v>
      </c>
      <c r="AJ2" s="80">
        <f t="shared" si="4"/>
        <v>52582.968817758294</v>
      </c>
      <c r="AK2" s="80">
        <f t="shared" si="4"/>
        <v>54905.244863189313</v>
      </c>
      <c r="AL2" s="80">
        <f t="shared" si="4"/>
        <v>57227.520908620332</v>
      </c>
      <c r="AM2" s="80">
        <f t="shared" si="4"/>
        <v>59549.796954051351</v>
      </c>
      <c r="AN2" s="80">
        <f t="shared" si="4"/>
        <v>61872.072999482371</v>
      </c>
      <c r="AO2" s="80">
        <f t="shared" si="4"/>
        <v>64194.34904491339</v>
      </c>
      <c r="AP2" s="80">
        <f t="shared" si="4"/>
        <v>66516.625090344402</v>
      </c>
      <c r="AQ2" s="80">
        <f t="shared" si="4"/>
        <v>68838.901135775435</v>
      </c>
      <c r="AR2" s="80">
        <f t="shared" si="4"/>
        <v>71161.17718120644</v>
      </c>
      <c r="AS2" s="80">
        <f t="shared" si="4"/>
        <v>73483.453226637474</v>
      </c>
      <c r="AT2" s="80">
        <f t="shared" si="4"/>
        <v>75805.729272068478</v>
      </c>
      <c r="AU2" s="80">
        <f t="shared" si="4"/>
        <v>78128.005317499497</v>
      </c>
      <c r="AV2" s="80">
        <f t="shared" si="4"/>
        <v>80450.281362930516</v>
      </c>
      <c r="AW2" s="80">
        <f t="shared" si="4"/>
        <v>82772.557408361536</v>
      </c>
      <c r="AX2" s="80">
        <f t="shared" si="4"/>
        <v>85094.833453792555</v>
      </c>
      <c r="AY2" s="80">
        <f t="shared" si="4"/>
        <v>87417.109499223574</v>
      </c>
      <c r="AZ2" s="80">
        <f t="shared" si="4"/>
        <v>89739.385544654593</v>
      </c>
      <c r="BA2" s="80">
        <f t="shared" si="4"/>
        <v>92061.661590085612</v>
      </c>
      <c r="BB2" s="80">
        <f t="shared" si="4"/>
        <v>91688.437635516631</v>
      </c>
      <c r="BC2" s="80">
        <f t="shared" si="4"/>
        <v>91315.213680947651</v>
      </c>
      <c r="BD2" s="80">
        <f t="shared" si="4"/>
        <v>90941.98972637867</v>
      </c>
      <c r="BE2" s="80">
        <f t="shared" si="4"/>
        <v>90568.765771809689</v>
      </c>
      <c r="BF2" s="80">
        <f t="shared" si="4"/>
        <v>90568.765771809689</v>
      </c>
      <c r="BG2" s="80">
        <f t="shared" si="4"/>
        <v>90568.765771809689</v>
      </c>
      <c r="BH2" s="80">
        <f t="shared" si="4"/>
        <v>90568.765771809689</v>
      </c>
      <c r="BI2" s="80">
        <f t="shared" si="4"/>
        <v>90568.765771809689</v>
      </c>
      <c r="BJ2" s="80">
        <f t="shared" si="4"/>
        <v>90568.765771809689</v>
      </c>
      <c r="BK2" s="80">
        <f t="shared" si="4"/>
        <v>90568.765771809689</v>
      </c>
      <c r="BL2" s="80">
        <f t="shared" si="4"/>
        <v>90568.765771809689</v>
      </c>
      <c r="BM2" s="80">
        <f t="shared" si="4"/>
        <v>90568.765771809689</v>
      </c>
      <c r="BN2" s="80">
        <f t="shared" si="4"/>
        <v>90568.765771809689</v>
      </c>
      <c r="BO2" s="80">
        <f t="shared" si="4"/>
        <v>90568.765771809689</v>
      </c>
      <c r="BP2" s="80">
        <f t="shared" si="4"/>
        <v>90568.765771809689</v>
      </c>
      <c r="BQ2" s="80">
        <f t="shared" si="4"/>
        <v>90568.765771809689</v>
      </c>
      <c r="BR2" s="80">
        <f t="shared" si="4"/>
        <v>90568.765771809689</v>
      </c>
      <c r="BS2" s="80">
        <f t="shared" si="4"/>
        <v>90568.765771809689</v>
      </c>
      <c r="BT2" s="80">
        <f t="shared" si="4"/>
        <v>90568.765771809689</v>
      </c>
      <c r="BU2" s="80">
        <f t="shared" si="4"/>
        <v>90568.765771809689</v>
      </c>
      <c r="BV2" s="80">
        <f t="shared" si="4"/>
        <v>90568.765771809689</v>
      </c>
      <c r="BW2" s="80">
        <f t="shared" si="4"/>
        <v>90568.765771809689</v>
      </c>
      <c r="BX2" s="80">
        <f t="shared" si="4"/>
        <v>90568.765771809689</v>
      </c>
      <c r="BY2" s="80">
        <f t="shared" si="4"/>
        <v>90568.765771809689</v>
      </c>
      <c r="BZ2" s="80">
        <f t="shared" si="4"/>
        <v>90568.765771809689</v>
      </c>
      <c r="CA2" s="80">
        <f t="shared" si="4"/>
        <v>90568.765771809689</v>
      </c>
      <c r="CB2" s="80">
        <f t="shared" ref="CB2:EM2" si="5">CB3*(1-$M$2)</f>
        <v>90568.765771809689</v>
      </c>
      <c r="CC2" s="80">
        <f t="shared" si="5"/>
        <v>90568.765771809689</v>
      </c>
      <c r="CD2" s="80">
        <f t="shared" si="5"/>
        <v>90568.765771809689</v>
      </c>
      <c r="CE2" s="80">
        <f t="shared" si="5"/>
        <v>90568.765771809689</v>
      </c>
      <c r="CF2" s="80">
        <f t="shared" si="5"/>
        <v>90568.765771809689</v>
      </c>
      <c r="CG2" s="80">
        <f t="shared" si="5"/>
        <v>90568.765771809689</v>
      </c>
      <c r="CH2" s="80">
        <f t="shared" si="5"/>
        <v>90568.765771809689</v>
      </c>
      <c r="CI2" s="80">
        <f t="shared" si="5"/>
        <v>90568.765771809689</v>
      </c>
      <c r="CJ2" s="80">
        <f t="shared" si="5"/>
        <v>90568.765771809689</v>
      </c>
      <c r="CK2" s="80">
        <f t="shared" si="5"/>
        <v>90568.765771809689</v>
      </c>
      <c r="CL2" s="80">
        <f t="shared" si="5"/>
        <v>90568.765771809689</v>
      </c>
      <c r="CM2" s="80">
        <f t="shared" si="5"/>
        <v>90568.765771809689</v>
      </c>
      <c r="CN2" s="80">
        <f t="shared" si="5"/>
        <v>90568.765771809689</v>
      </c>
      <c r="CO2" s="80">
        <f t="shared" si="5"/>
        <v>90568.765771809689</v>
      </c>
      <c r="CP2" s="80">
        <f t="shared" si="5"/>
        <v>90568.765771809689</v>
      </c>
      <c r="CQ2" s="80">
        <f t="shared" si="5"/>
        <v>90568.765771809689</v>
      </c>
      <c r="CR2" s="80">
        <f t="shared" si="5"/>
        <v>90568.765771809689</v>
      </c>
      <c r="CS2" s="80">
        <f t="shared" si="5"/>
        <v>90568.765771809689</v>
      </c>
      <c r="CT2" s="80">
        <f t="shared" si="5"/>
        <v>90568.765771809689</v>
      </c>
      <c r="CU2" s="80">
        <f t="shared" si="5"/>
        <v>90568.765771809689</v>
      </c>
      <c r="CV2" s="80">
        <f t="shared" si="5"/>
        <v>90568.765771809689</v>
      </c>
      <c r="CW2" s="80">
        <f t="shared" si="5"/>
        <v>90568.765771809689</v>
      </c>
      <c r="CX2" s="80">
        <f t="shared" si="5"/>
        <v>90568.765771809689</v>
      </c>
      <c r="CY2" s="80">
        <f t="shared" si="5"/>
        <v>90568.765771809689</v>
      </c>
      <c r="CZ2" s="80">
        <f t="shared" si="5"/>
        <v>90568.765771809689</v>
      </c>
      <c r="DA2" s="80">
        <f t="shared" si="5"/>
        <v>90568.765771809689</v>
      </c>
      <c r="DB2" s="80">
        <f t="shared" si="5"/>
        <v>90568.765771809689</v>
      </c>
      <c r="DC2" s="80">
        <f t="shared" si="5"/>
        <v>90568.765771809689</v>
      </c>
      <c r="DD2" s="80">
        <f t="shared" si="5"/>
        <v>90568.765771809689</v>
      </c>
      <c r="DE2" s="80">
        <f t="shared" si="5"/>
        <v>90568.765771809689</v>
      </c>
      <c r="DF2" s="80">
        <f t="shared" si="5"/>
        <v>90568.765771809689</v>
      </c>
      <c r="DG2" s="80">
        <f t="shared" si="5"/>
        <v>90568.765771809689</v>
      </c>
      <c r="DH2" s="80">
        <f t="shared" si="5"/>
        <v>90568.765771809689</v>
      </c>
      <c r="DI2" s="80">
        <f t="shared" si="5"/>
        <v>90568.765771809689</v>
      </c>
      <c r="DJ2" s="80">
        <f t="shared" si="5"/>
        <v>90568.765771809689</v>
      </c>
      <c r="DK2" s="80">
        <f t="shared" si="5"/>
        <v>90568.765771809689</v>
      </c>
      <c r="DL2" s="80">
        <f t="shared" si="5"/>
        <v>90568.765771809689</v>
      </c>
      <c r="DM2" s="80">
        <f t="shared" si="5"/>
        <v>90568.765771809689</v>
      </c>
      <c r="DN2" s="80">
        <f t="shared" si="5"/>
        <v>90568.765771809689</v>
      </c>
      <c r="DO2" s="80">
        <f t="shared" si="5"/>
        <v>90568.765771809689</v>
      </c>
      <c r="DP2" s="80">
        <f t="shared" si="5"/>
        <v>90568.765771809689</v>
      </c>
      <c r="DQ2" s="80">
        <f t="shared" si="5"/>
        <v>90568.765771809689</v>
      </c>
      <c r="DR2" s="80">
        <f t="shared" si="5"/>
        <v>90568.765771809689</v>
      </c>
      <c r="DS2" s="80">
        <f t="shared" si="5"/>
        <v>90568.765771809689</v>
      </c>
      <c r="DT2" s="80">
        <f t="shared" si="5"/>
        <v>90568.765771809689</v>
      </c>
      <c r="DU2" s="80">
        <f t="shared" si="5"/>
        <v>90568.765771809689</v>
      </c>
      <c r="DV2" s="80">
        <f t="shared" si="5"/>
        <v>90568.765771809689</v>
      </c>
      <c r="DW2" s="80">
        <f t="shared" si="5"/>
        <v>90568.765771809689</v>
      </c>
      <c r="DX2" s="80">
        <f t="shared" si="5"/>
        <v>90568.765771809689</v>
      </c>
      <c r="DY2" s="80">
        <f t="shared" si="5"/>
        <v>90568.765771809689</v>
      </c>
      <c r="DZ2" s="80">
        <f t="shared" si="5"/>
        <v>90568.765771809689</v>
      </c>
      <c r="EA2" s="80">
        <f t="shared" si="5"/>
        <v>90568.765771809689</v>
      </c>
      <c r="EB2" s="80">
        <f t="shared" si="5"/>
        <v>90568.765771809689</v>
      </c>
      <c r="EC2" s="80">
        <f t="shared" si="5"/>
        <v>90568.765771809689</v>
      </c>
      <c r="ED2" s="80">
        <f t="shared" si="5"/>
        <v>90568.765771809689</v>
      </c>
      <c r="EE2" s="80">
        <f t="shared" si="5"/>
        <v>90568.765771809689</v>
      </c>
      <c r="EF2" s="80">
        <f t="shared" si="5"/>
        <v>90568.765771809689</v>
      </c>
      <c r="EG2" s="80">
        <f t="shared" si="5"/>
        <v>90568.765771809689</v>
      </c>
      <c r="EH2" s="80">
        <f t="shared" si="5"/>
        <v>90568.765771809689</v>
      </c>
      <c r="EI2" s="80">
        <f t="shared" si="5"/>
        <v>90568.765771809689</v>
      </c>
      <c r="EJ2" s="80">
        <f t="shared" si="5"/>
        <v>90568.765771809689</v>
      </c>
      <c r="EK2" s="80">
        <f t="shared" si="5"/>
        <v>90568.765771809689</v>
      </c>
      <c r="EL2" s="80">
        <f t="shared" si="5"/>
        <v>90568.765771809689</v>
      </c>
      <c r="EM2" s="80">
        <f t="shared" si="5"/>
        <v>90568.765771809689</v>
      </c>
      <c r="EN2" s="80">
        <f t="shared" ref="EN2:GY2" si="6">EN3*(1-$M$2)</f>
        <v>90568.765771809689</v>
      </c>
      <c r="EO2" s="80">
        <f t="shared" si="6"/>
        <v>90568.765771809689</v>
      </c>
      <c r="EP2" s="80">
        <f t="shared" si="6"/>
        <v>90568.765771809689</v>
      </c>
      <c r="EQ2" s="80">
        <f t="shared" si="6"/>
        <v>90568.765771809689</v>
      </c>
      <c r="ER2" s="80">
        <f t="shared" si="6"/>
        <v>90568.765771809689</v>
      </c>
      <c r="ES2" s="80">
        <f t="shared" si="6"/>
        <v>90568.765771809689</v>
      </c>
      <c r="ET2" s="80">
        <f t="shared" si="6"/>
        <v>90568.765771809689</v>
      </c>
      <c r="EU2" s="80">
        <f t="shared" si="6"/>
        <v>90568.765771809689</v>
      </c>
      <c r="EV2" s="80">
        <f t="shared" si="6"/>
        <v>90568.765771809689</v>
      </c>
      <c r="EW2" s="80">
        <f t="shared" si="6"/>
        <v>90568.765771809689</v>
      </c>
      <c r="EX2" s="80">
        <f t="shared" si="6"/>
        <v>90568.765771809689</v>
      </c>
      <c r="EY2" s="80">
        <f t="shared" si="6"/>
        <v>90568.765771809689</v>
      </c>
      <c r="EZ2" s="80">
        <f t="shared" si="6"/>
        <v>90568.765771809689</v>
      </c>
      <c r="FA2" s="80">
        <f t="shared" si="6"/>
        <v>90568.765771809689</v>
      </c>
      <c r="FB2" s="80">
        <f t="shared" si="6"/>
        <v>90568.765771809689</v>
      </c>
      <c r="FC2" s="80">
        <f t="shared" si="6"/>
        <v>90568.765771809689</v>
      </c>
      <c r="FD2" s="80">
        <f t="shared" si="6"/>
        <v>90568.765771809689</v>
      </c>
      <c r="FE2" s="80">
        <f t="shared" si="6"/>
        <v>90568.765771809689</v>
      </c>
      <c r="FF2" s="80">
        <f t="shared" si="6"/>
        <v>90568.765771809689</v>
      </c>
      <c r="FG2" s="80">
        <f t="shared" si="6"/>
        <v>88246.48972637867</v>
      </c>
      <c r="FH2" s="80">
        <f t="shared" si="6"/>
        <v>85924.213680947651</v>
      </c>
      <c r="FI2" s="80">
        <f t="shared" si="6"/>
        <v>83601.937635516631</v>
      </c>
      <c r="FJ2" s="80">
        <f t="shared" si="6"/>
        <v>81279.661590085612</v>
      </c>
      <c r="FK2" s="80">
        <f t="shared" si="6"/>
        <v>78957.385544654593</v>
      </c>
      <c r="FL2" s="80">
        <f t="shared" si="6"/>
        <v>76635.109499223574</v>
      </c>
      <c r="FM2" s="80">
        <f t="shared" si="6"/>
        <v>74312.833453792555</v>
      </c>
      <c r="FN2" s="80">
        <f t="shared" si="6"/>
        <v>71990.557408361536</v>
      </c>
      <c r="FO2" s="80">
        <f t="shared" si="6"/>
        <v>69668.281362930516</v>
      </c>
      <c r="FP2" s="80">
        <f t="shared" si="6"/>
        <v>67346.005317499497</v>
      </c>
      <c r="FQ2" s="80">
        <f t="shared" si="6"/>
        <v>65023.729272068485</v>
      </c>
      <c r="FR2" s="80">
        <f t="shared" si="6"/>
        <v>62701.453226637466</v>
      </c>
      <c r="FS2" s="80">
        <f t="shared" si="6"/>
        <v>60379.177181206447</v>
      </c>
      <c r="FT2" s="80">
        <f t="shared" si="6"/>
        <v>58056.901135775428</v>
      </c>
      <c r="FU2" s="80">
        <f t="shared" si="6"/>
        <v>55734.625090344409</v>
      </c>
      <c r="FV2" s="80">
        <f t="shared" si="6"/>
        <v>53412.34904491339</v>
      </c>
      <c r="FW2" s="80">
        <f t="shared" si="6"/>
        <v>51090.072999482371</v>
      </c>
      <c r="FX2" s="80">
        <f t="shared" si="6"/>
        <v>48767.796954051351</v>
      </c>
      <c r="FY2" s="80">
        <f t="shared" si="6"/>
        <v>46445.520908620332</v>
      </c>
      <c r="FZ2" s="80">
        <f t="shared" si="6"/>
        <v>44123.244863189313</v>
      </c>
      <c r="GA2" s="80">
        <f t="shared" si="6"/>
        <v>41800.968817758294</v>
      </c>
      <c r="GB2" s="80">
        <f t="shared" si="6"/>
        <v>39478.692772327275</v>
      </c>
      <c r="GC2" s="80">
        <f t="shared" si="6"/>
        <v>37156.416726896256</v>
      </c>
      <c r="GD2" s="80">
        <f t="shared" si="6"/>
        <v>34834.140681465236</v>
      </c>
      <c r="GE2" s="80">
        <f t="shared" si="6"/>
        <v>32511.864636034221</v>
      </c>
      <c r="GF2" s="80">
        <f t="shared" si="6"/>
        <v>30189.588590603205</v>
      </c>
      <c r="GG2" s="80">
        <f t="shared" si="6"/>
        <v>27867.31254517219</v>
      </c>
      <c r="GH2" s="80">
        <f t="shared" si="6"/>
        <v>25545.036499741174</v>
      </c>
      <c r="GI2" s="80">
        <f t="shared" si="6"/>
        <v>23222.760454310159</v>
      </c>
      <c r="GJ2" s="80">
        <f t="shared" si="6"/>
        <v>20900.484408879143</v>
      </c>
      <c r="GK2" s="80">
        <f t="shared" si="6"/>
        <v>18578.208363448128</v>
      </c>
      <c r="GL2" s="80">
        <f t="shared" si="6"/>
        <v>16255.932318017112</v>
      </c>
      <c r="GM2" s="80">
        <f t="shared" si="6"/>
        <v>13933.656272586097</v>
      </c>
      <c r="GN2" s="80">
        <f t="shared" si="6"/>
        <v>11611.380227155081</v>
      </c>
      <c r="GO2" s="80">
        <f t="shared" si="6"/>
        <v>9289.1041817240657</v>
      </c>
      <c r="GP2" s="80">
        <f t="shared" si="6"/>
        <v>6966.8281362930493</v>
      </c>
      <c r="GQ2" s="80">
        <f t="shared" si="6"/>
        <v>4644.5520908620329</v>
      </c>
      <c r="GR2" s="80">
        <f t="shared" si="6"/>
        <v>2322.2760454310164</v>
      </c>
      <c r="GS2" s="80">
        <f t="shared" si="6"/>
        <v>0</v>
      </c>
      <c r="GT2" s="80">
        <f t="shared" si="6"/>
        <v>0</v>
      </c>
      <c r="GU2" s="80">
        <f t="shared" si="6"/>
        <v>0</v>
      </c>
      <c r="GV2" s="80">
        <f t="shared" si="6"/>
        <v>0</v>
      </c>
      <c r="GW2" s="80">
        <f t="shared" si="6"/>
        <v>0</v>
      </c>
      <c r="GX2" s="80">
        <f t="shared" si="6"/>
        <v>0</v>
      </c>
      <c r="GY2" s="80">
        <f t="shared" si="6"/>
        <v>0</v>
      </c>
      <c r="GZ2" s="80">
        <f t="shared" ref="GZ2:IN2" si="7">GZ3*(1-$M$2)</f>
        <v>0</v>
      </c>
      <c r="HA2" s="80">
        <f t="shared" si="7"/>
        <v>0</v>
      </c>
      <c r="HB2" s="80">
        <f t="shared" si="7"/>
        <v>0</v>
      </c>
      <c r="HC2" s="80">
        <f t="shared" si="7"/>
        <v>0</v>
      </c>
      <c r="HD2" s="80">
        <f t="shared" si="7"/>
        <v>0</v>
      </c>
      <c r="HE2" s="80">
        <f t="shared" si="7"/>
        <v>0</v>
      </c>
      <c r="HF2" s="80">
        <f t="shared" si="7"/>
        <v>0</v>
      </c>
      <c r="HG2" s="80">
        <f t="shared" si="7"/>
        <v>0</v>
      </c>
      <c r="HH2" s="80">
        <f t="shared" si="7"/>
        <v>0</v>
      </c>
      <c r="HI2" s="80">
        <f t="shared" si="7"/>
        <v>0</v>
      </c>
      <c r="HJ2" s="80">
        <f t="shared" si="7"/>
        <v>0</v>
      </c>
      <c r="HK2" s="80">
        <f t="shared" si="7"/>
        <v>0</v>
      </c>
      <c r="HL2" s="80">
        <f t="shared" si="7"/>
        <v>0</v>
      </c>
      <c r="HM2" s="80">
        <f t="shared" si="7"/>
        <v>0</v>
      </c>
      <c r="HN2" s="80">
        <f t="shared" si="7"/>
        <v>0</v>
      </c>
      <c r="HO2" s="80">
        <f t="shared" si="7"/>
        <v>0</v>
      </c>
      <c r="HP2" s="80">
        <f t="shared" si="7"/>
        <v>0</v>
      </c>
      <c r="HQ2" s="80">
        <f t="shared" si="7"/>
        <v>0</v>
      </c>
      <c r="HR2" s="80">
        <f t="shared" si="7"/>
        <v>0</v>
      </c>
      <c r="HS2" s="80">
        <f t="shared" si="7"/>
        <v>0</v>
      </c>
      <c r="HT2" s="80">
        <f t="shared" si="7"/>
        <v>0</v>
      </c>
      <c r="HU2" s="80">
        <f t="shared" si="7"/>
        <v>0</v>
      </c>
      <c r="HV2" s="80">
        <f t="shared" si="7"/>
        <v>0</v>
      </c>
      <c r="HW2" s="80">
        <f t="shared" si="7"/>
        <v>0</v>
      </c>
      <c r="HX2" s="80">
        <f t="shared" si="7"/>
        <v>0</v>
      </c>
      <c r="HY2" s="80">
        <f t="shared" si="7"/>
        <v>0</v>
      </c>
      <c r="HZ2" s="80">
        <f t="shared" si="7"/>
        <v>0</v>
      </c>
      <c r="IA2" s="80">
        <f t="shared" si="7"/>
        <v>0</v>
      </c>
      <c r="IB2" s="80">
        <f t="shared" si="7"/>
        <v>0</v>
      </c>
      <c r="IC2" s="80">
        <f t="shared" si="7"/>
        <v>0</v>
      </c>
      <c r="ID2" s="80">
        <f t="shared" si="7"/>
        <v>0</v>
      </c>
      <c r="IE2" s="80">
        <f t="shared" si="7"/>
        <v>0</v>
      </c>
      <c r="IF2" s="80">
        <f t="shared" si="7"/>
        <v>0</v>
      </c>
      <c r="IG2" s="80">
        <f t="shared" si="7"/>
        <v>0</v>
      </c>
      <c r="IH2" s="80">
        <f t="shared" si="7"/>
        <v>0</v>
      </c>
      <c r="II2" s="80">
        <f t="shared" si="7"/>
        <v>0</v>
      </c>
      <c r="IJ2" s="80">
        <f t="shared" si="7"/>
        <v>0</v>
      </c>
      <c r="IK2" s="80">
        <f t="shared" si="7"/>
        <v>0</v>
      </c>
      <c r="IL2" s="80">
        <f t="shared" si="7"/>
        <v>0</v>
      </c>
      <c r="IM2" s="80">
        <f t="shared" si="7"/>
        <v>0</v>
      </c>
      <c r="IN2" s="80">
        <f t="shared" si="7"/>
        <v>0</v>
      </c>
      <c r="IO2" s="80">
        <f>IO3*(1-$M$2)</f>
        <v>0</v>
      </c>
      <c r="IP2" s="80">
        <f>IP3*(1-$M$2)</f>
        <v>0</v>
      </c>
      <c r="IQ2" s="80">
        <f>IQ3*(1-$M$2)</f>
        <v>0</v>
      </c>
      <c r="IR2" s="80">
        <f t="shared" ref="IR2:JI2" si="8">IR3*(1-$M$2)</f>
        <v>0</v>
      </c>
      <c r="IS2" s="80">
        <f t="shared" si="8"/>
        <v>0</v>
      </c>
      <c r="IT2" s="80">
        <f t="shared" si="8"/>
        <v>0</v>
      </c>
      <c r="IU2" s="80">
        <f t="shared" si="8"/>
        <v>0</v>
      </c>
      <c r="IV2" s="80">
        <f t="shared" si="8"/>
        <v>0</v>
      </c>
      <c r="IW2" s="80">
        <f t="shared" si="8"/>
        <v>0</v>
      </c>
      <c r="IX2" s="80">
        <f t="shared" si="8"/>
        <v>0</v>
      </c>
      <c r="IY2" s="80">
        <f t="shared" si="8"/>
        <v>0</v>
      </c>
      <c r="IZ2" s="80">
        <f t="shared" si="8"/>
        <v>0</v>
      </c>
      <c r="JA2" s="80">
        <f t="shared" si="8"/>
        <v>0</v>
      </c>
      <c r="JB2" s="80">
        <f t="shared" si="8"/>
        <v>0</v>
      </c>
      <c r="JC2" s="80">
        <f t="shared" si="8"/>
        <v>0</v>
      </c>
      <c r="JD2" s="80">
        <f t="shared" si="8"/>
        <v>0</v>
      </c>
      <c r="JE2" s="80">
        <f t="shared" si="8"/>
        <v>0</v>
      </c>
      <c r="JF2" s="80">
        <f t="shared" si="8"/>
        <v>0</v>
      </c>
      <c r="JG2" s="80">
        <f t="shared" si="8"/>
        <v>0</v>
      </c>
      <c r="JH2" s="80">
        <f t="shared" si="8"/>
        <v>0</v>
      </c>
      <c r="JI2" s="80">
        <f t="shared" si="8"/>
        <v>0</v>
      </c>
    </row>
    <row r="3" spans="2:269" x14ac:dyDescent="0.25">
      <c r="N3" t="s">
        <v>1310</v>
      </c>
      <c r="O3" s="80">
        <f t="shared" ref="O3:BZ3" si="9">SUM(O5:O103)</f>
        <v>2695.5</v>
      </c>
      <c r="P3" s="80">
        <f t="shared" si="9"/>
        <v>5391</v>
      </c>
      <c r="Q3" s="80">
        <f t="shared" si="9"/>
        <v>8086.5</v>
      </c>
      <c r="R3" s="80">
        <f t="shared" si="9"/>
        <v>10782</v>
      </c>
      <c r="S3" s="80">
        <f t="shared" si="9"/>
        <v>13104.276045431016</v>
      </c>
      <c r="T3" s="80">
        <f t="shared" si="9"/>
        <v>15426.552090862033</v>
      </c>
      <c r="U3" s="80">
        <f t="shared" si="9"/>
        <v>17748.82813629305</v>
      </c>
      <c r="V3" s="80">
        <f t="shared" si="9"/>
        <v>20071.104181724066</v>
      </c>
      <c r="W3" s="80">
        <f t="shared" si="9"/>
        <v>22393.380227155081</v>
      </c>
      <c r="X3" s="80">
        <f t="shared" si="9"/>
        <v>24715.656272586097</v>
      </c>
      <c r="Y3" s="80">
        <f t="shared" si="9"/>
        <v>27037.932318017112</v>
      </c>
      <c r="Z3" s="80">
        <f t="shared" si="9"/>
        <v>29360.208363448128</v>
      </c>
      <c r="AA3" s="80">
        <f t="shared" si="9"/>
        <v>31682.484408879143</v>
      </c>
      <c r="AB3" s="80">
        <f t="shared" si="9"/>
        <v>34004.760454310162</v>
      </c>
      <c r="AC3" s="80">
        <f t="shared" si="9"/>
        <v>36327.036499741174</v>
      </c>
      <c r="AD3" s="80">
        <f t="shared" si="9"/>
        <v>38649.312545172186</v>
      </c>
      <c r="AE3" s="80">
        <f t="shared" si="9"/>
        <v>40971.588590603205</v>
      </c>
      <c r="AF3" s="80">
        <f t="shared" si="9"/>
        <v>43293.864636034225</v>
      </c>
      <c r="AG3" s="80">
        <f t="shared" si="9"/>
        <v>45616.140681465236</v>
      </c>
      <c r="AH3" s="80">
        <f t="shared" si="9"/>
        <v>47938.416726896256</v>
      </c>
      <c r="AI3" s="80">
        <f t="shared" si="9"/>
        <v>50260.692772327275</v>
      </c>
      <c r="AJ3" s="80">
        <f t="shared" si="9"/>
        <v>52582.968817758294</v>
      </c>
      <c r="AK3" s="80">
        <f t="shared" si="9"/>
        <v>54905.244863189313</v>
      </c>
      <c r="AL3" s="80">
        <f t="shared" si="9"/>
        <v>57227.520908620332</v>
      </c>
      <c r="AM3" s="80">
        <f t="shared" si="9"/>
        <v>59549.796954051351</v>
      </c>
      <c r="AN3" s="80">
        <f t="shared" si="9"/>
        <v>61872.072999482371</v>
      </c>
      <c r="AO3" s="80">
        <f t="shared" si="9"/>
        <v>64194.34904491339</v>
      </c>
      <c r="AP3" s="80">
        <f t="shared" si="9"/>
        <v>66516.625090344402</v>
      </c>
      <c r="AQ3" s="80">
        <f t="shared" si="9"/>
        <v>68838.901135775435</v>
      </c>
      <c r="AR3" s="80">
        <f t="shared" si="9"/>
        <v>71161.17718120644</v>
      </c>
      <c r="AS3" s="80">
        <f t="shared" si="9"/>
        <v>73483.453226637474</v>
      </c>
      <c r="AT3" s="80">
        <f t="shared" si="9"/>
        <v>75805.729272068478</v>
      </c>
      <c r="AU3" s="80">
        <f t="shared" si="9"/>
        <v>78128.005317499497</v>
      </c>
      <c r="AV3" s="80">
        <f t="shared" si="9"/>
        <v>80450.281362930516</v>
      </c>
      <c r="AW3" s="80">
        <f t="shared" si="9"/>
        <v>82772.557408361536</v>
      </c>
      <c r="AX3" s="80">
        <f t="shared" si="9"/>
        <v>85094.833453792555</v>
      </c>
      <c r="AY3" s="80">
        <f t="shared" si="9"/>
        <v>87417.109499223574</v>
      </c>
      <c r="AZ3" s="80">
        <f t="shared" si="9"/>
        <v>89739.385544654593</v>
      </c>
      <c r="BA3" s="80">
        <f t="shared" si="9"/>
        <v>92061.661590085612</v>
      </c>
      <c r="BB3" s="80">
        <f t="shared" si="9"/>
        <v>91688.437635516631</v>
      </c>
      <c r="BC3" s="80">
        <f t="shared" si="9"/>
        <v>91315.213680947651</v>
      </c>
      <c r="BD3" s="80">
        <f t="shared" si="9"/>
        <v>90941.98972637867</v>
      </c>
      <c r="BE3" s="80">
        <f t="shared" si="9"/>
        <v>90568.765771809689</v>
      </c>
      <c r="BF3" s="80">
        <f t="shared" si="9"/>
        <v>90568.765771809689</v>
      </c>
      <c r="BG3" s="80">
        <f t="shared" si="9"/>
        <v>90568.765771809689</v>
      </c>
      <c r="BH3" s="80">
        <f t="shared" si="9"/>
        <v>90568.765771809689</v>
      </c>
      <c r="BI3" s="80">
        <f t="shared" si="9"/>
        <v>90568.765771809689</v>
      </c>
      <c r="BJ3" s="80">
        <f t="shared" si="9"/>
        <v>90568.765771809689</v>
      </c>
      <c r="BK3" s="80">
        <f t="shared" si="9"/>
        <v>90568.765771809689</v>
      </c>
      <c r="BL3" s="80">
        <f t="shared" si="9"/>
        <v>90568.765771809689</v>
      </c>
      <c r="BM3" s="80">
        <f t="shared" si="9"/>
        <v>90568.765771809689</v>
      </c>
      <c r="BN3" s="80">
        <f t="shared" si="9"/>
        <v>90568.765771809689</v>
      </c>
      <c r="BO3" s="80">
        <f t="shared" si="9"/>
        <v>90568.765771809689</v>
      </c>
      <c r="BP3" s="80">
        <f t="shared" si="9"/>
        <v>90568.765771809689</v>
      </c>
      <c r="BQ3" s="80">
        <f t="shared" si="9"/>
        <v>90568.765771809689</v>
      </c>
      <c r="BR3" s="80">
        <f t="shared" si="9"/>
        <v>90568.765771809689</v>
      </c>
      <c r="BS3" s="80">
        <f t="shared" si="9"/>
        <v>90568.765771809689</v>
      </c>
      <c r="BT3" s="80">
        <f t="shared" si="9"/>
        <v>90568.765771809689</v>
      </c>
      <c r="BU3" s="80">
        <f t="shared" si="9"/>
        <v>90568.765771809689</v>
      </c>
      <c r="BV3" s="80">
        <f t="shared" si="9"/>
        <v>90568.765771809689</v>
      </c>
      <c r="BW3" s="80">
        <f t="shared" si="9"/>
        <v>90568.765771809689</v>
      </c>
      <c r="BX3" s="80">
        <f t="shared" si="9"/>
        <v>90568.765771809689</v>
      </c>
      <c r="BY3" s="80">
        <f t="shared" si="9"/>
        <v>90568.765771809689</v>
      </c>
      <c r="BZ3" s="80">
        <f t="shared" si="9"/>
        <v>90568.765771809689</v>
      </c>
      <c r="CA3" s="80">
        <f t="shared" ref="CA3:EL3" si="10">SUM(CA5:CA103)</f>
        <v>90568.765771809689</v>
      </c>
      <c r="CB3" s="80">
        <f t="shared" si="10"/>
        <v>90568.765771809689</v>
      </c>
      <c r="CC3" s="80">
        <f t="shared" si="10"/>
        <v>90568.765771809689</v>
      </c>
      <c r="CD3" s="80">
        <f t="shared" si="10"/>
        <v>90568.765771809689</v>
      </c>
      <c r="CE3" s="80">
        <f t="shared" si="10"/>
        <v>90568.765771809689</v>
      </c>
      <c r="CF3" s="80">
        <f t="shared" si="10"/>
        <v>90568.765771809689</v>
      </c>
      <c r="CG3" s="80">
        <f t="shared" si="10"/>
        <v>90568.765771809689</v>
      </c>
      <c r="CH3" s="80">
        <f t="shared" si="10"/>
        <v>90568.765771809689</v>
      </c>
      <c r="CI3" s="80">
        <f t="shared" si="10"/>
        <v>90568.765771809689</v>
      </c>
      <c r="CJ3" s="80">
        <f t="shared" si="10"/>
        <v>90568.765771809689</v>
      </c>
      <c r="CK3" s="80">
        <f t="shared" si="10"/>
        <v>90568.765771809689</v>
      </c>
      <c r="CL3" s="80">
        <f t="shared" si="10"/>
        <v>90568.765771809689</v>
      </c>
      <c r="CM3" s="80">
        <f t="shared" si="10"/>
        <v>90568.765771809689</v>
      </c>
      <c r="CN3" s="80">
        <f t="shared" si="10"/>
        <v>90568.765771809689</v>
      </c>
      <c r="CO3" s="80">
        <f t="shared" si="10"/>
        <v>90568.765771809689</v>
      </c>
      <c r="CP3" s="80">
        <f t="shared" si="10"/>
        <v>90568.765771809689</v>
      </c>
      <c r="CQ3" s="80">
        <f t="shared" si="10"/>
        <v>90568.765771809689</v>
      </c>
      <c r="CR3" s="80">
        <f t="shared" si="10"/>
        <v>90568.765771809689</v>
      </c>
      <c r="CS3" s="80">
        <f t="shared" si="10"/>
        <v>90568.765771809689</v>
      </c>
      <c r="CT3" s="80">
        <f t="shared" si="10"/>
        <v>90568.765771809689</v>
      </c>
      <c r="CU3" s="80">
        <f t="shared" si="10"/>
        <v>90568.765771809689</v>
      </c>
      <c r="CV3" s="80">
        <f t="shared" si="10"/>
        <v>90568.765771809689</v>
      </c>
      <c r="CW3" s="80">
        <f t="shared" si="10"/>
        <v>90568.765771809689</v>
      </c>
      <c r="CX3" s="80">
        <f t="shared" si="10"/>
        <v>90568.765771809689</v>
      </c>
      <c r="CY3" s="80">
        <f t="shared" si="10"/>
        <v>90568.765771809689</v>
      </c>
      <c r="CZ3" s="80">
        <f t="shared" si="10"/>
        <v>90568.765771809689</v>
      </c>
      <c r="DA3" s="80">
        <f t="shared" si="10"/>
        <v>90568.765771809689</v>
      </c>
      <c r="DB3" s="80">
        <f t="shared" si="10"/>
        <v>90568.765771809689</v>
      </c>
      <c r="DC3" s="80">
        <f t="shared" si="10"/>
        <v>90568.765771809689</v>
      </c>
      <c r="DD3" s="80">
        <f t="shared" si="10"/>
        <v>90568.765771809689</v>
      </c>
      <c r="DE3" s="80">
        <f t="shared" si="10"/>
        <v>90568.765771809689</v>
      </c>
      <c r="DF3" s="80">
        <f t="shared" si="10"/>
        <v>90568.765771809689</v>
      </c>
      <c r="DG3" s="80">
        <f t="shared" si="10"/>
        <v>90568.765771809689</v>
      </c>
      <c r="DH3" s="80">
        <f t="shared" si="10"/>
        <v>90568.765771809689</v>
      </c>
      <c r="DI3" s="80">
        <f t="shared" si="10"/>
        <v>90568.765771809689</v>
      </c>
      <c r="DJ3" s="80">
        <f t="shared" si="10"/>
        <v>90568.765771809689</v>
      </c>
      <c r="DK3" s="80">
        <f t="shared" si="10"/>
        <v>90568.765771809689</v>
      </c>
      <c r="DL3" s="80">
        <f t="shared" si="10"/>
        <v>90568.765771809689</v>
      </c>
      <c r="DM3" s="80">
        <f t="shared" si="10"/>
        <v>90568.765771809689</v>
      </c>
      <c r="DN3" s="80">
        <f t="shared" si="10"/>
        <v>90568.765771809689</v>
      </c>
      <c r="DO3" s="80">
        <f t="shared" si="10"/>
        <v>90568.765771809689</v>
      </c>
      <c r="DP3" s="80">
        <f t="shared" si="10"/>
        <v>90568.765771809689</v>
      </c>
      <c r="DQ3" s="80">
        <f t="shared" si="10"/>
        <v>90568.765771809689</v>
      </c>
      <c r="DR3" s="80">
        <f t="shared" si="10"/>
        <v>90568.765771809689</v>
      </c>
      <c r="DS3" s="80">
        <f t="shared" si="10"/>
        <v>90568.765771809689</v>
      </c>
      <c r="DT3" s="80">
        <f t="shared" si="10"/>
        <v>90568.765771809689</v>
      </c>
      <c r="DU3" s="80">
        <f t="shared" si="10"/>
        <v>90568.765771809689</v>
      </c>
      <c r="DV3" s="80">
        <f t="shared" si="10"/>
        <v>90568.765771809689</v>
      </c>
      <c r="DW3" s="80">
        <f t="shared" si="10"/>
        <v>90568.765771809689</v>
      </c>
      <c r="DX3" s="80">
        <f t="shared" si="10"/>
        <v>90568.765771809689</v>
      </c>
      <c r="DY3" s="80">
        <f t="shared" si="10"/>
        <v>90568.765771809689</v>
      </c>
      <c r="DZ3" s="80">
        <f t="shared" si="10"/>
        <v>90568.765771809689</v>
      </c>
      <c r="EA3" s="80">
        <f t="shared" si="10"/>
        <v>90568.765771809689</v>
      </c>
      <c r="EB3" s="80">
        <f t="shared" si="10"/>
        <v>90568.765771809689</v>
      </c>
      <c r="EC3" s="80">
        <f t="shared" si="10"/>
        <v>90568.765771809689</v>
      </c>
      <c r="ED3" s="80">
        <f t="shared" si="10"/>
        <v>90568.765771809689</v>
      </c>
      <c r="EE3" s="80">
        <f t="shared" si="10"/>
        <v>90568.765771809689</v>
      </c>
      <c r="EF3" s="80">
        <f t="shared" si="10"/>
        <v>90568.765771809689</v>
      </c>
      <c r="EG3" s="80">
        <f t="shared" si="10"/>
        <v>90568.765771809689</v>
      </c>
      <c r="EH3" s="80">
        <f t="shared" si="10"/>
        <v>90568.765771809689</v>
      </c>
      <c r="EI3" s="80">
        <f t="shared" si="10"/>
        <v>90568.765771809689</v>
      </c>
      <c r="EJ3" s="80">
        <f t="shared" si="10"/>
        <v>90568.765771809689</v>
      </c>
      <c r="EK3" s="80">
        <f t="shared" si="10"/>
        <v>90568.765771809689</v>
      </c>
      <c r="EL3" s="80">
        <f t="shared" si="10"/>
        <v>90568.765771809689</v>
      </c>
      <c r="EM3" s="80">
        <f t="shared" ref="EM3:GX3" si="11">SUM(EM5:EM103)</f>
        <v>90568.765771809689</v>
      </c>
      <c r="EN3" s="80">
        <f t="shared" si="11"/>
        <v>90568.765771809689</v>
      </c>
      <c r="EO3" s="80">
        <f t="shared" si="11"/>
        <v>90568.765771809689</v>
      </c>
      <c r="EP3" s="80">
        <f t="shared" si="11"/>
        <v>90568.765771809689</v>
      </c>
      <c r="EQ3" s="80">
        <f t="shared" si="11"/>
        <v>90568.765771809689</v>
      </c>
      <c r="ER3" s="80">
        <f t="shared" si="11"/>
        <v>90568.765771809689</v>
      </c>
      <c r="ES3" s="80">
        <f t="shared" si="11"/>
        <v>90568.765771809689</v>
      </c>
      <c r="ET3" s="80">
        <f t="shared" si="11"/>
        <v>90568.765771809689</v>
      </c>
      <c r="EU3" s="80">
        <f t="shared" si="11"/>
        <v>90568.765771809689</v>
      </c>
      <c r="EV3" s="80">
        <f t="shared" si="11"/>
        <v>90568.765771809689</v>
      </c>
      <c r="EW3" s="80">
        <f t="shared" si="11"/>
        <v>90568.765771809689</v>
      </c>
      <c r="EX3" s="80">
        <f t="shared" si="11"/>
        <v>90568.765771809689</v>
      </c>
      <c r="EY3" s="80">
        <f t="shared" si="11"/>
        <v>90568.765771809689</v>
      </c>
      <c r="EZ3" s="80">
        <f t="shared" si="11"/>
        <v>90568.765771809689</v>
      </c>
      <c r="FA3" s="80">
        <f t="shared" si="11"/>
        <v>90568.765771809689</v>
      </c>
      <c r="FB3" s="80">
        <f t="shared" si="11"/>
        <v>90568.765771809689</v>
      </c>
      <c r="FC3" s="80">
        <f t="shared" si="11"/>
        <v>90568.765771809689</v>
      </c>
      <c r="FD3" s="80">
        <f t="shared" si="11"/>
        <v>90568.765771809689</v>
      </c>
      <c r="FE3" s="80">
        <f t="shared" si="11"/>
        <v>90568.765771809689</v>
      </c>
      <c r="FF3" s="80">
        <f t="shared" si="11"/>
        <v>90568.765771809689</v>
      </c>
      <c r="FG3" s="80">
        <f t="shared" si="11"/>
        <v>88246.48972637867</v>
      </c>
      <c r="FH3" s="80">
        <f t="shared" si="11"/>
        <v>85924.213680947651</v>
      </c>
      <c r="FI3" s="80">
        <f t="shared" si="11"/>
        <v>83601.937635516631</v>
      </c>
      <c r="FJ3" s="80">
        <f t="shared" si="11"/>
        <v>81279.661590085612</v>
      </c>
      <c r="FK3" s="80">
        <f t="shared" si="11"/>
        <v>78957.385544654593</v>
      </c>
      <c r="FL3" s="80">
        <f t="shared" si="11"/>
        <v>76635.109499223574</v>
      </c>
      <c r="FM3" s="80">
        <f t="shared" si="11"/>
        <v>74312.833453792555</v>
      </c>
      <c r="FN3" s="80">
        <f t="shared" si="11"/>
        <v>71990.557408361536</v>
      </c>
      <c r="FO3" s="80">
        <f t="shared" si="11"/>
        <v>69668.281362930516</v>
      </c>
      <c r="FP3" s="80">
        <f t="shared" si="11"/>
        <v>67346.005317499497</v>
      </c>
      <c r="FQ3" s="80">
        <f t="shared" si="11"/>
        <v>65023.729272068485</v>
      </c>
      <c r="FR3" s="80">
        <f t="shared" si="11"/>
        <v>62701.453226637466</v>
      </c>
      <c r="FS3" s="80">
        <f t="shared" si="11"/>
        <v>60379.177181206447</v>
      </c>
      <c r="FT3" s="80">
        <f t="shared" si="11"/>
        <v>58056.901135775428</v>
      </c>
      <c r="FU3" s="80">
        <f t="shared" si="11"/>
        <v>55734.625090344409</v>
      </c>
      <c r="FV3" s="80">
        <f t="shared" si="11"/>
        <v>53412.34904491339</v>
      </c>
      <c r="FW3" s="80">
        <f t="shared" si="11"/>
        <v>51090.072999482371</v>
      </c>
      <c r="FX3" s="80">
        <f t="shared" si="11"/>
        <v>48767.796954051351</v>
      </c>
      <c r="FY3" s="80">
        <f t="shared" si="11"/>
        <v>46445.520908620332</v>
      </c>
      <c r="FZ3" s="80">
        <f t="shared" si="11"/>
        <v>44123.244863189313</v>
      </c>
      <c r="GA3" s="80">
        <f t="shared" si="11"/>
        <v>41800.968817758294</v>
      </c>
      <c r="GB3" s="80">
        <f t="shared" si="11"/>
        <v>39478.692772327275</v>
      </c>
      <c r="GC3" s="80">
        <f t="shared" si="11"/>
        <v>37156.416726896256</v>
      </c>
      <c r="GD3" s="80">
        <f t="shared" si="11"/>
        <v>34834.140681465236</v>
      </c>
      <c r="GE3" s="80">
        <f t="shared" si="11"/>
        <v>32511.864636034221</v>
      </c>
      <c r="GF3" s="80">
        <f t="shared" si="11"/>
        <v>30189.588590603205</v>
      </c>
      <c r="GG3" s="80">
        <f t="shared" si="11"/>
        <v>27867.31254517219</v>
      </c>
      <c r="GH3" s="80">
        <f t="shared" si="11"/>
        <v>25545.036499741174</v>
      </c>
      <c r="GI3" s="80">
        <f t="shared" si="11"/>
        <v>23222.760454310159</v>
      </c>
      <c r="GJ3" s="80">
        <f t="shared" si="11"/>
        <v>20900.484408879143</v>
      </c>
      <c r="GK3" s="80">
        <f t="shared" si="11"/>
        <v>18578.208363448128</v>
      </c>
      <c r="GL3" s="80">
        <f t="shared" si="11"/>
        <v>16255.932318017112</v>
      </c>
      <c r="GM3" s="80">
        <f t="shared" si="11"/>
        <v>13933.656272586097</v>
      </c>
      <c r="GN3" s="80">
        <f t="shared" si="11"/>
        <v>11611.380227155081</v>
      </c>
      <c r="GO3" s="80">
        <f t="shared" si="11"/>
        <v>9289.1041817240657</v>
      </c>
      <c r="GP3" s="80">
        <f t="shared" si="11"/>
        <v>6966.8281362930493</v>
      </c>
      <c r="GQ3" s="80">
        <f t="shared" si="11"/>
        <v>4644.5520908620329</v>
      </c>
      <c r="GR3" s="80">
        <f t="shared" si="11"/>
        <v>2322.2760454310164</v>
      </c>
      <c r="GS3" s="80">
        <f t="shared" si="11"/>
        <v>0</v>
      </c>
      <c r="GT3" s="80">
        <f t="shared" si="11"/>
        <v>0</v>
      </c>
      <c r="GU3" s="80">
        <f t="shared" si="11"/>
        <v>0</v>
      </c>
      <c r="GV3" s="80">
        <f t="shared" si="11"/>
        <v>0</v>
      </c>
      <c r="GW3" s="80">
        <f t="shared" si="11"/>
        <v>0</v>
      </c>
      <c r="GX3" s="80">
        <f t="shared" si="11"/>
        <v>0</v>
      </c>
      <c r="GY3" s="80">
        <f t="shared" ref="GY3:JI3" si="12">SUM(GY5:GY103)</f>
        <v>0</v>
      </c>
      <c r="GZ3" s="80">
        <f t="shared" si="12"/>
        <v>0</v>
      </c>
      <c r="HA3" s="80">
        <f t="shared" si="12"/>
        <v>0</v>
      </c>
      <c r="HB3" s="80">
        <f t="shared" si="12"/>
        <v>0</v>
      </c>
      <c r="HC3" s="80">
        <f t="shared" si="12"/>
        <v>0</v>
      </c>
      <c r="HD3" s="80">
        <f t="shared" si="12"/>
        <v>0</v>
      </c>
      <c r="HE3" s="80">
        <f t="shared" si="12"/>
        <v>0</v>
      </c>
      <c r="HF3" s="80">
        <f t="shared" si="12"/>
        <v>0</v>
      </c>
      <c r="HG3" s="80">
        <f t="shared" si="12"/>
        <v>0</v>
      </c>
      <c r="HH3" s="80">
        <f t="shared" si="12"/>
        <v>0</v>
      </c>
      <c r="HI3" s="80">
        <f t="shared" si="12"/>
        <v>0</v>
      </c>
      <c r="HJ3" s="80">
        <f t="shared" si="12"/>
        <v>0</v>
      </c>
      <c r="HK3" s="80">
        <f t="shared" si="12"/>
        <v>0</v>
      </c>
      <c r="HL3" s="80">
        <f t="shared" si="12"/>
        <v>0</v>
      </c>
      <c r="HM3" s="80">
        <f t="shared" si="12"/>
        <v>0</v>
      </c>
      <c r="HN3" s="80">
        <f t="shared" si="12"/>
        <v>0</v>
      </c>
      <c r="HO3" s="80">
        <f t="shared" si="12"/>
        <v>0</v>
      </c>
      <c r="HP3" s="80">
        <f t="shared" si="12"/>
        <v>0</v>
      </c>
      <c r="HQ3" s="80">
        <f t="shared" si="12"/>
        <v>0</v>
      </c>
      <c r="HR3" s="80">
        <f t="shared" si="12"/>
        <v>0</v>
      </c>
      <c r="HS3" s="80">
        <f t="shared" si="12"/>
        <v>0</v>
      </c>
      <c r="HT3" s="80">
        <f t="shared" si="12"/>
        <v>0</v>
      </c>
      <c r="HU3" s="80">
        <f t="shared" si="12"/>
        <v>0</v>
      </c>
      <c r="HV3" s="80">
        <f t="shared" si="12"/>
        <v>0</v>
      </c>
      <c r="HW3" s="80">
        <f t="shared" si="12"/>
        <v>0</v>
      </c>
      <c r="HX3" s="80">
        <f t="shared" si="12"/>
        <v>0</v>
      </c>
      <c r="HY3" s="80">
        <f t="shared" si="12"/>
        <v>0</v>
      </c>
      <c r="HZ3" s="80">
        <f t="shared" si="12"/>
        <v>0</v>
      </c>
      <c r="IA3" s="80">
        <f t="shared" si="12"/>
        <v>0</v>
      </c>
      <c r="IB3" s="80">
        <f t="shared" si="12"/>
        <v>0</v>
      </c>
      <c r="IC3" s="80">
        <f t="shared" si="12"/>
        <v>0</v>
      </c>
      <c r="ID3" s="80">
        <f t="shared" si="12"/>
        <v>0</v>
      </c>
      <c r="IE3" s="80">
        <f t="shared" si="12"/>
        <v>0</v>
      </c>
      <c r="IF3" s="80">
        <f t="shared" si="12"/>
        <v>0</v>
      </c>
      <c r="IG3" s="80">
        <f t="shared" si="12"/>
        <v>0</v>
      </c>
      <c r="IH3" s="80">
        <f t="shared" si="12"/>
        <v>0</v>
      </c>
      <c r="II3" s="80">
        <f t="shared" si="12"/>
        <v>0</v>
      </c>
      <c r="IJ3" s="80">
        <f t="shared" si="12"/>
        <v>0</v>
      </c>
      <c r="IK3" s="80">
        <f t="shared" si="12"/>
        <v>0</v>
      </c>
      <c r="IL3" s="80">
        <f t="shared" si="12"/>
        <v>0</v>
      </c>
      <c r="IM3" s="80">
        <f t="shared" si="12"/>
        <v>0</v>
      </c>
      <c r="IN3" s="80">
        <f t="shared" si="12"/>
        <v>0</v>
      </c>
      <c r="IO3" s="80">
        <f t="shared" si="12"/>
        <v>0</v>
      </c>
      <c r="IP3" s="80">
        <f t="shared" si="12"/>
        <v>0</v>
      </c>
      <c r="IQ3" s="80">
        <f t="shared" si="12"/>
        <v>0</v>
      </c>
      <c r="IR3" s="80">
        <f t="shared" si="12"/>
        <v>0</v>
      </c>
      <c r="IS3" s="80">
        <f t="shared" si="12"/>
        <v>0</v>
      </c>
      <c r="IT3" s="80">
        <f t="shared" si="12"/>
        <v>0</v>
      </c>
      <c r="IU3" s="80">
        <f t="shared" si="12"/>
        <v>0</v>
      </c>
      <c r="IV3" s="80">
        <f t="shared" si="12"/>
        <v>0</v>
      </c>
      <c r="IW3" s="80">
        <f t="shared" si="12"/>
        <v>0</v>
      </c>
      <c r="IX3" s="80">
        <f t="shared" si="12"/>
        <v>0</v>
      </c>
      <c r="IY3" s="80">
        <f t="shared" si="12"/>
        <v>0</v>
      </c>
      <c r="IZ3" s="80">
        <f t="shared" si="12"/>
        <v>0</v>
      </c>
      <c r="JA3" s="80">
        <f t="shared" si="12"/>
        <v>0</v>
      </c>
      <c r="JB3" s="80">
        <f t="shared" si="12"/>
        <v>0</v>
      </c>
      <c r="JC3" s="80">
        <f t="shared" si="12"/>
        <v>0</v>
      </c>
      <c r="JD3" s="80">
        <f t="shared" si="12"/>
        <v>0</v>
      </c>
      <c r="JE3" s="80">
        <f t="shared" si="12"/>
        <v>0</v>
      </c>
      <c r="JF3" s="80">
        <f t="shared" si="12"/>
        <v>0</v>
      </c>
      <c r="JG3" s="80">
        <f t="shared" si="12"/>
        <v>0</v>
      </c>
      <c r="JH3" s="80">
        <f t="shared" si="12"/>
        <v>0</v>
      </c>
      <c r="JI3" s="80">
        <f t="shared" si="12"/>
        <v>0</v>
      </c>
    </row>
    <row r="4" spans="2:269" ht="45" x14ac:dyDescent="0.25">
      <c r="B4" s="81" t="s">
        <v>1311</v>
      </c>
      <c r="C4" s="82"/>
      <c r="E4" s="81" t="s">
        <v>1312</v>
      </c>
      <c r="F4" s="81" t="s">
        <v>1313</v>
      </c>
      <c r="G4" s="81" t="s">
        <v>1314</v>
      </c>
      <c r="H4" s="81" t="s">
        <v>1315</v>
      </c>
      <c r="I4" s="81" t="s">
        <v>1316</v>
      </c>
      <c r="J4" s="81" t="s">
        <v>1339</v>
      </c>
      <c r="K4" s="81" t="s">
        <v>1320</v>
      </c>
      <c r="L4" s="81" t="s">
        <v>1321</v>
      </c>
      <c r="M4" s="81" t="s">
        <v>1324</v>
      </c>
      <c r="N4" s="83"/>
      <c r="O4" s="81">
        <v>1</v>
      </c>
      <c r="P4" s="81">
        <v>2</v>
      </c>
      <c r="Q4" s="81">
        <v>3</v>
      </c>
      <c r="R4" s="81">
        <v>4</v>
      </c>
      <c r="S4" s="81">
        <v>5</v>
      </c>
      <c r="T4" s="81">
        <v>6</v>
      </c>
      <c r="U4" s="81">
        <v>7</v>
      </c>
      <c r="V4" s="81">
        <v>8</v>
      </c>
      <c r="W4" s="81">
        <v>9</v>
      </c>
      <c r="X4" s="81">
        <v>10</v>
      </c>
      <c r="Y4" s="81">
        <v>11</v>
      </c>
      <c r="Z4" s="81">
        <v>12</v>
      </c>
      <c r="AA4" s="81">
        <v>13</v>
      </c>
      <c r="AB4" s="81">
        <v>14</v>
      </c>
      <c r="AC4" s="81">
        <v>15</v>
      </c>
      <c r="AD4" s="81">
        <v>16</v>
      </c>
      <c r="AE4" s="81">
        <v>17</v>
      </c>
      <c r="AF4" s="81">
        <v>18</v>
      </c>
      <c r="AG4" s="81">
        <v>19</v>
      </c>
      <c r="AH4" s="81">
        <v>20</v>
      </c>
      <c r="AI4" s="81">
        <v>21</v>
      </c>
      <c r="AJ4" s="81">
        <v>22</v>
      </c>
      <c r="AK4" s="81">
        <v>23</v>
      </c>
      <c r="AL4" s="81">
        <v>24</v>
      </c>
      <c r="AM4" s="81">
        <v>25</v>
      </c>
      <c r="AN4" s="81">
        <v>26</v>
      </c>
      <c r="AO4" s="81">
        <v>27</v>
      </c>
      <c r="AP4" s="81">
        <v>28</v>
      </c>
      <c r="AQ4" s="81">
        <v>29</v>
      </c>
      <c r="AR4" s="81">
        <v>30</v>
      </c>
      <c r="AS4" s="81">
        <v>31</v>
      </c>
      <c r="AT4" s="81">
        <v>32</v>
      </c>
      <c r="AU4" s="81">
        <v>33</v>
      </c>
      <c r="AV4" s="81">
        <v>34</v>
      </c>
      <c r="AW4" s="81">
        <v>35</v>
      </c>
      <c r="AX4" s="81">
        <v>36</v>
      </c>
      <c r="AY4" s="81">
        <v>37</v>
      </c>
      <c r="AZ4" s="81">
        <v>38</v>
      </c>
      <c r="BA4" s="81">
        <v>39</v>
      </c>
      <c r="BB4" s="81">
        <v>40</v>
      </c>
      <c r="BC4" s="81">
        <v>41</v>
      </c>
      <c r="BD4" s="81">
        <v>42</v>
      </c>
      <c r="BE4" s="81">
        <v>43</v>
      </c>
      <c r="BF4" s="81">
        <v>44</v>
      </c>
      <c r="BG4" s="81">
        <v>45</v>
      </c>
      <c r="BH4" s="81">
        <v>46</v>
      </c>
      <c r="BI4" s="81">
        <v>47</v>
      </c>
      <c r="BJ4" s="81">
        <v>48</v>
      </c>
      <c r="BK4" s="81">
        <v>49</v>
      </c>
      <c r="BL4" s="81">
        <v>50</v>
      </c>
      <c r="BM4" s="81">
        <v>51</v>
      </c>
      <c r="BN4" s="81">
        <v>52</v>
      </c>
      <c r="BO4" s="81">
        <v>53</v>
      </c>
      <c r="BP4" s="81">
        <v>54</v>
      </c>
      <c r="BQ4" s="81">
        <v>55</v>
      </c>
      <c r="BR4" s="81">
        <v>56</v>
      </c>
      <c r="BS4" s="81">
        <v>57</v>
      </c>
      <c r="BT4" s="81">
        <v>58</v>
      </c>
      <c r="BU4" s="81">
        <v>59</v>
      </c>
      <c r="BV4" s="81">
        <v>60</v>
      </c>
      <c r="BW4" s="81">
        <v>61</v>
      </c>
      <c r="BX4" s="81">
        <v>62</v>
      </c>
      <c r="BY4" s="81">
        <v>63</v>
      </c>
      <c r="BZ4" s="81">
        <v>64</v>
      </c>
      <c r="CA4" s="81">
        <v>65</v>
      </c>
      <c r="CB4" s="81">
        <v>66</v>
      </c>
      <c r="CC4" s="81">
        <v>67</v>
      </c>
      <c r="CD4" s="81">
        <v>68</v>
      </c>
      <c r="CE4" s="81">
        <v>69</v>
      </c>
      <c r="CF4" s="81">
        <v>70</v>
      </c>
      <c r="CG4" s="81">
        <v>71</v>
      </c>
      <c r="CH4" s="81">
        <v>72</v>
      </c>
      <c r="CI4" s="81">
        <v>73</v>
      </c>
      <c r="CJ4" s="81">
        <v>74</v>
      </c>
      <c r="CK4" s="81">
        <v>75</v>
      </c>
      <c r="CL4" s="81">
        <v>76</v>
      </c>
      <c r="CM4" s="81">
        <v>77</v>
      </c>
      <c r="CN4" s="81">
        <v>78</v>
      </c>
      <c r="CO4" s="81">
        <v>79</v>
      </c>
      <c r="CP4" s="81">
        <v>80</v>
      </c>
      <c r="CQ4" s="81">
        <v>81</v>
      </c>
      <c r="CR4" s="81">
        <v>82</v>
      </c>
      <c r="CS4" s="81">
        <v>83</v>
      </c>
      <c r="CT4" s="81">
        <v>84</v>
      </c>
      <c r="CU4" s="81">
        <v>85</v>
      </c>
      <c r="CV4" s="81">
        <v>86</v>
      </c>
      <c r="CW4" s="81">
        <v>87</v>
      </c>
      <c r="CX4" s="81">
        <v>88</v>
      </c>
      <c r="CY4" s="81">
        <v>89</v>
      </c>
      <c r="CZ4" s="81">
        <v>90</v>
      </c>
      <c r="DA4" s="81">
        <v>91</v>
      </c>
      <c r="DB4" s="81">
        <v>92</v>
      </c>
      <c r="DC4" s="81">
        <v>93</v>
      </c>
      <c r="DD4" s="81">
        <v>94</v>
      </c>
      <c r="DE4" s="81">
        <v>95</v>
      </c>
      <c r="DF4" s="81">
        <v>96</v>
      </c>
      <c r="DG4" s="81">
        <v>97</v>
      </c>
      <c r="DH4" s="81">
        <v>98</v>
      </c>
      <c r="DI4" s="81">
        <v>99</v>
      </c>
      <c r="DJ4" s="81">
        <v>100</v>
      </c>
      <c r="DK4" s="81">
        <v>101</v>
      </c>
      <c r="DL4" s="81">
        <v>102</v>
      </c>
      <c r="DM4" s="81">
        <v>103</v>
      </c>
      <c r="DN4" s="81">
        <v>104</v>
      </c>
      <c r="DO4" s="81">
        <v>105</v>
      </c>
      <c r="DP4" s="81">
        <v>106</v>
      </c>
      <c r="DQ4" s="81">
        <v>107</v>
      </c>
      <c r="DR4" s="81">
        <v>108</v>
      </c>
      <c r="DS4" s="81">
        <v>109</v>
      </c>
      <c r="DT4" s="81">
        <v>110</v>
      </c>
      <c r="DU4" s="81">
        <v>111</v>
      </c>
      <c r="DV4" s="81">
        <v>112</v>
      </c>
      <c r="DW4" s="81">
        <v>113</v>
      </c>
      <c r="DX4" s="81">
        <v>114</v>
      </c>
      <c r="DY4" s="81">
        <v>115</v>
      </c>
      <c r="DZ4" s="81">
        <v>116</v>
      </c>
      <c r="EA4" s="81">
        <v>117</v>
      </c>
      <c r="EB4" s="81">
        <v>118</v>
      </c>
      <c r="EC4" s="81">
        <v>119</v>
      </c>
      <c r="ED4" s="81">
        <v>120</v>
      </c>
      <c r="EE4" s="81">
        <v>121</v>
      </c>
      <c r="EF4" s="81">
        <v>122</v>
      </c>
      <c r="EG4" s="81">
        <v>123</v>
      </c>
      <c r="EH4" s="81">
        <v>124</v>
      </c>
      <c r="EI4" s="81">
        <v>125</v>
      </c>
      <c r="EJ4" s="81">
        <v>126</v>
      </c>
      <c r="EK4" s="81">
        <v>127</v>
      </c>
      <c r="EL4" s="81">
        <v>128</v>
      </c>
      <c r="EM4" s="81">
        <v>129</v>
      </c>
      <c r="EN4" s="81">
        <v>130</v>
      </c>
      <c r="EO4" s="81">
        <v>131</v>
      </c>
      <c r="EP4" s="81">
        <v>132</v>
      </c>
      <c r="EQ4" s="81">
        <v>133</v>
      </c>
      <c r="ER4" s="81">
        <v>134</v>
      </c>
      <c r="ES4" s="81">
        <v>135</v>
      </c>
      <c r="ET4" s="81">
        <v>136</v>
      </c>
      <c r="EU4" s="81">
        <v>137</v>
      </c>
      <c r="EV4" s="81">
        <v>138</v>
      </c>
      <c r="EW4" s="81">
        <v>139</v>
      </c>
      <c r="EX4" s="81">
        <v>140</v>
      </c>
      <c r="EY4" s="81">
        <v>141</v>
      </c>
      <c r="EZ4" s="81">
        <v>142</v>
      </c>
      <c r="FA4" s="81">
        <v>143</v>
      </c>
      <c r="FB4" s="81">
        <v>144</v>
      </c>
      <c r="FC4" s="81">
        <v>145</v>
      </c>
      <c r="FD4" s="81">
        <v>146</v>
      </c>
      <c r="FE4" s="81">
        <v>147</v>
      </c>
      <c r="FF4" s="81">
        <v>148</v>
      </c>
      <c r="FG4" s="81">
        <v>149</v>
      </c>
      <c r="FH4" s="81">
        <v>150</v>
      </c>
      <c r="FI4" s="81">
        <v>151</v>
      </c>
      <c r="FJ4" s="81">
        <v>152</v>
      </c>
      <c r="FK4" s="81">
        <v>153</v>
      </c>
      <c r="FL4" s="81">
        <v>154</v>
      </c>
      <c r="FM4" s="81">
        <v>155</v>
      </c>
      <c r="FN4" s="81">
        <v>156</v>
      </c>
      <c r="FO4" s="81">
        <v>157</v>
      </c>
      <c r="FP4" s="81">
        <v>158</v>
      </c>
      <c r="FQ4" s="81">
        <v>159</v>
      </c>
      <c r="FR4" s="81">
        <v>160</v>
      </c>
      <c r="FS4" s="81">
        <v>161</v>
      </c>
      <c r="FT4" s="81">
        <v>162</v>
      </c>
      <c r="FU4" s="81">
        <v>163</v>
      </c>
      <c r="FV4" s="81">
        <v>164</v>
      </c>
      <c r="FW4" s="81">
        <v>165</v>
      </c>
      <c r="FX4" s="81">
        <v>166</v>
      </c>
      <c r="FY4" s="81">
        <v>167</v>
      </c>
      <c r="FZ4" s="81">
        <v>168</v>
      </c>
      <c r="GA4" s="81">
        <v>169</v>
      </c>
      <c r="GB4" s="81">
        <v>170</v>
      </c>
      <c r="GC4" s="81">
        <v>171</v>
      </c>
      <c r="GD4" s="81">
        <v>172</v>
      </c>
      <c r="GE4" s="81">
        <v>173</v>
      </c>
      <c r="GF4" s="81">
        <v>174</v>
      </c>
      <c r="GG4" s="81">
        <v>175</v>
      </c>
      <c r="GH4" s="81">
        <v>176</v>
      </c>
      <c r="GI4" s="81">
        <v>177</v>
      </c>
      <c r="GJ4" s="81">
        <v>178</v>
      </c>
      <c r="GK4" s="81">
        <v>179</v>
      </c>
      <c r="GL4" s="81">
        <v>180</v>
      </c>
      <c r="GM4" s="81">
        <v>181</v>
      </c>
      <c r="GN4" s="81">
        <v>182</v>
      </c>
      <c r="GO4" s="81">
        <v>183</v>
      </c>
      <c r="GP4" s="81">
        <v>184</v>
      </c>
      <c r="GQ4" s="81">
        <v>185</v>
      </c>
      <c r="GR4" s="81">
        <v>186</v>
      </c>
      <c r="GS4" s="81">
        <v>187</v>
      </c>
      <c r="GT4" s="81">
        <v>188</v>
      </c>
      <c r="GU4" s="81">
        <v>189</v>
      </c>
      <c r="GV4" s="81">
        <v>190</v>
      </c>
      <c r="GW4" s="81">
        <v>191</v>
      </c>
      <c r="GX4" s="81">
        <v>192</v>
      </c>
      <c r="GY4" s="81">
        <v>193</v>
      </c>
      <c r="GZ4" s="81">
        <v>194</v>
      </c>
      <c r="HA4" s="81">
        <v>195</v>
      </c>
      <c r="HB4" s="81">
        <v>196</v>
      </c>
      <c r="HC4" s="81">
        <v>197</v>
      </c>
      <c r="HD4" s="81">
        <v>198</v>
      </c>
      <c r="HE4" s="81">
        <v>199</v>
      </c>
      <c r="HF4" s="81">
        <v>200</v>
      </c>
      <c r="HG4" s="81">
        <v>201</v>
      </c>
      <c r="HH4" s="81">
        <v>202</v>
      </c>
      <c r="HI4" s="81">
        <v>203</v>
      </c>
      <c r="HJ4" s="81">
        <v>204</v>
      </c>
      <c r="HK4" s="81">
        <v>205</v>
      </c>
      <c r="HL4" s="81">
        <v>206</v>
      </c>
      <c r="HM4" s="81">
        <v>207</v>
      </c>
      <c r="HN4" s="81">
        <v>208</v>
      </c>
      <c r="HO4" s="81">
        <v>209</v>
      </c>
      <c r="HP4" s="81">
        <v>210</v>
      </c>
      <c r="HQ4" s="81">
        <v>211</v>
      </c>
      <c r="HR4" s="81">
        <v>212</v>
      </c>
      <c r="HS4" s="81">
        <v>213</v>
      </c>
      <c r="HT4" s="81">
        <v>214</v>
      </c>
      <c r="HU4" s="81">
        <v>215</v>
      </c>
      <c r="HV4" s="81">
        <v>216</v>
      </c>
      <c r="HW4" s="81">
        <v>217</v>
      </c>
      <c r="HX4" s="81">
        <v>218</v>
      </c>
      <c r="HY4" s="81">
        <v>219</v>
      </c>
      <c r="HZ4" s="81">
        <v>220</v>
      </c>
      <c r="IA4" s="81">
        <v>221</v>
      </c>
      <c r="IB4" s="81">
        <v>222</v>
      </c>
      <c r="IC4" s="81">
        <v>223</v>
      </c>
      <c r="ID4" s="81">
        <v>224</v>
      </c>
      <c r="IE4" s="81">
        <v>225</v>
      </c>
      <c r="IF4" s="81">
        <v>226</v>
      </c>
      <c r="IG4" s="81">
        <v>227</v>
      </c>
      <c r="IH4" s="81">
        <v>228</v>
      </c>
      <c r="II4" s="81">
        <v>229</v>
      </c>
      <c r="IJ4" s="81">
        <v>230</v>
      </c>
      <c r="IK4" s="81">
        <v>231</v>
      </c>
      <c r="IL4" s="81">
        <v>232</v>
      </c>
      <c r="IM4" s="81">
        <v>233</v>
      </c>
      <c r="IN4" s="81">
        <v>234</v>
      </c>
      <c r="IO4" s="81">
        <v>235</v>
      </c>
      <c r="IP4" s="81">
        <v>236</v>
      </c>
      <c r="IQ4" s="81">
        <v>237</v>
      </c>
      <c r="IR4" s="81">
        <v>238</v>
      </c>
      <c r="IS4" s="81">
        <v>239</v>
      </c>
      <c r="IT4" s="81">
        <v>240</v>
      </c>
      <c r="IU4" s="81">
        <v>241</v>
      </c>
      <c r="IV4" s="81">
        <v>242</v>
      </c>
      <c r="IW4" s="81">
        <v>243</v>
      </c>
      <c r="IX4" s="81">
        <v>244</v>
      </c>
      <c r="IY4" s="81">
        <v>245</v>
      </c>
      <c r="IZ4" s="81">
        <v>246</v>
      </c>
      <c r="JA4" s="81">
        <v>247</v>
      </c>
      <c r="JB4" s="81">
        <v>248</v>
      </c>
      <c r="JC4" s="81">
        <v>249</v>
      </c>
      <c r="JD4" s="81">
        <v>250</v>
      </c>
      <c r="JE4" s="81">
        <v>251</v>
      </c>
      <c r="JF4" s="81">
        <v>252</v>
      </c>
      <c r="JG4" s="81">
        <v>253</v>
      </c>
      <c r="JH4" s="81">
        <v>254</v>
      </c>
      <c r="JI4" s="81">
        <v>255</v>
      </c>
    </row>
    <row r="5" spans="2:269" x14ac:dyDescent="0.25">
      <c r="B5" s="84" t="s">
        <v>1325</v>
      </c>
      <c r="C5" s="85" t="s">
        <v>1340</v>
      </c>
      <c r="E5">
        <v>1</v>
      </c>
      <c r="F5">
        <f>$C$14</f>
        <v>4</v>
      </c>
      <c r="G5">
        <f>C14</f>
        <v>4</v>
      </c>
      <c r="H5" s="86">
        <f>G5/$C$6</f>
        <v>2.564102564102564E-2</v>
      </c>
      <c r="I5" s="80">
        <f>$C$9*$C$8*F5</f>
        <v>10782</v>
      </c>
      <c r="J5" s="80">
        <f>-PMT($C$13,$C$12,$C$11*$C$8)*F5</f>
        <v>2322.2760454310164</v>
      </c>
      <c r="K5" s="80">
        <f>$C$10+E5</f>
        <v>5</v>
      </c>
      <c r="L5" s="80">
        <f>K5+$C$12</f>
        <v>149</v>
      </c>
      <c r="M5" s="78">
        <f>C16</f>
        <v>45778</v>
      </c>
      <c r="N5" s="80"/>
      <c r="O5" s="80">
        <f>IF(O$4&lt;$E5,0,IF(O$4&lt;$K5,$I5/$C$10,IF(O$4&lt;$L5,$J5,0)))</f>
        <v>2695.5</v>
      </c>
      <c r="P5" s="80">
        <f t="shared" ref="P5:CA9" si="13">IF(P$4&lt;$E5,0,IF(P$4&lt;$K5,$I5/$C$10,IF(P$4&lt;$L5,$J5,0)))</f>
        <v>2695.5</v>
      </c>
      <c r="Q5" s="80">
        <f t="shared" si="13"/>
        <v>2695.5</v>
      </c>
      <c r="R5" s="80">
        <f>IF(R$4&lt;$E5,0,IF(R$4&lt;$K5,$I5/$C$10,IF(R$4&lt;$L5,$J5,0)))</f>
        <v>2695.5</v>
      </c>
      <c r="S5" s="80">
        <f t="shared" si="13"/>
        <v>2322.2760454310164</v>
      </c>
      <c r="T5" s="80">
        <f t="shared" si="13"/>
        <v>2322.2760454310164</v>
      </c>
      <c r="U5" s="80">
        <f t="shared" si="13"/>
        <v>2322.2760454310164</v>
      </c>
      <c r="V5" s="80">
        <f t="shared" si="13"/>
        <v>2322.2760454310164</v>
      </c>
      <c r="W5" s="80">
        <f t="shared" si="13"/>
        <v>2322.2760454310164</v>
      </c>
      <c r="X5" s="80">
        <f t="shared" si="13"/>
        <v>2322.2760454310164</v>
      </c>
      <c r="Y5" s="80">
        <f t="shared" si="13"/>
        <v>2322.2760454310164</v>
      </c>
      <c r="Z5" s="80">
        <f t="shared" si="13"/>
        <v>2322.2760454310164</v>
      </c>
      <c r="AA5" s="80">
        <f t="shared" si="13"/>
        <v>2322.2760454310164</v>
      </c>
      <c r="AB5" s="80">
        <f t="shared" si="13"/>
        <v>2322.2760454310164</v>
      </c>
      <c r="AC5" s="80">
        <f t="shared" si="13"/>
        <v>2322.2760454310164</v>
      </c>
      <c r="AD5" s="80">
        <f t="shared" si="13"/>
        <v>2322.2760454310164</v>
      </c>
      <c r="AE5" s="80">
        <f t="shared" si="13"/>
        <v>2322.2760454310164</v>
      </c>
      <c r="AF5" s="80">
        <f t="shared" si="13"/>
        <v>2322.2760454310164</v>
      </c>
      <c r="AG5" s="80">
        <f t="shared" si="13"/>
        <v>2322.2760454310164</v>
      </c>
      <c r="AH5" s="80">
        <f t="shared" si="13"/>
        <v>2322.2760454310164</v>
      </c>
      <c r="AI5" s="80">
        <f t="shared" si="13"/>
        <v>2322.2760454310164</v>
      </c>
      <c r="AJ5" s="80">
        <f t="shared" si="13"/>
        <v>2322.2760454310164</v>
      </c>
      <c r="AK5" s="80">
        <f t="shared" si="13"/>
        <v>2322.2760454310164</v>
      </c>
      <c r="AL5" s="80">
        <f t="shared" si="13"/>
        <v>2322.2760454310164</v>
      </c>
      <c r="AM5" s="80">
        <f t="shared" si="13"/>
        <v>2322.2760454310164</v>
      </c>
      <c r="AN5" s="80">
        <f t="shared" si="13"/>
        <v>2322.2760454310164</v>
      </c>
      <c r="AO5" s="80">
        <f t="shared" si="13"/>
        <v>2322.2760454310164</v>
      </c>
      <c r="AP5" s="80">
        <f t="shared" si="13"/>
        <v>2322.2760454310164</v>
      </c>
      <c r="AQ5" s="80">
        <f t="shared" si="13"/>
        <v>2322.2760454310164</v>
      </c>
      <c r="AR5" s="80">
        <f t="shared" si="13"/>
        <v>2322.2760454310164</v>
      </c>
      <c r="AS5" s="80">
        <f t="shared" si="13"/>
        <v>2322.2760454310164</v>
      </c>
      <c r="AT5" s="80">
        <f t="shared" si="13"/>
        <v>2322.2760454310164</v>
      </c>
      <c r="AU5" s="80">
        <f t="shared" si="13"/>
        <v>2322.2760454310164</v>
      </c>
      <c r="AV5" s="80">
        <f t="shared" si="13"/>
        <v>2322.2760454310164</v>
      </c>
      <c r="AW5" s="80">
        <f t="shared" si="13"/>
        <v>2322.2760454310164</v>
      </c>
      <c r="AX5" s="80">
        <f t="shared" si="13"/>
        <v>2322.2760454310164</v>
      </c>
      <c r="AY5" s="80">
        <f t="shared" si="13"/>
        <v>2322.2760454310164</v>
      </c>
      <c r="AZ5" s="80">
        <f t="shared" si="13"/>
        <v>2322.2760454310164</v>
      </c>
      <c r="BA5" s="80">
        <f t="shared" si="13"/>
        <v>2322.2760454310164</v>
      </c>
      <c r="BB5" s="80">
        <f t="shared" si="13"/>
        <v>2322.2760454310164</v>
      </c>
      <c r="BC5" s="80">
        <f t="shared" si="13"/>
        <v>2322.2760454310164</v>
      </c>
      <c r="BD5" s="80">
        <f t="shared" si="13"/>
        <v>2322.2760454310164</v>
      </c>
      <c r="BE5" s="80">
        <f t="shared" si="13"/>
        <v>2322.2760454310164</v>
      </c>
      <c r="BF5" s="80">
        <f t="shared" si="13"/>
        <v>2322.2760454310164</v>
      </c>
      <c r="BG5" s="80">
        <f t="shared" si="13"/>
        <v>2322.2760454310164</v>
      </c>
      <c r="BH5" s="80">
        <f t="shared" si="13"/>
        <v>2322.2760454310164</v>
      </c>
      <c r="BI5" s="80">
        <f t="shared" si="13"/>
        <v>2322.2760454310164</v>
      </c>
      <c r="BJ5" s="80">
        <f t="shared" si="13"/>
        <v>2322.2760454310164</v>
      </c>
      <c r="BK5" s="80">
        <f t="shared" si="13"/>
        <v>2322.2760454310164</v>
      </c>
      <c r="BL5" s="80">
        <f t="shared" si="13"/>
        <v>2322.2760454310164</v>
      </c>
      <c r="BM5" s="80">
        <f t="shared" si="13"/>
        <v>2322.2760454310164</v>
      </c>
      <c r="BN5" s="80">
        <f t="shared" si="13"/>
        <v>2322.2760454310164</v>
      </c>
      <c r="BO5" s="80">
        <f t="shared" si="13"/>
        <v>2322.2760454310164</v>
      </c>
      <c r="BP5" s="80">
        <f t="shared" si="13"/>
        <v>2322.2760454310164</v>
      </c>
      <c r="BQ5" s="80">
        <f t="shared" si="13"/>
        <v>2322.2760454310164</v>
      </c>
      <c r="BR5" s="80">
        <f t="shared" si="13"/>
        <v>2322.2760454310164</v>
      </c>
      <c r="BS5" s="80">
        <f t="shared" si="13"/>
        <v>2322.2760454310164</v>
      </c>
      <c r="BT5" s="80">
        <f t="shared" si="13"/>
        <v>2322.2760454310164</v>
      </c>
      <c r="BU5" s="80">
        <f t="shared" si="13"/>
        <v>2322.2760454310164</v>
      </c>
      <c r="BV5" s="80">
        <f t="shared" si="13"/>
        <v>2322.2760454310164</v>
      </c>
      <c r="BW5" s="80">
        <f t="shared" si="13"/>
        <v>2322.2760454310164</v>
      </c>
      <c r="BX5" s="80">
        <f t="shared" si="13"/>
        <v>2322.2760454310164</v>
      </c>
      <c r="BY5" s="80">
        <f t="shared" si="13"/>
        <v>2322.2760454310164</v>
      </c>
      <c r="BZ5" s="80">
        <f t="shared" si="13"/>
        <v>2322.2760454310164</v>
      </c>
      <c r="CA5" s="80">
        <f t="shared" si="13"/>
        <v>2322.2760454310164</v>
      </c>
      <c r="CB5" s="80">
        <f t="shared" ref="CB5:EM8" si="14">IF(CB$4&lt;$E5,0,IF(CB$4&lt;$K5,$I5/$C$10,IF(CB$4&lt;$L5,$J5,0)))</f>
        <v>2322.2760454310164</v>
      </c>
      <c r="CC5" s="80">
        <f t="shared" si="14"/>
        <v>2322.2760454310164</v>
      </c>
      <c r="CD5" s="80">
        <f t="shared" si="14"/>
        <v>2322.2760454310164</v>
      </c>
      <c r="CE5" s="80">
        <f t="shared" si="14"/>
        <v>2322.2760454310164</v>
      </c>
      <c r="CF5" s="80">
        <f t="shared" si="14"/>
        <v>2322.2760454310164</v>
      </c>
      <c r="CG5" s="80">
        <f t="shared" si="14"/>
        <v>2322.2760454310164</v>
      </c>
      <c r="CH5" s="80">
        <f t="shared" si="14"/>
        <v>2322.2760454310164</v>
      </c>
      <c r="CI5" s="80">
        <f t="shared" si="14"/>
        <v>2322.2760454310164</v>
      </c>
      <c r="CJ5" s="80">
        <f t="shared" si="14"/>
        <v>2322.2760454310164</v>
      </c>
      <c r="CK5" s="80">
        <f t="shared" si="14"/>
        <v>2322.2760454310164</v>
      </c>
      <c r="CL5" s="80">
        <f t="shared" si="14"/>
        <v>2322.2760454310164</v>
      </c>
      <c r="CM5" s="80">
        <f t="shared" si="14"/>
        <v>2322.2760454310164</v>
      </c>
      <c r="CN5" s="80">
        <f t="shared" si="14"/>
        <v>2322.2760454310164</v>
      </c>
      <c r="CO5" s="80">
        <f t="shared" si="14"/>
        <v>2322.2760454310164</v>
      </c>
      <c r="CP5" s="80">
        <f t="shared" si="14"/>
        <v>2322.2760454310164</v>
      </c>
      <c r="CQ5" s="80">
        <f t="shared" si="14"/>
        <v>2322.2760454310164</v>
      </c>
      <c r="CR5" s="80">
        <f t="shared" si="14"/>
        <v>2322.2760454310164</v>
      </c>
      <c r="CS5" s="80">
        <f t="shared" si="14"/>
        <v>2322.2760454310164</v>
      </c>
      <c r="CT5" s="80">
        <f t="shared" si="14"/>
        <v>2322.2760454310164</v>
      </c>
      <c r="CU5" s="80">
        <f t="shared" si="14"/>
        <v>2322.2760454310164</v>
      </c>
      <c r="CV5" s="80">
        <f t="shared" si="14"/>
        <v>2322.2760454310164</v>
      </c>
      <c r="CW5" s="80">
        <f t="shared" si="14"/>
        <v>2322.2760454310164</v>
      </c>
      <c r="CX5" s="80">
        <f t="shared" si="14"/>
        <v>2322.2760454310164</v>
      </c>
      <c r="CY5" s="80">
        <f t="shared" si="14"/>
        <v>2322.2760454310164</v>
      </c>
      <c r="CZ5" s="80">
        <f t="shared" si="14"/>
        <v>2322.2760454310164</v>
      </c>
      <c r="DA5" s="80">
        <f t="shared" si="14"/>
        <v>2322.2760454310164</v>
      </c>
      <c r="DB5" s="80">
        <f t="shared" si="14"/>
        <v>2322.2760454310164</v>
      </c>
      <c r="DC5" s="80">
        <f t="shared" si="14"/>
        <v>2322.2760454310164</v>
      </c>
      <c r="DD5" s="80">
        <f t="shared" si="14"/>
        <v>2322.2760454310164</v>
      </c>
      <c r="DE5" s="80">
        <f t="shared" si="14"/>
        <v>2322.2760454310164</v>
      </c>
      <c r="DF5" s="80">
        <f t="shared" si="14"/>
        <v>2322.2760454310164</v>
      </c>
      <c r="DG5" s="80">
        <f t="shared" si="14"/>
        <v>2322.2760454310164</v>
      </c>
      <c r="DH5" s="80">
        <f t="shared" si="14"/>
        <v>2322.2760454310164</v>
      </c>
      <c r="DI5" s="80">
        <f t="shared" si="14"/>
        <v>2322.2760454310164</v>
      </c>
      <c r="DJ5" s="80">
        <f t="shared" si="14"/>
        <v>2322.2760454310164</v>
      </c>
      <c r="DK5" s="80">
        <f t="shared" si="14"/>
        <v>2322.2760454310164</v>
      </c>
      <c r="DL5" s="80">
        <f t="shared" si="14"/>
        <v>2322.2760454310164</v>
      </c>
      <c r="DM5" s="80">
        <f t="shared" si="14"/>
        <v>2322.2760454310164</v>
      </c>
      <c r="DN5" s="80">
        <f t="shared" si="14"/>
        <v>2322.2760454310164</v>
      </c>
      <c r="DO5" s="80">
        <f t="shared" si="14"/>
        <v>2322.2760454310164</v>
      </c>
      <c r="DP5" s="80">
        <f t="shared" si="14"/>
        <v>2322.2760454310164</v>
      </c>
      <c r="DQ5" s="80">
        <f t="shared" si="14"/>
        <v>2322.2760454310164</v>
      </c>
      <c r="DR5" s="80">
        <f t="shared" si="14"/>
        <v>2322.2760454310164</v>
      </c>
      <c r="DS5" s="80">
        <f t="shared" si="14"/>
        <v>2322.2760454310164</v>
      </c>
      <c r="DT5" s="80">
        <f t="shared" si="14"/>
        <v>2322.2760454310164</v>
      </c>
      <c r="DU5" s="80">
        <f t="shared" si="14"/>
        <v>2322.2760454310164</v>
      </c>
      <c r="DV5" s="80">
        <f t="shared" si="14"/>
        <v>2322.2760454310164</v>
      </c>
      <c r="DW5" s="80">
        <f t="shared" si="14"/>
        <v>2322.2760454310164</v>
      </c>
      <c r="DX5" s="80">
        <f t="shared" si="14"/>
        <v>2322.2760454310164</v>
      </c>
      <c r="DY5" s="80">
        <f t="shared" si="14"/>
        <v>2322.2760454310164</v>
      </c>
      <c r="DZ5" s="80">
        <f t="shared" si="14"/>
        <v>2322.2760454310164</v>
      </c>
      <c r="EA5" s="80">
        <f t="shared" si="14"/>
        <v>2322.2760454310164</v>
      </c>
      <c r="EB5" s="80">
        <f t="shared" si="14"/>
        <v>2322.2760454310164</v>
      </c>
      <c r="EC5" s="80">
        <f t="shared" si="14"/>
        <v>2322.2760454310164</v>
      </c>
      <c r="ED5" s="80">
        <f t="shared" si="14"/>
        <v>2322.2760454310164</v>
      </c>
      <c r="EE5" s="80">
        <f t="shared" si="14"/>
        <v>2322.2760454310164</v>
      </c>
      <c r="EF5" s="80">
        <f t="shared" si="14"/>
        <v>2322.2760454310164</v>
      </c>
      <c r="EG5" s="80">
        <f t="shared" si="14"/>
        <v>2322.2760454310164</v>
      </c>
      <c r="EH5" s="80">
        <f t="shared" si="14"/>
        <v>2322.2760454310164</v>
      </c>
      <c r="EI5" s="80">
        <f t="shared" si="14"/>
        <v>2322.2760454310164</v>
      </c>
      <c r="EJ5" s="80">
        <f t="shared" si="14"/>
        <v>2322.2760454310164</v>
      </c>
      <c r="EK5" s="80">
        <f t="shared" si="14"/>
        <v>2322.2760454310164</v>
      </c>
      <c r="EL5" s="80">
        <f t="shared" si="14"/>
        <v>2322.2760454310164</v>
      </c>
      <c r="EM5" s="80">
        <f t="shared" si="14"/>
        <v>2322.2760454310164</v>
      </c>
      <c r="EN5" s="80">
        <f t="shared" ref="EN5:GY8" si="15">IF(EN$4&lt;$E5,0,IF(EN$4&lt;$K5,$I5/$C$10,IF(EN$4&lt;$L5,$J5,0)))</f>
        <v>2322.2760454310164</v>
      </c>
      <c r="EO5" s="80">
        <f t="shared" si="15"/>
        <v>2322.2760454310164</v>
      </c>
      <c r="EP5" s="80">
        <f t="shared" si="15"/>
        <v>2322.2760454310164</v>
      </c>
      <c r="EQ5" s="80">
        <f t="shared" si="15"/>
        <v>2322.2760454310164</v>
      </c>
      <c r="ER5" s="80">
        <f t="shared" si="15"/>
        <v>2322.2760454310164</v>
      </c>
      <c r="ES5" s="80">
        <f t="shared" si="15"/>
        <v>2322.2760454310164</v>
      </c>
      <c r="ET5" s="80">
        <f t="shared" si="15"/>
        <v>2322.2760454310164</v>
      </c>
      <c r="EU5" s="80">
        <f t="shared" si="15"/>
        <v>2322.2760454310164</v>
      </c>
      <c r="EV5" s="80">
        <f t="shared" si="15"/>
        <v>2322.2760454310164</v>
      </c>
      <c r="EW5" s="80">
        <f t="shared" si="15"/>
        <v>2322.2760454310164</v>
      </c>
      <c r="EX5" s="80">
        <f t="shared" si="15"/>
        <v>2322.2760454310164</v>
      </c>
      <c r="EY5" s="80">
        <f t="shared" si="15"/>
        <v>2322.2760454310164</v>
      </c>
      <c r="EZ5" s="80">
        <f t="shared" si="15"/>
        <v>2322.2760454310164</v>
      </c>
      <c r="FA5" s="80">
        <f t="shared" si="15"/>
        <v>2322.2760454310164</v>
      </c>
      <c r="FB5" s="80">
        <f t="shared" si="15"/>
        <v>2322.2760454310164</v>
      </c>
      <c r="FC5" s="80">
        <f t="shared" si="15"/>
        <v>2322.2760454310164</v>
      </c>
      <c r="FD5" s="80">
        <f t="shared" si="15"/>
        <v>2322.2760454310164</v>
      </c>
      <c r="FE5" s="80">
        <f t="shared" si="15"/>
        <v>2322.2760454310164</v>
      </c>
      <c r="FF5" s="80">
        <f t="shared" si="15"/>
        <v>2322.2760454310164</v>
      </c>
      <c r="FG5" s="80">
        <f t="shared" si="15"/>
        <v>0</v>
      </c>
      <c r="FH5" s="80">
        <f t="shared" si="15"/>
        <v>0</v>
      </c>
      <c r="FI5" s="80">
        <f t="shared" si="15"/>
        <v>0</v>
      </c>
      <c r="FJ5" s="80">
        <f t="shared" si="15"/>
        <v>0</v>
      </c>
      <c r="FK5" s="80">
        <f t="shared" si="15"/>
        <v>0</v>
      </c>
      <c r="FL5" s="80">
        <f t="shared" si="15"/>
        <v>0</v>
      </c>
      <c r="FM5" s="80">
        <f t="shared" si="15"/>
        <v>0</v>
      </c>
      <c r="FN5" s="80">
        <f t="shared" si="15"/>
        <v>0</v>
      </c>
      <c r="FO5" s="80">
        <f t="shared" si="15"/>
        <v>0</v>
      </c>
      <c r="FP5" s="80">
        <f t="shared" si="15"/>
        <v>0</v>
      </c>
      <c r="FQ5" s="80">
        <f t="shared" si="15"/>
        <v>0</v>
      </c>
      <c r="FR5" s="80">
        <f t="shared" si="15"/>
        <v>0</v>
      </c>
      <c r="FS5" s="80">
        <f t="shared" si="15"/>
        <v>0</v>
      </c>
      <c r="FT5" s="80">
        <f t="shared" si="15"/>
        <v>0</v>
      </c>
      <c r="FU5" s="80">
        <f t="shared" si="15"/>
        <v>0</v>
      </c>
      <c r="FV5" s="80">
        <f t="shared" si="15"/>
        <v>0</v>
      </c>
      <c r="FW5" s="80">
        <f t="shared" si="15"/>
        <v>0</v>
      </c>
      <c r="FX5" s="80">
        <f t="shared" si="15"/>
        <v>0</v>
      </c>
      <c r="FY5" s="80">
        <f t="shared" si="15"/>
        <v>0</v>
      </c>
      <c r="FZ5" s="80">
        <f t="shared" si="15"/>
        <v>0</v>
      </c>
      <c r="GA5" s="80">
        <f t="shared" si="15"/>
        <v>0</v>
      </c>
      <c r="GB5" s="80">
        <f t="shared" si="15"/>
        <v>0</v>
      </c>
      <c r="GC5" s="80">
        <f t="shared" si="15"/>
        <v>0</v>
      </c>
      <c r="GD5" s="80">
        <f t="shared" si="15"/>
        <v>0</v>
      </c>
      <c r="GE5" s="80">
        <f t="shared" si="15"/>
        <v>0</v>
      </c>
      <c r="GF5" s="80">
        <f t="shared" si="15"/>
        <v>0</v>
      </c>
      <c r="GG5" s="80">
        <f t="shared" si="15"/>
        <v>0</v>
      </c>
      <c r="GH5" s="80">
        <f t="shared" si="15"/>
        <v>0</v>
      </c>
      <c r="GI5" s="80">
        <f t="shared" si="15"/>
        <v>0</v>
      </c>
      <c r="GJ5" s="80">
        <f t="shared" si="15"/>
        <v>0</v>
      </c>
      <c r="GK5" s="80">
        <f t="shared" si="15"/>
        <v>0</v>
      </c>
      <c r="GL5" s="80">
        <f t="shared" si="15"/>
        <v>0</v>
      </c>
      <c r="GM5" s="80">
        <f t="shared" si="15"/>
        <v>0</v>
      </c>
      <c r="GN5" s="80">
        <f t="shared" si="15"/>
        <v>0</v>
      </c>
      <c r="GO5" s="80">
        <f t="shared" si="15"/>
        <v>0</v>
      </c>
      <c r="GP5" s="80">
        <f t="shared" si="15"/>
        <v>0</v>
      </c>
      <c r="GQ5" s="80">
        <f t="shared" si="15"/>
        <v>0</v>
      </c>
      <c r="GR5" s="80">
        <f t="shared" si="15"/>
        <v>0</v>
      </c>
      <c r="GS5" s="80">
        <f t="shared" si="15"/>
        <v>0</v>
      </c>
      <c r="GT5" s="80">
        <f t="shared" si="15"/>
        <v>0</v>
      </c>
      <c r="GU5" s="80">
        <f t="shared" si="15"/>
        <v>0</v>
      </c>
      <c r="GV5" s="80">
        <f t="shared" si="15"/>
        <v>0</v>
      </c>
      <c r="GW5" s="80">
        <f t="shared" si="15"/>
        <v>0</v>
      </c>
      <c r="GX5" s="80">
        <f t="shared" si="15"/>
        <v>0</v>
      </c>
      <c r="GY5" s="80">
        <f t="shared" si="15"/>
        <v>0</v>
      </c>
      <c r="GZ5" s="80">
        <f t="shared" ref="GZ5:HO20" si="16">IF(GZ$4&lt;$E5,0,IF(GZ$4&lt;$K5,$I5/$C$10,IF(GZ$4&lt;$L5,$J5,0)))</f>
        <v>0</v>
      </c>
      <c r="HA5" s="80">
        <f t="shared" si="16"/>
        <v>0</v>
      </c>
      <c r="HB5" s="80">
        <f t="shared" si="16"/>
        <v>0</v>
      </c>
      <c r="HC5" s="80">
        <f t="shared" si="16"/>
        <v>0</v>
      </c>
      <c r="HD5" s="80">
        <f t="shared" si="16"/>
        <v>0</v>
      </c>
      <c r="HE5" s="80">
        <f t="shared" si="16"/>
        <v>0</v>
      </c>
      <c r="HF5" s="80">
        <f t="shared" si="16"/>
        <v>0</v>
      </c>
      <c r="HG5" s="80">
        <f t="shared" si="16"/>
        <v>0</v>
      </c>
      <c r="HH5" s="80">
        <f t="shared" si="16"/>
        <v>0</v>
      </c>
      <c r="HI5" s="80">
        <f t="shared" si="16"/>
        <v>0</v>
      </c>
      <c r="HJ5" s="80">
        <f t="shared" si="16"/>
        <v>0</v>
      </c>
      <c r="HK5" s="80">
        <f t="shared" si="16"/>
        <v>0</v>
      </c>
      <c r="HL5" s="80">
        <f t="shared" si="16"/>
        <v>0</v>
      </c>
      <c r="HM5" s="80">
        <f t="shared" si="16"/>
        <v>0</v>
      </c>
      <c r="HN5" s="80">
        <f t="shared" si="16"/>
        <v>0</v>
      </c>
      <c r="HO5" s="80">
        <f t="shared" si="16"/>
        <v>0</v>
      </c>
      <c r="HP5" s="80">
        <f t="shared" ref="HP5:IE20" si="17">IF(HP$4&lt;$E5,0,IF(HP$4&lt;$K5,$I5/$C$10,IF(HP$4&lt;$L5,$J5,0)))</f>
        <v>0</v>
      </c>
      <c r="HQ5" s="80">
        <f t="shared" si="17"/>
        <v>0</v>
      </c>
      <c r="HR5" s="80">
        <f t="shared" si="17"/>
        <v>0</v>
      </c>
      <c r="HS5" s="80">
        <f t="shared" si="17"/>
        <v>0</v>
      </c>
      <c r="HT5" s="80">
        <f t="shared" si="17"/>
        <v>0</v>
      </c>
      <c r="HU5" s="80">
        <f t="shared" si="17"/>
        <v>0</v>
      </c>
      <c r="HV5" s="80">
        <f t="shared" si="17"/>
        <v>0</v>
      </c>
      <c r="HW5" s="80">
        <f t="shared" si="17"/>
        <v>0</v>
      </c>
      <c r="HX5" s="80">
        <f t="shared" si="17"/>
        <v>0</v>
      </c>
      <c r="HY5" s="80">
        <f t="shared" si="17"/>
        <v>0</v>
      </c>
      <c r="HZ5" s="80">
        <f t="shared" si="17"/>
        <v>0</v>
      </c>
      <c r="IA5" s="80">
        <f t="shared" si="17"/>
        <v>0</v>
      </c>
      <c r="IB5" s="80">
        <f t="shared" si="17"/>
        <v>0</v>
      </c>
      <c r="IC5" s="80">
        <f t="shared" si="17"/>
        <v>0</v>
      </c>
      <c r="ID5" s="80">
        <f t="shared" si="17"/>
        <v>0</v>
      </c>
      <c r="IE5" s="80">
        <f t="shared" si="17"/>
        <v>0</v>
      </c>
      <c r="IF5" s="80">
        <f t="shared" ref="IF5:IZ17" si="18">IF(IF$4&lt;$E5,0,IF(IF$4&lt;$K5,$I5/$C$10,IF(IF$4&lt;$L5,$J5,0)))</f>
        <v>0</v>
      </c>
      <c r="IG5" s="80">
        <f t="shared" si="18"/>
        <v>0</v>
      </c>
      <c r="IH5" s="80">
        <f t="shared" si="18"/>
        <v>0</v>
      </c>
      <c r="II5" s="80">
        <f t="shared" si="18"/>
        <v>0</v>
      </c>
      <c r="IJ5" s="80">
        <f t="shared" si="18"/>
        <v>0</v>
      </c>
      <c r="IK5" s="80">
        <f t="shared" si="18"/>
        <v>0</v>
      </c>
      <c r="IL5" s="80">
        <f t="shared" si="18"/>
        <v>0</v>
      </c>
      <c r="IM5" s="80">
        <f t="shared" si="18"/>
        <v>0</v>
      </c>
      <c r="IN5" s="80">
        <f t="shared" si="18"/>
        <v>0</v>
      </c>
      <c r="IO5" s="80">
        <f t="shared" si="18"/>
        <v>0</v>
      </c>
      <c r="IP5" s="80">
        <f t="shared" si="18"/>
        <v>0</v>
      </c>
      <c r="IQ5" s="80">
        <f t="shared" si="18"/>
        <v>0</v>
      </c>
      <c r="IR5" s="80">
        <f t="shared" si="18"/>
        <v>0</v>
      </c>
      <c r="IS5" s="80">
        <f t="shared" si="18"/>
        <v>0</v>
      </c>
      <c r="IT5" s="80">
        <f t="shared" si="18"/>
        <v>0</v>
      </c>
      <c r="IU5" s="80">
        <f t="shared" si="18"/>
        <v>0</v>
      </c>
      <c r="IV5" s="80">
        <f t="shared" si="18"/>
        <v>0</v>
      </c>
      <c r="IW5" s="80">
        <f t="shared" si="18"/>
        <v>0</v>
      </c>
      <c r="IX5" s="80">
        <f t="shared" si="18"/>
        <v>0</v>
      </c>
      <c r="IY5" s="80">
        <f t="shared" si="18"/>
        <v>0</v>
      </c>
      <c r="IZ5" s="80">
        <f t="shared" si="18"/>
        <v>0</v>
      </c>
      <c r="JA5" s="80">
        <f t="shared" ref="JA5:JI20" si="19">IF(JA$4&lt;$E5,0,IF(JA$4&lt;$K5,$I5/$C$10,IF(JA$4&lt;$L5,$J5,0)))</f>
        <v>0</v>
      </c>
      <c r="JB5" s="80">
        <f t="shared" si="19"/>
        <v>0</v>
      </c>
      <c r="JC5" s="80">
        <f t="shared" si="19"/>
        <v>0</v>
      </c>
      <c r="JD5" s="80">
        <f t="shared" si="19"/>
        <v>0</v>
      </c>
      <c r="JE5" s="80">
        <f t="shared" si="19"/>
        <v>0</v>
      </c>
      <c r="JF5" s="80">
        <f t="shared" si="19"/>
        <v>0</v>
      </c>
      <c r="JG5" s="80">
        <f t="shared" si="19"/>
        <v>0</v>
      </c>
      <c r="JH5" s="80">
        <f t="shared" si="19"/>
        <v>0</v>
      </c>
      <c r="JI5" s="80">
        <f t="shared" si="19"/>
        <v>0</v>
      </c>
    </row>
    <row r="6" spans="2:269" x14ac:dyDescent="0.25">
      <c r="B6" s="87" t="s">
        <v>1327</v>
      </c>
      <c r="C6" s="88">
        <v>156</v>
      </c>
      <c r="E6">
        <f>E5+1</f>
        <v>2</v>
      </c>
      <c r="F6">
        <f t="shared" ref="F6:F69" si="20">IF(H5+($C$14/$C$6)&lt;1,$C$14,$C$6-G5)</f>
        <v>4</v>
      </c>
      <c r="G6">
        <f>F6+G5</f>
        <v>8</v>
      </c>
      <c r="H6" s="86">
        <f t="shared" ref="H6:H69" si="21">G6/$C$6</f>
        <v>5.128205128205128E-2</v>
      </c>
      <c r="I6" s="80">
        <f t="shared" ref="I6:I69" si="22">$C$9*$C$8*F6</f>
        <v>10782</v>
      </c>
      <c r="J6" s="80">
        <f>-PMT($C$13,$C$12,$C$11*$C$8)*F6</f>
        <v>2322.2760454310164</v>
      </c>
      <c r="K6" s="80">
        <f t="shared" ref="K6:K69" si="23">$C$10+E6</f>
        <v>6</v>
      </c>
      <c r="L6" s="80">
        <f t="shared" ref="L6:L69" si="24">K6+$C$12</f>
        <v>150</v>
      </c>
      <c r="M6" s="78">
        <f>EDATE(M5,1)</f>
        <v>45809</v>
      </c>
      <c r="N6" s="80"/>
      <c r="O6" s="80">
        <f t="shared" ref="O6:AD21" si="25">IF(O$4&lt;$E6,0,IF(O$4&lt;$K6,$I6/$C$10,IF(O$4&lt;$L6,$J6,0)))</f>
        <v>0</v>
      </c>
      <c r="P6" s="80">
        <f t="shared" si="13"/>
        <v>2695.5</v>
      </c>
      <c r="Q6" s="80">
        <f t="shared" si="13"/>
        <v>2695.5</v>
      </c>
      <c r="R6" s="80">
        <f t="shared" si="13"/>
        <v>2695.5</v>
      </c>
      <c r="S6" s="80">
        <f t="shared" si="13"/>
        <v>2695.5</v>
      </c>
      <c r="T6" s="80">
        <f t="shared" si="13"/>
        <v>2322.2760454310164</v>
      </c>
      <c r="U6" s="80">
        <f t="shared" si="13"/>
        <v>2322.2760454310164</v>
      </c>
      <c r="V6" s="80">
        <f t="shared" si="13"/>
        <v>2322.2760454310164</v>
      </c>
      <c r="W6" s="80">
        <f t="shared" si="13"/>
        <v>2322.2760454310164</v>
      </c>
      <c r="X6" s="80">
        <f t="shared" si="13"/>
        <v>2322.2760454310164</v>
      </c>
      <c r="Y6" s="80">
        <f t="shared" si="13"/>
        <v>2322.2760454310164</v>
      </c>
      <c r="Z6" s="80">
        <f t="shared" si="13"/>
        <v>2322.2760454310164</v>
      </c>
      <c r="AA6" s="80">
        <f t="shared" si="13"/>
        <v>2322.2760454310164</v>
      </c>
      <c r="AB6" s="80">
        <f t="shared" si="13"/>
        <v>2322.2760454310164</v>
      </c>
      <c r="AC6" s="80">
        <f t="shared" si="13"/>
        <v>2322.2760454310164</v>
      </c>
      <c r="AD6" s="80">
        <f t="shared" si="13"/>
        <v>2322.2760454310164</v>
      </c>
      <c r="AE6" s="80">
        <f t="shared" si="13"/>
        <v>2322.2760454310164</v>
      </c>
      <c r="AF6" s="80">
        <f t="shared" si="13"/>
        <v>2322.2760454310164</v>
      </c>
      <c r="AG6" s="80">
        <f t="shared" si="13"/>
        <v>2322.2760454310164</v>
      </c>
      <c r="AH6" s="80">
        <f t="shared" si="13"/>
        <v>2322.2760454310164</v>
      </c>
      <c r="AI6" s="80">
        <f t="shared" si="13"/>
        <v>2322.2760454310164</v>
      </c>
      <c r="AJ6" s="80">
        <f t="shared" si="13"/>
        <v>2322.2760454310164</v>
      </c>
      <c r="AK6" s="80">
        <f t="shared" si="13"/>
        <v>2322.2760454310164</v>
      </c>
      <c r="AL6" s="80">
        <f t="shared" si="13"/>
        <v>2322.2760454310164</v>
      </c>
      <c r="AM6" s="80">
        <f t="shared" si="13"/>
        <v>2322.2760454310164</v>
      </c>
      <c r="AN6" s="80">
        <f t="shared" si="13"/>
        <v>2322.2760454310164</v>
      </c>
      <c r="AO6" s="80">
        <f t="shared" si="13"/>
        <v>2322.2760454310164</v>
      </c>
      <c r="AP6" s="80">
        <f t="shared" si="13"/>
        <v>2322.2760454310164</v>
      </c>
      <c r="AQ6" s="80">
        <f t="shared" si="13"/>
        <v>2322.2760454310164</v>
      </c>
      <c r="AR6" s="80">
        <f t="shared" si="13"/>
        <v>2322.2760454310164</v>
      </c>
      <c r="AS6" s="80">
        <f t="shared" si="13"/>
        <v>2322.2760454310164</v>
      </c>
      <c r="AT6" s="80">
        <f t="shared" si="13"/>
        <v>2322.2760454310164</v>
      </c>
      <c r="AU6" s="80">
        <f t="shared" si="13"/>
        <v>2322.2760454310164</v>
      </c>
      <c r="AV6" s="80">
        <f t="shared" si="13"/>
        <v>2322.2760454310164</v>
      </c>
      <c r="AW6" s="80">
        <f t="shared" si="13"/>
        <v>2322.2760454310164</v>
      </c>
      <c r="AX6" s="80">
        <f t="shared" si="13"/>
        <v>2322.2760454310164</v>
      </c>
      <c r="AY6" s="80">
        <f t="shared" si="13"/>
        <v>2322.2760454310164</v>
      </c>
      <c r="AZ6" s="80">
        <f t="shared" si="13"/>
        <v>2322.2760454310164</v>
      </c>
      <c r="BA6" s="80">
        <f t="shared" si="13"/>
        <v>2322.2760454310164</v>
      </c>
      <c r="BB6" s="80">
        <f t="shared" si="13"/>
        <v>2322.2760454310164</v>
      </c>
      <c r="BC6" s="80">
        <f t="shared" si="13"/>
        <v>2322.2760454310164</v>
      </c>
      <c r="BD6" s="80">
        <f t="shared" si="13"/>
        <v>2322.2760454310164</v>
      </c>
      <c r="BE6" s="80">
        <f t="shared" si="13"/>
        <v>2322.2760454310164</v>
      </c>
      <c r="BF6" s="80">
        <f t="shared" si="13"/>
        <v>2322.2760454310164</v>
      </c>
      <c r="BG6" s="80">
        <f t="shared" si="13"/>
        <v>2322.2760454310164</v>
      </c>
      <c r="BH6" s="80">
        <f t="shared" si="13"/>
        <v>2322.2760454310164</v>
      </c>
      <c r="BI6" s="80">
        <f t="shared" si="13"/>
        <v>2322.2760454310164</v>
      </c>
      <c r="BJ6" s="80">
        <f t="shared" si="13"/>
        <v>2322.2760454310164</v>
      </c>
      <c r="BK6" s="80">
        <f t="shared" si="13"/>
        <v>2322.2760454310164</v>
      </c>
      <c r="BL6" s="80">
        <f t="shared" si="13"/>
        <v>2322.2760454310164</v>
      </c>
      <c r="BM6" s="80">
        <f t="shared" si="13"/>
        <v>2322.2760454310164</v>
      </c>
      <c r="BN6" s="80">
        <f t="shared" si="13"/>
        <v>2322.2760454310164</v>
      </c>
      <c r="BO6" s="80">
        <f t="shared" si="13"/>
        <v>2322.2760454310164</v>
      </c>
      <c r="BP6" s="80">
        <f t="shared" si="13"/>
        <v>2322.2760454310164</v>
      </c>
      <c r="BQ6" s="80">
        <f t="shared" si="13"/>
        <v>2322.2760454310164</v>
      </c>
      <c r="BR6" s="80">
        <f t="shared" si="13"/>
        <v>2322.2760454310164</v>
      </c>
      <c r="BS6" s="80">
        <f t="shared" si="13"/>
        <v>2322.2760454310164</v>
      </c>
      <c r="BT6" s="80">
        <f t="shared" si="13"/>
        <v>2322.2760454310164</v>
      </c>
      <c r="BU6" s="80">
        <f t="shared" si="13"/>
        <v>2322.2760454310164</v>
      </c>
      <c r="BV6" s="80">
        <f t="shared" si="13"/>
        <v>2322.2760454310164</v>
      </c>
      <c r="BW6" s="80">
        <f t="shared" si="13"/>
        <v>2322.2760454310164</v>
      </c>
      <c r="BX6" s="80">
        <f t="shared" si="13"/>
        <v>2322.2760454310164</v>
      </c>
      <c r="BY6" s="80">
        <f t="shared" si="13"/>
        <v>2322.2760454310164</v>
      </c>
      <c r="BZ6" s="80">
        <f t="shared" si="13"/>
        <v>2322.2760454310164</v>
      </c>
      <c r="CA6" s="80">
        <f t="shared" si="13"/>
        <v>2322.2760454310164</v>
      </c>
      <c r="CB6" s="80">
        <f t="shared" si="14"/>
        <v>2322.2760454310164</v>
      </c>
      <c r="CC6" s="80">
        <f t="shared" si="14"/>
        <v>2322.2760454310164</v>
      </c>
      <c r="CD6" s="80">
        <f t="shared" si="14"/>
        <v>2322.2760454310164</v>
      </c>
      <c r="CE6" s="80">
        <f t="shared" si="14"/>
        <v>2322.2760454310164</v>
      </c>
      <c r="CF6" s="80">
        <f t="shared" si="14"/>
        <v>2322.2760454310164</v>
      </c>
      <c r="CG6" s="80">
        <f t="shared" si="14"/>
        <v>2322.2760454310164</v>
      </c>
      <c r="CH6" s="80">
        <f t="shared" si="14"/>
        <v>2322.2760454310164</v>
      </c>
      <c r="CI6" s="80">
        <f t="shared" si="14"/>
        <v>2322.2760454310164</v>
      </c>
      <c r="CJ6" s="80">
        <f t="shared" si="14"/>
        <v>2322.2760454310164</v>
      </c>
      <c r="CK6" s="80">
        <f t="shared" si="14"/>
        <v>2322.2760454310164</v>
      </c>
      <c r="CL6" s="80">
        <f t="shared" si="14"/>
        <v>2322.2760454310164</v>
      </c>
      <c r="CM6" s="80">
        <f t="shared" si="14"/>
        <v>2322.2760454310164</v>
      </c>
      <c r="CN6" s="80">
        <f t="shared" si="14"/>
        <v>2322.2760454310164</v>
      </c>
      <c r="CO6" s="80">
        <f t="shared" si="14"/>
        <v>2322.2760454310164</v>
      </c>
      <c r="CP6" s="80">
        <f t="shared" si="14"/>
        <v>2322.2760454310164</v>
      </c>
      <c r="CQ6" s="80">
        <f t="shared" si="14"/>
        <v>2322.2760454310164</v>
      </c>
      <c r="CR6" s="80">
        <f t="shared" si="14"/>
        <v>2322.2760454310164</v>
      </c>
      <c r="CS6" s="80">
        <f t="shared" si="14"/>
        <v>2322.2760454310164</v>
      </c>
      <c r="CT6" s="80">
        <f t="shared" si="14"/>
        <v>2322.2760454310164</v>
      </c>
      <c r="CU6" s="80">
        <f t="shared" si="14"/>
        <v>2322.2760454310164</v>
      </c>
      <c r="CV6" s="80">
        <f t="shared" si="14"/>
        <v>2322.2760454310164</v>
      </c>
      <c r="CW6" s="80">
        <f t="shared" si="14"/>
        <v>2322.2760454310164</v>
      </c>
      <c r="CX6" s="80">
        <f t="shared" si="14"/>
        <v>2322.2760454310164</v>
      </c>
      <c r="CY6" s="80">
        <f t="shared" si="14"/>
        <v>2322.2760454310164</v>
      </c>
      <c r="CZ6" s="80">
        <f t="shared" si="14"/>
        <v>2322.2760454310164</v>
      </c>
      <c r="DA6" s="80">
        <f t="shared" si="14"/>
        <v>2322.2760454310164</v>
      </c>
      <c r="DB6" s="80">
        <f t="shared" si="14"/>
        <v>2322.2760454310164</v>
      </c>
      <c r="DC6" s="80">
        <f t="shared" si="14"/>
        <v>2322.2760454310164</v>
      </c>
      <c r="DD6" s="80">
        <f t="shared" si="14"/>
        <v>2322.2760454310164</v>
      </c>
      <c r="DE6" s="80">
        <f t="shared" si="14"/>
        <v>2322.2760454310164</v>
      </c>
      <c r="DF6" s="80">
        <f t="shared" si="14"/>
        <v>2322.2760454310164</v>
      </c>
      <c r="DG6" s="80">
        <f t="shared" si="14"/>
        <v>2322.2760454310164</v>
      </c>
      <c r="DH6" s="80">
        <f t="shared" si="14"/>
        <v>2322.2760454310164</v>
      </c>
      <c r="DI6" s="80">
        <f t="shared" si="14"/>
        <v>2322.2760454310164</v>
      </c>
      <c r="DJ6" s="80">
        <f t="shared" si="14"/>
        <v>2322.2760454310164</v>
      </c>
      <c r="DK6" s="80">
        <f t="shared" si="14"/>
        <v>2322.2760454310164</v>
      </c>
      <c r="DL6" s="80">
        <f t="shared" si="14"/>
        <v>2322.2760454310164</v>
      </c>
      <c r="DM6" s="80">
        <f t="shared" si="14"/>
        <v>2322.2760454310164</v>
      </c>
      <c r="DN6" s="80">
        <f t="shared" si="14"/>
        <v>2322.2760454310164</v>
      </c>
      <c r="DO6" s="80">
        <f t="shared" si="14"/>
        <v>2322.2760454310164</v>
      </c>
      <c r="DP6" s="80">
        <f t="shared" si="14"/>
        <v>2322.2760454310164</v>
      </c>
      <c r="DQ6" s="80">
        <f t="shared" si="14"/>
        <v>2322.2760454310164</v>
      </c>
      <c r="DR6" s="80">
        <f t="shared" si="14"/>
        <v>2322.2760454310164</v>
      </c>
      <c r="DS6" s="80">
        <f t="shared" si="14"/>
        <v>2322.2760454310164</v>
      </c>
      <c r="DT6" s="80">
        <f t="shared" si="14"/>
        <v>2322.2760454310164</v>
      </c>
      <c r="DU6" s="80">
        <f t="shared" si="14"/>
        <v>2322.2760454310164</v>
      </c>
      <c r="DV6" s="80">
        <f t="shared" si="14"/>
        <v>2322.2760454310164</v>
      </c>
      <c r="DW6" s="80">
        <f t="shared" si="14"/>
        <v>2322.2760454310164</v>
      </c>
      <c r="DX6" s="80">
        <f t="shared" si="14"/>
        <v>2322.2760454310164</v>
      </c>
      <c r="DY6" s="80">
        <f t="shared" si="14"/>
        <v>2322.2760454310164</v>
      </c>
      <c r="DZ6" s="80">
        <f t="shared" si="14"/>
        <v>2322.2760454310164</v>
      </c>
      <c r="EA6" s="80">
        <f t="shared" si="14"/>
        <v>2322.2760454310164</v>
      </c>
      <c r="EB6" s="80">
        <f t="shared" si="14"/>
        <v>2322.2760454310164</v>
      </c>
      <c r="EC6" s="80">
        <f t="shared" si="14"/>
        <v>2322.2760454310164</v>
      </c>
      <c r="ED6" s="80">
        <f t="shared" si="14"/>
        <v>2322.2760454310164</v>
      </c>
      <c r="EE6" s="80">
        <f t="shared" si="14"/>
        <v>2322.2760454310164</v>
      </c>
      <c r="EF6" s="80">
        <f t="shared" si="14"/>
        <v>2322.2760454310164</v>
      </c>
      <c r="EG6" s="80">
        <f t="shared" si="14"/>
        <v>2322.2760454310164</v>
      </c>
      <c r="EH6" s="80">
        <f t="shared" si="14"/>
        <v>2322.2760454310164</v>
      </c>
      <c r="EI6" s="80">
        <f t="shared" si="14"/>
        <v>2322.2760454310164</v>
      </c>
      <c r="EJ6" s="80">
        <f t="shared" si="14"/>
        <v>2322.2760454310164</v>
      </c>
      <c r="EK6" s="80">
        <f t="shared" si="14"/>
        <v>2322.2760454310164</v>
      </c>
      <c r="EL6" s="80">
        <f t="shared" si="14"/>
        <v>2322.2760454310164</v>
      </c>
      <c r="EM6" s="80">
        <f t="shared" si="14"/>
        <v>2322.2760454310164</v>
      </c>
      <c r="EN6" s="80">
        <f t="shared" si="15"/>
        <v>2322.2760454310164</v>
      </c>
      <c r="EO6" s="80">
        <f t="shared" si="15"/>
        <v>2322.2760454310164</v>
      </c>
      <c r="EP6" s="80">
        <f t="shared" si="15"/>
        <v>2322.2760454310164</v>
      </c>
      <c r="EQ6" s="80">
        <f t="shared" si="15"/>
        <v>2322.2760454310164</v>
      </c>
      <c r="ER6" s="80">
        <f t="shared" si="15"/>
        <v>2322.2760454310164</v>
      </c>
      <c r="ES6" s="80">
        <f t="shared" si="15"/>
        <v>2322.2760454310164</v>
      </c>
      <c r="ET6" s="80">
        <f t="shared" si="15"/>
        <v>2322.2760454310164</v>
      </c>
      <c r="EU6" s="80">
        <f t="shared" si="15"/>
        <v>2322.2760454310164</v>
      </c>
      <c r="EV6" s="80">
        <f t="shared" si="15"/>
        <v>2322.2760454310164</v>
      </c>
      <c r="EW6" s="80">
        <f t="shared" si="15"/>
        <v>2322.2760454310164</v>
      </c>
      <c r="EX6" s="80">
        <f t="shared" si="15"/>
        <v>2322.2760454310164</v>
      </c>
      <c r="EY6" s="80">
        <f t="shared" si="15"/>
        <v>2322.2760454310164</v>
      </c>
      <c r="EZ6" s="80">
        <f t="shared" si="15"/>
        <v>2322.2760454310164</v>
      </c>
      <c r="FA6" s="80">
        <f t="shared" si="15"/>
        <v>2322.2760454310164</v>
      </c>
      <c r="FB6" s="80">
        <f t="shared" si="15"/>
        <v>2322.2760454310164</v>
      </c>
      <c r="FC6" s="80">
        <f t="shared" si="15"/>
        <v>2322.2760454310164</v>
      </c>
      <c r="FD6" s="80">
        <f t="shared" si="15"/>
        <v>2322.2760454310164</v>
      </c>
      <c r="FE6" s="80">
        <f t="shared" si="15"/>
        <v>2322.2760454310164</v>
      </c>
      <c r="FF6" s="80">
        <f t="shared" si="15"/>
        <v>2322.2760454310164</v>
      </c>
      <c r="FG6" s="80">
        <f t="shared" si="15"/>
        <v>2322.2760454310164</v>
      </c>
      <c r="FH6" s="80">
        <f t="shared" si="15"/>
        <v>0</v>
      </c>
      <c r="FI6" s="80">
        <f t="shared" si="15"/>
        <v>0</v>
      </c>
      <c r="FJ6" s="80">
        <f t="shared" si="15"/>
        <v>0</v>
      </c>
      <c r="FK6" s="80">
        <f t="shared" si="15"/>
        <v>0</v>
      </c>
      <c r="FL6" s="80">
        <f t="shared" si="15"/>
        <v>0</v>
      </c>
      <c r="FM6" s="80">
        <f t="shared" si="15"/>
        <v>0</v>
      </c>
      <c r="FN6" s="80">
        <f t="shared" si="15"/>
        <v>0</v>
      </c>
      <c r="FO6" s="80">
        <f t="shared" si="15"/>
        <v>0</v>
      </c>
      <c r="FP6" s="80">
        <f t="shared" si="15"/>
        <v>0</v>
      </c>
      <c r="FQ6" s="80">
        <f t="shared" si="15"/>
        <v>0</v>
      </c>
      <c r="FR6" s="80">
        <f t="shared" si="15"/>
        <v>0</v>
      </c>
      <c r="FS6" s="80">
        <f t="shared" si="15"/>
        <v>0</v>
      </c>
      <c r="FT6" s="80">
        <f t="shared" si="15"/>
        <v>0</v>
      </c>
      <c r="FU6" s="80">
        <f t="shared" si="15"/>
        <v>0</v>
      </c>
      <c r="FV6" s="80">
        <f t="shared" si="15"/>
        <v>0</v>
      </c>
      <c r="FW6" s="80">
        <f t="shared" si="15"/>
        <v>0</v>
      </c>
      <c r="FX6" s="80">
        <f t="shared" si="15"/>
        <v>0</v>
      </c>
      <c r="FY6" s="80">
        <f t="shared" si="15"/>
        <v>0</v>
      </c>
      <c r="FZ6" s="80">
        <f t="shared" si="15"/>
        <v>0</v>
      </c>
      <c r="GA6" s="80">
        <f t="shared" si="15"/>
        <v>0</v>
      </c>
      <c r="GB6" s="80">
        <f t="shared" si="15"/>
        <v>0</v>
      </c>
      <c r="GC6" s="80">
        <f t="shared" si="15"/>
        <v>0</v>
      </c>
      <c r="GD6" s="80">
        <f t="shared" si="15"/>
        <v>0</v>
      </c>
      <c r="GE6" s="80">
        <f t="shared" si="15"/>
        <v>0</v>
      </c>
      <c r="GF6" s="80">
        <f t="shared" si="15"/>
        <v>0</v>
      </c>
      <c r="GG6" s="80">
        <f t="shared" si="15"/>
        <v>0</v>
      </c>
      <c r="GH6" s="80">
        <f t="shared" si="15"/>
        <v>0</v>
      </c>
      <c r="GI6" s="80">
        <f t="shared" si="15"/>
        <v>0</v>
      </c>
      <c r="GJ6" s="80">
        <f t="shared" si="15"/>
        <v>0</v>
      </c>
      <c r="GK6" s="80">
        <f t="shared" si="15"/>
        <v>0</v>
      </c>
      <c r="GL6" s="80">
        <f t="shared" si="15"/>
        <v>0</v>
      </c>
      <c r="GM6" s="80">
        <f t="shared" si="15"/>
        <v>0</v>
      </c>
      <c r="GN6" s="80">
        <f t="shared" si="15"/>
        <v>0</v>
      </c>
      <c r="GO6" s="80">
        <f t="shared" si="15"/>
        <v>0</v>
      </c>
      <c r="GP6" s="80">
        <f t="shared" si="15"/>
        <v>0</v>
      </c>
      <c r="GQ6" s="80">
        <f t="shared" si="15"/>
        <v>0</v>
      </c>
      <c r="GR6" s="80">
        <f t="shared" si="15"/>
        <v>0</v>
      </c>
      <c r="GS6" s="80">
        <f t="shared" si="15"/>
        <v>0</v>
      </c>
      <c r="GT6" s="80">
        <f t="shared" si="15"/>
        <v>0</v>
      </c>
      <c r="GU6" s="80">
        <f t="shared" si="15"/>
        <v>0</v>
      </c>
      <c r="GV6" s="80">
        <f t="shared" si="15"/>
        <v>0</v>
      </c>
      <c r="GW6" s="80">
        <f t="shared" si="15"/>
        <v>0</v>
      </c>
      <c r="GX6" s="80">
        <f t="shared" si="15"/>
        <v>0</v>
      </c>
      <c r="GY6" s="80">
        <f t="shared" si="15"/>
        <v>0</v>
      </c>
      <c r="GZ6" s="80">
        <f t="shared" si="16"/>
        <v>0</v>
      </c>
      <c r="HA6" s="80">
        <f t="shared" si="16"/>
        <v>0</v>
      </c>
      <c r="HB6" s="80">
        <f t="shared" si="16"/>
        <v>0</v>
      </c>
      <c r="HC6" s="80">
        <f t="shared" si="16"/>
        <v>0</v>
      </c>
      <c r="HD6" s="80">
        <f t="shared" si="16"/>
        <v>0</v>
      </c>
      <c r="HE6" s="80">
        <f t="shared" si="16"/>
        <v>0</v>
      </c>
      <c r="HF6" s="80">
        <f t="shared" si="16"/>
        <v>0</v>
      </c>
      <c r="HG6" s="80">
        <f t="shared" si="16"/>
        <v>0</v>
      </c>
      <c r="HH6" s="80">
        <f t="shared" si="16"/>
        <v>0</v>
      </c>
      <c r="HI6" s="80">
        <f t="shared" si="16"/>
        <v>0</v>
      </c>
      <c r="HJ6" s="80">
        <f t="shared" si="16"/>
        <v>0</v>
      </c>
      <c r="HK6" s="80">
        <f t="shared" si="16"/>
        <v>0</v>
      </c>
      <c r="HL6" s="80">
        <f t="shared" si="16"/>
        <v>0</v>
      </c>
      <c r="HM6" s="80">
        <f t="shared" si="16"/>
        <v>0</v>
      </c>
      <c r="HN6" s="80">
        <f t="shared" si="16"/>
        <v>0</v>
      </c>
      <c r="HO6" s="80">
        <f t="shared" si="16"/>
        <v>0</v>
      </c>
      <c r="HP6" s="80">
        <f t="shared" si="17"/>
        <v>0</v>
      </c>
      <c r="HQ6" s="80">
        <f t="shared" si="17"/>
        <v>0</v>
      </c>
      <c r="HR6" s="80">
        <f t="shared" si="17"/>
        <v>0</v>
      </c>
      <c r="HS6" s="80">
        <f t="shared" si="17"/>
        <v>0</v>
      </c>
      <c r="HT6" s="80">
        <f t="shared" si="17"/>
        <v>0</v>
      </c>
      <c r="HU6" s="80">
        <f t="shared" si="17"/>
        <v>0</v>
      </c>
      <c r="HV6" s="80">
        <f t="shared" si="17"/>
        <v>0</v>
      </c>
      <c r="HW6" s="80">
        <f t="shared" si="17"/>
        <v>0</v>
      </c>
      <c r="HX6" s="80">
        <f t="shared" si="17"/>
        <v>0</v>
      </c>
      <c r="HY6" s="80">
        <f t="shared" si="17"/>
        <v>0</v>
      </c>
      <c r="HZ6" s="80">
        <f t="shared" si="17"/>
        <v>0</v>
      </c>
      <c r="IA6" s="80">
        <f t="shared" si="17"/>
        <v>0</v>
      </c>
      <c r="IB6" s="80">
        <f t="shared" si="17"/>
        <v>0</v>
      </c>
      <c r="IC6" s="80">
        <f t="shared" si="17"/>
        <v>0</v>
      </c>
      <c r="ID6" s="80">
        <f t="shared" si="17"/>
        <v>0</v>
      </c>
      <c r="IE6" s="80">
        <f t="shared" si="17"/>
        <v>0</v>
      </c>
      <c r="IF6" s="80">
        <f t="shared" si="18"/>
        <v>0</v>
      </c>
      <c r="IG6" s="80">
        <f t="shared" si="18"/>
        <v>0</v>
      </c>
      <c r="IH6" s="80">
        <f t="shared" si="18"/>
        <v>0</v>
      </c>
      <c r="II6" s="80">
        <f t="shared" si="18"/>
        <v>0</v>
      </c>
      <c r="IJ6" s="80">
        <f t="shared" si="18"/>
        <v>0</v>
      </c>
      <c r="IK6" s="80">
        <f t="shared" si="18"/>
        <v>0</v>
      </c>
      <c r="IL6" s="80">
        <f t="shared" si="18"/>
        <v>0</v>
      </c>
      <c r="IM6" s="80">
        <f t="shared" si="18"/>
        <v>0</v>
      </c>
      <c r="IN6" s="80">
        <f t="shared" si="18"/>
        <v>0</v>
      </c>
      <c r="IO6" s="80">
        <f t="shared" si="18"/>
        <v>0</v>
      </c>
      <c r="IP6" s="80">
        <f t="shared" si="18"/>
        <v>0</v>
      </c>
      <c r="IQ6" s="80">
        <f t="shared" si="18"/>
        <v>0</v>
      </c>
      <c r="IR6" s="80">
        <f t="shared" si="18"/>
        <v>0</v>
      </c>
      <c r="IS6" s="80">
        <f t="shared" si="18"/>
        <v>0</v>
      </c>
      <c r="IT6" s="80">
        <f t="shared" si="18"/>
        <v>0</v>
      </c>
      <c r="IU6" s="80">
        <f t="shared" si="18"/>
        <v>0</v>
      </c>
      <c r="IV6" s="80">
        <f t="shared" si="18"/>
        <v>0</v>
      </c>
      <c r="IW6" s="80">
        <f t="shared" si="18"/>
        <v>0</v>
      </c>
      <c r="IX6" s="80">
        <f t="shared" si="18"/>
        <v>0</v>
      </c>
      <c r="IY6" s="80">
        <f t="shared" si="18"/>
        <v>0</v>
      </c>
      <c r="IZ6" s="80">
        <f t="shared" si="18"/>
        <v>0</v>
      </c>
      <c r="JA6" s="80">
        <f t="shared" si="19"/>
        <v>0</v>
      </c>
      <c r="JB6" s="80">
        <f t="shared" si="19"/>
        <v>0</v>
      </c>
      <c r="JC6" s="80">
        <f t="shared" si="19"/>
        <v>0</v>
      </c>
      <c r="JD6" s="80">
        <f t="shared" si="19"/>
        <v>0</v>
      </c>
      <c r="JE6" s="80">
        <f t="shared" si="19"/>
        <v>0</v>
      </c>
      <c r="JF6" s="80">
        <f t="shared" si="19"/>
        <v>0</v>
      </c>
      <c r="JG6" s="80">
        <f t="shared" si="19"/>
        <v>0</v>
      </c>
      <c r="JH6" s="80">
        <f t="shared" si="19"/>
        <v>0</v>
      </c>
      <c r="JI6" s="80">
        <f t="shared" si="19"/>
        <v>0</v>
      </c>
    </row>
    <row r="7" spans="2:269" x14ac:dyDescent="0.25">
      <c r="B7" s="87" t="s">
        <v>1328</v>
      </c>
      <c r="C7" s="89">
        <f>C6*59900</f>
        <v>9344400</v>
      </c>
      <c r="E7">
        <f t="shared" ref="E7:E70" si="26">E6+1</f>
        <v>3</v>
      </c>
      <c r="F7">
        <f t="shared" si="20"/>
        <v>4</v>
      </c>
      <c r="G7">
        <f t="shared" ref="G7:G70" si="27">F7+G6</f>
        <v>12</v>
      </c>
      <c r="H7" s="90">
        <f t="shared" si="21"/>
        <v>7.6923076923076927E-2</v>
      </c>
      <c r="I7" s="80">
        <f t="shared" si="22"/>
        <v>10782</v>
      </c>
      <c r="J7" s="80">
        <f>-PMT($C$13,$C$12,$C$11*$C$8)*F7</f>
        <v>2322.2760454310164</v>
      </c>
      <c r="K7" s="80">
        <f t="shared" si="23"/>
        <v>7</v>
      </c>
      <c r="L7" s="80">
        <f t="shared" si="24"/>
        <v>151</v>
      </c>
      <c r="M7" s="78">
        <f t="shared" ref="M7:M70" si="28">EDATE(M6,1)</f>
        <v>45839</v>
      </c>
      <c r="N7" s="80"/>
      <c r="O7" s="80">
        <f t="shared" si="25"/>
        <v>0</v>
      </c>
      <c r="P7" s="80">
        <f t="shared" si="25"/>
        <v>0</v>
      </c>
      <c r="Q7" s="80">
        <f t="shared" si="25"/>
        <v>2695.5</v>
      </c>
      <c r="R7" s="80">
        <f t="shared" si="25"/>
        <v>2695.5</v>
      </c>
      <c r="S7" s="80">
        <f t="shared" si="25"/>
        <v>2695.5</v>
      </c>
      <c r="T7" s="80">
        <f t="shared" si="25"/>
        <v>2695.5</v>
      </c>
      <c r="U7" s="80">
        <f t="shared" si="25"/>
        <v>2322.2760454310164</v>
      </c>
      <c r="V7" s="80">
        <f t="shared" si="25"/>
        <v>2322.2760454310164</v>
      </c>
      <c r="W7" s="80">
        <f t="shared" si="25"/>
        <v>2322.2760454310164</v>
      </c>
      <c r="X7" s="80">
        <f t="shared" si="25"/>
        <v>2322.2760454310164</v>
      </c>
      <c r="Y7" s="80">
        <f t="shared" si="25"/>
        <v>2322.2760454310164</v>
      </c>
      <c r="Z7" s="80">
        <f t="shared" si="25"/>
        <v>2322.2760454310164</v>
      </c>
      <c r="AA7" s="80">
        <f t="shared" si="25"/>
        <v>2322.2760454310164</v>
      </c>
      <c r="AB7" s="80">
        <f t="shared" si="25"/>
        <v>2322.2760454310164</v>
      </c>
      <c r="AC7" s="80">
        <f t="shared" si="25"/>
        <v>2322.2760454310164</v>
      </c>
      <c r="AD7" s="80">
        <f t="shared" si="25"/>
        <v>2322.2760454310164</v>
      </c>
      <c r="AE7" s="80">
        <f t="shared" si="13"/>
        <v>2322.2760454310164</v>
      </c>
      <c r="AF7" s="80">
        <f t="shared" si="13"/>
        <v>2322.2760454310164</v>
      </c>
      <c r="AG7" s="80">
        <f t="shared" si="13"/>
        <v>2322.2760454310164</v>
      </c>
      <c r="AH7" s="80">
        <f t="shared" si="13"/>
        <v>2322.2760454310164</v>
      </c>
      <c r="AI7" s="80">
        <f t="shared" si="13"/>
        <v>2322.2760454310164</v>
      </c>
      <c r="AJ7" s="80">
        <f t="shared" si="13"/>
        <v>2322.2760454310164</v>
      </c>
      <c r="AK7" s="80">
        <f t="shared" si="13"/>
        <v>2322.2760454310164</v>
      </c>
      <c r="AL7" s="80">
        <f t="shared" si="13"/>
        <v>2322.2760454310164</v>
      </c>
      <c r="AM7" s="80">
        <f t="shared" si="13"/>
        <v>2322.2760454310164</v>
      </c>
      <c r="AN7" s="80">
        <f t="shared" si="13"/>
        <v>2322.2760454310164</v>
      </c>
      <c r="AO7" s="80">
        <f t="shared" si="13"/>
        <v>2322.2760454310164</v>
      </c>
      <c r="AP7" s="80">
        <f t="shared" si="13"/>
        <v>2322.2760454310164</v>
      </c>
      <c r="AQ7" s="80">
        <f t="shared" si="13"/>
        <v>2322.2760454310164</v>
      </c>
      <c r="AR7" s="80">
        <f t="shared" si="13"/>
        <v>2322.2760454310164</v>
      </c>
      <c r="AS7" s="80">
        <f t="shared" si="13"/>
        <v>2322.2760454310164</v>
      </c>
      <c r="AT7" s="80">
        <f t="shared" si="13"/>
        <v>2322.2760454310164</v>
      </c>
      <c r="AU7" s="80">
        <f t="shared" si="13"/>
        <v>2322.2760454310164</v>
      </c>
      <c r="AV7" s="80">
        <f t="shared" si="13"/>
        <v>2322.2760454310164</v>
      </c>
      <c r="AW7" s="80">
        <f t="shared" si="13"/>
        <v>2322.2760454310164</v>
      </c>
      <c r="AX7" s="80">
        <f t="shared" si="13"/>
        <v>2322.2760454310164</v>
      </c>
      <c r="AY7" s="80">
        <f t="shared" si="13"/>
        <v>2322.2760454310164</v>
      </c>
      <c r="AZ7" s="80">
        <f t="shared" si="13"/>
        <v>2322.2760454310164</v>
      </c>
      <c r="BA7" s="80">
        <f t="shared" si="13"/>
        <v>2322.2760454310164</v>
      </c>
      <c r="BB7" s="80">
        <f t="shared" si="13"/>
        <v>2322.2760454310164</v>
      </c>
      <c r="BC7" s="80">
        <f t="shared" si="13"/>
        <v>2322.2760454310164</v>
      </c>
      <c r="BD7" s="80">
        <f t="shared" si="13"/>
        <v>2322.2760454310164</v>
      </c>
      <c r="BE7" s="80">
        <f t="shared" si="13"/>
        <v>2322.2760454310164</v>
      </c>
      <c r="BF7" s="80">
        <f t="shared" si="13"/>
        <v>2322.2760454310164</v>
      </c>
      <c r="BG7" s="80">
        <f t="shared" si="13"/>
        <v>2322.2760454310164</v>
      </c>
      <c r="BH7" s="80">
        <f t="shared" si="13"/>
        <v>2322.2760454310164</v>
      </c>
      <c r="BI7" s="80">
        <f t="shared" si="13"/>
        <v>2322.2760454310164</v>
      </c>
      <c r="BJ7" s="80">
        <f t="shared" si="13"/>
        <v>2322.2760454310164</v>
      </c>
      <c r="BK7" s="80">
        <f t="shared" si="13"/>
        <v>2322.2760454310164</v>
      </c>
      <c r="BL7" s="80">
        <f t="shared" si="13"/>
        <v>2322.2760454310164</v>
      </c>
      <c r="BM7" s="80">
        <f t="shared" si="13"/>
        <v>2322.2760454310164</v>
      </c>
      <c r="BN7" s="80">
        <f t="shared" si="13"/>
        <v>2322.2760454310164</v>
      </c>
      <c r="BO7" s="80">
        <f t="shared" si="13"/>
        <v>2322.2760454310164</v>
      </c>
      <c r="BP7" s="80">
        <f t="shared" si="13"/>
        <v>2322.2760454310164</v>
      </c>
      <c r="BQ7" s="80">
        <f t="shared" si="13"/>
        <v>2322.2760454310164</v>
      </c>
      <c r="BR7" s="80">
        <f t="shared" si="13"/>
        <v>2322.2760454310164</v>
      </c>
      <c r="BS7" s="80">
        <f t="shared" si="13"/>
        <v>2322.2760454310164</v>
      </c>
      <c r="BT7" s="80">
        <f t="shared" si="13"/>
        <v>2322.2760454310164</v>
      </c>
      <c r="BU7" s="80">
        <f t="shared" si="13"/>
        <v>2322.2760454310164</v>
      </c>
      <c r="BV7" s="80">
        <f t="shared" si="13"/>
        <v>2322.2760454310164</v>
      </c>
      <c r="BW7" s="80">
        <f t="shared" si="13"/>
        <v>2322.2760454310164</v>
      </c>
      <c r="BX7" s="80">
        <f t="shared" si="13"/>
        <v>2322.2760454310164</v>
      </c>
      <c r="BY7" s="80">
        <f t="shared" si="13"/>
        <v>2322.2760454310164</v>
      </c>
      <c r="BZ7" s="80">
        <f t="shared" si="13"/>
        <v>2322.2760454310164</v>
      </c>
      <c r="CA7" s="80">
        <f t="shared" si="13"/>
        <v>2322.2760454310164</v>
      </c>
      <c r="CB7" s="80">
        <f t="shared" si="14"/>
        <v>2322.2760454310164</v>
      </c>
      <c r="CC7" s="80">
        <f t="shared" si="14"/>
        <v>2322.2760454310164</v>
      </c>
      <c r="CD7" s="80">
        <f t="shared" si="14"/>
        <v>2322.2760454310164</v>
      </c>
      <c r="CE7" s="80">
        <f t="shared" si="14"/>
        <v>2322.2760454310164</v>
      </c>
      <c r="CF7" s="80">
        <f t="shared" si="14"/>
        <v>2322.2760454310164</v>
      </c>
      <c r="CG7" s="80">
        <f t="shared" si="14"/>
        <v>2322.2760454310164</v>
      </c>
      <c r="CH7" s="80">
        <f t="shared" si="14"/>
        <v>2322.2760454310164</v>
      </c>
      <c r="CI7" s="80">
        <f t="shared" si="14"/>
        <v>2322.2760454310164</v>
      </c>
      <c r="CJ7" s="80">
        <f t="shared" si="14"/>
        <v>2322.2760454310164</v>
      </c>
      <c r="CK7" s="80">
        <f t="shared" si="14"/>
        <v>2322.2760454310164</v>
      </c>
      <c r="CL7" s="80">
        <f t="shared" si="14"/>
        <v>2322.2760454310164</v>
      </c>
      <c r="CM7" s="80">
        <f t="shared" si="14"/>
        <v>2322.2760454310164</v>
      </c>
      <c r="CN7" s="80">
        <f t="shared" si="14"/>
        <v>2322.2760454310164</v>
      </c>
      <c r="CO7" s="80">
        <f t="shared" si="14"/>
        <v>2322.2760454310164</v>
      </c>
      <c r="CP7" s="80">
        <f t="shared" si="14"/>
        <v>2322.2760454310164</v>
      </c>
      <c r="CQ7" s="80">
        <f t="shared" si="14"/>
        <v>2322.2760454310164</v>
      </c>
      <c r="CR7" s="80">
        <f t="shared" si="14"/>
        <v>2322.2760454310164</v>
      </c>
      <c r="CS7" s="80">
        <f t="shared" si="14"/>
        <v>2322.2760454310164</v>
      </c>
      <c r="CT7" s="80">
        <f t="shared" si="14"/>
        <v>2322.2760454310164</v>
      </c>
      <c r="CU7" s="80">
        <f t="shared" si="14"/>
        <v>2322.2760454310164</v>
      </c>
      <c r="CV7" s="80">
        <f t="shared" si="14"/>
        <v>2322.2760454310164</v>
      </c>
      <c r="CW7" s="80">
        <f t="shared" si="14"/>
        <v>2322.2760454310164</v>
      </c>
      <c r="CX7" s="80">
        <f t="shared" si="14"/>
        <v>2322.2760454310164</v>
      </c>
      <c r="CY7" s="80">
        <f t="shared" si="14"/>
        <v>2322.2760454310164</v>
      </c>
      <c r="CZ7" s="80">
        <f t="shared" si="14"/>
        <v>2322.2760454310164</v>
      </c>
      <c r="DA7" s="80">
        <f t="shared" si="14"/>
        <v>2322.2760454310164</v>
      </c>
      <c r="DB7" s="80">
        <f t="shared" si="14"/>
        <v>2322.2760454310164</v>
      </c>
      <c r="DC7" s="80">
        <f t="shared" si="14"/>
        <v>2322.2760454310164</v>
      </c>
      <c r="DD7" s="80">
        <f t="shared" si="14"/>
        <v>2322.2760454310164</v>
      </c>
      <c r="DE7" s="80">
        <f t="shared" si="14"/>
        <v>2322.2760454310164</v>
      </c>
      <c r="DF7" s="80">
        <f t="shared" si="14"/>
        <v>2322.2760454310164</v>
      </c>
      <c r="DG7" s="80">
        <f t="shared" si="14"/>
        <v>2322.2760454310164</v>
      </c>
      <c r="DH7" s="80">
        <f t="shared" si="14"/>
        <v>2322.2760454310164</v>
      </c>
      <c r="DI7" s="80">
        <f t="shared" si="14"/>
        <v>2322.2760454310164</v>
      </c>
      <c r="DJ7" s="80">
        <f t="shared" si="14"/>
        <v>2322.2760454310164</v>
      </c>
      <c r="DK7" s="80">
        <f t="shared" si="14"/>
        <v>2322.2760454310164</v>
      </c>
      <c r="DL7" s="80">
        <f t="shared" si="14"/>
        <v>2322.2760454310164</v>
      </c>
      <c r="DM7" s="80">
        <f t="shared" si="14"/>
        <v>2322.2760454310164</v>
      </c>
      <c r="DN7" s="80">
        <f t="shared" si="14"/>
        <v>2322.2760454310164</v>
      </c>
      <c r="DO7" s="80">
        <f t="shared" si="14"/>
        <v>2322.2760454310164</v>
      </c>
      <c r="DP7" s="80">
        <f t="shared" si="14"/>
        <v>2322.2760454310164</v>
      </c>
      <c r="DQ7" s="80">
        <f t="shared" si="14"/>
        <v>2322.2760454310164</v>
      </c>
      <c r="DR7" s="80">
        <f t="shared" si="14"/>
        <v>2322.2760454310164</v>
      </c>
      <c r="DS7" s="80">
        <f t="shared" si="14"/>
        <v>2322.2760454310164</v>
      </c>
      <c r="DT7" s="80">
        <f t="shared" si="14"/>
        <v>2322.2760454310164</v>
      </c>
      <c r="DU7" s="80">
        <f t="shared" si="14"/>
        <v>2322.2760454310164</v>
      </c>
      <c r="DV7" s="80">
        <f t="shared" si="14"/>
        <v>2322.2760454310164</v>
      </c>
      <c r="DW7" s="80">
        <f t="shared" si="14"/>
        <v>2322.2760454310164</v>
      </c>
      <c r="DX7" s="80">
        <f t="shared" si="14"/>
        <v>2322.2760454310164</v>
      </c>
      <c r="DY7" s="80">
        <f t="shared" si="14"/>
        <v>2322.2760454310164</v>
      </c>
      <c r="DZ7" s="80">
        <f t="shared" si="14"/>
        <v>2322.2760454310164</v>
      </c>
      <c r="EA7" s="80">
        <f t="shared" si="14"/>
        <v>2322.2760454310164</v>
      </c>
      <c r="EB7" s="80">
        <f t="shared" si="14"/>
        <v>2322.2760454310164</v>
      </c>
      <c r="EC7" s="80">
        <f t="shared" si="14"/>
        <v>2322.2760454310164</v>
      </c>
      <c r="ED7" s="80">
        <f t="shared" si="14"/>
        <v>2322.2760454310164</v>
      </c>
      <c r="EE7" s="80">
        <f t="shared" si="14"/>
        <v>2322.2760454310164</v>
      </c>
      <c r="EF7" s="80">
        <f t="shared" si="14"/>
        <v>2322.2760454310164</v>
      </c>
      <c r="EG7" s="80">
        <f t="shared" si="14"/>
        <v>2322.2760454310164</v>
      </c>
      <c r="EH7" s="80">
        <f t="shared" si="14"/>
        <v>2322.2760454310164</v>
      </c>
      <c r="EI7" s="80">
        <f t="shared" si="14"/>
        <v>2322.2760454310164</v>
      </c>
      <c r="EJ7" s="80">
        <f t="shared" si="14"/>
        <v>2322.2760454310164</v>
      </c>
      <c r="EK7" s="80">
        <f t="shared" si="14"/>
        <v>2322.2760454310164</v>
      </c>
      <c r="EL7" s="80">
        <f t="shared" si="14"/>
        <v>2322.2760454310164</v>
      </c>
      <c r="EM7" s="80">
        <f t="shared" si="14"/>
        <v>2322.2760454310164</v>
      </c>
      <c r="EN7" s="80">
        <f t="shared" si="15"/>
        <v>2322.2760454310164</v>
      </c>
      <c r="EO7" s="80">
        <f t="shared" si="15"/>
        <v>2322.2760454310164</v>
      </c>
      <c r="EP7" s="80">
        <f t="shared" si="15"/>
        <v>2322.2760454310164</v>
      </c>
      <c r="EQ7" s="80">
        <f t="shared" si="15"/>
        <v>2322.2760454310164</v>
      </c>
      <c r="ER7" s="80">
        <f t="shared" si="15"/>
        <v>2322.2760454310164</v>
      </c>
      <c r="ES7" s="80">
        <f t="shared" si="15"/>
        <v>2322.2760454310164</v>
      </c>
      <c r="ET7" s="80">
        <f t="shared" si="15"/>
        <v>2322.2760454310164</v>
      </c>
      <c r="EU7" s="80">
        <f t="shared" si="15"/>
        <v>2322.2760454310164</v>
      </c>
      <c r="EV7" s="80">
        <f t="shared" si="15"/>
        <v>2322.2760454310164</v>
      </c>
      <c r="EW7" s="80">
        <f t="shared" si="15"/>
        <v>2322.2760454310164</v>
      </c>
      <c r="EX7" s="80">
        <f t="shared" si="15"/>
        <v>2322.2760454310164</v>
      </c>
      <c r="EY7" s="80">
        <f t="shared" si="15"/>
        <v>2322.2760454310164</v>
      </c>
      <c r="EZ7" s="80">
        <f t="shared" si="15"/>
        <v>2322.2760454310164</v>
      </c>
      <c r="FA7" s="80">
        <f t="shared" si="15"/>
        <v>2322.2760454310164</v>
      </c>
      <c r="FB7" s="80">
        <f t="shared" si="15"/>
        <v>2322.2760454310164</v>
      </c>
      <c r="FC7" s="80">
        <f t="shared" si="15"/>
        <v>2322.2760454310164</v>
      </c>
      <c r="FD7" s="80">
        <f t="shared" si="15"/>
        <v>2322.2760454310164</v>
      </c>
      <c r="FE7" s="80">
        <f t="shared" si="15"/>
        <v>2322.2760454310164</v>
      </c>
      <c r="FF7" s="80">
        <f t="shared" si="15"/>
        <v>2322.2760454310164</v>
      </c>
      <c r="FG7" s="80">
        <f t="shared" si="15"/>
        <v>2322.2760454310164</v>
      </c>
      <c r="FH7" s="80">
        <f t="shared" si="15"/>
        <v>2322.2760454310164</v>
      </c>
      <c r="FI7" s="80">
        <f t="shared" si="15"/>
        <v>0</v>
      </c>
      <c r="FJ7" s="80">
        <f t="shared" si="15"/>
        <v>0</v>
      </c>
      <c r="FK7" s="80">
        <f t="shared" si="15"/>
        <v>0</v>
      </c>
      <c r="FL7" s="80">
        <f t="shared" si="15"/>
        <v>0</v>
      </c>
      <c r="FM7" s="80">
        <f t="shared" si="15"/>
        <v>0</v>
      </c>
      <c r="FN7" s="80">
        <f t="shared" si="15"/>
        <v>0</v>
      </c>
      <c r="FO7" s="80">
        <f t="shared" si="15"/>
        <v>0</v>
      </c>
      <c r="FP7" s="80">
        <f t="shared" si="15"/>
        <v>0</v>
      </c>
      <c r="FQ7" s="80">
        <f t="shared" si="15"/>
        <v>0</v>
      </c>
      <c r="FR7" s="80">
        <f t="shared" si="15"/>
        <v>0</v>
      </c>
      <c r="FS7" s="80">
        <f t="shared" si="15"/>
        <v>0</v>
      </c>
      <c r="FT7" s="80">
        <f t="shared" si="15"/>
        <v>0</v>
      </c>
      <c r="FU7" s="80">
        <f t="shared" si="15"/>
        <v>0</v>
      </c>
      <c r="FV7" s="80">
        <f t="shared" si="15"/>
        <v>0</v>
      </c>
      <c r="FW7" s="80">
        <f t="shared" si="15"/>
        <v>0</v>
      </c>
      <c r="FX7" s="80">
        <f t="shared" si="15"/>
        <v>0</v>
      </c>
      <c r="FY7" s="80">
        <f t="shared" si="15"/>
        <v>0</v>
      </c>
      <c r="FZ7" s="80">
        <f t="shared" si="15"/>
        <v>0</v>
      </c>
      <c r="GA7" s="80">
        <f t="shared" si="15"/>
        <v>0</v>
      </c>
      <c r="GB7" s="80">
        <f t="shared" si="15"/>
        <v>0</v>
      </c>
      <c r="GC7" s="80">
        <f t="shared" si="15"/>
        <v>0</v>
      </c>
      <c r="GD7" s="80">
        <f t="shared" si="15"/>
        <v>0</v>
      </c>
      <c r="GE7" s="80">
        <f t="shared" si="15"/>
        <v>0</v>
      </c>
      <c r="GF7" s="80">
        <f t="shared" si="15"/>
        <v>0</v>
      </c>
      <c r="GG7" s="80">
        <f t="shared" si="15"/>
        <v>0</v>
      </c>
      <c r="GH7" s="80">
        <f t="shared" si="15"/>
        <v>0</v>
      </c>
      <c r="GI7" s="80">
        <f t="shared" si="15"/>
        <v>0</v>
      </c>
      <c r="GJ7" s="80">
        <f t="shared" si="15"/>
        <v>0</v>
      </c>
      <c r="GK7" s="80">
        <f t="shared" si="15"/>
        <v>0</v>
      </c>
      <c r="GL7" s="80">
        <f t="shared" si="15"/>
        <v>0</v>
      </c>
      <c r="GM7" s="80">
        <f t="shared" si="15"/>
        <v>0</v>
      </c>
      <c r="GN7" s="80">
        <f t="shared" si="15"/>
        <v>0</v>
      </c>
      <c r="GO7" s="80">
        <f t="shared" si="15"/>
        <v>0</v>
      </c>
      <c r="GP7" s="80">
        <f t="shared" si="15"/>
        <v>0</v>
      </c>
      <c r="GQ7" s="80">
        <f t="shared" si="15"/>
        <v>0</v>
      </c>
      <c r="GR7" s="80">
        <f t="shared" si="15"/>
        <v>0</v>
      </c>
      <c r="GS7" s="80">
        <f t="shared" si="15"/>
        <v>0</v>
      </c>
      <c r="GT7" s="80">
        <f t="shared" si="15"/>
        <v>0</v>
      </c>
      <c r="GU7" s="80">
        <f t="shared" si="15"/>
        <v>0</v>
      </c>
      <c r="GV7" s="80">
        <f t="shared" si="15"/>
        <v>0</v>
      </c>
      <c r="GW7" s="80">
        <f t="shared" si="15"/>
        <v>0</v>
      </c>
      <c r="GX7" s="80">
        <f t="shared" si="15"/>
        <v>0</v>
      </c>
      <c r="GY7" s="80">
        <f t="shared" si="15"/>
        <v>0</v>
      </c>
      <c r="GZ7" s="80">
        <f t="shared" si="16"/>
        <v>0</v>
      </c>
      <c r="HA7" s="80">
        <f t="shared" si="16"/>
        <v>0</v>
      </c>
      <c r="HB7" s="80">
        <f t="shared" si="16"/>
        <v>0</v>
      </c>
      <c r="HC7" s="80">
        <f t="shared" si="16"/>
        <v>0</v>
      </c>
      <c r="HD7" s="80">
        <f t="shared" si="16"/>
        <v>0</v>
      </c>
      <c r="HE7" s="80">
        <f t="shared" si="16"/>
        <v>0</v>
      </c>
      <c r="HF7" s="80">
        <f t="shared" si="16"/>
        <v>0</v>
      </c>
      <c r="HG7" s="80">
        <f t="shared" si="16"/>
        <v>0</v>
      </c>
      <c r="HH7" s="80">
        <f t="shared" si="16"/>
        <v>0</v>
      </c>
      <c r="HI7" s="80">
        <f t="shared" si="16"/>
        <v>0</v>
      </c>
      <c r="HJ7" s="80">
        <f t="shared" si="16"/>
        <v>0</v>
      </c>
      <c r="HK7" s="80">
        <f t="shared" si="16"/>
        <v>0</v>
      </c>
      <c r="HL7" s="80">
        <f t="shared" si="16"/>
        <v>0</v>
      </c>
      <c r="HM7" s="80">
        <f t="shared" si="16"/>
        <v>0</v>
      </c>
      <c r="HN7" s="80">
        <f t="shared" si="16"/>
        <v>0</v>
      </c>
      <c r="HO7" s="80">
        <f t="shared" si="16"/>
        <v>0</v>
      </c>
      <c r="HP7" s="80">
        <f t="shared" si="17"/>
        <v>0</v>
      </c>
      <c r="HQ7" s="80">
        <f t="shared" si="17"/>
        <v>0</v>
      </c>
      <c r="HR7" s="80">
        <f t="shared" si="17"/>
        <v>0</v>
      </c>
      <c r="HS7" s="80">
        <f t="shared" si="17"/>
        <v>0</v>
      </c>
      <c r="HT7" s="80">
        <f t="shared" si="17"/>
        <v>0</v>
      </c>
      <c r="HU7" s="80">
        <f t="shared" si="17"/>
        <v>0</v>
      </c>
      <c r="HV7" s="80">
        <f t="shared" si="17"/>
        <v>0</v>
      </c>
      <c r="HW7" s="80">
        <f t="shared" si="17"/>
        <v>0</v>
      </c>
      <c r="HX7" s="80">
        <f t="shared" si="17"/>
        <v>0</v>
      </c>
      <c r="HY7" s="80">
        <f t="shared" si="17"/>
        <v>0</v>
      </c>
      <c r="HZ7" s="80">
        <f t="shared" si="17"/>
        <v>0</v>
      </c>
      <c r="IA7" s="80">
        <f t="shared" si="17"/>
        <v>0</v>
      </c>
      <c r="IB7" s="80">
        <f t="shared" si="17"/>
        <v>0</v>
      </c>
      <c r="IC7" s="80">
        <f t="shared" si="17"/>
        <v>0</v>
      </c>
      <c r="ID7" s="80">
        <f t="shared" si="17"/>
        <v>0</v>
      </c>
      <c r="IE7" s="80">
        <f t="shared" si="17"/>
        <v>0</v>
      </c>
      <c r="IF7" s="80">
        <f t="shared" si="18"/>
        <v>0</v>
      </c>
      <c r="IG7" s="80">
        <f t="shared" si="18"/>
        <v>0</v>
      </c>
      <c r="IH7" s="80">
        <f t="shared" si="18"/>
        <v>0</v>
      </c>
      <c r="II7" s="80">
        <f t="shared" si="18"/>
        <v>0</v>
      </c>
      <c r="IJ7" s="80">
        <f t="shared" si="18"/>
        <v>0</v>
      </c>
      <c r="IK7" s="80">
        <f t="shared" si="18"/>
        <v>0</v>
      </c>
      <c r="IL7" s="80">
        <f t="shared" si="18"/>
        <v>0</v>
      </c>
      <c r="IM7" s="80">
        <f t="shared" si="18"/>
        <v>0</v>
      </c>
      <c r="IN7" s="80">
        <f t="shared" si="18"/>
        <v>0</v>
      </c>
      <c r="IO7" s="80">
        <f t="shared" si="18"/>
        <v>0</v>
      </c>
      <c r="IP7" s="80">
        <f t="shared" si="18"/>
        <v>0</v>
      </c>
      <c r="IQ7" s="80">
        <f t="shared" si="18"/>
        <v>0</v>
      </c>
      <c r="IR7" s="80">
        <f t="shared" si="18"/>
        <v>0</v>
      </c>
      <c r="IS7" s="80">
        <f t="shared" si="18"/>
        <v>0</v>
      </c>
      <c r="IT7" s="80">
        <f t="shared" si="18"/>
        <v>0</v>
      </c>
      <c r="IU7" s="80">
        <f t="shared" si="18"/>
        <v>0</v>
      </c>
      <c r="IV7" s="80">
        <f t="shared" si="18"/>
        <v>0</v>
      </c>
      <c r="IW7" s="80">
        <f t="shared" si="18"/>
        <v>0</v>
      </c>
      <c r="IX7" s="80">
        <f t="shared" si="18"/>
        <v>0</v>
      </c>
      <c r="IY7" s="80">
        <f t="shared" si="18"/>
        <v>0</v>
      </c>
      <c r="IZ7" s="80">
        <f t="shared" si="18"/>
        <v>0</v>
      </c>
      <c r="JA7" s="80">
        <f t="shared" si="19"/>
        <v>0</v>
      </c>
      <c r="JB7" s="80">
        <f t="shared" si="19"/>
        <v>0</v>
      </c>
      <c r="JC7" s="80">
        <f t="shared" si="19"/>
        <v>0</v>
      </c>
      <c r="JD7" s="80">
        <f t="shared" si="19"/>
        <v>0</v>
      </c>
      <c r="JE7" s="80">
        <f t="shared" si="19"/>
        <v>0</v>
      </c>
      <c r="JF7" s="80">
        <f t="shared" si="19"/>
        <v>0</v>
      </c>
      <c r="JG7" s="80">
        <f t="shared" si="19"/>
        <v>0</v>
      </c>
      <c r="JH7" s="80">
        <f t="shared" si="19"/>
        <v>0</v>
      </c>
      <c r="JI7" s="80">
        <f t="shared" si="19"/>
        <v>0</v>
      </c>
    </row>
    <row r="8" spans="2:269" x14ac:dyDescent="0.25">
      <c r="B8" s="87" t="s">
        <v>1329</v>
      </c>
      <c r="C8" s="91">
        <f>C7/C6*(1-C15)</f>
        <v>53910</v>
      </c>
      <c r="E8">
        <f t="shared" si="26"/>
        <v>4</v>
      </c>
      <c r="F8">
        <f t="shared" si="20"/>
        <v>4</v>
      </c>
      <c r="G8">
        <f t="shared" si="27"/>
        <v>16</v>
      </c>
      <c r="H8" s="86">
        <f t="shared" si="21"/>
        <v>0.10256410256410256</v>
      </c>
      <c r="I8" s="80">
        <f t="shared" si="22"/>
        <v>10782</v>
      </c>
      <c r="J8" s="80">
        <f>-PMT($C$13,$C$12,$C$11*$C$8)*F8</f>
        <v>2322.2760454310164</v>
      </c>
      <c r="K8" s="80">
        <f t="shared" si="23"/>
        <v>8</v>
      </c>
      <c r="L8" s="80">
        <f t="shared" si="24"/>
        <v>152</v>
      </c>
      <c r="M8" s="78">
        <f t="shared" si="28"/>
        <v>45870</v>
      </c>
      <c r="N8" s="80"/>
      <c r="O8" s="80">
        <f t="shared" si="25"/>
        <v>0</v>
      </c>
      <c r="P8" s="80">
        <f t="shared" si="25"/>
        <v>0</v>
      </c>
      <c r="Q8" s="80">
        <f>IF(Q$4&lt;$E8,0,IF(Q$4&lt;$K8,$I8/$C$10,IF(Q$4&lt;$L8,$J8,0)))</f>
        <v>0</v>
      </c>
      <c r="R8" s="80">
        <f t="shared" si="25"/>
        <v>2695.5</v>
      </c>
      <c r="S8" s="80">
        <f t="shared" si="25"/>
        <v>2695.5</v>
      </c>
      <c r="T8" s="80">
        <f t="shared" si="25"/>
        <v>2695.5</v>
      </c>
      <c r="U8" s="80">
        <f t="shared" si="25"/>
        <v>2695.5</v>
      </c>
      <c r="V8" s="80">
        <f t="shared" si="25"/>
        <v>2322.2760454310164</v>
      </c>
      <c r="W8" s="80">
        <f t="shared" si="25"/>
        <v>2322.2760454310164</v>
      </c>
      <c r="X8" s="80">
        <f t="shared" si="25"/>
        <v>2322.2760454310164</v>
      </c>
      <c r="Y8" s="80">
        <f t="shared" si="25"/>
        <v>2322.2760454310164</v>
      </c>
      <c r="Z8" s="80">
        <f t="shared" si="25"/>
        <v>2322.2760454310164</v>
      </c>
      <c r="AA8" s="80">
        <f t="shared" si="25"/>
        <v>2322.2760454310164</v>
      </c>
      <c r="AB8" s="80">
        <f t="shared" si="25"/>
        <v>2322.2760454310164</v>
      </c>
      <c r="AC8" s="80">
        <f t="shared" si="25"/>
        <v>2322.2760454310164</v>
      </c>
      <c r="AD8" s="80">
        <f t="shared" si="25"/>
        <v>2322.2760454310164</v>
      </c>
      <c r="AE8" s="80">
        <f t="shared" si="13"/>
        <v>2322.2760454310164</v>
      </c>
      <c r="AF8" s="80">
        <f t="shared" si="13"/>
        <v>2322.2760454310164</v>
      </c>
      <c r="AG8" s="80">
        <f t="shared" si="13"/>
        <v>2322.2760454310164</v>
      </c>
      <c r="AH8" s="80">
        <f t="shared" si="13"/>
        <v>2322.2760454310164</v>
      </c>
      <c r="AI8" s="80">
        <f t="shared" si="13"/>
        <v>2322.2760454310164</v>
      </c>
      <c r="AJ8" s="80">
        <f t="shared" si="13"/>
        <v>2322.2760454310164</v>
      </c>
      <c r="AK8" s="80">
        <f t="shared" si="13"/>
        <v>2322.2760454310164</v>
      </c>
      <c r="AL8" s="80">
        <f t="shared" si="13"/>
        <v>2322.2760454310164</v>
      </c>
      <c r="AM8" s="80">
        <f t="shared" si="13"/>
        <v>2322.2760454310164</v>
      </c>
      <c r="AN8" s="80">
        <f t="shared" si="13"/>
        <v>2322.2760454310164</v>
      </c>
      <c r="AO8" s="80">
        <f t="shared" si="13"/>
        <v>2322.2760454310164</v>
      </c>
      <c r="AP8" s="80">
        <f t="shared" si="13"/>
        <v>2322.2760454310164</v>
      </c>
      <c r="AQ8" s="80">
        <f t="shared" si="13"/>
        <v>2322.2760454310164</v>
      </c>
      <c r="AR8" s="80">
        <f t="shared" si="13"/>
        <v>2322.2760454310164</v>
      </c>
      <c r="AS8" s="80">
        <f t="shared" si="13"/>
        <v>2322.2760454310164</v>
      </c>
      <c r="AT8" s="80">
        <f t="shared" si="13"/>
        <v>2322.2760454310164</v>
      </c>
      <c r="AU8" s="80">
        <f t="shared" si="13"/>
        <v>2322.2760454310164</v>
      </c>
      <c r="AV8" s="80">
        <f t="shared" si="13"/>
        <v>2322.2760454310164</v>
      </c>
      <c r="AW8" s="80">
        <f t="shared" si="13"/>
        <v>2322.2760454310164</v>
      </c>
      <c r="AX8" s="80">
        <f t="shared" si="13"/>
        <v>2322.2760454310164</v>
      </c>
      <c r="AY8" s="80">
        <f t="shared" si="13"/>
        <v>2322.2760454310164</v>
      </c>
      <c r="AZ8" s="80">
        <f t="shared" si="13"/>
        <v>2322.2760454310164</v>
      </c>
      <c r="BA8" s="80">
        <f t="shared" si="13"/>
        <v>2322.2760454310164</v>
      </c>
      <c r="BB8" s="80">
        <f t="shared" si="13"/>
        <v>2322.2760454310164</v>
      </c>
      <c r="BC8" s="80">
        <f t="shared" si="13"/>
        <v>2322.2760454310164</v>
      </c>
      <c r="BD8" s="80">
        <f t="shared" si="13"/>
        <v>2322.2760454310164</v>
      </c>
      <c r="BE8" s="80">
        <f t="shared" si="13"/>
        <v>2322.2760454310164</v>
      </c>
      <c r="BF8" s="80">
        <f t="shared" si="13"/>
        <v>2322.2760454310164</v>
      </c>
      <c r="BG8" s="80">
        <f t="shared" si="13"/>
        <v>2322.2760454310164</v>
      </c>
      <c r="BH8" s="80">
        <f t="shared" si="13"/>
        <v>2322.2760454310164</v>
      </c>
      <c r="BI8" s="80">
        <f t="shared" si="13"/>
        <v>2322.2760454310164</v>
      </c>
      <c r="BJ8" s="80">
        <f t="shared" si="13"/>
        <v>2322.2760454310164</v>
      </c>
      <c r="BK8" s="80">
        <f t="shared" si="13"/>
        <v>2322.2760454310164</v>
      </c>
      <c r="BL8" s="80">
        <f t="shared" si="13"/>
        <v>2322.2760454310164</v>
      </c>
      <c r="BM8" s="80">
        <f t="shared" si="13"/>
        <v>2322.2760454310164</v>
      </c>
      <c r="BN8" s="80">
        <f t="shared" si="13"/>
        <v>2322.2760454310164</v>
      </c>
      <c r="BO8" s="80">
        <f t="shared" si="13"/>
        <v>2322.2760454310164</v>
      </c>
      <c r="BP8" s="80">
        <f t="shared" si="13"/>
        <v>2322.2760454310164</v>
      </c>
      <c r="BQ8" s="80">
        <f t="shared" si="13"/>
        <v>2322.2760454310164</v>
      </c>
      <c r="BR8" s="80">
        <f t="shared" si="13"/>
        <v>2322.2760454310164</v>
      </c>
      <c r="BS8" s="80">
        <f t="shared" si="13"/>
        <v>2322.2760454310164</v>
      </c>
      <c r="BT8" s="80">
        <f t="shared" si="13"/>
        <v>2322.2760454310164</v>
      </c>
      <c r="BU8" s="80">
        <f t="shared" si="13"/>
        <v>2322.2760454310164</v>
      </c>
      <c r="BV8" s="80">
        <f t="shared" si="13"/>
        <v>2322.2760454310164</v>
      </c>
      <c r="BW8" s="80">
        <f t="shared" si="13"/>
        <v>2322.2760454310164</v>
      </c>
      <c r="BX8" s="80">
        <f t="shared" si="13"/>
        <v>2322.2760454310164</v>
      </c>
      <c r="BY8" s="80">
        <f t="shared" si="13"/>
        <v>2322.2760454310164</v>
      </c>
      <c r="BZ8" s="80">
        <f t="shared" si="13"/>
        <v>2322.2760454310164</v>
      </c>
      <c r="CA8" s="80">
        <f t="shared" si="13"/>
        <v>2322.2760454310164</v>
      </c>
      <c r="CB8" s="80">
        <f t="shared" si="14"/>
        <v>2322.2760454310164</v>
      </c>
      <c r="CC8" s="80">
        <f t="shared" si="14"/>
        <v>2322.2760454310164</v>
      </c>
      <c r="CD8" s="80">
        <f t="shared" si="14"/>
        <v>2322.2760454310164</v>
      </c>
      <c r="CE8" s="80">
        <f t="shared" si="14"/>
        <v>2322.2760454310164</v>
      </c>
      <c r="CF8" s="80">
        <f t="shared" si="14"/>
        <v>2322.2760454310164</v>
      </c>
      <c r="CG8" s="80">
        <f t="shared" si="14"/>
        <v>2322.2760454310164</v>
      </c>
      <c r="CH8" s="80">
        <f t="shared" si="14"/>
        <v>2322.2760454310164</v>
      </c>
      <c r="CI8" s="80">
        <f t="shared" si="14"/>
        <v>2322.2760454310164</v>
      </c>
      <c r="CJ8" s="80">
        <f t="shared" si="14"/>
        <v>2322.2760454310164</v>
      </c>
      <c r="CK8" s="80">
        <f t="shared" si="14"/>
        <v>2322.2760454310164</v>
      </c>
      <c r="CL8" s="80">
        <f t="shared" si="14"/>
        <v>2322.2760454310164</v>
      </c>
      <c r="CM8" s="80">
        <f t="shared" si="14"/>
        <v>2322.2760454310164</v>
      </c>
      <c r="CN8" s="80">
        <f t="shared" si="14"/>
        <v>2322.2760454310164</v>
      </c>
      <c r="CO8" s="80">
        <f t="shared" si="14"/>
        <v>2322.2760454310164</v>
      </c>
      <c r="CP8" s="80">
        <f t="shared" si="14"/>
        <v>2322.2760454310164</v>
      </c>
      <c r="CQ8" s="80">
        <f t="shared" si="14"/>
        <v>2322.2760454310164</v>
      </c>
      <c r="CR8" s="80">
        <f t="shared" si="14"/>
        <v>2322.2760454310164</v>
      </c>
      <c r="CS8" s="80">
        <f t="shared" si="14"/>
        <v>2322.2760454310164</v>
      </c>
      <c r="CT8" s="80">
        <f t="shared" si="14"/>
        <v>2322.2760454310164</v>
      </c>
      <c r="CU8" s="80">
        <f t="shared" si="14"/>
        <v>2322.2760454310164</v>
      </c>
      <c r="CV8" s="80">
        <f t="shared" si="14"/>
        <v>2322.2760454310164</v>
      </c>
      <c r="CW8" s="80">
        <f t="shared" si="14"/>
        <v>2322.2760454310164</v>
      </c>
      <c r="CX8" s="80">
        <f t="shared" si="14"/>
        <v>2322.2760454310164</v>
      </c>
      <c r="CY8" s="80">
        <f t="shared" si="14"/>
        <v>2322.2760454310164</v>
      </c>
      <c r="CZ8" s="80">
        <f t="shared" si="14"/>
        <v>2322.2760454310164</v>
      </c>
      <c r="DA8" s="80">
        <f t="shared" si="14"/>
        <v>2322.2760454310164</v>
      </c>
      <c r="DB8" s="80">
        <f t="shared" si="14"/>
        <v>2322.2760454310164</v>
      </c>
      <c r="DC8" s="80">
        <f t="shared" si="14"/>
        <v>2322.2760454310164</v>
      </c>
      <c r="DD8" s="80">
        <f t="shared" si="14"/>
        <v>2322.2760454310164</v>
      </c>
      <c r="DE8" s="80">
        <f t="shared" si="14"/>
        <v>2322.2760454310164</v>
      </c>
      <c r="DF8" s="80">
        <f t="shared" si="14"/>
        <v>2322.2760454310164</v>
      </c>
      <c r="DG8" s="80">
        <f t="shared" si="14"/>
        <v>2322.2760454310164</v>
      </c>
      <c r="DH8" s="80">
        <f t="shared" si="14"/>
        <v>2322.2760454310164</v>
      </c>
      <c r="DI8" s="80">
        <f t="shared" si="14"/>
        <v>2322.2760454310164</v>
      </c>
      <c r="DJ8" s="80">
        <f t="shared" si="14"/>
        <v>2322.2760454310164</v>
      </c>
      <c r="DK8" s="80">
        <f t="shared" si="14"/>
        <v>2322.2760454310164</v>
      </c>
      <c r="DL8" s="80">
        <f t="shared" si="14"/>
        <v>2322.2760454310164</v>
      </c>
      <c r="DM8" s="80">
        <f t="shared" si="14"/>
        <v>2322.2760454310164</v>
      </c>
      <c r="DN8" s="80">
        <f t="shared" si="14"/>
        <v>2322.2760454310164</v>
      </c>
      <c r="DO8" s="80">
        <f t="shared" si="14"/>
        <v>2322.2760454310164</v>
      </c>
      <c r="DP8" s="80">
        <f t="shared" si="14"/>
        <v>2322.2760454310164</v>
      </c>
      <c r="DQ8" s="80">
        <f t="shared" si="14"/>
        <v>2322.2760454310164</v>
      </c>
      <c r="DR8" s="80">
        <f t="shared" si="14"/>
        <v>2322.2760454310164</v>
      </c>
      <c r="DS8" s="80">
        <f t="shared" si="14"/>
        <v>2322.2760454310164</v>
      </c>
      <c r="DT8" s="80">
        <f t="shared" si="14"/>
        <v>2322.2760454310164</v>
      </c>
      <c r="DU8" s="80">
        <f t="shared" si="14"/>
        <v>2322.2760454310164</v>
      </c>
      <c r="DV8" s="80">
        <f t="shared" si="14"/>
        <v>2322.2760454310164</v>
      </c>
      <c r="DW8" s="80">
        <f t="shared" si="14"/>
        <v>2322.2760454310164</v>
      </c>
      <c r="DX8" s="80">
        <f t="shared" si="14"/>
        <v>2322.2760454310164</v>
      </c>
      <c r="DY8" s="80">
        <f t="shared" si="14"/>
        <v>2322.2760454310164</v>
      </c>
      <c r="DZ8" s="80">
        <f t="shared" si="14"/>
        <v>2322.2760454310164</v>
      </c>
      <c r="EA8" s="80">
        <f t="shared" si="14"/>
        <v>2322.2760454310164</v>
      </c>
      <c r="EB8" s="80">
        <f t="shared" si="14"/>
        <v>2322.2760454310164</v>
      </c>
      <c r="EC8" s="80">
        <f t="shared" si="14"/>
        <v>2322.2760454310164</v>
      </c>
      <c r="ED8" s="80">
        <f t="shared" si="14"/>
        <v>2322.2760454310164</v>
      </c>
      <c r="EE8" s="80">
        <f t="shared" si="14"/>
        <v>2322.2760454310164</v>
      </c>
      <c r="EF8" s="80">
        <f t="shared" si="14"/>
        <v>2322.2760454310164</v>
      </c>
      <c r="EG8" s="80">
        <f t="shared" si="14"/>
        <v>2322.2760454310164</v>
      </c>
      <c r="EH8" s="80">
        <f t="shared" si="14"/>
        <v>2322.2760454310164</v>
      </c>
      <c r="EI8" s="80">
        <f t="shared" si="14"/>
        <v>2322.2760454310164</v>
      </c>
      <c r="EJ8" s="80">
        <f t="shared" si="14"/>
        <v>2322.2760454310164</v>
      </c>
      <c r="EK8" s="80">
        <f t="shared" si="14"/>
        <v>2322.2760454310164</v>
      </c>
      <c r="EL8" s="80">
        <f t="shared" si="14"/>
        <v>2322.2760454310164</v>
      </c>
      <c r="EM8" s="80">
        <f t="shared" ref="EM8" si="29">IF(EM$4&lt;$E8,0,IF(EM$4&lt;$K8,$I8/$C$10,IF(EM$4&lt;$L8,$J8,0)))</f>
        <v>2322.2760454310164</v>
      </c>
      <c r="EN8" s="80">
        <f t="shared" si="15"/>
        <v>2322.2760454310164</v>
      </c>
      <c r="EO8" s="80">
        <f t="shared" si="15"/>
        <v>2322.2760454310164</v>
      </c>
      <c r="EP8" s="80">
        <f t="shared" si="15"/>
        <v>2322.2760454310164</v>
      </c>
      <c r="EQ8" s="80">
        <f t="shared" si="15"/>
        <v>2322.2760454310164</v>
      </c>
      <c r="ER8" s="80">
        <f t="shared" si="15"/>
        <v>2322.2760454310164</v>
      </c>
      <c r="ES8" s="80">
        <f t="shared" si="15"/>
        <v>2322.2760454310164</v>
      </c>
      <c r="ET8" s="80">
        <f t="shared" si="15"/>
        <v>2322.2760454310164</v>
      </c>
      <c r="EU8" s="80">
        <f t="shared" si="15"/>
        <v>2322.2760454310164</v>
      </c>
      <c r="EV8" s="80">
        <f t="shared" si="15"/>
        <v>2322.2760454310164</v>
      </c>
      <c r="EW8" s="80">
        <f t="shared" si="15"/>
        <v>2322.2760454310164</v>
      </c>
      <c r="EX8" s="80">
        <f t="shared" si="15"/>
        <v>2322.2760454310164</v>
      </c>
      <c r="EY8" s="80">
        <f t="shared" si="15"/>
        <v>2322.2760454310164</v>
      </c>
      <c r="EZ8" s="80">
        <f t="shared" si="15"/>
        <v>2322.2760454310164</v>
      </c>
      <c r="FA8" s="80">
        <f t="shared" si="15"/>
        <v>2322.2760454310164</v>
      </c>
      <c r="FB8" s="80">
        <f t="shared" si="15"/>
        <v>2322.2760454310164</v>
      </c>
      <c r="FC8" s="80">
        <f t="shared" si="15"/>
        <v>2322.2760454310164</v>
      </c>
      <c r="FD8" s="80">
        <f t="shared" si="15"/>
        <v>2322.2760454310164</v>
      </c>
      <c r="FE8" s="80">
        <f t="shared" si="15"/>
        <v>2322.2760454310164</v>
      </c>
      <c r="FF8" s="80">
        <f t="shared" si="15"/>
        <v>2322.2760454310164</v>
      </c>
      <c r="FG8" s="80">
        <f t="shared" si="15"/>
        <v>2322.2760454310164</v>
      </c>
      <c r="FH8" s="80">
        <f t="shared" si="15"/>
        <v>2322.2760454310164</v>
      </c>
      <c r="FI8" s="80">
        <f t="shared" si="15"/>
        <v>2322.2760454310164</v>
      </c>
      <c r="FJ8" s="80">
        <f t="shared" si="15"/>
        <v>0</v>
      </c>
      <c r="FK8" s="80">
        <f t="shared" si="15"/>
        <v>0</v>
      </c>
      <c r="FL8" s="80">
        <f t="shared" si="15"/>
        <v>0</v>
      </c>
      <c r="FM8" s="80">
        <f t="shared" si="15"/>
        <v>0</v>
      </c>
      <c r="FN8" s="80">
        <f t="shared" si="15"/>
        <v>0</v>
      </c>
      <c r="FO8" s="80">
        <f t="shared" si="15"/>
        <v>0</v>
      </c>
      <c r="FP8" s="80">
        <f t="shared" si="15"/>
        <v>0</v>
      </c>
      <c r="FQ8" s="80">
        <f t="shared" si="15"/>
        <v>0</v>
      </c>
      <c r="FR8" s="80">
        <f t="shared" si="15"/>
        <v>0</v>
      </c>
      <c r="FS8" s="80">
        <f t="shared" si="15"/>
        <v>0</v>
      </c>
      <c r="FT8" s="80">
        <f t="shared" si="15"/>
        <v>0</v>
      </c>
      <c r="FU8" s="80">
        <f t="shared" si="15"/>
        <v>0</v>
      </c>
      <c r="FV8" s="80">
        <f t="shared" si="15"/>
        <v>0</v>
      </c>
      <c r="FW8" s="80">
        <f t="shared" si="15"/>
        <v>0</v>
      </c>
      <c r="FX8" s="80">
        <f t="shared" si="15"/>
        <v>0</v>
      </c>
      <c r="FY8" s="80">
        <f t="shared" si="15"/>
        <v>0</v>
      </c>
      <c r="FZ8" s="80">
        <f t="shared" si="15"/>
        <v>0</v>
      </c>
      <c r="GA8" s="80">
        <f t="shared" si="15"/>
        <v>0</v>
      </c>
      <c r="GB8" s="80">
        <f t="shared" si="15"/>
        <v>0</v>
      </c>
      <c r="GC8" s="80">
        <f t="shared" si="15"/>
        <v>0</v>
      </c>
      <c r="GD8" s="80">
        <f t="shared" si="15"/>
        <v>0</v>
      </c>
      <c r="GE8" s="80">
        <f t="shared" si="15"/>
        <v>0</v>
      </c>
      <c r="GF8" s="80">
        <f t="shared" si="15"/>
        <v>0</v>
      </c>
      <c r="GG8" s="80">
        <f t="shared" si="15"/>
        <v>0</v>
      </c>
      <c r="GH8" s="80">
        <f t="shared" si="15"/>
        <v>0</v>
      </c>
      <c r="GI8" s="80">
        <f t="shared" si="15"/>
        <v>0</v>
      </c>
      <c r="GJ8" s="80">
        <f t="shared" si="15"/>
        <v>0</v>
      </c>
      <c r="GK8" s="80">
        <f t="shared" si="15"/>
        <v>0</v>
      </c>
      <c r="GL8" s="80">
        <f t="shared" si="15"/>
        <v>0</v>
      </c>
      <c r="GM8" s="80">
        <f t="shared" si="15"/>
        <v>0</v>
      </c>
      <c r="GN8" s="80">
        <f t="shared" si="15"/>
        <v>0</v>
      </c>
      <c r="GO8" s="80">
        <f t="shared" si="15"/>
        <v>0</v>
      </c>
      <c r="GP8" s="80">
        <f t="shared" si="15"/>
        <v>0</v>
      </c>
      <c r="GQ8" s="80">
        <f t="shared" si="15"/>
        <v>0</v>
      </c>
      <c r="GR8" s="80">
        <f t="shared" si="15"/>
        <v>0</v>
      </c>
      <c r="GS8" s="80">
        <f t="shared" si="15"/>
        <v>0</v>
      </c>
      <c r="GT8" s="80">
        <f t="shared" si="15"/>
        <v>0</v>
      </c>
      <c r="GU8" s="80">
        <f t="shared" si="15"/>
        <v>0</v>
      </c>
      <c r="GV8" s="80">
        <f t="shared" si="15"/>
        <v>0</v>
      </c>
      <c r="GW8" s="80">
        <f t="shared" si="15"/>
        <v>0</v>
      </c>
      <c r="GX8" s="80">
        <f t="shared" si="15"/>
        <v>0</v>
      </c>
      <c r="GY8" s="80">
        <f t="shared" ref="GY8:GY10" si="30">IF(GY$4&lt;$E8,0,IF(GY$4&lt;$K8,$I8/$C$10,IF(GY$4&lt;$L8,$J8,0)))</f>
        <v>0</v>
      </c>
      <c r="GZ8" s="80">
        <f t="shared" si="16"/>
        <v>0</v>
      </c>
      <c r="HA8" s="80">
        <f t="shared" si="16"/>
        <v>0</v>
      </c>
      <c r="HB8" s="80">
        <f t="shared" si="16"/>
        <v>0</v>
      </c>
      <c r="HC8" s="80">
        <f t="shared" si="16"/>
        <v>0</v>
      </c>
      <c r="HD8" s="80">
        <f t="shared" si="16"/>
        <v>0</v>
      </c>
      <c r="HE8" s="80">
        <f t="shared" si="16"/>
        <v>0</v>
      </c>
      <c r="HF8" s="80">
        <f t="shared" si="16"/>
        <v>0</v>
      </c>
      <c r="HG8" s="80">
        <f t="shared" si="16"/>
        <v>0</v>
      </c>
      <c r="HH8" s="80">
        <f t="shared" si="16"/>
        <v>0</v>
      </c>
      <c r="HI8" s="80">
        <f t="shared" si="16"/>
        <v>0</v>
      </c>
      <c r="HJ8" s="80">
        <f t="shared" si="16"/>
        <v>0</v>
      </c>
      <c r="HK8" s="80">
        <f t="shared" si="16"/>
        <v>0</v>
      </c>
      <c r="HL8" s="80">
        <f t="shared" si="16"/>
        <v>0</v>
      </c>
      <c r="HM8" s="80">
        <f t="shared" si="16"/>
        <v>0</v>
      </c>
      <c r="HN8" s="80">
        <f t="shared" si="16"/>
        <v>0</v>
      </c>
      <c r="HO8" s="80">
        <f t="shared" si="16"/>
        <v>0</v>
      </c>
      <c r="HP8" s="80">
        <f t="shared" si="17"/>
        <v>0</v>
      </c>
      <c r="HQ8" s="80">
        <f t="shared" si="17"/>
        <v>0</v>
      </c>
      <c r="HR8" s="80">
        <f t="shared" si="17"/>
        <v>0</v>
      </c>
      <c r="HS8" s="80">
        <f t="shared" si="17"/>
        <v>0</v>
      </c>
      <c r="HT8" s="80">
        <f t="shared" si="17"/>
        <v>0</v>
      </c>
      <c r="HU8" s="80">
        <f t="shared" si="17"/>
        <v>0</v>
      </c>
      <c r="HV8" s="80">
        <f t="shared" si="17"/>
        <v>0</v>
      </c>
      <c r="HW8" s="80">
        <f t="shared" si="17"/>
        <v>0</v>
      </c>
      <c r="HX8" s="80">
        <f t="shared" si="17"/>
        <v>0</v>
      </c>
      <c r="HY8" s="80">
        <f t="shared" si="17"/>
        <v>0</v>
      </c>
      <c r="HZ8" s="80">
        <f t="shared" si="17"/>
        <v>0</v>
      </c>
      <c r="IA8" s="80">
        <f t="shared" si="17"/>
        <v>0</v>
      </c>
      <c r="IB8" s="80">
        <f t="shared" si="17"/>
        <v>0</v>
      </c>
      <c r="IC8" s="80">
        <f t="shared" si="17"/>
        <v>0</v>
      </c>
      <c r="ID8" s="80">
        <f t="shared" si="17"/>
        <v>0</v>
      </c>
      <c r="IE8" s="80">
        <f t="shared" si="17"/>
        <v>0</v>
      </c>
      <c r="IF8" s="80">
        <f t="shared" si="18"/>
        <v>0</v>
      </c>
      <c r="IG8" s="80">
        <f t="shared" si="18"/>
        <v>0</v>
      </c>
      <c r="IH8" s="80">
        <f t="shared" si="18"/>
        <v>0</v>
      </c>
      <c r="II8" s="80">
        <f t="shared" si="18"/>
        <v>0</v>
      </c>
      <c r="IJ8" s="80">
        <f t="shared" si="18"/>
        <v>0</v>
      </c>
      <c r="IK8" s="80">
        <f t="shared" si="18"/>
        <v>0</v>
      </c>
      <c r="IL8" s="80">
        <f t="shared" si="18"/>
        <v>0</v>
      </c>
      <c r="IM8" s="80">
        <f t="shared" si="18"/>
        <v>0</v>
      </c>
      <c r="IN8" s="80">
        <f t="shared" si="18"/>
        <v>0</v>
      </c>
      <c r="IO8" s="80">
        <f t="shared" si="18"/>
        <v>0</v>
      </c>
      <c r="IP8" s="80">
        <f t="shared" si="18"/>
        <v>0</v>
      </c>
      <c r="IQ8" s="80">
        <f t="shared" si="18"/>
        <v>0</v>
      </c>
      <c r="IR8" s="80">
        <f t="shared" si="18"/>
        <v>0</v>
      </c>
      <c r="IS8" s="80">
        <f t="shared" si="18"/>
        <v>0</v>
      </c>
      <c r="IT8" s="80">
        <f t="shared" si="18"/>
        <v>0</v>
      </c>
      <c r="IU8" s="80">
        <f t="shared" si="18"/>
        <v>0</v>
      </c>
      <c r="IV8" s="80">
        <f t="shared" si="18"/>
        <v>0</v>
      </c>
      <c r="IW8" s="80">
        <f t="shared" si="18"/>
        <v>0</v>
      </c>
      <c r="IX8" s="80">
        <f t="shared" si="18"/>
        <v>0</v>
      </c>
      <c r="IY8" s="80">
        <f t="shared" si="18"/>
        <v>0</v>
      </c>
      <c r="IZ8" s="80">
        <f t="shared" si="18"/>
        <v>0</v>
      </c>
      <c r="JA8" s="80">
        <f t="shared" si="19"/>
        <v>0</v>
      </c>
      <c r="JB8" s="80">
        <f t="shared" si="19"/>
        <v>0</v>
      </c>
      <c r="JC8" s="80">
        <f t="shared" si="19"/>
        <v>0</v>
      </c>
      <c r="JD8" s="80">
        <f t="shared" si="19"/>
        <v>0</v>
      </c>
      <c r="JE8" s="80">
        <f t="shared" si="19"/>
        <v>0</v>
      </c>
      <c r="JF8" s="80">
        <f t="shared" si="19"/>
        <v>0</v>
      </c>
      <c r="JG8" s="80">
        <f t="shared" si="19"/>
        <v>0</v>
      </c>
      <c r="JH8" s="80">
        <f t="shared" si="19"/>
        <v>0</v>
      </c>
      <c r="JI8" s="80">
        <f t="shared" si="19"/>
        <v>0</v>
      </c>
    </row>
    <row r="9" spans="2:269" x14ac:dyDescent="0.25">
      <c r="B9" s="87" t="s">
        <v>1330</v>
      </c>
      <c r="C9" s="92">
        <v>0.05</v>
      </c>
      <c r="E9">
        <f t="shared" si="26"/>
        <v>5</v>
      </c>
      <c r="F9">
        <f t="shared" si="20"/>
        <v>4</v>
      </c>
      <c r="G9">
        <f t="shared" si="27"/>
        <v>20</v>
      </c>
      <c r="H9" s="86">
        <f t="shared" si="21"/>
        <v>0.12820512820512819</v>
      </c>
      <c r="I9" s="80">
        <f t="shared" si="22"/>
        <v>10782</v>
      </c>
      <c r="J9" s="80">
        <f t="shared" ref="J9:J72" si="31">-PMT($C$13,$C$12,$C$11*$C$8)*F9</f>
        <v>2322.2760454310164</v>
      </c>
      <c r="K9" s="80">
        <f t="shared" si="23"/>
        <v>9</v>
      </c>
      <c r="L9" s="80">
        <f t="shared" si="24"/>
        <v>153</v>
      </c>
      <c r="M9" s="78">
        <f t="shared" si="28"/>
        <v>45901</v>
      </c>
      <c r="N9" s="80"/>
      <c r="O9" s="80">
        <f t="shared" si="25"/>
        <v>0</v>
      </c>
      <c r="P9" s="80">
        <f t="shared" si="13"/>
        <v>0</v>
      </c>
      <c r="Q9" s="80">
        <f t="shared" si="13"/>
        <v>0</v>
      </c>
      <c r="R9" s="80">
        <f t="shared" si="13"/>
        <v>0</v>
      </c>
      <c r="S9" s="80">
        <f t="shared" si="13"/>
        <v>2695.5</v>
      </c>
      <c r="T9" s="80">
        <f t="shared" si="13"/>
        <v>2695.5</v>
      </c>
      <c r="U9" s="80">
        <f t="shared" si="13"/>
        <v>2695.5</v>
      </c>
      <c r="V9" s="80">
        <f t="shared" si="13"/>
        <v>2695.5</v>
      </c>
      <c r="W9" s="80">
        <f t="shared" si="13"/>
        <v>2322.2760454310164</v>
      </c>
      <c r="X9" s="80">
        <f t="shared" si="13"/>
        <v>2322.2760454310164</v>
      </c>
      <c r="Y9" s="80">
        <f t="shared" si="13"/>
        <v>2322.2760454310164</v>
      </c>
      <c r="Z9" s="80">
        <f t="shared" si="13"/>
        <v>2322.2760454310164</v>
      </c>
      <c r="AA9" s="80">
        <f t="shared" si="13"/>
        <v>2322.2760454310164</v>
      </c>
      <c r="AB9" s="80">
        <f t="shared" si="13"/>
        <v>2322.2760454310164</v>
      </c>
      <c r="AC9" s="80">
        <f t="shared" si="13"/>
        <v>2322.2760454310164</v>
      </c>
      <c r="AD9" s="80">
        <f t="shared" si="13"/>
        <v>2322.2760454310164</v>
      </c>
      <c r="AE9" s="80">
        <f t="shared" si="13"/>
        <v>2322.2760454310164</v>
      </c>
      <c r="AF9" s="80">
        <f t="shared" si="13"/>
        <v>2322.2760454310164</v>
      </c>
      <c r="AG9" s="80">
        <f t="shared" si="13"/>
        <v>2322.2760454310164</v>
      </c>
      <c r="AH9" s="80">
        <f t="shared" si="13"/>
        <v>2322.2760454310164</v>
      </c>
      <c r="AI9" s="80">
        <f t="shared" si="13"/>
        <v>2322.2760454310164</v>
      </c>
      <c r="AJ9" s="80">
        <f t="shared" si="13"/>
        <v>2322.2760454310164</v>
      </c>
      <c r="AK9" s="80">
        <f t="shared" si="13"/>
        <v>2322.2760454310164</v>
      </c>
      <c r="AL9" s="80">
        <f t="shared" si="13"/>
        <v>2322.2760454310164</v>
      </c>
      <c r="AM9" s="80">
        <f t="shared" si="13"/>
        <v>2322.2760454310164</v>
      </c>
      <c r="AN9" s="80">
        <f t="shared" si="13"/>
        <v>2322.2760454310164</v>
      </c>
      <c r="AO9" s="80">
        <f t="shared" si="13"/>
        <v>2322.2760454310164</v>
      </c>
      <c r="AP9" s="80">
        <f t="shared" si="13"/>
        <v>2322.2760454310164</v>
      </c>
      <c r="AQ9" s="80">
        <f t="shared" si="13"/>
        <v>2322.2760454310164</v>
      </c>
      <c r="AR9" s="80">
        <f t="shared" si="13"/>
        <v>2322.2760454310164</v>
      </c>
      <c r="AS9" s="80">
        <f t="shared" si="13"/>
        <v>2322.2760454310164</v>
      </c>
      <c r="AT9" s="80">
        <f t="shared" ref="AT9:DE24" si="32">IF(AT$4&lt;$E9,0,IF(AT$4&lt;$K9,$I9/$C$10,IF(AT$4&lt;$L9,$J9,0)))</f>
        <v>2322.2760454310164</v>
      </c>
      <c r="AU9" s="80">
        <f t="shared" si="32"/>
        <v>2322.2760454310164</v>
      </c>
      <c r="AV9" s="80">
        <f t="shared" si="32"/>
        <v>2322.2760454310164</v>
      </c>
      <c r="AW9" s="80">
        <f t="shared" si="32"/>
        <v>2322.2760454310164</v>
      </c>
      <c r="AX9" s="80">
        <f t="shared" si="32"/>
        <v>2322.2760454310164</v>
      </c>
      <c r="AY9" s="80">
        <f t="shared" si="32"/>
        <v>2322.2760454310164</v>
      </c>
      <c r="AZ9" s="80">
        <f t="shared" si="32"/>
        <v>2322.2760454310164</v>
      </c>
      <c r="BA9" s="80">
        <f t="shared" si="32"/>
        <v>2322.2760454310164</v>
      </c>
      <c r="BB9" s="80">
        <f t="shared" si="32"/>
        <v>2322.2760454310164</v>
      </c>
      <c r="BC9" s="80">
        <f t="shared" si="32"/>
        <v>2322.2760454310164</v>
      </c>
      <c r="BD9" s="80">
        <f t="shared" si="32"/>
        <v>2322.2760454310164</v>
      </c>
      <c r="BE9" s="80">
        <f t="shared" si="32"/>
        <v>2322.2760454310164</v>
      </c>
      <c r="BF9" s="80">
        <f t="shared" si="32"/>
        <v>2322.2760454310164</v>
      </c>
      <c r="BG9" s="80">
        <f t="shared" si="32"/>
        <v>2322.2760454310164</v>
      </c>
      <c r="BH9" s="80">
        <f t="shared" si="32"/>
        <v>2322.2760454310164</v>
      </c>
      <c r="BI9" s="80">
        <f t="shared" si="32"/>
        <v>2322.2760454310164</v>
      </c>
      <c r="BJ9" s="80">
        <f t="shared" si="32"/>
        <v>2322.2760454310164</v>
      </c>
      <c r="BK9" s="80">
        <f t="shared" si="32"/>
        <v>2322.2760454310164</v>
      </c>
      <c r="BL9" s="80">
        <f t="shared" si="32"/>
        <v>2322.2760454310164</v>
      </c>
      <c r="BM9" s="80">
        <f t="shared" si="32"/>
        <v>2322.2760454310164</v>
      </c>
      <c r="BN9" s="80">
        <f t="shared" si="32"/>
        <v>2322.2760454310164</v>
      </c>
      <c r="BO9" s="80">
        <f t="shared" si="32"/>
        <v>2322.2760454310164</v>
      </c>
      <c r="BP9" s="80">
        <f t="shared" si="32"/>
        <v>2322.2760454310164</v>
      </c>
      <c r="BQ9" s="80">
        <f t="shared" si="32"/>
        <v>2322.2760454310164</v>
      </c>
      <c r="BR9" s="80">
        <f t="shared" si="32"/>
        <v>2322.2760454310164</v>
      </c>
      <c r="BS9" s="80">
        <f t="shared" si="32"/>
        <v>2322.2760454310164</v>
      </c>
      <c r="BT9" s="80">
        <f t="shared" si="32"/>
        <v>2322.2760454310164</v>
      </c>
      <c r="BU9" s="80">
        <f t="shared" si="32"/>
        <v>2322.2760454310164</v>
      </c>
      <c r="BV9" s="80">
        <f t="shared" si="32"/>
        <v>2322.2760454310164</v>
      </c>
      <c r="BW9" s="80">
        <f t="shared" si="32"/>
        <v>2322.2760454310164</v>
      </c>
      <c r="BX9" s="80">
        <f t="shared" si="32"/>
        <v>2322.2760454310164</v>
      </c>
      <c r="BY9" s="80">
        <f t="shared" si="32"/>
        <v>2322.2760454310164</v>
      </c>
      <c r="BZ9" s="80">
        <f t="shared" si="32"/>
        <v>2322.2760454310164</v>
      </c>
      <c r="CA9" s="80">
        <f t="shared" si="32"/>
        <v>2322.2760454310164</v>
      </c>
      <c r="CB9" s="80">
        <f t="shared" si="32"/>
        <v>2322.2760454310164</v>
      </c>
      <c r="CC9" s="80">
        <f t="shared" si="32"/>
        <v>2322.2760454310164</v>
      </c>
      <c r="CD9" s="80">
        <f t="shared" si="32"/>
        <v>2322.2760454310164</v>
      </c>
      <c r="CE9" s="80">
        <f t="shared" si="32"/>
        <v>2322.2760454310164</v>
      </c>
      <c r="CF9" s="80">
        <f t="shared" si="32"/>
        <v>2322.2760454310164</v>
      </c>
      <c r="CG9" s="80">
        <f t="shared" si="32"/>
        <v>2322.2760454310164</v>
      </c>
      <c r="CH9" s="80">
        <f t="shared" si="32"/>
        <v>2322.2760454310164</v>
      </c>
      <c r="CI9" s="80">
        <f t="shared" si="32"/>
        <v>2322.2760454310164</v>
      </c>
      <c r="CJ9" s="80">
        <f t="shared" si="32"/>
        <v>2322.2760454310164</v>
      </c>
      <c r="CK9" s="80">
        <f t="shared" si="32"/>
        <v>2322.2760454310164</v>
      </c>
      <c r="CL9" s="80">
        <f t="shared" si="32"/>
        <v>2322.2760454310164</v>
      </c>
      <c r="CM9" s="80">
        <f t="shared" si="32"/>
        <v>2322.2760454310164</v>
      </c>
      <c r="CN9" s="80">
        <f t="shared" si="32"/>
        <v>2322.2760454310164</v>
      </c>
      <c r="CO9" s="80">
        <f t="shared" si="32"/>
        <v>2322.2760454310164</v>
      </c>
      <c r="CP9" s="80">
        <f t="shared" si="32"/>
        <v>2322.2760454310164</v>
      </c>
      <c r="CQ9" s="80">
        <f t="shared" si="32"/>
        <v>2322.2760454310164</v>
      </c>
      <c r="CR9" s="80">
        <f t="shared" si="32"/>
        <v>2322.2760454310164</v>
      </c>
      <c r="CS9" s="80">
        <f t="shared" si="32"/>
        <v>2322.2760454310164</v>
      </c>
      <c r="CT9" s="80">
        <f t="shared" si="32"/>
        <v>2322.2760454310164</v>
      </c>
      <c r="CU9" s="80">
        <f t="shared" si="32"/>
        <v>2322.2760454310164</v>
      </c>
      <c r="CV9" s="80">
        <f t="shared" si="32"/>
        <v>2322.2760454310164</v>
      </c>
      <c r="CW9" s="80">
        <f t="shared" si="32"/>
        <v>2322.2760454310164</v>
      </c>
      <c r="CX9" s="80">
        <f t="shared" si="32"/>
        <v>2322.2760454310164</v>
      </c>
      <c r="CY9" s="80">
        <f t="shared" si="32"/>
        <v>2322.2760454310164</v>
      </c>
      <c r="CZ9" s="80">
        <f t="shared" si="32"/>
        <v>2322.2760454310164</v>
      </c>
      <c r="DA9" s="80">
        <f t="shared" si="32"/>
        <v>2322.2760454310164</v>
      </c>
      <c r="DB9" s="80">
        <f t="shared" si="32"/>
        <v>2322.2760454310164</v>
      </c>
      <c r="DC9" s="80">
        <f t="shared" si="32"/>
        <v>2322.2760454310164</v>
      </c>
      <c r="DD9" s="80">
        <f t="shared" si="32"/>
        <v>2322.2760454310164</v>
      </c>
      <c r="DE9" s="80">
        <f t="shared" si="32"/>
        <v>2322.2760454310164</v>
      </c>
      <c r="DF9" s="80">
        <f t="shared" ref="DF9:FQ12" si="33">IF(DF$4&lt;$E9,0,IF(DF$4&lt;$K9,$I9/$C$10,IF(DF$4&lt;$L9,$J9,0)))</f>
        <v>2322.2760454310164</v>
      </c>
      <c r="DG9" s="80">
        <f t="shared" si="33"/>
        <v>2322.2760454310164</v>
      </c>
      <c r="DH9" s="80">
        <f t="shared" si="33"/>
        <v>2322.2760454310164</v>
      </c>
      <c r="DI9" s="80">
        <f t="shared" si="33"/>
        <v>2322.2760454310164</v>
      </c>
      <c r="DJ9" s="80">
        <f t="shared" si="33"/>
        <v>2322.2760454310164</v>
      </c>
      <c r="DK9" s="80">
        <f t="shared" si="33"/>
        <v>2322.2760454310164</v>
      </c>
      <c r="DL9" s="80">
        <f t="shared" si="33"/>
        <v>2322.2760454310164</v>
      </c>
      <c r="DM9" s="80">
        <f t="shared" si="33"/>
        <v>2322.2760454310164</v>
      </c>
      <c r="DN9" s="80">
        <f t="shared" si="33"/>
        <v>2322.2760454310164</v>
      </c>
      <c r="DO9" s="80">
        <f t="shared" si="33"/>
        <v>2322.2760454310164</v>
      </c>
      <c r="DP9" s="80">
        <f t="shared" si="33"/>
        <v>2322.2760454310164</v>
      </c>
      <c r="DQ9" s="80">
        <f t="shared" si="33"/>
        <v>2322.2760454310164</v>
      </c>
      <c r="DR9" s="80">
        <f t="shared" si="33"/>
        <v>2322.2760454310164</v>
      </c>
      <c r="DS9" s="80">
        <f t="shared" si="33"/>
        <v>2322.2760454310164</v>
      </c>
      <c r="DT9" s="80">
        <f t="shared" si="33"/>
        <v>2322.2760454310164</v>
      </c>
      <c r="DU9" s="80">
        <f t="shared" si="33"/>
        <v>2322.2760454310164</v>
      </c>
      <c r="DV9" s="80">
        <f t="shared" si="33"/>
        <v>2322.2760454310164</v>
      </c>
      <c r="DW9" s="80">
        <f t="shared" si="33"/>
        <v>2322.2760454310164</v>
      </c>
      <c r="DX9" s="80">
        <f t="shared" si="33"/>
        <v>2322.2760454310164</v>
      </c>
      <c r="DY9" s="80">
        <f t="shared" si="33"/>
        <v>2322.2760454310164</v>
      </c>
      <c r="DZ9" s="80">
        <f t="shared" si="33"/>
        <v>2322.2760454310164</v>
      </c>
      <c r="EA9" s="80">
        <f t="shared" si="33"/>
        <v>2322.2760454310164</v>
      </c>
      <c r="EB9" s="80">
        <f t="shared" si="33"/>
        <v>2322.2760454310164</v>
      </c>
      <c r="EC9" s="80">
        <f t="shared" si="33"/>
        <v>2322.2760454310164</v>
      </c>
      <c r="ED9" s="80">
        <f t="shared" si="33"/>
        <v>2322.2760454310164</v>
      </c>
      <c r="EE9" s="80">
        <f t="shared" si="33"/>
        <v>2322.2760454310164</v>
      </c>
      <c r="EF9" s="80">
        <f t="shared" si="33"/>
        <v>2322.2760454310164</v>
      </c>
      <c r="EG9" s="80">
        <f t="shared" si="33"/>
        <v>2322.2760454310164</v>
      </c>
      <c r="EH9" s="80">
        <f t="shared" si="33"/>
        <v>2322.2760454310164</v>
      </c>
      <c r="EI9" s="80">
        <f t="shared" si="33"/>
        <v>2322.2760454310164</v>
      </c>
      <c r="EJ9" s="80">
        <f t="shared" si="33"/>
        <v>2322.2760454310164</v>
      </c>
      <c r="EK9" s="80">
        <f t="shared" si="33"/>
        <v>2322.2760454310164</v>
      </c>
      <c r="EL9" s="80">
        <f t="shared" si="33"/>
        <v>2322.2760454310164</v>
      </c>
      <c r="EM9" s="80">
        <f t="shared" si="33"/>
        <v>2322.2760454310164</v>
      </c>
      <c r="EN9" s="80">
        <f t="shared" si="33"/>
        <v>2322.2760454310164</v>
      </c>
      <c r="EO9" s="80">
        <f t="shared" si="33"/>
        <v>2322.2760454310164</v>
      </c>
      <c r="EP9" s="80">
        <f t="shared" si="33"/>
        <v>2322.2760454310164</v>
      </c>
      <c r="EQ9" s="80">
        <f t="shared" si="33"/>
        <v>2322.2760454310164</v>
      </c>
      <c r="ER9" s="80">
        <f t="shared" si="33"/>
        <v>2322.2760454310164</v>
      </c>
      <c r="ES9" s="80">
        <f t="shared" si="33"/>
        <v>2322.2760454310164</v>
      </c>
      <c r="ET9" s="80">
        <f t="shared" si="33"/>
        <v>2322.2760454310164</v>
      </c>
      <c r="EU9" s="80">
        <f t="shared" si="33"/>
        <v>2322.2760454310164</v>
      </c>
      <c r="EV9" s="80">
        <f t="shared" si="33"/>
        <v>2322.2760454310164</v>
      </c>
      <c r="EW9" s="80">
        <f t="shared" si="33"/>
        <v>2322.2760454310164</v>
      </c>
      <c r="EX9" s="80">
        <f t="shared" si="33"/>
        <v>2322.2760454310164</v>
      </c>
      <c r="EY9" s="80">
        <f t="shared" si="33"/>
        <v>2322.2760454310164</v>
      </c>
      <c r="EZ9" s="80">
        <f t="shared" si="33"/>
        <v>2322.2760454310164</v>
      </c>
      <c r="FA9" s="80">
        <f t="shared" si="33"/>
        <v>2322.2760454310164</v>
      </c>
      <c r="FB9" s="80">
        <f t="shared" si="33"/>
        <v>2322.2760454310164</v>
      </c>
      <c r="FC9" s="80">
        <f t="shared" si="33"/>
        <v>2322.2760454310164</v>
      </c>
      <c r="FD9" s="80">
        <f t="shared" si="33"/>
        <v>2322.2760454310164</v>
      </c>
      <c r="FE9" s="80">
        <f t="shared" si="33"/>
        <v>2322.2760454310164</v>
      </c>
      <c r="FF9" s="80">
        <f t="shared" si="33"/>
        <v>2322.2760454310164</v>
      </c>
      <c r="FG9" s="80">
        <f t="shared" si="33"/>
        <v>2322.2760454310164</v>
      </c>
      <c r="FH9" s="80">
        <f t="shared" si="33"/>
        <v>2322.2760454310164</v>
      </c>
      <c r="FI9" s="80">
        <f t="shared" si="33"/>
        <v>2322.2760454310164</v>
      </c>
      <c r="FJ9" s="80">
        <f t="shared" si="33"/>
        <v>2322.2760454310164</v>
      </c>
      <c r="FK9" s="80">
        <f t="shared" si="33"/>
        <v>0</v>
      </c>
      <c r="FL9" s="80">
        <f t="shared" si="33"/>
        <v>0</v>
      </c>
      <c r="FM9" s="80">
        <f t="shared" si="33"/>
        <v>0</v>
      </c>
      <c r="FN9" s="80">
        <f t="shared" si="33"/>
        <v>0</v>
      </c>
      <c r="FO9" s="80">
        <f t="shared" si="33"/>
        <v>0</v>
      </c>
      <c r="FP9" s="80">
        <f t="shared" si="33"/>
        <v>0</v>
      </c>
      <c r="FQ9" s="80">
        <f t="shared" si="33"/>
        <v>0</v>
      </c>
      <c r="FR9" s="80">
        <f t="shared" ref="FR9:HF24" si="34">IF(FR$4&lt;$E9,0,IF(FR$4&lt;$K9,$I9/$C$10,IF(FR$4&lt;$L9,$J9,0)))</f>
        <v>0</v>
      </c>
      <c r="FS9" s="80">
        <f t="shared" si="34"/>
        <v>0</v>
      </c>
      <c r="FT9" s="80">
        <f t="shared" si="34"/>
        <v>0</v>
      </c>
      <c r="FU9" s="80">
        <f t="shared" si="34"/>
        <v>0</v>
      </c>
      <c r="FV9" s="80">
        <f t="shared" si="34"/>
        <v>0</v>
      </c>
      <c r="FW9" s="80">
        <f t="shared" si="34"/>
        <v>0</v>
      </c>
      <c r="FX9" s="80">
        <f t="shared" si="34"/>
        <v>0</v>
      </c>
      <c r="FY9" s="80">
        <f t="shared" si="34"/>
        <v>0</v>
      </c>
      <c r="FZ9" s="80">
        <f t="shared" si="34"/>
        <v>0</v>
      </c>
      <c r="GA9" s="80">
        <f t="shared" si="34"/>
        <v>0</v>
      </c>
      <c r="GB9" s="80">
        <f t="shared" si="34"/>
        <v>0</v>
      </c>
      <c r="GC9" s="80">
        <f t="shared" si="34"/>
        <v>0</v>
      </c>
      <c r="GD9" s="80">
        <f t="shared" si="34"/>
        <v>0</v>
      </c>
      <c r="GE9" s="80">
        <f t="shared" si="34"/>
        <v>0</v>
      </c>
      <c r="GF9" s="80">
        <f t="shared" si="34"/>
        <v>0</v>
      </c>
      <c r="GG9" s="80">
        <f t="shared" si="34"/>
        <v>0</v>
      </c>
      <c r="GH9" s="80">
        <f t="shared" si="34"/>
        <v>0</v>
      </c>
      <c r="GI9" s="80">
        <f t="shared" si="34"/>
        <v>0</v>
      </c>
      <c r="GJ9" s="80">
        <f t="shared" si="34"/>
        <v>0</v>
      </c>
      <c r="GK9" s="80">
        <f t="shared" si="34"/>
        <v>0</v>
      </c>
      <c r="GL9" s="80">
        <f t="shared" si="34"/>
        <v>0</v>
      </c>
      <c r="GM9" s="80">
        <f t="shared" si="34"/>
        <v>0</v>
      </c>
      <c r="GN9" s="80">
        <f t="shared" si="34"/>
        <v>0</v>
      </c>
      <c r="GO9" s="80">
        <f t="shared" si="34"/>
        <v>0</v>
      </c>
      <c r="GP9" s="80">
        <f t="shared" si="34"/>
        <v>0</v>
      </c>
      <c r="GQ9" s="80">
        <f t="shared" si="34"/>
        <v>0</v>
      </c>
      <c r="GR9" s="80">
        <f t="shared" si="34"/>
        <v>0</v>
      </c>
      <c r="GS9" s="80">
        <f t="shared" si="34"/>
        <v>0</v>
      </c>
      <c r="GT9" s="80">
        <f t="shared" si="34"/>
        <v>0</v>
      </c>
      <c r="GU9" s="80">
        <f t="shared" si="34"/>
        <v>0</v>
      </c>
      <c r="GV9" s="80">
        <f t="shared" si="34"/>
        <v>0</v>
      </c>
      <c r="GW9" s="80">
        <f t="shared" si="34"/>
        <v>0</v>
      </c>
      <c r="GX9" s="80">
        <f t="shared" si="34"/>
        <v>0</v>
      </c>
      <c r="GY9" s="80">
        <f t="shared" si="30"/>
        <v>0</v>
      </c>
      <c r="GZ9" s="80">
        <f t="shared" si="16"/>
        <v>0</v>
      </c>
      <c r="HA9" s="80">
        <f t="shared" si="16"/>
        <v>0</v>
      </c>
      <c r="HB9" s="80">
        <f t="shared" si="16"/>
        <v>0</v>
      </c>
      <c r="HC9" s="80">
        <f t="shared" si="16"/>
        <v>0</v>
      </c>
      <c r="HD9" s="80">
        <f t="shared" si="16"/>
        <v>0</v>
      </c>
      <c r="HE9" s="80">
        <f t="shared" si="16"/>
        <v>0</v>
      </c>
      <c r="HF9" s="80">
        <f t="shared" si="16"/>
        <v>0</v>
      </c>
      <c r="HG9" s="80">
        <f t="shared" si="16"/>
        <v>0</v>
      </c>
      <c r="HH9" s="80">
        <f t="shared" si="16"/>
        <v>0</v>
      </c>
      <c r="HI9" s="80">
        <f t="shared" si="16"/>
        <v>0</v>
      </c>
      <c r="HJ9" s="80">
        <f t="shared" si="16"/>
        <v>0</v>
      </c>
      <c r="HK9" s="80">
        <f t="shared" si="16"/>
        <v>0</v>
      </c>
      <c r="HL9" s="80">
        <f t="shared" si="16"/>
        <v>0</v>
      </c>
      <c r="HM9" s="80">
        <f t="shared" si="16"/>
        <v>0</v>
      </c>
      <c r="HN9" s="80">
        <f t="shared" si="16"/>
        <v>0</v>
      </c>
      <c r="HO9" s="80">
        <f t="shared" si="16"/>
        <v>0</v>
      </c>
      <c r="HP9" s="80">
        <f t="shared" si="17"/>
        <v>0</v>
      </c>
      <c r="HQ9" s="80">
        <f t="shared" si="17"/>
        <v>0</v>
      </c>
      <c r="HR9" s="80">
        <f t="shared" si="17"/>
        <v>0</v>
      </c>
      <c r="HS9" s="80">
        <f t="shared" si="17"/>
        <v>0</v>
      </c>
      <c r="HT9" s="80">
        <f t="shared" si="17"/>
        <v>0</v>
      </c>
      <c r="HU9" s="80">
        <f t="shared" si="17"/>
        <v>0</v>
      </c>
      <c r="HV9" s="80">
        <f t="shared" si="17"/>
        <v>0</v>
      </c>
      <c r="HW9" s="80">
        <f t="shared" si="17"/>
        <v>0</v>
      </c>
      <c r="HX9" s="80">
        <f t="shared" si="17"/>
        <v>0</v>
      </c>
      <c r="HY9" s="80">
        <f t="shared" si="17"/>
        <v>0</v>
      </c>
      <c r="HZ9" s="80">
        <f t="shared" si="17"/>
        <v>0</v>
      </c>
      <c r="IA9" s="80">
        <f t="shared" si="17"/>
        <v>0</v>
      </c>
      <c r="IB9" s="80">
        <f t="shared" si="17"/>
        <v>0</v>
      </c>
      <c r="IC9" s="80">
        <f t="shared" si="17"/>
        <v>0</v>
      </c>
      <c r="ID9" s="80">
        <f t="shared" si="17"/>
        <v>0</v>
      </c>
      <c r="IE9" s="80">
        <f t="shared" si="17"/>
        <v>0</v>
      </c>
      <c r="IF9" s="80">
        <f t="shared" si="18"/>
        <v>0</v>
      </c>
      <c r="IG9" s="80">
        <f t="shared" si="18"/>
        <v>0</v>
      </c>
      <c r="IH9" s="80">
        <f t="shared" si="18"/>
        <v>0</v>
      </c>
      <c r="II9" s="80">
        <f t="shared" si="18"/>
        <v>0</v>
      </c>
      <c r="IJ9" s="80">
        <f t="shared" si="18"/>
        <v>0</v>
      </c>
      <c r="IK9" s="80">
        <f t="shared" si="18"/>
        <v>0</v>
      </c>
      <c r="IL9" s="80">
        <f t="shared" si="18"/>
        <v>0</v>
      </c>
      <c r="IM9" s="80">
        <f t="shared" si="18"/>
        <v>0</v>
      </c>
      <c r="IN9" s="80">
        <f t="shared" si="18"/>
        <v>0</v>
      </c>
      <c r="IO9" s="80">
        <f t="shared" si="18"/>
        <v>0</v>
      </c>
      <c r="IP9" s="80">
        <f t="shared" si="18"/>
        <v>0</v>
      </c>
      <c r="IQ9" s="80">
        <f t="shared" si="18"/>
        <v>0</v>
      </c>
      <c r="IR9" s="80">
        <f t="shared" si="18"/>
        <v>0</v>
      </c>
      <c r="IS9" s="80">
        <f t="shared" si="18"/>
        <v>0</v>
      </c>
      <c r="IT9" s="80">
        <f t="shared" si="18"/>
        <v>0</v>
      </c>
      <c r="IU9" s="80">
        <f t="shared" si="18"/>
        <v>0</v>
      </c>
      <c r="IV9" s="80">
        <f t="shared" si="18"/>
        <v>0</v>
      </c>
      <c r="IW9" s="80">
        <f t="shared" si="18"/>
        <v>0</v>
      </c>
      <c r="IX9" s="80">
        <f t="shared" si="18"/>
        <v>0</v>
      </c>
      <c r="IY9" s="80">
        <f t="shared" si="18"/>
        <v>0</v>
      </c>
      <c r="IZ9" s="80">
        <f t="shared" si="18"/>
        <v>0</v>
      </c>
      <c r="JA9" s="80">
        <f t="shared" si="19"/>
        <v>0</v>
      </c>
      <c r="JB9" s="80">
        <f t="shared" si="19"/>
        <v>0</v>
      </c>
      <c r="JC9" s="80">
        <f t="shared" si="19"/>
        <v>0</v>
      </c>
      <c r="JD9" s="80">
        <f t="shared" si="19"/>
        <v>0</v>
      </c>
      <c r="JE9" s="80">
        <f t="shared" si="19"/>
        <v>0</v>
      </c>
      <c r="JF9" s="80">
        <f t="shared" si="19"/>
        <v>0</v>
      </c>
      <c r="JG9" s="80">
        <f t="shared" si="19"/>
        <v>0</v>
      </c>
      <c r="JH9" s="80">
        <f t="shared" si="19"/>
        <v>0</v>
      </c>
      <c r="JI9" s="80">
        <f t="shared" si="19"/>
        <v>0</v>
      </c>
    </row>
    <row r="10" spans="2:269" x14ac:dyDescent="0.25">
      <c r="B10" s="87" t="s">
        <v>1331</v>
      </c>
      <c r="C10" s="88">
        <v>4</v>
      </c>
      <c r="E10">
        <f t="shared" si="26"/>
        <v>6</v>
      </c>
      <c r="F10">
        <f t="shared" si="20"/>
        <v>4</v>
      </c>
      <c r="G10">
        <f t="shared" si="27"/>
        <v>24</v>
      </c>
      <c r="H10" s="86">
        <f t="shared" si="21"/>
        <v>0.15384615384615385</v>
      </c>
      <c r="I10" s="80">
        <f t="shared" si="22"/>
        <v>10782</v>
      </c>
      <c r="J10" s="80">
        <f t="shared" si="31"/>
        <v>2322.2760454310164</v>
      </c>
      <c r="K10" s="80">
        <f t="shared" si="23"/>
        <v>10</v>
      </c>
      <c r="L10" s="80">
        <f t="shared" si="24"/>
        <v>154</v>
      </c>
      <c r="M10" s="78">
        <f t="shared" si="28"/>
        <v>45931</v>
      </c>
      <c r="N10" s="80"/>
      <c r="O10" s="80">
        <f t="shared" si="25"/>
        <v>0</v>
      </c>
      <c r="P10" s="80">
        <f t="shared" si="25"/>
        <v>0</v>
      </c>
      <c r="Q10" s="80">
        <f t="shared" si="25"/>
        <v>0</v>
      </c>
      <c r="R10" s="80">
        <f t="shared" si="25"/>
        <v>0</v>
      </c>
      <c r="S10" s="80">
        <f t="shared" si="25"/>
        <v>0</v>
      </c>
      <c r="T10" s="80">
        <f t="shared" si="25"/>
        <v>2695.5</v>
      </c>
      <c r="U10" s="80">
        <f t="shared" si="25"/>
        <v>2695.5</v>
      </c>
      <c r="V10" s="80">
        <f t="shared" si="25"/>
        <v>2695.5</v>
      </c>
      <c r="W10" s="80">
        <f t="shared" si="25"/>
        <v>2695.5</v>
      </c>
      <c r="X10" s="80">
        <f t="shared" si="25"/>
        <v>2322.2760454310164</v>
      </c>
      <c r="Y10" s="80">
        <f t="shared" si="25"/>
        <v>2322.2760454310164</v>
      </c>
      <c r="Z10" s="80">
        <f t="shared" si="25"/>
        <v>2322.2760454310164</v>
      </c>
      <c r="AA10" s="80">
        <f t="shared" si="25"/>
        <v>2322.2760454310164</v>
      </c>
      <c r="AB10" s="80">
        <f t="shared" si="25"/>
        <v>2322.2760454310164</v>
      </c>
      <c r="AC10" s="80">
        <f t="shared" si="25"/>
        <v>2322.2760454310164</v>
      </c>
      <c r="AD10" s="80">
        <f t="shared" si="25"/>
        <v>2322.2760454310164</v>
      </c>
      <c r="AE10" s="80">
        <f t="shared" ref="AE10:CP14" si="35">IF(AE$4&lt;$E10,0,IF(AE$4&lt;$K10,$I10/$C$10,IF(AE$4&lt;$L10,$J10,0)))</f>
        <v>2322.2760454310164</v>
      </c>
      <c r="AF10" s="80">
        <f t="shared" si="35"/>
        <v>2322.2760454310164</v>
      </c>
      <c r="AG10" s="80">
        <f t="shared" si="35"/>
        <v>2322.2760454310164</v>
      </c>
      <c r="AH10" s="80">
        <f t="shared" si="35"/>
        <v>2322.2760454310164</v>
      </c>
      <c r="AI10" s="80">
        <f t="shared" si="35"/>
        <v>2322.2760454310164</v>
      </c>
      <c r="AJ10" s="80">
        <f t="shared" si="35"/>
        <v>2322.2760454310164</v>
      </c>
      <c r="AK10" s="80">
        <f t="shared" si="35"/>
        <v>2322.2760454310164</v>
      </c>
      <c r="AL10" s="80">
        <f t="shared" si="35"/>
        <v>2322.2760454310164</v>
      </c>
      <c r="AM10" s="80">
        <f t="shared" si="35"/>
        <v>2322.2760454310164</v>
      </c>
      <c r="AN10" s="80">
        <f t="shared" si="35"/>
        <v>2322.2760454310164</v>
      </c>
      <c r="AO10" s="80">
        <f t="shared" si="35"/>
        <v>2322.2760454310164</v>
      </c>
      <c r="AP10" s="80">
        <f t="shared" si="35"/>
        <v>2322.2760454310164</v>
      </c>
      <c r="AQ10" s="80">
        <f t="shared" si="35"/>
        <v>2322.2760454310164</v>
      </c>
      <c r="AR10" s="80">
        <f t="shared" si="35"/>
        <v>2322.2760454310164</v>
      </c>
      <c r="AS10" s="80">
        <f t="shared" si="35"/>
        <v>2322.2760454310164</v>
      </c>
      <c r="AT10" s="80">
        <f t="shared" si="35"/>
        <v>2322.2760454310164</v>
      </c>
      <c r="AU10" s="80">
        <f t="shared" si="35"/>
        <v>2322.2760454310164</v>
      </c>
      <c r="AV10" s="80">
        <f t="shared" si="35"/>
        <v>2322.2760454310164</v>
      </c>
      <c r="AW10" s="80">
        <f t="shared" si="35"/>
        <v>2322.2760454310164</v>
      </c>
      <c r="AX10" s="80">
        <f t="shared" si="35"/>
        <v>2322.2760454310164</v>
      </c>
      <c r="AY10" s="80">
        <f t="shared" si="35"/>
        <v>2322.2760454310164</v>
      </c>
      <c r="AZ10" s="80">
        <f t="shared" si="35"/>
        <v>2322.2760454310164</v>
      </c>
      <c r="BA10" s="80">
        <f t="shared" si="35"/>
        <v>2322.2760454310164</v>
      </c>
      <c r="BB10" s="80">
        <f t="shared" si="35"/>
        <v>2322.2760454310164</v>
      </c>
      <c r="BC10" s="80">
        <f t="shared" si="35"/>
        <v>2322.2760454310164</v>
      </c>
      <c r="BD10" s="80">
        <f t="shared" si="35"/>
        <v>2322.2760454310164</v>
      </c>
      <c r="BE10" s="80">
        <f t="shared" si="35"/>
        <v>2322.2760454310164</v>
      </c>
      <c r="BF10" s="80">
        <f t="shared" si="35"/>
        <v>2322.2760454310164</v>
      </c>
      <c r="BG10" s="80">
        <f t="shared" si="35"/>
        <v>2322.2760454310164</v>
      </c>
      <c r="BH10" s="80">
        <f t="shared" si="35"/>
        <v>2322.2760454310164</v>
      </c>
      <c r="BI10" s="80">
        <f t="shared" si="35"/>
        <v>2322.2760454310164</v>
      </c>
      <c r="BJ10" s="80">
        <f t="shared" si="35"/>
        <v>2322.2760454310164</v>
      </c>
      <c r="BK10" s="80">
        <f t="shared" si="35"/>
        <v>2322.2760454310164</v>
      </c>
      <c r="BL10" s="80">
        <f t="shared" si="35"/>
        <v>2322.2760454310164</v>
      </c>
      <c r="BM10" s="80">
        <f t="shared" si="35"/>
        <v>2322.2760454310164</v>
      </c>
      <c r="BN10" s="80">
        <f t="shared" si="35"/>
        <v>2322.2760454310164</v>
      </c>
      <c r="BO10" s="80">
        <f t="shared" si="35"/>
        <v>2322.2760454310164</v>
      </c>
      <c r="BP10" s="80">
        <f t="shared" si="35"/>
        <v>2322.2760454310164</v>
      </c>
      <c r="BQ10" s="80">
        <f t="shared" si="35"/>
        <v>2322.2760454310164</v>
      </c>
      <c r="BR10" s="80">
        <f t="shared" si="35"/>
        <v>2322.2760454310164</v>
      </c>
      <c r="BS10" s="80">
        <f t="shared" si="35"/>
        <v>2322.2760454310164</v>
      </c>
      <c r="BT10" s="80">
        <f t="shared" si="35"/>
        <v>2322.2760454310164</v>
      </c>
      <c r="BU10" s="80">
        <f t="shared" si="35"/>
        <v>2322.2760454310164</v>
      </c>
      <c r="BV10" s="80">
        <f t="shared" si="35"/>
        <v>2322.2760454310164</v>
      </c>
      <c r="BW10" s="80">
        <f t="shared" si="35"/>
        <v>2322.2760454310164</v>
      </c>
      <c r="BX10" s="80">
        <f t="shared" si="35"/>
        <v>2322.2760454310164</v>
      </c>
      <c r="BY10" s="80">
        <f t="shared" si="35"/>
        <v>2322.2760454310164</v>
      </c>
      <c r="BZ10" s="80">
        <f t="shared" si="35"/>
        <v>2322.2760454310164</v>
      </c>
      <c r="CA10" s="80">
        <f t="shared" si="35"/>
        <v>2322.2760454310164</v>
      </c>
      <c r="CB10" s="80">
        <f t="shared" si="32"/>
        <v>2322.2760454310164</v>
      </c>
      <c r="CC10" s="80">
        <f t="shared" si="32"/>
        <v>2322.2760454310164</v>
      </c>
      <c r="CD10" s="80">
        <f t="shared" si="32"/>
        <v>2322.2760454310164</v>
      </c>
      <c r="CE10" s="80">
        <f t="shared" si="32"/>
        <v>2322.2760454310164</v>
      </c>
      <c r="CF10" s="80">
        <f t="shared" si="32"/>
        <v>2322.2760454310164</v>
      </c>
      <c r="CG10" s="80">
        <f t="shared" si="32"/>
        <v>2322.2760454310164</v>
      </c>
      <c r="CH10" s="80">
        <f t="shared" si="32"/>
        <v>2322.2760454310164</v>
      </c>
      <c r="CI10" s="80">
        <f t="shared" si="32"/>
        <v>2322.2760454310164</v>
      </c>
      <c r="CJ10" s="80">
        <f t="shared" si="32"/>
        <v>2322.2760454310164</v>
      </c>
      <c r="CK10" s="80">
        <f t="shared" si="32"/>
        <v>2322.2760454310164</v>
      </c>
      <c r="CL10" s="80">
        <f t="shared" si="32"/>
        <v>2322.2760454310164</v>
      </c>
      <c r="CM10" s="80">
        <f t="shared" si="32"/>
        <v>2322.2760454310164</v>
      </c>
      <c r="CN10" s="80">
        <f t="shared" si="32"/>
        <v>2322.2760454310164</v>
      </c>
      <c r="CO10" s="80">
        <f t="shared" si="32"/>
        <v>2322.2760454310164</v>
      </c>
      <c r="CP10" s="80">
        <f t="shared" si="32"/>
        <v>2322.2760454310164</v>
      </c>
      <c r="CQ10" s="80">
        <f t="shared" si="32"/>
        <v>2322.2760454310164</v>
      </c>
      <c r="CR10" s="80">
        <f t="shared" si="32"/>
        <v>2322.2760454310164</v>
      </c>
      <c r="CS10" s="80">
        <f t="shared" si="32"/>
        <v>2322.2760454310164</v>
      </c>
      <c r="CT10" s="80">
        <f t="shared" si="32"/>
        <v>2322.2760454310164</v>
      </c>
      <c r="CU10" s="80">
        <f t="shared" si="32"/>
        <v>2322.2760454310164</v>
      </c>
      <c r="CV10" s="80">
        <f t="shared" si="32"/>
        <v>2322.2760454310164</v>
      </c>
      <c r="CW10" s="80">
        <f t="shared" si="32"/>
        <v>2322.2760454310164</v>
      </c>
      <c r="CX10" s="80">
        <f t="shared" si="32"/>
        <v>2322.2760454310164</v>
      </c>
      <c r="CY10" s="80">
        <f t="shared" si="32"/>
        <v>2322.2760454310164</v>
      </c>
      <c r="CZ10" s="80">
        <f t="shared" si="32"/>
        <v>2322.2760454310164</v>
      </c>
      <c r="DA10" s="80">
        <f t="shared" si="32"/>
        <v>2322.2760454310164</v>
      </c>
      <c r="DB10" s="80">
        <f t="shared" si="32"/>
        <v>2322.2760454310164</v>
      </c>
      <c r="DC10" s="80">
        <f t="shared" si="32"/>
        <v>2322.2760454310164</v>
      </c>
      <c r="DD10" s="80">
        <f t="shared" si="32"/>
        <v>2322.2760454310164</v>
      </c>
      <c r="DE10" s="80">
        <f t="shared" si="32"/>
        <v>2322.2760454310164</v>
      </c>
      <c r="DF10" s="80">
        <f t="shared" si="33"/>
        <v>2322.2760454310164</v>
      </c>
      <c r="DG10" s="80">
        <f t="shared" si="33"/>
        <v>2322.2760454310164</v>
      </c>
      <c r="DH10" s="80">
        <f t="shared" si="33"/>
        <v>2322.2760454310164</v>
      </c>
      <c r="DI10" s="80">
        <f t="shared" si="33"/>
        <v>2322.2760454310164</v>
      </c>
      <c r="DJ10" s="80">
        <f t="shared" si="33"/>
        <v>2322.2760454310164</v>
      </c>
      <c r="DK10" s="80">
        <f t="shared" si="33"/>
        <v>2322.2760454310164</v>
      </c>
      <c r="DL10" s="80">
        <f t="shared" si="33"/>
        <v>2322.2760454310164</v>
      </c>
      <c r="DM10" s="80">
        <f t="shared" si="33"/>
        <v>2322.2760454310164</v>
      </c>
      <c r="DN10" s="80">
        <f t="shared" si="33"/>
        <v>2322.2760454310164</v>
      </c>
      <c r="DO10" s="80">
        <f t="shared" si="33"/>
        <v>2322.2760454310164</v>
      </c>
      <c r="DP10" s="80">
        <f t="shared" si="33"/>
        <v>2322.2760454310164</v>
      </c>
      <c r="DQ10" s="80">
        <f t="shared" si="33"/>
        <v>2322.2760454310164</v>
      </c>
      <c r="DR10" s="80">
        <f t="shared" si="33"/>
        <v>2322.2760454310164</v>
      </c>
      <c r="DS10" s="80">
        <f t="shared" si="33"/>
        <v>2322.2760454310164</v>
      </c>
      <c r="DT10" s="80">
        <f t="shared" si="33"/>
        <v>2322.2760454310164</v>
      </c>
      <c r="DU10" s="80">
        <f t="shared" si="33"/>
        <v>2322.2760454310164</v>
      </c>
      <c r="DV10" s="80">
        <f t="shared" si="33"/>
        <v>2322.2760454310164</v>
      </c>
      <c r="DW10" s="80">
        <f t="shared" si="33"/>
        <v>2322.2760454310164</v>
      </c>
      <c r="DX10" s="80">
        <f t="shared" si="33"/>
        <v>2322.2760454310164</v>
      </c>
      <c r="DY10" s="80">
        <f t="shared" si="33"/>
        <v>2322.2760454310164</v>
      </c>
      <c r="DZ10" s="80">
        <f t="shared" si="33"/>
        <v>2322.2760454310164</v>
      </c>
      <c r="EA10" s="80">
        <f t="shared" si="33"/>
        <v>2322.2760454310164</v>
      </c>
      <c r="EB10" s="80">
        <f t="shared" si="33"/>
        <v>2322.2760454310164</v>
      </c>
      <c r="EC10" s="80">
        <f t="shared" si="33"/>
        <v>2322.2760454310164</v>
      </c>
      <c r="ED10" s="80">
        <f t="shared" si="33"/>
        <v>2322.2760454310164</v>
      </c>
      <c r="EE10" s="80">
        <f t="shared" si="33"/>
        <v>2322.2760454310164</v>
      </c>
      <c r="EF10" s="80">
        <f t="shared" si="33"/>
        <v>2322.2760454310164</v>
      </c>
      <c r="EG10" s="80">
        <f t="shared" si="33"/>
        <v>2322.2760454310164</v>
      </c>
      <c r="EH10" s="80">
        <f t="shared" si="33"/>
        <v>2322.2760454310164</v>
      </c>
      <c r="EI10" s="80">
        <f t="shared" si="33"/>
        <v>2322.2760454310164</v>
      </c>
      <c r="EJ10" s="80">
        <f t="shared" si="33"/>
        <v>2322.2760454310164</v>
      </c>
      <c r="EK10" s="80">
        <f t="shared" si="33"/>
        <v>2322.2760454310164</v>
      </c>
      <c r="EL10" s="80">
        <f t="shared" si="33"/>
        <v>2322.2760454310164</v>
      </c>
      <c r="EM10" s="80">
        <f t="shared" si="33"/>
        <v>2322.2760454310164</v>
      </c>
      <c r="EN10" s="80">
        <f t="shared" si="33"/>
        <v>2322.2760454310164</v>
      </c>
      <c r="EO10" s="80">
        <f t="shared" si="33"/>
        <v>2322.2760454310164</v>
      </c>
      <c r="EP10" s="80">
        <f t="shared" si="33"/>
        <v>2322.2760454310164</v>
      </c>
      <c r="EQ10" s="80">
        <f t="shared" si="33"/>
        <v>2322.2760454310164</v>
      </c>
      <c r="ER10" s="80">
        <f t="shared" si="33"/>
        <v>2322.2760454310164</v>
      </c>
      <c r="ES10" s="80">
        <f t="shared" si="33"/>
        <v>2322.2760454310164</v>
      </c>
      <c r="ET10" s="80">
        <f t="shared" si="33"/>
        <v>2322.2760454310164</v>
      </c>
      <c r="EU10" s="80">
        <f t="shared" si="33"/>
        <v>2322.2760454310164</v>
      </c>
      <c r="EV10" s="80">
        <f t="shared" si="33"/>
        <v>2322.2760454310164</v>
      </c>
      <c r="EW10" s="80">
        <f t="shared" si="33"/>
        <v>2322.2760454310164</v>
      </c>
      <c r="EX10" s="80">
        <f t="shared" si="33"/>
        <v>2322.2760454310164</v>
      </c>
      <c r="EY10" s="80">
        <f t="shared" si="33"/>
        <v>2322.2760454310164</v>
      </c>
      <c r="EZ10" s="80">
        <f t="shared" si="33"/>
        <v>2322.2760454310164</v>
      </c>
      <c r="FA10" s="80">
        <f t="shared" si="33"/>
        <v>2322.2760454310164</v>
      </c>
      <c r="FB10" s="80">
        <f t="shared" si="33"/>
        <v>2322.2760454310164</v>
      </c>
      <c r="FC10" s="80">
        <f t="shared" si="33"/>
        <v>2322.2760454310164</v>
      </c>
      <c r="FD10" s="80">
        <f t="shared" si="33"/>
        <v>2322.2760454310164</v>
      </c>
      <c r="FE10" s="80">
        <f t="shared" si="33"/>
        <v>2322.2760454310164</v>
      </c>
      <c r="FF10" s="80">
        <f t="shared" si="33"/>
        <v>2322.2760454310164</v>
      </c>
      <c r="FG10" s="80">
        <f t="shared" si="33"/>
        <v>2322.2760454310164</v>
      </c>
      <c r="FH10" s="80">
        <f t="shared" si="33"/>
        <v>2322.2760454310164</v>
      </c>
      <c r="FI10" s="80">
        <f t="shared" si="33"/>
        <v>2322.2760454310164</v>
      </c>
      <c r="FJ10" s="80">
        <f t="shared" si="33"/>
        <v>2322.2760454310164</v>
      </c>
      <c r="FK10" s="80">
        <f t="shared" si="33"/>
        <v>2322.2760454310164</v>
      </c>
      <c r="FL10" s="80">
        <f t="shared" si="33"/>
        <v>0</v>
      </c>
      <c r="FM10" s="80">
        <f t="shared" si="33"/>
        <v>0</v>
      </c>
      <c r="FN10" s="80">
        <f t="shared" si="33"/>
        <v>0</v>
      </c>
      <c r="FO10" s="80">
        <f t="shared" si="33"/>
        <v>0</v>
      </c>
      <c r="FP10" s="80">
        <f t="shared" si="33"/>
        <v>0</v>
      </c>
      <c r="FQ10" s="80">
        <f t="shared" si="33"/>
        <v>0</v>
      </c>
      <c r="FR10" s="80">
        <f t="shared" si="34"/>
        <v>0</v>
      </c>
      <c r="FS10" s="80">
        <f t="shared" si="34"/>
        <v>0</v>
      </c>
      <c r="FT10" s="80">
        <f t="shared" si="34"/>
        <v>0</v>
      </c>
      <c r="FU10" s="80">
        <f t="shared" si="34"/>
        <v>0</v>
      </c>
      <c r="FV10" s="80">
        <f t="shared" si="34"/>
        <v>0</v>
      </c>
      <c r="FW10" s="80">
        <f t="shared" si="34"/>
        <v>0</v>
      </c>
      <c r="FX10" s="80">
        <f t="shared" si="34"/>
        <v>0</v>
      </c>
      <c r="FY10" s="80">
        <f t="shared" si="34"/>
        <v>0</v>
      </c>
      <c r="FZ10" s="80">
        <f t="shared" si="34"/>
        <v>0</v>
      </c>
      <c r="GA10" s="80">
        <f t="shared" si="34"/>
        <v>0</v>
      </c>
      <c r="GB10" s="80">
        <f t="shared" si="34"/>
        <v>0</v>
      </c>
      <c r="GC10" s="80">
        <f t="shared" si="34"/>
        <v>0</v>
      </c>
      <c r="GD10" s="80">
        <f t="shared" si="34"/>
        <v>0</v>
      </c>
      <c r="GE10" s="80">
        <f t="shared" si="34"/>
        <v>0</v>
      </c>
      <c r="GF10" s="80">
        <f t="shared" si="34"/>
        <v>0</v>
      </c>
      <c r="GG10" s="80">
        <f t="shared" si="34"/>
        <v>0</v>
      </c>
      <c r="GH10" s="80">
        <f t="shared" si="34"/>
        <v>0</v>
      </c>
      <c r="GI10" s="80">
        <f t="shared" si="34"/>
        <v>0</v>
      </c>
      <c r="GJ10" s="80">
        <f t="shared" si="34"/>
        <v>0</v>
      </c>
      <c r="GK10" s="80">
        <f t="shared" si="34"/>
        <v>0</v>
      </c>
      <c r="GL10" s="80">
        <f t="shared" si="34"/>
        <v>0</v>
      </c>
      <c r="GM10" s="80">
        <f t="shared" si="34"/>
        <v>0</v>
      </c>
      <c r="GN10" s="80">
        <f t="shared" si="34"/>
        <v>0</v>
      </c>
      <c r="GO10" s="80">
        <f t="shared" si="34"/>
        <v>0</v>
      </c>
      <c r="GP10" s="80">
        <f t="shared" si="34"/>
        <v>0</v>
      </c>
      <c r="GQ10" s="80">
        <f t="shared" si="34"/>
        <v>0</v>
      </c>
      <c r="GR10" s="80">
        <f t="shared" si="34"/>
        <v>0</v>
      </c>
      <c r="GS10" s="80">
        <f t="shared" si="34"/>
        <v>0</v>
      </c>
      <c r="GT10" s="80">
        <f t="shared" si="34"/>
        <v>0</v>
      </c>
      <c r="GU10" s="80">
        <f t="shared" si="34"/>
        <v>0</v>
      </c>
      <c r="GV10" s="80">
        <f t="shared" si="34"/>
        <v>0</v>
      </c>
      <c r="GW10" s="80">
        <f t="shared" si="34"/>
        <v>0</v>
      </c>
      <c r="GX10" s="80">
        <f t="shared" si="34"/>
        <v>0</v>
      </c>
      <c r="GY10" s="80">
        <f t="shared" si="30"/>
        <v>0</v>
      </c>
      <c r="GZ10" s="80">
        <f t="shared" si="16"/>
        <v>0</v>
      </c>
      <c r="HA10" s="80">
        <f t="shared" si="16"/>
        <v>0</v>
      </c>
      <c r="HB10" s="80">
        <f t="shared" si="16"/>
        <v>0</v>
      </c>
      <c r="HC10" s="80">
        <f t="shared" si="16"/>
        <v>0</v>
      </c>
      <c r="HD10" s="80">
        <f t="shared" si="16"/>
        <v>0</v>
      </c>
      <c r="HE10" s="80">
        <f t="shared" si="16"/>
        <v>0</v>
      </c>
      <c r="HF10" s="80">
        <f t="shared" si="16"/>
        <v>0</v>
      </c>
      <c r="HG10" s="80">
        <f t="shared" si="16"/>
        <v>0</v>
      </c>
      <c r="HH10" s="80">
        <f t="shared" si="16"/>
        <v>0</v>
      </c>
      <c r="HI10" s="80">
        <f t="shared" si="16"/>
        <v>0</v>
      </c>
      <c r="HJ10" s="80">
        <f t="shared" si="16"/>
        <v>0</v>
      </c>
      <c r="HK10" s="80">
        <f t="shared" si="16"/>
        <v>0</v>
      </c>
      <c r="HL10" s="80">
        <f t="shared" si="16"/>
        <v>0</v>
      </c>
      <c r="HM10" s="80">
        <f t="shared" si="16"/>
        <v>0</v>
      </c>
      <c r="HN10" s="80">
        <f t="shared" si="16"/>
        <v>0</v>
      </c>
      <c r="HO10" s="80">
        <f t="shared" si="16"/>
        <v>0</v>
      </c>
      <c r="HP10" s="80">
        <f t="shared" si="17"/>
        <v>0</v>
      </c>
      <c r="HQ10" s="80">
        <f t="shared" si="17"/>
        <v>0</v>
      </c>
      <c r="HR10" s="80">
        <f t="shared" si="17"/>
        <v>0</v>
      </c>
      <c r="HS10" s="80">
        <f t="shared" si="17"/>
        <v>0</v>
      </c>
      <c r="HT10" s="80">
        <f t="shared" si="17"/>
        <v>0</v>
      </c>
      <c r="HU10" s="80">
        <f t="shared" si="17"/>
        <v>0</v>
      </c>
      <c r="HV10" s="80">
        <f t="shared" si="17"/>
        <v>0</v>
      </c>
      <c r="HW10" s="80">
        <f t="shared" si="17"/>
        <v>0</v>
      </c>
      <c r="HX10" s="80">
        <f t="shared" si="17"/>
        <v>0</v>
      </c>
      <c r="HY10" s="80">
        <f t="shared" si="17"/>
        <v>0</v>
      </c>
      <c r="HZ10" s="80">
        <f t="shared" si="17"/>
        <v>0</v>
      </c>
      <c r="IA10" s="80">
        <f t="shared" si="17"/>
        <v>0</v>
      </c>
      <c r="IB10" s="80">
        <f t="shared" si="17"/>
        <v>0</v>
      </c>
      <c r="IC10" s="80">
        <f t="shared" si="17"/>
        <v>0</v>
      </c>
      <c r="ID10" s="80">
        <f t="shared" si="17"/>
        <v>0</v>
      </c>
      <c r="IE10" s="80">
        <f t="shared" si="17"/>
        <v>0</v>
      </c>
      <c r="IF10" s="80">
        <f t="shared" si="18"/>
        <v>0</v>
      </c>
      <c r="IG10" s="80">
        <f t="shared" si="18"/>
        <v>0</v>
      </c>
      <c r="IH10" s="80">
        <f t="shared" si="18"/>
        <v>0</v>
      </c>
      <c r="II10" s="80">
        <f t="shared" si="18"/>
        <v>0</v>
      </c>
      <c r="IJ10" s="80">
        <f t="shared" si="18"/>
        <v>0</v>
      </c>
      <c r="IK10" s="80">
        <f t="shared" si="18"/>
        <v>0</v>
      </c>
      <c r="IL10" s="80">
        <f t="shared" si="18"/>
        <v>0</v>
      </c>
      <c r="IM10" s="80">
        <f t="shared" si="18"/>
        <v>0</v>
      </c>
      <c r="IN10" s="80">
        <f t="shared" si="18"/>
        <v>0</v>
      </c>
      <c r="IO10" s="80">
        <f t="shared" si="18"/>
        <v>0</v>
      </c>
      <c r="IP10" s="80">
        <f t="shared" si="18"/>
        <v>0</v>
      </c>
      <c r="IQ10" s="80">
        <f t="shared" si="18"/>
        <v>0</v>
      </c>
      <c r="IR10" s="80">
        <f t="shared" si="18"/>
        <v>0</v>
      </c>
      <c r="IS10" s="80">
        <f t="shared" si="18"/>
        <v>0</v>
      </c>
      <c r="IT10" s="80">
        <f t="shared" si="18"/>
        <v>0</v>
      </c>
      <c r="IU10" s="80">
        <f t="shared" si="18"/>
        <v>0</v>
      </c>
      <c r="IV10" s="80">
        <f t="shared" si="18"/>
        <v>0</v>
      </c>
      <c r="IW10" s="80">
        <f t="shared" si="18"/>
        <v>0</v>
      </c>
      <c r="IX10" s="80">
        <f t="shared" si="18"/>
        <v>0</v>
      </c>
      <c r="IY10" s="80">
        <f t="shared" si="18"/>
        <v>0</v>
      </c>
      <c r="IZ10" s="80">
        <f t="shared" si="18"/>
        <v>0</v>
      </c>
      <c r="JA10" s="80">
        <f t="shared" si="19"/>
        <v>0</v>
      </c>
      <c r="JB10" s="80">
        <f t="shared" si="19"/>
        <v>0</v>
      </c>
      <c r="JC10" s="80">
        <f t="shared" si="19"/>
        <v>0</v>
      </c>
      <c r="JD10" s="80">
        <f t="shared" si="19"/>
        <v>0</v>
      </c>
      <c r="JE10" s="80">
        <f t="shared" si="19"/>
        <v>0</v>
      </c>
      <c r="JF10" s="80">
        <f t="shared" si="19"/>
        <v>0</v>
      </c>
      <c r="JG10" s="80">
        <f t="shared" si="19"/>
        <v>0</v>
      </c>
      <c r="JH10" s="80">
        <f t="shared" si="19"/>
        <v>0</v>
      </c>
      <c r="JI10" s="80">
        <f t="shared" si="19"/>
        <v>0</v>
      </c>
    </row>
    <row r="11" spans="2:269" x14ac:dyDescent="0.25">
      <c r="B11" s="87" t="s">
        <v>1332</v>
      </c>
      <c r="C11" s="92">
        <v>0.9</v>
      </c>
      <c r="E11">
        <f t="shared" si="26"/>
        <v>7</v>
      </c>
      <c r="F11">
        <f t="shared" si="20"/>
        <v>4</v>
      </c>
      <c r="G11">
        <f t="shared" si="27"/>
        <v>28</v>
      </c>
      <c r="H11" s="86">
        <f t="shared" si="21"/>
        <v>0.17948717948717949</v>
      </c>
      <c r="I11" s="80">
        <f t="shared" si="22"/>
        <v>10782</v>
      </c>
      <c r="J11" s="80">
        <f t="shared" si="31"/>
        <v>2322.2760454310164</v>
      </c>
      <c r="K11" s="80">
        <f t="shared" si="23"/>
        <v>11</v>
      </c>
      <c r="L11" s="80">
        <f t="shared" si="24"/>
        <v>155</v>
      </c>
      <c r="M11" s="78">
        <f t="shared" si="28"/>
        <v>45962</v>
      </c>
      <c r="N11" s="80"/>
      <c r="O11" s="80">
        <f t="shared" si="25"/>
        <v>0</v>
      </c>
      <c r="P11" s="80">
        <f t="shared" si="25"/>
        <v>0</v>
      </c>
      <c r="Q11" s="80">
        <f t="shared" si="25"/>
        <v>0</v>
      </c>
      <c r="R11" s="80">
        <f t="shared" si="25"/>
        <v>0</v>
      </c>
      <c r="S11" s="80">
        <f t="shared" si="25"/>
        <v>0</v>
      </c>
      <c r="T11" s="80">
        <f t="shared" si="25"/>
        <v>0</v>
      </c>
      <c r="U11" s="80">
        <f t="shared" si="25"/>
        <v>2695.5</v>
      </c>
      <c r="V11" s="80">
        <f t="shared" si="25"/>
        <v>2695.5</v>
      </c>
      <c r="W11" s="80">
        <f t="shared" si="25"/>
        <v>2695.5</v>
      </c>
      <c r="X11" s="80">
        <f t="shared" si="25"/>
        <v>2695.5</v>
      </c>
      <c r="Y11" s="80">
        <f t="shared" si="25"/>
        <v>2322.2760454310164</v>
      </c>
      <c r="Z11" s="80">
        <f t="shared" si="25"/>
        <v>2322.2760454310164</v>
      </c>
      <c r="AA11" s="80">
        <f t="shared" si="25"/>
        <v>2322.2760454310164</v>
      </c>
      <c r="AB11" s="80">
        <f t="shared" si="25"/>
        <v>2322.2760454310164</v>
      </c>
      <c r="AC11" s="80">
        <f t="shared" si="25"/>
        <v>2322.2760454310164</v>
      </c>
      <c r="AD11" s="80">
        <f t="shared" si="25"/>
        <v>2322.2760454310164</v>
      </c>
      <c r="AE11" s="80">
        <f t="shared" si="35"/>
        <v>2322.2760454310164</v>
      </c>
      <c r="AF11" s="80">
        <f t="shared" si="35"/>
        <v>2322.2760454310164</v>
      </c>
      <c r="AG11" s="80">
        <f t="shared" si="35"/>
        <v>2322.2760454310164</v>
      </c>
      <c r="AH11" s="80">
        <f t="shared" si="35"/>
        <v>2322.2760454310164</v>
      </c>
      <c r="AI11" s="80">
        <f t="shared" si="35"/>
        <v>2322.2760454310164</v>
      </c>
      <c r="AJ11" s="80">
        <f t="shared" si="35"/>
        <v>2322.2760454310164</v>
      </c>
      <c r="AK11" s="80">
        <f t="shared" si="35"/>
        <v>2322.2760454310164</v>
      </c>
      <c r="AL11" s="80">
        <f t="shared" si="35"/>
        <v>2322.2760454310164</v>
      </c>
      <c r="AM11" s="80">
        <f t="shared" si="35"/>
        <v>2322.2760454310164</v>
      </c>
      <c r="AN11" s="80">
        <f t="shared" si="35"/>
        <v>2322.2760454310164</v>
      </c>
      <c r="AO11" s="80">
        <f t="shared" si="35"/>
        <v>2322.2760454310164</v>
      </c>
      <c r="AP11" s="80">
        <f t="shared" si="35"/>
        <v>2322.2760454310164</v>
      </c>
      <c r="AQ11" s="80">
        <f t="shared" si="35"/>
        <v>2322.2760454310164</v>
      </c>
      <c r="AR11" s="80">
        <f t="shared" si="35"/>
        <v>2322.2760454310164</v>
      </c>
      <c r="AS11" s="80">
        <f t="shared" si="35"/>
        <v>2322.2760454310164</v>
      </c>
      <c r="AT11" s="80">
        <f t="shared" si="35"/>
        <v>2322.2760454310164</v>
      </c>
      <c r="AU11" s="80">
        <f t="shared" si="35"/>
        <v>2322.2760454310164</v>
      </c>
      <c r="AV11" s="80">
        <f t="shared" si="35"/>
        <v>2322.2760454310164</v>
      </c>
      <c r="AW11" s="80">
        <f t="shared" si="35"/>
        <v>2322.2760454310164</v>
      </c>
      <c r="AX11" s="80">
        <f t="shared" si="35"/>
        <v>2322.2760454310164</v>
      </c>
      <c r="AY11" s="80">
        <f t="shared" si="35"/>
        <v>2322.2760454310164</v>
      </c>
      <c r="AZ11" s="80">
        <f t="shared" si="35"/>
        <v>2322.2760454310164</v>
      </c>
      <c r="BA11" s="80">
        <f t="shared" si="35"/>
        <v>2322.2760454310164</v>
      </c>
      <c r="BB11" s="80">
        <f t="shared" si="35"/>
        <v>2322.2760454310164</v>
      </c>
      <c r="BC11" s="80">
        <f t="shared" si="35"/>
        <v>2322.2760454310164</v>
      </c>
      <c r="BD11" s="80">
        <f t="shared" si="35"/>
        <v>2322.2760454310164</v>
      </c>
      <c r="BE11" s="80">
        <f t="shared" si="35"/>
        <v>2322.2760454310164</v>
      </c>
      <c r="BF11" s="80">
        <f t="shared" si="35"/>
        <v>2322.2760454310164</v>
      </c>
      <c r="BG11" s="80">
        <f t="shared" si="35"/>
        <v>2322.2760454310164</v>
      </c>
      <c r="BH11" s="80">
        <f t="shared" si="35"/>
        <v>2322.2760454310164</v>
      </c>
      <c r="BI11" s="80">
        <f t="shared" si="35"/>
        <v>2322.2760454310164</v>
      </c>
      <c r="BJ11" s="80">
        <f t="shared" si="35"/>
        <v>2322.2760454310164</v>
      </c>
      <c r="BK11" s="80">
        <f t="shared" si="35"/>
        <v>2322.2760454310164</v>
      </c>
      <c r="BL11" s="80">
        <f t="shared" si="35"/>
        <v>2322.2760454310164</v>
      </c>
      <c r="BM11" s="80">
        <f t="shared" si="35"/>
        <v>2322.2760454310164</v>
      </c>
      <c r="BN11" s="80">
        <f t="shared" si="35"/>
        <v>2322.2760454310164</v>
      </c>
      <c r="BO11" s="80">
        <f t="shared" si="35"/>
        <v>2322.2760454310164</v>
      </c>
      <c r="BP11" s="80">
        <f t="shared" si="35"/>
        <v>2322.2760454310164</v>
      </c>
      <c r="BQ11" s="80">
        <f t="shared" si="35"/>
        <v>2322.2760454310164</v>
      </c>
      <c r="BR11" s="80">
        <f t="shared" si="35"/>
        <v>2322.2760454310164</v>
      </c>
      <c r="BS11" s="80">
        <f t="shared" si="35"/>
        <v>2322.2760454310164</v>
      </c>
      <c r="BT11" s="80">
        <f t="shared" si="35"/>
        <v>2322.2760454310164</v>
      </c>
      <c r="BU11" s="80">
        <f t="shared" si="35"/>
        <v>2322.2760454310164</v>
      </c>
      <c r="BV11" s="80">
        <f t="shared" si="35"/>
        <v>2322.2760454310164</v>
      </c>
      <c r="BW11" s="80">
        <f t="shared" si="35"/>
        <v>2322.2760454310164</v>
      </c>
      <c r="BX11" s="80">
        <f t="shared" si="35"/>
        <v>2322.2760454310164</v>
      </c>
      <c r="BY11" s="80">
        <f t="shared" si="35"/>
        <v>2322.2760454310164</v>
      </c>
      <c r="BZ11" s="80">
        <f t="shared" si="35"/>
        <v>2322.2760454310164</v>
      </c>
      <c r="CA11" s="80">
        <f t="shared" si="35"/>
        <v>2322.2760454310164</v>
      </c>
      <c r="CB11" s="80">
        <f t="shared" si="35"/>
        <v>2322.2760454310164</v>
      </c>
      <c r="CC11" s="80">
        <f t="shared" si="35"/>
        <v>2322.2760454310164</v>
      </c>
      <c r="CD11" s="80">
        <f t="shared" si="35"/>
        <v>2322.2760454310164</v>
      </c>
      <c r="CE11" s="80">
        <f t="shared" si="35"/>
        <v>2322.2760454310164</v>
      </c>
      <c r="CF11" s="80">
        <f t="shared" si="35"/>
        <v>2322.2760454310164</v>
      </c>
      <c r="CG11" s="80">
        <f t="shared" si="35"/>
        <v>2322.2760454310164</v>
      </c>
      <c r="CH11" s="80">
        <f t="shared" si="35"/>
        <v>2322.2760454310164</v>
      </c>
      <c r="CI11" s="80">
        <f t="shared" si="35"/>
        <v>2322.2760454310164</v>
      </c>
      <c r="CJ11" s="80">
        <f t="shared" si="35"/>
        <v>2322.2760454310164</v>
      </c>
      <c r="CK11" s="80">
        <f t="shared" si="35"/>
        <v>2322.2760454310164</v>
      </c>
      <c r="CL11" s="80">
        <f t="shared" si="35"/>
        <v>2322.2760454310164</v>
      </c>
      <c r="CM11" s="80">
        <f t="shared" si="35"/>
        <v>2322.2760454310164</v>
      </c>
      <c r="CN11" s="80">
        <f t="shared" si="35"/>
        <v>2322.2760454310164</v>
      </c>
      <c r="CO11" s="80">
        <f t="shared" si="35"/>
        <v>2322.2760454310164</v>
      </c>
      <c r="CP11" s="80">
        <f t="shared" si="35"/>
        <v>2322.2760454310164</v>
      </c>
      <c r="CQ11" s="80">
        <f t="shared" si="32"/>
        <v>2322.2760454310164</v>
      </c>
      <c r="CR11" s="80">
        <f t="shared" si="32"/>
        <v>2322.2760454310164</v>
      </c>
      <c r="CS11" s="80">
        <f t="shared" si="32"/>
        <v>2322.2760454310164</v>
      </c>
      <c r="CT11" s="80">
        <f t="shared" si="32"/>
        <v>2322.2760454310164</v>
      </c>
      <c r="CU11" s="80">
        <f t="shared" si="32"/>
        <v>2322.2760454310164</v>
      </c>
      <c r="CV11" s="80">
        <f t="shared" si="32"/>
        <v>2322.2760454310164</v>
      </c>
      <c r="CW11" s="80">
        <f t="shared" si="32"/>
        <v>2322.2760454310164</v>
      </c>
      <c r="CX11" s="80">
        <f t="shared" si="32"/>
        <v>2322.2760454310164</v>
      </c>
      <c r="CY11" s="80">
        <f t="shared" si="32"/>
        <v>2322.2760454310164</v>
      </c>
      <c r="CZ11" s="80">
        <f t="shared" si="32"/>
        <v>2322.2760454310164</v>
      </c>
      <c r="DA11" s="80">
        <f t="shared" si="32"/>
        <v>2322.2760454310164</v>
      </c>
      <c r="DB11" s="80">
        <f t="shared" si="32"/>
        <v>2322.2760454310164</v>
      </c>
      <c r="DC11" s="80">
        <f t="shared" si="32"/>
        <v>2322.2760454310164</v>
      </c>
      <c r="DD11" s="80">
        <f t="shared" si="32"/>
        <v>2322.2760454310164</v>
      </c>
      <c r="DE11" s="80">
        <f t="shared" si="32"/>
        <v>2322.2760454310164</v>
      </c>
      <c r="DF11" s="80">
        <f t="shared" si="33"/>
        <v>2322.2760454310164</v>
      </c>
      <c r="DG11" s="80">
        <f t="shared" si="33"/>
        <v>2322.2760454310164</v>
      </c>
      <c r="DH11" s="80">
        <f t="shared" si="33"/>
        <v>2322.2760454310164</v>
      </c>
      <c r="DI11" s="80">
        <f t="shared" si="33"/>
        <v>2322.2760454310164</v>
      </c>
      <c r="DJ11" s="80">
        <f t="shared" si="33"/>
        <v>2322.2760454310164</v>
      </c>
      <c r="DK11" s="80">
        <f t="shared" si="33"/>
        <v>2322.2760454310164</v>
      </c>
      <c r="DL11" s="80">
        <f t="shared" si="33"/>
        <v>2322.2760454310164</v>
      </c>
      <c r="DM11" s="80">
        <f t="shared" si="33"/>
        <v>2322.2760454310164</v>
      </c>
      <c r="DN11" s="80">
        <f t="shared" si="33"/>
        <v>2322.2760454310164</v>
      </c>
      <c r="DO11" s="80">
        <f t="shared" si="33"/>
        <v>2322.2760454310164</v>
      </c>
      <c r="DP11" s="80">
        <f t="shared" si="33"/>
        <v>2322.2760454310164</v>
      </c>
      <c r="DQ11" s="80">
        <f t="shared" si="33"/>
        <v>2322.2760454310164</v>
      </c>
      <c r="DR11" s="80">
        <f t="shared" si="33"/>
        <v>2322.2760454310164</v>
      </c>
      <c r="DS11" s="80">
        <f t="shared" si="33"/>
        <v>2322.2760454310164</v>
      </c>
      <c r="DT11" s="80">
        <f t="shared" si="33"/>
        <v>2322.2760454310164</v>
      </c>
      <c r="DU11" s="80">
        <f t="shared" si="33"/>
        <v>2322.2760454310164</v>
      </c>
      <c r="DV11" s="80">
        <f t="shared" si="33"/>
        <v>2322.2760454310164</v>
      </c>
      <c r="DW11" s="80">
        <f t="shared" si="33"/>
        <v>2322.2760454310164</v>
      </c>
      <c r="DX11" s="80">
        <f t="shared" si="33"/>
        <v>2322.2760454310164</v>
      </c>
      <c r="DY11" s="80">
        <f t="shared" si="33"/>
        <v>2322.2760454310164</v>
      </c>
      <c r="DZ11" s="80">
        <f t="shared" si="33"/>
        <v>2322.2760454310164</v>
      </c>
      <c r="EA11" s="80">
        <f t="shared" si="33"/>
        <v>2322.2760454310164</v>
      </c>
      <c r="EB11" s="80">
        <f t="shared" si="33"/>
        <v>2322.2760454310164</v>
      </c>
      <c r="EC11" s="80">
        <f t="shared" si="33"/>
        <v>2322.2760454310164</v>
      </c>
      <c r="ED11" s="80">
        <f t="shared" si="33"/>
        <v>2322.2760454310164</v>
      </c>
      <c r="EE11" s="80">
        <f t="shared" si="33"/>
        <v>2322.2760454310164</v>
      </c>
      <c r="EF11" s="80">
        <f t="shared" si="33"/>
        <v>2322.2760454310164</v>
      </c>
      <c r="EG11" s="80">
        <f t="shared" si="33"/>
        <v>2322.2760454310164</v>
      </c>
      <c r="EH11" s="80">
        <f t="shared" si="33"/>
        <v>2322.2760454310164</v>
      </c>
      <c r="EI11" s="80">
        <f t="shared" si="33"/>
        <v>2322.2760454310164</v>
      </c>
      <c r="EJ11" s="80">
        <f t="shared" si="33"/>
        <v>2322.2760454310164</v>
      </c>
      <c r="EK11" s="80">
        <f t="shared" si="33"/>
        <v>2322.2760454310164</v>
      </c>
      <c r="EL11" s="80">
        <f t="shared" si="33"/>
        <v>2322.2760454310164</v>
      </c>
      <c r="EM11" s="80">
        <f t="shared" si="33"/>
        <v>2322.2760454310164</v>
      </c>
      <c r="EN11" s="80">
        <f t="shared" si="33"/>
        <v>2322.2760454310164</v>
      </c>
      <c r="EO11" s="80">
        <f t="shared" si="33"/>
        <v>2322.2760454310164</v>
      </c>
      <c r="EP11" s="80">
        <f t="shared" si="33"/>
        <v>2322.2760454310164</v>
      </c>
      <c r="EQ11" s="80">
        <f t="shared" si="33"/>
        <v>2322.2760454310164</v>
      </c>
      <c r="ER11" s="80">
        <f t="shared" si="33"/>
        <v>2322.2760454310164</v>
      </c>
      <c r="ES11" s="80">
        <f t="shared" si="33"/>
        <v>2322.2760454310164</v>
      </c>
      <c r="ET11" s="80">
        <f t="shared" si="33"/>
        <v>2322.2760454310164</v>
      </c>
      <c r="EU11" s="80">
        <f t="shared" si="33"/>
        <v>2322.2760454310164</v>
      </c>
      <c r="EV11" s="80">
        <f t="shared" si="33"/>
        <v>2322.2760454310164</v>
      </c>
      <c r="EW11" s="80">
        <f t="shared" si="33"/>
        <v>2322.2760454310164</v>
      </c>
      <c r="EX11" s="80">
        <f t="shared" si="33"/>
        <v>2322.2760454310164</v>
      </c>
      <c r="EY11" s="80">
        <f t="shared" si="33"/>
        <v>2322.2760454310164</v>
      </c>
      <c r="EZ11" s="80">
        <f t="shared" si="33"/>
        <v>2322.2760454310164</v>
      </c>
      <c r="FA11" s="80">
        <f t="shared" si="33"/>
        <v>2322.2760454310164</v>
      </c>
      <c r="FB11" s="80">
        <f t="shared" si="33"/>
        <v>2322.2760454310164</v>
      </c>
      <c r="FC11" s="80">
        <f t="shared" si="33"/>
        <v>2322.2760454310164</v>
      </c>
      <c r="FD11" s="80">
        <f t="shared" si="33"/>
        <v>2322.2760454310164</v>
      </c>
      <c r="FE11" s="80">
        <f t="shared" si="33"/>
        <v>2322.2760454310164</v>
      </c>
      <c r="FF11" s="80">
        <f t="shared" si="33"/>
        <v>2322.2760454310164</v>
      </c>
      <c r="FG11" s="80">
        <f t="shared" si="33"/>
        <v>2322.2760454310164</v>
      </c>
      <c r="FH11" s="80">
        <f t="shared" si="33"/>
        <v>2322.2760454310164</v>
      </c>
      <c r="FI11" s="80">
        <f t="shared" si="33"/>
        <v>2322.2760454310164</v>
      </c>
      <c r="FJ11" s="80">
        <f t="shared" si="33"/>
        <v>2322.2760454310164</v>
      </c>
      <c r="FK11" s="80">
        <f t="shared" si="33"/>
        <v>2322.2760454310164</v>
      </c>
      <c r="FL11" s="80">
        <f t="shared" si="33"/>
        <v>2322.2760454310164</v>
      </c>
      <c r="FM11" s="80">
        <f t="shared" si="33"/>
        <v>0</v>
      </c>
      <c r="FN11" s="80">
        <f t="shared" si="33"/>
        <v>0</v>
      </c>
      <c r="FO11" s="80">
        <f t="shared" si="33"/>
        <v>0</v>
      </c>
      <c r="FP11" s="80">
        <f t="shared" si="33"/>
        <v>0</v>
      </c>
      <c r="FQ11" s="80">
        <f t="shared" si="33"/>
        <v>0</v>
      </c>
      <c r="FR11" s="80">
        <f t="shared" si="34"/>
        <v>0</v>
      </c>
      <c r="FS11" s="80">
        <f t="shared" si="34"/>
        <v>0</v>
      </c>
      <c r="FT11" s="80">
        <f t="shared" si="34"/>
        <v>0</v>
      </c>
      <c r="FU11" s="80">
        <f t="shared" si="34"/>
        <v>0</v>
      </c>
      <c r="FV11" s="80">
        <f t="shared" si="34"/>
        <v>0</v>
      </c>
      <c r="FW11" s="80">
        <f t="shared" si="34"/>
        <v>0</v>
      </c>
      <c r="FX11" s="80">
        <f t="shared" si="34"/>
        <v>0</v>
      </c>
      <c r="FY11" s="80">
        <f t="shared" si="34"/>
        <v>0</v>
      </c>
      <c r="FZ11" s="80">
        <f t="shared" si="34"/>
        <v>0</v>
      </c>
      <c r="GA11" s="80">
        <f t="shared" si="34"/>
        <v>0</v>
      </c>
      <c r="GB11" s="80">
        <f t="shared" si="34"/>
        <v>0</v>
      </c>
      <c r="GC11" s="80">
        <f t="shared" si="34"/>
        <v>0</v>
      </c>
      <c r="GD11" s="80">
        <f t="shared" si="34"/>
        <v>0</v>
      </c>
      <c r="GE11" s="80">
        <f t="shared" si="34"/>
        <v>0</v>
      </c>
      <c r="GF11" s="80">
        <f t="shared" si="34"/>
        <v>0</v>
      </c>
      <c r="GG11" s="80">
        <f t="shared" si="34"/>
        <v>0</v>
      </c>
      <c r="GH11" s="80">
        <f t="shared" si="34"/>
        <v>0</v>
      </c>
      <c r="GI11" s="80">
        <f t="shared" si="34"/>
        <v>0</v>
      </c>
      <c r="GJ11" s="80">
        <f t="shared" si="34"/>
        <v>0</v>
      </c>
      <c r="GK11" s="80">
        <f t="shared" si="34"/>
        <v>0</v>
      </c>
      <c r="GL11" s="80">
        <f t="shared" si="34"/>
        <v>0</v>
      </c>
      <c r="GM11" s="80">
        <f t="shared" si="34"/>
        <v>0</v>
      </c>
      <c r="GN11" s="80">
        <f t="shared" si="34"/>
        <v>0</v>
      </c>
      <c r="GO11" s="80">
        <f t="shared" si="34"/>
        <v>0</v>
      </c>
      <c r="GP11" s="80">
        <f t="shared" si="34"/>
        <v>0</v>
      </c>
      <c r="GQ11" s="80">
        <f t="shared" si="34"/>
        <v>0</v>
      </c>
      <c r="GR11" s="80">
        <f t="shared" si="34"/>
        <v>0</v>
      </c>
      <c r="GS11" s="80">
        <f t="shared" si="34"/>
        <v>0</v>
      </c>
      <c r="GT11" s="80">
        <f t="shared" si="34"/>
        <v>0</v>
      </c>
      <c r="GU11" s="80">
        <f t="shared" si="34"/>
        <v>0</v>
      </c>
      <c r="GV11" s="80">
        <f t="shared" si="34"/>
        <v>0</v>
      </c>
      <c r="GW11" s="80">
        <f t="shared" si="34"/>
        <v>0</v>
      </c>
      <c r="GX11" s="80">
        <f t="shared" si="34"/>
        <v>0</v>
      </c>
      <c r="GY11" s="80">
        <f t="shared" si="34"/>
        <v>0</v>
      </c>
      <c r="GZ11" s="80">
        <f t="shared" si="34"/>
        <v>0</v>
      </c>
      <c r="HA11" s="80">
        <f t="shared" si="34"/>
        <v>0</v>
      </c>
      <c r="HB11" s="80">
        <f t="shared" si="16"/>
        <v>0</v>
      </c>
      <c r="HC11" s="80">
        <f t="shared" si="16"/>
        <v>0</v>
      </c>
      <c r="HD11" s="80">
        <f t="shared" si="16"/>
        <v>0</v>
      </c>
      <c r="HE11" s="80">
        <f t="shared" si="16"/>
        <v>0</v>
      </c>
      <c r="HF11" s="80">
        <f t="shared" si="16"/>
        <v>0</v>
      </c>
      <c r="HG11" s="80">
        <f t="shared" si="16"/>
        <v>0</v>
      </c>
      <c r="HH11" s="80">
        <f t="shared" si="16"/>
        <v>0</v>
      </c>
      <c r="HI11" s="80">
        <f t="shared" si="16"/>
        <v>0</v>
      </c>
      <c r="HJ11" s="80">
        <f t="shared" si="16"/>
        <v>0</v>
      </c>
      <c r="HK11" s="80">
        <f t="shared" si="16"/>
        <v>0</v>
      </c>
      <c r="HL11" s="80">
        <f t="shared" si="16"/>
        <v>0</v>
      </c>
      <c r="HM11" s="80">
        <f t="shared" si="16"/>
        <v>0</v>
      </c>
      <c r="HN11" s="80">
        <f t="shared" si="16"/>
        <v>0</v>
      </c>
      <c r="HO11" s="80">
        <f t="shared" si="16"/>
        <v>0</v>
      </c>
      <c r="HP11" s="80">
        <f t="shared" si="17"/>
        <v>0</v>
      </c>
      <c r="HQ11" s="80">
        <f t="shared" si="17"/>
        <v>0</v>
      </c>
      <c r="HR11" s="80">
        <f t="shared" si="17"/>
        <v>0</v>
      </c>
      <c r="HS11" s="80">
        <f t="shared" si="17"/>
        <v>0</v>
      </c>
      <c r="HT11" s="80">
        <f t="shared" si="17"/>
        <v>0</v>
      </c>
      <c r="HU11" s="80">
        <f t="shared" si="17"/>
        <v>0</v>
      </c>
      <c r="HV11" s="80">
        <f t="shared" si="17"/>
        <v>0</v>
      </c>
      <c r="HW11" s="80">
        <f t="shared" si="17"/>
        <v>0</v>
      </c>
      <c r="HX11" s="80">
        <f t="shared" si="17"/>
        <v>0</v>
      </c>
      <c r="HY11" s="80">
        <f t="shared" si="17"/>
        <v>0</v>
      </c>
      <c r="HZ11" s="80">
        <f t="shared" si="17"/>
        <v>0</v>
      </c>
      <c r="IA11" s="80">
        <f t="shared" si="17"/>
        <v>0</v>
      </c>
      <c r="IB11" s="80">
        <f t="shared" si="17"/>
        <v>0</v>
      </c>
      <c r="IC11" s="80">
        <f t="shared" si="17"/>
        <v>0</v>
      </c>
      <c r="ID11" s="80">
        <f t="shared" si="17"/>
        <v>0</v>
      </c>
      <c r="IE11" s="80">
        <f t="shared" si="17"/>
        <v>0</v>
      </c>
      <c r="IF11" s="80">
        <f t="shared" si="18"/>
        <v>0</v>
      </c>
      <c r="IG11" s="80">
        <f t="shared" si="18"/>
        <v>0</v>
      </c>
      <c r="IH11" s="80">
        <f t="shared" si="18"/>
        <v>0</v>
      </c>
      <c r="II11" s="80">
        <f t="shared" si="18"/>
        <v>0</v>
      </c>
      <c r="IJ11" s="80">
        <f t="shared" si="18"/>
        <v>0</v>
      </c>
      <c r="IK11" s="80">
        <f t="shared" si="18"/>
        <v>0</v>
      </c>
      <c r="IL11" s="80">
        <f t="shared" si="18"/>
        <v>0</v>
      </c>
      <c r="IM11" s="80">
        <f t="shared" si="18"/>
        <v>0</v>
      </c>
      <c r="IN11" s="80">
        <f t="shared" si="18"/>
        <v>0</v>
      </c>
      <c r="IO11" s="80">
        <f t="shared" si="18"/>
        <v>0</v>
      </c>
      <c r="IP11" s="80">
        <f t="shared" si="18"/>
        <v>0</v>
      </c>
      <c r="IQ11" s="80">
        <f t="shared" si="18"/>
        <v>0</v>
      </c>
      <c r="IR11" s="80">
        <f t="shared" si="18"/>
        <v>0</v>
      </c>
      <c r="IS11" s="80">
        <f t="shared" si="18"/>
        <v>0</v>
      </c>
      <c r="IT11" s="80">
        <f t="shared" si="18"/>
        <v>0</v>
      </c>
      <c r="IU11" s="80">
        <f t="shared" si="18"/>
        <v>0</v>
      </c>
      <c r="IV11" s="80">
        <f t="shared" si="18"/>
        <v>0</v>
      </c>
      <c r="IW11" s="80">
        <f t="shared" si="18"/>
        <v>0</v>
      </c>
      <c r="IX11" s="80">
        <f t="shared" si="18"/>
        <v>0</v>
      </c>
      <c r="IY11" s="80">
        <f t="shared" si="18"/>
        <v>0</v>
      </c>
      <c r="IZ11" s="80">
        <f t="shared" si="18"/>
        <v>0</v>
      </c>
      <c r="JA11" s="80">
        <f t="shared" si="19"/>
        <v>0</v>
      </c>
      <c r="JB11" s="80">
        <f t="shared" si="19"/>
        <v>0</v>
      </c>
      <c r="JC11" s="80">
        <f t="shared" si="19"/>
        <v>0</v>
      </c>
      <c r="JD11" s="80">
        <f t="shared" si="19"/>
        <v>0</v>
      </c>
      <c r="JE11" s="80">
        <f t="shared" si="19"/>
        <v>0</v>
      </c>
      <c r="JF11" s="80">
        <f t="shared" si="19"/>
        <v>0</v>
      </c>
      <c r="JG11" s="80">
        <f t="shared" si="19"/>
        <v>0</v>
      </c>
      <c r="JH11" s="80">
        <f t="shared" si="19"/>
        <v>0</v>
      </c>
      <c r="JI11" s="80">
        <f t="shared" si="19"/>
        <v>0</v>
      </c>
    </row>
    <row r="12" spans="2:269" x14ac:dyDescent="0.25">
      <c r="B12" s="87" t="s">
        <v>1333</v>
      </c>
      <c r="C12" s="88">
        <v>144</v>
      </c>
      <c r="E12">
        <f t="shared" si="26"/>
        <v>8</v>
      </c>
      <c r="F12">
        <f t="shared" si="20"/>
        <v>4</v>
      </c>
      <c r="G12">
        <f t="shared" si="27"/>
        <v>32</v>
      </c>
      <c r="H12" s="86">
        <f t="shared" si="21"/>
        <v>0.20512820512820512</v>
      </c>
      <c r="I12" s="80">
        <f t="shared" si="22"/>
        <v>10782</v>
      </c>
      <c r="J12" s="80">
        <f t="shared" si="31"/>
        <v>2322.2760454310164</v>
      </c>
      <c r="K12" s="80">
        <f t="shared" si="23"/>
        <v>12</v>
      </c>
      <c r="L12" s="80">
        <f t="shared" si="24"/>
        <v>156</v>
      </c>
      <c r="M12" s="78">
        <f t="shared" si="28"/>
        <v>45992</v>
      </c>
      <c r="N12" s="80"/>
      <c r="O12" s="80">
        <f t="shared" si="25"/>
        <v>0</v>
      </c>
      <c r="P12" s="80">
        <f t="shared" si="25"/>
        <v>0</v>
      </c>
      <c r="Q12" s="80">
        <f t="shared" si="25"/>
        <v>0</v>
      </c>
      <c r="R12" s="80">
        <f t="shared" si="25"/>
        <v>0</v>
      </c>
      <c r="S12" s="80">
        <f t="shared" si="25"/>
        <v>0</v>
      </c>
      <c r="T12" s="80">
        <f t="shared" si="25"/>
        <v>0</v>
      </c>
      <c r="U12" s="80">
        <f t="shared" si="25"/>
        <v>0</v>
      </c>
      <c r="V12" s="80">
        <f t="shared" si="25"/>
        <v>2695.5</v>
      </c>
      <c r="W12" s="80">
        <f t="shared" si="25"/>
        <v>2695.5</v>
      </c>
      <c r="X12" s="80">
        <f t="shared" si="25"/>
        <v>2695.5</v>
      </c>
      <c r="Y12" s="80">
        <f t="shared" si="25"/>
        <v>2695.5</v>
      </c>
      <c r="Z12" s="80">
        <f t="shared" si="25"/>
        <v>2322.2760454310164</v>
      </c>
      <c r="AA12" s="80">
        <f t="shared" si="25"/>
        <v>2322.2760454310164</v>
      </c>
      <c r="AB12" s="80">
        <f t="shared" si="25"/>
        <v>2322.2760454310164</v>
      </c>
      <c r="AC12" s="80">
        <f t="shared" si="25"/>
        <v>2322.2760454310164</v>
      </c>
      <c r="AD12" s="80">
        <f t="shared" si="25"/>
        <v>2322.2760454310164</v>
      </c>
      <c r="AE12" s="80">
        <f t="shared" si="35"/>
        <v>2322.2760454310164</v>
      </c>
      <c r="AF12" s="80">
        <f t="shared" si="35"/>
        <v>2322.2760454310164</v>
      </c>
      <c r="AG12" s="80">
        <f t="shared" si="35"/>
        <v>2322.2760454310164</v>
      </c>
      <c r="AH12" s="80">
        <f t="shared" si="35"/>
        <v>2322.2760454310164</v>
      </c>
      <c r="AI12" s="80">
        <f t="shared" si="35"/>
        <v>2322.2760454310164</v>
      </c>
      <c r="AJ12" s="80">
        <f t="shared" si="35"/>
        <v>2322.2760454310164</v>
      </c>
      <c r="AK12" s="80">
        <f t="shared" si="35"/>
        <v>2322.2760454310164</v>
      </c>
      <c r="AL12" s="80">
        <f t="shared" si="35"/>
        <v>2322.2760454310164</v>
      </c>
      <c r="AM12" s="80">
        <f t="shared" si="35"/>
        <v>2322.2760454310164</v>
      </c>
      <c r="AN12" s="80">
        <f t="shared" si="35"/>
        <v>2322.2760454310164</v>
      </c>
      <c r="AO12" s="80">
        <f t="shared" si="35"/>
        <v>2322.2760454310164</v>
      </c>
      <c r="AP12" s="80">
        <f t="shared" si="35"/>
        <v>2322.2760454310164</v>
      </c>
      <c r="AQ12" s="80">
        <f t="shared" si="35"/>
        <v>2322.2760454310164</v>
      </c>
      <c r="AR12" s="80">
        <f t="shared" si="35"/>
        <v>2322.2760454310164</v>
      </c>
      <c r="AS12" s="80">
        <f t="shared" si="35"/>
        <v>2322.2760454310164</v>
      </c>
      <c r="AT12" s="80">
        <f t="shared" si="35"/>
        <v>2322.2760454310164</v>
      </c>
      <c r="AU12" s="80">
        <f t="shared" si="35"/>
        <v>2322.2760454310164</v>
      </c>
      <c r="AV12" s="80">
        <f t="shared" si="35"/>
        <v>2322.2760454310164</v>
      </c>
      <c r="AW12" s="80">
        <f t="shared" si="35"/>
        <v>2322.2760454310164</v>
      </c>
      <c r="AX12" s="80">
        <f t="shared" si="35"/>
        <v>2322.2760454310164</v>
      </c>
      <c r="AY12" s="80">
        <f t="shared" si="35"/>
        <v>2322.2760454310164</v>
      </c>
      <c r="AZ12" s="80">
        <f t="shared" si="35"/>
        <v>2322.2760454310164</v>
      </c>
      <c r="BA12" s="80">
        <f t="shared" si="35"/>
        <v>2322.2760454310164</v>
      </c>
      <c r="BB12" s="80">
        <f t="shared" si="35"/>
        <v>2322.2760454310164</v>
      </c>
      <c r="BC12" s="80">
        <f t="shared" si="35"/>
        <v>2322.2760454310164</v>
      </c>
      <c r="BD12" s="80">
        <f t="shared" si="35"/>
        <v>2322.2760454310164</v>
      </c>
      <c r="BE12" s="80">
        <f t="shared" si="35"/>
        <v>2322.2760454310164</v>
      </c>
      <c r="BF12" s="80">
        <f t="shared" si="35"/>
        <v>2322.2760454310164</v>
      </c>
      <c r="BG12" s="80">
        <f t="shared" si="35"/>
        <v>2322.2760454310164</v>
      </c>
      <c r="BH12" s="80">
        <f t="shared" si="35"/>
        <v>2322.2760454310164</v>
      </c>
      <c r="BI12" s="80">
        <f t="shared" si="35"/>
        <v>2322.2760454310164</v>
      </c>
      <c r="BJ12" s="80">
        <f t="shared" si="35"/>
        <v>2322.2760454310164</v>
      </c>
      <c r="BK12" s="80">
        <f t="shared" si="35"/>
        <v>2322.2760454310164</v>
      </c>
      <c r="BL12" s="80">
        <f t="shared" si="35"/>
        <v>2322.2760454310164</v>
      </c>
      <c r="BM12" s="80">
        <f t="shared" si="35"/>
        <v>2322.2760454310164</v>
      </c>
      <c r="BN12" s="80">
        <f t="shared" si="35"/>
        <v>2322.2760454310164</v>
      </c>
      <c r="BO12" s="80">
        <f t="shared" si="35"/>
        <v>2322.2760454310164</v>
      </c>
      <c r="BP12" s="80">
        <f t="shared" si="35"/>
        <v>2322.2760454310164</v>
      </c>
      <c r="BQ12" s="80">
        <f t="shared" si="35"/>
        <v>2322.2760454310164</v>
      </c>
      <c r="BR12" s="80">
        <f t="shared" si="35"/>
        <v>2322.2760454310164</v>
      </c>
      <c r="BS12" s="80">
        <f t="shared" si="35"/>
        <v>2322.2760454310164</v>
      </c>
      <c r="BT12" s="80">
        <f t="shared" si="35"/>
        <v>2322.2760454310164</v>
      </c>
      <c r="BU12" s="80">
        <f t="shared" si="35"/>
        <v>2322.2760454310164</v>
      </c>
      <c r="BV12" s="80">
        <f t="shared" si="35"/>
        <v>2322.2760454310164</v>
      </c>
      <c r="BW12" s="80">
        <f t="shared" si="35"/>
        <v>2322.2760454310164</v>
      </c>
      <c r="BX12" s="80">
        <f t="shared" si="35"/>
        <v>2322.2760454310164</v>
      </c>
      <c r="BY12" s="80">
        <f t="shared" si="35"/>
        <v>2322.2760454310164</v>
      </c>
      <c r="BZ12" s="80">
        <f t="shared" si="35"/>
        <v>2322.2760454310164</v>
      </c>
      <c r="CA12" s="80">
        <f t="shared" si="35"/>
        <v>2322.2760454310164</v>
      </c>
      <c r="CB12" s="80">
        <f t="shared" si="35"/>
        <v>2322.2760454310164</v>
      </c>
      <c r="CC12" s="80">
        <f t="shared" si="35"/>
        <v>2322.2760454310164</v>
      </c>
      <c r="CD12" s="80">
        <f t="shared" si="35"/>
        <v>2322.2760454310164</v>
      </c>
      <c r="CE12" s="80">
        <f t="shared" si="35"/>
        <v>2322.2760454310164</v>
      </c>
      <c r="CF12" s="80">
        <f t="shared" si="35"/>
        <v>2322.2760454310164</v>
      </c>
      <c r="CG12" s="80">
        <f t="shared" si="35"/>
        <v>2322.2760454310164</v>
      </c>
      <c r="CH12" s="80">
        <f t="shared" si="35"/>
        <v>2322.2760454310164</v>
      </c>
      <c r="CI12" s="80">
        <f t="shared" si="35"/>
        <v>2322.2760454310164</v>
      </c>
      <c r="CJ12" s="80">
        <f t="shared" si="35"/>
        <v>2322.2760454310164</v>
      </c>
      <c r="CK12" s="80">
        <f t="shared" si="35"/>
        <v>2322.2760454310164</v>
      </c>
      <c r="CL12" s="80">
        <f t="shared" si="35"/>
        <v>2322.2760454310164</v>
      </c>
      <c r="CM12" s="80">
        <f t="shared" si="35"/>
        <v>2322.2760454310164</v>
      </c>
      <c r="CN12" s="80">
        <f t="shared" si="35"/>
        <v>2322.2760454310164</v>
      </c>
      <c r="CO12" s="80">
        <f t="shared" si="35"/>
        <v>2322.2760454310164</v>
      </c>
      <c r="CP12" s="80">
        <f t="shared" si="35"/>
        <v>2322.2760454310164</v>
      </c>
      <c r="CQ12" s="80">
        <f t="shared" si="32"/>
        <v>2322.2760454310164</v>
      </c>
      <c r="CR12" s="80">
        <f t="shared" si="32"/>
        <v>2322.2760454310164</v>
      </c>
      <c r="CS12" s="80">
        <f t="shared" si="32"/>
        <v>2322.2760454310164</v>
      </c>
      <c r="CT12" s="80">
        <f t="shared" si="32"/>
        <v>2322.2760454310164</v>
      </c>
      <c r="CU12" s="80">
        <f t="shared" si="32"/>
        <v>2322.2760454310164</v>
      </c>
      <c r="CV12" s="80">
        <f t="shared" si="32"/>
        <v>2322.2760454310164</v>
      </c>
      <c r="CW12" s="80">
        <f t="shared" si="32"/>
        <v>2322.2760454310164</v>
      </c>
      <c r="CX12" s="80">
        <f t="shared" si="32"/>
        <v>2322.2760454310164</v>
      </c>
      <c r="CY12" s="80">
        <f t="shared" si="32"/>
        <v>2322.2760454310164</v>
      </c>
      <c r="CZ12" s="80">
        <f t="shared" si="32"/>
        <v>2322.2760454310164</v>
      </c>
      <c r="DA12" s="80">
        <f t="shared" si="32"/>
        <v>2322.2760454310164</v>
      </c>
      <c r="DB12" s="80">
        <f t="shared" si="32"/>
        <v>2322.2760454310164</v>
      </c>
      <c r="DC12" s="80">
        <f t="shared" si="32"/>
        <v>2322.2760454310164</v>
      </c>
      <c r="DD12" s="80">
        <f t="shared" si="32"/>
        <v>2322.2760454310164</v>
      </c>
      <c r="DE12" s="80">
        <f t="shared" si="32"/>
        <v>2322.2760454310164</v>
      </c>
      <c r="DF12" s="80">
        <f t="shared" si="33"/>
        <v>2322.2760454310164</v>
      </c>
      <c r="DG12" s="80">
        <f t="shared" si="33"/>
        <v>2322.2760454310164</v>
      </c>
      <c r="DH12" s="80">
        <f t="shared" si="33"/>
        <v>2322.2760454310164</v>
      </c>
      <c r="DI12" s="80">
        <f t="shared" si="33"/>
        <v>2322.2760454310164</v>
      </c>
      <c r="DJ12" s="80">
        <f t="shared" si="33"/>
        <v>2322.2760454310164</v>
      </c>
      <c r="DK12" s="80">
        <f t="shared" si="33"/>
        <v>2322.2760454310164</v>
      </c>
      <c r="DL12" s="80">
        <f t="shared" si="33"/>
        <v>2322.2760454310164</v>
      </c>
      <c r="DM12" s="80">
        <f t="shared" si="33"/>
        <v>2322.2760454310164</v>
      </c>
      <c r="DN12" s="80">
        <f t="shared" si="33"/>
        <v>2322.2760454310164</v>
      </c>
      <c r="DO12" s="80">
        <f t="shared" si="33"/>
        <v>2322.2760454310164</v>
      </c>
      <c r="DP12" s="80">
        <f t="shared" si="33"/>
        <v>2322.2760454310164</v>
      </c>
      <c r="DQ12" s="80">
        <f t="shared" si="33"/>
        <v>2322.2760454310164</v>
      </c>
      <c r="DR12" s="80">
        <f t="shared" si="33"/>
        <v>2322.2760454310164</v>
      </c>
      <c r="DS12" s="80">
        <f t="shared" si="33"/>
        <v>2322.2760454310164</v>
      </c>
      <c r="DT12" s="80">
        <f t="shared" si="33"/>
        <v>2322.2760454310164</v>
      </c>
      <c r="DU12" s="80">
        <f t="shared" si="33"/>
        <v>2322.2760454310164</v>
      </c>
      <c r="DV12" s="80">
        <f t="shared" si="33"/>
        <v>2322.2760454310164</v>
      </c>
      <c r="DW12" s="80">
        <f t="shared" si="33"/>
        <v>2322.2760454310164</v>
      </c>
      <c r="DX12" s="80">
        <f t="shared" si="33"/>
        <v>2322.2760454310164</v>
      </c>
      <c r="DY12" s="80">
        <f t="shared" si="33"/>
        <v>2322.2760454310164</v>
      </c>
      <c r="DZ12" s="80">
        <f t="shared" si="33"/>
        <v>2322.2760454310164</v>
      </c>
      <c r="EA12" s="80">
        <f t="shared" si="33"/>
        <v>2322.2760454310164</v>
      </c>
      <c r="EB12" s="80">
        <f t="shared" si="33"/>
        <v>2322.2760454310164</v>
      </c>
      <c r="EC12" s="80">
        <f t="shared" si="33"/>
        <v>2322.2760454310164</v>
      </c>
      <c r="ED12" s="80">
        <f t="shared" si="33"/>
        <v>2322.2760454310164</v>
      </c>
      <c r="EE12" s="80">
        <f t="shared" si="33"/>
        <v>2322.2760454310164</v>
      </c>
      <c r="EF12" s="80">
        <f t="shared" si="33"/>
        <v>2322.2760454310164</v>
      </c>
      <c r="EG12" s="80">
        <f t="shared" si="33"/>
        <v>2322.2760454310164</v>
      </c>
      <c r="EH12" s="80">
        <f t="shared" si="33"/>
        <v>2322.2760454310164</v>
      </c>
      <c r="EI12" s="80">
        <f t="shared" si="33"/>
        <v>2322.2760454310164</v>
      </c>
      <c r="EJ12" s="80">
        <f t="shared" si="33"/>
        <v>2322.2760454310164</v>
      </c>
      <c r="EK12" s="80">
        <f t="shared" si="33"/>
        <v>2322.2760454310164</v>
      </c>
      <c r="EL12" s="80">
        <f t="shared" si="33"/>
        <v>2322.2760454310164</v>
      </c>
      <c r="EM12" s="80">
        <f t="shared" si="33"/>
        <v>2322.2760454310164</v>
      </c>
      <c r="EN12" s="80">
        <f t="shared" si="33"/>
        <v>2322.2760454310164</v>
      </c>
      <c r="EO12" s="80">
        <f t="shared" si="33"/>
        <v>2322.2760454310164</v>
      </c>
      <c r="EP12" s="80">
        <f t="shared" si="33"/>
        <v>2322.2760454310164</v>
      </c>
      <c r="EQ12" s="80">
        <f t="shared" si="33"/>
        <v>2322.2760454310164</v>
      </c>
      <c r="ER12" s="80">
        <f t="shared" si="33"/>
        <v>2322.2760454310164</v>
      </c>
      <c r="ES12" s="80">
        <f t="shared" si="33"/>
        <v>2322.2760454310164</v>
      </c>
      <c r="ET12" s="80">
        <f t="shared" si="33"/>
        <v>2322.2760454310164</v>
      </c>
      <c r="EU12" s="80">
        <f t="shared" si="33"/>
        <v>2322.2760454310164</v>
      </c>
      <c r="EV12" s="80">
        <f t="shared" si="33"/>
        <v>2322.2760454310164</v>
      </c>
      <c r="EW12" s="80">
        <f t="shared" si="33"/>
        <v>2322.2760454310164</v>
      </c>
      <c r="EX12" s="80">
        <f t="shared" si="33"/>
        <v>2322.2760454310164</v>
      </c>
      <c r="EY12" s="80">
        <f t="shared" si="33"/>
        <v>2322.2760454310164</v>
      </c>
      <c r="EZ12" s="80">
        <f t="shared" si="33"/>
        <v>2322.2760454310164</v>
      </c>
      <c r="FA12" s="80">
        <f t="shared" si="33"/>
        <v>2322.2760454310164</v>
      </c>
      <c r="FB12" s="80">
        <f t="shared" si="33"/>
        <v>2322.2760454310164</v>
      </c>
      <c r="FC12" s="80">
        <f t="shared" si="33"/>
        <v>2322.2760454310164</v>
      </c>
      <c r="FD12" s="80">
        <f t="shared" si="33"/>
        <v>2322.2760454310164</v>
      </c>
      <c r="FE12" s="80">
        <f t="shared" si="33"/>
        <v>2322.2760454310164</v>
      </c>
      <c r="FF12" s="80">
        <f t="shared" si="33"/>
        <v>2322.2760454310164</v>
      </c>
      <c r="FG12" s="80">
        <f t="shared" si="33"/>
        <v>2322.2760454310164</v>
      </c>
      <c r="FH12" s="80">
        <f t="shared" si="33"/>
        <v>2322.2760454310164</v>
      </c>
      <c r="FI12" s="80">
        <f t="shared" si="33"/>
        <v>2322.2760454310164</v>
      </c>
      <c r="FJ12" s="80">
        <f t="shared" si="33"/>
        <v>2322.2760454310164</v>
      </c>
      <c r="FK12" s="80">
        <f t="shared" si="33"/>
        <v>2322.2760454310164</v>
      </c>
      <c r="FL12" s="80">
        <f t="shared" si="33"/>
        <v>2322.2760454310164</v>
      </c>
      <c r="FM12" s="80">
        <f t="shared" si="33"/>
        <v>2322.2760454310164</v>
      </c>
      <c r="FN12" s="80">
        <f t="shared" si="33"/>
        <v>0</v>
      </c>
      <c r="FO12" s="80">
        <f t="shared" si="33"/>
        <v>0</v>
      </c>
      <c r="FP12" s="80">
        <f t="shared" si="33"/>
        <v>0</v>
      </c>
      <c r="FQ12" s="80">
        <f t="shared" ref="FQ12:GY19" si="36">IF(FQ$4&lt;$E12,0,IF(FQ$4&lt;$K12,$I12/$C$10,IF(FQ$4&lt;$L12,$J12,0)))</f>
        <v>0</v>
      </c>
      <c r="FR12" s="80">
        <f t="shared" si="36"/>
        <v>0</v>
      </c>
      <c r="FS12" s="80">
        <f t="shared" si="36"/>
        <v>0</v>
      </c>
      <c r="FT12" s="80">
        <f t="shared" si="36"/>
        <v>0</v>
      </c>
      <c r="FU12" s="80">
        <f t="shared" si="36"/>
        <v>0</v>
      </c>
      <c r="FV12" s="80">
        <f t="shared" si="36"/>
        <v>0</v>
      </c>
      <c r="FW12" s="80">
        <f t="shared" si="36"/>
        <v>0</v>
      </c>
      <c r="FX12" s="80">
        <f t="shared" si="36"/>
        <v>0</v>
      </c>
      <c r="FY12" s="80">
        <f t="shared" si="36"/>
        <v>0</v>
      </c>
      <c r="FZ12" s="80">
        <f t="shared" si="36"/>
        <v>0</v>
      </c>
      <c r="GA12" s="80">
        <f t="shared" si="36"/>
        <v>0</v>
      </c>
      <c r="GB12" s="80">
        <f t="shared" si="36"/>
        <v>0</v>
      </c>
      <c r="GC12" s="80">
        <f t="shared" si="36"/>
        <v>0</v>
      </c>
      <c r="GD12" s="80">
        <f t="shared" si="36"/>
        <v>0</v>
      </c>
      <c r="GE12" s="80">
        <f t="shared" si="36"/>
        <v>0</v>
      </c>
      <c r="GF12" s="80">
        <f t="shared" si="36"/>
        <v>0</v>
      </c>
      <c r="GG12" s="80">
        <f t="shared" si="36"/>
        <v>0</v>
      </c>
      <c r="GH12" s="80">
        <f t="shared" si="36"/>
        <v>0</v>
      </c>
      <c r="GI12" s="80">
        <f t="shared" si="36"/>
        <v>0</v>
      </c>
      <c r="GJ12" s="80">
        <f t="shared" si="36"/>
        <v>0</v>
      </c>
      <c r="GK12" s="80">
        <f t="shared" si="36"/>
        <v>0</v>
      </c>
      <c r="GL12" s="80">
        <f t="shared" si="36"/>
        <v>0</v>
      </c>
      <c r="GM12" s="80">
        <f t="shared" si="36"/>
        <v>0</v>
      </c>
      <c r="GN12" s="80">
        <f t="shared" si="36"/>
        <v>0</v>
      </c>
      <c r="GO12" s="80">
        <f t="shared" si="36"/>
        <v>0</v>
      </c>
      <c r="GP12" s="80">
        <f t="shared" si="36"/>
        <v>0</v>
      </c>
      <c r="GQ12" s="80">
        <f t="shared" si="36"/>
        <v>0</v>
      </c>
      <c r="GR12" s="80">
        <f t="shared" si="36"/>
        <v>0</v>
      </c>
      <c r="GS12" s="80">
        <f t="shared" si="36"/>
        <v>0</v>
      </c>
      <c r="GT12" s="80">
        <f t="shared" si="36"/>
        <v>0</v>
      </c>
      <c r="GU12" s="80">
        <f t="shared" si="36"/>
        <v>0</v>
      </c>
      <c r="GV12" s="80">
        <f t="shared" si="36"/>
        <v>0</v>
      </c>
      <c r="GW12" s="80">
        <f t="shared" si="36"/>
        <v>0</v>
      </c>
      <c r="GX12" s="80">
        <f t="shared" si="36"/>
        <v>0</v>
      </c>
      <c r="GY12" s="80">
        <f t="shared" si="36"/>
        <v>0</v>
      </c>
      <c r="GZ12" s="80">
        <f t="shared" si="34"/>
        <v>0</v>
      </c>
      <c r="HA12" s="80">
        <f t="shared" si="34"/>
        <v>0</v>
      </c>
      <c r="HB12" s="80">
        <f t="shared" si="16"/>
        <v>0</v>
      </c>
      <c r="HC12" s="80">
        <f t="shared" si="16"/>
        <v>0</v>
      </c>
      <c r="HD12" s="80">
        <f t="shared" si="16"/>
        <v>0</v>
      </c>
      <c r="HE12" s="80">
        <f t="shared" si="16"/>
        <v>0</v>
      </c>
      <c r="HF12" s="80">
        <f t="shared" si="16"/>
        <v>0</v>
      </c>
      <c r="HG12" s="80">
        <f t="shared" si="16"/>
        <v>0</v>
      </c>
      <c r="HH12" s="80">
        <f t="shared" si="16"/>
        <v>0</v>
      </c>
      <c r="HI12" s="80">
        <f t="shared" si="16"/>
        <v>0</v>
      </c>
      <c r="HJ12" s="80">
        <f t="shared" si="16"/>
        <v>0</v>
      </c>
      <c r="HK12" s="80">
        <f t="shared" si="16"/>
        <v>0</v>
      </c>
      <c r="HL12" s="80">
        <f t="shared" si="16"/>
        <v>0</v>
      </c>
      <c r="HM12" s="80">
        <f t="shared" si="16"/>
        <v>0</v>
      </c>
      <c r="HN12" s="80">
        <f t="shared" si="16"/>
        <v>0</v>
      </c>
      <c r="HO12" s="80">
        <f t="shared" si="16"/>
        <v>0</v>
      </c>
      <c r="HP12" s="80">
        <f t="shared" si="17"/>
        <v>0</v>
      </c>
      <c r="HQ12" s="80">
        <f t="shared" si="17"/>
        <v>0</v>
      </c>
      <c r="HR12" s="80">
        <f t="shared" si="17"/>
        <v>0</v>
      </c>
      <c r="HS12" s="80">
        <f t="shared" si="17"/>
        <v>0</v>
      </c>
      <c r="HT12" s="80">
        <f t="shared" si="17"/>
        <v>0</v>
      </c>
      <c r="HU12" s="80">
        <f t="shared" si="17"/>
        <v>0</v>
      </c>
      <c r="HV12" s="80">
        <f t="shared" si="17"/>
        <v>0</v>
      </c>
      <c r="HW12" s="80">
        <f t="shared" si="17"/>
        <v>0</v>
      </c>
      <c r="HX12" s="80">
        <f t="shared" si="17"/>
        <v>0</v>
      </c>
      <c r="HY12" s="80">
        <f t="shared" si="17"/>
        <v>0</v>
      </c>
      <c r="HZ12" s="80">
        <f t="shared" si="17"/>
        <v>0</v>
      </c>
      <c r="IA12" s="80">
        <f t="shared" si="17"/>
        <v>0</v>
      </c>
      <c r="IB12" s="80">
        <f t="shared" si="17"/>
        <v>0</v>
      </c>
      <c r="IC12" s="80">
        <f t="shared" si="17"/>
        <v>0</v>
      </c>
      <c r="ID12" s="80">
        <f t="shared" si="17"/>
        <v>0</v>
      </c>
      <c r="IE12" s="80">
        <f t="shared" si="17"/>
        <v>0</v>
      </c>
      <c r="IF12" s="80">
        <f t="shared" si="18"/>
        <v>0</v>
      </c>
      <c r="IG12" s="80">
        <f t="shared" si="18"/>
        <v>0</v>
      </c>
      <c r="IH12" s="80">
        <f t="shared" si="18"/>
        <v>0</v>
      </c>
      <c r="II12" s="80">
        <f t="shared" si="18"/>
        <v>0</v>
      </c>
      <c r="IJ12" s="80">
        <f t="shared" si="18"/>
        <v>0</v>
      </c>
      <c r="IK12" s="80">
        <f t="shared" si="18"/>
        <v>0</v>
      </c>
      <c r="IL12" s="80">
        <f t="shared" si="18"/>
        <v>0</v>
      </c>
      <c r="IM12" s="80">
        <f t="shared" si="18"/>
        <v>0</v>
      </c>
      <c r="IN12" s="80">
        <f t="shared" si="18"/>
        <v>0</v>
      </c>
      <c r="IO12" s="80">
        <f t="shared" si="18"/>
        <v>0</v>
      </c>
      <c r="IP12" s="80">
        <f t="shared" si="18"/>
        <v>0</v>
      </c>
      <c r="IQ12" s="80">
        <f t="shared" si="18"/>
        <v>0</v>
      </c>
      <c r="IR12" s="80">
        <f t="shared" si="18"/>
        <v>0</v>
      </c>
      <c r="IS12" s="80">
        <f t="shared" si="18"/>
        <v>0</v>
      </c>
      <c r="IT12" s="80">
        <f t="shared" si="18"/>
        <v>0</v>
      </c>
      <c r="IU12" s="80">
        <f t="shared" si="18"/>
        <v>0</v>
      </c>
      <c r="IV12" s="80">
        <f t="shared" si="18"/>
        <v>0</v>
      </c>
      <c r="IW12" s="80">
        <f t="shared" si="18"/>
        <v>0</v>
      </c>
      <c r="IX12" s="80">
        <f t="shared" si="18"/>
        <v>0</v>
      </c>
      <c r="IY12" s="80">
        <f t="shared" si="18"/>
        <v>0</v>
      </c>
      <c r="IZ12" s="80">
        <f t="shared" si="18"/>
        <v>0</v>
      </c>
      <c r="JA12" s="80">
        <f t="shared" si="19"/>
        <v>0</v>
      </c>
      <c r="JB12" s="80">
        <f t="shared" si="19"/>
        <v>0</v>
      </c>
      <c r="JC12" s="80">
        <f t="shared" si="19"/>
        <v>0</v>
      </c>
      <c r="JD12" s="80">
        <f t="shared" si="19"/>
        <v>0</v>
      </c>
      <c r="JE12" s="80">
        <f t="shared" si="19"/>
        <v>0</v>
      </c>
      <c r="JF12" s="80">
        <f t="shared" si="19"/>
        <v>0</v>
      </c>
      <c r="JG12" s="80">
        <f t="shared" si="19"/>
        <v>0</v>
      </c>
      <c r="JH12" s="80">
        <f t="shared" si="19"/>
        <v>0</v>
      </c>
      <c r="JI12" s="80">
        <f t="shared" si="19"/>
        <v>0</v>
      </c>
    </row>
    <row r="13" spans="2:269" x14ac:dyDescent="0.25">
      <c r="B13" s="87" t="s">
        <v>1334</v>
      </c>
      <c r="C13" s="93">
        <v>8.3549999999999996E-3</v>
      </c>
      <c r="E13">
        <f t="shared" si="26"/>
        <v>9</v>
      </c>
      <c r="F13">
        <f t="shared" si="20"/>
        <v>4</v>
      </c>
      <c r="G13">
        <f t="shared" si="27"/>
        <v>36</v>
      </c>
      <c r="H13" s="86">
        <f t="shared" si="21"/>
        <v>0.23076923076923078</v>
      </c>
      <c r="I13" s="80">
        <f t="shared" si="22"/>
        <v>10782</v>
      </c>
      <c r="J13" s="80">
        <f t="shared" si="31"/>
        <v>2322.2760454310164</v>
      </c>
      <c r="K13" s="80">
        <f t="shared" si="23"/>
        <v>13</v>
      </c>
      <c r="L13" s="80">
        <f t="shared" si="24"/>
        <v>157</v>
      </c>
      <c r="M13" s="78">
        <f t="shared" si="28"/>
        <v>46023</v>
      </c>
      <c r="N13" s="80"/>
      <c r="O13" s="80">
        <f t="shared" si="25"/>
        <v>0</v>
      </c>
      <c r="P13" s="80">
        <f t="shared" si="25"/>
        <v>0</v>
      </c>
      <c r="Q13" s="80">
        <f t="shared" si="25"/>
        <v>0</v>
      </c>
      <c r="R13" s="80">
        <f t="shared" si="25"/>
        <v>0</v>
      </c>
      <c r="S13" s="80">
        <f t="shared" si="25"/>
        <v>0</v>
      </c>
      <c r="T13" s="80">
        <f t="shared" si="25"/>
        <v>0</v>
      </c>
      <c r="U13" s="80">
        <f t="shared" si="25"/>
        <v>0</v>
      </c>
      <c r="V13" s="80">
        <f t="shared" si="25"/>
        <v>0</v>
      </c>
      <c r="W13" s="80">
        <f t="shared" si="25"/>
        <v>2695.5</v>
      </c>
      <c r="X13" s="80">
        <f t="shared" si="25"/>
        <v>2695.5</v>
      </c>
      <c r="Y13" s="80">
        <f t="shared" si="25"/>
        <v>2695.5</v>
      </c>
      <c r="Z13" s="80">
        <f t="shared" si="25"/>
        <v>2695.5</v>
      </c>
      <c r="AA13" s="80">
        <f t="shared" si="25"/>
        <v>2322.2760454310164</v>
      </c>
      <c r="AB13" s="80">
        <f t="shared" si="25"/>
        <v>2322.2760454310164</v>
      </c>
      <c r="AC13" s="80">
        <f t="shared" si="25"/>
        <v>2322.2760454310164</v>
      </c>
      <c r="AD13" s="80">
        <f t="shared" si="25"/>
        <v>2322.2760454310164</v>
      </c>
      <c r="AE13" s="80">
        <f t="shared" si="35"/>
        <v>2322.2760454310164</v>
      </c>
      <c r="AF13" s="80">
        <f t="shared" si="35"/>
        <v>2322.2760454310164</v>
      </c>
      <c r="AG13" s="80">
        <f t="shared" si="35"/>
        <v>2322.2760454310164</v>
      </c>
      <c r="AH13" s="80">
        <f t="shared" si="35"/>
        <v>2322.2760454310164</v>
      </c>
      <c r="AI13" s="80">
        <f t="shared" si="35"/>
        <v>2322.2760454310164</v>
      </c>
      <c r="AJ13" s="80">
        <f t="shared" si="35"/>
        <v>2322.2760454310164</v>
      </c>
      <c r="AK13" s="80">
        <f t="shared" si="35"/>
        <v>2322.2760454310164</v>
      </c>
      <c r="AL13" s="80">
        <f t="shared" si="35"/>
        <v>2322.2760454310164</v>
      </c>
      <c r="AM13" s="80">
        <f t="shared" si="35"/>
        <v>2322.2760454310164</v>
      </c>
      <c r="AN13" s="80">
        <f t="shared" si="35"/>
        <v>2322.2760454310164</v>
      </c>
      <c r="AO13" s="80">
        <f t="shared" si="35"/>
        <v>2322.2760454310164</v>
      </c>
      <c r="AP13" s="80">
        <f t="shared" si="35"/>
        <v>2322.2760454310164</v>
      </c>
      <c r="AQ13" s="80">
        <f t="shared" si="35"/>
        <v>2322.2760454310164</v>
      </c>
      <c r="AR13" s="80">
        <f t="shared" si="35"/>
        <v>2322.2760454310164</v>
      </c>
      <c r="AS13" s="80">
        <f t="shared" si="35"/>
        <v>2322.2760454310164</v>
      </c>
      <c r="AT13" s="80">
        <f t="shared" si="35"/>
        <v>2322.2760454310164</v>
      </c>
      <c r="AU13" s="80">
        <f t="shared" si="35"/>
        <v>2322.2760454310164</v>
      </c>
      <c r="AV13" s="80">
        <f t="shared" si="35"/>
        <v>2322.2760454310164</v>
      </c>
      <c r="AW13" s="80">
        <f t="shared" si="35"/>
        <v>2322.2760454310164</v>
      </c>
      <c r="AX13" s="80">
        <f t="shared" si="35"/>
        <v>2322.2760454310164</v>
      </c>
      <c r="AY13" s="80">
        <f t="shared" si="35"/>
        <v>2322.2760454310164</v>
      </c>
      <c r="AZ13" s="80">
        <f t="shared" si="35"/>
        <v>2322.2760454310164</v>
      </c>
      <c r="BA13" s="80">
        <f t="shared" si="35"/>
        <v>2322.2760454310164</v>
      </c>
      <c r="BB13" s="80">
        <f t="shared" si="35"/>
        <v>2322.2760454310164</v>
      </c>
      <c r="BC13" s="80">
        <f t="shared" si="35"/>
        <v>2322.2760454310164</v>
      </c>
      <c r="BD13" s="80">
        <f t="shared" si="35"/>
        <v>2322.2760454310164</v>
      </c>
      <c r="BE13" s="80">
        <f t="shared" si="35"/>
        <v>2322.2760454310164</v>
      </c>
      <c r="BF13" s="80">
        <f t="shared" si="35"/>
        <v>2322.2760454310164</v>
      </c>
      <c r="BG13" s="80">
        <f t="shared" si="35"/>
        <v>2322.2760454310164</v>
      </c>
      <c r="BH13" s="80">
        <f t="shared" si="35"/>
        <v>2322.2760454310164</v>
      </c>
      <c r="BI13" s="80">
        <f t="shared" si="35"/>
        <v>2322.2760454310164</v>
      </c>
      <c r="BJ13" s="80">
        <f t="shared" si="35"/>
        <v>2322.2760454310164</v>
      </c>
      <c r="BK13" s="80">
        <f t="shared" si="35"/>
        <v>2322.2760454310164</v>
      </c>
      <c r="BL13" s="80">
        <f t="shared" si="35"/>
        <v>2322.2760454310164</v>
      </c>
      <c r="BM13" s="80">
        <f t="shared" si="35"/>
        <v>2322.2760454310164</v>
      </c>
      <c r="BN13" s="80">
        <f t="shared" si="35"/>
        <v>2322.2760454310164</v>
      </c>
      <c r="BO13" s="80">
        <f t="shared" si="35"/>
        <v>2322.2760454310164</v>
      </c>
      <c r="BP13" s="80">
        <f t="shared" si="35"/>
        <v>2322.2760454310164</v>
      </c>
      <c r="BQ13" s="80">
        <f t="shared" si="35"/>
        <v>2322.2760454310164</v>
      </c>
      <c r="BR13" s="80">
        <f t="shared" si="35"/>
        <v>2322.2760454310164</v>
      </c>
      <c r="BS13" s="80">
        <f t="shared" si="35"/>
        <v>2322.2760454310164</v>
      </c>
      <c r="BT13" s="80">
        <f t="shared" si="35"/>
        <v>2322.2760454310164</v>
      </c>
      <c r="BU13" s="80">
        <f t="shared" si="35"/>
        <v>2322.2760454310164</v>
      </c>
      <c r="BV13" s="80">
        <f t="shared" si="35"/>
        <v>2322.2760454310164</v>
      </c>
      <c r="BW13" s="80">
        <f t="shared" si="35"/>
        <v>2322.2760454310164</v>
      </c>
      <c r="BX13" s="80">
        <f t="shared" si="35"/>
        <v>2322.2760454310164</v>
      </c>
      <c r="BY13" s="80">
        <f t="shared" si="35"/>
        <v>2322.2760454310164</v>
      </c>
      <c r="BZ13" s="80">
        <f t="shared" si="35"/>
        <v>2322.2760454310164</v>
      </c>
      <c r="CA13" s="80">
        <f t="shared" si="35"/>
        <v>2322.2760454310164</v>
      </c>
      <c r="CB13" s="80">
        <f t="shared" si="35"/>
        <v>2322.2760454310164</v>
      </c>
      <c r="CC13" s="80">
        <f t="shared" si="35"/>
        <v>2322.2760454310164</v>
      </c>
      <c r="CD13" s="80">
        <f t="shared" si="35"/>
        <v>2322.2760454310164</v>
      </c>
      <c r="CE13" s="80">
        <f t="shared" si="35"/>
        <v>2322.2760454310164</v>
      </c>
      <c r="CF13" s="80">
        <f t="shared" si="35"/>
        <v>2322.2760454310164</v>
      </c>
      <c r="CG13" s="80">
        <f t="shared" si="35"/>
        <v>2322.2760454310164</v>
      </c>
      <c r="CH13" s="80">
        <f t="shared" si="35"/>
        <v>2322.2760454310164</v>
      </c>
      <c r="CI13" s="80">
        <f t="shared" si="35"/>
        <v>2322.2760454310164</v>
      </c>
      <c r="CJ13" s="80">
        <f t="shared" si="35"/>
        <v>2322.2760454310164</v>
      </c>
      <c r="CK13" s="80">
        <f t="shared" si="35"/>
        <v>2322.2760454310164</v>
      </c>
      <c r="CL13" s="80">
        <f t="shared" si="35"/>
        <v>2322.2760454310164</v>
      </c>
      <c r="CM13" s="80">
        <f t="shared" si="35"/>
        <v>2322.2760454310164</v>
      </c>
      <c r="CN13" s="80">
        <f t="shared" si="35"/>
        <v>2322.2760454310164</v>
      </c>
      <c r="CO13" s="80">
        <f t="shared" si="35"/>
        <v>2322.2760454310164</v>
      </c>
      <c r="CP13" s="80">
        <f t="shared" si="35"/>
        <v>2322.2760454310164</v>
      </c>
      <c r="CQ13" s="80">
        <f t="shared" si="32"/>
        <v>2322.2760454310164</v>
      </c>
      <c r="CR13" s="80">
        <f t="shared" si="32"/>
        <v>2322.2760454310164</v>
      </c>
      <c r="CS13" s="80">
        <f t="shared" si="32"/>
        <v>2322.2760454310164</v>
      </c>
      <c r="CT13" s="80">
        <f t="shared" si="32"/>
        <v>2322.2760454310164</v>
      </c>
      <c r="CU13" s="80">
        <f t="shared" si="32"/>
        <v>2322.2760454310164</v>
      </c>
      <c r="CV13" s="80">
        <f t="shared" si="32"/>
        <v>2322.2760454310164</v>
      </c>
      <c r="CW13" s="80">
        <f t="shared" si="32"/>
        <v>2322.2760454310164</v>
      </c>
      <c r="CX13" s="80">
        <f t="shared" si="32"/>
        <v>2322.2760454310164</v>
      </c>
      <c r="CY13" s="80">
        <f t="shared" si="32"/>
        <v>2322.2760454310164</v>
      </c>
      <c r="CZ13" s="80">
        <f t="shared" si="32"/>
        <v>2322.2760454310164</v>
      </c>
      <c r="DA13" s="80">
        <f t="shared" si="32"/>
        <v>2322.2760454310164</v>
      </c>
      <c r="DB13" s="80">
        <f t="shared" si="32"/>
        <v>2322.2760454310164</v>
      </c>
      <c r="DC13" s="80">
        <f t="shared" si="32"/>
        <v>2322.2760454310164</v>
      </c>
      <c r="DD13" s="80">
        <f t="shared" si="32"/>
        <v>2322.2760454310164</v>
      </c>
      <c r="DE13" s="80">
        <f t="shared" si="32"/>
        <v>2322.2760454310164</v>
      </c>
      <c r="DF13" s="80">
        <f t="shared" ref="DF13:FQ16" si="37">IF(DF$4&lt;$E13,0,IF(DF$4&lt;$K13,$I13/$C$10,IF(DF$4&lt;$L13,$J13,0)))</f>
        <v>2322.2760454310164</v>
      </c>
      <c r="DG13" s="80">
        <f t="shared" si="37"/>
        <v>2322.2760454310164</v>
      </c>
      <c r="DH13" s="80">
        <f t="shared" si="37"/>
        <v>2322.2760454310164</v>
      </c>
      <c r="DI13" s="80">
        <f t="shared" si="37"/>
        <v>2322.2760454310164</v>
      </c>
      <c r="DJ13" s="80">
        <f t="shared" si="37"/>
        <v>2322.2760454310164</v>
      </c>
      <c r="DK13" s="80">
        <f t="shared" si="37"/>
        <v>2322.2760454310164</v>
      </c>
      <c r="DL13" s="80">
        <f t="shared" si="37"/>
        <v>2322.2760454310164</v>
      </c>
      <c r="DM13" s="80">
        <f t="shared" si="37"/>
        <v>2322.2760454310164</v>
      </c>
      <c r="DN13" s="80">
        <f t="shared" si="37"/>
        <v>2322.2760454310164</v>
      </c>
      <c r="DO13" s="80">
        <f t="shared" si="37"/>
        <v>2322.2760454310164</v>
      </c>
      <c r="DP13" s="80">
        <f t="shared" si="37"/>
        <v>2322.2760454310164</v>
      </c>
      <c r="DQ13" s="80">
        <f t="shared" si="37"/>
        <v>2322.2760454310164</v>
      </c>
      <c r="DR13" s="80">
        <f t="shared" si="37"/>
        <v>2322.2760454310164</v>
      </c>
      <c r="DS13" s="80">
        <f t="shared" si="37"/>
        <v>2322.2760454310164</v>
      </c>
      <c r="DT13" s="80">
        <f t="shared" si="37"/>
        <v>2322.2760454310164</v>
      </c>
      <c r="DU13" s="80">
        <f t="shared" si="37"/>
        <v>2322.2760454310164</v>
      </c>
      <c r="DV13" s="80">
        <f t="shared" si="37"/>
        <v>2322.2760454310164</v>
      </c>
      <c r="DW13" s="80">
        <f t="shared" si="37"/>
        <v>2322.2760454310164</v>
      </c>
      <c r="DX13" s="80">
        <f t="shared" si="37"/>
        <v>2322.2760454310164</v>
      </c>
      <c r="DY13" s="80">
        <f t="shared" si="37"/>
        <v>2322.2760454310164</v>
      </c>
      <c r="DZ13" s="80">
        <f t="shared" si="37"/>
        <v>2322.2760454310164</v>
      </c>
      <c r="EA13" s="80">
        <f t="shared" si="37"/>
        <v>2322.2760454310164</v>
      </c>
      <c r="EB13" s="80">
        <f t="shared" si="37"/>
        <v>2322.2760454310164</v>
      </c>
      <c r="EC13" s="80">
        <f t="shared" si="37"/>
        <v>2322.2760454310164</v>
      </c>
      <c r="ED13" s="80">
        <f t="shared" si="37"/>
        <v>2322.2760454310164</v>
      </c>
      <c r="EE13" s="80">
        <f t="shared" si="37"/>
        <v>2322.2760454310164</v>
      </c>
      <c r="EF13" s="80">
        <f t="shared" si="37"/>
        <v>2322.2760454310164</v>
      </c>
      <c r="EG13" s="80">
        <f t="shared" si="37"/>
        <v>2322.2760454310164</v>
      </c>
      <c r="EH13" s="80">
        <f t="shared" si="37"/>
        <v>2322.2760454310164</v>
      </c>
      <c r="EI13" s="80">
        <f t="shared" si="37"/>
        <v>2322.2760454310164</v>
      </c>
      <c r="EJ13" s="80">
        <f t="shared" si="37"/>
        <v>2322.2760454310164</v>
      </c>
      <c r="EK13" s="80">
        <f t="shared" si="37"/>
        <v>2322.2760454310164</v>
      </c>
      <c r="EL13" s="80">
        <f t="shared" si="37"/>
        <v>2322.2760454310164</v>
      </c>
      <c r="EM13" s="80">
        <f t="shared" si="37"/>
        <v>2322.2760454310164</v>
      </c>
      <c r="EN13" s="80">
        <f t="shared" si="37"/>
        <v>2322.2760454310164</v>
      </c>
      <c r="EO13" s="80">
        <f t="shared" si="37"/>
        <v>2322.2760454310164</v>
      </c>
      <c r="EP13" s="80">
        <f t="shared" si="37"/>
        <v>2322.2760454310164</v>
      </c>
      <c r="EQ13" s="80">
        <f t="shared" si="37"/>
        <v>2322.2760454310164</v>
      </c>
      <c r="ER13" s="80">
        <f t="shared" si="37"/>
        <v>2322.2760454310164</v>
      </c>
      <c r="ES13" s="80">
        <f t="shared" si="37"/>
        <v>2322.2760454310164</v>
      </c>
      <c r="ET13" s="80">
        <f t="shared" si="37"/>
        <v>2322.2760454310164</v>
      </c>
      <c r="EU13" s="80">
        <f t="shared" si="37"/>
        <v>2322.2760454310164</v>
      </c>
      <c r="EV13" s="80">
        <f t="shared" si="37"/>
        <v>2322.2760454310164</v>
      </c>
      <c r="EW13" s="80">
        <f t="shared" si="37"/>
        <v>2322.2760454310164</v>
      </c>
      <c r="EX13" s="80">
        <f t="shared" si="37"/>
        <v>2322.2760454310164</v>
      </c>
      <c r="EY13" s="80">
        <f t="shared" si="37"/>
        <v>2322.2760454310164</v>
      </c>
      <c r="EZ13" s="80">
        <f t="shared" si="37"/>
        <v>2322.2760454310164</v>
      </c>
      <c r="FA13" s="80">
        <f t="shared" si="37"/>
        <v>2322.2760454310164</v>
      </c>
      <c r="FB13" s="80">
        <f t="shared" si="37"/>
        <v>2322.2760454310164</v>
      </c>
      <c r="FC13" s="80">
        <f t="shared" si="37"/>
        <v>2322.2760454310164</v>
      </c>
      <c r="FD13" s="80">
        <f t="shared" si="37"/>
        <v>2322.2760454310164</v>
      </c>
      <c r="FE13" s="80">
        <f t="shared" si="37"/>
        <v>2322.2760454310164</v>
      </c>
      <c r="FF13" s="80">
        <f t="shared" si="37"/>
        <v>2322.2760454310164</v>
      </c>
      <c r="FG13" s="80">
        <f t="shared" si="37"/>
        <v>2322.2760454310164</v>
      </c>
      <c r="FH13" s="80">
        <f t="shared" si="37"/>
        <v>2322.2760454310164</v>
      </c>
      <c r="FI13" s="80">
        <f t="shared" si="37"/>
        <v>2322.2760454310164</v>
      </c>
      <c r="FJ13" s="80">
        <f t="shared" si="37"/>
        <v>2322.2760454310164</v>
      </c>
      <c r="FK13" s="80">
        <f t="shared" si="37"/>
        <v>2322.2760454310164</v>
      </c>
      <c r="FL13" s="80">
        <f t="shared" si="37"/>
        <v>2322.2760454310164</v>
      </c>
      <c r="FM13" s="80">
        <f t="shared" si="37"/>
        <v>2322.2760454310164</v>
      </c>
      <c r="FN13" s="80">
        <f t="shared" si="37"/>
        <v>2322.2760454310164</v>
      </c>
      <c r="FO13" s="80">
        <f t="shared" si="37"/>
        <v>0</v>
      </c>
      <c r="FP13" s="80">
        <f t="shared" si="37"/>
        <v>0</v>
      </c>
      <c r="FQ13" s="80">
        <f t="shared" si="37"/>
        <v>0</v>
      </c>
      <c r="FR13" s="80">
        <f t="shared" si="36"/>
        <v>0</v>
      </c>
      <c r="FS13" s="80">
        <f t="shared" si="36"/>
        <v>0</v>
      </c>
      <c r="FT13" s="80">
        <f t="shared" si="36"/>
        <v>0</v>
      </c>
      <c r="FU13" s="80">
        <f t="shared" si="36"/>
        <v>0</v>
      </c>
      <c r="FV13" s="80">
        <f t="shared" si="36"/>
        <v>0</v>
      </c>
      <c r="FW13" s="80">
        <f t="shared" si="36"/>
        <v>0</v>
      </c>
      <c r="FX13" s="80">
        <f t="shared" si="36"/>
        <v>0</v>
      </c>
      <c r="FY13" s="80">
        <f t="shared" si="36"/>
        <v>0</v>
      </c>
      <c r="FZ13" s="80">
        <f t="shared" si="36"/>
        <v>0</v>
      </c>
      <c r="GA13" s="80">
        <f t="shared" si="36"/>
        <v>0</v>
      </c>
      <c r="GB13" s="80">
        <f t="shared" si="36"/>
        <v>0</v>
      </c>
      <c r="GC13" s="80">
        <f t="shared" si="36"/>
        <v>0</v>
      </c>
      <c r="GD13" s="80">
        <f t="shared" si="36"/>
        <v>0</v>
      </c>
      <c r="GE13" s="80">
        <f t="shared" si="36"/>
        <v>0</v>
      </c>
      <c r="GF13" s="80">
        <f t="shared" si="36"/>
        <v>0</v>
      </c>
      <c r="GG13" s="80">
        <f t="shared" si="36"/>
        <v>0</v>
      </c>
      <c r="GH13" s="80">
        <f t="shared" si="36"/>
        <v>0</v>
      </c>
      <c r="GI13" s="80">
        <f t="shared" si="36"/>
        <v>0</v>
      </c>
      <c r="GJ13" s="80">
        <f t="shared" si="36"/>
        <v>0</v>
      </c>
      <c r="GK13" s="80">
        <f t="shared" si="36"/>
        <v>0</v>
      </c>
      <c r="GL13" s="80">
        <f t="shared" si="36"/>
        <v>0</v>
      </c>
      <c r="GM13" s="80">
        <f t="shared" si="36"/>
        <v>0</v>
      </c>
      <c r="GN13" s="80">
        <f t="shared" si="36"/>
        <v>0</v>
      </c>
      <c r="GO13" s="80">
        <f t="shared" si="36"/>
        <v>0</v>
      </c>
      <c r="GP13" s="80">
        <f t="shared" si="36"/>
        <v>0</v>
      </c>
      <c r="GQ13" s="80">
        <f t="shared" si="36"/>
        <v>0</v>
      </c>
      <c r="GR13" s="80">
        <f t="shared" si="36"/>
        <v>0</v>
      </c>
      <c r="GS13" s="80">
        <f t="shared" si="36"/>
        <v>0</v>
      </c>
      <c r="GT13" s="80">
        <f t="shared" si="36"/>
        <v>0</v>
      </c>
      <c r="GU13" s="80">
        <f t="shared" si="36"/>
        <v>0</v>
      </c>
      <c r="GV13" s="80">
        <f t="shared" si="36"/>
        <v>0</v>
      </c>
      <c r="GW13" s="80">
        <f t="shared" si="36"/>
        <v>0</v>
      </c>
      <c r="GX13" s="80">
        <f t="shared" si="36"/>
        <v>0</v>
      </c>
      <c r="GY13" s="80">
        <f t="shared" si="36"/>
        <v>0</v>
      </c>
      <c r="GZ13" s="80">
        <f t="shared" si="34"/>
        <v>0</v>
      </c>
      <c r="HA13" s="80">
        <f t="shared" si="34"/>
        <v>0</v>
      </c>
      <c r="HB13" s="80">
        <f t="shared" si="16"/>
        <v>0</v>
      </c>
      <c r="HC13" s="80">
        <f t="shared" si="16"/>
        <v>0</v>
      </c>
      <c r="HD13" s="80">
        <f t="shared" si="16"/>
        <v>0</v>
      </c>
      <c r="HE13" s="80">
        <f t="shared" si="16"/>
        <v>0</v>
      </c>
      <c r="HF13" s="80">
        <f t="shared" si="16"/>
        <v>0</v>
      </c>
      <c r="HG13" s="80">
        <f t="shared" si="16"/>
        <v>0</v>
      </c>
      <c r="HH13" s="80">
        <f t="shared" si="16"/>
        <v>0</v>
      </c>
      <c r="HI13" s="80">
        <f t="shared" si="16"/>
        <v>0</v>
      </c>
      <c r="HJ13" s="80">
        <f t="shared" si="16"/>
        <v>0</v>
      </c>
      <c r="HK13" s="80">
        <f t="shared" si="16"/>
        <v>0</v>
      </c>
      <c r="HL13" s="80">
        <f t="shared" si="16"/>
        <v>0</v>
      </c>
      <c r="HM13" s="80">
        <f t="shared" si="16"/>
        <v>0</v>
      </c>
      <c r="HN13" s="80">
        <f t="shared" si="16"/>
        <v>0</v>
      </c>
      <c r="HO13" s="80">
        <f t="shared" si="16"/>
        <v>0</v>
      </c>
      <c r="HP13" s="80">
        <f t="shared" si="17"/>
        <v>0</v>
      </c>
      <c r="HQ13" s="80">
        <f t="shared" si="17"/>
        <v>0</v>
      </c>
      <c r="HR13" s="80">
        <f t="shared" si="17"/>
        <v>0</v>
      </c>
      <c r="HS13" s="80">
        <f t="shared" si="17"/>
        <v>0</v>
      </c>
      <c r="HT13" s="80">
        <f t="shared" si="17"/>
        <v>0</v>
      </c>
      <c r="HU13" s="80">
        <f t="shared" si="17"/>
        <v>0</v>
      </c>
      <c r="HV13" s="80">
        <f t="shared" si="17"/>
        <v>0</v>
      </c>
      <c r="HW13" s="80">
        <f t="shared" si="17"/>
        <v>0</v>
      </c>
      <c r="HX13" s="80">
        <f t="shared" si="17"/>
        <v>0</v>
      </c>
      <c r="HY13" s="80">
        <f t="shared" si="17"/>
        <v>0</v>
      </c>
      <c r="HZ13" s="80">
        <f t="shared" si="17"/>
        <v>0</v>
      </c>
      <c r="IA13" s="80">
        <f t="shared" si="17"/>
        <v>0</v>
      </c>
      <c r="IB13" s="80">
        <f t="shared" si="17"/>
        <v>0</v>
      </c>
      <c r="IC13" s="80">
        <f t="shared" si="17"/>
        <v>0</v>
      </c>
      <c r="ID13" s="80">
        <f t="shared" si="17"/>
        <v>0</v>
      </c>
      <c r="IE13" s="80">
        <f t="shared" si="17"/>
        <v>0</v>
      </c>
      <c r="IF13" s="80">
        <f t="shared" si="18"/>
        <v>0</v>
      </c>
      <c r="IG13" s="80">
        <f t="shared" si="18"/>
        <v>0</v>
      </c>
      <c r="IH13" s="80">
        <f t="shared" si="18"/>
        <v>0</v>
      </c>
      <c r="II13" s="80">
        <f t="shared" si="18"/>
        <v>0</v>
      </c>
      <c r="IJ13" s="80">
        <f t="shared" si="18"/>
        <v>0</v>
      </c>
      <c r="IK13" s="80">
        <f t="shared" si="18"/>
        <v>0</v>
      </c>
      <c r="IL13" s="80">
        <f t="shared" si="18"/>
        <v>0</v>
      </c>
      <c r="IM13" s="80">
        <f t="shared" si="18"/>
        <v>0</v>
      </c>
      <c r="IN13" s="80">
        <f t="shared" si="18"/>
        <v>0</v>
      </c>
      <c r="IO13" s="80">
        <f t="shared" si="18"/>
        <v>0</v>
      </c>
      <c r="IP13" s="80">
        <f t="shared" si="18"/>
        <v>0</v>
      </c>
      <c r="IQ13" s="80">
        <f t="shared" si="18"/>
        <v>0</v>
      </c>
      <c r="IR13" s="80">
        <f t="shared" si="18"/>
        <v>0</v>
      </c>
      <c r="IS13" s="80">
        <f t="shared" si="18"/>
        <v>0</v>
      </c>
      <c r="IT13" s="80">
        <f t="shared" si="18"/>
        <v>0</v>
      </c>
      <c r="IU13" s="80">
        <f t="shared" si="18"/>
        <v>0</v>
      </c>
      <c r="IV13" s="80">
        <f t="shared" si="18"/>
        <v>0</v>
      </c>
      <c r="IW13" s="80">
        <f t="shared" si="18"/>
        <v>0</v>
      </c>
      <c r="IX13" s="80">
        <f t="shared" si="18"/>
        <v>0</v>
      </c>
      <c r="IY13" s="80">
        <f t="shared" si="18"/>
        <v>0</v>
      </c>
      <c r="IZ13" s="80">
        <f t="shared" si="18"/>
        <v>0</v>
      </c>
      <c r="JA13" s="80">
        <f t="shared" si="19"/>
        <v>0</v>
      </c>
      <c r="JB13" s="80">
        <f t="shared" si="19"/>
        <v>0</v>
      </c>
      <c r="JC13" s="80">
        <f t="shared" si="19"/>
        <v>0</v>
      </c>
      <c r="JD13" s="80">
        <f t="shared" si="19"/>
        <v>0</v>
      </c>
      <c r="JE13" s="80">
        <f t="shared" si="19"/>
        <v>0</v>
      </c>
      <c r="JF13" s="80">
        <f t="shared" si="19"/>
        <v>0</v>
      </c>
      <c r="JG13" s="80">
        <f t="shared" si="19"/>
        <v>0</v>
      </c>
      <c r="JH13" s="80">
        <f t="shared" si="19"/>
        <v>0</v>
      </c>
      <c r="JI13" s="80">
        <f t="shared" si="19"/>
        <v>0</v>
      </c>
    </row>
    <row r="14" spans="2:269" x14ac:dyDescent="0.25">
      <c r="B14" s="87" t="s">
        <v>1335</v>
      </c>
      <c r="C14" s="88">
        <v>4</v>
      </c>
      <c r="E14">
        <f t="shared" si="26"/>
        <v>10</v>
      </c>
      <c r="F14">
        <f t="shared" si="20"/>
        <v>4</v>
      </c>
      <c r="G14">
        <f t="shared" si="27"/>
        <v>40</v>
      </c>
      <c r="H14" s="86">
        <f t="shared" si="21"/>
        <v>0.25641025641025639</v>
      </c>
      <c r="I14" s="80">
        <f t="shared" si="22"/>
        <v>10782</v>
      </c>
      <c r="J14" s="80">
        <f t="shared" si="31"/>
        <v>2322.2760454310164</v>
      </c>
      <c r="K14" s="80">
        <f t="shared" si="23"/>
        <v>14</v>
      </c>
      <c r="L14" s="80">
        <f t="shared" si="24"/>
        <v>158</v>
      </c>
      <c r="M14" s="78">
        <f t="shared" si="28"/>
        <v>46054</v>
      </c>
      <c r="N14" s="80"/>
      <c r="O14" s="80">
        <f t="shared" si="25"/>
        <v>0</v>
      </c>
      <c r="P14" s="80">
        <f t="shared" si="25"/>
        <v>0</v>
      </c>
      <c r="Q14" s="80">
        <f t="shared" si="25"/>
        <v>0</v>
      </c>
      <c r="R14" s="80">
        <f t="shared" si="25"/>
        <v>0</v>
      </c>
      <c r="S14" s="80">
        <f t="shared" si="25"/>
        <v>0</v>
      </c>
      <c r="T14" s="80">
        <f t="shared" si="25"/>
        <v>0</v>
      </c>
      <c r="U14" s="80">
        <f t="shared" si="25"/>
        <v>0</v>
      </c>
      <c r="V14" s="80">
        <f t="shared" si="25"/>
        <v>0</v>
      </c>
      <c r="W14" s="80">
        <f t="shared" si="25"/>
        <v>0</v>
      </c>
      <c r="X14" s="80">
        <f t="shared" si="25"/>
        <v>2695.5</v>
      </c>
      <c r="Y14" s="80">
        <f t="shared" si="25"/>
        <v>2695.5</v>
      </c>
      <c r="Z14" s="80">
        <f t="shared" si="25"/>
        <v>2695.5</v>
      </c>
      <c r="AA14" s="80">
        <f t="shared" si="25"/>
        <v>2695.5</v>
      </c>
      <c r="AB14" s="80">
        <f t="shared" si="25"/>
        <v>2322.2760454310164</v>
      </c>
      <c r="AC14" s="80">
        <f t="shared" si="25"/>
        <v>2322.2760454310164</v>
      </c>
      <c r="AD14" s="80">
        <f t="shared" si="25"/>
        <v>2322.2760454310164</v>
      </c>
      <c r="AE14" s="80">
        <f t="shared" si="35"/>
        <v>2322.2760454310164</v>
      </c>
      <c r="AF14" s="80">
        <f t="shared" si="35"/>
        <v>2322.2760454310164</v>
      </c>
      <c r="AG14" s="80">
        <f t="shared" si="35"/>
        <v>2322.2760454310164</v>
      </c>
      <c r="AH14" s="80">
        <f t="shared" si="35"/>
        <v>2322.2760454310164</v>
      </c>
      <c r="AI14" s="80">
        <f t="shared" si="35"/>
        <v>2322.2760454310164</v>
      </c>
      <c r="AJ14" s="80">
        <f t="shared" si="35"/>
        <v>2322.2760454310164</v>
      </c>
      <c r="AK14" s="80">
        <f t="shared" si="35"/>
        <v>2322.2760454310164</v>
      </c>
      <c r="AL14" s="80">
        <f t="shared" si="35"/>
        <v>2322.2760454310164</v>
      </c>
      <c r="AM14" s="80">
        <f t="shared" si="35"/>
        <v>2322.2760454310164</v>
      </c>
      <c r="AN14" s="80">
        <f t="shared" si="35"/>
        <v>2322.2760454310164</v>
      </c>
      <c r="AO14" s="80">
        <f t="shared" si="35"/>
        <v>2322.2760454310164</v>
      </c>
      <c r="AP14" s="80">
        <f t="shared" si="35"/>
        <v>2322.2760454310164</v>
      </c>
      <c r="AQ14" s="80">
        <f t="shared" si="35"/>
        <v>2322.2760454310164</v>
      </c>
      <c r="AR14" s="80">
        <f t="shared" si="35"/>
        <v>2322.2760454310164</v>
      </c>
      <c r="AS14" s="80">
        <f t="shared" ref="AS14:DD17" si="38">IF(AS$4&lt;$E14,0,IF(AS$4&lt;$K14,$I14/$C$10,IF(AS$4&lt;$L14,$J14,0)))</f>
        <v>2322.2760454310164</v>
      </c>
      <c r="AT14" s="80">
        <f t="shared" si="38"/>
        <v>2322.2760454310164</v>
      </c>
      <c r="AU14" s="80">
        <f t="shared" si="38"/>
        <v>2322.2760454310164</v>
      </c>
      <c r="AV14" s="80">
        <f t="shared" si="38"/>
        <v>2322.2760454310164</v>
      </c>
      <c r="AW14" s="80">
        <f t="shared" si="38"/>
        <v>2322.2760454310164</v>
      </c>
      <c r="AX14" s="80">
        <f t="shared" si="38"/>
        <v>2322.2760454310164</v>
      </c>
      <c r="AY14" s="80">
        <f t="shared" si="38"/>
        <v>2322.2760454310164</v>
      </c>
      <c r="AZ14" s="80">
        <f t="shared" si="38"/>
        <v>2322.2760454310164</v>
      </c>
      <c r="BA14" s="80">
        <f t="shared" si="38"/>
        <v>2322.2760454310164</v>
      </c>
      <c r="BB14" s="80">
        <f t="shared" si="38"/>
        <v>2322.2760454310164</v>
      </c>
      <c r="BC14" s="80">
        <f t="shared" si="38"/>
        <v>2322.2760454310164</v>
      </c>
      <c r="BD14" s="80">
        <f t="shared" si="38"/>
        <v>2322.2760454310164</v>
      </c>
      <c r="BE14" s="80">
        <f t="shared" si="38"/>
        <v>2322.2760454310164</v>
      </c>
      <c r="BF14" s="80">
        <f t="shared" si="38"/>
        <v>2322.2760454310164</v>
      </c>
      <c r="BG14" s="80">
        <f t="shared" si="38"/>
        <v>2322.2760454310164</v>
      </c>
      <c r="BH14" s="80">
        <f t="shared" si="38"/>
        <v>2322.2760454310164</v>
      </c>
      <c r="BI14" s="80">
        <f t="shared" si="38"/>
        <v>2322.2760454310164</v>
      </c>
      <c r="BJ14" s="80">
        <f t="shared" si="38"/>
        <v>2322.2760454310164</v>
      </c>
      <c r="BK14" s="80">
        <f t="shared" si="38"/>
        <v>2322.2760454310164</v>
      </c>
      <c r="BL14" s="80">
        <f t="shared" si="38"/>
        <v>2322.2760454310164</v>
      </c>
      <c r="BM14" s="80">
        <f t="shared" si="38"/>
        <v>2322.2760454310164</v>
      </c>
      <c r="BN14" s="80">
        <f t="shared" si="38"/>
        <v>2322.2760454310164</v>
      </c>
      <c r="BO14" s="80">
        <f t="shared" si="38"/>
        <v>2322.2760454310164</v>
      </c>
      <c r="BP14" s="80">
        <f t="shared" si="38"/>
        <v>2322.2760454310164</v>
      </c>
      <c r="BQ14" s="80">
        <f t="shared" si="38"/>
        <v>2322.2760454310164</v>
      </c>
      <c r="BR14" s="80">
        <f t="shared" si="38"/>
        <v>2322.2760454310164</v>
      </c>
      <c r="BS14" s="80">
        <f t="shared" si="38"/>
        <v>2322.2760454310164</v>
      </c>
      <c r="BT14" s="80">
        <f t="shared" si="38"/>
        <v>2322.2760454310164</v>
      </c>
      <c r="BU14" s="80">
        <f t="shared" si="38"/>
        <v>2322.2760454310164</v>
      </c>
      <c r="BV14" s="80">
        <f t="shared" si="38"/>
        <v>2322.2760454310164</v>
      </c>
      <c r="BW14" s="80">
        <f t="shared" si="38"/>
        <v>2322.2760454310164</v>
      </c>
      <c r="BX14" s="80">
        <f t="shared" si="38"/>
        <v>2322.2760454310164</v>
      </c>
      <c r="BY14" s="80">
        <f t="shared" si="38"/>
        <v>2322.2760454310164</v>
      </c>
      <c r="BZ14" s="80">
        <f t="shared" si="38"/>
        <v>2322.2760454310164</v>
      </c>
      <c r="CA14" s="80">
        <f t="shared" si="38"/>
        <v>2322.2760454310164</v>
      </c>
      <c r="CB14" s="80">
        <f t="shared" si="38"/>
        <v>2322.2760454310164</v>
      </c>
      <c r="CC14" s="80">
        <f t="shared" si="38"/>
        <v>2322.2760454310164</v>
      </c>
      <c r="CD14" s="80">
        <f t="shared" si="38"/>
        <v>2322.2760454310164</v>
      </c>
      <c r="CE14" s="80">
        <f t="shared" si="38"/>
        <v>2322.2760454310164</v>
      </c>
      <c r="CF14" s="80">
        <f t="shared" si="38"/>
        <v>2322.2760454310164</v>
      </c>
      <c r="CG14" s="80">
        <f t="shared" si="38"/>
        <v>2322.2760454310164</v>
      </c>
      <c r="CH14" s="80">
        <f t="shared" si="38"/>
        <v>2322.2760454310164</v>
      </c>
      <c r="CI14" s="80">
        <f t="shared" si="38"/>
        <v>2322.2760454310164</v>
      </c>
      <c r="CJ14" s="80">
        <f t="shared" si="38"/>
        <v>2322.2760454310164</v>
      </c>
      <c r="CK14" s="80">
        <f t="shared" si="38"/>
        <v>2322.2760454310164</v>
      </c>
      <c r="CL14" s="80">
        <f t="shared" si="38"/>
        <v>2322.2760454310164</v>
      </c>
      <c r="CM14" s="80">
        <f t="shared" si="38"/>
        <v>2322.2760454310164</v>
      </c>
      <c r="CN14" s="80">
        <f t="shared" si="38"/>
        <v>2322.2760454310164</v>
      </c>
      <c r="CO14" s="80">
        <f t="shared" si="38"/>
        <v>2322.2760454310164</v>
      </c>
      <c r="CP14" s="80">
        <f t="shared" si="38"/>
        <v>2322.2760454310164</v>
      </c>
      <c r="CQ14" s="80">
        <f t="shared" si="38"/>
        <v>2322.2760454310164</v>
      </c>
      <c r="CR14" s="80">
        <f t="shared" si="38"/>
        <v>2322.2760454310164</v>
      </c>
      <c r="CS14" s="80">
        <f t="shared" si="38"/>
        <v>2322.2760454310164</v>
      </c>
      <c r="CT14" s="80">
        <f t="shared" si="38"/>
        <v>2322.2760454310164</v>
      </c>
      <c r="CU14" s="80">
        <f t="shared" si="38"/>
        <v>2322.2760454310164</v>
      </c>
      <c r="CV14" s="80">
        <f t="shared" si="38"/>
        <v>2322.2760454310164</v>
      </c>
      <c r="CW14" s="80">
        <f t="shared" si="38"/>
        <v>2322.2760454310164</v>
      </c>
      <c r="CX14" s="80">
        <f t="shared" si="38"/>
        <v>2322.2760454310164</v>
      </c>
      <c r="CY14" s="80">
        <f t="shared" si="38"/>
        <v>2322.2760454310164</v>
      </c>
      <c r="CZ14" s="80">
        <f t="shared" si="38"/>
        <v>2322.2760454310164</v>
      </c>
      <c r="DA14" s="80">
        <f t="shared" si="38"/>
        <v>2322.2760454310164</v>
      </c>
      <c r="DB14" s="80">
        <f t="shared" si="38"/>
        <v>2322.2760454310164</v>
      </c>
      <c r="DC14" s="80">
        <f t="shared" si="38"/>
        <v>2322.2760454310164</v>
      </c>
      <c r="DD14" s="80">
        <f t="shared" si="38"/>
        <v>2322.2760454310164</v>
      </c>
      <c r="DE14" s="80">
        <f t="shared" si="32"/>
        <v>2322.2760454310164</v>
      </c>
      <c r="DF14" s="80">
        <f t="shared" si="37"/>
        <v>2322.2760454310164</v>
      </c>
      <c r="DG14" s="80">
        <f t="shared" si="37"/>
        <v>2322.2760454310164</v>
      </c>
      <c r="DH14" s="80">
        <f t="shared" si="37"/>
        <v>2322.2760454310164</v>
      </c>
      <c r="DI14" s="80">
        <f t="shared" si="37"/>
        <v>2322.2760454310164</v>
      </c>
      <c r="DJ14" s="80">
        <f t="shared" si="37"/>
        <v>2322.2760454310164</v>
      </c>
      <c r="DK14" s="80">
        <f t="shared" si="37"/>
        <v>2322.2760454310164</v>
      </c>
      <c r="DL14" s="80">
        <f t="shared" si="37"/>
        <v>2322.2760454310164</v>
      </c>
      <c r="DM14" s="80">
        <f t="shared" si="37"/>
        <v>2322.2760454310164</v>
      </c>
      <c r="DN14" s="80">
        <f t="shared" si="37"/>
        <v>2322.2760454310164</v>
      </c>
      <c r="DO14" s="80">
        <f t="shared" si="37"/>
        <v>2322.2760454310164</v>
      </c>
      <c r="DP14" s="80">
        <f t="shared" si="37"/>
        <v>2322.2760454310164</v>
      </c>
      <c r="DQ14" s="80">
        <f t="shared" si="37"/>
        <v>2322.2760454310164</v>
      </c>
      <c r="DR14" s="80">
        <f t="shared" si="37"/>
        <v>2322.2760454310164</v>
      </c>
      <c r="DS14" s="80">
        <f t="shared" si="37"/>
        <v>2322.2760454310164</v>
      </c>
      <c r="DT14" s="80">
        <f t="shared" si="37"/>
        <v>2322.2760454310164</v>
      </c>
      <c r="DU14" s="80">
        <f t="shared" si="37"/>
        <v>2322.2760454310164</v>
      </c>
      <c r="DV14" s="80">
        <f t="shared" si="37"/>
        <v>2322.2760454310164</v>
      </c>
      <c r="DW14" s="80">
        <f t="shared" si="37"/>
        <v>2322.2760454310164</v>
      </c>
      <c r="DX14" s="80">
        <f t="shared" si="37"/>
        <v>2322.2760454310164</v>
      </c>
      <c r="DY14" s="80">
        <f t="shared" si="37"/>
        <v>2322.2760454310164</v>
      </c>
      <c r="DZ14" s="80">
        <f t="shared" si="37"/>
        <v>2322.2760454310164</v>
      </c>
      <c r="EA14" s="80">
        <f t="shared" si="37"/>
        <v>2322.2760454310164</v>
      </c>
      <c r="EB14" s="80">
        <f t="shared" si="37"/>
        <v>2322.2760454310164</v>
      </c>
      <c r="EC14" s="80">
        <f t="shared" si="37"/>
        <v>2322.2760454310164</v>
      </c>
      <c r="ED14" s="80">
        <f t="shared" si="37"/>
        <v>2322.2760454310164</v>
      </c>
      <c r="EE14" s="80">
        <f t="shared" si="37"/>
        <v>2322.2760454310164</v>
      </c>
      <c r="EF14" s="80">
        <f t="shared" si="37"/>
        <v>2322.2760454310164</v>
      </c>
      <c r="EG14" s="80">
        <f t="shared" si="37"/>
        <v>2322.2760454310164</v>
      </c>
      <c r="EH14" s="80">
        <f t="shared" si="37"/>
        <v>2322.2760454310164</v>
      </c>
      <c r="EI14" s="80">
        <f t="shared" si="37"/>
        <v>2322.2760454310164</v>
      </c>
      <c r="EJ14" s="80">
        <f t="shared" si="37"/>
        <v>2322.2760454310164</v>
      </c>
      <c r="EK14" s="80">
        <f t="shared" si="37"/>
        <v>2322.2760454310164</v>
      </c>
      <c r="EL14" s="80">
        <f t="shared" si="37"/>
        <v>2322.2760454310164</v>
      </c>
      <c r="EM14" s="80">
        <f t="shared" si="37"/>
        <v>2322.2760454310164</v>
      </c>
      <c r="EN14" s="80">
        <f t="shared" si="37"/>
        <v>2322.2760454310164</v>
      </c>
      <c r="EO14" s="80">
        <f t="shared" si="37"/>
        <v>2322.2760454310164</v>
      </c>
      <c r="EP14" s="80">
        <f t="shared" si="37"/>
        <v>2322.2760454310164</v>
      </c>
      <c r="EQ14" s="80">
        <f t="shared" si="37"/>
        <v>2322.2760454310164</v>
      </c>
      <c r="ER14" s="80">
        <f t="shared" si="37"/>
        <v>2322.2760454310164</v>
      </c>
      <c r="ES14" s="80">
        <f t="shared" si="37"/>
        <v>2322.2760454310164</v>
      </c>
      <c r="ET14" s="80">
        <f t="shared" si="37"/>
        <v>2322.2760454310164</v>
      </c>
      <c r="EU14" s="80">
        <f t="shared" si="37"/>
        <v>2322.2760454310164</v>
      </c>
      <c r="EV14" s="80">
        <f t="shared" si="37"/>
        <v>2322.2760454310164</v>
      </c>
      <c r="EW14" s="80">
        <f t="shared" si="37"/>
        <v>2322.2760454310164</v>
      </c>
      <c r="EX14" s="80">
        <f t="shared" si="37"/>
        <v>2322.2760454310164</v>
      </c>
      <c r="EY14" s="80">
        <f t="shared" si="37"/>
        <v>2322.2760454310164</v>
      </c>
      <c r="EZ14" s="80">
        <f t="shared" si="37"/>
        <v>2322.2760454310164</v>
      </c>
      <c r="FA14" s="80">
        <f t="shared" si="37"/>
        <v>2322.2760454310164</v>
      </c>
      <c r="FB14" s="80">
        <f t="shared" si="37"/>
        <v>2322.2760454310164</v>
      </c>
      <c r="FC14" s="80">
        <f t="shared" si="37"/>
        <v>2322.2760454310164</v>
      </c>
      <c r="FD14" s="80">
        <f t="shared" si="37"/>
        <v>2322.2760454310164</v>
      </c>
      <c r="FE14" s="80">
        <f t="shared" si="37"/>
        <v>2322.2760454310164</v>
      </c>
      <c r="FF14" s="80">
        <f t="shared" si="37"/>
        <v>2322.2760454310164</v>
      </c>
      <c r="FG14" s="80">
        <f t="shared" si="37"/>
        <v>2322.2760454310164</v>
      </c>
      <c r="FH14" s="80">
        <f t="shared" si="37"/>
        <v>2322.2760454310164</v>
      </c>
      <c r="FI14" s="80">
        <f t="shared" si="37"/>
        <v>2322.2760454310164</v>
      </c>
      <c r="FJ14" s="80">
        <f t="shared" si="37"/>
        <v>2322.2760454310164</v>
      </c>
      <c r="FK14" s="80">
        <f t="shared" si="37"/>
        <v>2322.2760454310164</v>
      </c>
      <c r="FL14" s="80">
        <f t="shared" si="37"/>
        <v>2322.2760454310164</v>
      </c>
      <c r="FM14" s="80">
        <f t="shared" si="37"/>
        <v>2322.2760454310164</v>
      </c>
      <c r="FN14" s="80">
        <f t="shared" si="37"/>
        <v>2322.2760454310164</v>
      </c>
      <c r="FO14" s="80">
        <f t="shared" si="37"/>
        <v>2322.2760454310164</v>
      </c>
      <c r="FP14" s="80">
        <f t="shared" si="37"/>
        <v>0</v>
      </c>
      <c r="FQ14" s="80">
        <f t="shared" si="37"/>
        <v>0</v>
      </c>
      <c r="FR14" s="80">
        <f t="shared" si="36"/>
        <v>0</v>
      </c>
      <c r="FS14" s="80">
        <f t="shared" si="36"/>
        <v>0</v>
      </c>
      <c r="FT14" s="80">
        <f t="shared" si="36"/>
        <v>0</v>
      </c>
      <c r="FU14" s="80">
        <f t="shared" si="36"/>
        <v>0</v>
      </c>
      <c r="FV14" s="80">
        <f t="shared" si="36"/>
        <v>0</v>
      </c>
      <c r="FW14" s="80">
        <f t="shared" si="36"/>
        <v>0</v>
      </c>
      <c r="FX14" s="80">
        <f t="shared" si="36"/>
        <v>0</v>
      </c>
      <c r="FY14" s="80">
        <f t="shared" si="36"/>
        <v>0</v>
      </c>
      <c r="FZ14" s="80">
        <f t="shared" si="36"/>
        <v>0</v>
      </c>
      <c r="GA14" s="80">
        <f t="shared" si="36"/>
        <v>0</v>
      </c>
      <c r="GB14" s="80">
        <f t="shared" si="36"/>
        <v>0</v>
      </c>
      <c r="GC14" s="80">
        <f t="shared" si="36"/>
        <v>0</v>
      </c>
      <c r="GD14" s="80">
        <f t="shared" si="36"/>
        <v>0</v>
      </c>
      <c r="GE14" s="80">
        <f t="shared" si="36"/>
        <v>0</v>
      </c>
      <c r="GF14" s="80">
        <f t="shared" si="36"/>
        <v>0</v>
      </c>
      <c r="GG14" s="80">
        <f t="shared" si="36"/>
        <v>0</v>
      </c>
      <c r="GH14" s="80">
        <f t="shared" si="36"/>
        <v>0</v>
      </c>
      <c r="GI14" s="80">
        <f t="shared" si="36"/>
        <v>0</v>
      </c>
      <c r="GJ14" s="80">
        <f t="shared" si="36"/>
        <v>0</v>
      </c>
      <c r="GK14" s="80">
        <f t="shared" si="36"/>
        <v>0</v>
      </c>
      <c r="GL14" s="80">
        <f t="shared" si="36"/>
        <v>0</v>
      </c>
      <c r="GM14" s="80">
        <f t="shared" si="36"/>
        <v>0</v>
      </c>
      <c r="GN14" s="80">
        <f t="shared" si="36"/>
        <v>0</v>
      </c>
      <c r="GO14" s="80">
        <f t="shared" si="36"/>
        <v>0</v>
      </c>
      <c r="GP14" s="80">
        <f t="shared" si="36"/>
        <v>0</v>
      </c>
      <c r="GQ14" s="80">
        <f t="shared" si="36"/>
        <v>0</v>
      </c>
      <c r="GR14" s="80">
        <f t="shared" si="36"/>
        <v>0</v>
      </c>
      <c r="GS14" s="80">
        <f t="shared" si="36"/>
        <v>0</v>
      </c>
      <c r="GT14" s="80">
        <f t="shared" si="36"/>
        <v>0</v>
      </c>
      <c r="GU14" s="80">
        <f t="shared" si="36"/>
        <v>0</v>
      </c>
      <c r="GV14" s="80">
        <f t="shared" si="36"/>
        <v>0</v>
      </c>
      <c r="GW14" s="80">
        <f t="shared" si="36"/>
        <v>0</v>
      </c>
      <c r="GX14" s="80">
        <f t="shared" si="36"/>
        <v>0</v>
      </c>
      <c r="GY14" s="80">
        <f t="shared" si="36"/>
        <v>0</v>
      </c>
      <c r="GZ14" s="80">
        <f t="shared" si="34"/>
        <v>0</v>
      </c>
      <c r="HA14" s="80">
        <f t="shared" si="34"/>
        <v>0</v>
      </c>
      <c r="HB14" s="80">
        <f t="shared" si="16"/>
        <v>0</v>
      </c>
      <c r="HC14" s="80">
        <f t="shared" si="16"/>
        <v>0</v>
      </c>
      <c r="HD14" s="80">
        <f t="shared" si="16"/>
        <v>0</v>
      </c>
      <c r="HE14" s="80">
        <f t="shared" si="16"/>
        <v>0</v>
      </c>
      <c r="HF14" s="80">
        <f t="shared" si="16"/>
        <v>0</v>
      </c>
      <c r="HG14" s="80">
        <f t="shared" si="16"/>
        <v>0</v>
      </c>
      <c r="HH14" s="80">
        <f t="shared" si="16"/>
        <v>0</v>
      </c>
      <c r="HI14" s="80">
        <f t="shared" si="16"/>
        <v>0</v>
      </c>
      <c r="HJ14" s="80">
        <f t="shared" si="16"/>
        <v>0</v>
      </c>
      <c r="HK14" s="80">
        <f t="shared" si="16"/>
        <v>0</v>
      </c>
      <c r="HL14" s="80">
        <f t="shared" si="16"/>
        <v>0</v>
      </c>
      <c r="HM14" s="80">
        <f t="shared" si="16"/>
        <v>0</v>
      </c>
      <c r="HN14" s="80">
        <f t="shared" si="16"/>
        <v>0</v>
      </c>
      <c r="HO14" s="80">
        <f t="shared" si="16"/>
        <v>0</v>
      </c>
      <c r="HP14" s="80">
        <f t="shared" si="17"/>
        <v>0</v>
      </c>
      <c r="HQ14" s="80">
        <f t="shared" si="17"/>
        <v>0</v>
      </c>
      <c r="HR14" s="80">
        <f t="shared" si="17"/>
        <v>0</v>
      </c>
      <c r="HS14" s="80">
        <f t="shared" si="17"/>
        <v>0</v>
      </c>
      <c r="HT14" s="80">
        <f t="shared" si="17"/>
        <v>0</v>
      </c>
      <c r="HU14" s="80">
        <f t="shared" si="17"/>
        <v>0</v>
      </c>
      <c r="HV14" s="80">
        <f t="shared" si="17"/>
        <v>0</v>
      </c>
      <c r="HW14" s="80">
        <f t="shared" si="17"/>
        <v>0</v>
      </c>
      <c r="HX14" s="80">
        <f t="shared" si="17"/>
        <v>0</v>
      </c>
      <c r="HY14" s="80">
        <f t="shared" si="17"/>
        <v>0</v>
      </c>
      <c r="HZ14" s="80">
        <f t="shared" si="17"/>
        <v>0</v>
      </c>
      <c r="IA14" s="80">
        <f t="shared" si="17"/>
        <v>0</v>
      </c>
      <c r="IB14" s="80">
        <f t="shared" si="17"/>
        <v>0</v>
      </c>
      <c r="IC14" s="80">
        <f t="shared" si="17"/>
        <v>0</v>
      </c>
      <c r="ID14" s="80">
        <f t="shared" si="17"/>
        <v>0</v>
      </c>
      <c r="IE14" s="80">
        <f t="shared" si="17"/>
        <v>0</v>
      </c>
      <c r="IF14" s="80">
        <f t="shared" si="18"/>
        <v>0</v>
      </c>
      <c r="IG14" s="80">
        <f t="shared" si="18"/>
        <v>0</v>
      </c>
      <c r="IH14" s="80">
        <f t="shared" si="18"/>
        <v>0</v>
      </c>
      <c r="II14" s="80">
        <f t="shared" si="18"/>
        <v>0</v>
      </c>
      <c r="IJ14" s="80">
        <f t="shared" si="18"/>
        <v>0</v>
      </c>
      <c r="IK14" s="80">
        <f t="shared" si="18"/>
        <v>0</v>
      </c>
      <c r="IL14" s="80">
        <f t="shared" si="18"/>
        <v>0</v>
      </c>
      <c r="IM14" s="80">
        <f t="shared" si="18"/>
        <v>0</v>
      </c>
      <c r="IN14" s="80">
        <f t="shared" si="18"/>
        <v>0</v>
      </c>
      <c r="IO14" s="80">
        <f t="shared" si="18"/>
        <v>0</v>
      </c>
      <c r="IP14" s="80">
        <f t="shared" si="18"/>
        <v>0</v>
      </c>
      <c r="IQ14" s="80">
        <f t="shared" si="18"/>
        <v>0</v>
      </c>
      <c r="IR14" s="80">
        <f t="shared" si="18"/>
        <v>0</v>
      </c>
      <c r="IS14" s="80">
        <f t="shared" si="18"/>
        <v>0</v>
      </c>
      <c r="IT14" s="80">
        <f t="shared" si="18"/>
        <v>0</v>
      </c>
      <c r="IU14" s="80">
        <f t="shared" si="18"/>
        <v>0</v>
      </c>
      <c r="IV14" s="80">
        <f t="shared" si="18"/>
        <v>0</v>
      </c>
      <c r="IW14" s="80">
        <f t="shared" si="18"/>
        <v>0</v>
      </c>
      <c r="IX14" s="80">
        <f t="shared" si="18"/>
        <v>0</v>
      </c>
      <c r="IY14" s="80">
        <f t="shared" si="18"/>
        <v>0</v>
      </c>
      <c r="IZ14" s="80">
        <f t="shared" si="18"/>
        <v>0</v>
      </c>
      <c r="JA14" s="80">
        <f t="shared" si="19"/>
        <v>0</v>
      </c>
      <c r="JB14" s="80">
        <f t="shared" si="19"/>
        <v>0</v>
      </c>
      <c r="JC14" s="80">
        <f t="shared" si="19"/>
        <v>0</v>
      </c>
      <c r="JD14" s="80">
        <f t="shared" si="19"/>
        <v>0</v>
      </c>
      <c r="JE14" s="80">
        <f t="shared" si="19"/>
        <v>0</v>
      </c>
      <c r="JF14" s="80">
        <f t="shared" si="19"/>
        <v>0</v>
      </c>
      <c r="JG14" s="80">
        <f t="shared" si="19"/>
        <v>0</v>
      </c>
      <c r="JH14" s="80">
        <f t="shared" si="19"/>
        <v>0</v>
      </c>
      <c r="JI14" s="80">
        <f t="shared" si="19"/>
        <v>0</v>
      </c>
    </row>
    <row r="15" spans="2:269" x14ac:dyDescent="0.25">
      <c r="B15" s="87" t="s">
        <v>1336</v>
      </c>
      <c r="C15" s="92">
        <v>0.1</v>
      </c>
      <c r="E15">
        <f t="shared" si="26"/>
        <v>11</v>
      </c>
      <c r="F15">
        <f t="shared" si="20"/>
        <v>4</v>
      </c>
      <c r="G15">
        <f t="shared" si="27"/>
        <v>44</v>
      </c>
      <c r="H15" s="86">
        <f t="shared" si="21"/>
        <v>0.28205128205128205</v>
      </c>
      <c r="I15" s="80">
        <f t="shared" si="22"/>
        <v>10782</v>
      </c>
      <c r="J15" s="80">
        <f t="shared" si="31"/>
        <v>2322.2760454310164</v>
      </c>
      <c r="K15">
        <f t="shared" si="23"/>
        <v>15</v>
      </c>
      <c r="L15">
        <f t="shared" si="24"/>
        <v>159</v>
      </c>
      <c r="M15">
        <f t="shared" si="28"/>
        <v>46082</v>
      </c>
      <c r="O15" s="80">
        <f t="shared" si="25"/>
        <v>0</v>
      </c>
      <c r="P15" s="80">
        <f t="shared" si="25"/>
        <v>0</v>
      </c>
      <c r="Q15" s="80">
        <f t="shared" si="25"/>
        <v>0</v>
      </c>
      <c r="R15" s="80">
        <f t="shared" si="25"/>
        <v>0</v>
      </c>
      <c r="S15" s="80">
        <f t="shared" si="25"/>
        <v>0</v>
      </c>
      <c r="T15" s="80">
        <f t="shared" si="25"/>
        <v>0</v>
      </c>
      <c r="U15" s="80">
        <f t="shared" si="25"/>
        <v>0</v>
      </c>
      <c r="V15" s="80">
        <f t="shared" si="25"/>
        <v>0</v>
      </c>
      <c r="W15" s="80">
        <f t="shared" si="25"/>
        <v>0</v>
      </c>
      <c r="X15" s="80">
        <f t="shared" si="25"/>
        <v>0</v>
      </c>
      <c r="Y15" s="80">
        <f t="shared" si="25"/>
        <v>2695.5</v>
      </c>
      <c r="Z15" s="80">
        <f t="shared" si="25"/>
        <v>2695.5</v>
      </c>
      <c r="AA15" s="80">
        <f t="shared" si="25"/>
        <v>2695.5</v>
      </c>
      <c r="AB15" s="80">
        <f t="shared" si="25"/>
        <v>2695.5</v>
      </c>
      <c r="AC15" s="80">
        <f t="shared" si="25"/>
        <v>2322.2760454310164</v>
      </c>
      <c r="AD15" s="80">
        <f t="shared" si="25"/>
        <v>2322.2760454310164</v>
      </c>
      <c r="AE15" s="80">
        <f t="shared" ref="AE15:AT30" si="39">IF(AE$4&lt;$E15,0,IF(AE$4&lt;$K15,$I15/$C$10,IF(AE$4&lt;$L15,$J15,0)))</f>
        <v>2322.2760454310164</v>
      </c>
      <c r="AF15" s="80">
        <f t="shared" si="39"/>
        <v>2322.2760454310164</v>
      </c>
      <c r="AG15" s="80">
        <f t="shared" si="39"/>
        <v>2322.2760454310164</v>
      </c>
      <c r="AH15" s="80">
        <f t="shared" si="39"/>
        <v>2322.2760454310164</v>
      </c>
      <c r="AI15" s="80">
        <f t="shared" si="39"/>
        <v>2322.2760454310164</v>
      </c>
      <c r="AJ15" s="80">
        <f t="shared" si="39"/>
        <v>2322.2760454310164</v>
      </c>
      <c r="AK15" s="80">
        <f t="shared" si="39"/>
        <v>2322.2760454310164</v>
      </c>
      <c r="AL15" s="80">
        <f t="shared" si="39"/>
        <v>2322.2760454310164</v>
      </c>
      <c r="AM15" s="80">
        <f t="shared" si="39"/>
        <v>2322.2760454310164</v>
      </c>
      <c r="AN15" s="80">
        <f t="shared" si="39"/>
        <v>2322.2760454310164</v>
      </c>
      <c r="AO15" s="80">
        <f t="shared" si="39"/>
        <v>2322.2760454310164</v>
      </c>
      <c r="AP15" s="80">
        <f t="shared" si="39"/>
        <v>2322.2760454310164</v>
      </c>
      <c r="AQ15" s="80">
        <f t="shared" si="39"/>
        <v>2322.2760454310164</v>
      </c>
      <c r="AR15" s="80">
        <f t="shared" si="39"/>
        <v>2322.2760454310164</v>
      </c>
      <c r="AS15" s="80">
        <f t="shared" si="38"/>
        <v>2322.2760454310164</v>
      </c>
      <c r="AT15" s="80">
        <f t="shared" si="38"/>
        <v>2322.2760454310164</v>
      </c>
      <c r="AU15" s="80">
        <f t="shared" si="38"/>
        <v>2322.2760454310164</v>
      </c>
      <c r="AV15" s="80">
        <f t="shared" si="38"/>
        <v>2322.2760454310164</v>
      </c>
      <c r="AW15" s="80">
        <f t="shared" si="38"/>
        <v>2322.2760454310164</v>
      </c>
      <c r="AX15" s="80">
        <f t="shared" si="38"/>
        <v>2322.2760454310164</v>
      </c>
      <c r="AY15" s="80">
        <f t="shared" si="38"/>
        <v>2322.2760454310164</v>
      </c>
      <c r="AZ15" s="80">
        <f t="shared" si="38"/>
        <v>2322.2760454310164</v>
      </c>
      <c r="BA15" s="80">
        <f t="shared" si="38"/>
        <v>2322.2760454310164</v>
      </c>
      <c r="BB15" s="80">
        <f t="shared" si="38"/>
        <v>2322.2760454310164</v>
      </c>
      <c r="BC15" s="80">
        <f t="shared" si="38"/>
        <v>2322.2760454310164</v>
      </c>
      <c r="BD15" s="80">
        <f t="shared" si="38"/>
        <v>2322.2760454310164</v>
      </c>
      <c r="BE15" s="80">
        <f t="shared" si="38"/>
        <v>2322.2760454310164</v>
      </c>
      <c r="BF15" s="80">
        <f t="shared" si="38"/>
        <v>2322.2760454310164</v>
      </c>
      <c r="BG15" s="80">
        <f t="shared" si="38"/>
        <v>2322.2760454310164</v>
      </c>
      <c r="BH15" s="80">
        <f t="shared" si="38"/>
        <v>2322.2760454310164</v>
      </c>
      <c r="BI15" s="80">
        <f t="shared" si="38"/>
        <v>2322.2760454310164</v>
      </c>
      <c r="BJ15" s="80">
        <f t="shared" si="38"/>
        <v>2322.2760454310164</v>
      </c>
      <c r="BK15" s="80">
        <f t="shared" si="38"/>
        <v>2322.2760454310164</v>
      </c>
      <c r="BL15" s="80">
        <f t="shared" si="38"/>
        <v>2322.2760454310164</v>
      </c>
      <c r="BM15" s="80">
        <f t="shared" si="38"/>
        <v>2322.2760454310164</v>
      </c>
      <c r="BN15" s="80">
        <f t="shared" si="38"/>
        <v>2322.2760454310164</v>
      </c>
      <c r="BO15" s="80">
        <f t="shared" si="38"/>
        <v>2322.2760454310164</v>
      </c>
      <c r="BP15" s="80">
        <f t="shared" si="38"/>
        <v>2322.2760454310164</v>
      </c>
      <c r="BQ15" s="80">
        <f t="shared" si="38"/>
        <v>2322.2760454310164</v>
      </c>
      <c r="BR15" s="80">
        <f t="shared" si="38"/>
        <v>2322.2760454310164</v>
      </c>
      <c r="BS15" s="80">
        <f t="shared" si="38"/>
        <v>2322.2760454310164</v>
      </c>
      <c r="BT15" s="80">
        <f t="shared" si="38"/>
        <v>2322.2760454310164</v>
      </c>
      <c r="BU15" s="80">
        <f t="shared" si="38"/>
        <v>2322.2760454310164</v>
      </c>
      <c r="BV15" s="80">
        <f t="shared" si="38"/>
        <v>2322.2760454310164</v>
      </c>
      <c r="BW15" s="80">
        <f t="shared" si="38"/>
        <v>2322.2760454310164</v>
      </c>
      <c r="BX15" s="80">
        <f t="shared" si="38"/>
        <v>2322.2760454310164</v>
      </c>
      <c r="BY15" s="80">
        <f t="shared" si="38"/>
        <v>2322.2760454310164</v>
      </c>
      <c r="BZ15" s="80">
        <f t="shared" si="38"/>
        <v>2322.2760454310164</v>
      </c>
      <c r="CA15" s="80">
        <f t="shared" si="38"/>
        <v>2322.2760454310164</v>
      </c>
      <c r="CB15" s="80">
        <f t="shared" si="38"/>
        <v>2322.2760454310164</v>
      </c>
      <c r="CC15" s="80">
        <f t="shared" si="38"/>
        <v>2322.2760454310164</v>
      </c>
      <c r="CD15" s="80">
        <f t="shared" si="38"/>
        <v>2322.2760454310164</v>
      </c>
      <c r="CE15" s="80">
        <f t="shared" si="38"/>
        <v>2322.2760454310164</v>
      </c>
      <c r="CF15" s="80">
        <f t="shared" si="38"/>
        <v>2322.2760454310164</v>
      </c>
      <c r="CG15" s="80">
        <f t="shared" si="38"/>
        <v>2322.2760454310164</v>
      </c>
      <c r="CH15" s="80">
        <f t="shared" si="38"/>
        <v>2322.2760454310164</v>
      </c>
      <c r="CI15" s="80">
        <f t="shared" si="38"/>
        <v>2322.2760454310164</v>
      </c>
      <c r="CJ15" s="80">
        <f t="shared" si="38"/>
        <v>2322.2760454310164</v>
      </c>
      <c r="CK15" s="80">
        <f t="shared" si="38"/>
        <v>2322.2760454310164</v>
      </c>
      <c r="CL15" s="80">
        <f t="shared" si="38"/>
        <v>2322.2760454310164</v>
      </c>
      <c r="CM15" s="80">
        <f t="shared" si="38"/>
        <v>2322.2760454310164</v>
      </c>
      <c r="CN15" s="80">
        <f t="shared" si="38"/>
        <v>2322.2760454310164</v>
      </c>
      <c r="CO15" s="80">
        <f t="shared" si="38"/>
        <v>2322.2760454310164</v>
      </c>
      <c r="CP15" s="80">
        <f t="shared" si="38"/>
        <v>2322.2760454310164</v>
      </c>
      <c r="CQ15" s="80">
        <f t="shared" si="38"/>
        <v>2322.2760454310164</v>
      </c>
      <c r="CR15" s="80">
        <f t="shared" si="38"/>
        <v>2322.2760454310164</v>
      </c>
      <c r="CS15" s="80">
        <f t="shared" si="38"/>
        <v>2322.2760454310164</v>
      </c>
      <c r="CT15" s="80">
        <f t="shared" si="38"/>
        <v>2322.2760454310164</v>
      </c>
      <c r="CU15" s="80">
        <f t="shared" si="38"/>
        <v>2322.2760454310164</v>
      </c>
      <c r="CV15" s="80">
        <f t="shared" si="38"/>
        <v>2322.2760454310164</v>
      </c>
      <c r="CW15" s="80">
        <f t="shared" si="38"/>
        <v>2322.2760454310164</v>
      </c>
      <c r="CX15" s="80">
        <f t="shared" si="38"/>
        <v>2322.2760454310164</v>
      </c>
      <c r="CY15" s="80">
        <f t="shared" si="38"/>
        <v>2322.2760454310164</v>
      </c>
      <c r="CZ15" s="80">
        <f t="shared" si="38"/>
        <v>2322.2760454310164</v>
      </c>
      <c r="DA15" s="80">
        <f t="shared" si="38"/>
        <v>2322.2760454310164</v>
      </c>
      <c r="DB15" s="80">
        <f t="shared" si="38"/>
        <v>2322.2760454310164</v>
      </c>
      <c r="DC15" s="80">
        <f t="shared" si="38"/>
        <v>2322.2760454310164</v>
      </c>
      <c r="DD15" s="80">
        <f t="shared" si="38"/>
        <v>2322.2760454310164</v>
      </c>
      <c r="DE15" s="80">
        <f t="shared" si="32"/>
        <v>2322.2760454310164</v>
      </c>
      <c r="DF15" s="80">
        <f t="shared" si="37"/>
        <v>2322.2760454310164</v>
      </c>
      <c r="DG15" s="80">
        <f t="shared" si="37"/>
        <v>2322.2760454310164</v>
      </c>
      <c r="DH15" s="80">
        <f t="shared" si="37"/>
        <v>2322.2760454310164</v>
      </c>
      <c r="DI15" s="80">
        <f t="shared" si="37"/>
        <v>2322.2760454310164</v>
      </c>
      <c r="DJ15" s="80">
        <f t="shared" si="37"/>
        <v>2322.2760454310164</v>
      </c>
      <c r="DK15" s="80">
        <f t="shared" si="37"/>
        <v>2322.2760454310164</v>
      </c>
      <c r="DL15" s="80">
        <f t="shared" si="37"/>
        <v>2322.2760454310164</v>
      </c>
      <c r="DM15" s="80">
        <f t="shared" si="37"/>
        <v>2322.2760454310164</v>
      </c>
      <c r="DN15" s="80">
        <f t="shared" si="37"/>
        <v>2322.2760454310164</v>
      </c>
      <c r="DO15" s="80">
        <f t="shared" si="37"/>
        <v>2322.2760454310164</v>
      </c>
      <c r="DP15" s="80">
        <f t="shared" si="37"/>
        <v>2322.2760454310164</v>
      </c>
      <c r="DQ15" s="80">
        <f t="shared" si="37"/>
        <v>2322.2760454310164</v>
      </c>
      <c r="DR15" s="80">
        <f t="shared" si="37"/>
        <v>2322.2760454310164</v>
      </c>
      <c r="DS15" s="80">
        <f t="shared" si="37"/>
        <v>2322.2760454310164</v>
      </c>
      <c r="DT15" s="80">
        <f t="shared" si="37"/>
        <v>2322.2760454310164</v>
      </c>
      <c r="DU15" s="80">
        <f t="shared" si="37"/>
        <v>2322.2760454310164</v>
      </c>
      <c r="DV15" s="80">
        <f t="shared" si="37"/>
        <v>2322.2760454310164</v>
      </c>
      <c r="DW15" s="80">
        <f t="shared" si="37"/>
        <v>2322.2760454310164</v>
      </c>
      <c r="DX15" s="80">
        <f t="shared" si="37"/>
        <v>2322.2760454310164</v>
      </c>
      <c r="DY15" s="80">
        <f t="shared" si="37"/>
        <v>2322.2760454310164</v>
      </c>
      <c r="DZ15" s="80">
        <f t="shared" si="37"/>
        <v>2322.2760454310164</v>
      </c>
      <c r="EA15" s="80">
        <f t="shared" si="37"/>
        <v>2322.2760454310164</v>
      </c>
      <c r="EB15" s="80">
        <f t="shared" si="37"/>
        <v>2322.2760454310164</v>
      </c>
      <c r="EC15" s="80">
        <f t="shared" si="37"/>
        <v>2322.2760454310164</v>
      </c>
      <c r="ED15" s="80">
        <f t="shared" si="37"/>
        <v>2322.2760454310164</v>
      </c>
      <c r="EE15" s="80">
        <f t="shared" si="37"/>
        <v>2322.2760454310164</v>
      </c>
      <c r="EF15" s="80">
        <f t="shared" si="37"/>
        <v>2322.2760454310164</v>
      </c>
      <c r="EG15" s="80">
        <f t="shared" si="37"/>
        <v>2322.2760454310164</v>
      </c>
      <c r="EH15" s="80">
        <f t="shared" si="37"/>
        <v>2322.2760454310164</v>
      </c>
      <c r="EI15" s="80">
        <f t="shared" si="37"/>
        <v>2322.2760454310164</v>
      </c>
      <c r="EJ15" s="80">
        <f t="shared" si="37"/>
        <v>2322.2760454310164</v>
      </c>
      <c r="EK15" s="80">
        <f t="shared" si="37"/>
        <v>2322.2760454310164</v>
      </c>
      <c r="EL15" s="80">
        <f t="shared" si="37"/>
        <v>2322.2760454310164</v>
      </c>
      <c r="EM15" s="80">
        <f t="shared" si="37"/>
        <v>2322.2760454310164</v>
      </c>
      <c r="EN15" s="80">
        <f t="shared" si="37"/>
        <v>2322.2760454310164</v>
      </c>
      <c r="EO15" s="80">
        <f t="shared" si="37"/>
        <v>2322.2760454310164</v>
      </c>
      <c r="EP15" s="80">
        <f t="shared" si="37"/>
        <v>2322.2760454310164</v>
      </c>
      <c r="EQ15" s="80">
        <f t="shared" si="37"/>
        <v>2322.2760454310164</v>
      </c>
      <c r="ER15" s="80">
        <f t="shared" si="37"/>
        <v>2322.2760454310164</v>
      </c>
      <c r="ES15" s="80">
        <f t="shared" si="37"/>
        <v>2322.2760454310164</v>
      </c>
      <c r="ET15" s="80">
        <f t="shared" si="37"/>
        <v>2322.2760454310164</v>
      </c>
      <c r="EU15" s="80">
        <f t="shared" si="37"/>
        <v>2322.2760454310164</v>
      </c>
      <c r="EV15" s="80">
        <f t="shared" si="37"/>
        <v>2322.2760454310164</v>
      </c>
      <c r="EW15" s="80">
        <f t="shared" si="37"/>
        <v>2322.2760454310164</v>
      </c>
      <c r="EX15" s="80">
        <f t="shared" si="37"/>
        <v>2322.2760454310164</v>
      </c>
      <c r="EY15" s="80">
        <f t="shared" si="37"/>
        <v>2322.2760454310164</v>
      </c>
      <c r="EZ15" s="80">
        <f t="shared" si="37"/>
        <v>2322.2760454310164</v>
      </c>
      <c r="FA15" s="80">
        <f t="shared" si="37"/>
        <v>2322.2760454310164</v>
      </c>
      <c r="FB15" s="80">
        <f t="shared" si="37"/>
        <v>2322.2760454310164</v>
      </c>
      <c r="FC15" s="80">
        <f t="shared" si="37"/>
        <v>2322.2760454310164</v>
      </c>
      <c r="FD15" s="80">
        <f t="shared" si="37"/>
        <v>2322.2760454310164</v>
      </c>
      <c r="FE15" s="80">
        <f t="shared" si="37"/>
        <v>2322.2760454310164</v>
      </c>
      <c r="FF15" s="80">
        <f t="shared" si="37"/>
        <v>2322.2760454310164</v>
      </c>
      <c r="FG15" s="80">
        <f t="shared" si="37"/>
        <v>2322.2760454310164</v>
      </c>
      <c r="FH15" s="80">
        <f t="shared" si="37"/>
        <v>2322.2760454310164</v>
      </c>
      <c r="FI15" s="80">
        <f t="shared" si="37"/>
        <v>2322.2760454310164</v>
      </c>
      <c r="FJ15" s="80">
        <f t="shared" si="37"/>
        <v>2322.2760454310164</v>
      </c>
      <c r="FK15" s="80">
        <f t="shared" si="37"/>
        <v>2322.2760454310164</v>
      </c>
      <c r="FL15" s="80">
        <f t="shared" si="37"/>
        <v>2322.2760454310164</v>
      </c>
      <c r="FM15" s="80">
        <f t="shared" si="37"/>
        <v>2322.2760454310164</v>
      </c>
      <c r="FN15" s="80">
        <f t="shared" si="37"/>
        <v>2322.2760454310164</v>
      </c>
      <c r="FO15" s="80">
        <f t="shared" si="37"/>
        <v>2322.2760454310164</v>
      </c>
      <c r="FP15" s="80">
        <f t="shared" si="37"/>
        <v>2322.2760454310164</v>
      </c>
      <c r="FQ15" s="80">
        <f t="shared" si="37"/>
        <v>0</v>
      </c>
      <c r="FR15" s="80">
        <f t="shared" si="36"/>
        <v>0</v>
      </c>
      <c r="FS15" s="80">
        <f t="shared" si="36"/>
        <v>0</v>
      </c>
      <c r="FT15" s="80">
        <f t="shared" si="36"/>
        <v>0</v>
      </c>
      <c r="FU15" s="80">
        <f t="shared" si="36"/>
        <v>0</v>
      </c>
      <c r="FV15" s="80">
        <f t="shared" si="36"/>
        <v>0</v>
      </c>
      <c r="FW15" s="80">
        <f t="shared" si="36"/>
        <v>0</v>
      </c>
      <c r="FX15" s="80">
        <f t="shared" si="36"/>
        <v>0</v>
      </c>
      <c r="FY15" s="80">
        <f t="shared" si="36"/>
        <v>0</v>
      </c>
      <c r="FZ15" s="80">
        <f t="shared" si="36"/>
        <v>0</v>
      </c>
      <c r="GA15" s="80">
        <f t="shared" si="36"/>
        <v>0</v>
      </c>
      <c r="GB15" s="80">
        <f t="shared" si="36"/>
        <v>0</v>
      </c>
      <c r="GC15" s="80">
        <f t="shared" si="36"/>
        <v>0</v>
      </c>
      <c r="GD15" s="80">
        <f t="shared" si="36"/>
        <v>0</v>
      </c>
      <c r="GE15" s="80">
        <f t="shared" si="36"/>
        <v>0</v>
      </c>
      <c r="GF15" s="80">
        <f t="shared" si="36"/>
        <v>0</v>
      </c>
      <c r="GG15" s="80">
        <f t="shared" si="36"/>
        <v>0</v>
      </c>
      <c r="GH15" s="80">
        <f t="shared" si="36"/>
        <v>0</v>
      </c>
      <c r="GI15" s="80">
        <f t="shared" si="36"/>
        <v>0</v>
      </c>
      <c r="GJ15" s="80">
        <f t="shared" si="36"/>
        <v>0</v>
      </c>
      <c r="GK15" s="80">
        <f t="shared" si="36"/>
        <v>0</v>
      </c>
      <c r="GL15" s="80">
        <f t="shared" si="36"/>
        <v>0</v>
      </c>
      <c r="GM15" s="80">
        <f t="shared" si="36"/>
        <v>0</v>
      </c>
      <c r="GN15" s="80">
        <f t="shared" si="36"/>
        <v>0</v>
      </c>
      <c r="GO15" s="80">
        <f t="shared" si="36"/>
        <v>0</v>
      </c>
      <c r="GP15" s="80">
        <f t="shared" si="36"/>
        <v>0</v>
      </c>
      <c r="GQ15" s="80">
        <f t="shared" si="36"/>
        <v>0</v>
      </c>
      <c r="GR15" s="80">
        <f t="shared" si="36"/>
        <v>0</v>
      </c>
      <c r="GS15" s="80">
        <f t="shared" si="36"/>
        <v>0</v>
      </c>
      <c r="GT15" s="80">
        <f t="shared" si="36"/>
        <v>0</v>
      </c>
      <c r="GU15" s="80">
        <f t="shared" si="36"/>
        <v>0</v>
      </c>
      <c r="GV15" s="80">
        <f t="shared" si="36"/>
        <v>0</v>
      </c>
      <c r="GW15" s="80">
        <f t="shared" si="36"/>
        <v>0</v>
      </c>
      <c r="GX15" s="80">
        <f t="shared" si="36"/>
        <v>0</v>
      </c>
      <c r="GY15" s="80">
        <f t="shared" si="36"/>
        <v>0</v>
      </c>
      <c r="GZ15" s="80">
        <f t="shared" si="34"/>
        <v>0</v>
      </c>
      <c r="HA15" s="80">
        <f t="shared" si="34"/>
        <v>0</v>
      </c>
      <c r="HB15" s="80">
        <f t="shared" si="16"/>
        <v>0</v>
      </c>
      <c r="HC15" s="80">
        <f t="shared" si="16"/>
        <v>0</v>
      </c>
      <c r="HD15" s="80">
        <f t="shared" si="16"/>
        <v>0</v>
      </c>
      <c r="HE15" s="80">
        <f t="shared" si="16"/>
        <v>0</v>
      </c>
      <c r="HF15" s="80">
        <f t="shared" si="16"/>
        <v>0</v>
      </c>
      <c r="HG15" s="80">
        <f t="shared" si="16"/>
        <v>0</v>
      </c>
      <c r="HH15" s="80">
        <f t="shared" si="16"/>
        <v>0</v>
      </c>
      <c r="HI15" s="80">
        <f t="shared" si="16"/>
        <v>0</v>
      </c>
      <c r="HJ15" s="80">
        <f t="shared" si="16"/>
        <v>0</v>
      </c>
      <c r="HK15" s="80">
        <f t="shared" si="16"/>
        <v>0</v>
      </c>
      <c r="HL15" s="80">
        <f t="shared" si="16"/>
        <v>0</v>
      </c>
      <c r="HM15" s="80">
        <f t="shared" si="16"/>
        <v>0</v>
      </c>
      <c r="HN15" s="80">
        <f t="shared" si="16"/>
        <v>0</v>
      </c>
      <c r="HO15" s="80">
        <f t="shared" si="16"/>
        <v>0</v>
      </c>
      <c r="HP15" s="80">
        <f t="shared" si="17"/>
        <v>0</v>
      </c>
      <c r="HQ15" s="80">
        <f t="shared" si="17"/>
        <v>0</v>
      </c>
      <c r="HR15" s="80">
        <f t="shared" si="17"/>
        <v>0</v>
      </c>
      <c r="HS15" s="80">
        <f t="shared" si="17"/>
        <v>0</v>
      </c>
      <c r="HT15" s="80">
        <f t="shared" si="17"/>
        <v>0</v>
      </c>
      <c r="HU15" s="80">
        <f t="shared" si="17"/>
        <v>0</v>
      </c>
      <c r="HV15" s="80">
        <f t="shared" si="17"/>
        <v>0</v>
      </c>
      <c r="HW15" s="80">
        <f t="shared" si="17"/>
        <v>0</v>
      </c>
      <c r="HX15" s="80">
        <f t="shared" si="17"/>
        <v>0</v>
      </c>
      <c r="HY15" s="80">
        <f t="shared" si="17"/>
        <v>0</v>
      </c>
      <c r="HZ15" s="80">
        <f t="shared" si="17"/>
        <v>0</v>
      </c>
      <c r="IA15" s="80">
        <f t="shared" si="17"/>
        <v>0</v>
      </c>
      <c r="IB15" s="80">
        <f t="shared" si="17"/>
        <v>0</v>
      </c>
      <c r="IC15" s="80">
        <f t="shared" si="17"/>
        <v>0</v>
      </c>
      <c r="ID15" s="80">
        <f t="shared" si="17"/>
        <v>0</v>
      </c>
      <c r="IE15" s="80">
        <f t="shared" si="17"/>
        <v>0</v>
      </c>
      <c r="IF15" s="80">
        <f t="shared" si="18"/>
        <v>0</v>
      </c>
      <c r="IG15" s="80">
        <f t="shared" si="18"/>
        <v>0</v>
      </c>
      <c r="IH15" s="80">
        <f t="shared" si="18"/>
        <v>0</v>
      </c>
      <c r="II15" s="80">
        <f t="shared" si="18"/>
        <v>0</v>
      </c>
      <c r="IJ15" s="80">
        <f t="shared" si="18"/>
        <v>0</v>
      </c>
      <c r="IK15" s="80">
        <f t="shared" si="18"/>
        <v>0</v>
      </c>
      <c r="IL15" s="80">
        <f t="shared" si="18"/>
        <v>0</v>
      </c>
      <c r="IM15" s="80">
        <f t="shared" si="18"/>
        <v>0</v>
      </c>
      <c r="IN15" s="80">
        <f t="shared" si="18"/>
        <v>0</v>
      </c>
      <c r="IO15" s="80">
        <f t="shared" si="18"/>
        <v>0</v>
      </c>
      <c r="IP15" s="80">
        <f t="shared" si="18"/>
        <v>0</v>
      </c>
      <c r="IQ15" s="80">
        <f t="shared" si="18"/>
        <v>0</v>
      </c>
      <c r="IR15" s="80">
        <f t="shared" si="18"/>
        <v>0</v>
      </c>
      <c r="IS15" s="80">
        <f t="shared" si="18"/>
        <v>0</v>
      </c>
      <c r="IT15" s="80">
        <f t="shared" si="18"/>
        <v>0</v>
      </c>
      <c r="IU15" s="80">
        <f t="shared" si="18"/>
        <v>0</v>
      </c>
      <c r="IV15" s="80">
        <f t="shared" si="18"/>
        <v>0</v>
      </c>
      <c r="IW15" s="80">
        <f t="shared" si="18"/>
        <v>0</v>
      </c>
      <c r="IX15" s="80">
        <f t="shared" si="18"/>
        <v>0</v>
      </c>
      <c r="IY15" s="80">
        <f t="shared" si="18"/>
        <v>0</v>
      </c>
      <c r="IZ15" s="80">
        <f t="shared" si="18"/>
        <v>0</v>
      </c>
      <c r="JA15" s="80">
        <f t="shared" si="19"/>
        <v>0</v>
      </c>
      <c r="JB15" s="80">
        <f t="shared" si="19"/>
        <v>0</v>
      </c>
      <c r="JC15" s="80">
        <f t="shared" si="19"/>
        <v>0</v>
      </c>
      <c r="JD15" s="80">
        <f t="shared" si="19"/>
        <v>0</v>
      </c>
      <c r="JE15" s="80">
        <f t="shared" si="19"/>
        <v>0</v>
      </c>
      <c r="JF15" s="80">
        <f t="shared" si="19"/>
        <v>0</v>
      </c>
      <c r="JG15" s="80">
        <f t="shared" si="19"/>
        <v>0</v>
      </c>
      <c r="JH15" s="80">
        <f t="shared" si="19"/>
        <v>0</v>
      </c>
      <c r="JI15" s="80">
        <f t="shared" si="19"/>
        <v>0</v>
      </c>
    </row>
    <row r="16" spans="2:269" x14ac:dyDescent="0.25">
      <c r="B16" s="96" t="s">
        <v>1337</v>
      </c>
      <c r="C16" s="101">
        <v>45778</v>
      </c>
      <c r="E16">
        <f t="shared" si="26"/>
        <v>12</v>
      </c>
      <c r="F16">
        <f t="shared" si="20"/>
        <v>4</v>
      </c>
      <c r="G16">
        <f t="shared" si="27"/>
        <v>48</v>
      </c>
      <c r="H16" s="86">
        <f t="shared" si="21"/>
        <v>0.30769230769230771</v>
      </c>
      <c r="I16" s="80">
        <f t="shared" si="22"/>
        <v>10782</v>
      </c>
      <c r="J16" s="80">
        <f t="shared" si="31"/>
        <v>2322.2760454310164</v>
      </c>
      <c r="K16">
        <f t="shared" si="23"/>
        <v>16</v>
      </c>
      <c r="L16">
        <f t="shared" si="24"/>
        <v>160</v>
      </c>
      <c r="M16">
        <f t="shared" si="28"/>
        <v>46113</v>
      </c>
      <c r="O16" s="80">
        <f t="shared" si="25"/>
        <v>0</v>
      </c>
      <c r="P16" s="80">
        <f t="shared" si="25"/>
        <v>0</v>
      </c>
      <c r="Q16" s="80">
        <f t="shared" si="25"/>
        <v>0</v>
      </c>
      <c r="R16" s="80">
        <f t="shared" si="25"/>
        <v>0</v>
      </c>
      <c r="S16" s="80">
        <f t="shared" si="25"/>
        <v>0</v>
      </c>
      <c r="T16" s="80">
        <f t="shared" si="25"/>
        <v>0</v>
      </c>
      <c r="U16" s="80">
        <f t="shared" si="25"/>
        <v>0</v>
      </c>
      <c r="V16" s="80">
        <f t="shared" si="25"/>
        <v>0</v>
      </c>
      <c r="W16" s="80">
        <f t="shared" si="25"/>
        <v>0</v>
      </c>
      <c r="X16" s="80">
        <f t="shared" si="25"/>
        <v>0</v>
      </c>
      <c r="Y16" s="80">
        <f t="shared" si="25"/>
        <v>0</v>
      </c>
      <c r="Z16" s="80">
        <f t="shared" si="25"/>
        <v>2695.5</v>
      </c>
      <c r="AA16" s="80">
        <f t="shared" si="25"/>
        <v>2695.5</v>
      </c>
      <c r="AB16" s="80">
        <f t="shared" si="25"/>
        <v>2695.5</v>
      </c>
      <c r="AC16" s="80">
        <f t="shared" si="25"/>
        <v>2695.5</v>
      </c>
      <c r="AD16" s="80">
        <f t="shared" si="25"/>
        <v>2322.2760454310164</v>
      </c>
      <c r="AE16" s="80">
        <f t="shared" si="39"/>
        <v>2322.2760454310164</v>
      </c>
      <c r="AF16" s="80">
        <f t="shared" si="39"/>
        <v>2322.2760454310164</v>
      </c>
      <c r="AG16" s="80">
        <f t="shared" si="39"/>
        <v>2322.2760454310164</v>
      </c>
      <c r="AH16" s="80">
        <f t="shared" si="39"/>
        <v>2322.2760454310164</v>
      </c>
      <c r="AI16" s="80">
        <f t="shared" si="39"/>
        <v>2322.2760454310164</v>
      </c>
      <c r="AJ16" s="80">
        <f t="shared" si="39"/>
        <v>2322.2760454310164</v>
      </c>
      <c r="AK16" s="80">
        <f t="shared" si="39"/>
        <v>2322.2760454310164</v>
      </c>
      <c r="AL16" s="80">
        <f t="shared" si="39"/>
        <v>2322.2760454310164</v>
      </c>
      <c r="AM16" s="80">
        <f t="shared" si="39"/>
        <v>2322.2760454310164</v>
      </c>
      <c r="AN16" s="80">
        <f t="shared" si="39"/>
        <v>2322.2760454310164</v>
      </c>
      <c r="AO16" s="80">
        <f t="shared" si="39"/>
        <v>2322.2760454310164</v>
      </c>
      <c r="AP16" s="80">
        <f t="shared" si="39"/>
        <v>2322.2760454310164</v>
      </c>
      <c r="AQ16" s="80">
        <f t="shared" si="39"/>
        <v>2322.2760454310164</v>
      </c>
      <c r="AR16" s="80">
        <f t="shared" si="39"/>
        <v>2322.2760454310164</v>
      </c>
      <c r="AS16" s="80">
        <f t="shared" si="38"/>
        <v>2322.2760454310164</v>
      </c>
      <c r="AT16" s="80">
        <f t="shared" si="38"/>
        <v>2322.2760454310164</v>
      </c>
      <c r="AU16" s="80">
        <f t="shared" si="38"/>
        <v>2322.2760454310164</v>
      </c>
      <c r="AV16" s="80">
        <f t="shared" si="38"/>
        <v>2322.2760454310164</v>
      </c>
      <c r="AW16" s="80">
        <f t="shared" si="38"/>
        <v>2322.2760454310164</v>
      </c>
      <c r="AX16" s="80">
        <f t="shared" si="38"/>
        <v>2322.2760454310164</v>
      </c>
      <c r="AY16" s="80">
        <f t="shared" si="38"/>
        <v>2322.2760454310164</v>
      </c>
      <c r="AZ16" s="80">
        <f t="shared" si="38"/>
        <v>2322.2760454310164</v>
      </c>
      <c r="BA16" s="80">
        <f t="shared" si="38"/>
        <v>2322.2760454310164</v>
      </c>
      <c r="BB16" s="80">
        <f t="shared" si="38"/>
        <v>2322.2760454310164</v>
      </c>
      <c r="BC16" s="80">
        <f t="shared" si="38"/>
        <v>2322.2760454310164</v>
      </c>
      <c r="BD16" s="80">
        <f t="shared" si="38"/>
        <v>2322.2760454310164</v>
      </c>
      <c r="BE16" s="80">
        <f t="shared" si="38"/>
        <v>2322.2760454310164</v>
      </c>
      <c r="BF16" s="80">
        <f t="shared" si="38"/>
        <v>2322.2760454310164</v>
      </c>
      <c r="BG16" s="80">
        <f t="shared" si="38"/>
        <v>2322.2760454310164</v>
      </c>
      <c r="BH16" s="80">
        <f t="shared" si="38"/>
        <v>2322.2760454310164</v>
      </c>
      <c r="BI16" s="80">
        <f t="shared" si="38"/>
        <v>2322.2760454310164</v>
      </c>
      <c r="BJ16" s="80">
        <f t="shared" si="38"/>
        <v>2322.2760454310164</v>
      </c>
      <c r="BK16" s="80">
        <f t="shared" si="38"/>
        <v>2322.2760454310164</v>
      </c>
      <c r="BL16" s="80">
        <f t="shared" si="38"/>
        <v>2322.2760454310164</v>
      </c>
      <c r="BM16" s="80">
        <f t="shared" si="38"/>
        <v>2322.2760454310164</v>
      </c>
      <c r="BN16" s="80">
        <f t="shared" si="38"/>
        <v>2322.2760454310164</v>
      </c>
      <c r="BO16" s="80">
        <f t="shared" si="38"/>
        <v>2322.2760454310164</v>
      </c>
      <c r="BP16" s="80">
        <f t="shared" si="38"/>
        <v>2322.2760454310164</v>
      </c>
      <c r="BQ16" s="80">
        <f t="shared" si="38"/>
        <v>2322.2760454310164</v>
      </c>
      <c r="BR16" s="80">
        <f t="shared" si="38"/>
        <v>2322.2760454310164</v>
      </c>
      <c r="BS16" s="80">
        <f t="shared" si="38"/>
        <v>2322.2760454310164</v>
      </c>
      <c r="BT16" s="80">
        <f t="shared" si="38"/>
        <v>2322.2760454310164</v>
      </c>
      <c r="BU16" s="80">
        <f t="shared" si="38"/>
        <v>2322.2760454310164</v>
      </c>
      <c r="BV16" s="80">
        <f t="shared" si="38"/>
        <v>2322.2760454310164</v>
      </c>
      <c r="BW16" s="80">
        <f t="shared" si="38"/>
        <v>2322.2760454310164</v>
      </c>
      <c r="BX16" s="80">
        <f t="shared" si="38"/>
        <v>2322.2760454310164</v>
      </c>
      <c r="BY16" s="80">
        <f t="shared" si="38"/>
        <v>2322.2760454310164</v>
      </c>
      <c r="BZ16" s="80">
        <f t="shared" si="38"/>
        <v>2322.2760454310164</v>
      </c>
      <c r="CA16" s="80">
        <f t="shared" si="38"/>
        <v>2322.2760454310164</v>
      </c>
      <c r="CB16" s="80">
        <f t="shared" si="38"/>
        <v>2322.2760454310164</v>
      </c>
      <c r="CC16" s="80">
        <f t="shared" si="38"/>
        <v>2322.2760454310164</v>
      </c>
      <c r="CD16" s="80">
        <f t="shared" si="38"/>
        <v>2322.2760454310164</v>
      </c>
      <c r="CE16" s="80">
        <f t="shared" si="38"/>
        <v>2322.2760454310164</v>
      </c>
      <c r="CF16" s="80">
        <f t="shared" si="38"/>
        <v>2322.2760454310164</v>
      </c>
      <c r="CG16" s="80">
        <f t="shared" si="38"/>
        <v>2322.2760454310164</v>
      </c>
      <c r="CH16" s="80">
        <f t="shared" si="38"/>
        <v>2322.2760454310164</v>
      </c>
      <c r="CI16" s="80">
        <f t="shared" si="38"/>
        <v>2322.2760454310164</v>
      </c>
      <c r="CJ16" s="80">
        <f t="shared" si="38"/>
        <v>2322.2760454310164</v>
      </c>
      <c r="CK16" s="80">
        <f t="shared" si="38"/>
        <v>2322.2760454310164</v>
      </c>
      <c r="CL16" s="80">
        <f t="shared" si="38"/>
        <v>2322.2760454310164</v>
      </c>
      <c r="CM16" s="80">
        <f t="shared" si="38"/>
        <v>2322.2760454310164</v>
      </c>
      <c r="CN16" s="80">
        <f t="shared" si="38"/>
        <v>2322.2760454310164</v>
      </c>
      <c r="CO16" s="80">
        <f t="shared" si="38"/>
        <v>2322.2760454310164</v>
      </c>
      <c r="CP16" s="80">
        <f t="shared" si="38"/>
        <v>2322.2760454310164</v>
      </c>
      <c r="CQ16" s="80">
        <f t="shared" si="38"/>
        <v>2322.2760454310164</v>
      </c>
      <c r="CR16" s="80">
        <f t="shared" si="38"/>
        <v>2322.2760454310164</v>
      </c>
      <c r="CS16" s="80">
        <f t="shared" si="38"/>
        <v>2322.2760454310164</v>
      </c>
      <c r="CT16" s="80">
        <f t="shared" si="38"/>
        <v>2322.2760454310164</v>
      </c>
      <c r="CU16" s="80">
        <f t="shared" si="38"/>
        <v>2322.2760454310164</v>
      </c>
      <c r="CV16" s="80">
        <f t="shared" si="38"/>
        <v>2322.2760454310164</v>
      </c>
      <c r="CW16" s="80">
        <f t="shared" si="38"/>
        <v>2322.2760454310164</v>
      </c>
      <c r="CX16" s="80">
        <f t="shared" si="38"/>
        <v>2322.2760454310164</v>
      </c>
      <c r="CY16" s="80">
        <f t="shared" si="38"/>
        <v>2322.2760454310164</v>
      </c>
      <c r="CZ16" s="80">
        <f t="shared" si="38"/>
        <v>2322.2760454310164</v>
      </c>
      <c r="DA16" s="80">
        <f t="shared" si="38"/>
        <v>2322.2760454310164</v>
      </c>
      <c r="DB16" s="80">
        <f t="shared" si="38"/>
        <v>2322.2760454310164</v>
      </c>
      <c r="DC16" s="80">
        <f t="shared" si="38"/>
        <v>2322.2760454310164</v>
      </c>
      <c r="DD16" s="80">
        <f t="shared" si="38"/>
        <v>2322.2760454310164</v>
      </c>
      <c r="DE16" s="80">
        <f t="shared" si="32"/>
        <v>2322.2760454310164</v>
      </c>
      <c r="DF16" s="80">
        <f t="shared" si="37"/>
        <v>2322.2760454310164</v>
      </c>
      <c r="DG16" s="80">
        <f t="shared" si="37"/>
        <v>2322.2760454310164</v>
      </c>
      <c r="DH16" s="80">
        <f t="shared" si="37"/>
        <v>2322.2760454310164</v>
      </c>
      <c r="DI16" s="80">
        <f t="shared" si="37"/>
        <v>2322.2760454310164</v>
      </c>
      <c r="DJ16" s="80">
        <f t="shared" si="37"/>
        <v>2322.2760454310164</v>
      </c>
      <c r="DK16" s="80">
        <f t="shared" si="37"/>
        <v>2322.2760454310164</v>
      </c>
      <c r="DL16" s="80">
        <f t="shared" si="37"/>
        <v>2322.2760454310164</v>
      </c>
      <c r="DM16" s="80">
        <f t="shared" si="37"/>
        <v>2322.2760454310164</v>
      </c>
      <c r="DN16" s="80">
        <f t="shared" si="37"/>
        <v>2322.2760454310164</v>
      </c>
      <c r="DO16" s="80">
        <f t="shared" si="37"/>
        <v>2322.2760454310164</v>
      </c>
      <c r="DP16" s="80">
        <f t="shared" si="37"/>
        <v>2322.2760454310164</v>
      </c>
      <c r="DQ16" s="80">
        <f t="shared" si="37"/>
        <v>2322.2760454310164</v>
      </c>
      <c r="DR16" s="80">
        <f t="shared" si="37"/>
        <v>2322.2760454310164</v>
      </c>
      <c r="DS16" s="80">
        <f t="shared" si="37"/>
        <v>2322.2760454310164</v>
      </c>
      <c r="DT16" s="80">
        <f t="shared" si="37"/>
        <v>2322.2760454310164</v>
      </c>
      <c r="DU16" s="80">
        <f t="shared" si="37"/>
        <v>2322.2760454310164</v>
      </c>
      <c r="DV16" s="80">
        <f t="shared" si="37"/>
        <v>2322.2760454310164</v>
      </c>
      <c r="DW16" s="80">
        <f t="shared" si="37"/>
        <v>2322.2760454310164</v>
      </c>
      <c r="DX16" s="80">
        <f t="shared" si="37"/>
        <v>2322.2760454310164</v>
      </c>
      <c r="DY16" s="80">
        <f t="shared" si="37"/>
        <v>2322.2760454310164</v>
      </c>
      <c r="DZ16" s="80">
        <f t="shared" si="37"/>
        <v>2322.2760454310164</v>
      </c>
      <c r="EA16" s="80">
        <f t="shared" si="37"/>
        <v>2322.2760454310164</v>
      </c>
      <c r="EB16" s="80">
        <f t="shared" si="37"/>
        <v>2322.2760454310164</v>
      </c>
      <c r="EC16" s="80">
        <f t="shared" si="37"/>
        <v>2322.2760454310164</v>
      </c>
      <c r="ED16" s="80">
        <f t="shared" si="37"/>
        <v>2322.2760454310164</v>
      </c>
      <c r="EE16" s="80">
        <f t="shared" si="37"/>
        <v>2322.2760454310164</v>
      </c>
      <c r="EF16" s="80">
        <f t="shared" si="37"/>
        <v>2322.2760454310164</v>
      </c>
      <c r="EG16" s="80">
        <f t="shared" si="37"/>
        <v>2322.2760454310164</v>
      </c>
      <c r="EH16" s="80">
        <f t="shared" si="37"/>
        <v>2322.2760454310164</v>
      </c>
      <c r="EI16" s="80">
        <f t="shared" si="37"/>
        <v>2322.2760454310164</v>
      </c>
      <c r="EJ16" s="80">
        <f t="shared" si="37"/>
        <v>2322.2760454310164</v>
      </c>
      <c r="EK16" s="80">
        <f t="shared" si="37"/>
        <v>2322.2760454310164</v>
      </c>
      <c r="EL16" s="80">
        <f t="shared" si="37"/>
        <v>2322.2760454310164</v>
      </c>
      <c r="EM16" s="80">
        <f t="shared" si="37"/>
        <v>2322.2760454310164</v>
      </c>
      <c r="EN16" s="80">
        <f t="shared" si="37"/>
        <v>2322.2760454310164</v>
      </c>
      <c r="EO16" s="80">
        <f t="shared" si="37"/>
        <v>2322.2760454310164</v>
      </c>
      <c r="EP16" s="80">
        <f t="shared" si="37"/>
        <v>2322.2760454310164</v>
      </c>
      <c r="EQ16" s="80">
        <f t="shared" si="37"/>
        <v>2322.2760454310164</v>
      </c>
      <c r="ER16" s="80">
        <f t="shared" si="37"/>
        <v>2322.2760454310164</v>
      </c>
      <c r="ES16" s="80">
        <f t="shared" si="37"/>
        <v>2322.2760454310164</v>
      </c>
      <c r="ET16" s="80">
        <f t="shared" si="37"/>
        <v>2322.2760454310164</v>
      </c>
      <c r="EU16" s="80">
        <f t="shared" si="37"/>
        <v>2322.2760454310164</v>
      </c>
      <c r="EV16" s="80">
        <f t="shared" si="37"/>
        <v>2322.2760454310164</v>
      </c>
      <c r="EW16" s="80">
        <f t="shared" si="37"/>
        <v>2322.2760454310164</v>
      </c>
      <c r="EX16" s="80">
        <f t="shared" si="37"/>
        <v>2322.2760454310164</v>
      </c>
      <c r="EY16" s="80">
        <f t="shared" si="37"/>
        <v>2322.2760454310164</v>
      </c>
      <c r="EZ16" s="80">
        <f t="shared" si="37"/>
        <v>2322.2760454310164</v>
      </c>
      <c r="FA16" s="80">
        <f t="shared" si="37"/>
        <v>2322.2760454310164</v>
      </c>
      <c r="FB16" s="80">
        <f t="shared" si="37"/>
        <v>2322.2760454310164</v>
      </c>
      <c r="FC16" s="80">
        <f t="shared" si="37"/>
        <v>2322.2760454310164</v>
      </c>
      <c r="FD16" s="80">
        <f t="shared" si="37"/>
        <v>2322.2760454310164</v>
      </c>
      <c r="FE16" s="80">
        <f t="shared" si="37"/>
        <v>2322.2760454310164</v>
      </c>
      <c r="FF16" s="80">
        <f t="shared" si="37"/>
        <v>2322.2760454310164</v>
      </c>
      <c r="FG16" s="80">
        <f t="shared" si="37"/>
        <v>2322.2760454310164</v>
      </c>
      <c r="FH16" s="80">
        <f t="shared" si="37"/>
        <v>2322.2760454310164</v>
      </c>
      <c r="FI16" s="80">
        <f t="shared" si="37"/>
        <v>2322.2760454310164</v>
      </c>
      <c r="FJ16" s="80">
        <f t="shared" si="37"/>
        <v>2322.2760454310164</v>
      </c>
      <c r="FK16" s="80">
        <f t="shared" si="37"/>
        <v>2322.2760454310164</v>
      </c>
      <c r="FL16" s="80">
        <f t="shared" si="37"/>
        <v>2322.2760454310164</v>
      </c>
      <c r="FM16" s="80">
        <f t="shared" si="37"/>
        <v>2322.2760454310164</v>
      </c>
      <c r="FN16" s="80">
        <f t="shared" si="37"/>
        <v>2322.2760454310164</v>
      </c>
      <c r="FO16" s="80">
        <f t="shared" si="37"/>
        <v>2322.2760454310164</v>
      </c>
      <c r="FP16" s="80">
        <f t="shared" si="37"/>
        <v>2322.2760454310164</v>
      </c>
      <c r="FQ16" s="80">
        <f t="shared" ref="FQ16" si="40">IF(FQ$4&lt;$E16,0,IF(FQ$4&lt;$K16,$I16/$C$10,IF(FQ$4&lt;$L16,$J16,0)))</f>
        <v>2322.2760454310164</v>
      </c>
      <c r="FR16" s="80">
        <f t="shared" si="36"/>
        <v>0</v>
      </c>
      <c r="FS16" s="80">
        <f t="shared" si="36"/>
        <v>0</v>
      </c>
      <c r="FT16" s="80">
        <f t="shared" si="36"/>
        <v>0</v>
      </c>
      <c r="FU16" s="80">
        <f t="shared" si="36"/>
        <v>0</v>
      </c>
      <c r="FV16" s="80">
        <f t="shared" si="36"/>
        <v>0</v>
      </c>
      <c r="FW16" s="80">
        <f t="shared" si="36"/>
        <v>0</v>
      </c>
      <c r="FX16" s="80">
        <f t="shared" si="36"/>
        <v>0</v>
      </c>
      <c r="FY16" s="80">
        <f t="shared" si="36"/>
        <v>0</v>
      </c>
      <c r="FZ16" s="80">
        <f t="shared" si="36"/>
        <v>0</v>
      </c>
      <c r="GA16" s="80">
        <f t="shared" si="36"/>
        <v>0</v>
      </c>
      <c r="GB16" s="80">
        <f t="shared" si="36"/>
        <v>0</v>
      </c>
      <c r="GC16" s="80">
        <f t="shared" si="36"/>
        <v>0</v>
      </c>
      <c r="GD16" s="80">
        <f t="shared" si="36"/>
        <v>0</v>
      </c>
      <c r="GE16" s="80">
        <f t="shared" si="36"/>
        <v>0</v>
      </c>
      <c r="GF16" s="80">
        <f t="shared" si="36"/>
        <v>0</v>
      </c>
      <c r="GG16" s="80">
        <f t="shared" si="36"/>
        <v>0</v>
      </c>
      <c r="GH16" s="80">
        <f t="shared" si="36"/>
        <v>0</v>
      </c>
      <c r="GI16" s="80">
        <f t="shared" si="36"/>
        <v>0</v>
      </c>
      <c r="GJ16" s="80">
        <f t="shared" si="36"/>
        <v>0</v>
      </c>
      <c r="GK16" s="80">
        <f t="shared" si="36"/>
        <v>0</v>
      </c>
      <c r="GL16" s="80">
        <f t="shared" si="36"/>
        <v>0</v>
      </c>
      <c r="GM16" s="80">
        <f t="shared" si="36"/>
        <v>0</v>
      </c>
      <c r="GN16" s="80">
        <f t="shared" si="36"/>
        <v>0</v>
      </c>
      <c r="GO16" s="80">
        <f t="shared" si="36"/>
        <v>0</v>
      </c>
      <c r="GP16" s="80">
        <f t="shared" si="36"/>
        <v>0</v>
      </c>
      <c r="GQ16" s="80">
        <f t="shared" si="36"/>
        <v>0</v>
      </c>
      <c r="GR16" s="80">
        <f t="shared" si="36"/>
        <v>0</v>
      </c>
      <c r="GS16" s="80">
        <f t="shared" si="36"/>
        <v>0</v>
      </c>
      <c r="GT16" s="80">
        <f t="shared" si="36"/>
        <v>0</v>
      </c>
      <c r="GU16" s="80">
        <f t="shared" si="36"/>
        <v>0</v>
      </c>
      <c r="GV16" s="80">
        <f t="shared" si="36"/>
        <v>0</v>
      </c>
      <c r="GW16" s="80">
        <f t="shared" si="36"/>
        <v>0</v>
      </c>
      <c r="GX16" s="80">
        <f t="shared" si="36"/>
        <v>0</v>
      </c>
      <c r="GY16" s="80">
        <f t="shared" si="36"/>
        <v>0</v>
      </c>
      <c r="GZ16" s="80">
        <f t="shared" si="34"/>
        <v>0</v>
      </c>
      <c r="HA16" s="80">
        <f t="shared" si="34"/>
        <v>0</v>
      </c>
      <c r="HB16" s="80">
        <f t="shared" si="16"/>
        <v>0</v>
      </c>
      <c r="HC16" s="80">
        <f t="shared" si="16"/>
        <v>0</v>
      </c>
      <c r="HD16" s="80">
        <f t="shared" si="16"/>
        <v>0</v>
      </c>
      <c r="HE16" s="80">
        <f t="shared" si="16"/>
        <v>0</v>
      </c>
      <c r="HF16" s="80">
        <f t="shared" si="16"/>
        <v>0</v>
      </c>
      <c r="HG16" s="80">
        <f t="shared" si="16"/>
        <v>0</v>
      </c>
      <c r="HH16" s="80">
        <f t="shared" si="16"/>
        <v>0</v>
      </c>
      <c r="HI16" s="80">
        <f t="shared" si="16"/>
        <v>0</v>
      </c>
      <c r="HJ16" s="80">
        <f t="shared" si="16"/>
        <v>0</v>
      </c>
      <c r="HK16" s="80">
        <f t="shared" si="16"/>
        <v>0</v>
      </c>
      <c r="HL16" s="80">
        <f t="shared" si="16"/>
        <v>0</v>
      </c>
      <c r="HM16" s="80">
        <f t="shared" si="16"/>
        <v>0</v>
      </c>
      <c r="HN16" s="80">
        <f t="shared" si="16"/>
        <v>0</v>
      </c>
      <c r="HO16" s="80">
        <f t="shared" si="16"/>
        <v>0</v>
      </c>
      <c r="HP16" s="80">
        <f t="shared" si="17"/>
        <v>0</v>
      </c>
      <c r="HQ16" s="80">
        <f t="shared" si="17"/>
        <v>0</v>
      </c>
      <c r="HR16" s="80">
        <f t="shared" si="17"/>
        <v>0</v>
      </c>
      <c r="HS16" s="80">
        <f t="shared" si="17"/>
        <v>0</v>
      </c>
      <c r="HT16" s="80">
        <f t="shared" si="17"/>
        <v>0</v>
      </c>
      <c r="HU16" s="80">
        <f t="shared" si="17"/>
        <v>0</v>
      </c>
      <c r="HV16" s="80">
        <f t="shared" si="17"/>
        <v>0</v>
      </c>
      <c r="HW16" s="80">
        <f t="shared" si="17"/>
        <v>0</v>
      </c>
      <c r="HX16" s="80">
        <f t="shared" si="17"/>
        <v>0</v>
      </c>
      <c r="HY16" s="80">
        <f t="shared" si="17"/>
        <v>0</v>
      </c>
      <c r="HZ16" s="80">
        <f t="shared" si="17"/>
        <v>0</v>
      </c>
      <c r="IA16" s="80">
        <f t="shared" si="17"/>
        <v>0</v>
      </c>
      <c r="IB16" s="80">
        <f t="shared" si="17"/>
        <v>0</v>
      </c>
      <c r="IC16" s="80">
        <f t="shared" si="17"/>
        <v>0</v>
      </c>
      <c r="ID16" s="80">
        <f t="shared" si="17"/>
        <v>0</v>
      </c>
      <c r="IE16" s="80">
        <f t="shared" si="17"/>
        <v>0</v>
      </c>
      <c r="IF16" s="80">
        <f t="shared" si="18"/>
        <v>0</v>
      </c>
      <c r="IG16" s="80">
        <f t="shared" si="18"/>
        <v>0</v>
      </c>
      <c r="IH16" s="80">
        <f t="shared" si="18"/>
        <v>0</v>
      </c>
      <c r="II16" s="80">
        <f t="shared" si="18"/>
        <v>0</v>
      </c>
      <c r="IJ16" s="80">
        <f t="shared" si="18"/>
        <v>0</v>
      </c>
      <c r="IK16" s="80">
        <f t="shared" si="18"/>
        <v>0</v>
      </c>
      <c r="IL16" s="80">
        <f t="shared" si="18"/>
        <v>0</v>
      </c>
      <c r="IM16" s="80">
        <f t="shared" si="18"/>
        <v>0</v>
      </c>
      <c r="IN16" s="80">
        <f t="shared" si="18"/>
        <v>0</v>
      </c>
      <c r="IO16" s="80">
        <f t="shared" si="18"/>
        <v>0</v>
      </c>
      <c r="IP16" s="80">
        <f t="shared" si="18"/>
        <v>0</v>
      </c>
      <c r="IQ16" s="80">
        <f t="shared" si="18"/>
        <v>0</v>
      </c>
      <c r="IR16" s="80">
        <f t="shared" si="18"/>
        <v>0</v>
      </c>
      <c r="IS16" s="80">
        <f t="shared" si="18"/>
        <v>0</v>
      </c>
      <c r="IT16" s="80">
        <f t="shared" si="18"/>
        <v>0</v>
      </c>
      <c r="IU16" s="80">
        <f t="shared" si="18"/>
        <v>0</v>
      </c>
      <c r="IV16" s="80">
        <f t="shared" si="18"/>
        <v>0</v>
      </c>
      <c r="IW16" s="80">
        <f t="shared" si="18"/>
        <v>0</v>
      </c>
      <c r="IX16" s="80">
        <f t="shared" si="18"/>
        <v>0</v>
      </c>
      <c r="IY16" s="80">
        <f t="shared" si="18"/>
        <v>0</v>
      </c>
      <c r="IZ16" s="80">
        <f t="shared" si="18"/>
        <v>0</v>
      </c>
      <c r="JA16" s="80">
        <f t="shared" si="19"/>
        <v>0</v>
      </c>
      <c r="JB16" s="80">
        <f t="shared" si="19"/>
        <v>0</v>
      </c>
      <c r="JC16" s="80">
        <f t="shared" si="19"/>
        <v>0</v>
      </c>
      <c r="JD16" s="80">
        <f t="shared" si="19"/>
        <v>0</v>
      </c>
      <c r="JE16" s="80">
        <f t="shared" si="19"/>
        <v>0</v>
      </c>
      <c r="JF16" s="80">
        <f t="shared" si="19"/>
        <v>0</v>
      </c>
      <c r="JG16" s="80">
        <f t="shared" si="19"/>
        <v>0</v>
      </c>
      <c r="JH16" s="80">
        <f t="shared" si="19"/>
        <v>0</v>
      </c>
      <c r="JI16" s="80">
        <f t="shared" si="19"/>
        <v>0</v>
      </c>
    </row>
    <row r="17" spans="5:269" x14ac:dyDescent="0.25">
      <c r="E17">
        <f t="shared" si="26"/>
        <v>13</v>
      </c>
      <c r="F17">
        <f t="shared" si="20"/>
        <v>4</v>
      </c>
      <c r="G17">
        <f t="shared" si="27"/>
        <v>52</v>
      </c>
      <c r="H17" s="86">
        <f t="shared" si="21"/>
        <v>0.33333333333333331</v>
      </c>
      <c r="I17" s="80">
        <f t="shared" si="22"/>
        <v>10782</v>
      </c>
      <c r="J17" s="80">
        <f t="shared" si="31"/>
        <v>2322.2760454310164</v>
      </c>
      <c r="K17">
        <f t="shared" si="23"/>
        <v>17</v>
      </c>
      <c r="L17">
        <f t="shared" si="24"/>
        <v>161</v>
      </c>
      <c r="M17">
        <f t="shared" si="28"/>
        <v>46143</v>
      </c>
      <c r="O17" s="80">
        <f t="shared" si="25"/>
        <v>0</v>
      </c>
      <c r="P17" s="80">
        <f t="shared" si="25"/>
        <v>0</v>
      </c>
      <c r="Q17" s="80">
        <f t="shared" si="25"/>
        <v>0</v>
      </c>
      <c r="R17" s="80">
        <f t="shared" si="25"/>
        <v>0</v>
      </c>
      <c r="S17" s="80">
        <f t="shared" si="25"/>
        <v>0</v>
      </c>
      <c r="T17" s="80">
        <f t="shared" si="25"/>
        <v>0</v>
      </c>
      <c r="U17" s="80">
        <f t="shared" si="25"/>
        <v>0</v>
      </c>
      <c r="V17" s="80">
        <f t="shared" si="25"/>
        <v>0</v>
      </c>
      <c r="W17" s="80">
        <f t="shared" si="25"/>
        <v>0</v>
      </c>
      <c r="X17" s="80">
        <f t="shared" si="25"/>
        <v>0</v>
      </c>
      <c r="Y17" s="80">
        <f t="shared" si="25"/>
        <v>0</v>
      </c>
      <c r="Z17" s="80">
        <f t="shared" si="25"/>
        <v>0</v>
      </c>
      <c r="AA17" s="80">
        <f t="shared" si="25"/>
        <v>2695.5</v>
      </c>
      <c r="AB17" s="80">
        <f t="shared" si="25"/>
        <v>2695.5</v>
      </c>
      <c r="AC17" s="80">
        <f t="shared" si="25"/>
        <v>2695.5</v>
      </c>
      <c r="AD17" s="80">
        <f t="shared" si="25"/>
        <v>2695.5</v>
      </c>
      <c r="AE17" s="80">
        <f t="shared" si="39"/>
        <v>2322.2760454310164</v>
      </c>
      <c r="AF17" s="80">
        <f t="shared" si="39"/>
        <v>2322.2760454310164</v>
      </c>
      <c r="AG17" s="80">
        <f t="shared" si="39"/>
        <v>2322.2760454310164</v>
      </c>
      <c r="AH17" s="80">
        <f t="shared" si="39"/>
        <v>2322.2760454310164</v>
      </c>
      <c r="AI17" s="80">
        <f t="shared" si="39"/>
        <v>2322.2760454310164</v>
      </c>
      <c r="AJ17" s="80">
        <f t="shared" si="39"/>
        <v>2322.2760454310164</v>
      </c>
      <c r="AK17" s="80">
        <f t="shared" si="39"/>
        <v>2322.2760454310164</v>
      </c>
      <c r="AL17" s="80">
        <f t="shared" si="39"/>
        <v>2322.2760454310164</v>
      </c>
      <c r="AM17" s="80">
        <f t="shared" si="39"/>
        <v>2322.2760454310164</v>
      </c>
      <c r="AN17" s="80">
        <f t="shared" si="39"/>
        <v>2322.2760454310164</v>
      </c>
      <c r="AO17" s="80">
        <f t="shared" si="39"/>
        <v>2322.2760454310164</v>
      </c>
      <c r="AP17" s="80">
        <f t="shared" si="39"/>
        <v>2322.2760454310164</v>
      </c>
      <c r="AQ17" s="80">
        <f t="shared" si="39"/>
        <v>2322.2760454310164</v>
      </c>
      <c r="AR17" s="80">
        <f t="shared" si="39"/>
        <v>2322.2760454310164</v>
      </c>
      <c r="AS17" s="80">
        <f t="shared" si="38"/>
        <v>2322.2760454310164</v>
      </c>
      <c r="AT17" s="80">
        <f t="shared" si="38"/>
        <v>2322.2760454310164</v>
      </c>
      <c r="AU17" s="80">
        <f t="shared" si="38"/>
        <v>2322.2760454310164</v>
      </c>
      <c r="AV17" s="80">
        <f t="shared" si="38"/>
        <v>2322.2760454310164</v>
      </c>
      <c r="AW17" s="80">
        <f t="shared" si="38"/>
        <v>2322.2760454310164</v>
      </c>
      <c r="AX17" s="80">
        <f t="shared" si="38"/>
        <v>2322.2760454310164</v>
      </c>
      <c r="AY17" s="80">
        <f t="shared" si="38"/>
        <v>2322.2760454310164</v>
      </c>
      <c r="AZ17" s="80">
        <f t="shared" si="38"/>
        <v>2322.2760454310164</v>
      </c>
      <c r="BA17" s="80">
        <f t="shared" si="38"/>
        <v>2322.2760454310164</v>
      </c>
      <c r="BB17" s="80">
        <f t="shared" si="38"/>
        <v>2322.2760454310164</v>
      </c>
      <c r="BC17" s="80">
        <f t="shared" si="38"/>
        <v>2322.2760454310164</v>
      </c>
      <c r="BD17" s="80">
        <f t="shared" si="38"/>
        <v>2322.2760454310164</v>
      </c>
      <c r="BE17" s="80">
        <f t="shared" si="38"/>
        <v>2322.2760454310164</v>
      </c>
      <c r="BF17" s="80">
        <f t="shared" si="38"/>
        <v>2322.2760454310164</v>
      </c>
      <c r="BG17" s="80">
        <f t="shared" si="38"/>
        <v>2322.2760454310164</v>
      </c>
      <c r="BH17" s="80">
        <f t="shared" si="38"/>
        <v>2322.2760454310164</v>
      </c>
      <c r="BI17" s="80">
        <f t="shared" si="38"/>
        <v>2322.2760454310164</v>
      </c>
      <c r="BJ17" s="80">
        <f t="shared" si="38"/>
        <v>2322.2760454310164</v>
      </c>
      <c r="BK17" s="80">
        <f t="shared" si="38"/>
        <v>2322.2760454310164</v>
      </c>
      <c r="BL17" s="80">
        <f t="shared" si="38"/>
        <v>2322.2760454310164</v>
      </c>
      <c r="BM17" s="80">
        <f t="shared" si="38"/>
        <v>2322.2760454310164</v>
      </c>
      <c r="BN17" s="80">
        <f t="shared" si="38"/>
        <v>2322.2760454310164</v>
      </c>
      <c r="BO17" s="80">
        <f t="shared" si="38"/>
        <v>2322.2760454310164</v>
      </c>
      <c r="BP17" s="80">
        <f t="shared" si="38"/>
        <v>2322.2760454310164</v>
      </c>
      <c r="BQ17" s="80">
        <f t="shared" si="38"/>
        <v>2322.2760454310164</v>
      </c>
      <c r="BR17" s="80">
        <f t="shared" si="38"/>
        <v>2322.2760454310164</v>
      </c>
      <c r="BS17" s="80">
        <f t="shared" si="38"/>
        <v>2322.2760454310164</v>
      </c>
      <c r="BT17" s="80">
        <f t="shared" si="38"/>
        <v>2322.2760454310164</v>
      </c>
      <c r="BU17" s="80">
        <f t="shared" si="38"/>
        <v>2322.2760454310164</v>
      </c>
      <c r="BV17" s="80">
        <f t="shared" si="38"/>
        <v>2322.2760454310164</v>
      </c>
      <c r="BW17" s="80">
        <f t="shared" si="38"/>
        <v>2322.2760454310164</v>
      </c>
      <c r="BX17" s="80">
        <f t="shared" si="38"/>
        <v>2322.2760454310164</v>
      </c>
      <c r="BY17" s="80">
        <f t="shared" si="38"/>
        <v>2322.2760454310164</v>
      </c>
      <c r="BZ17" s="80">
        <f t="shared" si="38"/>
        <v>2322.2760454310164</v>
      </c>
      <c r="CA17" s="80">
        <f t="shared" si="38"/>
        <v>2322.2760454310164</v>
      </c>
      <c r="CB17" s="80">
        <f t="shared" si="38"/>
        <v>2322.2760454310164</v>
      </c>
      <c r="CC17" s="80">
        <f t="shared" si="38"/>
        <v>2322.2760454310164</v>
      </c>
      <c r="CD17" s="80">
        <f t="shared" si="38"/>
        <v>2322.2760454310164</v>
      </c>
      <c r="CE17" s="80">
        <f t="shared" si="38"/>
        <v>2322.2760454310164</v>
      </c>
      <c r="CF17" s="80">
        <f t="shared" si="38"/>
        <v>2322.2760454310164</v>
      </c>
      <c r="CG17" s="80">
        <f t="shared" si="38"/>
        <v>2322.2760454310164</v>
      </c>
      <c r="CH17" s="80">
        <f t="shared" si="38"/>
        <v>2322.2760454310164</v>
      </c>
      <c r="CI17" s="80">
        <f t="shared" si="38"/>
        <v>2322.2760454310164</v>
      </c>
      <c r="CJ17" s="80">
        <f t="shared" si="38"/>
        <v>2322.2760454310164</v>
      </c>
      <c r="CK17" s="80">
        <f t="shared" si="38"/>
        <v>2322.2760454310164</v>
      </c>
      <c r="CL17" s="80">
        <f t="shared" si="38"/>
        <v>2322.2760454310164</v>
      </c>
      <c r="CM17" s="80">
        <f t="shared" si="38"/>
        <v>2322.2760454310164</v>
      </c>
      <c r="CN17" s="80">
        <f t="shared" si="38"/>
        <v>2322.2760454310164</v>
      </c>
      <c r="CO17" s="80">
        <f t="shared" si="38"/>
        <v>2322.2760454310164</v>
      </c>
      <c r="CP17" s="80">
        <f t="shared" si="38"/>
        <v>2322.2760454310164</v>
      </c>
      <c r="CQ17" s="80">
        <f t="shared" si="38"/>
        <v>2322.2760454310164</v>
      </c>
      <c r="CR17" s="80">
        <f t="shared" si="38"/>
        <v>2322.2760454310164</v>
      </c>
      <c r="CS17" s="80">
        <f t="shared" si="38"/>
        <v>2322.2760454310164</v>
      </c>
      <c r="CT17" s="80">
        <f t="shared" si="38"/>
        <v>2322.2760454310164</v>
      </c>
      <c r="CU17" s="80">
        <f t="shared" si="38"/>
        <v>2322.2760454310164</v>
      </c>
      <c r="CV17" s="80">
        <f t="shared" si="38"/>
        <v>2322.2760454310164</v>
      </c>
      <c r="CW17" s="80">
        <f t="shared" si="38"/>
        <v>2322.2760454310164</v>
      </c>
      <c r="CX17" s="80">
        <f t="shared" si="38"/>
        <v>2322.2760454310164</v>
      </c>
      <c r="CY17" s="80">
        <f t="shared" si="38"/>
        <v>2322.2760454310164</v>
      </c>
      <c r="CZ17" s="80">
        <f t="shared" si="38"/>
        <v>2322.2760454310164</v>
      </c>
      <c r="DA17" s="80">
        <f t="shared" si="38"/>
        <v>2322.2760454310164</v>
      </c>
      <c r="DB17" s="80">
        <f t="shared" si="38"/>
        <v>2322.2760454310164</v>
      </c>
      <c r="DC17" s="80">
        <f t="shared" si="38"/>
        <v>2322.2760454310164</v>
      </c>
      <c r="DD17" s="80">
        <f t="shared" ref="DD17" si="41">IF(DD$4&lt;$E17,0,IF(DD$4&lt;$K17,$I17/$C$10,IF(DD$4&lt;$L17,$J17,0)))</f>
        <v>2322.2760454310164</v>
      </c>
      <c r="DE17" s="80">
        <f t="shared" si="32"/>
        <v>2322.2760454310164</v>
      </c>
      <c r="DF17" s="80">
        <f t="shared" ref="DF17:FQ20" si="42">IF(DF$4&lt;$E17,0,IF(DF$4&lt;$K17,$I17/$C$10,IF(DF$4&lt;$L17,$J17,0)))</f>
        <v>2322.2760454310164</v>
      </c>
      <c r="DG17" s="80">
        <f t="shared" si="42"/>
        <v>2322.2760454310164</v>
      </c>
      <c r="DH17" s="80">
        <f t="shared" si="42"/>
        <v>2322.2760454310164</v>
      </c>
      <c r="DI17" s="80">
        <f t="shared" si="42"/>
        <v>2322.2760454310164</v>
      </c>
      <c r="DJ17" s="80">
        <f t="shared" si="42"/>
        <v>2322.2760454310164</v>
      </c>
      <c r="DK17" s="80">
        <f t="shared" si="42"/>
        <v>2322.2760454310164</v>
      </c>
      <c r="DL17" s="80">
        <f t="shared" si="42"/>
        <v>2322.2760454310164</v>
      </c>
      <c r="DM17" s="80">
        <f t="shared" si="42"/>
        <v>2322.2760454310164</v>
      </c>
      <c r="DN17" s="80">
        <f t="shared" si="42"/>
        <v>2322.2760454310164</v>
      </c>
      <c r="DO17" s="80">
        <f t="shared" si="42"/>
        <v>2322.2760454310164</v>
      </c>
      <c r="DP17" s="80">
        <f t="shared" si="42"/>
        <v>2322.2760454310164</v>
      </c>
      <c r="DQ17" s="80">
        <f t="shared" si="42"/>
        <v>2322.2760454310164</v>
      </c>
      <c r="DR17" s="80">
        <f t="shared" si="42"/>
        <v>2322.2760454310164</v>
      </c>
      <c r="DS17" s="80">
        <f t="shared" si="42"/>
        <v>2322.2760454310164</v>
      </c>
      <c r="DT17" s="80">
        <f t="shared" si="42"/>
        <v>2322.2760454310164</v>
      </c>
      <c r="DU17" s="80">
        <f t="shared" si="42"/>
        <v>2322.2760454310164</v>
      </c>
      <c r="DV17" s="80">
        <f t="shared" si="42"/>
        <v>2322.2760454310164</v>
      </c>
      <c r="DW17" s="80">
        <f t="shared" si="42"/>
        <v>2322.2760454310164</v>
      </c>
      <c r="DX17" s="80">
        <f t="shared" si="42"/>
        <v>2322.2760454310164</v>
      </c>
      <c r="DY17" s="80">
        <f t="shared" si="42"/>
        <v>2322.2760454310164</v>
      </c>
      <c r="DZ17" s="80">
        <f t="shared" si="42"/>
        <v>2322.2760454310164</v>
      </c>
      <c r="EA17" s="80">
        <f t="shared" si="42"/>
        <v>2322.2760454310164</v>
      </c>
      <c r="EB17" s="80">
        <f t="shared" si="42"/>
        <v>2322.2760454310164</v>
      </c>
      <c r="EC17" s="80">
        <f t="shared" si="42"/>
        <v>2322.2760454310164</v>
      </c>
      <c r="ED17" s="80">
        <f t="shared" si="42"/>
        <v>2322.2760454310164</v>
      </c>
      <c r="EE17" s="80">
        <f t="shared" si="42"/>
        <v>2322.2760454310164</v>
      </c>
      <c r="EF17" s="80">
        <f t="shared" si="42"/>
        <v>2322.2760454310164</v>
      </c>
      <c r="EG17" s="80">
        <f t="shared" si="42"/>
        <v>2322.2760454310164</v>
      </c>
      <c r="EH17" s="80">
        <f t="shared" si="42"/>
        <v>2322.2760454310164</v>
      </c>
      <c r="EI17" s="80">
        <f t="shared" si="42"/>
        <v>2322.2760454310164</v>
      </c>
      <c r="EJ17" s="80">
        <f t="shared" si="42"/>
        <v>2322.2760454310164</v>
      </c>
      <c r="EK17" s="80">
        <f t="shared" si="42"/>
        <v>2322.2760454310164</v>
      </c>
      <c r="EL17" s="80">
        <f t="shared" si="42"/>
        <v>2322.2760454310164</v>
      </c>
      <c r="EM17" s="80">
        <f t="shared" si="42"/>
        <v>2322.2760454310164</v>
      </c>
      <c r="EN17" s="80">
        <f t="shared" si="42"/>
        <v>2322.2760454310164</v>
      </c>
      <c r="EO17" s="80">
        <f t="shared" si="42"/>
        <v>2322.2760454310164</v>
      </c>
      <c r="EP17" s="80">
        <f t="shared" si="42"/>
        <v>2322.2760454310164</v>
      </c>
      <c r="EQ17" s="80">
        <f t="shared" si="42"/>
        <v>2322.2760454310164</v>
      </c>
      <c r="ER17" s="80">
        <f t="shared" si="42"/>
        <v>2322.2760454310164</v>
      </c>
      <c r="ES17" s="80">
        <f t="shared" si="42"/>
        <v>2322.2760454310164</v>
      </c>
      <c r="ET17" s="80">
        <f t="shared" si="42"/>
        <v>2322.2760454310164</v>
      </c>
      <c r="EU17" s="80">
        <f t="shared" si="42"/>
        <v>2322.2760454310164</v>
      </c>
      <c r="EV17" s="80">
        <f t="shared" si="42"/>
        <v>2322.2760454310164</v>
      </c>
      <c r="EW17" s="80">
        <f t="shared" si="42"/>
        <v>2322.2760454310164</v>
      </c>
      <c r="EX17" s="80">
        <f t="shared" si="42"/>
        <v>2322.2760454310164</v>
      </c>
      <c r="EY17" s="80">
        <f t="shared" si="42"/>
        <v>2322.2760454310164</v>
      </c>
      <c r="EZ17" s="80">
        <f t="shared" si="42"/>
        <v>2322.2760454310164</v>
      </c>
      <c r="FA17" s="80">
        <f t="shared" si="42"/>
        <v>2322.2760454310164</v>
      </c>
      <c r="FB17" s="80">
        <f t="shared" si="42"/>
        <v>2322.2760454310164</v>
      </c>
      <c r="FC17" s="80">
        <f t="shared" si="42"/>
        <v>2322.2760454310164</v>
      </c>
      <c r="FD17" s="80">
        <f t="shared" si="42"/>
        <v>2322.2760454310164</v>
      </c>
      <c r="FE17" s="80">
        <f t="shared" si="42"/>
        <v>2322.2760454310164</v>
      </c>
      <c r="FF17" s="80">
        <f t="shared" si="42"/>
        <v>2322.2760454310164</v>
      </c>
      <c r="FG17" s="80">
        <f t="shared" si="42"/>
        <v>2322.2760454310164</v>
      </c>
      <c r="FH17" s="80">
        <f t="shared" si="42"/>
        <v>2322.2760454310164</v>
      </c>
      <c r="FI17" s="80">
        <f t="shared" si="42"/>
        <v>2322.2760454310164</v>
      </c>
      <c r="FJ17" s="80">
        <f t="shared" si="42"/>
        <v>2322.2760454310164</v>
      </c>
      <c r="FK17" s="80">
        <f t="shared" si="42"/>
        <v>2322.2760454310164</v>
      </c>
      <c r="FL17" s="80">
        <f t="shared" si="42"/>
        <v>2322.2760454310164</v>
      </c>
      <c r="FM17" s="80">
        <f t="shared" si="42"/>
        <v>2322.2760454310164</v>
      </c>
      <c r="FN17" s="80">
        <f t="shared" si="42"/>
        <v>2322.2760454310164</v>
      </c>
      <c r="FO17" s="80">
        <f t="shared" si="42"/>
        <v>2322.2760454310164</v>
      </c>
      <c r="FP17" s="80">
        <f t="shared" si="42"/>
        <v>2322.2760454310164</v>
      </c>
      <c r="FQ17" s="80">
        <f t="shared" si="42"/>
        <v>2322.2760454310164</v>
      </c>
      <c r="FR17" s="80">
        <f t="shared" si="36"/>
        <v>2322.2760454310164</v>
      </c>
      <c r="FS17" s="80">
        <f t="shared" si="36"/>
        <v>0</v>
      </c>
      <c r="FT17" s="80">
        <f t="shared" si="36"/>
        <v>0</v>
      </c>
      <c r="FU17" s="80">
        <f t="shared" si="36"/>
        <v>0</v>
      </c>
      <c r="FV17" s="80">
        <f t="shared" si="36"/>
        <v>0</v>
      </c>
      <c r="FW17" s="80">
        <f t="shared" si="36"/>
        <v>0</v>
      </c>
      <c r="FX17" s="80">
        <f t="shared" si="36"/>
        <v>0</v>
      </c>
      <c r="FY17" s="80">
        <f t="shared" si="36"/>
        <v>0</v>
      </c>
      <c r="FZ17" s="80">
        <f t="shared" si="36"/>
        <v>0</v>
      </c>
      <c r="GA17" s="80">
        <f t="shared" si="36"/>
        <v>0</v>
      </c>
      <c r="GB17" s="80">
        <f t="shared" si="36"/>
        <v>0</v>
      </c>
      <c r="GC17" s="80">
        <f t="shared" si="36"/>
        <v>0</v>
      </c>
      <c r="GD17" s="80">
        <f t="shared" si="36"/>
        <v>0</v>
      </c>
      <c r="GE17" s="80">
        <f t="shared" si="36"/>
        <v>0</v>
      </c>
      <c r="GF17" s="80">
        <f t="shared" si="36"/>
        <v>0</v>
      </c>
      <c r="GG17" s="80">
        <f t="shared" si="36"/>
        <v>0</v>
      </c>
      <c r="GH17" s="80">
        <f t="shared" si="36"/>
        <v>0</v>
      </c>
      <c r="GI17" s="80">
        <f t="shared" si="36"/>
        <v>0</v>
      </c>
      <c r="GJ17" s="80">
        <f t="shared" si="36"/>
        <v>0</v>
      </c>
      <c r="GK17" s="80">
        <f t="shared" si="36"/>
        <v>0</v>
      </c>
      <c r="GL17" s="80">
        <f t="shared" si="36"/>
        <v>0</v>
      </c>
      <c r="GM17" s="80">
        <f t="shared" si="36"/>
        <v>0</v>
      </c>
      <c r="GN17" s="80">
        <f t="shared" si="36"/>
        <v>0</v>
      </c>
      <c r="GO17" s="80">
        <f t="shared" si="36"/>
        <v>0</v>
      </c>
      <c r="GP17" s="80">
        <f t="shared" si="36"/>
        <v>0</v>
      </c>
      <c r="GQ17" s="80">
        <f t="shared" si="36"/>
        <v>0</v>
      </c>
      <c r="GR17" s="80">
        <f t="shared" si="36"/>
        <v>0</v>
      </c>
      <c r="GS17" s="80">
        <f t="shared" si="36"/>
        <v>0</v>
      </c>
      <c r="GT17" s="80">
        <f t="shared" si="36"/>
        <v>0</v>
      </c>
      <c r="GU17" s="80">
        <f t="shared" si="36"/>
        <v>0</v>
      </c>
      <c r="GV17" s="80">
        <f t="shared" si="36"/>
        <v>0</v>
      </c>
      <c r="GW17" s="80">
        <f t="shared" si="36"/>
        <v>0</v>
      </c>
      <c r="GX17" s="80">
        <f t="shared" si="36"/>
        <v>0</v>
      </c>
      <c r="GY17" s="80">
        <f t="shared" si="36"/>
        <v>0</v>
      </c>
      <c r="GZ17" s="80">
        <f t="shared" si="34"/>
        <v>0</v>
      </c>
      <c r="HA17" s="80">
        <f t="shared" si="34"/>
        <v>0</v>
      </c>
      <c r="HB17" s="80">
        <f t="shared" si="16"/>
        <v>0</v>
      </c>
      <c r="HC17" s="80">
        <f t="shared" si="16"/>
        <v>0</v>
      </c>
      <c r="HD17" s="80">
        <f t="shared" si="16"/>
        <v>0</v>
      </c>
      <c r="HE17" s="80">
        <f t="shared" si="16"/>
        <v>0</v>
      </c>
      <c r="HF17" s="80">
        <f t="shared" si="16"/>
        <v>0</v>
      </c>
      <c r="HG17" s="80">
        <f t="shared" si="16"/>
        <v>0</v>
      </c>
      <c r="HH17" s="80">
        <f t="shared" si="16"/>
        <v>0</v>
      </c>
      <c r="HI17" s="80">
        <f t="shared" si="16"/>
        <v>0</v>
      </c>
      <c r="HJ17" s="80">
        <f t="shared" si="16"/>
        <v>0</v>
      </c>
      <c r="HK17" s="80">
        <f t="shared" si="16"/>
        <v>0</v>
      </c>
      <c r="HL17" s="80">
        <f t="shared" si="16"/>
        <v>0</v>
      </c>
      <c r="HM17" s="80">
        <f t="shared" si="16"/>
        <v>0</v>
      </c>
      <c r="HN17" s="80">
        <f t="shared" si="16"/>
        <v>0</v>
      </c>
      <c r="HO17" s="80">
        <f t="shared" si="16"/>
        <v>0</v>
      </c>
      <c r="HP17" s="80">
        <f t="shared" si="17"/>
        <v>0</v>
      </c>
      <c r="HQ17" s="80">
        <f t="shared" si="17"/>
        <v>0</v>
      </c>
      <c r="HR17" s="80">
        <f t="shared" si="17"/>
        <v>0</v>
      </c>
      <c r="HS17" s="80">
        <f t="shared" si="17"/>
        <v>0</v>
      </c>
      <c r="HT17" s="80">
        <f t="shared" si="17"/>
        <v>0</v>
      </c>
      <c r="HU17" s="80">
        <f t="shared" si="17"/>
        <v>0</v>
      </c>
      <c r="HV17" s="80">
        <f t="shared" si="17"/>
        <v>0</v>
      </c>
      <c r="HW17" s="80">
        <f t="shared" si="17"/>
        <v>0</v>
      </c>
      <c r="HX17" s="80">
        <f t="shared" si="17"/>
        <v>0</v>
      </c>
      <c r="HY17" s="80">
        <f t="shared" si="17"/>
        <v>0</v>
      </c>
      <c r="HZ17" s="80">
        <f t="shared" si="17"/>
        <v>0</v>
      </c>
      <c r="IA17" s="80">
        <f t="shared" si="17"/>
        <v>0</v>
      </c>
      <c r="IB17" s="80">
        <f t="shared" si="17"/>
        <v>0</v>
      </c>
      <c r="IC17" s="80">
        <f t="shared" si="17"/>
        <v>0</v>
      </c>
      <c r="ID17" s="80">
        <f t="shared" si="17"/>
        <v>0</v>
      </c>
      <c r="IE17" s="80">
        <f t="shared" si="17"/>
        <v>0</v>
      </c>
      <c r="IF17" s="80">
        <f t="shared" si="18"/>
        <v>0</v>
      </c>
      <c r="IG17" s="80">
        <f t="shared" si="18"/>
        <v>0</v>
      </c>
      <c r="IH17" s="80">
        <f t="shared" si="18"/>
        <v>0</v>
      </c>
      <c r="II17" s="80">
        <f t="shared" ref="II17:IZ32" si="43">IF(II$4&lt;$E17,0,IF(II$4&lt;$K17,$I17/$C$10,IF(II$4&lt;$L17,$J17,0)))</f>
        <v>0</v>
      </c>
      <c r="IJ17" s="80">
        <f t="shared" si="43"/>
        <v>0</v>
      </c>
      <c r="IK17" s="80">
        <f t="shared" si="43"/>
        <v>0</v>
      </c>
      <c r="IL17" s="80">
        <f t="shared" si="43"/>
        <v>0</v>
      </c>
      <c r="IM17" s="80">
        <f t="shared" si="43"/>
        <v>0</v>
      </c>
      <c r="IN17" s="80">
        <f t="shared" si="43"/>
        <v>0</v>
      </c>
      <c r="IO17" s="80">
        <f t="shared" si="43"/>
        <v>0</v>
      </c>
      <c r="IP17" s="80">
        <f t="shared" si="43"/>
        <v>0</v>
      </c>
      <c r="IQ17" s="80">
        <f t="shared" si="43"/>
        <v>0</v>
      </c>
      <c r="IR17" s="80">
        <f t="shared" si="43"/>
        <v>0</v>
      </c>
      <c r="IS17" s="80">
        <f t="shared" si="43"/>
        <v>0</v>
      </c>
      <c r="IT17" s="80">
        <f t="shared" si="43"/>
        <v>0</v>
      </c>
      <c r="IU17" s="80">
        <f t="shared" si="43"/>
        <v>0</v>
      </c>
      <c r="IV17" s="80">
        <f t="shared" si="43"/>
        <v>0</v>
      </c>
      <c r="IW17" s="80">
        <f t="shared" si="43"/>
        <v>0</v>
      </c>
      <c r="IX17" s="80">
        <f t="shared" si="43"/>
        <v>0</v>
      </c>
      <c r="IY17" s="80">
        <f t="shared" si="43"/>
        <v>0</v>
      </c>
      <c r="IZ17" s="80">
        <f t="shared" si="43"/>
        <v>0</v>
      </c>
      <c r="JA17" s="80">
        <f t="shared" si="19"/>
        <v>0</v>
      </c>
      <c r="JB17" s="80">
        <f t="shared" si="19"/>
        <v>0</v>
      </c>
      <c r="JC17" s="80">
        <f t="shared" si="19"/>
        <v>0</v>
      </c>
      <c r="JD17" s="80">
        <f t="shared" si="19"/>
        <v>0</v>
      </c>
      <c r="JE17" s="80">
        <f t="shared" si="19"/>
        <v>0</v>
      </c>
      <c r="JF17" s="80">
        <f t="shared" si="19"/>
        <v>0</v>
      </c>
      <c r="JG17" s="80">
        <f t="shared" si="19"/>
        <v>0</v>
      </c>
      <c r="JH17" s="80">
        <f t="shared" si="19"/>
        <v>0</v>
      </c>
      <c r="JI17" s="80">
        <f t="shared" si="19"/>
        <v>0</v>
      </c>
    </row>
    <row r="18" spans="5:269" x14ac:dyDescent="0.25">
      <c r="E18">
        <f t="shared" si="26"/>
        <v>14</v>
      </c>
      <c r="F18">
        <f t="shared" si="20"/>
        <v>4</v>
      </c>
      <c r="G18">
        <f t="shared" si="27"/>
        <v>56</v>
      </c>
      <c r="H18" s="86">
        <f t="shared" si="21"/>
        <v>0.35897435897435898</v>
      </c>
      <c r="I18" s="80">
        <f t="shared" si="22"/>
        <v>10782</v>
      </c>
      <c r="J18" s="80">
        <f t="shared" si="31"/>
        <v>2322.2760454310164</v>
      </c>
      <c r="K18">
        <f t="shared" si="23"/>
        <v>18</v>
      </c>
      <c r="L18">
        <f t="shared" si="24"/>
        <v>162</v>
      </c>
      <c r="M18">
        <f t="shared" si="28"/>
        <v>46174</v>
      </c>
      <c r="O18" s="80">
        <f t="shared" si="25"/>
        <v>0</v>
      </c>
      <c r="P18" s="80">
        <f t="shared" si="25"/>
        <v>0</v>
      </c>
      <c r="Q18" s="80">
        <f t="shared" si="25"/>
        <v>0</v>
      </c>
      <c r="R18" s="80">
        <f t="shared" si="25"/>
        <v>0</v>
      </c>
      <c r="S18" s="80">
        <f t="shared" si="25"/>
        <v>0</v>
      </c>
      <c r="T18" s="80">
        <f t="shared" si="25"/>
        <v>0</v>
      </c>
      <c r="U18" s="80">
        <f t="shared" si="25"/>
        <v>0</v>
      </c>
      <c r="V18" s="80">
        <f t="shared" si="25"/>
        <v>0</v>
      </c>
      <c r="W18" s="80">
        <f t="shared" si="25"/>
        <v>0</v>
      </c>
      <c r="X18" s="80">
        <f t="shared" si="25"/>
        <v>0</v>
      </c>
      <c r="Y18" s="80">
        <f t="shared" si="25"/>
        <v>0</v>
      </c>
      <c r="Z18" s="80">
        <f t="shared" si="25"/>
        <v>0</v>
      </c>
      <c r="AA18" s="80">
        <f t="shared" si="25"/>
        <v>0</v>
      </c>
      <c r="AB18" s="80">
        <f t="shared" si="25"/>
        <v>2695.5</v>
      </c>
      <c r="AC18" s="80">
        <f t="shared" si="25"/>
        <v>2695.5</v>
      </c>
      <c r="AD18" s="80">
        <f t="shared" si="25"/>
        <v>2695.5</v>
      </c>
      <c r="AE18" s="80">
        <f t="shared" si="39"/>
        <v>2695.5</v>
      </c>
      <c r="AF18" s="80">
        <f t="shared" si="39"/>
        <v>2322.2760454310164</v>
      </c>
      <c r="AG18" s="80">
        <f t="shared" si="39"/>
        <v>2322.2760454310164</v>
      </c>
      <c r="AH18" s="80">
        <f t="shared" si="39"/>
        <v>2322.2760454310164</v>
      </c>
      <c r="AI18" s="80">
        <f t="shared" si="39"/>
        <v>2322.2760454310164</v>
      </c>
      <c r="AJ18" s="80">
        <f t="shared" si="39"/>
        <v>2322.2760454310164</v>
      </c>
      <c r="AK18" s="80">
        <f t="shared" si="39"/>
        <v>2322.2760454310164</v>
      </c>
      <c r="AL18" s="80">
        <f t="shared" si="39"/>
        <v>2322.2760454310164</v>
      </c>
      <c r="AM18" s="80">
        <f t="shared" si="39"/>
        <v>2322.2760454310164</v>
      </c>
      <c r="AN18" s="80">
        <f t="shared" si="39"/>
        <v>2322.2760454310164</v>
      </c>
      <c r="AO18" s="80">
        <f t="shared" si="39"/>
        <v>2322.2760454310164</v>
      </c>
      <c r="AP18" s="80">
        <f t="shared" si="39"/>
        <v>2322.2760454310164</v>
      </c>
      <c r="AQ18" s="80">
        <f t="shared" si="39"/>
        <v>2322.2760454310164</v>
      </c>
      <c r="AR18" s="80">
        <f t="shared" si="39"/>
        <v>2322.2760454310164</v>
      </c>
      <c r="AS18" s="80">
        <f t="shared" si="39"/>
        <v>2322.2760454310164</v>
      </c>
      <c r="AT18" s="80">
        <f t="shared" si="39"/>
        <v>2322.2760454310164</v>
      </c>
      <c r="AU18" s="80">
        <f t="shared" ref="AU18:DD22" si="44">IF(AU$4&lt;$E18,0,IF(AU$4&lt;$K18,$I18/$C$10,IF(AU$4&lt;$L18,$J18,0)))</f>
        <v>2322.2760454310164</v>
      </c>
      <c r="AV18" s="80">
        <f t="shared" si="44"/>
        <v>2322.2760454310164</v>
      </c>
      <c r="AW18" s="80">
        <f t="shared" si="44"/>
        <v>2322.2760454310164</v>
      </c>
      <c r="AX18" s="80">
        <f t="shared" si="44"/>
        <v>2322.2760454310164</v>
      </c>
      <c r="AY18" s="80">
        <f t="shared" si="44"/>
        <v>2322.2760454310164</v>
      </c>
      <c r="AZ18" s="80">
        <f t="shared" si="44"/>
        <v>2322.2760454310164</v>
      </c>
      <c r="BA18" s="80">
        <f t="shared" si="44"/>
        <v>2322.2760454310164</v>
      </c>
      <c r="BB18" s="80">
        <f t="shared" si="44"/>
        <v>2322.2760454310164</v>
      </c>
      <c r="BC18" s="80">
        <f t="shared" si="44"/>
        <v>2322.2760454310164</v>
      </c>
      <c r="BD18" s="80">
        <f t="shared" si="44"/>
        <v>2322.2760454310164</v>
      </c>
      <c r="BE18" s="80">
        <f t="shared" si="44"/>
        <v>2322.2760454310164</v>
      </c>
      <c r="BF18" s="80">
        <f t="shared" si="44"/>
        <v>2322.2760454310164</v>
      </c>
      <c r="BG18" s="80">
        <f t="shared" si="44"/>
        <v>2322.2760454310164</v>
      </c>
      <c r="BH18" s="80">
        <f t="shared" si="44"/>
        <v>2322.2760454310164</v>
      </c>
      <c r="BI18" s="80">
        <f t="shared" si="44"/>
        <v>2322.2760454310164</v>
      </c>
      <c r="BJ18" s="80">
        <f t="shared" si="44"/>
        <v>2322.2760454310164</v>
      </c>
      <c r="BK18" s="80">
        <f t="shared" si="44"/>
        <v>2322.2760454310164</v>
      </c>
      <c r="BL18" s="80">
        <f t="shared" si="44"/>
        <v>2322.2760454310164</v>
      </c>
      <c r="BM18" s="80">
        <f t="shared" si="44"/>
        <v>2322.2760454310164</v>
      </c>
      <c r="BN18" s="80">
        <f t="shared" si="44"/>
        <v>2322.2760454310164</v>
      </c>
      <c r="BO18" s="80">
        <f t="shared" si="44"/>
        <v>2322.2760454310164</v>
      </c>
      <c r="BP18" s="80">
        <f t="shared" si="44"/>
        <v>2322.2760454310164</v>
      </c>
      <c r="BQ18" s="80">
        <f t="shared" si="44"/>
        <v>2322.2760454310164</v>
      </c>
      <c r="BR18" s="80">
        <f t="shared" si="44"/>
        <v>2322.2760454310164</v>
      </c>
      <c r="BS18" s="80">
        <f t="shared" si="44"/>
        <v>2322.2760454310164</v>
      </c>
      <c r="BT18" s="80">
        <f t="shared" si="44"/>
        <v>2322.2760454310164</v>
      </c>
      <c r="BU18" s="80">
        <f t="shared" si="44"/>
        <v>2322.2760454310164</v>
      </c>
      <c r="BV18" s="80">
        <f t="shared" si="44"/>
        <v>2322.2760454310164</v>
      </c>
      <c r="BW18" s="80">
        <f t="shared" si="44"/>
        <v>2322.2760454310164</v>
      </c>
      <c r="BX18" s="80">
        <f t="shared" si="44"/>
        <v>2322.2760454310164</v>
      </c>
      <c r="BY18" s="80">
        <f t="shared" si="44"/>
        <v>2322.2760454310164</v>
      </c>
      <c r="BZ18" s="80">
        <f t="shared" si="44"/>
        <v>2322.2760454310164</v>
      </c>
      <c r="CA18" s="80">
        <f t="shared" si="44"/>
        <v>2322.2760454310164</v>
      </c>
      <c r="CB18" s="80">
        <f t="shared" si="44"/>
        <v>2322.2760454310164</v>
      </c>
      <c r="CC18" s="80">
        <f t="shared" si="44"/>
        <v>2322.2760454310164</v>
      </c>
      <c r="CD18" s="80">
        <f t="shared" si="44"/>
        <v>2322.2760454310164</v>
      </c>
      <c r="CE18" s="80">
        <f t="shared" si="44"/>
        <v>2322.2760454310164</v>
      </c>
      <c r="CF18" s="80">
        <f t="shared" si="44"/>
        <v>2322.2760454310164</v>
      </c>
      <c r="CG18" s="80">
        <f t="shared" si="44"/>
        <v>2322.2760454310164</v>
      </c>
      <c r="CH18" s="80">
        <f t="shared" si="44"/>
        <v>2322.2760454310164</v>
      </c>
      <c r="CI18" s="80">
        <f t="shared" si="44"/>
        <v>2322.2760454310164</v>
      </c>
      <c r="CJ18" s="80">
        <f t="shared" si="44"/>
        <v>2322.2760454310164</v>
      </c>
      <c r="CK18" s="80">
        <f t="shared" si="44"/>
        <v>2322.2760454310164</v>
      </c>
      <c r="CL18" s="80">
        <f t="shared" si="44"/>
        <v>2322.2760454310164</v>
      </c>
      <c r="CM18" s="80">
        <f t="shared" si="44"/>
        <v>2322.2760454310164</v>
      </c>
      <c r="CN18" s="80">
        <f t="shared" si="44"/>
        <v>2322.2760454310164</v>
      </c>
      <c r="CO18" s="80">
        <f t="shared" si="44"/>
        <v>2322.2760454310164</v>
      </c>
      <c r="CP18" s="80">
        <f t="shared" si="44"/>
        <v>2322.2760454310164</v>
      </c>
      <c r="CQ18" s="80">
        <f t="shared" si="44"/>
        <v>2322.2760454310164</v>
      </c>
      <c r="CR18" s="80">
        <f t="shared" si="44"/>
        <v>2322.2760454310164</v>
      </c>
      <c r="CS18" s="80">
        <f t="shared" si="44"/>
        <v>2322.2760454310164</v>
      </c>
      <c r="CT18" s="80">
        <f t="shared" si="44"/>
        <v>2322.2760454310164</v>
      </c>
      <c r="CU18" s="80">
        <f t="shared" si="44"/>
        <v>2322.2760454310164</v>
      </c>
      <c r="CV18" s="80">
        <f t="shared" si="44"/>
        <v>2322.2760454310164</v>
      </c>
      <c r="CW18" s="80">
        <f t="shared" si="44"/>
        <v>2322.2760454310164</v>
      </c>
      <c r="CX18" s="80">
        <f t="shared" si="44"/>
        <v>2322.2760454310164</v>
      </c>
      <c r="CY18" s="80">
        <f t="shared" si="44"/>
        <v>2322.2760454310164</v>
      </c>
      <c r="CZ18" s="80">
        <f t="shared" si="44"/>
        <v>2322.2760454310164</v>
      </c>
      <c r="DA18" s="80">
        <f t="shared" si="44"/>
        <v>2322.2760454310164</v>
      </c>
      <c r="DB18" s="80">
        <f t="shared" si="44"/>
        <v>2322.2760454310164</v>
      </c>
      <c r="DC18" s="80">
        <f t="shared" si="44"/>
        <v>2322.2760454310164</v>
      </c>
      <c r="DD18" s="80">
        <f t="shared" si="44"/>
        <v>2322.2760454310164</v>
      </c>
      <c r="DE18" s="80">
        <f t="shared" si="32"/>
        <v>2322.2760454310164</v>
      </c>
      <c r="DF18" s="80">
        <f t="shared" si="42"/>
        <v>2322.2760454310164</v>
      </c>
      <c r="DG18" s="80">
        <f t="shared" si="42"/>
        <v>2322.2760454310164</v>
      </c>
      <c r="DH18" s="80">
        <f t="shared" si="42"/>
        <v>2322.2760454310164</v>
      </c>
      <c r="DI18" s="80">
        <f t="shared" si="42"/>
        <v>2322.2760454310164</v>
      </c>
      <c r="DJ18" s="80">
        <f t="shared" si="42"/>
        <v>2322.2760454310164</v>
      </c>
      <c r="DK18" s="80">
        <f t="shared" si="42"/>
        <v>2322.2760454310164</v>
      </c>
      <c r="DL18" s="80">
        <f t="shared" si="42"/>
        <v>2322.2760454310164</v>
      </c>
      <c r="DM18" s="80">
        <f t="shared" si="42"/>
        <v>2322.2760454310164</v>
      </c>
      <c r="DN18" s="80">
        <f t="shared" si="42"/>
        <v>2322.2760454310164</v>
      </c>
      <c r="DO18" s="80">
        <f t="shared" si="42"/>
        <v>2322.2760454310164</v>
      </c>
      <c r="DP18" s="80">
        <f t="shared" si="42"/>
        <v>2322.2760454310164</v>
      </c>
      <c r="DQ18" s="80">
        <f t="shared" si="42"/>
        <v>2322.2760454310164</v>
      </c>
      <c r="DR18" s="80">
        <f t="shared" si="42"/>
        <v>2322.2760454310164</v>
      </c>
      <c r="DS18" s="80">
        <f t="shared" si="42"/>
        <v>2322.2760454310164</v>
      </c>
      <c r="DT18" s="80">
        <f t="shared" si="42"/>
        <v>2322.2760454310164</v>
      </c>
      <c r="DU18" s="80">
        <f t="shared" si="42"/>
        <v>2322.2760454310164</v>
      </c>
      <c r="DV18" s="80">
        <f t="shared" si="42"/>
        <v>2322.2760454310164</v>
      </c>
      <c r="DW18" s="80">
        <f t="shared" si="42"/>
        <v>2322.2760454310164</v>
      </c>
      <c r="DX18" s="80">
        <f t="shared" si="42"/>
        <v>2322.2760454310164</v>
      </c>
      <c r="DY18" s="80">
        <f t="shared" si="42"/>
        <v>2322.2760454310164</v>
      </c>
      <c r="DZ18" s="80">
        <f t="shared" si="42"/>
        <v>2322.2760454310164</v>
      </c>
      <c r="EA18" s="80">
        <f t="shared" si="42"/>
        <v>2322.2760454310164</v>
      </c>
      <c r="EB18" s="80">
        <f t="shared" si="42"/>
        <v>2322.2760454310164</v>
      </c>
      <c r="EC18" s="80">
        <f t="shared" si="42"/>
        <v>2322.2760454310164</v>
      </c>
      <c r="ED18" s="80">
        <f t="shared" si="42"/>
        <v>2322.2760454310164</v>
      </c>
      <c r="EE18" s="80">
        <f t="shared" si="42"/>
        <v>2322.2760454310164</v>
      </c>
      <c r="EF18" s="80">
        <f t="shared" si="42"/>
        <v>2322.2760454310164</v>
      </c>
      <c r="EG18" s="80">
        <f t="shared" si="42"/>
        <v>2322.2760454310164</v>
      </c>
      <c r="EH18" s="80">
        <f t="shared" si="42"/>
        <v>2322.2760454310164</v>
      </c>
      <c r="EI18" s="80">
        <f t="shared" si="42"/>
        <v>2322.2760454310164</v>
      </c>
      <c r="EJ18" s="80">
        <f t="shared" si="42"/>
        <v>2322.2760454310164</v>
      </c>
      <c r="EK18" s="80">
        <f t="shared" si="42"/>
        <v>2322.2760454310164</v>
      </c>
      <c r="EL18" s="80">
        <f t="shared" si="42"/>
        <v>2322.2760454310164</v>
      </c>
      <c r="EM18" s="80">
        <f t="shared" si="42"/>
        <v>2322.2760454310164</v>
      </c>
      <c r="EN18" s="80">
        <f t="shared" si="42"/>
        <v>2322.2760454310164</v>
      </c>
      <c r="EO18" s="80">
        <f t="shared" si="42"/>
        <v>2322.2760454310164</v>
      </c>
      <c r="EP18" s="80">
        <f t="shared" si="42"/>
        <v>2322.2760454310164</v>
      </c>
      <c r="EQ18" s="80">
        <f t="shared" si="42"/>
        <v>2322.2760454310164</v>
      </c>
      <c r="ER18" s="80">
        <f t="shared" si="42"/>
        <v>2322.2760454310164</v>
      </c>
      <c r="ES18" s="80">
        <f t="shared" si="42"/>
        <v>2322.2760454310164</v>
      </c>
      <c r="ET18" s="80">
        <f t="shared" si="42"/>
        <v>2322.2760454310164</v>
      </c>
      <c r="EU18" s="80">
        <f t="shared" si="42"/>
        <v>2322.2760454310164</v>
      </c>
      <c r="EV18" s="80">
        <f t="shared" si="42"/>
        <v>2322.2760454310164</v>
      </c>
      <c r="EW18" s="80">
        <f t="shared" si="42"/>
        <v>2322.2760454310164</v>
      </c>
      <c r="EX18" s="80">
        <f t="shared" si="42"/>
        <v>2322.2760454310164</v>
      </c>
      <c r="EY18" s="80">
        <f t="shared" si="42"/>
        <v>2322.2760454310164</v>
      </c>
      <c r="EZ18" s="80">
        <f t="shared" si="42"/>
        <v>2322.2760454310164</v>
      </c>
      <c r="FA18" s="80">
        <f t="shared" si="42"/>
        <v>2322.2760454310164</v>
      </c>
      <c r="FB18" s="80">
        <f t="shared" si="42"/>
        <v>2322.2760454310164</v>
      </c>
      <c r="FC18" s="80">
        <f t="shared" si="42"/>
        <v>2322.2760454310164</v>
      </c>
      <c r="FD18" s="80">
        <f t="shared" si="42"/>
        <v>2322.2760454310164</v>
      </c>
      <c r="FE18" s="80">
        <f t="shared" si="42"/>
        <v>2322.2760454310164</v>
      </c>
      <c r="FF18" s="80">
        <f t="shared" si="42"/>
        <v>2322.2760454310164</v>
      </c>
      <c r="FG18" s="80">
        <f t="shared" si="42"/>
        <v>2322.2760454310164</v>
      </c>
      <c r="FH18" s="80">
        <f t="shared" si="42"/>
        <v>2322.2760454310164</v>
      </c>
      <c r="FI18" s="80">
        <f t="shared" si="42"/>
        <v>2322.2760454310164</v>
      </c>
      <c r="FJ18" s="80">
        <f t="shared" si="42"/>
        <v>2322.2760454310164</v>
      </c>
      <c r="FK18" s="80">
        <f t="shared" si="42"/>
        <v>2322.2760454310164</v>
      </c>
      <c r="FL18" s="80">
        <f t="shared" si="42"/>
        <v>2322.2760454310164</v>
      </c>
      <c r="FM18" s="80">
        <f t="shared" si="42"/>
        <v>2322.2760454310164</v>
      </c>
      <c r="FN18" s="80">
        <f t="shared" si="42"/>
        <v>2322.2760454310164</v>
      </c>
      <c r="FO18" s="80">
        <f t="shared" si="42"/>
        <v>2322.2760454310164</v>
      </c>
      <c r="FP18" s="80">
        <f t="shared" si="42"/>
        <v>2322.2760454310164</v>
      </c>
      <c r="FQ18" s="80">
        <f t="shared" si="42"/>
        <v>2322.2760454310164</v>
      </c>
      <c r="FR18" s="80">
        <f t="shared" si="36"/>
        <v>2322.2760454310164</v>
      </c>
      <c r="FS18" s="80">
        <f t="shared" si="36"/>
        <v>2322.2760454310164</v>
      </c>
      <c r="FT18" s="80">
        <f t="shared" si="36"/>
        <v>0</v>
      </c>
      <c r="FU18" s="80">
        <f t="shared" si="36"/>
        <v>0</v>
      </c>
      <c r="FV18" s="80">
        <f t="shared" si="36"/>
        <v>0</v>
      </c>
      <c r="FW18" s="80">
        <f t="shared" si="36"/>
        <v>0</v>
      </c>
      <c r="FX18" s="80">
        <f t="shared" si="36"/>
        <v>0</v>
      </c>
      <c r="FY18" s="80">
        <f t="shared" si="36"/>
        <v>0</v>
      </c>
      <c r="FZ18" s="80">
        <f t="shared" si="36"/>
        <v>0</v>
      </c>
      <c r="GA18" s="80">
        <f t="shared" si="36"/>
        <v>0</v>
      </c>
      <c r="GB18" s="80">
        <f t="shared" si="36"/>
        <v>0</v>
      </c>
      <c r="GC18" s="80">
        <f t="shared" si="36"/>
        <v>0</v>
      </c>
      <c r="GD18" s="80">
        <f t="shared" si="36"/>
        <v>0</v>
      </c>
      <c r="GE18" s="80">
        <f t="shared" si="36"/>
        <v>0</v>
      </c>
      <c r="GF18" s="80">
        <f t="shared" si="36"/>
        <v>0</v>
      </c>
      <c r="GG18" s="80">
        <f t="shared" si="36"/>
        <v>0</v>
      </c>
      <c r="GH18" s="80">
        <f t="shared" si="36"/>
        <v>0</v>
      </c>
      <c r="GI18" s="80">
        <f t="shared" si="36"/>
        <v>0</v>
      </c>
      <c r="GJ18" s="80">
        <f t="shared" si="36"/>
        <v>0</v>
      </c>
      <c r="GK18" s="80">
        <f t="shared" si="36"/>
        <v>0</v>
      </c>
      <c r="GL18" s="80">
        <f t="shared" si="36"/>
        <v>0</v>
      </c>
      <c r="GM18" s="80">
        <f t="shared" si="36"/>
        <v>0</v>
      </c>
      <c r="GN18" s="80">
        <f t="shared" si="36"/>
        <v>0</v>
      </c>
      <c r="GO18" s="80">
        <f t="shared" si="36"/>
        <v>0</v>
      </c>
      <c r="GP18" s="80">
        <f t="shared" si="36"/>
        <v>0</v>
      </c>
      <c r="GQ18" s="80">
        <f t="shared" si="36"/>
        <v>0</v>
      </c>
      <c r="GR18" s="80">
        <f t="shared" si="36"/>
        <v>0</v>
      </c>
      <c r="GS18" s="80">
        <f t="shared" si="36"/>
        <v>0</v>
      </c>
      <c r="GT18" s="80">
        <f t="shared" si="36"/>
        <v>0</v>
      </c>
      <c r="GU18" s="80">
        <f t="shared" si="36"/>
        <v>0</v>
      </c>
      <c r="GV18" s="80">
        <f t="shared" si="36"/>
        <v>0</v>
      </c>
      <c r="GW18" s="80">
        <f t="shared" si="36"/>
        <v>0</v>
      </c>
      <c r="GX18" s="80">
        <f t="shared" si="36"/>
        <v>0</v>
      </c>
      <c r="GY18" s="80">
        <f t="shared" si="36"/>
        <v>0</v>
      </c>
      <c r="GZ18" s="80">
        <f t="shared" si="34"/>
        <v>0</v>
      </c>
      <c r="HA18" s="80">
        <f t="shared" si="34"/>
        <v>0</v>
      </c>
      <c r="HB18" s="80">
        <f t="shared" si="16"/>
        <v>0</v>
      </c>
      <c r="HC18" s="80">
        <f t="shared" si="16"/>
        <v>0</v>
      </c>
      <c r="HD18" s="80">
        <f t="shared" si="16"/>
        <v>0</v>
      </c>
      <c r="HE18" s="80">
        <f t="shared" si="16"/>
        <v>0</v>
      </c>
      <c r="HF18" s="80">
        <f t="shared" si="16"/>
        <v>0</v>
      </c>
      <c r="HG18" s="80">
        <f t="shared" si="16"/>
        <v>0</v>
      </c>
      <c r="HH18" s="80">
        <f t="shared" si="16"/>
        <v>0</v>
      </c>
      <c r="HI18" s="80">
        <f t="shared" si="16"/>
        <v>0</v>
      </c>
      <c r="HJ18" s="80">
        <f t="shared" si="16"/>
        <v>0</v>
      </c>
      <c r="HK18" s="80">
        <f t="shared" si="16"/>
        <v>0</v>
      </c>
      <c r="HL18" s="80">
        <f t="shared" si="16"/>
        <v>0</v>
      </c>
      <c r="HM18" s="80">
        <f t="shared" si="16"/>
        <v>0</v>
      </c>
      <c r="HN18" s="80">
        <f t="shared" si="16"/>
        <v>0</v>
      </c>
      <c r="HO18" s="80">
        <f t="shared" si="16"/>
        <v>0</v>
      </c>
      <c r="HP18" s="80">
        <f t="shared" si="17"/>
        <v>0</v>
      </c>
      <c r="HQ18" s="80">
        <f t="shared" si="17"/>
        <v>0</v>
      </c>
      <c r="HR18" s="80">
        <f t="shared" si="17"/>
        <v>0</v>
      </c>
      <c r="HS18" s="80">
        <f t="shared" si="17"/>
        <v>0</v>
      </c>
      <c r="HT18" s="80">
        <f t="shared" si="17"/>
        <v>0</v>
      </c>
      <c r="HU18" s="80">
        <f t="shared" si="17"/>
        <v>0</v>
      </c>
      <c r="HV18" s="80">
        <f t="shared" si="17"/>
        <v>0</v>
      </c>
      <c r="HW18" s="80">
        <f t="shared" si="17"/>
        <v>0</v>
      </c>
      <c r="HX18" s="80">
        <f t="shared" si="17"/>
        <v>0</v>
      </c>
      <c r="HY18" s="80">
        <f t="shared" si="17"/>
        <v>0</v>
      </c>
      <c r="HZ18" s="80">
        <f t="shared" si="17"/>
        <v>0</v>
      </c>
      <c r="IA18" s="80">
        <f t="shared" si="17"/>
        <v>0</v>
      </c>
      <c r="IB18" s="80">
        <f t="shared" si="17"/>
        <v>0</v>
      </c>
      <c r="IC18" s="80">
        <f t="shared" si="17"/>
        <v>0</v>
      </c>
      <c r="ID18" s="80">
        <f t="shared" si="17"/>
        <v>0</v>
      </c>
      <c r="IE18" s="80">
        <f t="shared" si="17"/>
        <v>0</v>
      </c>
      <c r="IF18" s="80">
        <f t="shared" ref="IF18:IN19" si="45">IF(IF$4&lt;$E18,0,IF(IF$4&lt;$K18,$I18/$C$10,IF(IF$4&lt;$L18,$J18,0)))</f>
        <v>0</v>
      </c>
      <c r="IG18" s="80">
        <f t="shared" si="45"/>
        <v>0</v>
      </c>
      <c r="IH18" s="80">
        <f t="shared" si="45"/>
        <v>0</v>
      </c>
      <c r="II18" s="80">
        <f t="shared" si="45"/>
        <v>0</v>
      </c>
      <c r="IJ18" s="80">
        <f t="shared" si="45"/>
        <v>0</v>
      </c>
      <c r="IK18" s="80">
        <f t="shared" si="45"/>
        <v>0</v>
      </c>
      <c r="IL18" s="80">
        <f t="shared" si="45"/>
        <v>0</v>
      </c>
      <c r="IM18" s="80">
        <f t="shared" si="45"/>
        <v>0</v>
      </c>
      <c r="IN18" s="80">
        <f t="shared" si="45"/>
        <v>0</v>
      </c>
      <c r="IO18" s="80">
        <f t="shared" si="43"/>
        <v>0</v>
      </c>
      <c r="IP18" s="80">
        <f t="shared" si="43"/>
        <v>0</v>
      </c>
      <c r="IQ18" s="80">
        <f t="shared" si="43"/>
        <v>0</v>
      </c>
      <c r="IR18" s="80">
        <f t="shared" si="43"/>
        <v>0</v>
      </c>
      <c r="IS18" s="80">
        <f t="shared" si="43"/>
        <v>0</v>
      </c>
      <c r="IT18" s="80">
        <f t="shared" si="43"/>
        <v>0</v>
      </c>
      <c r="IU18" s="80">
        <f t="shared" si="43"/>
        <v>0</v>
      </c>
      <c r="IV18" s="80">
        <f t="shared" si="43"/>
        <v>0</v>
      </c>
      <c r="IW18" s="80">
        <f t="shared" si="43"/>
        <v>0</v>
      </c>
      <c r="IX18" s="80">
        <f t="shared" si="43"/>
        <v>0</v>
      </c>
      <c r="IY18" s="80">
        <f t="shared" si="43"/>
        <v>0</v>
      </c>
      <c r="IZ18" s="80">
        <f t="shared" si="43"/>
        <v>0</v>
      </c>
      <c r="JA18" s="80">
        <f t="shared" si="19"/>
        <v>0</v>
      </c>
      <c r="JB18" s="80">
        <f t="shared" si="19"/>
        <v>0</v>
      </c>
      <c r="JC18" s="80">
        <f t="shared" si="19"/>
        <v>0</v>
      </c>
      <c r="JD18" s="80">
        <f t="shared" si="19"/>
        <v>0</v>
      </c>
      <c r="JE18" s="80">
        <f t="shared" si="19"/>
        <v>0</v>
      </c>
      <c r="JF18" s="80">
        <f t="shared" si="19"/>
        <v>0</v>
      </c>
      <c r="JG18" s="80">
        <f t="shared" si="19"/>
        <v>0</v>
      </c>
      <c r="JH18" s="80">
        <f t="shared" si="19"/>
        <v>0</v>
      </c>
      <c r="JI18" s="80">
        <f t="shared" si="19"/>
        <v>0</v>
      </c>
    </row>
    <row r="19" spans="5:269" x14ac:dyDescent="0.25">
      <c r="E19">
        <f t="shared" si="26"/>
        <v>15</v>
      </c>
      <c r="F19">
        <f t="shared" si="20"/>
        <v>4</v>
      </c>
      <c r="G19">
        <f t="shared" si="27"/>
        <v>60</v>
      </c>
      <c r="H19" s="86">
        <f t="shared" si="21"/>
        <v>0.38461538461538464</v>
      </c>
      <c r="I19" s="80">
        <f t="shared" si="22"/>
        <v>10782</v>
      </c>
      <c r="J19" s="80">
        <f t="shared" si="31"/>
        <v>2322.2760454310164</v>
      </c>
      <c r="K19">
        <f t="shared" si="23"/>
        <v>19</v>
      </c>
      <c r="L19">
        <f t="shared" si="24"/>
        <v>163</v>
      </c>
      <c r="M19">
        <f t="shared" si="28"/>
        <v>46204</v>
      </c>
      <c r="O19" s="80">
        <f t="shared" si="25"/>
        <v>0</v>
      </c>
      <c r="P19" s="80">
        <f t="shared" si="25"/>
        <v>0</v>
      </c>
      <c r="Q19" s="80">
        <f t="shared" si="25"/>
        <v>0</v>
      </c>
      <c r="R19" s="80">
        <f t="shared" si="25"/>
        <v>0</v>
      </c>
      <c r="S19" s="80">
        <f t="shared" si="25"/>
        <v>0</v>
      </c>
      <c r="T19" s="80">
        <f t="shared" si="25"/>
        <v>0</v>
      </c>
      <c r="U19" s="80">
        <f t="shared" si="25"/>
        <v>0</v>
      </c>
      <c r="V19" s="80">
        <f t="shared" si="25"/>
        <v>0</v>
      </c>
      <c r="W19" s="80">
        <f t="shared" si="25"/>
        <v>0</v>
      </c>
      <c r="X19" s="80">
        <f t="shared" si="25"/>
        <v>0</v>
      </c>
      <c r="Y19" s="80">
        <f t="shared" si="25"/>
        <v>0</v>
      </c>
      <c r="Z19" s="80">
        <f t="shared" si="25"/>
        <v>0</v>
      </c>
      <c r="AA19" s="80">
        <f t="shared" si="25"/>
        <v>0</v>
      </c>
      <c r="AB19" s="80">
        <f t="shared" si="25"/>
        <v>0</v>
      </c>
      <c r="AC19" s="80">
        <f t="shared" si="25"/>
        <v>2695.5</v>
      </c>
      <c r="AD19" s="80">
        <f t="shared" si="25"/>
        <v>2695.5</v>
      </c>
      <c r="AE19" s="80">
        <f t="shared" si="39"/>
        <v>2695.5</v>
      </c>
      <c r="AF19" s="80">
        <f t="shared" si="39"/>
        <v>2695.5</v>
      </c>
      <c r="AG19" s="80">
        <f t="shared" si="39"/>
        <v>2322.2760454310164</v>
      </c>
      <c r="AH19" s="80">
        <f t="shared" si="39"/>
        <v>2322.2760454310164</v>
      </c>
      <c r="AI19" s="80">
        <f t="shared" si="39"/>
        <v>2322.2760454310164</v>
      </c>
      <c r="AJ19" s="80">
        <f t="shared" si="39"/>
        <v>2322.2760454310164</v>
      </c>
      <c r="AK19" s="80">
        <f t="shared" si="39"/>
        <v>2322.2760454310164</v>
      </c>
      <c r="AL19" s="80">
        <f t="shared" si="39"/>
        <v>2322.2760454310164</v>
      </c>
      <c r="AM19" s="80">
        <f t="shared" si="39"/>
        <v>2322.2760454310164</v>
      </c>
      <c r="AN19" s="80">
        <f t="shared" si="39"/>
        <v>2322.2760454310164</v>
      </c>
      <c r="AO19" s="80">
        <f t="shared" si="39"/>
        <v>2322.2760454310164</v>
      </c>
      <c r="AP19" s="80">
        <f t="shared" si="39"/>
        <v>2322.2760454310164</v>
      </c>
      <c r="AQ19" s="80">
        <f t="shared" si="39"/>
        <v>2322.2760454310164</v>
      </c>
      <c r="AR19" s="80">
        <f t="shared" si="39"/>
        <v>2322.2760454310164</v>
      </c>
      <c r="AS19" s="80">
        <f t="shared" si="39"/>
        <v>2322.2760454310164</v>
      </c>
      <c r="AT19" s="80">
        <f t="shared" si="39"/>
        <v>2322.2760454310164</v>
      </c>
      <c r="AU19" s="80">
        <f t="shared" si="44"/>
        <v>2322.2760454310164</v>
      </c>
      <c r="AV19" s="80">
        <f t="shared" si="44"/>
        <v>2322.2760454310164</v>
      </c>
      <c r="AW19" s="80">
        <f t="shared" si="44"/>
        <v>2322.2760454310164</v>
      </c>
      <c r="AX19" s="80">
        <f t="shared" si="44"/>
        <v>2322.2760454310164</v>
      </c>
      <c r="AY19" s="80">
        <f t="shared" si="44"/>
        <v>2322.2760454310164</v>
      </c>
      <c r="AZ19" s="80">
        <f t="shared" si="44"/>
        <v>2322.2760454310164</v>
      </c>
      <c r="BA19" s="80">
        <f t="shared" si="44"/>
        <v>2322.2760454310164</v>
      </c>
      <c r="BB19" s="80">
        <f t="shared" si="44"/>
        <v>2322.2760454310164</v>
      </c>
      <c r="BC19" s="80">
        <f t="shared" si="44"/>
        <v>2322.2760454310164</v>
      </c>
      <c r="BD19" s="80">
        <f t="shared" si="44"/>
        <v>2322.2760454310164</v>
      </c>
      <c r="BE19" s="80">
        <f t="shared" si="44"/>
        <v>2322.2760454310164</v>
      </c>
      <c r="BF19" s="80">
        <f t="shared" si="44"/>
        <v>2322.2760454310164</v>
      </c>
      <c r="BG19" s="80">
        <f t="shared" si="44"/>
        <v>2322.2760454310164</v>
      </c>
      <c r="BH19" s="80">
        <f t="shared" si="44"/>
        <v>2322.2760454310164</v>
      </c>
      <c r="BI19" s="80">
        <f t="shared" si="44"/>
        <v>2322.2760454310164</v>
      </c>
      <c r="BJ19" s="80">
        <f t="shared" si="44"/>
        <v>2322.2760454310164</v>
      </c>
      <c r="BK19" s="80">
        <f t="shared" si="44"/>
        <v>2322.2760454310164</v>
      </c>
      <c r="BL19" s="80">
        <f t="shared" si="44"/>
        <v>2322.2760454310164</v>
      </c>
      <c r="BM19" s="80">
        <f t="shared" si="44"/>
        <v>2322.2760454310164</v>
      </c>
      <c r="BN19" s="80">
        <f t="shared" si="44"/>
        <v>2322.2760454310164</v>
      </c>
      <c r="BO19" s="80">
        <f t="shared" si="44"/>
        <v>2322.2760454310164</v>
      </c>
      <c r="BP19" s="80">
        <f t="shared" si="44"/>
        <v>2322.2760454310164</v>
      </c>
      <c r="BQ19" s="80">
        <f t="shared" si="44"/>
        <v>2322.2760454310164</v>
      </c>
      <c r="BR19" s="80">
        <f t="shared" si="44"/>
        <v>2322.2760454310164</v>
      </c>
      <c r="BS19" s="80">
        <f t="shared" si="44"/>
        <v>2322.2760454310164</v>
      </c>
      <c r="BT19" s="80">
        <f t="shared" si="44"/>
        <v>2322.2760454310164</v>
      </c>
      <c r="BU19" s="80">
        <f t="shared" si="44"/>
        <v>2322.2760454310164</v>
      </c>
      <c r="BV19" s="80">
        <f t="shared" si="44"/>
        <v>2322.2760454310164</v>
      </c>
      <c r="BW19" s="80">
        <f t="shared" si="44"/>
        <v>2322.2760454310164</v>
      </c>
      <c r="BX19" s="80">
        <f t="shared" si="44"/>
        <v>2322.2760454310164</v>
      </c>
      <c r="BY19" s="80">
        <f t="shared" si="44"/>
        <v>2322.2760454310164</v>
      </c>
      <c r="BZ19" s="80">
        <f t="shared" si="44"/>
        <v>2322.2760454310164</v>
      </c>
      <c r="CA19" s="80">
        <f t="shared" si="44"/>
        <v>2322.2760454310164</v>
      </c>
      <c r="CB19" s="80">
        <f t="shared" si="44"/>
        <v>2322.2760454310164</v>
      </c>
      <c r="CC19" s="80">
        <f t="shared" si="44"/>
        <v>2322.2760454310164</v>
      </c>
      <c r="CD19" s="80">
        <f t="shared" si="44"/>
        <v>2322.2760454310164</v>
      </c>
      <c r="CE19" s="80">
        <f t="shared" si="44"/>
        <v>2322.2760454310164</v>
      </c>
      <c r="CF19" s="80">
        <f t="shared" si="44"/>
        <v>2322.2760454310164</v>
      </c>
      <c r="CG19" s="80">
        <f t="shared" si="44"/>
        <v>2322.2760454310164</v>
      </c>
      <c r="CH19" s="80">
        <f t="shared" si="44"/>
        <v>2322.2760454310164</v>
      </c>
      <c r="CI19" s="80">
        <f t="shared" si="44"/>
        <v>2322.2760454310164</v>
      </c>
      <c r="CJ19" s="80">
        <f t="shared" si="44"/>
        <v>2322.2760454310164</v>
      </c>
      <c r="CK19" s="80">
        <f t="shared" si="44"/>
        <v>2322.2760454310164</v>
      </c>
      <c r="CL19" s="80">
        <f t="shared" si="44"/>
        <v>2322.2760454310164</v>
      </c>
      <c r="CM19" s="80">
        <f t="shared" si="44"/>
        <v>2322.2760454310164</v>
      </c>
      <c r="CN19" s="80">
        <f t="shared" si="44"/>
        <v>2322.2760454310164</v>
      </c>
      <c r="CO19" s="80">
        <f t="shared" si="44"/>
        <v>2322.2760454310164</v>
      </c>
      <c r="CP19" s="80">
        <f t="shared" si="44"/>
        <v>2322.2760454310164</v>
      </c>
      <c r="CQ19" s="80">
        <f t="shared" si="44"/>
        <v>2322.2760454310164</v>
      </c>
      <c r="CR19" s="80">
        <f t="shared" si="44"/>
        <v>2322.2760454310164</v>
      </c>
      <c r="CS19" s="80">
        <f t="shared" si="44"/>
        <v>2322.2760454310164</v>
      </c>
      <c r="CT19" s="80">
        <f t="shared" si="44"/>
        <v>2322.2760454310164</v>
      </c>
      <c r="CU19" s="80">
        <f t="shared" si="44"/>
        <v>2322.2760454310164</v>
      </c>
      <c r="CV19" s="80">
        <f t="shared" si="44"/>
        <v>2322.2760454310164</v>
      </c>
      <c r="CW19" s="80">
        <f t="shared" si="44"/>
        <v>2322.2760454310164</v>
      </c>
      <c r="CX19" s="80">
        <f t="shared" si="44"/>
        <v>2322.2760454310164</v>
      </c>
      <c r="CY19" s="80">
        <f t="shared" si="44"/>
        <v>2322.2760454310164</v>
      </c>
      <c r="CZ19" s="80">
        <f t="shared" si="44"/>
        <v>2322.2760454310164</v>
      </c>
      <c r="DA19" s="80">
        <f t="shared" si="44"/>
        <v>2322.2760454310164</v>
      </c>
      <c r="DB19" s="80">
        <f t="shared" si="44"/>
        <v>2322.2760454310164</v>
      </c>
      <c r="DC19" s="80">
        <f t="shared" si="44"/>
        <v>2322.2760454310164</v>
      </c>
      <c r="DD19" s="80">
        <f t="shared" si="44"/>
        <v>2322.2760454310164</v>
      </c>
      <c r="DE19" s="80">
        <f t="shared" si="32"/>
        <v>2322.2760454310164</v>
      </c>
      <c r="DF19" s="80">
        <f t="shared" si="42"/>
        <v>2322.2760454310164</v>
      </c>
      <c r="DG19" s="80">
        <f t="shared" si="42"/>
        <v>2322.2760454310164</v>
      </c>
      <c r="DH19" s="80">
        <f t="shared" si="42"/>
        <v>2322.2760454310164</v>
      </c>
      <c r="DI19" s="80">
        <f t="shared" si="42"/>
        <v>2322.2760454310164</v>
      </c>
      <c r="DJ19" s="80">
        <f t="shared" si="42"/>
        <v>2322.2760454310164</v>
      </c>
      <c r="DK19" s="80">
        <f t="shared" si="42"/>
        <v>2322.2760454310164</v>
      </c>
      <c r="DL19" s="80">
        <f t="shared" si="42"/>
        <v>2322.2760454310164</v>
      </c>
      <c r="DM19" s="80">
        <f t="shared" si="42"/>
        <v>2322.2760454310164</v>
      </c>
      <c r="DN19" s="80">
        <f t="shared" si="42"/>
        <v>2322.2760454310164</v>
      </c>
      <c r="DO19" s="80">
        <f t="shared" si="42"/>
        <v>2322.2760454310164</v>
      </c>
      <c r="DP19" s="80">
        <f t="shared" si="42"/>
        <v>2322.2760454310164</v>
      </c>
      <c r="DQ19" s="80">
        <f t="shared" si="42"/>
        <v>2322.2760454310164</v>
      </c>
      <c r="DR19" s="80">
        <f t="shared" si="42"/>
        <v>2322.2760454310164</v>
      </c>
      <c r="DS19" s="80">
        <f t="shared" si="42"/>
        <v>2322.2760454310164</v>
      </c>
      <c r="DT19" s="80">
        <f t="shared" si="42"/>
        <v>2322.2760454310164</v>
      </c>
      <c r="DU19" s="80">
        <f t="shared" si="42"/>
        <v>2322.2760454310164</v>
      </c>
      <c r="DV19" s="80">
        <f t="shared" si="42"/>
        <v>2322.2760454310164</v>
      </c>
      <c r="DW19" s="80">
        <f t="shared" si="42"/>
        <v>2322.2760454310164</v>
      </c>
      <c r="DX19" s="80">
        <f t="shared" si="42"/>
        <v>2322.2760454310164</v>
      </c>
      <c r="DY19" s="80">
        <f t="shared" si="42"/>
        <v>2322.2760454310164</v>
      </c>
      <c r="DZ19" s="80">
        <f t="shared" si="42"/>
        <v>2322.2760454310164</v>
      </c>
      <c r="EA19" s="80">
        <f t="shared" si="42"/>
        <v>2322.2760454310164</v>
      </c>
      <c r="EB19" s="80">
        <f t="shared" si="42"/>
        <v>2322.2760454310164</v>
      </c>
      <c r="EC19" s="80">
        <f t="shared" si="42"/>
        <v>2322.2760454310164</v>
      </c>
      <c r="ED19" s="80">
        <f t="shared" si="42"/>
        <v>2322.2760454310164</v>
      </c>
      <c r="EE19" s="80">
        <f t="shared" si="42"/>
        <v>2322.2760454310164</v>
      </c>
      <c r="EF19" s="80">
        <f t="shared" si="42"/>
        <v>2322.2760454310164</v>
      </c>
      <c r="EG19" s="80">
        <f t="shared" si="42"/>
        <v>2322.2760454310164</v>
      </c>
      <c r="EH19" s="80">
        <f t="shared" si="42"/>
        <v>2322.2760454310164</v>
      </c>
      <c r="EI19" s="80">
        <f t="shared" si="42"/>
        <v>2322.2760454310164</v>
      </c>
      <c r="EJ19" s="80">
        <f t="shared" si="42"/>
        <v>2322.2760454310164</v>
      </c>
      <c r="EK19" s="80">
        <f t="shared" si="42"/>
        <v>2322.2760454310164</v>
      </c>
      <c r="EL19" s="80">
        <f t="shared" si="42"/>
        <v>2322.2760454310164</v>
      </c>
      <c r="EM19" s="80">
        <f t="shared" si="42"/>
        <v>2322.2760454310164</v>
      </c>
      <c r="EN19" s="80">
        <f t="shared" si="42"/>
        <v>2322.2760454310164</v>
      </c>
      <c r="EO19" s="80">
        <f t="shared" si="42"/>
        <v>2322.2760454310164</v>
      </c>
      <c r="EP19" s="80">
        <f t="shared" si="42"/>
        <v>2322.2760454310164</v>
      </c>
      <c r="EQ19" s="80">
        <f t="shared" si="42"/>
        <v>2322.2760454310164</v>
      </c>
      <c r="ER19" s="80">
        <f t="shared" si="42"/>
        <v>2322.2760454310164</v>
      </c>
      <c r="ES19" s="80">
        <f t="shared" si="42"/>
        <v>2322.2760454310164</v>
      </c>
      <c r="ET19" s="80">
        <f t="shared" si="42"/>
        <v>2322.2760454310164</v>
      </c>
      <c r="EU19" s="80">
        <f t="shared" si="42"/>
        <v>2322.2760454310164</v>
      </c>
      <c r="EV19" s="80">
        <f t="shared" si="42"/>
        <v>2322.2760454310164</v>
      </c>
      <c r="EW19" s="80">
        <f t="shared" si="42"/>
        <v>2322.2760454310164</v>
      </c>
      <c r="EX19" s="80">
        <f t="shared" si="42"/>
        <v>2322.2760454310164</v>
      </c>
      <c r="EY19" s="80">
        <f t="shared" si="42"/>
        <v>2322.2760454310164</v>
      </c>
      <c r="EZ19" s="80">
        <f t="shared" si="42"/>
        <v>2322.2760454310164</v>
      </c>
      <c r="FA19" s="80">
        <f t="shared" si="42"/>
        <v>2322.2760454310164</v>
      </c>
      <c r="FB19" s="80">
        <f t="shared" si="42"/>
        <v>2322.2760454310164</v>
      </c>
      <c r="FC19" s="80">
        <f t="shared" si="42"/>
        <v>2322.2760454310164</v>
      </c>
      <c r="FD19" s="80">
        <f t="shared" si="42"/>
        <v>2322.2760454310164</v>
      </c>
      <c r="FE19" s="80">
        <f t="shared" si="42"/>
        <v>2322.2760454310164</v>
      </c>
      <c r="FF19" s="80">
        <f t="shared" si="42"/>
        <v>2322.2760454310164</v>
      </c>
      <c r="FG19" s="80">
        <f t="shared" si="42"/>
        <v>2322.2760454310164</v>
      </c>
      <c r="FH19" s="80">
        <f t="shared" si="42"/>
        <v>2322.2760454310164</v>
      </c>
      <c r="FI19" s="80">
        <f t="shared" si="42"/>
        <v>2322.2760454310164</v>
      </c>
      <c r="FJ19" s="80">
        <f t="shared" si="42"/>
        <v>2322.2760454310164</v>
      </c>
      <c r="FK19" s="80">
        <f t="shared" si="42"/>
        <v>2322.2760454310164</v>
      </c>
      <c r="FL19" s="80">
        <f t="shared" si="42"/>
        <v>2322.2760454310164</v>
      </c>
      <c r="FM19" s="80">
        <f t="shared" si="42"/>
        <v>2322.2760454310164</v>
      </c>
      <c r="FN19" s="80">
        <f t="shared" si="42"/>
        <v>2322.2760454310164</v>
      </c>
      <c r="FO19" s="80">
        <f t="shared" si="42"/>
        <v>2322.2760454310164</v>
      </c>
      <c r="FP19" s="80">
        <f t="shared" si="42"/>
        <v>2322.2760454310164</v>
      </c>
      <c r="FQ19" s="80">
        <f t="shared" si="42"/>
        <v>2322.2760454310164</v>
      </c>
      <c r="FR19" s="80">
        <f t="shared" si="36"/>
        <v>2322.2760454310164</v>
      </c>
      <c r="FS19" s="80">
        <f t="shared" si="36"/>
        <v>2322.2760454310164</v>
      </c>
      <c r="FT19" s="80">
        <f t="shared" si="36"/>
        <v>2322.2760454310164</v>
      </c>
      <c r="FU19" s="80">
        <f t="shared" si="36"/>
        <v>0</v>
      </c>
      <c r="FV19" s="80">
        <f t="shared" si="36"/>
        <v>0</v>
      </c>
      <c r="FW19" s="80">
        <f t="shared" si="36"/>
        <v>0</v>
      </c>
      <c r="FX19" s="80">
        <f t="shared" si="36"/>
        <v>0</v>
      </c>
      <c r="FY19" s="80">
        <f t="shared" si="36"/>
        <v>0</v>
      </c>
      <c r="FZ19" s="80">
        <f t="shared" si="36"/>
        <v>0</v>
      </c>
      <c r="GA19" s="80">
        <f t="shared" si="36"/>
        <v>0</v>
      </c>
      <c r="GB19" s="80">
        <f t="shared" si="36"/>
        <v>0</v>
      </c>
      <c r="GC19" s="80">
        <f t="shared" si="36"/>
        <v>0</v>
      </c>
      <c r="GD19" s="80">
        <f t="shared" si="36"/>
        <v>0</v>
      </c>
      <c r="GE19" s="80">
        <f t="shared" si="36"/>
        <v>0</v>
      </c>
      <c r="GF19" s="80">
        <f t="shared" si="36"/>
        <v>0</v>
      </c>
      <c r="GG19" s="80">
        <f t="shared" si="36"/>
        <v>0</v>
      </c>
      <c r="GH19" s="80">
        <f t="shared" ref="GH19:GW34" si="46">IF(GH$4&lt;$E19,0,IF(GH$4&lt;$K19,$I19/$C$10,IF(GH$4&lt;$L19,$J19,0)))</f>
        <v>0</v>
      </c>
      <c r="GI19" s="80">
        <f t="shared" si="46"/>
        <v>0</v>
      </c>
      <c r="GJ19" s="80">
        <f t="shared" si="46"/>
        <v>0</v>
      </c>
      <c r="GK19" s="80">
        <f t="shared" si="46"/>
        <v>0</v>
      </c>
      <c r="GL19" s="80">
        <f t="shared" si="46"/>
        <v>0</v>
      </c>
      <c r="GM19" s="80">
        <f t="shared" si="46"/>
        <v>0</v>
      </c>
      <c r="GN19" s="80">
        <f t="shared" si="46"/>
        <v>0</v>
      </c>
      <c r="GO19" s="80">
        <f t="shared" si="46"/>
        <v>0</v>
      </c>
      <c r="GP19" s="80">
        <f t="shared" si="46"/>
        <v>0</v>
      </c>
      <c r="GQ19" s="80">
        <f t="shared" si="46"/>
        <v>0</v>
      </c>
      <c r="GR19" s="80">
        <f t="shared" si="46"/>
        <v>0</v>
      </c>
      <c r="GS19" s="80">
        <f t="shared" si="46"/>
        <v>0</v>
      </c>
      <c r="GT19" s="80">
        <f t="shared" si="46"/>
        <v>0</v>
      </c>
      <c r="GU19" s="80">
        <f t="shared" si="46"/>
        <v>0</v>
      </c>
      <c r="GV19" s="80">
        <f t="shared" si="46"/>
        <v>0</v>
      </c>
      <c r="GW19" s="80">
        <f t="shared" si="46"/>
        <v>0</v>
      </c>
      <c r="GX19" s="80">
        <f t="shared" ref="GX19:HF34" si="47">IF(GX$4&lt;$E19,0,IF(GX$4&lt;$K19,$I19/$C$10,IF(GX$4&lt;$L19,$J19,0)))</f>
        <v>0</v>
      </c>
      <c r="GY19" s="80">
        <f t="shared" si="47"/>
        <v>0</v>
      </c>
      <c r="GZ19" s="80">
        <f t="shared" si="34"/>
        <v>0</v>
      </c>
      <c r="HA19" s="80">
        <f t="shared" si="34"/>
        <v>0</v>
      </c>
      <c r="HB19" s="80">
        <f t="shared" si="16"/>
        <v>0</v>
      </c>
      <c r="HC19" s="80">
        <f t="shared" si="16"/>
        <v>0</v>
      </c>
      <c r="HD19" s="80">
        <f t="shared" si="16"/>
        <v>0</v>
      </c>
      <c r="HE19" s="80">
        <f t="shared" si="16"/>
        <v>0</v>
      </c>
      <c r="HF19" s="80">
        <f t="shared" si="16"/>
        <v>0</v>
      </c>
      <c r="HG19" s="80">
        <f t="shared" si="16"/>
        <v>0</v>
      </c>
      <c r="HH19" s="80">
        <f t="shared" si="16"/>
        <v>0</v>
      </c>
      <c r="HI19" s="80">
        <f t="shared" si="16"/>
        <v>0</v>
      </c>
      <c r="HJ19" s="80">
        <f t="shared" si="16"/>
        <v>0</v>
      </c>
      <c r="HK19" s="80">
        <f t="shared" si="16"/>
        <v>0</v>
      </c>
      <c r="HL19" s="80">
        <f t="shared" si="16"/>
        <v>0</v>
      </c>
      <c r="HM19" s="80">
        <f t="shared" si="16"/>
        <v>0</v>
      </c>
      <c r="HN19" s="80">
        <f t="shared" si="16"/>
        <v>0</v>
      </c>
      <c r="HO19" s="80">
        <f t="shared" si="16"/>
        <v>0</v>
      </c>
      <c r="HP19" s="80">
        <f t="shared" si="17"/>
        <v>0</v>
      </c>
      <c r="HQ19" s="80">
        <f t="shared" si="17"/>
        <v>0</v>
      </c>
      <c r="HR19" s="80">
        <f t="shared" si="17"/>
        <v>0</v>
      </c>
      <c r="HS19" s="80">
        <f t="shared" si="17"/>
        <v>0</v>
      </c>
      <c r="HT19" s="80">
        <f t="shared" si="17"/>
        <v>0</v>
      </c>
      <c r="HU19" s="80">
        <f t="shared" si="17"/>
        <v>0</v>
      </c>
      <c r="HV19" s="80">
        <f t="shared" si="17"/>
        <v>0</v>
      </c>
      <c r="HW19" s="80">
        <f t="shared" si="17"/>
        <v>0</v>
      </c>
      <c r="HX19" s="80">
        <f t="shared" si="17"/>
        <v>0</v>
      </c>
      <c r="HY19" s="80">
        <f t="shared" si="17"/>
        <v>0</v>
      </c>
      <c r="HZ19" s="80">
        <f t="shared" si="17"/>
        <v>0</v>
      </c>
      <c r="IA19" s="80">
        <f t="shared" si="17"/>
        <v>0</v>
      </c>
      <c r="IB19" s="80">
        <f t="shared" si="17"/>
        <v>0</v>
      </c>
      <c r="IC19" s="80">
        <f t="shared" si="17"/>
        <v>0</v>
      </c>
      <c r="ID19" s="80">
        <f t="shared" si="17"/>
        <v>0</v>
      </c>
      <c r="IE19" s="80">
        <f t="shared" si="17"/>
        <v>0</v>
      </c>
      <c r="IF19" s="80">
        <f t="shared" si="45"/>
        <v>0</v>
      </c>
      <c r="IG19" s="80">
        <f t="shared" si="45"/>
        <v>0</v>
      </c>
      <c r="IH19" s="80">
        <f t="shared" si="45"/>
        <v>0</v>
      </c>
      <c r="II19" s="80">
        <f t="shared" si="45"/>
        <v>0</v>
      </c>
      <c r="IJ19" s="80">
        <f t="shared" si="45"/>
        <v>0</v>
      </c>
      <c r="IK19" s="80">
        <f t="shared" si="45"/>
        <v>0</v>
      </c>
      <c r="IL19" s="80">
        <f t="shared" si="45"/>
        <v>0</v>
      </c>
      <c r="IM19" s="80">
        <f t="shared" si="45"/>
        <v>0</v>
      </c>
      <c r="IN19" s="80">
        <f t="shared" si="45"/>
        <v>0</v>
      </c>
      <c r="IO19" s="80">
        <f t="shared" si="43"/>
        <v>0</v>
      </c>
      <c r="IP19" s="80">
        <f t="shared" si="43"/>
        <v>0</v>
      </c>
      <c r="IQ19" s="80">
        <f t="shared" si="43"/>
        <v>0</v>
      </c>
      <c r="IR19" s="80">
        <f t="shared" si="43"/>
        <v>0</v>
      </c>
      <c r="IS19" s="80">
        <f t="shared" si="43"/>
        <v>0</v>
      </c>
      <c r="IT19" s="80">
        <f t="shared" si="43"/>
        <v>0</v>
      </c>
      <c r="IU19" s="80">
        <f t="shared" si="43"/>
        <v>0</v>
      </c>
      <c r="IV19" s="80">
        <f t="shared" si="43"/>
        <v>0</v>
      </c>
      <c r="IW19" s="80">
        <f t="shared" si="43"/>
        <v>0</v>
      </c>
      <c r="IX19" s="80">
        <f t="shared" si="43"/>
        <v>0</v>
      </c>
      <c r="IY19" s="80">
        <f t="shared" si="43"/>
        <v>0</v>
      </c>
      <c r="IZ19" s="80">
        <f t="shared" si="43"/>
        <v>0</v>
      </c>
      <c r="JA19" s="80">
        <f t="shared" si="19"/>
        <v>0</v>
      </c>
      <c r="JB19" s="80">
        <f t="shared" si="19"/>
        <v>0</v>
      </c>
      <c r="JC19" s="80">
        <f t="shared" si="19"/>
        <v>0</v>
      </c>
      <c r="JD19" s="80">
        <f t="shared" si="19"/>
        <v>0</v>
      </c>
      <c r="JE19" s="80">
        <f t="shared" si="19"/>
        <v>0</v>
      </c>
      <c r="JF19" s="80">
        <f t="shared" si="19"/>
        <v>0</v>
      </c>
      <c r="JG19" s="80">
        <f t="shared" si="19"/>
        <v>0</v>
      </c>
      <c r="JH19" s="80">
        <f t="shared" si="19"/>
        <v>0</v>
      </c>
      <c r="JI19" s="80">
        <f t="shared" si="19"/>
        <v>0</v>
      </c>
    </row>
    <row r="20" spans="5:269" x14ac:dyDescent="0.25">
      <c r="E20">
        <f t="shared" si="26"/>
        <v>16</v>
      </c>
      <c r="F20">
        <f t="shared" si="20"/>
        <v>4</v>
      </c>
      <c r="G20">
        <f t="shared" si="27"/>
        <v>64</v>
      </c>
      <c r="H20" s="86">
        <f t="shared" si="21"/>
        <v>0.41025641025641024</v>
      </c>
      <c r="I20" s="80">
        <f t="shared" si="22"/>
        <v>10782</v>
      </c>
      <c r="J20" s="80">
        <f t="shared" si="31"/>
        <v>2322.2760454310164</v>
      </c>
      <c r="K20">
        <f t="shared" si="23"/>
        <v>20</v>
      </c>
      <c r="L20">
        <f t="shared" si="24"/>
        <v>164</v>
      </c>
      <c r="M20">
        <f t="shared" si="28"/>
        <v>46235</v>
      </c>
      <c r="O20" s="80">
        <f t="shared" si="25"/>
        <v>0</v>
      </c>
      <c r="P20" s="80">
        <f t="shared" si="25"/>
        <v>0</v>
      </c>
      <c r="Q20" s="80">
        <f t="shared" si="25"/>
        <v>0</v>
      </c>
      <c r="R20" s="80">
        <f t="shared" si="25"/>
        <v>0</v>
      </c>
      <c r="S20" s="80">
        <f t="shared" si="25"/>
        <v>0</v>
      </c>
      <c r="T20" s="80">
        <f t="shared" si="25"/>
        <v>0</v>
      </c>
      <c r="U20" s="80">
        <f t="shared" si="25"/>
        <v>0</v>
      </c>
      <c r="V20" s="80">
        <f t="shared" si="25"/>
        <v>0</v>
      </c>
      <c r="W20" s="80">
        <f t="shared" si="25"/>
        <v>0</v>
      </c>
      <c r="X20" s="80">
        <f t="shared" si="25"/>
        <v>0</v>
      </c>
      <c r="Y20" s="80">
        <f t="shared" si="25"/>
        <v>0</v>
      </c>
      <c r="Z20" s="80">
        <f t="shared" si="25"/>
        <v>0</v>
      </c>
      <c r="AA20" s="80">
        <f t="shared" si="25"/>
        <v>0</v>
      </c>
      <c r="AB20" s="80">
        <f t="shared" si="25"/>
        <v>0</v>
      </c>
      <c r="AC20" s="80">
        <f t="shared" si="25"/>
        <v>0</v>
      </c>
      <c r="AD20" s="80">
        <f t="shared" si="25"/>
        <v>2695.5</v>
      </c>
      <c r="AE20" s="80">
        <f t="shared" si="39"/>
        <v>2695.5</v>
      </c>
      <c r="AF20" s="80">
        <f t="shared" si="39"/>
        <v>2695.5</v>
      </c>
      <c r="AG20" s="80">
        <f t="shared" si="39"/>
        <v>2695.5</v>
      </c>
      <c r="AH20" s="80">
        <f t="shared" si="39"/>
        <v>2322.2760454310164</v>
      </c>
      <c r="AI20" s="80">
        <f t="shared" si="39"/>
        <v>2322.2760454310164</v>
      </c>
      <c r="AJ20" s="80">
        <f t="shared" si="39"/>
        <v>2322.2760454310164</v>
      </c>
      <c r="AK20" s="80">
        <f t="shared" si="39"/>
        <v>2322.2760454310164</v>
      </c>
      <c r="AL20" s="80">
        <f t="shared" si="39"/>
        <v>2322.2760454310164</v>
      </c>
      <c r="AM20" s="80">
        <f t="shared" si="39"/>
        <v>2322.2760454310164</v>
      </c>
      <c r="AN20" s="80">
        <f t="shared" si="39"/>
        <v>2322.2760454310164</v>
      </c>
      <c r="AO20" s="80">
        <f t="shared" si="39"/>
        <v>2322.2760454310164</v>
      </c>
      <c r="AP20" s="80">
        <f t="shared" si="39"/>
        <v>2322.2760454310164</v>
      </c>
      <c r="AQ20" s="80">
        <f t="shared" si="39"/>
        <v>2322.2760454310164</v>
      </c>
      <c r="AR20" s="80">
        <f t="shared" si="39"/>
        <v>2322.2760454310164</v>
      </c>
      <c r="AS20" s="80">
        <f t="shared" si="39"/>
        <v>2322.2760454310164</v>
      </c>
      <c r="AT20" s="80">
        <f t="shared" si="39"/>
        <v>2322.2760454310164</v>
      </c>
      <c r="AU20" s="80">
        <f t="shared" si="44"/>
        <v>2322.2760454310164</v>
      </c>
      <c r="AV20" s="80">
        <f t="shared" si="44"/>
        <v>2322.2760454310164</v>
      </c>
      <c r="AW20" s="80">
        <f t="shared" si="44"/>
        <v>2322.2760454310164</v>
      </c>
      <c r="AX20" s="80">
        <f t="shared" si="44"/>
        <v>2322.2760454310164</v>
      </c>
      <c r="AY20" s="80">
        <f t="shared" si="44"/>
        <v>2322.2760454310164</v>
      </c>
      <c r="AZ20" s="80">
        <f t="shared" si="44"/>
        <v>2322.2760454310164</v>
      </c>
      <c r="BA20" s="80">
        <f t="shared" si="44"/>
        <v>2322.2760454310164</v>
      </c>
      <c r="BB20" s="80">
        <f t="shared" si="44"/>
        <v>2322.2760454310164</v>
      </c>
      <c r="BC20" s="80">
        <f t="shared" si="44"/>
        <v>2322.2760454310164</v>
      </c>
      <c r="BD20" s="80">
        <f t="shared" si="44"/>
        <v>2322.2760454310164</v>
      </c>
      <c r="BE20" s="80">
        <f t="shared" si="44"/>
        <v>2322.2760454310164</v>
      </c>
      <c r="BF20" s="80">
        <f t="shared" si="44"/>
        <v>2322.2760454310164</v>
      </c>
      <c r="BG20" s="80">
        <f t="shared" si="44"/>
        <v>2322.2760454310164</v>
      </c>
      <c r="BH20" s="80">
        <f t="shared" si="44"/>
        <v>2322.2760454310164</v>
      </c>
      <c r="BI20" s="80">
        <f t="shared" si="44"/>
        <v>2322.2760454310164</v>
      </c>
      <c r="BJ20" s="80">
        <f t="shared" si="44"/>
        <v>2322.2760454310164</v>
      </c>
      <c r="BK20" s="80">
        <f t="shared" si="44"/>
        <v>2322.2760454310164</v>
      </c>
      <c r="BL20" s="80">
        <f t="shared" si="44"/>
        <v>2322.2760454310164</v>
      </c>
      <c r="BM20" s="80">
        <f t="shared" si="44"/>
        <v>2322.2760454310164</v>
      </c>
      <c r="BN20" s="80">
        <f t="shared" si="44"/>
        <v>2322.2760454310164</v>
      </c>
      <c r="BO20" s="80">
        <f t="shared" si="44"/>
        <v>2322.2760454310164</v>
      </c>
      <c r="BP20" s="80">
        <f t="shared" si="44"/>
        <v>2322.2760454310164</v>
      </c>
      <c r="BQ20" s="80">
        <f t="shared" si="44"/>
        <v>2322.2760454310164</v>
      </c>
      <c r="BR20" s="80">
        <f t="shared" si="44"/>
        <v>2322.2760454310164</v>
      </c>
      <c r="BS20" s="80">
        <f t="shared" si="44"/>
        <v>2322.2760454310164</v>
      </c>
      <c r="BT20" s="80">
        <f t="shared" si="44"/>
        <v>2322.2760454310164</v>
      </c>
      <c r="BU20" s="80">
        <f t="shared" si="44"/>
        <v>2322.2760454310164</v>
      </c>
      <c r="BV20" s="80">
        <f t="shared" si="44"/>
        <v>2322.2760454310164</v>
      </c>
      <c r="BW20" s="80">
        <f t="shared" si="44"/>
        <v>2322.2760454310164</v>
      </c>
      <c r="BX20" s="80">
        <f t="shared" si="44"/>
        <v>2322.2760454310164</v>
      </c>
      <c r="BY20" s="80">
        <f t="shared" si="44"/>
        <v>2322.2760454310164</v>
      </c>
      <c r="BZ20" s="80">
        <f t="shared" si="44"/>
        <v>2322.2760454310164</v>
      </c>
      <c r="CA20" s="80">
        <f t="shared" si="44"/>
        <v>2322.2760454310164</v>
      </c>
      <c r="CB20" s="80">
        <f t="shared" si="44"/>
        <v>2322.2760454310164</v>
      </c>
      <c r="CC20" s="80">
        <f t="shared" si="44"/>
        <v>2322.2760454310164</v>
      </c>
      <c r="CD20" s="80">
        <f t="shared" si="44"/>
        <v>2322.2760454310164</v>
      </c>
      <c r="CE20" s="80">
        <f t="shared" si="44"/>
        <v>2322.2760454310164</v>
      </c>
      <c r="CF20" s="80">
        <f t="shared" si="44"/>
        <v>2322.2760454310164</v>
      </c>
      <c r="CG20" s="80">
        <f t="shared" si="44"/>
        <v>2322.2760454310164</v>
      </c>
      <c r="CH20" s="80">
        <f t="shared" si="44"/>
        <v>2322.2760454310164</v>
      </c>
      <c r="CI20" s="80">
        <f t="shared" si="44"/>
        <v>2322.2760454310164</v>
      </c>
      <c r="CJ20" s="80">
        <f t="shared" si="44"/>
        <v>2322.2760454310164</v>
      </c>
      <c r="CK20" s="80">
        <f t="shared" si="44"/>
        <v>2322.2760454310164</v>
      </c>
      <c r="CL20" s="80">
        <f t="shared" si="44"/>
        <v>2322.2760454310164</v>
      </c>
      <c r="CM20" s="80">
        <f t="shared" si="44"/>
        <v>2322.2760454310164</v>
      </c>
      <c r="CN20" s="80">
        <f t="shared" si="44"/>
        <v>2322.2760454310164</v>
      </c>
      <c r="CO20" s="80">
        <f t="shared" si="44"/>
        <v>2322.2760454310164</v>
      </c>
      <c r="CP20" s="80">
        <f t="shared" si="44"/>
        <v>2322.2760454310164</v>
      </c>
      <c r="CQ20" s="80">
        <f t="shared" si="44"/>
        <v>2322.2760454310164</v>
      </c>
      <c r="CR20" s="80">
        <f t="shared" si="44"/>
        <v>2322.2760454310164</v>
      </c>
      <c r="CS20" s="80">
        <f t="shared" si="44"/>
        <v>2322.2760454310164</v>
      </c>
      <c r="CT20" s="80">
        <f t="shared" si="44"/>
        <v>2322.2760454310164</v>
      </c>
      <c r="CU20" s="80">
        <f t="shared" si="44"/>
        <v>2322.2760454310164</v>
      </c>
      <c r="CV20" s="80">
        <f t="shared" si="44"/>
        <v>2322.2760454310164</v>
      </c>
      <c r="CW20" s="80">
        <f t="shared" si="44"/>
        <v>2322.2760454310164</v>
      </c>
      <c r="CX20" s="80">
        <f t="shared" si="44"/>
        <v>2322.2760454310164</v>
      </c>
      <c r="CY20" s="80">
        <f t="shared" si="44"/>
        <v>2322.2760454310164</v>
      </c>
      <c r="CZ20" s="80">
        <f t="shared" si="44"/>
        <v>2322.2760454310164</v>
      </c>
      <c r="DA20" s="80">
        <f t="shared" si="44"/>
        <v>2322.2760454310164</v>
      </c>
      <c r="DB20" s="80">
        <f t="shared" si="44"/>
        <v>2322.2760454310164</v>
      </c>
      <c r="DC20" s="80">
        <f t="shared" si="44"/>
        <v>2322.2760454310164</v>
      </c>
      <c r="DD20" s="80">
        <f t="shared" si="44"/>
        <v>2322.2760454310164</v>
      </c>
      <c r="DE20" s="80">
        <f t="shared" si="32"/>
        <v>2322.2760454310164</v>
      </c>
      <c r="DF20" s="80">
        <f t="shared" si="42"/>
        <v>2322.2760454310164</v>
      </c>
      <c r="DG20" s="80">
        <f t="shared" si="42"/>
        <v>2322.2760454310164</v>
      </c>
      <c r="DH20" s="80">
        <f t="shared" si="42"/>
        <v>2322.2760454310164</v>
      </c>
      <c r="DI20" s="80">
        <f t="shared" si="42"/>
        <v>2322.2760454310164</v>
      </c>
      <c r="DJ20" s="80">
        <f t="shared" si="42"/>
        <v>2322.2760454310164</v>
      </c>
      <c r="DK20" s="80">
        <f t="shared" si="42"/>
        <v>2322.2760454310164</v>
      </c>
      <c r="DL20" s="80">
        <f t="shared" si="42"/>
        <v>2322.2760454310164</v>
      </c>
      <c r="DM20" s="80">
        <f t="shared" si="42"/>
        <v>2322.2760454310164</v>
      </c>
      <c r="DN20" s="80">
        <f t="shared" si="42"/>
        <v>2322.2760454310164</v>
      </c>
      <c r="DO20" s="80">
        <f t="shared" si="42"/>
        <v>2322.2760454310164</v>
      </c>
      <c r="DP20" s="80">
        <f t="shared" si="42"/>
        <v>2322.2760454310164</v>
      </c>
      <c r="DQ20" s="80">
        <f t="shared" si="42"/>
        <v>2322.2760454310164</v>
      </c>
      <c r="DR20" s="80">
        <f t="shared" si="42"/>
        <v>2322.2760454310164</v>
      </c>
      <c r="DS20" s="80">
        <f t="shared" si="42"/>
        <v>2322.2760454310164</v>
      </c>
      <c r="DT20" s="80">
        <f t="shared" si="42"/>
        <v>2322.2760454310164</v>
      </c>
      <c r="DU20" s="80">
        <f t="shared" si="42"/>
        <v>2322.2760454310164</v>
      </c>
      <c r="DV20" s="80">
        <f t="shared" si="42"/>
        <v>2322.2760454310164</v>
      </c>
      <c r="DW20" s="80">
        <f t="shared" si="42"/>
        <v>2322.2760454310164</v>
      </c>
      <c r="DX20" s="80">
        <f t="shared" si="42"/>
        <v>2322.2760454310164</v>
      </c>
      <c r="DY20" s="80">
        <f t="shared" si="42"/>
        <v>2322.2760454310164</v>
      </c>
      <c r="DZ20" s="80">
        <f t="shared" si="42"/>
        <v>2322.2760454310164</v>
      </c>
      <c r="EA20" s="80">
        <f t="shared" si="42"/>
        <v>2322.2760454310164</v>
      </c>
      <c r="EB20" s="80">
        <f t="shared" si="42"/>
        <v>2322.2760454310164</v>
      </c>
      <c r="EC20" s="80">
        <f t="shared" si="42"/>
        <v>2322.2760454310164</v>
      </c>
      <c r="ED20" s="80">
        <f t="shared" si="42"/>
        <v>2322.2760454310164</v>
      </c>
      <c r="EE20" s="80">
        <f t="shared" si="42"/>
        <v>2322.2760454310164</v>
      </c>
      <c r="EF20" s="80">
        <f t="shared" si="42"/>
        <v>2322.2760454310164</v>
      </c>
      <c r="EG20" s="80">
        <f t="shared" si="42"/>
        <v>2322.2760454310164</v>
      </c>
      <c r="EH20" s="80">
        <f t="shared" si="42"/>
        <v>2322.2760454310164</v>
      </c>
      <c r="EI20" s="80">
        <f t="shared" si="42"/>
        <v>2322.2760454310164</v>
      </c>
      <c r="EJ20" s="80">
        <f t="shared" si="42"/>
        <v>2322.2760454310164</v>
      </c>
      <c r="EK20" s="80">
        <f t="shared" si="42"/>
        <v>2322.2760454310164</v>
      </c>
      <c r="EL20" s="80">
        <f t="shared" si="42"/>
        <v>2322.2760454310164</v>
      </c>
      <c r="EM20" s="80">
        <f t="shared" si="42"/>
        <v>2322.2760454310164</v>
      </c>
      <c r="EN20" s="80">
        <f t="shared" si="42"/>
        <v>2322.2760454310164</v>
      </c>
      <c r="EO20" s="80">
        <f t="shared" si="42"/>
        <v>2322.2760454310164</v>
      </c>
      <c r="EP20" s="80">
        <f t="shared" si="42"/>
        <v>2322.2760454310164</v>
      </c>
      <c r="EQ20" s="80">
        <f t="shared" si="42"/>
        <v>2322.2760454310164</v>
      </c>
      <c r="ER20" s="80">
        <f t="shared" si="42"/>
        <v>2322.2760454310164</v>
      </c>
      <c r="ES20" s="80">
        <f t="shared" si="42"/>
        <v>2322.2760454310164</v>
      </c>
      <c r="ET20" s="80">
        <f t="shared" si="42"/>
        <v>2322.2760454310164</v>
      </c>
      <c r="EU20" s="80">
        <f t="shared" si="42"/>
        <v>2322.2760454310164</v>
      </c>
      <c r="EV20" s="80">
        <f t="shared" si="42"/>
        <v>2322.2760454310164</v>
      </c>
      <c r="EW20" s="80">
        <f t="shared" si="42"/>
        <v>2322.2760454310164</v>
      </c>
      <c r="EX20" s="80">
        <f t="shared" si="42"/>
        <v>2322.2760454310164</v>
      </c>
      <c r="EY20" s="80">
        <f t="shared" si="42"/>
        <v>2322.2760454310164</v>
      </c>
      <c r="EZ20" s="80">
        <f t="shared" si="42"/>
        <v>2322.2760454310164</v>
      </c>
      <c r="FA20" s="80">
        <f t="shared" si="42"/>
        <v>2322.2760454310164</v>
      </c>
      <c r="FB20" s="80">
        <f t="shared" si="42"/>
        <v>2322.2760454310164</v>
      </c>
      <c r="FC20" s="80">
        <f t="shared" si="42"/>
        <v>2322.2760454310164</v>
      </c>
      <c r="FD20" s="80">
        <f t="shared" si="42"/>
        <v>2322.2760454310164</v>
      </c>
      <c r="FE20" s="80">
        <f t="shared" si="42"/>
        <v>2322.2760454310164</v>
      </c>
      <c r="FF20" s="80">
        <f t="shared" si="42"/>
        <v>2322.2760454310164</v>
      </c>
      <c r="FG20" s="80">
        <f t="shared" si="42"/>
        <v>2322.2760454310164</v>
      </c>
      <c r="FH20" s="80">
        <f t="shared" si="42"/>
        <v>2322.2760454310164</v>
      </c>
      <c r="FI20" s="80">
        <f t="shared" si="42"/>
        <v>2322.2760454310164</v>
      </c>
      <c r="FJ20" s="80">
        <f t="shared" si="42"/>
        <v>2322.2760454310164</v>
      </c>
      <c r="FK20" s="80">
        <f t="shared" si="42"/>
        <v>2322.2760454310164</v>
      </c>
      <c r="FL20" s="80">
        <f t="shared" si="42"/>
        <v>2322.2760454310164</v>
      </c>
      <c r="FM20" s="80">
        <f t="shared" si="42"/>
        <v>2322.2760454310164</v>
      </c>
      <c r="FN20" s="80">
        <f t="shared" si="42"/>
        <v>2322.2760454310164</v>
      </c>
      <c r="FO20" s="80">
        <f t="shared" si="42"/>
        <v>2322.2760454310164</v>
      </c>
      <c r="FP20" s="80">
        <f t="shared" si="42"/>
        <v>2322.2760454310164</v>
      </c>
      <c r="FQ20" s="80">
        <f t="shared" ref="FQ20:GF35" si="48">IF(FQ$4&lt;$E20,0,IF(FQ$4&lt;$K20,$I20/$C$10,IF(FQ$4&lt;$L20,$J20,0)))</f>
        <v>2322.2760454310164</v>
      </c>
      <c r="FR20" s="80">
        <f t="shared" si="48"/>
        <v>2322.2760454310164</v>
      </c>
      <c r="FS20" s="80">
        <f t="shared" si="48"/>
        <v>2322.2760454310164</v>
      </c>
      <c r="FT20" s="80">
        <f t="shared" si="48"/>
        <v>2322.2760454310164</v>
      </c>
      <c r="FU20" s="80">
        <f t="shared" si="48"/>
        <v>2322.2760454310164</v>
      </c>
      <c r="FV20" s="80">
        <f t="shared" si="48"/>
        <v>0</v>
      </c>
      <c r="FW20" s="80">
        <f t="shared" si="48"/>
        <v>0</v>
      </c>
      <c r="FX20" s="80">
        <f t="shared" si="48"/>
        <v>0</v>
      </c>
      <c r="FY20" s="80">
        <f t="shared" si="48"/>
        <v>0</v>
      </c>
      <c r="FZ20" s="80">
        <f t="shared" si="48"/>
        <v>0</v>
      </c>
      <c r="GA20" s="80">
        <f t="shared" si="48"/>
        <v>0</v>
      </c>
      <c r="GB20" s="80">
        <f t="shared" si="48"/>
        <v>0</v>
      </c>
      <c r="GC20" s="80">
        <f t="shared" si="48"/>
        <v>0</v>
      </c>
      <c r="GD20" s="80">
        <f t="shared" si="48"/>
        <v>0</v>
      </c>
      <c r="GE20" s="80">
        <f t="shared" si="48"/>
        <v>0</v>
      </c>
      <c r="GF20" s="80">
        <f t="shared" si="48"/>
        <v>0</v>
      </c>
      <c r="GG20" s="80">
        <f t="shared" ref="GG20:GV35" si="49">IF(GG$4&lt;$E20,0,IF(GG$4&lt;$K20,$I20/$C$10,IF(GG$4&lt;$L20,$J20,0)))</f>
        <v>0</v>
      </c>
      <c r="GH20" s="80">
        <f t="shared" si="49"/>
        <v>0</v>
      </c>
      <c r="GI20" s="80">
        <f t="shared" si="49"/>
        <v>0</v>
      </c>
      <c r="GJ20" s="80">
        <f t="shared" si="49"/>
        <v>0</v>
      </c>
      <c r="GK20" s="80">
        <f t="shared" si="49"/>
        <v>0</v>
      </c>
      <c r="GL20" s="80">
        <f t="shared" si="49"/>
        <v>0</v>
      </c>
      <c r="GM20" s="80">
        <f t="shared" si="49"/>
        <v>0</v>
      </c>
      <c r="GN20" s="80">
        <f t="shared" si="49"/>
        <v>0</v>
      </c>
      <c r="GO20" s="80">
        <f t="shared" si="49"/>
        <v>0</v>
      </c>
      <c r="GP20" s="80">
        <f t="shared" si="49"/>
        <v>0</v>
      </c>
      <c r="GQ20" s="80">
        <f t="shared" si="49"/>
        <v>0</v>
      </c>
      <c r="GR20" s="80">
        <f t="shared" si="49"/>
        <v>0</v>
      </c>
      <c r="GS20" s="80">
        <f t="shared" si="49"/>
        <v>0</v>
      </c>
      <c r="GT20" s="80">
        <f t="shared" si="49"/>
        <v>0</v>
      </c>
      <c r="GU20" s="80">
        <f t="shared" si="49"/>
        <v>0</v>
      </c>
      <c r="GV20" s="80">
        <f t="shared" si="46"/>
        <v>0</v>
      </c>
      <c r="GW20" s="80">
        <f t="shared" si="46"/>
        <v>0</v>
      </c>
      <c r="GX20" s="80">
        <f t="shared" si="47"/>
        <v>0</v>
      </c>
      <c r="GY20" s="80">
        <f t="shared" si="47"/>
        <v>0</v>
      </c>
      <c r="GZ20" s="80">
        <f t="shared" si="34"/>
        <v>0</v>
      </c>
      <c r="HA20" s="80">
        <f t="shared" si="34"/>
        <v>0</v>
      </c>
      <c r="HB20" s="80">
        <f t="shared" si="16"/>
        <v>0</v>
      </c>
      <c r="HC20" s="80">
        <f t="shared" si="16"/>
        <v>0</v>
      </c>
      <c r="HD20" s="80">
        <f t="shared" si="16"/>
        <v>0</v>
      </c>
      <c r="HE20" s="80">
        <f t="shared" si="16"/>
        <v>0</v>
      </c>
      <c r="HF20" s="80">
        <f t="shared" si="16"/>
        <v>0</v>
      </c>
      <c r="HG20" s="80">
        <f t="shared" si="16"/>
        <v>0</v>
      </c>
      <c r="HH20" s="80">
        <f t="shared" si="16"/>
        <v>0</v>
      </c>
      <c r="HI20" s="80">
        <f t="shared" si="16"/>
        <v>0</v>
      </c>
      <c r="HJ20" s="80">
        <f t="shared" si="16"/>
        <v>0</v>
      </c>
      <c r="HK20" s="80">
        <f t="shared" si="16"/>
        <v>0</v>
      </c>
      <c r="HL20" s="80">
        <f t="shared" si="16"/>
        <v>0</v>
      </c>
      <c r="HM20" s="80">
        <f t="shared" si="16"/>
        <v>0</v>
      </c>
      <c r="HN20" s="80">
        <f t="shared" si="16"/>
        <v>0</v>
      </c>
      <c r="HO20" s="80">
        <f t="shared" si="16"/>
        <v>0</v>
      </c>
      <c r="HP20" s="80">
        <f t="shared" si="17"/>
        <v>0</v>
      </c>
      <c r="HQ20" s="80">
        <f t="shared" si="17"/>
        <v>0</v>
      </c>
      <c r="HR20" s="80">
        <f t="shared" si="17"/>
        <v>0</v>
      </c>
      <c r="HS20" s="80">
        <f t="shared" si="17"/>
        <v>0</v>
      </c>
      <c r="HT20" s="80">
        <f t="shared" si="17"/>
        <v>0</v>
      </c>
      <c r="HU20" s="80">
        <f t="shared" si="17"/>
        <v>0</v>
      </c>
      <c r="HV20" s="80">
        <f t="shared" si="17"/>
        <v>0</v>
      </c>
      <c r="HW20" s="80">
        <f t="shared" si="17"/>
        <v>0</v>
      </c>
      <c r="HX20" s="80">
        <f t="shared" si="17"/>
        <v>0</v>
      </c>
      <c r="HY20" s="80">
        <f t="shared" si="17"/>
        <v>0</v>
      </c>
      <c r="HZ20" s="80">
        <f t="shared" si="17"/>
        <v>0</v>
      </c>
      <c r="IA20" s="80">
        <f t="shared" si="17"/>
        <v>0</v>
      </c>
      <c r="IB20" s="80">
        <f t="shared" si="17"/>
        <v>0</v>
      </c>
      <c r="IC20" s="80">
        <f t="shared" si="17"/>
        <v>0</v>
      </c>
      <c r="ID20" s="80">
        <f t="shared" si="17"/>
        <v>0</v>
      </c>
      <c r="IE20" s="80">
        <f t="shared" ref="IE20:IN20" si="50">IF(IE$4&lt;$E20,0,IF(IE$4&lt;$K20,$I20/$C$10,IF(IE$4&lt;$L20,$J20,0)))</f>
        <v>0</v>
      </c>
      <c r="IF20" s="80">
        <f t="shared" si="50"/>
        <v>0</v>
      </c>
      <c r="IG20" s="80">
        <f t="shared" si="50"/>
        <v>0</v>
      </c>
      <c r="IH20" s="80">
        <f t="shared" si="50"/>
        <v>0</v>
      </c>
      <c r="II20" s="80">
        <f t="shared" si="50"/>
        <v>0</v>
      </c>
      <c r="IJ20" s="80">
        <f t="shared" si="50"/>
        <v>0</v>
      </c>
      <c r="IK20" s="80">
        <f t="shared" si="50"/>
        <v>0</v>
      </c>
      <c r="IL20" s="80">
        <f t="shared" si="50"/>
        <v>0</v>
      </c>
      <c r="IM20" s="80">
        <f t="shared" si="50"/>
        <v>0</v>
      </c>
      <c r="IN20" s="80">
        <f t="shared" si="50"/>
        <v>0</v>
      </c>
      <c r="IO20" s="80">
        <f t="shared" si="43"/>
        <v>0</v>
      </c>
      <c r="IP20" s="80">
        <f t="shared" si="43"/>
        <v>0</v>
      </c>
      <c r="IQ20" s="80">
        <f t="shared" si="43"/>
        <v>0</v>
      </c>
      <c r="IR20" s="80">
        <f t="shared" si="43"/>
        <v>0</v>
      </c>
      <c r="IS20" s="80">
        <f t="shared" si="43"/>
        <v>0</v>
      </c>
      <c r="IT20" s="80">
        <f t="shared" si="43"/>
        <v>0</v>
      </c>
      <c r="IU20" s="80">
        <f t="shared" si="43"/>
        <v>0</v>
      </c>
      <c r="IV20" s="80">
        <f t="shared" si="43"/>
        <v>0</v>
      </c>
      <c r="IW20" s="80">
        <f t="shared" si="43"/>
        <v>0</v>
      </c>
      <c r="IX20" s="80">
        <f t="shared" si="43"/>
        <v>0</v>
      </c>
      <c r="IY20" s="80">
        <f t="shared" si="43"/>
        <v>0</v>
      </c>
      <c r="IZ20" s="80">
        <f t="shared" si="43"/>
        <v>0</v>
      </c>
      <c r="JA20" s="80">
        <f t="shared" si="19"/>
        <v>0</v>
      </c>
      <c r="JB20" s="80">
        <f t="shared" si="19"/>
        <v>0</v>
      </c>
      <c r="JC20" s="80">
        <f t="shared" si="19"/>
        <v>0</v>
      </c>
      <c r="JD20" s="80">
        <f t="shared" si="19"/>
        <v>0</v>
      </c>
      <c r="JE20" s="80">
        <f t="shared" si="19"/>
        <v>0</v>
      </c>
      <c r="JF20" s="80">
        <f t="shared" si="19"/>
        <v>0</v>
      </c>
      <c r="JG20" s="80">
        <f t="shared" si="19"/>
        <v>0</v>
      </c>
      <c r="JH20" s="80">
        <f t="shared" si="19"/>
        <v>0</v>
      </c>
      <c r="JI20" s="80">
        <f t="shared" si="19"/>
        <v>0</v>
      </c>
    </row>
    <row r="21" spans="5:269" x14ac:dyDescent="0.25">
      <c r="E21">
        <f t="shared" si="26"/>
        <v>17</v>
      </c>
      <c r="F21">
        <f t="shared" si="20"/>
        <v>4</v>
      </c>
      <c r="G21">
        <f t="shared" si="27"/>
        <v>68</v>
      </c>
      <c r="H21" s="86">
        <f t="shared" si="21"/>
        <v>0.4358974358974359</v>
      </c>
      <c r="I21" s="80">
        <f t="shared" si="22"/>
        <v>10782</v>
      </c>
      <c r="J21" s="80">
        <f t="shared" si="31"/>
        <v>2322.2760454310164</v>
      </c>
      <c r="K21">
        <f t="shared" si="23"/>
        <v>21</v>
      </c>
      <c r="L21">
        <f t="shared" si="24"/>
        <v>165</v>
      </c>
      <c r="M21">
        <f t="shared" si="28"/>
        <v>46266</v>
      </c>
      <c r="O21" s="80">
        <f t="shared" si="25"/>
        <v>0</v>
      </c>
      <c r="P21" s="80">
        <f t="shared" si="25"/>
        <v>0</v>
      </c>
      <c r="Q21" s="80">
        <f t="shared" si="25"/>
        <v>0</v>
      </c>
      <c r="R21" s="80">
        <f t="shared" si="25"/>
        <v>0</v>
      </c>
      <c r="S21" s="80">
        <f t="shared" si="25"/>
        <v>0</v>
      </c>
      <c r="T21" s="80">
        <f t="shared" si="25"/>
        <v>0</v>
      </c>
      <c r="U21" s="80">
        <f t="shared" si="25"/>
        <v>0</v>
      </c>
      <c r="V21" s="80">
        <f t="shared" si="25"/>
        <v>0</v>
      </c>
      <c r="W21" s="80">
        <f t="shared" si="25"/>
        <v>0</v>
      </c>
      <c r="X21" s="80">
        <f t="shared" si="25"/>
        <v>0</v>
      </c>
      <c r="Y21" s="80">
        <f t="shared" si="25"/>
        <v>0</v>
      </c>
      <c r="Z21" s="80">
        <f t="shared" si="25"/>
        <v>0</v>
      </c>
      <c r="AA21" s="80">
        <f t="shared" si="25"/>
        <v>0</v>
      </c>
      <c r="AB21" s="80">
        <f t="shared" si="25"/>
        <v>0</v>
      </c>
      <c r="AC21" s="80">
        <f t="shared" si="25"/>
        <v>0</v>
      </c>
      <c r="AD21" s="80">
        <f t="shared" si="25"/>
        <v>0</v>
      </c>
      <c r="AE21" s="80">
        <f t="shared" si="39"/>
        <v>2695.5</v>
      </c>
      <c r="AF21" s="80">
        <f t="shared" si="39"/>
        <v>2695.5</v>
      </c>
      <c r="AG21" s="80">
        <f t="shared" si="39"/>
        <v>2695.5</v>
      </c>
      <c r="AH21" s="80">
        <f t="shared" si="39"/>
        <v>2695.5</v>
      </c>
      <c r="AI21" s="80">
        <f t="shared" si="39"/>
        <v>2322.2760454310164</v>
      </c>
      <c r="AJ21" s="80">
        <f t="shared" si="39"/>
        <v>2322.2760454310164</v>
      </c>
      <c r="AK21" s="80">
        <f t="shared" si="39"/>
        <v>2322.2760454310164</v>
      </c>
      <c r="AL21" s="80">
        <f t="shared" si="39"/>
        <v>2322.2760454310164</v>
      </c>
      <c r="AM21" s="80">
        <f t="shared" si="39"/>
        <v>2322.2760454310164</v>
      </c>
      <c r="AN21" s="80">
        <f t="shared" si="39"/>
        <v>2322.2760454310164</v>
      </c>
      <c r="AO21" s="80">
        <f t="shared" si="39"/>
        <v>2322.2760454310164</v>
      </c>
      <c r="AP21" s="80">
        <f t="shared" si="39"/>
        <v>2322.2760454310164</v>
      </c>
      <c r="AQ21" s="80">
        <f t="shared" si="39"/>
        <v>2322.2760454310164</v>
      </c>
      <c r="AR21" s="80">
        <f t="shared" si="39"/>
        <v>2322.2760454310164</v>
      </c>
      <c r="AS21" s="80">
        <f t="shared" si="39"/>
        <v>2322.2760454310164</v>
      </c>
      <c r="AT21" s="80">
        <f t="shared" si="39"/>
        <v>2322.2760454310164</v>
      </c>
      <c r="AU21" s="80">
        <f t="shared" si="44"/>
        <v>2322.2760454310164</v>
      </c>
      <c r="AV21" s="80">
        <f t="shared" si="44"/>
        <v>2322.2760454310164</v>
      </c>
      <c r="AW21" s="80">
        <f t="shared" si="44"/>
        <v>2322.2760454310164</v>
      </c>
      <c r="AX21" s="80">
        <f t="shared" si="44"/>
        <v>2322.2760454310164</v>
      </c>
      <c r="AY21" s="80">
        <f t="shared" si="44"/>
        <v>2322.2760454310164</v>
      </c>
      <c r="AZ21" s="80">
        <f t="shared" si="44"/>
        <v>2322.2760454310164</v>
      </c>
      <c r="BA21" s="80">
        <f t="shared" si="44"/>
        <v>2322.2760454310164</v>
      </c>
      <c r="BB21" s="80">
        <f t="shared" si="44"/>
        <v>2322.2760454310164</v>
      </c>
      <c r="BC21" s="80">
        <f t="shared" si="44"/>
        <v>2322.2760454310164</v>
      </c>
      <c r="BD21" s="80">
        <f t="shared" si="44"/>
        <v>2322.2760454310164</v>
      </c>
      <c r="BE21" s="80">
        <f t="shared" si="44"/>
        <v>2322.2760454310164</v>
      </c>
      <c r="BF21" s="80">
        <f t="shared" si="44"/>
        <v>2322.2760454310164</v>
      </c>
      <c r="BG21" s="80">
        <f t="shared" si="44"/>
        <v>2322.2760454310164</v>
      </c>
      <c r="BH21" s="80">
        <f t="shared" si="44"/>
        <v>2322.2760454310164</v>
      </c>
      <c r="BI21" s="80">
        <f t="shared" si="44"/>
        <v>2322.2760454310164</v>
      </c>
      <c r="BJ21" s="80">
        <f t="shared" si="44"/>
        <v>2322.2760454310164</v>
      </c>
      <c r="BK21" s="80">
        <f t="shared" si="44"/>
        <v>2322.2760454310164</v>
      </c>
      <c r="BL21" s="80">
        <f t="shared" si="44"/>
        <v>2322.2760454310164</v>
      </c>
      <c r="BM21" s="80">
        <f t="shared" si="44"/>
        <v>2322.2760454310164</v>
      </c>
      <c r="BN21" s="80">
        <f t="shared" si="44"/>
        <v>2322.2760454310164</v>
      </c>
      <c r="BO21" s="80">
        <f t="shared" si="44"/>
        <v>2322.2760454310164</v>
      </c>
      <c r="BP21" s="80">
        <f t="shared" si="44"/>
        <v>2322.2760454310164</v>
      </c>
      <c r="BQ21" s="80">
        <f t="shared" si="44"/>
        <v>2322.2760454310164</v>
      </c>
      <c r="BR21" s="80">
        <f t="shared" si="44"/>
        <v>2322.2760454310164</v>
      </c>
      <c r="BS21" s="80">
        <f t="shared" si="44"/>
        <v>2322.2760454310164</v>
      </c>
      <c r="BT21" s="80">
        <f t="shared" si="44"/>
        <v>2322.2760454310164</v>
      </c>
      <c r="BU21" s="80">
        <f t="shared" si="44"/>
        <v>2322.2760454310164</v>
      </c>
      <c r="BV21" s="80">
        <f t="shared" si="44"/>
        <v>2322.2760454310164</v>
      </c>
      <c r="BW21" s="80">
        <f t="shared" si="44"/>
        <v>2322.2760454310164</v>
      </c>
      <c r="BX21" s="80">
        <f t="shared" si="44"/>
        <v>2322.2760454310164</v>
      </c>
      <c r="BY21" s="80">
        <f t="shared" si="44"/>
        <v>2322.2760454310164</v>
      </c>
      <c r="BZ21" s="80">
        <f t="shared" si="44"/>
        <v>2322.2760454310164</v>
      </c>
      <c r="CA21" s="80">
        <f t="shared" si="44"/>
        <v>2322.2760454310164</v>
      </c>
      <c r="CB21" s="80">
        <f t="shared" si="44"/>
        <v>2322.2760454310164</v>
      </c>
      <c r="CC21" s="80">
        <f t="shared" si="44"/>
        <v>2322.2760454310164</v>
      </c>
      <c r="CD21" s="80">
        <f t="shared" si="44"/>
        <v>2322.2760454310164</v>
      </c>
      <c r="CE21" s="80">
        <f t="shared" si="44"/>
        <v>2322.2760454310164</v>
      </c>
      <c r="CF21" s="80">
        <f t="shared" si="44"/>
        <v>2322.2760454310164</v>
      </c>
      <c r="CG21" s="80">
        <f t="shared" si="44"/>
        <v>2322.2760454310164</v>
      </c>
      <c r="CH21" s="80">
        <f t="shared" si="44"/>
        <v>2322.2760454310164</v>
      </c>
      <c r="CI21" s="80">
        <f t="shared" si="44"/>
        <v>2322.2760454310164</v>
      </c>
      <c r="CJ21" s="80">
        <f t="shared" si="44"/>
        <v>2322.2760454310164</v>
      </c>
      <c r="CK21" s="80">
        <f t="shared" si="44"/>
        <v>2322.2760454310164</v>
      </c>
      <c r="CL21" s="80">
        <f t="shared" si="44"/>
        <v>2322.2760454310164</v>
      </c>
      <c r="CM21" s="80">
        <f t="shared" si="44"/>
        <v>2322.2760454310164</v>
      </c>
      <c r="CN21" s="80">
        <f t="shared" si="44"/>
        <v>2322.2760454310164</v>
      </c>
      <c r="CO21" s="80">
        <f t="shared" si="44"/>
        <v>2322.2760454310164</v>
      </c>
      <c r="CP21" s="80">
        <f t="shared" si="44"/>
        <v>2322.2760454310164</v>
      </c>
      <c r="CQ21" s="80">
        <f t="shared" si="44"/>
        <v>2322.2760454310164</v>
      </c>
      <c r="CR21" s="80">
        <f t="shared" si="44"/>
        <v>2322.2760454310164</v>
      </c>
      <c r="CS21" s="80">
        <f t="shared" si="44"/>
        <v>2322.2760454310164</v>
      </c>
      <c r="CT21" s="80">
        <f t="shared" si="44"/>
        <v>2322.2760454310164</v>
      </c>
      <c r="CU21" s="80">
        <f t="shared" si="44"/>
        <v>2322.2760454310164</v>
      </c>
      <c r="CV21" s="80">
        <f t="shared" si="44"/>
        <v>2322.2760454310164</v>
      </c>
      <c r="CW21" s="80">
        <f t="shared" si="44"/>
        <v>2322.2760454310164</v>
      </c>
      <c r="CX21" s="80">
        <f t="shared" si="44"/>
        <v>2322.2760454310164</v>
      </c>
      <c r="CY21" s="80">
        <f t="shared" si="44"/>
        <v>2322.2760454310164</v>
      </c>
      <c r="CZ21" s="80">
        <f t="shared" si="44"/>
        <v>2322.2760454310164</v>
      </c>
      <c r="DA21" s="80">
        <f t="shared" si="44"/>
        <v>2322.2760454310164</v>
      </c>
      <c r="DB21" s="80">
        <f t="shared" si="44"/>
        <v>2322.2760454310164</v>
      </c>
      <c r="DC21" s="80">
        <f t="shared" si="44"/>
        <v>2322.2760454310164</v>
      </c>
      <c r="DD21" s="80">
        <f t="shared" si="44"/>
        <v>2322.2760454310164</v>
      </c>
      <c r="DE21" s="80">
        <f t="shared" si="32"/>
        <v>2322.2760454310164</v>
      </c>
      <c r="DF21" s="80">
        <f t="shared" ref="DF21:DU36" si="51">IF(DF$4&lt;$E21,0,IF(DF$4&lt;$K21,$I21/$C$10,IF(DF$4&lt;$L21,$J21,0)))</f>
        <v>2322.2760454310164</v>
      </c>
      <c r="DG21" s="80">
        <f t="shared" si="51"/>
        <v>2322.2760454310164</v>
      </c>
      <c r="DH21" s="80">
        <f t="shared" si="51"/>
        <v>2322.2760454310164</v>
      </c>
      <c r="DI21" s="80">
        <f t="shared" si="51"/>
        <v>2322.2760454310164</v>
      </c>
      <c r="DJ21" s="80">
        <f t="shared" si="51"/>
        <v>2322.2760454310164</v>
      </c>
      <c r="DK21" s="80">
        <f t="shared" si="51"/>
        <v>2322.2760454310164</v>
      </c>
      <c r="DL21" s="80">
        <f t="shared" si="51"/>
        <v>2322.2760454310164</v>
      </c>
      <c r="DM21" s="80">
        <f t="shared" si="51"/>
        <v>2322.2760454310164</v>
      </c>
      <c r="DN21" s="80">
        <f t="shared" si="51"/>
        <v>2322.2760454310164</v>
      </c>
      <c r="DO21" s="80">
        <f t="shared" si="51"/>
        <v>2322.2760454310164</v>
      </c>
      <c r="DP21" s="80">
        <f t="shared" si="51"/>
        <v>2322.2760454310164</v>
      </c>
      <c r="DQ21" s="80">
        <f t="shared" si="51"/>
        <v>2322.2760454310164</v>
      </c>
      <c r="DR21" s="80">
        <f t="shared" si="51"/>
        <v>2322.2760454310164</v>
      </c>
      <c r="DS21" s="80">
        <f t="shared" si="51"/>
        <v>2322.2760454310164</v>
      </c>
      <c r="DT21" s="80">
        <f t="shared" si="51"/>
        <v>2322.2760454310164</v>
      </c>
      <c r="DU21" s="80">
        <f t="shared" si="51"/>
        <v>2322.2760454310164</v>
      </c>
      <c r="DV21" s="80">
        <f t="shared" ref="DV21:EK36" si="52">IF(DV$4&lt;$E21,0,IF(DV$4&lt;$K21,$I21/$C$10,IF(DV$4&lt;$L21,$J21,0)))</f>
        <v>2322.2760454310164</v>
      </c>
      <c r="DW21" s="80">
        <f t="shared" si="52"/>
        <v>2322.2760454310164</v>
      </c>
      <c r="DX21" s="80">
        <f t="shared" si="52"/>
        <v>2322.2760454310164</v>
      </c>
      <c r="DY21" s="80">
        <f t="shared" si="52"/>
        <v>2322.2760454310164</v>
      </c>
      <c r="DZ21" s="80">
        <f t="shared" si="52"/>
        <v>2322.2760454310164</v>
      </c>
      <c r="EA21" s="80">
        <f t="shared" si="52"/>
        <v>2322.2760454310164</v>
      </c>
      <c r="EB21" s="80">
        <f t="shared" si="52"/>
        <v>2322.2760454310164</v>
      </c>
      <c r="EC21" s="80">
        <f t="shared" si="52"/>
        <v>2322.2760454310164</v>
      </c>
      <c r="ED21" s="80">
        <f t="shared" si="52"/>
        <v>2322.2760454310164</v>
      </c>
      <c r="EE21" s="80">
        <f t="shared" si="52"/>
        <v>2322.2760454310164</v>
      </c>
      <c r="EF21" s="80">
        <f t="shared" si="52"/>
        <v>2322.2760454310164</v>
      </c>
      <c r="EG21" s="80">
        <f t="shared" si="52"/>
        <v>2322.2760454310164</v>
      </c>
      <c r="EH21" s="80">
        <f t="shared" si="52"/>
        <v>2322.2760454310164</v>
      </c>
      <c r="EI21" s="80">
        <f t="shared" si="52"/>
        <v>2322.2760454310164</v>
      </c>
      <c r="EJ21" s="80">
        <f t="shared" si="52"/>
        <v>2322.2760454310164</v>
      </c>
      <c r="EK21" s="80">
        <f t="shared" si="52"/>
        <v>2322.2760454310164</v>
      </c>
      <c r="EL21" s="80">
        <f t="shared" ref="EL21:FA36" si="53">IF(EL$4&lt;$E21,0,IF(EL$4&lt;$K21,$I21/$C$10,IF(EL$4&lt;$L21,$J21,0)))</f>
        <v>2322.2760454310164</v>
      </c>
      <c r="EM21" s="80">
        <f t="shared" si="53"/>
        <v>2322.2760454310164</v>
      </c>
      <c r="EN21" s="80">
        <f t="shared" si="53"/>
        <v>2322.2760454310164</v>
      </c>
      <c r="EO21" s="80">
        <f t="shared" si="53"/>
        <v>2322.2760454310164</v>
      </c>
      <c r="EP21" s="80">
        <f t="shared" si="53"/>
        <v>2322.2760454310164</v>
      </c>
      <c r="EQ21" s="80">
        <f t="shared" si="53"/>
        <v>2322.2760454310164</v>
      </c>
      <c r="ER21" s="80">
        <f t="shared" si="53"/>
        <v>2322.2760454310164</v>
      </c>
      <c r="ES21" s="80">
        <f t="shared" si="53"/>
        <v>2322.2760454310164</v>
      </c>
      <c r="ET21" s="80">
        <f t="shared" si="53"/>
        <v>2322.2760454310164</v>
      </c>
      <c r="EU21" s="80">
        <f t="shared" si="53"/>
        <v>2322.2760454310164</v>
      </c>
      <c r="EV21" s="80">
        <f t="shared" si="53"/>
        <v>2322.2760454310164</v>
      </c>
      <c r="EW21" s="80">
        <f t="shared" si="53"/>
        <v>2322.2760454310164</v>
      </c>
      <c r="EX21" s="80">
        <f t="shared" si="53"/>
        <v>2322.2760454310164</v>
      </c>
      <c r="EY21" s="80">
        <f t="shared" si="53"/>
        <v>2322.2760454310164</v>
      </c>
      <c r="EZ21" s="80">
        <f t="shared" si="53"/>
        <v>2322.2760454310164</v>
      </c>
      <c r="FA21" s="80">
        <f t="shared" si="53"/>
        <v>2322.2760454310164</v>
      </c>
      <c r="FB21" s="80">
        <f t="shared" ref="FB21:FQ36" si="54">IF(FB$4&lt;$E21,0,IF(FB$4&lt;$K21,$I21/$C$10,IF(FB$4&lt;$L21,$J21,0)))</f>
        <v>2322.2760454310164</v>
      </c>
      <c r="FC21" s="80">
        <f t="shared" si="54"/>
        <v>2322.2760454310164</v>
      </c>
      <c r="FD21" s="80">
        <f t="shared" si="54"/>
        <v>2322.2760454310164</v>
      </c>
      <c r="FE21" s="80">
        <f t="shared" si="54"/>
        <v>2322.2760454310164</v>
      </c>
      <c r="FF21" s="80">
        <f t="shared" si="54"/>
        <v>2322.2760454310164</v>
      </c>
      <c r="FG21" s="80">
        <f t="shared" si="54"/>
        <v>2322.2760454310164</v>
      </c>
      <c r="FH21" s="80">
        <f t="shared" si="54"/>
        <v>2322.2760454310164</v>
      </c>
      <c r="FI21" s="80">
        <f t="shared" si="54"/>
        <v>2322.2760454310164</v>
      </c>
      <c r="FJ21" s="80">
        <f t="shared" si="54"/>
        <v>2322.2760454310164</v>
      </c>
      <c r="FK21" s="80">
        <f t="shared" si="54"/>
        <v>2322.2760454310164</v>
      </c>
      <c r="FL21" s="80">
        <f t="shared" si="54"/>
        <v>2322.2760454310164</v>
      </c>
      <c r="FM21" s="80">
        <f t="shared" si="54"/>
        <v>2322.2760454310164</v>
      </c>
      <c r="FN21" s="80">
        <f t="shared" si="54"/>
        <v>2322.2760454310164</v>
      </c>
      <c r="FO21" s="80">
        <f t="shared" si="54"/>
        <v>2322.2760454310164</v>
      </c>
      <c r="FP21" s="80">
        <f t="shared" si="54"/>
        <v>2322.2760454310164</v>
      </c>
      <c r="FQ21" s="80">
        <f t="shared" si="54"/>
        <v>2322.2760454310164</v>
      </c>
      <c r="FR21" s="80">
        <f t="shared" si="48"/>
        <v>2322.2760454310164</v>
      </c>
      <c r="FS21" s="80">
        <f t="shared" si="48"/>
        <v>2322.2760454310164</v>
      </c>
      <c r="FT21" s="80">
        <f t="shared" si="48"/>
        <v>2322.2760454310164</v>
      </c>
      <c r="FU21" s="80">
        <f t="shared" si="48"/>
        <v>2322.2760454310164</v>
      </c>
      <c r="FV21" s="80">
        <f t="shared" si="48"/>
        <v>2322.2760454310164</v>
      </c>
      <c r="FW21" s="80">
        <f t="shared" si="48"/>
        <v>0</v>
      </c>
      <c r="FX21" s="80">
        <f t="shared" si="48"/>
        <v>0</v>
      </c>
      <c r="FY21" s="80">
        <f t="shared" si="48"/>
        <v>0</v>
      </c>
      <c r="FZ21" s="80">
        <f t="shared" si="48"/>
        <v>0</v>
      </c>
      <c r="GA21" s="80">
        <f t="shared" si="48"/>
        <v>0</v>
      </c>
      <c r="GB21" s="80">
        <f t="shared" si="48"/>
        <v>0</v>
      </c>
      <c r="GC21" s="80">
        <f t="shared" si="48"/>
        <v>0</v>
      </c>
      <c r="GD21" s="80">
        <f t="shared" si="48"/>
        <v>0</v>
      </c>
      <c r="GE21" s="80">
        <f t="shared" si="48"/>
        <v>0</v>
      </c>
      <c r="GF21" s="80">
        <f t="shared" si="48"/>
        <v>0</v>
      </c>
      <c r="GG21" s="80">
        <f t="shared" si="49"/>
        <v>0</v>
      </c>
      <c r="GH21" s="80">
        <f t="shared" si="49"/>
        <v>0</v>
      </c>
      <c r="GI21" s="80">
        <f t="shared" si="49"/>
        <v>0</v>
      </c>
      <c r="GJ21" s="80">
        <f t="shared" si="49"/>
        <v>0</v>
      </c>
      <c r="GK21" s="80">
        <f t="shared" si="49"/>
        <v>0</v>
      </c>
      <c r="GL21" s="80">
        <f t="shared" si="49"/>
        <v>0</v>
      </c>
      <c r="GM21" s="80">
        <f t="shared" si="49"/>
        <v>0</v>
      </c>
      <c r="GN21" s="80">
        <f t="shared" si="49"/>
        <v>0</v>
      </c>
      <c r="GO21" s="80">
        <f t="shared" si="49"/>
        <v>0</v>
      </c>
      <c r="GP21" s="80">
        <f t="shared" si="49"/>
        <v>0</v>
      </c>
      <c r="GQ21" s="80">
        <f t="shared" si="49"/>
        <v>0</v>
      </c>
      <c r="GR21" s="80">
        <f t="shared" si="49"/>
        <v>0</v>
      </c>
      <c r="GS21" s="80">
        <f t="shared" si="49"/>
        <v>0</v>
      </c>
      <c r="GT21" s="80">
        <f t="shared" si="49"/>
        <v>0</v>
      </c>
      <c r="GU21" s="80">
        <f t="shared" si="49"/>
        <v>0</v>
      </c>
      <c r="GV21" s="80">
        <f t="shared" si="46"/>
        <v>0</v>
      </c>
      <c r="GW21" s="80">
        <f t="shared" si="46"/>
        <v>0</v>
      </c>
      <c r="GX21" s="80">
        <f t="shared" si="47"/>
        <v>0</v>
      </c>
      <c r="GY21" s="80">
        <f t="shared" si="47"/>
        <v>0</v>
      </c>
      <c r="GZ21" s="80">
        <f t="shared" si="34"/>
        <v>0</v>
      </c>
      <c r="HA21" s="80">
        <f t="shared" si="34"/>
        <v>0</v>
      </c>
      <c r="HB21" s="80">
        <f t="shared" si="34"/>
        <v>0</v>
      </c>
      <c r="HC21" s="80">
        <f t="shared" si="34"/>
        <v>0</v>
      </c>
      <c r="HD21" s="80">
        <f t="shared" si="34"/>
        <v>0</v>
      </c>
      <c r="HE21" s="80">
        <f t="shared" si="34"/>
        <v>0</v>
      </c>
      <c r="HF21" s="80">
        <f t="shared" si="34"/>
        <v>0</v>
      </c>
      <c r="HG21" s="80">
        <f t="shared" ref="HG21:HV36" si="55">IF(HG$4&lt;$E21,0,IF(HG$4&lt;$K21,$I21/$C$10,IF(HG$4&lt;$L21,$J21,0)))</f>
        <v>0</v>
      </c>
      <c r="HH21" s="80">
        <f t="shared" si="55"/>
        <v>0</v>
      </c>
      <c r="HI21" s="80">
        <f t="shared" si="55"/>
        <v>0</v>
      </c>
      <c r="HJ21" s="80">
        <f t="shared" si="55"/>
        <v>0</v>
      </c>
      <c r="HK21" s="80">
        <f t="shared" si="55"/>
        <v>0</v>
      </c>
      <c r="HL21" s="80">
        <f t="shared" si="55"/>
        <v>0</v>
      </c>
      <c r="HM21" s="80">
        <f t="shared" si="55"/>
        <v>0</v>
      </c>
      <c r="HN21" s="80">
        <f t="shared" si="55"/>
        <v>0</v>
      </c>
      <c r="HO21" s="80">
        <f t="shared" si="55"/>
        <v>0</v>
      </c>
      <c r="HP21" s="80">
        <f t="shared" si="55"/>
        <v>0</v>
      </c>
      <c r="HQ21" s="80">
        <f t="shared" si="55"/>
        <v>0</v>
      </c>
      <c r="HR21" s="80">
        <f t="shared" si="55"/>
        <v>0</v>
      </c>
      <c r="HS21" s="80">
        <f t="shared" si="55"/>
        <v>0</v>
      </c>
      <c r="HT21" s="80">
        <f t="shared" si="55"/>
        <v>0</v>
      </c>
      <c r="HU21" s="80">
        <f t="shared" si="55"/>
        <v>0</v>
      </c>
      <c r="HV21" s="80">
        <f t="shared" si="55"/>
        <v>0</v>
      </c>
      <c r="HW21" s="80">
        <f t="shared" ref="HW21:IN35" si="56">IF(HW$4&lt;$E21,0,IF(HW$4&lt;$K21,$I21/$C$10,IF(HW$4&lt;$L21,$J21,0)))</f>
        <v>0</v>
      </c>
      <c r="HX21" s="80">
        <f t="shared" si="56"/>
        <v>0</v>
      </c>
      <c r="HY21" s="80">
        <f t="shared" si="56"/>
        <v>0</v>
      </c>
      <c r="HZ21" s="80">
        <f t="shared" si="56"/>
        <v>0</v>
      </c>
      <c r="IA21" s="80">
        <f t="shared" si="56"/>
        <v>0</v>
      </c>
      <c r="IB21" s="80">
        <f t="shared" si="56"/>
        <v>0</v>
      </c>
      <c r="IC21" s="80">
        <f t="shared" si="56"/>
        <v>0</v>
      </c>
      <c r="ID21" s="80">
        <f t="shared" si="56"/>
        <v>0</v>
      </c>
      <c r="IE21" s="80">
        <f t="shared" si="56"/>
        <v>0</v>
      </c>
      <c r="IF21" s="80">
        <f t="shared" si="56"/>
        <v>0</v>
      </c>
      <c r="IG21" s="80">
        <f t="shared" si="56"/>
        <v>0</v>
      </c>
      <c r="IH21" s="80">
        <f t="shared" si="56"/>
        <v>0</v>
      </c>
      <c r="II21" s="80">
        <f t="shared" si="56"/>
        <v>0</v>
      </c>
      <c r="IJ21" s="80">
        <f t="shared" si="56"/>
        <v>0</v>
      </c>
      <c r="IK21" s="80">
        <f t="shared" si="56"/>
        <v>0</v>
      </c>
      <c r="IL21" s="80">
        <f t="shared" si="56"/>
        <v>0</v>
      </c>
      <c r="IM21" s="80">
        <f t="shared" si="56"/>
        <v>0</v>
      </c>
      <c r="IN21" s="80">
        <f t="shared" si="56"/>
        <v>0</v>
      </c>
      <c r="IO21" s="80">
        <f t="shared" si="43"/>
        <v>0</v>
      </c>
      <c r="IP21" s="80">
        <f t="shared" si="43"/>
        <v>0</v>
      </c>
      <c r="IQ21" s="80">
        <f t="shared" si="43"/>
        <v>0</v>
      </c>
      <c r="IR21" s="80">
        <f t="shared" si="43"/>
        <v>0</v>
      </c>
      <c r="IS21" s="80">
        <f t="shared" si="43"/>
        <v>0</v>
      </c>
      <c r="IT21" s="80">
        <f t="shared" si="43"/>
        <v>0</v>
      </c>
      <c r="IU21" s="80">
        <f t="shared" si="43"/>
        <v>0</v>
      </c>
      <c r="IV21" s="80">
        <f t="shared" si="43"/>
        <v>0</v>
      </c>
      <c r="IW21" s="80">
        <f t="shared" si="43"/>
        <v>0</v>
      </c>
      <c r="IX21" s="80">
        <f t="shared" si="43"/>
        <v>0</v>
      </c>
      <c r="IY21" s="80">
        <f t="shared" si="43"/>
        <v>0</v>
      </c>
      <c r="IZ21" s="80">
        <f t="shared" si="43"/>
        <v>0</v>
      </c>
      <c r="JA21" s="80">
        <f t="shared" ref="JA21:JI36" si="57">IF(JA$4&lt;$E21,0,IF(JA$4&lt;$K21,$I21/$C$10,IF(JA$4&lt;$L21,$J21,0)))</f>
        <v>0</v>
      </c>
      <c r="JB21" s="80">
        <f t="shared" si="57"/>
        <v>0</v>
      </c>
      <c r="JC21" s="80">
        <f t="shared" si="57"/>
        <v>0</v>
      </c>
      <c r="JD21" s="80">
        <f t="shared" si="57"/>
        <v>0</v>
      </c>
      <c r="JE21" s="80">
        <f t="shared" si="57"/>
        <v>0</v>
      </c>
      <c r="JF21" s="80">
        <f t="shared" si="57"/>
        <v>0</v>
      </c>
      <c r="JG21" s="80">
        <f t="shared" si="57"/>
        <v>0</v>
      </c>
      <c r="JH21" s="80">
        <f t="shared" si="57"/>
        <v>0</v>
      </c>
      <c r="JI21" s="80">
        <f t="shared" si="57"/>
        <v>0</v>
      </c>
    </row>
    <row r="22" spans="5:269" x14ac:dyDescent="0.25">
      <c r="E22">
        <f t="shared" si="26"/>
        <v>18</v>
      </c>
      <c r="F22">
        <f t="shared" si="20"/>
        <v>4</v>
      </c>
      <c r="G22">
        <f t="shared" si="27"/>
        <v>72</v>
      </c>
      <c r="H22" s="86">
        <f t="shared" si="21"/>
        <v>0.46153846153846156</v>
      </c>
      <c r="I22" s="80">
        <f t="shared" si="22"/>
        <v>10782</v>
      </c>
      <c r="J22" s="80">
        <f t="shared" si="31"/>
        <v>2322.2760454310164</v>
      </c>
      <c r="K22">
        <f t="shared" si="23"/>
        <v>22</v>
      </c>
      <c r="L22">
        <f t="shared" si="24"/>
        <v>166</v>
      </c>
      <c r="M22">
        <f t="shared" si="28"/>
        <v>46296</v>
      </c>
      <c r="O22" s="80">
        <f t="shared" ref="O22:AD37" si="58">IF(O$4&lt;$E22,0,IF(O$4&lt;$K22,$I22/$C$10,IF(O$4&lt;$L22,$J22,0)))</f>
        <v>0</v>
      </c>
      <c r="P22" s="80">
        <f t="shared" si="58"/>
        <v>0</v>
      </c>
      <c r="Q22" s="80">
        <f t="shared" si="58"/>
        <v>0</v>
      </c>
      <c r="R22" s="80">
        <f t="shared" si="58"/>
        <v>0</v>
      </c>
      <c r="S22" s="80">
        <f t="shared" si="58"/>
        <v>0</v>
      </c>
      <c r="T22" s="80">
        <f t="shared" si="58"/>
        <v>0</v>
      </c>
      <c r="U22" s="80">
        <f t="shared" si="58"/>
        <v>0</v>
      </c>
      <c r="V22" s="80">
        <f t="shared" si="58"/>
        <v>0</v>
      </c>
      <c r="W22" s="80">
        <f t="shared" si="58"/>
        <v>0</v>
      </c>
      <c r="X22" s="80">
        <f t="shared" si="58"/>
        <v>0</v>
      </c>
      <c r="Y22" s="80">
        <f t="shared" si="58"/>
        <v>0</v>
      </c>
      <c r="Z22" s="80">
        <f t="shared" si="58"/>
        <v>0</v>
      </c>
      <c r="AA22" s="80">
        <f t="shared" si="58"/>
        <v>0</v>
      </c>
      <c r="AB22" s="80">
        <f t="shared" si="58"/>
        <v>0</v>
      </c>
      <c r="AC22" s="80">
        <f t="shared" si="58"/>
        <v>0</v>
      </c>
      <c r="AD22" s="80">
        <f t="shared" si="58"/>
        <v>0</v>
      </c>
      <c r="AE22" s="80">
        <f t="shared" si="39"/>
        <v>0</v>
      </c>
      <c r="AF22" s="80">
        <f t="shared" si="39"/>
        <v>2695.5</v>
      </c>
      <c r="AG22" s="80">
        <f t="shared" si="39"/>
        <v>2695.5</v>
      </c>
      <c r="AH22" s="80">
        <f t="shared" si="39"/>
        <v>2695.5</v>
      </c>
      <c r="AI22" s="80">
        <f t="shared" si="39"/>
        <v>2695.5</v>
      </c>
      <c r="AJ22" s="80">
        <f t="shared" si="39"/>
        <v>2322.2760454310164</v>
      </c>
      <c r="AK22" s="80">
        <f t="shared" si="39"/>
        <v>2322.2760454310164</v>
      </c>
      <c r="AL22" s="80">
        <f t="shared" si="39"/>
        <v>2322.2760454310164</v>
      </c>
      <c r="AM22" s="80">
        <f t="shared" si="39"/>
        <v>2322.2760454310164</v>
      </c>
      <c r="AN22" s="80">
        <f t="shared" si="39"/>
        <v>2322.2760454310164</v>
      </c>
      <c r="AO22" s="80">
        <f t="shared" si="39"/>
        <v>2322.2760454310164</v>
      </c>
      <c r="AP22" s="80">
        <f t="shared" si="39"/>
        <v>2322.2760454310164</v>
      </c>
      <c r="AQ22" s="80">
        <f t="shared" si="39"/>
        <v>2322.2760454310164</v>
      </c>
      <c r="AR22" s="80">
        <f t="shared" si="39"/>
        <v>2322.2760454310164</v>
      </c>
      <c r="AS22" s="80">
        <f t="shared" si="39"/>
        <v>2322.2760454310164</v>
      </c>
      <c r="AT22" s="80">
        <f t="shared" si="39"/>
        <v>2322.2760454310164</v>
      </c>
      <c r="AU22" s="80">
        <f t="shared" si="44"/>
        <v>2322.2760454310164</v>
      </c>
      <c r="AV22" s="80">
        <f t="shared" si="44"/>
        <v>2322.2760454310164</v>
      </c>
      <c r="AW22" s="80">
        <f t="shared" si="44"/>
        <v>2322.2760454310164</v>
      </c>
      <c r="AX22" s="80">
        <f t="shared" si="44"/>
        <v>2322.2760454310164</v>
      </c>
      <c r="AY22" s="80">
        <f t="shared" si="44"/>
        <v>2322.2760454310164</v>
      </c>
      <c r="AZ22" s="80">
        <f t="shared" si="44"/>
        <v>2322.2760454310164</v>
      </c>
      <c r="BA22" s="80">
        <f t="shared" si="44"/>
        <v>2322.2760454310164</v>
      </c>
      <c r="BB22" s="80">
        <f t="shared" ref="BB22:BQ37" si="59">IF(BB$4&lt;$E22,0,IF(BB$4&lt;$K22,$I22/$C$10,IF(BB$4&lt;$L22,$J22,0)))</f>
        <v>2322.2760454310164</v>
      </c>
      <c r="BC22" s="80">
        <f t="shared" si="59"/>
        <v>2322.2760454310164</v>
      </c>
      <c r="BD22" s="80">
        <f t="shared" si="59"/>
        <v>2322.2760454310164</v>
      </c>
      <c r="BE22" s="80">
        <f t="shared" si="59"/>
        <v>2322.2760454310164</v>
      </c>
      <c r="BF22" s="80">
        <f t="shared" si="59"/>
        <v>2322.2760454310164</v>
      </c>
      <c r="BG22" s="80">
        <f t="shared" si="59"/>
        <v>2322.2760454310164</v>
      </c>
      <c r="BH22" s="80">
        <f t="shared" si="59"/>
        <v>2322.2760454310164</v>
      </c>
      <c r="BI22" s="80">
        <f t="shared" si="59"/>
        <v>2322.2760454310164</v>
      </c>
      <c r="BJ22" s="80">
        <f t="shared" si="59"/>
        <v>2322.2760454310164</v>
      </c>
      <c r="BK22" s="80">
        <f t="shared" si="59"/>
        <v>2322.2760454310164</v>
      </c>
      <c r="BL22" s="80">
        <f t="shared" si="59"/>
        <v>2322.2760454310164</v>
      </c>
      <c r="BM22" s="80">
        <f t="shared" si="59"/>
        <v>2322.2760454310164</v>
      </c>
      <c r="BN22" s="80">
        <f t="shared" si="59"/>
        <v>2322.2760454310164</v>
      </c>
      <c r="BO22" s="80">
        <f t="shared" si="59"/>
        <v>2322.2760454310164</v>
      </c>
      <c r="BP22" s="80">
        <f t="shared" si="59"/>
        <v>2322.2760454310164</v>
      </c>
      <c r="BQ22" s="80">
        <f t="shared" si="59"/>
        <v>2322.2760454310164</v>
      </c>
      <c r="BR22" s="80">
        <f t="shared" ref="BR22:CG37" si="60">IF(BR$4&lt;$E22,0,IF(BR$4&lt;$K22,$I22/$C$10,IF(BR$4&lt;$L22,$J22,0)))</f>
        <v>2322.2760454310164</v>
      </c>
      <c r="BS22" s="80">
        <f t="shared" si="60"/>
        <v>2322.2760454310164</v>
      </c>
      <c r="BT22" s="80">
        <f t="shared" si="60"/>
        <v>2322.2760454310164</v>
      </c>
      <c r="BU22" s="80">
        <f t="shared" si="60"/>
        <v>2322.2760454310164</v>
      </c>
      <c r="BV22" s="80">
        <f t="shared" si="60"/>
        <v>2322.2760454310164</v>
      </c>
      <c r="BW22" s="80">
        <f t="shared" si="60"/>
        <v>2322.2760454310164</v>
      </c>
      <c r="BX22" s="80">
        <f t="shared" si="60"/>
        <v>2322.2760454310164</v>
      </c>
      <c r="BY22" s="80">
        <f t="shared" si="60"/>
        <v>2322.2760454310164</v>
      </c>
      <c r="BZ22" s="80">
        <f t="shared" si="60"/>
        <v>2322.2760454310164</v>
      </c>
      <c r="CA22" s="80">
        <f t="shared" si="60"/>
        <v>2322.2760454310164</v>
      </c>
      <c r="CB22" s="80">
        <f t="shared" si="60"/>
        <v>2322.2760454310164</v>
      </c>
      <c r="CC22" s="80">
        <f t="shared" si="60"/>
        <v>2322.2760454310164</v>
      </c>
      <c r="CD22" s="80">
        <f t="shared" si="60"/>
        <v>2322.2760454310164</v>
      </c>
      <c r="CE22" s="80">
        <f t="shared" si="60"/>
        <v>2322.2760454310164</v>
      </c>
      <c r="CF22" s="80">
        <f t="shared" si="60"/>
        <v>2322.2760454310164</v>
      </c>
      <c r="CG22" s="80">
        <f t="shared" si="60"/>
        <v>2322.2760454310164</v>
      </c>
      <c r="CH22" s="80">
        <f t="shared" ref="CH22:CW37" si="61">IF(CH$4&lt;$E22,0,IF(CH$4&lt;$K22,$I22/$C$10,IF(CH$4&lt;$L22,$J22,0)))</f>
        <v>2322.2760454310164</v>
      </c>
      <c r="CI22" s="80">
        <f t="shared" si="61"/>
        <v>2322.2760454310164</v>
      </c>
      <c r="CJ22" s="80">
        <f t="shared" si="61"/>
        <v>2322.2760454310164</v>
      </c>
      <c r="CK22" s="80">
        <f t="shared" si="61"/>
        <v>2322.2760454310164</v>
      </c>
      <c r="CL22" s="80">
        <f t="shared" si="61"/>
        <v>2322.2760454310164</v>
      </c>
      <c r="CM22" s="80">
        <f t="shared" si="61"/>
        <v>2322.2760454310164</v>
      </c>
      <c r="CN22" s="80">
        <f t="shared" si="61"/>
        <v>2322.2760454310164</v>
      </c>
      <c r="CO22" s="80">
        <f t="shared" si="61"/>
        <v>2322.2760454310164</v>
      </c>
      <c r="CP22" s="80">
        <f t="shared" si="61"/>
        <v>2322.2760454310164</v>
      </c>
      <c r="CQ22" s="80">
        <f t="shared" si="61"/>
        <v>2322.2760454310164</v>
      </c>
      <c r="CR22" s="80">
        <f t="shared" si="61"/>
        <v>2322.2760454310164</v>
      </c>
      <c r="CS22" s="80">
        <f t="shared" si="61"/>
        <v>2322.2760454310164</v>
      </c>
      <c r="CT22" s="80">
        <f t="shared" si="61"/>
        <v>2322.2760454310164</v>
      </c>
      <c r="CU22" s="80">
        <f t="shared" si="61"/>
        <v>2322.2760454310164</v>
      </c>
      <c r="CV22" s="80">
        <f t="shared" si="61"/>
        <v>2322.2760454310164</v>
      </c>
      <c r="CW22" s="80">
        <f t="shared" si="61"/>
        <v>2322.2760454310164</v>
      </c>
      <c r="CX22" s="80">
        <f t="shared" ref="CX22:DM37" si="62">IF(CX$4&lt;$E22,0,IF(CX$4&lt;$K22,$I22/$C$10,IF(CX$4&lt;$L22,$J22,0)))</f>
        <v>2322.2760454310164</v>
      </c>
      <c r="CY22" s="80">
        <f t="shared" si="62"/>
        <v>2322.2760454310164</v>
      </c>
      <c r="CZ22" s="80">
        <f t="shared" si="62"/>
        <v>2322.2760454310164</v>
      </c>
      <c r="DA22" s="80">
        <f t="shared" si="62"/>
        <v>2322.2760454310164</v>
      </c>
      <c r="DB22" s="80">
        <f t="shared" si="62"/>
        <v>2322.2760454310164</v>
      </c>
      <c r="DC22" s="80">
        <f t="shared" si="62"/>
        <v>2322.2760454310164</v>
      </c>
      <c r="DD22" s="80">
        <f t="shared" si="62"/>
        <v>2322.2760454310164</v>
      </c>
      <c r="DE22" s="80">
        <f t="shared" si="32"/>
        <v>2322.2760454310164</v>
      </c>
      <c r="DF22" s="80">
        <f t="shared" si="51"/>
        <v>2322.2760454310164</v>
      </c>
      <c r="DG22" s="80">
        <f t="shared" si="51"/>
        <v>2322.2760454310164</v>
      </c>
      <c r="DH22" s="80">
        <f t="shared" si="51"/>
        <v>2322.2760454310164</v>
      </c>
      <c r="DI22" s="80">
        <f t="shared" si="51"/>
        <v>2322.2760454310164</v>
      </c>
      <c r="DJ22" s="80">
        <f t="shared" si="51"/>
        <v>2322.2760454310164</v>
      </c>
      <c r="DK22" s="80">
        <f t="shared" si="51"/>
        <v>2322.2760454310164</v>
      </c>
      <c r="DL22" s="80">
        <f t="shared" si="51"/>
        <v>2322.2760454310164</v>
      </c>
      <c r="DM22" s="80">
        <f t="shared" si="51"/>
        <v>2322.2760454310164</v>
      </c>
      <c r="DN22" s="80">
        <f t="shared" si="51"/>
        <v>2322.2760454310164</v>
      </c>
      <c r="DO22" s="80">
        <f t="shared" si="51"/>
        <v>2322.2760454310164</v>
      </c>
      <c r="DP22" s="80">
        <f t="shared" si="51"/>
        <v>2322.2760454310164</v>
      </c>
      <c r="DQ22" s="80">
        <f t="shared" si="51"/>
        <v>2322.2760454310164</v>
      </c>
      <c r="DR22" s="80">
        <f t="shared" si="51"/>
        <v>2322.2760454310164</v>
      </c>
      <c r="DS22" s="80">
        <f t="shared" si="51"/>
        <v>2322.2760454310164</v>
      </c>
      <c r="DT22" s="80">
        <f t="shared" si="51"/>
        <v>2322.2760454310164</v>
      </c>
      <c r="DU22" s="80">
        <f t="shared" si="51"/>
        <v>2322.2760454310164</v>
      </c>
      <c r="DV22" s="80">
        <f t="shared" si="52"/>
        <v>2322.2760454310164</v>
      </c>
      <c r="DW22" s="80">
        <f t="shared" si="52"/>
        <v>2322.2760454310164</v>
      </c>
      <c r="DX22" s="80">
        <f t="shared" si="52"/>
        <v>2322.2760454310164</v>
      </c>
      <c r="DY22" s="80">
        <f t="shared" si="52"/>
        <v>2322.2760454310164</v>
      </c>
      <c r="DZ22" s="80">
        <f t="shared" si="52"/>
        <v>2322.2760454310164</v>
      </c>
      <c r="EA22" s="80">
        <f t="shared" si="52"/>
        <v>2322.2760454310164</v>
      </c>
      <c r="EB22" s="80">
        <f t="shared" si="52"/>
        <v>2322.2760454310164</v>
      </c>
      <c r="EC22" s="80">
        <f t="shared" si="52"/>
        <v>2322.2760454310164</v>
      </c>
      <c r="ED22" s="80">
        <f t="shared" si="52"/>
        <v>2322.2760454310164</v>
      </c>
      <c r="EE22" s="80">
        <f t="shared" si="52"/>
        <v>2322.2760454310164</v>
      </c>
      <c r="EF22" s="80">
        <f t="shared" si="52"/>
        <v>2322.2760454310164</v>
      </c>
      <c r="EG22" s="80">
        <f t="shared" si="52"/>
        <v>2322.2760454310164</v>
      </c>
      <c r="EH22" s="80">
        <f t="shared" si="52"/>
        <v>2322.2760454310164</v>
      </c>
      <c r="EI22" s="80">
        <f t="shared" si="52"/>
        <v>2322.2760454310164</v>
      </c>
      <c r="EJ22" s="80">
        <f t="shared" si="52"/>
        <v>2322.2760454310164</v>
      </c>
      <c r="EK22" s="80">
        <f t="shared" si="52"/>
        <v>2322.2760454310164</v>
      </c>
      <c r="EL22" s="80">
        <f t="shared" si="53"/>
        <v>2322.2760454310164</v>
      </c>
      <c r="EM22" s="80">
        <f t="shared" si="53"/>
        <v>2322.2760454310164</v>
      </c>
      <c r="EN22" s="80">
        <f t="shared" si="53"/>
        <v>2322.2760454310164</v>
      </c>
      <c r="EO22" s="80">
        <f t="shared" si="53"/>
        <v>2322.2760454310164</v>
      </c>
      <c r="EP22" s="80">
        <f t="shared" si="53"/>
        <v>2322.2760454310164</v>
      </c>
      <c r="EQ22" s="80">
        <f t="shared" si="53"/>
        <v>2322.2760454310164</v>
      </c>
      <c r="ER22" s="80">
        <f t="shared" si="53"/>
        <v>2322.2760454310164</v>
      </c>
      <c r="ES22" s="80">
        <f t="shared" si="53"/>
        <v>2322.2760454310164</v>
      </c>
      <c r="ET22" s="80">
        <f t="shared" si="53"/>
        <v>2322.2760454310164</v>
      </c>
      <c r="EU22" s="80">
        <f t="shared" si="53"/>
        <v>2322.2760454310164</v>
      </c>
      <c r="EV22" s="80">
        <f t="shared" si="53"/>
        <v>2322.2760454310164</v>
      </c>
      <c r="EW22" s="80">
        <f t="shared" si="53"/>
        <v>2322.2760454310164</v>
      </c>
      <c r="EX22" s="80">
        <f t="shared" si="53"/>
        <v>2322.2760454310164</v>
      </c>
      <c r="EY22" s="80">
        <f t="shared" si="53"/>
        <v>2322.2760454310164</v>
      </c>
      <c r="EZ22" s="80">
        <f t="shared" si="53"/>
        <v>2322.2760454310164</v>
      </c>
      <c r="FA22" s="80">
        <f t="shared" si="53"/>
        <v>2322.2760454310164</v>
      </c>
      <c r="FB22" s="80">
        <f t="shared" si="54"/>
        <v>2322.2760454310164</v>
      </c>
      <c r="FC22" s="80">
        <f t="shared" si="54"/>
        <v>2322.2760454310164</v>
      </c>
      <c r="FD22" s="80">
        <f t="shared" si="54"/>
        <v>2322.2760454310164</v>
      </c>
      <c r="FE22" s="80">
        <f t="shared" si="54"/>
        <v>2322.2760454310164</v>
      </c>
      <c r="FF22" s="80">
        <f t="shared" si="54"/>
        <v>2322.2760454310164</v>
      </c>
      <c r="FG22" s="80">
        <f t="shared" si="54"/>
        <v>2322.2760454310164</v>
      </c>
      <c r="FH22" s="80">
        <f t="shared" si="54"/>
        <v>2322.2760454310164</v>
      </c>
      <c r="FI22" s="80">
        <f t="shared" si="54"/>
        <v>2322.2760454310164</v>
      </c>
      <c r="FJ22" s="80">
        <f t="shared" si="54"/>
        <v>2322.2760454310164</v>
      </c>
      <c r="FK22" s="80">
        <f t="shared" si="54"/>
        <v>2322.2760454310164</v>
      </c>
      <c r="FL22" s="80">
        <f t="shared" si="54"/>
        <v>2322.2760454310164</v>
      </c>
      <c r="FM22" s="80">
        <f t="shared" si="54"/>
        <v>2322.2760454310164</v>
      </c>
      <c r="FN22" s="80">
        <f t="shared" si="54"/>
        <v>2322.2760454310164</v>
      </c>
      <c r="FO22" s="80">
        <f t="shared" si="54"/>
        <v>2322.2760454310164</v>
      </c>
      <c r="FP22" s="80">
        <f t="shared" si="54"/>
        <v>2322.2760454310164</v>
      </c>
      <c r="FQ22" s="80">
        <f t="shared" si="54"/>
        <v>2322.2760454310164</v>
      </c>
      <c r="FR22" s="80">
        <f t="shared" si="48"/>
        <v>2322.2760454310164</v>
      </c>
      <c r="FS22" s="80">
        <f t="shared" si="48"/>
        <v>2322.2760454310164</v>
      </c>
      <c r="FT22" s="80">
        <f t="shared" si="48"/>
        <v>2322.2760454310164</v>
      </c>
      <c r="FU22" s="80">
        <f t="shared" si="48"/>
        <v>2322.2760454310164</v>
      </c>
      <c r="FV22" s="80">
        <f t="shared" si="48"/>
        <v>2322.2760454310164</v>
      </c>
      <c r="FW22" s="80">
        <f t="shared" si="48"/>
        <v>2322.2760454310164</v>
      </c>
      <c r="FX22" s="80">
        <f t="shared" si="48"/>
        <v>0</v>
      </c>
      <c r="FY22" s="80">
        <f t="shared" si="48"/>
        <v>0</v>
      </c>
      <c r="FZ22" s="80">
        <f t="shared" si="48"/>
        <v>0</v>
      </c>
      <c r="GA22" s="80">
        <f t="shared" si="48"/>
        <v>0</v>
      </c>
      <c r="GB22" s="80">
        <f t="shared" si="48"/>
        <v>0</v>
      </c>
      <c r="GC22" s="80">
        <f t="shared" si="48"/>
        <v>0</v>
      </c>
      <c r="GD22" s="80">
        <f t="shared" si="48"/>
        <v>0</v>
      </c>
      <c r="GE22" s="80">
        <f t="shared" si="48"/>
        <v>0</v>
      </c>
      <c r="GF22" s="80">
        <f t="shared" si="48"/>
        <v>0</v>
      </c>
      <c r="GG22" s="80">
        <f t="shared" si="49"/>
        <v>0</v>
      </c>
      <c r="GH22" s="80">
        <f t="shared" si="49"/>
        <v>0</v>
      </c>
      <c r="GI22" s="80">
        <f t="shared" si="49"/>
        <v>0</v>
      </c>
      <c r="GJ22" s="80">
        <f t="shared" si="49"/>
        <v>0</v>
      </c>
      <c r="GK22" s="80">
        <f t="shared" si="49"/>
        <v>0</v>
      </c>
      <c r="GL22" s="80">
        <f t="shared" si="49"/>
        <v>0</v>
      </c>
      <c r="GM22" s="80">
        <f t="shared" si="49"/>
        <v>0</v>
      </c>
      <c r="GN22" s="80">
        <f t="shared" si="49"/>
        <v>0</v>
      </c>
      <c r="GO22" s="80">
        <f t="shared" si="49"/>
        <v>0</v>
      </c>
      <c r="GP22" s="80">
        <f t="shared" si="49"/>
        <v>0</v>
      </c>
      <c r="GQ22" s="80">
        <f t="shared" si="49"/>
        <v>0</v>
      </c>
      <c r="GR22" s="80">
        <f t="shared" si="49"/>
        <v>0</v>
      </c>
      <c r="GS22" s="80">
        <f t="shared" si="49"/>
        <v>0</v>
      </c>
      <c r="GT22" s="80">
        <f t="shared" si="49"/>
        <v>0</v>
      </c>
      <c r="GU22" s="80">
        <f t="shared" si="49"/>
        <v>0</v>
      </c>
      <c r="GV22" s="80">
        <f t="shared" si="46"/>
        <v>0</v>
      </c>
      <c r="GW22" s="80">
        <f t="shared" si="46"/>
        <v>0</v>
      </c>
      <c r="GX22" s="80">
        <f t="shared" si="47"/>
        <v>0</v>
      </c>
      <c r="GY22" s="80">
        <f t="shared" si="47"/>
        <v>0</v>
      </c>
      <c r="GZ22" s="80">
        <f t="shared" si="34"/>
        <v>0</v>
      </c>
      <c r="HA22" s="80">
        <f t="shared" si="34"/>
        <v>0</v>
      </c>
      <c r="HB22" s="80">
        <f t="shared" si="34"/>
        <v>0</v>
      </c>
      <c r="HC22" s="80">
        <f t="shared" si="34"/>
        <v>0</v>
      </c>
      <c r="HD22" s="80">
        <f t="shared" si="34"/>
        <v>0</v>
      </c>
      <c r="HE22" s="80">
        <f t="shared" si="34"/>
        <v>0</v>
      </c>
      <c r="HF22" s="80">
        <f t="shared" si="34"/>
        <v>0</v>
      </c>
      <c r="HG22" s="80">
        <f t="shared" si="55"/>
        <v>0</v>
      </c>
      <c r="HH22" s="80">
        <f t="shared" si="55"/>
        <v>0</v>
      </c>
      <c r="HI22" s="80">
        <f t="shared" si="55"/>
        <v>0</v>
      </c>
      <c r="HJ22" s="80">
        <f t="shared" si="55"/>
        <v>0</v>
      </c>
      <c r="HK22" s="80">
        <f t="shared" si="55"/>
        <v>0</v>
      </c>
      <c r="HL22" s="80">
        <f t="shared" si="55"/>
        <v>0</v>
      </c>
      <c r="HM22" s="80">
        <f t="shared" si="55"/>
        <v>0</v>
      </c>
      <c r="HN22" s="80">
        <f t="shared" si="55"/>
        <v>0</v>
      </c>
      <c r="HO22" s="80">
        <f t="shared" si="55"/>
        <v>0</v>
      </c>
      <c r="HP22" s="80">
        <f t="shared" si="55"/>
        <v>0</v>
      </c>
      <c r="HQ22" s="80">
        <f t="shared" si="55"/>
        <v>0</v>
      </c>
      <c r="HR22" s="80">
        <f t="shared" si="55"/>
        <v>0</v>
      </c>
      <c r="HS22" s="80">
        <f t="shared" si="55"/>
        <v>0</v>
      </c>
      <c r="HT22" s="80">
        <f t="shared" si="55"/>
        <v>0</v>
      </c>
      <c r="HU22" s="80">
        <f t="shared" si="55"/>
        <v>0</v>
      </c>
      <c r="HV22" s="80">
        <f t="shared" si="55"/>
        <v>0</v>
      </c>
      <c r="HW22" s="80">
        <f t="shared" si="56"/>
        <v>0</v>
      </c>
      <c r="HX22" s="80">
        <f t="shared" si="56"/>
        <v>0</v>
      </c>
      <c r="HY22" s="80">
        <f t="shared" si="56"/>
        <v>0</v>
      </c>
      <c r="HZ22" s="80">
        <f t="shared" si="56"/>
        <v>0</v>
      </c>
      <c r="IA22" s="80">
        <f t="shared" si="56"/>
        <v>0</v>
      </c>
      <c r="IB22" s="80">
        <f t="shared" si="56"/>
        <v>0</v>
      </c>
      <c r="IC22" s="80">
        <f t="shared" si="56"/>
        <v>0</v>
      </c>
      <c r="ID22" s="80">
        <f t="shared" si="56"/>
        <v>0</v>
      </c>
      <c r="IE22" s="80">
        <f t="shared" si="56"/>
        <v>0</v>
      </c>
      <c r="IF22" s="80">
        <f t="shared" si="56"/>
        <v>0</v>
      </c>
      <c r="IG22" s="80">
        <f t="shared" si="56"/>
        <v>0</v>
      </c>
      <c r="IH22" s="80">
        <f t="shared" si="56"/>
        <v>0</v>
      </c>
      <c r="II22" s="80">
        <f t="shared" si="56"/>
        <v>0</v>
      </c>
      <c r="IJ22" s="80">
        <f t="shared" si="56"/>
        <v>0</v>
      </c>
      <c r="IK22" s="80">
        <f t="shared" si="56"/>
        <v>0</v>
      </c>
      <c r="IL22" s="80">
        <f t="shared" si="56"/>
        <v>0</v>
      </c>
      <c r="IM22" s="80">
        <f t="shared" si="56"/>
        <v>0</v>
      </c>
      <c r="IN22" s="80">
        <f t="shared" si="56"/>
        <v>0</v>
      </c>
      <c r="IO22" s="80">
        <f t="shared" si="43"/>
        <v>0</v>
      </c>
      <c r="IP22" s="80">
        <f t="shared" si="43"/>
        <v>0</v>
      </c>
      <c r="IQ22" s="80">
        <f t="shared" si="43"/>
        <v>0</v>
      </c>
      <c r="IR22" s="80">
        <f t="shared" si="43"/>
        <v>0</v>
      </c>
      <c r="IS22" s="80">
        <f t="shared" si="43"/>
        <v>0</v>
      </c>
      <c r="IT22" s="80">
        <f t="shared" si="43"/>
        <v>0</v>
      </c>
      <c r="IU22" s="80">
        <f t="shared" si="43"/>
        <v>0</v>
      </c>
      <c r="IV22" s="80">
        <f t="shared" si="43"/>
        <v>0</v>
      </c>
      <c r="IW22" s="80">
        <f t="shared" si="43"/>
        <v>0</v>
      </c>
      <c r="IX22" s="80">
        <f t="shared" si="43"/>
        <v>0</v>
      </c>
      <c r="IY22" s="80">
        <f t="shared" si="43"/>
        <v>0</v>
      </c>
      <c r="IZ22" s="80">
        <f t="shared" si="43"/>
        <v>0</v>
      </c>
      <c r="JA22" s="80">
        <f t="shared" si="57"/>
        <v>0</v>
      </c>
      <c r="JB22" s="80">
        <f t="shared" si="57"/>
        <v>0</v>
      </c>
      <c r="JC22" s="80">
        <f t="shared" si="57"/>
        <v>0</v>
      </c>
      <c r="JD22" s="80">
        <f t="shared" si="57"/>
        <v>0</v>
      </c>
      <c r="JE22" s="80">
        <f t="shared" si="57"/>
        <v>0</v>
      </c>
      <c r="JF22" s="80">
        <f t="shared" si="57"/>
        <v>0</v>
      </c>
      <c r="JG22" s="80">
        <f t="shared" si="57"/>
        <v>0</v>
      </c>
      <c r="JH22" s="80">
        <f t="shared" si="57"/>
        <v>0</v>
      </c>
      <c r="JI22" s="80">
        <f t="shared" si="57"/>
        <v>0</v>
      </c>
    </row>
    <row r="23" spans="5:269" x14ac:dyDescent="0.25">
      <c r="E23">
        <f t="shared" si="26"/>
        <v>19</v>
      </c>
      <c r="F23">
        <f t="shared" si="20"/>
        <v>4</v>
      </c>
      <c r="G23">
        <f t="shared" si="27"/>
        <v>76</v>
      </c>
      <c r="H23" s="86">
        <f t="shared" si="21"/>
        <v>0.48717948717948717</v>
      </c>
      <c r="I23" s="80">
        <f t="shared" si="22"/>
        <v>10782</v>
      </c>
      <c r="J23" s="80">
        <f t="shared" si="31"/>
        <v>2322.2760454310164</v>
      </c>
      <c r="K23">
        <f t="shared" si="23"/>
        <v>23</v>
      </c>
      <c r="L23">
        <f t="shared" si="24"/>
        <v>167</v>
      </c>
      <c r="M23">
        <f t="shared" si="28"/>
        <v>46327</v>
      </c>
      <c r="O23" s="80">
        <f t="shared" si="58"/>
        <v>0</v>
      </c>
      <c r="P23" s="80">
        <f t="shared" si="58"/>
        <v>0</v>
      </c>
      <c r="Q23" s="80">
        <f t="shared" si="58"/>
        <v>0</v>
      </c>
      <c r="R23" s="80">
        <f t="shared" si="58"/>
        <v>0</v>
      </c>
      <c r="S23" s="80">
        <f t="shared" si="58"/>
        <v>0</v>
      </c>
      <c r="T23" s="80">
        <f t="shared" si="58"/>
        <v>0</v>
      </c>
      <c r="U23" s="80">
        <f t="shared" si="58"/>
        <v>0</v>
      </c>
      <c r="V23" s="80">
        <f t="shared" si="58"/>
        <v>0</v>
      </c>
      <c r="W23" s="80">
        <f t="shared" si="58"/>
        <v>0</v>
      </c>
      <c r="X23" s="80">
        <f t="shared" si="58"/>
        <v>0</v>
      </c>
      <c r="Y23" s="80">
        <f t="shared" si="58"/>
        <v>0</v>
      </c>
      <c r="Z23" s="80">
        <f t="shared" si="58"/>
        <v>0</v>
      </c>
      <c r="AA23" s="80">
        <f t="shared" si="58"/>
        <v>0</v>
      </c>
      <c r="AB23" s="80">
        <f t="shared" si="58"/>
        <v>0</v>
      </c>
      <c r="AC23" s="80">
        <f t="shared" si="58"/>
        <v>0</v>
      </c>
      <c r="AD23" s="80">
        <f t="shared" si="58"/>
        <v>0</v>
      </c>
      <c r="AE23" s="80">
        <f t="shared" si="39"/>
        <v>0</v>
      </c>
      <c r="AF23" s="80">
        <f t="shared" si="39"/>
        <v>0</v>
      </c>
      <c r="AG23" s="80">
        <f t="shared" si="39"/>
        <v>2695.5</v>
      </c>
      <c r="AH23" s="80">
        <f t="shared" si="39"/>
        <v>2695.5</v>
      </c>
      <c r="AI23" s="80">
        <f t="shared" si="39"/>
        <v>2695.5</v>
      </c>
      <c r="AJ23" s="80">
        <f t="shared" si="39"/>
        <v>2695.5</v>
      </c>
      <c r="AK23" s="80">
        <f t="shared" si="39"/>
        <v>2322.2760454310164</v>
      </c>
      <c r="AL23" s="80">
        <f t="shared" si="39"/>
        <v>2322.2760454310164</v>
      </c>
      <c r="AM23" s="80">
        <f t="shared" si="39"/>
        <v>2322.2760454310164</v>
      </c>
      <c r="AN23" s="80">
        <f t="shared" si="39"/>
        <v>2322.2760454310164</v>
      </c>
      <c r="AO23" s="80">
        <f t="shared" si="39"/>
        <v>2322.2760454310164</v>
      </c>
      <c r="AP23" s="80">
        <f t="shared" si="39"/>
        <v>2322.2760454310164</v>
      </c>
      <c r="AQ23" s="80">
        <f t="shared" si="39"/>
        <v>2322.2760454310164</v>
      </c>
      <c r="AR23" s="80">
        <f t="shared" si="39"/>
        <v>2322.2760454310164</v>
      </c>
      <c r="AS23" s="80">
        <f t="shared" si="39"/>
        <v>2322.2760454310164</v>
      </c>
      <c r="AT23" s="80">
        <f t="shared" si="39"/>
        <v>2322.2760454310164</v>
      </c>
      <c r="AU23" s="80">
        <f t="shared" ref="AU23:BJ38" si="63">IF(AU$4&lt;$E23,0,IF(AU$4&lt;$K23,$I23/$C$10,IF(AU$4&lt;$L23,$J23,0)))</f>
        <v>2322.2760454310164</v>
      </c>
      <c r="AV23" s="80">
        <f t="shared" si="63"/>
        <v>2322.2760454310164</v>
      </c>
      <c r="AW23" s="80">
        <f t="shared" si="63"/>
        <v>2322.2760454310164</v>
      </c>
      <c r="AX23" s="80">
        <f t="shared" si="63"/>
        <v>2322.2760454310164</v>
      </c>
      <c r="AY23" s="80">
        <f t="shared" si="63"/>
        <v>2322.2760454310164</v>
      </c>
      <c r="AZ23" s="80">
        <f t="shared" si="63"/>
        <v>2322.2760454310164</v>
      </c>
      <c r="BA23" s="80">
        <f t="shared" si="63"/>
        <v>2322.2760454310164</v>
      </c>
      <c r="BB23" s="80">
        <f t="shared" si="63"/>
        <v>2322.2760454310164</v>
      </c>
      <c r="BC23" s="80">
        <f t="shared" si="63"/>
        <v>2322.2760454310164</v>
      </c>
      <c r="BD23" s="80">
        <f t="shared" si="63"/>
        <v>2322.2760454310164</v>
      </c>
      <c r="BE23" s="80">
        <f t="shared" si="63"/>
        <v>2322.2760454310164</v>
      </c>
      <c r="BF23" s="80">
        <f t="shared" si="63"/>
        <v>2322.2760454310164</v>
      </c>
      <c r="BG23" s="80">
        <f t="shared" si="63"/>
        <v>2322.2760454310164</v>
      </c>
      <c r="BH23" s="80">
        <f t="shared" si="63"/>
        <v>2322.2760454310164</v>
      </c>
      <c r="BI23" s="80">
        <f t="shared" si="63"/>
        <v>2322.2760454310164</v>
      </c>
      <c r="BJ23" s="80">
        <f t="shared" si="63"/>
        <v>2322.2760454310164</v>
      </c>
      <c r="BK23" s="80">
        <f t="shared" si="59"/>
        <v>2322.2760454310164</v>
      </c>
      <c r="BL23" s="80">
        <f t="shared" si="59"/>
        <v>2322.2760454310164</v>
      </c>
      <c r="BM23" s="80">
        <f t="shared" si="59"/>
        <v>2322.2760454310164</v>
      </c>
      <c r="BN23" s="80">
        <f t="shared" si="59"/>
        <v>2322.2760454310164</v>
      </c>
      <c r="BO23" s="80">
        <f t="shared" si="59"/>
        <v>2322.2760454310164</v>
      </c>
      <c r="BP23" s="80">
        <f t="shared" si="59"/>
        <v>2322.2760454310164</v>
      </c>
      <c r="BQ23" s="80">
        <f t="shared" si="59"/>
        <v>2322.2760454310164</v>
      </c>
      <c r="BR23" s="80">
        <f t="shared" si="60"/>
        <v>2322.2760454310164</v>
      </c>
      <c r="BS23" s="80">
        <f t="shared" si="60"/>
        <v>2322.2760454310164</v>
      </c>
      <c r="BT23" s="80">
        <f t="shared" si="60"/>
        <v>2322.2760454310164</v>
      </c>
      <c r="BU23" s="80">
        <f t="shared" si="60"/>
        <v>2322.2760454310164</v>
      </c>
      <c r="BV23" s="80">
        <f t="shared" si="60"/>
        <v>2322.2760454310164</v>
      </c>
      <c r="BW23" s="80">
        <f t="shared" si="60"/>
        <v>2322.2760454310164</v>
      </c>
      <c r="BX23" s="80">
        <f t="shared" si="60"/>
        <v>2322.2760454310164</v>
      </c>
      <c r="BY23" s="80">
        <f t="shared" si="60"/>
        <v>2322.2760454310164</v>
      </c>
      <c r="BZ23" s="80">
        <f t="shared" si="60"/>
        <v>2322.2760454310164</v>
      </c>
      <c r="CA23" s="80">
        <f t="shared" si="60"/>
        <v>2322.2760454310164</v>
      </c>
      <c r="CB23" s="80">
        <f t="shared" si="60"/>
        <v>2322.2760454310164</v>
      </c>
      <c r="CC23" s="80">
        <f t="shared" si="60"/>
        <v>2322.2760454310164</v>
      </c>
      <c r="CD23" s="80">
        <f t="shared" si="60"/>
        <v>2322.2760454310164</v>
      </c>
      <c r="CE23" s="80">
        <f t="shared" si="60"/>
        <v>2322.2760454310164</v>
      </c>
      <c r="CF23" s="80">
        <f t="shared" si="60"/>
        <v>2322.2760454310164</v>
      </c>
      <c r="CG23" s="80">
        <f t="shared" si="60"/>
        <v>2322.2760454310164</v>
      </c>
      <c r="CH23" s="80">
        <f t="shared" si="61"/>
        <v>2322.2760454310164</v>
      </c>
      <c r="CI23" s="80">
        <f t="shared" si="61"/>
        <v>2322.2760454310164</v>
      </c>
      <c r="CJ23" s="80">
        <f t="shared" si="61"/>
        <v>2322.2760454310164</v>
      </c>
      <c r="CK23" s="80">
        <f t="shared" si="61"/>
        <v>2322.2760454310164</v>
      </c>
      <c r="CL23" s="80">
        <f t="shared" si="61"/>
        <v>2322.2760454310164</v>
      </c>
      <c r="CM23" s="80">
        <f t="shared" si="61"/>
        <v>2322.2760454310164</v>
      </c>
      <c r="CN23" s="80">
        <f t="shared" si="61"/>
        <v>2322.2760454310164</v>
      </c>
      <c r="CO23" s="80">
        <f t="shared" si="61"/>
        <v>2322.2760454310164</v>
      </c>
      <c r="CP23" s="80">
        <f t="shared" si="61"/>
        <v>2322.2760454310164</v>
      </c>
      <c r="CQ23" s="80">
        <f t="shared" si="61"/>
        <v>2322.2760454310164</v>
      </c>
      <c r="CR23" s="80">
        <f t="shared" si="61"/>
        <v>2322.2760454310164</v>
      </c>
      <c r="CS23" s="80">
        <f t="shared" si="61"/>
        <v>2322.2760454310164</v>
      </c>
      <c r="CT23" s="80">
        <f t="shared" si="61"/>
        <v>2322.2760454310164</v>
      </c>
      <c r="CU23" s="80">
        <f t="shared" si="61"/>
        <v>2322.2760454310164</v>
      </c>
      <c r="CV23" s="80">
        <f t="shared" si="61"/>
        <v>2322.2760454310164</v>
      </c>
      <c r="CW23" s="80">
        <f t="shared" si="61"/>
        <v>2322.2760454310164</v>
      </c>
      <c r="CX23" s="80">
        <f t="shared" si="62"/>
        <v>2322.2760454310164</v>
      </c>
      <c r="CY23" s="80">
        <f t="shared" si="62"/>
        <v>2322.2760454310164</v>
      </c>
      <c r="CZ23" s="80">
        <f t="shared" si="62"/>
        <v>2322.2760454310164</v>
      </c>
      <c r="DA23" s="80">
        <f t="shared" si="62"/>
        <v>2322.2760454310164</v>
      </c>
      <c r="DB23" s="80">
        <f t="shared" si="62"/>
        <v>2322.2760454310164</v>
      </c>
      <c r="DC23" s="80">
        <f t="shared" si="62"/>
        <v>2322.2760454310164</v>
      </c>
      <c r="DD23" s="80">
        <f t="shared" si="62"/>
        <v>2322.2760454310164</v>
      </c>
      <c r="DE23" s="80">
        <f t="shared" si="32"/>
        <v>2322.2760454310164</v>
      </c>
      <c r="DF23" s="80">
        <f t="shared" si="51"/>
        <v>2322.2760454310164</v>
      </c>
      <c r="DG23" s="80">
        <f t="shared" si="51"/>
        <v>2322.2760454310164</v>
      </c>
      <c r="DH23" s="80">
        <f t="shared" si="51"/>
        <v>2322.2760454310164</v>
      </c>
      <c r="DI23" s="80">
        <f t="shared" si="51"/>
        <v>2322.2760454310164</v>
      </c>
      <c r="DJ23" s="80">
        <f t="shared" si="51"/>
        <v>2322.2760454310164</v>
      </c>
      <c r="DK23" s="80">
        <f t="shared" si="51"/>
        <v>2322.2760454310164</v>
      </c>
      <c r="DL23" s="80">
        <f t="shared" si="51"/>
        <v>2322.2760454310164</v>
      </c>
      <c r="DM23" s="80">
        <f t="shared" si="51"/>
        <v>2322.2760454310164</v>
      </c>
      <c r="DN23" s="80">
        <f t="shared" si="51"/>
        <v>2322.2760454310164</v>
      </c>
      <c r="DO23" s="80">
        <f t="shared" si="51"/>
        <v>2322.2760454310164</v>
      </c>
      <c r="DP23" s="80">
        <f t="shared" si="51"/>
        <v>2322.2760454310164</v>
      </c>
      <c r="DQ23" s="80">
        <f t="shared" si="51"/>
        <v>2322.2760454310164</v>
      </c>
      <c r="DR23" s="80">
        <f t="shared" si="51"/>
        <v>2322.2760454310164</v>
      </c>
      <c r="DS23" s="80">
        <f t="shared" si="51"/>
        <v>2322.2760454310164</v>
      </c>
      <c r="DT23" s="80">
        <f t="shared" si="51"/>
        <v>2322.2760454310164</v>
      </c>
      <c r="DU23" s="80">
        <f t="shared" si="51"/>
        <v>2322.2760454310164</v>
      </c>
      <c r="DV23" s="80">
        <f t="shared" si="52"/>
        <v>2322.2760454310164</v>
      </c>
      <c r="DW23" s="80">
        <f t="shared" si="52"/>
        <v>2322.2760454310164</v>
      </c>
      <c r="DX23" s="80">
        <f t="shared" si="52"/>
        <v>2322.2760454310164</v>
      </c>
      <c r="DY23" s="80">
        <f t="shared" si="52"/>
        <v>2322.2760454310164</v>
      </c>
      <c r="DZ23" s="80">
        <f t="shared" si="52"/>
        <v>2322.2760454310164</v>
      </c>
      <c r="EA23" s="80">
        <f t="shared" si="52"/>
        <v>2322.2760454310164</v>
      </c>
      <c r="EB23" s="80">
        <f t="shared" si="52"/>
        <v>2322.2760454310164</v>
      </c>
      <c r="EC23" s="80">
        <f t="shared" si="52"/>
        <v>2322.2760454310164</v>
      </c>
      <c r="ED23" s="80">
        <f t="shared" si="52"/>
        <v>2322.2760454310164</v>
      </c>
      <c r="EE23" s="80">
        <f t="shared" si="52"/>
        <v>2322.2760454310164</v>
      </c>
      <c r="EF23" s="80">
        <f t="shared" si="52"/>
        <v>2322.2760454310164</v>
      </c>
      <c r="EG23" s="80">
        <f t="shared" si="52"/>
        <v>2322.2760454310164</v>
      </c>
      <c r="EH23" s="80">
        <f t="shared" si="52"/>
        <v>2322.2760454310164</v>
      </c>
      <c r="EI23" s="80">
        <f t="shared" si="52"/>
        <v>2322.2760454310164</v>
      </c>
      <c r="EJ23" s="80">
        <f t="shared" si="52"/>
        <v>2322.2760454310164</v>
      </c>
      <c r="EK23" s="80">
        <f t="shared" si="52"/>
        <v>2322.2760454310164</v>
      </c>
      <c r="EL23" s="80">
        <f t="shared" si="53"/>
        <v>2322.2760454310164</v>
      </c>
      <c r="EM23" s="80">
        <f t="shared" si="53"/>
        <v>2322.2760454310164</v>
      </c>
      <c r="EN23" s="80">
        <f t="shared" si="53"/>
        <v>2322.2760454310164</v>
      </c>
      <c r="EO23" s="80">
        <f t="shared" si="53"/>
        <v>2322.2760454310164</v>
      </c>
      <c r="EP23" s="80">
        <f t="shared" si="53"/>
        <v>2322.2760454310164</v>
      </c>
      <c r="EQ23" s="80">
        <f t="shared" si="53"/>
        <v>2322.2760454310164</v>
      </c>
      <c r="ER23" s="80">
        <f t="shared" si="53"/>
        <v>2322.2760454310164</v>
      </c>
      <c r="ES23" s="80">
        <f t="shared" si="53"/>
        <v>2322.2760454310164</v>
      </c>
      <c r="ET23" s="80">
        <f t="shared" si="53"/>
        <v>2322.2760454310164</v>
      </c>
      <c r="EU23" s="80">
        <f t="shared" si="53"/>
        <v>2322.2760454310164</v>
      </c>
      <c r="EV23" s="80">
        <f t="shared" si="53"/>
        <v>2322.2760454310164</v>
      </c>
      <c r="EW23" s="80">
        <f t="shared" si="53"/>
        <v>2322.2760454310164</v>
      </c>
      <c r="EX23" s="80">
        <f t="shared" si="53"/>
        <v>2322.2760454310164</v>
      </c>
      <c r="EY23" s="80">
        <f t="shared" si="53"/>
        <v>2322.2760454310164</v>
      </c>
      <c r="EZ23" s="80">
        <f t="shared" si="53"/>
        <v>2322.2760454310164</v>
      </c>
      <c r="FA23" s="80">
        <f t="shared" si="53"/>
        <v>2322.2760454310164</v>
      </c>
      <c r="FB23" s="80">
        <f t="shared" si="54"/>
        <v>2322.2760454310164</v>
      </c>
      <c r="FC23" s="80">
        <f t="shared" si="54"/>
        <v>2322.2760454310164</v>
      </c>
      <c r="FD23" s="80">
        <f t="shared" si="54"/>
        <v>2322.2760454310164</v>
      </c>
      <c r="FE23" s="80">
        <f t="shared" si="54"/>
        <v>2322.2760454310164</v>
      </c>
      <c r="FF23" s="80">
        <f t="shared" si="54"/>
        <v>2322.2760454310164</v>
      </c>
      <c r="FG23" s="80">
        <f t="shared" si="54"/>
        <v>2322.2760454310164</v>
      </c>
      <c r="FH23" s="80">
        <f t="shared" si="54"/>
        <v>2322.2760454310164</v>
      </c>
      <c r="FI23" s="80">
        <f t="shared" si="54"/>
        <v>2322.2760454310164</v>
      </c>
      <c r="FJ23" s="80">
        <f t="shared" si="54"/>
        <v>2322.2760454310164</v>
      </c>
      <c r="FK23" s="80">
        <f t="shared" si="54"/>
        <v>2322.2760454310164</v>
      </c>
      <c r="FL23" s="80">
        <f t="shared" si="54"/>
        <v>2322.2760454310164</v>
      </c>
      <c r="FM23" s="80">
        <f t="shared" si="54"/>
        <v>2322.2760454310164</v>
      </c>
      <c r="FN23" s="80">
        <f t="shared" si="54"/>
        <v>2322.2760454310164</v>
      </c>
      <c r="FO23" s="80">
        <f t="shared" si="54"/>
        <v>2322.2760454310164</v>
      </c>
      <c r="FP23" s="80">
        <f t="shared" si="54"/>
        <v>2322.2760454310164</v>
      </c>
      <c r="FQ23" s="80">
        <f t="shared" si="54"/>
        <v>2322.2760454310164</v>
      </c>
      <c r="FR23" s="80">
        <f t="shared" si="48"/>
        <v>2322.2760454310164</v>
      </c>
      <c r="FS23" s="80">
        <f t="shared" si="48"/>
        <v>2322.2760454310164</v>
      </c>
      <c r="FT23" s="80">
        <f t="shared" si="48"/>
        <v>2322.2760454310164</v>
      </c>
      <c r="FU23" s="80">
        <f t="shared" si="48"/>
        <v>2322.2760454310164</v>
      </c>
      <c r="FV23" s="80">
        <f t="shared" si="48"/>
        <v>2322.2760454310164</v>
      </c>
      <c r="FW23" s="80">
        <f t="shared" si="48"/>
        <v>2322.2760454310164</v>
      </c>
      <c r="FX23" s="80">
        <f t="shared" si="48"/>
        <v>2322.2760454310164</v>
      </c>
      <c r="FY23" s="80">
        <f t="shared" si="48"/>
        <v>0</v>
      </c>
      <c r="FZ23" s="80">
        <f t="shared" si="48"/>
        <v>0</v>
      </c>
      <c r="GA23" s="80">
        <f t="shared" si="48"/>
        <v>0</v>
      </c>
      <c r="GB23" s="80">
        <f t="shared" si="48"/>
        <v>0</v>
      </c>
      <c r="GC23" s="80">
        <f t="shared" si="48"/>
        <v>0</v>
      </c>
      <c r="GD23" s="80">
        <f t="shared" si="48"/>
        <v>0</v>
      </c>
      <c r="GE23" s="80">
        <f t="shared" si="48"/>
        <v>0</v>
      </c>
      <c r="GF23" s="80">
        <f t="shared" si="48"/>
        <v>0</v>
      </c>
      <c r="GG23" s="80">
        <f t="shared" si="49"/>
        <v>0</v>
      </c>
      <c r="GH23" s="80">
        <f t="shared" si="49"/>
        <v>0</v>
      </c>
      <c r="GI23" s="80">
        <f t="shared" si="49"/>
        <v>0</v>
      </c>
      <c r="GJ23" s="80">
        <f t="shared" si="49"/>
        <v>0</v>
      </c>
      <c r="GK23" s="80">
        <f t="shared" si="49"/>
        <v>0</v>
      </c>
      <c r="GL23" s="80">
        <f t="shared" si="49"/>
        <v>0</v>
      </c>
      <c r="GM23" s="80">
        <f t="shared" si="49"/>
        <v>0</v>
      </c>
      <c r="GN23" s="80">
        <f t="shared" si="49"/>
        <v>0</v>
      </c>
      <c r="GO23" s="80">
        <f t="shared" si="49"/>
        <v>0</v>
      </c>
      <c r="GP23" s="80">
        <f t="shared" si="49"/>
        <v>0</v>
      </c>
      <c r="GQ23" s="80">
        <f t="shared" si="49"/>
        <v>0</v>
      </c>
      <c r="GR23" s="80">
        <f t="shared" si="49"/>
        <v>0</v>
      </c>
      <c r="GS23" s="80">
        <f t="shared" si="49"/>
        <v>0</v>
      </c>
      <c r="GT23" s="80">
        <f t="shared" si="49"/>
        <v>0</v>
      </c>
      <c r="GU23" s="80">
        <f t="shared" si="49"/>
        <v>0</v>
      </c>
      <c r="GV23" s="80">
        <f t="shared" si="46"/>
        <v>0</v>
      </c>
      <c r="GW23" s="80">
        <f t="shared" si="46"/>
        <v>0</v>
      </c>
      <c r="GX23" s="80">
        <f t="shared" si="47"/>
        <v>0</v>
      </c>
      <c r="GY23" s="80">
        <f t="shared" si="47"/>
        <v>0</v>
      </c>
      <c r="GZ23" s="80">
        <f t="shared" si="34"/>
        <v>0</v>
      </c>
      <c r="HA23" s="80">
        <f t="shared" si="34"/>
        <v>0</v>
      </c>
      <c r="HB23" s="80">
        <f t="shared" si="34"/>
        <v>0</v>
      </c>
      <c r="HC23" s="80">
        <f t="shared" si="34"/>
        <v>0</v>
      </c>
      <c r="HD23" s="80">
        <f t="shared" si="34"/>
        <v>0</v>
      </c>
      <c r="HE23" s="80">
        <f t="shared" si="34"/>
        <v>0</v>
      </c>
      <c r="HF23" s="80">
        <f t="shared" si="34"/>
        <v>0</v>
      </c>
      <c r="HG23" s="80">
        <f t="shared" si="55"/>
        <v>0</v>
      </c>
      <c r="HH23" s="80">
        <f t="shared" si="55"/>
        <v>0</v>
      </c>
      <c r="HI23" s="80">
        <f t="shared" si="55"/>
        <v>0</v>
      </c>
      <c r="HJ23" s="80">
        <f t="shared" si="55"/>
        <v>0</v>
      </c>
      <c r="HK23" s="80">
        <f t="shared" si="55"/>
        <v>0</v>
      </c>
      <c r="HL23" s="80">
        <f t="shared" si="55"/>
        <v>0</v>
      </c>
      <c r="HM23" s="80">
        <f t="shared" si="55"/>
        <v>0</v>
      </c>
      <c r="HN23" s="80">
        <f t="shared" si="55"/>
        <v>0</v>
      </c>
      <c r="HO23" s="80">
        <f t="shared" si="55"/>
        <v>0</v>
      </c>
      <c r="HP23" s="80">
        <f t="shared" si="55"/>
        <v>0</v>
      </c>
      <c r="HQ23" s="80">
        <f t="shared" si="55"/>
        <v>0</v>
      </c>
      <c r="HR23" s="80">
        <f t="shared" si="55"/>
        <v>0</v>
      </c>
      <c r="HS23" s="80">
        <f t="shared" si="55"/>
        <v>0</v>
      </c>
      <c r="HT23" s="80">
        <f t="shared" si="55"/>
        <v>0</v>
      </c>
      <c r="HU23" s="80">
        <f t="shared" si="55"/>
        <v>0</v>
      </c>
      <c r="HV23" s="80">
        <f t="shared" si="55"/>
        <v>0</v>
      </c>
      <c r="HW23" s="80">
        <f t="shared" si="56"/>
        <v>0</v>
      </c>
      <c r="HX23" s="80">
        <f t="shared" si="56"/>
        <v>0</v>
      </c>
      <c r="HY23" s="80">
        <f t="shared" si="56"/>
        <v>0</v>
      </c>
      <c r="HZ23" s="80">
        <f t="shared" si="56"/>
        <v>0</v>
      </c>
      <c r="IA23" s="80">
        <f t="shared" si="56"/>
        <v>0</v>
      </c>
      <c r="IB23" s="80">
        <f t="shared" si="56"/>
        <v>0</v>
      </c>
      <c r="IC23" s="80">
        <f t="shared" si="56"/>
        <v>0</v>
      </c>
      <c r="ID23" s="80">
        <f t="shared" si="56"/>
        <v>0</v>
      </c>
      <c r="IE23" s="80">
        <f t="shared" si="56"/>
        <v>0</v>
      </c>
      <c r="IF23" s="80">
        <f t="shared" si="56"/>
        <v>0</v>
      </c>
      <c r="IG23" s="80">
        <f t="shared" si="56"/>
        <v>0</v>
      </c>
      <c r="IH23" s="80">
        <f t="shared" si="56"/>
        <v>0</v>
      </c>
      <c r="II23" s="80">
        <f t="shared" si="56"/>
        <v>0</v>
      </c>
      <c r="IJ23" s="80">
        <f t="shared" si="56"/>
        <v>0</v>
      </c>
      <c r="IK23" s="80">
        <f t="shared" si="56"/>
        <v>0</v>
      </c>
      <c r="IL23" s="80">
        <f t="shared" si="56"/>
        <v>0</v>
      </c>
      <c r="IM23" s="80">
        <f t="shared" si="56"/>
        <v>0</v>
      </c>
      <c r="IN23" s="80">
        <f t="shared" si="56"/>
        <v>0</v>
      </c>
      <c r="IO23" s="80">
        <f t="shared" si="43"/>
        <v>0</v>
      </c>
      <c r="IP23" s="80">
        <f t="shared" si="43"/>
        <v>0</v>
      </c>
      <c r="IQ23" s="80">
        <f t="shared" si="43"/>
        <v>0</v>
      </c>
      <c r="IR23" s="80">
        <f t="shared" si="43"/>
        <v>0</v>
      </c>
      <c r="IS23" s="80">
        <f t="shared" si="43"/>
        <v>0</v>
      </c>
      <c r="IT23" s="80">
        <f t="shared" si="43"/>
        <v>0</v>
      </c>
      <c r="IU23" s="80">
        <f t="shared" si="43"/>
        <v>0</v>
      </c>
      <c r="IV23" s="80">
        <f t="shared" si="43"/>
        <v>0</v>
      </c>
      <c r="IW23" s="80">
        <f t="shared" si="43"/>
        <v>0</v>
      </c>
      <c r="IX23" s="80">
        <f t="shared" si="43"/>
        <v>0</v>
      </c>
      <c r="IY23" s="80">
        <f t="shared" si="43"/>
        <v>0</v>
      </c>
      <c r="IZ23" s="80">
        <f t="shared" si="43"/>
        <v>0</v>
      </c>
      <c r="JA23" s="80">
        <f t="shared" si="57"/>
        <v>0</v>
      </c>
      <c r="JB23" s="80">
        <f t="shared" si="57"/>
        <v>0</v>
      </c>
      <c r="JC23" s="80">
        <f t="shared" si="57"/>
        <v>0</v>
      </c>
      <c r="JD23" s="80">
        <f t="shared" si="57"/>
        <v>0</v>
      </c>
      <c r="JE23" s="80">
        <f t="shared" si="57"/>
        <v>0</v>
      </c>
      <c r="JF23" s="80">
        <f t="shared" si="57"/>
        <v>0</v>
      </c>
      <c r="JG23" s="80">
        <f t="shared" si="57"/>
        <v>0</v>
      </c>
      <c r="JH23" s="80">
        <f t="shared" si="57"/>
        <v>0</v>
      </c>
      <c r="JI23" s="80">
        <f t="shared" si="57"/>
        <v>0</v>
      </c>
    </row>
    <row r="24" spans="5:269" x14ac:dyDescent="0.25">
      <c r="E24">
        <f t="shared" si="26"/>
        <v>20</v>
      </c>
      <c r="F24">
        <f t="shared" si="20"/>
        <v>4</v>
      </c>
      <c r="G24">
        <f t="shared" si="27"/>
        <v>80</v>
      </c>
      <c r="H24" s="86">
        <f t="shared" si="21"/>
        <v>0.51282051282051277</v>
      </c>
      <c r="I24" s="80">
        <f t="shared" si="22"/>
        <v>10782</v>
      </c>
      <c r="J24" s="80">
        <f t="shared" si="31"/>
        <v>2322.2760454310164</v>
      </c>
      <c r="K24">
        <f t="shared" si="23"/>
        <v>24</v>
      </c>
      <c r="L24">
        <f t="shared" si="24"/>
        <v>168</v>
      </c>
      <c r="M24">
        <f t="shared" si="28"/>
        <v>46357</v>
      </c>
      <c r="O24" s="80">
        <f t="shared" si="58"/>
        <v>0</v>
      </c>
      <c r="P24" s="80">
        <f t="shared" si="58"/>
        <v>0</v>
      </c>
      <c r="Q24" s="80">
        <f t="shared" si="58"/>
        <v>0</v>
      </c>
      <c r="R24" s="80">
        <f t="shared" si="58"/>
        <v>0</v>
      </c>
      <c r="S24" s="80">
        <f t="shared" si="58"/>
        <v>0</v>
      </c>
      <c r="T24" s="80">
        <f t="shared" si="58"/>
        <v>0</v>
      </c>
      <c r="U24" s="80">
        <f t="shared" si="58"/>
        <v>0</v>
      </c>
      <c r="V24" s="80">
        <f t="shared" si="58"/>
        <v>0</v>
      </c>
      <c r="W24" s="80">
        <f t="shared" si="58"/>
        <v>0</v>
      </c>
      <c r="X24" s="80">
        <f t="shared" si="58"/>
        <v>0</v>
      </c>
      <c r="Y24" s="80">
        <f t="shared" si="58"/>
        <v>0</v>
      </c>
      <c r="Z24" s="80">
        <f t="shared" si="58"/>
        <v>0</v>
      </c>
      <c r="AA24" s="80">
        <f t="shared" si="58"/>
        <v>0</v>
      </c>
      <c r="AB24" s="80">
        <f t="shared" si="58"/>
        <v>0</v>
      </c>
      <c r="AC24" s="80">
        <f t="shared" si="58"/>
        <v>0</v>
      </c>
      <c r="AD24" s="80">
        <f t="shared" si="58"/>
        <v>0</v>
      </c>
      <c r="AE24" s="80">
        <f t="shared" si="39"/>
        <v>0</v>
      </c>
      <c r="AF24" s="80">
        <f t="shared" si="39"/>
        <v>0</v>
      </c>
      <c r="AG24" s="80">
        <f t="shared" si="39"/>
        <v>0</v>
      </c>
      <c r="AH24" s="80">
        <f t="shared" si="39"/>
        <v>2695.5</v>
      </c>
      <c r="AI24" s="80">
        <f t="shared" si="39"/>
        <v>2695.5</v>
      </c>
      <c r="AJ24" s="80">
        <f t="shared" si="39"/>
        <v>2695.5</v>
      </c>
      <c r="AK24" s="80">
        <f t="shared" si="39"/>
        <v>2695.5</v>
      </c>
      <c r="AL24" s="80">
        <f t="shared" si="39"/>
        <v>2322.2760454310164</v>
      </c>
      <c r="AM24" s="80">
        <f t="shared" si="39"/>
        <v>2322.2760454310164</v>
      </c>
      <c r="AN24" s="80">
        <f t="shared" si="39"/>
        <v>2322.2760454310164</v>
      </c>
      <c r="AO24" s="80">
        <f t="shared" si="39"/>
        <v>2322.2760454310164</v>
      </c>
      <c r="AP24" s="80">
        <f t="shared" si="39"/>
        <v>2322.2760454310164</v>
      </c>
      <c r="AQ24" s="80">
        <f t="shared" si="39"/>
        <v>2322.2760454310164</v>
      </c>
      <c r="AR24" s="80">
        <f t="shared" si="39"/>
        <v>2322.2760454310164</v>
      </c>
      <c r="AS24" s="80">
        <f t="shared" si="39"/>
        <v>2322.2760454310164</v>
      </c>
      <c r="AT24" s="80">
        <f t="shared" si="39"/>
        <v>2322.2760454310164</v>
      </c>
      <c r="AU24" s="80">
        <f t="shared" si="63"/>
        <v>2322.2760454310164</v>
      </c>
      <c r="AV24" s="80">
        <f t="shared" si="63"/>
        <v>2322.2760454310164</v>
      </c>
      <c r="AW24" s="80">
        <f t="shared" si="63"/>
        <v>2322.2760454310164</v>
      </c>
      <c r="AX24" s="80">
        <f t="shared" si="63"/>
        <v>2322.2760454310164</v>
      </c>
      <c r="AY24" s="80">
        <f t="shared" si="63"/>
        <v>2322.2760454310164</v>
      </c>
      <c r="AZ24" s="80">
        <f t="shared" si="63"/>
        <v>2322.2760454310164</v>
      </c>
      <c r="BA24" s="80">
        <f t="shared" si="63"/>
        <v>2322.2760454310164</v>
      </c>
      <c r="BB24" s="80">
        <f t="shared" si="63"/>
        <v>2322.2760454310164</v>
      </c>
      <c r="BC24" s="80">
        <f t="shared" si="63"/>
        <v>2322.2760454310164</v>
      </c>
      <c r="BD24" s="80">
        <f t="shared" si="63"/>
        <v>2322.2760454310164</v>
      </c>
      <c r="BE24" s="80">
        <f t="shared" si="63"/>
        <v>2322.2760454310164</v>
      </c>
      <c r="BF24" s="80">
        <f t="shared" si="63"/>
        <v>2322.2760454310164</v>
      </c>
      <c r="BG24" s="80">
        <f t="shared" si="63"/>
        <v>2322.2760454310164</v>
      </c>
      <c r="BH24" s="80">
        <f t="shared" si="63"/>
        <v>2322.2760454310164</v>
      </c>
      <c r="BI24" s="80">
        <f t="shared" si="63"/>
        <v>2322.2760454310164</v>
      </c>
      <c r="BJ24" s="80">
        <f t="shared" si="63"/>
        <v>2322.2760454310164</v>
      </c>
      <c r="BK24" s="80">
        <f t="shared" si="59"/>
        <v>2322.2760454310164</v>
      </c>
      <c r="BL24" s="80">
        <f t="shared" si="59"/>
        <v>2322.2760454310164</v>
      </c>
      <c r="BM24" s="80">
        <f t="shared" si="59"/>
        <v>2322.2760454310164</v>
      </c>
      <c r="BN24" s="80">
        <f t="shared" si="59"/>
        <v>2322.2760454310164</v>
      </c>
      <c r="BO24" s="80">
        <f t="shared" si="59"/>
        <v>2322.2760454310164</v>
      </c>
      <c r="BP24" s="80">
        <f t="shared" si="59"/>
        <v>2322.2760454310164</v>
      </c>
      <c r="BQ24" s="80">
        <f t="shared" si="59"/>
        <v>2322.2760454310164</v>
      </c>
      <c r="BR24" s="80">
        <f t="shared" si="60"/>
        <v>2322.2760454310164</v>
      </c>
      <c r="BS24" s="80">
        <f t="shared" si="60"/>
        <v>2322.2760454310164</v>
      </c>
      <c r="BT24" s="80">
        <f t="shared" si="60"/>
        <v>2322.2760454310164</v>
      </c>
      <c r="BU24" s="80">
        <f t="shared" si="60"/>
        <v>2322.2760454310164</v>
      </c>
      <c r="BV24" s="80">
        <f t="shared" si="60"/>
        <v>2322.2760454310164</v>
      </c>
      <c r="BW24" s="80">
        <f t="shared" si="60"/>
        <v>2322.2760454310164</v>
      </c>
      <c r="BX24" s="80">
        <f t="shared" si="60"/>
        <v>2322.2760454310164</v>
      </c>
      <c r="BY24" s="80">
        <f t="shared" si="60"/>
        <v>2322.2760454310164</v>
      </c>
      <c r="BZ24" s="80">
        <f t="shared" si="60"/>
        <v>2322.2760454310164</v>
      </c>
      <c r="CA24" s="80">
        <f t="shared" si="60"/>
        <v>2322.2760454310164</v>
      </c>
      <c r="CB24" s="80">
        <f t="shared" si="60"/>
        <v>2322.2760454310164</v>
      </c>
      <c r="CC24" s="80">
        <f t="shared" si="60"/>
        <v>2322.2760454310164</v>
      </c>
      <c r="CD24" s="80">
        <f t="shared" si="60"/>
        <v>2322.2760454310164</v>
      </c>
      <c r="CE24" s="80">
        <f t="shared" si="60"/>
        <v>2322.2760454310164</v>
      </c>
      <c r="CF24" s="80">
        <f t="shared" si="60"/>
        <v>2322.2760454310164</v>
      </c>
      <c r="CG24" s="80">
        <f t="shared" si="60"/>
        <v>2322.2760454310164</v>
      </c>
      <c r="CH24" s="80">
        <f t="shared" si="61"/>
        <v>2322.2760454310164</v>
      </c>
      <c r="CI24" s="80">
        <f t="shared" si="61"/>
        <v>2322.2760454310164</v>
      </c>
      <c r="CJ24" s="80">
        <f t="shared" si="61"/>
        <v>2322.2760454310164</v>
      </c>
      <c r="CK24" s="80">
        <f t="shared" si="61"/>
        <v>2322.2760454310164</v>
      </c>
      <c r="CL24" s="80">
        <f t="shared" si="61"/>
        <v>2322.2760454310164</v>
      </c>
      <c r="CM24" s="80">
        <f t="shared" si="61"/>
        <v>2322.2760454310164</v>
      </c>
      <c r="CN24" s="80">
        <f t="shared" si="61"/>
        <v>2322.2760454310164</v>
      </c>
      <c r="CO24" s="80">
        <f t="shared" si="61"/>
        <v>2322.2760454310164</v>
      </c>
      <c r="CP24" s="80">
        <f t="shared" si="61"/>
        <v>2322.2760454310164</v>
      </c>
      <c r="CQ24" s="80">
        <f t="shared" si="61"/>
        <v>2322.2760454310164</v>
      </c>
      <c r="CR24" s="80">
        <f t="shared" si="61"/>
        <v>2322.2760454310164</v>
      </c>
      <c r="CS24" s="80">
        <f t="shared" si="61"/>
        <v>2322.2760454310164</v>
      </c>
      <c r="CT24" s="80">
        <f t="shared" si="61"/>
        <v>2322.2760454310164</v>
      </c>
      <c r="CU24" s="80">
        <f t="shared" si="61"/>
        <v>2322.2760454310164</v>
      </c>
      <c r="CV24" s="80">
        <f t="shared" si="61"/>
        <v>2322.2760454310164</v>
      </c>
      <c r="CW24" s="80">
        <f t="shared" si="61"/>
        <v>2322.2760454310164</v>
      </c>
      <c r="CX24" s="80">
        <f t="shared" si="62"/>
        <v>2322.2760454310164</v>
      </c>
      <c r="CY24" s="80">
        <f t="shared" si="62"/>
        <v>2322.2760454310164</v>
      </c>
      <c r="CZ24" s="80">
        <f t="shared" si="62"/>
        <v>2322.2760454310164</v>
      </c>
      <c r="DA24" s="80">
        <f t="shared" si="62"/>
        <v>2322.2760454310164</v>
      </c>
      <c r="DB24" s="80">
        <f t="shared" si="62"/>
        <v>2322.2760454310164</v>
      </c>
      <c r="DC24" s="80">
        <f t="shared" si="62"/>
        <v>2322.2760454310164</v>
      </c>
      <c r="DD24" s="80">
        <f t="shared" si="62"/>
        <v>2322.2760454310164</v>
      </c>
      <c r="DE24" s="80">
        <f t="shared" si="32"/>
        <v>2322.2760454310164</v>
      </c>
      <c r="DF24" s="80">
        <f t="shared" si="51"/>
        <v>2322.2760454310164</v>
      </c>
      <c r="DG24" s="80">
        <f t="shared" si="51"/>
        <v>2322.2760454310164</v>
      </c>
      <c r="DH24" s="80">
        <f t="shared" si="51"/>
        <v>2322.2760454310164</v>
      </c>
      <c r="DI24" s="80">
        <f t="shared" si="51"/>
        <v>2322.2760454310164</v>
      </c>
      <c r="DJ24" s="80">
        <f t="shared" si="51"/>
        <v>2322.2760454310164</v>
      </c>
      <c r="DK24" s="80">
        <f t="shared" si="51"/>
        <v>2322.2760454310164</v>
      </c>
      <c r="DL24" s="80">
        <f t="shared" si="51"/>
        <v>2322.2760454310164</v>
      </c>
      <c r="DM24" s="80">
        <f t="shared" si="51"/>
        <v>2322.2760454310164</v>
      </c>
      <c r="DN24" s="80">
        <f t="shared" si="51"/>
        <v>2322.2760454310164</v>
      </c>
      <c r="DO24" s="80">
        <f t="shared" si="51"/>
        <v>2322.2760454310164</v>
      </c>
      <c r="DP24" s="80">
        <f t="shared" si="51"/>
        <v>2322.2760454310164</v>
      </c>
      <c r="DQ24" s="80">
        <f t="shared" si="51"/>
        <v>2322.2760454310164</v>
      </c>
      <c r="DR24" s="80">
        <f t="shared" si="51"/>
        <v>2322.2760454310164</v>
      </c>
      <c r="DS24" s="80">
        <f t="shared" si="51"/>
        <v>2322.2760454310164</v>
      </c>
      <c r="DT24" s="80">
        <f t="shared" si="51"/>
        <v>2322.2760454310164</v>
      </c>
      <c r="DU24" s="80">
        <f t="shared" si="51"/>
        <v>2322.2760454310164</v>
      </c>
      <c r="DV24" s="80">
        <f t="shared" si="52"/>
        <v>2322.2760454310164</v>
      </c>
      <c r="DW24" s="80">
        <f t="shared" si="52"/>
        <v>2322.2760454310164</v>
      </c>
      <c r="DX24" s="80">
        <f t="shared" si="52"/>
        <v>2322.2760454310164</v>
      </c>
      <c r="DY24" s="80">
        <f t="shared" si="52"/>
        <v>2322.2760454310164</v>
      </c>
      <c r="DZ24" s="80">
        <f t="shared" si="52"/>
        <v>2322.2760454310164</v>
      </c>
      <c r="EA24" s="80">
        <f t="shared" si="52"/>
        <v>2322.2760454310164</v>
      </c>
      <c r="EB24" s="80">
        <f t="shared" si="52"/>
        <v>2322.2760454310164</v>
      </c>
      <c r="EC24" s="80">
        <f t="shared" si="52"/>
        <v>2322.2760454310164</v>
      </c>
      <c r="ED24" s="80">
        <f t="shared" si="52"/>
        <v>2322.2760454310164</v>
      </c>
      <c r="EE24" s="80">
        <f t="shared" si="52"/>
        <v>2322.2760454310164</v>
      </c>
      <c r="EF24" s="80">
        <f t="shared" si="52"/>
        <v>2322.2760454310164</v>
      </c>
      <c r="EG24" s="80">
        <f t="shared" si="52"/>
        <v>2322.2760454310164</v>
      </c>
      <c r="EH24" s="80">
        <f t="shared" si="52"/>
        <v>2322.2760454310164</v>
      </c>
      <c r="EI24" s="80">
        <f t="shared" si="52"/>
        <v>2322.2760454310164</v>
      </c>
      <c r="EJ24" s="80">
        <f t="shared" si="52"/>
        <v>2322.2760454310164</v>
      </c>
      <c r="EK24" s="80">
        <f t="shared" si="52"/>
        <v>2322.2760454310164</v>
      </c>
      <c r="EL24" s="80">
        <f t="shared" si="53"/>
        <v>2322.2760454310164</v>
      </c>
      <c r="EM24" s="80">
        <f t="shared" si="53"/>
        <v>2322.2760454310164</v>
      </c>
      <c r="EN24" s="80">
        <f t="shared" si="53"/>
        <v>2322.2760454310164</v>
      </c>
      <c r="EO24" s="80">
        <f t="shared" si="53"/>
        <v>2322.2760454310164</v>
      </c>
      <c r="EP24" s="80">
        <f t="shared" si="53"/>
        <v>2322.2760454310164</v>
      </c>
      <c r="EQ24" s="80">
        <f t="shared" si="53"/>
        <v>2322.2760454310164</v>
      </c>
      <c r="ER24" s="80">
        <f t="shared" si="53"/>
        <v>2322.2760454310164</v>
      </c>
      <c r="ES24" s="80">
        <f t="shared" si="53"/>
        <v>2322.2760454310164</v>
      </c>
      <c r="ET24" s="80">
        <f t="shared" si="53"/>
        <v>2322.2760454310164</v>
      </c>
      <c r="EU24" s="80">
        <f t="shared" si="53"/>
        <v>2322.2760454310164</v>
      </c>
      <c r="EV24" s="80">
        <f t="shared" si="53"/>
        <v>2322.2760454310164</v>
      </c>
      <c r="EW24" s="80">
        <f t="shared" si="53"/>
        <v>2322.2760454310164</v>
      </c>
      <c r="EX24" s="80">
        <f t="shared" si="53"/>
        <v>2322.2760454310164</v>
      </c>
      <c r="EY24" s="80">
        <f t="shared" si="53"/>
        <v>2322.2760454310164</v>
      </c>
      <c r="EZ24" s="80">
        <f t="shared" si="53"/>
        <v>2322.2760454310164</v>
      </c>
      <c r="FA24" s="80">
        <f t="shared" si="53"/>
        <v>2322.2760454310164</v>
      </c>
      <c r="FB24" s="80">
        <f t="shared" si="54"/>
        <v>2322.2760454310164</v>
      </c>
      <c r="FC24" s="80">
        <f t="shared" si="54"/>
        <v>2322.2760454310164</v>
      </c>
      <c r="FD24" s="80">
        <f t="shared" si="54"/>
        <v>2322.2760454310164</v>
      </c>
      <c r="FE24" s="80">
        <f t="shared" si="54"/>
        <v>2322.2760454310164</v>
      </c>
      <c r="FF24" s="80">
        <f t="shared" si="54"/>
        <v>2322.2760454310164</v>
      </c>
      <c r="FG24" s="80">
        <f t="shared" si="54"/>
        <v>2322.2760454310164</v>
      </c>
      <c r="FH24" s="80">
        <f t="shared" si="54"/>
        <v>2322.2760454310164</v>
      </c>
      <c r="FI24" s="80">
        <f t="shared" si="54"/>
        <v>2322.2760454310164</v>
      </c>
      <c r="FJ24" s="80">
        <f t="shared" si="54"/>
        <v>2322.2760454310164</v>
      </c>
      <c r="FK24" s="80">
        <f t="shared" si="54"/>
        <v>2322.2760454310164</v>
      </c>
      <c r="FL24" s="80">
        <f t="shared" si="54"/>
        <v>2322.2760454310164</v>
      </c>
      <c r="FM24" s="80">
        <f t="shared" si="54"/>
        <v>2322.2760454310164</v>
      </c>
      <c r="FN24" s="80">
        <f t="shared" si="54"/>
        <v>2322.2760454310164</v>
      </c>
      <c r="FO24" s="80">
        <f t="shared" si="54"/>
        <v>2322.2760454310164</v>
      </c>
      <c r="FP24" s="80">
        <f t="shared" si="54"/>
        <v>2322.2760454310164</v>
      </c>
      <c r="FQ24" s="80">
        <f t="shared" si="54"/>
        <v>2322.2760454310164</v>
      </c>
      <c r="FR24" s="80">
        <f t="shared" si="48"/>
        <v>2322.2760454310164</v>
      </c>
      <c r="FS24" s="80">
        <f t="shared" si="48"/>
        <v>2322.2760454310164</v>
      </c>
      <c r="FT24" s="80">
        <f t="shared" si="48"/>
        <v>2322.2760454310164</v>
      </c>
      <c r="FU24" s="80">
        <f t="shared" si="48"/>
        <v>2322.2760454310164</v>
      </c>
      <c r="FV24" s="80">
        <f t="shared" si="48"/>
        <v>2322.2760454310164</v>
      </c>
      <c r="FW24" s="80">
        <f t="shared" si="48"/>
        <v>2322.2760454310164</v>
      </c>
      <c r="FX24" s="80">
        <f t="shared" si="48"/>
        <v>2322.2760454310164</v>
      </c>
      <c r="FY24" s="80">
        <f t="shared" si="48"/>
        <v>2322.2760454310164</v>
      </c>
      <c r="FZ24" s="80">
        <f t="shared" si="48"/>
        <v>0</v>
      </c>
      <c r="GA24" s="80">
        <f t="shared" si="48"/>
        <v>0</v>
      </c>
      <c r="GB24" s="80">
        <f t="shared" si="48"/>
        <v>0</v>
      </c>
      <c r="GC24" s="80">
        <f t="shared" si="48"/>
        <v>0</v>
      </c>
      <c r="GD24" s="80">
        <f t="shared" si="48"/>
        <v>0</v>
      </c>
      <c r="GE24" s="80">
        <f t="shared" si="48"/>
        <v>0</v>
      </c>
      <c r="GF24" s="80">
        <f t="shared" si="48"/>
        <v>0</v>
      </c>
      <c r="GG24" s="80">
        <f t="shared" si="49"/>
        <v>0</v>
      </c>
      <c r="GH24" s="80">
        <f t="shared" si="49"/>
        <v>0</v>
      </c>
      <c r="GI24" s="80">
        <f t="shared" si="49"/>
        <v>0</v>
      </c>
      <c r="GJ24" s="80">
        <f t="shared" si="49"/>
        <v>0</v>
      </c>
      <c r="GK24" s="80">
        <f t="shared" si="49"/>
        <v>0</v>
      </c>
      <c r="GL24" s="80">
        <f t="shared" si="49"/>
        <v>0</v>
      </c>
      <c r="GM24" s="80">
        <f t="shared" si="49"/>
        <v>0</v>
      </c>
      <c r="GN24" s="80">
        <f t="shared" si="49"/>
        <v>0</v>
      </c>
      <c r="GO24" s="80">
        <f t="shared" si="49"/>
        <v>0</v>
      </c>
      <c r="GP24" s="80">
        <f t="shared" si="49"/>
        <v>0</v>
      </c>
      <c r="GQ24" s="80">
        <f t="shared" si="49"/>
        <v>0</v>
      </c>
      <c r="GR24" s="80">
        <f t="shared" si="49"/>
        <v>0</v>
      </c>
      <c r="GS24" s="80">
        <f t="shared" si="49"/>
        <v>0</v>
      </c>
      <c r="GT24" s="80">
        <f t="shared" si="49"/>
        <v>0</v>
      </c>
      <c r="GU24" s="80">
        <f t="shared" si="49"/>
        <v>0</v>
      </c>
      <c r="GV24" s="80">
        <f t="shared" si="46"/>
        <v>0</v>
      </c>
      <c r="GW24" s="80">
        <f t="shared" si="46"/>
        <v>0</v>
      </c>
      <c r="GX24" s="80">
        <f t="shared" si="47"/>
        <v>0</v>
      </c>
      <c r="GY24" s="80">
        <f t="shared" si="47"/>
        <v>0</v>
      </c>
      <c r="GZ24" s="80">
        <f t="shared" si="34"/>
        <v>0</v>
      </c>
      <c r="HA24" s="80">
        <f t="shared" si="34"/>
        <v>0</v>
      </c>
      <c r="HB24" s="80">
        <f t="shared" si="34"/>
        <v>0</v>
      </c>
      <c r="HC24" s="80">
        <f t="shared" si="34"/>
        <v>0</v>
      </c>
      <c r="HD24" s="80">
        <f t="shared" si="34"/>
        <v>0</v>
      </c>
      <c r="HE24" s="80">
        <f t="shared" si="34"/>
        <v>0</v>
      </c>
      <c r="HF24" s="80">
        <f t="shared" si="34"/>
        <v>0</v>
      </c>
      <c r="HG24" s="80">
        <f t="shared" si="55"/>
        <v>0</v>
      </c>
      <c r="HH24" s="80">
        <f t="shared" si="55"/>
        <v>0</v>
      </c>
      <c r="HI24" s="80">
        <f t="shared" si="55"/>
        <v>0</v>
      </c>
      <c r="HJ24" s="80">
        <f t="shared" si="55"/>
        <v>0</v>
      </c>
      <c r="HK24" s="80">
        <f t="shared" si="55"/>
        <v>0</v>
      </c>
      <c r="HL24" s="80">
        <f t="shared" si="55"/>
        <v>0</v>
      </c>
      <c r="HM24" s="80">
        <f t="shared" si="55"/>
        <v>0</v>
      </c>
      <c r="HN24" s="80">
        <f t="shared" si="55"/>
        <v>0</v>
      </c>
      <c r="HO24" s="80">
        <f t="shared" si="55"/>
        <v>0</v>
      </c>
      <c r="HP24" s="80">
        <f t="shared" si="55"/>
        <v>0</v>
      </c>
      <c r="HQ24" s="80">
        <f t="shared" si="55"/>
        <v>0</v>
      </c>
      <c r="HR24" s="80">
        <f t="shared" si="55"/>
        <v>0</v>
      </c>
      <c r="HS24" s="80">
        <f t="shared" si="55"/>
        <v>0</v>
      </c>
      <c r="HT24" s="80">
        <f t="shared" si="55"/>
        <v>0</v>
      </c>
      <c r="HU24" s="80">
        <f t="shared" si="55"/>
        <v>0</v>
      </c>
      <c r="HV24" s="80">
        <f t="shared" si="55"/>
        <v>0</v>
      </c>
      <c r="HW24" s="80">
        <f t="shared" si="56"/>
        <v>0</v>
      </c>
      <c r="HX24" s="80">
        <f t="shared" si="56"/>
        <v>0</v>
      </c>
      <c r="HY24" s="80">
        <f t="shared" si="56"/>
        <v>0</v>
      </c>
      <c r="HZ24" s="80">
        <f t="shared" si="56"/>
        <v>0</v>
      </c>
      <c r="IA24" s="80">
        <f t="shared" si="56"/>
        <v>0</v>
      </c>
      <c r="IB24" s="80">
        <f t="shared" si="56"/>
        <v>0</v>
      </c>
      <c r="IC24" s="80">
        <f t="shared" si="56"/>
        <v>0</v>
      </c>
      <c r="ID24" s="80">
        <f t="shared" si="56"/>
        <v>0</v>
      </c>
      <c r="IE24" s="80">
        <f t="shared" si="56"/>
        <v>0</v>
      </c>
      <c r="IF24" s="80">
        <f t="shared" si="56"/>
        <v>0</v>
      </c>
      <c r="IG24" s="80">
        <f t="shared" si="56"/>
        <v>0</v>
      </c>
      <c r="IH24" s="80">
        <f t="shared" si="56"/>
        <v>0</v>
      </c>
      <c r="II24" s="80">
        <f t="shared" si="56"/>
        <v>0</v>
      </c>
      <c r="IJ24" s="80">
        <f t="shared" si="56"/>
        <v>0</v>
      </c>
      <c r="IK24" s="80">
        <f t="shared" si="56"/>
        <v>0</v>
      </c>
      <c r="IL24" s="80">
        <f t="shared" si="56"/>
        <v>0</v>
      </c>
      <c r="IM24" s="80">
        <f t="shared" si="56"/>
        <v>0</v>
      </c>
      <c r="IN24" s="80">
        <f t="shared" si="56"/>
        <v>0</v>
      </c>
      <c r="IO24" s="80">
        <f t="shared" si="43"/>
        <v>0</v>
      </c>
      <c r="IP24" s="80">
        <f t="shared" si="43"/>
        <v>0</v>
      </c>
      <c r="IQ24" s="80">
        <f t="shared" si="43"/>
        <v>0</v>
      </c>
      <c r="IR24" s="80">
        <f t="shared" si="43"/>
        <v>0</v>
      </c>
      <c r="IS24" s="80">
        <f t="shared" si="43"/>
        <v>0</v>
      </c>
      <c r="IT24" s="80">
        <f t="shared" si="43"/>
        <v>0</v>
      </c>
      <c r="IU24" s="80">
        <f t="shared" si="43"/>
        <v>0</v>
      </c>
      <c r="IV24" s="80">
        <f t="shared" si="43"/>
        <v>0</v>
      </c>
      <c r="IW24" s="80">
        <f t="shared" si="43"/>
        <v>0</v>
      </c>
      <c r="IX24" s="80">
        <f t="shared" si="43"/>
        <v>0</v>
      </c>
      <c r="IY24" s="80">
        <f t="shared" si="43"/>
        <v>0</v>
      </c>
      <c r="IZ24" s="80">
        <f t="shared" si="43"/>
        <v>0</v>
      </c>
      <c r="JA24" s="80">
        <f t="shared" si="57"/>
        <v>0</v>
      </c>
      <c r="JB24" s="80">
        <f t="shared" si="57"/>
        <v>0</v>
      </c>
      <c r="JC24" s="80">
        <f t="shared" si="57"/>
        <v>0</v>
      </c>
      <c r="JD24" s="80">
        <f t="shared" si="57"/>
        <v>0</v>
      </c>
      <c r="JE24" s="80">
        <f t="shared" si="57"/>
        <v>0</v>
      </c>
      <c r="JF24" s="80">
        <f t="shared" si="57"/>
        <v>0</v>
      </c>
      <c r="JG24" s="80">
        <f t="shared" si="57"/>
        <v>0</v>
      </c>
      <c r="JH24" s="80">
        <f t="shared" si="57"/>
        <v>0</v>
      </c>
      <c r="JI24" s="80">
        <f t="shared" si="57"/>
        <v>0</v>
      </c>
    </row>
    <row r="25" spans="5:269" x14ac:dyDescent="0.25">
      <c r="E25">
        <f t="shared" si="26"/>
        <v>21</v>
      </c>
      <c r="F25">
        <f t="shared" si="20"/>
        <v>4</v>
      </c>
      <c r="G25">
        <f t="shared" si="27"/>
        <v>84</v>
      </c>
      <c r="H25" s="86">
        <f t="shared" si="21"/>
        <v>0.53846153846153844</v>
      </c>
      <c r="I25" s="80">
        <f t="shared" si="22"/>
        <v>10782</v>
      </c>
      <c r="J25" s="80">
        <f t="shared" si="31"/>
        <v>2322.2760454310164</v>
      </c>
      <c r="K25">
        <f t="shared" si="23"/>
        <v>25</v>
      </c>
      <c r="L25">
        <f t="shared" si="24"/>
        <v>169</v>
      </c>
      <c r="M25">
        <f t="shared" si="28"/>
        <v>46388</v>
      </c>
      <c r="O25" s="80">
        <f t="shared" si="58"/>
        <v>0</v>
      </c>
      <c r="P25" s="80">
        <f t="shared" si="58"/>
        <v>0</v>
      </c>
      <c r="Q25" s="80">
        <f t="shared" si="58"/>
        <v>0</v>
      </c>
      <c r="R25" s="80">
        <f t="shared" si="58"/>
        <v>0</v>
      </c>
      <c r="S25" s="80">
        <f t="shared" si="58"/>
        <v>0</v>
      </c>
      <c r="T25" s="80">
        <f t="shared" si="58"/>
        <v>0</v>
      </c>
      <c r="U25" s="80">
        <f t="shared" si="58"/>
        <v>0</v>
      </c>
      <c r="V25" s="80">
        <f t="shared" si="58"/>
        <v>0</v>
      </c>
      <c r="W25" s="80">
        <f t="shared" si="58"/>
        <v>0</v>
      </c>
      <c r="X25" s="80">
        <f t="shared" si="58"/>
        <v>0</v>
      </c>
      <c r="Y25" s="80">
        <f t="shared" si="58"/>
        <v>0</v>
      </c>
      <c r="Z25" s="80">
        <f t="shared" si="58"/>
        <v>0</v>
      </c>
      <c r="AA25" s="80">
        <f t="shared" si="58"/>
        <v>0</v>
      </c>
      <c r="AB25" s="80">
        <f t="shared" si="58"/>
        <v>0</v>
      </c>
      <c r="AC25" s="80">
        <f t="shared" si="58"/>
        <v>0</v>
      </c>
      <c r="AD25" s="80">
        <f t="shared" si="58"/>
        <v>0</v>
      </c>
      <c r="AE25" s="80">
        <f t="shared" si="39"/>
        <v>0</v>
      </c>
      <c r="AF25" s="80">
        <f t="shared" si="39"/>
        <v>0</v>
      </c>
      <c r="AG25" s="80">
        <f t="shared" si="39"/>
        <v>0</v>
      </c>
      <c r="AH25" s="80">
        <f t="shared" si="39"/>
        <v>0</v>
      </c>
      <c r="AI25" s="80">
        <f t="shared" si="39"/>
        <v>2695.5</v>
      </c>
      <c r="AJ25" s="80">
        <f t="shared" si="39"/>
        <v>2695.5</v>
      </c>
      <c r="AK25" s="80">
        <f t="shared" si="39"/>
        <v>2695.5</v>
      </c>
      <c r="AL25" s="80">
        <f t="shared" si="39"/>
        <v>2695.5</v>
      </c>
      <c r="AM25" s="80">
        <f t="shared" si="39"/>
        <v>2322.2760454310164</v>
      </c>
      <c r="AN25" s="80">
        <f t="shared" si="39"/>
        <v>2322.2760454310164</v>
      </c>
      <c r="AO25" s="80">
        <f t="shared" si="39"/>
        <v>2322.2760454310164</v>
      </c>
      <c r="AP25" s="80">
        <f t="shared" si="39"/>
        <v>2322.2760454310164</v>
      </c>
      <c r="AQ25" s="80">
        <f t="shared" si="39"/>
        <v>2322.2760454310164</v>
      </c>
      <c r="AR25" s="80">
        <f t="shared" si="39"/>
        <v>2322.2760454310164</v>
      </c>
      <c r="AS25" s="80">
        <f t="shared" si="39"/>
        <v>2322.2760454310164</v>
      </c>
      <c r="AT25" s="80">
        <f t="shared" si="39"/>
        <v>2322.2760454310164</v>
      </c>
      <c r="AU25" s="80">
        <f t="shared" si="63"/>
        <v>2322.2760454310164</v>
      </c>
      <c r="AV25" s="80">
        <f t="shared" si="63"/>
        <v>2322.2760454310164</v>
      </c>
      <c r="AW25" s="80">
        <f t="shared" si="63"/>
        <v>2322.2760454310164</v>
      </c>
      <c r="AX25" s="80">
        <f t="shared" si="63"/>
        <v>2322.2760454310164</v>
      </c>
      <c r="AY25" s="80">
        <f t="shared" si="63"/>
        <v>2322.2760454310164</v>
      </c>
      <c r="AZ25" s="80">
        <f t="shared" si="63"/>
        <v>2322.2760454310164</v>
      </c>
      <c r="BA25" s="80">
        <f t="shared" si="63"/>
        <v>2322.2760454310164</v>
      </c>
      <c r="BB25" s="80">
        <f t="shared" si="63"/>
        <v>2322.2760454310164</v>
      </c>
      <c r="BC25" s="80">
        <f t="shared" si="63"/>
        <v>2322.2760454310164</v>
      </c>
      <c r="BD25" s="80">
        <f t="shared" si="63"/>
        <v>2322.2760454310164</v>
      </c>
      <c r="BE25" s="80">
        <f t="shared" si="63"/>
        <v>2322.2760454310164</v>
      </c>
      <c r="BF25" s="80">
        <f t="shared" si="63"/>
        <v>2322.2760454310164</v>
      </c>
      <c r="BG25" s="80">
        <f t="shared" si="63"/>
        <v>2322.2760454310164</v>
      </c>
      <c r="BH25" s="80">
        <f t="shared" si="63"/>
        <v>2322.2760454310164</v>
      </c>
      <c r="BI25" s="80">
        <f t="shared" si="63"/>
        <v>2322.2760454310164</v>
      </c>
      <c r="BJ25" s="80">
        <f t="shared" si="63"/>
        <v>2322.2760454310164</v>
      </c>
      <c r="BK25" s="80">
        <f t="shared" si="59"/>
        <v>2322.2760454310164</v>
      </c>
      <c r="BL25" s="80">
        <f t="shared" si="59"/>
        <v>2322.2760454310164</v>
      </c>
      <c r="BM25" s="80">
        <f t="shared" si="59"/>
        <v>2322.2760454310164</v>
      </c>
      <c r="BN25" s="80">
        <f t="shared" si="59"/>
        <v>2322.2760454310164</v>
      </c>
      <c r="BO25" s="80">
        <f t="shared" si="59"/>
        <v>2322.2760454310164</v>
      </c>
      <c r="BP25" s="80">
        <f t="shared" si="59"/>
        <v>2322.2760454310164</v>
      </c>
      <c r="BQ25" s="80">
        <f t="shared" si="59"/>
        <v>2322.2760454310164</v>
      </c>
      <c r="BR25" s="80">
        <f t="shared" si="60"/>
        <v>2322.2760454310164</v>
      </c>
      <c r="BS25" s="80">
        <f t="shared" si="60"/>
        <v>2322.2760454310164</v>
      </c>
      <c r="BT25" s="80">
        <f t="shared" si="60"/>
        <v>2322.2760454310164</v>
      </c>
      <c r="BU25" s="80">
        <f t="shared" si="60"/>
        <v>2322.2760454310164</v>
      </c>
      <c r="BV25" s="80">
        <f t="shared" si="60"/>
        <v>2322.2760454310164</v>
      </c>
      <c r="BW25" s="80">
        <f t="shared" si="60"/>
        <v>2322.2760454310164</v>
      </c>
      <c r="BX25" s="80">
        <f t="shared" si="60"/>
        <v>2322.2760454310164</v>
      </c>
      <c r="BY25" s="80">
        <f t="shared" si="60"/>
        <v>2322.2760454310164</v>
      </c>
      <c r="BZ25" s="80">
        <f t="shared" si="60"/>
        <v>2322.2760454310164</v>
      </c>
      <c r="CA25" s="80">
        <f t="shared" si="60"/>
        <v>2322.2760454310164</v>
      </c>
      <c r="CB25" s="80">
        <f t="shared" si="60"/>
        <v>2322.2760454310164</v>
      </c>
      <c r="CC25" s="80">
        <f t="shared" si="60"/>
        <v>2322.2760454310164</v>
      </c>
      <c r="CD25" s="80">
        <f t="shared" si="60"/>
        <v>2322.2760454310164</v>
      </c>
      <c r="CE25" s="80">
        <f t="shared" si="60"/>
        <v>2322.2760454310164</v>
      </c>
      <c r="CF25" s="80">
        <f t="shared" si="60"/>
        <v>2322.2760454310164</v>
      </c>
      <c r="CG25" s="80">
        <f t="shared" si="60"/>
        <v>2322.2760454310164</v>
      </c>
      <c r="CH25" s="80">
        <f t="shared" si="61"/>
        <v>2322.2760454310164</v>
      </c>
      <c r="CI25" s="80">
        <f t="shared" si="61"/>
        <v>2322.2760454310164</v>
      </c>
      <c r="CJ25" s="80">
        <f t="shared" si="61"/>
        <v>2322.2760454310164</v>
      </c>
      <c r="CK25" s="80">
        <f t="shared" si="61"/>
        <v>2322.2760454310164</v>
      </c>
      <c r="CL25" s="80">
        <f t="shared" si="61"/>
        <v>2322.2760454310164</v>
      </c>
      <c r="CM25" s="80">
        <f t="shared" si="61"/>
        <v>2322.2760454310164</v>
      </c>
      <c r="CN25" s="80">
        <f t="shared" si="61"/>
        <v>2322.2760454310164</v>
      </c>
      <c r="CO25" s="80">
        <f t="shared" si="61"/>
        <v>2322.2760454310164</v>
      </c>
      <c r="CP25" s="80">
        <f t="shared" si="61"/>
        <v>2322.2760454310164</v>
      </c>
      <c r="CQ25" s="80">
        <f t="shared" si="61"/>
        <v>2322.2760454310164</v>
      </c>
      <c r="CR25" s="80">
        <f t="shared" si="61"/>
        <v>2322.2760454310164</v>
      </c>
      <c r="CS25" s="80">
        <f t="shared" si="61"/>
        <v>2322.2760454310164</v>
      </c>
      <c r="CT25" s="80">
        <f t="shared" si="61"/>
        <v>2322.2760454310164</v>
      </c>
      <c r="CU25" s="80">
        <f t="shared" si="61"/>
        <v>2322.2760454310164</v>
      </c>
      <c r="CV25" s="80">
        <f t="shared" si="61"/>
        <v>2322.2760454310164</v>
      </c>
      <c r="CW25" s="80">
        <f t="shared" si="61"/>
        <v>2322.2760454310164</v>
      </c>
      <c r="CX25" s="80">
        <f t="shared" si="62"/>
        <v>2322.2760454310164</v>
      </c>
      <c r="CY25" s="80">
        <f t="shared" si="62"/>
        <v>2322.2760454310164</v>
      </c>
      <c r="CZ25" s="80">
        <f t="shared" si="62"/>
        <v>2322.2760454310164</v>
      </c>
      <c r="DA25" s="80">
        <f t="shared" si="62"/>
        <v>2322.2760454310164</v>
      </c>
      <c r="DB25" s="80">
        <f t="shared" si="62"/>
        <v>2322.2760454310164</v>
      </c>
      <c r="DC25" s="80">
        <f t="shared" si="62"/>
        <v>2322.2760454310164</v>
      </c>
      <c r="DD25" s="80">
        <f t="shared" si="62"/>
        <v>2322.2760454310164</v>
      </c>
      <c r="DE25" s="80">
        <f t="shared" si="62"/>
        <v>2322.2760454310164</v>
      </c>
      <c r="DF25" s="80">
        <f t="shared" si="51"/>
        <v>2322.2760454310164</v>
      </c>
      <c r="DG25" s="80">
        <f t="shared" si="51"/>
        <v>2322.2760454310164</v>
      </c>
      <c r="DH25" s="80">
        <f t="shared" si="51"/>
        <v>2322.2760454310164</v>
      </c>
      <c r="DI25" s="80">
        <f t="shared" si="51"/>
        <v>2322.2760454310164</v>
      </c>
      <c r="DJ25" s="80">
        <f t="shared" si="51"/>
        <v>2322.2760454310164</v>
      </c>
      <c r="DK25" s="80">
        <f t="shared" si="51"/>
        <v>2322.2760454310164</v>
      </c>
      <c r="DL25" s="80">
        <f t="shared" si="51"/>
        <v>2322.2760454310164</v>
      </c>
      <c r="DM25" s="80">
        <f t="shared" si="51"/>
        <v>2322.2760454310164</v>
      </c>
      <c r="DN25" s="80">
        <f t="shared" si="51"/>
        <v>2322.2760454310164</v>
      </c>
      <c r="DO25" s="80">
        <f t="shared" si="51"/>
        <v>2322.2760454310164</v>
      </c>
      <c r="DP25" s="80">
        <f t="shared" si="51"/>
        <v>2322.2760454310164</v>
      </c>
      <c r="DQ25" s="80">
        <f t="shared" si="51"/>
        <v>2322.2760454310164</v>
      </c>
      <c r="DR25" s="80">
        <f t="shared" si="51"/>
        <v>2322.2760454310164</v>
      </c>
      <c r="DS25" s="80">
        <f t="shared" si="51"/>
        <v>2322.2760454310164</v>
      </c>
      <c r="DT25" s="80">
        <f t="shared" si="51"/>
        <v>2322.2760454310164</v>
      </c>
      <c r="DU25" s="80">
        <f t="shared" si="51"/>
        <v>2322.2760454310164</v>
      </c>
      <c r="DV25" s="80">
        <f t="shared" si="52"/>
        <v>2322.2760454310164</v>
      </c>
      <c r="DW25" s="80">
        <f t="shared" si="52"/>
        <v>2322.2760454310164</v>
      </c>
      <c r="DX25" s="80">
        <f t="shared" si="52"/>
        <v>2322.2760454310164</v>
      </c>
      <c r="DY25" s="80">
        <f t="shared" si="52"/>
        <v>2322.2760454310164</v>
      </c>
      <c r="DZ25" s="80">
        <f t="shared" si="52"/>
        <v>2322.2760454310164</v>
      </c>
      <c r="EA25" s="80">
        <f t="shared" si="52"/>
        <v>2322.2760454310164</v>
      </c>
      <c r="EB25" s="80">
        <f t="shared" si="52"/>
        <v>2322.2760454310164</v>
      </c>
      <c r="EC25" s="80">
        <f t="shared" si="52"/>
        <v>2322.2760454310164</v>
      </c>
      <c r="ED25" s="80">
        <f t="shared" si="52"/>
        <v>2322.2760454310164</v>
      </c>
      <c r="EE25" s="80">
        <f t="shared" si="52"/>
        <v>2322.2760454310164</v>
      </c>
      <c r="EF25" s="80">
        <f t="shared" si="52"/>
        <v>2322.2760454310164</v>
      </c>
      <c r="EG25" s="80">
        <f t="shared" si="52"/>
        <v>2322.2760454310164</v>
      </c>
      <c r="EH25" s="80">
        <f t="shared" si="52"/>
        <v>2322.2760454310164</v>
      </c>
      <c r="EI25" s="80">
        <f t="shared" si="52"/>
        <v>2322.2760454310164</v>
      </c>
      <c r="EJ25" s="80">
        <f t="shared" si="52"/>
        <v>2322.2760454310164</v>
      </c>
      <c r="EK25" s="80">
        <f t="shared" si="52"/>
        <v>2322.2760454310164</v>
      </c>
      <c r="EL25" s="80">
        <f t="shared" si="53"/>
        <v>2322.2760454310164</v>
      </c>
      <c r="EM25" s="80">
        <f t="shared" si="53"/>
        <v>2322.2760454310164</v>
      </c>
      <c r="EN25" s="80">
        <f t="shared" si="53"/>
        <v>2322.2760454310164</v>
      </c>
      <c r="EO25" s="80">
        <f t="shared" si="53"/>
        <v>2322.2760454310164</v>
      </c>
      <c r="EP25" s="80">
        <f t="shared" si="53"/>
        <v>2322.2760454310164</v>
      </c>
      <c r="EQ25" s="80">
        <f t="shared" si="53"/>
        <v>2322.2760454310164</v>
      </c>
      <c r="ER25" s="80">
        <f t="shared" si="53"/>
        <v>2322.2760454310164</v>
      </c>
      <c r="ES25" s="80">
        <f t="shared" si="53"/>
        <v>2322.2760454310164</v>
      </c>
      <c r="ET25" s="80">
        <f t="shared" si="53"/>
        <v>2322.2760454310164</v>
      </c>
      <c r="EU25" s="80">
        <f t="shared" si="53"/>
        <v>2322.2760454310164</v>
      </c>
      <c r="EV25" s="80">
        <f t="shared" si="53"/>
        <v>2322.2760454310164</v>
      </c>
      <c r="EW25" s="80">
        <f t="shared" si="53"/>
        <v>2322.2760454310164</v>
      </c>
      <c r="EX25" s="80">
        <f t="shared" si="53"/>
        <v>2322.2760454310164</v>
      </c>
      <c r="EY25" s="80">
        <f t="shared" si="53"/>
        <v>2322.2760454310164</v>
      </c>
      <c r="EZ25" s="80">
        <f t="shared" si="53"/>
        <v>2322.2760454310164</v>
      </c>
      <c r="FA25" s="80">
        <f t="shared" si="53"/>
        <v>2322.2760454310164</v>
      </c>
      <c r="FB25" s="80">
        <f t="shared" si="54"/>
        <v>2322.2760454310164</v>
      </c>
      <c r="FC25" s="80">
        <f t="shared" si="54"/>
        <v>2322.2760454310164</v>
      </c>
      <c r="FD25" s="80">
        <f t="shared" si="54"/>
        <v>2322.2760454310164</v>
      </c>
      <c r="FE25" s="80">
        <f t="shared" si="54"/>
        <v>2322.2760454310164</v>
      </c>
      <c r="FF25" s="80">
        <f t="shared" si="54"/>
        <v>2322.2760454310164</v>
      </c>
      <c r="FG25" s="80">
        <f t="shared" si="54"/>
        <v>2322.2760454310164</v>
      </c>
      <c r="FH25" s="80">
        <f t="shared" si="54"/>
        <v>2322.2760454310164</v>
      </c>
      <c r="FI25" s="80">
        <f t="shared" si="54"/>
        <v>2322.2760454310164</v>
      </c>
      <c r="FJ25" s="80">
        <f t="shared" si="54"/>
        <v>2322.2760454310164</v>
      </c>
      <c r="FK25" s="80">
        <f t="shared" si="54"/>
        <v>2322.2760454310164</v>
      </c>
      <c r="FL25" s="80">
        <f t="shared" si="54"/>
        <v>2322.2760454310164</v>
      </c>
      <c r="FM25" s="80">
        <f t="shared" si="54"/>
        <v>2322.2760454310164</v>
      </c>
      <c r="FN25" s="80">
        <f t="shared" si="54"/>
        <v>2322.2760454310164</v>
      </c>
      <c r="FO25" s="80">
        <f t="shared" si="54"/>
        <v>2322.2760454310164</v>
      </c>
      <c r="FP25" s="80">
        <f t="shared" si="54"/>
        <v>2322.2760454310164</v>
      </c>
      <c r="FQ25" s="80">
        <f t="shared" si="54"/>
        <v>2322.2760454310164</v>
      </c>
      <c r="FR25" s="80">
        <f t="shared" si="48"/>
        <v>2322.2760454310164</v>
      </c>
      <c r="FS25" s="80">
        <f t="shared" si="48"/>
        <v>2322.2760454310164</v>
      </c>
      <c r="FT25" s="80">
        <f t="shared" si="48"/>
        <v>2322.2760454310164</v>
      </c>
      <c r="FU25" s="80">
        <f t="shared" si="48"/>
        <v>2322.2760454310164</v>
      </c>
      <c r="FV25" s="80">
        <f t="shared" si="48"/>
        <v>2322.2760454310164</v>
      </c>
      <c r="FW25" s="80">
        <f t="shared" si="48"/>
        <v>2322.2760454310164</v>
      </c>
      <c r="FX25" s="80">
        <f t="shared" si="48"/>
        <v>2322.2760454310164</v>
      </c>
      <c r="FY25" s="80">
        <f t="shared" si="48"/>
        <v>2322.2760454310164</v>
      </c>
      <c r="FZ25" s="80">
        <f t="shared" si="48"/>
        <v>2322.2760454310164</v>
      </c>
      <c r="GA25" s="80">
        <f t="shared" si="48"/>
        <v>0</v>
      </c>
      <c r="GB25" s="80">
        <f t="shared" si="48"/>
        <v>0</v>
      </c>
      <c r="GC25" s="80">
        <f t="shared" si="48"/>
        <v>0</v>
      </c>
      <c r="GD25" s="80">
        <f t="shared" si="48"/>
        <v>0</v>
      </c>
      <c r="GE25" s="80">
        <f t="shared" si="48"/>
        <v>0</v>
      </c>
      <c r="GF25" s="80">
        <f t="shared" si="48"/>
        <v>0</v>
      </c>
      <c r="GG25" s="80">
        <f t="shared" si="49"/>
        <v>0</v>
      </c>
      <c r="GH25" s="80">
        <f t="shared" si="49"/>
        <v>0</v>
      </c>
      <c r="GI25" s="80">
        <f t="shared" si="49"/>
        <v>0</v>
      </c>
      <c r="GJ25" s="80">
        <f t="shared" si="49"/>
        <v>0</v>
      </c>
      <c r="GK25" s="80">
        <f t="shared" si="49"/>
        <v>0</v>
      </c>
      <c r="GL25" s="80">
        <f t="shared" si="49"/>
        <v>0</v>
      </c>
      <c r="GM25" s="80">
        <f t="shared" si="49"/>
        <v>0</v>
      </c>
      <c r="GN25" s="80">
        <f t="shared" si="49"/>
        <v>0</v>
      </c>
      <c r="GO25" s="80">
        <f t="shared" si="49"/>
        <v>0</v>
      </c>
      <c r="GP25" s="80">
        <f t="shared" si="49"/>
        <v>0</v>
      </c>
      <c r="GQ25" s="80">
        <f t="shared" si="49"/>
        <v>0</v>
      </c>
      <c r="GR25" s="80">
        <f t="shared" si="49"/>
        <v>0</v>
      </c>
      <c r="GS25" s="80">
        <f t="shared" si="49"/>
        <v>0</v>
      </c>
      <c r="GT25" s="80">
        <f t="shared" si="49"/>
        <v>0</v>
      </c>
      <c r="GU25" s="80">
        <f t="shared" si="49"/>
        <v>0</v>
      </c>
      <c r="GV25" s="80">
        <f t="shared" si="46"/>
        <v>0</v>
      </c>
      <c r="GW25" s="80">
        <f t="shared" si="46"/>
        <v>0</v>
      </c>
      <c r="GX25" s="80">
        <f t="shared" si="47"/>
        <v>0</v>
      </c>
      <c r="GY25" s="80">
        <f t="shared" si="47"/>
        <v>0</v>
      </c>
      <c r="GZ25" s="80">
        <f t="shared" si="47"/>
        <v>0</v>
      </c>
      <c r="HA25" s="80">
        <f t="shared" si="47"/>
        <v>0</v>
      </c>
      <c r="HB25" s="80">
        <f t="shared" si="47"/>
        <v>0</v>
      </c>
      <c r="HC25" s="80">
        <f t="shared" si="47"/>
        <v>0</v>
      </c>
      <c r="HD25" s="80">
        <f t="shared" si="47"/>
        <v>0</v>
      </c>
      <c r="HE25" s="80">
        <f t="shared" si="47"/>
        <v>0</v>
      </c>
      <c r="HF25" s="80">
        <f t="shared" si="47"/>
        <v>0</v>
      </c>
      <c r="HG25" s="80">
        <f t="shared" si="55"/>
        <v>0</v>
      </c>
      <c r="HH25" s="80">
        <f t="shared" si="55"/>
        <v>0</v>
      </c>
      <c r="HI25" s="80">
        <f t="shared" si="55"/>
        <v>0</v>
      </c>
      <c r="HJ25" s="80">
        <f t="shared" si="55"/>
        <v>0</v>
      </c>
      <c r="HK25" s="80">
        <f t="shared" si="55"/>
        <v>0</v>
      </c>
      <c r="HL25" s="80">
        <f t="shared" si="55"/>
        <v>0</v>
      </c>
      <c r="HM25" s="80">
        <f t="shared" si="55"/>
        <v>0</v>
      </c>
      <c r="HN25" s="80">
        <f t="shared" si="55"/>
        <v>0</v>
      </c>
      <c r="HO25" s="80">
        <f t="shared" si="55"/>
        <v>0</v>
      </c>
      <c r="HP25" s="80">
        <f t="shared" si="55"/>
        <v>0</v>
      </c>
      <c r="HQ25" s="80">
        <f t="shared" si="55"/>
        <v>0</v>
      </c>
      <c r="HR25" s="80">
        <f t="shared" si="55"/>
        <v>0</v>
      </c>
      <c r="HS25" s="80">
        <f t="shared" si="55"/>
        <v>0</v>
      </c>
      <c r="HT25" s="80">
        <f t="shared" si="55"/>
        <v>0</v>
      </c>
      <c r="HU25" s="80">
        <f t="shared" si="55"/>
        <v>0</v>
      </c>
      <c r="HV25" s="80">
        <f t="shared" si="55"/>
        <v>0</v>
      </c>
      <c r="HW25" s="80">
        <f t="shared" si="56"/>
        <v>0</v>
      </c>
      <c r="HX25" s="80">
        <f t="shared" si="56"/>
        <v>0</v>
      </c>
      <c r="HY25" s="80">
        <f t="shared" si="56"/>
        <v>0</v>
      </c>
      <c r="HZ25" s="80">
        <f t="shared" si="56"/>
        <v>0</v>
      </c>
      <c r="IA25" s="80">
        <f t="shared" si="56"/>
        <v>0</v>
      </c>
      <c r="IB25" s="80">
        <f t="shared" si="56"/>
        <v>0</v>
      </c>
      <c r="IC25" s="80">
        <f t="shared" si="56"/>
        <v>0</v>
      </c>
      <c r="ID25" s="80">
        <f t="shared" si="56"/>
        <v>0</v>
      </c>
      <c r="IE25" s="80">
        <f t="shared" si="56"/>
        <v>0</v>
      </c>
      <c r="IF25" s="80">
        <f t="shared" si="56"/>
        <v>0</v>
      </c>
      <c r="IG25" s="80">
        <f t="shared" si="56"/>
        <v>0</v>
      </c>
      <c r="IH25" s="80">
        <f t="shared" si="56"/>
        <v>0</v>
      </c>
      <c r="II25" s="80">
        <f t="shared" si="56"/>
        <v>0</v>
      </c>
      <c r="IJ25" s="80">
        <f t="shared" si="56"/>
        <v>0</v>
      </c>
      <c r="IK25" s="80">
        <f t="shared" si="56"/>
        <v>0</v>
      </c>
      <c r="IL25" s="80">
        <f t="shared" si="56"/>
        <v>0</v>
      </c>
      <c r="IM25" s="80">
        <f t="shared" si="56"/>
        <v>0</v>
      </c>
      <c r="IN25" s="80">
        <f t="shared" si="56"/>
        <v>0</v>
      </c>
      <c r="IO25" s="80">
        <f t="shared" si="43"/>
        <v>0</v>
      </c>
      <c r="IP25" s="80">
        <f t="shared" si="43"/>
        <v>0</v>
      </c>
      <c r="IQ25" s="80">
        <f t="shared" si="43"/>
        <v>0</v>
      </c>
      <c r="IR25" s="80">
        <f t="shared" si="43"/>
        <v>0</v>
      </c>
      <c r="IS25" s="80">
        <f t="shared" si="43"/>
        <v>0</v>
      </c>
      <c r="IT25" s="80">
        <f t="shared" si="43"/>
        <v>0</v>
      </c>
      <c r="IU25" s="80">
        <f t="shared" si="43"/>
        <v>0</v>
      </c>
      <c r="IV25" s="80">
        <f t="shared" si="43"/>
        <v>0</v>
      </c>
      <c r="IW25" s="80">
        <f t="shared" si="43"/>
        <v>0</v>
      </c>
      <c r="IX25" s="80">
        <f t="shared" si="43"/>
        <v>0</v>
      </c>
      <c r="IY25" s="80">
        <f t="shared" si="43"/>
        <v>0</v>
      </c>
      <c r="IZ25" s="80">
        <f t="shared" si="43"/>
        <v>0</v>
      </c>
      <c r="JA25" s="80">
        <f t="shared" si="57"/>
        <v>0</v>
      </c>
      <c r="JB25" s="80">
        <f t="shared" si="57"/>
        <v>0</v>
      </c>
      <c r="JC25" s="80">
        <f t="shared" si="57"/>
        <v>0</v>
      </c>
      <c r="JD25" s="80">
        <f t="shared" si="57"/>
        <v>0</v>
      </c>
      <c r="JE25" s="80">
        <f t="shared" si="57"/>
        <v>0</v>
      </c>
      <c r="JF25" s="80">
        <f t="shared" si="57"/>
        <v>0</v>
      </c>
      <c r="JG25" s="80">
        <f t="shared" si="57"/>
        <v>0</v>
      </c>
      <c r="JH25" s="80">
        <f t="shared" si="57"/>
        <v>0</v>
      </c>
      <c r="JI25" s="80">
        <f t="shared" si="57"/>
        <v>0</v>
      </c>
    </row>
    <row r="26" spans="5:269" x14ac:dyDescent="0.25">
      <c r="E26">
        <f t="shared" si="26"/>
        <v>22</v>
      </c>
      <c r="F26">
        <f t="shared" si="20"/>
        <v>4</v>
      </c>
      <c r="G26">
        <f t="shared" si="27"/>
        <v>88</v>
      </c>
      <c r="H26" s="86">
        <f t="shared" si="21"/>
        <v>0.5641025641025641</v>
      </c>
      <c r="I26" s="80">
        <f t="shared" si="22"/>
        <v>10782</v>
      </c>
      <c r="J26" s="80">
        <f t="shared" si="31"/>
        <v>2322.2760454310164</v>
      </c>
      <c r="K26">
        <f t="shared" si="23"/>
        <v>26</v>
      </c>
      <c r="L26">
        <f t="shared" si="24"/>
        <v>170</v>
      </c>
      <c r="M26">
        <f t="shared" si="28"/>
        <v>46419</v>
      </c>
      <c r="O26" s="80">
        <f t="shared" si="58"/>
        <v>0</v>
      </c>
      <c r="P26" s="80">
        <f t="shared" si="58"/>
        <v>0</v>
      </c>
      <c r="Q26" s="80">
        <f t="shared" si="58"/>
        <v>0</v>
      </c>
      <c r="R26" s="80">
        <f t="shared" si="58"/>
        <v>0</v>
      </c>
      <c r="S26" s="80">
        <f t="shared" si="58"/>
        <v>0</v>
      </c>
      <c r="T26" s="80">
        <f t="shared" si="58"/>
        <v>0</v>
      </c>
      <c r="U26" s="80">
        <f t="shared" si="58"/>
        <v>0</v>
      </c>
      <c r="V26" s="80">
        <f t="shared" si="58"/>
        <v>0</v>
      </c>
      <c r="W26" s="80">
        <f t="shared" si="58"/>
        <v>0</v>
      </c>
      <c r="X26" s="80">
        <f t="shared" si="58"/>
        <v>0</v>
      </c>
      <c r="Y26" s="80">
        <f t="shared" si="58"/>
        <v>0</v>
      </c>
      <c r="Z26" s="80">
        <f t="shared" si="58"/>
        <v>0</v>
      </c>
      <c r="AA26" s="80">
        <f t="shared" si="58"/>
        <v>0</v>
      </c>
      <c r="AB26" s="80">
        <f t="shared" si="58"/>
        <v>0</v>
      </c>
      <c r="AC26" s="80">
        <f t="shared" si="58"/>
        <v>0</v>
      </c>
      <c r="AD26" s="80">
        <f t="shared" si="58"/>
        <v>0</v>
      </c>
      <c r="AE26" s="80">
        <f t="shared" si="39"/>
        <v>0</v>
      </c>
      <c r="AF26" s="80">
        <f t="shared" si="39"/>
        <v>0</v>
      </c>
      <c r="AG26" s="80">
        <f t="shared" si="39"/>
        <v>0</v>
      </c>
      <c r="AH26" s="80">
        <f t="shared" si="39"/>
        <v>0</v>
      </c>
      <c r="AI26" s="80">
        <f t="shared" si="39"/>
        <v>0</v>
      </c>
      <c r="AJ26" s="80">
        <f t="shared" si="39"/>
        <v>2695.5</v>
      </c>
      <c r="AK26" s="80">
        <f t="shared" si="39"/>
        <v>2695.5</v>
      </c>
      <c r="AL26" s="80">
        <f t="shared" si="39"/>
        <v>2695.5</v>
      </c>
      <c r="AM26" s="80">
        <f t="shared" si="39"/>
        <v>2695.5</v>
      </c>
      <c r="AN26" s="80">
        <f t="shared" si="39"/>
        <v>2322.2760454310164</v>
      </c>
      <c r="AO26" s="80">
        <f t="shared" si="39"/>
        <v>2322.2760454310164</v>
      </c>
      <c r="AP26" s="80">
        <f t="shared" si="39"/>
        <v>2322.2760454310164</v>
      </c>
      <c r="AQ26" s="80">
        <f t="shared" si="39"/>
        <v>2322.2760454310164</v>
      </c>
      <c r="AR26" s="80">
        <f t="shared" si="39"/>
        <v>2322.2760454310164</v>
      </c>
      <c r="AS26" s="80">
        <f t="shared" si="39"/>
        <v>2322.2760454310164</v>
      </c>
      <c r="AT26" s="80">
        <f t="shared" si="39"/>
        <v>2322.2760454310164</v>
      </c>
      <c r="AU26" s="80">
        <f t="shared" si="63"/>
        <v>2322.2760454310164</v>
      </c>
      <c r="AV26" s="80">
        <f t="shared" si="63"/>
        <v>2322.2760454310164</v>
      </c>
      <c r="AW26" s="80">
        <f t="shared" si="63"/>
        <v>2322.2760454310164</v>
      </c>
      <c r="AX26" s="80">
        <f t="shared" si="63"/>
        <v>2322.2760454310164</v>
      </c>
      <c r="AY26" s="80">
        <f t="shared" si="63"/>
        <v>2322.2760454310164</v>
      </c>
      <c r="AZ26" s="80">
        <f t="shared" si="63"/>
        <v>2322.2760454310164</v>
      </c>
      <c r="BA26" s="80">
        <f t="shared" si="63"/>
        <v>2322.2760454310164</v>
      </c>
      <c r="BB26" s="80">
        <f t="shared" si="63"/>
        <v>2322.2760454310164</v>
      </c>
      <c r="BC26" s="80">
        <f t="shared" si="63"/>
        <v>2322.2760454310164</v>
      </c>
      <c r="BD26" s="80">
        <f t="shared" si="63"/>
        <v>2322.2760454310164</v>
      </c>
      <c r="BE26" s="80">
        <f t="shared" si="63"/>
        <v>2322.2760454310164</v>
      </c>
      <c r="BF26" s="80">
        <f t="shared" si="63"/>
        <v>2322.2760454310164</v>
      </c>
      <c r="BG26" s="80">
        <f t="shared" si="63"/>
        <v>2322.2760454310164</v>
      </c>
      <c r="BH26" s="80">
        <f t="shared" si="63"/>
        <v>2322.2760454310164</v>
      </c>
      <c r="BI26" s="80">
        <f t="shared" si="63"/>
        <v>2322.2760454310164</v>
      </c>
      <c r="BJ26" s="80">
        <f t="shared" si="63"/>
        <v>2322.2760454310164</v>
      </c>
      <c r="BK26" s="80">
        <f t="shared" si="59"/>
        <v>2322.2760454310164</v>
      </c>
      <c r="BL26" s="80">
        <f t="shared" si="59"/>
        <v>2322.2760454310164</v>
      </c>
      <c r="BM26" s="80">
        <f t="shared" si="59"/>
        <v>2322.2760454310164</v>
      </c>
      <c r="BN26" s="80">
        <f t="shared" si="59"/>
        <v>2322.2760454310164</v>
      </c>
      <c r="BO26" s="80">
        <f t="shared" si="59"/>
        <v>2322.2760454310164</v>
      </c>
      <c r="BP26" s="80">
        <f t="shared" si="59"/>
        <v>2322.2760454310164</v>
      </c>
      <c r="BQ26" s="80">
        <f t="shared" si="59"/>
        <v>2322.2760454310164</v>
      </c>
      <c r="BR26" s="80">
        <f t="shared" si="60"/>
        <v>2322.2760454310164</v>
      </c>
      <c r="BS26" s="80">
        <f t="shared" si="60"/>
        <v>2322.2760454310164</v>
      </c>
      <c r="BT26" s="80">
        <f t="shared" si="60"/>
        <v>2322.2760454310164</v>
      </c>
      <c r="BU26" s="80">
        <f t="shared" si="60"/>
        <v>2322.2760454310164</v>
      </c>
      <c r="BV26" s="80">
        <f t="shared" si="60"/>
        <v>2322.2760454310164</v>
      </c>
      <c r="BW26" s="80">
        <f t="shared" si="60"/>
        <v>2322.2760454310164</v>
      </c>
      <c r="BX26" s="80">
        <f t="shared" si="60"/>
        <v>2322.2760454310164</v>
      </c>
      <c r="BY26" s="80">
        <f t="shared" si="60"/>
        <v>2322.2760454310164</v>
      </c>
      <c r="BZ26" s="80">
        <f t="shared" si="60"/>
        <v>2322.2760454310164</v>
      </c>
      <c r="CA26" s="80">
        <f t="shared" si="60"/>
        <v>2322.2760454310164</v>
      </c>
      <c r="CB26" s="80">
        <f t="shared" si="60"/>
        <v>2322.2760454310164</v>
      </c>
      <c r="CC26" s="80">
        <f t="shared" si="60"/>
        <v>2322.2760454310164</v>
      </c>
      <c r="CD26" s="80">
        <f t="shared" si="60"/>
        <v>2322.2760454310164</v>
      </c>
      <c r="CE26" s="80">
        <f t="shared" si="60"/>
        <v>2322.2760454310164</v>
      </c>
      <c r="CF26" s="80">
        <f t="shared" si="60"/>
        <v>2322.2760454310164</v>
      </c>
      <c r="CG26" s="80">
        <f t="shared" si="60"/>
        <v>2322.2760454310164</v>
      </c>
      <c r="CH26" s="80">
        <f t="shared" si="61"/>
        <v>2322.2760454310164</v>
      </c>
      <c r="CI26" s="80">
        <f t="shared" si="61"/>
        <v>2322.2760454310164</v>
      </c>
      <c r="CJ26" s="80">
        <f t="shared" si="61"/>
        <v>2322.2760454310164</v>
      </c>
      <c r="CK26" s="80">
        <f t="shared" si="61"/>
        <v>2322.2760454310164</v>
      </c>
      <c r="CL26" s="80">
        <f t="shared" si="61"/>
        <v>2322.2760454310164</v>
      </c>
      <c r="CM26" s="80">
        <f t="shared" si="61"/>
        <v>2322.2760454310164</v>
      </c>
      <c r="CN26" s="80">
        <f t="shared" si="61"/>
        <v>2322.2760454310164</v>
      </c>
      <c r="CO26" s="80">
        <f t="shared" si="61"/>
        <v>2322.2760454310164</v>
      </c>
      <c r="CP26" s="80">
        <f t="shared" si="61"/>
        <v>2322.2760454310164</v>
      </c>
      <c r="CQ26" s="80">
        <f t="shared" si="61"/>
        <v>2322.2760454310164</v>
      </c>
      <c r="CR26" s="80">
        <f t="shared" si="61"/>
        <v>2322.2760454310164</v>
      </c>
      <c r="CS26" s="80">
        <f t="shared" si="61"/>
        <v>2322.2760454310164</v>
      </c>
      <c r="CT26" s="80">
        <f t="shared" si="61"/>
        <v>2322.2760454310164</v>
      </c>
      <c r="CU26" s="80">
        <f t="shared" si="61"/>
        <v>2322.2760454310164</v>
      </c>
      <c r="CV26" s="80">
        <f t="shared" si="61"/>
        <v>2322.2760454310164</v>
      </c>
      <c r="CW26" s="80">
        <f t="shared" si="61"/>
        <v>2322.2760454310164</v>
      </c>
      <c r="CX26" s="80">
        <f t="shared" si="62"/>
        <v>2322.2760454310164</v>
      </c>
      <c r="CY26" s="80">
        <f t="shared" si="62"/>
        <v>2322.2760454310164</v>
      </c>
      <c r="CZ26" s="80">
        <f t="shared" si="62"/>
        <v>2322.2760454310164</v>
      </c>
      <c r="DA26" s="80">
        <f t="shared" si="62"/>
        <v>2322.2760454310164</v>
      </c>
      <c r="DB26" s="80">
        <f t="shared" si="62"/>
        <v>2322.2760454310164</v>
      </c>
      <c r="DC26" s="80">
        <f t="shared" si="62"/>
        <v>2322.2760454310164</v>
      </c>
      <c r="DD26" s="80">
        <f t="shared" si="62"/>
        <v>2322.2760454310164</v>
      </c>
      <c r="DE26" s="80">
        <f t="shared" si="62"/>
        <v>2322.2760454310164</v>
      </c>
      <c r="DF26" s="80">
        <f t="shared" si="51"/>
        <v>2322.2760454310164</v>
      </c>
      <c r="DG26" s="80">
        <f t="shared" si="51"/>
        <v>2322.2760454310164</v>
      </c>
      <c r="DH26" s="80">
        <f t="shared" si="51"/>
        <v>2322.2760454310164</v>
      </c>
      <c r="DI26" s="80">
        <f t="shared" si="51"/>
        <v>2322.2760454310164</v>
      </c>
      <c r="DJ26" s="80">
        <f t="shared" si="51"/>
        <v>2322.2760454310164</v>
      </c>
      <c r="DK26" s="80">
        <f t="shared" si="51"/>
        <v>2322.2760454310164</v>
      </c>
      <c r="DL26" s="80">
        <f t="shared" si="51"/>
        <v>2322.2760454310164</v>
      </c>
      <c r="DM26" s="80">
        <f t="shared" si="51"/>
        <v>2322.2760454310164</v>
      </c>
      <c r="DN26" s="80">
        <f t="shared" si="51"/>
        <v>2322.2760454310164</v>
      </c>
      <c r="DO26" s="80">
        <f t="shared" si="51"/>
        <v>2322.2760454310164</v>
      </c>
      <c r="DP26" s="80">
        <f t="shared" si="51"/>
        <v>2322.2760454310164</v>
      </c>
      <c r="DQ26" s="80">
        <f t="shared" si="51"/>
        <v>2322.2760454310164</v>
      </c>
      <c r="DR26" s="80">
        <f t="shared" si="51"/>
        <v>2322.2760454310164</v>
      </c>
      <c r="DS26" s="80">
        <f t="shared" si="51"/>
        <v>2322.2760454310164</v>
      </c>
      <c r="DT26" s="80">
        <f t="shared" si="51"/>
        <v>2322.2760454310164</v>
      </c>
      <c r="DU26" s="80">
        <f t="shared" si="51"/>
        <v>2322.2760454310164</v>
      </c>
      <c r="DV26" s="80">
        <f t="shared" si="52"/>
        <v>2322.2760454310164</v>
      </c>
      <c r="DW26" s="80">
        <f t="shared" si="52"/>
        <v>2322.2760454310164</v>
      </c>
      <c r="DX26" s="80">
        <f t="shared" si="52"/>
        <v>2322.2760454310164</v>
      </c>
      <c r="DY26" s="80">
        <f t="shared" si="52"/>
        <v>2322.2760454310164</v>
      </c>
      <c r="DZ26" s="80">
        <f t="shared" si="52"/>
        <v>2322.2760454310164</v>
      </c>
      <c r="EA26" s="80">
        <f t="shared" si="52"/>
        <v>2322.2760454310164</v>
      </c>
      <c r="EB26" s="80">
        <f t="shared" si="52"/>
        <v>2322.2760454310164</v>
      </c>
      <c r="EC26" s="80">
        <f t="shared" si="52"/>
        <v>2322.2760454310164</v>
      </c>
      <c r="ED26" s="80">
        <f t="shared" si="52"/>
        <v>2322.2760454310164</v>
      </c>
      <c r="EE26" s="80">
        <f t="shared" si="52"/>
        <v>2322.2760454310164</v>
      </c>
      <c r="EF26" s="80">
        <f t="shared" si="52"/>
        <v>2322.2760454310164</v>
      </c>
      <c r="EG26" s="80">
        <f t="shared" si="52"/>
        <v>2322.2760454310164</v>
      </c>
      <c r="EH26" s="80">
        <f t="shared" si="52"/>
        <v>2322.2760454310164</v>
      </c>
      <c r="EI26" s="80">
        <f t="shared" si="52"/>
        <v>2322.2760454310164</v>
      </c>
      <c r="EJ26" s="80">
        <f t="shared" si="52"/>
        <v>2322.2760454310164</v>
      </c>
      <c r="EK26" s="80">
        <f t="shared" si="52"/>
        <v>2322.2760454310164</v>
      </c>
      <c r="EL26" s="80">
        <f t="shared" si="53"/>
        <v>2322.2760454310164</v>
      </c>
      <c r="EM26" s="80">
        <f t="shared" si="53"/>
        <v>2322.2760454310164</v>
      </c>
      <c r="EN26" s="80">
        <f t="shared" si="53"/>
        <v>2322.2760454310164</v>
      </c>
      <c r="EO26" s="80">
        <f t="shared" si="53"/>
        <v>2322.2760454310164</v>
      </c>
      <c r="EP26" s="80">
        <f t="shared" si="53"/>
        <v>2322.2760454310164</v>
      </c>
      <c r="EQ26" s="80">
        <f t="shared" si="53"/>
        <v>2322.2760454310164</v>
      </c>
      <c r="ER26" s="80">
        <f t="shared" si="53"/>
        <v>2322.2760454310164</v>
      </c>
      <c r="ES26" s="80">
        <f t="shared" si="53"/>
        <v>2322.2760454310164</v>
      </c>
      <c r="ET26" s="80">
        <f t="shared" si="53"/>
        <v>2322.2760454310164</v>
      </c>
      <c r="EU26" s="80">
        <f t="shared" si="53"/>
        <v>2322.2760454310164</v>
      </c>
      <c r="EV26" s="80">
        <f t="shared" si="53"/>
        <v>2322.2760454310164</v>
      </c>
      <c r="EW26" s="80">
        <f t="shared" si="53"/>
        <v>2322.2760454310164</v>
      </c>
      <c r="EX26" s="80">
        <f t="shared" si="53"/>
        <v>2322.2760454310164</v>
      </c>
      <c r="EY26" s="80">
        <f t="shared" si="53"/>
        <v>2322.2760454310164</v>
      </c>
      <c r="EZ26" s="80">
        <f t="shared" si="53"/>
        <v>2322.2760454310164</v>
      </c>
      <c r="FA26" s="80">
        <f t="shared" si="53"/>
        <v>2322.2760454310164</v>
      </c>
      <c r="FB26" s="80">
        <f t="shared" si="54"/>
        <v>2322.2760454310164</v>
      </c>
      <c r="FC26" s="80">
        <f t="shared" si="54"/>
        <v>2322.2760454310164</v>
      </c>
      <c r="FD26" s="80">
        <f t="shared" si="54"/>
        <v>2322.2760454310164</v>
      </c>
      <c r="FE26" s="80">
        <f t="shared" si="54"/>
        <v>2322.2760454310164</v>
      </c>
      <c r="FF26" s="80">
        <f t="shared" si="54"/>
        <v>2322.2760454310164</v>
      </c>
      <c r="FG26" s="80">
        <f t="shared" si="54"/>
        <v>2322.2760454310164</v>
      </c>
      <c r="FH26" s="80">
        <f t="shared" si="54"/>
        <v>2322.2760454310164</v>
      </c>
      <c r="FI26" s="80">
        <f t="shared" si="54"/>
        <v>2322.2760454310164</v>
      </c>
      <c r="FJ26" s="80">
        <f t="shared" si="54"/>
        <v>2322.2760454310164</v>
      </c>
      <c r="FK26" s="80">
        <f t="shared" si="54"/>
        <v>2322.2760454310164</v>
      </c>
      <c r="FL26" s="80">
        <f t="shared" si="54"/>
        <v>2322.2760454310164</v>
      </c>
      <c r="FM26" s="80">
        <f t="shared" si="54"/>
        <v>2322.2760454310164</v>
      </c>
      <c r="FN26" s="80">
        <f t="shared" si="54"/>
        <v>2322.2760454310164</v>
      </c>
      <c r="FO26" s="80">
        <f t="shared" si="54"/>
        <v>2322.2760454310164</v>
      </c>
      <c r="FP26" s="80">
        <f t="shared" si="54"/>
        <v>2322.2760454310164</v>
      </c>
      <c r="FQ26" s="80">
        <f t="shared" si="54"/>
        <v>2322.2760454310164</v>
      </c>
      <c r="FR26" s="80">
        <f t="shared" si="48"/>
        <v>2322.2760454310164</v>
      </c>
      <c r="FS26" s="80">
        <f t="shared" si="48"/>
        <v>2322.2760454310164</v>
      </c>
      <c r="FT26" s="80">
        <f t="shared" si="48"/>
        <v>2322.2760454310164</v>
      </c>
      <c r="FU26" s="80">
        <f t="shared" si="48"/>
        <v>2322.2760454310164</v>
      </c>
      <c r="FV26" s="80">
        <f t="shared" si="48"/>
        <v>2322.2760454310164</v>
      </c>
      <c r="FW26" s="80">
        <f t="shared" si="48"/>
        <v>2322.2760454310164</v>
      </c>
      <c r="FX26" s="80">
        <f t="shared" si="48"/>
        <v>2322.2760454310164</v>
      </c>
      <c r="FY26" s="80">
        <f t="shared" si="48"/>
        <v>2322.2760454310164</v>
      </c>
      <c r="FZ26" s="80">
        <f t="shared" si="48"/>
        <v>2322.2760454310164</v>
      </c>
      <c r="GA26" s="80">
        <f t="shared" si="48"/>
        <v>2322.2760454310164</v>
      </c>
      <c r="GB26" s="80">
        <f t="shared" si="48"/>
        <v>0</v>
      </c>
      <c r="GC26" s="80">
        <f t="shared" si="48"/>
        <v>0</v>
      </c>
      <c r="GD26" s="80">
        <f t="shared" si="48"/>
        <v>0</v>
      </c>
      <c r="GE26" s="80">
        <f t="shared" si="48"/>
        <v>0</v>
      </c>
      <c r="GF26" s="80">
        <f t="shared" si="48"/>
        <v>0</v>
      </c>
      <c r="GG26" s="80">
        <f t="shared" si="49"/>
        <v>0</v>
      </c>
      <c r="GH26" s="80">
        <f t="shared" si="49"/>
        <v>0</v>
      </c>
      <c r="GI26" s="80">
        <f t="shared" si="49"/>
        <v>0</v>
      </c>
      <c r="GJ26" s="80">
        <f t="shared" si="49"/>
        <v>0</v>
      </c>
      <c r="GK26" s="80">
        <f t="shared" si="49"/>
        <v>0</v>
      </c>
      <c r="GL26" s="80">
        <f t="shared" si="49"/>
        <v>0</v>
      </c>
      <c r="GM26" s="80">
        <f t="shared" si="49"/>
        <v>0</v>
      </c>
      <c r="GN26" s="80">
        <f t="shared" si="49"/>
        <v>0</v>
      </c>
      <c r="GO26" s="80">
        <f t="shared" si="49"/>
        <v>0</v>
      </c>
      <c r="GP26" s="80">
        <f t="shared" si="49"/>
        <v>0</v>
      </c>
      <c r="GQ26" s="80">
        <f t="shared" si="49"/>
        <v>0</v>
      </c>
      <c r="GR26" s="80">
        <f t="shared" si="49"/>
        <v>0</v>
      </c>
      <c r="GS26" s="80">
        <f t="shared" si="49"/>
        <v>0</v>
      </c>
      <c r="GT26" s="80">
        <f t="shared" si="49"/>
        <v>0</v>
      </c>
      <c r="GU26" s="80">
        <f t="shared" si="49"/>
        <v>0</v>
      </c>
      <c r="GV26" s="80">
        <f t="shared" si="46"/>
        <v>0</v>
      </c>
      <c r="GW26" s="80">
        <f t="shared" si="46"/>
        <v>0</v>
      </c>
      <c r="GX26" s="80">
        <f t="shared" si="47"/>
        <v>0</v>
      </c>
      <c r="GY26" s="80">
        <f t="shared" si="47"/>
        <v>0</v>
      </c>
      <c r="GZ26" s="80">
        <f t="shared" si="47"/>
        <v>0</v>
      </c>
      <c r="HA26" s="80">
        <f t="shared" si="47"/>
        <v>0</v>
      </c>
      <c r="HB26" s="80">
        <f t="shared" si="47"/>
        <v>0</v>
      </c>
      <c r="HC26" s="80">
        <f t="shared" si="47"/>
        <v>0</v>
      </c>
      <c r="HD26" s="80">
        <f t="shared" si="47"/>
        <v>0</v>
      </c>
      <c r="HE26" s="80">
        <f t="shared" si="47"/>
        <v>0</v>
      </c>
      <c r="HF26" s="80">
        <f t="shared" si="47"/>
        <v>0</v>
      </c>
      <c r="HG26" s="80">
        <f t="shared" si="55"/>
        <v>0</v>
      </c>
      <c r="HH26" s="80">
        <f t="shared" si="55"/>
        <v>0</v>
      </c>
      <c r="HI26" s="80">
        <f t="shared" si="55"/>
        <v>0</v>
      </c>
      <c r="HJ26" s="80">
        <f t="shared" si="55"/>
        <v>0</v>
      </c>
      <c r="HK26" s="80">
        <f t="shared" si="55"/>
        <v>0</v>
      </c>
      <c r="HL26" s="80">
        <f t="shared" si="55"/>
        <v>0</v>
      </c>
      <c r="HM26" s="80">
        <f t="shared" si="55"/>
        <v>0</v>
      </c>
      <c r="HN26" s="80">
        <f t="shared" si="55"/>
        <v>0</v>
      </c>
      <c r="HO26" s="80">
        <f t="shared" si="55"/>
        <v>0</v>
      </c>
      <c r="HP26" s="80">
        <f t="shared" si="55"/>
        <v>0</v>
      </c>
      <c r="HQ26" s="80">
        <f t="shared" si="55"/>
        <v>0</v>
      </c>
      <c r="HR26" s="80">
        <f t="shared" si="55"/>
        <v>0</v>
      </c>
      <c r="HS26" s="80">
        <f t="shared" si="55"/>
        <v>0</v>
      </c>
      <c r="HT26" s="80">
        <f t="shared" si="55"/>
        <v>0</v>
      </c>
      <c r="HU26" s="80">
        <f t="shared" si="55"/>
        <v>0</v>
      </c>
      <c r="HV26" s="80">
        <f t="shared" si="55"/>
        <v>0</v>
      </c>
      <c r="HW26" s="80">
        <f t="shared" si="56"/>
        <v>0</v>
      </c>
      <c r="HX26" s="80">
        <f t="shared" si="56"/>
        <v>0</v>
      </c>
      <c r="HY26" s="80">
        <f t="shared" si="56"/>
        <v>0</v>
      </c>
      <c r="HZ26" s="80">
        <f t="shared" si="56"/>
        <v>0</v>
      </c>
      <c r="IA26" s="80">
        <f t="shared" si="56"/>
        <v>0</v>
      </c>
      <c r="IB26" s="80">
        <f t="shared" si="56"/>
        <v>0</v>
      </c>
      <c r="IC26" s="80">
        <f t="shared" si="56"/>
        <v>0</v>
      </c>
      <c r="ID26" s="80">
        <f t="shared" si="56"/>
        <v>0</v>
      </c>
      <c r="IE26" s="80">
        <f t="shared" si="56"/>
        <v>0</v>
      </c>
      <c r="IF26" s="80">
        <f t="shared" si="56"/>
        <v>0</v>
      </c>
      <c r="IG26" s="80">
        <f t="shared" si="56"/>
        <v>0</v>
      </c>
      <c r="IH26" s="80">
        <f t="shared" si="56"/>
        <v>0</v>
      </c>
      <c r="II26" s="80">
        <f t="shared" si="56"/>
        <v>0</v>
      </c>
      <c r="IJ26" s="80">
        <f t="shared" si="56"/>
        <v>0</v>
      </c>
      <c r="IK26" s="80">
        <f t="shared" si="56"/>
        <v>0</v>
      </c>
      <c r="IL26" s="80">
        <f t="shared" si="56"/>
        <v>0</v>
      </c>
      <c r="IM26" s="80">
        <f t="shared" si="56"/>
        <v>0</v>
      </c>
      <c r="IN26" s="80">
        <f t="shared" si="56"/>
        <v>0</v>
      </c>
      <c r="IO26" s="80">
        <f t="shared" si="43"/>
        <v>0</v>
      </c>
      <c r="IP26" s="80">
        <f t="shared" si="43"/>
        <v>0</v>
      </c>
      <c r="IQ26" s="80">
        <f t="shared" si="43"/>
        <v>0</v>
      </c>
      <c r="IR26" s="80">
        <f t="shared" si="43"/>
        <v>0</v>
      </c>
      <c r="IS26" s="80">
        <f t="shared" si="43"/>
        <v>0</v>
      </c>
      <c r="IT26" s="80">
        <f t="shared" si="43"/>
        <v>0</v>
      </c>
      <c r="IU26" s="80">
        <f t="shared" si="43"/>
        <v>0</v>
      </c>
      <c r="IV26" s="80">
        <f t="shared" si="43"/>
        <v>0</v>
      </c>
      <c r="IW26" s="80">
        <f t="shared" si="43"/>
        <v>0</v>
      </c>
      <c r="IX26" s="80">
        <f t="shared" si="43"/>
        <v>0</v>
      </c>
      <c r="IY26" s="80">
        <f t="shared" si="43"/>
        <v>0</v>
      </c>
      <c r="IZ26" s="80">
        <f t="shared" si="43"/>
        <v>0</v>
      </c>
      <c r="JA26" s="80">
        <f t="shared" si="57"/>
        <v>0</v>
      </c>
      <c r="JB26" s="80">
        <f t="shared" si="57"/>
        <v>0</v>
      </c>
      <c r="JC26" s="80">
        <f t="shared" si="57"/>
        <v>0</v>
      </c>
      <c r="JD26" s="80">
        <f t="shared" si="57"/>
        <v>0</v>
      </c>
      <c r="JE26" s="80">
        <f t="shared" si="57"/>
        <v>0</v>
      </c>
      <c r="JF26" s="80">
        <f t="shared" si="57"/>
        <v>0</v>
      </c>
      <c r="JG26" s="80">
        <f t="shared" si="57"/>
        <v>0</v>
      </c>
      <c r="JH26" s="80">
        <f t="shared" si="57"/>
        <v>0</v>
      </c>
      <c r="JI26" s="80">
        <f t="shared" si="57"/>
        <v>0</v>
      </c>
    </row>
    <row r="27" spans="5:269" x14ac:dyDescent="0.25">
      <c r="E27">
        <f t="shared" si="26"/>
        <v>23</v>
      </c>
      <c r="F27">
        <f t="shared" si="20"/>
        <v>4</v>
      </c>
      <c r="G27">
        <f t="shared" si="27"/>
        <v>92</v>
      </c>
      <c r="H27" s="86">
        <f t="shared" si="21"/>
        <v>0.58974358974358976</v>
      </c>
      <c r="I27" s="80">
        <f t="shared" si="22"/>
        <v>10782</v>
      </c>
      <c r="J27" s="80">
        <f t="shared" si="31"/>
        <v>2322.2760454310164</v>
      </c>
      <c r="K27">
        <f t="shared" si="23"/>
        <v>27</v>
      </c>
      <c r="L27">
        <f t="shared" si="24"/>
        <v>171</v>
      </c>
      <c r="M27">
        <f t="shared" si="28"/>
        <v>46447</v>
      </c>
      <c r="O27" s="80">
        <f t="shared" si="58"/>
        <v>0</v>
      </c>
      <c r="P27" s="80">
        <f t="shared" si="58"/>
        <v>0</v>
      </c>
      <c r="Q27" s="80">
        <f t="shared" si="58"/>
        <v>0</v>
      </c>
      <c r="R27" s="80">
        <f t="shared" si="58"/>
        <v>0</v>
      </c>
      <c r="S27" s="80">
        <f t="shared" si="58"/>
        <v>0</v>
      </c>
      <c r="T27" s="80">
        <f t="shared" si="58"/>
        <v>0</v>
      </c>
      <c r="U27" s="80">
        <f t="shared" si="58"/>
        <v>0</v>
      </c>
      <c r="V27" s="80">
        <f t="shared" si="58"/>
        <v>0</v>
      </c>
      <c r="W27" s="80">
        <f t="shared" si="58"/>
        <v>0</v>
      </c>
      <c r="X27" s="80">
        <f t="shared" si="58"/>
        <v>0</v>
      </c>
      <c r="Y27" s="80">
        <f t="shared" si="58"/>
        <v>0</v>
      </c>
      <c r="Z27" s="80">
        <f t="shared" si="58"/>
        <v>0</v>
      </c>
      <c r="AA27" s="80">
        <f t="shared" si="58"/>
        <v>0</v>
      </c>
      <c r="AB27" s="80">
        <f t="shared" si="58"/>
        <v>0</v>
      </c>
      <c r="AC27" s="80">
        <f t="shared" si="58"/>
        <v>0</v>
      </c>
      <c r="AD27" s="80">
        <f t="shared" si="58"/>
        <v>0</v>
      </c>
      <c r="AE27" s="80">
        <f t="shared" si="39"/>
        <v>0</v>
      </c>
      <c r="AF27" s="80">
        <f t="shared" si="39"/>
        <v>0</v>
      </c>
      <c r="AG27" s="80">
        <f t="shared" si="39"/>
        <v>0</v>
      </c>
      <c r="AH27" s="80">
        <f t="shared" si="39"/>
        <v>0</v>
      </c>
      <c r="AI27" s="80">
        <f t="shared" si="39"/>
        <v>0</v>
      </c>
      <c r="AJ27" s="80">
        <f t="shared" si="39"/>
        <v>0</v>
      </c>
      <c r="AK27" s="80">
        <f t="shared" si="39"/>
        <v>2695.5</v>
      </c>
      <c r="AL27" s="80">
        <f t="shared" si="39"/>
        <v>2695.5</v>
      </c>
      <c r="AM27" s="80">
        <f t="shared" si="39"/>
        <v>2695.5</v>
      </c>
      <c r="AN27" s="80">
        <f t="shared" si="39"/>
        <v>2695.5</v>
      </c>
      <c r="AO27" s="80">
        <f t="shared" si="39"/>
        <v>2322.2760454310164</v>
      </c>
      <c r="AP27" s="80">
        <f t="shared" si="39"/>
        <v>2322.2760454310164</v>
      </c>
      <c r="AQ27" s="80">
        <f t="shared" si="39"/>
        <v>2322.2760454310164</v>
      </c>
      <c r="AR27" s="80">
        <f t="shared" si="39"/>
        <v>2322.2760454310164</v>
      </c>
      <c r="AS27" s="80">
        <f t="shared" si="39"/>
        <v>2322.2760454310164</v>
      </c>
      <c r="AT27" s="80">
        <f t="shared" si="39"/>
        <v>2322.2760454310164</v>
      </c>
      <c r="AU27" s="80">
        <f t="shared" si="63"/>
        <v>2322.2760454310164</v>
      </c>
      <c r="AV27" s="80">
        <f t="shared" si="63"/>
        <v>2322.2760454310164</v>
      </c>
      <c r="AW27" s="80">
        <f t="shared" si="63"/>
        <v>2322.2760454310164</v>
      </c>
      <c r="AX27" s="80">
        <f t="shared" si="63"/>
        <v>2322.2760454310164</v>
      </c>
      <c r="AY27" s="80">
        <f t="shared" si="63"/>
        <v>2322.2760454310164</v>
      </c>
      <c r="AZ27" s="80">
        <f t="shared" si="63"/>
        <v>2322.2760454310164</v>
      </c>
      <c r="BA27" s="80">
        <f t="shared" si="63"/>
        <v>2322.2760454310164</v>
      </c>
      <c r="BB27" s="80">
        <f t="shared" si="63"/>
        <v>2322.2760454310164</v>
      </c>
      <c r="BC27" s="80">
        <f t="shared" si="63"/>
        <v>2322.2760454310164</v>
      </c>
      <c r="BD27" s="80">
        <f t="shared" si="63"/>
        <v>2322.2760454310164</v>
      </c>
      <c r="BE27" s="80">
        <f t="shared" si="63"/>
        <v>2322.2760454310164</v>
      </c>
      <c r="BF27" s="80">
        <f t="shared" si="63"/>
        <v>2322.2760454310164</v>
      </c>
      <c r="BG27" s="80">
        <f t="shared" si="63"/>
        <v>2322.2760454310164</v>
      </c>
      <c r="BH27" s="80">
        <f t="shared" si="63"/>
        <v>2322.2760454310164</v>
      </c>
      <c r="BI27" s="80">
        <f t="shared" si="63"/>
        <v>2322.2760454310164</v>
      </c>
      <c r="BJ27" s="80">
        <f t="shared" si="63"/>
        <v>2322.2760454310164</v>
      </c>
      <c r="BK27" s="80">
        <f t="shared" si="59"/>
        <v>2322.2760454310164</v>
      </c>
      <c r="BL27" s="80">
        <f t="shared" si="59"/>
        <v>2322.2760454310164</v>
      </c>
      <c r="BM27" s="80">
        <f t="shared" si="59"/>
        <v>2322.2760454310164</v>
      </c>
      <c r="BN27" s="80">
        <f t="shared" si="59"/>
        <v>2322.2760454310164</v>
      </c>
      <c r="BO27" s="80">
        <f t="shared" si="59"/>
        <v>2322.2760454310164</v>
      </c>
      <c r="BP27" s="80">
        <f t="shared" si="59"/>
        <v>2322.2760454310164</v>
      </c>
      <c r="BQ27" s="80">
        <f t="shared" si="59"/>
        <v>2322.2760454310164</v>
      </c>
      <c r="BR27" s="80">
        <f t="shared" si="60"/>
        <v>2322.2760454310164</v>
      </c>
      <c r="BS27" s="80">
        <f t="shared" si="60"/>
        <v>2322.2760454310164</v>
      </c>
      <c r="BT27" s="80">
        <f t="shared" si="60"/>
        <v>2322.2760454310164</v>
      </c>
      <c r="BU27" s="80">
        <f t="shared" si="60"/>
        <v>2322.2760454310164</v>
      </c>
      <c r="BV27" s="80">
        <f t="shared" si="60"/>
        <v>2322.2760454310164</v>
      </c>
      <c r="BW27" s="80">
        <f t="shared" si="60"/>
        <v>2322.2760454310164</v>
      </c>
      <c r="BX27" s="80">
        <f t="shared" si="60"/>
        <v>2322.2760454310164</v>
      </c>
      <c r="BY27" s="80">
        <f t="shared" si="60"/>
        <v>2322.2760454310164</v>
      </c>
      <c r="BZ27" s="80">
        <f t="shared" si="60"/>
        <v>2322.2760454310164</v>
      </c>
      <c r="CA27" s="80">
        <f t="shared" si="60"/>
        <v>2322.2760454310164</v>
      </c>
      <c r="CB27" s="80">
        <f t="shared" si="60"/>
        <v>2322.2760454310164</v>
      </c>
      <c r="CC27" s="80">
        <f t="shared" si="60"/>
        <v>2322.2760454310164</v>
      </c>
      <c r="CD27" s="80">
        <f t="shared" si="60"/>
        <v>2322.2760454310164</v>
      </c>
      <c r="CE27" s="80">
        <f t="shared" si="60"/>
        <v>2322.2760454310164</v>
      </c>
      <c r="CF27" s="80">
        <f t="shared" si="60"/>
        <v>2322.2760454310164</v>
      </c>
      <c r="CG27" s="80">
        <f t="shared" si="60"/>
        <v>2322.2760454310164</v>
      </c>
      <c r="CH27" s="80">
        <f t="shared" si="61"/>
        <v>2322.2760454310164</v>
      </c>
      <c r="CI27" s="80">
        <f t="shared" si="61"/>
        <v>2322.2760454310164</v>
      </c>
      <c r="CJ27" s="80">
        <f t="shared" si="61"/>
        <v>2322.2760454310164</v>
      </c>
      <c r="CK27" s="80">
        <f t="shared" si="61"/>
        <v>2322.2760454310164</v>
      </c>
      <c r="CL27" s="80">
        <f t="shared" si="61"/>
        <v>2322.2760454310164</v>
      </c>
      <c r="CM27" s="80">
        <f t="shared" si="61"/>
        <v>2322.2760454310164</v>
      </c>
      <c r="CN27" s="80">
        <f t="shared" si="61"/>
        <v>2322.2760454310164</v>
      </c>
      <c r="CO27" s="80">
        <f t="shared" si="61"/>
        <v>2322.2760454310164</v>
      </c>
      <c r="CP27" s="80">
        <f t="shared" si="61"/>
        <v>2322.2760454310164</v>
      </c>
      <c r="CQ27" s="80">
        <f t="shared" si="61"/>
        <v>2322.2760454310164</v>
      </c>
      <c r="CR27" s="80">
        <f t="shared" si="61"/>
        <v>2322.2760454310164</v>
      </c>
      <c r="CS27" s="80">
        <f t="shared" si="61"/>
        <v>2322.2760454310164</v>
      </c>
      <c r="CT27" s="80">
        <f t="shared" si="61"/>
        <v>2322.2760454310164</v>
      </c>
      <c r="CU27" s="80">
        <f t="shared" si="61"/>
        <v>2322.2760454310164</v>
      </c>
      <c r="CV27" s="80">
        <f t="shared" si="61"/>
        <v>2322.2760454310164</v>
      </c>
      <c r="CW27" s="80">
        <f t="shared" si="61"/>
        <v>2322.2760454310164</v>
      </c>
      <c r="CX27" s="80">
        <f t="shared" si="62"/>
        <v>2322.2760454310164</v>
      </c>
      <c r="CY27" s="80">
        <f t="shared" si="62"/>
        <v>2322.2760454310164</v>
      </c>
      <c r="CZ27" s="80">
        <f t="shared" si="62"/>
        <v>2322.2760454310164</v>
      </c>
      <c r="DA27" s="80">
        <f t="shared" si="62"/>
        <v>2322.2760454310164</v>
      </c>
      <c r="DB27" s="80">
        <f t="shared" si="62"/>
        <v>2322.2760454310164</v>
      </c>
      <c r="DC27" s="80">
        <f t="shared" si="62"/>
        <v>2322.2760454310164</v>
      </c>
      <c r="DD27" s="80">
        <f t="shared" si="62"/>
        <v>2322.2760454310164</v>
      </c>
      <c r="DE27" s="80">
        <f t="shared" si="62"/>
        <v>2322.2760454310164</v>
      </c>
      <c r="DF27" s="80">
        <f t="shared" si="51"/>
        <v>2322.2760454310164</v>
      </c>
      <c r="DG27" s="80">
        <f t="shared" si="51"/>
        <v>2322.2760454310164</v>
      </c>
      <c r="DH27" s="80">
        <f t="shared" si="51"/>
        <v>2322.2760454310164</v>
      </c>
      <c r="DI27" s="80">
        <f t="shared" si="51"/>
        <v>2322.2760454310164</v>
      </c>
      <c r="DJ27" s="80">
        <f t="shared" si="51"/>
        <v>2322.2760454310164</v>
      </c>
      <c r="DK27" s="80">
        <f t="shared" si="51"/>
        <v>2322.2760454310164</v>
      </c>
      <c r="DL27" s="80">
        <f t="shared" si="51"/>
        <v>2322.2760454310164</v>
      </c>
      <c r="DM27" s="80">
        <f t="shared" si="51"/>
        <v>2322.2760454310164</v>
      </c>
      <c r="DN27" s="80">
        <f t="shared" si="51"/>
        <v>2322.2760454310164</v>
      </c>
      <c r="DO27" s="80">
        <f t="shared" si="51"/>
        <v>2322.2760454310164</v>
      </c>
      <c r="DP27" s="80">
        <f t="shared" si="51"/>
        <v>2322.2760454310164</v>
      </c>
      <c r="DQ27" s="80">
        <f t="shared" si="51"/>
        <v>2322.2760454310164</v>
      </c>
      <c r="DR27" s="80">
        <f t="shared" si="51"/>
        <v>2322.2760454310164</v>
      </c>
      <c r="DS27" s="80">
        <f t="shared" si="51"/>
        <v>2322.2760454310164</v>
      </c>
      <c r="DT27" s="80">
        <f t="shared" si="51"/>
        <v>2322.2760454310164</v>
      </c>
      <c r="DU27" s="80">
        <f t="shared" si="51"/>
        <v>2322.2760454310164</v>
      </c>
      <c r="DV27" s="80">
        <f t="shared" si="52"/>
        <v>2322.2760454310164</v>
      </c>
      <c r="DW27" s="80">
        <f t="shared" si="52"/>
        <v>2322.2760454310164</v>
      </c>
      <c r="DX27" s="80">
        <f t="shared" si="52"/>
        <v>2322.2760454310164</v>
      </c>
      <c r="DY27" s="80">
        <f t="shared" si="52"/>
        <v>2322.2760454310164</v>
      </c>
      <c r="DZ27" s="80">
        <f t="shared" si="52"/>
        <v>2322.2760454310164</v>
      </c>
      <c r="EA27" s="80">
        <f t="shared" si="52"/>
        <v>2322.2760454310164</v>
      </c>
      <c r="EB27" s="80">
        <f t="shared" si="52"/>
        <v>2322.2760454310164</v>
      </c>
      <c r="EC27" s="80">
        <f t="shared" si="52"/>
        <v>2322.2760454310164</v>
      </c>
      <c r="ED27" s="80">
        <f t="shared" si="52"/>
        <v>2322.2760454310164</v>
      </c>
      <c r="EE27" s="80">
        <f t="shared" si="52"/>
        <v>2322.2760454310164</v>
      </c>
      <c r="EF27" s="80">
        <f t="shared" si="52"/>
        <v>2322.2760454310164</v>
      </c>
      <c r="EG27" s="80">
        <f t="shared" si="52"/>
        <v>2322.2760454310164</v>
      </c>
      <c r="EH27" s="80">
        <f t="shared" si="52"/>
        <v>2322.2760454310164</v>
      </c>
      <c r="EI27" s="80">
        <f t="shared" si="52"/>
        <v>2322.2760454310164</v>
      </c>
      <c r="EJ27" s="80">
        <f t="shared" si="52"/>
        <v>2322.2760454310164</v>
      </c>
      <c r="EK27" s="80">
        <f t="shared" si="52"/>
        <v>2322.2760454310164</v>
      </c>
      <c r="EL27" s="80">
        <f t="shared" si="53"/>
        <v>2322.2760454310164</v>
      </c>
      <c r="EM27" s="80">
        <f t="shared" si="53"/>
        <v>2322.2760454310164</v>
      </c>
      <c r="EN27" s="80">
        <f t="shared" si="53"/>
        <v>2322.2760454310164</v>
      </c>
      <c r="EO27" s="80">
        <f t="shared" si="53"/>
        <v>2322.2760454310164</v>
      </c>
      <c r="EP27" s="80">
        <f t="shared" si="53"/>
        <v>2322.2760454310164</v>
      </c>
      <c r="EQ27" s="80">
        <f t="shared" si="53"/>
        <v>2322.2760454310164</v>
      </c>
      <c r="ER27" s="80">
        <f t="shared" si="53"/>
        <v>2322.2760454310164</v>
      </c>
      <c r="ES27" s="80">
        <f t="shared" si="53"/>
        <v>2322.2760454310164</v>
      </c>
      <c r="ET27" s="80">
        <f t="shared" si="53"/>
        <v>2322.2760454310164</v>
      </c>
      <c r="EU27" s="80">
        <f t="shared" si="53"/>
        <v>2322.2760454310164</v>
      </c>
      <c r="EV27" s="80">
        <f t="shared" si="53"/>
        <v>2322.2760454310164</v>
      </c>
      <c r="EW27" s="80">
        <f t="shared" si="53"/>
        <v>2322.2760454310164</v>
      </c>
      <c r="EX27" s="80">
        <f t="shared" si="53"/>
        <v>2322.2760454310164</v>
      </c>
      <c r="EY27" s="80">
        <f t="shared" si="53"/>
        <v>2322.2760454310164</v>
      </c>
      <c r="EZ27" s="80">
        <f t="shared" si="53"/>
        <v>2322.2760454310164</v>
      </c>
      <c r="FA27" s="80">
        <f t="shared" si="53"/>
        <v>2322.2760454310164</v>
      </c>
      <c r="FB27" s="80">
        <f t="shared" si="54"/>
        <v>2322.2760454310164</v>
      </c>
      <c r="FC27" s="80">
        <f t="shared" si="54"/>
        <v>2322.2760454310164</v>
      </c>
      <c r="FD27" s="80">
        <f t="shared" si="54"/>
        <v>2322.2760454310164</v>
      </c>
      <c r="FE27" s="80">
        <f t="shared" si="54"/>
        <v>2322.2760454310164</v>
      </c>
      <c r="FF27" s="80">
        <f t="shared" si="54"/>
        <v>2322.2760454310164</v>
      </c>
      <c r="FG27" s="80">
        <f t="shared" si="54"/>
        <v>2322.2760454310164</v>
      </c>
      <c r="FH27" s="80">
        <f t="shared" si="54"/>
        <v>2322.2760454310164</v>
      </c>
      <c r="FI27" s="80">
        <f t="shared" si="54"/>
        <v>2322.2760454310164</v>
      </c>
      <c r="FJ27" s="80">
        <f t="shared" si="54"/>
        <v>2322.2760454310164</v>
      </c>
      <c r="FK27" s="80">
        <f t="shared" si="54"/>
        <v>2322.2760454310164</v>
      </c>
      <c r="FL27" s="80">
        <f t="shared" si="54"/>
        <v>2322.2760454310164</v>
      </c>
      <c r="FM27" s="80">
        <f t="shared" si="54"/>
        <v>2322.2760454310164</v>
      </c>
      <c r="FN27" s="80">
        <f t="shared" si="54"/>
        <v>2322.2760454310164</v>
      </c>
      <c r="FO27" s="80">
        <f t="shared" si="54"/>
        <v>2322.2760454310164</v>
      </c>
      <c r="FP27" s="80">
        <f t="shared" si="54"/>
        <v>2322.2760454310164</v>
      </c>
      <c r="FQ27" s="80">
        <f t="shared" si="54"/>
        <v>2322.2760454310164</v>
      </c>
      <c r="FR27" s="80">
        <f t="shared" si="48"/>
        <v>2322.2760454310164</v>
      </c>
      <c r="FS27" s="80">
        <f t="shared" si="48"/>
        <v>2322.2760454310164</v>
      </c>
      <c r="FT27" s="80">
        <f t="shared" si="48"/>
        <v>2322.2760454310164</v>
      </c>
      <c r="FU27" s="80">
        <f t="shared" si="48"/>
        <v>2322.2760454310164</v>
      </c>
      <c r="FV27" s="80">
        <f t="shared" si="48"/>
        <v>2322.2760454310164</v>
      </c>
      <c r="FW27" s="80">
        <f t="shared" si="48"/>
        <v>2322.2760454310164</v>
      </c>
      <c r="FX27" s="80">
        <f t="shared" si="48"/>
        <v>2322.2760454310164</v>
      </c>
      <c r="FY27" s="80">
        <f t="shared" si="48"/>
        <v>2322.2760454310164</v>
      </c>
      <c r="FZ27" s="80">
        <f t="shared" si="48"/>
        <v>2322.2760454310164</v>
      </c>
      <c r="GA27" s="80">
        <f t="shared" si="48"/>
        <v>2322.2760454310164</v>
      </c>
      <c r="GB27" s="80">
        <f t="shared" si="48"/>
        <v>2322.2760454310164</v>
      </c>
      <c r="GC27" s="80">
        <f t="shared" si="48"/>
        <v>0</v>
      </c>
      <c r="GD27" s="80">
        <f t="shared" si="48"/>
        <v>0</v>
      </c>
      <c r="GE27" s="80">
        <f t="shared" si="48"/>
        <v>0</v>
      </c>
      <c r="GF27" s="80">
        <f t="shared" si="48"/>
        <v>0</v>
      </c>
      <c r="GG27" s="80">
        <f t="shared" si="49"/>
        <v>0</v>
      </c>
      <c r="GH27" s="80">
        <f t="shared" si="49"/>
        <v>0</v>
      </c>
      <c r="GI27" s="80">
        <f t="shared" si="49"/>
        <v>0</v>
      </c>
      <c r="GJ27" s="80">
        <f t="shared" si="49"/>
        <v>0</v>
      </c>
      <c r="GK27" s="80">
        <f t="shared" si="49"/>
        <v>0</v>
      </c>
      <c r="GL27" s="80">
        <f t="shared" si="49"/>
        <v>0</v>
      </c>
      <c r="GM27" s="80">
        <f t="shared" si="49"/>
        <v>0</v>
      </c>
      <c r="GN27" s="80">
        <f t="shared" si="49"/>
        <v>0</v>
      </c>
      <c r="GO27" s="80">
        <f t="shared" si="49"/>
        <v>0</v>
      </c>
      <c r="GP27" s="80">
        <f t="shared" si="49"/>
        <v>0</v>
      </c>
      <c r="GQ27" s="80">
        <f t="shared" si="49"/>
        <v>0</v>
      </c>
      <c r="GR27" s="80">
        <f t="shared" si="49"/>
        <v>0</v>
      </c>
      <c r="GS27" s="80">
        <f t="shared" si="49"/>
        <v>0</v>
      </c>
      <c r="GT27" s="80">
        <f t="shared" si="49"/>
        <v>0</v>
      </c>
      <c r="GU27" s="80">
        <f t="shared" si="49"/>
        <v>0</v>
      </c>
      <c r="GV27" s="80">
        <f t="shared" si="46"/>
        <v>0</v>
      </c>
      <c r="GW27" s="80">
        <f t="shared" si="46"/>
        <v>0</v>
      </c>
      <c r="GX27" s="80">
        <f t="shared" si="47"/>
        <v>0</v>
      </c>
      <c r="GY27" s="80">
        <f t="shared" si="47"/>
        <v>0</v>
      </c>
      <c r="GZ27" s="80">
        <f t="shared" si="47"/>
        <v>0</v>
      </c>
      <c r="HA27" s="80">
        <f t="shared" si="47"/>
        <v>0</v>
      </c>
      <c r="HB27" s="80">
        <f t="shared" si="47"/>
        <v>0</v>
      </c>
      <c r="HC27" s="80">
        <f t="shared" si="47"/>
        <v>0</v>
      </c>
      <c r="HD27" s="80">
        <f t="shared" si="47"/>
        <v>0</v>
      </c>
      <c r="HE27" s="80">
        <f t="shared" si="47"/>
        <v>0</v>
      </c>
      <c r="HF27" s="80">
        <f t="shared" si="47"/>
        <v>0</v>
      </c>
      <c r="HG27" s="80">
        <f t="shared" si="55"/>
        <v>0</v>
      </c>
      <c r="HH27" s="80">
        <f t="shared" si="55"/>
        <v>0</v>
      </c>
      <c r="HI27" s="80">
        <f t="shared" si="55"/>
        <v>0</v>
      </c>
      <c r="HJ27" s="80">
        <f t="shared" si="55"/>
        <v>0</v>
      </c>
      <c r="HK27" s="80">
        <f t="shared" si="55"/>
        <v>0</v>
      </c>
      <c r="HL27" s="80">
        <f t="shared" si="55"/>
        <v>0</v>
      </c>
      <c r="HM27" s="80">
        <f t="shared" si="55"/>
        <v>0</v>
      </c>
      <c r="HN27" s="80">
        <f t="shared" si="55"/>
        <v>0</v>
      </c>
      <c r="HO27" s="80">
        <f t="shared" si="55"/>
        <v>0</v>
      </c>
      <c r="HP27" s="80">
        <f t="shared" si="55"/>
        <v>0</v>
      </c>
      <c r="HQ27" s="80">
        <f t="shared" si="55"/>
        <v>0</v>
      </c>
      <c r="HR27" s="80">
        <f t="shared" si="55"/>
        <v>0</v>
      </c>
      <c r="HS27" s="80">
        <f t="shared" si="55"/>
        <v>0</v>
      </c>
      <c r="HT27" s="80">
        <f t="shared" si="55"/>
        <v>0</v>
      </c>
      <c r="HU27" s="80">
        <f t="shared" si="55"/>
        <v>0</v>
      </c>
      <c r="HV27" s="80">
        <f t="shared" si="55"/>
        <v>0</v>
      </c>
      <c r="HW27" s="80">
        <f t="shared" si="56"/>
        <v>0</v>
      </c>
      <c r="HX27" s="80">
        <f t="shared" si="56"/>
        <v>0</v>
      </c>
      <c r="HY27" s="80">
        <f t="shared" si="56"/>
        <v>0</v>
      </c>
      <c r="HZ27" s="80">
        <f t="shared" si="56"/>
        <v>0</v>
      </c>
      <c r="IA27" s="80">
        <f t="shared" si="56"/>
        <v>0</v>
      </c>
      <c r="IB27" s="80">
        <f t="shared" si="56"/>
        <v>0</v>
      </c>
      <c r="IC27" s="80">
        <f t="shared" si="56"/>
        <v>0</v>
      </c>
      <c r="ID27" s="80">
        <f t="shared" si="56"/>
        <v>0</v>
      </c>
      <c r="IE27" s="80">
        <f t="shared" si="56"/>
        <v>0</v>
      </c>
      <c r="IF27" s="80">
        <f t="shared" si="56"/>
        <v>0</v>
      </c>
      <c r="IG27" s="80">
        <f t="shared" si="56"/>
        <v>0</v>
      </c>
      <c r="IH27" s="80">
        <f t="shared" si="56"/>
        <v>0</v>
      </c>
      <c r="II27" s="80">
        <f t="shared" si="56"/>
        <v>0</v>
      </c>
      <c r="IJ27" s="80">
        <f t="shared" si="56"/>
        <v>0</v>
      </c>
      <c r="IK27" s="80">
        <f t="shared" si="56"/>
        <v>0</v>
      </c>
      <c r="IL27" s="80">
        <f t="shared" si="56"/>
        <v>0</v>
      </c>
      <c r="IM27" s="80">
        <f t="shared" si="56"/>
        <v>0</v>
      </c>
      <c r="IN27" s="80">
        <f t="shared" si="56"/>
        <v>0</v>
      </c>
      <c r="IO27" s="80">
        <f t="shared" si="43"/>
        <v>0</v>
      </c>
      <c r="IP27" s="80">
        <f t="shared" si="43"/>
        <v>0</v>
      </c>
      <c r="IQ27" s="80">
        <f t="shared" si="43"/>
        <v>0</v>
      </c>
      <c r="IR27" s="80">
        <f t="shared" si="43"/>
        <v>0</v>
      </c>
      <c r="IS27" s="80">
        <f t="shared" si="43"/>
        <v>0</v>
      </c>
      <c r="IT27" s="80">
        <f t="shared" si="43"/>
        <v>0</v>
      </c>
      <c r="IU27" s="80">
        <f t="shared" si="43"/>
        <v>0</v>
      </c>
      <c r="IV27" s="80">
        <f t="shared" si="43"/>
        <v>0</v>
      </c>
      <c r="IW27" s="80">
        <f t="shared" si="43"/>
        <v>0</v>
      </c>
      <c r="IX27" s="80">
        <f t="shared" si="43"/>
        <v>0</v>
      </c>
      <c r="IY27" s="80">
        <f t="shared" si="43"/>
        <v>0</v>
      </c>
      <c r="IZ27" s="80">
        <f t="shared" si="43"/>
        <v>0</v>
      </c>
      <c r="JA27" s="80">
        <f t="shared" si="57"/>
        <v>0</v>
      </c>
      <c r="JB27" s="80">
        <f t="shared" si="57"/>
        <v>0</v>
      </c>
      <c r="JC27" s="80">
        <f t="shared" si="57"/>
        <v>0</v>
      </c>
      <c r="JD27" s="80">
        <f t="shared" si="57"/>
        <v>0</v>
      </c>
      <c r="JE27" s="80">
        <f t="shared" si="57"/>
        <v>0</v>
      </c>
      <c r="JF27" s="80">
        <f t="shared" si="57"/>
        <v>0</v>
      </c>
      <c r="JG27" s="80">
        <f t="shared" si="57"/>
        <v>0</v>
      </c>
      <c r="JH27" s="80">
        <f t="shared" si="57"/>
        <v>0</v>
      </c>
      <c r="JI27" s="80">
        <f t="shared" si="57"/>
        <v>0</v>
      </c>
    </row>
    <row r="28" spans="5:269" x14ac:dyDescent="0.25">
      <c r="E28">
        <f t="shared" si="26"/>
        <v>24</v>
      </c>
      <c r="F28">
        <f t="shared" si="20"/>
        <v>4</v>
      </c>
      <c r="G28">
        <f t="shared" si="27"/>
        <v>96</v>
      </c>
      <c r="H28" s="86">
        <f t="shared" si="21"/>
        <v>0.61538461538461542</v>
      </c>
      <c r="I28" s="80">
        <f t="shared" si="22"/>
        <v>10782</v>
      </c>
      <c r="J28" s="80">
        <f t="shared" si="31"/>
        <v>2322.2760454310164</v>
      </c>
      <c r="K28">
        <f t="shared" si="23"/>
        <v>28</v>
      </c>
      <c r="L28">
        <f t="shared" si="24"/>
        <v>172</v>
      </c>
      <c r="M28">
        <f t="shared" si="28"/>
        <v>46478</v>
      </c>
      <c r="O28" s="80">
        <f t="shared" si="58"/>
        <v>0</v>
      </c>
      <c r="P28" s="80">
        <f t="shared" si="58"/>
        <v>0</v>
      </c>
      <c r="Q28" s="80">
        <f t="shared" si="58"/>
        <v>0</v>
      </c>
      <c r="R28" s="80">
        <f t="shared" si="58"/>
        <v>0</v>
      </c>
      <c r="S28" s="80">
        <f t="shared" si="58"/>
        <v>0</v>
      </c>
      <c r="T28" s="80">
        <f t="shared" si="58"/>
        <v>0</v>
      </c>
      <c r="U28" s="80">
        <f t="shared" si="58"/>
        <v>0</v>
      </c>
      <c r="V28" s="80">
        <f t="shared" si="58"/>
        <v>0</v>
      </c>
      <c r="W28" s="80">
        <f t="shared" si="58"/>
        <v>0</v>
      </c>
      <c r="X28" s="80">
        <f t="shared" si="58"/>
        <v>0</v>
      </c>
      <c r="Y28" s="80">
        <f t="shared" si="58"/>
        <v>0</v>
      </c>
      <c r="Z28" s="80">
        <f t="shared" si="58"/>
        <v>0</v>
      </c>
      <c r="AA28" s="80">
        <f t="shared" si="58"/>
        <v>0</v>
      </c>
      <c r="AB28" s="80">
        <f t="shared" si="58"/>
        <v>0</v>
      </c>
      <c r="AC28" s="80">
        <f t="shared" si="58"/>
        <v>0</v>
      </c>
      <c r="AD28" s="80">
        <f t="shared" si="58"/>
        <v>0</v>
      </c>
      <c r="AE28" s="80">
        <f t="shared" si="39"/>
        <v>0</v>
      </c>
      <c r="AF28" s="80">
        <f t="shared" si="39"/>
        <v>0</v>
      </c>
      <c r="AG28" s="80">
        <f t="shared" si="39"/>
        <v>0</v>
      </c>
      <c r="AH28" s="80">
        <f t="shared" si="39"/>
        <v>0</v>
      </c>
      <c r="AI28" s="80">
        <f t="shared" si="39"/>
        <v>0</v>
      </c>
      <c r="AJ28" s="80">
        <f t="shared" si="39"/>
        <v>0</v>
      </c>
      <c r="AK28" s="80">
        <f t="shared" si="39"/>
        <v>0</v>
      </c>
      <c r="AL28" s="80">
        <f t="shared" si="39"/>
        <v>2695.5</v>
      </c>
      <c r="AM28" s="80">
        <f t="shared" si="39"/>
        <v>2695.5</v>
      </c>
      <c r="AN28" s="80">
        <f t="shared" si="39"/>
        <v>2695.5</v>
      </c>
      <c r="AO28" s="80">
        <f t="shared" si="39"/>
        <v>2695.5</v>
      </c>
      <c r="AP28" s="80">
        <f t="shared" si="39"/>
        <v>2322.2760454310164</v>
      </c>
      <c r="AQ28" s="80">
        <f t="shared" si="39"/>
        <v>2322.2760454310164</v>
      </c>
      <c r="AR28" s="80">
        <f t="shared" si="39"/>
        <v>2322.2760454310164</v>
      </c>
      <c r="AS28" s="80">
        <f t="shared" si="39"/>
        <v>2322.2760454310164</v>
      </c>
      <c r="AT28" s="80">
        <f t="shared" si="39"/>
        <v>2322.2760454310164</v>
      </c>
      <c r="AU28" s="80">
        <f t="shared" si="63"/>
        <v>2322.2760454310164</v>
      </c>
      <c r="AV28" s="80">
        <f t="shared" si="63"/>
        <v>2322.2760454310164</v>
      </c>
      <c r="AW28" s="80">
        <f t="shared" si="63"/>
        <v>2322.2760454310164</v>
      </c>
      <c r="AX28" s="80">
        <f t="shared" si="63"/>
        <v>2322.2760454310164</v>
      </c>
      <c r="AY28" s="80">
        <f t="shared" si="63"/>
        <v>2322.2760454310164</v>
      </c>
      <c r="AZ28" s="80">
        <f t="shared" si="63"/>
        <v>2322.2760454310164</v>
      </c>
      <c r="BA28" s="80">
        <f t="shared" si="63"/>
        <v>2322.2760454310164</v>
      </c>
      <c r="BB28" s="80">
        <f t="shared" si="63"/>
        <v>2322.2760454310164</v>
      </c>
      <c r="BC28" s="80">
        <f t="shared" si="63"/>
        <v>2322.2760454310164</v>
      </c>
      <c r="BD28" s="80">
        <f t="shared" si="63"/>
        <v>2322.2760454310164</v>
      </c>
      <c r="BE28" s="80">
        <f t="shared" si="63"/>
        <v>2322.2760454310164</v>
      </c>
      <c r="BF28" s="80">
        <f t="shared" si="63"/>
        <v>2322.2760454310164</v>
      </c>
      <c r="BG28" s="80">
        <f t="shared" si="63"/>
        <v>2322.2760454310164</v>
      </c>
      <c r="BH28" s="80">
        <f t="shared" si="63"/>
        <v>2322.2760454310164</v>
      </c>
      <c r="BI28" s="80">
        <f t="shared" si="63"/>
        <v>2322.2760454310164</v>
      </c>
      <c r="BJ28" s="80">
        <f t="shared" si="63"/>
        <v>2322.2760454310164</v>
      </c>
      <c r="BK28" s="80">
        <f t="shared" si="59"/>
        <v>2322.2760454310164</v>
      </c>
      <c r="BL28" s="80">
        <f t="shared" si="59"/>
        <v>2322.2760454310164</v>
      </c>
      <c r="BM28" s="80">
        <f t="shared" si="59"/>
        <v>2322.2760454310164</v>
      </c>
      <c r="BN28" s="80">
        <f t="shared" si="59"/>
        <v>2322.2760454310164</v>
      </c>
      <c r="BO28" s="80">
        <f t="shared" si="59"/>
        <v>2322.2760454310164</v>
      </c>
      <c r="BP28" s="80">
        <f t="shared" si="59"/>
        <v>2322.2760454310164</v>
      </c>
      <c r="BQ28" s="80">
        <f t="shared" si="59"/>
        <v>2322.2760454310164</v>
      </c>
      <c r="BR28" s="80">
        <f t="shared" si="60"/>
        <v>2322.2760454310164</v>
      </c>
      <c r="BS28" s="80">
        <f t="shared" si="60"/>
        <v>2322.2760454310164</v>
      </c>
      <c r="BT28" s="80">
        <f t="shared" si="60"/>
        <v>2322.2760454310164</v>
      </c>
      <c r="BU28" s="80">
        <f t="shared" si="60"/>
        <v>2322.2760454310164</v>
      </c>
      <c r="BV28" s="80">
        <f t="shared" si="60"/>
        <v>2322.2760454310164</v>
      </c>
      <c r="BW28" s="80">
        <f t="shared" si="60"/>
        <v>2322.2760454310164</v>
      </c>
      <c r="BX28" s="80">
        <f t="shared" si="60"/>
        <v>2322.2760454310164</v>
      </c>
      <c r="BY28" s="80">
        <f t="shared" si="60"/>
        <v>2322.2760454310164</v>
      </c>
      <c r="BZ28" s="80">
        <f t="shared" si="60"/>
        <v>2322.2760454310164</v>
      </c>
      <c r="CA28" s="80">
        <f t="shared" si="60"/>
        <v>2322.2760454310164</v>
      </c>
      <c r="CB28" s="80">
        <f t="shared" si="60"/>
        <v>2322.2760454310164</v>
      </c>
      <c r="CC28" s="80">
        <f t="shared" si="60"/>
        <v>2322.2760454310164</v>
      </c>
      <c r="CD28" s="80">
        <f t="shared" si="60"/>
        <v>2322.2760454310164</v>
      </c>
      <c r="CE28" s="80">
        <f t="shared" si="60"/>
        <v>2322.2760454310164</v>
      </c>
      <c r="CF28" s="80">
        <f t="shared" si="60"/>
        <v>2322.2760454310164</v>
      </c>
      <c r="CG28" s="80">
        <f t="shared" si="60"/>
        <v>2322.2760454310164</v>
      </c>
      <c r="CH28" s="80">
        <f t="shared" si="61"/>
        <v>2322.2760454310164</v>
      </c>
      <c r="CI28" s="80">
        <f t="shared" si="61"/>
        <v>2322.2760454310164</v>
      </c>
      <c r="CJ28" s="80">
        <f t="shared" si="61"/>
        <v>2322.2760454310164</v>
      </c>
      <c r="CK28" s="80">
        <f t="shared" si="61"/>
        <v>2322.2760454310164</v>
      </c>
      <c r="CL28" s="80">
        <f t="shared" si="61"/>
        <v>2322.2760454310164</v>
      </c>
      <c r="CM28" s="80">
        <f t="shared" si="61"/>
        <v>2322.2760454310164</v>
      </c>
      <c r="CN28" s="80">
        <f t="shared" si="61"/>
        <v>2322.2760454310164</v>
      </c>
      <c r="CO28" s="80">
        <f t="shared" si="61"/>
        <v>2322.2760454310164</v>
      </c>
      <c r="CP28" s="80">
        <f t="shared" si="61"/>
        <v>2322.2760454310164</v>
      </c>
      <c r="CQ28" s="80">
        <f t="shared" si="61"/>
        <v>2322.2760454310164</v>
      </c>
      <c r="CR28" s="80">
        <f t="shared" si="61"/>
        <v>2322.2760454310164</v>
      </c>
      <c r="CS28" s="80">
        <f t="shared" si="61"/>
        <v>2322.2760454310164</v>
      </c>
      <c r="CT28" s="80">
        <f t="shared" si="61"/>
        <v>2322.2760454310164</v>
      </c>
      <c r="CU28" s="80">
        <f t="shared" si="61"/>
        <v>2322.2760454310164</v>
      </c>
      <c r="CV28" s="80">
        <f t="shared" si="61"/>
        <v>2322.2760454310164</v>
      </c>
      <c r="CW28" s="80">
        <f t="shared" si="61"/>
        <v>2322.2760454310164</v>
      </c>
      <c r="CX28" s="80">
        <f t="shared" si="62"/>
        <v>2322.2760454310164</v>
      </c>
      <c r="CY28" s="80">
        <f t="shared" si="62"/>
        <v>2322.2760454310164</v>
      </c>
      <c r="CZ28" s="80">
        <f t="shared" si="62"/>
        <v>2322.2760454310164</v>
      </c>
      <c r="DA28" s="80">
        <f t="shared" si="62"/>
        <v>2322.2760454310164</v>
      </c>
      <c r="DB28" s="80">
        <f t="shared" si="62"/>
        <v>2322.2760454310164</v>
      </c>
      <c r="DC28" s="80">
        <f t="shared" si="62"/>
        <v>2322.2760454310164</v>
      </c>
      <c r="DD28" s="80">
        <f t="shared" si="62"/>
        <v>2322.2760454310164</v>
      </c>
      <c r="DE28" s="80">
        <f t="shared" si="62"/>
        <v>2322.2760454310164</v>
      </c>
      <c r="DF28" s="80">
        <f t="shared" si="51"/>
        <v>2322.2760454310164</v>
      </c>
      <c r="DG28" s="80">
        <f t="shared" si="51"/>
        <v>2322.2760454310164</v>
      </c>
      <c r="DH28" s="80">
        <f t="shared" si="51"/>
        <v>2322.2760454310164</v>
      </c>
      <c r="DI28" s="80">
        <f t="shared" si="51"/>
        <v>2322.2760454310164</v>
      </c>
      <c r="DJ28" s="80">
        <f t="shared" si="51"/>
        <v>2322.2760454310164</v>
      </c>
      <c r="DK28" s="80">
        <f t="shared" si="51"/>
        <v>2322.2760454310164</v>
      </c>
      <c r="DL28" s="80">
        <f t="shared" si="51"/>
        <v>2322.2760454310164</v>
      </c>
      <c r="DM28" s="80">
        <f t="shared" si="51"/>
        <v>2322.2760454310164</v>
      </c>
      <c r="DN28" s="80">
        <f t="shared" si="51"/>
        <v>2322.2760454310164</v>
      </c>
      <c r="DO28" s="80">
        <f t="shared" si="51"/>
        <v>2322.2760454310164</v>
      </c>
      <c r="DP28" s="80">
        <f t="shared" si="51"/>
        <v>2322.2760454310164</v>
      </c>
      <c r="DQ28" s="80">
        <f t="shared" si="51"/>
        <v>2322.2760454310164</v>
      </c>
      <c r="DR28" s="80">
        <f t="shared" si="51"/>
        <v>2322.2760454310164</v>
      </c>
      <c r="DS28" s="80">
        <f t="shared" si="51"/>
        <v>2322.2760454310164</v>
      </c>
      <c r="DT28" s="80">
        <f t="shared" si="51"/>
        <v>2322.2760454310164</v>
      </c>
      <c r="DU28" s="80">
        <f t="shared" si="51"/>
        <v>2322.2760454310164</v>
      </c>
      <c r="DV28" s="80">
        <f t="shared" si="52"/>
        <v>2322.2760454310164</v>
      </c>
      <c r="DW28" s="80">
        <f t="shared" si="52"/>
        <v>2322.2760454310164</v>
      </c>
      <c r="DX28" s="80">
        <f t="shared" si="52"/>
        <v>2322.2760454310164</v>
      </c>
      <c r="DY28" s="80">
        <f t="shared" si="52"/>
        <v>2322.2760454310164</v>
      </c>
      <c r="DZ28" s="80">
        <f t="shared" si="52"/>
        <v>2322.2760454310164</v>
      </c>
      <c r="EA28" s="80">
        <f t="shared" si="52"/>
        <v>2322.2760454310164</v>
      </c>
      <c r="EB28" s="80">
        <f t="shared" si="52"/>
        <v>2322.2760454310164</v>
      </c>
      <c r="EC28" s="80">
        <f t="shared" si="52"/>
        <v>2322.2760454310164</v>
      </c>
      <c r="ED28" s="80">
        <f t="shared" si="52"/>
        <v>2322.2760454310164</v>
      </c>
      <c r="EE28" s="80">
        <f t="shared" si="52"/>
        <v>2322.2760454310164</v>
      </c>
      <c r="EF28" s="80">
        <f t="shared" si="52"/>
        <v>2322.2760454310164</v>
      </c>
      <c r="EG28" s="80">
        <f t="shared" si="52"/>
        <v>2322.2760454310164</v>
      </c>
      <c r="EH28" s="80">
        <f t="shared" si="52"/>
        <v>2322.2760454310164</v>
      </c>
      <c r="EI28" s="80">
        <f t="shared" si="52"/>
        <v>2322.2760454310164</v>
      </c>
      <c r="EJ28" s="80">
        <f t="shared" si="52"/>
        <v>2322.2760454310164</v>
      </c>
      <c r="EK28" s="80">
        <f t="shared" si="52"/>
        <v>2322.2760454310164</v>
      </c>
      <c r="EL28" s="80">
        <f t="shared" si="53"/>
        <v>2322.2760454310164</v>
      </c>
      <c r="EM28" s="80">
        <f t="shared" si="53"/>
        <v>2322.2760454310164</v>
      </c>
      <c r="EN28" s="80">
        <f t="shared" si="53"/>
        <v>2322.2760454310164</v>
      </c>
      <c r="EO28" s="80">
        <f t="shared" si="53"/>
        <v>2322.2760454310164</v>
      </c>
      <c r="EP28" s="80">
        <f t="shared" si="53"/>
        <v>2322.2760454310164</v>
      </c>
      <c r="EQ28" s="80">
        <f t="shared" si="53"/>
        <v>2322.2760454310164</v>
      </c>
      <c r="ER28" s="80">
        <f t="shared" si="53"/>
        <v>2322.2760454310164</v>
      </c>
      <c r="ES28" s="80">
        <f t="shared" si="53"/>
        <v>2322.2760454310164</v>
      </c>
      <c r="ET28" s="80">
        <f t="shared" si="53"/>
        <v>2322.2760454310164</v>
      </c>
      <c r="EU28" s="80">
        <f t="shared" si="53"/>
        <v>2322.2760454310164</v>
      </c>
      <c r="EV28" s="80">
        <f t="shared" si="53"/>
        <v>2322.2760454310164</v>
      </c>
      <c r="EW28" s="80">
        <f t="shared" si="53"/>
        <v>2322.2760454310164</v>
      </c>
      <c r="EX28" s="80">
        <f t="shared" si="53"/>
        <v>2322.2760454310164</v>
      </c>
      <c r="EY28" s="80">
        <f t="shared" si="53"/>
        <v>2322.2760454310164</v>
      </c>
      <c r="EZ28" s="80">
        <f t="shared" si="53"/>
        <v>2322.2760454310164</v>
      </c>
      <c r="FA28" s="80">
        <f t="shared" si="53"/>
        <v>2322.2760454310164</v>
      </c>
      <c r="FB28" s="80">
        <f t="shared" si="54"/>
        <v>2322.2760454310164</v>
      </c>
      <c r="FC28" s="80">
        <f t="shared" si="54"/>
        <v>2322.2760454310164</v>
      </c>
      <c r="FD28" s="80">
        <f t="shared" si="54"/>
        <v>2322.2760454310164</v>
      </c>
      <c r="FE28" s="80">
        <f t="shared" si="54"/>
        <v>2322.2760454310164</v>
      </c>
      <c r="FF28" s="80">
        <f t="shared" si="54"/>
        <v>2322.2760454310164</v>
      </c>
      <c r="FG28" s="80">
        <f t="shared" si="54"/>
        <v>2322.2760454310164</v>
      </c>
      <c r="FH28" s="80">
        <f t="shared" si="54"/>
        <v>2322.2760454310164</v>
      </c>
      <c r="FI28" s="80">
        <f t="shared" si="54"/>
        <v>2322.2760454310164</v>
      </c>
      <c r="FJ28" s="80">
        <f t="shared" si="54"/>
        <v>2322.2760454310164</v>
      </c>
      <c r="FK28" s="80">
        <f t="shared" si="54"/>
        <v>2322.2760454310164</v>
      </c>
      <c r="FL28" s="80">
        <f t="shared" si="54"/>
        <v>2322.2760454310164</v>
      </c>
      <c r="FM28" s="80">
        <f t="shared" si="54"/>
        <v>2322.2760454310164</v>
      </c>
      <c r="FN28" s="80">
        <f t="shared" si="54"/>
        <v>2322.2760454310164</v>
      </c>
      <c r="FO28" s="80">
        <f t="shared" si="54"/>
        <v>2322.2760454310164</v>
      </c>
      <c r="FP28" s="80">
        <f t="shared" si="54"/>
        <v>2322.2760454310164</v>
      </c>
      <c r="FQ28" s="80">
        <f t="shared" si="54"/>
        <v>2322.2760454310164</v>
      </c>
      <c r="FR28" s="80">
        <f t="shared" si="48"/>
        <v>2322.2760454310164</v>
      </c>
      <c r="FS28" s="80">
        <f t="shared" si="48"/>
        <v>2322.2760454310164</v>
      </c>
      <c r="FT28" s="80">
        <f t="shared" si="48"/>
        <v>2322.2760454310164</v>
      </c>
      <c r="FU28" s="80">
        <f t="shared" si="48"/>
        <v>2322.2760454310164</v>
      </c>
      <c r="FV28" s="80">
        <f t="shared" si="48"/>
        <v>2322.2760454310164</v>
      </c>
      <c r="FW28" s="80">
        <f t="shared" si="48"/>
        <v>2322.2760454310164</v>
      </c>
      <c r="FX28" s="80">
        <f t="shared" si="48"/>
        <v>2322.2760454310164</v>
      </c>
      <c r="FY28" s="80">
        <f t="shared" si="48"/>
        <v>2322.2760454310164</v>
      </c>
      <c r="FZ28" s="80">
        <f t="shared" si="48"/>
        <v>2322.2760454310164</v>
      </c>
      <c r="GA28" s="80">
        <f t="shared" si="48"/>
        <v>2322.2760454310164</v>
      </c>
      <c r="GB28" s="80">
        <f t="shared" si="48"/>
        <v>2322.2760454310164</v>
      </c>
      <c r="GC28" s="80">
        <f t="shared" si="48"/>
        <v>2322.2760454310164</v>
      </c>
      <c r="GD28" s="80">
        <f t="shared" si="48"/>
        <v>0</v>
      </c>
      <c r="GE28" s="80">
        <f t="shared" si="48"/>
        <v>0</v>
      </c>
      <c r="GF28" s="80">
        <f t="shared" si="48"/>
        <v>0</v>
      </c>
      <c r="GG28" s="80">
        <f t="shared" si="49"/>
        <v>0</v>
      </c>
      <c r="GH28" s="80">
        <f t="shared" si="49"/>
        <v>0</v>
      </c>
      <c r="GI28" s="80">
        <f t="shared" si="49"/>
        <v>0</v>
      </c>
      <c r="GJ28" s="80">
        <f t="shared" si="49"/>
        <v>0</v>
      </c>
      <c r="GK28" s="80">
        <f t="shared" si="49"/>
        <v>0</v>
      </c>
      <c r="GL28" s="80">
        <f t="shared" si="49"/>
        <v>0</v>
      </c>
      <c r="GM28" s="80">
        <f t="shared" si="49"/>
        <v>0</v>
      </c>
      <c r="GN28" s="80">
        <f t="shared" si="49"/>
        <v>0</v>
      </c>
      <c r="GO28" s="80">
        <f t="shared" si="49"/>
        <v>0</v>
      </c>
      <c r="GP28" s="80">
        <f t="shared" si="49"/>
        <v>0</v>
      </c>
      <c r="GQ28" s="80">
        <f t="shared" si="49"/>
        <v>0</v>
      </c>
      <c r="GR28" s="80">
        <f t="shared" si="49"/>
        <v>0</v>
      </c>
      <c r="GS28" s="80">
        <f t="shared" si="49"/>
        <v>0</v>
      </c>
      <c r="GT28" s="80">
        <f t="shared" si="49"/>
        <v>0</v>
      </c>
      <c r="GU28" s="80">
        <f t="shared" si="49"/>
        <v>0</v>
      </c>
      <c r="GV28" s="80">
        <f t="shared" si="46"/>
        <v>0</v>
      </c>
      <c r="GW28" s="80">
        <f t="shared" si="46"/>
        <v>0</v>
      </c>
      <c r="GX28" s="80">
        <f t="shared" si="47"/>
        <v>0</v>
      </c>
      <c r="GY28" s="80">
        <f t="shared" si="47"/>
        <v>0</v>
      </c>
      <c r="GZ28" s="80">
        <f t="shared" si="47"/>
        <v>0</v>
      </c>
      <c r="HA28" s="80">
        <f t="shared" si="47"/>
        <v>0</v>
      </c>
      <c r="HB28" s="80">
        <f t="shared" si="47"/>
        <v>0</v>
      </c>
      <c r="HC28" s="80">
        <f t="shared" si="47"/>
        <v>0</v>
      </c>
      <c r="HD28" s="80">
        <f t="shared" si="47"/>
        <v>0</v>
      </c>
      <c r="HE28" s="80">
        <f t="shared" si="47"/>
        <v>0</v>
      </c>
      <c r="HF28" s="80">
        <f t="shared" si="47"/>
        <v>0</v>
      </c>
      <c r="HG28" s="80">
        <f t="shared" si="55"/>
        <v>0</v>
      </c>
      <c r="HH28" s="80">
        <f t="shared" si="55"/>
        <v>0</v>
      </c>
      <c r="HI28" s="80">
        <f t="shared" si="55"/>
        <v>0</v>
      </c>
      <c r="HJ28" s="80">
        <f t="shared" si="55"/>
        <v>0</v>
      </c>
      <c r="HK28" s="80">
        <f t="shared" si="55"/>
        <v>0</v>
      </c>
      <c r="HL28" s="80">
        <f t="shared" si="55"/>
        <v>0</v>
      </c>
      <c r="HM28" s="80">
        <f t="shared" si="55"/>
        <v>0</v>
      </c>
      <c r="HN28" s="80">
        <f t="shared" si="55"/>
        <v>0</v>
      </c>
      <c r="HO28" s="80">
        <f t="shared" si="55"/>
        <v>0</v>
      </c>
      <c r="HP28" s="80">
        <f t="shared" si="55"/>
        <v>0</v>
      </c>
      <c r="HQ28" s="80">
        <f t="shared" si="55"/>
        <v>0</v>
      </c>
      <c r="HR28" s="80">
        <f t="shared" si="55"/>
        <v>0</v>
      </c>
      <c r="HS28" s="80">
        <f t="shared" si="55"/>
        <v>0</v>
      </c>
      <c r="HT28" s="80">
        <f t="shared" si="55"/>
        <v>0</v>
      </c>
      <c r="HU28" s="80">
        <f t="shared" si="55"/>
        <v>0</v>
      </c>
      <c r="HV28" s="80">
        <f t="shared" si="55"/>
        <v>0</v>
      </c>
      <c r="HW28" s="80">
        <f t="shared" si="56"/>
        <v>0</v>
      </c>
      <c r="HX28" s="80">
        <f t="shared" si="56"/>
        <v>0</v>
      </c>
      <c r="HY28" s="80">
        <f t="shared" si="56"/>
        <v>0</v>
      </c>
      <c r="HZ28" s="80">
        <f t="shared" si="56"/>
        <v>0</v>
      </c>
      <c r="IA28" s="80">
        <f t="shared" si="56"/>
        <v>0</v>
      </c>
      <c r="IB28" s="80">
        <f t="shared" si="56"/>
        <v>0</v>
      </c>
      <c r="IC28" s="80">
        <f t="shared" si="56"/>
        <v>0</v>
      </c>
      <c r="ID28" s="80">
        <f t="shared" si="56"/>
        <v>0</v>
      </c>
      <c r="IE28" s="80">
        <f t="shared" si="56"/>
        <v>0</v>
      </c>
      <c r="IF28" s="80">
        <f t="shared" si="56"/>
        <v>0</v>
      </c>
      <c r="IG28" s="80">
        <f t="shared" si="56"/>
        <v>0</v>
      </c>
      <c r="IH28" s="80">
        <f t="shared" si="56"/>
        <v>0</v>
      </c>
      <c r="II28" s="80">
        <f t="shared" si="56"/>
        <v>0</v>
      </c>
      <c r="IJ28" s="80">
        <f t="shared" si="56"/>
        <v>0</v>
      </c>
      <c r="IK28" s="80">
        <f t="shared" si="56"/>
        <v>0</v>
      </c>
      <c r="IL28" s="80">
        <f t="shared" si="56"/>
        <v>0</v>
      </c>
      <c r="IM28" s="80">
        <f t="shared" si="56"/>
        <v>0</v>
      </c>
      <c r="IN28" s="80">
        <f t="shared" si="56"/>
        <v>0</v>
      </c>
      <c r="IO28" s="80">
        <f t="shared" si="43"/>
        <v>0</v>
      </c>
      <c r="IP28" s="80">
        <f t="shared" si="43"/>
        <v>0</v>
      </c>
      <c r="IQ28" s="80">
        <f t="shared" si="43"/>
        <v>0</v>
      </c>
      <c r="IR28" s="80">
        <f t="shared" si="43"/>
        <v>0</v>
      </c>
      <c r="IS28" s="80">
        <f t="shared" si="43"/>
        <v>0</v>
      </c>
      <c r="IT28" s="80">
        <f t="shared" si="43"/>
        <v>0</v>
      </c>
      <c r="IU28" s="80">
        <f t="shared" si="43"/>
        <v>0</v>
      </c>
      <c r="IV28" s="80">
        <f t="shared" si="43"/>
        <v>0</v>
      </c>
      <c r="IW28" s="80">
        <f t="shared" si="43"/>
        <v>0</v>
      </c>
      <c r="IX28" s="80">
        <f t="shared" si="43"/>
        <v>0</v>
      </c>
      <c r="IY28" s="80">
        <f t="shared" si="43"/>
        <v>0</v>
      </c>
      <c r="IZ28" s="80">
        <f t="shared" si="43"/>
        <v>0</v>
      </c>
      <c r="JA28" s="80">
        <f t="shared" si="57"/>
        <v>0</v>
      </c>
      <c r="JB28" s="80">
        <f t="shared" si="57"/>
        <v>0</v>
      </c>
      <c r="JC28" s="80">
        <f t="shared" si="57"/>
        <v>0</v>
      </c>
      <c r="JD28" s="80">
        <f t="shared" si="57"/>
        <v>0</v>
      </c>
      <c r="JE28" s="80">
        <f t="shared" si="57"/>
        <v>0</v>
      </c>
      <c r="JF28" s="80">
        <f t="shared" si="57"/>
        <v>0</v>
      </c>
      <c r="JG28" s="80">
        <f t="shared" si="57"/>
        <v>0</v>
      </c>
      <c r="JH28" s="80">
        <f t="shared" si="57"/>
        <v>0</v>
      </c>
      <c r="JI28" s="80">
        <f t="shared" si="57"/>
        <v>0</v>
      </c>
    </row>
    <row r="29" spans="5:269" x14ac:dyDescent="0.25">
      <c r="E29">
        <f t="shared" si="26"/>
        <v>25</v>
      </c>
      <c r="F29">
        <f t="shared" si="20"/>
        <v>4</v>
      </c>
      <c r="G29">
        <f t="shared" si="27"/>
        <v>100</v>
      </c>
      <c r="H29" s="86">
        <f t="shared" si="21"/>
        <v>0.64102564102564108</v>
      </c>
      <c r="I29" s="80">
        <f t="shared" si="22"/>
        <v>10782</v>
      </c>
      <c r="J29" s="80">
        <f t="shared" si="31"/>
        <v>2322.2760454310164</v>
      </c>
      <c r="K29">
        <f t="shared" si="23"/>
        <v>29</v>
      </c>
      <c r="L29">
        <f t="shared" si="24"/>
        <v>173</v>
      </c>
      <c r="M29">
        <f t="shared" si="28"/>
        <v>46508</v>
      </c>
      <c r="O29" s="80">
        <f t="shared" si="58"/>
        <v>0</v>
      </c>
      <c r="P29" s="80">
        <f t="shared" si="58"/>
        <v>0</v>
      </c>
      <c r="Q29" s="80">
        <f t="shared" si="58"/>
        <v>0</v>
      </c>
      <c r="R29" s="80">
        <f t="shared" si="58"/>
        <v>0</v>
      </c>
      <c r="S29" s="80">
        <f t="shared" si="58"/>
        <v>0</v>
      </c>
      <c r="T29" s="80">
        <f t="shared" si="58"/>
        <v>0</v>
      </c>
      <c r="U29" s="80">
        <f t="shared" si="58"/>
        <v>0</v>
      </c>
      <c r="V29" s="80">
        <f t="shared" si="58"/>
        <v>0</v>
      </c>
      <c r="W29" s="80">
        <f t="shared" si="58"/>
        <v>0</v>
      </c>
      <c r="X29" s="80">
        <f t="shared" si="58"/>
        <v>0</v>
      </c>
      <c r="Y29" s="80">
        <f t="shared" si="58"/>
        <v>0</v>
      </c>
      <c r="Z29" s="80">
        <f t="shared" si="58"/>
        <v>0</v>
      </c>
      <c r="AA29" s="80">
        <f t="shared" si="58"/>
        <v>0</v>
      </c>
      <c r="AB29" s="80">
        <f t="shared" si="58"/>
        <v>0</v>
      </c>
      <c r="AC29" s="80">
        <f t="shared" si="58"/>
        <v>0</v>
      </c>
      <c r="AD29" s="80">
        <f t="shared" si="58"/>
        <v>0</v>
      </c>
      <c r="AE29" s="80">
        <f t="shared" si="39"/>
        <v>0</v>
      </c>
      <c r="AF29" s="80">
        <f t="shared" si="39"/>
        <v>0</v>
      </c>
      <c r="AG29" s="80">
        <f t="shared" si="39"/>
        <v>0</v>
      </c>
      <c r="AH29" s="80">
        <f t="shared" si="39"/>
        <v>0</v>
      </c>
      <c r="AI29" s="80">
        <f t="shared" si="39"/>
        <v>0</v>
      </c>
      <c r="AJ29" s="80">
        <f t="shared" si="39"/>
        <v>0</v>
      </c>
      <c r="AK29" s="80">
        <f t="shared" si="39"/>
        <v>0</v>
      </c>
      <c r="AL29" s="80">
        <f t="shared" si="39"/>
        <v>0</v>
      </c>
      <c r="AM29" s="80">
        <f t="shared" si="39"/>
        <v>2695.5</v>
      </c>
      <c r="AN29" s="80">
        <f t="shared" si="39"/>
        <v>2695.5</v>
      </c>
      <c r="AO29" s="80">
        <f t="shared" si="39"/>
        <v>2695.5</v>
      </c>
      <c r="AP29" s="80">
        <f t="shared" si="39"/>
        <v>2695.5</v>
      </c>
      <c r="AQ29" s="80">
        <f t="shared" si="39"/>
        <v>2322.2760454310164</v>
      </c>
      <c r="AR29" s="80">
        <f t="shared" si="39"/>
        <v>2322.2760454310164</v>
      </c>
      <c r="AS29" s="80">
        <f t="shared" si="39"/>
        <v>2322.2760454310164</v>
      </c>
      <c r="AT29" s="80">
        <f t="shared" si="39"/>
        <v>2322.2760454310164</v>
      </c>
      <c r="AU29" s="80">
        <f t="shared" si="63"/>
        <v>2322.2760454310164</v>
      </c>
      <c r="AV29" s="80">
        <f t="shared" si="63"/>
        <v>2322.2760454310164</v>
      </c>
      <c r="AW29" s="80">
        <f t="shared" si="63"/>
        <v>2322.2760454310164</v>
      </c>
      <c r="AX29" s="80">
        <f t="shared" si="63"/>
        <v>2322.2760454310164</v>
      </c>
      <c r="AY29" s="80">
        <f t="shared" si="63"/>
        <v>2322.2760454310164</v>
      </c>
      <c r="AZ29" s="80">
        <f t="shared" si="63"/>
        <v>2322.2760454310164</v>
      </c>
      <c r="BA29" s="80">
        <f t="shared" si="63"/>
        <v>2322.2760454310164</v>
      </c>
      <c r="BB29" s="80">
        <f t="shared" si="63"/>
        <v>2322.2760454310164</v>
      </c>
      <c r="BC29" s="80">
        <f t="shared" si="63"/>
        <v>2322.2760454310164</v>
      </c>
      <c r="BD29" s="80">
        <f t="shared" si="63"/>
        <v>2322.2760454310164</v>
      </c>
      <c r="BE29" s="80">
        <f t="shared" si="63"/>
        <v>2322.2760454310164</v>
      </c>
      <c r="BF29" s="80">
        <f t="shared" si="63"/>
        <v>2322.2760454310164</v>
      </c>
      <c r="BG29" s="80">
        <f t="shared" si="63"/>
        <v>2322.2760454310164</v>
      </c>
      <c r="BH29" s="80">
        <f t="shared" si="63"/>
        <v>2322.2760454310164</v>
      </c>
      <c r="BI29" s="80">
        <f t="shared" si="63"/>
        <v>2322.2760454310164</v>
      </c>
      <c r="BJ29" s="80">
        <f t="shared" si="63"/>
        <v>2322.2760454310164</v>
      </c>
      <c r="BK29" s="80">
        <f t="shared" si="59"/>
        <v>2322.2760454310164</v>
      </c>
      <c r="BL29" s="80">
        <f t="shared" si="59"/>
        <v>2322.2760454310164</v>
      </c>
      <c r="BM29" s="80">
        <f t="shared" si="59"/>
        <v>2322.2760454310164</v>
      </c>
      <c r="BN29" s="80">
        <f t="shared" si="59"/>
        <v>2322.2760454310164</v>
      </c>
      <c r="BO29" s="80">
        <f t="shared" si="59"/>
        <v>2322.2760454310164</v>
      </c>
      <c r="BP29" s="80">
        <f t="shared" si="59"/>
        <v>2322.2760454310164</v>
      </c>
      <c r="BQ29" s="80">
        <f t="shared" si="59"/>
        <v>2322.2760454310164</v>
      </c>
      <c r="BR29" s="80">
        <f t="shared" si="60"/>
        <v>2322.2760454310164</v>
      </c>
      <c r="BS29" s="80">
        <f t="shared" si="60"/>
        <v>2322.2760454310164</v>
      </c>
      <c r="BT29" s="80">
        <f t="shared" si="60"/>
        <v>2322.2760454310164</v>
      </c>
      <c r="BU29" s="80">
        <f t="shared" si="60"/>
        <v>2322.2760454310164</v>
      </c>
      <c r="BV29" s="80">
        <f t="shared" si="60"/>
        <v>2322.2760454310164</v>
      </c>
      <c r="BW29" s="80">
        <f t="shared" si="60"/>
        <v>2322.2760454310164</v>
      </c>
      <c r="BX29" s="80">
        <f t="shared" si="60"/>
        <v>2322.2760454310164</v>
      </c>
      <c r="BY29" s="80">
        <f t="shared" si="60"/>
        <v>2322.2760454310164</v>
      </c>
      <c r="BZ29" s="80">
        <f t="shared" si="60"/>
        <v>2322.2760454310164</v>
      </c>
      <c r="CA29" s="80">
        <f t="shared" si="60"/>
        <v>2322.2760454310164</v>
      </c>
      <c r="CB29" s="80">
        <f t="shared" si="60"/>
        <v>2322.2760454310164</v>
      </c>
      <c r="CC29" s="80">
        <f t="shared" si="60"/>
        <v>2322.2760454310164</v>
      </c>
      <c r="CD29" s="80">
        <f t="shared" si="60"/>
        <v>2322.2760454310164</v>
      </c>
      <c r="CE29" s="80">
        <f t="shared" si="60"/>
        <v>2322.2760454310164</v>
      </c>
      <c r="CF29" s="80">
        <f t="shared" si="60"/>
        <v>2322.2760454310164</v>
      </c>
      <c r="CG29" s="80">
        <f t="shared" si="60"/>
        <v>2322.2760454310164</v>
      </c>
      <c r="CH29" s="80">
        <f t="shared" si="61"/>
        <v>2322.2760454310164</v>
      </c>
      <c r="CI29" s="80">
        <f t="shared" si="61"/>
        <v>2322.2760454310164</v>
      </c>
      <c r="CJ29" s="80">
        <f t="shared" si="61"/>
        <v>2322.2760454310164</v>
      </c>
      <c r="CK29" s="80">
        <f t="shared" si="61"/>
        <v>2322.2760454310164</v>
      </c>
      <c r="CL29" s="80">
        <f t="shared" si="61"/>
        <v>2322.2760454310164</v>
      </c>
      <c r="CM29" s="80">
        <f t="shared" si="61"/>
        <v>2322.2760454310164</v>
      </c>
      <c r="CN29" s="80">
        <f t="shared" si="61"/>
        <v>2322.2760454310164</v>
      </c>
      <c r="CO29" s="80">
        <f t="shared" si="61"/>
        <v>2322.2760454310164</v>
      </c>
      <c r="CP29" s="80">
        <f t="shared" si="61"/>
        <v>2322.2760454310164</v>
      </c>
      <c r="CQ29" s="80">
        <f t="shared" si="61"/>
        <v>2322.2760454310164</v>
      </c>
      <c r="CR29" s="80">
        <f t="shared" si="61"/>
        <v>2322.2760454310164</v>
      </c>
      <c r="CS29" s="80">
        <f t="shared" si="61"/>
        <v>2322.2760454310164</v>
      </c>
      <c r="CT29" s="80">
        <f t="shared" si="61"/>
        <v>2322.2760454310164</v>
      </c>
      <c r="CU29" s="80">
        <f t="shared" si="61"/>
        <v>2322.2760454310164</v>
      </c>
      <c r="CV29" s="80">
        <f t="shared" si="61"/>
        <v>2322.2760454310164</v>
      </c>
      <c r="CW29" s="80">
        <f t="shared" si="61"/>
        <v>2322.2760454310164</v>
      </c>
      <c r="CX29" s="80">
        <f t="shared" si="62"/>
        <v>2322.2760454310164</v>
      </c>
      <c r="CY29" s="80">
        <f t="shared" si="62"/>
        <v>2322.2760454310164</v>
      </c>
      <c r="CZ29" s="80">
        <f t="shared" si="62"/>
        <v>2322.2760454310164</v>
      </c>
      <c r="DA29" s="80">
        <f t="shared" si="62"/>
        <v>2322.2760454310164</v>
      </c>
      <c r="DB29" s="80">
        <f t="shared" si="62"/>
        <v>2322.2760454310164</v>
      </c>
      <c r="DC29" s="80">
        <f t="shared" si="62"/>
        <v>2322.2760454310164</v>
      </c>
      <c r="DD29" s="80">
        <f t="shared" si="62"/>
        <v>2322.2760454310164</v>
      </c>
      <c r="DE29" s="80">
        <f t="shared" si="62"/>
        <v>2322.2760454310164</v>
      </c>
      <c r="DF29" s="80">
        <f t="shared" si="51"/>
        <v>2322.2760454310164</v>
      </c>
      <c r="DG29" s="80">
        <f t="shared" si="51"/>
        <v>2322.2760454310164</v>
      </c>
      <c r="DH29" s="80">
        <f t="shared" si="51"/>
        <v>2322.2760454310164</v>
      </c>
      <c r="DI29" s="80">
        <f t="shared" si="51"/>
        <v>2322.2760454310164</v>
      </c>
      <c r="DJ29" s="80">
        <f t="shared" si="51"/>
        <v>2322.2760454310164</v>
      </c>
      <c r="DK29" s="80">
        <f t="shared" si="51"/>
        <v>2322.2760454310164</v>
      </c>
      <c r="DL29" s="80">
        <f t="shared" si="51"/>
        <v>2322.2760454310164</v>
      </c>
      <c r="DM29" s="80">
        <f t="shared" si="51"/>
        <v>2322.2760454310164</v>
      </c>
      <c r="DN29" s="80">
        <f t="shared" si="51"/>
        <v>2322.2760454310164</v>
      </c>
      <c r="DO29" s="80">
        <f t="shared" si="51"/>
        <v>2322.2760454310164</v>
      </c>
      <c r="DP29" s="80">
        <f t="shared" si="51"/>
        <v>2322.2760454310164</v>
      </c>
      <c r="DQ29" s="80">
        <f t="shared" si="51"/>
        <v>2322.2760454310164</v>
      </c>
      <c r="DR29" s="80">
        <f t="shared" si="51"/>
        <v>2322.2760454310164</v>
      </c>
      <c r="DS29" s="80">
        <f t="shared" si="51"/>
        <v>2322.2760454310164</v>
      </c>
      <c r="DT29" s="80">
        <f t="shared" si="51"/>
        <v>2322.2760454310164</v>
      </c>
      <c r="DU29" s="80">
        <f t="shared" si="51"/>
        <v>2322.2760454310164</v>
      </c>
      <c r="DV29" s="80">
        <f t="shared" si="52"/>
        <v>2322.2760454310164</v>
      </c>
      <c r="DW29" s="80">
        <f t="shared" si="52"/>
        <v>2322.2760454310164</v>
      </c>
      <c r="DX29" s="80">
        <f t="shared" si="52"/>
        <v>2322.2760454310164</v>
      </c>
      <c r="DY29" s="80">
        <f t="shared" si="52"/>
        <v>2322.2760454310164</v>
      </c>
      <c r="DZ29" s="80">
        <f t="shared" si="52"/>
        <v>2322.2760454310164</v>
      </c>
      <c r="EA29" s="80">
        <f t="shared" si="52"/>
        <v>2322.2760454310164</v>
      </c>
      <c r="EB29" s="80">
        <f t="shared" si="52"/>
        <v>2322.2760454310164</v>
      </c>
      <c r="EC29" s="80">
        <f t="shared" si="52"/>
        <v>2322.2760454310164</v>
      </c>
      <c r="ED29" s="80">
        <f t="shared" si="52"/>
        <v>2322.2760454310164</v>
      </c>
      <c r="EE29" s="80">
        <f t="shared" si="52"/>
        <v>2322.2760454310164</v>
      </c>
      <c r="EF29" s="80">
        <f t="shared" si="52"/>
        <v>2322.2760454310164</v>
      </c>
      <c r="EG29" s="80">
        <f t="shared" si="52"/>
        <v>2322.2760454310164</v>
      </c>
      <c r="EH29" s="80">
        <f t="shared" si="52"/>
        <v>2322.2760454310164</v>
      </c>
      <c r="EI29" s="80">
        <f t="shared" si="52"/>
        <v>2322.2760454310164</v>
      </c>
      <c r="EJ29" s="80">
        <f t="shared" si="52"/>
        <v>2322.2760454310164</v>
      </c>
      <c r="EK29" s="80">
        <f t="shared" si="52"/>
        <v>2322.2760454310164</v>
      </c>
      <c r="EL29" s="80">
        <f t="shared" si="53"/>
        <v>2322.2760454310164</v>
      </c>
      <c r="EM29" s="80">
        <f t="shared" si="53"/>
        <v>2322.2760454310164</v>
      </c>
      <c r="EN29" s="80">
        <f t="shared" si="53"/>
        <v>2322.2760454310164</v>
      </c>
      <c r="EO29" s="80">
        <f t="shared" si="53"/>
        <v>2322.2760454310164</v>
      </c>
      <c r="EP29" s="80">
        <f t="shared" si="53"/>
        <v>2322.2760454310164</v>
      </c>
      <c r="EQ29" s="80">
        <f t="shared" si="53"/>
        <v>2322.2760454310164</v>
      </c>
      <c r="ER29" s="80">
        <f t="shared" si="53"/>
        <v>2322.2760454310164</v>
      </c>
      <c r="ES29" s="80">
        <f t="shared" si="53"/>
        <v>2322.2760454310164</v>
      </c>
      <c r="ET29" s="80">
        <f t="shared" si="53"/>
        <v>2322.2760454310164</v>
      </c>
      <c r="EU29" s="80">
        <f t="shared" si="53"/>
        <v>2322.2760454310164</v>
      </c>
      <c r="EV29" s="80">
        <f t="shared" si="53"/>
        <v>2322.2760454310164</v>
      </c>
      <c r="EW29" s="80">
        <f t="shared" si="53"/>
        <v>2322.2760454310164</v>
      </c>
      <c r="EX29" s="80">
        <f t="shared" si="53"/>
        <v>2322.2760454310164</v>
      </c>
      <c r="EY29" s="80">
        <f t="shared" si="53"/>
        <v>2322.2760454310164</v>
      </c>
      <c r="EZ29" s="80">
        <f t="shared" si="53"/>
        <v>2322.2760454310164</v>
      </c>
      <c r="FA29" s="80">
        <f t="shared" si="53"/>
        <v>2322.2760454310164</v>
      </c>
      <c r="FB29" s="80">
        <f t="shared" si="54"/>
        <v>2322.2760454310164</v>
      </c>
      <c r="FC29" s="80">
        <f t="shared" si="54"/>
        <v>2322.2760454310164</v>
      </c>
      <c r="FD29" s="80">
        <f t="shared" si="54"/>
        <v>2322.2760454310164</v>
      </c>
      <c r="FE29" s="80">
        <f t="shared" si="54"/>
        <v>2322.2760454310164</v>
      </c>
      <c r="FF29" s="80">
        <f t="shared" si="54"/>
        <v>2322.2760454310164</v>
      </c>
      <c r="FG29" s="80">
        <f t="shared" si="54"/>
        <v>2322.2760454310164</v>
      </c>
      <c r="FH29" s="80">
        <f t="shared" si="54"/>
        <v>2322.2760454310164</v>
      </c>
      <c r="FI29" s="80">
        <f t="shared" si="54"/>
        <v>2322.2760454310164</v>
      </c>
      <c r="FJ29" s="80">
        <f t="shared" si="54"/>
        <v>2322.2760454310164</v>
      </c>
      <c r="FK29" s="80">
        <f t="shared" si="54"/>
        <v>2322.2760454310164</v>
      </c>
      <c r="FL29" s="80">
        <f t="shared" si="54"/>
        <v>2322.2760454310164</v>
      </c>
      <c r="FM29" s="80">
        <f t="shared" si="54"/>
        <v>2322.2760454310164</v>
      </c>
      <c r="FN29" s="80">
        <f t="shared" si="54"/>
        <v>2322.2760454310164</v>
      </c>
      <c r="FO29" s="80">
        <f t="shared" si="54"/>
        <v>2322.2760454310164</v>
      </c>
      <c r="FP29" s="80">
        <f t="shared" si="54"/>
        <v>2322.2760454310164</v>
      </c>
      <c r="FQ29" s="80">
        <f t="shared" si="54"/>
        <v>2322.2760454310164</v>
      </c>
      <c r="FR29" s="80">
        <f t="shared" si="48"/>
        <v>2322.2760454310164</v>
      </c>
      <c r="FS29" s="80">
        <f t="shared" si="48"/>
        <v>2322.2760454310164</v>
      </c>
      <c r="FT29" s="80">
        <f t="shared" si="48"/>
        <v>2322.2760454310164</v>
      </c>
      <c r="FU29" s="80">
        <f t="shared" si="48"/>
        <v>2322.2760454310164</v>
      </c>
      <c r="FV29" s="80">
        <f t="shared" si="48"/>
        <v>2322.2760454310164</v>
      </c>
      <c r="FW29" s="80">
        <f t="shared" si="48"/>
        <v>2322.2760454310164</v>
      </c>
      <c r="FX29" s="80">
        <f t="shared" si="48"/>
        <v>2322.2760454310164</v>
      </c>
      <c r="FY29" s="80">
        <f t="shared" si="48"/>
        <v>2322.2760454310164</v>
      </c>
      <c r="FZ29" s="80">
        <f t="shared" si="48"/>
        <v>2322.2760454310164</v>
      </c>
      <c r="GA29" s="80">
        <f t="shared" si="48"/>
        <v>2322.2760454310164</v>
      </c>
      <c r="GB29" s="80">
        <f t="shared" si="48"/>
        <v>2322.2760454310164</v>
      </c>
      <c r="GC29" s="80">
        <f t="shared" si="48"/>
        <v>2322.2760454310164</v>
      </c>
      <c r="GD29" s="80">
        <f t="shared" si="48"/>
        <v>2322.2760454310164</v>
      </c>
      <c r="GE29" s="80">
        <f t="shared" si="48"/>
        <v>0</v>
      </c>
      <c r="GF29" s="80">
        <f t="shared" si="48"/>
        <v>0</v>
      </c>
      <c r="GG29" s="80">
        <f t="shared" si="49"/>
        <v>0</v>
      </c>
      <c r="GH29" s="80">
        <f t="shared" si="49"/>
        <v>0</v>
      </c>
      <c r="GI29" s="80">
        <f t="shared" si="49"/>
        <v>0</v>
      </c>
      <c r="GJ29" s="80">
        <f t="shared" si="49"/>
        <v>0</v>
      </c>
      <c r="GK29" s="80">
        <f t="shared" si="49"/>
        <v>0</v>
      </c>
      <c r="GL29" s="80">
        <f t="shared" si="49"/>
        <v>0</v>
      </c>
      <c r="GM29" s="80">
        <f t="shared" si="49"/>
        <v>0</v>
      </c>
      <c r="GN29" s="80">
        <f t="shared" si="49"/>
        <v>0</v>
      </c>
      <c r="GO29" s="80">
        <f t="shared" si="49"/>
        <v>0</v>
      </c>
      <c r="GP29" s="80">
        <f t="shared" si="49"/>
        <v>0</v>
      </c>
      <c r="GQ29" s="80">
        <f t="shared" si="49"/>
        <v>0</v>
      </c>
      <c r="GR29" s="80">
        <f t="shared" si="49"/>
        <v>0</v>
      </c>
      <c r="GS29" s="80">
        <f t="shared" si="49"/>
        <v>0</v>
      </c>
      <c r="GT29" s="80">
        <f t="shared" si="49"/>
        <v>0</v>
      </c>
      <c r="GU29" s="80">
        <f t="shared" si="49"/>
        <v>0</v>
      </c>
      <c r="GV29" s="80">
        <f t="shared" si="46"/>
        <v>0</v>
      </c>
      <c r="GW29" s="80">
        <f t="shared" si="46"/>
        <v>0</v>
      </c>
      <c r="GX29" s="80">
        <f t="shared" si="47"/>
        <v>0</v>
      </c>
      <c r="GY29" s="80">
        <f t="shared" si="47"/>
        <v>0</v>
      </c>
      <c r="GZ29" s="80">
        <f t="shared" si="47"/>
        <v>0</v>
      </c>
      <c r="HA29" s="80">
        <f t="shared" si="47"/>
        <v>0</v>
      </c>
      <c r="HB29" s="80">
        <f t="shared" si="47"/>
        <v>0</v>
      </c>
      <c r="HC29" s="80">
        <f t="shared" si="47"/>
        <v>0</v>
      </c>
      <c r="HD29" s="80">
        <f t="shared" si="47"/>
        <v>0</v>
      </c>
      <c r="HE29" s="80">
        <f t="shared" si="47"/>
        <v>0</v>
      </c>
      <c r="HF29" s="80">
        <f t="shared" si="47"/>
        <v>0</v>
      </c>
      <c r="HG29" s="80">
        <f t="shared" si="55"/>
        <v>0</v>
      </c>
      <c r="HH29" s="80">
        <f t="shared" si="55"/>
        <v>0</v>
      </c>
      <c r="HI29" s="80">
        <f t="shared" si="55"/>
        <v>0</v>
      </c>
      <c r="HJ29" s="80">
        <f t="shared" si="55"/>
        <v>0</v>
      </c>
      <c r="HK29" s="80">
        <f t="shared" si="55"/>
        <v>0</v>
      </c>
      <c r="HL29" s="80">
        <f t="shared" si="55"/>
        <v>0</v>
      </c>
      <c r="HM29" s="80">
        <f t="shared" si="55"/>
        <v>0</v>
      </c>
      <c r="HN29" s="80">
        <f t="shared" si="55"/>
        <v>0</v>
      </c>
      <c r="HO29" s="80">
        <f t="shared" si="55"/>
        <v>0</v>
      </c>
      <c r="HP29" s="80">
        <f t="shared" si="55"/>
        <v>0</v>
      </c>
      <c r="HQ29" s="80">
        <f t="shared" si="55"/>
        <v>0</v>
      </c>
      <c r="HR29" s="80">
        <f t="shared" si="55"/>
        <v>0</v>
      </c>
      <c r="HS29" s="80">
        <f t="shared" si="55"/>
        <v>0</v>
      </c>
      <c r="HT29" s="80">
        <f t="shared" si="55"/>
        <v>0</v>
      </c>
      <c r="HU29" s="80">
        <f t="shared" si="55"/>
        <v>0</v>
      </c>
      <c r="HV29" s="80">
        <f t="shared" si="55"/>
        <v>0</v>
      </c>
      <c r="HW29" s="80">
        <f t="shared" si="56"/>
        <v>0</v>
      </c>
      <c r="HX29" s="80">
        <f t="shared" si="56"/>
        <v>0</v>
      </c>
      <c r="HY29" s="80">
        <f t="shared" si="56"/>
        <v>0</v>
      </c>
      <c r="HZ29" s="80">
        <f t="shared" si="56"/>
        <v>0</v>
      </c>
      <c r="IA29" s="80">
        <f t="shared" si="56"/>
        <v>0</v>
      </c>
      <c r="IB29" s="80">
        <f t="shared" si="56"/>
        <v>0</v>
      </c>
      <c r="IC29" s="80">
        <f t="shared" si="56"/>
        <v>0</v>
      </c>
      <c r="ID29" s="80">
        <f t="shared" si="56"/>
        <v>0</v>
      </c>
      <c r="IE29" s="80">
        <f t="shared" si="56"/>
        <v>0</v>
      </c>
      <c r="IF29" s="80">
        <f t="shared" si="56"/>
        <v>0</v>
      </c>
      <c r="IG29" s="80">
        <f t="shared" si="56"/>
        <v>0</v>
      </c>
      <c r="IH29" s="80">
        <f t="shared" si="56"/>
        <v>0</v>
      </c>
      <c r="II29" s="80">
        <f t="shared" si="56"/>
        <v>0</v>
      </c>
      <c r="IJ29" s="80">
        <f t="shared" si="56"/>
        <v>0</v>
      </c>
      <c r="IK29" s="80">
        <f t="shared" si="56"/>
        <v>0</v>
      </c>
      <c r="IL29" s="80">
        <f t="shared" si="56"/>
        <v>0</v>
      </c>
      <c r="IM29" s="80">
        <f t="shared" si="56"/>
        <v>0</v>
      </c>
      <c r="IN29" s="80">
        <f t="shared" si="56"/>
        <v>0</v>
      </c>
      <c r="IO29" s="80">
        <f t="shared" si="43"/>
        <v>0</v>
      </c>
      <c r="IP29" s="80">
        <f t="shared" si="43"/>
        <v>0</v>
      </c>
      <c r="IQ29" s="80">
        <f t="shared" si="43"/>
        <v>0</v>
      </c>
      <c r="IR29" s="80">
        <f t="shared" si="43"/>
        <v>0</v>
      </c>
      <c r="IS29" s="80">
        <f t="shared" si="43"/>
        <v>0</v>
      </c>
      <c r="IT29" s="80">
        <f t="shared" si="43"/>
        <v>0</v>
      </c>
      <c r="IU29" s="80">
        <f t="shared" si="43"/>
        <v>0</v>
      </c>
      <c r="IV29" s="80">
        <f t="shared" si="43"/>
        <v>0</v>
      </c>
      <c r="IW29" s="80">
        <f t="shared" si="43"/>
        <v>0</v>
      </c>
      <c r="IX29" s="80">
        <f t="shared" si="43"/>
        <v>0</v>
      </c>
      <c r="IY29" s="80">
        <f t="shared" si="43"/>
        <v>0</v>
      </c>
      <c r="IZ29" s="80">
        <f t="shared" si="43"/>
        <v>0</v>
      </c>
      <c r="JA29" s="80">
        <f t="shared" si="57"/>
        <v>0</v>
      </c>
      <c r="JB29" s="80">
        <f t="shared" si="57"/>
        <v>0</v>
      </c>
      <c r="JC29" s="80">
        <f t="shared" si="57"/>
        <v>0</v>
      </c>
      <c r="JD29" s="80">
        <f t="shared" si="57"/>
        <v>0</v>
      </c>
      <c r="JE29" s="80">
        <f t="shared" si="57"/>
        <v>0</v>
      </c>
      <c r="JF29" s="80">
        <f t="shared" si="57"/>
        <v>0</v>
      </c>
      <c r="JG29" s="80">
        <f t="shared" si="57"/>
        <v>0</v>
      </c>
      <c r="JH29" s="80">
        <f t="shared" si="57"/>
        <v>0</v>
      </c>
      <c r="JI29" s="80">
        <f t="shared" si="57"/>
        <v>0</v>
      </c>
    </row>
    <row r="30" spans="5:269" x14ac:dyDescent="0.25">
      <c r="E30">
        <f t="shared" si="26"/>
        <v>26</v>
      </c>
      <c r="F30">
        <f t="shared" si="20"/>
        <v>4</v>
      </c>
      <c r="G30">
        <f t="shared" si="27"/>
        <v>104</v>
      </c>
      <c r="H30" s="86">
        <f t="shared" si="21"/>
        <v>0.66666666666666663</v>
      </c>
      <c r="I30" s="80">
        <f t="shared" si="22"/>
        <v>10782</v>
      </c>
      <c r="J30" s="80">
        <f t="shared" si="31"/>
        <v>2322.2760454310164</v>
      </c>
      <c r="K30">
        <f t="shared" si="23"/>
        <v>30</v>
      </c>
      <c r="L30">
        <f t="shared" si="24"/>
        <v>174</v>
      </c>
      <c r="M30">
        <f t="shared" si="28"/>
        <v>46539</v>
      </c>
      <c r="O30" s="80">
        <f t="shared" si="58"/>
        <v>0</v>
      </c>
      <c r="P30" s="80">
        <f t="shared" si="58"/>
        <v>0</v>
      </c>
      <c r="Q30" s="80">
        <f t="shared" si="58"/>
        <v>0</v>
      </c>
      <c r="R30" s="80">
        <f t="shared" si="58"/>
        <v>0</v>
      </c>
      <c r="S30" s="80">
        <f t="shared" si="58"/>
        <v>0</v>
      </c>
      <c r="T30" s="80">
        <f t="shared" si="58"/>
        <v>0</v>
      </c>
      <c r="U30" s="80">
        <f t="shared" si="58"/>
        <v>0</v>
      </c>
      <c r="V30" s="80">
        <f t="shared" si="58"/>
        <v>0</v>
      </c>
      <c r="W30" s="80">
        <f t="shared" si="58"/>
        <v>0</v>
      </c>
      <c r="X30" s="80">
        <f t="shared" si="58"/>
        <v>0</v>
      </c>
      <c r="Y30" s="80">
        <f t="shared" si="58"/>
        <v>0</v>
      </c>
      <c r="Z30" s="80">
        <f t="shared" si="58"/>
        <v>0</v>
      </c>
      <c r="AA30" s="80">
        <f t="shared" si="58"/>
        <v>0</v>
      </c>
      <c r="AB30" s="80">
        <f t="shared" si="58"/>
        <v>0</v>
      </c>
      <c r="AC30" s="80">
        <f t="shared" si="58"/>
        <v>0</v>
      </c>
      <c r="AD30" s="80">
        <f t="shared" si="58"/>
        <v>0</v>
      </c>
      <c r="AE30" s="80">
        <f t="shared" si="39"/>
        <v>0</v>
      </c>
      <c r="AF30" s="80">
        <f t="shared" si="39"/>
        <v>0</v>
      </c>
      <c r="AG30" s="80">
        <f t="shared" si="39"/>
        <v>0</v>
      </c>
      <c r="AH30" s="80">
        <f t="shared" si="39"/>
        <v>0</v>
      </c>
      <c r="AI30" s="80">
        <f t="shared" si="39"/>
        <v>0</v>
      </c>
      <c r="AJ30" s="80">
        <f t="shared" si="39"/>
        <v>0</v>
      </c>
      <c r="AK30" s="80">
        <f t="shared" si="39"/>
        <v>0</v>
      </c>
      <c r="AL30" s="80">
        <f t="shared" si="39"/>
        <v>0</v>
      </c>
      <c r="AM30" s="80">
        <f t="shared" si="39"/>
        <v>0</v>
      </c>
      <c r="AN30" s="80">
        <f t="shared" si="39"/>
        <v>2695.5</v>
      </c>
      <c r="AO30" s="80">
        <f t="shared" si="39"/>
        <v>2695.5</v>
      </c>
      <c r="AP30" s="80">
        <f t="shared" si="39"/>
        <v>2695.5</v>
      </c>
      <c r="AQ30" s="80">
        <f t="shared" si="39"/>
        <v>2695.5</v>
      </c>
      <c r="AR30" s="80">
        <f t="shared" si="39"/>
        <v>2322.2760454310164</v>
      </c>
      <c r="AS30" s="80">
        <f t="shared" si="39"/>
        <v>2322.2760454310164</v>
      </c>
      <c r="AT30" s="80">
        <f t="shared" si="39"/>
        <v>2322.2760454310164</v>
      </c>
      <c r="AU30" s="80">
        <f t="shared" si="63"/>
        <v>2322.2760454310164</v>
      </c>
      <c r="AV30" s="80">
        <f t="shared" si="63"/>
        <v>2322.2760454310164</v>
      </c>
      <c r="AW30" s="80">
        <f t="shared" si="63"/>
        <v>2322.2760454310164</v>
      </c>
      <c r="AX30" s="80">
        <f t="shared" si="63"/>
        <v>2322.2760454310164</v>
      </c>
      <c r="AY30" s="80">
        <f t="shared" si="63"/>
        <v>2322.2760454310164</v>
      </c>
      <c r="AZ30" s="80">
        <f t="shared" si="63"/>
        <v>2322.2760454310164</v>
      </c>
      <c r="BA30" s="80">
        <f t="shared" si="63"/>
        <v>2322.2760454310164</v>
      </c>
      <c r="BB30" s="80">
        <f t="shared" si="63"/>
        <v>2322.2760454310164</v>
      </c>
      <c r="BC30" s="80">
        <f t="shared" si="63"/>
        <v>2322.2760454310164</v>
      </c>
      <c r="BD30" s="80">
        <f t="shared" si="63"/>
        <v>2322.2760454310164</v>
      </c>
      <c r="BE30" s="80">
        <f t="shared" si="63"/>
        <v>2322.2760454310164</v>
      </c>
      <c r="BF30" s="80">
        <f t="shared" si="63"/>
        <v>2322.2760454310164</v>
      </c>
      <c r="BG30" s="80">
        <f t="shared" si="63"/>
        <v>2322.2760454310164</v>
      </c>
      <c r="BH30" s="80">
        <f t="shared" si="63"/>
        <v>2322.2760454310164</v>
      </c>
      <c r="BI30" s="80">
        <f t="shared" si="63"/>
        <v>2322.2760454310164</v>
      </c>
      <c r="BJ30" s="80">
        <f t="shared" si="63"/>
        <v>2322.2760454310164</v>
      </c>
      <c r="BK30" s="80">
        <f t="shared" si="59"/>
        <v>2322.2760454310164</v>
      </c>
      <c r="BL30" s="80">
        <f t="shared" si="59"/>
        <v>2322.2760454310164</v>
      </c>
      <c r="BM30" s="80">
        <f t="shared" si="59"/>
        <v>2322.2760454310164</v>
      </c>
      <c r="BN30" s="80">
        <f t="shared" si="59"/>
        <v>2322.2760454310164</v>
      </c>
      <c r="BO30" s="80">
        <f t="shared" si="59"/>
        <v>2322.2760454310164</v>
      </c>
      <c r="BP30" s="80">
        <f t="shared" si="59"/>
        <v>2322.2760454310164</v>
      </c>
      <c r="BQ30" s="80">
        <f t="shared" si="59"/>
        <v>2322.2760454310164</v>
      </c>
      <c r="BR30" s="80">
        <f t="shared" si="60"/>
        <v>2322.2760454310164</v>
      </c>
      <c r="BS30" s="80">
        <f t="shared" si="60"/>
        <v>2322.2760454310164</v>
      </c>
      <c r="BT30" s="80">
        <f t="shared" si="60"/>
        <v>2322.2760454310164</v>
      </c>
      <c r="BU30" s="80">
        <f t="shared" si="60"/>
        <v>2322.2760454310164</v>
      </c>
      <c r="BV30" s="80">
        <f t="shared" si="60"/>
        <v>2322.2760454310164</v>
      </c>
      <c r="BW30" s="80">
        <f t="shared" si="60"/>
        <v>2322.2760454310164</v>
      </c>
      <c r="BX30" s="80">
        <f t="shared" si="60"/>
        <v>2322.2760454310164</v>
      </c>
      <c r="BY30" s="80">
        <f t="shared" si="60"/>
        <v>2322.2760454310164</v>
      </c>
      <c r="BZ30" s="80">
        <f t="shared" si="60"/>
        <v>2322.2760454310164</v>
      </c>
      <c r="CA30" s="80">
        <f t="shared" si="60"/>
        <v>2322.2760454310164</v>
      </c>
      <c r="CB30" s="80">
        <f t="shared" si="60"/>
        <v>2322.2760454310164</v>
      </c>
      <c r="CC30" s="80">
        <f t="shared" si="60"/>
        <v>2322.2760454310164</v>
      </c>
      <c r="CD30" s="80">
        <f t="shared" si="60"/>
        <v>2322.2760454310164</v>
      </c>
      <c r="CE30" s="80">
        <f t="shared" si="60"/>
        <v>2322.2760454310164</v>
      </c>
      <c r="CF30" s="80">
        <f t="shared" si="60"/>
        <v>2322.2760454310164</v>
      </c>
      <c r="CG30" s="80">
        <f t="shared" si="60"/>
        <v>2322.2760454310164</v>
      </c>
      <c r="CH30" s="80">
        <f t="shared" si="61"/>
        <v>2322.2760454310164</v>
      </c>
      <c r="CI30" s="80">
        <f t="shared" si="61"/>
        <v>2322.2760454310164</v>
      </c>
      <c r="CJ30" s="80">
        <f t="shared" si="61"/>
        <v>2322.2760454310164</v>
      </c>
      <c r="CK30" s="80">
        <f t="shared" si="61"/>
        <v>2322.2760454310164</v>
      </c>
      <c r="CL30" s="80">
        <f t="shared" si="61"/>
        <v>2322.2760454310164</v>
      </c>
      <c r="CM30" s="80">
        <f t="shared" si="61"/>
        <v>2322.2760454310164</v>
      </c>
      <c r="CN30" s="80">
        <f t="shared" si="61"/>
        <v>2322.2760454310164</v>
      </c>
      <c r="CO30" s="80">
        <f t="shared" si="61"/>
        <v>2322.2760454310164</v>
      </c>
      <c r="CP30" s="80">
        <f t="shared" si="61"/>
        <v>2322.2760454310164</v>
      </c>
      <c r="CQ30" s="80">
        <f t="shared" si="61"/>
        <v>2322.2760454310164</v>
      </c>
      <c r="CR30" s="80">
        <f t="shared" si="61"/>
        <v>2322.2760454310164</v>
      </c>
      <c r="CS30" s="80">
        <f t="shared" si="61"/>
        <v>2322.2760454310164</v>
      </c>
      <c r="CT30" s="80">
        <f t="shared" si="61"/>
        <v>2322.2760454310164</v>
      </c>
      <c r="CU30" s="80">
        <f t="shared" si="61"/>
        <v>2322.2760454310164</v>
      </c>
      <c r="CV30" s="80">
        <f t="shared" si="61"/>
        <v>2322.2760454310164</v>
      </c>
      <c r="CW30" s="80">
        <f t="shared" si="61"/>
        <v>2322.2760454310164</v>
      </c>
      <c r="CX30" s="80">
        <f t="shared" si="62"/>
        <v>2322.2760454310164</v>
      </c>
      <c r="CY30" s="80">
        <f t="shared" si="62"/>
        <v>2322.2760454310164</v>
      </c>
      <c r="CZ30" s="80">
        <f t="shared" si="62"/>
        <v>2322.2760454310164</v>
      </c>
      <c r="DA30" s="80">
        <f t="shared" si="62"/>
        <v>2322.2760454310164</v>
      </c>
      <c r="DB30" s="80">
        <f t="shared" si="62"/>
        <v>2322.2760454310164</v>
      </c>
      <c r="DC30" s="80">
        <f t="shared" si="62"/>
        <v>2322.2760454310164</v>
      </c>
      <c r="DD30" s="80">
        <f t="shared" si="62"/>
        <v>2322.2760454310164</v>
      </c>
      <c r="DE30" s="80">
        <f t="shared" si="62"/>
        <v>2322.2760454310164</v>
      </c>
      <c r="DF30" s="80">
        <f t="shared" si="51"/>
        <v>2322.2760454310164</v>
      </c>
      <c r="DG30" s="80">
        <f t="shared" si="51"/>
        <v>2322.2760454310164</v>
      </c>
      <c r="DH30" s="80">
        <f t="shared" si="51"/>
        <v>2322.2760454310164</v>
      </c>
      <c r="DI30" s="80">
        <f t="shared" si="51"/>
        <v>2322.2760454310164</v>
      </c>
      <c r="DJ30" s="80">
        <f t="shared" si="51"/>
        <v>2322.2760454310164</v>
      </c>
      <c r="DK30" s="80">
        <f t="shared" si="51"/>
        <v>2322.2760454310164</v>
      </c>
      <c r="DL30" s="80">
        <f t="shared" si="51"/>
        <v>2322.2760454310164</v>
      </c>
      <c r="DM30" s="80">
        <f t="shared" si="51"/>
        <v>2322.2760454310164</v>
      </c>
      <c r="DN30" s="80">
        <f t="shared" si="51"/>
        <v>2322.2760454310164</v>
      </c>
      <c r="DO30" s="80">
        <f t="shared" si="51"/>
        <v>2322.2760454310164</v>
      </c>
      <c r="DP30" s="80">
        <f t="shared" si="51"/>
        <v>2322.2760454310164</v>
      </c>
      <c r="DQ30" s="80">
        <f t="shared" si="51"/>
        <v>2322.2760454310164</v>
      </c>
      <c r="DR30" s="80">
        <f t="shared" si="51"/>
        <v>2322.2760454310164</v>
      </c>
      <c r="DS30" s="80">
        <f t="shared" si="51"/>
        <v>2322.2760454310164</v>
      </c>
      <c r="DT30" s="80">
        <f t="shared" si="51"/>
        <v>2322.2760454310164</v>
      </c>
      <c r="DU30" s="80">
        <f t="shared" si="51"/>
        <v>2322.2760454310164</v>
      </c>
      <c r="DV30" s="80">
        <f t="shared" si="52"/>
        <v>2322.2760454310164</v>
      </c>
      <c r="DW30" s="80">
        <f t="shared" si="52"/>
        <v>2322.2760454310164</v>
      </c>
      <c r="DX30" s="80">
        <f t="shared" si="52"/>
        <v>2322.2760454310164</v>
      </c>
      <c r="DY30" s="80">
        <f t="shared" si="52"/>
        <v>2322.2760454310164</v>
      </c>
      <c r="DZ30" s="80">
        <f t="shared" si="52"/>
        <v>2322.2760454310164</v>
      </c>
      <c r="EA30" s="80">
        <f t="shared" si="52"/>
        <v>2322.2760454310164</v>
      </c>
      <c r="EB30" s="80">
        <f t="shared" si="52"/>
        <v>2322.2760454310164</v>
      </c>
      <c r="EC30" s="80">
        <f t="shared" si="52"/>
        <v>2322.2760454310164</v>
      </c>
      <c r="ED30" s="80">
        <f t="shared" si="52"/>
        <v>2322.2760454310164</v>
      </c>
      <c r="EE30" s="80">
        <f t="shared" si="52"/>
        <v>2322.2760454310164</v>
      </c>
      <c r="EF30" s="80">
        <f t="shared" si="52"/>
        <v>2322.2760454310164</v>
      </c>
      <c r="EG30" s="80">
        <f t="shared" si="52"/>
        <v>2322.2760454310164</v>
      </c>
      <c r="EH30" s="80">
        <f t="shared" si="52"/>
        <v>2322.2760454310164</v>
      </c>
      <c r="EI30" s="80">
        <f t="shared" si="52"/>
        <v>2322.2760454310164</v>
      </c>
      <c r="EJ30" s="80">
        <f t="shared" si="52"/>
        <v>2322.2760454310164</v>
      </c>
      <c r="EK30" s="80">
        <f t="shared" si="52"/>
        <v>2322.2760454310164</v>
      </c>
      <c r="EL30" s="80">
        <f t="shared" si="53"/>
        <v>2322.2760454310164</v>
      </c>
      <c r="EM30" s="80">
        <f t="shared" si="53"/>
        <v>2322.2760454310164</v>
      </c>
      <c r="EN30" s="80">
        <f t="shared" si="53"/>
        <v>2322.2760454310164</v>
      </c>
      <c r="EO30" s="80">
        <f t="shared" si="53"/>
        <v>2322.2760454310164</v>
      </c>
      <c r="EP30" s="80">
        <f t="shared" si="53"/>
        <v>2322.2760454310164</v>
      </c>
      <c r="EQ30" s="80">
        <f t="shared" si="53"/>
        <v>2322.2760454310164</v>
      </c>
      <c r="ER30" s="80">
        <f t="shared" si="53"/>
        <v>2322.2760454310164</v>
      </c>
      <c r="ES30" s="80">
        <f t="shared" si="53"/>
        <v>2322.2760454310164</v>
      </c>
      <c r="ET30" s="80">
        <f t="shared" si="53"/>
        <v>2322.2760454310164</v>
      </c>
      <c r="EU30" s="80">
        <f t="shared" si="53"/>
        <v>2322.2760454310164</v>
      </c>
      <c r="EV30" s="80">
        <f t="shared" si="53"/>
        <v>2322.2760454310164</v>
      </c>
      <c r="EW30" s="80">
        <f t="shared" si="53"/>
        <v>2322.2760454310164</v>
      </c>
      <c r="EX30" s="80">
        <f t="shared" si="53"/>
        <v>2322.2760454310164</v>
      </c>
      <c r="EY30" s="80">
        <f t="shared" si="53"/>
        <v>2322.2760454310164</v>
      </c>
      <c r="EZ30" s="80">
        <f t="shared" si="53"/>
        <v>2322.2760454310164</v>
      </c>
      <c r="FA30" s="80">
        <f t="shared" si="53"/>
        <v>2322.2760454310164</v>
      </c>
      <c r="FB30" s="80">
        <f t="shared" si="54"/>
        <v>2322.2760454310164</v>
      </c>
      <c r="FC30" s="80">
        <f t="shared" si="54"/>
        <v>2322.2760454310164</v>
      </c>
      <c r="FD30" s="80">
        <f t="shared" si="54"/>
        <v>2322.2760454310164</v>
      </c>
      <c r="FE30" s="80">
        <f t="shared" si="54"/>
        <v>2322.2760454310164</v>
      </c>
      <c r="FF30" s="80">
        <f t="shared" si="54"/>
        <v>2322.2760454310164</v>
      </c>
      <c r="FG30" s="80">
        <f t="shared" si="54"/>
        <v>2322.2760454310164</v>
      </c>
      <c r="FH30" s="80">
        <f t="shared" si="54"/>
        <v>2322.2760454310164</v>
      </c>
      <c r="FI30" s="80">
        <f t="shared" si="54"/>
        <v>2322.2760454310164</v>
      </c>
      <c r="FJ30" s="80">
        <f t="shared" si="54"/>
        <v>2322.2760454310164</v>
      </c>
      <c r="FK30" s="80">
        <f t="shared" si="54"/>
        <v>2322.2760454310164</v>
      </c>
      <c r="FL30" s="80">
        <f t="shared" si="54"/>
        <v>2322.2760454310164</v>
      </c>
      <c r="FM30" s="80">
        <f t="shared" si="54"/>
        <v>2322.2760454310164</v>
      </c>
      <c r="FN30" s="80">
        <f t="shared" si="54"/>
        <v>2322.2760454310164</v>
      </c>
      <c r="FO30" s="80">
        <f t="shared" si="54"/>
        <v>2322.2760454310164</v>
      </c>
      <c r="FP30" s="80">
        <f t="shared" si="54"/>
        <v>2322.2760454310164</v>
      </c>
      <c r="FQ30" s="80">
        <f t="shared" si="54"/>
        <v>2322.2760454310164</v>
      </c>
      <c r="FR30" s="80">
        <f t="shared" si="48"/>
        <v>2322.2760454310164</v>
      </c>
      <c r="FS30" s="80">
        <f t="shared" si="48"/>
        <v>2322.2760454310164</v>
      </c>
      <c r="FT30" s="80">
        <f t="shared" si="48"/>
        <v>2322.2760454310164</v>
      </c>
      <c r="FU30" s="80">
        <f t="shared" si="48"/>
        <v>2322.2760454310164</v>
      </c>
      <c r="FV30" s="80">
        <f t="shared" si="48"/>
        <v>2322.2760454310164</v>
      </c>
      <c r="FW30" s="80">
        <f t="shared" si="48"/>
        <v>2322.2760454310164</v>
      </c>
      <c r="FX30" s="80">
        <f t="shared" si="48"/>
        <v>2322.2760454310164</v>
      </c>
      <c r="FY30" s="80">
        <f t="shared" si="48"/>
        <v>2322.2760454310164</v>
      </c>
      <c r="FZ30" s="80">
        <f t="shared" si="48"/>
        <v>2322.2760454310164</v>
      </c>
      <c r="GA30" s="80">
        <f t="shared" si="48"/>
        <v>2322.2760454310164</v>
      </c>
      <c r="GB30" s="80">
        <f t="shared" si="48"/>
        <v>2322.2760454310164</v>
      </c>
      <c r="GC30" s="80">
        <f t="shared" si="48"/>
        <v>2322.2760454310164</v>
      </c>
      <c r="GD30" s="80">
        <f t="shared" si="48"/>
        <v>2322.2760454310164</v>
      </c>
      <c r="GE30" s="80">
        <f t="shared" si="48"/>
        <v>2322.2760454310164</v>
      </c>
      <c r="GF30" s="80">
        <f t="shared" si="48"/>
        <v>0</v>
      </c>
      <c r="GG30" s="80">
        <f t="shared" si="49"/>
        <v>0</v>
      </c>
      <c r="GH30" s="80">
        <f t="shared" si="49"/>
        <v>0</v>
      </c>
      <c r="GI30" s="80">
        <f t="shared" si="49"/>
        <v>0</v>
      </c>
      <c r="GJ30" s="80">
        <f t="shared" si="49"/>
        <v>0</v>
      </c>
      <c r="GK30" s="80">
        <f t="shared" si="49"/>
        <v>0</v>
      </c>
      <c r="GL30" s="80">
        <f t="shared" si="49"/>
        <v>0</v>
      </c>
      <c r="GM30" s="80">
        <f t="shared" si="49"/>
        <v>0</v>
      </c>
      <c r="GN30" s="80">
        <f t="shared" si="49"/>
        <v>0</v>
      </c>
      <c r="GO30" s="80">
        <f t="shared" si="49"/>
        <v>0</v>
      </c>
      <c r="GP30" s="80">
        <f t="shared" si="49"/>
        <v>0</v>
      </c>
      <c r="GQ30" s="80">
        <f t="shared" si="49"/>
        <v>0</v>
      </c>
      <c r="GR30" s="80">
        <f t="shared" si="49"/>
        <v>0</v>
      </c>
      <c r="GS30" s="80">
        <f t="shared" si="49"/>
        <v>0</v>
      </c>
      <c r="GT30" s="80">
        <f t="shared" si="49"/>
        <v>0</v>
      </c>
      <c r="GU30" s="80">
        <f t="shared" si="49"/>
        <v>0</v>
      </c>
      <c r="GV30" s="80">
        <f t="shared" si="46"/>
        <v>0</v>
      </c>
      <c r="GW30" s="80">
        <f t="shared" si="46"/>
        <v>0</v>
      </c>
      <c r="GX30" s="80">
        <f t="shared" si="47"/>
        <v>0</v>
      </c>
      <c r="GY30" s="80">
        <f t="shared" si="47"/>
        <v>0</v>
      </c>
      <c r="GZ30" s="80">
        <f t="shared" si="47"/>
        <v>0</v>
      </c>
      <c r="HA30" s="80">
        <f t="shared" si="47"/>
        <v>0</v>
      </c>
      <c r="HB30" s="80">
        <f t="shared" si="47"/>
        <v>0</v>
      </c>
      <c r="HC30" s="80">
        <f t="shared" si="47"/>
        <v>0</v>
      </c>
      <c r="HD30" s="80">
        <f t="shared" si="47"/>
        <v>0</v>
      </c>
      <c r="HE30" s="80">
        <f t="shared" si="47"/>
        <v>0</v>
      </c>
      <c r="HF30" s="80">
        <f t="shared" si="47"/>
        <v>0</v>
      </c>
      <c r="HG30" s="80">
        <f t="shared" si="55"/>
        <v>0</v>
      </c>
      <c r="HH30" s="80">
        <f t="shared" si="55"/>
        <v>0</v>
      </c>
      <c r="HI30" s="80">
        <f t="shared" si="55"/>
        <v>0</v>
      </c>
      <c r="HJ30" s="80">
        <f t="shared" si="55"/>
        <v>0</v>
      </c>
      <c r="HK30" s="80">
        <f t="shared" si="55"/>
        <v>0</v>
      </c>
      <c r="HL30" s="80">
        <f t="shared" si="55"/>
        <v>0</v>
      </c>
      <c r="HM30" s="80">
        <f t="shared" si="55"/>
        <v>0</v>
      </c>
      <c r="HN30" s="80">
        <f t="shared" si="55"/>
        <v>0</v>
      </c>
      <c r="HO30" s="80">
        <f t="shared" si="55"/>
        <v>0</v>
      </c>
      <c r="HP30" s="80">
        <f t="shared" si="55"/>
        <v>0</v>
      </c>
      <c r="HQ30" s="80">
        <f t="shared" si="55"/>
        <v>0</v>
      </c>
      <c r="HR30" s="80">
        <f t="shared" si="55"/>
        <v>0</v>
      </c>
      <c r="HS30" s="80">
        <f t="shared" si="55"/>
        <v>0</v>
      </c>
      <c r="HT30" s="80">
        <f t="shared" si="55"/>
        <v>0</v>
      </c>
      <c r="HU30" s="80">
        <f t="shared" si="55"/>
        <v>0</v>
      </c>
      <c r="HV30" s="80">
        <f t="shared" si="55"/>
        <v>0</v>
      </c>
      <c r="HW30" s="80">
        <f t="shared" si="56"/>
        <v>0</v>
      </c>
      <c r="HX30" s="80">
        <f t="shared" si="56"/>
        <v>0</v>
      </c>
      <c r="HY30" s="80">
        <f t="shared" si="56"/>
        <v>0</v>
      </c>
      <c r="HZ30" s="80">
        <f t="shared" si="56"/>
        <v>0</v>
      </c>
      <c r="IA30" s="80">
        <f t="shared" si="56"/>
        <v>0</v>
      </c>
      <c r="IB30" s="80">
        <f t="shared" si="56"/>
        <v>0</v>
      </c>
      <c r="IC30" s="80">
        <f t="shared" si="56"/>
        <v>0</v>
      </c>
      <c r="ID30" s="80">
        <f t="shared" si="56"/>
        <v>0</v>
      </c>
      <c r="IE30" s="80">
        <f t="shared" si="56"/>
        <v>0</v>
      </c>
      <c r="IF30" s="80">
        <f t="shared" si="56"/>
        <v>0</v>
      </c>
      <c r="IG30" s="80">
        <f t="shared" si="56"/>
        <v>0</v>
      </c>
      <c r="IH30" s="80">
        <f t="shared" si="56"/>
        <v>0</v>
      </c>
      <c r="II30" s="80">
        <f t="shared" si="56"/>
        <v>0</v>
      </c>
      <c r="IJ30" s="80">
        <f t="shared" si="56"/>
        <v>0</v>
      </c>
      <c r="IK30" s="80">
        <f t="shared" si="56"/>
        <v>0</v>
      </c>
      <c r="IL30" s="80">
        <f t="shared" si="56"/>
        <v>0</v>
      </c>
      <c r="IM30" s="80">
        <f t="shared" si="56"/>
        <v>0</v>
      </c>
      <c r="IN30" s="80">
        <f t="shared" si="56"/>
        <v>0</v>
      </c>
      <c r="IO30" s="80">
        <f t="shared" si="43"/>
        <v>0</v>
      </c>
      <c r="IP30" s="80">
        <f t="shared" si="43"/>
        <v>0</v>
      </c>
      <c r="IQ30" s="80">
        <f t="shared" si="43"/>
        <v>0</v>
      </c>
      <c r="IR30" s="80">
        <f t="shared" si="43"/>
        <v>0</v>
      </c>
      <c r="IS30" s="80">
        <f t="shared" si="43"/>
        <v>0</v>
      </c>
      <c r="IT30" s="80">
        <f t="shared" si="43"/>
        <v>0</v>
      </c>
      <c r="IU30" s="80">
        <f t="shared" si="43"/>
        <v>0</v>
      </c>
      <c r="IV30" s="80">
        <f t="shared" si="43"/>
        <v>0</v>
      </c>
      <c r="IW30" s="80">
        <f t="shared" si="43"/>
        <v>0</v>
      </c>
      <c r="IX30" s="80">
        <f t="shared" si="43"/>
        <v>0</v>
      </c>
      <c r="IY30" s="80">
        <f t="shared" si="43"/>
        <v>0</v>
      </c>
      <c r="IZ30" s="80">
        <f t="shared" si="43"/>
        <v>0</v>
      </c>
      <c r="JA30" s="80">
        <f t="shared" si="57"/>
        <v>0</v>
      </c>
      <c r="JB30" s="80">
        <f t="shared" si="57"/>
        <v>0</v>
      </c>
      <c r="JC30" s="80">
        <f t="shared" si="57"/>
        <v>0</v>
      </c>
      <c r="JD30" s="80">
        <f t="shared" si="57"/>
        <v>0</v>
      </c>
      <c r="JE30" s="80">
        <f t="shared" si="57"/>
        <v>0</v>
      </c>
      <c r="JF30" s="80">
        <f t="shared" si="57"/>
        <v>0</v>
      </c>
      <c r="JG30" s="80">
        <f t="shared" si="57"/>
        <v>0</v>
      </c>
      <c r="JH30" s="80">
        <f t="shared" si="57"/>
        <v>0</v>
      </c>
      <c r="JI30" s="80">
        <f t="shared" si="57"/>
        <v>0</v>
      </c>
    </row>
    <row r="31" spans="5:269" x14ac:dyDescent="0.25">
      <c r="E31">
        <f t="shared" si="26"/>
        <v>27</v>
      </c>
      <c r="F31">
        <f t="shared" si="20"/>
        <v>4</v>
      </c>
      <c r="G31">
        <f t="shared" si="27"/>
        <v>108</v>
      </c>
      <c r="H31" s="86">
        <f t="shared" si="21"/>
        <v>0.69230769230769229</v>
      </c>
      <c r="I31" s="80">
        <f t="shared" si="22"/>
        <v>10782</v>
      </c>
      <c r="J31" s="80">
        <f t="shared" si="31"/>
        <v>2322.2760454310164</v>
      </c>
      <c r="K31">
        <f t="shared" si="23"/>
        <v>31</v>
      </c>
      <c r="L31">
        <f t="shared" si="24"/>
        <v>175</v>
      </c>
      <c r="M31">
        <f t="shared" si="28"/>
        <v>46569</v>
      </c>
      <c r="O31" s="80">
        <f t="shared" si="58"/>
        <v>0</v>
      </c>
      <c r="P31" s="80">
        <f t="shared" si="58"/>
        <v>0</v>
      </c>
      <c r="Q31" s="80">
        <f t="shared" si="58"/>
        <v>0</v>
      </c>
      <c r="R31" s="80">
        <f t="shared" si="58"/>
        <v>0</v>
      </c>
      <c r="S31" s="80">
        <f t="shared" si="58"/>
        <v>0</v>
      </c>
      <c r="T31" s="80">
        <f t="shared" si="58"/>
        <v>0</v>
      </c>
      <c r="U31" s="80">
        <f t="shared" si="58"/>
        <v>0</v>
      </c>
      <c r="V31" s="80">
        <f t="shared" si="58"/>
        <v>0</v>
      </c>
      <c r="W31" s="80">
        <f t="shared" si="58"/>
        <v>0</v>
      </c>
      <c r="X31" s="80">
        <f t="shared" si="58"/>
        <v>0</v>
      </c>
      <c r="Y31" s="80">
        <f t="shared" si="58"/>
        <v>0</v>
      </c>
      <c r="Z31" s="80">
        <f t="shared" si="58"/>
        <v>0</v>
      </c>
      <c r="AA31" s="80">
        <f t="shared" si="58"/>
        <v>0</v>
      </c>
      <c r="AB31" s="80">
        <f t="shared" si="58"/>
        <v>0</v>
      </c>
      <c r="AC31" s="80">
        <f t="shared" si="58"/>
        <v>0</v>
      </c>
      <c r="AD31" s="80">
        <f t="shared" si="58"/>
        <v>0</v>
      </c>
      <c r="AE31" s="80">
        <f t="shared" ref="AE31:AT46" si="64">IF(AE$4&lt;$E31,0,IF(AE$4&lt;$K31,$I31/$C$10,IF(AE$4&lt;$L31,$J31,0)))</f>
        <v>0</v>
      </c>
      <c r="AF31" s="80">
        <f t="shared" si="64"/>
        <v>0</v>
      </c>
      <c r="AG31" s="80">
        <f t="shared" si="64"/>
        <v>0</v>
      </c>
      <c r="AH31" s="80">
        <f t="shared" si="64"/>
        <v>0</v>
      </c>
      <c r="AI31" s="80">
        <f t="shared" si="64"/>
        <v>0</v>
      </c>
      <c r="AJ31" s="80">
        <f t="shared" si="64"/>
        <v>0</v>
      </c>
      <c r="AK31" s="80">
        <f t="shared" si="64"/>
        <v>0</v>
      </c>
      <c r="AL31" s="80">
        <f t="shared" si="64"/>
        <v>0</v>
      </c>
      <c r="AM31" s="80">
        <f t="shared" si="64"/>
        <v>0</v>
      </c>
      <c r="AN31" s="80">
        <f t="shared" si="64"/>
        <v>0</v>
      </c>
      <c r="AO31" s="80">
        <f t="shared" si="64"/>
        <v>2695.5</v>
      </c>
      <c r="AP31" s="80">
        <f t="shared" si="64"/>
        <v>2695.5</v>
      </c>
      <c r="AQ31" s="80">
        <f t="shared" si="64"/>
        <v>2695.5</v>
      </c>
      <c r="AR31" s="80">
        <f t="shared" si="64"/>
        <v>2695.5</v>
      </c>
      <c r="AS31" s="80">
        <f t="shared" si="64"/>
        <v>2322.2760454310164</v>
      </c>
      <c r="AT31" s="80">
        <f t="shared" si="64"/>
        <v>2322.2760454310164</v>
      </c>
      <c r="AU31" s="80">
        <f t="shared" si="63"/>
        <v>2322.2760454310164</v>
      </c>
      <c r="AV31" s="80">
        <f t="shared" si="63"/>
        <v>2322.2760454310164</v>
      </c>
      <c r="AW31" s="80">
        <f t="shared" si="63"/>
        <v>2322.2760454310164</v>
      </c>
      <c r="AX31" s="80">
        <f t="shared" si="63"/>
        <v>2322.2760454310164</v>
      </c>
      <c r="AY31" s="80">
        <f t="shared" si="63"/>
        <v>2322.2760454310164</v>
      </c>
      <c r="AZ31" s="80">
        <f t="shared" si="63"/>
        <v>2322.2760454310164</v>
      </c>
      <c r="BA31" s="80">
        <f t="shared" si="63"/>
        <v>2322.2760454310164</v>
      </c>
      <c r="BB31" s="80">
        <f t="shared" si="63"/>
        <v>2322.2760454310164</v>
      </c>
      <c r="BC31" s="80">
        <f t="shared" si="63"/>
        <v>2322.2760454310164</v>
      </c>
      <c r="BD31" s="80">
        <f t="shared" si="63"/>
        <v>2322.2760454310164</v>
      </c>
      <c r="BE31" s="80">
        <f t="shared" si="63"/>
        <v>2322.2760454310164</v>
      </c>
      <c r="BF31" s="80">
        <f t="shared" si="63"/>
        <v>2322.2760454310164</v>
      </c>
      <c r="BG31" s="80">
        <f t="shared" si="63"/>
        <v>2322.2760454310164</v>
      </c>
      <c r="BH31" s="80">
        <f t="shared" si="63"/>
        <v>2322.2760454310164</v>
      </c>
      <c r="BI31" s="80">
        <f t="shared" si="63"/>
        <v>2322.2760454310164</v>
      </c>
      <c r="BJ31" s="80">
        <f t="shared" si="63"/>
        <v>2322.2760454310164</v>
      </c>
      <c r="BK31" s="80">
        <f t="shared" si="59"/>
        <v>2322.2760454310164</v>
      </c>
      <c r="BL31" s="80">
        <f t="shared" si="59"/>
        <v>2322.2760454310164</v>
      </c>
      <c r="BM31" s="80">
        <f t="shared" si="59"/>
        <v>2322.2760454310164</v>
      </c>
      <c r="BN31" s="80">
        <f t="shared" si="59"/>
        <v>2322.2760454310164</v>
      </c>
      <c r="BO31" s="80">
        <f t="shared" si="59"/>
        <v>2322.2760454310164</v>
      </c>
      <c r="BP31" s="80">
        <f t="shared" si="59"/>
        <v>2322.2760454310164</v>
      </c>
      <c r="BQ31" s="80">
        <f t="shared" si="59"/>
        <v>2322.2760454310164</v>
      </c>
      <c r="BR31" s="80">
        <f t="shared" si="60"/>
        <v>2322.2760454310164</v>
      </c>
      <c r="BS31" s="80">
        <f t="shared" si="60"/>
        <v>2322.2760454310164</v>
      </c>
      <c r="BT31" s="80">
        <f t="shared" si="60"/>
        <v>2322.2760454310164</v>
      </c>
      <c r="BU31" s="80">
        <f t="shared" si="60"/>
        <v>2322.2760454310164</v>
      </c>
      <c r="BV31" s="80">
        <f t="shared" si="60"/>
        <v>2322.2760454310164</v>
      </c>
      <c r="BW31" s="80">
        <f t="shared" si="60"/>
        <v>2322.2760454310164</v>
      </c>
      <c r="BX31" s="80">
        <f t="shared" si="60"/>
        <v>2322.2760454310164</v>
      </c>
      <c r="BY31" s="80">
        <f t="shared" si="60"/>
        <v>2322.2760454310164</v>
      </c>
      <c r="BZ31" s="80">
        <f t="shared" si="60"/>
        <v>2322.2760454310164</v>
      </c>
      <c r="CA31" s="80">
        <f t="shared" si="60"/>
        <v>2322.2760454310164</v>
      </c>
      <c r="CB31" s="80">
        <f t="shared" si="60"/>
        <v>2322.2760454310164</v>
      </c>
      <c r="CC31" s="80">
        <f t="shared" si="60"/>
        <v>2322.2760454310164</v>
      </c>
      <c r="CD31" s="80">
        <f t="shared" si="60"/>
        <v>2322.2760454310164</v>
      </c>
      <c r="CE31" s="80">
        <f t="shared" si="60"/>
        <v>2322.2760454310164</v>
      </c>
      <c r="CF31" s="80">
        <f t="shared" si="60"/>
        <v>2322.2760454310164</v>
      </c>
      <c r="CG31" s="80">
        <f t="shared" si="60"/>
        <v>2322.2760454310164</v>
      </c>
      <c r="CH31" s="80">
        <f t="shared" si="61"/>
        <v>2322.2760454310164</v>
      </c>
      <c r="CI31" s="80">
        <f t="shared" si="61"/>
        <v>2322.2760454310164</v>
      </c>
      <c r="CJ31" s="80">
        <f t="shared" si="61"/>
        <v>2322.2760454310164</v>
      </c>
      <c r="CK31" s="80">
        <f t="shared" si="61"/>
        <v>2322.2760454310164</v>
      </c>
      <c r="CL31" s="80">
        <f t="shared" si="61"/>
        <v>2322.2760454310164</v>
      </c>
      <c r="CM31" s="80">
        <f t="shared" si="61"/>
        <v>2322.2760454310164</v>
      </c>
      <c r="CN31" s="80">
        <f t="shared" si="61"/>
        <v>2322.2760454310164</v>
      </c>
      <c r="CO31" s="80">
        <f t="shared" si="61"/>
        <v>2322.2760454310164</v>
      </c>
      <c r="CP31" s="80">
        <f t="shared" si="61"/>
        <v>2322.2760454310164</v>
      </c>
      <c r="CQ31" s="80">
        <f t="shared" si="61"/>
        <v>2322.2760454310164</v>
      </c>
      <c r="CR31" s="80">
        <f t="shared" si="61"/>
        <v>2322.2760454310164</v>
      </c>
      <c r="CS31" s="80">
        <f t="shared" si="61"/>
        <v>2322.2760454310164</v>
      </c>
      <c r="CT31" s="80">
        <f t="shared" si="61"/>
        <v>2322.2760454310164</v>
      </c>
      <c r="CU31" s="80">
        <f t="shared" si="61"/>
        <v>2322.2760454310164</v>
      </c>
      <c r="CV31" s="80">
        <f t="shared" si="61"/>
        <v>2322.2760454310164</v>
      </c>
      <c r="CW31" s="80">
        <f t="shared" si="61"/>
        <v>2322.2760454310164</v>
      </c>
      <c r="CX31" s="80">
        <f t="shared" si="62"/>
        <v>2322.2760454310164</v>
      </c>
      <c r="CY31" s="80">
        <f t="shared" si="62"/>
        <v>2322.2760454310164</v>
      </c>
      <c r="CZ31" s="80">
        <f t="shared" si="62"/>
        <v>2322.2760454310164</v>
      </c>
      <c r="DA31" s="80">
        <f t="shared" si="62"/>
        <v>2322.2760454310164</v>
      </c>
      <c r="DB31" s="80">
        <f t="shared" si="62"/>
        <v>2322.2760454310164</v>
      </c>
      <c r="DC31" s="80">
        <f t="shared" si="62"/>
        <v>2322.2760454310164</v>
      </c>
      <c r="DD31" s="80">
        <f t="shared" si="62"/>
        <v>2322.2760454310164</v>
      </c>
      <c r="DE31" s="80">
        <f t="shared" si="62"/>
        <v>2322.2760454310164</v>
      </c>
      <c r="DF31" s="80">
        <f t="shared" si="51"/>
        <v>2322.2760454310164</v>
      </c>
      <c r="DG31" s="80">
        <f t="shared" si="51"/>
        <v>2322.2760454310164</v>
      </c>
      <c r="DH31" s="80">
        <f t="shared" si="51"/>
        <v>2322.2760454310164</v>
      </c>
      <c r="DI31" s="80">
        <f t="shared" si="51"/>
        <v>2322.2760454310164</v>
      </c>
      <c r="DJ31" s="80">
        <f t="shared" si="51"/>
        <v>2322.2760454310164</v>
      </c>
      <c r="DK31" s="80">
        <f t="shared" si="51"/>
        <v>2322.2760454310164</v>
      </c>
      <c r="DL31" s="80">
        <f t="shared" si="51"/>
        <v>2322.2760454310164</v>
      </c>
      <c r="DM31" s="80">
        <f t="shared" si="51"/>
        <v>2322.2760454310164</v>
      </c>
      <c r="DN31" s="80">
        <f t="shared" si="51"/>
        <v>2322.2760454310164</v>
      </c>
      <c r="DO31" s="80">
        <f t="shared" si="51"/>
        <v>2322.2760454310164</v>
      </c>
      <c r="DP31" s="80">
        <f t="shared" si="51"/>
        <v>2322.2760454310164</v>
      </c>
      <c r="DQ31" s="80">
        <f t="shared" si="51"/>
        <v>2322.2760454310164</v>
      </c>
      <c r="DR31" s="80">
        <f t="shared" si="51"/>
        <v>2322.2760454310164</v>
      </c>
      <c r="DS31" s="80">
        <f t="shared" si="51"/>
        <v>2322.2760454310164</v>
      </c>
      <c r="DT31" s="80">
        <f t="shared" si="51"/>
        <v>2322.2760454310164</v>
      </c>
      <c r="DU31" s="80">
        <f t="shared" si="51"/>
        <v>2322.2760454310164</v>
      </c>
      <c r="DV31" s="80">
        <f t="shared" si="52"/>
        <v>2322.2760454310164</v>
      </c>
      <c r="DW31" s="80">
        <f t="shared" si="52"/>
        <v>2322.2760454310164</v>
      </c>
      <c r="DX31" s="80">
        <f t="shared" si="52"/>
        <v>2322.2760454310164</v>
      </c>
      <c r="DY31" s="80">
        <f t="shared" si="52"/>
        <v>2322.2760454310164</v>
      </c>
      <c r="DZ31" s="80">
        <f t="shared" si="52"/>
        <v>2322.2760454310164</v>
      </c>
      <c r="EA31" s="80">
        <f t="shared" si="52"/>
        <v>2322.2760454310164</v>
      </c>
      <c r="EB31" s="80">
        <f t="shared" si="52"/>
        <v>2322.2760454310164</v>
      </c>
      <c r="EC31" s="80">
        <f t="shared" si="52"/>
        <v>2322.2760454310164</v>
      </c>
      <c r="ED31" s="80">
        <f t="shared" si="52"/>
        <v>2322.2760454310164</v>
      </c>
      <c r="EE31" s="80">
        <f t="shared" si="52"/>
        <v>2322.2760454310164</v>
      </c>
      <c r="EF31" s="80">
        <f t="shared" si="52"/>
        <v>2322.2760454310164</v>
      </c>
      <c r="EG31" s="80">
        <f t="shared" si="52"/>
        <v>2322.2760454310164</v>
      </c>
      <c r="EH31" s="80">
        <f t="shared" si="52"/>
        <v>2322.2760454310164</v>
      </c>
      <c r="EI31" s="80">
        <f t="shared" si="52"/>
        <v>2322.2760454310164</v>
      </c>
      <c r="EJ31" s="80">
        <f t="shared" si="52"/>
        <v>2322.2760454310164</v>
      </c>
      <c r="EK31" s="80">
        <f t="shared" si="52"/>
        <v>2322.2760454310164</v>
      </c>
      <c r="EL31" s="80">
        <f t="shared" si="53"/>
        <v>2322.2760454310164</v>
      </c>
      <c r="EM31" s="80">
        <f t="shared" si="53"/>
        <v>2322.2760454310164</v>
      </c>
      <c r="EN31" s="80">
        <f t="shared" si="53"/>
        <v>2322.2760454310164</v>
      </c>
      <c r="EO31" s="80">
        <f t="shared" si="53"/>
        <v>2322.2760454310164</v>
      </c>
      <c r="EP31" s="80">
        <f t="shared" si="53"/>
        <v>2322.2760454310164</v>
      </c>
      <c r="EQ31" s="80">
        <f t="shared" si="53"/>
        <v>2322.2760454310164</v>
      </c>
      <c r="ER31" s="80">
        <f t="shared" si="53"/>
        <v>2322.2760454310164</v>
      </c>
      <c r="ES31" s="80">
        <f t="shared" si="53"/>
        <v>2322.2760454310164</v>
      </c>
      <c r="ET31" s="80">
        <f t="shared" si="53"/>
        <v>2322.2760454310164</v>
      </c>
      <c r="EU31" s="80">
        <f t="shared" si="53"/>
        <v>2322.2760454310164</v>
      </c>
      <c r="EV31" s="80">
        <f t="shared" si="53"/>
        <v>2322.2760454310164</v>
      </c>
      <c r="EW31" s="80">
        <f t="shared" si="53"/>
        <v>2322.2760454310164</v>
      </c>
      <c r="EX31" s="80">
        <f t="shared" si="53"/>
        <v>2322.2760454310164</v>
      </c>
      <c r="EY31" s="80">
        <f t="shared" si="53"/>
        <v>2322.2760454310164</v>
      </c>
      <c r="EZ31" s="80">
        <f t="shared" si="53"/>
        <v>2322.2760454310164</v>
      </c>
      <c r="FA31" s="80">
        <f t="shared" si="53"/>
        <v>2322.2760454310164</v>
      </c>
      <c r="FB31" s="80">
        <f t="shared" si="54"/>
        <v>2322.2760454310164</v>
      </c>
      <c r="FC31" s="80">
        <f t="shared" si="54"/>
        <v>2322.2760454310164</v>
      </c>
      <c r="FD31" s="80">
        <f t="shared" si="54"/>
        <v>2322.2760454310164</v>
      </c>
      <c r="FE31" s="80">
        <f t="shared" si="54"/>
        <v>2322.2760454310164</v>
      </c>
      <c r="FF31" s="80">
        <f t="shared" si="54"/>
        <v>2322.2760454310164</v>
      </c>
      <c r="FG31" s="80">
        <f t="shared" si="54"/>
        <v>2322.2760454310164</v>
      </c>
      <c r="FH31" s="80">
        <f t="shared" si="54"/>
        <v>2322.2760454310164</v>
      </c>
      <c r="FI31" s="80">
        <f t="shared" si="54"/>
        <v>2322.2760454310164</v>
      </c>
      <c r="FJ31" s="80">
        <f t="shared" si="54"/>
        <v>2322.2760454310164</v>
      </c>
      <c r="FK31" s="80">
        <f t="shared" si="54"/>
        <v>2322.2760454310164</v>
      </c>
      <c r="FL31" s="80">
        <f t="shared" si="54"/>
        <v>2322.2760454310164</v>
      </c>
      <c r="FM31" s="80">
        <f t="shared" si="54"/>
        <v>2322.2760454310164</v>
      </c>
      <c r="FN31" s="80">
        <f t="shared" si="54"/>
        <v>2322.2760454310164</v>
      </c>
      <c r="FO31" s="80">
        <f t="shared" si="54"/>
        <v>2322.2760454310164</v>
      </c>
      <c r="FP31" s="80">
        <f t="shared" si="54"/>
        <v>2322.2760454310164</v>
      </c>
      <c r="FQ31" s="80">
        <f t="shared" si="54"/>
        <v>2322.2760454310164</v>
      </c>
      <c r="FR31" s="80">
        <f t="shared" si="48"/>
        <v>2322.2760454310164</v>
      </c>
      <c r="FS31" s="80">
        <f t="shared" si="48"/>
        <v>2322.2760454310164</v>
      </c>
      <c r="FT31" s="80">
        <f t="shared" si="48"/>
        <v>2322.2760454310164</v>
      </c>
      <c r="FU31" s="80">
        <f t="shared" si="48"/>
        <v>2322.2760454310164</v>
      </c>
      <c r="FV31" s="80">
        <f t="shared" si="48"/>
        <v>2322.2760454310164</v>
      </c>
      <c r="FW31" s="80">
        <f t="shared" si="48"/>
        <v>2322.2760454310164</v>
      </c>
      <c r="FX31" s="80">
        <f t="shared" si="48"/>
        <v>2322.2760454310164</v>
      </c>
      <c r="FY31" s="80">
        <f t="shared" si="48"/>
        <v>2322.2760454310164</v>
      </c>
      <c r="FZ31" s="80">
        <f t="shared" si="48"/>
        <v>2322.2760454310164</v>
      </c>
      <c r="GA31" s="80">
        <f t="shared" si="48"/>
        <v>2322.2760454310164</v>
      </c>
      <c r="GB31" s="80">
        <f t="shared" si="48"/>
        <v>2322.2760454310164</v>
      </c>
      <c r="GC31" s="80">
        <f t="shared" si="48"/>
        <v>2322.2760454310164</v>
      </c>
      <c r="GD31" s="80">
        <f t="shared" si="48"/>
        <v>2322.2760454310164</v>
      </c>
      <c r="GE31" s="80">
        <f t="shared" si="48"/>
        <v>2322.2760454310164</v>
      </c>
      <c r="GF31" s="80">
        <f t="shared" si="48"/>
        <v>2322.2760454310164</v>
      </c>
      <c r="GG31" s="80">
        <f t="shared" si="49"/>
        <v>0</v>
      </c>
      <c r="GH31" s="80">
        <f t="shared" si="49"/>
        <v>0</v>
      </c>
      <c r="GI31" s="80">
        <f t="shared" si="49"/>
        <v>0</v>
      </c>
      <c r="GJ31" s="80">
        <f t="shared" si="49"/>
        <v>0</v>
      </c>
      <c r="GK31" s="80">
        <f t="shared" si="49"/>
        <v>0</v>
      </c>
      <c r="GL31" s="80">
        <f t="shared" si="49"/>
        <v>0</v>
      </c>
      <c r="GM31" s="80">
        <f t="shared" si="49"/>
        <v>0</v>
      </c>
      <c r="GN31" s="80">
        <f t="shared" si="49"/>
        <v>0</v>
      </c>
      <c r="GO31" s="80">
        <f t="shared" si="49"/>
        <v>0</v>
      </c>
      <c r="GP31" s="80">
        <f t="shared" si="49"/>
        <v>0</v>
      </c>
      <c r="GQ31" s="80">
        <f t="shared" si="49"/>
        <v>0</v>
      </c>
      <c r="GR31" s="80">
        <f t="shared" si="49"/>
        <v>0</v>
      </c>
      <c r="GS31" s="80">
        <f t="shared" si="49"/>
        <v>0</v>
      </c>
      <c r="GT31" s="80">
        <f t="shared" si="49"/>
        <v>0</v>
      </c>
      <c r="GU31" s="80">
        <f t="shared" si="49"/>
        <v>0</v>
      </c>
      <c r="GV31" s="80">
        <f t="shared" si="46"/>
        <v>0</v>
      </c>
      <c r="GW31" s="80">
        <f t="shared" si="46"/>
        <v>0</v>
      </c>
      <c r="GX31" s="80">
        <f t="shared" si="47"/>
        <v>0</v>
      </c>
      <c r="GY31" s="80">
        <f t="shared" si="47"/>
        <v>0</v>
      </c>
      <c r="GZ31" s="80">
        <f t="shared" si="47"/>
        <v>0</v>
      </c>
      <c r="HA31" s="80">
        <f t="shared" si="47"/>
        <v>0</v>
      </c>
      <c r="HB31" s="80">
        <f t="shared" si="47"/>
        <v>0</v>
      </c>
      <c r="HC31" s="80">
        <f t="shared" si="47"/>
        <v>0</v>
      </c>
      <c r="HD31" s="80">
        <f t="shared" si="47"/>
        <v>0</v>
      </c>
      <c r="HE31" s="80">
        <f t="shared" si="47"/>
        <v>0</v>
      </c>
      <c r="HF31" s="80">
        <f t="shared" si="47"/>
        <v>0</v>
      </c>
      <c r="HG31" s="80">
        <f t="shared" si="55"/>
        <v>0</v>
      </c>
      <c r="HH31" s="80">
        <f t="shared" si="55"/>
        <v>0</v>
      </c>
      <c r="HI31" s="80">
        <f t="shared" si="55"/>
        <v>0</v>
      </c>
      <c r="HJ31" s="80">
        <f t="shared" si="55"/>
        <v>0</v>
      </c>
      <c r="HK31" s="80">
        <f t="shared" si="55"/>
        <v>0</v>
      </c>
      <c r="HL31" s="80">
        <f t="shared" si="55"/>
        <v>0</v>
      </c>
      <c r="HM31" s="80">
        <f t="shared" si="55"/>
        <v>0</v>
      </c>
      <c r="HN31" s="80">
        <f t="shared" si="55"/>
        <v>0</v>
      </c>
      <c r="HO31" s="80">
        <f t="shared" si="55"/>
        <v>0</v>
      </c>
      <c r="HP31" s="80">
        <f t="shared" si="55"/>
        <v>0</v>
      </c>
      <c r="HQ31" s="80">
        <f t="shared" si="55"/>
        <v>0</v>
      </c>
      <c r="HR31" s="80">
        <f t="shared" si="55"/>
        <v>0</v>
      </c>
      <c r="HS31" s="80">
        <f t="shared" si="55"/>
        <v>0</v>
      </c>
      <c r="HT31" s="80">
        <f t="shared" si="55"/>
        <v>0</v>
      </c>
      <c r="HU31" s="80">
        <f t="shared" si="55"/>
        <v>0</v>
      </c>
      <c r="HV31" s="80">
        <f t="shared" si="55"/>
        <v>0</v>
      </c>
      <c r="HW31" s="80">
        <f t="shared" si="56"/>
        <v>0</v>
      </c>
      <c r="HX31" s="80">
        <f t="shared" si="56"/>
        <v>0</v>
      </c>
      <c r="HY31" s="80">
        <f t="shared" si="56"/>
        <v>0</v>
      </c>
      <c r="HZ31" s="80">
        <f t="shared" si="56"/>
        <v>0</v>
      </c>
      <c r="IA31" s="80">
        <f t="shared" si="56"/>
        <v>0</v>
      </c>
      <c r="IB31" s="80">
        <f t="shared" si="56"/>
        <v>0</v>
      </c>
      <c r="IC31" s="80">
        <f t="shared" si="56"/>
        <v>0</v>
      </c>
      <c r="ID31" s="80">
        <f t="shared" si="56"/>
        <v>0</v>
      </c>
      <c r="IE31" s="80">
        <f t="shared" si="56"/>
        <v>0</v>
      </c>
      <c r="IF31" s="80">
        <f t="shared" si="56"/>
        <v>0</v>
      </c>
      <c r="IG31" s="80">
        <f t="shared" si="56"/>
        <v>0</v>
      </c>
      <c r="IH31" s="80">
        <f t="shared" si="56"/>
        <v>0</v>
      </c>
      <c r="II31" s="80">
        <f t="shared" si="56"/>
        <v>0</v>
      </c>
      <c r="IJ31" s="80">
        <f t="shared" si="56"/>
        <v>0</v>
      </c>
      <c r="IK31" s="80">
        <f t="shared" si="56"/>
        <v>0</v>
      </c>
      <c r="IL31" s="80">
        <f t="shared" si="56"/>
        <v>0</v>
      </c>
      <c r="IM31" s="80">
        <f t="shared" si="56"/>
        <v>0</v>
      </c>
      <c r="IN31" s="80">
        <f t="shared" si="56"/>
        <v>0</v>
      </c>
      <c r="IO31" s="80">
        <f t="shared" si="43"/>
        <v>0</v>
      </c>
      <c r="IP31" s="80">
        <f t="shared" si="43"/>
        <v>0</v>
      </c>
      <c r="IQ31" s="80">
        <f t="shared" si="43"/>
        <v>0</v>
      </c>
      <c r="IR31" s="80">
        <f t="shared" si="43"/>
        <v>0</v>
      </c>
      <c r="IS31" s="80">
        <f t="shared" si="43"/>
        <v>0</v>
      </c>
      <c r="IT31" s="80">
        <f t="shared" si="43"/>
        <v>0</v>
      </c>
      <c r="IU31" s="80">
        <f t="shared" si="43"/>
        <v>0</v>
      </c>
      <c r="IV31" s="80">
        <f t="shared" si="43"/>
        <v>0</v>
      </c>
      <c r="IW31" s="80">
        <f t="shared" si="43"/>
        <v>0</v>
      </c>
      <c r="IX31" s="80">
        <f t="shared" si="43"/>
        <v>0</v>
      </c>
      <c r="IY31" s="80">
        <f t="shared" si="43"/>
        <v>0</v>
      </c>
      <c r="IZ31" s="80">
        <f t="shared" si="43"/>
        <v>0</v>
      </c>
      <c r="JA31" s="80">
        <f t="shared" si="57"/>
        <v>0</v>
      </c>
      <c r="JB31" s="80">
        <f t="shared" si="57"/>
        <v>0</v>
      </c>
      <c r="JC31" s="80">
        <f t="shared" si="57"/>
        <v>0</v>
      </c>
      <c r="JD31" s="80">
        <f t="shared" si="57"/>
        <v>0</v>
      </c>
      <c r="JE31" s="80">
        <f t="shared" si="57"/>
        <v>0</v>
      </c>
      <c r="JF31" s="80">
        <f t="shared" si="57"/>
        <v>0</v>
      </c>
      <c r="JG31" s="80">
        <f t="shared" si="57"/>
        <v>0</v>
      </c>
      <c r="JH31" s="80">
        <f t="shared" si="57"/>
        <v>0</v>
      </c>
      <c r="JI31" s="80">
        <f t="shared" si="57"/>
        <v>0</v>
      </c>
    </row>
    <row r="32" spans="5:269" x14ac:dyDescent="0.25">
      <c r="E32">
        <f t="shared" si="26"/>
        <v>28</v>
      </c>
      <c r="F32">
        <f t="shared" si="20"/>
        <v>4</v>
      </c>
      <c r="G32">
        <f t="shared" si="27"/>
        <v>112</v>
      </c>
      <c r="H32" s="86">
        <f t="shared" si="21"/>
        <v>0.71794871794871795</v>
      </c>
      <c r="I32" s="80">
        <f t="shared" si="22"/>
        <v>10782</v>
      </c>
      <c r="J32" s="80">
        <f t="shared" si="31"/>
        <v>2322.2760454310164</v>
      </c>
      <c r="K32">
        <f t="shared" si="23"/>
        <v>32</v>
      </c>
      <c r="L32">
        <f t="shared" si="24"/>
        <v>176</v>
      </c>
      <c r="M32">
        <f t="shared" si="28"/>
        <v>46600</v>
      </c>
      <c r="O32" s="80">
        <f t="shared" si="58"/>
        <v>0</v>
      </c>
      <c r="P32" s="80">
        <f t="shared" si="58"/>
        <v>0</v>
      </c>
      <c r="Q32" s="80">
        <f t="shared" si="58"/>
        <v>0</v>
      </c>
      <c r="R32" s="80">
        <f t="shared" si="58"/>
        <v>0</v>
      </c>
      <c r="S32" s="80">
        <f t="shared" si="58"/>
        <v>0</v>
      </c>
      <c r="T32" s="80">
        <f t="shared" si="58"/>
        <v>0</v>
      </c>
      <c r="U32" s="80">
        <f t="shared" si="58"/>
        <v>0</v>
      </c>
      <c r="V32" s="80">
        <f t="shared" si="58"/>
        <v>0</v>
      </c>
      <c r="W32" s="80">
        <f t="shared" si="58"/>
        <v>0</v>
      </c>
      <c r="X32" s="80">
        <f t="shared" si="58"/>
        <v>0</v>
      </c>
      <c r="Y32" s="80">
        <f t="shared" si="58"/>
        <v>0</v>
      </c>
      <c r="Z32" s="80">
        <f t="shared" si="58"/>
        <v>0</v>
      </c>
      <c r="AA32" s="80">
        <f t="shared" si="58"/>
        <v>0</v>
      </c>
      <c r="AB32" s="80">
        <f t="shared" si="58"/>
        <v>0</v>
      </c>
      <c r="AC32" s="80">
        <f t="shared" si="58"/>
        <v>0</v>
      </c>
      <c r="AD32" s="80">
        <f t="shared" si="58"/>
        <v>0</v>
      </c>
      <c r="AE32" s="80">
        <f t="shared" si="64"/>
        <v>0</v>
      </c>
      <c r="AF32" s="80">
        <f t="shared" si="64"/>
        <v>0</v>
      </c>
      <c r="AG32" s="80">
        <f t="shared" si="64"/>
        <v>0</v>
      </c>
      <c r="AH32" s="80">
        <f t="shared" si="64"/>
        <v>0</v>
      </c>
      <c r="AI32" s="80">
        <f t="shared" si="64"/>
        <v>0</v>
      </c>
      <c r="AJ32" s="80">
        <f t="shared" si="64"/>
        <v>0</v>
      </c>
      <c r="AK32" s="80">
        <f t="shared" si="64"/>
        <v>0</v>
      </c>
      <c r="AL32" s="80">
        <f t="shared" si="64"/>
        <v>0</v>
      </c>
      <c r="AM32" s="80">
        <f t="shared" si="64"/>
        <v>0</v>
      </c>
      <c r="AN32" s="80">
        <f t="shared" si="64"/>
        <v>0</v>
      </c>
      <c r="AO32" s="80">
        <f t="shared" si="64"/>
        <v>0</v>
      </c>
      <c r="AP32" s="80">
        <f t="shared" si="64"/>
        <v>2695.5</v>
      </c>
      <c r="AQ32" s="80">
        <f t="shared" si="64"/>
        <v>2695.5</v>
      </c>
      <c r="AR32" s="80">
        <f t="shared" si="64"/>
        <v>2695.5</v>
      </c>
      <c r="AS32" s="80">
        <f t="shared" si="64"/>
        <v>2695.5</v>
      </c>
      <c r="AT32" s="80">
        <f t="shared" si="64"/>
        <v>2322.2760454310164</v>
      </c>
      <c r="AU32" s="80">
        <f t="shared" si="63"/>
        <v>2322.2760454310164</v>
      </c>
      <c r="AV32" s="80">
        <f t="shared" si="63"/>
        <v>2322.2760454310164</v>
      </c>
      <c r="AW32" s="80">
        <f t="shared" si="63"/>
        <v>2322.2760454310164</v>
      </c>
      <c r="AX32" s="80">
        <f t="shared" si="63"/>
        <v>2322.2760454310164</v>
      </c>
      <c r="AY32" s="80">
        <f t="shared" si="63"/>
        <v>2322.2760454310164</v>
      </c>
      <c r="AZ32" s="80">
        <f t="shared" si="63"/>
        <v>2322.2760454310164</v>
      </c>
      <c r="BA32" s="80">
        <f t="shared" si="63"/>
        <v>2322.2760454310164</v>
      </c>
      <c r="BB32" s="80">
        <f t="shared" si="63"/>
        <v>2322.2760454310164</v>
      </c>
      <c r="BC32" s="80">
        <f t="shared" si="63"/>
        <v>2322.2760454310164</v>
      </c>
      <c r="BD32" s="80">
        <f t="shared" si="63"/>
        <v>2322.2760454310164</v>
      </c>
      <c r="BE32" s="80">
        <f t="shared" si="63"/>
        <v>2322.2760454310164</v>
      </c>
      <c r="BF32" s="80">
        <f t="shared" si="63"/>
        <v>2322.2760454310164</v>
      </c>
      <c r="BG32" s="80">
        <f t="shared" si="63"/>
        <v>2322.2760454310164</v>
      </c>
      <c r="BH32" s="80">
        <f t="shared" si="63"/>
        <v>2322.2760454310164</v>
      </c>
      <c r="BI32" s="80">
        <f t="shared" si="63"/>
        <v>2322.2760454310164</v>
      </c>
      <c r="BJ32" s="80">
        <f t="shared" si="63"/>
        <v>2322.2760454310164</v>
      </c>
      <c r="BK32" s="80">
        <f t="shared" si="59"/>
        <v>2322.2760454310164</v>
      </c>
      <c r="BL32" s="80">
        <f t="shared" si="59"/>
        <v>2322.2760454310164</v>
      </c>
      <c r="BM32" s="80">
        <f t="shared" si="59"/>
        <v>2322.2760454310164</v>
      </c>
      <c r="BN32" s="80">
        <f t="shared" si="59"/>
        <v>2322.2760454310164</v>
      </c>
      <c r="BO32" s="80">
        <f t="shared" si="59"/>
        <v>2322.2760454310164</v>
      </c>
      <c r="BP32" s="80">
        <f t="shared" si="59"/>
        <v>2322.2760454310164</v>
      </c>
      <c r="BQ32" s="80">
        <f t="shared" si="59"/>
        <v>2322.2760454310164</v>
      </c>
      <c r="BR32" s="80">
        <f t="shared" si="60"/>
        <v>2322.2760454310164</v>
      </c>
      <c r="BS32" s="80">
        <f t="shared" si="60"/>
        <v>2322.2760454310164</v>
      </c>
      <c r="BT32" s="80">
        <f t="shared" si="60"/>
        <v>2322.2760454310164</v>
      </c>
      <c r="BU32" s="80">
        <f t="shared" si="60"/>
        <v>2322.2760454310164</v>
      </c>
      <c r="BV32" s="80">
        <f t="shared" si="60"/>
        <v>2322.2760454310164</v>
      </c>
      <c r="BW32" s="80">
        <f t="shared" si="60"/>
        <v>2322.2760454310164</v>
      </c>
      <c r="BX32" s="80">
        <f t="shared" si="60"/>
        <v>2322.2760454310164</v>
      </c>
      <c r="BY32" s="80">
        <f t="shared" si="60"/>
        <v>2322.2760454310164</v>
      </c>
      <c r="BZ32" s="80">
        <f t="shared" si="60"/>
        <v>2322.2760454310164</v>
      </c>
      <c r="CA32" s="80">
        <f t="shared" si="60"/>
        <v>2322.2760454310164</v>
      </c>
      <c r="CB32" s="80">
        <f t="shared" si="60"/>
        <v>2322.2760454310164</v>
      </c>
      <c r="CC32" s="80">
        <f t="shared" si="60"/>
        <v>2322.2760454310164</v>
      </c>
      <c r="CD32" s="80">
        <f t="shared" si="60"/>
        <v>2322.2760454310164</v>
      </c>
      <c r="CE32" s="80">
        <f t="shared" si="60"/>
        <v>2322.2760454310164</v>
      </c>
      <c r="CF32" s="80">
        <f t="shared" si="60"/>
        <v>2322.2760454310164</v>
      </c>
      <c r="CG32" s="80">
        <f t="shared" si="60"/>
        <v>2322.2760454310164</v>
      </c>
      <c r="CH32" s="80">
        <f t="shared" si="61"/>
        <v>2322.2760454310164</v>
      </c>
      <c r="CI32" s="80">
        <f t="shared" si="61"/>
        <v>2322.2760454310164</v>
      </c>
      <c r="CJ32" s="80">
        <f t="shared" si="61"/>
        <v>2322.2760454310164</v>
      </c>
      <c r="CK32" s="80">
        <f t="shared" si="61"/>
        <v>2322.2760454310164</v>
      </c>
      <c r="CL32" s="80">
        <f t="shared" si="61"/>
        <v>2322.2760454310164</v>
      </c>
      <c r="CM32" s="80">
        <f t="shared" si="61"/>
        <v>2322.2760454310164</v>
      </c>
      <c r="CN32" s="80">
        <f t="shared" si="61"/>
        <v>2322.2760454310164</v>
      </c>
      <c r="CO32" s="80">
        <f t="shared" si="61"/>
        <v>2322.2760454310164</v>
      </c>
      <c r="CP32" s="80">
        <f t="shared" si="61"/>
        <v>2322.2760454310164</v>
      </c>
      <c r="CQ32" s="80">
        <f t="shared" si="61"/>
        <v>2322.2760454310164</v>
      </c>
      <c r="CR32" s="80">
        <f t="shared" si="61"/>
        <v>2322.2760454310164</v>
      </c>
      <c r="CS32" s="80">
        <f t="shared" si="61"/>
        <v>2322.2760454310164</v>
      </c>
      <c r="CT32" s="80">
        <f t="shared" si="61"/>
        <v>2322.2760454310164</v>
      </c>
      <c r="CU32" s="80">
        <f t="shared" si="61"/>
        <v>2322.2760454310164</v>
      </c>
      <c r="CV32" s="80">
        <f t="shared" si="61"/>
        <v>2322.2760454310164</v>
      </c>
      <c r="CW32" s="80">
        <f t="shared" si="61"/>
        <v>2322.2760454310164</v>
      </c>
      <c r="CX32" s="80">
        <f t="shared" si="62"/>
        <v>2322.2760454310164</v>
      </c>
      <c r="CY32" s="80">
        <f t="shared" si="62"/>
        <v>2322.2760454310164</v>
      </c>
      <c r="CZ32" s="80">
        <f t="shared" si="62"/>
        <v>2322.2760454310164</v>
      </c>
      <c r="DA32" s="80">
        <f t="shared" si="62"/>
        <v>2322.2760454310164</v>
      </c>
      <c r="DB32" s="80">
        <f t="shared" si="62"/>
        <v>2322.2760454310164</v>
      </c>
      <c r="DC32" s="80">
        <f t="shared" si="62"/>
        <v>2322.2760454310164</v>
      </c>
      <c r="DD32" s="80">
        <f t="shared" si="62"/>
        <v>2322.2760454310164</v>
      </c>
      <c r="DE32" s="80">
        <f t="shared" si="62"/>
        <v>2322.2760454310164</v>
      </c>
      <c r="DF32" s="80">
        <f t="shared" si="51"/>
        <v>2322.2760454310164</v>
      </c>
      <c r="DG32" s="80">
        <f t="shared" si="51"/>
        <v>2322.2760454310164</v>
      </c>
      <c r="DH32" s="80">
        <f t="shared" si="51"/>
        <v>2322.2760454310164</v>
      </c>
      <c r="DI32" s="80">
        <f t="shared" si="51"/>
        <v>2322.2760454310164</v>
      </c>
      <c r="DJ32" s="80">
        <f t="shared" si="51"/>
        <v>2322.2760454310164</v>
      </c>
      <c r="DK32" s="80">
        <f t="shared" si="51"/>
        <v>2322.2760454310164</v>
      </c>
      <c r="DL32" s="80">
        <f t="shared" si="51"/>
        <v>2322.2760454310164</v>
      </c>
      <c r="DM32" s="80">
        <f t="shared" si="51"/>
        <v>2322.2760454310164</v>
      </c>
      <c r="DN32" s="80">
        <f t="shared" si="51"/>
        <v>2322.2760454310164</v>
      </c>
      <c r="DO32" s="80">
        <f t="shared" si="51"/>
        <v>2322.2760454310164</v>
      </c>
      <c r="DP32" s="80">
        <f t="shared" si="51"/>
        <v>2322.2760454310164</v>
      </c>
      <c r="DQ32" s="80">
        <f t="shared" si="51"/>
        <v>2322.2760454310164</v>
      </c>
      <c r="DR32" s="80">
        <f t="shared" si="51"/>
        <v>2322.2760454310164</v>
      </c>
      <c r="DS32" s="80">
        <f t="shared" si="51"/>
        <v>2322.2760454310164</v>
      </c>
      <c r="DT32" s="80">
        <f t="shared" si="51"/>
        <v>2322.2760454310164</v>
      </c>
      <c r="DU32" s="80">
        <f t="shared" si="51"/>
        <v>2322.2760454310164</v>
      </c>
      <c r="DV32" s="80">
        <f t="shared" si="52"/>
        <v>2322.2760454310164</v>
      </c>
      <c r="DW32" s="80">
        <f t="shared" si="52"/>
        <v>2322.2760454310164</v>
      </c>
      <c r="DX32" s="80">
        <f t="shared" si="52"/>
        <v>2322.2760454310164</v>
      </c>
      <c r="DY32" s="80">
        <f t="shared" si="52"/>
        <v>2322.2760454310164</v>
      </c>
      <c r="DZ32" s="80">
        <f t="shared" si="52"/>
        <v>2322.2760454310164</v>
      </c>
      <c r="EA32" s="80">
        <f t="shared" si="52"/>
        <v>2322.2760454310164</v>
      </c>
      <c r="EB32" s="80">
        <f t="shared" si="52"/>
        <v>2322.2760454310164</v>
      </c>
      <c r="EC32" s="80">
        <f t="shared" si="52"/>
        <v>2322.2760454310164</v>
      </c>
      <c r="ED32" s="80">
        <f t="shared" si="52"/>
        <v>2322.2760454310164</v>
      </c>
      <c r="EE32" s="80">
        <f t="shared" si="52"/>
        <v>2322.2760454310164</v>
      </c>
      <c r="EF32" s="80">
        <f t="shared" si="52"/>
        <v>2322.2760454310164</v>
      </c>
      <c r="EG32" s="80">
        <f t="shared" si="52"/>
        <v>2322.2760454310164</v>
      </c>
      <c r="EH32" s="80">
        <f t="shared" si="52"/>
        <v>2322.2760454310164</v>
      </c>
      <c r="EI32" s="80">
        <f t="shared" si="52"/>
        <v>2322.2760454310164</v>
      </c>
      <c r="EJ32" s="80">
        <f t="shared" si="52"/>
        <v>2322.2760454310164</v>
      </c>
      <c r="EK32" s="80">
        <f t="shared" si="52"/>
        <v>2322.2760454310164</v>
      </c>
      <c r="EL32" s="80">
        <f t="shared" si="53"/>
        <v>2322.2760454310164</v>
      </c>
      <c r="EM32" s="80">
        <f t="shared" si="53"/>
        <v>2322.2760454310164</v>
      </c>
      <c r="EN32" s="80">
        <f t="shared" si="53"/>
        <v>2322.2760454310164</v>
      </c>
      <c r="EO32" s="80">
        <f t="shared" si="53"/>
        <v>2322.2760454310164</v>
      </c>
      <c r="EP32" s="80">
        <f t="shared" si="53"/>
        <v>2322.2760454310164</v>
      </c>
      <c r="EQ32" s="80">
        <f t="shared" si="53"/>
        <v>2322.2760454310164</v>
      </c>
      <c r="ER32" s="80">
        <f t="shared" si="53"/>
        <v>2322.2760454310164</v>
      </c>
      <c r="ES32" s="80">
        <f t="shared" si="53"/>
        <v>2322.2760454310164</v>
      </c>
      <c r="ET32" s="80">
        <f t="shared" si="53"/>
        <v>2322.2760454310164</v>
      </c>
      <c r="EU32" s="80">
        <f t="shared" si="53"/>
        <v>2322.2760454310164</v>
      </c>
      <c r="EV32" s="80">
        <f t="shared" si="53"/>
        <v>2322.2760454310164</v>
      </c>
      <c r="EW32" s="80">
        <f t="shared" si="53"/>
        <v>2322.2760454310164</v>
      </c>
      <c r="EX32" s="80">
        <f t="shared" si="53"/>
        <v>2322.2760454310164</v>
      </c>
      <c r="EY32" s="80">
        <f t="shared" si="53"/>
        <v>2322.2760454310164</v>
      </c>
      <c r="EZ32" s="80">
        <f t="shared" si="53"/>
        <v>2322.2760454310164</v>
      </c>
      <c r="FA32" s="80">
        <f t="shared" si="53"/>
        <v>2322.2760454310164</v>
      </c>
      <c r="FB32" s="80">
        <f t="shared" si="54"/>
        <v>2322.2760454310164</v>
      </c>
      <c r="FC32" s="80">
        <f t="shared" si="54"/>
        <v>2322.2760454310164</v>
      </c>
      <c r="FD32" s="80">
        <f t="shared" si="54"/>
        <v>2322.2760454310164</v>
      </c>
      <c r="FE32" s="80">
        <f t="shared" si="54"/>
        <v>2322.2760454310164</v>
      </c>
      <c r="FF32" s="80">
        <f t="shared" si="54"/>
        <v>2322.2760454310164</v>
      </c>
      <c r="FG32" s="80">
        <f t="shared" si="54"/>
        <v>2322.2760454310164</v>
      </c>
      <c r="FH32" s="80">
        <f t="shared" si="54"/>
        <v>2322.2760454310164</v>
      </c>
      <c r="FI32" s="80">
        <f t="shared" si="54"/>
        <v>2322.2760454310164</v>
      </c>
      <c r="FJ32" s="80">
        <f t="shared" si="54"/>
        <v>2322.2760454310164</v>
      </c>
      <c r="FK32" s="80">
        <f t="shared" si="54"/>
        <v>2322.2760454310164</v>
      </c>
      <c r="FL32" s="80">
        <f t="shared" si="54"/>
        <v>2322.2760454310164</v>
      </c>
      <c r="FM32" s="80">
        <f t="shared" si="54"/>
        <v>2322.2760454310164</v>
      </c>
      <c r="FN32" s="80">
        <f t="shared" si="54"/>
        <v>2322.2760454310164</v>
      </c>
      <c r="FO32" s="80">
        <f t="shared" si="54"/>
        <v>2322.2760454310164</v>
      </c>
      <c r="FP32" s="80">
        <f t="shared" si="54"/>
        <v>2322.2760454310164</v>
      </c>
      <c r="FQ32" s="80">
        <f t="shared" si="54"/>
        <v>2322.2760454310164</v>
      </c>
      <c r="FR32" s="80">
        <f t="shared" si="48"/>
        <v>2322.2760454310164</v>
      </c>
      <c r="FS32" s="80">
        <f t="shared" si="48"/>
        <v>2322.2760454310164</v>
      </c>
      <c r="FT32" s="80">
        <f t="shared" si="48"/>
        <v>2322.2760454310164</v>
      </c>
      <c r="FU32" s="80">
        <f t="shared" si="48"/>
        <v>2322.2760454310164</v>
      </c>
      <c r="FV32" s="80">
        <f t="shared" si="48"/>
        <v>2322.2760454310164</v>
      </c>
      <c r="FW32" s="80">
        <f t="shared" si="48"/>
        <v>2322.2760454310164</v>
      </c>
      <c r="FX32" s="80">
        <f t="shared" si="48"/>
        <v>2322.2760454310164</v>
      </c>
      <c r="FY32" s="80">
        <f t="shared" si="48"/>
        <v>2322.2760454310164</v>
      </c>
      <c r="FZ32" s="80">
        <f t="shared" si="48"/>
        <v>2322.2760454310164</v>
      </c>
      <c r="GA32" s="80">
        <f t="shared" si="48"/>
        <v>2322.2760454310164</v>
      </c>
      <c r="GB32" s="80">
        <f t="shared" si="48"/>
        <v>2322.2760454310164</v>
      </c>
      <c r="GC32" s="80">
        <f t="shared" si="48"/>
        <v>2322.2760454310164</v>
      </c>
      <c r="GD32" s="80">
        <f t="shared" si="48"/>
        <v>2322.2760454310164</v>
      </c>
      <c r="GE32" s="80">
        <f t="shared" si="48"/>
        <v>2322.2760454310164</v>
      </c>
      <c r="GF32" s="80">
        <f t="shared" si="48"/>
        <v>2322.2760454310164</v>
      </c>
      <c r="GG32" s="80">
        <f t="shared" si="49"/>
        <v>2322.2760454310164</v>
      </c>
      <c r="GH32" s="80">
        <f t="shared" si="49"/>
        <v>0</v>
      </c>
      <c r="GI32" s="80">
        <f t="shared" si="49"/>
        <v>0</v>
      </c>
      <c r="GJ32" s="80">
        <f t="shared" si="49"/>
        <v>0</v>
      </c>
      <c r="GK32" s="80">
        <f t="shared" si="49"/>
        <v>0</v>
      </c>
      <c r="GL32" s="80">
        <f t="shared" si="49"/>
        <v>0</v>
      </c>
      <c r="GM32" s="80">
        <f t="shared" si="49"/>
        <v>0</v>
      </c>
      <c r="GN32" s="80">
        <f t="shared" si="49"/>
        <v>0</v>
      </c>
      <c r="GO32" s="80">
        <f t="shared" si="49"/>
        <v>0</v>
      </c>
      <c r="GP32" s="80">
        <f t="shared" si="49"/>
        <v>0</v>
      </c>
      <c r="GQ32" s="80">
        <f t="shared" si="49"/>
        <v>0</v>
      </c>
      <c r="GR32" s="80">
        <f t="shared" si="49"/>
        <v>0</v>
      </c>
      <c r="GS32" s="80">
        <f t="shared" si="49"/>
        <v>0</v>
      </c>
      <c r="GT32" s="80">
        <f t="shared" si="49"/>
        <v>0</v>
      </c>
      <c r="GU32" s="80">
        <f t="shared" si="49"/>
        <v>0</v>
      </c>
      <c r="GV32" s="80">
        <f t="shared" si="46"/>
        <v>0</v>
      </c>
      <c r="GW32" s="80">
        <f t="shared" si="46"/>
        <v>0</v>
      </c>
      <c r="GX32" s="80">
        <f t="shared" si="47"/>
        <v>0</v>
      </c>
      <c r="GY32" s="80">
        <f t="shared" si="47"/>
        <v>0</v>
      </c>
      <c r="GZ32" s="80">
        <f t="shared" si="47"/>
        <v>0</v>
      </c>
      <c r="HA32" s="80">
        <f t="shared" si="47"/>
        <v>0</v>
      </c>
      <c r="HB32" s="80">
        <f t="shared" si="47"/>
        <v>0</v>
      </c>
      <c r="HC32" s="80">
        <f t="shared" si="47"/>
        <v>0</v>
      </c>
      <c r="HD32" s="80">
        <f t="shared" si="47"/>
        <v>0</v>
      </c>
      <c r="HE32" s="80">
        <f t="shared" si="47"/>
        <v>0</v>
      </c>
      <c r="HF32" s="80">
        <f t="shared" si="47"/>
        <v>0</v>
      </c>
      <c r="HG32" s="80">
        <f t="shared" si="55"/>
        <v>0</v>
      </c>
      <c r="HH32" s="80">
        <f t="shared" si="55"/>
        <v>0</v>
      </c>
      <c r="HI32" s="80">
        <f t="shared" si="55"/>
        <v>0</v>
      </c>
      <c r="HJ32" s="80">
        <f t="shared" si="55"/>
        <v>0</v>
      </c>
      <c r="HK32" s="80">
        <f t="shared" si="55"/>
        <v>0</v>
      </c>
      <c r="HL32" s="80">
        <f t="shared" si="55"/>
        <v>0</v>
      </c>
      <c r="HM32" s="80">
        <f t="shared" si="55"/>
        <v>0</v>
      </c>
      <c r="HN32" s="80">
        <f t="shared" si="55"/>
        <v>0</v>
      </c>
      <c r="HO32" s="80">
        <f t="shared" si="55"/>
        <v>0</v>
      </c>
      <c r="HP32" s="80">
        <f t="shared" si="55"/>
        <v>0</v>
      </c>
      <c r="HQ32" s="80">
        <f t="shared" si="55"/>
        <v>0</v>
      </c>
      <c r="HR32" s="80">
        <f t="shared" si="55"/>
        <v>0</v>
      </c>
      <c r="HS32" s="80">
        <f t="shared" si="55"/>
        <v>0</v>
      </c>
      <c r="HT32" s="80">
        <f t="shared" si="55"/>
        <v>0</v>
      </c>
      <c r="HU32" s="80">
        <f t="shared" si="55"/>
        <v>0</v>
      </c>
      <c r="HV32" s="80">
        <f t="shared" si="55"/>
        <v>0</v>
      </c>
      <c r="HW32" s="80">
        <f t="shared" si="56"/>
        <v>0</v>
      </c>
      <c r="HX32" s="80">
        <f t="shared" si="56"/>
        <v>0</v>
      </c>
      <c r="HY32" s="80">
        <f t="shared" si="56"/>
        <v>0</v>
      </c>
      <c r="HZ32" s="80">
        <f t="shared" si="56"/>
        <v>0</v>
      </c>
      <c r="IA32" s="80">
        <f t="shared" si="56"/>
        <v>0</v>
      </c>
      <c r="IB32" s="80">
        <f t="shared" si="56"/>
        <v>0</v>
      </c>
      <c r="IC32" s="80">
        <f t="shared" si="56"/>
        <v>0</v>
      </c>
      <c r="ID32" s="80">
        <f t="shared" si="56"/>
        <v>0</v>
      </c>
      <c r="IE32" s="80">
        <f t="shared" si="56"/>
        <v>0</v>
      </c>
      <c r="IF32" s="80">
        <f t="shared" si="56"/>
        <v>0</v>
      </c>
      <c r="IG32" s="80">
        <f t="shared" si="56"/>
        <v>0</v>
      </c>
      <c r="IH32" s="80">
        <f t="shared" si="56"/>
        <v>0</v>
      </c>
      <c r="II32" s="80">
        <f t="shared" si="56"/>
        <v>0</v>
      </c>
      <c r="IJ32" s="80">
        <f t="shared" si="56"/>
        <v>0</v>
      </c>
      <c r="IK32" s="80">
        <f t="shared" si="56"/>
        <v>0</v>
      </c>
      <c r="IL32" s="80">
        <f t="shared" si="56"/>
        <v>0</v>
      </c>
      <c r="IM32" s="80">
        <f t="shared" si="56"/>
        <v>0</v>
      </c>
      <c r="IN32" s="80">
        <f t="shared" si="56"/>
        <v>0</v>
      </c>
      <c r="IO32" s="80">
        <f t="shared" si="43"/>
        <v>0</v>
      </c>
      <c r="IP32" s="80">
        <f t="shared" si="43"/>
        <v>0</v>
      </c>
      <c r="IQ32" s="80">
        <f t="shared" si="43"/>
        <v>0</v>
      </c>
      <c r="IR32" s="80">
        <f t="shared" si="43"/>
        <v>0</v>
      </c>
      <c r="IS32" s="80">
        <f t="shared" si="43"/>
        <v>0</v>
      </c>
      <c r="IT32" s="80">
        <f t="shared" si="43"/>
        <v>0</v>
      </c>
      <c r="IU32" s="80">
        <f t="shared" si="43"/>
        <v>0</v>
      </c>
      <c r="IV32" s="80">
        <f t="shared" si="43"/>
        <v>0</v>
      </c>
      <c r="IW32" s="80">
        <f t="shared" si="43"/>
        <v>0</v>
      </c>
      <c r="IX32" s="80">
        <f t="shared" si="43"/>
        <v>0</v>
      </c>
      <c r="IY32" s="80">
        <f t="shared" si="43"/>
        <v>0</v>
      </c>
      <c r="IZ32" s="80">
        <f t="shared" si="43"/>
        <v>0</v>
      </c>
      <c r="JA32" s="80">
        <f t="shared" si="57"/>
        <v>0</v>
      </c>
      <c r="JB32" s="80">
        <f t="shared" si="57"/>
        <v>0</v>
      </c>
      <c r="JC32" s="80">
        <f t="shared" si="57"/>
        <v>0</v>
      </c>
      <c r="JD32" s="80">
        <f t="shared" si="57"/>
        <v>0</v>
      </c>
      <c r="JE32" s="80">
        <f t="shared" si="57"/>
        <v>0</v>
      </c>
      <c r="JF32" s="80">
        <f t="shared" si="57"/>
        <v>0</v>
      </c>
      <c r="JG32" s="80">
        <f t="shared" si="57"/>
        <v>0</v>
      </c>
      <c r="JH32" s="80">
        <f t="shared" si="57"/>
        <v>0</v>
      </c>
      <c r="JI32" s="80">
        <f t="shared" si="57"/>
        <v>0</v>
      </c>
    </row>
    <row r="33" spans="5:269" x14ac:dyDescent="0.25">
      <c r="E33">
        <f t="shared" si="26"/>
        <v>29</v>
      </c>
      <c r="F33">
        <f t="shared" si="20"/>
        <v>4</v>
      </c>
      <c r="G33">
        <f t="shared" si="27"/>
        <v>116</v>
      </c>
      <c r="H33" s="86">
        <f t="shared" si="21"/>
        <v>0.74358974358974361</v>
      </c>
      <c r="I33" s="80">
        <f t="shared" si="22"/>
        <v>10782</v>
      </c>
      <c r="J33" s="80">
        <f t="shared" si="31"/>
        <v>2322.2760454310164</v>
      </c>
      <c r="K33">
        <f t="shared" si="23"/>
        <v>33</v>
      </c>
      <c r="L33">
        <f t="shared" si="24"/>
        <v>177</v>
      </c>
      <c r="M33">
        <f t="shared" si="28"/>
        <v>46631</v>
      </c>
      <c r="O33" s="80">
        <f t="shared" si="58"/>
        <v>0</v>
      </c>
      <c r="P33" s="80">
        <f t="shared" si="58"/>
        <v>0</v>
      </c>
      <c r="Q33" s="80">
        <f t="shared" si="58"/>
        <v>0</v>
      </c>
      <c r="R33" s="80">
        <f t="shared" si="58"/>
        <v>0</v>
      </c>
      <c r="S33" s="80">
        <f t="shared" si="58"/>
        <v>0</v>
      </c>
      <c r="T33" s="80">
        <f t="shared" si="58"/>
        <v>0</v>
      </c>
      <c r="U33" s="80">
        <f t="shared" si="58"/>
        <v>0</v>
      </c>
      <c r="V33" s="80">
        <f t="shared" si="58"/>
        <v>0</v>
      </c>
      <c r="W33" s="80">
        <f t="shared" si="58"/>
        <v>0</v>
      </c>
      <c r="X33" s="80">
        <f t="shared" si="58"/>
        <v>0</v>
      </c>
      <c r="Y33" s="80">
        <f t="shared" si="58"/>
        <v>0</v>
      </c>
      <c r="Z33" s="80">
        <f t="shared" si="58"/>
        <v>0</v>
      </c>
      <c r="AA33" s="80">
        <f t="shared" si="58"/>
        <v>0</v>
      </c>
      <c r="AB33" s="80">
        <f t="shared" si="58"/>
        <v>0</v>
      </c>
      <c r="AC33" s="80">
        <f t="shared" si="58"/>
        <v>0</v>
      </c>
      <c r="AD33" s="80">
        <f t="shared" si="58"/>
        <v>0</v>
      </c>
      <c r="AE33" s="80">
        <f t="shared" si="64"/>
        <v>0</v>
      </c>
      <c r="AF33" s="80">
        <f t="shared" si="64"/>
        <v>0</v>
      </c>
      <c r="AG33" s="80">
        <f t="shared" si="64"/>
        <v>0</v>
      </c>
      <c r="AH33" s="80">
        <f t="shared" si="64"/>
        <v>0</v>
      </c>
      <c r="AI33" s="80">
        <f t="shared" si="64"/>
        <v>0</v>
      </c>
      <c r="AJ33" s="80">
        <f t="shared" si="64"/>
        <v>0</v>
      </c>
      <c r="AK33" s="80">
        <f t="shared" si="64"/>
        <v>0</v>
      </c>
      <c r="AL33" s="80">
        <f t="shared" si="64"/>
        <v>0</v>
      </c>
      <c r="AM33" s="80">
        <f t="shared" si="64"/>
        <v>0</v>
      </c>
      <c r="AN33" s="80">
        <f t="shared" si="64"/>
        <v>0</v>
      </c>
      <c r="AO33" s="80">
        <f t="shared" si="64"/>
        <v>0</v>
      </c>
      <c r="AP33" s="80">
        <f t="shared" si="64"/>
        <v>0</v>
      </c>
      <c r="AQ33" s="80">
        <f t="shared" si="64"/>
        <v>2695.5</v>
      </c>
      <c r="AR33" s="80">
        <f t="shared" si="64"/>
        <v>2695.5</v>
      </c>
      <c r="AS33" s="80">
        <f t="shared" si="64"/>
        <v>2695.5</v>
      </c>
      <c r="AT33" s="80">
        <f t="shared" si="64"/>
        <v>2695.5</v>
      </c>
      <c r="AU33" s="80">
        <f t="shared" si="63"/>
        <v>2322.2760454310164</v>
      </c>
      <c r="AV33" s="80">
        <f t="shared" si="63"/>
        <v>2322.2760454310164</v>
      </c>
      <c r="AW33" s="80">
        <f t="shared" si="63"/>
        <v>2322.2760454310164</v>
      </c>
      <c r="AX33" s="80">
        <f t="shared" si="63"/>
        <v>2322.2760454310164</v>
      </c>
      <c r="AY33" s="80">
        <f t="shared" si="63"/>
        <v>2322.2760454310164</v>
      </c>
      <c r="AZ33" s="80">
        <f t="shared" si="63"/>
        <v>2322.2760454310164</v>
      </c>
      <c r="BA33" s="80">
        <f t="shared" si="63"/>
        <v>2322.2760454310164</v>
      </c>
      <c r="BB33" s="80">
        <f t="shared" si="63"/>
        <v>2322.2760454310164</v>
      </c>
      <c r="BC33" s="80">
        <f t="shared" si="63"/>
        <v>2322.2760454310164</v>
      </c>
      <c r="BD33" s="80">
        <f t="shared" si="63"/>
        <v>2322.2760454310164</v>
      </c>
      <c r="BE33" s="80">
        <f t="shared" si="63"/>
        <v>2322.2760454310164</v>
      </c>
      <c r="BF33" s="80">
        <f t="shared" si="63"/>
        <v>2322.2760454310164</v>
      </c>
      <c r="BG33" s="80">
        <f t="shared" si="63"/>
        <v>2322.2760454310164</v>
      </c>
      <c r="BH33" s="80">
        <f t="shared" si="63"/>
        <v>2322.2760454310164</v>
      </c>
      <c r="BI33" s="80">
        <f t="shared" si="63"/>
        <v>2322.2760454310164</v>
      </c>
      <c r="BJ33" s="80">
        <f t="shared" si="63"/>
        <v>2322.2760454310164</v>
      </c>
      <c r="BK33" s="80">
        <f t="shared" si="59"/>
        <v>2322.2760454310164</v>
      </c>
      <c r="BL33" s="80">
        <f t="shared" si="59"/>
        <v>2322.2760454310164</v>
      </c>
      <c r="BM33" s="80">
        <f t="shared" si="59"/>
        <v>2322.2760454310164</v>
      </c>
      <c r="BN33" s="80">
        <f t="shared" si="59"/>
        <v>2322.2760454310164</v>
      </c>
      <c r="BO33" s="80">
        <f t="shared" si="59"/>
        <v>2322.2760454310164</v>
      </c>
      <c r="BP33" s="80">
        <f t="shared" si="59"/>
        <v>2322.2760454310164</v>
      </c>
      <c r="BQ33" s="80">
        <f t="shared" si="59"/>
        <v>2322.2760454310164</v>
      </c>
      <c r="BR33" s="80">
        <f t="shared" si="60"/>
        <v>2322.2760454310164</v>
      </c>
      <c r="BS33" s="80">
        <f t="shared" si="60"/>
        <v>2322.2760454310164</v>
      </c>
      <c r="BT33" s="80">
        <f t="shared" si="60"/>
        <v>2322.2760454310164</v>
      </c>
      <c r="BU33" s="80">
        <f t="shared" si="60"/>
        <v>2322.2760454310164</v>
      </c>
      <c r="BV33" s="80">
        <f t="shared" si="60"/>
        <v>2322.2760454310164</v>
      </c>
      <c r="BW33" s="80">
        <f t="shared" si="60"/>
        <v>2322.2760454310164</v>
      </c>
      <c r="BX33" s="80">
        <f t="shared" si="60"/>
        <v>2322.2760454310164</v>
      </c>
      <c r="BY33" s="80">
        <f t="shared" si="60"/>
        <v>2322.2760454310164</v>
      </c>
      <c r="BZ33" s="80">
        <f t="shared" si="60"/>
        <v>2322.2760454310164</v>
      </c>
      <c r="CA33" s="80">
        <f t="shared" si="60"/>
        <v>2322.2760454310164</v>
      </c>
      <c r="CB33" s="80">
        <f t="shared" si="60"/>
        <v>2322.2760454310164</v>
      </c>
      <c r="CC33" s="80">
        <f t="shared" si="60"/>
        <v>2322.2760454310164</v>
      </c>
      <c r="CD33" s="80">
        <f t="shared" si="60"/>
        <v>2322.2760454310164</v>
      </c>
      <c r="CE33" s="80">
        <f t="shared" si="60"/>
        <v>2322.2760454310164</v>
      </c>
      <c r="CF33" s="80">
        <f t="shared" si="60"/>
        <v>2322.2760454310164</v>
      </c>
      <c r="CG33" s="80">
        <f t="shared" si="60"/>
        <v>2322.2760454310164</v>
      </c>
      <c r="CH33" s="80">
        <f t="shared" si="61"/>
        <v>2322.2760454310164</v>
      </c>
      <c r="CI33" s="80">
        <f t="shared" si="61"/>
        <v>2322.2760454310164</v>
      </c>
      <c r="CJ33" s="80">
        <f t="shared" si="61"/>
        <v>2322.2760454310164</v>
      </c>
      <c r="CK33" s="80">
        <f t="shared" si="61"/>
        <v>2322.2760454310164</v>
      </c>
      <c r="CL33" s="80">
        <f t="shared" si="61"/>
        <v>2322.2760454310164</v>
      </c>
      <c r="CM33" s="80">
        <f t="shared" si="61"/>
        <v>2322.2760454310164</v>
      </c>
      <c r="CN33" s="80">
        <f t="shared" si="61"/>
        <v>2322.2760454310164</v>
      </c>
      <c r="CO33" s="80">
        <f t="shared" si="61"/>
        <v>2322.2760454310164</v>
      </c>
      <c r="CP33" s="80">
        <f t="shared" si="61"/>
        <v>2322.2760454310164</v>
      </c>
      <c r="CQ33" s="80">
        <f t="shared" si="61"/>
        <v>2322.2760454310164</v>
      </c>
      <c r="CR33" s="80">
        <f t="shared" si="61"/>
        <v>2322.2760454310164</v>
      </c>
      <c r="CS33" s="80">
        <f t="shared" si="61"/>
        <v>2322.2760454310164</v>
      </c>
      <c r="CT33" s="80">
        <f t="shared" si="61"/>
        <v>2322.2760454310164</v>
      </c>
      <c r="CU33" s="80">
        <f t="shared" si="61"/>
        <v>2322.2760454310164</v>
      </c>
      <c r="CV33" s="80">
        <f t="shared" si="61"/>
        <v>2322.2760454310164</v>
      </c>
      <c r="CW33" s="80">
        <f t="shared" si="61"/>
        <v>2322.2760454310164</v>
      </c>
      <c r="CX33" s="80">
        <f t="shared" si="62"/>
        <v>2322.2760454310164</v>
      </c>
      <c r="CY33" s="80">
        <f t="shared" si="62"/>
        <v>2322.2760454310164</v>
      </c>
      <c r="CZ33" s="80">
        <f t="shared" si="62"/>
        <v>2322.2760454310164</v>
      </c>
      <c r="DA33" s="80">
        <f t="shared" si="62"/>
        <v>2322.2760454310164</v>
      </c>
      <c r="DB33" s="80">
        <f t="shared" si="62"/>
        <v>2322.2760454310164</v>
      </c>
      <c r="DC33" s="80">
        <f t="shared" si="62"/>
        <v>2322.2760454310164</v>
      </c>
      <c r="DD33" s="80">
        <f t="shared" si="62"/>
        <v>2322.2760454310164</v>
      </c>
      <c r="DE33" s="80">
        <f t="shared" si="62"/>
        <v>2322.2760454310164</v>
      </c>
      <c r="DF33" s="80">
        <f t="shared" si="51"/>
        <v>2322.2760454310164</v>
      </c>
      <c r="DG33" s="80">
        <f t="shared" si="51"/>
        <v>2322.2760454310164</v>
      </c>
      <c r="DH33" s="80">
        <f t="shared" si="51"/>
        <v>2322.2760454310164</v>
      </c>
      <c r="DI33" s="80">
        <f t="shared" si="51"/>
        <v>2322.2760454310164</v>
      </c>
      <c r="DJ33" s="80">
        <f t="shared" si="51"/>
        <v>2322.2760454310164</v>
      </c>
      <c r="DK33" s="80">
        <f t="shared" si="51"/>
        <v>2322.2760454310164</v>
      </c>
      <c r="DL33" s="80">
        <f t="shared" si="51"/>
        <v>2322.2760454310164</v>
      </c>
      <c r="DM33" s="80">
        <f t="shared" si="51"/>
        <v>2322.2760454310164</v>
      </c>
      <c r="DN33" s="80">
        <f t="shared" si="51"/>
        <v>2322.2760454310164</v>
      </c>
      <c r="DO33" s="80">
        <f t="shared" si="51"/>
        <v>2322.2760454310164</v>
      </c>
      <c r="DP33" s="80">
        <f t="shared" si="51"/>
        <v>2322.2760454310164</v>
      </c>
      <c r="DQ33" s="80">
        <f t="shared" si="51"/>
        <v>2322.2760454310164</v>
      </c>
      <c r="DR33" s="80">
        <f t="shared" si="51"/>
        <v>2322.2760454310164</v>
      </c>
      <c r="DS33" s="80">
        <f t="shared" si="51"/>
        <v>2322.2760454310164</v>
      </c>
      <c r="DT33" s="80">
        <f t="shared" si="51"/>
        <v>2322.2760454310164</v>
      </c>
      <c r="DU33" s="80">
        <f t="shared" si="51"/>
        <v>2322.2760454310164</v>
      </c>
      <c r="DV33" s="80">
        <f t="shared" si="52"/>
        <v>2322.2760454310164</v>
      </c>
      <c r="DW33" s="80">
        <f t="shared" si="52"/>
        <v>2322.2760454310164</v>
      </c>
      <c r="DX33" s="80">
        <f t="shared" si="52"/>
        <v>2322.2760454310164</v>
      </c>
      <c r="DY33" s="80">
        <f t="shared" si="52"/>
        <v>2322.2760454310164</v>
      </c>
      <c r="DZ33" s="80">
        <f t="shared" si="52"/>
        <v>2322.2760454310164</v>
      </c>
      <c r="EA33" s="80">
        <f t="shared" si="52"/>
        <v>2322.2760454310164</v>
      </c>
      <c r="EB33" s="80">
        <f t="shared" si="52"/>
        <v>2322.2760454310164</v>
      </c>
      <c r="EC33" s="80">
        <f t="shared" si="52"/>
        <v>2322.2760454310164</v>
      </c>
      <c r="ED33" s="80">
        <f t="shared" si="52"/>
        <v>2322.2760454310164</v>
      </c>
      <c r="EE33" s="80">
        <f t="shared" si="52"/>
        <v>2322.2760454310164</v>
      </c>
      <c r="EF33" s="80">
        <f t="shared" si="52"/>
        <v>2322.2760454310164</v>
      </c>
      <c r="EG33" s="80">
        <f t="shared" si="52"/>
        <v>2322.2760454310164</v>
      </c>
      <c r="EH33" s="80">
        <f t="shared" si="52"/>
        <v>2322.2760454310164</v>
      </c>
      <c r="EI33" s="80">
        <f t="shared" si="52"/>
        <v>2322.2760454310164</v>
      </c>
      <c r="EJ33" s="80">
        <f t="shared" si="52"/>
        <v>2322.2760454310164</v>
      </c>
      <c r="EK33" s="80">
        <f t="shared" si="52"/>
        <v>2322.2760454310164</v>
      </c>
      <c r="EL33" s="80">
        <f t="shared" si="53"/>
        <v>2322.2760454310164</v>
      </c>
      <c r="EM33" s="80">
        <f t="shared" si="53"/>
        <v>2322.2760454310164</v>
      </c>
      <c r="EN33" s="80">
        <f t="shared" si="53"/>
        <v>2322.2760454310164</v>
      </c>
      <c r="EO33" s="80">
        <f t="shared" si="53"/>
        <v>2322.2760454310164</v>
      </c>
      <c r="EP33" s="80">
        <f t="shared" si="53"/>
        <v>2322.2760454310164</v>
      </c>
      <c r="EQ33" s="80">
        <f t="shared" si="53"/>
        <v>2322.2760454310164</v>
      </c>
      <c r="ER33" s="80">
        <f t="shared" si="53"/>
        <v>2322.2760454310164</v>
      </c>
      <c r="ES33" s="80">
        <f t="shared" si="53"/>
        <v>2322.2760454310164</v>
      </c>
      <c r="ET33" s="80">
        <f t="shared" si="53"/>
        <v>2322.2760454310164</v>
      </c>
      <c r="EU33" s="80">
        <f t="shared" si="53"/>
        <v>2322.2760454310164</v>
      </c>
      <c r="EV33" s="80">
        <f t="shared" si="53"/>
        <v>2322.2760454310164</v>
      </c>
      <c r="EW33" s="80">
        <f t="shared" si="53"/>
        <v>2322.2760454310164</v>
      </c>
      <c r="EX33" s="80">
        <f t="shared" si="53"/>
        <v>2322.2760454310164</v>
      </c>
      <c r="EY33" s="80">
        <f t="shared" si="53"/>
        <v>2322.2760454310164</v>
      </c>
      <c r="EZ33" s="80">
        <f t="shared" si="53"/>
        <v>2322.2760454310164</v>
      </c>
      <c r="FA33" s="80">
        <f t="shared" si="53"/>
        <v>2322.2760454310164</v>
      </c>
      <c r="FB33" s="80">
        <f t="shared" si="54"/>
        <v>2322.2760454310164</v>
      </c>
      <c r="FC33" s="80">
        <f t="shared" si="54"/>
        <v>2322.2760454310164</v>
      </c>
      <c r="FD33" s="80">
        <f t="shared" si="54"/>
        <v>2322.2760454310164</v>
      </c>
      <c r="FE33" s="80">
        <f t="shared" si="54"/>
        <v>2322.2760454310164</v>
      </c>
      <c r="FF33" s="80">
        <f t="shared" si="54"/>
        <v>2322.2760454310164</v>
      </c>
      <c r="FG33" s="80">
        <f t="shared" si="54"/>
        <v>2322.2760454310164</v>
      </c>
      <c r="FH33" s="80">
        <f t="shared" si="54"/>
        <v>2322.2760454310164</v>
      </c>
      <c r="FI33" s="80">
        <f t="shared" si="54"/>
        <v>2322.2760454310164</v>
      </c>
      <c r="FJ33" s="80">
        <f t="shared" si="54"/>
        <v>2322.2760454310164</v>
      </c>
      <c r="FK33" s="80">
        <f t="shared" si="54"/>
        <v>2322.2760454310164</v>
      </c>
      <c r="FL33" s="80">
        <f t="shared" si="54"/>
        <v>2322.2760454310164</v>
      </c>
      <c r="FM33" s="80">
        <f t="shared" si="54"/>
        <v>2322.2760454310164</v>
      </c>
      <c r="FN33" s="80">
        <f t="shared" si="54"/>
        <v>2322.2760454310164</v>
      </c>
      <c r="FO33" s="80">
        <f t="shared" si="54"/>
        <v>2322.2760454310164</v>
      </c>
      <c r="FP33" s="80">
        <f t="shared" si="54"/>
        <v>2322.2760454310164</v>
      </c>
      <c r="FQ33" s="80">
        <f t="shared" si="54"/>
        <v>2322.2760454310164</v>
      </c>
      <c r="FR33" s="80">
        <f t="shared" si="48"/>
        <v>2322.2760454310164</v>
      </c>
      <c r="FS33" s="80">
        <f t="shared" si="48"/>
        <v>2322.2760454310164</v>
      </c>
      <c r="FT33" s="80">
        <f t="shared" si="48"/>
        <v>2322.2760454310164</v>
      </c>
      <c r="FU33" s="80">
        <f t="shared" si="48"/>
        <v>2322.2760454310164</v>
      </c>
      <c r="FV33" s="80">
        <f t="shared" si="48"/>
        <v>2322.2760454310164</v>
      </c>
      <c r="FW33" s="80">
        <f t="shared" si="48"/>
        <v>2322.2760454310164</v>
      </c>
      <c r="FX33" s="80">
        <f t="shared" si="48"/>
        <v>2322.2760454310164</v>
      </c>
      <c r="FY33" s="80">
        <f t="shared" si="48"/>
        <v>2322.2760454310164</v>
      </c>
      <c r="FZ33" s="80">
        <f t="shared" si="48"/>
        <v>2322.2760454310164</v>
      </c>
      <c r="GA33" s="80">
        <f t="shared" si="48"/>
        <v>2322.2760454310164</v>
      </c>
      <c r="GB33" s="80">
        <f t="shared" si="48"/>
        <v>2322.2760454310164</v>
      </c>
      <c r="GC33" s="80">
        <f t="shared" si="48"/>
        <v>2322.2760454310164</v>
      </c>
      <c r="GD33" s="80">
        <f t="shared" si="48"/>
        <v>2322.2760454310164</v>
      </c>
      <c r="GE33" s="80">
        <f t="shared" si="48"/>
        <v>2322.2760454310164</v>
      </c>
      <c r="GF33" s="80">
        <f t="shared" si="48"/>
        <v>2322.2760454310164</v>
      </c>
      <c r="GG33" s="80">
        <f t="shared" si="49"/>
        <v>2322.2760454310164</v>
      </c>
      <c r="GH33" s="80">
        <f t="shared" si="49"/>
        <v>2322.2760454310164</v>
      </c>
      <c r="GI33" s="80">
        <f t="shared" si="49"/>
        <v>0</v>
      </c>
      <c r="GJ33" s="80">
        <f t="shared" si="49"/>
        <v>0</v>
      </c>
      <c r="GK33" s="80">
        <f t="shared" si="49"/>
        <v>0</v>
      </c>
      <c r="GL33" s="80">
        <f t="shared" si="49"/>
        <v>0</v>
      </c>
      <c r="GM33" s="80">
        <f t="shared" si="49"/>
        <v>0</v>
      </c>
      <c r="GN33" s="80">
        <f t="shared" si="49"/>
        <v>0</v>
      </c>
      <c r="GO33" s="80">
        <f t="shared" si="49"/>
        <v>0</v>
      </c>
      <c r="GP33" s="80">
        <f t="shared" si="49"/>
        <v>0</v>
      </c>
      <c r="GQ33" s="80">
        <f t="shared" si="49"/>
        <v>0</v>
      </c>
      <c r="GR33" s="80">
        <f t="shared" si="49"/>
        <v>0</v>
      </c>
      <c r="GS33" s="80">
        <f t="shared" si="49"/>
        <v>0</v>
      </c>
      <c r="GT33" s="80">
        <f t="shared" si="49"/>
        <v>0</v>
      </c>
      <c r="GU33" s="80">
        <f t="shared" si="49"/>
        <v>0</v>
      </c>
      <c r="GV33" s="80">
        <f t="shared" si="46"/>
        <v>0</v>
      </c>
      <c r="GW33" s="80">
        <f t="shared" si="46"/>
        <v>0</v>
      </c>
      <c r="GX33" s="80">
        <f t="shared" si="47"/>
        <v>0</v>
      </c>
      <c r="GY33" s="80">
        <f t="shared" si="47"/>
        <v>0</v>
      </c>
      <c r="GZ33" s="80">
        <f t="shared" si="47"/>
        <v>0</v>
      </c>
      <c r="HA33" s="80">
        <f t="shared" si="47"/>
        <v>0</v>
      </c>
      <c r="HB33" s="80">
        <f t="shared" si="47"/>
        <v>0</v>
      </c>
      <c r="HC33" s="80">
        <f t="shared" si="47"/>
        <v>0</v>
      </c>
      <c r="HD33" s="80">
        <f t="shared" si="47"/>
        <v>0</v>
      </c>
      <c r="HE33" s="80">
        <f t="shared" si="47"/>
        <v>0</v>
      </c>
      <c r="HF33" s="80">
        <f t="shared" si="47"/>
        <v>0</v>
      </c>
      <c r="HG33" s="80">
        <f t="shared" si="55"/>
        <v>0</v>
      </c>
      <c r="HH33" s="80">
        <f t="shared" si="55"/>
        <v>0</v>
      </c>
      <c r="HI33" s="80">
        <f t="shared" si="55"/>
        <v>0</v>
      </c>
      <c r="HJ33" s="80">
        <f t="shared" si="55"/>
        <v>0</v>
      </c>
      <c r="HK33" s="80">
        <f t="shared" si="55"/>
        <v>0</v>
      </c>
      <c r="HL33" s="80">
        <f t="shared" si="55"/>
        <v>0</v>
      </c>
      <c r="HM33" s="80">
        <f t="shared" si="55"/>
        <v>0</v>
      </c>
      <c r="HN33" s="80">
        <f t="shared" si="55"/>
        <v>0</v>
      </c>
      <c r="HO33" s="80">
        <f t="shared" si="55"/>
        <v>0</v>
      </c>
      <c r="HP33" s="80">
        <f t="shared" si="55"/>
        <v>0</v>
      </c>
      <c r="HQ33" s="80">
        <f t="shared" si="55"/>
        <v>0</v>
      </c>
      <c r="HR33" s="80">
        <f t="shared" si="55"/>
        <v>0</v>
      </c>
      <c r="HS33" s="80">
        <f t="shared" si="55"/>
        <v>0</v>
      </c>
      <c r="HT33" s="80">
        <f t="shared" si="55"/>
        <v>0</v>
      </c>
      <c r="HU33" s="80">
        <f t="shared" si="55"/>
        <v>0</v>
      </c>
      <c r="HV33" s="80">
        <f t="shared" si="55"/>
        <v>0</v>
      </c>
      <c r="HW33" s="80">
        <f t="shared" si="56"/>
        <v>0</v>
      </c>
      <c r="HX33" s="80">
        <f t="shared" si="56"/>
        <v>0</v>
      </c>
      <c r="HY33" s="80">
        <f t="shared" si="56"/>
        <v>0</v>
      </c>
      <c r="HZ33" s="80">
        <f t="shared" si="56"/>
        <v>0</v>
      </c>
      <c r="IA33" s="80">
        <f t="shared" si="56"/>
        <v>0</v>
      </c>
      <c r="IB33" s="80">
        <f t="shared" si="56"/>
        <v>0</v>
      </c>
      <c r="IC33" s="80">
        <f t="shared" si="56"/>
        <v>0</v>
      </c>
      <c r="ID33" s="80">
        <f t="shared" si="56"/>
        <v>0</v>
      </c>
      <c r="IE33" s="80">
        <f t="shared" si="56"/>
        <v>0</v>
      </c>
      <c r="IF33" s="80">
        <f t="shared" si="56"/>
        <v>0</v>
      </c>
      <c r="IG33" s="80">
        <f t="shared" si="56"/>
        <v>0</v>
      </c>
      <c r="IH33" s="80">
        <f t="shared" si="56"/>
        <v>0</v>
      </c>
      <c r="II33" s="80">
        <f t="shared" si="56"/>
        <v>0</v>
      </c>
      <c r="IJ33" s="80">
        <f t="shared" si="56"/>
        <v>0</v>
      </c>
      <c r="IK33" s="80">
        <f t="shared" si="56"/>
        <v>0</v>
      </c>
      <c r="IL33" s="80">
        <f t="shared" si="56"/>
        <v>0</v>
      </c>
      <c r="IM33" s="80">
        <f t="shared" si="56"/>
        <v>0</v>
      </c>
      <c r="IN33" s="80">
        <f t="shared" si="56"/>
        <v>0</v>
      </c>
      <c r="IO33" s="80">
        <f t="shared" ref="IO33:JD49" si="65">IF(IO$4&lt;$E33,0,IF(IO$4&lt;$K33,$I33/$C$10,IF(IO$4&lt;$L33,$J33,0)))</f>
        <v>0</v>
      </c>
      <c r="IP33" s="80">
        <f t="shared" si="65"/>
        <v>0</v>
      </c>
      <c r="IQ33" s="80">
        <f t="shared" si="65"/>
        <v>0</v>
      </c>
      <c r="IR33" s="80">
        <f t="shared" si="65"/>
        <v>0</v>
      </c>
      <c r="IS33" s="80">
        <f t="shared" si="65"/>
        <v>0</v>
      </c>
      <c r="IT33" s="80">
        <f t="shared" si="65"/>
        <v>0</v>
      </c>
      <c r="IU33" s="80">
        <f t="shared" si="65"/>
        <v>0</v>
      </c>
      <c r="IV33" s="80">
        <f t="shared" si="65"/>
        <v>0</v>
      </c>
      <c r="IW33" s="80">
        <f t="shared" si="65"/>
        <v>0</v>
      </c>
      <c r="IX33" s="80">
        <f t="shared" si="65"/>
        <v>0</v>
      </c>
      <c r="IY33" s="80">
        <f t="shared" si="65"/>
        <v>0</v>
      </c>
      <c r="IZ33" s="80">
        <f t="shared" si="65"/>
        <v>0</v>
      </c>
      <c r="JA33" s="80">
        <f t="shared" si="57"/>
        <v>0</v>
      </c>
      <c r="JB33" s="80">
        <f t="shared" si="57"/>
        <v>0</v>
      </c>
      <c r="JC33" s="80">
        <f t="shared" si="57"/>
        <v>0</v>
      </c>
      <c r="JD33" s="80">
        <f t="shared" si="57"/>
        <v>0</v>
      </c>
      <c r="JE33" s="80">
        <f t="shared" si="57"/>
        <v>0</v>
      </c>
      <c r="JF33" s="80">
        <f t="shared" si="57"/>
        <v>0</v>
      </c>
      <c r="JG33" s="80">
        <f t="shared" si="57"/>
        <v>0</v>
      </c>
      <c r="JH33" s="80">
        <f t="shared" si="57"/>
        <v>0</v>
      </c>
      <c r="JI33" s="80">
        <f t="shared" si="57"/>
        <v>0</v>
      </c>
    </row>
    <row r="34" spans="5:269" x14ac:dyDescent="0.25">
      <c r="E34">
        <f t="shared" si="26"/>
        <v>30</v>
      </c>
      <c r="F34">
        <f t="shared" si="20"/>
        <v>4</v>
      </c>
      <c r="G34">
        <f t="shared" si="27"/>
        <v>120</v>
      </c>
      <c r="H34" s="86">
        <f t="shared" si="21"/>
        <v>0.76923076923076927</v>
      </c>
      <c r="I34" s="80">
        <f t="shared" si="22"/>
        <v>10782</v>
      </c>
      <c r="J34" s="80">
        <f t="shared" si="31"/>
        <v>2322.2760454310164</v>
      </c>
      <c r="K34">
        <f t="shared" si="23"/>
        <v>34</v>
      </c>
      <c r="L34">
        <f t="shared" si="24"/>
        <v>178</v>
      </c>
      <c r="M34">
        <f t="shared" si="28"/>
        <v>46661</v>
      </c>
      <c r="O34" s="80">
        <f t="shared" si="58"/>
        <v>0</v>
      </c>
      <c r="P34" s="80">
        <f t="shared" si="58"/>
        <v>0</v>
      </c>
      <c r="Q34" s="80">
        <f t="shared" si="58"/>
        <v>0</v>
      </c>
      <c r="R34" s="80">
        <f t="shared" si="58"/>
        <v>0</v>
      </c>
      <c r="S34" s="80">
        <f t="shared" si="58"/>
        <v>0</v>
      </c>
      <c r="T34" s="80">
        <f t="shared" si="58"/>
        <v>0</v>
      </c>
      <c r="U34" s="80">
        <f t="shared" si="58"/>
        <v>0</v>
      </c>
      <c r="V34" s="80">
        <f t="shared" si="58"/>
        <v>0</v>
      </c>
      <c r="W34" s="80">
        <f t="shared" si="58"/>
        <v>0</v>
      </c>
      <c r="X34" s="80">
        <f t="shared" si="58"/>
        <v>0</v>
      </c>
      <c r="Y34" s="80">
        <f t="shared" si="58"/>
        <v>0</v>
      </c>
      <c r="Z34" s="80">
        <f t="shared" si="58"/>
        <v>0</v>
      </c>
      <c r="AA34" s="80">
        <f t="shared" si="58"/>
        <v>0</v>
      </c>
      <c r="AB34" s="80">
        <f t="shared" si="58"/>
        <v>0</v>
      </c>
      <c r="AC34" s="80">
        <f t="shared" si="58"/>
        <v>0</v>
      </c>
      <c r="AD34" s="80">
        <f t="shared" si="58"/>
        <v>0</v>
      </c>
      <c r="AE34" s="80">
        <f t="shared" si="64"/>
        <v>0</v>
      </c>
      <c r="AF34" s="80">
        <f t="shared" si="64"/>
        <v>0</v>
      </c>
      <c r="AG34" s="80">
        <f t="shared" si="64"/>
        <v>0</v>
      </c>
      <c r="AH34" s="80">
        <f t="shared" si="64"/>
        <v>0</v>
      </c>
      <c r="AI34" s="80">
        <f t="shared" si="64"/>
        <v>0</v>
      </c>
      <c r="AJ34" s="80">
        <f t="shared" si="64"/>
        <v>0</v>
      </c>
      <c r="AK34" s="80">
        <f t="shared" si="64"/>
        <v>0</v>
      </c>
      <c r="AL34" s="80">
        <f t="shared" si="64"/>
        <v>0</v>
      </c>
      <c r="AM34" s="80">
        <f t="shared" si="64"/>
        <v>0</v>
      </c>
      <c r="AN34" s="80">
        <f t="shared" si="64"/>
        <v>0</v>
      </c>
      <c r="AO34" s="80">
        <f t="shared" si="64"/>
        <v>0</v>
      </c>
      <c r="AP34" s="80">
        <f t="shared" si="64"/>
        <v>0</v>
      </c>
      <c r="AQ34" s="80">
        <f t="shared" si="64"/>
        <v>0</v>
      </c>
      <c r="AR34" s="80">
        <f t="shared" si="64"/>
        <v>2695.5</v>
      </c>
      <c r="AS34" s="80">
        <f t="shared" si="64"/>
        <v>2695.5</v>
      </c>
      <c r="AT34" s="80">
        <f t="shared" si="64"/>
        <v>2695.5</v>
      </c>
      <c r="AU34" s="80">
        <f t="shared" si="63"/>
        <v>2695.5</v>
      </c>
      <c r="AV34" s="80">
        <f t="shared" si="63"/>
        <v>2322.2760454310164</v>
      </c>
      <c r="AW34" s="80">
        <f t="shared" si="63"/>
        <v>2322.2760454310164</v>
      </c>
      <c r="AX34" s="80">
        <f t="shared" si="63"/>
        <v>2322.2760454310164</v>
      </c>
      <c r="AY34" s="80">
        <f t="shared" si="63"/>
        <v>2322.2760454310164</v>
      </c>
      <c r="AZ34" s="80">
        <f t="shared" si="63"/>
        <v>2322.2760454310164</v>
      </c>
      <c r="BA34" s="80">
        <f t="shared" si="63"/>
        <v>2322.2760454310164</v>
      </c>
      <c r="BB34" s="80">
        <f t="shared" si="63"/>
        <v>2322.2760454310164</v>
      </c>
      <c r="BC34" s="80">
        <f t="shared" si="63"/>
        <v>2322.2760454310164</v>
      </c>
      <c r="BD34" s="80">
        <f t="shared" si="63"/>
        <v>2322.2760454310164</v>
      </c>
      <c r="BE34" s="80">
        <f t="shared" si="63"/>
        <v>2322.2760454310164</v>
      </c>
      <c r="BF34" s="80">
        <f t="shared" si="63"/>
        <v>2322.2760454310164</v>
      </c>
      <c r="BG34" s="80">
        <f t="shared" si="63"/>
        <v>2322.2760454310164</v>
      </c>
      <c r="BH34" s="80">
        <f t="shared" si="63"/>
        <v>2322.2760454310164</v>
      </c>
      <c r="BI34" s="80">
        <f t="shared" si="63"/>
        <v>2322.2760454310164</v>
      </c>
      <c r="BJ34" s="80">
        <f t="shared" si="63"/>
        <v>2322.2760454310164</v>
      </c>
      <c r="BK34" s="80">
        <f t="shared" si="59"/>
        <v>2322.2760454310164</v>
      </c>
      <c r="BL34" s="80">
        <f t="shared" si="59"/>
        <v>2322.2760454310164</v>
      </c>
      <c r="BM34" s="80">
        <f t="shared" si="59"/>
        <v>2322.2760454310164</v>
      </c>
      <c r="BN34" s="80">
        <f t="shared" si="59"/>
        <v>2322.2760454310164</v>
      </c>
      <c r="BO34" s="80">
        <f t="shared" si="59"/>
        <v>2322.2760454310164</v>
      </c>
      <c r="BP34" s="80">
        <f t="shared" si="59"/>
        <v>2322.2760454310164</v>
      </c>
      <c r="BQ34" s="80">
        <f t="shared" si="59"/>
        <v>2322.2760454310164</v>
      </c>
      <c r="BR34" s="80">
        <f t="shared" si="60"/>
        <v>2322.2760454310164</v>
      </c>
      <c r="BS34" s="80">
        <f t="shared" si="60"/>
        <v>2322.2760454310164</v>
      </c>
      <c r="BT34" s="80">
        <f t="shared" si="60"/>
        <v>2322.2760454310164</v>
      </c>
      <c r="BU34" s="80">
        <f t="shared" si="60"/>
        <v>2322.2760454310164</v>
      </c>
      <c r="BV34" s="80">
        <f t="shared" si="60"/>
        <v>2322.2760454310164</v>
      </c>
      <c r="BW34" s="80">
        <f t="shared" si="60"/>
        <v>2322.2760454310164</v>
      </c>
      <c r="BX34" s="80">
        <f t="shared" si="60"/>
        <v>2322.2760454310164</v>
      </c>
      <c r="BY34" s="80">
        <f t="shared" si="60"/>
        <v>2322.2760454310164</v>
      </c>
      <c r="BZ34" s="80">
        <f t="shared" si="60"/>
        <v>2322.2760454310164</v>
      </c>
      <c r="CA34" s="80">
        <f t="shared" si="60"/>
        <v>2322.2760454310164</v>
      </c>
      <c r="CB34" s="80">
        <f t="shared" si="60"/>
        <v>2322.2760454310164</v>
      </c>
      <c r="CC34" s="80">
        <f t="shared" si="60"/>
        <v>2322.2760454310164</v>
      </c>
      <c r="CD34" s="80">
        <f t="shared" si="60"/>
        <v>2322.2760454310164</v>
      </c>
      <c r="CE34" s="80">
        <f t="shared" si="60"/>
        <v>2322.2760454310164</v>
      </c>
      <c r="CF34" s="80">
        <f t="shared" si="60"/>
        <v>2322.2760454310164</v>
      </c>
      <c r="CG34" s="80">
        <f t="shared" si="60"/>
        <v>2322.2760454310164</v>
      </c>
      <c r="CH34" s="80">
        <f t="shared" si="61"/>
        <v>2322.2760454310164</v>
      </c>
      <c r="CI34" s="80">
        <f t="shared" si="61"/>
        <v>2322.2760454310164</v>
      </c>
      <c r="CJ34" s="80">
        <f t="shared" si="61"/>
        <v>2322.2760454310164</v>
      </c>
      <c r="CK34" s="80">
        <f t="shared" si="61"/>
        <v>2322.2760454310164</v>
      </c>
      <c r="CL34" s="80">
        <f t="shared" si="61"/>
        <v>2322.2760454310164</v>
      </c>
      <c r="CM34" s="80">
        <f t="shared" si="61"/>
        <v>2322.2760454310164</v>
      </c>
      <c r="CN34" s="80">
        <f t="shared" si="61"/>
        <v>2322.2760454310164</v>
      </c>
      <c r="CO34" s="80">
        <f t="shared" si="61"/>
        <v>2322.2760454310164</v>
      </c>
      <c r="CP34" s="80">
        <f t="shared" si="61"/>
        <v>2322.2760454310164</v>
      </c>
      <c r="CQ34" s="80">
        <f t="shared" si="61"/>
        <v>2322.2760454310164</v>
      </c>
      <c r="CR34" s="80">
        <f t="shared" si="61"/>
        <v>2322.2760454310164</v>
      </c>
      <c r="CS34" s="80">
        <f t="shared" si="61"/>
        <v>2322.2760454310164</v>
      </c>
      <c r="CT34" s="80">
        <f t="shared" si="61"/>
        <v>2322.2760454310164</v>
      </c>
      <c r="CU34" s="80">
        <f t="shared" si="61"/>
        <v>2322.2760454310164</v>
      </c>
      <c r="CV34" s="80">
        <f t="shared" si="61"/>
        <v>2322.2760454310164</v>
      </c>
      <c r="CW34" s="80">
        <f t="shared" si="61"/>
        <v>2322.2760454310164</v>
      </c>
      <c r="CX34" s="80">
        <f t="shared" si="62"/>
        <v>2322.2760454310164</v>
      </c>
      <c r="CY34" s="80">
        <f t="shared" si="62"/>
        <v>2322.2760454310164</v>
      </c>
      <c r="CZ34" s="80">
        <f t="shared" si="62"/>
        <v>2322.2760454310164</v>
      </c>
      <c r="DA34" s="80">
        <f t="shared" si="62"/>
        <v>2322.2760454310164</v>
      </c>
      <c r="DB34" s="80">
        <f t="shared" si="62"/>
        <v>2322.2760454310164</v>
      </c>
      <c r="DC34" s="80">
        <f t="shared" si="62"/>
        <v>2322.2760454310164</v>
      </c>
      <c r="DD34" s="80">
        <f t="shared" si="62"/>
        <v>2322.2760454310164</v>
      </c>
      <c r="DE34" s="80">
        <f t="shared" si="62"/>
        <v>2322.2760454310164</v>
      </c>
      <c r="DF34" s="80">
        <f t="shared" si="51"/>
        <v>2322.2760454310164</v>
      </c>
      <c r="DG34" s="80">
        <f t="shared" si="51"/>
        <v>2322.2760454310164</v>
      </c>
      <c r="DH34" s="80">
        <f t="shared" si="51"/>
        <v>2322.2760454310164</v>
      </c>
      <c r="DI34" s="80">
        <f t="shared" si="51"/>
        <v>2322.2760454310164</v>
      </c>
      <c r="DJ34" s="80">
        <f t="shared" si="51"/>
        <v>2322.2760454310164</v>
      </c>
      <c r="DK34" s="80">
        <f t="shared" si="51"/>
        <v>2322.2760454310164</v>
      </c>
      <c r="DL34" s="80">
        <f t="shared" si="51"/>
        <v>2322.2760454310164</v>
      </c>
      <c r="DM34" s="80">
        <f t="shared" si="51"/>
        <v>2322.2760454310164</v>
      </c>
      <c r="DN34" s="80">
        <f t="shared" si="51"/>
        <v>2322.2760454310164</v>
      </c>
      <c r="DO34" s="80">
        <f t="shared" si="51"/>
        <v>2322.2760454310164</v>
      </c>
      <c r="DP34" s="80">
        <f t="shared" si="51"/>
        <v>2322.2760454310164</v>
      </c>
      <c r="DQ34" s="80">
        <f t="shared" si="51"/>
        <v>2322.2760454310164</v>
      </c>
      <c r="DR34" s="80">
        <f t="shared" si="51"/>
        <v>2322.2760454310164</v>
      </c>
      <c r="DS34" s="80">
        <f t="shared" si="51"/>
        <v>2322.2760454310164</v>
      </c>
      <c r="DT34" s="80">
        <f t="shared" si="51"/>
        <v>2322.2760454310164</v>
      </c>
      <c r="DU34" s="80">
        <f t="shared" si="51"/>
        <v>2322.2760454310164</v>
      </c>
      <c r="DV34" s="80">
        <f t="shared" si="52"/>
        <v>2322.2760454310164</v>
      </c>
      <c r="DW34" s="80">
        <f t="shared" si="52"/>
        <v>2322.2760454310164</v>
      </c>
      <c r="DX34" s="80">
        <f t="shared" si="52"/>
        <v>2322.2760454310164</v>
      </c>
      <c r="DY34" s="80">
        <f t="shared" si="52"/>
        <v>2322.2760454310164</v>
      </c>
      <c r="DZ34" s="80">
        <f t="shared" si="52"/>
        <v>2322.2760454310164</v>
      </c>
      <c r="EA34" s="80">
        <f t="shared" si="52"/>
        <v>2322.2760454310164</v>
      </c>
      <c r="EB34" s="80">
        <f t="shared" si="52"/>
        <v>2322.2760454310164</v>
      </c>
      <c r="EC34" s="80">
        <f t="shared" si="52"/>
        <v>2322.2760454310164</v>
      </c>
      <c r="ED34" s="80">
        <f t="shared" si="52"/>
        <v>2322.2760454310164</v>
      </c>
      <c r="EE34" s="80">
        <f t="shared" si="52"/>
        <v>2322.2760454310164</v>
      </c>
      <c r="EF34" s="80">
        <f t="shared" si="52"/>
        <v>2322.2760454310164</v>
      </c>
      <c r="EG34" s="80">
        <f t="shared" si="52"/>
        <v>2322.2760454310164</v>
      </c>
      <c r="EH34" s="80">
        <f t="shared" si="52"/>
        <v>2322.2760454310164</v>
      </c>
      <c r="EI34" s="80">
        <f t="shared" si="52"/>
        <v>2322.2760454310164</v>
      </c>
      <c r="EJ34" s="80">
        <f t="shared" si="52"/>
        <v>2322.2760454310164</v>
      </c>
      <c r="EK34" s="80">
        <f t="shared" si="52"/>
        <v>2322.2760454310164</v>
      </c>
      <c r="EL34" s="80">
        <f t="shared" si="53"/>
        <v>2322.2760454310164</v>
      </c>
      <c r="EM34" s="80">
        <f t="shared" si="53"/>
        <v>2322.2760454310164</v>
      </c>
      <c r="EN34" s="80">
        <f t="shared" si="53"/>
        <v>2322.2760454310164</v>
      </c>
      <c r="EO34" s="80">
        <f t="shared" si="53"/>
        <v>2322.2760454310164</v>
      </c>
      <c r="EP34" s="80">
        <f t="shared" si="53"/>
        <v>2322.2760454310164</v>
      </c>
      <c r="EQ34" s="80">
        <f t="shared" si="53"/>
        <v>2322.2760454310164</v>
      </c>
      <c r="ER34" s="80">
        <f t="shared" si="53"/>
        <v>2322.2760454310164</v>
      </c>
      <c r="ES34" s="80">
        <f t="shared" si="53"/>
        <v>2322.2760454310164</v>
      </c>
      <c r="ET34" s="80">
        <f t="shared" si="53"/>
        <v>2322.2760454310164</v>
      </c>
      <c r="EU34" s="80">
        <f t="shared" si="53"/>
        <v>2322.2760454310164</v>
      </c>
      <c r="EV34" s="80">
        <f t="shared" si="53"/>
        <v>2322.2760454310164</v>
      </c>
      <c r="EW34" s="80">
        <f t="shared" si="53"/>
        <v>2322.2760454310164</v>
      </c>
      <c r="EX34" s="80">
        <f t="shared" si="53"/>
        <v>2322.2760454310164</v>
      </c>
      <c r="EY34" s="80">
        <f t="shared" si="53"/>
        <v>2322.2760454310164</v>
      </c>
      <c r="EZ34" s="80">
        <f t="shared" si="53"/>
        <v>2322.2760454310164</v>
      </c>
      <c r="FA34" s="80">
        <f t="shared" si="53"/>
        <v>2322.2760454310164</v>
      </c>
      <c r="FB34" s="80">
        <f t="shared" si="54"/>
        <v>2322.2760454310164</v>
      </c>
      <c r="FC34" s="80">
        <f t="shared" si="54"/>
        <v>2322.2760454310164</v>
      </c>
      <c r="FD34" s="80">
        <f t="shared" si="54"/>
        <v>2322.2760454310164</v>
      </c>
      <c r="FE34" s="80">
        <f t="shared" si="54"/>
        <v>2322.2760454310164</v>
      </c>
      <c r="FF34" s="80">
        <f t="shared" si="54"/>
        <v>2322.2760454310164</v>
      </c>
      <c r="FG34" s="80">
        <f t="shared" si="54"/>
        <v>2322.2760454310164</v>
      </c>
      <c r="FH34" s="80">
        <f t="shared" si="54"/>
        <v>2322.2760454310164</v>
      </c>
      <c r="FI34" s="80">
        <f t="shared" si="54"/>
        <v>2322.2760454310164</v>
      </c>
      <c r="FJ34" s="80">
        <f t="shared" si="54"/>
        <v>2322.2760454310164</v>
      </c>
      <c r="FK34" s="80">
        <f t="shared" si="54"/>
        <v>2322.2760454310164</v>
      </c>
      <c r="FL34" s="80">
        <f t="shared" si="54"/>
        <v>2322.2760454310164</v>
      </c>
      <c r="FM34" s="80">
        <f t="shared" si="54"/>
        <v>2322.2760454310164</v>
      </c>
      <c r="FN34" s="80">
        <f t="shared" si="54"/>
        <v>2322.2760454310164</v>
      </c>
      <c r="FO34" s="80">
        <f t="shared" si="54"/>
        <v>2322.2760454310164</v>
      </c>
      <c r="FP34" s="80">
        <f t="shared" si="54"/>
        <v>2322.2760454310164</v>
      </c>
      <c r="FQ34" s="80">
        <f t="shared" si="54"/>
        <v>2322.2760454310164</v>
      </c>
      <c r="FR34" s="80">
        <f t="shared" si="48"/>
        <v>2322.2760454310164</v>
      </c>
      <c r="FS34" s="80">
        <f t="shared" si="48"/>
        <v>2322.2760454310164</v>
      </c>
      <c r="FT34" s="80">
        <f t="shared" si="48"/>
        <v>2322.2760454310164</v>
      </c>
      <c r="FU34" s="80">
        <f t="shared" si="48"/>
        <v>2322.2760454310164</v>
      </c>
      <c r="FV34" s="80">
        <f t="shared" si="48"/>
        <v>2322.2760454310164</v>
      </c>
      <c r="FW34" s="80">
        <f t="shared" si="48"/>
        <v>2322.2760454310164</v>
      </c>
      <c r="FX34" s="80">
        <f t="shared" si="48"/>
        <v>2322.2760454310164</v>
      </c>
      <c r="FY34" s="80">
        <f t="shared" si="48"/>
        <v>2322.2760454310164</v>
      </c>
      <c r="FZ34" s="80">
        <f t="shared" si="48"/>
        <v>2322.2760454310164</v>
      </c>
      <c r="GA34" s="80">
        <f t="shared" si="48"/>
        <v>2322.2760454310164</v>
      </c>
      <c r="GB34" s="80">
        <f t="shared" si="48"/>
        <v>2322.2760454310164</v>
      </c>
      <c r="GC34" s="80">
        <f t="shared" si="48"/>
        <v>2322.2760454310164</v>
      </c>
      <c r="GD34" s="80">
        <f t="shared" si="48"/>
        <v>2322.2760454310164</v>
      </c>
      <c r="GE34" s="80">
        <f t="shared" si="48"/>
        <v>2322.2760454310164</v>
      </c>
      <c r="GF34" s="80">
        <f t="shared" si="48"/>
        <v>2322.2760454310164</v>
      </c>
      <c r="GG34" s="80">
        <f t="shared" si="49"/>
        <v>2322.2760454310164</v>
      </c>
      <c r="GH34" s="80">
        <f t="shared" si="49"/>
        <v>2322.2760454310164</v>
      </c>
      <c r="GI34" s="80">
        <f t="shared" si="49"/>
        <v>2322.2760454310164</v>
      </c>
      <c r="GJ34" s="80">
        <f t="shared" si="49"/>
        <v>0</v>
      </c>
      <c r="GK34" s="80">
        <f t="shared" si="49"/>
        <v>0</v>
      </c>
      <c r="GL34" s="80">
        <f t="shared" si="49"/>
        <v>0</v>
      </c>
      <c r="GM34" s="80">
        <f t="shared" si="49"/>
        <v>0</v>
      </c>
      <c r="GN34" s="80">
        <f t="shared" si="49"/>
        <v>0</v>
      </c>
      <c r="GO34" s="80">
        <f t="shared" si="49"/>
        <v>0</v>
      </c>
      <c r="GP34" s="80">
        <f t="shared" si="49"/>
        <v>0</v>
      </c>
      <c r="GQ34" s="80">
        <f t="shared" si="49"/>
        <v>0</v>
      </c>
      <c r="GR34" s="80">
        <f t="shared" si="49"/>
        <v>0</v>
      </c>
      <c r="GS34" s="80">
        <f t="shared" si="49"/>
        <v>0</v>
      </c>
      <c r="GT34" s="80">
        <f t="shared" si="49"/>
        <v>0</v>
      </c>
      <c r="GU34" s="80">
        <f t="shared" si="49"/>
        <v>0</v>
      </c>
      <c r="GV34" s="80">
        <f t="shared" si="46"/>
        <v>0</v>
      </c>
      <c r="GW34" s="80">
        <f t="shared" si="46"/>
        <v>0</v>
      </c>
      <c r="GX34" s="80">
        <f t="shared" si="47"/>
        <v>0</v>
      </c>
      <c r="GY34" s="80">
        <f t="shared" si="47"/>
        <v>0</v>
      </c>
      <c r="GZ34" s="80">
        <f t="shared" si="47"/>
        <v>0</v>
      </c>
      <c r="HA34" s="80">
        <f t="shared" si="47"/>
        <v>0</v>
      </c>
      <c r="HB34" s="80">
        <f t="shared" si="47"/>
        <v>0</v>
      </c>
      <c r="HC34" s="80">
        <f t="shared" si="47"/>
        <v>0</v>
      </c>
      <c r="HD34" s="80">
        <f t="shared" si="47"/>
        <v>0</v>
      </c>
      <c r="HE34" s="80">
        <f t="shared" si="47"/>
        <v>0</v>
      </c>
      <c r="HF34" s="80">
        <f t="shared" si="47"/>
        <v>0</v>
      </c>
      <c r="HG34" s="80">
        <f t="shared" si="55"/>
        <v>0</v>
      </c>
      <c r="HH34" s="80">
        <f t="shared" si="55"/>
        <v>0</v>
      </c>
      <c r="HI34" s="80">
        <f t="shared" si="55"/>
        <v>0</v>
      </c>
      <c r="HJ34" s="80">
        <f t="shared" si="55"/>
        <v>0</v>
      </c>
      <c r="HK34" s="80">
        <f t="shared" si="55"/>
        <v>0</v>
      </c>
      <c r="HL34" s="80">
        <f t="shared" si="55"/>
        <v>0</v>
      </c>
      <c r="HM34" s="80">
        <f t="shared" si="55"/>
        <v>0</v>
      </c>
      <c r="HN34" s="80">
        <f t="shared" si="55"/>
        <v>0</v>
      </c>
      <c r="HO34" s="80">
        <f t="shared" si="55"/>
        <v>0</v>
      </c>
      <c r="HP34" s="80">
        <f t="shared" si="55"/>
        <v>0</v>
      </c>
      <c r="HQ34" s="80">
        <f t="shared" si="55"/>
        <v>0</v>
      </c>
      <c r="HR34" s="80">
        <f t="shared" si="55"/>
        <v>0</v>
      </c>
      <c r="HS34" s="80">
        <f t="shared" si="55"/>
        <v>0</v>
      </c>
      <c r="HT34" s="80">
        <f t="shared" si="55"/>
        <v>0</v>
      </c>
      <c r="HU34" s="80">
        <f t="shared" si="55"/>
        <v>0</v>
      </c>
      <c r="HV34" s="80">
        <f t="shared" si="55"/>
        <v>0</v>
      </c>
      <c r="HW34" s="80">
        <f t="shared" si="56"/>
        <v>0</v>
      </c>
      <c r="HX34" s="80">
        <f t="shared" si="56"/>
        <v>0</v>
      </c>
      <c r="HY34" s="80">
        <f t="shared" si="56"/>
        <v>0</v>
      </c>
      <c r="HZ34" s="80">
        <f t="shared" si="56"/>
        <v>0</v>
      </c>
      <c r="IA34" s="80">
        <f t="shared" si="56"/>
        <v>0</v>
      </c>
      <c r="IB34" s="80">
        <f t="shared" si="56"/>
        <v>0</v>
      </c>
      <c r="IC34" s="80">
        <f t="shared" si="56"/>
        <v>0</v>
      </c>
      <c r="ID34" s="80">
        <f t="shared" si="56"/>
        <v>0</v>
      </c>
      <c r="IE34" s="80">
        <f t="shared" si="56"/>
        <v>0</v>
      </c>
      <c r="IF34" s="80">
        <f t="shared" si="56"/>
        <v>0</v>
      </c>
      <c r="IG34" s="80">
        <f t="shared" si="56"/>
        <v>0</v>
      </c>
      <c r="IH34" s="80">
        <f t="shared" si="56"/>
        <v>0</v>
      </c>
      <c r="II34" s="80">
        <f t="shared" si="56"/>
        <v>0</v>
      </c>
      <c r="IJ34" s="80">
        <f t="shared" si="56"/>
        <v>0</v>
      </c>
      <c r="IK34" s="80">
        <f t="shared" si="56"/>
        <v>0</v>
      </c>
      <c r="IL34" s="80">
        <f t="shared" si="56"/>
        <v>0</v>
      </c>
      <c r="IM34" s="80">
        <f t="shared" si="56"/>
        <v>0</v>
      </c>
      <c r="IN34" s="80">
        <f t="shared" si="56"/>
        <v>0</v>
      </c>
      <c r="IO34" s="80">
        <f t="shared" si="65"/>
        <v>0</v>
      </c>
      <c r="IP34" s="80">
        <f t="shared" si="65"/>
        <v>0</v>
      </c>
      <c r="IQ34" s="80">
        <f t="shared" si="65"/>
        <v>0</v>
      </c>
      <c r="IR34" s="80">
        <f t="shared" si="65"/>
        <v>0</v>
      </c>
      <c r="IS34" s="80">
        <f t="shared" si="65"/>
        <v>0</v>
      </c>
      <c r="IT34" s="80">
        <f t="shared" si="65"/>
        <v>0</v>
      </c>
      <c r="IU34" s="80">
        <f t="shared" si="65"/>
        <v>0</v>
      </c>
      <c r="IV34" s="80">
        <f t="shared" si="65"/>
        <v>0</v>
      </c>
      <c r="IW34" s="80">
        <f t="shared" si="65"/>
        <v>0</v>
      </c>
      <c r="IX34" s="80">
        <f t="shared" si="65"/>
        <v>0</v>
      </c>
      <c r="IY34" s="80">
        <f t="shared" si="65"/>
        <v>0</v>
      </c>
      <c r="IZ34" s="80">
        <f t="shared" si="65"/>
        <v>0</v>
      </c>
      <c r="JA34" s="80">
        <f t="shared" si="57"/>
        <v>0</v>
      </c>
      <c r="JB34" s="80">
        <f t="shared" si="57"/>
        <v>0</v>
      </c>
      <c r="JC34" s="80">
        <f t="shared" si="57"/>
        <v>0</v>
      </c>
      <c r="JD34" s="80">
        <f t="shared" si="57"/>
        <v>0</v>
      </c>
      <c r="JE34" s="80">
        <f t="shared" si="57"/>
        <v>0</v>
      </c>
      <c r="JF34" s="80">
        <f t="shared" si="57"/>
        <v>0</v>
      </c>
      <c r="JG34" s="80">
        <f t="shared" si="57"/>
        <v>0</v>
      </c>
      <c r="JH34" s="80">
        <f t="shared" si="57"/>
        <v>0</v>
      </c>
      <c r="JI34" s="80">
        <f t="shared" si="57"/>
        <v>0</v>
      </c>
    </row>
    <row r="35" spans="5:269" x14ac:dyDescent="0.25">
      <c r="E35">
        <f t="shared" si="26"/>
        <v>31</v>
      </c>
      <c r="F35">
        <f t="shared" si="20"/>
        <v>4</v>
      </c>
      <c r="G35">
        <f t="shared" si="27"/>
        <v>124</v>
      </c>
      <c r="H35" s="86">
        <f t="shared" si="21"/>
        <v>0.79487179487179482</v>
      </c>
      <c r="I35" s="80">
        <f t="shared" si="22"/>
        <v>10782</v>
      </c>
      <c r="J35" s="80">
        <f t="shared" si="31"/>
        <v>2322.2760454310164</v>
      </c>
      <c r="K35">
        <f t="shared" si="23"/>
        <v>35</v>
      </c>
      <c r="L35">
        <f t="shared" si="24"/>
        <v>179</v>
      </c>
      <c r="M35">
        <f t="shared" si="28"/>
        <v>46692</v>
      </c>
      <c r="O35" s="80">
        <f t="shared" si="58"/>
        <v>0</v>
      </c>
      <c r="P35" s="80">
        <f t="shared" si="58"/>
        <v>0</v>
      </c>
      <c r="Q35" s="80">
        <f t="shared" si="58"/>
        <v>0</v>
      </c>
      <c r="R35" s="80">
        <f t="shared" si="58"/>
        <v>0</v>
      </c>
      <c r="S35" s="80">
        <f t="shared" si="58"/>
        <v>0</v>
      </c>
      <c r="T35" s="80">
        <f t="shared" si="58"/>
        <v>0</v>
      </c>
      <c r="U35" s="80">
        <f t="shared" si="58"/>
        <v>0</v>
      </c>
      <c r="V35" s="80">
        <f t="shared" si="58"/>
        <v>0</v>
      </c>
      <c r="W35" s="80">
        <f t="shared" si="58"/>
        <v>0</v>
      </c>
      <c r="X35" s="80">
        <f t="shared" si="58"/>
        <v>0</v>
      </c>
      <c r="Y35" s="80">
        <f t="shared" si="58"/>
        <v>0</v>
      </c>
      <c r="Z35" s="80">
        <f t="shared" si="58"/>
        <v>0</v>
      </c>
      <c r="AA35" s="80">
        <f t="shared" si="58"/>
        <v>0</v>
      </c>
      <c r="AB35" s="80">
        <f t="shared" si="58"/>
        <v>0</v>
      </c>
      <c r="AC35" s="80">
        <f t="shared" si="58"/>
        <v>0</v>
      </c>
      <c r="AD35" s="80">
        <f t="shared" si="58"/>
        <v>0</v>
      </c>
      <c r="AE35" s="80">
        <f t="shared" si="64"/>
        <v>0</v>
      </c>
      <c r="AF35" s="80">
        <f t="shared" si="64"/>
        <v>0</v>
      </c>
      <c r="AG35" s="80">
        <f t="shared" si="64"/>
        <v>0</v>
      </c>
      <c r="AH35" s="80">
        <f t="shared" si="64"/>
        <v>0</v>
      </c>
      <c r="AI35" s="80">
        <f t="shared" si="64"/>
        <v>0</v>
      </c>
      <c r="AJ35" s="80">
        <f t="shared" si="64"/>
        <v>0</v>
      </c>
      <c r="AK35" s="80">
        <f t="shared" si="64"/>
        <v>0</v>
      </c>
      <c r="AL35" s="80">
        <f t="shared" si="64"/>
        <v>0</v>
      </c>
      <c r="AM35" s="80">
        <f t="shared" si="64"/>
        <v>0</v>
      </c>
      <c r="AN35" s="80">
        <f t="shared" si="64"/>
        <v>0</v>
      </c>
      <c r="AO35" s="80">
        <f t="shared" si="64"/>
        <v>0</v>
      </c>
      <c r="AP35" s="80">
        <f t="shared" si="64"/>
        <v>0</v>
      </c>
      <c r="AQ35" s="80">
        <f t="shared" si="64"/>
        <v>0</v>
      </c>
      <c r="AR35" s="80">
        <f t="shared" si="64"/>
        <v>0</v>
      </c>
      <c r="AS35" s="80">
        <f t="shared" si="64"/>
        <v>2695.5</v>
      </c>
      <c r="AT35" s="80">
        <f t="shared" si="64"/>
        <v>2695.5</v>
      </c>
      <c r="AU35" s="80">
        <f t="shared" si="63"/>
        <v>2695.5</v>
      </c>
      <c r="AV35" s="80">
        <f t="shared" si="63"/>
        <v>2695.5</v>
      </c>
      <c r="AW35" s="80">
        <f t="shared" si="63"/>
        <v>2322.2760454310164</v>
      </c>
      <c r="AX35" s="80">
        <f t="shared" si="63"/>
        <v>2322.2760454310164</v>
      </c>
      <c r="AY35" s="80">
        <f t="shared" si="63"/>
        <v>2322.2760454310164</v>
      </c>
      <c r="AZ35" s="80">
        <f t="shared" si="63"/>
        <v>2322.2760454310164</v>
      </c>
      <c r="BA35" s="80">
        <f t="shared" si="63"/>
        <v>2322.2760454310164</v>
      </c>
      <c r="BB35" s="80">
        <f t="shared" si="63"/>
        <v>2322.2760454310164</v>
      </c>
      <c r="BC35" s="80">
        <f t="shared" si="63"/>
        <v>2322.2760454310164</v>
      </c>
      <c r="BD35" s="80">
        <f t="shared" si="63"/>
        <v>2322.2760454310164</v>
      </c>
      <c r="BE35" s="80">
        <f t="shared" si="63"/>
        <v>2322.2760454310164</v>
      </c>
      <c r="BF35" s="80">
        <f t="shared" si="63"/>
        <v>2322.2760454310164</v>
      </c>
      <c r="BG35" s="80">
        <f t="shared" si="63"/>
        <v>2322.2760454310164</v>
      </c>
      <c r="BH35" s="80">
        <f t="shared" si="63"/>
        <v>2322.2760454310164</v>
      </c>
      <c r="BI35" s="80">
        <f t="shared" si="63"/>
        <v>2322.2760454310164</v>
      </c>
      <c r="BJ35" s="80">
        <f t="shared" si="63"/>
        <v>2322.2760454310164</v>
      </c>
      <c r="BK35" s="80">
        <f t="shared" si="59"/>
        <v>2322.2760454310164</v>
      </c>
      <c r="BL35" s="80">
        <f t="shared" si="59"/>
        <v>2322.2760454310164</v>
      </c>
      <c r="BM35" s="80">
        <f t="shared" si="59"/>
        <v>2322.2760454310164</v>
      </c>
      <c r="BN35" s="80">
        <f t="shared" si="59"/>
        <v>2322.2760454310164</v>
      </c>
      <c r="BO35" s="80">
        <f t="shared" si="59"/>
        <v>2322.2760454310164</v>
      </c>
      <c r="BP35" s="80">
        <f t="shared" si="59"/>
        <v>2322.2760454310164</v>
      </c>
      <c r="BQ35" s="80">
        <f t="shared" si="59"/>
        <v>2322.2760454310164</v>
      </c>
      <c r="BR35" s="80">
        <f t="shared" si="60"/>
        <v>2322.2760454310164</v>
      </c>
      <c r="BS35" s="80">
        <f t="shared" si="60"/>
        <v>2322.2760454310164</v>
      </c>
      <c r="BT35" s="80">
        <f t="shared" si="60"/>
        <v>2322.2760454310164</v>
      </c>
      <c r="BU35" s="80">
        <f t="shared" si="60"/>
        <v>2322.2760454310164</v>
      </c>
      <c r="BV35" s="80">
        <f t="shared" si="60"/>
        <v>2322.2760454310164</v>
      </c>
      <c r="BW35" s="80">
        <f t="shared" si="60"/>
        <v>2322.2760454310164</v>
      </c>
      <c r="BX35" s="80">
        <f t="shared" si="60"/>
        <v>2322.2760454310164</v>
      </c>
      <c r="BY35" s="80">
        <f t="shared" si="60"/>
        <v>2322.2760454310164</v>
      </c>
      <c r="BZ35" s="80">
        <f t="shared" si="60"/>
        <v>2322.2760454310164</v>
      </c>
      <c r="CA35" s="80">
        <f t="shared" si="60"/>
        <v>2322.2760454310164</v>
      </c>
      <c r="CB35" s="80">
        <f t="shared" si="60"/>
        <v>2322.2760454310164</v>
      </c>
      <c r="CC35" s="80">
        <f t="shared" si="60"/>
        <v>2322.2760454310164</v>
      </c>
      <c r="CD35" s="80">
        <f t="shared" si="60"/>
        <v>2322.2760454310164</v>
      </c>
      <c r="CE35" s="80">
        <f t="shared" si="60"/>
        <v>2322.2760454310164</v>
      </c>
      <c r="CF35" s="80">
        <f t="shared" si="60"/>
        <v>2322.2760454310164</v>
      </c>
      <c r="CG35" s="80">
        <f t="shared" si="60"/>
        <v>2322.2760454310164</v>
      </c>
      <c r="CH35" s="80">
        <f t="shared" si="61"/>
        <v>2322.2760454310164</v>
      </c>
      <c r="CI35" s="80">
        <f t="shared" si="61"/>
        <v>2322.2760454310164</v>
      </c>
      <c r="CJ35" s="80">
        <f t="shared" si="61"/>
        <v>2322.2760454310164</v>
      </c>
      <c r="CK35" s="80">
        <f t="shared" si="61"/>
        <v>2322.2760454310164</v>
      </c>
      <c r="CL35" s="80">
        <f t="shared" si="61"/>
        <v>2322.2760454310164</v>
      </c>
      <c r="CM35" s="80">
        <f t="shared" si="61"/>
        <v>2322.2760454310164</v>
      </c>
      <c r="CN35" s="80">
        <f t="shared" si="61"/>
        <v>2322.2760454310164</v>
      </c>
      <c r="CO35" s="80">
        <f t="shared" si="61"/>
        <v>2322.2760454310164</v>
      </c>
      <c r="CP35" s="80">
        <f t="shared" si="61"/>
        <v>2322.2760454310164</v>
      </c>
      <c r="CQ35" s="80">
        <f t="shared" si="61"/>
        <v>2322.2760454310164</v>
      </c>
      <c r="CR35" s="80">
        <f t="shared" si="61"/>
        <v>2322.2760454310164</v>
      </c>
      <c r="CS35" s="80">
        <f t="shared" si="61"/>
        <v>2322.2760454310164</v>
      </c>
      <c r="CT35" s="80">
        <f t="shared" si="61"/>
        <v>2322.2760454310164</v>
      </c>
      <c r="CU35" s="80">
        <f t="shared" si="61"/>
        <v>2322.2760454310164</v>
      </c>
      <c r="CV35" s="80">
        <f t="shared" si="61"/>
        <v>2322.2760454310164</v>
      </c>
      <c r="CW35" s="80">
        <f t="shared" si="61"/>
        <v>2322.2760454310164</v>
      </c>
      <c r="CX35" s="80">
        <f t="shared" si="62"/>
        <v>2322.2760454310164</v>
      </c>
      <c r="CY35" s="80">
        <f t="shared" si="62"/>
        <v>2322.2760454310164</v>
      </c>
      <c r="CZ35" s="80">
        <f t="shared" si="62"/>
        <v>2322.2760454310164</v>
      </c>
      <c r="DA35" s="80">
        <f t="shared" si="62"/>
        <v>2322.2760454310164</v>
      </c>
      <c r="DB35" s="80">
        <f t="shared" si="62"/>
        <v>2322.2760454310164</v>
      </c>
      <c r="DC35" s="80">
        <f t="shared" si="62"/>
        <v>2322.2760454310164</v>
      </c>
      <c r="DD35" s="80">
        <f t="shared" si="62"/>
        <v>2322.2760454310164</v>
      </c>
      <c r="DE35" s="80">
        <f t="shared" si="62"/>
        <v>2322.2760454310164</v>
      </c>
      <c r="DF35" s="80">
        <f t="shared" si="51"/>
        <v>2322.2760454310164</v>
      </c>
      <c r="DG35" s="80">
        <f t="shared" si="51"/>
        <v>2322.2760454310164</v>
      </c>
      <c r="DH35" s="80">
        <f t="shared" si="51"/>
        <v>2322.2760454310164</v>
      </c>
      <c r="DI35" s="80">
        <f t="shared" si="51"/>
        <v>2322.2760454310164</v>
      </c>
      <c r="DJ35" s="80">
        <f t="shared" si="51"/>
        <v>2322.2760454310164</v>
      </c>
      <c r="DK35" s="80">
        <f t="shared" si="51"/>
        <v>2322.2760454310164</v>
      </c>
      <c r="DL35" s="80">
        <f t="shared" si="51"/>
        <v>2322.2760454310164</v>
      </c>
      <c r="DM35" s="80">
        <f t="shared" si="51"/>
        <v>2322.2760454310164</v>
      </c>
      <c r="DN35" s="80">
        <f t="shared" si="51"/>
        <v>2322.2760454310164</v>
      </c>
      <c r="DO35" s="80">
        <f t="shared" si="51"/>
        <v>2322.2760454310164</v>
      </c>
      <c r="DP35" s="80">
        <f t="shared" si="51"/>
        <v>2322.2760454310164</v>
      </c>
      <c r="DQ35" s="80">
        <f t="shared" si="51"/>
        <v>2322.2760454310164</v>
      </c>
      <c r="DR35" s="80">
        <f t="shared" si="51"/>
        <v>2322.2760454310164</v>
      </c>
      <c r="DS35" s="80">
        <f t="shared" si="51"/>
        <v>2322.2760454310164</v>
      </c>
      <c r="DT35" s="80">
        <f t="shared" si="51"/>
        <v>2322.2760454310164</v>
      </c>
      <c r="DU35" s="80">
        <f t="shared" si="51"/>
        <v>2322.2760454310164</v>
      </c>
      <c r="DV35" s="80">
        <f t="shared" si="52"/>
        <v>2322.2760454310164</v>
      </c>
      <c r="DW35" s="80">
        <f t="shared" si="52"/>
        <v>2322.2760454310164</v>
      </c>
      <c r="DX35" s="80">
        <f t="shared" si="52"/>
        <v>2322.2760454310164</v>
      </c>
      <c r="DY35" s="80">
        <f t="shared" si="52"/>
        <v>2322.2760454310164</v>
      </c>
      <c r="DZ35" s="80">
        <f t="shared" si="52"/>
        <v>2322.2760454310164</v>
      </c>
      <c r="EA35" s="80">
        <f t="shared" si="52"/>
        <v>2322.2760454310164</v>
      </c>
      <c r="EB35" s="80">
        <f t="shared" si="52"/>
        <v>2322.2760454310164</v>
      </c>
      <c r="EC35" s="80">
        <f t="shared" si="52"/>
        <v>2322.2760454310164</v>
      </c>
      <c r="ED35" s="80">
        <f t="shared" si="52"/>
        <v>2322.2760454310164</v>
      </c>
      <c r="EE35" s="80">
        <f t="shared" si="52"/>
        <v>2322.2760454310164</v>
      </c>
      <c r="EF35" s="80">
        <f t="shared" si="52"/>
        <v>2322.2760454310164</v>
      </c>
      <c r="EG35" s="80">
        <f t="shared" si="52"/>
        <v>2322.2760454310164</v>
      </c>
      <c r="EH35" s="80">
        <f t="shared" si="52"/>
        <v>2322.2760454310164</v>
      </c>
      <c r="EI35" s="80">
        <f t="shared" si="52"/>
        <v>2322.2760454310164</v>
      </c>
      <c r="EJ35" s="80">
        <f t="shared" si="52"/>
        <v>2322.2760454310164</v>
      </c>
      <c r="EK35" s="80">
        <f t="shared" si="52"/>
        <v>2322.2760454310164</v>
      </c>
      <c r="EL35" s="80">
        <f t="shared" si="53"/>
        <v>2322.2760454310164</v>
      </c>
      <c r="EM35" s="80">
        <f t="shared" si="53"/>
        <v>2322.2760454310164</v>
      </c>
      <c r="EN35" s="80">
        <f t="shared" si="53"/>
        <v>2322.2760454310164</v>
      </c>
      <c r="EO35" s="80">
        <f t="shared" si="53"/>
        <v>2322.2760454310164</v>
      </c>
      <c r="EP35" s="80">
        <f t="shared" si="53"/>
        <v>2322.2760454310164</v>
      </c>
      <c r="EQ35" s="80">
        <f t="shared" si="53"/>
        <v>2322.2760454310164</v>
      </c>
      <c r="ER35" s="80">
        <f t="shared" si="53"/>
        <v>2322.2760454310164</v>
      </c>
      <c r="ES35" s="80">
        <f t="shared" si="53"/>
        <v>2322.2760454310164</v>
      </c>
      <c r="ET35" s="80">
        <f t="shared" si="53"/>
        <v>2322.2760454310164</v>
      </c>
      <c r="EU35" s="80">
        <f t="shared" si="53"/>
        <v>2322.2760454310164</v>
      </c>
      <c r="EV35" s="80">
        <f t="shared" si="53"/>
        <v>2322.2760454310164</v>
      </c>
      <c r="EW35" s="80">
        <f t="shared" si="53"/>
        <v>2322.2760454310164</v>
      </c>
      <c r="EX35" s="80">
        <f t="shared" si="53"/>
        <v>2322.2760454310164</v>
      </c>
      <c r="EY35" s="80">
        <f t="shared" si="53"/>
        <v>2322.2760454310164</v>
      </c>
      <c r="EZ35" s="80">
        <f t="shared" si="53"/>
        <v>2322.2760454310164</v>
      </c>
      <c r="FA35" s="80">
        <f t="shared" si="53"/>
        <v>2322.2760454310164</v>
      </c>
      <c r="FB35" s="80">
        <f t="shared" si="54"/>
        <v>2322.2760454310164</v>
      </c>
      <c r="FC35" s="80">
        <f t="shared" si="54"/>
        <v>2322.2760454310164</v>
      </c>
      <c r="FD35" s="80">
        <f t="shared" si="54"/>
        <v>2322.2760454310164</v>
      </c>
      <c r="FE35" s="80">
        <f t="shared" si="54"/>
        <v>2322.2760454310164</v>
      </c>
      <c r="FF35" s="80">
        <f t="shared" si="54"/>
        <v>2322.2760454310164</v>
      </c>
      <c r="FG35" s="80">
        <f t="shared" si="54"/>
        <v>2322.2760454310164</v>
      </c>
      <c r="FH35" s="80">
        <f t="shared" si="54"/>
        <v>2322.2760454310164</v>
      </c>
      <c r="FI35" s="80">
        <f t="shared" si="54"/>
        <v>2322.2760454310164</v>
      </c>
      <c r="FJ35" s="80">
        <f t="shared" si="54"/>
        <v>2322.2760454310164</v>
      </c>
      <c r="FK35" s="80">
        <f t="shared" si="54"/>
        <v>2322.2760454310164</v>
      </c>
      <c r="FL35" s="80">
        <f t="shared" si="54"/>
        <v>2322.2760454310164</v>
      </c>
      <c r="FM35" s="80">
        <f t="shared" si="54"/>
        <v>2322.2760454310164</v>
      </c>
      <c r="FN35" s="80">
        <f t="shared" si="54"/>
        <v>2322.2760454310164</v>
      </c>
      <c r="FO35" s="80">
        <f t="shared" si="54"/>
        <v>2322.2760454310164</v>
      </c>
      <c r="FP35" s="80">
        <f t="shared" si="54"/>
        <v>2322.2760454310164</v>
      </c>
      <c r="FQ35" s="80">
        <f t="shared" si="54"/>
        <v>2322.2760454310164</v>
      </c>
      <c r="FR35" s="80">
        <f t="shared" si="48"/>
        <v>2322.2760454310164</v>
      </c>
      <c r="FS35" s="80">
        <f t="shared" si="48"/>
        <v>2322.2760454310164</v>
      </c>
      <c r="FT35" s="80">
        <f t="shared" si="48"/>
        <v>2322.2760454310164</v>
      </c>
      <c r="FU35" s="80">
        <f t="shared" si="48"/>
        <v>2322.2760454310164</v>
      </c>
      <c r="FV35" s="80">
        <f t="shared" si="48"/>
        <v>2322.2760454310164</v>
      </c>
      <c r="FW35" s="80">
        <f t="shared" si="48"/>
        <v>2322.2760454310164</v>
      </c>
      <c r="FX35" s="80">
        <f t="shared" si="48"/>
        <v>2322.2760454310164</v>
      </c>
      <c r="FY35" s="80">
        <f t="shared" si="48"/>
        <v>2322.2760454310164</v>
      </c>
      <c r="FZ35" s="80">
        <f t="shared" si="48"/>
        <v>2322.2760454310164</v>
      </c>
      <c r="GA35" s="80">
        <f t="shared" si="48"/>
        <v>2322.2760454310164</v>
      </c>
      <c r="GB35" s="80">
        <f t="shared" si="48"/>
        <v>2322.2760454310164</v>
      </c>
      <c r="GC35" s="80">
        <f t="shared" si="48"/>
        <v>2322.2760454310164</v>
      </c>
      <c r="GD35" s="80">
        <f t="shared" si="48"/>
        <v>2322.2760454310164</v>
      </c>
      <c r="GE35" s="80">
        <f t="shared" si="48"/>
        <v>2322.2760454310164</v>
      </c>
      <c r="GF35" s="80">
        <f t="shared" si="48"/>
        <v>2322.2760454310164</v>
      </c>
      <c r="GG35" s="80">
        <f t="shared" si="49"/>
        <v>2322.2760454310164</v>
      </c>
      <c r="GH35" s="80">
        <f t="shared" si="49"/>
        <v>2322.2760454310164</v>
      </c>
      <c r="GI35" s="80">
        <f t="shared" si="49"/>
        <v>2322.2760454310164</v>
      </c>
      <c r="GJ35" s="80">
        <f t="shared" si="49"/>
        <v>2322.2760454310164</v>
      </c>
      <c r="GK35" s="80">
        <f t="shared" si="49"/>
        <v>0</v>
      </c>
      <c r="GL35" s="80">
        <f t="shared" si="49"/>
        <v>0</v>
      </c>
      <c r="GM35" s="80">
        <f t="shared" si="49"/>
        <v>0</v>
      </c>
      <c r="GN35" s="80">
        <f t="shared" si="49"/>
        <v>0</v>
      </c>
      <c r="GO35" s="80">
        <f t="shared" si="49"/>
        <v>0</v>
      </c>
      <c r="GP35" s="80">
        <f t="shared" si="49"/>
        <v>0</v>
      </c>
      <c r="GQ35" s="80">
        <f t="shared" si="49"/>
        <v>0</v>
      </c>
      <c r="GR35" s="80">
        <f t="shared" si="49"/>
        <v>0</v>
      </c>
      <c r="GS35" s="80">
        <f t="shared" si="49"/>
        <v>0</v>
      </c>
      <c r="GT35" s="80">
        <f t="shared" si="49"/>
        <v>0</v>
      </c>
      <c r="GU35" s="80">
        <f t="shared" si="49"/>
        <v>0</v>
      </c>
      <c r="GV35" s="80">
        <f t="shared" si="49"/>
        <v>0</v>
      </c>
      <c r="GW35" s="80">
        <f t="shared" ref="GW35:HL51" si="66">IF(GW$4&lt;$E35,0,IF(GW$4&lt;$K35,$I35/$C$10,IF(GW$4&lt;$L35,$J35,0)))</f>
        <v>0</v>
      </c>
      <c r="GX35" s="80">
        <f t="shared" si="66"/>
        <v>0</v>
      </c>
      <c r="GY35" s="80">
        <f t="shared" si="66"/>
        <v>0</v>
      </c>
      <c r="GZ35" s="80">
        <f t="shared" si="66"/>
        <v>0</v>
      </c>
      <c r="HA35" s="80">
        <f t="shared" si="66"/>
        <v>0</v>
      </c>
      <c r="HB35" s="80">
        <f t="shared" si="66"/>
        <v>0</v>
      </c>
      <c r="HC35" s="80">
        <f t="shared" si="66"/>
        <v>0</v>
      </c>
      <c r="HD35" s="80">
        <f t="shared" si="66"/>
        <v>0</v>
      </c>
      <c r="HE35" s="80">
        <f t="shared" si="66"/>
        <v>0</v>
      </c>
      <c r="HF35" s="80">
        <f t="shared" si="66"/>
        <v>0</v>
      </c>
      <c r="HG35" s="80">
        <f t="shared" si="55"/>
        <v>0</v>
      </c>
      <c r="HH35" s="80">
        <f t="shared" si="55"/>
        <v>0</v>
      </c>
      <c r="HI35" s="80">
        <f t="shared" si="55"/>
        <v>0</v>
      </c>
      <c r="HJ35" s="80">
        <f t="shared" si="55"/>
        <v>0</v>
      </c>
      <c r="HK35" s="80">
        <f t="shared" si="55"/>
        <v>0</v>
      </c>
      <c r="HL35" s="80">
        <f t="shared" si="55"/>
        <v>0</v>
      </c>
      <c r="HM35" s="80">
        <f t="shared" si="55"/>
        <v>0</v>
      </c>
      <c r="HN35" s="80">
        <f t="shared" si="55"/>
        <v>0</v>
      </c>
      <c r="HO35" s="80">
        <f t="shared" si="55"/>
        <v>0</v>
      </c>
      <c r="HP35" s="80">
        <f t="shared" si="55"/>
        <v>0</v>
      </c>
      <c r="HQ35" s="80">
        <f t="shared" si="55"/>
        <v>0</v>
      </c>
      <c r="HR35" s="80">
        <f t="shared" si="55"/>
        <v>0</v>
      </c>
      <c r="HS35" s="80">
        <f t="shared" si="55"/>
        <v>0</v>
      </c>
      <c r="HT35" s="80">
        <f t="shared" si="55"/>
        <v>0</v>
      </c>
      <c r="HU35" s="80">
        <f t="shared" si="55"/>
        <v>0</v>
      </c>
      <c r="HV35" s="80">
        <f t="shared" si="55"/>
        <v>0</v>
      </c>
      <c r="HW35" s="80">
        <f t="shared" si="56"/>
        <v>0</v>
      </c>
      <c r="HX35" s="80">
        <f t="shared" si="56"/>
        <v>0</v>
      </c>
      <c r="HY35" s="80">
        <f t="shared" si="56"/>
        <v>0</v>
      </c>
      <c r="HZ35" s="80">
        <f t="shared" ref="HZ35:IO50" si="67">IF(HZ$4&lt;$E35,0,IF(HZ$4&lt;$K35,$I35/$C$10,IF(HZ$4&lt;$L35,$J35,0)))</f>
        <v>0</v>
      </c>
      <c r="IA35" s="80">
        <f t="shared" si="67"/>
        <v>0</v>
      </c>
      <c r="IB35" s="80">
        <f t="shared" si="67"/>
        <v>0</v>
      </c>
      <c r="IC35" s="80">
        <f t="shared" si="67"/>
        <v>0</v>
      </c>
      <c r="ID35" s="80">
        <f t="shared" si="67"/>
        <v>0</v>
      </c>
      <c r="IE35" s="80">
        <f t="shared" si="67"/>
        <v>0</v>
      </c>
      <c r="IF35" s="80">
        <f t="shared" si="67"/>
        <v>0</v>
      </c>
      <c r="IG35" s="80">
        <f t="shared" si="67"/>
        <v>0</v>
      </c>
      <c r="IH35" s="80">
        <f t="shared" si="67"/>
        <v>0</v>
      </c>
      <c r="II35" s="80">
        <f t="shared" si="67"/>
        <v>0</v>
      </c>
      <c r="IJ35" s="80">
        <f t="shared" si="67"/>
        <v>0</v>
      </c>
      <c r="IK35" s="80">
        <f t="shared" si="67"/>
        <v>0</v>
      </c>
      <c r="IL35" s="80">
        <f t="shared" si="67"/>
        <v>0</v>
      </c>
      <c r="IM35" s="80">
        <f t="shared" si="67"/>
        <v>0</v>
      </c>
      <c r="IN35" s="80">
        <f t="shared" si="67"/>
        <v>0</v>
      </c>
      <c r="IO35" s="80">
        <f t="shared" si="65"/>
        <v>0</v>
      </c>
      <c r="IP35" s="80">
        <f t="shared" si="65"/>
        <v>0</v>
      </c>
      <c r="IQ35" s="80">
        <f t="shared" si="65"/>
        <v>0</v>
      </c>
      <c r="IR35" s="80">
        <f t="shared" si="65"/>
        <v>0</v>
      </c>
      <c r="IS35" s="80">
        <f t="shared" si="65"/>
        <v>0</v>
      </c>
      <c r="IT35" s="80">
        <f t="shared" si="65"/>
        <v>0</v>
      </c>
      <c r="IU35" s="80">
        <f t="shared" si="65"/>
        <v>0</v>
      </c>
      <c r="IV35" s="80">
        <f t="shared" si="65"/>
        <v>0</v>
      </c>
      <c r="IW35" s="80">
        <f t="shared" si="65"/>
        <v>0</v>
      </c>
      <c r="IX35" s="80">
        <f t="shared" si="65"/>
        <v>0</v>
      </c>
      <c r="IY35" s="80">
        <f t="shared" si="65"/>
        <v>0</v>
      </c>
      <c r="IZ35" s="80">
        <f t="shared" si="65"/>
        <v>0</v>
      </c>
      <c r="JA35" s="80">
        <f t="shared" si="57"/>
        <v>0</v>
      </c>
      <c r="JB35" s="80">
        <f t="shared" si="57"/>
        <v>0</v>
      </c>
      <c r="JC35" s="80">
        <f t="shared" si="57"/>
        <v>0</v>
      </c>
      <c r="JD35" s="80">
        <f t="shared" si="57"/>
        <v>0</v>
      </c>
      <c r="JE35" s="80">
        <f t="shared" si="57"/>
        <v>0</v>
      </c>
      <c r="JF35" s="80">
        <f t="shared" si="57"/>
        <v>0</v>
      </c>
      <c r="JG35" s="80">
        <f t="shared" si="57"/>
        <v>0</v>
      </c>
      <c r="JH35" s="80">
        <f t="shared" si="57"/>
        <v>0</v>
      </c>
      <c r="JI35" s="80">
        <f t="shared" si="57"/>
        <v>0</v>
      </c>
    </row>
    <row r="36" spans="5:269" x14ac:dyDescent="0.25">
      <c r="E36">
        <f t="shared" si="26"/>
        <v>32</v>
      </c>
      <c r="F36">
        <f t="shared" si="20"/>
        <v>4</v>
      </c>
      <c r="G36">
        <f t="shared" si="27"/>
        <v>128</v>
      </c>
      <c r="H36" s="86">
        <f t="shared" si="21"/>
        <v>0.82051282051282048</v>
      </c>
      <c r="I36" s="80">
        <f t="shared" si="22"/>
        <v>10782</v>
      </c>
      <c r="J36" s="80">
        <f t="shared" si="31"/>
        <v>2322.2760454310164</v>
      </c>
      <c r="K36">
        <f t="shared" si="23"/>
        <v>36</v>
      </c>
      <c r="L36">
        <f t="shared" si="24"/>
        <v>180</v>
      </c>
      <c r="M36">
        <f t="shared" si="28"/>
        <v>46722</v>
      </c>
      <c r="O36" s="80">
        <f t="shared" si="58"/>
        <v>0</v>
      </c>
      <c r="P36" s="80">
        <f t="shared" si="58"/>
        <v>0</v>
      </c>
      <c r="Q36" s="80">
        <f t="shared" si="58"/>
        <v>0</v>
      </c>
      <c r="R36" s="80">
        <f t="shared" si="58"/>
        <v>0</v>
      </c>
      <c r="S36" s="80">
        <f t="shared" si="58"/>
        <v>0</v>
      </c>
      <c r="T36" s="80">
        <f t="shared" si="58"/>
        <v>0</v>
      </c>
      <c r="U36" s="80">
        <f t="shared" si="58"/>
        <v>0</v>
      </c>
      <c r="V36" s="80">
        <f t="shared" si="58"/>
        <v>0</v>
      </c>
      <c r="W36" s="80">
        <f t="shared" si="58"/>
        <v>0</v>
      </c>
      <c r="X36" s="80">
        <f t="shared" si="58"/>
        <v>0</v>
      </c>
      <c r="Y36" s="80">
        <f t="shared" si="58"/>
        <v>0</v>
      </c>
      <c r="Z36" s="80">
        <f t="shared" si="58"/>
        <v>0</v>
      </c>
      <c r="AA36" s="80">
        <f t="shared" si="58"/>
        <v>0</v>
      </c>
      <c r="AB36" s="80">
        <f t="shared" si="58"/>
        <v>0</v>
      </c>
      <c r="AC36" s="80">
        <f t="shared" si="58"/>
        <v>0</v>
      </c>
      <c r="AD36" s="80">
        <f t="shared" si="58"/>
        <v>0</v>
      </c>
      <c r="AE36" s="80">
        <f t="shared" si="64"/>
        <v>0</v>
      </c>
      <c r="AF36" s="80">
        <f t="shared" si="64"/>
        <v>0</v>
      </c>
      <c r="AG36" s="80">
        <f t="shared" si="64"/>
        <v>0</v>
      </c>
      <c r="AH36" s="80">
        <f t="shared" si="64"/>
        <v>0</v>
      </c>
      <c r="AI36" s="80">
        <f t="shared" si="64"/>
        <v>0</v>
      </c>
      <c r="AJ36" s="80">
        <f t="shared" si="64"/>
        <v>0</v>
      </c>
      <c r="AK36" s="80">
        <f t="shared" si="64"/>
        <v>0</v>
      </c>
      <c r="AL36" s="80">
        <f t="shared" si="64"/>
        <v>0</v>
      </c>
      <c r="AM36" s="80">
        <f t="shared" si="64"/>
        <v>0</v>
      </c>
      <c r="AN36" s="80">
        <f t="shared" si="64"/>
        <v>0</v>
      </c>
      <c r="AO36" s="80">
        <f t="shared" si="64"/>
        <v>0</v>
      </c>
      <c r="AP36" s="80">
        <f t="shared" si="64"/>
        <v>0</v>
      </c>
      <c r="AQ36" s="80">
        <f t="shared" si="64"/>
        <v>0</v>
      </c>
      <c r="AR36" s="80">
        <f t="shared" si="64"/>
        <v>0</v>
      </c>
      <c r="AS36" s="80">
        <f t="shared" si="64"/>
        <v>0</v>
      </c>
      <c r="AT36" s="80">
        <f t="shared" si="64"/>
        <v>2695.5</v>
      </c>
      <c r="AU36" s="80">
        <f t="shared" si="63"/>
        <v>2695.5</v>
      </c>
      <c r="AV36" s="80">
        <f t="shared" si="63"/>
        <v>2695.5</v>
      </c>
      <c r="AW36" s="80">
        <f t="shared" si="63"/>
        <v>2695.5</v>
      </c>
      <c r="AX36" s="80">
        <f t="shared" si="63"/>
        <v>2322.2760454310164</v>
      </c>
      <c r="AY36" s="80">
        <f t="shared" si="63"/>
        <v>2322.2760454310164</v>
      </c>
      <c r="AZ36" s="80">
        <f t="shared" si="63"/>
        <v>2322.2760454310164</v>
      </c>
      <c r="BA36" s="80">
        <f t="shared" si="63"/>
        <v>2322.2760454310164</v>
      </c>
      <c r="BB36" s="80">
        <f t="shared" si="63"/>
        <v>2322.2760454310164</v>
      </c>
      <c r="BC36" s="80">
        <f t="shared" si="63"/>
        <v>2322.2760454310164</v>
      </c>
      <c r="BD36" s="80">
        <f t="shared" si="63"/>
        <v>2322.2760454310164</v>
      </c>
      <c r="BE36" s="80">
        <f t="shared" si="63"/>
        <v>2322.2760454310164</v>
      </c>
      <c r="BF36" s="80">
        <f t="shared" si="63"/>
        <v>2322.2760454310164</v>
      </c>
      <c r="BG36" s="80">
        <f t="shared" si="63"/>
        <v>2322.2760454310164</v>
      </c>
      <c r="BH36" s="80">
        <f t="shared" si="63"/>
        <v>2322.2760454310164</v>
      </c>
      <c r="BI36" s="80">
        <f t="shared" si="63"/>
        <v>2322.2760454310164</v>
      </c>
      <c r="BJ36" s="80">
        <f t="shared" si="63"/>
        <v>2322.2760454310164</v>
      </c>
      <c r="BK36" s="80">
        <f t="shared" si="59"/>
        <v>2322.2760454310164</v>
      </c>
      <c r="BL36" s="80">
        <f t="shared" si="59"/>
        <v>2322.2760454310164</v>
      </c>
      <c r="BM36" s="80">
        <f t="shared" si="59"/>
        <v>2322.2760454310164</v>
      </c>
      <c r="BN36" s="80">
        <f t="shared" si="59"/>
        <v>2322.2760454310164</v>
      </c>
      <c r="BO36" s="80">
        <f t="shared" si="59"/>
        <v>2322.2760454310164</v>
      </c>
      <c r="BP36" s="80">
        <f t="shared" si="59"/>
        <v>2322.2760454310164</v>
      </c>
      <c r="BQ36" s="80">
        <f t="shared" si="59"/>
        <v>2322.2760454310164</v>
      </c>
      <c r="BR36" s="80">
        <f t="shared" si="60"/>
        <v>2322.2760454310164</v>
      </c>
      <c r="BS36" s="80">
        <f t="shared" si="60"/>
        <v>2322.2760454310164</v>
      </c>
      <c r="BT36" s="80">
        <f t="shared" si="60"/>
        <v>2322.2760454310164</v>
      </c>
      <c r="BU36" s="80">
        <f t="shared" si="60"/>
        <v>2322.2760454310164</v>
      </c>
      <c r="BV36" s="80">
        <f t="shared" si="60"/>
        <v>2322.2760454310164</v>
      </c>
      <c r="BW36" s="80">
        <f t="shared" si="60"/>
        <v>2322.2760454310164</v>
      </c>
      <c r="BX36" s="80">
        <f t="shared" si="60"/>
        <v>2322.2760454310164</v>
      </c>
      <c r="BY36" s="80">
        <f t="shared" si="60"/>
        <v>2322.2760454310164</v>
      </c>
      <c r="BZ36" s="80">
        <f t="shared" si="60"/>
        <v>2322.2760454310164</v>
      </c>
      <c r="CA36" s="80">
        <f t="shared" si="60"/>
        <v>2322.2760454310164</v>
      </c>
      <c r="CB36" s="80">
        <f t="shared" si="60"/>
        <v>2322.2760454310164</v>
      </c>
      <c r="CC36" s="80">
        <f t="shared" si="60"/>
        <v>2322.2760454310164</v>
      </c>
      <c r="CD36" s="80">
        <f t="shared" si="60"/>
        <v>2322.2760454310164</v>
      </c>
      <c r="CE36" s="80">
        <f t="shared" si="60"/>
        <v>2322.2760454310164</v>
      </c>
      <c r="CF36" s="80">
        <f t="shared" si="60"/>
        <v>2322.2760454310164</v>
      </c>
      <c r="CG36" s="80">
        <f t="shared" si="60"/>
        <v>2322.2760454310164</v>
      </c>
      <c r="CH36" s="80">
        <f t="shared" si="61"/>
        <v>2322.2760454310164</v>
      </c>
      <c r="CI36" s="80">
        <f t="shared" si="61"/>
        <v>2322.2760454310164</v>
      </c>
      <c r="CJ36" s="80">
        <f t="shared" si="61"/>
        <v>2322.2760454310164</v>
      </c>
      <c r="CK36" s="80">
        <f t="shared" si="61"/>
        <v>2322.2760454310164</v>
      </c>
      <c r="CL36" s="80">
        <f t="shared" si="61"/>
        <v>2322.2760454310164</v>
      </c>
      <c r="CM36" s="80">
        <f t="shared" si="61"/>
        <v>2322.2760454310164</v>
      </c>
      <c r="CN36" s="80">
        <f t="shared" si="61"/>
        <v>2322.2760454310164</v>
      </c>
      <c r="CO36" s="80">
        <f t="shared" si="61"/>
        <v>2322.2760454310164</v>
      </c>
      <c r="CP36" s="80">
        <f t="shared" si="61"/>
        <v>2322.2760454310164</v>
      </c>
      <c r="CQ36" s="80">
        <f t="shared" si="61"/>
        <v>2322.2760454310164</v>
      </c>
      <c r="CR36" s="80">
        <f t="shared" si="61"/>
        <v>2322.2760454310164</v>
      </c>
      <c r="CS36" s="80">
        <f t="shared" si="61"/>
        <v>2322.2760454310164</v>
      </c>
      <c r="CT36" s="80">
        <f t="shared" si="61"/>
        <v>2322.2760454310164</v>
      </c>
      <c r="CU36" s="80">
        <f t="shared" si="61"/>
        <v>2322.2760454310164</v>
      </c>
      <c r="CV36" s="80">
        <f t="shared" si="61"/>
        <v>2322.2760454310164</v>
      </c>
      <c r="CW36" s="80">
        <f t="shared" si="61"/>
        <v>2322.2760454310164</v>
      </c>
      <c r="CX36" s="80">
        <f t="shared" si="62"/>
        <v>2322.2760454310164</v>
      </c>
      <c r="CY36" s="80">
        <f t="shared" si="62"/>
        <v>2322.2760454310164</v>
      </c>
      <c r="CZ36" s="80">
        <f t="shared" si="62"/>
        <v>2322.2760454310164</v>
      </c>
      <c r="DA36" s="80">
        <f t="shared" si="62"/>
        <v>2322.2760454310164</v>
      </c>
      <c r="DB36" s="80">
        <f t="shared" si="62"/>
        <v>2322.2760454310164</v>
      </c>
      <c r="DC36" s="80">
        <f t="shared" si="62"/>
        <v>2322.2760454310164</v>
      </c>
      <c r="DD36" s="80">
        <f t="shared" si="62"/>
        <v>2322.2760454310164</v>
      </c>
      <c r="DE36" s="80">
        <f t="shared" si="62"/>
        <v>2322.2760454310164</v>
      </c>
      <c r="DF36" s="80">
        <f t="shared" si="51"/>
        <v>2322.2760454310164</v>
      </c>
      <c r="DG36" s="80">
        <f t="shared" si="51"/>
        <v>2322.2760454310164</v>
      </c>
      <c r="DH36" s="80">
        <f t="shared" si="51"/>
        <v>2322.2760454310164</v>
      </c>
      <c r="DI36" s="80">
        <f t="shared" si="51"/>
        <v>2322.2760454310164</v>
      </c>
      <c r="DJ36" s="80">
        <f t="shared" si="51"/>
        <v>2322.2760454310164</v>
      </c>
      <c r="DK36" s="80">
        <f t="shared" si="51"/>
        <v>2322.2760454310164</v>
      </c>
      <c r="DL36" s="80">
        <f t="shared" si="51"/>
        <v>2322.2760454310164</v>
      </c>
      <c r="DM36" s="80">
        <f t="shared" si="51"/>
        <v>2322.2760454310164</v>
      </c>
      <c r="DN36" s="80">
        <f t="shared" si="51"/>
        <v>2322.2760454310164</v>
      </c>
      <c r="DO36" s="80">
        <f t="shared" si="51"/>
        <v>2322.2760454310164</v>
      </c>
      <c r="DP36" s="80">
        <f t="shared" si="51"/>
        <v>2322.2760454310164</v>
      </c>
      <c r="DQ36" s="80">
        <f t="shared" si="51"/>
        <v>2322.2760454310164</v>
      </c>
      <c r="DR36" s="80">
        <f t="shared" si="51"/>
        <v>2322.2760454310164</v>
      </c>
      <c r="DS36" s="80">
        <f t="shared" si="51"/>
        <v>2322.2760454310164</v>
      </c>
      <c r="DT36" s="80">
        <f t="shared" si="51"/>
        <v>2322.2760454310164</v>
      </c>
      <c r="DU36" s="80">
        <f t="shared" ref="DU36" si="68">IF(DU$4&lt;$E36,0,IF(DU$4&lt;$K36,$I36/$C$10,IF(DU$4&lt;$L36,$J36,0)))</f>
        <v>2322.2760454310164</v>
      </c>
      <c r="DV36" s="80">
        <f t="shared" si="52"/>
        <v>2322.2760454310164</v>
      </c>
      <c r="DW36" s="80">
        <f t="shared" si="52"/>
        <v>2322.2760454310164</v>
      </c>
      <c r="DX36" s="80">
        <f t="shared" si="52"/>
        <v>2322.2760454310164</v>
      </c>
      <c r="DY36" s="80">
        <f t="shared" si="52"/>
        <v>2322.2760454310164</v>
      </c>
      <c r="DZ36" s="80">
        <f t="shared" si="52"/>
        <v>2322.2760454310164</v>
      </c>
      <c r="EA36" s="80">
        <f t="shared" si="52"/>
        <v>2322.2760454310164</v>
      </c>
      <c r="EB36" s="80">
        <f t="shared" si="52"/>
        <v>2322.2760454310164</v>
      </c>
      <c r="EC36" s="80">
        <f t="shared" si="52"/>
        <v>2322.2760454310164</v>
      </c>
      <c r="ED36" s="80">
        <f t="shared" si="52"/>
        <v>2322.2760454310164</v>
      </c>
      <c r="EE36" s="80">
        <f t="shared" si="52"/>
        <v>2322.2760454310164</v>
      </c>
      <c r="EF36" s="80">
        <f t="shared" si="52"/>
        <v>2322.2760454310164</v>
      </c>
      <c r="EG36" s="80">
        <f t="shared" si="52"/>
        <v>2322.2760454310164</v>
      </c>
      <c r="EH36" s="80">
        <f t="shared" si="52"/>
        <v>2322.2760454310164</v>
      </c>
      <c r="EI36" s="80">
        <f t="shared" si="52"/>
        <v>2322.2760454310164</v>
      </c>
      <c r="EJ36" s="80">
        <f t="shared" si="52"/>
        <v>2322.2760454310164</v>
      </c>
      <c r="EK36" s="80">
        <f t="shared" ref="EK36" si="69">IF(EK$4&lt;$E36,0,IF(EK$4&lt;$K36,$I36/$C$10,IF(EK$4&lt;$L36,$J36,0)))</f>
        <v>2322.2760454310164</v>
      </c>
      <c r="EL36" s="80">
        <f t="shared" si="53"/>
        <v>2322.2760454310164</v>
      </c>
      <c r="EM36" s="80">
        <f t="shared" si="53"/>
        <v>2322.2760454310164</v>
      </c>
      <c r="EN36" s="80">
        <f t="shared" si="53"/>
        <v>2322.2760454310164</v>
      </c>
      <c r="EO36" s="80">
        <f t="shared" si="53"/>
        <v>2322.2760454310164</v>
      </c>
      <c r="EP36" s="80">
        <f t="shared" si="53"/>
        <v>2322.2760454310164</v>
      </c>
      <c r="EQ36" s="80">
        <f t="shared" si="53"/>
        <v>2322.2760454310164</v>
      </c>
      <c r="ER36" s="80">
        <f t="shared" si="53"/>
        <v>2322.2760454310164</v>
      </c>
      <c r="ES36" s="80">
        <f t="shared" si="53"/>
        <v>2322.2760454310164</v>
      </c>
      <c r="ET36" s="80">
        <f t="shared" si="53"/>
        <v>2322.2760454310164</v>
      </c>
      <c r="EU36" s="80">
        <f t="shared" si="53"/>
        <v>2322.2760454310164</v>
      </c>
      <c r="EV36" s="80">
        <f t="shared" si="53"/>
        <v>2322.2760454310164</v>
      </c>
      <c r="EW36" s="80">
        <f t="shared" si="53"/>
        <v>2322.2760454310164</v>
      </c>
      <c r="EX36" s="80">
        <f t="shared" si="53"/>
        <v>2322.2760454310164</v>
      </c>
      <c r="EY36" s="80">
        <f t="shared" si="53"/>
        <v>2322.2760454310164</v>
      </c>
      <c r="EZ36" s="80">
        <f t="shared" si="53"/>
        <v>2322.2760454310164</v>
      </c>
      <c r="FA36" s="80">
        <f t="shared" ref="FA36" si="70">IF(FA$4&lt;$E36,0,IF(FA$4&lt;$K36,$I36/$C$10,IF(FA$4&lt;$L36,$J36,0)))</f>
        <v>2322.2760454310164</v>
      </c>
      <c r="FB36" s="80">
        <f t="shared" si="54"/>
        <v>2322.2760454310164</v>
      </c>
      <c r="FC36" s="80">
        <f t="shared" si="54"/>
        <v>2322.2760454310164</v>
      </c>
      <c r="FD36" s="80">
        <f t="shared" si="54"/>
        <v>2322.2760454310164</v>
      </c>
      <c r="FE36" s="80">
        <f t="shared" si="54"/>
        <v>2322.2760454310164</v>
      </c>
      <c r="FF36" s="80">
        <f t="shared" si="54"/>
        <v>2322.2760454310164</v>
      </c>
      <c r="FG36" s="80">
        <f t="shared" si="54"/>
        <v>2322.2760454310164</v>
      </c>
      <c r="FH36" s="80">
        <f t="shared" si="54"/>
        <v>2322.2760454310164</v>
      </c>
      <c r="FI36" s="80">
        <f t="shared" si="54"/>
        <v>2322.2760454310164</v>
      </c>
      <c r="FJ36" s="80">
        <f t="shared" si="54"/>
        <v>2322.2760454310164</v>
      </c>
      <c r="FK36" s="80">
        <f t="shared" si="54"/>
        <v>2322.2760454310164</v>
      </c>
      <c r="FL36" s="80">
        <f t="shared" si="54"/>
        <v>2322.2760454310164</v>
      </c>
      <c r="FM36" s="80">
        <f t="shared" si="54"/>
        <v>2322.2760454310164</v>
      </c>
      <c r="FN36" s="80">
        <f t="shared" si="54"/>
        <v>2322.2760454310164</v>
      </c>
      <c r="FO36" s="80">
        <f t="shared" si="54"/>
        <v>2322.2760454310164</v>
      </c>
      <c r="FP36" s="80">
        <f t="shared" si="54"/>
        <v>2322.2760454310164</v>
      </c>
      <c r="FQ36" s="80">
        <f t="shared" ref="FQ36:GF52" si="71">IF(FQ$4&lt;$E36,0,IF(FQ$4&lt;$K36,$I36/$C$10,IF(FQ$4&lt;$L36,$J36,0)))</f>
        <v>2322.2760454310164</v>
      </c>
      <c r="FR36" s="80">
        <f t="shared" si="71"/>
        <v>2322.2760454310164</v>
      </c>
      <c r="FS36" s="80">
        <f t="shared" si="71"/>
        <v>2322.2760454310164</v>
      </c>
      <c r="FT36" s="80">
        <f t="shared" si="71"/>
        <v>2322.2760454310164</v>
      </c>
      <c r="FU36" s="80">
        <f t="shared" si="71"/>
        <v>2322.2760454310164</v>
      </c>
      <c r="FV36" s="80">
        <f t="shared" si="71"/>
        <v>2322.2760454310164</v>
      </c>
      <c r="FW36" s="80">
        <f t="shared" si="71"/>
        <v>2322.2760454310164</v>
      </c>
      <c r="FX36" s="80">
        <f t="shared" si="71"/>
        <v>2322.2760454310164</v>
      </c>
      <c r="FY36" s="80">
        <f t="shared" si="71"/>
        <v>2322.2760454310164</v>
      </c>
      <c r="FZ36" s="80">
        <f t="shared" si="71"/>
        <v>2322.2760454310164</v>
      </c>
      <c r="GA36" s="80">
        <f t="shared" si="71"/>
        <v>2322.2760454310164</v>
      </c>
      <c r="GB36" s="80">
        <f t="shared" si="71"/>
        <v>2322.2760454310164</v>
      </c>
      <c r="GC36" s="80">
        <f t="shared" si="71"/>
        <v>2322.2760454310164</v>
      </c>
      <c r="GD36" s="80">
        <f t="shared" si="71"/>
        <v>2322.2760454310164</v>
      </c>
      <c r="GE36" s="80">
        <f t="shared" si="71"/>
        <v>2322.2760454310164</v>
      </c>
      <c r="GF36" s="80">
        <f t="shared" si="71"/>
        <v>2322.2760454310164</v>
      </c>
      <c r="GG36" s="80">
        <f t="shared" ref="GG36:GV51" si="72">IF(GG$4&lt;$E36,0,IF(GG$4&lt;$K36,$I36/$C$10,IF(GG$4&lt;$L36,$J36,0)))</f>
        <v>2322.2760454310164</v>
      </c>
      <c r="GH36" s="80">
        <f t="shared" si="72"/>
        <v>2322.2760454310164</v>
      </c>
      <c r="GI36" s="80">
        <f t="shared" si="72"/>
        <v>2322.2760454310164</v>
      </c>
      <c r="GJ36" s="80">
        <f t="shared" si="72"/>
        <v>2322.2760454310164</v>
      </c>
      <c r="GK36" s="80">
        <f t="shared" si="72"/>
        <v>2322.2760454310164</v>
      </c>
      <c r="GL36" s="80">
        <f t="shared" si="72"/>
        <v>0</v>
      </c>
      <c r="GM36" s="80">
        <f t="shared" si="72"/>
        <v>0</v>
      </c>
      <c r="GN36" s="80">
        <f t="shared" si="72"/>
        <v>0</v>
      </c>
      <c r="GO36" s="80">
        <f t="shared" si="72"/>
        <v>0</v>
      </c>
      <c r="GP36" s="80">
        <f t="shared" si="72"/>
        <v>0</v>
      </c>
      <c r="GQ36" s="80">
        <f t="shared" si="72"/>
        <v>0</v>
      </c>
      <c r="GR36" s="80">
        <f t="shared" si="72"/>
        <v>0</v>
      </c>
      <c r="GS36" s="80">
        <f t="shared" si="72"/>
        <v>0</v>
      </c>
      <c r="GT36" s="80">
        <f t="shared" si="72"/>
        <v>0</v>
      </c>
      <c r="GU36" s="80">
        <f t="shared" si="72"/>
        <v>0</v>
      </c>
      <c r="GV36" s="80">
        <f t="shared" si="72"/>
        <v>0</v>
      </c>
      <c r="GW36" s="80">
        <f t="shared" si="66"/>
        <v>0</v>
      </c>
      <c r="GX36" s="80">
        <f t="shared" si="66"/>
        <v>0</v>
      </c>
      <c r="GY36" s="80">
        <f t="shared" si="66"/>
        <v>0</v>
      </c>
      <c r="GZ36" s="80">
        <f t="shared" si="66"/>
        <v>0</v>
      </c>
      <c r="HA36" s="80">
        <f t="shared" si="66"/>
        <v>0</v>
      </c>
      <c r="HB36" s="80">
        <f t="shared" si="66"/>
        <v>0</v>
      </c>
      <c r="HC36" s="80">
        <f t="shared" si="66"/>
        <v>0</v>
      </c>
      <c r="HD36" s="80">
        <f t="shared" si="66"/>
        <v>0</v>
      </c>
      <c r="HE36" s="80">
        <f t="shared" si="66"/>
        <v>0</v>
      </c>
      <c r="HF36" s="80">
        <f t="shared" si="66"/>
        <v>0</v>
      </c>
      <c r="HG36" s="80">
        <f t="shared" si="55"/>
        <v>0</v>
      </c>
      <c r="HH36" s="80">
        <f t="shared" si="55"/>
        <v>0</v>
      </c>
      <c r="HI36" s="80">
        <f t="shared" si="55"/>
        <v>0</v>
      </c>
      <c r="HJ36" s="80">
        <f t="shared" si="55"/>
        <v>0</v>
      </c>
      <c r="HK36" s="80">
        <f t="shared" si="55"/>
        <v>0</v>
      </c>
      <c r="HL36" s="80">
        <f t="shared" si="55"/>
        <v>0</v>
      </c>
      <c r="HM36" s="80">
        <f t="shared" si="55"/>
        <v>0</v>
      </c>
      <c r="HN36" s="80">
        <f t="shared" si="55"/>
        <v>0</v>
      </c>
      <c r="HO36" s="80">
        <f t="shared" si="55"/>
        <v>0</v>
      </c>
      <c r="HP36" s="80">
        <f t="shared" si="55"/>
        <v>0</v>
      </c>
      <c r="HQ36" s="80">
        <f t="shared" si="55"/>
        <v>0</v>
      </c>
      <c r="HR36" s="80">
        <f t="shared" si="55"/>
        <v>0</v>
      </c>
      <c r="HS36" s="80">
        <f t="shared" si="55"/>
        <v>0</v>
      </c>
      <c r="HT36" s="80">
        <f t="shared" si="55"/>
        <v>0</v>
      </c>
      <c r="HU36" s="80">
        <f t="shared" si="55"/>
        <v>0</v>
      </c>
      <c r="HV36" s="80">
        <f t="shared" ref="HV36:HY36" si="73">IF(HV$4&lt;$E36,0,IF(HV$4&lt;$K36,$I36/$C$10,IF(HV$4&lt;$L36,$J36,0)))</f>
        <v>0</v>
      </c>
      <c r="HW36" s="80">
        <f t="shared" si="73"/>
        <v>0</v>
      </c>
      <c r="HX36" s="80">
        <f t="shared" si="73"/>
        <v>0</v>
      </c>
      <c r="HY36" s="80">
        <f t="shared" si="73"/>
        <v>0</v>
      </c>
      <c r="HZ36" s="80">
        <f t="shared" si="67"/>
        <v>0</v>
      </c>
      <c r="IA36" s="80">
        <f t="shared" si="67"/>
        <v>0</v>
      </c>
      <c r="IB36" s="80">
        <f t="shared" si="67"/>
        <v>0</v>
      </c>
      <c r="IC36" s="80">
        <f t="shared" si="67"/>
        <v>0</v>
      </c>
      <c r="ID36" s="80">
        <f t="shared" si="67"/>
        <v>0</v>
      </c>
      <c r="IE36" s="80">
        <f t="shared" si="67"/>
        <v>0</v>
      </c>
      <c r="IF36" s="80">
        <f t="shared" si="67"/>
        <v>0</v>
      </c>
      <c r="IG36" s="80">
        <f t="shared" si="67"/>
        <v>0</v>
      </c>
      <c r="IH36" s="80">
        <f t="shared" si="67"/>
        <v>0</v>
      </c>
      <c r="II36" s="80">
        <f t="shared" si="67"/>
        <v>0</v>
      </c>
      <c r="IJ36" s="80">
        <f t="shared" si="67"/>
        <v>0</v>
      </c>
      <c r="IK36" s="80">
        <f t="shared" si="67"/>
        <v>0</v>
      </c>
      <c r="IL36" s="80">
        <f t="shared" si="67"/>
        <v>0</v>
      </c>
      <c r="IM36" s="80">
        <f t="shared" si="67"/>
        <v>0</v>
      </c>
      <c r="IN36" s="80">
        <f t="shared" si="67"/>
        <v>0</v>
      </c>
      <c r="IO36" s="80">
        <f t="shared" si="65"/>
        <v>0</v>
      </c>
      <c r="IP36" s="80">
        <f t="shared" si="65"/>
        <v>0</v>
      </c>
      <c r="IQ36" s="80">
        <f t="shared" si="65"/>
        <v>0</v>
      </c>
      <c r="IR36" s="80">
        <f t="shared" si="65"/>
        <v>0</v>
      </c>
      <c r="IS36" s="80">
        <f t="shared" si="65"/>
        <v>0</v>
      </c>
      <c r="IT36" s="80">
        <f t="shared" si="65"/>
        <v>0</v>
      </c>
      <c r="IU36" s="80">
        <f t="shared" si="65"/>
        <v>0</v>
      </c>
      <c r="IV36" s="80">
        <f t="shared" si="65"/>
        <v>0</v>
      </c>
      <c r="IW36" s="80">
        <f t="shared" si="65"/>
        <v>0</v>
      </c>
      <c r="IX36" s="80">
        <f t="shared" si="65"/>
        <v>0</v>
      </c>
      <c r="IY36" s="80">
        <f t="shared" si="65"/>
        <v>0</v>
      </c>
      <c r="IZ36" s="80">
        <f t="shared" si="65"/>
        <v>0</v>
      </c>
      <c r="JA36" s="80">
        <f t="shared" si="57"/>
        <v>0</v>
      </c>
      <c r="JB36" s="80">
        <f t="shared" si="57"/>
        <v>0</v>
      </c>
      <c r="JC36" s="80">
        <f t="shared" si="57"/>
        <v>0</v>
      </c>
      <c r="JD36" s="80">
        <f t="shared" si="57"/>
        <v>0</v>
      </c>
      <c r="JE36" s="80">
        <f t="shared" si="57"/>
        <v>0</v>
      </c>
      <c r="JF36" s="80">
        <f t="shared" si="57"/>
        <v>0</v>
      </c>
      <c r="JG36" s="80">
        <f t="shared" si="57"/>
        <v>0</v>
      </c>
      <c r="JH36" s="80">
        <f t="shared" si="57"/>
        <v>0</v>
      </c>
      <c r="JI36" s="80">
        <f t="shared" si="57"/>
        <v>0</v>
      </c>
    </row>
    <row r="37" spans="5:269" x14ac:dyDescent="0.25">
      <c r="E37">
        <f t="shared" si="26"/>
        <v>33</v>
      </c>
      <c r="F37">
        <f t="shared" si="20"/>
        <v>4</v>
      </c>
      <c r="G37">
        <f t="shared" si="27"/>
        <v>132</v>
      </c>
      <c r="H37" s="86">
        <f t="shared" si="21"/>
        <v>0.84615384615384615</v>
      </c>
      <c r="I37" s="80">
        <f t="shared" si="22"/>
        <v>10782</v>
      </c>
      <c r="J37" s="80">
        <f t="shared" si="31"/>
        <v>2322.2760454310164</v>
      </c>
      <c r="K37">
        <f t="shared" si="23"/>
        <v>37</v>
      </c>
      <c r="L37">
        <f t="shared" si="24"/>
        <v>181</v>
      </c>
      <c r="M37">
        <f t="shared" si="28"/>
        <v>46753</v>
      </c>
      <c r="O37" s="80">
        <f t="shared" si="58"/>
        <v>0</v>
      </c>
      <c r="P37" s="80">
        <f t="shared" si="58"/>
        <v>0</v>
      </c>
      <c r="Q37" s="80">
        <f t="shared" si="58"/>
        <v>0</v>
      </c>
      <c r="R37" s="80">
        <f t="shared" si="58"/>
        <v>0</v>
      </c>
      <c r="S37" s="80">
        <f t="shared" si="58"/>
        <v>0</v>
      </c>
      <c r="T37" s="80">
        <f t="shared" si="58"/>
        <v>0</v>
      </c>
      <c r="U37" s="80">
        <f t="shared" si="58"/>
        <v>0</v>
      </c>
      <c r="V37" s="80">
        <f t="shared" si="58"/>
        <v>0</v>
      </c>
      <c r="W37" s="80">
        <f t="shared" si="58"/>
        <v>0</v>
      </c>
      <c r="X37" s="80">
        <f t="shared" si="58"/>
        <v>0</v>
      </c>
      <c r="Y37" s="80">
        <f t="shared" si="58"/>
        <v>0</v>
      </c>
      <c r="Z37" s="80">
        <f t="shared" si="58"/>
        <v>0</v>
      </c>
      <c r="AA37" s="80">
        <f t="shared" si="58"/>
        <v>0</v>
      </c>
      <c r="AB37" s="80">
        <f t="shared" si="58"/>
        <v>0</v>
      </c>
      <c r="AC37" s="80">
        <f t="shared" si="58"/>
        <v>0</v>
      </c>
      <c r="AD37" s="80">
        <f t="shared" ref="AD37" si="74">IF(AD$4&lt;$E37,0,IF(AD$4&lt;$K37,$I37/$C$10,IF(AD$4&lt;$L37,$J37,0)))</f>
        <v>0</v>
      </c>
      <c r="AE37" s="80">
        <f t="shared" si="64"/>
        <v>0</v>
      </c>
      <c r="AF37" s="80">
        <f t="shared" si="64"/>
        <v>0</v>
      </c>
      <c r="AG37" s="80">
        <f t="shared" si="64"/>
        <v>0</v>
      </c>
      <c r="AH37" s="80">
        <f t="shared" si="64"/>
        <v>0</v>
      </c>
      <c r="AI37" s="80">
        <f t="shared" si="64"/>
        <v>0</v>
      </c>
      <c r="AJ37" s="80">
        <f t="shared" si="64"/>
        <v>0</v>
      </c>
      <c r="AK37" s="80">
        <f t="shared" si="64"/>
        <v>0</v>
      </c>
      <c r="AL37" s="80">
        <f t="shared" si="64"/>
        <v>0</v>
      </c>
      <c r="AM37" s="80">
        <f t="shared" si="64"/>
        <v>0</v>
      </c>
      <c r="AN37" s="80">
        <f t="shared" si="64"/>
        <v>0</v>
      </c>
      <c r="AO37" s="80">
        <f t="shared" si="64"/>
        <v>0</v>
      </c>
      <c r="AP37" s="80">
        <f t="shared" si="64"/>
        <v>0</v>
      </c>
      <c r="AQ37" s="80">
        <f t="shared" si="64"/>
        <v>0</v>
      </c>
      <c r="AR37" s="80">
        <f t="shared" si="64"/>
        <v>0</v>
      </c>
      <c r="AS37" s="80">
        <f t="shared" si="64"/>
        <v>0</v>
      </c>
      <c r="AT37" s="80">
        <f t="shared" si="64"/>
        <v>0</v>
      </c>
      <c r="AU37" s="80">
        <f t="shared" si="63"/>
        <v>2695.5</v>
      </c>
      <c r="AV37" s="80">
        <f t="shared" si="63"/>
        <v>2695.5</v>
      </c>
      <c r="AW37" s="80">
        <f t="shared" si="63"/>
        <v>2695.5</v>
      </c>
      <c r="AX37" s="80">
        <f t="shared" si="63"/>
        <v>2695.5</v>
      </c>
      <c r="AY37" s="80">
        <f t="shared" si="63"/>
        <v>2322.2760454310164</v>
      </c>
      <c r="AZ37" s="80">
        <f t="shared" si="63"/>
        <v>2322.2760454310164</v>
      </c>
      <c r="BA37" s="80">
        <f t="shared" si="63"/>
        <v>2322.2760454310164</v>
      </c>
      <c r="BB37" s="80">
        <f t="shared" si="63"/>
        <v>2322.2760454310164</v>
      </c>
      <c r="BC37" s="80">
        <f t="shared" si="63"/>
        <v>2322.2760454310164</v>
      </c>
      <c r="BD37" s="80">
        <f t="shared" si="63"/>
        <v>2322.2760454310164</v>
      </c>
      <c r="BE37" s="80">
        <f t="shared" si="63"/>
        <v>2322.2760454310164</v>
      </c>
      <c r="BF37" s="80">
        <f t="shared" si="63"/>
        <v>2322.2760454310164</v>
      </c>
      <c r="BG37" s="80">
        <f t="shared" si="63"/>
        <v>2322.2760454310164</v>
      </c>
      <c r="BH37" s="80">
        <f t="shared" si="63"/>
        <v>2322.2760454310164</v>
      </c>
      <c r="BI37" s="80">
        <f t="shared" si="63"/>
        <v>2322.2760454310164</v>
      </c>
      <c r="BJ37" s="80">
        <f t="shared" si="63"/>
        <v>2322.2760454310164</v>
      </c>
      <c r="BK37" s="80">
        <f t="shared" si="59"/>
        <v>2322.2760454310164</v>
      </c>
      <c r="BL37" s="80">
        <f t="shared" si="59"/>
        <v>2322.2760454310164</v>
      </c>
      <c r="BM37" s="80">
        <f t="shared" si="59"/>
        <v>2322.2760454310164</v>
      </c>
      <c r="BN37" s="80">
        <f t="shared" si="59"/>
        <v>2322.2760454310164</v>
      </c>
      <c r="BO37" s="80">
        <f t="shared" si="59"/>
        <v>2322.2760454310164</v>
      </c>
      <c r="BP37" s="80">
        <f t="shared" si="59"/>
        <v>2322.2760454310164</v>
      </c>
      <c r="BQ37" s="80">
        <f t="shared" si="59"/>
        <v>2322.2760454310164</v>
      </c>
      <c r="BR37" s="80">
        <f t="shared" si="60"/>
        <v>2322.2760454310164</v>
      </c>
      <c r="BS37" s="80">
        <f t="shared" si="60"/>
        <v>2322.2760454310164</v>
      </c>
      <c r="BT37" s="80">
        <f t="shared" si="60"/>
        <v>2322.2760454310164</v>
      </c>
      <c r="BU37" s="80">
        <f t="shared" si="60"/>
        <v>2322.2760454310164</v>
      </c>
      <c r="BV37" s="80">
        <f t="shared" si="60"/>
        <v>2322.2760454310164</v>
      </c>
      <c r="BW37" s="80">
        <f t="shared" si="60"/>
        <v>2322.2760454310164</v>
      </c>
      <c r="BX37" s="80">
        <f t="shared" si="60"/>
        <v>2322.2760454310164</v>
      </c>
      <c r="BY37" s="80">
        <f t="shared" si="60"/>
        <v>2322.2760454310164</v>
      </c>
      <c r="BZ37" s="80">
        <f t="shared" si="60"/>
        <v>2322.2760454310164</v>
      </c>
      <c r="CA37" s="80">
        <f t="shared" si="60"/>
        <v>2322.2760454310164</v>
      </c>
      <c r="CB37" s="80">
        <f t="shared" si="60"/>
        <v>2322.2760454310164</v>
      </c>
      <c r="CC37" s="80">
        <f t="shared" si="60"/>
        <v>2322.2760454310164</v>
      </c>
      <c r="CD37" s="80">
        <f t="shared" si="60"/>
        <v>2322.2760454310164</v>
      </c>
      <c r="CE37" s="80">
        <f t="shared" si="60"/>
        <v>2322.2760454310164</v>
      </c>
      <c r="CF37" s="80">
        <f t="shared" si="60"/>
        <v>2322.2760454310164</v>
      </c>
      <c r="CG37" s="80">
        <f t="shared" ref="CG37:CO37" si="75">IF(CG$4&lt;$E37,0,IF(CG$4&lt;$K37,$I37/$C$10,IF(CG$4&lt;$L37,$J37,0)))</f>
        <v>2322.2760454310164</v>
      </c>
      <c r="CH37" s="80">
        <f t="shared" si="75"/>
        <v>2322.2760454310164</v>
      </c>
      <c r="CI37" s="80">
        <f t="shared" si="75"/>
        <v>2322.2760454310164</v>
      </c>
      <c r="CJ37" s="80">
        <f t="shared" si="75"/>
        <v>2322.2760454310164</v>
      </c>
      <c r="CK37" s="80">
        <f t="shared" si="75"/>
        <v>2322.2760454310164</v>
      </c>
      <c r="CL37" s="80">
        <f t="shared" si="75"/>
        <v>2322.2760454310164</v>
      </c>
      <c r="CM37" s="80">
        <f t="shared" si="75"/>
        <v>2322.2760454310164</v>
      </c>
      <c r="CN37" s="80">
        <f t="shared" si="75"/>
        <v>2322.2760454310164</v>
      </c>
      <c r="CO37" s="80">
        <f t="shared" si="75"/>
        <v>2322.2760454310164</v>
      </c>
      <c r="CP37" s="80">
        <f t="shared" si="61"/>
        <v>2322.2760454310164</v>
      </c>
      <c r="CQ37" s="80">
        <f t="shared" si="61"/>
        <v>2322.2760454310164</v>
      </c>
      <c r="CR37" s="80">
        <f t="shared" si="61"/>
        <v>2322.2760454310164</v>
      </c>
      <c r="CS37" s="80">
        <f t="shared" si="61"/>
        <v>2322.2760454310164</v>
      </c>
      <c r="CT37" s="80">
        <f t="shared" si="61"/>
        <v>2322.2760454310164</v>
      </c>
      <c r="CU37" s="80">
        <f t="shared" si="61"/>
        <v>2322.2760454310164</v>
      </c>
      <c r="CV37" s="80">
        <f t="shared" si="61"/>
        <v>2322.2760454310164</v>
      </c>
      <c r="CW37" s="80">
        <f t="shared" si="61"/>
        <v>2322.2760454310164</v>
      </c>
      <c r="CX37" s="80">
        <f t="shared" si="62"/>
        <v>2322.2760454310164</v>
      </c>
      <c r="CY37" s="80">
        <f t="shared" si="62"/>
        <v>2322.2760454310164</v>
      </c>
      <c r="CZ37" s="80">
        <f t="shared" si="62"/>
        <v>2322.2760454310164</v>
      </c>
      <c r="DA37" s="80">
        <f t="shared" si="62"/>
        <v>2322.2760454310164</v>
      </c>
      <c r="DB37" s="80">
        <f t="shared" si="62"/>
        <v>2322.2760454310164</v>
      </c>
      <c r="DC37" s="80">
        <f t="shared" si="62"/>
        <v>2322.2760454310164</v>
      </c>
      <c r="DD37" s="80">
        <f t="shared" si="62"/>
        <v>2322.2760454310164</v>
      </c>
      <c r="DE37" s="80">
        <f t="shared" si="62"/>
        <v>2322.2760454310164</v>
      </c>
      <c r="DF37" s="80">
        <f t="shared" si="62"/>
        <v>2322.2760454310164</v>
      </c>
      <c r="DG37" s="80">
        <f t="shared" si="62"/>
        <v>2322.2760454310164</v>
      </c>
      <c r="DH37" s="80">
        <f t="shared" si="62"/>
        <v>2322.2760454310164</v>
      </c>
      <c r="DI37" s="80">
        <f t="shared" si="62"/>
        <v>2322.2760454310164</v>
      </c>
      <c r="DJ37" s="80">
        <f t="shared" si="62"/>
        <v>2322.2760454310164</v>
      </c>
      <c r="DK37" s="80">
        <f t="shared" si="62"/>
        <v>2322.2760454310164</v>
      </c>
      <c r="DL37" s="80">
        <f t="shared" si="62"/>
        <v>2322.2760454310164</v>
      </c>
      <c r="DM37" s="80">
        <f t="shared" si="62"/>
        <v>2322.2760454310164</v>
      </c>
      <c r="DN37" s="80">
        <f t="shared" ref="DN37:EC53" si="76">IF(DN$4&lt;$E37,0,IF(DN$4&lt;$K37,$I37/$C$10,IF(DN$4&lt;$L37,$J37,0)))</f>
        <v>2322.2760454310164</v>
      </c>
      <c r="DO37" s="80">
        <f t="shared" si="76"/>
        <v>2322.2760454310164</v>
      </c>
      <c r="DP37" s="80">
        <f t="shared" si="76"/>
        <v>2322.2760454310164</v>
      </c>
      <c r="DQ37" s="80">
        <f t="shared" si="76"/>
        <v>2322.2760454310164</v>
      </c>
      <c r="DR37" s="80">
        <f t="shared" si="76"/>
        <v>2322.2760454310164</v>
      </c>
      <c r="DS37" s="80">
        <f t="shared" si="76"/>
        <v>2322.2760454310164</v>
      </c>
      <c r="DT37" s="80">
        <f t="shared" si="76"/>
        <v>2322.2760454310164</v>
      </c>
      <c r="DU37" s="80">
        <f t="shared" si="76"/>
        <v>2322.2760454310164</v>
      </c>
      <c r="DV37" s="80">
        <f t="shared" si="76"/>
        <v>2322.2760454310164</v>
      </c>
      <c r="DW37" s="80">
        <f t="shared" si="76"/>
        <v>2322.2760454310164</v>
      </c>
      <c r="DX37" s="80">
        <f t="shared" si="76"/>
        <v>2322.2760454310164</v>
      </c>
      <c r="DY37" s="80">
        <f t="shared" si="76"/>
        <v>2322.2760454310164</v>
      </c>
      <c r="DZ37" s="80">
        <f t="shared" si="76"/>
        <v>2322.2760454310164</v>
      </c>
      <c r="EA37" s="80">
        <f t="shared" si="76"/>
        <v>2322.2760454310164</v>
      </c>
      <c r="EB37" s="80">
        <f t="shared" si="76"/>
        <v>2322.2760454310164</v>
      </c>
      <c r="EC37" s="80">
        <f t="shared" si="76"/>
        <v>2322.2760454310164</v>
      </c>
      <c r="ED37" s="80">
        <f t="shared" ref="ED37:ES52" si="77">IF(ED$4&lt;$E37,0,IF(ED$4&lt;$K37,$I37/$C$10,IF(ED$4&lt;$L37,$J37,0)))</f>
        <v>2322.2760454310164</v>
      </c>
      <c r="EE37" s="80">
        <f t="shared" si="77"/>
        <v>2322.2760454310164</v>
      </c>
      <c r="EF37" s="80">
        <f t="shared" si="77"/>
        <v>2322.2760454310164</v>
      </c>
      <c r="EG37" s="80">
        <f t="shared" si="77"/>
        <v>2322.2760454310164</v>
      </c>
      <c r="EH37" s="80">
        <f t="shared" si="77"/>
        <v>2322.2760454310164</v>
      </c>
      <c r="EI37" s="80">
        <f t="shared" si="77"/>
        <v>2322.2760454310164</v>
      </c>
      <c r="EJ37" s="80">
        <f t="shared" si="77"/>
        <v>2322.2760454310164</v>
      </c>
      <c r="EK37" s="80">
        <f t="shared" si="77"/>
        <v>2322.2760454310164</v>
      </c>
      <c r="EL37" s="80">
        <f t="shared" si="77"/>
        <v>2322.2760454310164</v>
      </c>
      <c r="EM37" s="80">
        <f t="shared" si="77"/>
        <v>2322.2760454310164</v>
      </c>
      <c r="EN37" s="80">
        <f t="shared" si="77"/>
        <v>2322.2760454310164</v>
      </c>
      <c r="EO37" s="80">
        <f t="shared" si="77"/>
        <v>2322.2760454310164</v>
      </c>
      <c r="EP37" s="80">
        <f t="shared" si="77"/>
        <v>2322.2760454310164</v>
      </c>
      <c r="EQ37" s="80">
        <f t="shared" si="77"/>
        <v>2322.2760454310164</v>
      </c>
      <c r="ER37" s="80">
        <f t="shared" si="77"/>
        <v>2322.2760454310164</v>
      </c>
      <c r="ES37" s="80">
        <f t="shared" si="77"/>
        <v>2322.2760454310164</v>
      </c>
      <c r="ET37" s="80">
        <f t="shared" ref="ET37:FI53" si="78">IF(ET$4&lt;$E37,0,IF(ET$4&lt;$K37,$I37/$C$10,IF(ET$4&lt;$L37,$J37,0)))</f>
        <v>2322.2760454310164</v>
      </c>
      <c r="EU37" s="80">
        <f t="shared" si="78"/>
        <v>2322.2760454310164</v>
      </c>
      <c r="EV37" s="80">
        <f t="shared" si="78"/>
        <v>2322.2760454310164</v>
      </c>
      <c r="EW37" s="80">
        <f t="shared" si="78"/>
        <v>2322.2760454310164</v>
      </c>
      <c r="EX37" s="80">
        <f t="shared" si="78"/>
        <v>2322.2760454310164</v>
      </c>
      <c r="EY37" s="80">
        <f t="shared" si="78"/>
        <v>2322.2760454310164</v>
      </c>
      <c r="EZ37" s="80">
        <f t="shared" si="78"/>
        <v>2322.2760454310164</v>
      </c>
      <c r="FA37" s="80">
        <f t="shared" si="78"/>
        <v>2322.2760454310164</v>
      </c>
      <c r="FB37" s="80">
        <f t="shared" si="78"/>
        <v>2322.2760454310164</v>
      </c>
      <c r="FC37" s="80">
        <f t="shared" si="78"/>
        <v>2322.2760454310164</v>
      </c>
      <c r="FD37" s="80">
        <f t="shared" si="78"/>
        <v>2322.2760454310164</v>
      </c>
      <c r="FE37" s="80">
        <f t="shared" si="78"/>
        <v>2322.2760454310164</v>
      </c>
      <c r="FF37" s="80">
        <f t="shared" si="78"/>
        <v>2322.2760454310164</v>
      </c>
      <c r="FG37" s="80">
        <f t="shared" si="78"/>
        <v>2322.2760454310164</v>
      </c>
      <c r="FH37" s="80">
        <f t="shared" si="78"/>
        <v>2322.2760454310164</v>
      </c>
      <c r="FI37" s="80">
        <f t="shared" si="78"/>
        <v>2322.2760454310164</v>
      </c>
      <c r="FJ37" s="80">
        <f t="shared" ref="FJ37:FQ52" si="79">IF(FJ$4&lt;$E37,0,IF(FJ$4&lt;$K37,$I37/$C$10,IF(FJ$4&lt;$L37,$J37,0)))</f>
        <v>2322.2760454310164</v>
      </c>
      <c r="FK37" s="80">
        <f t="shared" si="79"/>
        <v>2322.2760454310164</v>
      </c>
      <c r="FL37" s="80">
        <f t="shared" si="79"/>
        <v>2322.2760454310164</v>
      </c>
      <c r="FM37" s="80">
        <f t="shared" si="79"/>
        <v>2322.2760454310164</v>
      </c>
      <c r="FN37" s="80">
        <f t="shared" si="79"/>
        <v>2322.2760454310164</v>
      </c>
      <c r="FO37" s="80">
        <f t="shared" si="79"/>
        <v>2322.2760454310164</v>
      </c>
      <c r="FP37" s="80">
        <f t="shared" si="79"/>
        <v>2322.2760454310164</v>
      </c>
      <c r="FQ37" s="80">
        <f t="shared" si="79"/>
        <v>2322.2760454310164</v>
      </c>
      <c r="FR37" s="80">
        <f t="shared" si="71"/>
        <v>2322.2760454310164</v>
      </c>
      <c r="FS37" s="80">
        <f t="shared" si="71"/>
        <v>2322.2760454310164</v>
      </c>
      <c r="FT37" s="80">
        <f t="shared" si="71"/>
        <v>2322.2760454310164</v>
      </c>
      <c r="FU37" s="80">
        <f t="shared" si="71"/>
        <v>2322.2760454310164</v>
      </c>
      <c r="FV37" s="80">
        <f t="shared" si="71"/>
        <v>2322.2760454310164</v>
      </c>
      <c r="FW37" s="80">
        <f t="shared" si="71"/>
        <v>2322.2760454310164</v>
      </c>
      <c r="FX37" s="80">
        <f t="shared" si="71"/>
        <v>2322.2760454310164</v>
      </c>
      <c r="FY37" s="80">
        <f t="shared" si="71"/>
        <v>2322.2760454310164</v>
      </c>
      <c r="FZ37" s="80">
        <f t="shared" si="71"/>
        <v>2322.2760454310164</v>
      </c>
      <c r="GA37" s="80">
        <f t="shared" si="71"/>
        <v>2322.2760454310164</v>
      </c>
      <c r="GB37" s="80">
        <f t="shared" si="71"/>
        <v>2322.2760454310164</v>
      </c>
      <c r="GC37" s="80">
        <f t="shared" si="71"/>
        <v>2322.2760454310164</v>
      </c>
      <c r="GD37" s="80">
        <f t="shared" si="71"/>
        <v>2322.2760454310164</v>
      </c>
      <c r="GE37" s="80">
        <f t="shared" si="71"/>
        <v>2322.2760454310164</v>
      </c>
      <c r="GF37" s="80">
        <f t="shared" si="71"/>
        <v>2322.2760454310164</v>
      </c>
      <c r="GG37" s="80">
        <f t="shared" si="72"/>
        <v>2322.2760454310164</v>
      </c>
      <c r="GH37" s="80">
        <f t="shared" si="72"/>
        <v>2322.2760454310164</v>
      </c>
      <c r="GI37" s="80">
        <f t="shared" si="72"/>
        <v>2322.2760454310164</v>
      </c>
      <c r="GJ37" s="80">
        <f t="shared" si="72"/>
        <v>2322.2760454310164</v>
      </c>
      <c r="GK37" s="80">
        <f t="shared" si="72"/>
        <v>2322.2760454310164</v>
      </c>
      <c r="GL37" s="80">
        <f t="shared" si="72"/>
        <v>2322.2760454310164</v>
      </c>
      <c r="GM37" s="80">
        <f t="shared" si="72"/>
        <v>0</v>
      </c>
      <c r="GN37" s="80">
        <f t="shared" si="72"/>
        <v>0</v>
      </c>
      <c r="GO37" s="80">
        <f t="shared" si="72"/>
        <v>0</v>
      </c>
      <c r="GP37" s="80">
        <f t="shared" si="72"/>
        <v>0</v>
      </c>
      <c r="GQ37" s="80">
        <f t="shared" si="72"/>
        <v>0</v>
      </c>
      <c r="GR37" s="80">
        <f t="shared" si="72"/>
        <v>0</v>
      </c>
      <c r="GS37" s="80">
        <f t="shared" si="72"/>
        <v>0</v>
      </c>
      <c r="GT37" s="80">
        <f t="shared" si="72"/>
        <v>0</v>
      </c>
      <c r="GU37" s="80">
        <f t="shared" si="72"/>
        <v>0</v>
      </c>
      <c r="GV37" s="80">
        <f t="shared" si="72"/>
        <v>0</v>
      </c>
      <c r="GW37" s="80">
        <f t="shared" si="66"/>
        <v>0</v>
      </c>
      <c r="GX37" s="80">
        <f t="shared" si="66"/>
        <v>0</v>
      </c>
      <c r="GY37" s="80">
        <f t="shared" si="66"/>
        <v>0</v>
      </c>
      <c r="GZ37" s="80">
        <f t="shared" si="66"/>
        <v>0</v>
      </c>
      <c r="HA37" s="80">
        <f t="shared" si="66"/>
        <v>0</v>
      </c>
      <c r="HB37" s="80">
        <f t="shared" si="66"/>
        <v>0</v>
      </c>
      <c r="HC37" s="80">
        <f t="shared" si="66"/>
        <v>0</v>
      </c>
      <c r="HD37" s="80">
        <f t="shared" si="66"/>
        <v>0</v>
      </c>
      <c r="HE37" s="80">
        <f t="shared" si="66"/>
        <v>0</v>
      </c>
      <c r="HF37" s="80">
        <f t="shared" si="66"/>
        <v>0</v>
      </c>
      <c r="HG37" s="80">
        <f t="shared" si="66"/>
        <v>0</v>
      </c>
      <c r="HH37" s="80">
        <f t="shared" si="66"/>
        <v>0</v>
      </c>
      <c r="HI37" s="80">
        <f t="shared" si="66"/>
        <v>0</v>
      </c>
      <c r="HJ37" s="80">
        <f t="shared" si="66"/>
        <v>0</v>
      </c>
      <c r="HK37" s="80">
        <f t="shared" si="66"/>
        <v>0</v>
      </c>
      <c r="HL37" s="80">
        <f t="shared" si="66"/>
        <v>0</v>
      </c>
      <c r="HM37" s="80">
        <f t="shared" ref="HM37:IB52" si="80">IF(HM$4&lt;$E37,0,IF(HM$4&lt;$K37,$I37/$C$10,IF(HM$4&lt;$L37,$J37,0)))</f>
        <v>0</v>
      </c>
      <c r="HN37" s="80">
        <f t="shared" si="80"/>
        <v>0</v>
      </c>
      <c r="HO37" s="80">
        <f t="shared" si="80"/>
        <v>0</v>
      </c>
      <c r="HP37" s="80">
        <f t="shared" si="80"/>
        <v>0</v>
      </c>
      <c r="HQ37" s="80">
        <f t="shared" si="80"/>
        <v>0</v>
      </c>
      <c r="HR37" s="80">
        <f t="shared" si="80"/>
        <v>0</v>
      </c>
      <c r="HS37" s="80">
        <f t="shared" si="80"/>
        <v>0</v>
      </c>
      <c r="HT37" s="80">
        <f t="shared" si="80"/>
        <v>0</v>
      </c>
      <c r="HU37" s="80">
        <f t="shared" si="80"/>
        <v>0</v>
      </c>
      <c r="HV37" s="80">
        <f t="shared" si="80"/>
        <v>0</v>
      </c>
      <c r="HW37" s="80">
        <f t="shared" si="80"/>
        <v>0</v>
      </c>
      <c r="HX37" s="80">
        <f t="shared" si="80"/>
        <v>0</v>
      </c>
      <c r="HY37" s="80">
        <f t="shared" si="80"/>
        <v>0</v>
      </c>
      <c r="HZ37" s="80">
        <f t="shared" si="67"/>
        <v>0</v>
      </c>
      <c r="IA37" s="80">
        <f t="shared" si="67"/>
        <v>0</v>
      </c>
      <c r="IB37" s="80">
        <f t="shared" si="67"/>
        <v>0</v>
      </c>
      <c r="IC37" s="80">
        <f t="shared" si="67"/>
        <v>0</v>
      </c>
      <c r="ID37" s="80">
        <f t="shared" si="67"/>
        <v>0</v>
      </c>
      <c r="IE37" s="80">
        <f t="shared" si="67"/>
        <v>0</v>
      </c>
      <c r="IF37" s="80">
        <f t="shared" si="67"/>
        <v>0</v>
      </c>
      <c r="IG37" s="80">
        <f t="shared" si="67"/>
        <v>0</v>
      </c>
      <c r="IH37" s="80">
        <f t="shared" si="67"/>
        <v>0</v>
      </c>
      <c r="II37" s="80">
        <f t="shared" si="67"/>
        <v>0</v>
      </c>
      <c r="IJ37" s="80">
        <f t="shared" si="67"/>
        <v>0</v>
      </c>
      <c r="IK37" s="80">
        <f t="shared" si="67"/>
        <v>0</v>
      </c>
      <c r="IL37" s="80">
        <f t="shared" si="67"/>
        <v>0</v>
      </c>
      <c r="IM37" s="80">
        <f t="shared" si="67"/>
        <v>0</v>
      </c>
      <c r="IN37" s="80">
        <f t="shared" si="67"/>
        <v>0</v>
      </c>
      <c r="IO37" s="80">
        <f t="shared" si="65"/>
        <v>0</v>
      </c>
      <c r="IP37" s="80">
        <f t="shared" si="65"/>
        <v>0</v>
      </c>
      <c r="IQ37" s="80">
        <f t="shared" si="65"/>
        <v>0</v>
      </c>
      <c r="IR37" s="80">
        <f t="shared" si="65"/>
        <v>0</v>
      </c>
      <c r="IS37" s="80">
        <f t="shared" si="65"/>
        <v>0</v>
      </c>
      <c r="IT37" s="80">
        <f t="shared" si="65"/>
        <v>0</v>
      </c>
      <c r="IU37" s="80">
        <f t="shared" si="65"/>
        <v>0</v>
      </c>
      <c r="IV37" s="80">
        <f t="shared" si="65"/>
        <v>0</v>
      </c>
      <c r="IW37" s="80">
        <f t="shared" si="65"/>
        <v>0</v>
      </c>
      <c r="IX37" s="80">
        <f t="shared" si="65"/>
        <v>0</v>
      </c>
      <c r="IY37" s="80">
        <f t="shared" si="65"/>
        <v>0</v>
      </c>
      <c r="IZ37" s="80">
        <f t="shared" si="65"/>
        <v>0</v>
      </c>
      <c r="JA37" s="80">
        <f t="shared" si="65"/>
        <v>0</v>
      </c>
      <c r="JB37" s="80">
        <f t="shared" si="65"/>
        <v>0</v>
      </c>
      <c r="JC37" s="80">
        <f t="shared" si="65"/>
        <v>0</v>
      </c>
      <c r="JD37" s="80">
        <f t="shared" si="65"/>
        <v>0</v>
      </c>
      <c r="JE37" s="80">
        <f t="shared" ref="JE37:JI48" si="81">IF(JE$4&lt;$E37,0,IF(JE$4&lt;$K37,$I37/$C$10,IF(JE$4&lt;$L37,$J37,0)))</f>
        <v>0</v>
      </c>
      <c r="JF37" s="80">
        <f t="shared" si="81"/>
        <v>0</v>
      </c>
      <c r="JG37" s="80">
        <f t="shared" si="81"/>
        <v>0</v>
      </c>
      <c r="JH37" s="80">
        <f t="shared" si="81"/>
        <v>0</v>
      </c>
      <c r="JI37" s="80">
        <f t="shared" si="81"/>
        <v>0</v>
      </c>
    </row>
    <row r="38" spans="5:269" x14ac:dyDescent="0.25">
      <c r="E38">
        <f t="shared" si="26"/>
        <v>34</v>
      </c>
      <c r="F38">
        <f t="shared" si="20"/>
        <v>4</v>
      </c>
      <c r="G38">
        <f t="shared" si="27"/>
        <v>136</v>
      </c>
      <c r="H38" s="86">
        <f t="shared" si="21"/>
        <v>0.87179487179487181</v>
      </c>
      <c r="I38" s="80">
        <f t="shared" si="22"/>
        <v>10782</v>
      </c>
      <c r="J38" s="80">
        <f t="shared" si="31"/>
        <v>2322.2760454310164</v>
      </c>
      <c r="K38">
        <f t="shared" si="23"/>
        <v>38</v>
      </c>
      <c r="L38">
        <f t="shared" si="24"/>
        <v>182</v>
      </c>
      <c r="M38">
        <f t="shared" si="28"/>
        <v>46784</v>
      </c>
      <c r="O38" s="80">
        <f t="shared" ref="O38:AD53" si="82">IF(O$4&lt;$E38,0,IF(O$4&lt;$K38,$I38/$C$10,IF(O$4&lt;$L38,$J38,0)))</f>
        <v>0</v>
      </c>
      <c r="P38" s="80">
        <f t="shared" si="82"/>
        <v>0</v>
      </c>
      <c r="Q38" s="80">
        <f t="shared" si="82"/>
        <v>0</v>
      </c>
      <c r="R38" s="80">
        <f t="shared" si="82"/>
        <v>0</v>
      </c>
      <c r="S38" s="80">
        <f t="shared" si="82"/>
        <v>0</v>
      </c>
      <c r="T38" s="80">
        <f t="shared" si="82"/>
        <v>0</v>
      </c>
      <c r="U38" s="80">
        <f t="shared" si="82"/>
        <v>0</v>
      </c>
      <c r="V38" s="80">
        <f t="shared" si="82"/>
        <v>0</v>
      </c>
      <c r="W38" s="80">
        <f t="shared" si="82"/>
        <v>0</v>
      </c>
      <c r="X38" s="80">
        <f t="shared" si="82"/>
        <v>0</v>
      </c>
      <c r="Y38" s="80">
        <f t="shared" si="82"/>
        <v>0</v>
      </c>
      <c r="Z38" s="80">
        <f t="shared" si="82"/>
        <v>0</v>
      </c>
      <c r="AA38" s="80">
        <f t="shared" si="82"/>
        <v>0</v>
      </c>
      <c r="AB38" s="80">
        <f t="shared" si="82"/>
        <v>0</v>
      </c>
      <c r="AC38" s="80">
        <f t="shared" si="82"/>
        <v>0</v>
      </c>
      <c r="AD38" s="80">
        <f t="shared" si="82"/>
        <v>0</v>
      </c>
      <c r="AE38" s="80">
        <f t="shared" si="64"/>
        <v>0</v>
      </c>
      <c r="AF38" s="80">
        <f t="shared" si="64"/>
        <v>0</v>
      </c>
      <c r="AG38" s="80">
        <f t="shared" si="64"/>
        <v>0</v>
      </c>
      <c r="AH38" s="80">
        <f t="shared" si="64"/>
        <v>0</v>
      </c>
      <c r="AI38" s="80">
        <f t="shared" si="64"/>
        <v>0</v>
      </c>
      <c r="AJ38" s="80">
        <f t="shared" si="64"/>
        <v>0</v>
      </c>
      <c r="AK38" s="80">
        <f t="shared" si="64"/>
        <v>0</v>
      </c>
      <c r="AL38" s="80">
        <f t="shared" si="64"/>
        <v>0</v>
      </c>
      <c r="AM38" s="80">
        <f t="shared" si="64"/>
        <v>0</v>
      </c>
      <c r="AN38" s="80">
        <f t="shared" si="64"/>
        <v>0</v>
      </c>
      <c r="AO38" s="80">
        <f t="shared" si="64"/>
        <v>0</v>
      </c>
      <c r="AP38" s="80">
        <f t="shared" si="64"/>
        <v>0</v>
      </c>
      <c r="AQ38" s="80">
        <f t="shared" si="64"/>
        <v>0</v>
      </c>
      <c r="AR38" s="80">
        <f t="shared" si="64"/>
        <v>0</v>
      </c>
      <c r="AS38" s="80">
        <f t="shared" si="64"/>
        <v>0</v>
      </c>
      <c r="AT38" s="80">
        <f t="shared" si="64"/>
        <v>0</v>
      </c>
      <c r="AU38" s="80">
        <f t="shared" si="63"/>
        <v>0</v>
      </c>
      <c r="AV38" s="80">
        <f t="shared" si="63"/>
        <v>2695.5</v>
      </c>
      <c r="AW38" s="80">
        <f t="shared" si="63"/>
        <v>2695.5</v>
      </c>
      <c r="AX38" s="80">
        <f t="shared" si="63"/>
        <v>2695.5</v>
      </c>
      <c r="AY38" s="80">
        <f t="shared" si="63"/>
        <v>2695.5</v>
      </c>
      <c r="AZ38" s="80">
        <f t="shared" si="63"/>
        <v>2322.2760454310164</v>
      </c>
      <c r="BA38" s="80">
        <f t="shared" si="63"/>
        <v>2322.2760454310164</v>
      </c>
      <c r="BB38" s="80">
        <f t="shared" si="63"/>
        <v>2322.2760454310164</v>
      </c>
      <c r="BC38" s="80">
        <f t="shared" si="63"/>
        <v>2322.2760454310164</v>
      </c>
      <c r="BD38" s="80">
        <f t="shared" si="63"/>
        <v>2322.2760454310164</v>
      </c>
      <c r="BE38" s="80">
        <f t="shared" si="63"/>
        <v>2322.2760454310164</v>
      </c>
      <c r="BF38" s="80">
        <f t="shared" si="63"/>
        <v>2322.2760454310164</v>
      </c>
      <c r="BG38" s="80">
        <f t="shared" si="63"/>
        <v>2322.2760454310164</v>
      </c>
      <c r="BH38" s="80">
        <f t="shared" si="63"/>
        <v>2322.2760454310164</v>
      </c>
      <c r="BI38" s="80">
        <f t="shared" si="63"/>
        <v>2322.2760454310164</v>
      </c>
      <c r="BJ38" s="80">
        <f t="shared" ref="BJ38:BY54" si="83">IF(BJ$4&lt;$E38,0,IF(BJ$4&lt;$K38,$I38/$C$10,IF(BJ$4&lt;$L38,$J38,0)))</f>
        <v>2322.2760454310164</v>
      </c>
      <c r="BK38" s="80">
        <f t="shared" si="83"/>
        <v>2322.2760454310164</v>
      </c>
      <c r="BL38" s="80">
        <f t="shared" si="83"/>
        <v>2322.2760454310164</v>
      </c>
      <c r="BM38" s="80">
        <f t="shared" si="83"/>
        <v>2322.2760454310164</v>
      </c>
      <c r="BN38" s="80">
        <f t="shared" si="83"/>
        <v>2322.2760454310164</v>
      </c>
      <c r="BO38" s="80">
        <f t="shared" si="83"/>
        <v>2322.2760454310164</v>
      </c>
      <c r="BP38" s="80">
        <f t="shared" si="83"/>
        <v>2322.2760454310164</v>
      </c>
      <c r="BQ38" s="80">
        <f t="shared" si="83"/>
        <v>2322.2760454310164</v>
      </c>
      <c r="BR38" s="80">
        <f t="shared" si="83"/>
        <v>2322.2760454310164</v>
      </c>
      <c r="BS38" s="80">
        <f t="shared" si="83"/>
        <v>2322.2760454310164</v>
      </c>
      <c r="BT38" s="80">
        <f t="shared" si="83"/>
        <v>2322.2760454310164</v>
      </c>
      <c r="BU38" s="80">
        <f t="shared" si="83"/>
        <v>2322.2760454310164</v>
      </c>
      <c r="BV38" s="80">
        <f t="shared" si="83"/>
        <v>2322.2760454310164</v>
      </c>
      <c r="BW38" s="80">
        <f t="shared" si="83"/>
        <v>2322.2760454310164</v>
      </c>
      <c r="BX38" s="80">
        <f t="shared" si="83"/>
        <v>2322.2760454310164</v>
      </c>
      <c r="BY38" s="80">
        <f t="shared" si="83"/>
        <v>2322.2760454310164</v>
      </c>
      <c r="BZ38" s="80">
        <f t="shared" ref="BZ38:CO53" si="84">IF(BZ$4&lt;$E38,0,IF(BZ$4&lt;$K38,$I38/$C$10,IF(BZ$4&lt;$L38,$J38,0)))</f>
        <v>2322.2760454310164</v>
      </c>
      <c r="CA38" s="80">
        <f t="shared" si="84"/>
        <v>2322.2760454310164</v>
      </c>
      <c r="CB38" s="80">
        <f t="shared" si="84"/>
        <v>2322.2760454310164</v>
      </c>
      <c r="CC38" s="80">
        <f t="shared" si="84"/>
        <v>2322.2760454310164</v>
      </c>
      <c r="CD38" s="80">
        <f t="shared" si="84"/>
        <v>2322.2760454310164</v>
      </c>
      <c r="CE38" s="80">
        <f t="shared" si="84"/>
        <v>2322.2760454310164</v>
      </c>
      <c r="CF38" s="80">
        <f t="shared" si="84"/>
        <v>2322.2760454310164</v>
      </c>
      <c r="CG38" s="80">
        <f t="shared" si="84"/>
        <v>2322.2760454310164</v>
      </c>
      <c r="CH38" s="80">
        <f t="shared" si="84"/>
        <v>2322.2760454310164</v>
      </c>
      <c r="CI38" s="80">
        <f t="shared" si="84"/>
        <v>2322.2760454310164</v>
      </c>
      <c r="CJ38" s="80">
        <f t="shared" si="84"/>
        <v>2322.2760454310164</v>
      </c>
      <c r="CK38" s="80">
        <f t="shared" si="84"/>
        <v>2322.2760454310164</v>
      </c>
      <c r="CL38" s="80">
        <f t="shared" si="84"/>
        <v>2322.2760454310164</v>
      </c>
      <c r="CM38" s="80">
        <f t="shared" si="84"/>
        <v>2322.2760454310164</v>
      </c>
      <c r="CN38" s="80">
        <f t="shared" si="84"/>
        <v>2322.2760454310164</v>
      </c>
      <c r="CO38" s="80">
        <f t="shared" si="84"/>
        <v>2322.2760454310164</v>
      </c>
      <c r="CP38" s="80">
        <f t="shared" ref="CP38:DE53" si="85">IF(CP$4&lt;$E38,0,IF(CP$4&lt;$K38,$I38/$C$10,IF(CP$4&lt;$L38,$J38,0)))</f>
        <v>2322.2760454310164</v>
      </c>
      <c r="CQ38" s="80">
        <f t="shared" si="85"/>
        <v>2322.2760454310164</v>
      </c>
      <c r="CR38" s="80">
        <f t="shared" si="85"/>
        <v>2322.2760454310164</v>
      </c>
      <c r="CS38" s="80">
        <f t="shared" si="85"/>
        <v>2322.2760454310164</v>
      </c>
      <c r="CT38" s="80">
        <f t="shared" si="85"/>
        <v>2322.2760454310164</v>
      </c>
      <c r="CU38" s="80">
        <f t="shared" si="85"/>
        <v>2322.2760454310164</v>
      </c>
      <c r="CV38" s="80">
        <f t="shared" si="85"/>
        <v>2322.2760454310164</v>
      </c>
      <c r="CW38" s="80">
        <f t="shared" si="85"/>
        <v>2322.2760454310164</v>
      </c>
      <c r="CX38" s="80">
        <f t="shared" si="85"/>
        <v>2322.2760454310164</v>
      </c>
      <c r="CY38" s="80">
        <f t="shared" si="85"/>
        <v>2322.2760454310164</v>
      </c>
      <c r="CZ38" s="80">
        <f t="shared" si="85"/>
        <v>2322.2760454310164</v>
      </c>
      <c r="DA38" s="80">
        <f t="shared" si="85"/>
        <v>2322.2760454310164</v>
      </c>
      <c r="DB38" s="80">
        <f t="shared" si="85"/>
        <v>2322.2760454310164</v>
      </c>
      <c r="DC38" s="80">
        <f t="shared" si="85"/>
        <v>2322.2760454310164</v>
      </c>
      <c r="DD38" s="80">
        <f t="shared" si="85"/>
        <v>2322.2760454310164</v>
      </c>
      <c r="DE38" s="80">
        <f t="shared" si="85"/>
        <v>2322.2760454310164</v>
      </c>
      <c r="DF38" s="80">
        <f t="shared" ref="DF38:DU53" si="86">IF(DF$4&lt;$E38,0,IF(DF$4&lt;$K38,$I38/$C$10,IF(DF$4&lt;$L38,$J38,0)))</f>
        <v>2322.2760454310164</v>
      </c>
      <c r="DG38" s="80">
        <f t="shared" si="86"/>
        <v>2322.2760454310164</v>
      </c>
      <c r="DH38" s="80">
        <f t="shared" si="86"/>
        <v>2322.2760454310164</v>
      </c>
      <c r="DI38" s="80">
        <f t="shared" si="86"/>
        <v>2322.2760454310164</v>
      </c>
      <c r="DJ38" s="80">
        <f t="shared" si="86"/>
        <v>2322.2760454310164</v>
      </c>
      <c r="DK38" s="80">
        <f t="shared" si="86"/>
        <v>2322.2760454310164</v>
      </c>
      <c r="DL38" s="80">
        <f t="shared" si="86"/>
        <v>2322.2760454310164</v>
      </c>
      <c r="DM38" s="80">
        <f t="shared" si="86"/>
        <v>2322.2760454310164</v>
      </c>
      <c r="DN38" s="80">
        <f t="shared" si="86"/>
        <v>2322.2760454310164</v>
      </c>
      <c r="DO38" s="80">
        <f t="shared" si="86"/>
        <v>2322.2760454310164</v>
      </c>
      <c r="DP38" s="80">
        <f t="shared" si="86"/>
        <v>2322.2760454310164</v>
      </c>
      <c r="DQ38" s="80">
        <f t="shared" si="86"/>
        <v>2322.2760454310164</v>
      </c>
      <c r="DR38" s="80">
        <f t="shared" si="86"/>
        <v>2322.2760454310164</v>
      </c>
      <c r="DS38" s="80">
        <f t="shared" si="86"/>
        <v>2322.2760454310164</v>
      </c>
      <c r="DT38" s="80">
        <f t="shared" si="86"/>
        <v>2322.2760454310164</v>
      </c>
      <c r="DU38" s="80">
        <f t="shared" si="86"/>
        <v>2322.2760454310164</v>
      </c>
      <c r="DV38" s="80">
        <f t="shared" si="76"/>
        <v>2322.2760454310164</v>
      </c>
      <c r="DW38" s="80">
        <f t="shared" si="76"/>
        <v>2322.2760454310164</v>
      </c>
      <c r="DX38" s="80">
        <f t="shared" si="76"/>
        <v>2322.2760454310164</v>
      </c>
      <c r="DY38" s="80">
        <f t="shared" si="76"/>
        <v>2322.2760454310164</v>
      </c>
      <c r="DZ38" s="80">
        <f t="shared" si="76"/>
        <v>2322.2760454310164</v>
      </c>
      <c r="EA38" s="80">
        <f t="shared" si="76"/>
        <v>2322.2760454310164</v>
      </c>
      <c r="EB38" s="80">
        <f t="shared" si="76"/>
        <v>2322.2760454310164</v>
      </c>
      <c r="EC38" s="80">
        <f t="shared" si="76"/>
        <v>2322.2760454310164</v>
      </c>
      <c r="ED38" s="80">
        <f t="shared" si="77"/>
        <v>2322.2760454310164</v>
      </c>
      <c r="EE38" s="80">
        <f t="shared" si="77"/>
        <v>2322.2760454310164</v>
      </c>
      <c r="EF38" s="80">
        <f t="shared" si="77"/>
        <v>2322.2760454310164</v>
      </c>
      <c r="EG38" s="80">
        <f t="shared" si="77"/>
        <v>2322.2760454310164</v>
      </c>
      <c r="EH38" s="80">
        <f t="shared" si="77"/>
        <v>2322.2760454310164</v>
      </c>
      <c r="EI38" s="80">
        <f t="shared" si="77"/>
        <v>2322.2760454310164</v>
      </c>
      <c r="EJ38" s="80">
        <f t="shared" si="77"/>
        <v>2322.2760454310164</v>
      </c>
      <c r="EK38" s="80">
        <f t="shared" si="77"/>
        <v>2322.2760454310164</v>
      </c>
      <c r="EL38" s="80">
        <f t="shared" si="77"/>
        <v>2322.2760454310164</v>
      </c>
      <c r="EM38" s="80">
        <f t="shared" si="77"/>
        <v>2322.2760454310164</v>
      </c>
      <c r="EN38" s="80">
        <f t="shared" si="77"/>
        <v>2322.2760454310164</v>
      </c>
      <c r="EO38" s="80">
        <f t="shared" si="77"/>
        <v>2322.2760454310164</v>
      </c>
      <c r="EP38" s="80">
        <f t="shared" si="77"/>
        <v>2322.2760454310164</v>
      </c>
      <c r="EQ38" s="80">
        <f t="shared" si="77"/>
        <v>2322.2760454310164</v>
      </c>
      <c r="ER38" s="80">
        <f t="shared" si="77"/>
        <v>2322.2760454310164</v>
      </c>
      <c r="ES38" s="80">
        <f t="shared" si="77"/>
        <v>2322.2760454310164</v>
      </c>
      <c r="ET38" s="80">
        <f t="shared" si="78"/>
        <v>2322.2760454310164</v>
      </c>
      <c r="EU38" s="80">
        <f t="shared" si="78"/>
        <v>2322.2760454310164</v>
      </c>
      <c r="EV38" s="80">
        <f t="shared" si="78"/>
        <v>2322.2760454310164</v>
      </c>
      <c r="EW38" s="80">
        <f t="shared" si="78"/>
        <v>2322.2760454310164</v>
      </c>
      <c r="EX38" s="80">
        <f t="shared" si="78"/>
        <v>2322.2760454310164</v>
      </c>
      <c r="EY38" s="80">
        <f t="shared" si="78"/>
        <v>2322.2760454310164</v>
      </c>
      <c r="EZ38" s="80">
        <f t="shared" si="78"/>
        <v>2322.2760454310164</v>
      </c>
      <c r="FA38" s="80">
        <f t="shared" si="78"/>
        <v>2322.2760454310164</v>
      </c>
      <c r="FB38" s="80">
        <f t="shared" si="78"/>
        <v>2322.2760454310164</v>
      </c>
      <c r="FC38" s="80">
        <f t="shared" si="78"/>
        <v>2322.2760454310164</v>
      </c>
      <c r="FD38" s="80">
        <f t="shared" si="78"/>
        <v>2322.2760454310164</v>
      </c>
      <c r="FE38" s="80">
        <f t="shared" si="78"/>
        <v>2322.2760454310164</v>
      </c>
      <c r="FF38" s="80">
        <f t="shared" si="78"/>
        <v>2322.2760454310164</v>
      </c>
      <c r="FG38" s="80">
        <f t="shared" si="78"/>
        <v>2322.2760454310164</v>
      </c>
      <c r="FH38" s="80">
        <f t="shared" si="78"/>
        <v>2322.2760454310164</v>
      </c>
      <c r="FI38" s="80">
        <f t="shared" si="78"/>
        <v>2322.2760454310164</v>
      </c>
      <c r="FJ38" s="80">
        <f t="shared" si="79"/>
        <v>2322.2760454310164</v>
      </c>
      <c r="FK38" s="80">
        <f t="shared" si="79"/>
        <v>2322.2760454310164</v>
      </c>
      <c r="FL38" s="80">
        <f t="shared" si="79"/>
        <v>2322.2760454310164</v>
      </c>
      <c r="FM38" s="80">
        <f t="shared" si="79"/>
        <v>2322.2760454310164</v>
      </c>
      <c r="FN38" s="80">
        <f t="shared" si="79"/>
        <v>2322.2760454310164</v>
      </c>
      <c r="FO38" s="80">
        <f t="shared" si="79"/>
        <v>2322.2760454310164</v>
      </c>
      <c r="FP38" s="80">
        <f t="shared" si="79"/>
        <v>2322.2760454310164</v>
      </c>
      <c r="FQ38" s="80">
        <f t="shared" si="79"/>
        <v>2322.2760454310164</v>
      </c>
      <c r="FR38" s="80">
        <f t="shared" si="71"/>
        <v>2322.2760454310164</v>
      </c>
      <c r="FS38" s="80">
        <f t="shared" si="71"/>
        <v>2322.2760454310164</v>
      </c>
      <c r="FT38" s="80">
        <f t="shared" si="71"/>
        <v>2322.2760454310164</v>
      </c>
      <c r="FU38" s="80">
        <f t="shared" si="71"/>
        <v>2322.2760454310164</v>
      </c>
      <c r="FV38" s="80">
        <f t="shared" si="71"/>
        <v>2322.2760454310164</v>
      </c>
      <c r="FW38" s="80">
        <f t="shared" si="71"/>
        <v>2322.2760454310164</v>
      </c>
      <c r="FX38" s="80">
        <f t="shared" si="71"/>
        <v>2322.2760454310164</v>
      </c>
      <c r="FY38" s="80">
        <f t="shared" si="71"/>
        <v>2322.2760454310164</v>
      </c>
      <c r="FZ38" s="80">
        <f t="shared" si="71"/>
        <v>2322.2760454310164</v>
      </c>
      <c r="GA38" s="80">
        <f t="shared" si="71"/>
        <v>2322.2760454310164</v>
      </c>
      <c r="GB38" s="80">
        <f t="shared" si="71"/>
        <v>2322.2760454310164</v>
      </c>
      <c r="GC38" s="80">
        <f t="shared" si="71"/>
        <v>2322.2760454310164</v>
      </c>
      <c r="GD38" s="80">
        <f t="shared" si="71"/>
        <v>2322.2760454310164</v>
      </c>
      <c r="GE38" s="80">
        <f t="shared" si="71"/>
        <v>2322.2760454310164</v>
      </c>
      <c r="GF38" s="80">
        <f t="shared" si="71"/>
        <v>2322.2760454310164</v>
      </c>
      <c r="GG38" s="80">
        <f t="shared" si="72"/>
        <v>2322.2760454310164</v>
      </c>
      <c r="GH38" s="80">
        <f t="shared" si="72"/>
        <v>2322.2760454310164</v>
      </c>
      <c r="GI38" s="80">
        <f t="shared" si="72"/>
        <v>2322.2760454310164</v>
      </c>
      <c r="GJ38" s="80">
        <f t="shared" si="72"/>
        <v>2322.2760454310164</v>
      </c>
      <c r="GK38" s="80">
        <f t="shared" si="72"/>
        <v>2322.2760454310164</v>
      </c>
      <c r="GL38" s="80">
        <f t="shared" si="72"/>
        <v>2322.2760454310164</v>
      </c>
      <c r="GM38" s="80">
        <f t="shared" si="72"/>
        <v>2322.2760454310164</v>
      </c>
      <c r="GN38" s="80">
        <f t="shared" si="72"/>
        <v>0</v>
      </c>
      <c r="GO38" s="80">
        <f t="shared" si="72"/>
        <v>0</v>
      </c>
      <c r="GP38" s="80">
        <f t="shared" si="72"/>
        <v>0</v>
      </c>
      <c r="GQ38" s="80">
        <f t="shared" si="72"/>
        <v>0</v>
      </c>
      <c r="GR38" s="80">
        <f t="shared" si="72"/>
        <v>0</v>
      </c>
      <c r="GS38" s="80">
        <f t="shared" si="72"/>
        <v>0</v>
      </c>
      <c r="GT38" s="80">
        <f t="shared" si="72"/>
        <v>0</v>
      </c>
      <c r="GU38" s="80">
        <f t="shared" si="72"/>
        <v>0</v>
      </c>
      <c r="GV38" s="80">
        <f t="shared" si="72"/>
        <v>0</v>
      </c>
      <c r="GW38" s="80">
        <f t="shared" si="66"/>
        <v>0</v>
      </c>
      <c r="GX38" s="80">
        <f t="shared" si="66"/>
        <v>0</v>
      </c>
      <c r="GY38" s="80">
        <f t="shared" si="66"/>
        <v>0</v>
      </c>
      <c r="GZ38" s="80">
        <f t="shared" si="66"/>
        <v>0</v>
      </c>
      <c r="HA38" s="80">
        <f t="shared" si="66"/>
        <v>0</v>
      </c>
      <c r="HB38" s="80">
        <f t="shared" si="66"/>
        <v>0</v>
      </c>
      <c r="HC38" s="80">
        <f t="shared" si="66"/>
        <v>0</v>
      </c>
      <c r="HD38" s="80">
        <f t="shared" si="66"/>
        <v>0</v>
      </c>
      <c r="HE38" s="80">
        <f t="shared" si="66"/>
        <v>0</v>
      </c>
      <c r="HF38" s="80">
        <f t="shared" si="66"/>
        <v>0</v>
      </c>
      <c r="HG38" s="80">
        <f t="shared" si="66"/>
        <v>0</v>
      </c>
      <c r="HH38" s="80">
        <f t="shared" si="66"/>
        <v>0</v>
      </c>
      <c r="HI38" s="80">
        <f t="shared" si="66"/>
        <v>0</v>
      </c>
      <c r="HJ38" s="80">
        <f t="shared" si="66"/>
        <v>0</v>
      </c>
      <c r="HK38" s="80">
        <f t="shared" si="66"/>
        <v>0</v>
      </c>
      <c r="HL38" s="80">
        <f t="shared" si="66"/>
        <v>0</v>
      </c>
      <c r="HM38" s="80">
        <f t="shared" si="80"/>
        <v>0</v>
      </c>
      <c r="HN38" s="80">
        <f t="shared" si="80"/>
        <v>0</v>
      </c>
      <c r="HO38" s="80">
        <f t="shared" si="80"/>
        <v>0</v>
      </c>
      <c r="HP38" s="80">
        <f t="shared" si="80"/>
        <v>0</v>
      </c>
      <c r="HQ38" s="80">
        <f t="shared" si="80"/>
        <v>0</v>
      </c>
      <c r="HR38" s="80">
        <f t="shared" si="80"/>
        <v>0</v>
      </c>
      <c r="HS38" s="80">
        <f t="shared" si="80"/>
        <v>0</v>
      </c>
      <c r="HT38" s="80">
        <f t="shared" si="80"/>
        <v>0</v>
      </c>
      <c r="HU38" s="80">
        <f t="shared" si="80"/>
        <v>0</v>
      </c>
      <c r="HV38" s="80">
        <f t="shared" si="80"/>
        <v>0</v>
      </c>
      <c r="HW38" s="80">
        <f t="shared" si="80"/>
        <v>0</v>
      </c>
      <c r="HX38" s="80">
        <f t="shared" si="80"/>
        <v>0</v>
      </c>
      <c r="HY38" s="80">
        <f t="shared" si="80"/>
        <v>0</v>
      </c>
      <c r="HZ38" s="80">
        <f t="shared" si="67"/>
        <v>0</v>
      </c>
      <c r="IA38" s="80">
        <f t="shared" si="67"/>
        <v>0</v>
      </c>
      <c r="IB38" s="80">
        <f t="shared" si="67"/>
        <v>0</v>
      </c>
      <c r="IC38" s="80">
        <f t="shared" si="67"/>
        <v>0</v>
      </c>
      <c r="ID38" s="80">
        <f t="shared" si="67"/>
        <v>0</v>
      </c>
      <c r="IE38" s="80">
        <f t="shared" si="67"/>
        <v>0</v>
      </c>
      <c r="IF38" s="80">
        <f t="shared" si="67"/>
        <v>0</v>
      </c>
      <c r="IG38" s="80">
        <f t="shared" si="67"/>
        <v>0</v>
      </c>
      <c r="IH38" s="80">
        <f t="shared" si="67"/>
        <v>0</v>
      </c>
      <c r="II38" s="80">
        <f t="shared" si="67"/>
        <v>0</v>
      </c>
      <c r="IJ38" s="80">
        <f t="shared" si="67"/>
        <v>0</v>
      </c>
      <c r="IK38" s="80">
        <f t="shared" si="67"/>
        <v>0</v>
      </c>
      <c r="IL38" s="80">
        <f t="shared" si="67"/>
        <v>0</v>
      </c>
      <c r="IM38" s="80">
        <f t="shared" si="67"/>
        <v>0</v>
      </c>
      <c r="IN38" s="80">
        <f t="shared" si="67"/>
        <v>0</v>
      </c>
      <c r="IO38" s="80">
        <f t="shared" si="65"/>
        <v>0</v>
      </c>
      <c r="IP38" s="80">
        <f t="shared" si="65"/>
        <v>0</v>
      </c>
      <c r="IQ38" s="80">
        <f t="shared" si="65"/>
        <v>0</v>
      </c>
      <c r="IR38" s="80">
        <f t="shared" si="65"/>
        <v>0</v>
      </c>
      <c r="IS38" s="80">
        <f t="shared" si="65"/>
        <v>0</v>
      </c>
      <c r="IT38" s="80">
        <f t="shared" si="65"/>
        <v>0</v>
      </c>
      <c r="IU38" s="80">
        <f t="shared" si="65"/>
        <v>0</v>
      </c>
      <c r="IV38" s="80">
        <f t="shared" si="65"/>
        <v>0</v>
      </c>
      <c r="IW38" s="80">
        <f t="shared" si="65"/>
        <v>0</v>
      </c>
      <c r="IX38" s="80">
        <f t="shared" si="65"/>
        <v>0</v>
      </c>
      <c r="IY38" s="80">
        <f t="shared" si="65"/>
        <v>0</v>
      </c>
      <c r="IZ38" s="80">
        <f t="shared" si="65"/>
        <v>0</v>
      </c>
      <c r="JA38" s="80">
        <f t="shared" si="65"/>
        <v>0</v>
      </c>
      <c r="JB38" s="80">
        <f t="shared" si="65"/>
        <v>0</v>
      </c>
      <c r="JC38" s="80">
        <f t="shared" si="65"/>
        <v>0</v>
      </c>
      <c r="JD38" s="80">
        <f t="shared" si="65"/>
        <v>0</v>
      </c>
      <c r="JE38" s="80">
        <f t="shared" si="81"/>
        <v>0</v>
      </c>
      <c r="JF38" s="80">
        <f t="shared" si="81"/>
        <v>0</v>
      </c>
      <c r="JG38" s="80">
        <f t="shared" si="81"/>
        <v>0</v>
      </c>
      <c r="JH38" s="80">
        <f t="shared" si="81"/>
        <v>0</v>
      </c>
      <c r="JI38" s="80">
        <f t="shared" si="81"/>
        <v>0</v>
      </c>
    </row>
    <row r="39" spans="5:269" x14ac:dyDescent="0.25">
      <c r="E39">
        <f t="shared" si="26"/>
        <v>35</v>
      </c>
      <c r="F39">
        <f t="shared" si="20"/>
        <v>4</v>
      </c>
      <c r="G39">
        <f t="shared" si="27"/>
        <v>140</v>
      </c>
      <c r="H39" s="86">
        <f t="shared" si="21"/>
        <v>0.89743589743589747</v>
      </c>
      <c r="I39" s="80">
        <f t="shared" si="22"/>
        <v>10782</v>
      </c>
      <c r="J39" s="80">
        <f t="shared" si="31"/>
        <v>2322.2760454310164</v>
      </c>
      <c r="K39">
        <f t="shared" si="23"/>
        <v>39</v>
      </c>
      <c r="L39">
        <f t="shared" si="24"/>
        <v>183</v>
      </c>
      <c r="M39">
        <f t="shared" si="28"/>
        <v>46813</v>
      </c>
      <c r="O39" s="80">
        <f t="shared" si="82"/>
        <v>0</v>
      </c>
      <c r="P39" s="80">
        <f t="shared" si="82"/>
        <v>0</v>
      </c>
      <c r="Q39" s="80">
        <f t="shared" si="82"/>
        <v>0</v>
      </c>
      <c r="R39" s="80">
        <f t="shared" si="82"/>
        <v>0</v>
      </c>
      <c r="S39" s="80">
        <f t="shared" si="82"/>
        <v>0</v>
      </c>
      <c r="T39" s="80">
        <f t="shared" si="82"/>
        <v>0</v>
      </c>
      <c r="U39" s="80">
        <f t="shared" si="82"/>
        <v>0</v>
      </c>
      <c r="V39" s="80">
        <f t="shared" si="82"/>
        <v>0</v>
      </c>
      <c r="W39" s="80">
        <f t="shared" si="82"/>
        <v>0</v>
      </c>
      <c r="X39" s="80">
        <f t="shared" si="82"/>
        <v>0</v>
      </c>
      <c r="Y39" s="80">
        <f t="shared" si="82"/>
        <v>0</v>
      </c>
      <c r="Z39" s="80">
        <f t="shared" si="82"/>
        <v>0</v>
      </c>
      <c r="AA39" s="80">
        <f t="shared" si="82"/>
        <v>0</v>
      </c>
      <c r="AB39" s="80">
        <f t="shared" si="82"/>
        <v>0</v>
      </c>
      <c r="AC39" s="80">
        <f t="shared" si="82"/>
        <v>0</v>
      </c>
      <c r="AD39" s="80">
        <f t="shared" si="82"/>
        <v>0</v>
      </c>
      <c r="AE39" s="80">
        <f t="shared" si="64"/>
        <v>0</v>
      </c>
      <c r="AF39" s="80">
        <f t="shared" si="64"/>
        <v>0</v>
      </c>
      <c r="AG39" s="80">
        <f t="shared" si="64"/>
        <v>0</v>
      </c>
      <c r="AH39" s="80">
        <f t="shared" si="64"/>
        <v>0</v>
      </c>
      <c r="AI39" s="80">
        <f t="shared" si="64"/>
        <v>0</v>
      </c>
      <c r="AJ39" s="80">
        <f t="shared" si="64"/>
        <v>0</v>
      </c>
      <c r="AK39" s="80">
        <f t="shared" si="64"/>
        <v>0</v>
      </c>
      <c r="AL39" s="80">
        <f t="shared" si="64"/>
        <v>0</v>
      </c>
      <c r="AM39" s="80">
        <f t="shared" si="64"/>
        <v>0</v>
      </c>
      <c r="AN39" s="80">
        <f t="shared" si="64"/>
        <v>0</v>
      </c>
      <c r="AO39" s="80">
        <f t="shared" si="64"/>
        <v>0</v>
      </c>
      <c r="AP39" s="80">
        <f t="shared" si="64"/>
        <v>0</v>
      </c>
      <c r="AQ39" s="80">
        <f t="shared" si="64"/>
        <v>0</v>
      </c>
      <c r="AR39" s="80">
        <f t="shared" si="64"/>
        <v>0</v>
      </c>
      <c r="AS39" s="80">
        <f t="shared" si="64"/>
        <v>0</v>
      </c>
      <c r="AT39" s="80">
        <f t="shared" si="64"/>
        <v>0</v>
      </c>
      <c r="AU39" s="80">
        <f t="shared" ref="AU39:BJ54" si="87">IF(AU$4&lt;$E39,0,IF(AU$4&lt;$K39,$I39/$C$10,IF(AU$4&lt;$L39,$J39,0)))</f>
        <v>0</v>
      </c>
      <c r="AV39" s="80">
        <f t="shared" si="87"/>
        <v>0</v>
      </c>
      <c r="AW39" s="80">
        <f t="shared" si="87"/>
        <v>2695.5</v>
      </c>
      <c r="AX39" s="80">
        <f t="shared" si="87"/>
        <v>2695.5</v>
      </c>
      <c r="AY39" s="80">
        <f t="shared" si="87"/>
        <v>2695.5</v>
      </c>
      <c r="AZ39" s="80">
        <f t="shared" si="87"/>
        <v>2695.5</v>
      </c>
      <c r="BA39" s="80">
        <f t="shared" si="87"/>
        <v>2322.2760454310164</v>
      </c>
      <c r="BB39" s="80">
        <f t="shared" si="87"/>
        <v>2322.2760454310164</v>
      </c>
      <c r="BC39" s="80">
        <f t="shared" si="87"/>
        <v>2322.2760454310164</v>
      </c>
      <c r="BD39" s="80">
        <f t="shared" si="87"/>
        <v>2322.2760454310164</v>
      </c>
      <c r="BE39" s="80">
        <f t="shared" si="87"/>
        <v>2322.2760454310164</v>
      </c>
      <c r="BF39" s="80">
        <f t="shared" si="87"/>
        <v>2322.2760454310164</v>
      </c>
      <c r="BG39" s="80">
        <f t="shared" si="87"/>
        <v>2322.2760454310164</v>
      </c>
      <c r="BH39" s="80">
        <f t="shared" si="87"/>
        <v>2322.2760454310164</v>
      </c>
      <c r="BI39" s="80">
        <f t="shared" si="87"/>
        <v>2322.2760454310164</v>
      </c>
      <c r="BJ39" s="80">
        <f t="shared" si="87"/>
        <v>2322.2760454310164</v>
      </c>
      <c r="BK39" s="80">
        <f t="shared" si="83"/>
        <v>2322.2760454310164</v>
      </c>
      <c r="BL39" s="80">
        <f t="shared" si="83"/>
        <v>2322.2760454310164</v>
      </c>
      <c r="BM39" s="80">
        <f t="shared" si="83"/>
        <v>2322.2760454310164</v>
      </c>
      <c r="BN39" s="80">
        <f t="shared" si="83"/>
        <v>2322.2760454310164</v>
      </c>
      <c r="BO39" s="80">
        <f t="shared" si="83"/>
        <v>2322.2760454310164</v>
      </c>
      <c r="BP39" s="80">
        <f t="shared" si="83"/>
        <v>2322.2760454310164</v>
      </c>
      <c r="BQ39" s="80">
        <f t="shared" si="83"/>
        <v>2322.2760454310164</v>
      </c>
      <c r="BR39" s="80">
        <f t="shared" si="83"/>
        <v>2322.2760454310164</v>
      </c>
      <c r="BS39" s="80">
        <f t="shared" si="83"/>
        <v>2322.2760454310164</v>
      </c>
      <c r="BT39" s="80">
        <f t="shared" si="83"/>
        <v>2322.2760454310164</v>
      </c>
      <c r="BU39" s="80">
        <f t="shared" si="83"/>
        <v>2322.2760454310164</v>
      </c>
      <c r="BV39" s="80">
        <f t="shared" si="83"/>
        <v>2322.2760454310164</v>
      </c>
      <c r="BW39" s="80">
        <f t="shared" si="83"/>
        <v>2322.2760454310164</v>
      </c>
      <c r="BX39" s="80">
        <f t="shared" si="83"/>
        <v>2322.2760454310164</v>
      </c>
      <c r="BY39" s="80">
        <f t="shared" si="83"/>
        <v>2322.2760454310164</v>
      </c>
      <c r="BZ39" s="80">
        <f t="shared" si="84"/>
        <v>2322.2760454310164</v>
      </c>
      <c r="CA39" s="80">
        <f t="shared" si="84"/>
        <v>2322.2760454310164</v>
      </c>
      <c r="CB39" s="80">
        <f t="shared" si="84"/>
        <v>2322.2760454310164</v>
      </c>
      <c r="CC39" s="80">
        <f t="shared" si="84"/>
        <v>2322.2760454310164</v>
      </c>
      <c r="CD39" s="80">
        <f t="shared" si="84"/>
        <v>2322.2760454310164</v>
      </c>
      <c r="CE39" s="80">
        <f t="shared" si="84"/>
        <v>2322.2760454310164</v>
      </c>
      <c r="CF39" s="80">
        <f t="shared" si="84"/>
        <v>2322.2760454310164</v>
      </c>
      <c r="CG39" s="80">
        <f t="shared" si="84"/>
        <v>2322.2760454310164</v>
      </c>
      <c r="CH39" s="80">
        <f t="shared" si="84"/>
        <v>2322.2760454310164</v>
      </c>
      <c r="CI39" s="80">
        <f t="shared" si="84"/>
        <v>2322.2760454310164</v>
      </c>
      <c r="CJ39" s="80">
        <f t="shared" si="84"/>
        <v>2322.2760454310164</v>
      </c>
      <c r="CK39" s="80">
        <f t="shared" si="84"/>
        <v>2322.2760454310164</v>
      </c>
      <c r="CL39" s="80">
        <f t="shared" si="84"/>
        <v>2322.2760454310164</v>
      </c>
      <c r="CM39" s="80">
        <f t="shared" si="84"/>
        <v>2322.2760454310164</v>
      </c>
      <c r="CN39" s="80">
        <f t="shared" si="84"/>
        <v>2322.2760454310164</v>
      </c>
      <c r="CO39" s="80">
        <f t="shared" si="84"/>
        <v>2322.2760454310164</v>
      </c>
      <c r="CP39" s="80">
        <f t="shared" si="85"/>
        <v>2322.2760454310164</v>
      </c>
      <c r="CQ39" s="80">
        <f t="shared" si="85"/>
        <v>2322.2760454310164</v>
      </c>
      <c r="CR39" s="80">
        <f t="shared" si="85"/>
        <v>2322.2760454310164</v>
      </c>
      <c r="CS39" s="80">
        <f t="shared" si="85"/>
        <v>2322.2760454310164</v>
      </c>
      <c r="CT39" s="80">
        <f t="shared" si="85"/>
        <v>2322.2760454310164</v>
      </c>
      <c r="CU39" s="80">
        <f t="shared" si="85"/>
        <v>2322.2760454310164</v>
      </c>
      <c r="CV39" s="80">
        <f t="shared" si="85"/>
        <v>2322.2760454310164</v>
      </c>
      <c r="CW39" s="80">
        <f t="shared" si="85"/>
        <v>2322.2760454310164</v>
      </c>
      <c r="CX39" s="80">
        <f t="shared" si="85"/>
        <v>2322.2760454310164</v>
      </c>
      <c r="CY39" s="80">
        <f t="shared" si="85"/>
        <v>2322.2760454310164</v>
      </c>
      <c r="CZ39" s="80">
        <f t="shared" si="85"/>
        <v>2322.2760454310164</v>
      </c>
      <c r="DA39" s="80">
        <f t="shared" si="85"/>
        <v>2322.2760454310164</v>
      </c>
      <c r="DB39" s="80">
        <f t="shared" si="85"/>
        <v>2322.2760454310164</v>
      </c>
      <c r="DC39" s="80">
        <f t="shared" si="85"/>
        <v>2322.2760454310164</v>
      </c>
      <c r="DD39" s="80">
        <f t="shared" si="85"/>
        <v>2322.2760454310164</v>
      </c>
      <c r="DE39" s="80">
        <f t="shared" si="85"/>
        <v>2322.2760454310164</v>
      </c>
      <c r="DF39" s="80">
        <f t="shared" si="86"/>
        <v>2322.2760454310164</v>
      </c>
      <c r="DG39" s="80">
        <f t="shared" si="86"/>
        <v>2322.2760454310164</v>
      </c>
      <c r="DH39" s="80">
        <f t="shared" si="86"/>
        <v>2322.2760454310164</v>
      </c>
      <c r="DI39" s="80">
        <f t="shared" si="86"/>
        <v>2322.2760454310164</v>
      </c>
      <c r="DJ39" s="80">
        <f t="shared" si="86"/>
        <v>2322.2760454310164</v>
      </c>
      <c r="DK39" s="80">
        <f t="shared" si="86"/>
        <v>2322.2760454310164</v>
      </c>
      <c r="DL39" s="80">
        <f t="shared" si="86"/>
        <v>2322.2760454310164</v>
      </c>
      <c r="DM39" s="80">
        <f t="shared" si="86"/>
        <v>2322.2760454310164</v>
      </c>
      <c r="DN39" s="80">
        <f t="shared" si="86"/>
        <v>2322.2760454310164</v>
      </c>
      <c r="DO39" s="80">
        <f t="shared" si="86"/>
        <v>2322.2760454310164</v>
      </c>
      <c r="DP39" s="80">
        <f t="shared" si="86"/>
        <v>2322.2760454310164</v>
      </c>
      <c r="DQ39" s="80">
        <f t="shared" si="86"/>
        <v>2322.2760454310164</v>
      </c>
      <c r="DR39" s="80">
        <f t="shared" si="86"/>
        <v>2322.2760454310164</v>
      </c>
      <c r="DS39" s="80">
        <f t="shared" si="86"/>
        <v>2322.2760454310164</v>
      </c>
      <c r="DT39" s="80">
        <f t="shared" si="86"/>
        <v>2322.2760454310164</v>
      </c>
      <c r="DU39" s="80">
        <f t="shared" si="86"/>
        <v>2322.2760454310164</v>
      </c>
      <c r="DV39" s="80">
        <f t="shared" si="76"/>
        <v>2322.2760454310164</v>
      </c>
      <c r="DW39" s="80">
        <f t="shared" si="76"/>
        <v>2322.2760454310164</v>
      </c>
      <c r="DX39" s="80">
        <f t="shared" si="76"/>
        <v>2322.2760454310164</v>
      </c>
      <c r="DY39" s="80">
        <f t="shared" si="76"/>
        <v>2322.2760454310164</v>
      </c>
      <c r="DZ39" s="80">
        <f t="shared" si="76"/>
        <v>2322.2760454310164</v>
      </c>
      <c r="EA39" s="80">
        <f t="shared" si="76"/>
        <v>2322.2760454310164</v>
      </c>
      <c r="EB39" s="80">
        <f t="shared" si="76"/>
        <v>2322.2760454310164</v>
      </c>
      <c r="EC39" s="80">
        <f t="shared" si="76"/>
        <v>2322.2760454310164</v>
      </c>
      <c r="ED39" s="80">
        <f t="shared" si="77"/>
        <v>2322.2760454310164</v>
      </c>
      <c r="EE39" s="80">
        <f t="shared" si="77"/>
        <v>2322.2760454310164</v>
      </c>
      <c r="EF39" s="80">
        <f t="shared" si="77"/>
        <v>2322.2760454310164</v>
      </c>
      <c r="EG39" s="80">
        <f t="shared" si="77"/>
        <v>2322.2760454310164</v>
      </c>
      <c r="EH39" s="80">
        <f t="shared" si="77"/>
        <v>2322.2760454310164</v>
      </c>
      <c r="EI39" s="80">
        <f t="shared" si="77"/>
        <v>2322.2760454310164</v>
      </c>
      <c r="EJ39" s="80">
        <f t="shared" si="77"/>
        <v>2322.2760454310164</v>
      </c>
      <c r="EK39" s="80">
        <f t="shared" si="77"/>
        <v>2322.2760454310164</v>
      </c>
      <c r="EL39" s="80">
        <f t="shared" si="77"/>
        <v>2322.2760454310164</v>
      </c>
      <c r="EM39" s="80">
        <f t="shared" si="77"/>
        <v>2322.2760454310164</v>
      </c>
      <c r="EN39" s="80">
        <f t="shared" si="77"/>
        <v>2322.2760454310164</v>
      </c>
      <c r="EO39" s="80">
        <f t="shared" si="77"/>
        <v>2322.2760454310164</v>
      </c>
      <c r="EP39" s="80">
        <f t="shared" si="77"/>
        <v>2322.2760454310164</v>
      </c>
      <c r="EQ39" s="80">
        <f t="shared" si="77"/>
        <v>2322.2760454310164</v>
      </c>
      <c r="ER39" s="80">
        <f t="shared" si="77"/>
        <v>2322.2760454310164</v>
      </c>
      <c r="ES39" s="80">
        <f t="shared" si="77"/>
        <v>2322.2760454310164</v>
      </c>
      <c r="ET39" s="80">
        <f t="shared" si="78"/>
        <v>2322.2760454310164</v>
      </c>
      <c r="EU39" s="80">
        <f t="shared" si="78"/>
        <v>2322.2760454310164</v>
      </c>
      <c r="EV39" s="80">
        <f t="shared" si="78"/>
        <v>2322.2760454310164</v>
      </c>
      <c r="EW39" s="80">
        <f t="shared" si="78"/>
        <v>2322.2760454310164</v>
      </c>
      <c r="EX39" s="80">
        <f t="shared" si="78"/>
        <v>2322.2760454310164</v>
      </c>
      <c r="EY39" s="80">
        <f t="shared" si="78"/>
        <v>2322.2760454310164</v>
      </c>
      <c r="EZ39" s="80">
        <f t="shared" si="78"/>
        <v>2322.2760454310164</v>
      </c>
      <c r="FA39" s="80">
        <f t="shared" si="78"/>
        <v>2322.2760454310164</v>
      </c>
      <c r="FB39" s="80">
        <f t="shared" si="78"/>
        <v>2322.2760454310164</v>
      </c>
      <c r="FC39" s="80">
        <f t="shared" si="78"/>
        <v>2322.2760454310164</v>
      </c>
      <c r="FD39" s="80">
        <f t="shared" si="78"/>
        <v>2322.2760454310164</v>
      </c>
      <c r="FE39" s="80">
        <f t="shared" si="78"/>
        <v>2322.2760454310164</v>
      </c>
      <c r="FF39" s="80">
        <f t="shared" si="78"/>
        <v>2322.2760454310164</v>
      </c>
      <c r="FG39" s="80">
        <f t="shared" si="78"/>
        <v>2322.2760454310164</v>
      </c>
      <c r="FH39" s="80">
        <f t="shared" si="78"/>
        <v>2322.2760454310164</v>
      </c>
      <c r="FI39" s="80">
        <f t="shared" si="78"/>
        <v>2322.2760454310164</v>
      </c>
      <c r="FJ39" s="80">
        <f t="shared" si="79"/>
        <v>2322.2760454310164</v>
      </c>
      <c r="FK39" s="80">
        <f t="shared" si="79"/>
        <v>2322.2760454310164</v>
      </c>
      <c r="FL39" s="80">
        <f t="shared" si="79"/>
        <v>2322.2760454310164</v>
      </c>
      <c r="FM39" s="80">
        <f t="shared" si="79"/>
        <v>2322.2760454310164</v>
      </c>
      <c r="FN39" s="80">
        <f t="shared" si="79"/>
        <v>2322.2760454310164</v>
      </c>
      <c r="FO39" s="80">
        <f t="shared" si="79"/>
        <v>2322.2760454310164</v>
      </c>
      <c r="FP39" s="80">
        <f t="shared" si="79"/>
        <v>2322.2760454310164</v>
      </c>
      <c r="FQ39" s="80">
        <f t="shared" si="79"/>
        <v>2322.2760454310164</v>
      </c>
      <c r="FR39" s="80">
        <f t="shared" si="71"/>
        <v>2322.2760454310164</v>
      </c>
      <c r="FS39" s="80">
        <f t="shared" si="71"/>
        <v>2322.2760454310164</v>
      </c>
      <c r="FT39" s="80">
        <f t="shared" si="71"/>
        <v>2322.2760454310164</v>
      </c>
      <c r="FU39" s="80">
        <f t="shared" si="71"/>
        <v>2322.2760454310164</v>
      </c>
      <c r="FV39" s="80">
        <f t="shared" si="71"/>
        <v>2322.2760454310164</v>
      </c>
      <c r="FW39" s="80">
        <f t="shared" si="71"/>
        <v>2322.2760454310164</v>
      </c>
      <c r="FX39" s="80">
        <f t="shared" si="71"/>
        <v>2322.2760454310164</v>
      </c>
      <c r="FY39" s="80">
        <f t="shared" si="71"/>
        <v>2322.2760454310164</v>
      </c>
      <c r="FZ39" s="80">
        <f t="shared" si="71"/>
        <v>2322.2760454310164</v>
      </c>
      <c r="GA39" s="80">
        <f t="shared" si="71"/>
        <v>2322.2760454310164</v>
      </c>
      <c r="GB39" s="80">
        <f t="shared" si="71"/>
        <v>2322.2760454310164</v>
      </c>
      <c r="GC39" s="80">
        <f t="shared" si="71"/>
        <v>2322.2760454310164</v>
      </c>
      <c r="GD39" s="80">
        <f t="shared" si="71"/>
        <v>2322.2760454310164</v>
      </c>
      <c r="GE39" s="80">
        <f t="shared" si="71"/>
        <v>2322.2760454310164</v>
      </c>
      <c r="GF39" s="80">
        <f t="shared" si="71"/>
        <v>2322.2760454310164</v>
      </c>
      <c r="GG39" s="80">
        <f t="shared" si="72"/>
        <v>2322.2760454310164</v>
      </c>
      <c r="GH39" s="80">
        <f t="shared" si="72"/>
        <v>2322.2760454310164</v>
      </c>
      <c r="GI39" s="80">
        <f t="shared" si="72"/>
        <v>2322.2760454310164</v>
      </c>
      <c r="GJ39" s="80">
        <f t="shared" si="72"/>
        <v>2322.2760454310164</v>
      </c>
      <c r="GK39" s="80">
        <f t="shared" si="72"/>
        <v>2322.2760454310164</v>
      </c>
      <c r="GL39" s="80">
        <f t="shared" si="72"/>
        <v>2322.2760454310164</v>
      </c>
      <c r="GM39" s="80">
        <f t="shared" si="72"/>
        <v>2322.2760454310164</v>
      </c>
      <c r="GN39" s="80">
        <f t="shared" si="72"/>
        <v>2322.2760454310164</v>
      </c>
      <c r="GO39" s="80">
        <f t="shared" si="72"/>
        <v>0</v>
      </c>
      <c r="GP39" s="80">
        <f t="shared" si="72"/>
        <v>0</v>
      </c>
      <c r="GQ39" s="80">
        <f t="shared" si="72"/>
        <v>0</v>
      </c>
      <c r="GR39" s="80">
        <f t="shared" si="72"/>
        <v>0</v>
      </c>
      <c r="GS39" s="80">
        <f t="shared" si="72"/>
        <v>0</v>
      </c>
      <c r="GT39" s="80">
        <f t="shared" si="72"/>
        <v>0</v>
      </c>
      <c r="GU39" s="80">
        <f t="shared" si="72"/>
        <v>0</v>
      </c>
      <c r="GV39" s="80">
        <f t="shared" si="72"/>
        <v>0</v>
      </c>
      <c r="GW39" s="80">
        <f t="shared" si="66"/>
        <v>0</v>
      </c>
      <c r="GX39" s="80">
        <f t="shared" si="66"/>
        <v>0</v>
      </c>
      <c r="GY39" s="80">
        <f t="shared" si="66"/>
        <v>0</v>
      </c>
      <c r="GZ39" s="80">
        <f t="shared" si="66"/>
        <v>0</v>
      </c>
      <c r="HA39" s="80">
        <f t="shared" si="66"/>
        <v>0</v>
      </c>
      <c r="HB39" s="80">
        <f t="shared" si="66"/>
        <v>0</v>
      </c>
      <c r="HC39" s="80">
        <f t="shared" si="66"/>
        <v>0</v>
      </c>
      <c r="HD39" s="80">
        <f t="shared" si="66"/>
        <v>0</v>
      </c>
      <c r="HE39" s="80">
        <f t="shared" si="66"/>
        <v>0</v>
      </c>
      <c r="HF39" s="80">
        <f t="shared" si="66"/>
        <v>0</v>
      </c>
      <c r="HG39" s="80">
        <f t="shared" si="66"/>
        <v>0</v>
      </c>
      <c r="HH39" s="80">
        <f t="shared" si="66"/>
        <v>0</v>
      </c>
      <c r="HI39" s="80">
        <f t="shared" si="66"/>
        <v>0</v>
      </c>
      <c r="HJ39" s="80">
        <f t="shared" si="66"/>
        <v>0</v>
      </c>
      <c r="HK39" s="80">
        <f t="shared" si="66"/>
        <v>0</v>
      </c>
      <c r="HL39" s="80">
        <f t="shared" si="66"/>
        <v>0</v>
      </c>
      <c r="HM39" s="80">
        <f t="shared" si="80"/>
        <v>0</v>
      </c>
      <c r="HN39" s="80">
        <f t="shared" si="80"/>
        <v>0</v>
      </c>
      <c r="HO39" s="80">
        <f t="shared" si="80"/>
        <v>0</v>
      </c>
      <c r="HP39" s="80">
        <f t="shared" si="80"/>
        <v>0</v>
      </c>
      <c r="HQ39" s="80">
        <f t="shared" si="80"/>
        <v>0</v>
      </c>
      <c r="HR39" s="80">
        <f t="shared" si="80"/>
        <v>0</v>
      </c>
      <c r="HS39" s="80">
        <f t="shared" si="80"/>
        <v>0</v>
      </c>
      <c r="HT39" s="80">
        <f t="shared" si="80"/>
        <v>0</v>
      </c>
      <c r="HU39" s="80">
        <f t="shared" si="80"/>
        <v>0</v>
      </c>
      <c r="HV39" s="80">
        <f t="shared" si="80"/>
        <v>0</v>
      </c>
      <c r="HW39" s="80">
        <f t="shared" si="80"/>
        <v>0</v>
      </c>
      <c r="HX39" s="80">
        <f t="shared" si="80"/>
        <v>0</v>
      </c>
      <c r="HY39" s="80">
        <f t="shared" si="80"/>
        <v>0</v>
      </c>
      <c r="HZ39" s="80">
        <f t="shared" si="67"/>
        <v>0</v>
      </c>
      <c r="IA39" s="80">
        <f t="shared" si="67"/>
        <v>0</v>
      </c>
      <c r="IB39" s="80">
        <f t="shared" si="67"/>
        <v>0</v>
      </c>
      <c r="IC39" s="80">
        <f t="shared" si="67"/>
        <v>0</v>
      </c>
      <c r="ID39" s="80">
        <f t="shared" si="67"/>
        <v>0</v>
      </c>
      <c r="IE39" s="80">
        <f t="shared" si="67"/>
        <v>0</v>
      </c>
      <c r="IF39" s="80">
        <f t="shared" si="67"/>
        <v>0</v>
      </c>
      <c r="IG39" s="80">
        <f t="shared" si="67"/>
        <v>0</v>
      </c>
      <c r="IH39" s="80">
        <f t="shared" si="67"/>
        <v>0</v>
      </c>
      <c r="II39" s="80">
        <f t="shared" si="67"/>
        <v>0</v>
      </c>
      <c r="IJ39" s="80">
        <f t="shared" si="67"/>
        <v>0</v>
      </c>
      <c r="IK39" s="80">
        <f t="shared" si="67"/>
        <v>0</v>
      </c>
      <c r="IL39" s="80">
        <f t="shared" si="67"/>
        <v>0</v>
      </c>
      <c r="IM39" s="80">
        <f t="shared" si="67"/>
        <v>0</v>
      </c>
      <c r="IN39" s="80">
        <f t="shared" si="67"/>
        <v>0</v>
      </c>
      <c r="IO39" s="80">
        <f t="shared" si="65"/>
        <v>0</v>
      </c>
      <c r="IP39" s="80">
        <f t="shared" si="65"/>
        <v>0</v>
      </c>
      <c r="IQ39" s="80">
        <f t="shared" si="65"/>
        <v>0</v>
      </c>
      <c r="IR39" s="80">
        <f t="shared" si="65"/>
        <v>0</v>
      </c>
      <c r="IS39" s="80">
        <f t="shared" si="65"/>
        <v>0</v>
      </c>
      <c r="IT39" s="80">
        <f t="shared" si="65"/>
        <v>0</v>
      </c>
      <c r="IU39" s="80">
        <f t="shared" si="65"/>
        <v>0</v>
      </c>
      <c r="IV39" s="80">
        <f t="shared" si="65"/>
        <v>0</v>
      </c>
      <c r="IW39" s="80">
        <f t="shared" si="65"/>
        <v>0</v>
      </c>
      <c r="IX39" s="80">
        <f t="shared" si="65"/>
        <v>0</v>
      </c>
      <c r="IY39" s="80">
        <f t="shared" si="65"/>
        <v>0</v>
      </c>
      <c r="IZ39" s="80">
        <f t="shared" si="65"/>
        <v>0</v>
      </c>
      <c r="JA39" s="80">
        <f t="shared" si="65"/>
        <v>0</v>
      </c>
      <c r="JB39" s="80">
        <f t="shared" si="65"/>
        <v>0</v>
      </c>
      <c r="JC39" s="80">
        <f t="shared" si="65"/>
        <v>0</v>
      </c>
      <c r="JD39" s="80">
        <f t="shared" si="65"/>
        <v>0</v>
      </c>
      <c r="JE39" s="80">
        <f t="shared" si="81"/>
        <v>0</v>
      </c>
      <c r="JF39" s="80">
        <f t="shared" si="81"/>
        <v>0</v>
      </c>
      <c r="JG39" s="80">
        <f t="shared" si="81"/>
        <v>0</v>
      </c>
      <c r="JH39" s="80">
        <f t="shared" si="81"/>
        <v>0</v>
      </c>
      <c r="JI39" s="80">
        <f t="shared" si="81"/>
        <v>0</v>
      </c>
    </row>
    <row r="40" spans="5:269" x14ac:dyDescent="0.25">
      <c r="E40">
        <f t="shared" si="26"/>
        <v>36</v>
      </c>
      <c r="F40">
        <f t="shared" si="20"/>
        <v>4</v>
      </c>
      <c r="G40">
        <f t="shared" si="27"/>
        <v>144</v>
      </c>
      <c r="H40" s="86">
        <f t="shared" si="21"/>
        <v>0.92307692307692313</v>
      </c>
      <c r="I40" s="80">
        <f t="shared" si="22"/>
        <v>10782</v>
      </c>
      <c r="J40" s="80">
        <f t="shared" si="31"/>
        <v>2322.2760454310164</v>
      </c>
      <c r="K40">
        <f t="shared" si="23"/>
        <v>40</v>
      </c>
      <c r="L40">
        <f t="shared" si="24"/>
        <v>184</v>
      </c>
      <c r="M40">
        <f t="shared" si="28"/>
        <v>46844</v>
      </c>
      <c r="O40" s="80">
        <f t="shared" si="82"/>
        <v>0</v>
      </c>
      <c r="P40" s="80">
        <f t="shared" si="82"/>
        <v>0</v>
      </c>
      <c r="Q40" s="80">
        <f t="shared" si="82"/>
        <v>0</v>
      </c>
      <c r="R40" s="80">
        <f t="shared" si="82"/>
        <v>0</v>
      </c>
      <c r="S40" s="80">
        <f t="shared" si="82"/>
        <v>0</v>
      </c>
      <c r="T40" s="80">
        <f t="shared" si="82"/>
        <v>0</v>
      </c>
      <c r="U40" s="80">
        <f t="shared" si="82"/>
        <v>0</v>
      </c>
      <c r="V40" s="80">
        <f t="shared" si="82"/>
        <v>0</v>
      </c>
      <c r="W40" s="80">
        <f t="shared" si="82"/>
        <v>0</v>
      </c>
      <c r="X40" s="80">
        <f t="shared" si="82"/>
        <v>0</v>
      </c>
      <c r="Y40" s="80">
        <f t="shared" si="82"/>
        <v>0</v>
      </c>
      <c r="Z40" s="80">
        <f t="shared" si="82"/>
        <v>0</v>
      </c>
      <c r="AA40" s="80">
        <f t="shared" si="82"/>
        <v>0</v>
      </c>
      <c r="AB40" s="80">
        <f t="shared" si="82"/>
        <v>0</v>
      </c>
      <c r="AC40" s="80">
        <f t="shared" si="82"/>
        <v>0</v>
      </c>
      <c r="AD40" s="80">
        <f t="shared" si="82"/>
        <v>0</v>
      </c>
      <c r="AE40" s="80">
        <f t="shared" si="64"/>
        <v>0</v>
      </c>
      <c r="AF40" s="80">
        <f t="shared" si="64"/>
        <v>0</v>
      </c>
      <c r="AG40" s="80">
        <f t="shared" si="64"/>
        <v>0</v>
      </c>
      <c r="AH40" s="80">
        <f t="shared" si="64"/>
        <v>0</v>
      </c>
      <c r="AI40" s="80">
        <f t="shared" si="64"/>
        <v>0</v>
      </c>
      <c r="AJ40" s="80">
        <f t="shared" si="64"/>
        <v>0</v>
      </c>
      <c r="AK40" s="80">
        <f t="shared" si="64"/>
        <v>0</v>
      </c>
      <c r="AL40" s="80">
        <f t="shared" si="64"/>
        <v>0</v>
      </c>
      <c r="AM40" s="80">
        <f t="shared" si="64"/>
        <v>0</v>
      </c>
      <c r="AN40" s="80">
        <f t="shared" si="64"/>
        <v>0</v>
      </c>
      <c r="AO40" s="80">
        <f t="shared" si="64"/>
        <v>0</v>
      </c>
      <c r="AP40" s="80">
        <f t="shared" si="64"/>
        <v>0</v>
      </c>
      <c r="AQ40" s="80">
        <f t="shared" si="64"/>
        <v>0</v>
      </c>
      <c r="AR40" s="80">
        <f t="shared" si="64"/>
        <v>0</v>
      </c>
      <c r="AS40" s="80">
        <f t="shared" si="64"/>
        <v>0</v>
      </c>
      <c r="AT40" s="80">
        <f t="shared" si="64"/>
        <v>0</v>
      </c>
      <c r="AU40" s="80">
        <f t="shared" si="87"/>
        <v>0</v>
      </c>
      <c r="AV40" s="80">
        <f t="shared" si="87"/>
        <v>0</v>
      </c>
      <c r="AW40" s="80">
        <f t="shared" si="87"/>
        <v>0</v>
      </c>
      <c r="AX40" s="80">
        <f t="shared" si="87"/>
        <v>2695.5</v>
      </c>
      <c r="AY40" s="80">
        <f t="shared" si="87"/>
        <v>2695.5</v>
      </c>
      <c r="AZ40" s="80">
        <f t="shared" si="87"/>
        <v>2695.5</v>
      </c>
      <c r="BA40" s="80">
        <f t="shared" si="87"/>
        <v>2695.5</v>
      </c>
      <c r="BB40" s="80">
        <f t="shared" si="87"/>
        <v>2322.2760454310164</v>
      </c>
      <c r="BC40" s="80">
        <f t="shared" si="87"/>
        <v>2322.2760454310164</v>
      </c>
      <c r="BD40" s="80">
        <f t="shared" si="87"/>
        <v>2322.2760454310164</v>
      </c>
      <c r="BE40" s="80">
        <f t="shared" si="87"/>
        <v>2322.2760454310164</v>
      </c>
      <c r="BF40" s="80">
        <f t="shared" si="87"/>
        <v>2322.2760454310164</v>
      </c>
      <c r="BG40" s="80">
        <f t="shared" si="87"/>
        <v>2322.2760454310164</v>
      </c>
      <c r="BH40" s="80">
        <f t="shared" si="87"/>
        <v>2322.2760454310164</v>
      </c>
      <c r="BI40" s="80">
        <f t="shared" si="87"/>
        <v>2322.2760454310164</v>
      </c>
      <c r="BJ40" s="80">
        <f t="shared" si="87"/>
        <v>2322.2760454310164</v>
      </c>
      <c r="BK40" s="80">
        <f t="shared" si="83"/>
        <v>2322.2760454310164</v>
      </c>
      <c r="BL40" s="80">
        <f t="shared" si="83"/>
        <v>2322.2760454310164</v>
      </c>
      <c r="BM40" s="80">
        <f t="shared" si="83"/>
        <v>2322.2760454310164</v>
      </c>
      <c r="BN40" s="80">
        <f t="shared" si="83"/>
        <v>2322.2760454310164</v>
      </c>
      <c r="BO40" s="80">
        <f t="shared" si="83"/>
        <v>2322.2760454310164</v>
      </c>
      <c r="BP40" s="80">
        <f t="shared" si="83"/>
        <v>2322.2760454310164</v>
      </c>
      <c r="BQ40" s="80">
        <f t="shared" si="83"/>
        <v>2322.2760454310164</v>
      </c>
      <c r="BR40" s="80">
        <f t="shared" si="83"/>
        <v>2322.2760454310164</v>
      </c>
      <c r="BS40" s="80">
        <f t="shared" si="83"/>
        <v>2322.2760454310164</v>
      </c>
      <c r="BT40" s="80">
        <f t="shared" si="83"/>
        <v>2322.2760454310164</v>
      </c>
      <c r="BU40" s="80">
        <f t="shared" si="83"/>
        <v>2322.2760454310164</v>
      </c>
      <c r="BV40" s="80">
        <f t="shared" si="83"/>
        <v>2322.2760454310164</v>
      </c>
      <c r="BW40" s="80">
        <f t="shared" si="83"/>
        <v>2322.2760454310164</v>
      </c>
      <c r="BX40" s="80">
        <f t="shared" si="83"/>
        <v>2322.2760454310164</v>
      </c>
      <c r="BY40" s="80">
        <f t="shared" si="83"/>
        <v>2322.2760454310164</v>
      </c>
      <c r="BZ40" s="80">
        <f t="shared" si="84"/>
        <v>2322.2760454310164</v>
      </c>
      <c r="CA40" s="80">
        <f t="shared" si="84"/>
        <v>2322.2760454310164</v>
      </c>
      <c r="CB40" s="80">
        <f t="shared" si="84"/>
        <v>2322.2760454310164</v>
      </c>
      <c r="CC40" s="80">
        <f t="shared" si="84"/>
        <v>2322.2760454310164</v>
      </c>
      <c r="CD40" s="80">
        <f t="shared" si="84"/>
        <v>2322.2760454310164</v>
      </c>
      <c r="CE40" s="80">
        <f t="shared" si="84"/>
        <v>2322.2760454310164</v>
      </c>
      <c r="CF40" s="80">
        <f t="shared" si="84"/>
        <v>2322.2760454310164</v>
      </c>
      <c r="CG40" s="80">
        <f t="shared" si="84"/>
        <v>2322.2760454310164</v>
      </c>
      <c r="CH40" s="80">
        <f t="shared" si="84"/>
        <v>2322.2760454310164</v>
      </c>
      <c r="CI40" s="80">
        <f t="shared" si="84"/>
        <v>2322.2760454310164</v>
      </c>
      <c r="CJ40" s="80">
        <f t="shared" si="84"/>
        <v>2322.2760454310164</v>
      </c>
      <c r="CK40" s="80">
        <f t="shared" si="84"/>
        <v>2322.2760454310164</v>
      </c>
      <c r="CL40" s="80">
        <f t="shared" si="84"/>
        <v>2322.2760454310164</v>
      </c>
      <c r="CM40" s="80">
        <f t="shared" si="84"/>
        <v>2322.2760454310164</v>
      </c>
      <c r="CN40" s="80">
        <f t="shared" si="84"/>
        <v>2322.2760454310164</v>
      </c>
      <c r="CO40" s="80">
        <f t="shared" si="84"/>
        <v>2322.2760454310164</v>
      </c>
      <c r="CP40" s="80">
        <f t="shared" si="85"/>
        <v>2322.2760454310164</v>
      </c>
      <c r="CQ40" s="80">
        <f t="shared" si="85"/>
        <v>2322.2760454310164</v>
      </c>
      <c r="CR40" s="80">
        <f t="shared" si="85"/>
        <v>2322.2760454310164</v>
      </c>
      <c r="CS40" s="80">
        <f t="shared" si="85"/>
        <v>2322.2760454310164</v>
      </c>
      <c r="CT40" s="80">
        <f t="shared" si="85"/>
        <v>2322.2760454310164</v>
      </c>
      <c r="CU40" s="80">
        <f t="shared" si="85"/>
        <v>2322.2760454310164</v>
      </c>
      <c r="CV40" s="80">
        <f t="shared" si="85"/>
        <v>2322.2760454310164</v>
      </c>
      <c r="CW40" s="80">
        <f t="shared" si="85"/>
        <v>2322.2760454310164</v>
      </c>
      <c r="CX40" s="80">
        <f t="shared" si="85"/>
        <v>2322.2760454310164</v>
      </c>
      <c r="CY40" s="80">
        <f t="shared" si="85"/>
        <v>2322.2760454310164</v>
      </c>
      <c r="CZ40" s="80">
        <f t="shared" si="85"/>
        <v>2322.2760454310164</v>
      </c>
      <c r="DA40" s="80">
        <f t="shared" si="85"/>
        <v>2322.2760454310164</v>
      </c>
      <c r="DB40" s="80">
        <f t="shared" si="85"/>
        <v>2322.2760454310164</v>
      </c>
      <c r="DC40" s="80">
        <f t="shared" si="85"/>
        <v>2322.2760454310164</v>
      </c>
      <c r="DD40" s="80">
        <f t="shared" si="85"/>
        <v>2322.2760454310164</v>
      </c>
      <c r="DE40" s="80">
        <f t="shared" si="85"/>
        <v>2322.2760454310164</v>
      </c>
      <c r="DF40" s="80">
        <f t="shared" si="86"/>
        <v>2322.2760454310164</v>
      </c>
      <c r="DG40" s="80">
        <f t="shared" si="86"/>
        <v>2322.2760454310164</v>
      </c>
      <c r="DH40" s="80">
        <f t="shared" si="86"/>
        <v>2322.2760454310164</v>
      </c>
      <c r="DI40" s="80">
        <f t="shared" si="86"/>
        <v>2322.2760454310164</v>
      </c>
      <c r="DJ40" s="80">
        <f t="shared" si="86"/>
        <v>2322.2760454310164</v>
      </c>
      <c r="DK40" s="80">
        <f t="shared" si="86"/>
        <v>2322.2760454310164</v>
      </c>
      <c r="DL40" s="80">
        <f t="shared" si="86"/>
        <v>2322.2760454310164</v>
      </c>
      <c r="DM40" s="80">
        <f t="shared" si="86"/>
        <v>2322.2760454310164</v>
      </c>
      <c r="DN40" s="80">
        <f t="shared" si="86"/>
        <v>2322.2760454310164</v>
      </c>
      <c r="DO40" s="80">
        <f t="shared" si="86"/>
        <v>2322.2760454310164</v>
      </c>
      <c r="DP40" s="80">
        <f t="shared" si="86"/>
        <v>2322.2760454310164</v>
      </c>
      <c r="DQ40" s="80">
        <f t="shared" si="86"/>
        <v>2322.2760454310164</v>
      </c>
      <c r="DR40" s="80">
        <f t="shared" si="86"/>
        <v>2322.2760454310164</v>
      </c>
      <c r="DS40" s="80">
        <f t="shared" si="86"/>
        <v>2322.2760454310164</v>
      </c>
      <c r="DT40" s="80">
        <f t="shared" si="86"/>
        <v>2322.2760454310164</v>
      </c>
      <c r="DU40" s="80">
        <f t="shared" si="86"/>
        <v>2322.2760454310164</v>
      </c>
      <c r="DV40" s="80">
        <f t="shared" si="76"/>
        <v>2322.2760454310164</v>
      </c>
      <c r="DW40" s="80">
        <f t="shared" si="76"/>
        <v>2322.2760454310164</v>
      </c>
      <c r="DX40" s="80">
        <f t="shared" si="76"/>
        <v>2322.2760454310164</v>
      </c>
      <c r="DY40" s="80">
        <f t="shared" si="76"/>
        <v>2322.2760454310164</v>
      </c>
      <c r="DZ40" s="80">
        <f t="shared" si="76"/>
        <v>2322.2760454310164</v>
      </c>
      <c r="EA40" s="80">
        <f t="shared" si="76"/>
        <v>2322.2760454310164</v>
      </c>
      <c r="EB40" s="80">
        <f t="shared" si="76"/>
        <v>2322.2760454310164</v>
      </c>
      <c r="EC40" s="80">
        <f t="shared" si="76"/>
        <v>2322.2760454310164</v>
      </c>
      <c r="ED40" s="80">
        <f t="shared" si="77"/>
        <v>2322.2760454310164</v>
      </c>
      <c r="EE40" s="80">
        <f t="shared" si="77"/>
        <v>2322.2760454310164</v>
      </c>
      <c r="EF40" s="80">
        <f t="shared" si="77"/>
        <v>2322.2760454310164</v>
      </c>
      <c r="EG40" s="80">
        <f t="shared" si="77"/>
        <v>2322.2760454310164</v>
      </c>
      <c r="EH40" s="80">
        <f t="shared" si="77"/>
        <v>2322.2760454310164</v>
      </c>
      <c r="EI40" s="80">
        <f t="shared" si="77"/>
        <v>2322.2760454310164</v>
      </c>
      <c r="EJ40" s="80">
        <f t="shared" si="77"/>
        <v>2322.2760454310164</v>
      </c>
      <c r="EK40" s="80">
        <f t="shared" si="77"/>
        <v>2322.2760454310164</v>
      </c>
      <c r="EL40" s="80">
        <f t="shared" si="77"/>
        <v>2322.2760454310164</v>
      </c>
      <c r="EM40" s="80">
        <f t="shared" si="77"/>
        <v>2322.2760454310164</v>
      </c>
      <c r="EN40" s="80">
        <f t="shared" si="77"/>
        <v>2322.2760454310164</v>
      </c>
      <c r="EO40" s="80">
        <f t="shared" si="77"/>
        <v>2322.2760454310164</v>
      </c>
      <c r="EP40" s="80">
        <f t="shared" si="77"/>
        <v>2322.2760454310164</v>
      </c>
      <c r="EQ40" s="80">
        <f t="shared" si="77"/>
        <v>2322.2760454310164</v>
      </c>
      <c r="ER40" s="80">
        <f t="shared" si="77"/>
        <v>2322.2760454310164</v>
      </c>
      <c r="ES40" s="80">
        <f t="shared" si="77"/>
        <v>2322.2760454310164</v>
      </c>
      <c r="ET40" s="80">
        <f t="shared" si="78"/>
        <v>2322.2760454310164</v>
      </c>
      <c r="EU40" s="80">
        <f t="shared" si="78"/>
        <v>2322.2760454310164</v>
      </c>
      <c r="EV40" s="80">
        <f t="shared" si="78"/>
        <v>2322.2760454310164</v>
      </c>
      <c r="EW40" s="80">
        <f t="shared" si="78"/>
        <v>2322.2760454310164</v>
      </c>
      <c r="EX40" s="80">
        <f t="shared" si="78"/>
        <v>2322.2760454310164</v>
      </c>
      <c r="EY40" s="80">
        <f t="shared" si="78"/>
        <v>2322.2760454310164</v>
      </c>
      <c r="EZ40" s="80">
        <f t="shared" si="78"/>
        <v>2322.2760454310164</v>
      </c>
      <c r="FA40" s="80">
        <f t="shared" si="78"/>
        <v>2322.2760454310164</v>
      </c>
      <c r="FB40" s="80">
        <f t="shared" si="78"/>
        <v>2322.2760454310164</v>
      </c>
      <c r="FC40" s="80">
        <f t="shared" si="78"/>
        <v>2322.2760454310164</v>
      </c>
      <c r="FD40" s="80">
        <f t="shared" si="78"/>
        <v>2322.2760454310164</v>
      </c>
      <c r="FE40" s="80">
        <f t="shared" si="78"/>
        <v>2322.2760454310164</v>
      </c>
      <c r="FF40" s="80">
        <f t="shared" si="78"/>
        <v>2322.2760454310164</v>
      </c>
      <c r="FG40" s="80">
        <f t="shared" si="78"/>
        <v>2322.2760454310164</v>
      </c>
      <c r="FH40" s="80">
        <f t="shared" si="78"/>
        <v>2322.2760454310164</v>
      </c>
      <c r="FI40" s="80">
        <f t="shared" si="78"/>
        <v>2322.2760454310164</v>
      </c>
      <c r="FJ40" s="80">
        <f t="shared" si="79"/>
        <v>2322.2760454310164</v>
      </c>
      <c r="FK40" s="80">
        <f t="shared" si="79"/>
        <v>2322.2760454310164</v>
      </c>
      <c r="FL40" s="80">
        <f t="shared" si="79"/>
        <v>2322.2760454310164</v>
      </c>
      <c r="FM40" s="80">
        <f t="shared" si="79"/>
        <v>2322.2760454310164</v>
      </c>
      <c r="FN40" s="80">
        <f t="shared" si="79"/>
        <v>2322.2760454310164</v>
      </c>
      <c r="FO40" s="80">
        <f t="shared" si="79"/>
        <v>2322.2760454310164</v>
      </c>
      <c r="FP40" s="80">
        <f t="shared" si="79"/>
        <v>2322.2760454310164</v>
      </c>
      <c r="FQ40" s="80">
        <f t="shared" si="79"/>
        <v>2322.2760454310164</v>
      </c>
      <c r="FR40" s="80">
        <f t="shared" si="71"/>
        <v>2322.2760454310164</v>
      </c>
      <c r="FS40" s="80">
        <f t="shared" si="71"/>
        <v>2322.2760454310164</v>
      </c>
      <c r="FT40" s="80">
        <f t="shared" si="71"/>
        <v>2322.2760454310164</v>
      </c>
      <c r="FU40" s="80">
        <f t="shared" si="71"/>
        <v>2322.2760454310164</v>
      </c>
      <c r="FV40" s="80">
        <f t="shared" si="71"/>
        <v>2322.2760454310164</v>
      </c>
      <c r="FW40" s="80">
        <f t="shared" si="71"/>
        <v>2322.2760454310164</v>
      </c>
      <c r="FX40" s="80">
        <f t="shared" si="71"/>
        <v>2322.2760454310164</v>
      </c>
      <c r="FY40" s="80">
        <f t="shared" si="71"/>
        <v>2322.2760454310164</v>
      </c>
      <c r="FZ40" s="80">
        <f t="shared" si="71"/>
        <v>2322.2760454310164</v>
      </c>
      <c r="GA40" s="80">
        <f t="shared" si="71"/>
        <v>2322.2760454310164</v>
      </c>
      <c r="GB40" s="80">
        <f t="shared" si="71"/>
        <v>2322.2760454310164</v>
      </c>
      <c r="GC40" s="80">
        <f t="shared" si="71"/>
        <v>2322.2760454310164</v>
      </c>
      <c r="GD40" s="80">
        <f t="shared" si="71"/>
        <v>2322.2760454310164</v>
      </c>
      <c r="GE40" s="80">
        <f t="shared" si="71"/>
        <v>2322.2760454310164</v>
      </c>
      <c r="GF40" s="80">
        <f t="shared" si="71"/>
        <v>2322.2760454310164</v>
      </c>
      <c r="GG40" s="80">
        <f t="shared" si="72"/>
        <v>2322.2760454310164</v>
      </c>
      <c r="GH40" s="80">
        <f t="shared" si="72"/>
        <v>2322.2760454310164</v>
      </c>
      <c r="GI40" s="80">
        <f t="shared" si="72"/>
        <v>2322.2760454310164</v>
      </c>
      <c r="GJ40" s="80">
        <f t="shared" si="72"/>
        <v>2322.2760454310164</v>
      </c>
      <c r="GK40" s="80">
        <f t="shared" si="72"/>
        <v>2322.2760454310164</v>
      </c>
      <c r="GL40" s="80">
        <f t="shared" si="72"/>
        <v>2322.2760454310164</v>
      </c>
      <c r="GM40" s="80">
        <f t="shared" si="72"/>
        <v>2322.2760454310164</v>
      </c>
      <c r="GN40" s="80">
        <f t="shared" si="72"/>
        <v>2322.2760454310164</v>
      </c>
      <c r="GO40" s="80">
        <f t="shared" si="72"/>
        <v>2322.2760454310164</v>
      </c>
      <c r="GP40" s="80">
        <f t="shared" si="72"/>
        <v>0</v>
      </c>
      <c r="GQ40" s="80">
        <f t="shared" si="72"/>
        <v>0</v>
      </c>
      <c r="GR40" s="80">
        <f t="shared" si="72"/>
        <v>0</v>
      </c>
      <c r="GS40" s="80">
        <f t="shared" si="72"/>
        <v>0</v>
      </c>
      <c r="GT40" s="80">
        <f t="shared" si="72"/>
        <v>0</v>
      </c>
      <c r="GU40" s="80">
        <f t="shared" si="72"/>
        <v>0</v>
      </c>
      <c r="GV40" s="80">
        <f t="shared" si="72"/>
        <v>0</v>
      </c>
      <c r="GW40" s="80">
        <f t="shared" si="66"/>
        <v>0</v>
      </c>
      <c r="GX40" s="80">
        <f t="shared" si="66"/>
        <v>0</v>
      </c>
      <c r="GY40" s="80">
        <f t="shared" si="66"/>
        <v>0</v>
      </c>
      <c r="GZ40" s="80">
        <f t="shared" si="66"/>
        <v>0</v>
      </c>
      <c r="HA40" s="80">
        <f t="shared" si="66"/>
        <v>0</v>
      </c>
      <c r="HB40" s="80">
        <f t="shared" si="66"/>
        <v>0</v>
      </c>
      <c r="HC40" s="80">
        <f t="shared" si="66"/>
        <v>0</v>
      </c>
      <c r="HD40" s="80">
        <f t="shared" si="66"/>
        <v>0</v>
      </c>
      <c r="HE40" s="80">
        <f t="shared" si="66"/>
        <v>0</v>
      </c>
      <c r="HF40" s="80">
        <f t="shared" si="66"/>
        <v>0</v>
      </c>
      <c r="HG40" s="80">
        <f t="shared" si="66"/>
        <v>0</v>
      </c>
      <c r="HH40" s="80">
        <f t="shared" si="66"/>
        <v>0</v>
      </c>
      <c r="HI40" s="80">
        <f t="shared" si="66"/>
        <v>0</v>
      </c>
      <c r="HJ40" s="80">
        <f t="shared" si="66"/>
        <v>0</v>
      </c>
      <c r="HK40" s="80">
        <f t="shared" si="66"/>
        <v>0</v>
      </c>
      <c r="HL40" s="80">
        <f t="shared" si="66"/>
        <v>0</v>
      </c>
      <c r="HM40" s="80">
        <f t="shared" si="80"/>
        <v>0</v>
      </c>
      <c r="HN40" s="80">
        <f t="shared" si="80"/>
        <v>0</v>
      </c>
      <c r="HO40" s="80">
        <f t="shared" si="80"/>
        <v>0</v>
      </c>
      <c r="HP40" s="80">
        <f t="shared" si="80"/>
        <v>0</v>
      </c>
      <c r="HQ40" s="80">
        <f t="shared" si="80"/>
        <v>0</v>
      </c>
      <c r="HR40" s="80">
        <f t="shared" si="80"/>
        <v>0</v>
      </c>
      <c r="HS40" s="80">
        <f t="shared" si="80"/>
        <v>0</v>
      </c>
      <c r="HT40" s="80">
        <f t="shared" si="80"/>
        <v>0</v>
      </c>
      <c r="HU40" s="80">
        <f t="shared" si="80"/>
        <v>0</v>
      </c>
      <c r="HV40" s="80">
        <f t="shared" si="80"/>
        <v>0</v>
      </c>
      <c r="HW40" s="80">
        <f t="shared" si="80"/>
        <v>0</v>
      </c>
      <c r="HX40" s="80">
        <f t="shared" si="80"/>
        <v>0</v>
      </c>
      <c r="HY40" s="80">
        <f t="shared" si="80"/>
        <v>0</v>
      </c>
      <c r="HZ40" s="80">
        <f t="shared" si="67"/>
        <v>0</v>
      </c>
      <c r="IA40" s="80">
        <f t="shared" si="67"/>
        <v>0</v>
      </c>
      <c r="IB40" s="80">
        <f t="shared" si="67"/>
        <v>0</v>
      </c>
      <c r="IC40" s="80">
        <f t="shared" si="67"/>
        <v>0</v>
      </c>
      <c r="ID40" s="80">
        <f t="shared" si="67"/>
        <v>0</v>
      </c>
      <c r="IE40" s="80">
        <f t="shared" si="67"/>
        <v>0</v>
      </c>
      <c r="IF40" s="80">
        <f t="shared" si="67"/>
        <v>0</v>
      </c>
      <c r="IG40" s="80">
        <f t="shared" si="67"/>
        <v>0</v>
      </c>
      <c r="IH40" s="80">
        <f t="shared" si="67"/>
        <v>0</v>
      </c>
      <c r="II40" s="80">
        <f t="shared" si="67"/>
        <v>0</v>
      </c>
      <c r="IJ40" s="80">
        <f t="shared" si="67"/>
        <v>0</v>
      </c>
      <c r="IK40" s="80">
        <f t="shared" si="67"/>
        <v>0</v>
      </c>
      <c r="IL40" s="80">
        <f t="shared" si="67"/>
        <v>0</v>
      </c>
      <c r="IM40" s="80">
        <f t="shared" si="67"/>
        <v>0</v>
      </c>
      <c r="IN40" s="80">
        <f t="shared" si="67"/>
        <v>0</v>
      </c>
      <c r="IO40" s="80">
        <f t="shared" si="65"/>
        <v>0</v>
      </c>
      <c r="IP40" s="80">
        <f t="shared" si="65"/>
        <v>0</v>
      </c>
      <c r="IQ40" s="80">
        <f t="shared" si="65"/>
        <v>0</v>
      </c>
      <c r="IR40" s="80">
        <f t="shared" si="65"/>
        <v>0</v>
      </c>
      <c r="IS40" s="80">
        <f t="shared" si="65"/>
        <v>0</v>
      </c>
      <c r="IT40" s="80">
        <f t="shared" si="65"/>
        <v>0</v>
      </c>
      <c r="IU40" s="80">
        <f t="shared" si="65"/>
        <v>0</v>
      </c>
      <c r="IV40" s="80">
        <f t="shared" si="65"/>
        <v>0</v>
      </c>
      <c r="IW40" s="80">
        <f t="shared" si="65"/>
        <v>0</v>
      </c>
      <c r="IX40" s="80">
        <f t="shared" si="65"/>
        <v>0</v>
      </c>
      <c r="IY40" s="80">
        <f t="shared" si="65"/>
        <v>0</v>
      </c>
      <c r="IZ40" s="80">
        <f t="shared" si="65"/>
        <v>0</v>
      </c>
      <c r="JA40" s="80">
        <f t="shared" si="65"/>
        <v>0</v>
      </c>
      <c r="JB40" s="80">
        <f t="shared" si="65"/>
        <v>0</v>
      </c>
      <c r="JC40" s="80">
        <f t="shared" si="65"/>
        <v>0</v>
      </c>
      <c r="JD40" s="80">
        <f t="shared" si="65"/>
        <v>0</v>
      </c>
      <c r="JE40" s="80">
        <f t="shared" si="81"/>
        <v>0</v>
      </c>
      <c r="JF40" s="80">
        <f t="shared" si="81"/>
        <v>0</v>
      </c>
      <c r="JG40" s="80">
        <f t="shared" si="81"/>
        <v>0</v>
      </c>
      <c r="JH40" s="80">
        <f t="shared" si="81"/>
        <v>0</v>
      </c>
      <c r="JI40" s="80">
        <f t="shared" si="81"/>
        <v>0</v>
      </c>
    </row>
    <row r="41" spans="5:269" x14ac:dyDescent="0.25">
      <c r="E41">
        <f t="shared" si="26"/>
        <v>37</v>
      </c>
      <c r="F41">
        <f t="shared" si="20"/>
        <v>4</v>
      </c>
      <c r="G41">
        <f t="shared" si="27"/>
        <v>148</v>
      </c>
      <c r="H41" s="86">
        <f t="shared" si="21"/>
        <v>0.94871794871794868</v>
      </c>
      <c r="I41" s="80">
        <f t="shared" si="22"/>
        <v>10782</v>
      </c>
      <c r="J41" s="80">
        <f t="shared" si="31"/>
        <v>2322.2760454310164</v>
      </c>
      <c r="K41">
        <f t="shared" si="23"/>
        <v>41</v>
      </c>
      <c r="L41">
        <f t="shared" si="24"/>
        <v>185</v>
      </c>
      <c r="M41">
        <f t="shared" si="28"/>
        <v>46874</v>
      </c>
      <c r="O41" s="80">
        <f t="shared" si="82"/>
        <v>0</v>
      </c>
      <c r="P41" s="80">
        <f t="shared" si="82"/>
        <v>0</v>
      </c>
      <c r="Q41" s="80">
        <f t="shared" si="82"/>
        <v>0</v>
      </c>
      <c r="R41" s="80">
        <f t="shared" si="82"/>
        <v>0</v>
      </c>
      <c r="S41" s="80">
        <f t="shared" si="82"/>
        <v>0</v>
      </c>
      <c r="T41" s="80">
        <f t="shared" si="82"/>
        <v>0</v>
      </c>
      <c r="U41" s="80">
        <f t="shared" si="82"/>
        <v>0</v>
      </c>
      <c r="V41" s="80">
        <f t="shared" si="82"/>
        <v>0</v>
      </c>
      <c r="W41" s="80">
        <f t="shared" si="82"/>
        <v>0</v>
      </c>
      <c r="X41" s="80">
        <f t="shared" si="82"/>
        <v>0</v>
      </c>
      <c r="Y41" s="80">
        <f t="shared" si="82"/>
        <v>0</v>
      </c>
      <c r="Z41" s="80">
        <f t="shared" si="82"/>
        <v>0</v>
      </c>
      <c r="AA41" s="80">
        <f t="shared" si="82"/>
        <v>0</v>
      </c>
      <c r="AB41" s="80">
        <f t="shared" si="82"/>
        <v>0</v>
      </c>
      <c r="AC41" s="80">
        <f t="shared" si="82"/>
        <v>0</v>
      </c>
      <c r="AD41" s="80">
        <f t="shared" si="82"/>
        <v>0</v>
      </c>
      <c r="AE41" s="80">
        <f t="shared" si="64"/>
        <v>0</v>
      </c>
      <c r="AF41" s="80">
        <f t="shared" si="64"/>
        <v>0</v>
      </c>
      <c r="AG41" s="80">
        <f t="shared" si="64"/>
        <v>0</v>
      </c>
      <c r="AH41" s="80">
        <f t="shared" si="64"/>
        <v>0</v>
      </c>
      <c r="AI41" s="80">
        <f t="shared" si="64"/>
        <v>0</v>
      </c>
      <c r="AJ41" s="80">
        <f t="shared" si="64"/>
        <v>0</v>
      </c>
      <c r="AK41" s="80">
        <f t="shared" si="64"/>
        <v>0</v>
      </c>
      <c r="AL41" s="80">
        <f t="shared" si="64"/>
        <v>0</v>
      </c>
      <c r="AM41" s="80">
        <f t="shared" si="64"/>
        <v>0</v>
      </c>
      <c r="AN41" s="80">
        <f t="shared" si="64"/>
        <v>0</v>
      </c>
      <c r="AO41" s="80">
        <f t="shared" si="64"/>
        <v>0</v>
      </c>
      <c r="AP41" s="80">
        <f t="shared" si="64"/>
        <v>0</v>
      </c>
      <c r="AQ41" s="80">
        <f t="shared" si="64"/>
        <v>0</v>
      </c>
      <c r="AR41" s="80">
        <f t="shared" si="64"/>
        <v>0</v>
      </c>
      <c r="AS41" s="80">
        <f t="shared" si="64"/>
        <v>0</v>
      </c>
      <c r="AT41" s="80">
        <f t="shared" si="64"/>
        <v>0</v>
      </c>
      <c r="AU41" s="80">
        <f t="shared" si="87"/>
        <v>0</v>
      </c>
      <c r="AV41" s="80">
        <f t="shared" si="87"/>
        <v>0</v>
      </c>
      <c r="AW41" s="80">
        <f t="shared" si="87"/>
        <v>0</v>
      </c>
      <c r="AX41" s="80">
        <f t="shared" si="87"/>
        <v>0</v>
      </c>
      <c r="AY41" s="80">
        <f t="shared" si="87"/>
        <v>2695.5</v>
      </c>
      <c r="AZ41" s="80">
        <f t="shared" si="87"/>
        <v>2695.5</v>
      </c>
      <c r="BA41" s="80">
        <f t="shared" si="87"/>
        <v>2695.5</v>
      </c>
      <c r="BB41" s="80">
        <f t="shared" si="87"/>
        <v>2695.5</v>
      </c>
      <c r="BC41" s="80">
        <f t="shared" si="87"/>
        <v>2322.2760454310164</v>
      </c>
      <c r="BD41" s="80">
        <f t="shared" si="87"/>
        <v>2322.2760454310164</v>
      </c>
      <c r="BE41" s="80">
        <f t="shared" si="87"/>
        <v>2322.2760454310164</v>
      </c>
      <c r="BF41" s="80">
        <f t="shared" si="87"/>
        <v>2322.2760454310164</v>
      </c>
      <c r="BG41" s="80">
        <f t="shared" si="87"/>
        <v>2322.2760454310164</v>
      </c>
      <c r="BH41" s="80">
        <f t="shared" si="87"/>
        <v>2322.2760454310164</v>
      </c>
      <c r="BI41" s="80">
        <f t="shared" si="87"/>
        <v>2322.2760454310164</v>
      </c>
      <c r="BJ41" s="80">
        <f t="shared" si="87"/>
        <v>2322.2760454310164</v>
      </c>
      <c r="BK41" s="80">
        <f t="shared" si="83"/>
        <v>2322.2760454310164</v>
      </c>
      <c r="BL41" s="80">
        <f t="shared" si="83"/>
        <v>2322.2760454310164</v>
      </c>
      <c r="BM41" s="80">
        <f t="shared" si="83"/>
        <v>2322.2760454310164</v>
      </c>
      <c r="BN41" s="80">
        <f t="shared" si="83"/>
        <v>2322.2760454310164</v>
      </c>
      <c r="BO41" s="80">
        <f t="shared" si="83"/>
        <v>2322.2760454310164</v>
      </c>
      <c r="BP41" s="80">
        <f t="shared" si="83"/>
        <v>2322.2760454310164</v>
      </c>
      <c r="BQ41" s="80">
        <f t="shared" si="83"/>
        <v>2322.2760454310164</v>
      </c>
      <c r="BR41" s="80">
        <f t="shared" si="83"/>
        <v>2322.2760454310164</v>
      </c>
      <c r="BS41" s="80">
        <f t="shared" si="83"/>
        <v>2322.2760454310164</v>
      </c>
      <c r="BT41" s="80">
        <f t="shared" si="83"/>
        <v>2322.2760454310164</v>
      </c>
      <c r="BU41" s="80">
        <f t="shared" si="83"/>
        <v>2322.2760454310164</v>
      </c>
      <c r="BV41" s="80">
        <f t="shared" si="83"/>
        <v>2322.2760454310164</v>
      </c>
      <c r="BW41" s="80">
        <f t="shared" si="83"/>
        <v>2322.2760454310164</v>
      </c>
      <c r="BX41" s="80">
        <f t="shared" si="83"/>
        <v>2322.2760454310164</v>
      </c>
      <c r="BY41" s="80">
        <f t="shared" si="83"/>
        <v>2322.2760454310164</v>
      </c>
      <c r="BZ41" s="80">
        <f t="shared" si="84"/>
        <v>2322.2760454310164</v>
      </c>
      <c r="CA41" s="80">
        <f t="shared" si="84"/>
        <v>2322.2760454310164</v>
      </c>
      <c r="CB41" s="80">
        <f t="shared" si="84"/>
        <v>2322.2760454310164</v>
      </c>
      <c r="CC41" s="80">
        <f t="shared" si="84"/>
        <v>2322.2760454310164</v>
      </c>
      <c r="CD41" s="80">
        <f t="shared" si="84"/>
        <v>2322.2760454310164</v>
      </c>
      <c r="CE41" s="80">
        <f t="shared" si="84"/>
        <v>2322.2760454310164</v>
      </c>
      <c r="CF41" s="80">
        <f t="shared" si="84"/>
        <v>2322.2760454310164</v>
      </c>
      <c r="CG41" s="80">
        <f t="shared" si="84"/>
        <v>2322.2760454310164</v>
      </c>
      <c r="CH41" s="80">
        <f t="shared" si="84"/>
        <v>2322.2760454310164</v>
      </c>
      <c r="CI41" s="80">
        <f t="shared" si="84"/>
        <v>2322.2760454310164</v>
      </c>
      <c r="CJ41" s="80">
        <f t="shared" si="84"/>
        <v>2322.2760454310164</v>
      </c>
      <c r="CK41" s="80">
        <f t="shared" si="84"/>
        <v>2322.2760454310164</v>
      </c>
      <c r="CL41" s="80">
        <f t="shared" si="84"/>
        <v>2322.2760454310164</v>
      </c>
      <c r="CM41" s="80">
        <f t="shared" si="84"/>
        <v>2322.2760454310164</v>
      </c>
      <c r="CN41" s="80">
        <f t="shared" si="84"/>
        <v>2322.2760454310164</v>
      </c>
      <c r="CO41" s="80">
        <f t="shared" si="84"/>
        <v>2322.2760454310164</v>
      </c>
      <c r="CP41" s="80">
        <f t="shared" si="85"/>
        <v>2322.2760454310164</v>
      </c>
      <c r="CQ41" s="80">
        <f t="shared" si="85"/>
        <v>2322.2760454310164</v>
      </c>
      <c r="CR41" s="80">
        <f t="shared" si="85"/>
        <v>2322.2760454310164</v>
      </c>
      <c r="CS41" s="80">
        <f t="shared" si="85"/>
        <v>2322.2760454310164</v>
      </c>
      <c r="CT41" s="80">
        <f t="shared" si="85"/>
        <v>2322.2760454310164</v>
      </c>
      <c r="CU41" s="80">
        <f t="shared" si="85"/>
        <v>2322.2760454310164</v>
      </c>
      <c r="CV41" s="80">
        <f t="shared" si="85"/>
        <v>2322.2760454310164</v>
      </c>
      <c r="CW41" s="80">
        <f t="shared" si="85"/>
        <v>2322.2760454310164</v>
      </c>
      <c r="CX41" s="80">
        <f t="shared" si="85"/>
        <v>2322.2760454310164</v>
      </c>
      <c r="CY41" s="80">
        <f t="shared" si="85"/>
        <v>2322.2760454310164</v>
      </c>
      <c r="CZ41" s="80">
        <f t="shared" si="85"/>
        <v>2322.2760454310164</v>
      </c>
      <c r="DA41" s="80">
        <f t="shared" si="85"/>
        <v>2322.2760454310164</v>
      </c>
      <c r="DB41" s="80">
        <f t="shared" si="85"/>
        <v>2322.2760454310164</v>
      </c>
      <c r="DC41" s="80">
        <f t="shared" si="85"/>
        <v>2322.2760454310164</v>
      </c>
      <c r="DD41" s="80">
        <f t="shared" si="85"/>
        <v>2322.2760454310164</v>
      </c>
      <c r="DE41" s="80">
        <f t="shared" si="85"/>
        <v>2322.2760454310164</v>
      </c>
      <c r="DF41" s="80">
        <f t="shared" si="86"/>
        <v>2322.2760454310164</v>
      </c>
      <c r="DG41" s="80">
        <f t="shared" si="86"/>
        <v>2322.2760454310164</v>
      </c>
      <c r="DH41" s="80">
        <f t="shared" si="86"/>
        <v>2322.2760454310164</v>
      </c>
      <c r="DI41" s="80">
        <f t="shared" si="86"/>
        <v>2322.2760454310164</v>
      </c>
      <c r="DJ41" s="80">
        <f t="shared" si="86"/>
        <v>2322.2760454310164</v>
      </c>
      <c r="DK41" s="80">
        <f t="shared" si="86"/>
        <v>2322.2760454310164</v>
      </c>
      <c r="DL41" s="80">
        <f t="shared" si="86"/>
        <v>2322.2760454310164</v>
      </c>
      <c r="DM41" s="80">
        <f t="shared" si="86"/>
        <v>2322.2760454310164</v>
      </c>
      <c r="DN41" s="80">
        <f t="shared" si="86"/>
        <v>2322.2760454310164</v>
      </c>
      <c r="DO41" s="80">
        <f t="shared" si="86"/>
        <v>2322.2760454310164</v>
      </c>
      <c r="DP41" s="80">
        <f t="shared" si="86"/>
        <v>2322.2760454310164</v>
      </c>
      <c r="DQ41" s="80">
        <f t="shared" si="86"/>
        <v>2322.2760454310164</v>
      </c>
      <c r="DR41" s="80">
        <f t="shared" si="86"/>
        <v>2322.2760454310164</v>
      </c>
      <c r="DS41" s="80">
        <f t="shared" si="86"/>
        <v>2322.2760454310164</v>
      </c>
      <c r="DT41" s="80">
        <f t="shared" si="86"/>
        <v>2322.2760454310164</v>
      </c>
      <c r="DU41" s="80">
        <f t="shared" si="86"/>
        <v>2322.2760454310164</v>
      </c>
      <c r="DV41" s="80">
        <f t="shared" si="76"/>
        <v>2322.2760454310164</v>
      </c>
      <c r="DW41" s="80">
        <f t="shared" si="76"/>
        <v>2322.2760454310164</v>
      </c>
      <c r="DX41" s="80">
        <f t="shared" si="76"/>
        <v>2322.2760454310164</v>
      </c>
      <c r="DY41" s="80">
        <f t="shared" si="76"/>
        <v>2322.2760454310164</v>
      </c>
      <c r="DZ41" s="80">
        <f t="shared" si="76"/>
        <v>2322.2760454310164</v>
      </c>
      <c r="EA41" s="80">
        <f t="shared" si="76"/>
        <v>2322.2760454310164</v>
      </c>
      <c r="EB41" s="80">
        <f t="shared" si="76"/>
        <v>2322.2760454310164</v>
      </c>
      <c r="EC41" s="80">
        <f t="shared" si="76"/>
        <v>2322.2760454310164</v>
      </c>
      <c r="ED41" s="80">
        <f t="shared" si="77"/>
        <v>2322.2760454310164</v>
      </c>
      <c r="EE41" s="80">
        <f t="shared" si="77"/>
        <v>2322.2760454310164</v>
      </c>
      <c r="EF41" s="80">
        <f t="shared" si="77"/>
        <v>2322.2760454310164</v>
      </c>
      <c r="EG41" s="80">
        <f t="shared" si="77"/>
        <v>2322.2760454310164</v>
      </c>
      <c r="EH41" s="80">
        <f t="shared" si="77"/>
        <v>2322.2760454310164</v>
      </c>
      <c r="EI41" s="80">
        <f t="shared" si="77"/>
        <v>2322.2760454310164</v>
      </c>
      <c r="EJ41" s="80">
        <f t="shared" si="77"/>
        <v>2322.2760454310164</v>
      </c>
      <c r="EK41" s="80">
        <f t="shared" si="77"/>
        <v>2322.2760454310164</v>
      </c>
      <c r="EL41" s="80">
        <f t="shared" si="77"/>
        <v>2322.2760454310164</v>
      </c>
      <c r="EM41" s="80">
        <f t="shared" si="77"/>
        <v>2322.2760454310164</v>
      </c>
      <c r="EN41" s="80">
        <f t="shared" si="77"/>
        <v>2322.2760454310164</v>
      </c>
      <c r="EO41" s="80">
        <f t="shared" si="77"/>
        <v>2322.2760454310164</v>
      </c>
      <c r="EP41" s="80">
        <f t="shared" si="77"/>
        <v>2322.2760454310164</v>
      </c>
      <c r="EQ41" s="80">
        <f t="shared" si="77"/>
        <v>2322.2760454310164</v>
      </c>
      <c r="ER41" s="80">
        <f t="shared" si="77"/>
        <v>2322.2760454310164</v>
      </c>
      <c r="ES41" s="80">
        <f t="shared" si="77"/>
        <v>2322.2760454310164</v>
      </c>
      <c r="ET41" s="80">
        <f t="shared" si="78"/>
        <v>2322.2760454310164</v>
      </c>
      <c r="EU41" s="80">
        <f t="shared" si="78"/>
        <v>2322.2760454310164</v>
      </c>
      <c r="EV41" s="80">
        <f t="shared" si="78"/>
        <v>2322.2760454310164</v>
      </c>
      <c r="EW41" s="80">
        <f t="shared" si="78"/>
        <v>2322.2760454310164</v>
      </c>
      <c r="EX41" s="80">
        <f t="shared" si="78"/>
        <v>2322.2760454310164</v>
      </c>
      <c r="EY41" s="80">
        <f t="shared" si="78"/>
        <v>2322.2760454310164</v>
      </c>
      <c r="EZ41" s="80">
        <f t="shared" si="78"/>
        <v>2322.2760454310164</v>
      </c>
      <c r="FA41" s="80">
        <f t="shared" si="78"/>
        <v>2322.2760454310164</v>
      </c>
      <c r="FB41" s="80">
        <f t="shared" si="78"/>
        <v>2322.2760454310164</v>
      </c>
      <c r="FC41" s="80">
        <f t="shared" si="78"/>
        <v>2322.2760454310164</v>
      </c>
      <c r="FD41" s="80">
        <f t="shared" si="78"/>
        <v>2322.2760454310164</v>
      </c>
      <c r="FE41" s="80">
        <f t="shared" si="78"/>
        <v>2322.2760454310164</v>
      </c>
      <c r="FF41" s="80">
        <f t="shared" si="78"/>
        <v>2322.2760454310164</v>
      </c>
      <c r="FG41" s="80">
        <f t="shared" si="78"/>
        <v>2322.2760454310164</v>
      </c>
      <c r="FH41" s="80">
        <f t="shared" si="78"/>
        <v>2322.2760454310164</v>
      </c>
      <c r="FI41" s="80">
        <f t="shared" si="78"/>
        <v>2322.2760454310164</v>
      </c>
      <c r="FJ41" s="80">
        <f t="shared" si="79"/>
        <v>2322.2760454310164</v>
      </c>
      <c r="FK41" s="80">
        <f t="shared" si="79"/>
        <v>2322.2760454310164</v>
      </c>
      <c r="FL41" s="80">
        <f t="shared" si="79"/>
        <v>2322.2760454310164</v>
      </c>
      <c r="FM41" s="80">
        <f t="shared" si="79"/>
        <v>2322.2760454310164</v>
      </c>
      <c r="FN41" s="80">
        <f t="shared" si="79"/>
        <v>2322.2760454310164</v>
      </c>
      <c r="FO41" s="80">
        <f t="shared" si="79"/>
        <v>2322.2760454310164</v>
      </c>
      <c r="FP41" s="80">
        <f t="shared" si="79"/>
        <v>2322.2760454310164</v>
      </c>
      <c r="FQ41" s="80">
        <f t="shared" si="79"/>
        <v>2322.2760454310164</v>
      </c>
      <c r="FR41" s="80">
        <f t="shared" si="71"/>
        <v>2322.2760454310164</v>
      </c>
      <c r="FS41" s="80">
        <f t="shared" si="71"/>
        <v>2322.2760454310164</v>
      </c>
      <c r="FT41" s="80">
        <f t="shared" si="71"/>
        <v>2322.2760454310164</v>
      </c>
      <c r="FU41" s="80">
        <f t="shared" si="71"/>
        <v>2322.2760454310164</v>
      </c>
      <c r="FV41" s="80">
        <f t="shared" si="71"/>
        <v>2322.2760454310164</v>
      </c>
      <c r="FW41" s="80">
        <f t="shared" si="71"/>
        <v>2322.2760454310164</v>
      </c>
      <c r="FX41" s="80">
        <f t="shared" si="71"/>
        <v>2322.2760454310164</v>
      </c>
      <c r="FY41" s="80">
        <f t="shared" si="71"/>
        <v>2322.2760454310164</v>
      </c>
      <c r="FZ41" s="80">
        <f t="shared" si="71"/>
        <v>2322.2760454310164</v>
      </c>
      <c r="GA41" s="80">
        <f t="shared" si="71"/>
        <v>2322.2760454310164</v>
      </c>
      <c r="GB41" s="80">
        <f t="shared" si="71"/>
        <v>2322.2760454310164</v>
      </c>
      <c r="GC41" s="80">
        <f t="shared" si="71"/>
        <v>2322.2760454310164</v>
      </c>
      <c r="GD41" s="80">
        <f t="shared" si="71"/>
        <v>2322.2760454310164</v>
      </c>
      <c r="GE41" s="80">
        <f t="shared" si="71"/>
        <v>2322.2760454310164</v>
      </c>
      <c r="GF41" s="80">
        <f t="shared" si="71"/>
        <v>2322.2760454310164</v>
      </c>
      <c r="GG41" s="80">
        <f t="shared" si="72"/>
        <v>2322.2760454310164</v>
      </c>
      <c r="GH41" s="80">
        <f t="shared" si="72"/>
        <v>2322.2760454310164</v>
      </c>
      <c r="GI41" s="80">
        <f t="shared" si="72"/>
        <v>2322.2760454310164</v>
      </c>
      <c r="GJ41" s="80">
        <f t="shared" si="72"/>
        <v>2322.2760454310164</v>
      </c>
      <c r="GK41" s="80">
        <f t="shared" si="72"/>
        <v>2322.2760454310164</v>
      </c>
      <c r="GL41" s="80">
        <f t="shared" si="72"/>
        <v>2322.2760454310164</v>
      </c>
      <c r="GM41" s="80">
        <f t="shared" si="72"/>
        <v>2322.2760454310164</v>
      </c>
      <c r="GN41" s="80">
        <f t="shared" si="72"/>
        <v>2322.2760454310164</v>
      </c>
      <c r="GO41" s="80">
        <f t="shared" si="72"/>
        <v>2322.2760454310164</v>
      </c>
      <c r="GP41" s="80">
        <f t="shared" si="72"/>
        <v>2322.2760454310164</v>
      </c>
      <c r="GQ41" s="80">
        <f t="shared" si="72"/>
        <v>0</v>
      </c>
      <c r="GR41" s="80">
        <f t="shared" si="72"/>
        <v>0</v>
      </c>
      <c r="GS41" s="80">
        <f t="shared" si="72"/>
        <v>0</v>
      </c>
      <c r="GT41" s="80">
        <f t="shared" si="72"/>
        <v>0</v>
      </c>
      <c r="GU41" s="80">
        <f t="shared" si="72"/>
        <v>0</v>
      </c>
      <c r="GV41" s="80">
        <f t="shared" si="72"/>
        <v>0</v>
      </c>
      <c r="GW41" s="80">
        <f t="shared" si="66"/>
        <v>0</v>
      </c>
      <c r="GX41" s="80">
        <f t="shared" si="66"/>
        <v>0</v>
      </c>
      <c r="GY41" s="80">
        <f t="shared" si="66"/>
        <v>0</v>
      </c>
      <c r="GZ41" s="80">
        <f t="shared" si="66"/>
        <v>0</v>
      </c>
      <c r="HA41" s="80">
        <f t="shared" si="66"/>
        <v>0</v>
      </c>
      <c r="HB41" s="80">
        <f t="shared" si="66"/>
        <v>0</v>
      </c>
      <c r="HC41" s="80">
        <f t="shared" si="66"/>
        <v>0</v>
      </c>
      <c r="HD41" s="80">
        <f t="shared" si="66"/>
        <v>0</v>
      </c>
      <c r="HE41" s="80">
        <f t="shared" si="66"/>
        <v>0</v>
      </c>
      <c r="HF41" s="80">
        <f t="shared" si="66"/>
        <v>0</v>
      </c>
      <c r="HG41" s="80">
        <f t="shared" si="66"/>
        <v>0</v>
      </c>
      <c r="HH41" s="80">
        <f t="shared" si="66"/>
        <v>0</v>
      </c>
      <c r="HI41" s="80">
        <f t="shared" si="66"/>
        <v>0</v>
      </c>
      <c r="HJ41" s="80">
        <f t="shared" si="66"/>
        <v>0</v>
      </c>
      <c r="HK41" s="80">
        <f t="shared" si="66"/>
        <v>0</v>
      </c>
      <c r="HL41" s="80">
        <f t="shared" si="66"/>
        <v>0</v>
      </c>
      <c r="HM41" s="80">
        <f t="shared" si="80"/>
        <v>0</v>
      </c>
      <c r="HN41" s="80">
        <f t="shared" si="80"/>
        <v>0</v>
      </c>
      <c r="HO41" s="80">
        <f t="shared" si="80"/>
        <v>0</v>
      </c>
      <c r="HP41" s="80">
        <f t="shared" si="80"/>
        <v>0</v>
      </c>
      <c r="HQ41" s="80">
        <f t="shared" si="80"/>
        <v>0</v>
      </c>
      <c r="HR41" s="80">
        <f t="shared" si="80"/>
        <v>0</v>
      </c>
      <c r="HS41" s="80">
        <f t="shared" si="80"/>
        <v>0</v>
      </c>
      <c r="HT41" s="80">
        <f t="shared" si="80"/>
        <v>0</v>
      </c>
      <c r="HU41" s="80">
        <f t="shared" si="80"/>
        <v>0</v>
      </c>
      <c r="HV41" s="80">
        <f t="shared" si="80"/>
        <v>0</v>
      </c>
      <c r="HW41" s="80">
        <f t="shared" si="80"/>
        <v>0</v>
      </c>
      <c r="HX41" s="80">
        <f t="shared" si="80"/>
        <v>0</v>
      </c>
      <c r="HY41" s="80">
        <f t="shared" si="80"/>
        <v>0</v>
      </c>
      <c r="HZ41" s="80">
        <f t="shared" si="67"/>
        <v>0</v>
      </c>
      <c r="IA41" s="80">
        <f t="shared" si="67"/>
        <v>0</v>
      </c>
      <c r="IB41" s="80">
        <f t="shared" si="67"/>
        <v>0</v>
      </c>
      <c r="IC41" s="80">
        <f t="shared" si="67"/>
        <v>0</v>
      </c>
      <c r="ID41" s="80">
        <f t="shared" si="67"/>
        <v>0</v>
      </c>
      <c r="IE41" s="80">
        <f t="shared" si="67"/>
        <v>0</v>
      </c>
      <c r="IF41" s="80">
        <f t="shared" si="67"/>
        <v>0</v>
      </c>
      <c r="IG41" s="80">
        <f t="shared" si="67"/>
        <v>0</v>
      </c>
      <c r="IH41" s="80">
        <f t="shared" si="67"/>
        <v>0</v>
      </c>
      <c r="II41" s="80">
        <f t="shared" si="67"/>
        <v>0</v>
      </c>
      <c r="IJ41" s="80">
        <f t="shared" si="67"/>
        <v>0</v>
      </c>
      <c r="IK41" s="80">
        <f t="shared" si="67"/>
        <v>0</v>
      </c>
      <c r="IL41" s="80">
        <f t="shared" si="67"/>
        <v>0</v>
      </c>
      <c r="IM41" s="80">
        <f t="shared" si="67"/>
        <v>0</v>
      </c>
      <c r="IN41" s="80">
        <f t="shared" si="67"/>
        <v>0</v>
      </c>
      <c r="IO41" s="80">
        <f t="shared" si="65"/>
        <v>0</v>
      </c>
      <c r="IP41" s="80">
        <f t="shared" si="65"/>
        <v>0</v>
      </c>
      <c r="IQ41" s="80">
        <f t="shared" si="65"/>
        <v>0</v>
      </c>
      <c r="IR41" s="80">
        <f t="shared" si="65"/>
        <v>0</v>
      </c>
      <c r="IS41" s="80">
        <f t="shared" si="65"/>
        <v>0</v>
      </c>
      <c r="IT41" s="80">
        <f t="shared" si="65"/>
        <v>0</v>
      </c>
      <c r="IU41" s="80">
        <f t="shared" si="65"/>
        <v>0</v>
      </c>
      <c r="IV41" s="80">
        <f t="shared" si="65"/>
        <v>0</v>
      </c>
      <c r="IW41" s="80">
        <f t="shared" si="65"/>
        <v>0</v>
      </c>
      <c r="IX41" s="80">
        <f t="shared" si="65"/>
        <v>0</v>
      </c>
      <c r="IY41" s="80">
        <f t="shared" si="65"/>
        <v>0</v>
      </c>
      <c r="IZ41" s="80">
        <f t="shared" si="65"/>
        <v>0</v>
      </c>
      <c r="JA41" s="80">
        <f t="shared" si="65"/>
        <v>0</v>
      </c>
      <c r="JB41" s="80">
        <f t="shared" si="65"/>
        <v>0</v>
      </c>
      <c r="JC41" s="80">
        <f t="shared" si="65"/>
        <v>0</v>
      </c>
      <c r="JD41" s="80">
        <f t="shared" si="65"/>
        <v>0</v>
      </c>
      <c r="JE41" s="80">
        <f t="shared" si="81"/>
        <v>0</v>
      </c>
      <c r="JF41" s="80">
        <f t="shared" si="81"/>
        <v>0</v>
      </c>
      <c r="JG41" s="80">
        <f t="shared" si="81"/>
        <v>0</v>
      </c>
      <c r="JH41" s="80">
        <f t="shared" si="81"/>
        <v>0</v>
      </c>
      <c r="JI41" s="80">
        <f t="shared" si="81"/>
        <v>0</v>
      </c>
    </row>
    <row r="42" spans="5:269" x14ac:dyDescent="0.25">
      <c r="E42">
        <f t="shared" si="26"/>
        <v>38</v>
      </c>
      <c r="F42">
        <f t="shared" si="20"/>
        <v>4</v>
      </c>
      <c r="G42">
        <f t="shared" si="27"/>
        <v>152</v>
      </c>
      <c r="H42" s="86">
        <f t="shared" si="21"/>
        <v>0.97435897435897434</v>
      </c>
      <c r="I42" s="80">
        <f t="shared" si="22"/>
        <v>10782</v>
      </c>
      <c r="J42" s="80">
        <f t="shared" si="31"/>
        <v>2322.2760454310164</v>
      </c>
      <c r="K42">
        <f t="shared" si="23"/>
        <v>42</v>
      </c>
      <c r="L42">
        <f t="shared" si="24"/>
        <v>186</v>
      </c>
      <c r="M42">
        <f t="shared" si="28"/>
        <v>46905</v>
      </c>
      <c r="O42" s="80">
        <f t="shared" si="82"/>
        <v>0</v>
      </c>
      <c r="P42" s="80">
        <f t="shared" si="82"/>
        <v>0</v>
      </c>
      <c r="Q42" s="80">
        <f t="shared" si="82"/>
        <v>0</v>
      </c>
      <c r="R42" s="80">
        <f t="shared" si="82"/>
        <v>0</v>
      </c>
      <c r="S42" s="80">
        <f t="shared" si="82"/>
        <v>0</v>
      </c>
      <c r="T42" s="80">
        <f t="shared" si="82"/>
        <v>0</v>
      </c>
      <c r="U42" s="80">
        <f t="shared" si="82"/>
        <v>0</v>
      </c>
      <c r="V42" s="80">
        <f t="shared" si="82"/>
        <v>0</v>
      </c>
      <c r="W42" s="80">
        <f t="shared" si="82"/>
        <v>0</v>
      </c>
      <c r="X42" s="80">
        <f t="shared" si="82"/>
        <v>0</v>
      </c>
      <c r="Y42" s="80">
        <f t="shared" si="82"/>
        <v>0</v>
      </c>
      <c r="Z42" s="80">
        <f t="shared" si="82"/>
        <v>0</v>
      </c>
      <c r="AA42" s="80">
        <f t="shared" si="82"/>
        <v>0</v>
      </c>
      <c r="AB42" s="80">
        <f t="shared" si="82"/>
        <v>0</v>
      </c>
      <c r="AC42" s="80">
        <f t="shared" si="82"/>
        <v>0</v>
      </c>
      <c r="AD42" s="80">
        <f t="shared" si="82"/>
        <v>0</v>
      </c>
      <c r="AE42" s="80">
        <f t="shared" si="64"/>
        <v>0</v>
      </c>
      <c r="AF42" s="80">
        <f t="shared" si="64"/>
        <v>0</v>
      </c>
      <c r="AG42" s="80">
        <f t="shared" si="64"/>
        <v>0</v>
      </c>
      <c r="AH42" s="80">
        <f t="shared" si="64"/>
        <v>0</v>
      </c>
      <c r="AI42" s="80">
        <f t="shared" si="64"/>
        <v>0</v>
      </c>
      <c r="AJ42" s="80">
        <f t="shared" si="64"/>
        <v>0</v>
      </c>
      <c r="AK42" s="80">
        <f t="shared" si="64"/>
        <v>0</v>
      </c>
      <c r="AL42" s="80">
        <f t="shared" si="64"/>
        <v>0</v>
      </c>
      <c r="AM42" s="80">
        <f t="shared" si="64"/>
        <v>0</v>
      </c>
      <c r="AN42" s="80">
        <f t="shared" si="64"/>
        <v>0</v>
      </c>
      <c r="AO42" s="80">
        <f t="shared" si="64"/>
        <v>0</v>
      </c>
      <c r="AP42" s="80">
        <f t="shared" si="64"/>
        <v>0</v>
      </c>
      <c r="AQ42" s="80">
        <f t="shared" si="64"/>
        <v>0</v>
      </c>
      <c r="AR42" s="80">
        <f t="shared" si="64"/>
        <v>0</v>
      </c>
      <c r="AS42" s="80">
        <f t="shared" si="64"/>
        <v>0</v>
      </c>
      <c r="AT42" s="80">
        <f t="shared" si="64"/>
        <v>0</v>
      </c>
      <c r="AU42" s="80">
        <f t="shared" si="87"/>
        <v>0</v>
      </c>
      <c r="AV42" s="80">
        <f t="shared" si="87"/>
        <v>0</v>
      </c>
      <c r="AW42" s="80">
        <f t="shared" si="87"/>
        <v>0</v>
      </c>
      <c r="AX42" s="80">
        <f t="shared" si="87"/>
        <v>0</v>
      </c>
      <c r="AY42" s="80">
        <f t="shared" si="87"/>
        <v>0</v>
      </c>
      <c r="AZ42" s="80">
        <f t="shared" si="87"/>
        <v>2695.5</v>
      </c>
      <c r="BA42" s="80">
        <f t="shared" si="87"/>
        <v>2695.5</v>
      </c>
      <c r="BB42" s="80">
        <f t="shared" si="87"/>
        <v>2695.5</v>
      </c>
      <c r="BC42" s="80">
        <f t="shared" si="87"/>
        <v>2695.5</v>
      </c>
      <c r="BD42" s="80">
        <f t="shared" si="87"/>
        <v>2322.2760454310164</v>
      </c>
      <c r="BE42" s="80">
        <f t="shared" si="87"/>
        <v>2322.2760454310164</v>
      </c>
      <c r="BF42" s="80">
        <f t="shared" si="87"/>
        <v>2322.2760454310164</v>
      </c>
      <c r="BG42" s="80">
        <f t="shared" si="87"/>
        <v>2322.2760454310164</v>
      </c>
      <c r="BH42" s="80">
        <f t="shared" si="87"/>
        <v>2322.2760454310164</v>
      </c>
      <c r="BI42" s="80">
        <f t="shared" si="87"/>
        <v>2322.2760454310164</v>
      </c>
      <c r="BJ42" s="80">
        <f t="shared" si="87"/>
        <v>2322.2760454310164</v>
      </c>
      <c r="BK42" s="80">
        <f t="shared" si="83"/>
        <v>2322.2760454310164</v>
      </c>
      <c r="BL42" s="80">
        <f t="shared" si="83"/>
        <v>2322.2760454310164</v>
      </c>
      <c r="BM42" s="80">
        <f t="shared" si="83"/>
        <v>2322.2760454310164</v>
      </c>
      <c r="BN42" s="80">
        <f t="shared" si="83"/>
        <v>2322.2760454310164</v>
      </c>
      <c r="BO42" s="80">
        <f t="shared" si="83"/>
        <v>2322.2760454310164</v>
      </c>
      <c r="BP42" s="80">
        <f t="shared" si="83"/>
        <v>2322.2760454310164</v>
      </c>
      <c r="BQ42" s="80">
        <f t="shared" si="83"/>
        <v>2322.2760454310164</v>
      </c>
      <c r="BR42" s="80">
        <f t="shared" si="83"/>
        <v>2322.2760454310164</v>
      </c>
      <c r="BS42" s="80">
        <f t="shared" si="83"/>
        <v>2322.2760454310164</v>
      </c>
      <c r="BT42" s="80">
        <f t="shared" si="83"/>
        <v>2322.2760454310164</v>
      </c>
      <c r="BU42" s="80">
        <f t="shared" si="83"/>
        <v>2322.2760454310164</v>
      </c>
      <c r="BV42" s="80">
        <f t="shared" si="83"/>
        <v>2322.2760454310164</v>
      </c>
      <c r="BW42" s="80">
        <f t="shared" si="83"/>
        <v>2322.2760454310164</v>
      </c>
      <c r="BX42" s="80">
        <f t="shared" si="83"/>
        <v>2322.2760454310164</v>
      </c>
      <c r="BY42" s="80">
        <f t="shared" si="83"/>
        <v>2322.2760454310164</v>
      </c>
      <c r="BZ42" s="80">
        <f t="shared" si="84"/>
        <v>2322.2760454310164</v>
      </c>
      <c r="CA42" s="80">
        <f t="shared" si="84"/>
        <v>2322.2760454310164</v>
      </c>
      <c r="CB42" s="80">
        <f t="shared" si="84"/>
        <v>2322.2760454310164</v>
      </c>
      <c r="CC42" s="80">
        <f t="shared" si="84"/>
        <v>2322.2760454310164</v>
      </c>
      <c r="CD42" s="80">
        <f t="shared" si="84"/>
        <v>2322.2760454310164</v>
      </c>
      <c r="CE42" s="80">
        <f t="shared" si="84"/>
        <v>2322.2760454310164</v>
      </c>
      <c r="CF42" s="80">
        <f t="shared" si="84"/>
        <v>2322.2760454310164</v>
      </c>
      <c r="CG42" s="80">
        <f t="shared" si="84"/>
        <v>2322.2760454310164</v>
      </c>
      <c r="CH42" s="80">
        <f t="shared" si="84"/>
        <v>2322.2760454310164</v>
      </c>
      <c r="CI42" s="80">
        <f t="shared" si="84"/>
        <v>2322.2760454310164</v>
      </c>
      <c r="CJ42" s="80">
        <f t="shared" si="84"/>
        <v>2322.2760454310164</v>
      </c>
      <c r="CK42" s="80">
        <f t="shared" si="84"/>
        <v>2322.2760454310164</v>
      </c>
      <c r="CL42" s="80">
        <f t="shared" si="84"/>
        <v>2322.2760454310164</v>
      </c>
      <c r="CM42" s="80">
        <f t="shared" si="84"/>
        <v>2322.2760454310164</v>
      </c>
      <c r="CN42" s="80">
        <f t="shared" si="84"/>
        <v>2322.2760454310164</v>
      </c>
      <c r="CO42" s="80">
        <f t="shared" si="84"/>
        <v>2322.2760454310164</v>
      </c>
      <c r="CP42" s="80">
        <f t="shared" si="85"/>
        <v>2322.2760454310164</v>
      </c>
      <c r="CQ42" s="80">
        <f t="shared" si="85"/>
        <v>2322.2760454310164</v>
      </c>
      <c r="CR42" s="80">
        <f t="shared" si="85"/>
        <v>2322.2760454310164</v>
      </c>
      <c r="CS42" s="80">
        <f t="shared" si="85"/>
        <v>2322.2760454310164</v>
      </c>
      <c r="CT42" s="80">
        <f t="shared" si="85"/>
        <v>2322.2760454310164</v>
      </c>
      <c r="CU42" s="80">
        <f t="shared" si="85"/>
        <v>2322.2760454310164</v>
      </c>
      <c r="CV42" s="80">
        <f t="shared" si="85"/>
        <v>2322.2760454310164</v>
      </c>
      <c r="CW42" s="80">
        <f t="shared" si="85"/>
        <v>2322.2760454310164</v>
      </c>
      <c r="CX42" s="80">
        <f t="shared" si="85"/>
        <v>2322.2760454310164</v>
      </c>
      <c r="CY42" s="80">
        <f t="shared" si="85"/>
        <v>2322.2760454310164</v>
      </c>
      <c r="CZ42" s="80">
        <f t="shared" si="85"/>
        <v>2322.2760454310164</v>
      </c>
      <c r="DA42" s="80">
        <f t="shared" si="85"/>
        <v>2322.2760454310164</v>
      </c>
      <c r="DB42" s="80">
        <f t="shared" si="85"/>
        <v>2322.2760454310164</v>
      </c>
      <c r="DC42" s="80">
        <f t="shared" si="85"/>
        <v>2322.2760454310164</v>
      </c>
      <c r="DD42" s="80">
        <f t="shared" si="85"/>
        <v>2322.2760454310164</v>
      </c>
      <c r="DE42" s="80">
        <f t="shared" si="85"/>
        <v>2322.2760454310164</v>
      </c>
      <c r="DF42" s="80">
        <f t="shared" si="86"/>
        <v>2322.2760454310164</v>
      </c>
      <c r="DG42" s="80">
        <f t="shared" si="86"/>
        <v>2322.2760454310164</v>
      </c>
      <c r="DH42" s="80">
        <f t="shared" si="86"/>
        <v>2322.2760454310164</v>
      </c>
      <c r="DI42" s="80">
        <f t="shared" si="86"/>
        <v>2322.2760454310164</v>
      </c>
      <c r="DJ42" s="80">
        <f t="shared" si="86"/>
        <v>2322.2760454310164</v>
      </c>
      <c r="DK42" s="80">
        <f t="shared" si="86"/>
        <v>2322.2760454310164</v>
      </c>
      <c r="DL42" s="80">
        <f t="shared" si="86"/>
        <v>2322.2760454310164</v>
      </c>
      <c r="DM42" s="80">
        <f t="shared" si="86"/>
        <v>2322.2760454310164</v>
      </c>
      <c r="DN42" s="80">
        <f t="shared" si="86"/>
        <v>2322.2760454310164</v>
      </c>
      <c r="DO42" s="80">
        <f t="shared" si="86"/>
        <v>2322.2760454310164</v>
      </c>
      <c r="DP42" s="80">
        <f t="shared" si="86"/>
        <v>2322.2760454310164</v>
      </c>
      <c r="DQ42" s="80">
        <f t="shared" si="86"/>
        <v>2322.2760454310164</v>
      </c>
      <c r="DR42" s="80">
        <f t="shared" si="86"/>
        <v>2322.2760454310164</v>
      </c>
      <c r="DS42" s="80">
        <f t="shared" si="86"/>
        <v>2322.2760454310164</v>
      </c>
      <c r="DT42" s="80">
        <f t="shared" si="86"/>
        <v>2322.2760454310164</v>
      </c>
      <c r="DU42" s="80">
        <f t="shared" si="86"/>
        <v>2322.2760454310164</v>
      </c>
      <c r="DV42" s="80">
        <f t="shared" si="76"/>
        <v>2322.2760454310164</v>
      </c>
      <c r="DW42" s="80">
        <f t="shared" si="76"/>
        <v>2322.2760454310164</v>
      </c>
      <c r="DX42" s="80">
        <f t="shared" si="76"/>
        <v>2322.2760454310164</v>
      </c>
      <c r="DY42" s="80">
        <f t="shared" si="76"/>
        <v>2322.2760454310164</v>
      </c>
      <c r="DZ42" s="80">
        <f t="shared" si="76"/>
        <v>2322.2760454310164</v>
      </c>
      <c r="EA42" s="80">
        <f t="shared" si="76"/>
        <v>2322.2760454310164</v>
      </c>
      <c r="EB42" s="80">
        <f t="shared" si="76"/>
        <v>2322.2760454310164</v>
      </c>
      <c r="EC42" s="80">
        <f t="shared" si="76"/>
        <v>2322.2760454310164</v>
      </c>
      <c r="ED42" s="80">
        <f t="shared" si="77"/>
        <v>2322.2760454310164</v>
      </c>
      <c r="EE42" s="80">
        <f t="shared" si="77"/>
        <v>2322.2760454310164</v>
      </c>
      <c r="EF42" s="80">
        <f t="shared" si="77"/>
        <v>2322.2760454310164</v>
      </c>
      <c r="EG42" s="80">
        <f t="shared" si="77"/>
        <v>2322.2760454310164</v>
      </c>
      <c r="EH42" s="80">
        <f t="shared" si="77"/>
        <v>2322.2760454310164</v>
      </c>
      <c r="EI42" s="80">
        <f t="shared" si="77"/>
        <v>2322.2760454310164</v>
      </c>
      <c r="EJ42" s="80">
        <f t="shared" si="77"/>
        <v>2322.2760454310164</v>
      </c>
      <c r="EK42" s="80">
        <f t="shared" si="77"/>
        <v>2322.2760454310164</v>
      </c>
      <c r="EL42" s="80">
        <f t="shared" si="77"/>
        <v>2322.2760454310164</v>
      </c>
      <c r="EM42" s="80">
        <f t="shared" si="77"/>
        <v>2322.2760454310164</v>
      </c>
      <c r="EN42" s="80">
        <f t="shared" si="77"/>
        <v>2322.2760454310164</v>
      </c>
      <c r="EO42" s="80">
        <f t="shared" si="77"/>
        <v>2322.2760454310164</v>
      </c>
      <c r="EP42" s="80">
        <f t="shared" si="77"/>
        <v>2322.2760454310164</v>
      </c>
      <c r="EQ42" s="80">
        <f t="shared" si="77"/>
        <v>2322.2760454310164</v>
      </c>
      <c r="ER42" s="80">
        <f t="shared" si="77"/>
        <v>2322.2760454310164</v>
      </c>
      <c r="ES42" s="80">
        <f t="shared" si="77"/>
        <v>2322.2760454310164</v>
      </c>
      <c r="ET42" s="80">
        <f t="shared" si="78"/>
        <v>2322.2760454310164</v>
      </c>
      <c r="EU42" s="80">
        <f t="shared" si="78"/>
        <v>2322.2760454310164</v>
      </c>
      <c r="EV42" s="80">
        <f t="shared" si="78"/>
        <v>2322.2760454310164</v>
      </c>
      <c r="EW42" s="80">
        <f t="shared" si="78"/>
        <v>2322.2760454310164</v>
      </c>
      <c r="EX42" s="80">
        <f t="shared" si="78"/>
        <v>2322.2760454310164</v>
      </c>
      <c r="EY42" s="80">
        <f t="shared" si="78"/>
        <v>2322.2760454310164</v>
      </c>
      <c r="EZ42" s="80">
        <f t="shared" si="78"/>
        <v>2322.2760454310164</v>
      </c>
      <c r="FA42" s="80">
        <f t="shared" si="78"/>
        <v>2322.2760454310164</v>
      </c>
      <c r="FB42" s="80">
        <f t="shared" si="78"/>
        <v>2322.2760454310164</v>
      </c>
      <c r="FC42" s="80">
        <f t="shared" si="78"/>
        <v>2322.2760454310164</v>
      </c>
      <c r="FD42" s="80">
        <f t="shared" si="78"/>
        <v>2322.2760454310164</v>
      </c>
      <c r="FE42" s="80">
        <f t="shared" si="78"/>
        <v>2322.2760454310164</v>
      </c>
      <c r="FF42" s="80">
        <f t="shared" si="78"/>
        <v>2322.2760454310164</v>
      </c>
      <c r="FG42" s="80">
        <f t="shared" si="78"/>
        <v>2322.2760454310164</v>
      </c>
      <c r="FH42" s="80">
        <f t="shared" si="78"/>
        <v>2322.2760454310164</v>
      </c>
      <c r="FI42" s="80">
        <f t="shared" si="78"/>
        <v>2322.2760454310164</v>
      </c>
      <c r="FJ42" s="80">
        <f t="shared" si="79"/>
        <v>2322.2760454310164</v>
      </c>
      <c r="FK42" s="80">
        <f t="shared" si="79"/>
        <v>2322.2760454310164</v>
      </c>
      <c r="FL42" s="80">
        <f t="shared" si="79"/>
        <v>2322.2760454310164</v>
      </c>
      <c r="FM42" s="80">
        <f t="shared" si="79"/>
        <v>2322.2760454310164</v>
      </c>
      <c r="FN42" s="80">
        <f t="shared" si="79"/>
        <v>2322.2760454310164</v>
      </c>
      <c r="FO42" s="80">
        <f t="shared" si="79"/>
        <v>2322.2760454310164</v>
      </c>
      <c r="FP42" s="80">
        <f t="shared" si="79"/>
        <v>2322.2760454310164</v>
      </c>
      <c r="FQ42" s="80">
        <f t="shared" si="79"/>
        <v>2322.2760454310164</v>
      </c>
      <c r="FR42" s="80">
        <f t="shared" si="71"/>
        <v>2322.2760454310164</v>
      </c>
      <c r="FS42" s="80">
        <f t="shared" si="71"/>
        <v>2322.2760454310164</v>
      </c>
      <c r="FT42" s="80">
        <f t="shared" si="71"/>
        <v>2322.2760454310164</v>
      </c>
      <c r="FU42" s="80">
        <f t="shared" si="71"/>
        <v>2322.2760454310164</v>
      </c>
      <c r="FV42" s="80">
        <f t="shared" si="71"/>
        <v>2322.2760454310164</v>
      </c>
      <c r="FW42" s="80">
        <f t="shared" si="71"/>
        <v>2322.2760454310164</v>
      </c>
      <c r="FX42" s="80">
        <f t="shared" si="71"/>
        <v>2322.2760454310164</v>
      </c>
      <c r="FY42" s="80">
        <f t="shared" si="71"/>
        <v>2322.2760454310164</v>
      </c>
      <c r="FZ42" s="80">
        <f t="shared" si="71"/>
        <v>2322.2760454310164</v>
      </c>
      <c r="GA42" s="80">
        <f t="shared" si="71"/>
        <v>2322.2760454310164</v>
      </c>
      <c r="GB42" s="80">
        <f t="shared" si="71"/>
        <v>2322.2760454310164</v>
      </c>
      <c r="GC42" s="80">
        <f t="shared" si="71"/>
        <v>2322.2760454310164</v>
      </c>
      <c r="GD42" s="80">
        <f t="shared" si="71"/>
        <v>2322.2760454310164</v>
      </c>
      <c r="GE42" s="80">
        <f t="shared" si="71"/>
        <v>2322.2760454310164</v>
      </c>
      <c r="GF42" s="80">
        <f t="shared" si="71"/>
        <v>2322.2760454310164</v>
      </c>
      <c r="GG42" s="80">
        <f t="shared" si="72"/>
        <v>2322.2760454310164</v>
      </c>
      <c r="GH42" s="80">
        <f t="shared" si="72"/>
        <v>2322.2760454310164</v>
      </c>
      <c r="GI42" s="80">
        <f t="shared" si="72"/>
        <v>2322.2760454310164</v>
      </c>
      <c r="GJ42" s="80">
        <f t="shared" si="72"/>
        <v>2322.2760454310164</v>
      </c>
      <c r="GK42" s="80">
        <f t="shared" si="72"/>
        <v>2322.2760454310164</v>
      </c>
      <c r="GL42" s="80">
        <f t="shared" si="72"/>
        <v>2322.2760454310164</v>
      </c>
      <c r="GM42" s="80">
        <f t="shared" si="72"/>
        <v>2322.2760454310164</v>
      </c>
      <c r="GN42" s="80">
        <f t="shared" si="72"/>
        <v>2322.2760454310164</v>
      </c>
      <c r="GO42" s="80">
        <f t="shared" si="72"/>
        <v>2322.2760454310164</v>
      </c>
      <c r="GP42" s="80">
        <f t="shared" si="72"/>
        <v>2322.2760454310164</v>
      </c>
      <c r="GQ42" s="80">
        <f t="shared" si="72"/>
        <v>2322.2760454310164</v>
      </c>
      <c r="GR42" s="80">
        <f t="shared" si="72"/>
        <v>0</v>
      </c>
      <c r="GS42" s="80">
        <f t="shared" si="72"/>
        <v>0</v>
      </c>
      <c r="GT42" s="80">
        <f t="shared" si="72"/>
        <v>0</v>
      </c>
      <c r="GU42" s="80">
        <f t="shared" si="72"/>
        <v>0</v>
      </c>
      <c r="GV42" s="80">
        <f t="shared" si="72"/>
        <v>0</v>
      </c>
      <c r="GW42" s="80">
        <f t="shared" si="66"/>
        <v>0</v>
      </c>
      <c r="GX42" s="80">
        <f t="shared" si="66"/>
        <v>0</v>
      </c>
      <c r="GY42" s="80">
        <f t="shared" si="66"/>
        <v>0</v>
      </c>
      <c r="GZ42" s="80">
        <f t="shared" si="66"/>
        <v>0</v>
      </c>
      <c r="HA42" s="80">
        <f t="shared" si="66"/>
        <v>0</v>
      </c>
      <c r="HB42" s="80">
        <f t="shared" si="66"/>
        <v>0</v>
      </c>
      <c r="HC42" s="80">
        <f t="shared" si="66"/>
        <v>0</v>
      </c>
      <c r="HD42" s="80">
        <f t="shared" si="66"/>
        <v>0</v>
      </c>
      <c r="HE42" s="80">
        <f t="shared" si="66"/>
        <v>0</v>
      </c>
      <c r="HF42" s="80">
        <f t="shared" si="66"/>
        <v>0</v>
      </c>
      <c r="HG42" s="80">
        <f t="shared" si="66"/>
        <v>0</v>
      </c>
      <c r="HH42" s="80">
        <f t="shared" si="66"/>
        <v>0</v>
      </c>
      <c r="HI42" s="80">
        <f t="shared" si="66"/>
        <v>0</v>
      </c>
      <c r="HJ42" s="80">
        <f t="shared" si="66"/>
        <v>0</v>
      </c>
      <c r="HK42" s="80">
        <f t="shared" si="66"/>
        <v>0</v>
      </c>
      <c r="HL42" s="80">
        <f t="shared" si="66"/>
        <v>0</v>
      </c>
      <c r="HM42" s="80">
        <f t="shared" si="80"/>
        <v>0</v>
      </c>
      <c r="HN42" s="80">
        <f t="shared" si="80"/>
        <v>0</v>
      </c>
      <c r="HO42" s="80">
        <f t="shared" si="80"/>
        <v>0</v>
      </c>
      <c r="HP42" s="80">
        <f t="shared" si="80"/>
        <v>0</v>
      </c>
      <c r="HQ42" s="80">
        <f t="shared" si="80"/>
        <v>0</v>
      </c>
      <c r="HR42" s="80">
        <f t="shared" si="80"/>
        <v>0</v>
      </c>
      <c r="HS42" s="80">
        <f t="shared" si="80"/>
        <v>0</v>
      </c>
      <c r="HT42" s="80">
        <f t="shared" si="80"/>
        <v>0</v>
      </c>
      <c r="HU42" s="80">
        <f t="shared" si="80"/>
        <v>0</v>
      </c>
      <c r="HV42" s="80">
        <f t="shared" si="80"/>
        <v>0</v>
      </c>
      <c r="HW42" s="80">
        <f t="shared" si="80"/>
        <v>0</v>
      </c>
      <c r="HX42" s="80">
        <f t="shared" si="80"/>
        <v>0</v>
      </c>
      <c r="HY42" s="80">
        <f t="shared" si="80"/>
        <v>0</v>
      </c>
      <c r="HZ42" s="80">
        <f t="shared" si="67"/>
        <v>0</v>
      </c>
      <c r="IA42" s="80">
        <f t="shared" si="67"/>
        <v>0</v>
      </c>
      <c r="IB42" s="80">
        <f t="shared" si="67"/>
        <v>0</v>
      </c>
      <c r="IC42" s="80">
        <f t="shared" si="67"/>
        <v>0</v>
      </c>
      <c r="ID42" s="80">
        <f t="shared" si="67"/>
        <v>0</v>
      </c>
      <c r="IE42" s="80">
        <f t="shared" si="67"/>
        <v>0</v>
      </c>
      <c r="IF42" s="80">
        <f t="shared" si="67"/>
        <v>0</v>
      </c>
      <c r="IG42" s="80">
        <f t="shared" si="67"/>
        <v>0</v>
      </c>
      <c r="IH42" s="80">
        <f t="shared" si="67"/>
        <v>0</v>
      </c>
      <c r="II42" s="80">
        <f t="shared" si="67"/>
        <v>0</v>
      </c>
      <c r="IJ42" s="80">
        <f t="shared" si="67"/>
        <v>0</v>
      </c>
      <c r="IK42" s="80">
        <f t="shared" si="67"/>
        <v>0</v>
      </c>
      <c r="IL42" s="80">
        <f t="shared" si="67"/>
        <v>0</v>
      </c>
      <c r="IM42" s="80">
        <f t="shared" si="67"/>
        <v>0</v>
      </c>
      <c r="IN42" s="80">
        <f t="shared" si="67"/>
        <v>0</v>
      </c>
      <c r="IO42" s="80">
        <f t="shared" si="65"/>
        <v>0</v>
      </c>
      <c r="IP42" s="80">
        <f t="shared" si="65"/>
        <v>0</v>
      </c>
      <c r="IQ42" s="80">
        <f t="shared" si="65"/>
        <v>0</v>
      </c>
      <c r="IR42" s="80">
        <f t="shared" si="65"/>
        <v>0</v>
      </c>
      <c r="IS42" s="80">
        <f t="shared" si="65"/>
        <v>0</v>
      </c>
      <c r="IT42" s="80">
        <f t="shared" si="65"/>
        <v>0</v>
      </c>
      <c r="IU42" s="80">
        <f t="shared" si="65"/>
        <v>0</v>
      </c>
      <c r="IV42" s="80">
        <f t="shared" si="65"/>
        <v>0</v>
      </c>
      <c r="IW42" s="80">
        <f t="shared" si="65"/>
        <v>0</v>
      </c>
      <c r="IX42" s="80">
        <f t="shared" si="65"/>
        <v>0</v>
      </c>
      <c r="IY42" s="80">
        <f t="shared" si="65"/>
        <v>0</v>
      </c>
      <c r="IZ42" s="80">
        <f t="shared" si="65"/>
        <v>0</v>
      </c>
      <c r="JA42" s="80">
        <f t="shared" si="65"/>
        <v>0</v>
      </c>
      <c r="JB42" s="80">
        <f t="shared" si="65"/>
        <v>0</v>
      </c>
      <c r="JC42" s="80">
        <f t="shared" si="65"/>
        <v>0</v>
      </c>
      <c r="JD42" s="80">
        <f t="shared" si="65"/>
        <v>0</v>
      </c>
      <c r="JE42" s="80">
        <f t="shared" si="81"/>
        <v>0</v>
      </c>
      <c r="JF42" s="80">
        <f t="shared" si="81"/>
        <v>0</v>
      </c>
      <c r="JG42" s="80">
        <f t="shared" si="81"/>
        <v>0</v>
      </c>
      <c r="JH42" s="80">
        <f t="shared" si="81"/>
        <v>0</v>
      </c>
      <c r="JI42" s="80">
        <f t="shared" si="81"/>
        <v>0</v>
      </c>
    </row>
    <row r="43" spans="5:269" x14ac:dyDescent="0.25">
      <c r="E43">
        <f t="shared" si="26"/>
        <v>39</v>
      </c>
      <c r="F43">
        <f t="shared" si="20"/>
        <v>4</v>
      </c>
      <c r="G43">
        <f t="shared" si="27"/>
        <v>156</v>
      </c>
      <c r="H43" s="86">
        <f t="shared" si="21"/>
        <v>1</v>
      </c>
      <c r="I43" s="80">
        <f t="shared" si="22"/>
        <v>10782</v>
      </c>
      <c r="J43" s="80">
        <f t="shared" si="31"/>
        <v>2322.2760454310164</v>
      </c>
      <c r="K43">
        <f t="shared" si="23"/>
        <v>43</v>
      </c>
      <c r="L43">
        <f t="shared" si="24"/>
        <v>187</v>
      </c>
      <c r="M43">
        <f t="shared" si="28"/>
        <v>46935</v>
      </c>
      <c r="O43" s="80">
        <f t="shared" si="82"/>
        <v>0</v>
      </c>
      <c r="P43" s="80">
        <f t="shared" si="82"/>
        <v>0</v>
      </c>
      <c r="Q43" s="80">
        <f t="shared" si="82"/>
        <v>0</v>
      </c>
      <c r="R43" s="80">
        <f t="shared" si="82"/>
        <v>0</v>
      </c>
      <c r="S43" s="80">
        <f t="shared" si="82"/>
        <v>0</v>
      </c>
      <c r="T43" s="80">
        <f t="shared" si="82"/>
        <v>0</v>
      </c>
      <c r="U43" s="80">
        <f t="shared" si="82"/>
        <v>0</v>
      </c>
      <c r="V43" s="80">
        <f t="shared" si="82"/>
        <v>0</v>
      </c>
      <c r="W43" s="80">
        <f t="shared" si="82"/>
        <v>0</v>
      </c>
      <c r="X43" s="80">
        <f t="shared" si="82"/>
        <v>0</v>
      </c>
      <c r="Y43" s="80">
        <f t="shared" si="82"/>
        <v>0</v>
      </c>
      <c r="Z43" s="80">
        <f t="shared" si="82"/>
        <v>0</v>
      </c>
      <c r="AA43" s="80">
        <f t="shared" si="82"/>
        <v>0</v>
      </c>
      <c r="AB43" s="80">
        <f t="shared" si="82"/>
        <v>0</v>
      </c>
      <c r="AC43" s="80">
        <f t="shared" si="82"/>
        <v>0</v>
      </c>
      <c r="AD43" s="80">
        <f t="shared" si="82"/>
        <v>0</v>
      </c>
      <c r="AE43" s="80">
        <f t="shared" si="64"/>
        <v>0</v>
      </c>
      <c r="AF43" s="80">
        <f t="shared" si="64"/>
        <v>0</v>
      </c>
      <c r="AG43" s="80">
        <f t="shared" si="64"/>
        <v>0</v>
      </c>
      <c r="AH43" s="80">
        <f t="shared" si="64"/>
        <v>0</v>
      </c>
      <c r="AI43" s="80">
        <f t="shared" si="64"/>
        <v>0</v>
      </c>
      <c r="AJ43" s="80">
        <f t="shared" si="64"/>
        <v>0</v>
      </c>
      <c r="AK43" s="80">
        <f t="shared" si="64"/>
        <v>0</v>
      </c>
      <c r="AL43" s="80">
        <f t="shared" si="64"/>
        <v>0</v>
      </c>
      <c r="AM43" s="80">
        <f t="shared" si="64"/>
        <v>0</v>
      </c>
      <c r="AN43" s="80">
        <f t="shared" si="64"/>
        <v>0</v>
      </c>
      <c r="AO43" s="80">
        <f t="shared" si="64"/>
        <v>0</v>
      </c>
      <c r="AP43" s="80">
        <f t="shared" si="64"/>
        <v>0</v>
      </c>
      <c r="AQ43" s="80">
        <f t="shared" si="64"/>
        <v>0</v>
      </c>
      <c r="AR43" s="80">
        <f t="shared" si="64"/>
        <v>0</v>
      </c>
      <c r="AS43" s="80">
        <f t="shared" si="64"/>
        <v>0</v>
      </c>
      <c r="AT43" s="80">
        <f t="shared" si="64"/>
        <v>0</v>
      </c>
      <c r="AU43" s="80">
        <f t="shared" si="87"/>
        <v>0</v>
      </c>
      <c r="AV43" s="80">
        <f t="shared" si="87"/>
        <v>0</v>
      </c>
      <c r="AW43" s="80">
        <f t="shared" si="87"/>
        <v>0</v>
      </c>
      <c r="AX43" s="80">
        <f t="shared" si="87"/>
        <v>0</v>
      </c>
      <c r="AY43" s="80">
        <f t="shared" si="87"/>
        <v>0</v>
      </c>
      <c r="AZ43" s="80">
        <f t="shared" si="87"/>
        <v>0</v>
      </c>
      <c r="BA43" s="80">
        <f t="shared" si="87"/>
        <v>2695.5</v>
      </c>
      <c r="BB43" s="80">
        <f t="shared" si="87"/>
        <v>2695.5</v>
      </c>
      <c r="BC43" s="80">
        <f t="shared" si="87"/>
        <v>2695.5</v>
      </c>
      <c r="BD43" s="80">
        <f t="shared" si="87"/>
        <v>2695.5</v>
      </c>
      <c r="BE43" s="80">
        <f t="shared" si="87"/>
        <v>2322.2760454310164</v>
      </c>
      <c r="BF43" s="80">
        <f t="shared" si="87"/>
        <v>2322.2760454310164</v>
      </c>
      <c r="BG43" s="80">
        <f t="shared" si="87"/>
        <v>2322.2760454310164</v>
      </c>
      <c r="BH43" s="80">
        <f t="shared" si="87"/>
        <v>2322.2760454310164</v>
      </c>
      <c r="BI43" s="80">
        <f t="shared" si="87"/>
        <v>2322.2760454310164</v>
      </c>
      <c r="BJ43" s="80">
        <f t="shared" si="87"/>
        <v>2322.2760454310164</v>
      </c>
      <c r="BK43" s="80">
        <f t="shared" si="83"/>
        <v>2322.2760454310164</v>
      </c>
      <c r="BL43" s="80">
        <f t="shared" si="83"/>
        <v>2322.2760454310164</v>
      </c>
      <c r="BM43" s="80">
        <f t="shared" si="83"/>
        <v>2322.2760454310164</v>
      </c>
      <c r="BN43" s="80">
        <f t="shared" si="83"/>
        <v>2322.2760454310164</v>
      </c>
      <c r="BO43" s="80">
        <f t="shared" si="83"/>
        <v>2322.2760454310164</v>
      </c>
      <c r="BP43" s="80">
        <f t="shared" si="83"/>
        <v>2322.2760454310164</v>
      </c>
      <c r="BQ43" s="80">
        <f t="shared" si="83"/>
        <v>2322.2760454310164</v>
      </c>
      <c r="BR43" s="80">
        <f t="shared" si="83"/>
        <v>2322.2760454310164</v>
      </c>
      <c r="BS43" s="80">
        <f t="shared" si="83"/>
        <v>2322.2760454310164</v>
      </c>
      <c r="BT43" s="80">
        <f t="shared" si="83"/>
        <v>2322.2760454310164</v>
      </c>
      <c r="BU43" s="80">
        <f t="shared" si="83"/>
        <v>2322.2760454310164</v>
      </c>
      <c r="BV43" s="80">
        <f t="shared" si="83"/>
        <v>2322.2760454310164</v>
      </c>
      <c r="BW43" s="80">
        <f t="shared" si="83"/>
        <v>2322.2760454310164</v>
      </c>
      <c r="BX43" s="80">
        <f t="shared" si="83"/>
        <v>2322.2760454310164</v>
      </c>
      <c r="BY43" s="80">
        <f t="shared" si="83"/>
        <v>2322.2760454310164</v>
      </c>
      <c r="BZ43" s="80">
        <f t="shared" si="84"/>
        <v>2322.2760454310164</v>
      </c>
      <c r="CA43" s="80">
        <f t="shared" si="84"/>
        <v>2322.2760454310164</v>
      </c>
      <c r="CB43" s="80">
        <f t="shared" si="84"/>
        <v>2322.2760454310164</v>
      </c>
      <c r="CC43" s="80">
        <f t="shared" si="84"/>
        <v>2322.2760454310164</v>
      </c>
      <c r="CD43" s="80">
        <f t="shared" si="84"/>
        <v>2322.2760454310164</v>
      </c>
      <c r="CE43" s="80">
        <f t="shared" si="84"/>
        <v>2322.2760454310164</v>
      </c>
      <c r="CF43" s="80">
        <f t="shared" si="84"/>
        <v>2322.2760454310164</v>
      </c>
      <c r="CG43" s="80">
        <f t="shared" si="84"/>
        <v>2322.2760454310164</v>
      </c>
      <c r="CH43" s="80">
        <f t="shared" si="84"/>
        <v>2322.2760454310164</v>
      </c>
      <c r="CI43" s="80">
        <f t="shared" si="84"/>
        <v>2322.2760454310164</v>
      </c>
      <c r="CJ43" s="80">
        <f t="shared" si="84"/>
        <v>2322.2760454310164</v>
      </c>
      <c r="CK43" s="80">
        <f t="shared" si="84"/>
        <v>2322.2760454310164</v>
      </c>
      <c r="CL43" s="80">
        <f t="shared" si="84"/>
        <v>2322.2760454310164</v>
      </c>
      <c r="CM43" s="80">
        <f t="shared" si="84"/>
        <v>2322.2760454310164</v>
      </c>
      <c r="CN43" s="80">
        <f t="shared" si="84"/>
        <v>2322.2760454310164</v>
      </c>
      <c r="CO43" s="80">
        <f t="shared" si="84"/>
        <v>2322.2760454310164</v>
      </c>
      <c r="CP43" s="80">
        <f t="shared" si="85"/>
        <v>2322.2760454310164</v>
      </c>
      <c r="CQ43" s="80">
        <f t="shared" si="85"/>
        <v>2322.2760454310164</v>
      </c>
      <c r="CR43" s="80">
        <f t="shared" si="85"/>
        <v>2322.2760454310164</v>
      </c>
      <c r="CS43" s="80">
        <f t="shared" si="85"/>
        <v>2322.2760454310164</v>
      </c>
      <c r="CT43" s="80">
        <f t="shared" si="85"/>
        <v>2322.2760454310164</v>
      </c>
      <c r="CU43" s="80">
        <f t="shared" si="85"/>
        <v>2322.2760454310164</v>
      </c>
      <c r="CV43" s="80">
        <f t="shared" si="85"/>
        <v>2322.2760454310164</v>
      </c>
      <c r="CW43" s="80">
        <f t="shared" si="85"/>
        <v>2322.2760454310164</v>
      </c>
      <c r="CX43" s="80">
        <f t="shared" si="85"/>
        <v>2322.2760454310164</v>
      </c>
      <c r="CY43" s="80">
        <f t="shared" si="85"/>
        <v>2322.2760454310164</v>
      </c>
      <c r="CZ43" s="80">
        <f t="shared" si="85"/>
        <v>2322.2760454310164</v>
      </c>
      <c r="DA43" s="80">
        <f t="shared" si="85"/>
        <v>2322.2760454310164</v>
      </c>
      <c r="DB43" s="80">
        <f t="shared" si="85"/>
        <v>2322.2760454310164</v>
      </c>
      <c r="DC43" s="80">
        <f t="shared" si="85"/>
        <v>2322.2760454310164</v>
      </c>
      <c r="DD43" s="80">
        <f t="shared" si="85"/>
        <v>2322.2760454310164</v>
      </c>
      <c r="DE43" s="80">
        <f t="shared" si="85"/>
        <v>2322.2760454310164</v>
      </c>
      <c r="DF43" s="80">
        <f t="shared" si="86"/>
        <v>2322.2760454310164</v>
      </c>
      <c r="DG43" s="80">
        <f t="shared" si="86"/>
        <v>2322.2760454310164</v>
      </c>
      <c r="DH43" s="80">
        <f t="shared" si="86"/>
        <v>2322.2760454310164</v>
      </c>
      <c r="DI43" s="80">
        <f t="shared" si="86"/>
        <v>2322.2760454310164</v>
      </c>
      <c r="DJ43" s="80">
        <f t="shared" si="86"/>
        <v>2322.2760454310164</v>
      </c>
      <c r="DK43" s="80">
        <f t="shared" si="86"/>
        <v>2322.2760454310164</v>
      </c>
      <c r="DL43" s="80">
        <f t="shared" si="86"/>
        <v>2322.2760454310164</v>
      </c>
      <c r="DM43" s="80">
        <f t="shared" si="86"/>
        <v>2322.2760454310164</v>
      </c>
      <c r="DN43" s="80">
        <f t="shared" si="86"/>
        <v>2322.2760454310164</v>
      </c>
      <c r="DO43" s="80">
        <f t="shared" si="86"/>
        <v>2322.2760454310164</v>
      </c>
      <c r="DP43" s="80">
        <f t="shared" si="86"/>
        <v>2322.2760454310164</v>
      </c>
      <c r="DQ43" s="80">
        <f t="shared" si="86"/>
        <v>2322.2760454310164</v>
      </c>
      <c r="DR43" s="80">
        <f t="shared" si="86"/>
        <v>2322.2760454310164</v>
      </c>
      <c r="DS43" s="80">
        <f t="shared" si="86"/>
        <v>2322.2760454310164</v>
      </c>
      <c r="DT43" s="80">
        <f t="shared" si="86"/>
        <v>2322.2760454310164</v>
      </c>
      <c r="DU43" s="80">
        <f t="shared" si="86"/>
        <v>2322.2760454310164</v>
      </c>
      <c r="DV43" s="80">
        <f t="shared" si="76"/>
        <v>2322.2760454310164</v>
      </c>
      <c r="DW43" s="80">
        <f t="shared" si="76"/>
        <v>2322.2760454310164</v>
      </c>
      <c r="DX43" s="80">
        <f t="shared" si="76"/>
        <v>2322.2760454310164</v>
      </c>
      <c r="DY43" s="80">
        <f t="shared" si="76"/>
        <v>2322.2760454310164</v>
      </c>
      <c r="DZ43" s="80">
        <f t="shared" si="76"/>
        <v>2322.2760454310164</v>
      </c>
      <c r="EA43" s="80">
        <f t="shared" si="76"/>
        <v>2322.2760454310164</v>
      </c>
      <c r="EB43" s="80">
        <f t="shared" si="76"/>
        <v>2322.2760454310164</v>
      </c>
      <c r="EC43" s="80">
        <f t="shared" si="76"/>
        <v>2322.2760454310164</v>
      </c>
      <c r="ED43" s="80">
        <f t="shared" si="77"/>
        <v>2322.2760454310164</v>
      </c>
      <c r="EE43" s="80">
        <f t="shared" si="77"/>
        <v>2322.2760454310164</v>
      </c>
      <c r="EF43" s="80">
        <f t="shared" si="77"/>
        <v>2322.2760454310164</v>
      </c>
      <c r="EG43" s="80">
        <f t="shared" si="77"/>
        <v>2322.2760454310164</v>
      </c>
      <c r="EH43" s="80">
        <f t="shared" si="77"/>
        <v>2322.2760454310164</v>
      </c>
      <c r="EI43" s="80">
        <f t="shared" si="77"/>
        <v>2322.2760454310164</v>
      </c>
      <c r="EJ43" s="80">
        <f t="shared" si="77"/>
        <v>2322.2760454310164</v>
      </c>
      <c r="EK43" s="80">
        <f t="shared" si="77"/>
        <v>2322.2760454310164</v>
      </c>
      <c r="EL43" s="80">
        <f t="shared" si="77"/>
        <v>2322.2760454310164</v>
      </c>
      <c r="EM43" s="80">
        <f t="shared" si="77"/>
        <v>2322.2760454310164</v>
      </c>
      <c r="EN43" s="80">
        <f t="shared" si="77"/>
        <v>2322.2760454310164</v>
      </c>
      <c r="EO43" s="80">
        <f t="shared" si="77"/>
        <v>2322.2760454310164</v>
      </c>
      <c r="EP43" s="80">
        <f t="shared" si="77"/>
        <v>2322.2760454310164</v>
      </c>
      <c r="EQ43" s="80">
        <f t="shared" si="77"/>
        <v>2322.2760454310164</v>
      </c>
      <c r="ER43" s="80">
        <f t="shared" si="77"/>
        <v>2322.2760454310164</v>
      </c>
      <c r="ES43" s="80">
        <f t="shared" si="77"/>
        <v>2322.2760454310164</v>
      </c>
      <c r="ET43" s="80">
        <f t="shared" si="78"/>
        <v>2322.2760454310164</v>
      </c>
      <c r="EU43" s="80">
        <f t="shared" si="78"/>
        <v>2322.2760454310164</v>
      </c>
      <c r="EV43" s="80">
        <f t="shared" si="78"/>
        <v>2322.2760454310164</v>
      </c>
      <c r="EW43" s="80">
        <f t="shared" si="78"/>
        <v>2322.2760454310164</v>
      </c>
      <c r="EX43" s="80">
        <f t="shared" si="78"/>
        <v>2322.2760454310164</v>
      </c>
      <c r="EY43" s="80">
        <f t="shared" si="78"/>
        <v>2322.2760454310164</v>
      </c>
      <c r="EZ43" s="80">
        <f t="shared" si="78"/>
        <v>2322.2760454310164</v>
      </c>
      <c r="FA43" s="80">
        <f t="shared" si="78"/>
        <v>2322.2760454310164</v>
      </c>
      <c r="FB43" s="80">
        <f t="shared" si="78"/>
        <v>2322.2760454310164</v>
      </c>
      <c r="FC43" s="80">
        <f t="shared" si="78"/>
        <v>2322.2760454310164</v>
      </c>
      <c r="FD43" s="80">
        <f t="shared" si="78"/>
        <v>2322.2760454310164</v>
      </c>
      <c r="FE43" s="80">
        <f t="shared" si="78"/>
        <v>2322.2760454310164</v>
      </c>
      <c r="FF43" s="80">
        <f t="shared" si="78"/>
        <v>2322.2760454310164</v>
      </c>
      <c r="FG43" s="80">
        <f t="shared" si="78"/>
        <v>2322.2760454310164</v>
      </c>
      <c r="FH43" s="80">
        <f t="shared" si="78"/>
        <v>2322.2760454310164</v>
      </c>
      <c r="FI43" s="80">
        <f t="shared" si="78"/>
        <v>2322.2760454310164</v>
      </c>
      <c r="FJ43" s="80">
        <f t="shared" si="79"/>
        <v>2322.2760454310164</v>
      </c>
      <c r="FK43" s="80">
        <f t="shared" si="79"/>
        <v>2322.2760454310164</v>
      </c>
      <c r="FL43" s="80">
        <f t="shared" si="79"/>
        <v>2322.2760454310164</v>
      </c>
      <c r="FM43" s="80">
        <f t="shared" si="79"/>
        <v>2322.2760454310164</v>
      </c>
      <c r="FN43" s="80">
        <f t="shared" si="79"/>
        <v>2322.2760454310164</v>
      </c>
      <c r="FO43" s="80">
        <f t="shared" si="79"/>
        <v>2322.2760454310164</v>
      </c>
      <c r="FP43" s="80">
        <f t="shared" si="79"/>
        <v>2322.2760454310164</v>
      </c>
      <c r="FQ43" s="80">
        <f t="shared" si="79"/>
        <v>2322.2760454310164</v>
      </c>
      <c r="FR43" s="80">
        <f t="shared" si="71"/>
        <v>2322.2760454310164</v>
      </c>
      <c r="FS43" s="80">
        <f t="shared" si="71"/>
        <v>2322.2760454310164</v>
      </c>
      <c r="FT43" s="80">
        <f t="shared" si="71"/>
        <v>2322.2760454310164</v>
      </c>
      <c r="FU43" s="80">
        <f t="shared" si="71"/>
        <v>2322.2760454310164</v>
      </c>
      <c r="FV43" s="80">
        <f t="shared" si="71"/>
        <v>2322.2760454310164</v>
      </c>
      <c r="FW43" s="80">
        <f t="shared" si="71"/>
        <v>2322.2760454310164</v>
      </c>
      <c r="FX43" s="80">
        <f t="shared" si="71"/>
        <v>2322.2760454310164</v>
      </c>
      <c r="FY43" s="80">
        <f t="shared" si="71"/>
        <v>2322.2760454310164</v>
      </c>
      <c r="FZ43" s="80">
        <f t="shared" si="71"/>
        <v>2322.2760454310164</v>
      </c>
      <c r="GA43" s="80">
        <f t="shared" si="71"/>
        <v>2322.2760454310164</v>
      </c>
      <c r="GB43" s="80">
        <f t="shared" si="71"/>
        <v>2322.2760454310164</v>
      </c>
      <c r="GC43" s="80">
        <f t="shared" si="71"/>
        <v>2322.2760454310164</v>
      </c>
      <c r="GD43" s="80">
        <f t="shared" si="71"/>
        <v>2322.2760454310164</v>
      </c>
      <c r="GE43" s="80">
        <f t="shared" si="71"/>
        <v>2322.2760454310164</v>
      </c>
      <c r="GF43" s="80">
        <f t="shared" si="71"/>
        <v>2322.2760454310164</v>
      </c>
      <c r="GG43" s="80">
        <f t="shared" si="72"/>
        <v>2322.2760454310164</v>
      </c>
      <c r="GH43" s="80">
        <f t="shared" si="72"/>
        <v>2322.2760454310164</v>
      </c>
      <c r="GI43" s="80">
        <f t="shared" si="72"/>
        <v>2322.2760454310164</v>
      </c>
      <c r="GJ43" s="80">
        <f t="shared" si="72"/>
        <v>2322.2760454310164</v>
      </c>
      <c r="GK43" s="80">
        <f t="shared" si="72"/>
        <v>2322.2760454310164</v>
      </c>
      <c r="GL43" s="80">
        <f t="shared" si="72"/>
        <v>2322.2760454310164</v>
      </c>
      <c r="GM43" s="80">
        <f t="shared" si="72"/>
        <v>2322.2760454310164</v>
      </c>
      <c r="GN43" s="80">
        <f t="shared" si="72"/>
        <v>2322.2760454310164</v>
      </c>
      <c r="GO43" s="80">
        <f t="shared" si="72"/>
        <v>2322.2760454310164</v>
      </c>
      <c r="GP43" s="80">
        <f t="shared" si="72"/>
        <v>2322.2760454310164</v>
      </c>
      <c r="GQ43" s="80">
        <f t="shared" si="72"/>
        <v>2322.2760454310164</v>
      </c>
      <c r="GR43" s="80">
        <f t="shared" si="72"/>
        <v>2322.2760454310164</v>
      </c>
      <c r="GS43" s="80">
        <f t="shared" si="72"/>
        <v>0</v>
      </c>
      <c r="GT43" s="80">
        <f t="shared" si="72"/>
        <v>0</v>
      </c>
      <c r="GU43" s="80">
        <f t="shared" si="72"/>
        <v>0</v>
      </c>
      <c r="GV43" s="80">
        <f t="shared" si="72"/>
        <v>0</v>
      </c>
      <c r="GW43" s="80">
        <f t="shared" si="66"/>
        <v>0</v>
      </c>
      <c r="GX43" s="80">
        <f t="shared" si="66"/>
        <v>0</v>
      </c>
      <c r="GY43" s="80">
        <f t="shared" si="66"/>
        <v>0</v>
      </c>
      <c r="GZ43" s="80">
        <f t="shared" si="66"/>
        <v>0</v>
      </c>
      <c r="HA43" s="80">
        <f t="shared" si="66"/>
        <v>0</v>
      </c>
      <c r="HB43" s="80">
        <f t="shared" si="66"/>
        <v>0</v>
      </c>
      <c r="HC43" s="80">
        <f t="shared" si="66"/>
        <v>0</v>
      </c>
      <c r="HD43" s="80">
        <f t="shared" si="66"/>
        <v>0</v>
      </c>
      <c r="HE43" s="80">
        <f t="shared" si="66"/>
        <v>0</v>
      </c>
      <c r="HF43" s="80">
        <f t="shared" si="66"/>
        <v>0</v>
      </c>
      <c r="HG43" s="80">
        <f t="shared" si="66"/>
        <v>0</v>
      </c>
      <c r="HH43" s="80">
        <f t="shared" si="66"/>
        <v>0</v>
      </c>
      <c r="HI43" s="80">
        <f t="shared" si="66"/>
        <v>0</v>
      </c>
      <c r="HJ43" s="80">
        <f t="shared" si="66"/>
        <v>0</v>
      </c>
      <c r="HK43" s="80">
        <f t="shared" si="66"/>
        <v>0</v>
      </c>
      <c r="HL43" s="80">
        <f t="shared" si="66"/>
        <v>0</v>
      </c>
      <c r="HM43" s="80">
        <f t="shared" si="80"/>
        <v>0</v>
      </c>
      <c r="HN43" s="80">
        <f t="shared" si="80"/>
        <v>0</v>
      </c>
      <c r="HO43" s="80">
        <f t="shared" si="80"/>
        <v>0</v>
      </c>
      <c r="HP43" s="80">
        <f t="shared" si="80"/>
        <v>0</v>
      </c>
      <c r="HQ43" s="80">
        <f t="shared" si="80"/>
        <v>0</v>
      </c>
      <c r="HR43" s="80">
        <f t="shared" si="80"/>
        <v>0</v>
      </c>
      <c r="HS43" s="80">
        <f t="shared" si="80"/>
        <v>0</v>
      </c>
      <c r="HT43" s="80">
        <f t="shared" si="80"/>
        <v>0</v>
      </c>
      <c r="HU43" s="80">
        <f t="shared" si="80"/>
        <v>0</v>
      </c>
      <c r="HV43" s="80">
        <f t="shared" si="80"/>
        <v>0</v>
      </c>
      <c r="HW43" s="80">
        <f t="shared" si="80"/>
        <v>0</v>
      </c>
      <c r="HX43" s="80">
        <f t="shared" si="80"/>
        <v>0</v>
      </c>
      <c r="HY43" s="80">
        <f t="shared" si="80"/>
        <v>0</v>
      </c>
      <c r="HZ43" s="80">
        <f t="shared" si="67"/>
        <v>0</v>
      </c>
      <c r="IA43" s="80">
        <f t="shared" si="67"/>
        <v>0</v>
      </c>
      <c r="IB43" s="80">
        <f t="shared" si="67"/>
        <v>0</v>
      </c>
      <c r="IC43" s="80">
        <f t="shared" si="67"/>
        <v>0</v>
      </c>
      <c r="ID43" s="80">
        <f t="shared" si="67"/>
        <v>0</v>
      </c>
      <c r="IE43" s="80">
        <f t="shared" si="67"/>
        <v>0</v>
      </c>
      <c r="IF43" s="80">
        <f t="shared" si="67"/>
        <v>0</v>
      </c>
      <c r="IG43" s="80">
        <f t="shared" si="67"/>
        <v>0</v>
      </c>
      <c r="IH43" s="80">
        <f t="shared" si="67"/>
        <v>0</v>
      </c>
      <c r="II43" s="80">
        <f t="shared" si="67"/>
        <v>0</v>
      </c>
      <c r="IJ43" s="80">
        <f t="shared" si="67"/>
        <v>0</v>
      </c>
      <c r="IK43" s="80">
        <f t="shared" si="67"/>
        <v>0</v>
      </c>
      <c r="IL43" s="80">
        <f t="shared" si="67"/>
        <v>0</v>
      </c>
      <c r="IM43" s="80">
        <f t="shared" si="67"/>
        <v>0</v>
      </c>
      <c r="IN43" s="80">
        <f t="shared" si="67"/>
        <v>0</v>
      </c>
      <c r="IO43" s="80">
        <f t="shared" si="65"/>
        <v>0</v>
      </c>
      <c r="IP43" s="80">
        <f t="shared" si="65"/>
        <v>0</v>
      </c>
      <c r="IQ43" s="80">
        <f t="shared" si="65"/>
        <v>0</v>
      </c>
      <c r="IR43" s="80">
        <f t="shared" si="65"/>
        <v>0</v>
      </c>
      <c r="IS43" s="80">
        <f t="shared" si="65"/>
        <v>0</v>
      </c>
      <c r="IT43" s="80">
        <f t="shared" si="65"/>
        <v>0</v>
      </c>
      <c r="IU43" s="80">
        <f t="shared" si="65"/>
        <v>0</v>
      </c>
      <c r="IV43" s="80">
        <f t="shared" si="65"/>
        <v>0</v>
      </c>
      <c r="IW43" s="80">
        <f t="shared" si="65"/>
        <v>0</v>
      </c>
      <c r="IX43" s="80">
        <f t="shared" si="65"/>
        <v>0</v>
      </c>
      <c r="IY43" s="80">
        <f t="shared" si="65"/>
        <v>0</v>
      </c>
      <c r="IZ43" s="80">
        <f t="shared" si="65"/>
        <v>0</v>
      </c>
      <c r="JA43" s="80">
        <f t="shared" si="65"/>
        <v>0</v>
      </c>
      <c r="JB43" s="80">
        <f t="shared" si="65"/>
        <v>0</v>
      </c>
      <c r="JC43" s="80">
        <f t="shared" si="65"/>
        <v>0</v>
      </c>
      <c r="JD43" s="80">
        <f t="shared" si="65"/>
        <v>0</v>
      </c>
      <c r="JE43" s="80">
        <f t="shared" si="81"/>
        <v>0</v>
      </c>
      <c r="JF43" s="80">
        <f t="shared" si="81"/>
        <v>0</v>
      </c>
      <c r="JG43" s="80">
        <f t="shared" si="81"/>
        <v>0</v>
      </c>
      <c r="JH43" s="80">
        <f t="shared" si="81"/>
        <v>0</v>
      </c>
      <c r="JI43" s="80">
        <f t="shared" si="81"/>
        <v>0</v>
      </c>
    </row>
    <row r="44" spans="5:269" x14ac:dyDescent="0.25">
      <c r="E44">
        <f t="shared" si="26"/>
        <v>40</v>
      </c>
      <c r="F44">
        <f t="shared" si="20"/>
        <v>0</v>
      </c>
      <c r="G44">
        <f t="shared" si="27"/>
        <v>156</v>
      </c>
      <c r="H44" s="86">
        <f t="shared" si="21"/>
        <v>1</v>
      </c>
      <c r="I44" s="80">
        <f t="shared" si="22"/>
        <v>0</v>
      </c>
      <c r="J44" s="80">
        <f t="shared" si="31"/>
        <v>0</v>
      </c>
      <c r="K44">
        <f t="shared" si="23"/>
        <v>44</v>
      </c>
      <c r="L44">
        <f t="shared" si="24"/>
        <v>188</v>
      </c>
      <c r="M44">
        <f t="shared" si="28"/>
        <v>46966</v>
      </c>
      <c r="O44" s="80">
        <f t="shared" si="82"/>
        <v>0</v>
      </c>
      <c r="P44" s="80">
        <f t="shared" si="82"/>
        <v>0</v>
      </c>
      <c r="Q44" s="80">
        <f t="shared" si="82"/>
        <v>0</v>
      </c>
      <c r="R44" s="80">
        <f t="shared" si="82"/>
        <v>0</v>
      </c>
      <c r="S44" s="80">
        <f t="shared" si="82"/>
        <v>0</v>
      </c>
      <c r="T44" s="80">
        <f t="shared" si="82"/>
        <v>0</v>
      </c>
      <c r="U44" s="80">
        <f t="shared" si="82"/>
        <v>0</v>
      </c>
      <c r="V44" s="80">
        <f t="shared" si="82"/>
        <v>0</v>
      </c>
      <c r="W44" s="80">
        <f t="shared" si="82"/>
        <v>0</v>
      </c>
      <c r="X44" s="80">
        <f t="shared" si="82"/>
        <v>0</v>
      </c>
      <c r="Y44" s="80">
        <f t="shared" si="82"/>
        <v>0</v>
      </c>
      <c r="Z44" s="80">
        <f t="shared" si="82"/>
        <v>0</v>
      </c>
      <c r="AA44" s="80">
        <f t="shared" si="82"/>
        <v>0</v>
      </c>
      <c r="AB44" s="80">
        <f t="shared" si="82"/>
        <v>0</v>
      </c>
      <c r="AC44" s="80">
        <f t="shared" si="82"/>
        <v>0</v>
      </c>
      <c r="AD44" s="80">
        <f t="shared" si="82"/>
        <v>0</v>
      </c>
      <c r="AE44" s="80">
        <f t="shared" si="64"/>
        <v>0</v>
      </c>
      <c r="AF44" s="80">
        <f t="shared" si="64"/>
        <v>0</v>
      </c>
      <c r="AG44" s="80">
        <f t="shared" si="64"/>
        <v>0</v>
      </c>
      <c r="AH44" s="80">
        <f t="shared" si="64"/>
        <v>0</v>
      </c>
      <c r="AI44" s="80">
        <f t="shared" si="64"/>
        <v>0</v>
      </c>
      <c r="AJ44" s="80">
        <f t="shared" si="64"/>
        <v>0</v>
      </c>
      <c r="AK44" s="80">
        <f t="shared" si="64"/>
        <v>0</v>
      </c>
      <c r="AL44" s="80">
        <f t="shared" si="64"/>
        <v>0</v>
      </c>
      <c r="AM44" s="80">
        <f t="shared" si="64"/>
        <v>0</v>
      </c>
      <c r="AN44" s="80">
        <f t="shared" si="64"/>
        <v>0</v>
      </c>
      <c r="AO44" s="80">
        <f t="shared" si="64"/>
        <v>0</v>
      </c>
      <c r="AP44" s="80">
        <f t="shared" si="64"/>
        <v>0</v>
      </c>
      <c r="AQ44" s="80">
        <f t="shared" si="64"/>
        <v>0</v>
      </c>
      <c r="AR44" s="80">
        <f t="shared" si="64"/>
        <v>0</v>
      </c>
      <c r="AS44" s="80">
        <f t="shared" si="64"/>
        <v>0</v>
      </c>
      <c r="AT44" s="80">
        <f t="shared" si="64"/>
        <v>0</v>
      </c>
      <c r="AU44" s="80">
        <f t="shared" si="87"/>
        <v>0</v>
      </c>
      <c r="AV44" s="80">
        <f t="shared" si="87"/>
        <v>0</v>
      </c>
      <c r="AW44" s="80">
        <f t="shared" si="87"/>
        <v>0</v>
      </c>
      <c r="AX44" s="80">
        <f t="shared" si="87"/>
        <v>0</v>
      </c>
      <c r="AY44" s="80">
        <f t="shared" si="87"/>
        <v>0</v>
      </c>
      <c r="AZ44" s="80">
        <f t="shared" si="87"/>
        <v>0</v>
      </c>
      <c r="BA44" s="80">
        <f t="shared" si="87"/>
        <v>0</v>
      </c>
      <c r="BB44" s="80">
        <f t="shared" si="87"/>
        <v>0</v>
      </c>
      <c r="BC44" s="80">
        <f t="shared" si="87"/>
        <v>0</v>
      </c>
      <c r="BD44" s="80">
        <f t="shared" si="87"/>
        <v>0</v>
      </c>
      <c r="BE44" s="80">
        <f t="shared" si="87"/>
        <v>0</v>
      </c>
      <c r="BF44" s="80">
        <f t="shared" si="87"/>
        <v>0</v>
      </c>
      <c r="BG44" s="80">
        <f t="shared" si="87"/>
        <v>0</v>
      </c>
      <c r="BH44" s="80">
        <f t="shared" si="87"/>
        <v>0</v>
      </c>
      <c r="BI44" s="80">
        <f t="shared" si="87"/>
        <v>0</v>
      </c>
      <c r="BJ44" s="80">
        <f t="shared" si="87"/>
        <v>0</v>
      </c>
      <c r="BK44" s="80">
        <f t="shared" si="83"/>
        <v>0</v>
      </c>
      <c r="BL44" s="80">
        <f t="shared" si="83"/>
        <v>0</v>
      </c>
      <c r="BM44" s="80">
        <f t="shared" si="83"/>
        <v>0</v>
      </c>
      <c r="BN44" s="80">
        <f t="shared" si="83"/>
        <v>0</v>
      </c>
      <c r="BO44" s="80">
        <f t="shared" si="83"/>
        <v>0</v>
      </c>
      <c r="BP44" s="80">
        <f t="shared" si="83"/>
        <v>0</v>
      </c>
      <c r="BQ44" s="80">
        <f t="shared" si="83"/>
        <v>0</v>
      </c>
      <c r="BR44" s="80">
        <f t="shared" si="83"/>
        <v>0</v>
      </c>
      <c r="BS44" s="80">
        <f t="shared" si="83"/>
        <v>0</v>
      </c>
      <c r="BT44" s="80">
        <f t="shared" si="83"/>
        <v>0</v>
      </c>
      <c r="BU44" s="80">
        <f t="shared" si="83"/>
        <v>0</v>
      </c>
      <c r="BV44" s="80">
        <f t="shared" si="83"/>
        <v>0</v>
      </c>
      <c r="BW44" s="80">
        <f t="shared" si="83"/>
        <v>0</v>
      </c>
      <c r="BX44" s="80">
        <f t="shared" si="83"/>
        <v>0</v>
      </c>
      <c r="BY44" s="80">
        <f t="shared" si="83"/>
        <v>0</v>
      </c>
      <c r="BZ44" s="80">
        <f t="shared" si="84"/>
        <v>0</v>
      </c>
      <c r="CA44" s="80">
        <f t="shared" si="84"/>
        <v>0</v>
      </c>
      <c r="CB44" s="80">
        <f t="shared" si="84"/>
        <v>0</v>
      </c>
      <c r="CC44" s="80">
        <f t="shared" si="84"/>
        <v>0</v>
      </c>
      <c r="CD44" s="80">
        <f t="shared" si="84"/>
        <v>0</v>
      </c>
      <c r="CE44" s="80">
        <f t="shared" si="84"/>
        <v>0</v>
      </c>
      <c r="CF44" s="80">
        <f t="shared" si="84"/>
        <v>0</v>
      </c>
      <c r="CG44" s="80">
        <f t="shared" si="84"/>
        <v>0</v>
      </c>
      <c r="CH44" s="80">
        <f t="shared" si="84"/>
        <v>0</v>
      </c>
      <c r="CI44" s="80">
        <f t="shared" si="84"/>
        <v>0</v>
      </c>
      <c r="CJ44" s="80">
        <f t="shared" si="84"/>
        <v>0</v>
      </c>
      <c r="CK44" s="80">
        <f t="shared" si="84"/>
        <v>0</v>
      </c>
      <c r="CL44" s="80">
        <f t="shared" si="84"/>
        <v>0</v>
      </c>
      <c r="CM44" s="80">
        <f t="shared" si="84"/>
        <v>0</v>
      </c>
      <c r="CN44" s="80">
        <f t="shared" si="84"/>
        <v>0</v>
      </c>
      <c r="CO44" s="80">
        <f t="shared" si="84"/>
        <v>0</v>
      </c>
      <c r="CP44" s="80">
        <f t="shared" si="85"/>
        <v>0</v>
      </c>
      <c r="CQ44" s="80">
        <f t="shared" si="85"/>
        <v>0</v>
      </c>
      <c r="CR44" s="80">
        <f t="shared" si="85"/>
        <v>0</v>
      </c>
      <c r="CS44" s="80">
        <f t="shared" si="85"/>
        <v>0</v>
      </c>
      <c r="CT44" s="80">
        <f t="shared" si="85"/>
        <v>0</v>
      </c>
      <c r="CU44" s="80">
        <f t="shared" si="85"/>
        <v>0</v>
      </c>
      <c r="CV44" s="80">
        <f t="shared" si="85"/>
        <v>0</v>
      </c>
      <c r="CW44" s="80">
        <f t="shared" si="85"/>
        <v>0</v>
      </c>
      <c r="CX44" s="80">
        <f t="shared" si="85"/>
        <v>0</v>
      </c>
      <c r="CY44" s="80">
        <f t="shared" si="85"/>
        <v>0</v>
      </c>
      <c r="CZ44" s="80">
        <f t="shared" si="85"/>
        <v>0</v>
      </c>
      <c r="DA44" s="80">
        <f t="shared" si="85"/>
        <v>0</v>
      </c>
      <c r="DB44" s="80">
        <f t="shared" si="85"/>
        <v>0</v>
      </c>
      <c r="DC44" s="80">
        <f t="shared" si="85"/>
        <v>0</v>
      </c>
      <c r="DD44" s="80">
        <f t="shared" si="85"/>
        <v>0</v>
      </c>
      <c r="DE44" s="80">
        <f t="shared" si="85"/>
        <v>0</v>
      </c>
      <c r="DF44" s="80">
        <f t="shared" si="86"/>
        <v>0</v>
      </c>
      <c r="DG44" s="80">
        <f t="shared" si="86"/>
        <v>0</v>
      </c>
      <c r="DH44" s="80">
        <f t="shared" si="86"/>
        <v>0</v>
      </c>
      <c r="DI44" s="80">
        <f t="shared" si="86"/>
        <v>0</v>
      </c>
      <c r="DJ44" s="80">
        <f t="shared" si="86"/>
        <v>0</v>
      </c>
      <c r="DK44" s="80">
        <f t="shared" si="86"/>
        <v>0</v>
      </c>
      <c r="DL44" s="80">
        <f t="shared" si="86"/>
        <v>0</v>
      </c>
      <c r="DM44" s="80">
        <f t="shared" si="86"/>
        <v>0</v>
      </c>
      <c r="DN44" s="80">
        <f t="shared" si="86"/>
        <v>0</v>
      </c>
      <c r="DO44" s="80">
        <f t="shared" si="86"/>
        <v>0</v>
      </c>
      <c r="DP44" s="80">
        <f t="shared" si="86"/>
        <v>0</v>
      </c>
      <c r="DQ44" s="80">
        <f t="shared" si="86"/>
        <v>0</v>
      </c>
      <c r="DR44" s="80">
        <f t="shared" si="86"/>
        <v>0</v>
      </c>
      <c r="DS44" s="80">
        <f t="shared" si="86"/>
        <v>0</v>
      </c>
      <c r="DT44" s="80">
        <f t="shared" si="86"/>
        <v>0</v>
      </c>
      <c r="DU44" s="80">
        <f t="shared" si="86"/>
        <v>0</v>
      </c>
      <c r="DV44" s="80">
        <f t="shared" si="76"/>
        <v>0</v>
      </c>
      <c r="DW44" s="80">
        <f t="shared" si="76"/>
        <v>0</v>
      </c>
      <c r="DX44" s="80">
        <f t="shared" si="76"/>
        <v>0</v>
      </c>
      <c r="DY44" s="80">
        <f t="shared" si="76"/>
        <v>0</v>
      </c>
      <c r="DZ44" s="80">
        <f t="shared" si="76"/>
        <v>0</v>
      </c>
      <c r="EA44" s="80">
        <f t="shared" si="76"/>
        <v>0</v>
      </c>
      <c r="EB44" s="80">
        <f t="shared" si="76"/>
        <v>0</v>
      </c>
      <c r="EC44" s="80">
        <f t="shared" si="76"/>
        <v>0</v>
      </c>
      <c r="ED44" s="80">
        <f t="shared" si="77"/>
        <v>0</v>
      </c>
      <c r="EE44" s="80">
        <f t="shared" si="77"/>
        <v>0</v>
      </c>
      <c r="EF44" s="80">
        <f t="shared" si="77"/>
        <v>0</v>
      </c>
      <c r="EG44" s="80">
        <f t="shared" si="77"/>
        <v>0</v>
      </c>
      <c r="EH44" s="80">
        <f t="shared" si="77"/>
        <v>0</v>
      </c>
      <c r="EI44" s="80">
        <f t="shared" si="77"/>
        <v>0</v>
      </c>
      <c r="EJ44" s="80">
        <f t="shared" si="77"/>
        <v>0</v>
      </c>
      <c r="EK44" s="80">
        <f t="shared" si="77"/>
        <v>0</v>
      </c>
      <c r="EL44" s="80">
        <f t="shared" si="77"/>
        <v>0</v>
      </c>
      <c r="EM44" s="80">
        <f t="shared" si="77"/>
        <v>0</v>
      </c>
      <c r="EN44" s="80">
        <f t="shared" si="77"/>
        <v>0</v>
      </c>
      <c r="EO44" s="80">
        <f t="shared" si="77"/>
        <v>0</v>
      </c>
      <c r="EP44" s="80">
        <f t="shared" si="77"/>
        <v>0</v>
      </c>
      <c r="EQ44" s="80">
        <f t="shared" si="77"/>
        <v>0</v>
      </c>
      <c r="ER44" s="80">
        <f t="shared" si="77"/>
        <v>0</v>
      </c>
      <c r="ES44" s="80">
        <f t="shared" si="77"/>
        <v>0</v>
      </c>
      <c r="ET44" s="80">
        <f t="shared" si="78"/>
        <v>0</v>
      </c>
      <c r="EU44" s="80">
        <f t="shared" si="78"/>
        <v>0</v>
      </c>
      <c r="EV44" s="80">
        <f t="shared" si="78"/>
        <v>0</v>
      </c>
      <c r="EW44" s="80">
        <f t="shared" si="78"/>
        <v>0</v>
      </c>
      <c r="EX44" s="80">
        <f t="shared" si="78"/>
        <v>0</v>
      </c>
      <c r="EY44" s="80">
        <f t="shared" si="78"/>
        <v>0</v>
      </c>
      <c r="EZ44" s="80">
        <f t="shared" si="78"/>
        <v>0</v>
      </c>
      <c r="FA44" s="80">
        <f t="shared" si="78"/>
        <v>0</v>
      </c>
      <c r="FB44" s="80">
        <f t="shared" si="78"/>
        <v>0</v>
      </c>
      <c r="FC44" s="80">
        <f t="shared" si="78"/>
        <v>0</v>
      </c>
      <c r="FD44" s="80">
        <f t="shared" si="78"/>
        <v>0</v>
      </c>
      <c r="FE44" s="80">
        <f t="shared" si="78"/>
        <v>0</v>
      </c>
      <c r="FF44" s="80">
        <f t="shared" si="78"/>
        <v>0</v>
      </c>
      <c r="FG44" s="80">
        <f t="shared" si="78"/>
        <v>0</v>
      </c>
      <c r="FH44" s="80">
        <f t="shared" si="78"/>
        <v>0</v>
      </c>
      <c r="FI44" s="80">
        <f t="shared" si="78"/>
        <v>0</v>
      </c>
      <c r="FJ44" s="80">
        <f t="shared" si="79"/>
        <v>0</v>
      </c>
      <c r="FK44" s="80">
        <f t="shared" si="79"/>
        <v>0</v>
      </c>
      <c r="FL44" s="80">
        <f t="shared" si="79"/>
        <v>0</v>
      </c>
      <c r="FM44" s="80">
        <f t="shared" si="79"/>
        <v>0</v>
      </c>
      <c r="FN44" s="80">
        <f t="shared" si="79"/>
        <v>0</v>
      </c>
      <c r="FO44" s="80">
        <f t="shared" si="79"/>
        <v>0</v>
      </c>
      <c r="FP44" s="80">
        <f t="shared" si="79"/>
        <v>0</v>
      </c>
      <c r="FQ44" s="80">
        <f t="shared" si="79"/>
        <v>0</v>
      </c>
      <c r="FR44" s="80">
        <f t="shared" si="71"/>
        <v>0</v>
      </c>
      <c r="FS44" s="80">
        <f t="shared" si="71"/>
        <v>0</v>
      </c>
      <c r="FT44" s="80">
        <f t="shared" si="71"/>
        <v>0</v>
      </c>
      <c r="FU44" s="80">
        <f t="shared" si="71"/>
        <v>0</v>
      </c>
      <c r="FV44" s="80">
        <f t="shared" si="71"/>
        <v>0</v>
      </c>
      <c r="FW44" s="80">
        <f t="shared" si="71"/>
        <v>0</v>
      </c>
      <c r="FX44" s="80">
        <f t="shared" si="71"/>
        <v>0</v>
      </c>
      <c r="FY44" s="80">
        <f t="shared" si="71"/>
        <v>0</v>
      </c>
      <c r="FZ44" s="80">
        <f t="shared" si="71"/>
        <v>0</v>
      </c>
      <c r="GA44" s="80">
        <f t="shared" si="71"/>
        <v>0</v>
      </c>
      <c r="GB44" s="80">
        <f t="shared" si="71"/>
        <v>0</v>
      </c>
      <c r="GC44" s="80">
        <f t="shared" si="71"/>
        <v>0</v>
      </c>
      <c r="GD44" s="80">
        <f t="shared" si="71"/>
        <v>0</v>
      </c>
      <c r="GE44" s="80">
        <f t="shared" si="71"/>
        <v>0</v>
      </c>
      <c r="GF44" s="80">
        <f t="shared" si="71"/>
        <v>0</v>
      </c>
      <c r="GG44" s="80">
        <f t="shared" si="72"/>
        <v>0</v>
      </c>
      <c r="GH44" s="80">
        <f t="shared" si="72"/>
        <v>0</v>
      </c>
      <c r="GI44" s="80">
        <f t="shared" si="72"/>
        <v>0</v>
      </c>
      <c r="GJ44" s="80">
        <f t="shared" si="72"/>
        <v>0</v>
      </c>
      <c r="GK44" s="80">
        <f t="shared" si="72"/>
        <v>0</v>
      </c>
      <c r="GL44" s="80">
        <f t="shared" si="72"/>
        <v>0</v>
      </c>
      <c r="GM44" s="80">
        <f t="shared" si="72"/>
        <v>0</v>
      </c>
      <c r="GN44" s="80">
        <f t="shared" si="72"/>
        <v>0</v>
      </c>
      <c r="GO44" s="80">
        <f t="shared" si="72"/>
        <v>0</v>
      </c>
      <c r="GP44" s="80">
        <f t="shared" si="72"/>
        <v>0</v>
      </c>
      <c r="GQ44" s="80">
        <f t="shared" si="72"/>
        <v>0</v>
      </c>
      <c r="GR44" s="80">
        <f t="shared" si="72"/>
        <v>0</v>
      </c>
      <c r="GS44" s="80">
        <f t="shared" si="72"/>
        <v>0</v>
      </c>
      <c r="GT44" s="80">
        <f t="shared" si="72"/>
        <v>0</v>
      </c>
      <c r="GU44" s="80">
        <f t="shared" si="72"/>
        <v>0</v>
      </c>
      <c r="GV44" s="80">
        <f t="shared" si="72"/>
        <v>0</v>
      </c>
      <c r="GW44" s="80">
        <f t="shared" si="66"/>
        <v>0</v>
      </c>
      <c r="GX44" s="80">
        <f t="shared" si="66"/>
        <v>0</v>
      </c>
      <c r="GY44" s="80">
        <f t="shared" si="66"/>
        <v>0</v>
      </c>
      <c r="GZ44" s="80">
        <f t="shared" si="66"/>
        <v>0</v>
      </c>
      <c r="HA44" s="80">
        <f t="shared" si="66"/>
        <v>0</v>
      </c>
      <c r="HB44" s="80">
        <f t="shared" si="66"/>
        <v>0</v>
      </c>
      <c r="HC44" s="80">
        <f t="shared" si="66"/>
        <v>0</v>
      </c>
      <c r="HD44" s="80">
        <f t="shared" si="66"/>
        <v>0</v>
      </c>
      <c r="HE44" s="80">
        <f t="shared" si="66"/>
        <v>0</v>
      </c>
      <c r="HF44" s="80">
        <f t="shared" si="66"/>
        <v>0</v>
      </c>
      <c r="HG44" s="80">
        <f t="shared" si="66"/>
        <v>0</v>
      </c>
      <c r="HH44" s="80">
        <f t="shared" si="66"/>
        <v>0</v>
      </c>
      <c r="HI44" s="80">
        <f t="shared" si="66"/>
        <v>0</v>
      </c>
      <c r="HJ44" s="80">
        <f t="shared" si="66"/>
        <v>0</v>
      </c>
      <c r="HK44" s="80">
        <f t="shared" si="66"/>
        <v>0</v>
      </c>
      <c r="HL44" s="80">
        <f t="shared" si="66"/>
        <v>0</v>
      </c>
      <c r="HM44" s="80">
        <f t="shared" si="80"/>
        <v>0</v>
      </c>
      <c r="HN44" s="80">
        <f t="shared" si="80"/>
        <v>0</v>
      </c>
      <c r="HO44" s="80">
        <f t="shared" si="80"/>
        <v>0</v>
      </c>
      <c r="HP44" s="80">
        <f t="shared" si="80"/>
        <v>0</v>
      </c>
      <c r="HQ44" s="80">
        <f t="shared" si="80"/>
        <v>0</v>
      </c>
      <c r="HR44" s="80">
        <f t="shared" si="80"/>
        <v>0</v>
      </c>
      <c r="HS44" s="80">
        <f t="shared" si="80"/>
        <v>0</v>
      </c>
      <c r="HT44" s="80">
        <f t="shared" si="80"/>
        <v>0</v>
      </c>
      <c r="HU44" s="80">
        <f t="shared" si="80"/>
        <v>0</v>
      </c>
      <c r="HV44" s="80">
        <f t="shared" si="80"/>
        <v>0</v>
      </c>
      <c r="HW44" s="80">
        <f t="shared" si="80"/>
        <v>0</v>
      </c>
      <c r="HX44" s="80">
        <f t="shared" si="80"/>
        <v>0</v>
      </c>
      <c r="HY44" s="80">
        <f t="shared" si="80"/>
        <v>0</v>
      </c>
      <c r="HZ44" s="80">
        <f t="shared" si="67"/>
        <v>0</v>
      </c>
      <c r="IA44" s="80">
        <f t="shared" si="67"/>
        <v>0</v>
      </c>
      <c r="IB44" s="80">
        <f t="shared" si="67"/>
        <v>0</v>
      </c>
      <c r="IC44" s="80">
        <f t="shared" si="67"/>
        <v>0</v>
      </c>
      <c r="ID44" s="80">
        <f t="shared" si="67"/>
        <v>0</v>
      </c>
      <c r="IE44" s="80">
        <f t="shared" si="67"/>
        <v>0</v>
      </c>
      <c r="IF44" s="80">
        <f t="shared" si="67"/>
        <v>0</v>
      </c>
      <c r="IG44" s="80">
        <f t="shared" si="67"/>
        <v>0</v>
      </c>
      <c r="IH44" s="80">
        <f t="shared" si="67"/>
        <v>0</v>
      </c>
      <c r="II44" s="80">
        <f t="shared" si="67"/>
        <v>0</v>
      </c>
      <c r="IJ44" s="80">
        <f t="shared" si="67"/>
        <v>0</v>
      </c>
      <c r="IK44" s="80">
        <f t="shared" si="67"/>
        <v>0</v>
      </c>
      <c r="IL44" s="80">
        <f t="shared" si="67"/>
        <v>0</v>
      </c>
      <c r="IM44" s="80">
        <f t="shared" si="67"/>
        <v>0</v>
      </c>
      <c r="IN44" s="80">
        <f t="shared" si="67"/>
        <v>0</v>
      </c>
      <c r="IO44" s="80">
        <f t="shared" si="65"/>
        <v>0</v>
      </c>
      <c r="IP44" s="80">
        <f t="shared" si="65"/>
        <v>0</v>
      </c>
      <c r="IQ44" s="80">
        <f t="shared" si="65"/>
        <v>0</v>
      </c>
      <c r="IR44" s="80">
        <f t="shared" si="65"/>
        <v>0</v>
      </c>
      <c r="IS44" s="80">
        <f t="shared" si="65"/>
        <v>0</v>
      </c>
      <c r="IT44" s="80">
        <f t="shared" si="65"/>
        <v>0</v>
      </c>
      <c r="IU44" s="80">
        <f t="shared" si="65"/>
        <v>0</v>
      </c>
      <c r="IV44" s="80">
        <f t="shared" si="65"/>
        <v>0</v>
      </c>
      <c r="IW44" s="80">
        <f t="shared" si="65"/>
        <v>0</v>
      </c>
      <c r="IX44" s="80">
        <f t="shared" si="65"/>
        <v>0</v>
      </c>
      <c r="IY44" s="80">
        <f t="shared" si="65"/>
        <v>0</v>
      </c>
      <c r="IZ44" s="80">
        <f t="shared" si="65"/>
        <v>0</v>
      </c>
      <c r="JA44" s="80">
        <f t="shared" si="65"/>
        <v>0</v>
      </c>
      <c r="JB44" s="80">
        <f t="shared" si="65"/>
        <v>0</v>
      </c>
      <c r="JC44" s="80">
        <f t="shared" si="65"/>
        <v>0</v>
      </c>
      <c r="JD44" s="80">
        <f t="shared" si="65"/>
        <v>0</v>
      </c>
      <c r="JE44" s="80">
        <f t="shared" si="81"/>
        <v>0</v>
      </c>
      <c r="JF44" s="80">
        <f t="shared" si="81"/>
        <v>0</v>
      </c>
      <c r="JG44" s="80">
        <f t="shared" si="81"/>
        <v>0</v>
      </c>
      <c r="JH44" s="80">
        <f t="shared" si="81"/>
        <v>0</v>
      </c>
      <c r="JI44" s="80">
        <f t="shared" si="81"/>
        <v>0</v>
      </c>
    </row>
    <row r="45" spans="5:269" x14ac:dyDescent="0.25">
      <c r="E45">
        <f t="shared" si="26"/>
        <v>41</v>
      </c>
      <c r="F45">
        <f t="shared" si="20"/>
        <v>0</v>
      </c>
      <c r="G45">
        <f t="shared" si="27"/>
        <v>156</v>
      </c>
      <c r="H45" s="86">
        <f t="shared" si="21"/>
        <v>1</v>
      </c>
      <c r="I45" s="80">
        <f t="shared" si="22"/>
        <v>0</v>
      </c>
      <c r="J45" s="80">
        <f t="shared" si="31"/>
        <v>0</v>
      </c>
      <c r="K45">
        <f t="shared" si="23"/>
        <v>45</v>
      </c>
      <c r="L45">
        <f t="shared" si="24"/>
        <v>189</v>
      </c>
      <c r="M45">
        <f t="shared" si="28"/>
        <v>46997</v>
      </c>
      <c r="O45" s="80">
        <f t="shared" si="82"/>
        <v>0</v>
      </c>
      <c r="P45" s="80">
        <f t="shared" si="82"/>
        <v>0</v>
      </c>
      <c r="Q45" s="80">
        <f t="shared" si="82"/>
        <v>0</v>
      </c>
      <c r="R45" s="80">
        <f t="shared" si="82"/>
        <v>0</v>
      </c>
      <c r="S45" s="80">
        <f t="shared" si="82"/>
        <v>0</v>
      </c>
      <c r="T45" s="80">
        <f t="shared" si="82"/>
        <v>0</v>
      </c>
      <c r="U45" s="80">
        <f t="shared" si="82"/>
        <v>0</v>
      </c>
      <c r="V45" s="80">
        <f t="shared" si="82"/>
        <v>0</v>
      </c>
      <c r="W45" s="80">
        <f t="shared" si="82"/>
        <v>0</v>
      </c>
      <c r="X45" s="80">
        <f t="shared" si="82"/>
        <v>0</v>
      </c>
      <c r="Y45" s="80">
        <f t="shared" si="82"/>
        <v>0</v>
      </c>
      <c r="Z45" s="80">
        <f t="shared" si="82"/>
        <v>0</v>
      </c>
      <c r="AA45" s="80">
        <f t="shared" si="82"/>
        <v>0</v>
      </c>
      <c r="AB45" s="80">
        <f t="shared" si="82"/>
        <v>0</v>
      </c>
      <c r="AC45" s="80">
        <f t="shared" si="82"/>
        <v>0</v>
      </c>
      <c r="AD45" s="80">
        <f t="shared" si="82"/>
        <v>0</v>
      </c>
      <c r="AE45" s="80">
        <f t="shared" si="64"/>
        <v>0</v>
      </c>
      <c r="AF45" s="80">
        <f t="shared" si="64"/>
        <v>0</v>
      </c>
      <c r="AG45" s="80">
        <f t="shared" si="64"/>
        <v>0</v>
      </c>
      <c r="AH45" s="80">
        <f t="shared" si="64"/>
        <v>0</v>
      </c>
      <c r="AI45" s="80">
        <f t="shared" si="64"/>
        <v>0</v>
      </c>
      <c r="AJ45" s="80">
        <f t="shared" si="64"/>
        <v>0</v>
      </c>
      <c r="AK45" s="80">
        <f t="shared" si="64"/>
        <v>0</v>
      </c>
      <c r="AL45" s="80">
        <f t="shared" si="64"/>
        <v>0</v>
      </c>
      <c r="AM45" s="80">
        <f t="shared" si="64"/>
        <v>0</v>
      </c>
      <c r="AN45" s="80">
        <f t="shared" si="64"/>
        <v>0</v>
      </c>
      <c r="AO45" s="80">
        <f t="shared" si="64"/>
        <v>0</v>
      </c>
      <c r="AP45" s="80">
        <f t="shared" si="64"/>
        <v>0</v>
      </c>
      <c r="AQ45" s="80">
        <f t="shared" si="64"/>
        <v>0</v>
      </c>
      <c r="AR45" s="80">
        <f t="shared" si="64"/>
        <v>0</v>
      </c>
      <c r="AS45" s="80">
        <f t="shared" si="64"/>
        <v>0</v>
      </c>
      <c r="AT45" s="80">
        <f t="shared" si="64"/>
        <v>0</v>
      </c>
      <c r="AU45" s="80">
        <f t="shared" si="87"/>
        <v>0</v>
      </c>
      <c r="AV45" s="80">
        <f t="shared" si="87"/>
        <v>0</v>
      </c>
      <c r="AW45" s="80">
        <f t="shared" si="87"/>
        <v>0</v>
      </c>
      <c r="AX45" s="80">
        <f t="shared" si="87"/>
        <v>0</v>
      </c>
      <c r="AY45" s="80">
        <f t="shared" si="87"/>
        <v>0</v>
      </c>
      <c r="AZ45" s="80">
        <f t="shared" si="87"/>
        <v>0</v>
      </c>
      <c r="BA45" s="80">
        <f t="shared" si="87"/>
        <v>0</v>
      </c>
      <c r="BB45" s="80">
        <f t="shared" si="87"/>
        <v>0</v>
      </c>
      <c r="BC45" s="80">
        <f t="shared" si="87"/>
        <v>0</v>
      </c>
      <c r="BD45" s="80">
        <f t="shared" si="87"/>
        <v>0</v>
      </c>
      <c r="BE45" s="80">
        <f t="shared" si="87"/>
        <v>0</v>
      </c>
      <c r="BF45" s="80">
        <f t="shared" si="87"/>
        <v>0</v>
      </c>
      <c r="BG45" s="80">
        <f t="shared" si="87"/>
        <v>0</v>
      </c>
      <c r="BH45" s="80">
        <f t="shared" si="87"/>
        <v>0</v>
      </c>
      <c r="BI45" s="80">
        <f t="shared" si="87"/>
        <v>0</v>
      </c>
      <c r="BJ45" s="80">
        <f t="shared" si="87"/>
        <v>0</v>
      </c>
      <c r="BK45" s="80">
        <f t="shared" si="83"/>
        <v>0</v>
      </c>
      <c r="BL45" s="80">
        <f t="shared" si="83"/>
        <v>0</v>
      </c>
      <c r="BM45" s="80">
        <f t="shared" si="83"/>
        <v>0</v>
      </c>
      <c r="BN45" s="80">
        <f t="shared" si="83"/>
        <v>0</v>
      </c>
      <c r="BO45" s="80">
        <f t="shared" si="83"/>
        <v>0</v>
      </c>
      <c r="BP45" s="80">
        <f t="shared" si="83"/>
        <v>0</v>
      </c>
      <c r="BQ45" s="80">
        <f t="shared" si="83"/>
        <v>0</v>
      </c>
      <c r="BR45" s="80">
        <f t="shared" si="83"/>
        <v>0</v>
      </c>
      <c r="BS45" s="80">
        <f t="shared" si="83"/>
        <v>0</v>
      </c>
      <c r="BT45" s="80">
        <f t="shared" si="83"/>
        <v>0</v>
      </c>
      <c r="BU45" s="80">
        <f t="shared" si="83"/>
        <v>0</v>
      </c>
      <c r="BV45" s="80">
        <f t="shared" si="83"/>
        <v>0</v>
      </c>
      <c r="BW45" s="80">
        <f t="shared" si="83"/>
        <v>0</v>
      </c>
      <c r="BX45" s="80">
        <f t="shared" si="83"/>
        <v>0</v>
      </c>
      <c r="BY45" s="80">
        <f t="shared" si="83"/>
        <v>0</v>
      </c>
      <c r="BZ45" s="80">
        <f t="shared" si="84"/>
        <v>0</v>
      </c>
      <c r="CA45" s="80">
        <f t="shared" si="84"/>
        <v>0</v>
      </c>
      <c r="CB45" s="80">
        <f t="shared" si="84"/>
        <v>0</v>
      </c>
      <c r="CC45" s="80">
        <f t="shared" si="84"/>
        <v>0</v>
      </c>
      <c r="CD45" s="80">
        <f t="shared" si="84"/>
        <v>0</v>
      </c>
      <c r="CE45" s="80">
        <f t="shared" si="84"/>
        <v>0</v>
      </c>
      <c r="CF45" s="80">
        <f t="shared" si="84"/>
        <v>0</v>
      </c>
      <c r="CG45" s="80">
        <f t="shared" si="84"/>
        <v>0</v>
      </c>
      <c r="CH45" s="80">
        <f t="shared" si="84"/>
        <v>0</v>
      </c>
      <c r="CI45" s="80">
        <f t="shared" si="84"/>
        <v>0</v>
      </c>
      <c r="CJ45" s="80">
        <f t="shared" si="84"/>
        <v>0</v>
      </c>
      <c r="CK45" s="80">
        <f t="shared" si="84"/>
        <v>0</v>
      </c>
      <c r="CL45" s="80">
        <f t="shared" si="84"/>
        <v>0</v>
      </c>
      <c r="CM45" s="80">
        <f t="shared" si="84"/>
        <v>0</v>
      </c>
      <c r="CN45" s="80">
        <f t="shared" si="84"/>
        <v>0</v>
      </c>
      <c r="CO45" s="80">
        <f t="shared" si="84"/>
        <v>0</v>
      </c>
      <c r="CP45" s="80">
        <f t="shared" si="85"/>
        <v>0</v>
      </c>
      <c r="CQ45" s="80">
        <f t="shared" si="85"/>
        <v>0</v>
      </c>
      <c r="CR45" s="80">
        <f t="shared" si="85"/>
        <v>0</v>
      </c>
      <c r="CS45" s="80">
        <f t="shared" si="85"/>
        <v>0</v>
      </c>
      <c r="CT45" s="80">
        <f t="shared" si="85"/>
        <v>0</v>
      </c>
      <c r="CU45" s="80">
        <f t="shared" si="85"/>
        <v>0</v>
      </c>
      <c r="CV45" s="80">
        <f t="shared" si="85"/>
        <v>0</v>
      </c>
      <c r="CW45" s="80">
        <f t="shared" si="85"/>
        <v>0</v>
      </c>
      <c r="CX45" s="80">
        <f t="shared" si="85"/>
        <v>0</v>
      </c>
      <c r="CY45" s="80">
        <f t="shared" si="85"/>
        <v>0</v>
      </c>
      <c r="CZ45" s="80">
        <f t="shared" si="85"/>
        <v>0</v>
      </c>
      <c r="DA45" s="80">
        <f t="shared" si="85"/>
        <v>0</v>
      </c>
      <c r="DB45" s="80">
        <f t="shared" si="85"/>
        <v>0</v>
      </c>
      <c r="DC45" s="80">
        <f t="shared" si="85"/>
        <v>0</v>
      </c>
      <c r="DD45" s="80">
        <f t="shared" si="85"/>
        <v>0</v>
      </c>
      <c r="DE45" s="80">
        <f t="shared" si="85"/>
        <v>0</v>
      </c>
      <c r="DF45" s="80">
        <f t="shared" si="86"/>
        <v>0</v>
      </c>
      <c r="DG45" s="80">
        <f t="shared" si="86"/>
        <v>0</v>
      </c>
      <c r="DH45" s="80">
        <f t="shared" si="86"/>
        <v>0</v>
      </c>
      <c r="DI45" s="80">
        <f t="shared" si="86"/>
        <v>0</v>
      </c>
      <c r="DJ45" s="80">
        <f t="shared" si="86"/>
        <v>0</v>
      </c>
      <c r="DK45" s="80">
        <f t="shared" si="86"/>
        <v>0</v>
      </c>
      <c r="DL45" s="80">
        <f t="shared" si="86"/>
        <v>0</v>
      </c>
      <c r="DM45" s="80">
        <f t="shared" si="86"/>
        <v>0</v>
      </c>
      <c r="DN45" s="80">
        <f t="shared" si="86"/>
        <v>0</v>
      </c>
      <c r="DO45" s="80">
        <f t="shared" si="86"/>
        <v>0</v>
      </c>
      <c r="DP45" s="80">
        <f t="shared" si="86"/>
        <v>0</v>
      </c>
      <c r="DQ45" s="80">
        <f t="shared" si="86"/>
        <v>0</v>
      </c>
      <c r="DR45" s="80">
        <f t="shared" si="86"/>
        <v>0</v>
      </c>
      <c r="DS45" s="80">
        <f t="shared" si="86"/>
        <v>0</v>
      </c>
      <c r="DT45" s="80">
        <f t="shared" si="86"/>
        <v>0</v>
      </c>
      <c r="DU45" s="80">
        <f t="shared" si="86"/>
        <v>0</v>
      </c>
      <c r="DV45" s="80">
        <f t="shared" si="76"/>
        <v>0</v>
      </c>
      <c r="DW45" s="80">
        <f t="shared" si="76"/>
        <v>0</v>
      </c>
      <c r="DX45" s="80">
        <f t="shared" si="76"/>
        <v>0</v>
      </c>
      <c r="DY45" s="80">
        <f t="shared" si="76"/>
        <v>0</v>
      </c>
      <c r="DZ45" s="80">
        <f t="shared" si="76"/>
        <v>0</v>
      </c>
      <c r="EA45" s="80">
        <f t="shared" si="76"/>
        <v>0</v>
      </c>
      <c r="EB45" s="80">
        <f t="shared" si="76"/>
        <v>0</v>
      </c>
      <c r="EC45" s="80">
        <f t="shared" si="76"/>
        <v>0</v>
      </c>
      <c r="ED45" s="80">
        <f t="shared" si="77"/>
        <v>0</v>
      </c>
      <c r="EE45" s="80">
        <f t="shared" si="77"/>
        <v>0</v>
      </c>
      <c r="EF45" s="80">
        <f t="shared" si="77"/>
        <v>0</v>
      </c>
      <c r="EG45" s="80">
        <f t="shared" si="77"/>
        <v>0</v>
      </c>
      <c r="EH45" s="80">
        <f t="shared" si="77"/>
        <v>0</v>
      </c>
      <c r="EI45" s="80">
        <f t="shared" si="77"/>
        <v>0</v>
      </c>
      <c r="EJ45" s="80">
        <f t="shared" si="77"/>
        <v>0</v>
      </c>
      <c r="EK45" s="80">
        <f t="shared" si="77"/>
        <v>0</v>
      </c>
      <c r="EL45" s="80">
        <f t="shared" si="77"/>
        <v>0</v>
      </c>
      <c r="EM45" s="80">
        <f t="shared" si="77"/>
        <v>0</v>
      </c>
      <c r="EN45" s="80">
        <f t="shared" si="77"/>
        <v>0</v>
      </c>
      <c r="EO45" s="80">
        <f t="shared" si="77"/>
        <v>0</v>
      </c>
      <c r="EP45" s="80">
        <f t="shared" si="77"/>
        <v>0</v>
      </c>
      <c r="EQ45" s="80">
        <f t="shared" si="77"/>
        <v>0</v>
      </c>
      <c r="ER45" s="80">
        <f t="shared" si="77"/>
        <v>0</v>
      </c>
      <c r="ES45" s="80">
        <f t="shared" si="77"/>
        <v>0</v>
      </c>
      <c r="ET45" s="80">
        <f t="shared" si="78"/>
        <v>0</v>
      </c>
      <c r="EU45" s="80">
        <f t="shared" si="78"/>
        <v>0</v>
      </c>
      <c r="EV45" s="80">
        <f t="shared" si="78"/>
        <v>0</v>
      </c>
      <c r="EW45" s="80">
        <f t="shared" si="78"/>
        <v>0</v>
      </c>
      <c r="EX45" s="80">
        <f t="shared" si="78"/>
        <v>0</v>
      </c>
      <c r="EY45" s="80">
        <f t="shared" si="78"/>
        <v>0</v>
      </c>
      <c r="EZ45" s="80">
        <f t="shared" si="78"/>
        <v>0</v>
      </c>
      <c r="FA45" s="80">
        <f t="shared" si="78"/>
        <v>0</v>
      </c>
      <c r="FB45" s="80">
        <f t="shared" si="78"/>
        <v>0</v>
      </c>
      <c r="FC45" s="80">
        <f t="shared" si="78"/>
        <v>0</v>
      </c>
      <c r="FD45" s="80">
        <f t="shared" si="78"/>
        <v>0</v>
      </c>
      <c r="FE45" s="80">
        <f t="shared" si="78"/>
        <v>0</v>
      </c>
      <c r="FF45" s="80">
        <f t="shared" si="78"/>
        <v>0</v>
      </c>
      <c r="FG45" s="80">
        <f t="shared" si="78"/>
        <v>0</v>
      </c>
      <c r="FH45" s="80">
        <f t="shared" si="78"/>
        <v>0</v>
      </c>
      <c r="FI45" s="80">
        <f t="shared" si="78"/>
        <v>0</v>
      </c>
      <c r="FJ45" s="80">
        <f t="shared" si="79"/>
        <v>0</v>
      </c>
      <c r="FK45" s="80">
        <f t="shared" si="79"/>
        <v>0</v>
      </c>
      <c r="FL45" s="80">
        <f t="shared" si="79"/>
        <v>0</v>
      </c>
      <c r="FM45" s="80">
        <f t="shared" si="79"/>
        <v>0</v>
      </c>
      <c r="FN45" s="80">
        <f t="shared" si="79"/>
        <v>0</v>
      </c>
      <c r="FO45" s="80">
        <f t="shared" si="79"/>
        <v>0</v>
      </c>
      <c r="FP45" s="80">
        <f t="shared" si="79"/>
        <v>0</v>
      </c>
      <c r="FQ45" s="80">
        <f t="shared" si="79"/>
        <v>0</v>
      </c>
      <c r="FR45" s="80">
        <f t="shared" si="71"/>
        <v>0</v>
      </c>
      <c r="FS45" s="80">
        <f t="shared" si="71"/>
        <v>0</v>
      </c>
      <c r="FT45" s="80">
        <f t="shared" si="71"/>
        <v>0</v>
      </c>
      <c r="FU45" s="80">
        <f t="shared" si="71"/>
        <v>0</v>
      </c>
      <c r="FV45" s="80">
        <f t="shared" si="71"/>
        <v>0</v>
      </c>
      <c r="FW45" s="80">
        <f t="shared" si="71"/>
        <v>0</v>
      </c>
      <c r="FX45" s="80">
        <f t="shared" si="71"/>
        <v>0</v>
      </c>
      <c r="FY45" s="80">
        <f t="shared" si="71"/>
        <v>0</v>
      </c>
      <c r="FZ45" s="80">
        <f t="shared" si="71"/>
        <v>0</v>
      </c>
      <c r="GA45" s="80">
        <f t="shared" si="71"/>
        <v>0</v>
      </c>
      <c r="GB45" s="80">
        <f t="shared" si="71"/>
        <v>0</v>
      </c>
      <c r="GC45" s="80">
        <f t="shared" si="71"/>
        <v>0</v>
      </c>
      <c r="GD45" s="80">
        <f t="shared" si="71"/>
        <v>0</v>
      </c>
      <c r="GE45" s="80">
        <f t="shared" si="71"/>
        <v>0</v>
      </c>
      <c r="GF45" s="80">
        <f t="shared" si="71"/>
        <v>0</v>
      </c>
      <c r="GG45" s="80">
        <f t="shared" si="72"/>
        <v>0</v>
      </c>
      <c r="GH45" s="80">
        <f t="shared" si="72"/>
        <v>0</v>
      </c>
      <c r="GI45" s="80">
        <f t="shared" si="72"/>
        <v>0</v>
      </c>
      <c r="GJ45" s="80">
        <f t="shared" si="72"/>
        <v>0</v>
      </c>
      <c r="GK45" s="80">
        <f t="shared" si="72"/>
        <v>0</v>
      </c>
      <c r="GL45" s="80">
        <f t="shared" si="72"/>
        <v>0</v>
      </c>
      <c r="GM45" s="80">
        <f t="shared" si="72"/>
        <v>0</v>
      </c>
      <c r="GN45" s="80">
        <f t="shared" si="72"/>
        <v>0</v>
      </c>
      <c r="GO45" s="80">
        <f t="shared" si="72"/>
        <v>0</v>
      </c>
      <c r="GP45" s="80">
        <f t="shared" si="72"/>
        <v>0</v>
      </c>
      <c r="GQ45" s="80">
        <f t="shared" si="72"/>
        <v>0</v>
      </c>
      <c r="GR45" s="80">
        <f t="shared" si="72"/>
        <v>0</v>
      </c>
      <c r="GS45" s="80">
        <f t="shared" si="72"/>
        <v>0</v>
      </c>
      <c r="GT45" s="80">
        <f t="shared" si="72"/>
        <v>0</v>
      </c>
      <c r="GU45" s="80">
        <f t="shared" si="72"/>
        <v>0</v>
      </c>
      <c r="GV45" s="80">
        <f t="shared" si="72"/>
        <v>0</v>
      </c>
      <c r="GW45" s="80">
        <f t="shared" si="66"/>
        <v>0</v>
      </c>
      <c r="GX45" s="80">
        <f t="shared" si="66"/>
        <v>0</v>
      </c>
      <c r="GY45" s="80">
        <f t="shared" si="66"/>
        <v>0</v>
      </c>
      <c r="GZ45" s="80">
        <f t="shared" si="66"/>
        <v>0</v>
      </c>
      <c r="HA45" s="80">
        <f t="shared" si="66"/>
        <v>0</v>
      </c>
      <c r="HB45" s="80">
        <f t="shared" si="66"/>
        <v>0</v>
      </c>
      <c r="HC45" s="80">
        <f t="shared" si="66"/>
        <v>0</v>
      </c>
      <c r="HD45" s="80">
        <f t="shared" si="66"/>
        <v>0</v>
      </c>
      <c r="HE45" s="80">
        <f t="shared" si="66"/>
        <v>0</v>
      </c>
      <c r="HF45" s="80">
        <f t="shared" si="66"/>
        <v>0</v>
      </c>
      <c r="HG45" s="80">
        <f t="shared" si="66"/>
        <v>0</v>
      </c>
      <c r="HH45" s="80">
        <f t="shared" si="66"/>
        <v>0</v>
      </c>
      <c r="HI45" s="80">
        <f t="shared" si="66"/>
        <v>0</v>
      </c>
      <c r="HJ45" s="80">
        <f t="shared" si="66"/>
        <v>0</v>
      </c>
      <c r="HK45" s="80">
        <f t="shared" si="66"/>
        <v>0</v>
      </c>
      <c r="HL45" s="80">
        <f t="shared" si="66"/>
        <v>0</v>
      </c>
      <c r="HM45" s="80">
        <f t="shared" si="80"/>
        <v>0</v>
      </c>
      <c r="HN45" s="80">
        <f t="shared" si="80"/>
        <v>0</v>
      </c>
      <c r="HO45" s="80">
        <f t="shared" si="80"/>
        <v>0</v>
      </c>
      <c r="HP45" s="80">
        <f t="shared" si="80"/>
        <v>0</v>
      </c>
      <c r="HQ45" s="80">
        <f t="shared" si="80"/>
        <v>0</v>
      </c>
      <c r="HR45" s="80">
        <f t="shared" si="80"/>
        <v>0</v>
      </c>
      <c r="HS45" s="80">
        <f t="shared" si="80"/>
        <v>0</v>
      </c>
      <c r="HT45" s="80">
        <f t="shared" si="80"/>
        <v>0</v>
      </c>
      <c r="HU45" s="80">
        <f t="shared" si="80"/>
        <v>0</v>
      </c>
      <c r="HV45" s="80">
        <f t="shared" si="80"/>
        <v>0</v>
      </c>
      <c r="HW45" s="80">
        <f t="shared" si="80"/>
        <v>0</v>
      </c>
      <c r="HX45" s="80">
        <f t="shared" si="80"/>
        <v>0</v>
      </c>
      <c r="HY45" s="80">
        <f t="shared" si="80"/>
        <v>0</v>
      </c>
      <c r="HZ45" s="80">
        <f t="shared" si="67"/>
        <v>0</v>
      </c>
      <c r="IA45" s="80">
        <f t="shared" si="67"/>
        <v>0</v>
      </c>
      <c r="IB45" s="80">
        <f t="shared" si="67"/>
        <v>0</v>
      </c>
      <c r="IC45" s="80">
        <f t="shared" si="67"/>
        <v>0</v>
      </c>
      <c r="ID45" s="80">
        <f t="shared" si="67"/>
        <v>0</v>
      </c>
      <c r="IE45" s="80">
        <f t="shared" si="67"/>
        <v>0</v>
      </c>
      <c r="IF45" s="80">
        <f t="shared" si="67"/>
        <v>0</v>
      </c>
      <c r="IG45" s="80">
        <f t="shared" si="67"/>
        <v>0</v>
      </c>
      <c r="IH45" s="80">
        <f t="shared" si="67"/>
        <v>0</v>
      </c>
      <c r="II45" s="80">
        <f t="shared" si="67"/>
        <v>0</v>
      </c>
      <c r="IJ45" s="80">
        <f t="shared" si="67"/>
        <v>0</v>
      </c>
      <c r="IK45" s="80">
        <f t="shared" si="67"/>
        <v>0</v>
      </c>
      <c r="IL45" s="80">
        <f t="shared" si="67"/>
        <v>0</v>
      </c>
      <c r="IM45" s="80">
        <f t="shared" si="67"/>
        <v>0</v>
      </c>
      <c r="IN45" s="80">
        <f t="shared" si="67"/>
        <v>0</v>
      </c>
      <c r="IO45" s="80">
        <f t="shared" si="65"/>
        <v>0</v>
      </c>
      <c r="IP45" s="80">
        <f t="shared" si="65"/>
        <v>0</v>
      </c>
      <c r="IQ45" s="80">
        <f t="shared" si="65"/>
        <v>0</v>
      </c>
      <c r="IR45" s="80">
        <f t="shared" si="65"/>
        <v>0</v>
      </c>
      <c r="IS45" s="80">
        <f t="shared" si="65"/>
        <v>0</v>
      </c>
      <c r="IT45" s="80">
        <f t="shared" si="65"/>
        <v>0</v>
      </c>
      <c r="IU45" s="80">
        <f t="shared" si="65"/>
        <v>0</v>
      </c>
      <c r="IV45" s="80">
        <f t="shared" si="65"/>
        <v>0</v>
      </c>
      <c r="IW45" s="80">
        <f t="shared" si="65"/>
        <v>0</v>
      </c>
      <c r="IX45" s="80">
        <f t="shared" si="65"/>
        <v>0</v>
      </c>
      <c r="IY45" s="80">
        <f t="shared" si="65"/>
        <v>0</v>
      </c>
      <c r="IZ45" s="80">
        <f t="shared" si="65"/>
        <v>0</v>
      </c>
      <c r="JA45" s="80">
        <f t="shared" si="65"/>
        <v>0</v>
      </c>
      <c r="JB45" s="80">
        <f t="shared" si="65"/>
        <v>0</v>
      </c>
      <c r="JC45" s="80">
        <f t="shared" si="65"/>
        <v>0</v>
      </c>
      <c r="JD45" s="80">
        <f t="shared" si="65"/>
        <v>0</v>
      </c>
      <c r="JE45" s="80">
        <f t="shared" si="81"/>
        <v>0</v>
      </c>
      <c r="JF45" s="80">
        <f t="shared" si="81"/>
        <v>0</v>
      </c>
      <c r="JG45" s="80">
        <f t="shared" si="81"/>
        <v>0</v>
      </c>
      <c r="JH45" s="80">
        <f t="shared" si="81"/>
        <v>0</v>
      </c>
      <c r="JI45" s="80">
        <f t="shared" si="81"/>
        <v>0</v>
      </c>
    </row>
    <row r="46" spans="5:269" x14ac:dyDescent="0.25">
      <c r="E46">
        <f t="shared" si="26"/>
        <v>42</v>
      </c>
      <c r="F46">
        <f t="shared" si="20"/>
        <v>0</v>
      </c>
      <c r="G46">
        <f t="shared" si="27"/>
        <v>156</v>
      </c>
      <c r="H46" s="86">
        <f t="shared" si="21"/>
        <v>1</v>
      </c>
      <c r="I46" s="80">
        <f t="shared" si="22"/>
        <v>0</v>
      </c>
      <c r="J46" s="80">
        <f t="shared" si="31"/>
        <v>0</v>
      </c>
      <c r="K46">
        <f t="shared" si="23"/>
        <v>46</v>
      </c>
      <c r="L46">
        <f t="shared" si="24"/>
        <v>190</v>
      </c>
      <c r="M46">
        <f t="shared" si="28"/>
        <v>47027</v>
      </c>
      <c r="O46" s="80">
        <f t="shared" si="82"/>
        <v>0</v>
      </c>
      <c r="P46" s="80">
        <f t="shared" si="82"/>
        <v>0</v>
      </c>
      <c r="Q46" s="80">
        <f t="shared" si="82"/>
        <v>0</v>
      </c>
      <c r="R46" s="80">
        <f t="shared" si="82"/>
        <v>0</v>
      </c>
      <c r="S46" s="80">
        <f t="shared" si="82"/>
        <v>0</v>
      </c>
      <c r="T46" s="80">
        <f t="shared" si="82"/>
        <v>0</v>
      </c>
      <c r="U46" s="80">
        <f t="shared" si="82"/>
        <v>0</v>
      </c>
      <c r="V46" s="80">
        <f t="shared" si="82"/>
        <v>0</v>
      </c>
      <c r="W46" s="80">
        <f t="shared" si="82"/>
        <v>0</v>
      </c>
      <c r="X46" s="80">
        <f t="shared" si="82"/>
        <v>0</v>
      </c>
      <c r="Y46" s="80">
        <f t="shared" si="82"/>
        <v>0</v>
      </c>
      <c r="Z46" s="80">
        <f t="shared" si="82"/>
        <v>0</v>
      </c>
      <c r="AA46" s="80">
        <f t="shared" si="82"/>
        <v>0</v>
      </c>
      <c r="AB46" s="80">
        <f t="shared" si="82"/>
        <v>0</v>
      </c>
      <c r="AC46" s="80">
        <f t="shared" si="82"/>
        <v>0</v>
      </c>
      <c r="AD46" s="80">
        <f t="shared" si="82"/>
        <v>0</v>
      </c>
      <c r="AE46" s="80">
        <f t="shared" si="64"/>
        <v>0</v>
      </c>
      <c r="AF46" s="80">
        <f t="shared" si="64"/>
        <v>0</v>
      </c>
      <c r="AG46" s="80">
        <f t="shared" si="64"/>
        <v>0</v>
      </c>
      <c r="AH46" s="80">
        <f t="shared" si="64"/>
        <v>0</v>
      </c>
      <c r="AI46" s="80">
        <f t="shared" si="64"/>
        <v>0</v>
      </c>
      <c r="AJ46" s="80">
        <f t="shared" si="64"/>
        <v>0</v>
      </c>
      <c r="AK46" s="80">
        <f t="shared" si="64"/>
        <v>0</v>
      </c>
      <c r="AL46" s="80">
        <f t="shared" si="64"/>
        <v>0</v>
      </c>
      <c r="AM46" s="80">
        <f t="shared" si="64"/>
        <v>0</v>
      </c>
      <c r="AN46" s="80">
        <f t="shared" si="64"/>
        <v>0</v>
      </c>
      <c r="AO46" s="80">
        <f t="shared" si="64"/>
        <v>0</v>
      </c>
      <c r="AP46" s="80">
        <f t="shared" si="64"/>
        <v>0</v>
      </c>
      <c r="AQ46" s="80">
        <f t="shared" si="64"/>
        <v>0</v>
      </c>
      <c r="AR46" s="80">
        <f t="shared" si="64"/>
        <v>0</v>
      </c>
      <c r="AS46" s="80">
        <f t="shared" si="64"/>
        <v>0</v>
      </c>
      <c r="AT46" s="80">
        <f t="shared" ref="AT46" si="88">IF(AT$4&lt;$E46,0,IF(AT$4&lt;$K46,$I46/$C$10,IF(AT$4&lt;$L46,$J46,0)))</f>
        <v>0</v>
      </c>
      <c r="AU46" s="80">
        <f t="shared" si="87"/>
        <v>0</v>
      </c>
      <c r="AV46" s="80">
        <f t="shared" si="87"/>
        <v>0</v>
      </c>
      <c r="AW46" s="80">
        <f t="shared" si="87"/>
        <v>0</v>
      </c>
      <c r="AX46" s="80">
        <f t="shared" si="87"/>
        <v>0</v>
      </c>
      <c r="AY46" s="80">
        <f t="shared" si="87"/>
        <v>0</v>
      </c>
      <c r="AZ46" s="80">
        <f t="shared" si="87"/>
        <v>0</v>
      </c>
      <c r="BA46" s="80">
        <f t="shared" si="87"/>
        <v>0</v>
      </c>
      <c r="BB46" s="80">
        <f t="shared" si="87"/>
        <v>0</v>
      </c>
      <c r="BC46" s="80">
        <f t="shared" si="87"/>
        <v>0</v>
      </c>
      <c r="BD46" s="80">
        <f t="shared" si="87"/>
        <v>0</v>
      </c>
      <c r="BE46" s="80">
        <f t="shared" si="87"/>
        <v>0</v>
      </c>
      <c r="BF46" s="80">
        <f t="shared" si="87"/>
        <v>0</v>
      </c>
      <c r="BG46" s="80">
        <f t="shared" si="87"/>
        <v>0</v>
      </c>
      <c r="BH46" s="80">
        <f t="shared" si="87"/>
        <v>0</v>
      </c>
      <c r="BI46" s="80">
        <f t="shared" si="87"/>
        <v>0</v>
      </c>
      <c r="BJ46" s="80">
        <f t="shared" si="87"/>
        <v>0</v>
      </c>
      <c r="BK46" s="80">
        <f t="shared" si="83"/>
        <v>0</v>
      </c>
      <c r="BL46" s="80">
        <f t="shared" si="83"/>
        <v>0</v>
      </c>
      <c r="BM46" s="80">
        <f t="shared" si="83"/>
        <v>0</v>
      </c>
      <c r="BN46" s="80">
        <f t="shared" si="83"/>
        <v>0</v>
      </c>
      <c r="BO46" s="80">
        <f t="shared" si="83"/>
        <v>0</v>
      </c>
      <c r="BP46" s="80">
        <f t="shared" si="83"/>
        <v>0</v>
      </c>
      <c r="BQ46" s="80">
        <f t="shared" si="83"/>
        <v>0</v>
      </c>
      <c r="BR46" s="80">
        <f t="shared" si="83"/>
        <v>0</v>
      </c>
      <c r="BS46" s="80">
        <f t="shared" si="83"/>
        <v>0</v>
      </c>
      <c r="BT46" s="80">
        <f t="shared" si="83"/>
        <v>0</v>
      </c>
      <c r="BU46" s="80">
        <f t="shared" si="83"/>
        <v>0</v>
      </c>
      <c r="BV46" s="80">
        <f t="shared" si="83"/>
        <v>0</v>
      </c>
      <c r="BW46" s="80">
        <f t="shared" si="83"/>
        <v>0</v>
      </c>
      <c r="BX46" s="80">
        <f t="shared" si="83"/>
        <v>0</v>
      </c>
      <c r="BY46" s="80">
        <f t="shared" si="83"/>
        <v>0</v>
      </c>
      <c r="BZ46" s="80">
        <f t="shared" si="84"/>
        <v>0</v>
      </c>
      <c r="CA46" s="80">
        <f t="shared" si="84"/>
        <v>0</v>
      </c>
      <c r="CB46" s="80">
        <f t="shared" si="84"/>
        <v>0</v>
      </c>
      <c r="CC46" s="80">
        <f t="shared" si="84"/>
        <v>0</v>
      </c>
      <c r="CD46" s="80">
        <f t="shared" si="84"/>
        <v>0</v>
      </c>
      <c r="CE46" s="80">
        <f t="shared" si="84"/>
        <v>0</v>
      </c>
      <c r="CF46" s="80">
        <f t="shared" si="84"/>
        <v>0</v>
      </c>
      <c r="CG46" s="80">
        <f t="shared" si="84"/>
        <v>0</v>
      </c>
      <c r="CH46" s="80">
        <f t="shared" si="84"/>
        <v>0</v>
      </c>
      <c r="CI46" s="80">
        <f t="shared" si="84"/>
        <v>0</v>
      </c>
      <c r="CJ46" s="80">
        <f t="shared" si="84"/>
        <v>0</v>
      </c>
      <c r="CK46" s="80">
        <f t="shared" si="84"/>
        <v>0</v>
      </c>
      <c r="CL46" s="80">
        <f t="shared" si="84"/>
        <v>0</v>
      </c>
      <c r="CM46" s="80">
        <f t="shared" si="84"/>
        <v>0</v>
      </c>
      <c r="CN46" s="80">
        <f t="shared" si="84"/>
        <v>0</v>
      </c>
      <c r="CO46" s="80">
        <f t="shared" si="84"/>
        <v>0</v>
      </c>
      <c r="CP46" s="80">
        <f t="shared" si="85"/>
        <v>0</v>
      </c>
      <c r="CQ46" s="80">
        <f t="shared" si="85"/>
        <v>0</v>
      </c>
      <c r="CR46" s="80">
        <f t="shared" si="85"/>
        <v>0</v>
      </c>
      <c r="CS46" s="80">
        <f t="shared" si="85"/>
        <v>0</v>
      </c>
      <c r="CT46" s="80">
        <f t="shared" si="85"/>
        <v>0</v>
      </c>
      <c r="CU46" s="80">
        <f t="shared" si="85"/>
        <v>0</v>
      </c>
      <c r="CV46" s="80">
        <f t="shared" si="85"/>
        <v>0</v>
      </c>
      <c r="CW46" s="80">
        <f t="shared" si="85"/>
        <v>0</v>
      </c>
      <c r="CX46" s="80">
        <f t="shared" si="85"/>
        <v>0</v>
      </c>
      <c r="CY46" s="80">
        <f t="shared" si="85"/>
        <v>0</v>
      </c>
      <c r="CZ46" s="80">
        <f t="shared" si="85"/>
        <v>0</v>
      </c>
      <c r="DA46" s="80">
        <f t="shared" si="85"/>
        <v>0</v>
      </c>
      <c r="DB46" s="80">
        <f t="shared" si="85"/>
        <v>0</v>
      </c>
      <c r="DC46" s="80">
        <f t="shared" si="85"/>
        <v>0</v>
      </c>
      <c r="DD46" s="80">
        <f t="shared" si="85"/>
        <v>0</v>
      </c>
      <c r="DE46" s="80">
        <f t="shared" si="85"/>
        <v>0</v>
      </c>
      <c r="DF46" s="80">
        <f t="shared" si="86"/>
        <v>0</v>
      </c>
      <c r="DG46" s="80">
        <f t="shared" si="86"/>
        <v>0</v>
      </c>
      <c r="DH46" s="80">
        <f t="shared" si="86"/>
        <v>0</v>
      </c>
      <c r="DI46" s="80">
        <f t="shared" si="86"/>
        <v>0</v>
      </c>
      <c r="DJ46" s="80">
        <f t="shared" si="86"/>
        <v>0</v>
      </c>
      <c r="DK46" s="80">
        <f t="shared" si="86"/>
        <v>0</v>
      </c>
      <c r="DL46" s="80">
        <f t="shared" si="86"/>
        <v>0</v>
      </c>
      <c r="DM46" s="80">
        <f t="shared" si="86"/>
        <v>0</v>
      </c>
      <c r="DN46" s="80">
        <f t="shared" si="86"/>
        <v>0</v>
      </c>
      <c r="DO46" s="80">
        <f t="shared" si="86"/>
        <v>0</v>
      </c>
      <c r="DP46" s="80">
        <f t="shared" si="86"/>
        <v>0</v>
      </c>
      <c r="DQ46" s="80">
        <f t="shared" si="86"/>
        <v>0</v>
      </c>
      <c r="DR46" s="80">
        <f t="shared" si="86"/>
        <v>0</v>
      </c>
      <c r="DS46" s="80">
        <f t="shared" si="86"/>
        <v>0</v>
      </c>
      <c r="DT46" s="80">
        <f t="shared" si="86"/>
        <v>0</v>
      </c>
      <c r="DU46" s="80">
        <f t="shared" si="86"/>
        <v>0</v>
      </c>
      <c r="DV46" s="80">
        <f t="shared" si="76"/>
        <v>0</v>
      </c>
      <c r="DW46" s="80">
        <f t="shared" si="76"/>
        <v>0</v>
      </c>
      <c r="DX46" s="80">
        <f t="shared" si="76"/>
        <v>0</v>
      </c>
      <c r="DY46" s="80">
        <f t="shared" si="76"/>
        <v>0</v>
      </c>
      <c r="DZ46" s="80">
        <f t="shared" si="76"/>
        <v>0</v>
      </c>
      <c r="EA46" s="80">
        <f t="shared" si="76"/>
        <v>0</v>
      </c>
      <c r="EB46" s="80">
        <f t="shared" si="76"/>
        <v>0</v>
      </c>
      <c r="EC46" s="80">
        <f t="shared" si="76"/>
        <v>0</v>
      </c>
      <c r="ED46" s="80">
        <f t="shared" si="77"/>
        <v>0</v>
      </c>
      <c r="EE46" s="80">
        <f t="shared" si="77"/>
        <v>0</v>
      </c>
      <c r="EF46" s="80">
        <f t="shared" si="77"/>
        <v>0</v>
      </c>
      <c r="EG46" s="80">
        <f t="shared" si="77"/>
        <v>0</v>
      </c>
      <c r="EH46" s="80">
        <f t="shared" si="77"/>
        <v>0</v>
      </c>
      <c r="EI46" s="80">
        <f t="shared" si="77"/>
        <v>0</v>
      </c>
      <c r="EJ46" s="80">
        <f t="shared" si="77"/>
        <v>0</v>
      </c>
      <c r="EK46" s="80">
        <f t="shared" si="77"/>
        <v>0</v>
      </c>
      <c r="EL46" s="80">
        <f t="shared" si="77"/>
        <v>0</v>
      </c>
      <c r="EM46" s="80">
        <f t="shared" si="77"/>
        <v>0</v>
      </c>
      <c r="EN46" s="80">
        <f t="shared" si="77"/>
        <v>0</v>
      </c>
      <c r="EO46" s="80">
        <f t="shared" si="77"/>
        <v>0</v>
      </c>
      <c r="EP46" s="80">
        <f t="shared" si="77"/>
        <v>0</v>
      </c>
      <c r="EQ46" s="80">
        <f t="shared" si="77"/>
        <v>0</v>
      </c>
      <c r="ER46" s="80">
        <f t="shared" si="77"/>
        <v>0</v>
      </c>
      <c r="ES46" s="80">
        <f t="shared" si="77"/>
        <v>0</v>
      </c>
      <c r="ET46" s="80">
        <f t="shared" si="78"/>
        <v>0</v>
      </c>
      <c r="EU46" s="80">
        <f t="shared" si="78"/>
        <v>0</v>
      </c>
      <c r="EV46" s="80">
        <f t="shared" si="78"/>
        <v>0</v>
      </c>
      <c r="EW46" s="80">
        <f t="shared" si="78"/>
        <v>0</v>
      </c>
      <c r="EX46" s="80">
        <f t="shared" si="78"/>
        <v>0</v>
      </c>
      <c r="EY46" s="80">
        <f t="shared" si="78"/>
        <v>0</v>
      </c>
      <c r="EZ46" s="80">
        <f t="shared" si="78"/>
        <v>0</v>
      </c>
      <c r="FA46" s="80">
        <f t="shared" si="78"/>
        <v>0</v>
      </c>
      <c r="FB46" s="80">
        <f t="shared" si="78"/>
        <v>0</v>
      </c>
      <c r="FC46" s="80">
        <f t="shared" si="78"/>
        <v>0</v>
      </c>
      <c r="FD46" s="80">
        <f t="shared" si="78"/>
        <v>0</v>
      </c>
      <c r="FE46" s="80">
        <f t="shared" si="78"/>
        <v>0</v>
      </c>
      <c r="FF46" s="80">
        <f t="shared" si="78"/>
        <v>0</v>
      </c>
      <c r="FG46" s="80">
        <f t="shared" si="78"/>
        <v>0</v>
      </c>
      <c r="FH46" s="80">
        <f t="shared" si="78"/>
        <v>0</v>
      </c>
      <c r="FI46" s="80">
        <f t="shared" si="78"/>
        <v>0</v>
      </c>
      <c r="FJ46" s="80">
        <f t="shared" si="79"/>
        <v>0</v>
      </c>
      <c r="FK46" s="80">
        <f t="shared" si="79"/>
        <v>0</v>
      </c>
      <c r="FL46" s="80">
        <f t="shared" si="79"/>
        <v>0</v>
      </c>
      <c r="FM46" s="80">
        <f t="shared" si="79"/>
        <v>0</v>
      </c>
      <c r="FN46" s="80">
        <f t="shared" si="79"/>
        <v>0</v>
      </c>
      <c r="FO46" s="80">
        <f t="shared" si="79"/>
        <v>0</v>
      </c>
      <c r="FP46" s="80">
        <f t="shared" si="79"/>
        <v>0</v>
      </c>
      <c r="FQ46" s="80">
        <f t="shared" si="79"/>
        <v>0</v>
      </c>
      <c r="FR46" s="80">
        <f t="shared" si="71"/>
        <v>0</v>
      </c>
      <c r="FS46" s="80">
        <f t="shared" si="71"/>
        <v>0</v>
      </c>
      <c r="FT46" s="80">
        <f t="shared" si="71"/>
        <v>0</v>
      </c>
      <c r="FU46" s="80">
        <f t="shared" si="71"/>
        <v>0</v>
      </c>
      <c r="FV46" s="80">
        <f t="shared" si="71"/>
        <v>0</v>
      </c>
      <c r="FW46" s="80">
        <f t="shared" si="71"/>
        <v>0</v>
      </c>
      <c r="FX46" s="80">
        <f t="shared" si="71"/>
        <v>0</v>
      </c>
      <c r="FY46" s="80">
        <f t="shared" si="71"/>
        <v>0</v>
      </c>
      <c r="FZ46" s="80">
        <f t="shared" si="71"/>
        <v>0</v>
      </c>
      <c r="GA46" s="80">
        <f t="shared" si="71"/>
        <v>0</v>
      </c>
      <c r="GB46" s="80">
        <f t="shared" si="71"/>
        <v>0</v>
      </c>
      <c r="GC46" s="80">
        <f t="shared" si="71"/>
        <v>0</v>
      </c>
      <c r="GD46" s="80">
        <f t="shared" si="71"/>
        <v>0</v>
      </c>
      <c r="GE46" s="80">
        <f t="shared" si="71"/>
        <v>0</v>
      </c>
      <c r="GF46" s="80">
        <f t="shared" si="71"/>
        <v>0</v>
      </c>
      <c r="GG46" s="80">
        <f t="shared" si="72"/>
        <v>0</v>
      </c>
      <c r="GH46" s="80">
        <f t="shared" si="72"/>
        <v>0</v>
      </c>
      <c r="GI46" s="80">
        <f t="shared" si="72"/>
        <v>0</v>
      </c>
      <c r="GJ46" s="80">
        <f t="shared" si="72"/>
        <v>0</v>
      </c>
      <c r="GK46" s="80">
        <f t="shared" si="72"/>
        <v>0</v>
      </c>
      <c r="GL46" s="80">
        <f t="shared" si="72"/>
        <v>0</v>
      </c>
      <c r="GM46" s="80">
        <f t="shared" si="72"/>
        <v>0</v>
      </c>
      <c r="GN46" s="80">
        <f t="shared" si="72"/>
        <v>0</v>
      </c>
      <c r="GO46" s="80">
        <f t="shared" si="72"/>
        <v>0</v>
      </c>
      <c r="GP46" s="80">
        <f t="shared" si="72"/>
        <v>0</v>
      </c>
      <c r="GQ46" s="80">
        <f t="shared" si="72"/>
        <v>0</v>
      </c>
      <c r="GR46" s="80">
        <f t="shared" si="72"/>
        <v>0</v>
      </c>
      <c r="GS46" s="80">
        <f t="shared" si="72"/>
        <v>0</v>
      </c>
      <c r="GT46" s="80">
        <f t="shared" si="72"/>
        <v>0</v>
      </c>
      <c r="GU46" s="80">
        <f t="shared" si="72"/>
        <v>0</v>
      </c>
      <c r="GV46" s="80">
        <f t="shared" si="72"/>
        <v>0</v>
      </c>
      <c r="GW46" s="80">
        <f t="shared" si="66"/>
        <v>0</v>
      </c>
      <c r="GX46" s="80">
        <f t="shared" si="66"/>
        <v>0</v>
      </c>
      <c r="GY46" s="80">
        <f t="shared" si="66"/>
        <v>0</v>
      </c>
      <c r="GZ46" s="80">
        <f t="shared" si="66"/>
        <v>0</v>
      </c>
      <c r="HA46" s="80">
        <f t="shared" si="66"/>
        <v>0</v>
      </c>
      <c r="HB46" s="80">
        <f t="shared" si="66"/>
        <v>0</v>
      </c>
      <c r="HC46" s="80">
        <f t="shared" si="66"/>
        <v>0</v>
      </c>
      <c r="HD46" s="80">
        <f t="shared" si="66"/>
        <v>0</v>
      </c>
      <c r="HE46" s="80">
        <f t="shared" si="66"/>
        <v>0</v>
      </c>
      <c r="HF46" s="80">
        <f t="shared" si="66"/>
        <v>0</v>
      </c>
      <c r="HG46" s="80">
        <f t="shared" si="66"/>
        <v>0</v>
      </c>
      <c r="HH46" s="80">
        <f t="shared" si="66"/>
        <v>0</v>
      </c>
      <c r="HI46" s="80">
        <f t="shared" si="66"/>
        <v>0</v>
      </c>
      <c r="HJ46" s="80">
        <f t="shared" si="66"/>
        <v>0</v>
      </c>
      <c r="HK46" s="80">
        <f t="shared" si="66"/>
        <v>0</v>
      </c>
      <c r="HL46" s="80">
        <f t="shared" si="66"/>
        <v>0</v>
      </c>
      <c r="HM46" s="80">
        <f t="shared" si="80"/>
        <v>0</v>
      </c>
      <c r="HN46" s="80">
        <f t="shared" si="80"/>
        <v>0</v>
      </c>
      <c r="HO46" s="80">
        <f t="shared" si="80"/>
        <v>0</v>
      </c>
      <c r="HP46" s="80">
        <f t="shared" si="80"/>
        <v>0</v>
      </c>
      <c r="HQ46" s="80">
        <f t="shared" si="80"/>
        <v>0</v>
      </c>
      <c r="HR46" s="80">
        <f t="shared" si="80"/>
        <v>0</v>
      </c>
      <c r="HS46" s="80">
        <f t="shared" si="80"/>
        <v>0</v>
      </c>
      <c r="HT46" s="80">
        <f t="shared" si="80"/>
        <v>0</v>
      </c>
      <c r="HU46" s="80">
        <f t="shared" si="80"/>
        <v>0</v>
      </c>
      <c r="HV46" s="80">
        <f t="shared" si="80"/>
        <v>0</v>
      </c>
      <c r="HW46" s="80">
        <f t="shared" si="80"/>
        <v>0</v>
      </c>
      <c r="HX46" s="80">
        <f t="shared" si="80"/>
        <v>0</v>
      </c>
      <c r="HY46" s="80">
        <f t="shared" si="80"/>
        <v>0</v>
      </c>
      <c r="HZ46" s="80">
        <f t="shared" si="67"/>
        <v>0</v>
      </c>
      <c r="IA46" s="80">
        <f t="shared" si="67"/>
        <v>0</v>
      </c>
      <c r="IB46" s="80">
        <f t="shared" si="67"/>
        <v>0</v>
      </c>
      <c r="IC46" s="80">
        <f t="shared" si="67"/>
        <v>0</v>
      </c>
      <c r="ID46" s="80">
        <f t="shared" si="67"/>
        <v>0</v>
      </c>
      <c r="IE46" s="80">
        <f t="shared" si="67"/>
        <v>0</v>
      </c>
      <c r="IF46" s="80">
        <f t="shared" si="67"/>
        <v>0</v>
      </c>
      <c r="IG46" s="80">
        <f t="shared" si="67"/>
        <v>0</v>
      </c>
      <c r="IH46" s="80">
        <f t="shared" si="67"/>
        <v>0</v>
      </c>
      <c r="II46" s="80">
        <f t="shared" si="67"/>
        <v>0</v>
      </c>
      <c r="IJ46" s="80">
        <f t="shared" si="67"/>
        <v>0</v>
      </c>
      <c r="IK46" s="80">
        <f t="shared" si="67"/>
        <v>0</v>
      </c>
      <c r="IL46" s="80">
        <f t="shared" si="67"/>
        <v>0</v>
      </c>
      <c r="IM46" s="80">
        <f t="shared" si="67"/>
        <v>0</v>
      </c>
      <c r="IN46" s="80">
        <f t="shared" si="67"/>
        <v>0</v>
      </c>
      <c r="IO46" s="80">
        <f t="shared" si="65"/>
        <v>0</v>
      </c>
      <c r="IP46" s="80">
        <f t="shared" si="65"/>
        <v>0</v>
      </c>
      <c r="IQ46" s="80">
        <f t="shared" si="65"/>
        <v>0</v>
      </c>
      <c r="IR46" s="80">
        <f t="shared" si="65"/>
        <v>0</v>
      </c>
      <c r="IS46" s="80">
        <f t="shared" si="65"/>
        <v>0</v>
      </c>
      <c r="IT46" s="80">
        <f t="shared" si="65"/>
        <v>0</v>
      </c>
      <c r="IU46" s="80">
        <f t="shared" si="65"/>
        <v>0</v>
      </c>
      <c r="IV46" s="80">
        <f t="shared" si="65"/>
        <v>0</v>
      </c>
      <c r="IW46" s="80">
        <f t="shared" si="65"/>
        <v>0</v>
      </c>
      <c r="IX46" s="80">
        <f t="shared" si="65"/>
        <v>0</v>
      </c>
      <c r="IY46" s="80">
        <f t="shared" si="65"/>
        <v>0</v>
      </c>
      <c r="IZ46" s="80">
        <f t="shared" si="65"/>
        <v>0</v>
      </c>
      <c r="JA46" s="80">
        <f t="shared" si="65"/>
        <v>0</v>
      </c>
      <c r="JB46" s="80">
        <f t="shared" si="65"/>
        <v>0</v>
      </c>
      <c r="JC46" s="80">
        <f t="shared" si="65"/>
        <v>0</v>
      </c>
      <c r="JD46" s="80">
        <f t="shared" si="65"/>
        <v>0</v>
      </c>
      <c r="JE46" s="80">
        <f t="shared" si="81"/>
        <v>0</v>
      </c>
      <c r="JF46" s="80">
        <f t="shared" si="81"/>
        <v>0</v>
      </c>
      <c r="JG46" s="80">
        <f t="shared" si="81"/>
        <v>0</v>
      </c>
      <c r="JH46" s="80">
        <f t="shared" si="81"/>
        <v>0</v>
      </c>
      <c r="JI46" s="80">
        <f t="shared" si="81"/>
        <v>0</v>
      </c>
    </row>
    <row r="47" spans="5:269" x14ac:dyDescent="0.25">
      <c r="E47">
        <f t="shared" si="26"/>
        <v>43</v>
      </c>
      <c r="F47">
        <f t="shared" si="20"/>
        <v>0</v>
      </c>
      <c r="G47">
        <f t="shared" si="27"/>
        <v>156</v>
      </c>
      <c r="H47" s="86">
        <f t="shared" si="21"/>
        <v>1</v>
      </c>
      <c r="I47" s="80">
        <f t="shared" si="22"/>
        <v>0</v>
      </c>
      <c r="J47" s="80">
        <f t="shared" si="31"/>
        <v>0</v>
      </c>
      <c r="K47">
        <f t="shared" si="23"/>
        <v>47</v>
      </c>
      <c r="L47">
        <f t="shared" si="24"/>
        <v>191</v>
      </c>
      <c r="M47">
        <f t="shared" si="28"/>
        <v>47058</v>
      </c>
      <c r="O47" s="80">
        <f t="shared" si="82"/>
        <v>0</v>
      </c>
      <c r="P47" s="80">
        <f t="shared" si="82"/>
        <v>0</v>
      </c>
      <c r="Q47" s="80">
        <f t="shared" si="82"/>
        <v>0</v>
      </c>
      <c r="R47" s="80">
        <f t="shared" si="82"/>
        <v>0</v>
      </c>
      <c r="S47" s="80">
        <f t="shared" si="82"/>
        <v>0</v>
      </c>
      <c r="T47" s="80">
        <f t="shared" si="82"/>
        <v>0</v>
      </c>
      <c r="U47" s="80">
        <f t="shared" si="82"/>
        <v>0</v>
      </c>
      <c r="V47" s="80">
        <f t="shared" si="82"/>
        <v>0</v>
      </c>
      <c r="W47" s="80">
        <f t="shared" si="82"/>
        <v>0</v>
      </c>
      <c r="X47" s="80">
        <f t="shared" si="82"/>
        <v>0</v>
      </c>
      <c r="Y47" s="80">
        <f t="shared" si="82"/>
        <v>0</v>
      </c>
      <c r="Z47" s="80">
        <f t="shared" si="82"/>
        <v>0</v>
      </c>
      <c r="AA47" s="80">
        <f t="shared" si="82"/>
        <v>0</v>
      </c>
      <c r="AB47" s="80">
        <f t="shared" si="82"/>
        <v>0</v>
      </c>
      <c r="AC47" s="80">
        <f t="shared" si="82"/>
        <v>0</v>
      </c>
      <c r="AD47" s="80">
        <f t="shared" si="82"/>
        <v>0</v>
      </c>
      <c r="AE47" s="80">
        <f t="shared" ref="AE47:AT62" si="89">IF(AE$4&lt;$E47,0,IF(AE$4&lt;$K47,$I47/$C$10,IF(AE$4&lt;$L47,$J47,0)))</f>
        <v>0</v>
      </c>
      <c r="AF47" s="80">
        <f t="shared" si="89"/>
        <v>0</v>
      </c>
      <c r="AG47" s="80">
        <f t="shared" si="89"/>
        <v>0</v>
      </c>
      <c r="AH47" s="80">
        <f t="shared" si="89"/>
        <v>0</v>
      </c>
      <c r="AI47" s="80">
        <f t="shared" si="89"/>
        <v>0</v>
      </c>
      <c r="AJ47" s="80">
        <f t="shared" si="89"/>
        <v>0</v>
      </c>
      <c r="AK47" s="80">
        <f t="shared" si="89"/>
        <v>0</v>
      </c>
      <c r="AL47" s="80">
        <f t="shared" si="89"/>
        <v>0</v>
      </c>
      <c r="AM47" s="80">
        <f t="shared" si="89"/>
        <v>0</v>
      </c>
      <c r="AN47" s="80">
        <f t="shared" si="89"/>
        <v>0</v>
      </c>
      <c r="AO47" s="80">
        <f t="shared" si="89"/>
        <v>0</v>
      </c>
      <c r="AP47" s="80">
        <f t="shared" si="89"/>
        <v>0</v>
      </c>
      <c r="AQ47" s="80">
        <f t="shared" si="89"/>
        <v>0</v>
      </c>
      <c r="AR47" s="80">
        <f t="shared" si="89"/>
        <v>0</v>
      </c>
      <c r="AS47" s="80">
        <f t="shared" si="89"/>
        <v>0</v>
      </c>
      <c r="AT47" s="80">
        <f t="shared" si="89"/>
        <v>0</v>
      </c>
      <c r="AU47" s="80">
        <f t="shared" si="87"/>
        <v>0</v>
      </c>
      <c r="AV47" s="80">
        <f t="shared" si="87"/>
        <v>0</v>
      </c>
      <c r="AW47" s="80">
        <f t="shared" si="87"/>
        <v>0</v>
      </c>
      <c r="AX47" s="80">
        <f t="shared" si="87"/>
        <v>0</v>
      </c>
      <c r="AY47" s="80">
        <f t="shared" si="87"/>
        <v>0</v>
      </c>
      <c r="AZ47" s="80">
        <f t="shared" si="87"/>
        <v>0</v>
      </c>
      <c r="BA47" s="80">
        <f t="shared" si="87"/>
        <v>0</v>
      </c>
      <c r="BB47" s="80">
        <f t="shared" si="87"/>
        <v>0</v>
      </c>
      <c r="BC47" s="80">
        <f t="shared" si="87"/>
        <v>0</v>
      </c>
      <c r="BD47" s="80">
        <f t="shared" si="87"/>
        <v>0</v>
      </c>
      <c r="BE47" s="80">
        <f t="shared" si="87"/>
        <v>0</v>
      </c>
      <c r="BF47" s="80">
        <f t="shared" si="87"/>
        <v>0</v>
      </c>
      <c r="BG47" s="80">
        <f t="shared" si="87"/>
        <v>0</v>
      </c>
      <c r="BH47" s="80">
        <f t="shared" si="87"/>
        <v>0</v>
      </c>
      <c r="BI47" s="80">
        <f t="shared" si="87"/>
        <v>0</v>
      </c>
      <c r="BJ47" s="80">
        <f t="shared" si="87"/>
        <v>0</v>
      </c>
      <c r="BK47" s="80">
        <f t="shared" si="83"/>
        <v>0</v>
      </c>
      <c r="BL47" s="80">
        <f t="shared" si="83"/>
        <v>0</v>
      </c>
      <c r="BM47" s="80">
        <f t="shared" si="83"/>
        <v>0</v>
      </c>
      <c r="BN47" s="80">
        <f t="shared" si="83"/>
        <v>0</v>
      </c>
      <c r="BO47" s="80">
        <f t="shared" si="83"/>
        <v>0</v>
      </c>
      <c r="BP47" s="80">
        <f t="shared" si="83"/>
        <v>0</v>
      </c>
      <c r="BQ47" s="80">
        <f t="shared" si="83"/>
        <v>0</v>
      </c>
      <c r="BR47" s="80">
        <f t="shared" si="83"/>
        <v>0</v>
      </c>
      <c r="BS47" s="80">
        <f t="shared" si="83"/>
        <v>0</v>
      </c>
      <c r="BT47" s="80">
        <f t="shared" si="83"/>
        <v>0</v>
      </c>
      <c r="BU47" s="80">
        <f t="shared" si="83"/>
        <v>0</v>
      </c>
      <c r="BV47" s="80">
        <f t="shared" si="83"/>
        <v>0</v>
      </c>
      <c r="BW47" s="80">
        <f t="shared" si="83"/>
        <v>0</v>
      </c>
      <c r="BX47" s="80">
        <f t="shared" si="83"/>
        <v>0</v>
      </c>
      <c r="BY47" s="80">
        <f t="shared" si="83"/>
        <v>0</v>
      </c>
      <c r="BZ47" s="80">
        <f t="shared" si="84"/>
        <v>0</v>
      </c>
      <c r="CA47" s="80">
        <f t="shared" si="84"/>
        <v>0</v>
      </c>
      <c r="CB47" s="80">
        <f t="shared" si="84"/>
        <v>0</v>
      </c>
      <c r="CC47" s="80">
        <f t="shared" si="84"/>
        <v>0</v>
      </c>
      <c r="CD47" s="80">
        <f t="shared" si="84"/>
        <v>0</v>
      </c>
      <c r="CE47" s="80">
        <f t="shared" si="84"/>
        <v>0</v>
      </c>
      <c r="CF47" s="80">
        <f t="shared" si="84"/>
        <v>0</v>
      </c>
      <c r="CG47" s="80">
        <f t="shared" si="84"/>
        <v>0</v>
      </c>
      <c r="CH47" s="80">
        <f t="shared" si="84"/>
        <v>0</v>
      </c>
      <c r="CI47" s="80">
        <f t="shared" si="84"/>
        <v>0</v>
      </c>
      <c r="CJ47" s="80">
        <f t="shared" si="84"/>
        <v>0</v>
      </c>
      <c r="CK47" s="80">
        <f t="shared" si="84"/>
        <v>0</v>
      </c>
      <c r="CL47" s="80">
        <f t="shared" si="84"/>
        <v>0</v>
      </c>
      <c r="CM47" s="80">
        <f t="shared" si="84"/>
        <v>0</v>
      </c>
      <c r="CN47" s="80">
        <f t="shared" si="84"/>
        <v>0</v>
      </c>
      <c r="CO47" s="80">
        <f t="shared" si="84"/>
        <v>0</v>
      </c>
      <c r="CP47" s="80">
        <f t="shared" si="85"/>
        <v>0</v>
      </c>
      <c r="CQ47" s="80">
        <f t="shared" si="85"/>
        <v>0</v>
      </c>
      <c r="CR47" s="80">
        <f t="shared" si="85"/>
        <v>0</v>
      </c>
      <c r="CS47" s="80">
        <f t="shared" si="85"/>
        <v>0</v>
      </c>
      <c r="CT47" s="80">
        <f t="shared" si="85"/>
        <v>0</v>
      </c>
      <c r="CU47" s="80">
        <f t="shared" si="85"/>
        <v>0</v>
      </c>
      <c r="CV47" s="80">
        <f t="shared" si="85"/>
        <v>0</v>
      </c>
      <c r="CW47" s="80">
        <f t="shared" si="85"/>
        <v>0</v>
      </c>
      <c r="CX47" s="80">
        <f t="shared" si="85"/>
        <v>0</v>
      </c>
      <c r="CY47" s="80">
        <f t="shared" si="85"/>
        <v>0</v>
      </c>
      <c r="CZ47" s="80">
        <f t="shared" si="85"/>
        <v>0</v>
      </c>
      <c r="DA47" s="80">
        <f t="shared" si="85"/>
        <v>0</v>
      </c>
      <c r="DB47" s="80">
        <f t="shared" si="85"/>
        <v>0</v>
      </c>
      <c r="DC47" s="80">
        <f t="shared" si="85"/>
        <v>0</v>
      </c>
      <c r="DD47" s="80">
        <f t="shared" si="85"/>
        <v>0</v>
      </c>
      <c r="DE47" s="80">
        <f t="shared" si="85"/>
        <v>0</v>
      </c>
      <c r="DF47" s="80">
        <f t="shared" si="86"/>
        <v>0</v>
      </c>
      <c r="DG47" s="80">
        <f t="shared" si="86"/>
        <v>0</v>
      </c>
      <c r="DH47" s="80">
        <f t="shared" si="86"/>
        <v>0</v>
      </c>
      <c r="DI47" s="80">
        <f t="shared" si="86"/>
        <v>0</v>
      </c>
      <c r="DJ47" s="80">
        <f t="shared" si="86"/>
        <v>0</v>
      </c>
      <c r="DK47" s="80">
        <f t="shared" si="86"/>
        <v>0</v>
      </c>
      <c r="DL47" s="80">
        <f t="shared" si="86"/>
        <v>0</v>
      </c>
      <c r="DM47" s="80">
        <f t="shared" si="86"/>
        <v>0</v>
      </c>
      <c r="DN47" s="80">
        <f t="shared" si="86"/>
        <v>0</v>
      </c>
      <c r="DO47" s="80">
        <f t="shared" si="86"/>
        <v>0</v>
      </c>
      <c r="DP47" s="80">
        <f t="shared" si="86"/>
        <v>0</v>
      </c>
      <c r="DQ47" s="80">
        <f t="shared" si="86"/>
        <v>0</v>
      </c>
      <c r="DR47" s="80">
        <f t="shared" si="86"/>
        <v>0</v>
      </c>
      <c r="DS47" s="80">
        <f t="shared" si="86"/>
        <v>0</v>
      </c>
      <c r="DT47" s="80">
        <f t="shared" si="86"/>
        <v>0</v>
      </c>
      <c r="DU47" s="80">
        <f t="shared" si="86"/>
        <v>0</v>
      </c>
      <c r="DV47" s="80">
        <f t="shared" si="76"/>
        <v>0</v>
      </c>
      <c r="DW47" s="80">
        <f t="shared" si="76"/>
        <v>0</v>
      </c>
      <c r="DX47" s="80">
        <f t="shared" si="76"/>
        <v>0</v>
      </c>
      <c r="DY47" s="80">
        <f t="shared" si="76"/>
        <v>0</v>
      </c>
      <c r="DZ47" s="80">
        <f t="shared" si="76"/>
        <v>0</v>
      </c>
      <c r="EA47" s="80">
        <f t="shared" si="76"/>
        <v>0</v>
      </c>
      <c r="EB47" s="80">
        <f t="shared" si="76"/>
        <v>0</v>
      </c>
      <c r="EC47" s="80">
        <f t="shared" si="76"/>
        <v>0</v>
      </c>
      <c r="ED47" s="80">
        <f t="shared" si="77"/>
        <v>0</v>
      </c>
      <c r="EE47" s="80">
        <f t="shared" si="77"/>
        <v>0</v>
      </c>
      <c r="EF47" s="80">
        <f t="shared" si="77"/>
        <v>0</v>
      </c>
      <c r="EG47" s="80">
        <f t="shared" si="77"/>
        <v>0</v>
      </c>
      <c r="EH47" s="80">
        <f t="shared" si="77"/>
        <v>0</v>
      </c>
      <c r="EI47" s="80">
        <f t="shared" si="77"/>
        <v>0</v>
      </c>
      <c r="EJ47" s="80">
        <f t="shared" si="77"/>
        <v>0</v>
      </c>
      <c r="EK47" s="80">
        <f t="shared" si="77"/>
        <v>0</v>
      </c>
      <c r="EL47" s="80">
        <f t="shared" si="77"/>
        <v>0</v>
      </c>
      <c r="EM47" s="80">
        <f t="shared" si="77"/>
        <v>0</v>
      </c>
      <c r="EN47" s="80">
        <f t="shared" si="77"/>
        <v>0</v>
      </c>
      <c r="EO47" s="80">
        <f t="shared" si="77"/>
        <v>0</v>
      </c>
      <c r="EP47" s="80">
        <f t="shared" si="77"/>
        <v>0</v>
      </c>
      <c r="EQ47" s="80">
        <f t="shared" si="77"/>
        <v>0</v>
      </c>
      <c r="ER47" s="80">
        <f t="shared" si="77"/>
        <v>0</v>
      </c>
      <c r="ES47" s="80">
        <f t="shared" si="77"/>
        <v>0</v>
      </c>
      <c r="ET47" s="80">
        <f t="shared" si="78"/>
        <v>0</v>
      </c>
      <c r="EU47" s="80">
        <f t="shared" si="78"/>
        <v>0</v>
      </c>
      <c r="EV47" s="80">
        <f t="shared" si="78"/>
        <v>0</v>
      </c>
      <c r="EW47" s="80">
        <f t="shared" si="78"/>
        <v>0</v>
      </c>
      <c r="EX47" s="80">
        <f t="shared" si="78"/>
        <v>0</v>
      </c>
      <c r="EY47" s="80">
        <f t="shared" si="78"/>
        <v>0</v>
      </c>
      <c r="EZ47" s="80">
        <f t="shared" si="78"/>
        <v>0</v>
      </c>
      <c r="FA47" s="80">
        <f t="shared" si="78"/>
        <v>0</v>
      </c>
      <c r="FB47" s="80">
        <f t="shared" si="78"/>
        <v>0</v>
      </c>
      <c r="FC47" s="80">
        <f t="shared" si="78"/>
        <v>0</v>
      </c>
      <c r="FD47" s="80">
        <f t="shared" si="78"/>
        <v>0</v>
      </c>
      <c r="FE47" s="80">
        <f t="shared" si="78"/>
        <v>0</v>
      </c>
      <c r="FF47" s="80">
        <f t="shared" si="78"/>
        <v>0</v>
      </c>
      <c r="FG47" s="80">
        <f t="shared" si="78"/>
        <v>0</v>
      </c>
      <c r="FH47" s="80">
        <f t="shared" si="78"/>
        <v>0</v>
      </c>
      <c r="FI47" s="80">
        <f t="shared" si="78"/>
        <v>0</v>
      </c>
      <c r="FJ47" s="80">
        <f t="shared" si="79"/>
        <v>0</v>
      </c>
      <c r="FK47" s="80">
        <f t="shared" si="79"/>
        <v>0</v>
      </c>
      <c r="FL47" s="80">
        <f t="shared" si="79"/>
        <v>0</v>
      </c>
      <c r="FM47" s="80">
        <f t="shared" si="79"/>
        <v>0</v>
      </c>
      <c r="FN47" s="80">
        <f t="shared" si="79"/>
        <v>0</v>
      </c>
      <c r="FO47" s="80">
        <f t="shared" si="79"/>
        <v>0</v>
      </c>
      <c r="FP47" s="80">
        <f t="shared" si="79"/>
        <v>0</v>
      </c>
      <c r="FQ47" s="80">
        <f t="shared" si="79"/>
        <v>0</v>
      </c>
      <c r="FR47" s="80">
        <f t="shared" si="71"/>
        <v>0</v>
      </c>
      <c r="FS47" s="80">
        <f t="shared" si="71"/>
        <v>0</v>
      </c>
      <c r="FT47" s="80">
        <f t="shared" si="71"/>
        <v>0</v>
      </c>
      <c r="FU47" s="80">
        <f t="shared" si="71"/>
        <v>0</v>
      </c>
      <c r="FV47" s="80">
        <f t="shared" si="71"/>
        <v>0</v>
      </c>
      <c r="FW47" s="80">
        <f t="shared" si="71"/>
        <v>0</v>
      </c>
      <c r="FX47" s="80">
        <f t="shared" si="71"/>
        <v>0</v>
      </c>
      <c r="FY47" s="80">
        <f t="shared" si="71"/>
        <v>0</v>
      </c>
      <c r="FZ47" s="80">
        <f t="shared" si="71"/>
        <v>0</v>
      </c>
      <c r="GA47" s="80">
        <f t="shared" si="71"/>
        <v>0</v>
      </c>
      <c r="GB47" s="80">
        <f t="shared" si="71"/>
        <v>0</v>
      </c>
      <c r="GC47" s="80">
        <f t="shared" si="71"/>
        <v>0</v>
      </c>
      <c r="GD47" s="80">
        <f t="shared" si="71"/>
        <v>0</v>
      </c>
      <c r="GE47" s="80">
        <f t="shared" si="71"/>
        <v>0</v>
      </c>
      <c r="GF47" s="80">
        <f t="shared" si="71"/>
        <v>0</v>
      </c>
      <c r="GG47" s="80">
        <f t="shared" si="72"/>
        <v>0</v>
      </c>
      <c r="GH47" s="80">
        <f t="shared" si="72"/>
        <v>0</v>
      </c>
      <c r="GI47" s="80">
        <f t="shared" si="72"/>
        <v>0</v>
      </c>
      <c r="GJ47" s="80">
        <f t="shared" si="72"/>
        <v>0</v>
      </c>
      <c r="GK47" s="80">
        <f t="shared" si="72"/>
        <v>0</v>
      </c>
      <c r="GL47" s="80">
        <f t="shared" si="72"/>
        <v>0</v>
      </c>
      <c r="GM47" s="80">
        <f t="shared" si="72"/>
        <v>0</v>
      </c>
      <c r="GN47" s="80">
        <f t="shared" si="72"/>
        <v>0</v>
      </c>
      <c r="GO47" s="80">
        <f t="shared" si="72"/>
        <v>0</v>
      </c>
      <c r="GP47" s="80">
        <f t="shared" si="72"/>
        <v>0</v>
      </c>
      <c r="GQ47" s="80">
        <f t="shared" si="72"/>
        <v>0</v>
      </c>
      <c r="GR47" s="80">
        <f t="shared" si="72"/>
        <v>0</v>
      </c>
      <c r="GS47" s="80">
        <f t="shared" si="72"/>
        <v>0</v>
      </c>
      <c r="GT47" s="80">
        <f t="shared" si="72"/>
        <v>0</v>
      </c>
      <c r="GU47" s="80">
        <f t="shared" si="72"/>
        <v>0</v>
      </c>
      <c r="GV47" s="80">
        <f t="shared" si="72"/>
        <v>0</v>
      </c>
      <c r="GW47" s="80">
        <f t="shared" si="66"/>
        <v>0</v>
      </c>
      <c r="GX47" s="80">
        <f t="shared" si="66"/>
        <v>0</v>
      </c>
      <c r="GY47" s="80">
        <f t="shared" si="66"/>
        <v>0</v>
      </c>
      <c r="GZ47" s="80">
        <f t="shared" si="66"/>
        <v>0</v>
      </c>
      <c r="HA47" s="80">
        <f t="shared" si="66"/>
        <v>0</v>
      </c>
      <c r="HB47" s="80">
        <f t="shared" si="66"/>
        <v>0</v>
      </c>
      <c r="HC47" s="80">
        <f t="shared" si="66"/>
        <v>0</v>
      </c>
      <c r="HD47" s="80">
        <f t="shared" si="66"/>
        <v>0</v>
      </c>
      <c r="HE47" s="80">
        <f t="shared" si="66"/>
        <v>0</v>
      </c>
      <c r="HF47" s="80">
        <f t="shared" si="66"/>
        <v>0</v>
      </c>
      <c r="HG47" s="80">
        <f t="shared" si="66"/>
        <v>0</v>
      </c>
      <c r="HH47" s="80">
        <f t="shared" si="66"/>
        <v>0</v>
      </c>
      <c r="HI47" s="80">
        <f t="shared" si="66"/>
        <v>0</v>
      </c>
      <c r="HJ47" s="80">
        <f t="shared" si="66"/>
        <v>0</v>
      </c>
      <c r="HK47" s="80">
        <f t="shared" si="66"/>
        <v>0</v>
      </c>
      <c r="HL47" s="80">
        <f t="shared" si="66"/>
        <v>0</v>
      </c>
      <c r="HM47" s="80">
        <f t="shared" si="80"/>
        <v>0</v>
      </c>
      <c r="HN47" s="80">
        <f t="shared" si="80"/>
        <v>0</v>
      </c>
      <c r="HO47" s="80">
        <f t="shared" si="80"/>
        <v>0</v>
      </c>
      <c r="HP47" s="80">
        <f t="shared" si="80"/>
        <v>0</v>
      </c>
      <c r="HQ47" s="80">
        <f t="shared" si="80"/>
        <v>0</v>
      </c>
      <c r="HR47" s="80">
        <f t="shared" si="80"/>
        <v>0</v>
      </c>
      <c r="HS47" s="80">
        <f t="shared" si="80"/>
        <v>0</v>
      </c>
      <c r="HT47" s="80">
        <f t="shared" si="80"/>
        <v>0</v>
      </c>
      <c r="HU47" s="80">
        <f t="shared" si="80"/>
        <v>0</v>
      </c>
      <c r="HV47" s="80">
        <f t="shared" si="80"/>
        <v>0</v>
      </c>
      <c r="HW47" s="80">
        <f t="shared" si="80"/>
        <v>0</v>
      </c>
      <c r="HX47" s="80">
        <f t="shared" si="80"/>
        <v>0</v>
      </c>
      <c r="HY47" s="80">
        <f t="shared" si="80"/>
        <v>0</v>
      </c>
      <c r="HZ47" s="80">
        <f t="shared" si="80"/>
        <v>0</v>
      </c>
      <c r="IA47" s="80">
        <f t="shared" si="80"/>
        <v>0</v>
      </c>
      <c r="IB47" s="80">
        <f t="shared" si="67"/>
        <v>0</v>
      </c>
      <c r="IC47" s="80">
        <f t="shared" si="67"/>
        <v>0</v>
      </c>
      <c r="ID47" s="80">
        <f t="shared" si="67"/>
        <v>0</v>
      </c>
      <c r="IE47" s="80">
        <f t="shared" si="67"/>
        <v>0</v>
      </c>
      <c r="IF47" s="80">
        <f t="shared" si="67"/>
        <v>0</v>
      </c>
      <c r="IG47" s="80">
        <f t="shared" si="67"/>
        <v>0</v>
      </c>
      <c r="IH47" s="80">
        <f t="shared" si="67"/>
        <v>0</v>
      </c>
      <c r="II47" s="80">
        <f t="shared" si="67"/>
        <v>0</v>
      </c>
      <c r="IJ47" s="80">
        <f t="shared" si="67"/>
        <v>0</v>
      </c>
      <c r="IK47" s="80">
        <f t="shared" si="67"/>
        <v>0</v>
      </c>
      <c r="IL47" s="80">
        <f t="shared" si="67"/>
        <v>0</v>
      </c>
      <c r="IM47" s="80">
        <f t="shared" si="67"/>
        <v>0</v>
      </c>
      <c r="IN47" s="80">
        <f t="shared" si="67"/>
        <v>0</v>
      </c>
      <c r="IO47" s="80">
        <f t="shared" si="65"/>
        <v>0</v>
      </c>
      <c r="IP47" s="80">
        <f t="shared" si="65"/>
        <v>0</v>
      </c>
      <c r="IQ47" s="80">
        <f t="shared" si="65"/>
        <v>0</v>
      </c>
      <c r="IR47" s="80">
        <f t="shared" si="65"/>
        <v>0</v>
      </c>
      <c r="IS47" s="80">
        <f t="shared" si="65"/>
        <v>0</v>
      </c>
      <c r="IT47" s="80">
        <f t="shared" si="65"/>
        <v>0</v>
      </c>
      <c r="IU47" s="80">
        <f t="shared" si="65"/>
        <v>0</v>
      </c>
      <c r="IV47" s="80">
        <f t="shared" si="65"/>
        <v>0</v>
      </c>
      <c r="IW47" s="80">
        <f t="shared" si="65"/>
        <v>0</v>
      </c>
      <c r="IX47" s="80">
        <f t="shared" si="65"/>
        <v>0</v>
      </c>
      <c r="IY47" s="80">
        <f t="shared" si="65"/>
        <v>0</v>
      </c>
      <c r="IZ47" s="80">
        <f t="shared" si="65"/>
        <v>0</v>
      </c>
      <c r="JA47" s="80">
        <f t="shared" si="65"/>
        <v>0</v>
      </c>
      <c r="JB47" s="80">
        <f t="shared" si="65"/>
        <v>0</v>
      </c>
      <c r="JC47" s="80">
        <f t="shared" si="65"/>
        <v>0</v>
      </c>
      <c r="JD47" s="80">
        <f t="shared" si="65"/>
        <v>0</v>
      </c>
      <c r="JE47" s="80">
        <f t="shared" si="81"/>
        <v>0</v>
      </c>
      <c r="JF47" s="80">
        <f t="shared" si="81"/>
        <v>0</v>
      </c>
      <c r="JG47" s="80">
        <f t="shared" si="81"/>
        <v>0</v>
      </c>
      <c r="JH47" s="80">
        <f t="shared" si="81"/>
        <v>0</v>
      </c>
      <c r="JI47" s="80">
        <f t="shared" si="81"/>
        <v>0</v>
      </c>
    </row>
    <row r="48" spans="5:269" x14ac:dyDescent="0.25">
      <c r="E48">
        <f t="shared" si="26"/>
        <v>44</v>
      </c>
      <c r="F48">
        <f t="shared" si="20"/>
        <v>0</v>
      </c>
      <c r="G48">
        <f t="shared" si="27"/>
        <v>156</v>
      </c>
      <c r="H48" s="86">
        <f t="shared" si="21"/>
        <v>1</v>
      </c>
      <c r="I48" s="80">
        <f t="shared" si="22"/>
        <v>0</v>
      </c>
      <c r="J48" s="80">
        <f t="shared" si="31"/>
        <v>0</v>
      </c>
      <c r="K48">
        <f t="shared" si="23"/>
        <v>48</v>
      </c>
      <c r="L48">
        <f t="shared" si="24"/>
        <v>192</v>
      </c>
      <c r="M48">
        <f t="shared" si="28"/>
        <v>47088</v>
      </c>
      <c r="O48" s="80">
        <f t="shared" si="82"/>
        <v>0</v>
      </c>
      <c r="P48" s="80">
        <f t="shared" si="82"/>
        <v>0</v>
      </c>
      <c r="Q48" s="80">
        <f t="shared" si="82"/>
        <v>0</v>
      </c>
      <c r="R48" s="80">
        <f t="shared" si="82"/>
        <v>0</v>
      </c>
      <c r="S48" s="80">
        <f t="shared" si="82"/>
        <v>0</v>
      </c>
      <c r="T48" s="80">
        <f t="shared" si="82"/>
        <v>0</v>
      </c>
      <c r="U48" s="80">
        <f t="shared" si="82"/>
        <v>0</v>
      </c>
      <c r="V48" s="80">
        <f t="shared" si="82"/>
        <v>0</v>
      </c>
      <c r="W48" s="80">
        <f t="shared" si="82"/>
        <v>0</v>
      </c>
      <c r="X48" s="80">
        <f t="shared" si="82"/>
        <v>0</v>
      </c>
      <c r="Y48" s="80">
        <f t="shared" si="82"/>
        <v>0</v>
      </c>
      <c r="Z48" s="80">
        <f t="shared" si="82"/>
        <v>0</v>
      </c>
      <c r="AA48" s="80">
        <f t="shared" si="82"/>
        <v>0</v>
      </c>
      <c r="AB48" s="80">
        <f t="shared" si="82"/>
        <v>0</v>
      </c>
      <c r="AC48" s="80">
        <f t="shared" si="82"/>
        <v>0</v>
      </c>
      <c r="AD48" s="80">
        <f t="shared" si="82"/>
        <v>0</v>
      </c>
      <c r="AE48" s="80">
        <f t="shared" si="89"/>
        <v>0</v>
      </c>
      <c r="AF48" s="80">
        <f t="shared" si="89"/>
        <v>0</v>
      </c>
      <c r="AG48" s="80">
        <f t="shared" si="89"/>
        <v>0</v>
      </c>
      <c r="AH48" s="80">
        <f t="shared" si="89"/>
        <v>0</v>
      </c>
      <c r="AI48" s="80">
        <f t="shared" si="89"/>
        <v>0</v>
      </c>
      <c r="AJ48" s="80">
        <f t="shared" si="89"/>
        <v>0</v>
      </c>
      <c r="AK48" s="80">
        <f t="shared" si="89"/>
        <v>0</v>
      </c>
      <c r="AL48" s="80">
        <f t="shared" si="89"/>
        <v>0</v>
      </c>
      <c r="AM48" s="80">
        <f t="shared" si="89"/>
        <v>0</v>
      </c>
      <c r="AN48" s="80">
        <f t="shared" si="89"/>
        <v>0</v>
      </c>
      <c r="AO48" s="80">
        <f t="shared" si="89"/>
        <v>0</v>
      </c>
      <c r="AP48" s="80">
        <f t="shared" si="89"/>
        <v>0</v>
      </c>
      <c r="AQ48" s="80">
        <f t="shared" si="89"/>
        <v>0</v>
      </c>
      <c r="AR48" s="80">
        <f t="shared" si="89"/>
        <v>0</v>
      </c>
      <c r="AS48" s="80">
        <f t="shared" si="89"/>
        <v>0</v>
      </c>
      <c r="AT48" s="80">
        <f t="shared" si="89"/>
        <v>0</v>
      </c>
      <c r="AU48" s="80">
        <f t="shared" si="87"/>
        <v>0</v>
      </c>
      <c r="AV48" s="80">
        <f t="shared" si="87"/>
        <v>0</v>
      </c>
      <c r="AW48" s="80">
        <f t="shared" si="87"/>
        <v>0</v>
      </c>
      <c r="AX48" s="80">
        <f t="shared" si="87"/>
        <v>0</v>
      </c>
      <c r="AY48" s="80">
        <f t="shared" si="87"/>
        <v>0</v>
      </c>
      <c r="AZ48" s="80">
        <f t="shared" si="87"/>
        <v>0</v>
      </c>
      <c r="BA48" s="80">
        <f t="shared" si="87"/>
        <v>0</v>
      </c>
      <c r="BB48" s="80">
        <f t="shared" si="87"/>
        <v>0</v>
      </c>
      <c r="BC48" s="80">
        <f t="shared" si="87"/>
        <v>0</v>
      </c>
      <c r="BD48" s="80">
        <f t="shared" si="87"/>
        <v>0</v>
      </c>
      <c r="BE48" s="80">
        <f t="shared" si="87"/>
        <v>0</v>
      </c>
      <c r="BF48" s="80">
        <f t="shared" si="87"/>
        <v>0</v>
      </c>
      <c r="BG48" s="80">
        <f t="shared" si="87"/>
        <v>0</v>
      </c>
      <c r="BH48" s="80">
        <f t="shared" si="87"/>
        <v>0</v>
      </c>
      <c r="BI48" s="80">
        <f t="shared" si="87"/>
        <v>0</v>
      </c>
      <c r="BJ48" s="80">
        <f t="shared" si="87"/>
        <v>0</v>
      </c>
      <c r="BK48" s="80">
        <f t="shared" si="83"/>
        <v>0</v>
      </c>
      <c r="BL48" s="80">
        <f t="shared" si="83"/>
        <v>0</v>
      </c>
      <c r="BM48" s="80">
        <f t="shared" si="83"/>
        <v>0</v>
      </c>
      <c r="BN48" s="80">
        <f t="shared" si="83"/>
        <v>0</v>
      </c>
      <c r="BO48" s="80">
        <f t="shared" si="83"/>
        <v>0</v>
      </c>
      <c r="BP48" s="80">
        <f t="shared" si="83"/>
        <v>0</v>
      </c>
      <c r="BQ48" s="80">
        <f t="shared" si="83"/>
        <v>0</v>
      </c>
      <c r="BR48" s="80">
        <f t="shared" si="83"/>
        <v>0</v>
      </c>
      <c r="BS48" s="80">
        <f t="shared" si="83"/>
        <v>0</v>
      </c>
      <c r="BT48" s="80">
        <f t="shared" si="83"/>
        <v>0</v>
      </c>
      <c r="BU48" s="80">
        <f t="shared" si="83"/>
        <v>0</v>
      </c>
      <c r="BV48" s="80">
        <f t="shared" si="83"/>
        <v>0</v>
      </c>
      <c r="BW48" s="80">
        <f t="shared" si="83"/>
        <v>0</v>
      </c>
      <c r="BX48" s="80">
        <f t="shared" si="83"/>
        <v>0</v>
      </c>
      <c r="BY48" s="80">
        <f t="shared" si="83"/>
        <v>0</v>
      </c>
      <c r="BZ48" s="80">
        <f t="shared" si="84"/>
        <v>0</v>
      </c>
      <c r="CA48" s="80">
        <f t="shared" si="84"/>
        <v>0</v>
      </c>
      <c r="CB48" s="80">
        <f t="shared" si="84"/>
        <v>0</v>
      </c>
      <c r="CC48" s="80">
        <f t="shared" si="84"/>
        <v>0</v>
      </c>
      <c r="CD48" s="80">
        <f t="shared" si="84"/>
        <v>0</v>
      </c>
      <c r="CE48" s="80">
        <f t="shared" si="84"/>
        <v>0</v>
      </c>
      <c r="CF48" s="80">
        <f t="shared" si="84"/>
        <v>0</v>
      </c>
      <c r="CG48" s="80">
        <f t="shared" si="84"/>
        <v>0</v>
      </c>
      <c r="CH48" s="80">
        <f t="shared" si="84"/>
        <v>0</v>
      </c>
      <c r="CI48" s="80">
        <f t="shared" si="84"/>
        <v>0</v>
      </c>
      <c r="CJ48" s="80">
        <f t="shared" si="84"/>
        <v>0</v>
      </c>
      <c r="CK48" s="80">
        <f t="shared" si="84"/>
        <v>0</v>
      </c>
      <c r="CL48" s="80">
        <f t="shared" si="84"/>
        <v>0</v>
      </c>
      <c r="CM48" s="80">
        <f t="shared" si="84"/>
        <v>0</v>
      </c>
      <c r="CN48" s="80">
        <f t="shared" si="84"/>
        <v>0</v>
      </c>
      <c r="CO48" s="80">
        <f t="shared" si="84"/>
        <v>0</v>
      </c>
      <c r="CP48" s="80">
        <f t="shared" si="85"/>
        <v>0</v>
      </c>
      <c r="CQ48" s="80">
        <f t="shared" si="85"/>
        <v>0</v>
      </c>
      <c r="CR48" s="80">
        <f t="shared" si="85"/>
        <v>0</v>
      </c>
      <c r="CS48" s="80">
        <f t="shared" si="85"/>
        <v>0</v>
      </c>
      <c r="CT48" s="80">
        <f t="shared" si="85"/>
        <v>0</v>
      </c>
      <c r="CU48" s="80">
        <f t="shared" si="85"/>
        <v>0</v>
      </c>
      <c r="CV48" s="80">
        <f t="shared" si="85"/>
        <v>0</v>
      </c>
      <c r="CW48" s="80">
        <f t="shared" si="85"/>
        <v>0</v>
      </c>
      <c r="CX48" s="80">
        <f t="shared" si="85"/>
        <v>0</v>
      </c>
      <c r="CY48" s="80">
        <f t="shared" si="85"/>
        <v>0</v>
      </c>
      <c r="CZ48" s="80">
        <f t="shared" si="85"/>
        <v>0</v>
      </c>
      <c r="DA48" s="80">
        <f t="shared" si="85"/>
        <v>0</v>
      </c>
      <c r="DB48" s="80">
        <f t="shared" si="85"/>
        <v>0</v>
      </c>
      <c r="DC48" s="80">
        <f t="shared" si="85"/>
        <v>0</v>
      </c>
      <c r="DD48" s="80">
        <f t="shared" si="85"/>
        <v>0</v>
      </c>
      <c r="DE48" s="80">
        <f t="shared" si="85"/>
        <v>0</v>
      </c>
      <c r="DF48" s="80">
        <f t="shared" si="86"/>
        <v>0</v>
      </c>
      <c r="DG48" s="80">
        <f t="shared" si="86"/>
        <v>0</v>
      </c>
      <c r="DH48" s="80">
        <f t="shared" si="86"/>
        <v>0</v>
      </c>
      <c r="DI48" s="80">
        <f t="shared" si="86"/>
        <v>0</v>
      </c>
      <c r="DJ48" s="80">
        <f t="shared" si="86"/>
        <v>0</v>
      </c>
      <c r="DK48" s="80">
        <f t="shared" si="86"/>
        <v>0</v>
      </c>
      <c r="DL48" s="80">
        <f t="shared" si="86"/>
        <v>0</v>
      </c>
      <c r="DM48" s="80">
        <f t="shared" si="86"/>
        <v>0</v>
      </c>
      <c r="DN48" s="80">
        <f t="shared" si="86"/>
        <v>0</v>
      </c>
      <c r="DO48" s="80">
        <f t="shared" si="86"/>
        <v>0</v>
      </c>
      <c r="DP48" s="80">
        <f t="shared" si="86"/>
        <v>0</v>
      </c>
      <c r="DQ48" s="80">
        <f t="shared" si="86"/>
        <v>0</v>
      </c>
      <c r="DR48" s="80">
        <f t="shared" si="86"/>
        <v>0</v>
      </c>
      <c r="DS48" s="80">
        <f t="shared" si="86"/>
        <v>0</v>
      </c>
      <c r="DT48" s="80">
        <f t="shared" si="86"/>
        <v>0</v>
      </c>
      <c r="DU48" s="80">
        <f t="shared" si="86"/>
        <v>0</v>
      </c>
      <c r="DV48" s="80">
        <f t="shared" si="76"/>
        <v>0</v>
      </c>
      <c r="DW48" s="80">
        <f t="shared" si="76"/>
        <v>0</v>
      </c>
      <c r="DX48" s="80">
        <f t="shared" si="76"/>
        <v>0</v>
      </c>
      <c r="DY48" s="80">
        <f t="shared" si="76"/>
        <v>0</v>
      </c>
      <c r="DZ48" s="80">
        <f t="shared" si="76"/>
        <v>0</v>
      </c>
      <c r="EA48" s="80">
        <f t="shared" si="76"/>
        <v>0</v>
      </c>
      <c r="EB48" s="80">
        <f t="shared" si="76"/>
        <v>0</v>
      </c>
      <c r="EC48" s="80">
        <f t="shared" si="76"/>
        <v>0</v>
      </c>
      <c r="ED48" s="80">
        <f t="shared" si="77"/>
        <v>0</v>
      </c>
      <c r="EE48" s="80">
        <f t="shared" si="77"/>
        <v>0</v>
      </c>
      <c r="EF48" s="80">
        <f t="shared" si="77"/>
        <v>0</v>
      </c>
      <c r="EG48" s="80">
        <f t="shared" si="77"/>
        <v>0</v>
      </c>
      <c r="EH48" s="80">
        <f t="shared" si="77"/>
        <v>0</v>
      </c>
      <c r="EI48" s="80">
        <f t="shared" si="77"/>
        <v>0</v>
      </c>
      <c r="EJ48" s="80">
        <f t="shared" si="77"/>
        <v>0</v>
      </c>
      <c r="EK48" s="80">
        <f t="shared" si="77"/>
        <v>0</v>
      </c>
      <c r="EL48" s="80">
        <f t="shared" si="77"/>
        <v>0</v>
      </c>
      <c r="EM48" s="80">
        <f t="shared" si="77"/>
        <v>0</v>
      </c>
      <c r="EN48" s="80">
        <f t="shared" si="77"/>
        <v>0</v>
      </c>
      <c r="EO48" s="80">
        <f t="shared" si="77"/>
        <v>0</v>
      </c>
      <c r="EP48" s="80">
        <f t="shared" si="77"/>
        <v>0</v>
      </c>
      <c r="EQ48" s="80">
        <f t="shared" si="77"/>
        <v>0</v>
      </c>
      <c r="ER48" s="80">
        <f t="shared" si="77"/>
        <v>0</v>
      </c>
      <c r="ES48" s="80">
        <f t="shared" si="77"/>
        <v>0</v>
      </c>
      <c r="ET48" s="80">
        <f t="shared" si="78"/>
        <v>0</v>
      </c>
      <c r="EU48" s="80">
        <f t="shared" si="78"/>
        <v>0</v>
      </c>
      <c r="EV48" s="80">
        <f t="shared" si="78"/>
        <v>0</v>
      </c>
      <c r="EW48" s="80">
        <f t="shared" si="78"/>
        <v>0</v>
      </c>
      <c r="EX48" s="80">
        <f t="shared" si="78"/>
        <v>0</v>
      </c>
      <c r="EY48" s="80">
        <f t="shared" si="78"/>
        <v>0</v>
      </c>
      <c r="EZ48" s="80">
        <f t="shared" si="78"/>
        <v>0</v>
      </c>
      <c r="FA48" s="80">
        <f t="shared" si="78"/>
        <v>0</v>
      </c>
      <c r="FB48" s="80">
        <f t="shared" si="78"/>
        <v>0</v>
      </c>
      <c r="FC48" s="80">
        <f t="shared" si="78"/>
        <v>0</v>
      </c>
      <c r="FD48" s="80">
        <f t="shared" si="78"/>
        <v>0</v>
      </c>
      <c r="FE48" s="80">
        <f t="shared" si="78"/>
        <v>0</v>
      </c>
      <c r="FF48" s="80">
        <f t="shared" si="78"/>
        <v>0</v>
      </c>
      <c r="FG48" s="80">
        <f t="shared" si="78"/>
        <v>0</v>
      </c>
      <c r="FH48" s="80">
        <f t="shared" si="78"/>
        <v>0</v>
      </c>
      <c r="FI48" s="80">
        <f t="shared" si="78"/>
        <v>0</v>
      </c>
      <c r="FJ48" s="80">
        <f t="shared" si="79"/>
        <v>0</v>
      </c>
      <c r="FK48" s="80">
        <f t="shared" si="79"/>
        <v>0</v>
      </c>
      <c r="FL48" s="80">
        <f t="shared" si="79"/>
        <v>0</v>
      </c>
      <c r="FM48" s="80">
        <f t="shared" si="79"/>
        <v>0</v>
      </c>
      <c r="FN48" s="80">
        <f t="shared" si="79"/>
        <v>0</v>
      </c>
      <c r="FO48" s="80">
        <f t="shared" si="79"/>
        <v>0</v>
      </c>
      <c r="FP48" s="80">
        <f t="shared" si="79"/>
        <v>0</v>
      </c>
      <c r="FQ48" s="80">
        <f t="shared" si="79"/>
        <v>0</v>
      </c>
      <c r="FR48" s="80">
        <f t="shared" si="71"/>
        <v>0</v>
      </c>
      <c r="FS48" s="80">
        <f t="shared" si="71"/>
        <v>0</v>
      </c>
      <c r="FT48" s="80">
        <f t="shared" si="71"/>
        <v>0</v>
      </c>
      <c r="FU48" s="80">
        <f t="shared" si="71"/>
        <v>0</v>
      </c>
      <c r="FV48" s="80">
        <f t="shared" si="71"/>
        <v>0</v>
      </c>
      <c r="FW48" s="80">
        <f t="shared" si="71"/>
        <v>0</v>
      </c>
      <c r="FX48" s="80">
        <f t="shared" si="71"/>
        <v>0</v>
      </c>
      <c r="FY48" s="80">
        <f t="shared" si="71"/>
        <v>0</v>
      </c>
      <c r="FZ48" s="80">
        <f t="shared" si="71"/>
        <v>0</v>
      </c>
      <c r="GA48" s="80">
        <f t="shared" si="71"/>
        <v>0</v>
      </c>
      <c r="GB48" s="80">
        <f t="shared" si="71"/>
        <v>0</v>
      </c>
      <c r="GC48" s="80">
        <f t="shared" si="71"/>
        <v>0</v>
      </c>
      <c r="GD48" s="80">
        <f t="shared" si="71"/>
        <v>0</v>
      </c>
      <c r="GE48" s="80">
        <f t="shared" si="71"/>
        <v>0</v>
      </c>
      <c r="GF48" s="80">
        <f t="shared" si="71"/>
        <v>0</v>
      </c>
      <c r="GG48" s="80">
        <f t="shared" si="72"/>
        <v>0</v>
      </c>
      <c r="GH48" s="80">
        <f t="shared" si="72"/>
        <v>0</v>
      </c>
      <c r="GI48" s="80">
        <f t="shared" si="72"/>
        <v>0</v>
      </c>
      <c r="GJ48" s="80">
        <f t="shared" si="72"/>
        <v>0</v>
      </c>
      <c r="GK48" s="80">
        <f t="shared" si="72"/>
        <v>0</v>
      </c>
      <c r="GL48" s="80">
        <f t="shared" si="72"/>
        <v>0</v>
      </c>
      <c r="GM48" s="80">
        <f t="shared" si="72"/>
        <v>0</v>
      </c>
      <c r="GN48" s="80">
        <f t="shared" si="72"/>
        <v>0</v>
      </c>
      <c r="GO48" s="80">
        <f t="shared" si="72"/>
        <v>0</v>
      </c>
      <c r="GP48" s="80">
        <f t="shared" si="72"/>
        <v>0</v>
      </c>
      <c r="GQ48" s="80">
        <f t="shared" si="72"/>
        <v>0</v>
      </c>
      <c r="GR48" s="80">
        <f t="shared" si="72"/>
        <v>0</v>
      </c>
      <c r="GS48" s="80">
        <f t="shared" si="72"/>
        <v>0</v>
      </c>
      <c r="GT48" s="80">
        <f t="shared" si="72"/>
        <v>0</v>
      </c>
      <c r="GU48" s="80">
        <f t="shared" si="72"/>
        <v>0</v>
      </c>
      <c r="GV48" s="80">
        <f t="shared" si="72"/>
        <v>0</v>
      </c>
      <c r="GW48" s="80">
        <f t="shared" si="66"/>
        <v>0</v>
      </c>
      <c r="GX48" s="80">
        <f t="shared" si="66"/>
        <v>0</v>
      </c>
      <c r="GY48" s="80">
        <f t="shared" si="66"/>
        <v>0</v>
      </c>
      <c r="GZ48" s="80">
        <f t="shared" si="66"/>
        <v>0</v>
      </c>
      <c r="HA48" s="80">
        <f t="shared" si="66"/>
        <v>0</v>
      </c>
      <c r="HB48" s="80">
        <f t="shared" si="66"/>
        <v>0</v>
      </c>
      <c r="HC48" s="80">
        <f t="shared" si="66"/>
        <v>0</v>
      </c>
      <c r="HD48" s="80">
        <f t="shared" si="66"/>
        <v>0</v>
      </c>
      <c r="HE48" s="80">
        <f t="shared" si="66"/>
        <v>0</v>
      </c>
      <c r="HF48" s="80">
        <f t="shared" si="66"/>
        <v>0</v>
      </c>
      <c r="HG48" s="80">
        <f t="shared" si="66"/>
        <v>0</v>
      </c>
      <c r="HH48" s="80">
        <f t="shared" si="66"/>
        <v>0</v>
      </c>
      <c r="HI48" s="80">
        <f t="shared" si="66"/>
        <v>0</v>
      </c>
      <c r="HJ48" s="80">
        <f t="shared" si="66"/>
        <v>0</v>
      </c>
      <c r="HK48" s="80">
        <f t="shared" si="66"/>
        <v>0</v>
      </c>
      <c r="HL48" s="80">
        <f t="shared" si="66"/>
        <v>0</v>
      </c>
      <c r="HM48" s="80">
        <f t="shared" si="80"/>
        <v>0</v>
      </c>
      <c r="HN48" s="80">
        <f t="shared" si="80"/>
        <v>0</v>
      </c>
      <c r="HO48" s="80">
        <f t="shared" si="80"/>
        <v>0</v>
      </c>
      <c r="HP48" s="80">
        <f t="shared" si="80"/>
        <v>0</v>
      </c>
      <c r="HQ48" s="80">
        <f t="shared" si="80"/>
        <v>0</v>
      </c>
      <c r="HR48" s="80">
        <f t="shared" si="80"/>
        <v>0</v>
      </c>
      <c r="HS48" s="80">
        <f t="shared" si="80"/>
        <v>0</v>
      </c>
      <c r="HT48" s="80">
        <f t="shared" si="80"/>
        <v>0</v>
      </c>
      <c r="HU48" s="80">
        <f t="shared" si="80"/>
        <v>0</v>
      </c>
      <c r="HV48" s="80">
        <f t="shared" si="80"/>
        <v>0</v>
      </c>
      <c r="HW48" s="80">
        <f t="shared" si="80"/>
        <v>0</v>
      </c>
      <c r="HX48" s="80">
        <f t="shared" si="80"/>
        <v>0</v>
      </c>
      <c r="HY48" s="80">
        <f t="shared" si="80"/>
        <v>0</v>
      </c>
      <c r="HZ48" s="80">
        <f t="shared" si="80"/>
        <v>0</v>
      </c>
      <c r="IA48" s="80">
        <f t="shared" si="80"/>
        <v>0</v>
      </c>
      <c r="IB48" s="80">
        <f t="shared" si="67"/>
        <v>0</v>
      </c>
      <c r="IC48" s="80">
        <f t="shared" si="67"/>
        <v>0</v>
      </c>
      <c r="ID48" s="80">
        <f t="shared" si="67"/>
        <v>0</v>
      </c>
      <c r="IE48" s="80">
        <f t="shared" si="67"/>
        <v>0</v>
      </c>
      <c r="IF48" s="80">
        <f t="shared" si="67"/>
        <v>0</v>
      </c>
      <c r="IG48" s="80">
        <f t="shared" si="67"/>
        <v>0</v>
      </c>
      <c r="IH48" s="80">
        <f t="shared" si="67"/>
        <v>0</v>
      </c>
      <c r="II48" s="80">
        <f t="shared" si="67"/>
        <v>0</v>
      </c>
      <c r="IJ48" s="80">
        <f t="shared" si="67"/>
        <v>0</v>
      </c>
      <c r="IK48" s="80">
        <f t="shared" si="67"/>
        <v>0</v>
      </c>
      <c r="IL48" s="80">
        <f t="shared" si="67"/>
        <v>0</v>
      </c>
      <c r="IM48" s="80">
        <f t="shared" si="67"/>
        <v>0</v>
      </c>
      <c r="IN48" s="80">
        <f t="shared" si="67"/>
        <v>0</v>
      </c>
      <c r="IO48" s="80">
        <f t="shared" si="65"/>
        <v>0</v>
      </c>
      <c r="IP48" s="80">
        <f t="shared" si="65"/>
        <v>0</v>
      </c>
      <c r="IQ48" s="80">
        <f t="shared" si="65"/>
        <v>0</v>
      </c>
      <c r="IR48" s="80">
        <f t="shared" si="65"/>
        <v>0</v>
      </c>
      <c r="IS48" s="80">
        <f t="shared" si="65"/>
        <v>0</v>
      </c>
      <c r="IT48" s="80">
        <f t="shared" si="65"/>
        <v>0</v>
      </c>
      <c r="IU48" s="80">
        <f t="shared" si="65"/>
        <v>0</v>
      </c>
      <c r="IV48" s="80">
        <f t="shared" si="65"/>
        <v>0</v>
      </c>
      <c r="IW48" s="80">
        <f t="shared" si="65"/>
        <v>0</v>
      </c>
      <c r="IX48" s="80">
        <f t="shared" si="65"/>
        <v>0</v>
      </c>
      <c r="IY48" s="80">
        <f t="shared" si="65"/>
        <v>0</v>
      </c>
      <c r="IZ48" s="80">
        <f t="shared" si="65"/>
        <v>0</v>
      </c>
      <c r="JA48" s="80">
        <f t="shared" si="65"/>
        <v>0</v>
      </c>
      <c r="JB48" s="80">
        <f t="shared" si="65"/>
        <v>0</v>
      </c>
      <c r="JC48" s="80">
        <f t="shared" si="65"/>
        <v>0</v>
      </c>
      <c r="JD48" s="80">
        <f t="shared" si="65"/>
        <v>0</v>
      </c>
      <c r="JE48" s="80">
        <f t="shared" si="81"/>
        <v>0</v>
      </c>
      <c r="JF48" s="80">
        <f t="shared" si="81"/>
        <v>0</v>
      </c>
      <c r="JG48" s="80">
        <f t="shared" si="81"/>
        <v>0</v>
      </c>
      <c r="JH48" s="80">
        <f t="shared" si="81"/>
        <v>0</v>
      </c>
      <c r="JI48" s="80">
        <f t="shared" si="81"/>
        <v>0</v>
      </c>
    </row>
    <row r="49" spans="5:269" x14ac:dyDescent="0.25">
      <c r="E49">
        <f t="shared" si="26"/>
        <v>45</v>
      </c>
      <c r="F49">
        <f t="shared" si="20"/>
        <v>0</v>
      </c>
      <c r="G49">
        <f t="shared" si="27"/>
        <v>156</v>
      </c>
      <c r="H49" s="86">
        <f t="shared" si="21"/>
        <v>1</v>
      </c>
      <c r="I49" s="80">
        <f t="shared" si="22"/>
        <v>0</v>
      </c>
      <c r="J49" s="80">
        <f t="shared" si="31"/>
        <v>0</v>
      </c>
      <c r="K49">
        <f t="shared" si="23"/>
        <v>49</v>
      </c>
      <c r="L49">
        <f t="shared" si="24"/>
        <v>193</v>
      </c>
      <c r="M49">
        <f t="shared" si="28"/>
        <v>47119</v>
      </c>
      <c r="O49" s="80">
        <f t="shared" si="82"/>
        <v>0</v>
      </c>
      <c r="P49" s="80">
        <f t="shared" si="82"/>
        <v>0</v>
      </c>
      <c r="Q49" s="80">
        <f t="shared" si="82"/>
        <v>0</v>
      </c>
      <c r="R49" s="80">
        <f t="shared" si="82"/>
        <v>0</v>
      </c>
      <c r="S49" s="80">
        <f t="shared" si="82"/>
        <v>0</v>
      </c>
      <c r="T49" s="80">
        <f t="shared" si="82"/>
        <v>0</v>
      </c>
      <c r="U49" s="80">
        <f t="shared" si="82"/>
        <v>0</v>
      </c>
      <c r="V49" s="80">
        <f t="shared" si="82"/>
        <v>0</v>
      </c>
      <c r="W49" s="80">
        <f t="shared" si="82"/>
        <v>0</v>
      </c>
      <c r="X49" s="80">
        <f t="shared" si="82"/>
        <v>0</v>
      </c>
      <c r="Y49" s="80">
        <f t="shared" si="82"/>
        <v>0</v>
      </c>
      <c r="Z49" s="80">
        <f t="shared" si="82"/>
        <v>0</v>
      </c>
      <c r="AA49" s="80">
        <f t="shared" si="82"/>
        <v>0</v>
      </c>
      <c r="AB49" s="80">
        <f t="shared" si="82"/>
        <v>0</v>
      </c>
      <c r="AC49" s="80">
        <f t="shared" si="82"/>
        <v>0</v>
      </c>
      <c r="AD49" s="80">
        <f t="shared" si="82"/>
        <v>0</v>
      </c>
      <c r="AE49" s="80">
        <f t="shared" si="89"/>
        <v>0</v>
      </c>
      <c r="AF49" s="80">
        <f t="shared" si="89"/>
        <v>0</v>
      </c>
      <c r="AG49" s="80">
        <f t="shared" si="89"/>
        <v>0</v>
      </c>
      <c r="AH49" s="80">
        <f t="shared" si="89"/>
        <v>0</v>
      </c>
      <c r="AI49" s="80">
        <f t="shared" si="89"/>
        <v>0</v>
      </c>
      <c r="AJ49" s="80">
        <f t="shared" si="89"/>
        <v>0</v>
      </c>
      <c r="AK49" s="80">
        <f t="shared" si="89"/>
        <v>0</v>
      </c>
      <c r="AL49" s="80">
        <f t="shared" si="89"/>
        <v>0</v>
      </c>
      <c r="AM49" s="80">
        <f t="shared" si="89"/>
        <v>0</v>
      </c>
      <c r="AN49" s="80">
        <f t="shared" si="89"/>
        <v>0</v>
      </c>
      <c r="AO49" s="80">
        <f t="shared" si="89"/>
        <v>0</v>
      </c>
      <c r="AP49" s="80">
        <f t="shared" si="89"/>
        <v>0</v>
      </c>
      <c r="AQ49" s="80">
        <f t="shared" si="89"/>
        <v>0</v>
      </c>
      <c r="AR49" s="80">
        <f t="shared" si="89"/>
        <v>0</v>
      </c>
      <c r="AS49" s="80">
        <f t="shared" si="89"/>
        <v>0</v>
      </c>
      <c r="AT49" s="80">
        <f t="shared" si="89"/>
        <v>0</v>
      </c>
      <c r="AU49" s="80">
        <f t="shared" si="87"/>
        <v>0</v>
      </c>
      <c r="AV49" s="80">
        <f t="shared" si="87"/>
        <v>0</v>
      </c>
      <c r="AW49" s="80">
        <f t="shared" si="87"/>
        <v>0</v>
      </c>
      <c r="AX49" s="80">
        <f t="shared" si="87"/>
        <v>0</v>
      </c>
      <c r="AY49" s="80">
        <f t="shared" si="87"/>
        <v>0</v>
      </c>
      <c r="AZ49" s="80">
        <f t="shared" si="87"/>
        <v>0</v>
      </c>
      <c r="BA49" s="80">
        <f t="shared" si="87"/>
        <v>0</v>
      </c>
      <c r="BB49" s="80">
        <f t="shared" si="87"/>
        <v>0</v>
      </c>
      <c r="BC49" s="80">
        <f t="shared" si="87"/>
        <v>0</v>
      </c>
      <c r="BD49" s="80">
        <f t="shared" si="87"/>
        <v>0</v>
      </c>
      <c r="BE49" s="80">
        <f t="shared" si="87"/>
        <v>0</v>
      </c>
      <c r="BF49" s="80">
        <f t="shared" si="87"/>
        <v>0</v>
      </c>
      <c r="BG49" s="80">
        <f t="shared" si="87"/>
        <v>0</v>
      </c>
      <c r="BH49" s="80">
        <f t="shared" si="87"/>
        <v>0</v>
      </c>
      <c r="BI49" s="80">
        <f t="shared" si="87"/>
        <v>0</v>
      </c>
      <c r="BJ49" s="80">
        <f t="shared" si="87"/>
        <v>0</v>
      </c>
      <c r="BK49" s="80">
        <f t="shared" si="83"/>
        <v>0</v>
      </c>
      <c r="BL49" s="80">
        <f t="shared" si="83"/>
        <v>0</v>
      </c>
      <c r="BM49" s="80">
        <f t="shared" si="83"/>
        <v>0</v>
      </c>
      <c r="BN49" s="80">
        <f t="shared" si="83"/>
        <v>0</v>
      </c>
      <c r="BO49" s="80">
        <f t="shared" si="83"/>
        <v>0</v>
      </c>
      <c r="BP49" s="80">
        <f t="shared" si="83"/>
        <v>0</v>
      </c>
      <c r="BQ49" s="80">
        <f t="shared" si="83"/>
        <v>0</v>
      </c>
      <c r="BR49" s="80">
        <f t="shared" si="83"/>
        <v>0</v>
      </c>
      <c r="BS49" s="80">
        <f t="shared" si="83"/>
        <v>0</v>
      </c>
      <c r="BT49" s="80">
        <f t="shared" si="83"/>
        <v>0</v>
      </c>
      <c r="BU49" s="80">
        <f t="shared" si="83"/>
        <v>0</v>
      </c>
      <c r="BV49" s="80">
        <f t="shared" si="83"/>
        <v>0</v>
      </c>
      <c r="BW49" s="80">
        <f t="shared" si="83"/>
        <v>0</v>
      </c>
      <c r="BX49" s="80">
        <f t="shared" si="83"/>
        <v>0</v>
      </c>
      <c r="BY49" s="80">
        <f t="shared" si="83"/>
        <v>0</v>
      </c>
      <c r="BZ49" s="80">
        <f t="shared" si="84"/>
        <v>0</v>
      </c>
      <c r="CA49" s="80">
        <f t="shared" si="84"/>
        <v>0</v>
      </c>
      <c r="CB49" s="80">
        <f t="shared" si="84"/>
        <v>0</v>
      </c>
      <c r="CC49" s="80">
        <f t="shared" si="84"/>
        <v>0</v>
      </c>
      <c r="CD49" s="80">
        <f t="shared" si="84"/>
        <v>0</v>
      </c>
      <c r="CE49" s="80">
        <f t="shared" si="84"/>
        <v>0</v>
      </c>
      <c r="CF49" s="80">
        <f t="shared" si="84"/>
        <v>0</v>
      </c>
      <c r="CG49" s="80">
        <f t="shared" si="84"/>
        <v>0</v>
      </c>
      <c r="CH49" s="80">
        <f t="shared" si="84"/>
        <v>0</v>
      </c>
      <c r="CI49" s="80">
        <f t="shared" si="84"/>
        <v>0</v>
      </c>
      <c r="CJ49" s="80">
        <f t="shared" si="84"/>
        <v>0</v>
      </c>
      <c r="CK49" s="80">
        <f t="shared" si="84"/>
        <v>0</v>
      </c>
      <c r="CL49" s="80">
        <f t="shared" si="84"/>
        <v>0</v>
      </c>
      <c r="CM49" s="80">
        <f t="shared" si="84"/>
        <v>0</v>
      </c>
      <c r="CN49" s="80">
        <f t="shared" si="84"/>
        <v>0</v>
      </c>
      <c r="CO49" s="80">
        <f t="shared" si="84"/>
        <v>0</v>
      </c>
      <c r="CP49" s="80">
        <f t="shared" si="85"/>
        <v>0</v>
      </c>
      <c r="CQ49" s="80">
        <f t="shared" si="85"/>
        <v>0</v>
      </c>
      <c r="CR49" s="80">
        <f t="shared" si="85"/>
        <v>0</v>
      </c>
      <c r="CS49" s="80">
        <f t="shared" si="85"/>
        <v>0</v>
      </c>
      <c r="CT49" s="80">
        <f t="shared" si="85"/>
        <v>0</v>
      </c>
      <c r="CU49" s="80">
        <f t="shared" si="85"/>
        <v>0</v>
      </c>
      <c r="CV49" s="80">
        <f t="shared" si="85"/>
        <v>0</v>
      </c>
      <c r="CW49" s="80">
        <f t="shared" si="85"/>
        <v>0</v>
      </c>
      <c r="CX49" s="80">
        <f t="shared" si="85"/>
        <v>0</v>
      </c>
      <c r="CY49" s="80">
        <f t="shared" si="85"/>
        <v>0</v>
      </c>
      <c r="CZ49" s="80">
        <f t="shared" si="85"/>
        <v>0</v>
      </c>
      <c r="DA49" s="80">
        <f t="shared" si="85"/>
        <v>0</v>
      </c>
      <c r="DB49" s="80">
        <f t="shared" si="85"/>
        <v>0</v>
      </c>
      <c r="DC49" s="80">
        <f t="shared" si="85"/>
        <v>0</v>
      </c>
      <c r="DD49" s="80">
        <f t="shared" si="85"/>
        <v>0</v>
      </c>
      <c r="DE49" s="80">
        <f t="shared" si="85"/>
        <v>0</v>
      </c>
      <c r="DF49" s="80">
        <f t="shared" si="86"/>
        <v>0</v>
      </c>
      <c r="DG49" s="80">
        <f t="shared" si="86"/>
        <v>0</v>
      </c>
      <c r="DH49" s="80">
        <f t="shared" si="86"/>
        <v>0</v>
      </c>
      <c r="DI49" s="80">
        <f t="shared" si="86"/>
        <v>0</v>
      </c>
      <c r="DJ49" s="80">
        <f t="shared" si="86"/>
        <v>0</v>
      </c>
      <c r="DK49" s="80">
        <f t="shared" si="86"/>
        <v>0</v>
      </c>
      <c r="DL49" s="80">
        <f t="shared" si="86"/>
        <v>0</v>
      </c>
      <c r="DM49" s="80">
        <f t="shared" si="86"/>
        <v>0</v>
      </c>
      <c r="DN49" s="80">
        <f t="shared" si="86"/>
        <v>0</v>
      </c>
      <c r="DO49" s="80">
        <f t="shared" si="86"/>
        <v>0</v>
      </c>
      <c r="DP49" s="80">
        <f t="shared" si="86"/>
        <v>0</v>
      </c>
      <c r="DQ49" s="80">
        <f t="shared" si="86"/>
        <v>0</v>
      </c>
      <c r="DR49" s="80">
        <f t="shared" si="86"/>
        <v>0</v>
      </c>
      <c r="DS49" s="80">
        <f t="shared" si="86"/>
        <v>0</v>
      </c>
      <c r="DT49" s="80">
        <f t="shared" si="86"/>
        <v>0</v>
      </c>
      <c r="DU49" s="80">
        <f t="shared" si="86"/>
        <v>0</v>
      </c>
      <c r="DV49" s="80">
        <f t="shared" si="76"/>
        <v>0</v>
      </c>
      <c r="DW49" s="80">
        <f t="shared" si="76"/>
        <v>0</v>
      </c>
      <c r="DX49" s="80">
        <f t="shared" si="76"/>
        <v>0</v>
      </c>
      <c r="DY49" s="80">
        <f t="shared" si="76"/>
        <v>0</v>
      </c>
      <c r="DZ49" s="80">
        <f t="shared" si="76"/>
        <v>0</v>
      </c>
      <c r="EA49" s="80">
        <f t="shared" si="76"/>
        <v>0</v>
      </c>
      <c r="EB49" s="80">
        <f t="shared" si="76"/>
        <v>0</v>
      </c>
      <c r="EC49" s="80">
        <f t="shared" si="76"/>
        <v>0</v>
      </c>
      <c r="ED49" s="80">
        <f t="shared" si="77"/>
        <v>0</v>
      </c>
      <c r="EE49" s="80">
        <f t="shared" si="77"/>
        <v>0</v>
      </c>
      <c r="EF49" s="80">
        <f t="shared" si="77"/>
        <v>0</v>
      </c>
      <c r="EG49" s="80">
        <f t="shared" si="77"/>
        <v>0</v>
      </c>
      <c r="EH49" s="80">
        <f t="shared" si="77"/>
        <v>0</v>
      </c>
      <c r="EI49" s="80">
        <f t="shared" si="77"/>
        <v>0</v>
      </c>
      <c r="EJ49" s="80">
        <f t="shared" si="77"/>
        <v>0</v>
      </c>
      <c r="EK49" s="80">
        <f t="shared" si="77"/>
        <v>0</v>
      </c>
      <c r="EL49" s="80">
        <f t="shared" si="77"/>
        <v>0</v>
      </c>
      <c r="EM49" s="80">
        <f t="shared" si="77"/>
        <v>0</v>
      </c>
      <c r="EN49" s="80">
        <f t="shared" si="77"/>
        <v>0</v>
      </c>
      <c r="EO49" s="80">
        <f t="shared" si="77"/>
        <v>0</v>
      </c>
      <c r="EP49" s="80">
        <f t="shared" si="77"/>
        <v>0</v>
      </c>
      <c r="EQ49" s="80">
        <f t="shared" si="77"/>
        <v>0</v>
      </c>
      <c r="ER49" s="80">
        <f t="shared" si="77"/>
        <v>0</v>
      </c>
      <c r="ES49" s="80">
        <f t="shared" si="77"/>
        <v>0</v>
      </c>
      <c r="ET49" s="80">
        <f t="shared" si="78"/>
        <v>0</v>
      </c>
      <c r="EU49" s="80">
        <f t="shared" si="78"/>
        <v>0</v>
      </c>
      <c r="EV49" s="80">
        <f t="shared" si="78"/>
        <v>0</v>
      </c>
      <c r="EW49" s="80">
        <f t="shared" si="78"/>
        <v>0</v>
      </c>
      <c r="EX49" s="80">
        <f t="shared" si="78"/>
        <v>0</v>
      </c>
      <c r="EY49" s="80">
        <f t="shared" si="78"/>
        <v>0</v>
      </c>
      <c r="EZ49" s="80">
        <f t="shared" si="78"/>
        <v>0</v>
      </c>
      <c r="FA49" s="80">
        <f t="shared" si="78"/>
        <v>0</v>
      </c>
      <c r="FB49" s="80">
        <f t="shared" si="78"/>
        <v>0</v>
      </c>
      <c r="FC49" s="80">
        <f t="shared" si="78"/>
        <v>0</v>
      </c>
      <c r="FD49" s="80">
        <f t="shared" si="78"/>
        <v>0</v>
      </c>
      <c r="FE49" s="80">
        <f t="shared" si="78"/>
        <v>0</v>
      </c>
      <c r="FF49" s="80">
        <f t="shared" si="78"/>
        <v>0</v>
      </c>
      <c r="FG49" s="80">
        <f t="shared" si="78"/>
        <v>0</v>
      </c>
      <c r="FH49" s="80">
        <f t="shared" si="78"/>
        <v>0</v>
      </c>
      <c r="FI49" s="80">
        <f t="shared" si="78"/>
        <v>0</v>
      </c>
      <c r="FJ49" s="80">
        <f t="shared" si="79"/>
        <v>0</v>
      </c>
      <c r="FK49" s="80">
        <f t="shared" si="79"/>
        <v>0</v>
      </c>
      <c r="FL49" s="80">
        <f t="shared" si="79"/>
        <v>0</v>
      </c>
      <c r="FM49" s="80">
        <f t="shared" si="79"/>
        <v>0</v>
      </c>
      <c r="FN49" s="80">
        <f t="shared" si="79"/>
        <v>0</v>
      </c>
      <c r="FO49" s="80">
        <f t="shared" si="79"/>
        <v>0</v>
      </c>
      <c r="FP49" s="80">
        <f t="shared" si="79"/>
        <v>0</v>
      </c>
      <c r="FQ49" s="80">
        <f t="shared" si="79"/>
        <v>0</v>
      </c>
      <c r="FR49" s="80">
        <f t="shared" si="71"/>
        <v>0</v>
      </c>
      <c r="FS49" s="80">
        <f t="shared" si="71"/>
        <v>0</v>
      </c>
      <c r="FT49" s="80">
        <f t="shared" si="71"/>
        <v>0</v>
      </c>
      <c r="FU49" s="80">
        <f t="shared" si="71"/>
        <v>0</v>
      </c>
      <c r="FV49" s="80">
        <f t="shared" si="71"/>
        <v>0</v>
      </c>
      <c r="FW49" s="80">
        <f t="shared" si="71"/>
        <v>0</v>
      </c>
      <c r="FX49" s="80">
        <f t="shared" si="71"/>
        <v>0</v>
      </c>
      <c r="FY49" s="80">
        <f t="shared" si="71"/>
        <v>0</v>
      </c>
      <c r="FZ49" s="80">
        <f t="shared" si="71"/>
        <v>0</v>
      </c>
      <c r="GA49" s="80">
        <f t="shared" si="71"/>
        <v>0</v>
      </c>
      <c r="GB49" s="80">
        <f t="shared" si="71"/>
        <v>0</v>
      </c>
      <c r="GC49" s="80">
        <f t="shared" si="71"/>
        <v>0</v>
      </c>
      <c r="GD49" s="80">
        <f t="shared" si="71"/>
        <v>0</v>
      </c>
      <c r="GE49" s="80">
        <f t="shared" si="71"/>
        <v>0</v>
      </c>
      <c r="GF49" s="80">
        <f t="shared" si="71"/>
        <v>0</v>
      </c>
      <c r="GG49" s="80">
        <f t="shared" si="72"/>
        <v>0</v>
      </c>
      <c r="GH49" s="80">
        <f t="shared" si="72"/>
        <v>0</v>
      </c>
      <c r="GI49" s="80">
        <f t="shared" si="72"/>
        <v>0</v>
      </c>
      <c r="GJ49" s="80">
        <f t="shared" si="72"/>
        <v>0</v>
      </c>
      <c r="GK49" s="80">
        <f t="shared" si="72"/>
        <v>0</v>
      </c>
      <c r="GL49" s="80">
        <f t="shared" si="72"/>
        <v>0</v>
      </c>
      <c r="GM49" s="80">
        <f t="shared" si="72"/>
        <v>0</v>
      </c>
      <c r="GN49" s="80">
        <f t="shared" si="72"/>
        <v>0</v>
      </c>
      <c r="GO49" s="80">
        <f t="shared" si="72"/>
        <v>0</v>
      </c>
      <c r="GP49" s="80">
        <f t="shared" si="72"/>
        <v>0</v>
      </c>
      <c r="GQ49" s="80">
        <f t="shared" si="72"/>
        <v>0</v>
      </c>
      <c r="GR49" s="80">
        <f t="shared" si="72"/>
        <v>0</v>
      </c>
      <c r="GS49" s="80">
        <f t="shared" si="72"/>
        <v>0</v>
      </c>
      <c r="GT49" s="80">
        <f t="shared" si="72"/>
        <v>0</v>
      </c>
      <c r="GU49" s="80">
        <f t="shared" si="72"/>
        <v>0</v>
      </c>
      <c r="GV49" s="80">
        <f t="shared" si="72"/>
        <v>0</v>
      </c>
      <c r="GW49" s="80">
        <f t="shared" si="66"/>
        <v>0</v>
      </c>
      <c r="GX49" s="80">
        <f t="shared" si="66"/>
        <v>0</v>
      </c>
      <c r="GY49" s="80">
        <f t="shared" si="66"/>
        <v>0</v>
      </c>
      <c r="GZ49" s="80">
        <f t="shared" si="66"/>
        <v>0</v>
      </c>
      <c r="HA49" s="80">
        <f t="shared" si="66"/>
        <v>0</v>
      </c>
      <c r="HB49" s="80">
        <f t="shared" si="66"/>
        <v>0</v>
      </c>
      <c r="HC49" s="80">
        <f t="shared" si="66"/>
        <v>0</v>
      </c>
      <c r="HD49" s="80">
        <f t="shared" si="66"/>
        <v>0</v>
      </c>
      <c r="HE49" s="80">
        <f t="shared" si="66"/>
        <v>0</v>
      </c>
      <c r="HF49" s="80">
        <f t="shared" si="66"/>
        <v>0</v>
      </c>
      <c r="HG49" s="80">
        <f t="shared" si="66"/>
        <v>0</v>
      </c>
      <c r="HH49" s="80">
        <f t="shared" si="66"/>
        <v>0</v>
      </c>
      <c r="HI49" s="80">
        <f t="shared" si="66"/>
        <v>0</v>
      </c>
      <c r="HJ49" s="80">
        <f t="shared" si="66"/>
        <v>0</v>
      </c>
      <c r="HK49" s="80">
        <f t="shared" si="66"/>
        <v>0</v>
      </c>
      <c r="HL49" s="80">
        <f t="shared" si="66"/>
        <v>0</v>
      </c>
      <c r="HM49" s="80">
        <f t="shared" si="80"/>
        <v>0</v>
      </c>
      <c r="HN49" s="80">
        <f t="shared" si="80"/>
        <v>0</v>
      </c>
      <c r="HO49" s="80">
        <f t="shared" si="80"/>
        <v>0</v>
      </c>
      <c r="HP49" s="80">
        <f t="shared" si="80"/>
        <v>0</v>
      </c>
      <c r="HQ49" s="80">
        <f t="shared" si="80"/>
        <v>0</v>
      </c>
      <c r="HR49" s="80">
        <f t="shared" si="80"/>
        <v>0</v>
      </c>
      <c r="HS49" s="80">
        <f t="shared" si="80"/>
        <v>0</v>
      </c>
      <c r="HT49" s="80">
        <f t="shared" si="80"/>
        <v>0</v>
      </c>
      <c r="HU49" s="80">
        <f t="shared" si="80"/>
        <v>0</v>
      </c>
      <c r="HV49" s="80">
        <f t="shared" si="80"/>
        <v>0</v>
      </c>
      <c r="HW49" s="80">
        <f t="shared" si="80"/>
        <v>0</v>
      </c>
      <c r="HX49" s="80">
        <f t="shared" si="80"/>
        <v>0</v>
      </c>
      <c r="HY49" s="80">
        <f t="shared" si="80"/>
        <v>0</v>
      </c>
      <c r="HZ49" s="80">
        <f t="shared" si="80"/>
        <v>0</v>
      </c>
      <c r="IA49" s="80">
        <f t="shared" si="80"/>
        <v>0</v>
      </c>
      <c r="IB49" s="80">
        <f t="shared" si="67"/>
        <v>0</v>
      </c>
      <c r="IC49" s="80">
        <f t="shared" si="67"/>
        <v>0</v>
      </c>
      <c r="ID49" s="80">
        <f t="shared" si="67"/>
        <v>0</v>
      </c>
      <c r="IE49" s="80">
        <f t="shared" si="67"/>
        <v>0</v>
      </c>
      <c r="IF49" s="80">
        <f t="shared" si="67"/>
        <v>0</v>
      </c>
      <c r="IG49" s="80">
        <f t="shared" si="67"/>
        <v>0</v>
      </c>
      <c r="IH49" s="80">
        <f t="shared" si="67"/>
        <v>0</v>
      </c>
      <c r="II49" s="80">
        <f t="shared" si="67"/>
        <v>0</v>
      </c>
      <c r="IJ49" s="80">
        <f t="shared" si="67"/>
        <v>0</v>
      </c>
      <c r="IK49" s="80">
        <f t="shared" si="67"/>
        <v>0</v>
      </c>
      <c r="IL49" s="80">
        <f t="shared" si="67"/>
        <v>0</v>
      </c>
      <c r="IM49" s="80">
        <f t="shared" si="67"/>
        <v>0</v>
      </c>
      <c r="IN49" s="80">
        <f t="shared" si="67"/>
        <v>0</v>
      </c>
      <c r="IO49" s="80">
        <f t="shared" si="65"/>
        <v>0</v>
      </c>
      <c r="IP49" s="80">
        <f t="shared" si="65"/>
        <v>0</v>
      </c>
      <c r="IQ49" s="80">
        <f t="shared" si="65"/>
        <v>0</v>
      </c>
      <c r="IR49" s="80">
        <f t="shared" si="65"/>
        <v>0</v>
      </c>
      <c r="IS49" s="80">
        <f t="shared" si="65"/>
        <v>0</v>
      </c>
      <c r="IT49" s="80">
        <f t="shared" si="65"/>
        <v>0</v>
      </c>
      <c r="IU49" s="80">
        <f t="shared" si="65"/>
        <v>0</v>
      </c>
      <c r="IV49" s="80">
        <f t="shared" si="65"/>
        <v>0</v>
      </c>
      <c r="IW49" s="80">
        <f t="shared" si="65"/>
        <v>0</v>
      </c>
      <c r="IX49" s="80">
        <f t="shared" si="65"/>
        <v>0</v>
      </c>
      <c r="IY49" s="80">
        <f t="shared" si="65"/>
        <v>0</v>
      </c>
      <c r="IZ49" s="80">
        <f t="shared" si="65"/>
        <v>0</v>
      </c>
      <c r="JA49" s="80">
        <f t="shared" si="65"/>
        <v>0</v>
      </c>
      <c r="JB49" s="80">
        <f t="shared" si="65"/>
        <v>0</v>
      </c>
      <c r="JC49" s="80">
        <f t="shared" si="65"/>
        <v>0</v>
      </c>
      <c r="JD49" s="80">
        <f t="shared" ref="JA49:JI64" si="90">IF(JD$4&lt;$E49,0,IF(JD$4&lt;$K49,$I49/$C$10,IF(JD$4&lt;$L49,$J49,0)))</f>
        <v>0</v>
      </c>
      <c r="JE49" s="80">
        <f t="shared" si="90"/>
        <v>0</v>
      </c>
      <c r="JF49" s="80">
        <f t="shared" si="90"/>
        <v>0</v>
      </c>
      <c r="JG49" s="80">
        <f t="shared" si="90"/>
        <v>0</v>
      </c>
      <c r="JH49" s="80">
        <f t="shared" si="90"/>
        <v>0</v>
      </c>
      <c r="JI49" s="80">
        <f t="shared" si="90"/>
        <v>0</v>
      </c>
    </row>
    <row r="50" spans="5:269" x14ac:dyDescent="0.25">
      <c r="E50">
        <f t="shared" si="26"/>
        <v>46</v>
      </c>
      <c r="F50">
        <f t="shared" si="20"/>
        <v>0</v>
      </c>
      <c r="G50">
        <f t="shared" si="27"/>
        <v>156</v>
      </c>
      <c r="H50" s="86">
        <f t="shared" si="21"/>
        <v>1</v>
      </c>
      <c r="I50" s="80">
        <f t="shared" si="22"/>
        <v>0</v>
      </c>
      <c r="J50" s="80">
        <f t="shared" si="31"/>
        <v>0</v>
      </c>
      <c r="K50">
        <f t="shared" si="23"/>
        <v>50</v>
      </c>
      <c r="L50">
        <f t="shared" si="24"/>
        <v>194</v>
      </c>
      <c r="M50">
        <f t="shared" si="28"/>
        <v>47150</v>
      </c>
      <c r="O50" s="80">
        <f t="shared" si="82"/>
        <v>0</v>
      </c>
      <c r="P50" s="80">
        <f t="shared" si="82"/>
        <v>0</v>
      </c>
      <c r="Q50" s="80">
        <f t="shared" si="82"/>
        <v>0</v>
      </c>
      <c r="R50" s="80">
        <f t="shared" si="82"/>
        <v>0</v>
      </c>
      <c r="S50" s="80">
        <f t="shared" si="82"/>
        <v>0</v>
      </c>
      <c r="T50" s="80">
        <f t="shared" si="82"/>
        <v>0</v>
      </c>
      <c r="U50" s="80">
        <f t="shared" si="82"/>
        <v>0</v>
      </c>
      <c r="V50" s="80">
        <f t="shared" si="82"/>
        <v>0</v>
      </c>
      <c r="W50" s="80">
        <f t="shared" si="82"/>
        <v>0</v>
      </c>
      <c r="X50" s="80">
        <f t="shared" si="82"/>
        <v>0</v>
      </c>
      <c r="Y50" s="80">
        <f t="shared" si="82"/>
        <v>0</v>
      </c>
      <c r="Z50" s="80">
        <f t="shared" si="82"/>
        <v>0</v>
      </c>
      <c r="AA50" s="80">
        <f t="shared" si="82"/>
        <v>0</v>
      </c>
      <c r="AB50" s="80">
        <f t="shared" si="82"/>
        <v>0</v>
      </c>
      <c r="AC50" s="80">
        <f t="shared" si="82"/>
        <v>0</v>
      </c>
      <c r="AD50" s="80">
        <f t="shared" si="82"/>
        <v>0</v>
      </c>
      <c r="AE50" s="80">
        <f t="shared" si="89"/>
        <v>0</v>
      </c>
      <c r="AF50" s="80">
        <f t="shared" si="89"/>
        <v>0</v>
      </c>
      <c r="AG50" s="80">
        <f t="shared" si="89"/>
        <v>0</v>
      </c>
      <c r="AH50" s="80">
        <f t="shared" si="89"/>
        <v>0</v>
      </c>
      <c r="AI50" s="80">
        <f t="shared" si="89"/>
        <v>0</v>
      </c>
      <c r="AJ50" s="80">
        <f t="shared" si="89"/>
        <v>0</v>
      </c>
      <c r="AK50" s="80">
        <f t="shared" si="89"/>
        <v>0</v>
      </c>
      <c r="AL50" s="80">
        <f t="shared" si="89"/>
        <v>0</v>
      </c>
      <c r="AM50" s="80">
        <f t="shared" si="89"/>
        <v>0</v>
      </c>
      <c r="AN50" s="80">
        <f t="shared" si="89"/>
        <v>0</v>
      </c>
      <c r="AO50" s="80">
        <f t="shared" si="89"/>
        <v>0</v>
      </c>
      <c r="AP50" s="80">
        <f t="shared" si="89"/>
        <v>0</v>
      </c>
      <c r="AQ50" s="80">
        <f t="shared" si="89"/>
        <v>0</v>
      </c>
      <c r="AR50" s="80">
        <f t="shared" si="89"/>
        <v>0</v>
      </c>
      <c r="AS50" s="80">
        <f t="shared" si="89"/>
        <v>0</v>
      </c>
      <c r="AT50" s="80">
        <f t="shared" si="89"/>
        <v>0</v>
      </c>
      <c r="AU50" s="80">
        <f t="shared" si="87"/>
        <v>0</v>
      </c>
      <c r="AV50" s="80">
        <f t="shared" si="87"/>
        <v>0</v>
      </c>
      <c r="AW50" s="80">
        <f t="shared" si="87"/>
        <v>0</v>
      </c>
      <c r="AX50" s="80">
        <f t="shared" si="87"/>
        <v>0</v>
      </c>
      <c r="AY50" s="80">
        <f t="shared" si="87"/>
        <v>0</v>
      </c>
      <c r="AZ50" s="80">
        <f t="shared" si="87"/>
        <v>0</v>
      </c>
      <c r="BA50" s="80">
        <f t="shared" si="87"/>
        <v>0</v>
      </c>
      <c r="BB50" s="80">
        <f t="shared" si="87"/>
        <v>0</v>
      </c>
      <c r="BC50" s="80">
        <f t="shared" si="87"/>
        <v>0</v>
      </c>
      <c r="BD50" s="80">
        <f t="shared" si="87"/>
        <v>0</v>
      </c>
      <c r="BE50" s="80">
        <f t="shared" si="87"/>
        <v>0</v>
      </c>
      <c r="BF50" s="80">
        <f t="shared" si="87"/>
        <v>0</v>
      </c>
      <c r="BG50" s="80">
        <f t="shared" si="87"/>
        <v>0</v>
      </c>
      <c r="BH50" s="80">
        <f t="shared" si="87"/>
        <v>0</v>
      </c>
      <c r="BI50" s="80">
        <f t="shared" si="87"/>
        <v>0</v>
      </c>
      <c r="BJ50" s="80">
        <f t="shared" si="87"/>
        <v>0</v>
      </c>
      <c r="BK50" s="80">
        <f t="shared" si="83"/>
        <v>0</v>
      </c>
      <c r="BL50" s="80">
        <f t="shared" si="83"/>
        <v>0</v>
      </c>
      <c r="BM50" s="80">
        <f t="shared" si="83"/>
        <v>0</v>
      </c>
      <c r="BN50" s="80">
        <f t="shared" si="83"/>
        <v>0</v>
      </c>
      <c r="BO50" s="80">
        <f t="shared" si="83"/>
        <v>0</v>
      </c>
      <c r="BP50" s="80">
        <f t="shared" si="83"/>
        <v>0</v>
      </c>
      <c r="BQ50" s="80">
        <f t="shared" si="83"/>
        <v>0</v>
      </c>
      <c r="BR50" s="80">
        <f t="shared" si="83"/>
        <v>0</v>
      </c>
      <c r="BS50" s="80">
        <f t="shared" si="83"/>
        <v>0</v>
      </c>
      <c r="BT50" s="80">
        <f t="shared" si="83"/>
        <v>0</v>
      </c>
      <c r="BU50" s="80">
        <f t="shared" si="83"/>
        <v>0</v>
      </c>
      <c r="BV50" s="80">
        <f t="shared" si="83"/>
        <v>0</v>
      </c>
      <c r="BW50" s="80">
        <f t="shared" si="83"/>
        <v>0</v>
      </c>
      <c r="BX50" s="80">
        <f t="shared" si="83"/>
        <v>0</v>
      </c>
      <c r="BY50" s="80">
        <f t="shared" si="83"/>
        <v>0</v>
      </c>
      <c r="BZ50" s="80">
        <f t="shared" si="84"/>
        <v>0</v>
      </c>
      <c r="CA50" s="80">
        <f t="shared" si="84"/>
        <v>0</v>
      </c>
      <c r="CB50" s="80">
        <f t="shared" si="84"/>
        <v>0</v>
      </c>
      <c r="CC50" s="80">
        <f t="shared" si="84"/>
        <v>0</v>
      </c>
      <c r="CD50" s="80">
        <f t="shared" si="84"/>
        <v>0</v>
      </c>
      <c r="CE50" s="80">
        <f t="shared" si="84"/>
        <v>0</v>
      </c>
      <c r="CF50" s="80">
        <f t="shared" si="84"/>
        <v>0</v>
      </c>
      <c r="CG50" s="80">
        <f t="shared" si="84"/>
        <v>0</v>
      </c>
      <c r="CH50" s="80">
        <f t="shared" si="84"/>
        <v>0</v>
      </c>
      <c r="CI50" s="80">
        <f t="shared" si="84"/>
        <v>0</v>
      </c>
      <c r="CJ50" s="80">
        <f t="shared" si="84"/>
        <v>0</v>
      </c>
      <c r="CK50" s="80">
        <f t="shared" si="84"/>
        <v>0</v>
      </c>
      <c r="CL50" s="80">
        <f t="shared" si="84"/>
        <v>0</v>
      </c>
      <c r="CM50" s="80">
        <f t="shared" si="84"/>
        <v>0</v>
      </c>
      <c r="CN50" s="80">
        <f t="shared" si="84"/>
        <v>0</v>
      </c>
      <c r="CO50" s="80">
        <f t="shared" si="84"/>
        <v>0</v>
      </c>
      <c r="CP50" s="80">
        <f t="shared" si="85"/>
        <v>0</v>
      </c>
      <c r="CQ50" s="80">
        <f t="shared" si="85"/>
        <v>0</v>
      </c>
      <c r="CR50" s="80">
        <f t="shared" si="85"/>
        <v>0</v>
      </c>
      <c r="CS50" s="80">
        <f t="shared" si="85"/>
        <v>0</v>
      </c>
      <c r="CT50" s="80">
        <f t="shared" si="85"/>
        <v>0</v>
      </c>
      <c r="CU50" s="80">
        <f t="shared" si="85"/>
        <v>0</v>
      </c>
      <c r="CV50" s="80">
        <f t="shared" si="85"/>
        <v>0</v>
      </c>
      <c r="CW50" s="80">
        <f t="shared" si="85"/>
        <v>0</v>
      </c>
      <c r="CX50" s="80">
        <f t="shared" si="85"/>
        <v>0</v>
      </c>
      <c r="CY50" s="80">
        <f t="shared" si="85"/>
        <v>0</v>
      </c>
      <c r="CZ50" s="80">
        <f t="shared" si="85"/>
        <v>0</v>
      </c>
      <c r="DA50" s="80">
        <f t="shared" si="85"/>
        <v>0</v>
      </c>
      <c r="DB50" s="80">
        <f t="shared" si="85"/>
        <v>0</v>
      </c>
      <c r="DC50" s="80">
        <f t="shared" si="85"/>
        <v>0</v>
      </c>
      <c r="DD50" s="80">
        <f t="shared" si="85"/>
        <v>0</v>
      </c>
      <c r="DE50" s="80">
        <f t="shared" si="85"/>
        <v>0</v>
      </c>
      <c r="DF50" s="80">
        <f t="shared" si="86"/>
        <v>0</v>
      </c>
      <c r="DG50" s="80">
        <f t="shared" si="86"/>
        <v>0</v>
      </c>
      <c r="DH50" s="80">
        <f t="shared" si="86"/>
        <v>0</v>
      </c>
      <c r="DI50" s="80">
        <f t="shared" si="86"/>
        <v>0</v>
      </c>
      <c r="DJ50" s="80">
        <f t="shared" si="86"/>
        <v>0</v>
      </c>
      <c r="DK50" s="80">
        <f t="shared" si="86"/>
        <v>0</v>
      </c>
      <c r="DL50" s="80">
        <f t="shared" si="86"/>
        <v>0</v>
      </c>
      <c r="DM50" s="80">
        <f t="shared" si="86"/>
        <v>0</v>
      </c>
      <c r="DN50" s="80">
        <f t="shared" si="86"/>
        <v>0</v>
      </c>
      <c r="DO50" s="80">
        <f t="shared" si="86"/>
        <v>0</v>
      </c>
      <c r="DP50" s="80">
        <f t="shared" si="86"/>
        <v>0</v>
      </c>
      <c r="DQ50" s="80">
        <f t="shared" si="86"/>
        <v>0</v>
      </c>
      <c r="DR50" s="80">
        <f t="shared" si="86"/>
        <v>0</v>
      </c>
      <c r="DS50" s="80">
        <f t="shared" si="86"/>
        <v>0</v>
      </c>
      <c r="DT50" s="80">
        <f t="shared" si="86"/>
        <v>0</v>
      </c>
      <c r="DU50" s="80">
        <f t="shared" si="86"/>
        <v>0</v>
      </c>
      <c r="DV50" s="80">
        <f t="shared" si="76"/>
        <v>0</v>
      </c>
      <c r="DW50" s="80">
        <f t="shared" si="76"/>
        <v>0</v>
      </c>
      <c r="DX50" s="80">
        <f t="shared" si="76"/>
        <v>0</v>
      </c>
      <c r="DY50" s="80">
        <f t="shared" si="76"/>
        <v>0</v>
      </c>
      <c r="DZ50" s="80">
        <f t="shared" si="76"/>
        <v>0</v>
      </c>
      <c r="EA50" s="80">
        <f t="shared" si="76"/>
        <v>0</v>
      </c>
      <c r="EB50" s="80">
        <f t="shared" si="76"/>
        <v>0</v>
      </c>
      <c r="EC50" s="80">
        <f t="shared" si="76"/>
        <v>0</v>
      </c>
      <c r="ED50" s="80">
        <f t="shared" si="77"/>
        <v>0</v>
      </c>
      <c r="EE50" s="80">
        <f t="shared" si="77"/>
        <v>0</v>
      </c>
      <c r="EF50" s="80">
        <f t="shared" si="77"/>
        <v>0</v>
      </c>
      <c r="EG50" s="80">
        <f t="shared" si="77"/>
        <v>0</v>
      </c>
      <c r="EH50" s="80">
        <f t="shared" si="77"/>
        <v>0</v>
      </c>
      <c r="EI50" s="80">
        <f t="shared" si="77"/>
        <v>0</v>
      </c>
      <c r="EJ50" s="80">
        <f t="shared" si="77"/>
        <v>0</v>
      </c>
      <c r="EK50" s="80">
        <f t="shared" si="77"/>
        <v>0</v>
      </c>
      <c r="EL50" s="80">
        <f t="shared" si="77"/>
        <v>0</v>
      </c>
      <c r="EM50" s="80">
        <f t="shared" si="77"/>
        <v>0</v>
      </c>
      <c r="EN50" s="80">
        <f t="shared" si="77"/>
        <v>0</v>
      </c>
      <c r="EO50" s="80">
        <f t="shared" si="77"/>
        <v>0</v>
      </c>
      <c r="EP50" s="80">
        <f t="shared" si="77"/>
        <v>0</v>
      </c>
      <c r="EQ50" s="80">
        <f t="shared" si="77"/>
        <v>0</v>
      </c>
      <c r="ER50" s="80">
        <f t="shared" si="77"/>
        <v>0</v>
      </c>
      <c r="ES50" s="80">
        <f t="shared" si="77"/>
        <v>0</v>
      </c>
      <c r="ET50" s="80">
        <f t="shared" si="78"/>
        <v>0</v>
      </c>
      <c r="EU50" s="80">
        <f t="shared" si="78"/>
        <v>0</v>
      </c>
      <c r="EV50" s="80">
        <f t="shared" si="78"/>
        <v>0</v>
      </c>
      <c r="EW50" s="80">
        <f t="shared" si="78"/>
        <v>0</v>
      </c>
      <c r="EX50" s="80">
        <f t="shared" si="78"/>
        <v>0</v>
      </c>
      <c r="EY50" s="80">
        <f t="shared" si="78"/>
        <v>0</v>
      </c>
      <c r="EZ50" s="80">
        <f t="shared" si="78"/>
        <v>0</v>
      </c>
      <c r="FA50" s="80">
        <f t="shared" si="78"/>
        <v>0</v>
      </c>
      <c r="FB50" s="80">
        <f t="shared" si="78"/>
        <v>0</v>
      </c>
      <c r="FC50" s="80">
        <f t="shared" si="78"/>
        <v>0</v>
      </c>
      <c r="FD50" s="80">
        <f t="shared" si="78"/>
        <v>0</v>
      </c>
      <c r="FE50" s="80">
        <f t="shared" si="78"/>
        <v>0</v>
      </c>
      <c r="FF50" s="80">
        <f t="shared" si="78"/>
        <v>0</v>
      </c>
      <c r="FG50" s="80">
        <f t="shared" si="78"/>
        <v>0</v>
      </c>
      <c r="FH50" s="80">
        <f t="shared" si="78"/>
        <v>0</v>
      </c>
      <c r="FI50" s="80">
        <f t="shared" si="78"/>
        <v>0</v>
      </c>
      <c r="FJ50" s="80">
        <f t="shared" si="79"/>
        <v>0</v>
      </c>
      <c r="FK50" s="80">
        <f t="shared" si="79"/>
        <v>0</v>
      </c>
      <c r="FL50" s="80">
        <f t="shared" si="79"/>
        <v>0</v>
      </c>
      <c r="FM50" s="80">
        <f t="shared" si="79"/>
        <v>0</v>
      </c>
      <c r="FN50" s="80">
        <f t="shared" si="79"/>
        <v>0</v>
      </c>
      <c r="FO50" s="80">
        <f t="shared" si="79"/>
        <v>0</v>
      </c>
      <c r="FP50" s="80">
        <f t="shared" si="79"/>
        <v>0</v>
      </c>
      <c r="FQ50" s="80">
        <f t="shared" si="79"/>
        <v>0</v>
      </c>
      <c r="FR50" s="80">
        <f t="shared" si="71"/>
        <v>0</v>
      </c>
      <c r="FS50" s="80">
        <f t="shared" si="71"/>
        <v>0</v>
      </c>
      <c r="FT50" s="80">
        <f t="shared" si="71"/>
        <v>0</v>
      </c>
      <c r="FU50" s="80">
        <f t="shared" si="71"/>
        <v>0</v>
      </c>
      <c r="FV50" s="80">
        <f t="shared" si="71"/>
        <v>0</v>
      </c>
      <c r="FW50" s="80">
        <f t="shared" si="71"/>
        <v>0</v>
      </c>
      <c r="FX50" s="80">
        <f t="shared" si="71"/>
        <v>0</v>
      </c>
      <c r="FY50" s="80">
        <f t="shared" si="71"/>
        <v>0</v>
      </c>
      <c r="FZ50" s="80">
        <f t="shared" si="71"/>
        <v>0</v>
      </c>
      <c r="GA50" s="80">
        <f t="shared" si="71"/>
        <v>0</v>
      </c>
      <c r="GB50" s="80">
        <f t="shared" si="71"/>
        <v>0</v>
      </c>
      <c r="GC50" s="80">
        <f t="shared" si="71"/>
        <v>0</v>
      </c>
      <c r="GD50" s="80">
        <f t="shared" si="71"/>
        <v>0</v>
      </c>
      <c r="GE50" s="80">
        <f t="shared" si="71"/>
        <v>0</v>
      </c>
      <c r="GF50" s="80">
        <f t="shared" si="71"/>
        <v>0</v>
      </c>
      <c r="GG50" s="80">
        <f t="shared" si="72"/>
        <v>0</v>
      </c>
      <c r="GH50" s="80">
        <f t="shared" si="72"/>
        <v>0</v>
      </c>
      <c r="GI50" s="80">
        <f t="shared" si="72"/>
        <v>0</v>
      </c>
      <c r="GJ50" s="80">
        <f t="shared" si="72"/>
        <v>0</v>
      </c>
      <c r="GK50" s="80">
        <f t="shared" si="72"/>
        <v>0</v>
      </c>
      <c r="GL50" s="80">
        <f t="shared" si="72"/>
        <v>0</v>
      </c>
      <c r="GM50" s="80">
        <f t="shared" si="72"/>
        <v>0</v>
      </c>
      <c r="GN50" s="80">
        <f t="shared" si="72"/>
        <v>0</v>
      </c>
      <c r="GO50" s="80">
        <f t="shared" si="72"/>
        <v>0</v>
      </c>
      <c r="GP50" s="80">
        <f t="shared" si="72"/>
        <v>0</v>
      </c>
      <c r="GQ50" s="80">
        <f t="shared" si="72"/>
        <v>0</v>
      </c>
      <c r="GR50" s="80">
        <f t="shared" si="72"/>
        <v>0</v>
      </c>
      <c r="GS50" s="80">
        <f t="shared" si="72"/>
        <v>0</v>
      </c>
      <c r="GT50" s="80">
        <f t="shared" si="72"/>
        <v>0</v>
      </c>
      <c r="GU50" s="80">
        <f t="shared" si="72"/>
        <v>0</v>
      </c>
      <c r="GV50" s="80">
        <f t="shared" si="72"/>
        <v>0</v>
      </c>
      <c r="GW50" s="80">
        <f t="shared" si="66"/>
        <v>0</v>
      </c>
      <c r="GX50" s="80">
        <f t="shared" si="66"/>
        <v>0</v>
      </c>
      <c r="GY50" s="80">
        <f t="shared" si="66"/>
        <v>0</v>
      </c>
      <c r="GZ50" s="80">
        <f t="shared" si="66"/>
        <v>0</v>
      </c>
      <c r="HA50" s="80">
        <f t="shared" si="66"/>
        <v>0</v>
      </c>
      <c r="HB50" s="80">
        <f t="shared" si="66"/>
        <v>0</v>
      </c>
      <c r="HC50" s="80">
        <f t="shared" si="66"/>
        <v>0</v>
      </c>
      <c r="HD50" s="80">
        <f t="shared" si="66"/>
        <v>0</v>
      </c>
      <c r="HE50" s="80">
        <f t="shared" si="66"/>
        <v>0</v>
      </c>
      <c r="HF50" s="80">
        <f t="shared" si="66"/>
        <v>0</v>
      </c>
      <c r="HG50" s="80">
        <f t="shared" si="66"/>
        <v>0</v>
      </c>
      <c r="HH50" s="80">
        <f t="shared" si="66"/>
        <v>0</v>
      </c>
      <c r="HI50" s="80">
        <f t="shared" si="66"/>
        <v>0</v>
      </c>
      <c r="HJ50" s="80">
        <f t="shared" si="66"/>
        <v>0</v>
      </c>
      <c r="HK50" s="80">
        <f t="shared" si="66"/>
        <v>0</v>
      </c>
      <c r="HL50" s="80">
        <f t="shared" si="66"/>
        <v>0</v>
      </c>
      <c r="HM50" s="80">
        <f t="shared" si="80"/>
        <v>0</v>
      </c>
      <c r="HN50" s="80">
        <f t="shared" si="80"/>
        <v>0</v>
      </c>
      <c r="HO50" s="80">
        <f t="shared" si="80"/>
        <v>0</v>
      </c>
      <c r="HP50" s="80">
        <f t="shared" si="80"/>
        <v>0</v>
      </c>
      <c r="HQ50" s="80">
        <f t="shared" si="80"/>
        <v>0</v>
      </c>
      <c r="HR50" s="80">
        <f t="shared" si="80"/>
        <v>0</v>
      </c>
      <c r="HS50" s="80">
        <f t="shared" si="80"/>
        <v>0</v>
      </c>
      <c r="HT50" s="80">
        <f t="shared" si="80"/>
        <v>0</v>
      </c>
      <c r="HU50" s="80">
        <f t="shared" si="80"/>
        <v>0</v>
      </c>
      <c r="HV50" s="80">
        <f t="shared" si="80"/>
        <v>0</v>
      </c>
      <c r="HW50" s="80">
        <f t="shared" si="80"/>
        <v>0</v>
      </c>
      <c r="HX50" s="80">
        <f t="shared" si="80"/>
        <v>0</v>
      </c>
      <c r="HY50" s="80">
        <f t="shared" si="80"/>
        <v>0</v>
      </c>
      <c r="HZ50" s="80">
        <f t="shared" si="80"/>
        <v>0</v>
      </c>
      <c r="IA50" s="80">
        <f t="shared" si="80"/>
        <v>0</v>
      </c>
      <c r="IB50" s="80">
        <f t="shared" si="67"/>
        <v>0</v>
      </c>
      <c r="IC50" s="80">
        <f t="shared" si="67"/>
        <v>0</v>
      </c>
      <c r="ID50" s="80">
        <f t="shared" si="67"/>
        <v>0</v>
      </c>
      <c r="IE50" s="80">
        <f t="shared" si="67"/>
        <v>0</v>
      </c>
      <c r="IF50" s="80">
        <f t="shared" si="67"/>
        <v>0</v>
      </c>
      <c r="IG50" s="80">
        <f t="shared" si="67"/>
        <v>0</v>
      </c>
      <c r="IH50" s="80">
        <f t="shared" si="67"/>
        <v>0</v>
      </c>
      <c r="II50" s="80">
        <f t="shared" si="67"/>
        <v>0</v>
      </c>
      <c r="IJ50" s="80">
        <f t="shared" si="67"/>
        <v>0</v>
      </c>
      <c r="IK50" s="80">
        <f t="shared" si="67"/>
        <v>0</v>
      </c>
      <c r="IL50" s="80">
        <f t="shared" si="67"/>
        <v>0</v>
      </c>
      <c r="IM50" s="80">
        <f t="shared" si="67"/>
        <v>0</v>
      </c>
      <c r="IN50" s="80">
        <f t="shared" si="67"/>
        <v>0</v>
      </c>
      <c r="IO50" s="80">
        <f t="shared" si="67"/>
        <v>0</v>
      </c>
      <c r="IP50" s="80">
        <f t="shared" ref="IP50:JE68" si="91">IF(IP$4&lt;$E50,0,IF(IP$4&lt;$K50,$I50/$C$10,IF(IP$4&lt;$L50,$J50,0)))</f>
        <v>0</v>
      </c>
      <c r="IQ50" s="80">
        <f t="shared" si="91"/>
        <v>0</v>
      </c>
      <c r="IR50" s="80">
        <f t="shared" si="91"/>
        <v>0</v>
      </c>
      <c r="IS50" s="80">
        <f t="shared" si="91"/>
        <v>0</v>
      </c>
      <c r="IT50" s="80">
        <f t="shared" si="91"/>
        <v>0</v>
      </c>
      <c r="IU50" s="80">
        <f t="shared" si="91"/>
        <v>0</v>
      </c>
      <c r="IV50" s="80">
        <f t="shared" si="91"/>
        <v>0</v>
      </c>
      <c r="IW50" s="80">
        <f t="shared" si="91"/>
        <v>0</v>
      </c>
      <c r="IX50" s="80">
        <f t="shared" si="91"/>
        <v>0</v>
      </c>
      <c r="IY50" s="80">
        <f t="shared" si="91"/>
        <v>0</v>
      </c>
      <c r="IZ50" s="80">
        <f t="shared" si="91"/>
        <v>0</v>
      </c>
      <c r="JA50" s="80">
        <f t="shared" si="90"/>
        <v>0</v>
      </c>
      <c r="JB50" s="80">
        <f t="shared" si="90"/>
        <v>0</v>
      </c>
      <c r="JC50" s="80">
        <f t="shared" si="90"/>
        <v>0</v>
      </c>
      <c r="JD50" s="80">
        <f t="shared" si="90"/>
        <v>0</v>
      </c>
      <c r="JE50" s="80">
        <f t="shared" si="90"/>
        <v>0</v>
      </c>
      <c r="JF50" s="80">
        <f t="shared" si="90"/>
        <v>0</v>
      </c>
      <c r="JG50" s="80">
        <f t="shared" si="90"/>
        <v>0</v>
      </c>
      <c r="JH50" s="80">
        <f t="shared" si="90"/>
        <v>0</v>
      </c>
      <c r="JI50" s="80">
        <f t="shared" si="90"/>
        <v>0</v>
      </c>
    </row>
    <row r="51" spans="5:269" x14ac:dyDescent="0.25">
      <c r="E51">
        <f t="shared" si="26"/>
        <v>47</v>
      </c>
      <c r="F51">
        <f t="shared" si="20"/>
        <v>0</v>
      </c>
      <c r="G51">
        <f t="shared" si="27"/>
        <v>156</v>
      </c>
      <c r="H51" s="86">
        <f t="shared" si="21"/>
        <v>1</v>
      </c>
      <c r="I51" s="80">
        <f t="shared" si="22"/>
        <v>0</v>
      </c>
      <c r="J51" s="80">
        <f t="shared" si="31"/>
        <v>0</v>
      </c>
      <c r="K51">
        <f t="shared" si="23"/>
        <v>51</v>
      </c>
      <c r="L51">
        <f t="shared" si="24"/>
        <v>195</v>
      </c>
      <c r="M51">
        <f t="shared" si="28"/>
        <v>47178</v>
      </c>
      <c r="O51" s="80">
        <f t="shared" si="82"/>
        <v>0</v>
      </c>
      <c r="P51" s="80">
        <f t="shared" si="82"/>
        <v>0</v>
      </c>
      <c r="Q51" s="80">
        <f t="shared" si="82"/>
        <v>0</v>
      </c>
      <c r="R51" s="80">
        <f t="shared" si="82"/>
        <v>0</v>
      </c>
      <c r="S51" s="80">
        <f t="shared" si="82"/>
        <v>0</v>
      </c>
      <c r="T51" s="80">
        <f t="shared" si="82"/>
        <v>0</v>
      </c>
      <c r="U51" s="80">
        <f t="shared" si="82"/>
        <v>0</v>
      </c>
      <c r="V51" s="80">
        <f t="shared" si="82"/>
        <v>0</v>
      </c>
      <c r="W51" s="80">
        <f t="shared" si="82"/>
        <v>0</v>
      </c>
      <c r="X51" s="80">
        <f t="shared" si="82"/>
        <v>0</v>
      </c>
      <c r="Y51" s="80">
        <f t="shared" si="82"/>
        <v>0</v>
      </c>
      <c r="Z51" s="80">
        <f t="shared" si="82"/>
        <v>0</v>
      </c>
      <c r="AA51" s="80">
        <f t="shared" si="82"/>
        <v>0</v>
      </c>
      <c r="AB51" s="80">
        <f t="shared" si="82"/>
        <v>0</v>
      </c>
      <c r="AC51" s="80">
        <f t="shared" si="82"/>
        <v>0</v>
      </c>
      <c r="AD51" s="80">
        <f t="shared" si="82"/>
        <v>0</v>
      </c>
      <c r="AE51" s="80">
        <f t="shared" si="89"/>
        <v>0</v>
      </c>
      <c r="AF51" s="80">
        <f t="shared" si="89"/>
        <v>0</v>
      </c>
      <c r="AG51" s="80">
        <f t="shared" si="89"/>
        <v>0</v>
      </c>
      <c r="AH51" s="80">
        <f t="shared" si="89"/>
        <v>0</v>
      </c>
      <c r="AI51" s="80">
        <f t="shared" si="89"/>
        <v>0</v>
      </c>
      <c r="AJ51" s="80">
        <f t="shared" si="89"/>
        <v>0</v>
      </c>
      <c r="AK51" s="80">
        <f t="shared" si="89"/>
        <v>0</v>
      </c>
      <c r="AL51" s="80">
        <f t="shared" si="89"/>
        <v>0</v>
      </c>
      <c r="AM51" s="80">
        <f t="shared" si="89"/>
        <v>0</v>
      </c>
      <c r="AN51" s="80">
        <f t="shared" si="89"/>
        <v>0</v>
      </c>
      <c r="AO51" s="80">
        <f t="shared" si="89"/>
        <v>0</v>
      </c>
      <c r="AP51" s="80">
        <f t="shared" si="89"/>
        <v>0</v>
      </c>
      <c r="AQ51" s="80">
        <f t="shared" si="89"/>
        <v>0</v>
      </c>
      <c r="AR51" s="80">
        <f t="shared" si="89"/>
        <v>0</v>
      </c>
      <c r="AS51" s="80">
        <f t="shared" si="89"/>
        <v>0</v>
      </c>
      <c r="AT51" s="80">
        <f t="shared" si="89"/>
        <v>0</v>
      </c>
      <c r="AU51" s="80">
        <f t="shared" si="87"/>
        <v>0</v>
      </c>
      <c r="AV51" s="80">
        <f t="shared" si="87"/>
        <v>0</v>
      </c>
      <c r="AW51" s="80">
        <f t="shared" si="87"/>
        <v>0</v>
      </c>
      <c r="AX51" s="80">
        <f t="shared" si="87"/>
        <v>0</v>
      </c>
      <c r="AY51" s="80">
        <f t="shared" si="87"/>
        <v>0</v>
      </c>
      <c r="AZ51" s="80">
        <f t="shared" si="87"/>
        <v>0</v>
      </c>
      <c r="BA51" s="80">
        <f t="shared" si="87"/>
        <v>0</v>
      </c>
      <c r="BB51" s="80">
        <f t="shared" si="87"/>
        <v>0</v>
      </c>
      <c r="BC51" s="80">
        <f t="shared" si="87"/>
        <v>0</v>
      </c>
      <c r="BD51" s="80">
        <f t="shared" si="87"/>
        <v>0</v>
      </c>
      <c r="BE51" s="80">
        <f t="shared" si="87"/>
        <v>0</v>
      </c>
      <c r="BF51" s="80">
        <f t="shared" si="87"/>
        <v>0</v>
      </c>
      <c r="BG51" s="80">
        <f t="shared" si="87"/>
        <v>0</v>
      </c>
      <c r="BH51" s="80">
        <f t="shared" si="87"/>
        <v>0</v>
      </c>
      <c r="BI51" s="80">
        <f t="shared" si="87"/>
        <v>0</v>
      </c>
      <c r="BJ51" s="80">
        <f t="shared" si="87"/>
        <v>0</v>
      </c>
      <c r="BK51" s="80">
        <f t="shared" si="83"/>
        <v>0</v>
      </c>
      <c r="BL51" s="80">
        <f t="shared" si="83"/>
        <v>0</v>
      </c>
      <c r="BM51" s="80">
        <f t="shared" si="83"/>
        <v>0</v>
      </c>
      <c r="BN51" s="80">
        <f t="shared" si="83"/>
        <v>0</v>
      </c>
      <c r="BO51" s="80">
        <f t="shared" si="83"/>
        <v>0</v>
      </c>
      <c r="BP51" s="80">
        <f t="shared" si="83"/>
        <v>0</v>
      </c>
      <c r="BQ51" s="80">
        <f t="shared" si="83"/>
        <v>0</v>
      </c>
      <c r="BR51" s="80">
        <f t="shared" si="83"/>
        <v>0</v>
      </c>
      <c r="BS51" s="80">
        <f t="shared" si="83"/>
        <v>0</v>
      </c>
      <c r="BT51" s="80">
        <f t="shared" si="83"/>
        <v>0</v>
      </c>
      <c r="BU51" s="80">
        <f t="shared" si="83"/>
        <v>0</v>
      </c>
      <c r="BV51" s="80">
        <f t="shared" si="83"/>
        <v>0</v>
      </c>
      <c r="BW51" s="80">
        <f t="shared" si="83"/>
        <v>0</v>
      </c>
      <c r="BX51" s="80">
        <f t="shared" si="83"/>
        <v>0</v>
      </c>
      <c r="BY51" s="80">
        <f t="shared" si="83"/>
        <v>0</v>
      </c>
      <c r="BZ51" s="80">
        <f t="shared" si="84"/>
        <v>0</v>
      </c>
      <c r="CA51" s="80">
        <f t="shared" si="84"/>
        <v>0</v>
      </c>
      <c r="CB51" s="80">
        <f t="shared" si="84"/>
        <v>0</v>
      </c>
      <c r="CC51" s="80">
        <f t="shared" si="84"/>
        <v>0</v>
      </c>
      <c r="CD51" s="80">
        <f t="shared" si="84"/>
        <v>0</v>
      </c>
      <c r="CE51" s="80">
        <f t="shared" si="84"/>
        <v>0</v>
      </c>
      <c r="CF51" s="80">
        <f t="shared" si="84"/>
        <v>0</v>
      </c>
      <c r="CG51" s="80">
        <f t="shared" si="84"/>
        <v>0</v>
      </c>
      <c r="CH51" s="80">
        <f t="shared" si="84"/>
        <v>0</v>
      </c>
      <c r="CI51" s="80">
        <f t="shared" si="84"/>
        <v>0</v>
      </c>
      <c r="CJ51" s="80">
        <f t="shared" si="84"/>
        <v>0</v>
      </c>
      <c r="CK51" s="80">
        <f t="shared" si="84"/>
        <v>0</v>
      </c>
      <c r="CL51" s="80">
        <f t="shared" si="84"/>
        <v>0</v>
      </c>
      <c r="CM51" s="80">
        <f t="shared" si="84"/>
        <v>0</v>
      </c>
      <c r="CN51" s="80">
        <f t="shared" si="84"/>
        <v>0</v>
      </c>
      <c r="CO51" s="80">
        <f t="shared" si="84"/>
        <v>0</v>
      </c>
      <c r="CP51" s="80">
        <f t="shared" si="85"/>
        <v>0</v>
      </c>
      <c r="CQ51" s="80">
        <f t="shared" si="85"/>
        <v>0</v>
      </c>
      <c r="CR51" s="80">
        <f t="shared" si="85"/>
        <v>0</v>
      </c>
      <c r="CS51" s="80">
        <f t="shared" si="85"/>
        <v>0</v>
      </c>
      <c r="CT51" s="80">
        <f t="shared" si="85"/>
        <v>0</v>
      </c>
      <c r="CU51" s="80">
        <f t="shared" si="85"/>
        <v>0</v>
      </c>
      <c r="CV51" s="80">
        <f t="shared" si="85"/>
        <v>0</v>
      </c>
      <c r="CW51" s="80">
        <f t="shared" si="85"/>
        <v>0</v>
      </c>
      <c r="CX51" s="80">
        <f t="shared" si="85"/>
        <v>0</v>
      </c>
      <c r="CY51" s="80">
        <f t="shared" si="85"/>
        <v>0</v>
      </c>
      <c r="CZ51" s="80">
        <f t="shared" si="85"/>
        <v>0</v>
      </c>
      <c r="DA51" s="80">
        <f t="shared" si="85"/>
        <v>0</v>
      </c>
      <c r="DB51" s="80">
        <f t="shared" si="85"/>
        <v>0</v>
      </c>
      <c r="DC51" s="80">
        <f t="shared" si="85"/>
        <v>0</v>
      </c>
      <c r="DD51" s="80">
        <f t="shared" si="85"/>
        <v>0</v>
      </c>
      <c r="DE51" s="80">
        <f t="shared" si="85"/>
        <v>0</v>
      </c>
      <c r="DF51" s="80">
        <f t="shared" si="86"/>
        <v>0</v>
      </c>
      <c r="DG51" s="80">
        <f t="shared" si="86"/>
        <v>0</v>
      </c>
      <c r="DH51" s="80">
        <f t="shared" si="86"/>
        <v>0</v>
      </c>
      <c r="DI51" s="80">
        <f t="shared" si="86"/>
        <v>0</v>
      </c>
      <c r="DJ51" s="80">
        <f t="shared" si="86"/>
        <v>0</v>
      </c>
      <c r="DK51" s="80">
        <f t="shared" si="86"/>
        <v>0</v>
      </c>
      <c r="DL51" s="80">
        <f t="shared" si="86"/>
        <v>0</v>
      </c>
      <c r="DM51" s="80">
        <f t="shared" si="86"/>
        <v>0</v>
      </c>
      <c r="DN51" s="80">
        <f t="shared" si="86"/>
        <v>0</v>
      </c>
      <c r="DO51" s="80">
        <f t="shared" si="86"/>
        <v>0</v>
      </c>
      <c r="DP51" s="80">
        <f t="shared" si="86"/>
        <v>0</v>
      </c>
      <c r="DQ51" s="80">
        <f t="shared" si="86"/>
        <v>0</v>
      </c>
      <c r="DR51" s="80">
        <f t="shared" si="86"/>
        <v>0</v>
      </c>
      <c r="DS51" s="80">
        <f t="shared" si="86"/>
        <v>0</v>
      </c>
      <c r="DT51" s="80">
        <f t="shared" si="86"/>
        <v>0</v>
      </c>
      <c r="DU51" s="80">
        <f t="shared" si="86"/>
        <v>0</v>
      </c>
      <c r="DV51" s="80">
        <f t="shared" si="76"/>
        <v>0</v>
      </c>
      <c r="DW51" s="80">
        <f t="shared" si="76"/>
        <v>0</v>
      </c>
      <c r="DX51" s="80">
        <f t="shared" si="76"/>
        <v>0</v>
      </c>
      <c r="DY51" s="80">
        <f t="shared" si="76"/>
        <v>0</v>
      </c>
      <c r="DZ51" s="80">
        <f t="shared" si="76"/>
        <v>0</v>
      </c>
      <c r="EA51" s="80">
        <f t="shared" si="76"/>
        <v>0</v>
      </c>
      <c r="EB51" s="80">
        <f t="shared" si="76"/>
        <v>0</v>
      </c>
      <c r="EC51" s="80">
        <f t="shared" si="76"/>
        <v>0</v>
      </c>
      <c r="ED51" s="80">
        <f t="shared" si="77"/>
        <v>0</v>
      </c>
      <c r="EE51" s="80">
        <f t="shared" si="77"/>
        <v>0</v>
      </c>
      <c r="EF51" s="80">
        <f t="shared" si="77"/>
        <v>0</v>
      </c>
      <c r="EG51" s="80">
        <f t="shared" si="77"/>
        <v>0</v>
      </c>
      <c r="EH51" s="80">
        <f t="shared" si="77"/>
        <v>0</v>
      </c>
      <c r="EI51" s="80">
        <f t="shared" si="77"/>
        <v>0</v>
      </c>
      <c r="EJ51" s="80">
        <f t="shared" si="77"/>
        <v>0</v>
      </c>
      <c r="EK51" s="80">
        <f t="shared" si="77"/>
        <v>0</v>
      </c>
      <c r="EL51" s="80">
        <f t="shared" si="77"/>
        <v>0</v>
      </c>
      <c r="EM51" s="80">
        <f t="shared" si="77"/>
        <v>0</v>
      </c>
      <c r="EN51" s="80">
        <f t="shared" si="77"/>
        <v>0</v>
      </c>
      <c r="EO51" s="80">
        <f t="shared" si="77"/>
        <v>0</v>
      </c>
      <c r="EP51" s="80">
        <f t="shared" si="77"/>
        <v>0</v>
      </c>
      <c r="EQ51" s="80">
        <f t="shared" si="77"/>
        <v>0</v>
      </c>
      <c r="ER51" s="80">
        <f t="shared" si="77"/>
        <v>0</v>
      </c>
      <c r="ES51" s="80">
        <f t="shared" si="77"/>
        <v>0</v>
      </c>
      <c r="ET51" s="80">
        <f t="shared" si="78"/>
        <v>0</v>
      </c>
      <c r="EU51" s="80">
        <f t="shared" si="78"/>
        <v>0</v>
      </c>
      <c r="EV51" s="80">
        <f t="shared" si="78"/>
        <v>0</v>
      </c>
      <c r="EW51" s="80">
        <f t="shared" si="78"/>
        <v>0</v>
      </c>
      <c r="EX51" s="80">
        <f t="shared" si="78"/>
        <v>0</v>
      </c>
      <c r="EY51" s="80">
        <f t="shared" si="78"/>
        <v>0</v>
      </c>
      <c r="EZ51" s="80">
        <f t="shared" si="78"/>
        <v>0</v>
      </c>
      <c r="FA51" s="80">
        <f t="shared" si="78"/>
        <v>0</v>
      </c>
      <c r="FB51" s="80">
        <f t="shared" si="78"/>
        <v>0</v>
      </c>
      <c r="FC51" s="80">
        <f t="shared" si="78"/>
        <v>0</v>
      </c>
      <c r="FD51" s="80">
        <f t="shared" si="78"/>
        <v>0</v>
      </c>
      <c r="FE51" s="80">
        <f t="shared" si="78"/>
        <v>0</v>
      </c>
      <c r="FF51" s="80">
        <f t="shared" si="78"/>
        <v>0</v>
      </c>
      <c r="FG51" s="80">
        <f t="shared" si="78"/>
        <v>0</v>
      </c>
      <c r="FH51" s="80">
        <f t="shared" si="78"/>
        <v>0</v>
      </c>
      <c r="FI51" s="80">
        <f t="shared" si="78"/>
        <v>0</v>
      </c>
      <c r="FJ51" s="80">
        <f t="shared" si="79"/>
        <v>0</v>
      </c>
      <c r="FK51" s="80">
        <f t="shared" si="79"/>
        <v>0</v>
      </c>
      <c r="FL51" s="80">
        <f t="shared" si="79"/>
        <v>0</v>
      </c>
      <c r="FM51" s="80">
        <f t="shared" si="79"/>
        <v>0</v>
      </c>
      <c r="FN51" s="80">
        <f t="shared" si="79"/>
        <v>0</v>
      </c>
      <c r="FO51" s="80">
        <f t="shared" si="79"/>
        <v>0</v>
      </c>
      <c r="FP51" s="80">
        <f t="shared" si="79"/>
        <v>0</v>
      </c>
      <c r="FQ51" s="80">
        <f t="shared" si="79"/>
        <v>0</v>
      </c>
      <c r="FR51" s="80">
        <f t="shared" si="71"/>
        <v>0</v>
      </c>
      <c r="FS51" s="80">
        <f t="shared" si="71"/>
        <v>0</v>
      </c>
      <c r="FT51" s="80">
        <f t="shared" si="71"/>
        <v>0</v>
      </c>
      <c r="FU51" s="80">
        <f t="shared" si="71"/>
        <v>0</v>
      </c>
      <c r="FV51" s="80">
        <f t="shared" si="71"/>
        <v>0</v>
      </c>
      <c r="FW51" s="80">
        <f t="shared" si="71"/>
        <v>0</v>
      </c>
      <c r="FX51" s="80">
        <f t="shared" si="71"/>
        <v>0</v>
      </c>
      <c r="FY51" s="80">
        <f t="shared" si="71"/>
        <v>0</v>
      </c>
      <c r="FZ51" s="80">
        <f t="shared" si="71"/>
        <v>0</v>
      </c>
      <c r="GA51" s="80">
        <f t="shared" si="71"/>
        <v>0</v>
      </c>
      <c r="GB51" s="80">
        <f t="shared" si="71"/>
        <v>0</v>
      </c>
      <c r="GC51" s="80">
        <f t="shared" si="71"/>
        <v>0</v>
      </c>
      <c r="GD51" s="80">
        <f t="shared" si="71"/>
        <v>0</v>
      </c>
      <c r="GE51" s="80">
        <f t="shared" si="71"/>
        <v>0</v>
      </c>
      <c r="GF51" s="80">
        <f t="shared" si="71"/>
        <v>0</v>
      </c>
      <c r="GG51" s="80">
        <f t="shared" si="72"/>
        <v>0</v>
      </c>
      <c r="GH51" s="80">
        <f t="shared" si="72"/>
        <v>0</v>
      </c>
      <c r="GI51" s="80">
        <f t="shared" si="72"/>
        <v>0</v>
      </c>
      <c r="GJ51" s="80">
        <f t="shared" si="72"/>
        <v>0</v>
      </c>
      <c r="GK51" s="80">
        <f t="shared" si="72"/>
        <v>0</v>
      </c>
      <c r="GL51" s="80">
        <f t="shared" si="72"/>
        <v>0</v>
      </c>
      <c r="GM51" s="80">
        <f t="shared" si="72"/>
        <v>0</v>
      </c>
      <c r="GN51" s="80">
        <f t="shared" si="72"/>
        <v>0</v>
      </c>
      <c r="GO51" s="80">
        <f t="shared" si="72"/>
        <v>0</v>
      </c>
      <c r="GP51" s="80">
        <f t="shared" si="72"/>
        <v>0</v>
      </c>
      <c r="GQ51" s="80">
        <f t="shared" si="72"/>
        <v>0</v>
      </c>
      <c r="GR51" s="80">
        <f t="shared" si="72"/>
        <v>0</v>
      </c>
      <c r="GS51" s="80">
        <f t="shared" si="72"/>
        <v>0</v>
      </c>
      <c r="GT51" s="80">
        <f t="shared" si="72"/>
        <v>0</v>
      </c>
      <c r="GU51" s="80">
        <f t="shared" si="72"/>
        <v>0</v>
      </c>
      <c r="GV51" s="80">
        <f t="shared" ref="GV51:HK67" si="92">IF(GV$4&lt;$E51,0,IF(GV$4&lt;$K51,$I51/$C$10,IF(GV$4&lt;$L51,$J51,0)))</f>
        <v>0</v>
      </c>
      <c r="GW51" s="80">
        <f t="shared" si="92"/>
        <v>0</v>
      </c>
      <c r="GX51" s="80">
        <f t="shared" si="92"/>
        <v>0</v>
      </c>
      <c r="GY51" s="80">
        <f t="shared" si="92"/>
        <v>0</v>
      </c>
      <c r="GZ51" s="80">
        <f t="shared" si="92"/>
        <v>0</v>
      </c>
      <c r="HA51" s="80">
        <f t="shared" si="92"/>
        <v>0</v>
      </c>
      <c r="HB51" s="80">
        <f t="shared" si="92"/>
        <v>0</v>
      </c>
      <c r="HC51" s="80">
        <f t="shared" si="92"/>
        <v>0</v>
      </c>
      <c r="HD51" s="80">
        <f t="shared" si="92"/>
        <v>0</v>
      </c>
      <c r="HE51" s="80">
        <f t="shared" si="92"/>
        <v>0</v>
      </c>
      <c r="HF51" s="80">
        <f t="shared" si="66"/>
        <v>0</v>
      </c>
      <c r="HG51" s="80">
        <f t="shared" si="66"/>
        <v>0</v>
      </c>
      <c r="HH51" s="80">
        <f t="shared" si="66"/>
        <v>0</v>
      </c>
      <c r="HI51" s="80">
        <f t="shared" si="66"/>
        <v>0</v>
      </c>
      <c r="HJ51" s="80">
        <f t="shared" si="66"/>
        <v>0</v>
      </c>
      <c r="HK51" s="80">
        <f t="shared" si="66"/>
        <v>0</v>
      </c>
      <c r="HL51" s="80">
        <f t="shared" si="66"/>
        <v>0</v>
      </c>
      <c r="HM51" s="80">
        <f t="shared" si="80"/>
        <v>0</v>
      </c>
      <c r="HN51" s="80">
        <f t="shared" si="80"/>
        <v>0</v>
      </c>
      <c r="HO51" s="80">
        <f t="shared" si="80"/>
        <v>0</v>
      </c>
      <c r="HP51" s="80">
        <f t="shared" si="80"/>
        <v>0</v>
      </c>
      <c r="HQ51" s="80">
        <f t="shared" si="80"/>
        <v>0</v>
      </c>
      <c r="HR51" s="80">
        <f t="shared" si="80"/>
        <v>0</v>
      </c>
      <c r="HS51" s="80">
        <f t="shared" si="80"/>
        <v>0</v>
      </c>
      <c r="HT51" s="80">
        <f t="shared" si="80"/>
        <v>0</v>
      </c>
      <c r="HU51" s="80">
        <f t="shared" si="80"/>
        <v>0</v>
      </c>
      <c r="HV51" s="80">
        <f t="shared" si="80"/>
        <v>0</v>
      </c>
      <c r="HW51" s="80">
        <f t="shared" si="80"/>
        <v>0</v>
      </c>
      <c r="HX51" s="80">
        <f t="shared" si="80"/>
        <v>0</v>
      </c>
      <c r="HY51" s="80">
        <f t="shared" si="80"/>
        <v>0</v>
      </c>
      <c r="HZ51" s="80">
        <f t="shared" si="80"/>
        <v>0</v>
      </c>
      <c r="IA51" s="80">
        <f t="shared" si="80"/>
        <v>0</v>
      </c>
      <c r="IB51" s="80">
        <f t="shared" si="80"/>
        <v>0</v>
      </c>
      <c r="IC51" s="80">
        <f t="shared" ref="IC51:IR66" si="93">IF(IC$4&lt;$E51,0,IF(IC$4&lt;$K51,$I51/$C$10,IF(IC$4&lt;$L51,$J51,0)))</f>
        <v>0</v>
      </c>
      <c r="ID51" s="80">
        <f t="shared" si="93"/>
        <v>0</v>
      </c>
      <c r="IE51" s="80">
        <f t="shared" si="93"/>
        <v>0</v>
      </c>
      <c r="IF51" s="80">
        <f t="shared" si="93"/>
        <v>0</v>
      </c>
      <c r="IG51" s="80">
        <f t="shared" si="93"/>
        <v>0</v>
      </c>
      <c r="IH51" s="80">
        <f t="shared" si="93"/>
        <v>0</v>
      </c>
      <c r="II51" s="80">
        <f t="shared" si="93"/>
        <v>0</v>
      </c>
      <c r="IJ51" s="80">
        <f t="shared" si="93"/>
        <v>0</v>
      </c>
      <c r="IK51" s="80">
        <f t="shared" si="93"/>
        <v>0</v>
      </c>
      <c r="IL51" s="80">
        <f t="shared" si="93"/>
        <v>0</v>
      </c>
      <c r="IM51" s="80">
        <f t="shared" si="93"/>
        <v>0</v>
      </c>
      <c r="IN51" s="80">
        <f t="shared" si="93"/>
        <v>0</v>
      </c>
      <c r="IO51" s="80">
        <f t="shared" si="93"/>
        <v>0</v>
      </c>
      <c r="IP51" s="80">
        <f t="shared" si="93"/>
        <v>0</v>
      </c>
      <c r="IQ51" s="80">
        <f t="shared" si="93"/>
        <v>0</v>
      </c>
      <c r="IR51" s="80">
        <f t="shared" si="93"/>
        <v>0</v>
      </c>
      <c r="IS51" s="80">
        <f t="shared" si="91"/>
        <v>0</v>
      </c>
      <c r="IT51" s="80">
        <f t="shared" si="91"/>
        <v>0</v>
      </c>
      <c r="IU51" s="80">
        <f t="shared" si="91"/>
        <v>0</v>
      </c>
      <c r="IV51" s="80">
        <f t="shared" si="91"/>
        <v>0</v>
      </c>
      <c r="IW51" s="80">
        <f t="shared" si="91"/>
        <v>0</v>
      </c>
      <c r="IX51" s="80">
        <f t="shared" si="91"/>
        <v>0</v>
      </c>
      <c r="IY51" s="80">
        <f t="shared" si="91"/>
        <v>0</v>
      </c>
      <c r="IZ51" s="80">
        <f t="shared" si="91"/>
        <v>0</v>
      </c>
      <c r="JA51" s="80">
        <f t="shared" si="90"/>
        <v>0</v>
      </c>
      <c r="JB51" s="80">
        <f t="shared" si="90"/>
        <v>0</v>
      </c>
      <c r="JC51" s="80">
        <f t="shared" si="90"/>
        <v>0</v>
      </c>
      <c r="JD51" s="80">
        <f t="shared" si="90"/>
        <v>0</v>
      </c>
      <c r="JE51" s="80">
        <f t="shared" si="90"/>
        <v>0</v>
      </c>
      <c r="JF51" s="80">
        <f t="shared" si="90"/>
        <v>0</v>
      </c>
      <c r="JG51" s="80">
        <f t="shared" si="90"/>
        <v>0</v>
      </c>
      <c r="JH51" s="80">
        <f t="shared" si="90"/>
        <v>0</v>
      </c>
      <c r="JI51" s="80">
        <f t="shared" si="90"/>
        <v>0</v>
      </c>
    </row>
    <row r="52" spans="5:269" x14ac:dyDescent="0.25">
      <c r="E52">
        <f t="shared" si="26"/>
        <v>48</v>
      </c>
      <c r="F52">
        <f t="shared" si="20"/>
        <v>0</v>
      </c>
      <c r="G52">
        <f t="shared" si="27"/>
        <v>156</v>
      </c>
      <c r="H52" s="86">
        <f t="shared" si="21"/>
        <v>1</v>
      </c>
      <c r="I52" s="80">
        <f t="shared" si="22"/>
        <v>0</v>
      </c>
      <c r="J52" s="80">
        <f t="shared" si="31"/>
        <v>0</v>
      </c>
      <c r="K52">
        <f t="shared" si="23"/>
        <v>52</v>
      </c>
      <c r="L52">
        <f t="shared" si="24"/>
        <v>196</v>
      </c>
      <c r="M52">
        <f t="shared" si="28"/>
        <v>47209</v>
      </c>
      <c r="O52" s="80">
        <f t="shared" si="82"/>
        <v>0</v>
      </c>
      <c r="P52" s="80">
        <f t="shared" si="82"/>
        <v>0</v>
      </c>
      <c r="Q52" s="80">
        <f t="shared" si="82"/>
        <v>0</v>
      </c>
      <c r="R52" s="80">
        <f t="shared" si="82"/>
        <v>0</v>
      </c>
      <c r="S52" s="80">
        <f t="shared" si="82"/>
        <v>0</v>
      </c>
      <c r="T52" s="80">
        <f t="shared" si="82"/>
        <v>0</v>
      </c>
      <c r="U52" s="80">
        <f t="shared" si="82"/>
        <v>0</v>
      </c>
      <c r="V52" s="80">
        <f t="shared" si="82"/>
        <v>0</v>
      </c>
      <c r="W52" s="80">
        <f t="shared" si="82"/>
        <v>0</v>
      </c>
      <c r="X52" s="80">
        <f t="shared" si="82"/>
        <v>0</v>
      </c>
      <c r="Y52" s="80">
        <f t="shared" si="82"/>
        <v>0</v>
      </c>
      <c r="Z52" s="80">
        <f t="shared" si="82"/>
        <v>0</v>
      </c>
      <c r="AA52" s="80">
        <f t="shared" si="82"/>
        <v>0</v>
      </c>
      <c r="AB52" s="80">
        <f t="shared" si="82"/>
        <v>0</v>
      </c>
      <c r="AC52" s="80">
        <f t="shared" si="82"/>
        <v>0</v>
      </c>
      <c r="AD52" s="80">
        <f t="shared" si="82"/>
        <v>0</v>
      </c>
      <c r="AE52" s="80">
        <f t="shared" si="89"/>
        <v>0</v>
      </c>
      <c r="AF52" s="80">
        <f t="shared" si="89"/>
        <v>0</v>
      </c>
      <c r="AG52" s="80">
        <f t="shared" si="89"/>
        <v>0</v>
      </c>
      <c r="AH52" s="80">
        <f t="shared" si="89"/>
        <v>0</v>
      </c>
      <c r="AI52" s="80">
        <f t="shared" si="89"/>
        <v>0</v>
      </c>
      <c r="AJ52" s="80">
        <f t="shared" si="89"/>
        <v>0</v>
      </c>
      <c r="AK52" s="80">
        <f t="shared" si="89"/>
        <v>0</v>
      </c>
      <c r="AL52" s="80">
        <f t="shared" si="89"/>
        <v>0</v>
      </c>
      <c r="AM52" s="80">
        <f t="shared" si="89"/>
        <v>0</v>
      </c>
      <c r="AN52" s="80">
        <f t="shared" si="89"/>
        <v>0</v>
      </c>
      <c r="AO52" s="80">
        <f t="shared" si="89"/>
        <v>0</v>
      </c>
      <c r="AP52" s="80">
        <f t="shared" si="89"/>
        <v>0</v>
      </c>
      <c r="AQ52" s="80">
        <f t="shared" si="89"/>
        <v>0</v>
      </c>
      <c r="AR52" s="80">
        <f t="shared" si="89"/>
        <v>0</v>
      </c>
      <c r="AS52" s="80">
        <f t="shared" si="89"/>
        <v>0</v>
      </c>
      <c r="AT52" s="80">
        <f t="shared" si="89"/>
        <v>0</v>
      </c>
      <c r="AU52" s="80">
        <f t="shared" si="87"/>
        <v>0</v>
      </c>
      <c r="AV52" s="80">
        <f t="shared" si="87"/>
        <v>0</v>
      </c>
      <c r="AW52" s="80">
        <f t="shared" si="87"/>
        <v>0</v>
      </c>
      <c r="AX52" s="80">
        <f t="shared" si="87"/>
        <v>0</v>
      </c>
      <c r="AY52" s="80">
        <f t="shared" si="87"/>
        <v>0</v>
      </c>
      <c r="AZ52" s="80">
        <f t="shared" si="87"/>
        <v>0</v>
      </c>
      <c r="BA52" s="80">
        <f t="shared" si="87"/>
        <v>0</v>
      </c>
      <c r="BB52" s="80">
        <f t="shared" si="87"/>
        <v>0</v>
      </c>
      <c r="BC52" s="80">
        <f t="shared" si="87"/>
        <v>0</v>
      </c>
      <c r="BD52" s="80">
        <f t="shared" si="87"/>
        <v>0</v>
      </c>
      <c r="BE52" s="80">
        <f t="shared" si="87"/>
        <v>0</v>
      </c>
      <c r="BF52" s="80">
        <f t="shared" si="87"/>
        <v>0</v>
      </c>
      <c r="BG52" s="80">
        <f t="shared" si="87"/>
        <v>0</v>
      </c>
      <c r="BH52" s="80">
        <f t="shared" si="87"/>
        <v>0</v>
      </c>
      <c r="BI52" s="80">
        <f t="shared" si="87"/>
        <v>0</v>
      </c>
      <c r="BJ52" s="80">
        <f t="shared" si="87"/>
        <v>0</v>
      </c>
      <c r="BK52" s="80">
        <f t="shared" si="83"/>
        <v>0</v>
      </c>
      <c r="BL52" s="80">
        <f t="shared" si="83"/>
        <v>0</v>
      </c>
      <c r="BM52" s="80">
        <f t="shared" si="83"/>
        <v>0</v>
      </c>
      <c r="BN52" s="80">
        <f t="shared" si="83"/>
        <v>0</v>
      </c>
      <c r="BO52" s="80">
        <f t="shared" si="83"/>
        <v>0</v>
      </c>
      <c r="BP52" s="80">
        <f t="shared" si="83"/>
        <v>0</v>
      </c>
      <c r="BQ52" s="80">
        <f t="shared" si="83"/>
        <v>0</v>
      </c>
      <c r="BR52" s="80">
        <f t="shared" si="83"/>
        <v>0</v>
      </c>
      <c r="BS52" s="80">
        <f t="shared" si="83"/>
        <v>0</v>
      </c>
      <c r="BT52" s="80">
        <f t="shared" si="83"/>
        <v>0</v>
      </c>
      <c r="BU52" s="80">
        <f t="shared" si="83"/>
        <v>0</v>
      </c>
      <c r="BV52" s="80">
        <f t="shared" si="83"/>
        <v>0</v>
      </c>
      <c r="BW52" s="80">
        <f t="shared" si="83"/>
        <v>0</v>
      </c>
      <c r="BX52" s="80">
        <f t="shared" si="83"/>
        <v>0</v>
      </c>
      <c r="BY52" s="80">
        <f t="shared" si="83"/>
        <v>0</v>
      </c>
      <c r="BZ52" s="80">
        <f t="shared" si="84"/>
        <v>0</v>
      </c>
      <c r="CA52" s="80">
        <f t="shared" si="84"/>
        <v>0</v>
      </c>
      <c r="CB52" s="80">
        <f t="shared" si="84"/>
        <v>0</v>
      </c>
      <c r="CC52" s="80">
        <f t="shared" si="84"/>
        <v>0</v>
      </c>
      <c r="CD52" s="80">
        <f t="shared" si="84"/>
        <v>0</v>
      </c>
      <c r="CE52" s="80">
        <f t="shared" si="84"/>
        <v>0</v>
      </c>
      <c r="CF52" s="80">
        <f t="shared" si="84"/>
        <v>0</v>
      </c>
      <c r="CG52" s="80">
        <f t="shared" si="84"/>
        <v>0</v>
      </c>
      <c r="CH52" s="80">
        <f t="shared" si="84"/>
        <v>0</v>
      </c>
      <c r="CI52" s="80">
        <f t="shared" si="84"/>
        <v>0</v>
      </c>
      <c r="CJ52" s="80">
        <f t="shared" si="84"/>
        <v>0</v>
      </c>
      <c r="CK52" s="80">
        <f t="shared" si="84"/>
        <v>0</v>
      </c>
      <c r="CL52" s="80">
        <f t="shared" si="84"/>
        <v>0</v>
      </c>
      <c r="CM52" s="80">
        <f t="shared" si="84"/>
        <v>0</v>
      </c>
      <c r="CN52" s="80">
        <f t="shared" si="84"/>
        <v>0</v>
      </c>
      <c r="CO52" s="80">
        <f t="shared" si="84"/>
        <v>0</v>
      </c>
      <c r="CP52" s="80">
        <f t="shared" si="85"/>
        <v>0</v>
      </c>
      <c r="CQ52" s="80">
        <f t="shared" si="85"/>
        <v>0</v>
      </c>
      <c r="CR52" s="80">
        <f t="shared" si="85"/>
        <v>0</v>
      </c>
      <c r="CS52" s="80">
        <f t="shared" si="85"/>
        <v>0</v>
      </c>
      <c r="CT52" s="80">
        <f t="shared" si="85"/>
        <v>0</v>
      </c>
      <c r="CU52" s="80">
        <f t="shared" si="85"/>
        <v>0</v>
      </c>
      <c r="CV52" s="80">
        <f t="shared" si="85"/>
        <v>0</v>
      </c>
      <c r="CW52" s="80">
        <f t="shared" si="85"/>
        <v>0</v>
      </c>
      <c r="CX52" s="80">
        <f t="shared" si="85"/>
        <v>0</v>
      </c>
      <c r="CY52" s="80">
        <f t="shared" si="85"/>
        <v>0</v>
      </c>
      <c r="CZ52" s="80">
        <f t="shared" si="85"/>
        <v>0</v>
      </c>
      <c r="DA52" s="80">
        <f t="shared" si="85"/>
        <v>0</v>
      </c>
      <c r="DB52" s="80">
        <f t="shared" si="85"/>
        <v>0</v>
      </c>
      <c r="DC52" s="80">
        <f t="shared" si="85"/>
        <v>0</v>
      </c>
      <c r="DD52" s="80">
        <f t="shared" si="85"/>
        <v>0</v>
      </c>
      <c r="DE52" s="80">
        <f t="shared" si="85"/>
        <v>0</v>
      </c>
      <c r="DF52" s="80">
        <f t="shared" si="86"/>
        <v>0</v>
      </c>
      <c r="DG52" s="80">
        <f t="shared" si="86"/>
        <v>0</v>
      </c>
      <c r="DH52" s="80">
        <f t="shared" si="86"/>
        <v>0</v>
      </c>
      <c r="DI52" s="80">
        <f t="shared" si="86"/>
        <v>0</v>
      </c>
      <c r="DJ52" s="80">
        <f t="shared" si="86"/>
        <v>0</v>
      </c>
      <c r="DK52" s="80">
        <f t="shared" si="86"/>
        <v>0</v>
      </c>
      <c r="DL52" s="80">
        <f t="shared" si="86"/>
        <v>0</v>
      </c>
      <c r="DM52" s="80">
        <f t="shared" si="86"/>
        <v>0</v>
      </c>
      <c r="DN52" s="80">
        <f t="shared" si="86"/>
        <v>0</v>
      </c>
      <c r="DO52" s="80">
        <f t="shared" si="86"/>
        <v>0</v>
      </c>
      <c r="DP52" s="80">
        <f t="shared" si="86"/>
        <v>0</v>
      </c>
      <c r="DQ52" s="80">
        <f t="shared" si="86"/>
        <v>0</v>
      </c>
      <c r="DR52" s="80">
        <f t="shared" si="86"/>
        <v>0</v>
      </c>
      <c r="DS52" s="80">
        <f t="shared" si="86"/>
        <v>0</v>
      </c>
      <c r="DT52" s="80">
        <f t="shared" si="86"/>
        <v>0</v>
      </c>
      <c r="DU52" s="80">
        <f t="shared" si="86"/>
        <v>0</v>
      </c>
      <c r="DV52" s="80">
        <f t="shared" si="76"/>
        <v>0</v>
      </c>
      <c r="DW52" s="80">
        <f t="shared" si="76"/>
        <v>0</v>
      </c>
      <c r="DX52" s="80">
        <f t="shared" si="76"/>
        <v>0</v>
      </c>
      <c r="DY52" s="80">
        <f t="shared" si="76"/>
        <v>0</v>
      </c>
      <c r="DZ52" s="80">
        <f t="shared" si="76"/>
        <v>0</v>
      </c>
      <c r="EA52" s="80">
        <f t="shared" si="76"/>
        <v>0</v>
      </c>
      <c r="EB52" s="80">
        <f t="shared" si="76"/>
        <v>0</v>
      </c>
      <c r="EC52" s="80">
        <f t="shared" si="76"/>
        <v>0</v>
      </c>
      <c r="ED52" s="80">
        <f t="shared" si="77"/>
        <v>0</v>
      </c>
      <c r="EE52" s="80">
        <f t="shared" si="77"/>
        <v>0</v>
      </c>
      <c r="EF52" s="80">
        <f t="shared" si="77"/>
        <v>0</v>
      </c>
      <c r="EG52" s="80">
        <f t="shared" si="77"/>
        <v>0</v>
      </c>
      <c r="EH52" s="80">
        <f t="shared" si="77"/>
        <v>0</v>
      </c>
      <c r="EI52" s="80">
        <f t="shared" si="77"/>
        <v>0</v>
      </c>
      <c r="EJ52" s="80">
        <f t="shared" si="77"/>
        <v>0</v>
      </c>
      <c r="EK52" s="80">
        <f t="shared" si="77"/>
        <v>0</v>
      </c>
      <c r="EL52" s="80">
        <f t="shared" si="77"/>
        <v>0</v>
      </c>
      <c r="EM52" s="80">
        <f t="shared" si="77"/>
        <v>0</v>
      </c>
      <c r="EN52" s="80">
        <f t="shared" si="77"/>
        <v>0</v>
      </c>
      <c r="EO52" s="80">
        <f t="shared" si="77"/>
        <v>0</v>
      </c>
      <c r="EP52" s="80">
        <f t="shared" si="77"/>
        <v>0</v>
      </c>
      <c r="EQ52" s="80">
        <f t="shared" si="77"/>
        <v>0</v>
      </c>
      <c r="ER52" s="80">
        <f t="shared" si="77"/>
        <v>0</v>
      </c>
      <c r="ES52" s="80">
        <f t="shared" ref="ES52:FH68" si="94">IF(ES$4&lt;$E52,0,IF(ES$4&lt;$K52,$I52/$C$10,IF(ES$4&lt;$L52,$J52,0)))</f>
        <v>0</v>
      </c>
      <c r="ET52" s="80">
        <f t="shared" si="94"/>
        <v>0</v>
      </c>
      <c r="EU52" s="80">
        <f t="shared" si="94"/>
        <v>0</v>
      </c>
      <c r="EV52" s="80">
        <f t="shared" si="94"/>
        <v>0</v>
      </c>
      <c r="EW52" s="80">
        <f t="shared" si="94"/>
        <v>0</v>
      </c>
      <c r="EX52" s="80">
        <f t="shared" si="94"/>
        <v>0</v>
      </c>
      <c r="EY52" s="80">
        <f t="shared" si="94"/>
        <v>0</v>
      </c>
      <c r="EZ52" s="80">
        <f t="shared" si="78"/>
        <v>0</v>
      </c>
      <c r="FA52" s="80">
        <f t="shared" si="78"/>
        <v>0</v>
      </c>
      <c r="FB52" s="80">
        <f t="shared" si="78"/>
        <v>0</v>
      </c>
      <c r="FC52" s="80">
        <f t="shared" si="78"/>
        <v>0</v>
      </c>
      <c r="FD52" s="80">
        <f t="shared" si="78"/>
        <v>0</v>
      </c>
      <c r="FE52" s="80">
        <f t="shared" si="78"/>
        <v>0</v>
      </c>
      <c r="FF52" s="80">
        <f t="shared" si="78"/>
        <v>0</v>
      </c>
      <c r="FG52" s="80">
        <f t="shared" si="78"/>
        <v>0</v>
      </c>
      <c r="FH52" s="80">
        <f t="shared" si="78"/>
        <v>0</v>
      </c>
      <c r="FI52" s="80">
        <f t="shared" si="78"/>
        <v>0</v>
      </c>
      <c r="FJ52" s="80">
        <f t="shared" si="79"/>
        <v>0</v>
      </c>
      <c r="FK52" s="80">
        <f t="shared" si="79"/>
        <v>0</v>
      </c>
      <c r="FL52" s="80">
        <f t="shared" si="79"/>
        <v>0</v>
      </c>
      <c r="FM52" s="80">
        <f t="shared" si="79"/>
        <v>0</v>
      </c>
      <c r="FN52" s="80">
        <f t="shared" si="79"/>
        <v>0</v>
      </c>
      <c r="FO52" s="80">
        <f t="shared" si="79"/>
        <v>0</v>
      </c>
      <c r="FP52" s="80">
        <f t="shared" si="79"/>
        <v>0</v>
      </c>
      <c r="FQ52" s="80">
        <f t="shared" si="79"/>
        <v>0</v>
      </c>
      <c r="FR52" s="80">
        <f t="shared" si="71"/>
        <v>0</v>
      </c>
      <c r="FS52" s="80">
        <f t="shared" si="71"/>
        <v>0</v>
      </c>
      <c r="FT52" s="80">
        <f t="shared" si="71"/>
        <v>0</v>
      </c>
      <c r="FU52" s="80">
        <f t="shared" si="71"/>
        <v>0</v>
      </c>
      <c r="FV52" s="80">
        <f t="shared" si="71"/>
        <v>0</v>
      </c>
      <c r="FW52" s="80">
        <f t="shared" si="71"/>
        <v>0</v>
      </c>
      <c r="FX52" s="80">
        <f t="shared" si="71"/>
        <v>0</v>
      </c>
      <c r="FY52" s="80">
        <f t="shared" si="71"/>
        <v>0</v>
      </c>
      <c r="FZ52" s="80">
        <f t="shared" si="71"/>
        <v>0</v>
      </c>
      <c r="GA52" s="80">
        <f t="shared" si="71"/>
        <v>0</v>
      </c>
      <c r="GB52" s="80">
        <f t="shared" si="71"/>
        <v>0</v>
      </c>
      <c r="GC52" s="80">
        <f t="shared" si="71"/>
        <v>0</v>
      </c>
      <c r="GD52" s="80">
        <f t="shared" si="71"/>
        <v>0</v>
      </c>
      <c r="GE52" s="80">
        <f t="shared" si="71"/>
        <v>0</v>
      </c>
      <c r="GF52" s="80">
        <f t="shared" ref="GF52:GU67" si="95">IF(GF$4&lt;$E52,0,IF(GF$4&lt;$K52,$I52/$C$10,IF(GF$4&lt;$L52,$J52,0)))</f>
        <v>0</v>
      </c>
      <c r="GG52" s="80">
        <f t="shared" si="95"/>
        <v>0</v>
      </c>
      <c r="GH52" s="80">
        <f t="shared" si="95"/>
        <v>0</v>
      </c>
      <c r="GI52" s="80">
        <f t="shared" si="95"/>
        <v>0</v>
      </c>
      <c r="GJ52" s="80">
        <f t="shared" si="95"/>
        <v>0</v>
      </c>
      <c r="GK52" s="80">
        <f t="shared" si="95"/>
        <v>0</v>
      </c>
      <c r="GL52" s="80">
        <f t="shared" si="95"/>
        <v>0</v>
      </c>
      <c r="GM52" s="80">
        <f t="shared" si="95"/>
        <v>0</v>
      </c>
      <c r="GN52" s="80">
        <f t="shared" si="95"/>
        <v>0</v>
      </c>
      <c r="GO52" s="80">
        <f t="shared" si="95"/>
        <v>0</v>
      </c>
      <c r="GP52" s="80">
        <f t="shared" si="95"/>
        <v>0</v>
      </c>
      <c r="GQ52" s="80">
        <f t="shared" si="95"/>
        <v>0</v>
      </c>
      <c r="GR52" s="80">
        <f t="shared" si="95"/>
        <v>0</v>
      </c>
      <c r="GS52" s="80">
        <f t="shared" si="95"/>
        <v>0</v>
      </c>
      <c r="GT52" s="80">
        <f t="shared" si="95"/>
        <v>0</v>
      </c>
      <c r="GU52" s="80">
        <f t="shared" si="95"/>
        <v>0</v>
      </c>
      <c r="GV52" s="80">
        <f t="shared" si="92"/>
        <v>0</v>
      </c>
      <c r="GW52" s="80">
        <f t="shared" si="92"/>
        <v>0</v>
      </c>
      <c r="GX52" s="80">
        <f t="shared" si="92"/>
        <v>0</v>
      </c>
      <c r="GY52" s="80">
        <f t="shared" si="92"/>
        <v>0</v>
      </c>
      <c r="GZ52" s="80">
        <f t="shared" si="92"/>
        <v>0</v>
      </c>
      <c r="HA52" s="80">
        <f t="shared" si="92"/>
        <v>0</v>
      </c>
      <c r="HB52" s="80">
        <f t="shared" si="92"/>
        <v>0</v>
      </c>
      <c r="HC52" s="80">
        <f t="shared" si="92"/>
        <v>0</v>
      </c>
      <c r="HD52" s="80">
        <f t="shared" si="92"/>
        <v>0</v>
      </c>
      <c r="HE52" s="80">
        <f t="shared" si="92"/>
        <v>0</v>
      </c>
      <c r="HF52" s="80">
        <f t="shared" si="92"/>
        <v>0</v>
      </c>
      <c r="HG52" s="80">
        <f t="shared" si="92"/>
        <v>0</v>
      </c>
      <c r="HH52" s="80">
        <f t="shared" si="92"/>
        <v>0</v>
      </c>
      <c r="HI52" s="80">
        <f t="shared" si="92"/>
        <v>0</v>
      </c>
      <c r="HJ52" s="80">
        <f t="shared" si="92"/>
        <v>0</v>
      </c>
      <c r="HK52" s="80">
        <f t="shared" si="92"/>
        <v>0</v>
      </c>
      <c r="HL52" s="80">
        <f t="shared" ref="HL52:IA68" si="96">IF(HL$4&lt;$E52,0,IF(HL$4&lt;$K52,$I52/$C$10,IF(HL$4&lt;$L52,$J52,0)))</f>
        <v>0</v>
      </c>
      <c r="HM52" s="80">
        <f t="shared" si="96"/>
        <v>0</v>
      </c>
      <c r="HN52" s="80">
        <f t="shared" si="96"/>
        <v>0</v>
      </c>
      <c r="HO52" s="80">
        <f t="shared" si="96"/>
        <v>0</v>
      </c>
      <c r="HP52" s="80">
        <f t="shared" si="96"/>
        <v>0</v>
      </c>
      <c r="HQ52" s="80">
        <f t="shared" si="96"/>
        <v>0</v>
      </c>
      <c r="HR52" s="80">
        <f t="shared" si="96"/>
        <v>0</v>
      </c>
      <c r="HS52" s="80">
        <f t="shared" si="96"/>
        <v>0</v>
      </c>
      <c r="HT52" s="80">
        <f t="shared" si="80"/>
        <v>0</v>
      </c>
      <c r="HU52" s="80">
        <f t="shared" si="80"/>
        <v>0</v>
      </c>
      <c r="HV52" s="80">
        <f t="shared" si="80"/>
        <v>0</v>
      </c>
      <c r="HW52" s="80">
        <f t="shared" si="80"/>
        <v>0</v>
      </c>
      <c r="HX52" s="80">
        <f t="shared" si="80"/>
        <v>0</v>
      </c>
      <c r="HY52" s="80">
        <f t="shared" si="80"/>
        <v>0</v>
      </c>
      <c r="HZ52" s="80">
        <f t="shared" si="80"/>
        <v>0</v>
      </c>
      <c r="IA52" s="80">
        <f t="shared" si="80"/>
        <v>0</v>
      </c>
      <c r="IB52" s="80">
        <f t="shared" si="80"/>
        <v>0</v>
      </c>
      <c r="IC52" s="80">
        <f t="shared" si="93"/>
        <v>0</v>
      </c>
      <c r="ID52" s="80">
        <f t="shared" si="93"/>
        <v>0</v>
      </c>
      <c r="IE52" s="80">
        <f t="shared" si="93"/>
        <v>0</v>
      </c>
      <c r="IF52" s="80">
        <f t="shared" si="93"/>
        <v>0</v>
      </c>
      <c r="IG52" s="80">
        <f t="shared" si="93"/>
        <v>0</v>
      </c>
      <c r="IH52" s="80">
        <f t="shared" si="93"/>
        <v>0</v>
      </c>
      <c r="II52" s="80">
        <f t="shared" si="93"/>
        <v>0</v>
      </c>
      <c r="IJ52" s="80">
        <f t="shared" si="93"/>
        <v>0</v>
      </c>
      <c r="IK52" s="80">
        <f t="shared" si="93"/>
        <v>0</v>
      </c>
      <c r="IL52" s="80">
        <f t="shared" si="93"/>
        <v>0</v>
      </c>
      <c r="IM52" s="80">
        <f t="shared" si="93"/>
        <v>0</v>
      </c>
      <c r="IN52" s="80">
        <f t="shared" si="93"/>
        <v>0</v>
      </c>
      <c r="IO52" s="80">
        <f t="shared" si="93"/>
        <v>0</v>
      </c>
      <c r="IP52" s="80">
        <f t="shared" si="93"/>
        <v>0</v>
      </c>
      <c r="IQ52" s="80">
        <f t="shared" si="93"/>
        <v>0</v>
      </c>
      <c r="IR52" s="80">
        <f t="shared" si="93"/>
        <v>0</v>
      </c>
      <c r="IS52" s="80">
        <f t="shared" si="91"/>
        <v>0</v>
      </c>
      <c r="IT52" s="80">
        <f t="shared" si="91"/>
        <v>0</v>
      </c>
      <c r="IU52" s="80">
        <f t="shared" si="91"/>
        <v>0</v>
      </c>
      <c r="IV52" s="80">
        <f t="shared" si="91"/>
        <v>0</v>
      </c>
      <c r="IW52" s="80">
        <f t="shared" si="91"/>
        <v>0</v>
      </c>
      <c r="IX52" s="80">
        <f t="shared" si="91"/>
        <v>0</v>
      </c>
      <c r="IY52" s="80">
        <f t="shared" si="91"/>
        <v>0</v>
      </c>
      <c r="IZ52" s="80">
        <f t="shared" si="91"/>
        <v>0</v>
      </c>
      <c r="JA52" s="80">
        <f t="shared" si="90"/>
        <v>0</v>
      </c>
      <c r="JB52" s="80">
        <f t="shared" si="90"/>
        <v>0</v>
      </c>
      <c r="JC52" s="80">
        <f t="shared" si="90"/>
        <v>0</v>
      </c>
      <c r="JD52" s="80">
        <f t="shared" si="90"/>
        <v>0</v>
      </c>
      <c r="JE52" s="80">
        <f t="shared" si="90"/>
        <v>0</v>
      </c>
      <c r="JF52" s="80">
        <f t="shared" si="90"/>
        <v>0</v>
      </c>
      <c r="JG52" s="80">
        <f t="shared" si="90"/>
        <v>0</v>
      </c>
      <c r="JH52" s="80">
        <f t="shared" si="90"/>
        <v>0</v>
      </c>
      <c r="JI52" s="80">
        <f t="shared" si="90"/>
        <v>0</v>
      </c>
    </row>
    <row r="53" spans="5:269" x14ac:dyDescent="0.25">
      <c r="E53">
        <f t="shared" si="26"/>
        <v>49</v>
      </c>
      <c r="F53">
        <f t="shared" si="20"/>
        <v>0</v>
      </c>
      <c r="G53">
        <f t="shared" si="27"/>
        <v>156</v>
      </c>
      <c r="H53" s="86">
        <f t="shared" si="21"/>
        <v>1</v>
      </c>
      <c r="I53" s="80">
        <f t="shared" si="22"/>
        <v>0</v>
      </c>
      <c r="J53" s="80">
        <f t="shared" si="31"/>
        <v>0</v>
      </c>
      <c r="K53">
        <f t="shared" si="23"/>
        <v>53</v>
      </c>
      <c r="L53">
        <f t="shared" si="24"/>
        <v>197</v>
      </c>
      <c r="M53">
        <f t="shared" si="28"/>
        <v>47239</v>
      </c>
      <c r="O53" s="80">
        <f t="shared" si="82"/>
        <v>0</v>
      </c>
      <c r="P53" s="80">
        <f t="shared" si="82"/>
        <v>0</v>
      </c>
      <c r="Q53" s="80">
        <f t="shared" si="82"/>
        <v>0</v>
      </c>
      <c r="R53" s="80">
        <f t="shared" si="82"/>
        <v>0</v>
      </c>
      <c r="S53" s="80">
        <f t="shared" si="82"/>
        <v>0</v>
      </c>
      <c r="T53" s="80">
        <f t="shared" si="82"/>
        <v>0</v>
      </c>
      <c r="U53" s="80">
        <f t="shared" si="82"/>
        <v>0</v>
      </c>
      <c r="V53" s="80">
        <f t="shared" si="82"/>
        <v>0</v>
      </c>
      <c r="W53" s="80">
        <f t="shared" si="82"/>
        <v>0</v>
      </c>
      <c r="X53" s="80">
        <f t="shared" si="82"/>
        <v>0</v>
      </c>
      <c r="Y53" s="80">
        <f t="shared" si="82"/>
        <v>0</v>
      </c>
      <c r="Z53" s="80">
        <f t="shared" si="82"/>
        <v>0</v>
      </c>
      <c r="AA53" s="80">
        <f t="shared" si="82"/>
        <v>0</v>
      </c>
      <c r="AB53" s="80">
        <f t="shared" si="82"/>
        <v>0</v>
      </c>
      <c r="AC53" s="80">
        <f t="shared" si="82"/>
        <v>0</v>
      </c>
      <c r="AD53" s="80">
        <f t="shared" ref="AD53" si="97">IF(AD$4&lt;$E53,0,IF(AD$4&lt;$K53,$I53/$C$10,IF(AD$4&lt;$L53,$J53,0)))</f>
        <v>0</v>
      </c>
      <c r="AE53" s="80">
        <f t="shared" si="89"/>
        <v>0</v>
      </c>
      <c r="AF53" s="80">
        <f t="shared" si="89"/>
        <v>0</v>
      </c>
      <c r="AG53" s="80">
        <f t="shared" si="89"/>
        <v>0</v>
      </c>
      <c r="AH53" s="80">
        <f t="shared" si="89"/>
        <v>0</v>
      </c>
      <c r="AI53" s="80">
        <f t="shared" si="89"/>
        <v>0</v>
      </c>
      <c r="AJ53" s="80">
        <f t="shared" si="89"/>
        <v>0</v>
      </c>
      <c r="AK53" s="80">
        <f t="shared" si="89"/>
        <v>0</v>
      </c>
      <c r="AL53" s="80">
        <f t="shared" si="89"/>
        <v>0</v>
      </c>
      <c r="AM53" s="80">
        <f t="shared" si="89"/>
        <v>0</v>
      </c>
      <c r="AN53" s="80">
        <f t="shared" si="89"/>
        <v>0</v>
      </c>
      <c r="AO53" s="80">
        <f t="shared" si="89"/>
        <v>0</v>
      </c>
      <c r="AP53" s="80">
        <f t="shared" si="89"/>
        <v>0</v>
      </c>
      <c r="AQ53" s="80">
        <f t="shared" si="89"/>
        <v>0</v>
      </c>
      <c r="AR53" s="80">
        <f t="shared" si="89"/>
        <v>0</v>
      </c>
      <c r="AS53" s="80">
        <f t="shared" si="89"/>
        <v>0</v>
      </c>
      <c r="AT53" s="80">
        <f t="shared" si="89"/>
        <v>0</v>
      </c>
      <c r="AU53" s="80">
        <f t="shared" si="87"/>
        <v>0</v>
      </c>
      <c r="AV53" s="80">
        <f t="shared" si="87"/>
        <v>0</v>
      </c>
      <c r="AW53" s="80">
        <f t="shared" si="87"/>
        <v>0</v>
      </c>
      <c r="AX53" s="80">
        <f t="shared" si="87"/>
        <v>0</v>
      </c>
      <c r="AY53" s="80">
        <f t="shared" si="87"/>
        <v>0</v>
      </c>
      <c r="AZ53" s="80">
        <f t="shared" si="87"/>
        <v>0</v>
      </c>
      <c r="BA53" s="80">
        <f t="shared" si="87"/>
        <v>0</v>
      </c>
      <c r="BB53" s="80">
        <f t="shared" si="87"/>
        <v>0</v>
      </c>
      <c r="BC53" s="80">
        <f t="shared" si="87"/>
        <v>0</v>
      </c>
      <c r="BD53" s="80">
        <f t="shared" si="87"/>
        <v>0</v>
      </c>
      <c r="BE53" s="80">
        <f t="shared" si="87"/>
        <v>0</v>
      </c>
      <c r="BF53" s="80">
        <f t="shared" si="87"/>
        <v>0</v>
      </c>
      <c r="BG53" s="80">
        <f t="shared" si="87"/>
        <v>0</v>
      </c>
      <c r="BH53" s="80">
        <f t="shared" si="87"/>
        <v>0</v>
      </c>
      <c r="BI53" s="80">
        <f t="shared" si="87"/>
        <v>0</v>
      </c>
      <c r="BJ53" s="80">
        <f t="shared" si="87"/>
        <v>0</v>
      </c>
      <c r="BK53" s="80">
        <f t="shared" si="83"/>
        <v>0</v>
      </c>
      <c r="BL53" s="80">
        <f t="shared" si="83"/>
        <v>0</v>
      </c>
      <c r="BM53" s="80">
        <f t="shared" si="83"/>
        <v>0</v>
      </c>
      <c r="BN53" s="80">
        <f t="shared" si="83"/>
        <v>0</v>
      </c>
      <c r="BO53" s="80">
        <f t="shared" si="83"/>
        <v>0</v>
      </c>
      <c r="BP53" s="80">
        <f t="shared" si="83"/>
        <v>0</v>
      </c>
      <c r="BQ53" s="80">
        <f t="shared" si="83"/>
        <v>0</v>
      </c>
      <c r="BR53" s="80">
        <f t="shared" si="83"/>
        <v>0</v>
      </c>
      <c r="BS53" s="80">
        <f t="shared" si="83"/>
        <v>0</v>
      </c>
      <c r="BT53" s="80">
        <f t="shared" si="83"/>
        <v>0</v>
      </c>
      <c r="BU53" s="80">
        <f t="shared" si="83"/>
        <v>0</v>
      </c>
      <c r="BV53" s="80">
        <f t="shared" si="83"/>
        <v>0</v>
      </c>
      <c r="BW53" s="80">
        <f t="shared" si="83"/>
        <v>0</v>
      </c>
      <c r="BX53" s="80">
        <f t="shared" si="83"/>
        <v>0</v>
      </c>
      <c r="BY53" s="80">
        <f t="shared" si="83"/>
        <v>0</v>
      </c>
      <c r="BZ53" s="80">
        <f t="shared" si="84"/>
        <v>0</v>
      </c>
      <c r="CA53" s="80">
        <f t="shared" si="84"/>
        <v>0</v>
      </c>
      <c r="CB53" s="80">
        <f t="shared" si="84"/>
        <v>0</v>
      </c>
      <c r="CC53" s="80">
        <f t="shared" si="84"/>
        <v>0</v>
      </c>
      <c r="CD53" s="80">
        <f t="shared" si="84"/>
        <v>0</v>
      </c>
      <c r="CE53" s="80">
        <f t="shared" si="84"/>
        <v>0</v>
      </c>
      <c r="CF53" s="80">
        <f t="shared" si="84"/>
        <v>0</v>
      </c>
      <c r="CG53" s="80">
        <f t="shared" si="84"/>
        <v>0</v>
      </c>
      <c r="CH53" s="80">
        <f t="shared" si="84"/>
        <v>0</v>
      </c>
      <c r="CI53" s="80">
        <f t="shared" si="84"/>
        <v>0</v>
      </c>
      <c r="CJ53" s="80">
        <f t="shared" si="84"/>
        <v>0</v>
      </c>
      <c r="CK53" s="80">
        <f t="shared" si="84"/>
        <v>0</v>
      </c>
      <c r="CL53" s="80">
        <f t="shared" si="84"/>
        <v>0</v>
      </c>
      <c r="CM53" s="80">
        <f t="shared" si="84"/>
        <v>0</v>
      </c>
      <c r="CN53" s="80">
        <f t="shared" si="84"/>
        <v>0</v>
      </c>
      <c r="CO53" s="80">
        <f t="shared" ref="CO53:DD68" si="98">IF(CO$4&lt;$E53,0,IF(CO$4&lt;$K53,$I53/$C$10,IF(CO$4&lt;$L53,$J53,0)))</f>
        <v>0</v>
      </c>
      <c r="CP53" s="80">
        <f t="shared" si="98"/>
        <v>0</v>
      </c>
      <c r="CQ53" s="80">
        <f t="shared" si="85"/>
        <v>0</v>
      </c>
      <c r="CR53" s="80">
        <f t="shared" si="85"/>
        <v>0</v>
      </c>
      <c r="CS53" s="80">
        <f t="shared" si="85"/>
        <v>0</v>
      </c>
      <c r="CT53" s="80">
        <f t="shared" si="85"/>
        <v>0</v>
      </c>
      <c r="CU53" s="80">
        <f t="shared" si="85"/>
        <v>0</v>
      </c>
      <c r="CV53" s="80">
        <f t="shared" si="85"/>
        <v>0</v>
      </c>
      <c r="CW53" s="80">
        <f t="shared" si="85"/>
        <v>0</v>
      </c>
      <c r="CX53" s="80">
        <f t="shared" si="85"/>
        <v>0</v>
      </c>
      <c r="CY53" s="80">
        <f t="shared" si="85"/>
        <v>0</v>
      </c>
      <c r="CZ53" s="80">
        <f t="shared" si="85"/>
        <v>0</v>
      </c>
      <c r="DA53" s="80">
        <f t="shared" si="85"/>
        <v>0</v>
      </c>
      <c r="DB53" s="80">
        <f t="shared" si="85"/>
        <v>0</v>
      </c>
      <c r="DC53" s="80">
        <f t="shared" si="85"/>
        <v>0</v>
      </c>
      <c r="DD53" s="80">
        <f t="shared" si="85"/>
        <v>0</v>
      </c>
      <c r="DE53" s="80">
        <f t="shared" si="85"/>
        <v>0</v>
      </c>
      <c r="DF53" s="80">
        <f t="shared" si="86"/>
        <v>0</v>
      </c>
      <c r="DG53" s="80">
        <f t="shared" si="86"/>
        <v>0</v>
      </c>
      <c r="DH53" s="80">
        <f t="shared" si="86"/>
        <v>0</v>
      </c>
      <c r="DI53" s="80">
        <f t="shared" si="86"/>
        <v>0</v>
      </c>
      <c r="DJ53" s="80">
        <f t="shared" si="86"/>
        <v>0</v>
      </c>
      <c r="DK53" s="80">
        <f t="shared" si="86"/>
        <v>0</v>
      </c>
      <c r="DL53" s="80">
        <f t="shared" si="86"/>
        <v>0</v>
      </c>
      <c r="DM53" s="80">
        <f t="shared" si="86"/>
        <v>0</v>
      </c>
      <c r="DN53" s="80">
        <f t="shared" si="86"/>
        <v>0</v>
      </c>
      <c r="DO53" s="80">
        <f t="shared" si="86"/>
        <v>0</v>
      </c>
      <c r="DP53" s="80">
        <f t="shared" si="86"/>
        <v>0</v>
      </c>
      <c r="DQ53" s="80">
        <f t="shared" si="86"/>
        <v>0</v>
      </c>
      <c r="DR53" s="80">
        <f t="shared" si="86"/>
        <v>0</v>
      </c>
      <c r="DS53" s="80">
        <f t="shared" si="86"/>
        <v>0</v>
      </c>
      <c r="DT53" s="80">
        <f t="shared" si="86"/>
        <v>0</v>
      </c>
      <c r="DU53" s="80">
        <f t="shared" ref="DU53:EJ69" si="99">IF(DU$4&lt;$E53,0,IF(DU$4&lt;$K53,$I53/$C$10,IF(DU$4&lt;$L53,$J53,0)))</f>
        <v>0</v>
      </c>
      <c r="DV53" s="80">
        <f t="shared" si="76"/>
        <v>0</v>
      </c>
      <c r="DW53" s="80">
        <f t="shared" si="76"/>
        <v>0</v>
      </c>
      <c r="DX53" s="80">
        <f t="shared" si="76"/>
        <v>0</v>
      </c>
      <c r="DY53" s="80">
        <f t="shared" si="76"/>
        <v>0</v>
      </c>
      <c r="DZ53" s="80">
        <f t="shared" si="76"/>
        <v>0</v>
      </c>
      <c r="EA53" s="80">
        <f t="shared" si="76"/>
        <v>0</v>
      </c>
      <c r="EB53" s="80">
        <f t="shared" si="76"/>
        <v>0</v>
      </c>
      <c r="EC53" s="80">
        <f t="shared" si="76"/>
        <v>0</v>
      </c>
      <c r="ED53" s="80">
        <f t="shared" ref="ED53:ES69" si="100">IF(ED$4&lt;$E53,0,IF(ED$4&lt;$K53,$I53/$C$10,IF(ED$4&lt;$L53,$J53,0)))</f>
        <v>0</v>
      </c>
      <c r="EE53" s="80">
        <f t="shared" si="100"/>
        <v>0</v>
      </c>
      <c r="EF53" s="80">
        <f t="shared" si="100"/>
        <v>0</v>
      </c>
      <c r="EG53" s="80">
        <f t="shared" si="100"/>
        <v>0</v>
      </c>
      <c r="EH53" s="80">
        <f t="shared" si="100"/>
        <v>0</v>
      </c>
      <c r="EI53" s="80">
        <f t="shared" si="100"/>
        <v>0</v>
      </c>
      <c r="EJ53" s="80">
        <f t="shared" si="100"/>
        <v>0</v>
      </c>
      <c r="EK53" s="80">
        <f t="shared" si="100"/>
        <v>0</v>
      </c>
      <c r="EL53" s="80">
        <f t="shared" si="100"/>
        <v>0</v>
      </c>
      <c r="EM53" s="80">
        <f t="shared" si="100"/>
        <v>0</v>
      </c>
      <c r="EN53" s="80">
        <f t="shared" si="100"/>
        <v>0</v>
      </c>
      <c r="EO53" s="80">
        <f t="shared" si="100"/>
        <v>0</v>
      </c>
      <c r="EP53" s="80">
        <f t="shared" si="100"/>
        <v>0</v>
      </c>
      <c r="EQ53" s="80">
        <f t="shared" si="100"/>
        <v>0</v>
      </c>
      <c r="ER53" s="80">
        <f t="shared" si="100"/>
        <v>0</v>
      </c>
      <c r="ES53" s="80">
        <f t="shared" si="100"/>
        <v>0</v>
      </c>
      <c r="ET53" s="80">
        <f t="shared" si="94"/>
        <v>0</v>
      </c>
      <c r="EU53" s="80">
        <f t="shared" si="94"/>
        <v>0</v>
      </c>
      <c r="EV53" s="80">
        <f t="shared" si="94"/>
        <v>0</v>
      </c>
      <c r="EW53" s="80">
        <f t="shared" si="94"/>
        <v>0</v>
      </c>
      <c r="EX53" s="80">
        <f t="shared" si="94"/>
        <v>0</v>
      </c>
      <c r="EY53" s="80">
        <f t="shared" si="94"/>
        <v>0</v>
      </c>
      <c r="EZ53" s="80">
        <f t="shared" si="94"/>
        <v>0</v>
      </c>
      <c r="FA53" s="80">
        <f t="shared" si="94"/>
        <v>0</v>
      </c>
      <c r="FB53" s="80">
        <f t="shared" si="78"/>
        <v>0</v>
      </c>
      <c r="FC53" s="80">
        <f t="shared" si="78"/>
        <v>0</v>
      </c>
      <c r="FD53" s="80">
        <f t="shared" si="78"/>
        <v>0</v>
      </c>
      <c r="FE53" s="80">
        <f t="shared" si="78"/>
        <v>0</v>
      </c>
      <c r="FF53" s="80">
        <f t="shared" si="78"/>
        <v>0</v>
      </c>
      <c r="FG53" s="80">
        <f t="shared" ref="FG53:FV69" si="101">IF(FG$4&lt;$E53,0,IF(FG$4&lt;$K53,$I53/$C$10,IF(FG$4&lt;$L53,$J53,0)))</f>
        <v>0</v>
      </c>
      <c r="FH53" s="80">
        <f t="shared" si="101"/>
        <v>0</v>
      </c>
      <c r="FI53" s="80">
        <f t="shared" si="101"/>
        <v>0</v>
      </c>
      <c r="FJ53" s="80">
        <f t="shared" si="101"/>
        <v>0</v>
      </c>
      <c r="FK53" s="80">
        <f t="shared" si="101"/>
        <v>0</v>
      </c>
      <c r="FL53" s="80">
        <f t="shared" si="101"/>
        <v>0</v>
      </c>
      <c r="FM53" s="80">
        <f t="shared" si="101"/>
        <v>0</v>
      </c>
      <c r="FN53" s="80">
        <f t="shared" si="101"/>
        <v>0</v>
      </c>
      <c r="FO53" s="80">
        <f t="shared" si="101"/>
        <v>0</v>
      </c>
      <c r="FP53" s="80">
        <f t="shared" si="101"/>
        <v>0</v>
      </c>
      <c r="FQ53" s="80">
        <f t="shared" si="101"/>
        <v>0</v>
      </c>
      <c r="FR53" s="80">
        <f t="shared" si="101"/>
        <v>0</v>
      </c>
      <c r="FS53" s="80">
        <f t="shared" si="101"/>
        <v>0</v>
      </c>
      <c r="FT53" s="80">
        <f t="shared" si="101"/>
        <v>0</v>
      </c>
      <c r="FU53" s="80">
        <f t="shared" si="101"/>
        <v>0</v>
      </c>
      <c r="FV53" s="80">
        <f t="shared" si="101"/>
        <v>0</v>
      </c>
      <c r="FW53" s="80">
        <f t="shared" ref="FW53:GL70" si="102">IF(FW$4&lt;$E53,0,IF(FW$4&lt;$K53,$I53/$C$10,IF(FW$4&lt;$L53,$J53,0)))</f>
        <v>0</v>
      </c>
      <c r="FX53" s="80">
        <f t="shared" si="102"/>
        <v>0</v>
      </c>
      <c r="FY53" s="80">
        <f t="shared" si="102"/>
        <v>0</v>
      </c>
      <c r="FZ53" s="80">
        <f t="shared" si="102"/>
        <v>0</v>
      </c>
      <c r="GA53" s="80">
        <f t="shared" si="102"/>
        <v>0</v>
      </c>
      <c r="GB53" s="80">
        <f t="shared" si="102"/>
        <v>0</v>
      </c>
      <c r="GC53" s="80">
        <f t="shared" si="102"/>
        <v>0</v>
      </c>
      <c r="GD53" s="80">
        <f t="shared" si="102"/>
        <v>0</v>
      </c>
      <c r="GE53" s="80">
        <f t="shared" si="102"/>
        <v>0</v>
      </c>
      <c r="GF53" s="80">
        <f t="shared" si="95"/>
        <v>0</v>
      </c>
      <c r="GG53" s="80">
        <f t="shared" si="95"/>
        <v>0</v>
      </c>
      <c r="GH53" s="80">
        <f t="shared" si="95"/>
        <v>0</v>
      </c>
      <c r="GI53" s="80">
        <f t="shared" si="95"/>
        <v>0</v>
      </c>
      <c r="GJ53" s="80">
        <f t="shared" si="95"/>
        <v>0</v>
      </c>
      <c r="GK53" s="80">
        <f t="shared" si="95"/>
        <v>0</v>
      </c>
      <c r="GL53" s="80">
        <f t="shared" si="95"/>
        <v>0</v>
      </c>
      <c r="GM53" s="80">
        <f t="shared" si="95"/>
        <v>0</v>
      </c>
      <c r="GN53" s="80">
        <f t="shared" si="95"/>
        <v>0</v>
      </c>
      <c r="GO53" s="80">
        <f t="shared" si="95"/>
        <v>0</v>
      </c>
      <c r="GP53" s="80">
        <f t="shared" si="95"/>
        <v>0</v>
      </c>
      <c r="GQ53" s="80">
        <f t="shared" si="95"/>
        <v>0</v>
      </c>
      <c r="GR53" s="80">
        <f t="shared" si="95"/>
        <v>0</v>
      </c>
      <c r="GS53" s="80">
        <f t="shared" si="95"/>
        <v>0</v>
      </c>
      <c r="GT53" s="80">
        <f t="shared" si="95"/>
        <v>0</v>
      </c>
      <c r="GU53" s="80">
        <f t="shared" si="95"/>
        <v>0</v>
      </c>
      <c r="GV53" s="80">
        <f t="shared" si="92"/>
        <v>0</v>
      </c>
      <c r="GW53" s="80">
        <f t="shared" si="92"/>
        <v>0</v>
      </c>
      <c r="GX53" s="80">
        <f t="shared" si="92"/>
        <v>0</v>
      </c>
      <c r="GY53" s="80">
        <f t="shared" si="92"/>
        <v>0</v>
      </c>
      <c r="GZ53" s="80">
        <f t="shared" si="92"/>
        <v>0</v>
      </c>
      <c r="HA53" s="80">
        <f t="shared" si="92"/>
        <v>0</v>
      </c>
      <c r="HB53" s="80">
        <f t="shared" si="92"/>
        <v>0</v>
      </c>
      <c r="HC53" s="80">
        <f t="shared" si="92"/>
        <v>0</v>
      </c>
      <c r="HD53" s="80">
        <f t="shared" si="92"/>
        <v>0</v>
      </c>
      <c r="HE53" s="80">
        <f t="shared" si="92"/>
        <v>0</v>
      </c>
      <c r="HF53" s="80">
        <f t="shared" si="92"/>
        <v>0</v>
      </c>
      <c r="HG53" s="80">
        <f t="shared" si="92"/>
        <v>0</v>
      </c>
      <c r="HH53" s="80">
        <f t="shared" si="92"/>
        <v>0</v>
      </c>
      <c r="HI53" s="80">
        <f t="shared" si="92"/>
        <v>0</v>
      </c>
      <c r="HJ53" s="80">
        <f t="shared" si="92"/>
        <v>0</v>
      </c>
      <c r="HK53" s="80">
        <f t="shared" si="92"/>
        <v>0</v>
      </c>
      <c r="HL53" s="80">
        <f t="shared" si="96"/>
        <v>0</v>
      </c>
      <c r="HM53" s="80">
        <f t="shared" si="96"/>
        <v>0</v>
      </c>
      <c r="HN53" s="80">
        <f t="shared" si="96"/>
        <v>0</v>
      </c>
      <c r="HO53" s="80">
        <f t="shared" si="96"/>
        <v>0</v>
      </c>
      <c r="HP53" s="80">
        <f t="shared" si="96"/>
        <v>0</v>
      </c>
      <c r="HQ53" s="80">
        <f t="shared" si="96"/>
        <v>0</v>
      </c>
      <c r="HR53" s="80">
        <f t="shared" si="96"/>
        <v>0</v>
      </c>
      <c r="HS53" s="80">
        <f t="shared" si="96"/>
        <v>0</v>
      </c>
      <c r="HT53" s="80">
        <f t="shared" si="96"/>
        <v>0</v>
      </c>
      <c r="HU53" s="80">
        <f t="shared" si="96"/>
        <v>0</v>
      </c>
      <c r="HV53" s="80">
        <f t="shared" si="96"/>
        <v>0</v>
      </c>
      <c r="HW53" s="80">
        <f t="shared" si="96"/>
        <v>0</v>
      </c>
      <c r="HX53" s="80">
        <f t="shared" si="96"/>
        <v>0</v>
      </c>
      <c r="HY53" s="80">
        <f t="shared" si="96"/>
        <v>0</v>
      </c>
      <c r="HZ53" s="80">
        <f t="shared" si="96"/>
        <v>0</v>
      </c>
      <c r="IA53" s="80">
        <f t="shared" si="96"/>
        <v>0</v>
      </c>
      <c r="IB53" s="80">
        <f t="shared" ref="IB53:IT68" si="103">IF(IB$4&lt;$E53,0,IF(IB$4&lt;$K53,$I53/$C$10,IF(IB$4&lt;$L53,$J53,0)))</f>
        <v>0</v>
      </c>
      <c r="IC53" s="80">
        <f t="shared" si="103"/>
        <v>0</v>
      </c>
      <c r="ID53" s="80">
        <f t="shared" si="103"/>
        <v>0</v>
      </c>
      <c r="IE53" s="80">
        <f t="shared" si="103"/>
        <v>0</v>
      </c>
      <c r="IF53" s="80">
        <f t="shared" si="103"/>
        <v>0</v>
      </c>
      <c r="IG53" s="80">
        <f t="shared" si="103"/>
        <v>0</v>
      </c>
      <c r="IH53" s="80">
        <f t="shared" si="103"/>
        <v>0</v>
      </c>
      <c r="II53" s="80">
        <f t="shared" si="103"/>
        <v>0</v>
      </c>
      <c r="IJ53" s="80">
        <f t="shared" si="103"/>
        <v>0</v>
      </c>
      <c r="IK53" s="80">
        <f t="shared" si="103"/>
        <v>0</v>
      </c>
      <c r="IL53" s="80">
        <f t="shared" si="103"/>
        <v>0</v>
      </c>
      <c r="IM53" s="80">
        <f t="shared" si="103"/>
        <v>0</v>
      </c>
      <c r="IN53" s="80">
        <f t="shared" si="103"/>
        <v>0</v>
      </c>
      <c r="IO53" s="80">
        <f t="shared" si="93"/>
        <v>0</v>
      </c>
      <c r="IP53" s="80">
        <f t="shared" si="93"/>
        <v>0</v>
      </c>
      <c r="IQ53" s="80">
        <f t="shared" si="93"/>
        <v>0</v>
      </c>
      <c r="IR53" s="80">
        <f t="shared" si="93"/>
        <v>0</v>
      </c>
      <c r="IS53" s="80">
        <f t="shared" si="91"/>
        <v>0</v>
      </c>
      <c r="IT53" s="80">
        <f t="shared" si="91"/>
        <v>0</v>
      </c>
      <c r="IU53" s="80">
        <f t="shared" si="91"/>
        <v>0</v>
      </c>
      <c r="IV53" s="80">
        <f t="shared" si="91"/>
        <v>0</v>
      </c>
      <c r="IW53" s="80">
        <f t="shared" si="91"/>
        <v>0</v>
      </c>
      <c r="IX53" s="80">
        <f t="shared" si="91"/>
        <v>0</v>
      </c>
      <c r="IY53" s="80">
        <f t="shared" si="91"/>
        <v>0</v>
      </c>
      <c r="IZ53" s="80">
        <f t="shared" si="91"/>
        <v>0</v>
      </c>
      <c r="JA53" s="80">
        <f t="shared" si="91"/>
        <v>0</v>
      </c>
      <c r="JB53" s="80">
        <f t="shared" si="91"/>
        <v>0</v>
      </c>
      <c r="JC53" s="80">
        <f t="shared" si="91"/>
        <v>0</v>
      </c>
      <c r="JD53" s="80">
        <f t="shared" si="91"/>
        <v>0</v>
      </c>
      <c r="JE53" s="80">
        <f t="shared" si="90"/>
        <v>0</v>
      </c>
      <c r="JF53" s="80">
        <f t="shared" si="90"/>
        <v>0</v>
      </c>
      <c r="JG53" s="80">
        <f t="shared" si="90"/>
        <v>0</v>
      </c>
      <c r="JH53" s="80">
        <f t="shared" si="90"/>
        <v>0</v>
      </c>
      <c r="JI53" s="80">
        <f t="shared" si="90"/>
        <v>0</v>
      </c>
    </row>
    <row r="54" spans="5:269" x14ac:dyDescent="0.25">
      <c r="E54">
        <f t="shared" si="26"/>
        <v>50</v>
      </c>
      <c r="F54">
        <f t="shared" si="20"/>
        <v>0</v>
      </c>
      <c r="G54">
        <f t="shared" si="27"/>
        <v>156</v>
      </c>
      <c r="H54" s="86">
        <f t="shared" si="21"/>
        <v>1</v>
      </c>
      <c r="I54" s="80">
        <f t="shared" si="22"/>
        <v>0</v>
      </c>
      <c r="J54" s="80">
        <f t="shared" si="31"/>
        <v>0</v>
      </c>
      <c r="K54">
        <f t="shared" si="23"/>
        <v>54</v>
      </c>
      <c r="L54">
        <f t="shared" si="24"/>
        <v>198</v>
      </c>
      <c r="M54">
        <f t="shared" si="28"/>
        <v>47270</v>
      </c>
      <c r="O54" s="80">
        <f t="shared" ref="O54:AD69" si="104">IF(O$4&lt;$E54,0,IF(O$4&lt;$K54,$I54/$C$10,IF(O$4&lt;$L54,$J54,0)))</f>
        <v>0</v>
      </c>
      <c r="P54" s="80">
        <f t="shared" si="104"/>
        <v>0</v>
      </c>
      <c r="Q54" s="80">
        <f t="shared" si="104"/>
        <v>0</v>
      </c>
      <c r="R54" s="80">
        <f t="shared" si="104"/>
        <v>0</v>
      </c>
      <c r="S54" s="80">
        <f t="shared" si="104"/>
        <v>0</v>
      </c>
      <c r="T54" s="80">
        <f t="shared" si="104"/>
        <v>0</v>
      </c>
      <c r="U54" s="80">
        <f t="shared" si="104"/>
        <v>0</v>
      </c>
      <c r="V54" s="80">
        <f t="shared" si="104"/>
        <v>0</v>
      </c>
      <c r="W54" s="80">
        <f t="shared" si="104"/>
        <v>0</v>
      </c>
      <c r="X54" s="80">
        <f t="shared" si="104"/>
        <v>0</v>
      </c>
      <c r="Y54" s="80">
        <f t="shared" si="104"/>
        <v>0</v>
      </c>
      <c r="Z54" s="80">
        <f t="shared" si="104"/>
        <v>0</v>
      </c>
      <c r="AA54" s="80">
        <f t="shared" si="104"/>
        <v>0</v>
      </c>
      <c r="AB54" s="80">
        <f t="shared" si="104"/>
        <v>0</v>
      </c>
      <c r="AC54" s="80">
        <f t="shared" si="104"/>
        <v>0</v>
      </c>
      <c r="AD54" s="80">
        <f t="shared" si="104"/>
        <v>0</v>
      </c>
      <c r="AE54" s="80">
        <f t="shared" si="89"/>
        <v>0</v>
      </c>
      <c r="AF54" s="80">
        <f t="shared" si="89"/>
        <v>0</v>
      </c>
      <c r="AG54" s="80">
        <f t="shared" si="89"/>
        <v>0</v>
      </c>
      <c r="AH54" s="80">
        <f t="shared" si="89"/>
        <v>0</v>
      </c>
      <c r="AI54" s="80">
        <f t="shared" si="89"/>
        <v>0</v>
      </c>
      <c r="AJ54" s="80">
        <f t="shared" si="89"/>
        <v>0</v>
      </c>
      <c r="AK54" s="80">
        <f t="shared" si="89"/>
        <v>0</v>
      </c>
      <c r="AL54" s="80">
        <f t="shared" si="89"/>
        <v>0</v>
      </c>
      <c r="AM54" s="80">
        <f t="shared" si="89"/>
        <v>0</v>
      </c>
      <c r="AN54" s="80">
        <f t="shared" si="89"/>
        <v>0</v>
      </c>
      <c r="AO54" s="80">
        <f t="shared" si="89"/>
        <v>0</v>
      </c>
      <c r="AP54" s="80">
        <f t="shared" si="89"/>
        <v>0</v>
      </c>
      <c r="AQ54" s="80">
        <f t="shared" si="89"/>
        <v>0</v>
      </c>
      <c r="AR54" s="80">
        <f t="shared" si="89"/>
        <v>0</v>
      </c>
      <c r="AS54" s="80">
        <f t="shared" si="89"/>
        <v>0</v>
      </c>
      <c r="AT54" s="80">
        <f t="shared" si="89"/>
        <v>0</v>
      </c>
      <c r="AU54" s="80">
        <f t="shared" si="87"/>
        <v>0</v>
      </c>
      <c r="AV54" s="80">
        <f t="shared" si="87"/>
        <v>0</v>
      </c>
      <c r="AW54" s="80">
        <f t="shared" si="87"/>
        <v>0</v>
      </c>
      <c r="AX54" s="80">
        <f t="shared" si="87"/>
        <v>0</v>
      </c>
      <c r="AY54" s="80">
        <f t="shared" si="87"/>
        <v>0</v>
      </c>
      <c r="AZ54" s="80">
        <f t="shared" si="87"/>
        <v>0</v>
      </c>
      <c r="BA54" s="80">
        <f t="shared" si="87"/>
        <v>0</v>
      </c>
      <c r="BB54" s="80">
        <f t="shared" si="87"/>
        <v>0</v>
      </c>
      <c r="BC54" s="80">
        <f t="shared" si="87"/>
        <v>0</v>
      </c>
      <c r="BD54" s="80">
        <f t="shared" si="87"/>
        <v>0</v>
      </c>
      <c r="BE54" s="80">
        <f t="shared" si="87"/>
        <v>0</v>
      </c>
      <c r="BF54" s="80">
        <f t="shared" si="87"/>
        <v>0</v>
      </c>
      <c r="BG54" s="80">
        <f t="shared" si="87"/>
        <v>0</v>
      </c>
      <c r="BH54" s="80">
        <f t="shared" si="87"/>
        <v>0</v>
      </c>
      <c r="BI54" s="80">
        <f t="shared" si="87"/>
        <v>0</v>
      </c>
      <c r="BJ54" s="80">
        <f t="shared" ref="BJ54" si="105">IF(BJ$4&lt;$E54,0,IF(BJ$4&lt;$K54,$I54/$C$10,IF(BJ$4&lt;$L54,$J54,0)))</f>
        <v>0</v>
      </c>
      <c r="BK54" s="80">
        <f t="shared" si="83"/>
        <v>0</v>
      </c>
      <c r="BL54" s="80">
        <f t="shared" si="83"/>
        <v>0</v>
      </c>
      <c r="BM54" s="80">
        <f t="shared" si="83"/>
        <v>0</v>
      </c>
      <c r="BN54" s="80">
        <f t="shared" si="83"/>
        <v>0</v>
      </c>
      <c r="BO54" s="80">
        <f t="shared" si="83"/>
        <v>0</v>
      </c>
      <c r="BP54" s="80">
        <f t="shared" si="83"/>
        <v>0</v>
      </c>
      <c r="BQ54" s="80">
        <f t="shared" si="83"/>
        <v>0</v>
      </c>
      <c r="BR54" s="80">
        <f t="shared" si="83"/>
        <v>0</v>
      </c>
      <c r="BS54" s="80">
        <f t="shared" si="83"/>
        <v>0</v>
      </c>
      <c r="BT54" s="80">
        <f t="shared" si="83"/>
        <v>0</v>
      </c>
      <c r="BU54" s="80">
        <f t="shared" si="83"/>
        <v>0</v>
      </c>
      <c r="BV54" s="80">
        <f t="shared" si="83"/>
        <v>0</v>
      </c>
      <c r="BW54" s="80">
        <f t="shared" si="83"/>
        <v>0</v>
      </c>
      <c r="BX54" s="80">
        <f t="shared" si="83"/>
        <v>0</v>
      </c>
      <c r="BY54" s="80">
        <f t="shared" ref="BY54:CN69" si="106">IF(BY$4&lt;$E54,0,IF(BY$4&lt;$K54,$I54/$C$10,IF(BY$4&lt;$L54,$J54,0)))</f>
        <v>0</v>
      </c>
      <c r="BZ54" s="80">
        <f t="shared" si="106"/>
        <v>0</v>
      </c>
      <c r="CA54" s="80">
        <f t="shared" si="106"/>
        <v>0</v>
      </c>
      <c r="CB54" s="80">
        <f t="shared" si="106"/>
        <v>0</v>
      </c>
      <c r="CC54" s="80">
        <f t="shared" si="106"/>
        <v>0</v>
      </c>
      <c r="CD54" s="80">
        <f t="shared" si="106"/>
        <v>0</v>
      </c>
      <c r="CE54" s="80">
        <f t="shared" si="106"/>
        <v>0</v>
      </c>
      <c r="CF54" s="80">
        <f t="shared" si="106"/>
        <v>0</v>
      </c>
      <c r="CG54" s="80">
        <f t="shared" si="106"/>
        <v>0</v>
      </c>
      <c r="CH54" s="80">
        <f t="shared" si="106"/>
        <v>0</v>
      </c>
      <c r="CI54" s="80">
        <f t="shared" si="106"/>
        <v>0</v>
      </c>
      <c r="CJ54" s="80">
        <f t="shared" si="106"/>
        <v>0</v>
      </c>
      <c r="CK54" s="80">
        <f t="shared" si="106"/>
        <v>0</v>
      </c>
      <c r="CL54" s="80">
        <f t="shared" si="106"/>
        <v>0</v>
      </c>
      <c r="CM54" s="80">
        <f t="shared" si="106"/>
        <v>0</v>
      </c>
      <c r="CN54" s="80">
        <f t="shared" si="106"/>
        <v>0</v>
      </c>
      <c r="CO54" s="80">
        <f t="shared" si="98"/>
        <v>0</v>
      </c>
      <c r="CP54" s="80">
        <f t="shared" si="98"/>
        <v>0</v>
      </c>
      <c r="CQ54" s="80">
        <f t="shared" si="98"/>
        <v>0</v>
      </c>
      <c r="CR54" s="80">
        <f t="shared" si="98"/>
        <v>0</v>
      </c>
      <c r="CS54" s="80">
        <f t="shared" si="98"/>
        <v>0</v>
      </c>
      <c r="CT54" s="80">
        <f t="shared" si="98"/>
        <v>0</v>
      </c>
      <c r="CU54" s="80">
        <f t="shared" si="98"/>
        <v>0</v>
      </c>
      <c r="CV54" s="80">
        <f t="shared" si="98"/>
        <v>0</v>
      </c>
      <c r="CW54" s="80">
        <f t="shared" si="98"/>
        <v>0</v>
      </c>
      <c r="CX54" s="80">
        <f t="shared" si="98"/>
        <v>0</v>
      </c>
      <c r="CY54" s="80">
        <f t="shared" si="98"/>
        <v>0</v>
      </c>
      <c r="CZ54" s="80">
        <f t="shared" si="98"/>
        <v>0</v>
      </c>
      <c r="DA54" s="80">
        <f t="shared" si="98"/>
        <v>0</v>
      </c>
      <c r="DB54" s="80">
        <f t="shared" si="98"/>
        <v>0</v>
      </c>
      <c r="DC54" s="80">
        <f t="shared" si="98"/>
        <v>0</v>
      </c>
      <c r="DD54" s="80">
        <f t="shared" si="98"/>
        <v>0</v>
      </c>
      <c r="DE54" s="80">
        <f t="shared" ref="DE54:DT69" si="107">IF(DE$4&lt;$E54,0,IF(DE$4&lt;$K54,$I54/$C$10,IF(DE$4&lt;$L54,$J54,0)))</f>
        <v>0</v>
      </c>
      <c r="DF54" s="80">
        <f t="shared" si="107"/>
        <v>0</v>
      </c>
      <c r="DG54" s="80">
        <f t="shared" si="107"/>
        <v>0</v>
      </c>
      <c r="DH54" s="80">
        <f t="shared" si="107"/>
        <v>0</v>
      </c>
      <c r="DI54" s="80">
        <f t="shared" si="107"/>
        <v>0</v>
      </c>
      <c r="DJ54" s="80">
        <f t="shared" si="107"/>
        <v>0</v>
      </c>
      <c r="DK54" s="80">
        <f t="shared" si="107"/>
        <v>0</v>
      </c>
      <c r="DL54" s="80">
        <f t="shared" si="107"/>
        <v>0</v>
      </c>
      <c r="DM54" s="80">
        <f t="shared" si="107"/>
        <v>0</v>
      </c>
      <c r="DN54" s="80">
        <f t="shared" si="107"/>
        <v>0</v>
      </c>
      <c r="DO54" s="80">
        <f t="shared" si="107"/>
        <v>0</v>
      </c>
      <c r="DP54" s="80">
        <f t="shared" si="107"/>
        <v>0</v>
      </c>
      <c r="DQ54" s="80">
        <f t="shared" si="107"/>
        <v>0</v>
      </c>
      <c r="DR54" s="80">
        <f t="shared" si="107"/>
        <v>0</v>
      </c>
      <c r="DS54" s="80">
        <f t="shared" si="107"/>
        <v>0</v>
      </c>
      <c r="DT54" s="80">
        <f t="shared" si="107"/>
        <v>0</v>
      </c>
      <c r="DU54" s="80">
        <f t="shared" si="99"/>
        <v>0</v>
      </c>
      <c r="DV54" s="80">
        <f t="shared" si="99"/>
        <v>0</v>
      </c>
      <c r="DW54" s="80">
        <f t="shared" si="99"/>
        <v>0</v>
      </c>
      <c r="DX54" s="80">
        <f t="shared" si="99"/>
        <v>0</v>
      </c>
      <c r="DY54" s="80">
        <f t="shared" si="99"/>
        <v>0</v>
      </c>
      <c r="DZ54" s="80">
        <f t="shared" si="99"/>
        <v>0</v>
      </c>
      <c r="EA54" s="80">
        <f t="shared" si="99"/>
        <v>0</v>
      </c>
      <c r="EB54" s="80">
        <f t="shared" si="99"/>
        <v>0</v>
      </c>
      <c r="EC54" s="80">
        <f t="shared" si="99"/>
        <v>0</v>
      </c>
      <c r="ED54" s="80">
        <f t="shared" si="99"/>
        <v>0</v>
      </c>
      <c r="EE54" s="80">
        <f t="shared" si="99"/>
        <v>0</v>
      </c>
      <c r="EF54" s="80">
        <f t="shared" si="99"/>
        <v>0</v>
      </c>
      <c r="EG54" s="80">
        <f t="shared" si="99"/>
        <v>0</v>
      </c>
      <c r="EH54" s="80">
        <f t="shared" si="99"/>
        <v>0</v>
      </c>
      <c r="EI54" s="80">
        <f t="shared" si="99"/>
        <v>0</v>
      </c>
      <c r="EJ54" s="80">
        <f t="shared" si="99"/>
        <v>0</v>
      </c>
      <c r="EK54" s="80">
        <f t="shared" si="100"/>
        <v>0</v>
      </c>
      <c r="EL54" s="80">
        <f t="shared" si="100"/>
        <v>0</v>
      </c>
      <c r="EM54" s="80">
        <f t="shared" si="100"/>
        <v>0</v>
      </c>
      <c r="EN54" s="80">
        <f t="shared" si="100"/>
        <v>0</v>
      </c>
      <c r="EO54" s="80">
        <f t="shared" si="100"/>
        <v>0</v>
      </c>
      <c r="EP54" s="80">
        <f t="shared" si="100"/>
        <v>0</v>
      </c>
      <c r="EQ54" s="80">
        <f t="shared" si="100"/>
        <v>0</v>
      </c>
      <c r="ER54" s="80">
        <f t="shared" si="100"/>
        <v>0</v>
      </c>
      <c r="ES54" s="80">
        <f t="shared" si="100"/>
        <v>0</v>
      </c>
      <c r="ET54" s="80">
        <f t="shared" si="94"/>
        <v>0</v>
      </c>
      <c r="EU54" s="80">
        <f t="shared" si="94"/>
        <v>0</v>
      </c>
      <c r="EV54" s="80">
        <f t="shared" si="94"/>
        <v>0</v>
      </c>
      <c r="EW54" s="80">
        <f t="shared" si="94"/>
        <v>0</v>
      </c>
      <c r="EX54" s="80">
        <f t="shared" si="94"/>
        <v>0</v>
      </c>
      <c r="EY54" s="80">
        <f t="shared" si="94"/>
        <v>0</v>
      </c>
      <c r="EZ54" s="80">
        <f t="shared" si="94"/>
        <v>0</v>
      </c>
      <c r="FA54" s="80">
        <f t="shared" si="94"/>
        <v>0</v>
      </c>
      <c r="FB54" s="80">
        <f t="shared" si="94"/>
        <v>0</v>
      </c>
      <c r="FC54" s="80">
        <f t="shared" si="94"/>
        <v>0</v>
      </c>
      <c r="FD54" s="80">
        <f t="shared" si="94"/>
        <v>0</v>
      </c>
      <c r="FE54" s="80">
        <f t="shared" si="94"/>
        <v>0</v>
      </c>
      <c r="FF54" s="80">
        <f t="shared" si="94"/>
        <v>0</v>
      </c>
      <c r="FG54" s="80">
        <f t="shared" si="94"/>
        <v>0</v>
      </c>
      <c r="FH54" s="80">
        <f t="shared" si="94"/>
        <v>0</v>
      </c>
      <c r="FI54" s="80">
        <f t="shared" si="101"/>
        <v>0</v>
      </c>
      <c r="FJ54" s="80">
        <f t="shared" si="101"/>
        <v>0</v>
      </c>
      <c r="FK54" s="80">
        <f t="shared" si="101"/>
        <v>0</v>
      </c>
      <c r="FL54" s="80">
        <f t="shared" si="101"/>
        <v>0</v>
      </c>
      <c r="FM54" s="80">
        <f t="shared" si="101"/>
        <v>0</v>
      </c>
      <c r="FN54" s="80">
        <f t="shared" si="101"/>
        <v>0</v>
      </c>
      <c r="FO54" s="80">
        <f t="shared" si="101"/>
        <v>0</v>
      </c>
      <c r="FP54" s="80">
        <f t="shared" si="101"/>
        <v>0</v>
      </c>
      <c r="FQ54" s="80">
        <f t="shared" si="101"/>
        <v>0</v>
      </c>
      <c r="FR54" s="80">
        <f t="shared" si="101"/>
        <v>0</v>
      </c>
      <c r="FS54" s="80">
        <f t="shared" si="101"/>
        <v>0</v>
      </c>
      <c r="FT54" s="80">
        <f t="shared" si="101"/>
        <v>0</v>
      </c>
      <c r="FU54" s="80">
        <f t="shared" si="101"/>
        <v>0</v>
      </c>
      <c r="FV54" s="80">
        <f t="shared" si="101"/>
        <v>0</v>
      </c>
      <c r="FW54" s="80">
        <f t="shared" si="102"/>
        <v>0</v>
      </c>
      <c r="FX54" s="80">
        <f t="shared" si="102"/>
        <v>0</v>
      </c>
      <c r="FY54" s="80">
        <f t="shared" si="102"/>
        <v>0</v>
      </c>
      <c r="FZ54" s="80">
        <f t="shared" si="102"/>
        <v>0</v>
      </c>
      <c r="GA54" s="80">
        <f t="shared" si="102"/>
        <v>0</v>
      </c>
      <c r="GB54" s="80">
        <f t="shared" si="102"/>
        <v>0</v>
      </c>
      <c r="GC54" s="80">
        <f t="shared" si="102"/>
        <v>0</v>
      </c>
      <c r="GD54" s="80">
        <f t="shared" si="102"/>
        <v>0</v>
      </c>
      <c r="GE54" s="80">
        <f t="shared" si="102"/>
        <v>0</v>
      </c>
      <c r="GF54" s="80">
        <f t="shared" si="95"/>
        <v>0</v>
      </c>
      <c r="GG54" s="80">
        <f t="shared" si="95"/>
        <v>0</v>
      </c>
      <c r="GH54" s="80">
        <f t="shared" si="95"/>
        <v>0</v>
      </c>
      <c r="GI54" s="80">
        <f t="shared" si="95"/>
        <v>0</v>
      </c>
      <c r="GJ54" s="80">
        <f t="shared" si="95"/>
        <v>0</v>
      </c>
      <c r="GK54" s="80">
        <f t="shared" si="95"/>
        <v>0</v>
      </c>
      <c r="GL54" s="80">
        <f t="shared" si="95"/>
        <v>0</v>
      </c>
      <c r="GM54" s="80">
        <f t="shared" si="95"/>
        <v>0</v>
      </c>
      <c r="GN54" s="80">
        <f t="shared" si="95"/>
        <v>0</v>
      </c>
      <c r="GO54" s="80">
        <f t="shared" si="95"/>
        <v>0</v>
      </c>
      <c r="GP54" s="80">
        <f t="shared" si="95"/>
        <v>0</v>
      </c>
      <c r="GQ54" s="80">
        <f t="shared" si="95"/>
        <v>0</v>
      </c>
      <c r="GR54" s="80">
        <f t="shared" si="95"/>
        <v>0</v>
      </c>
      <c r="GS54" s="80">
        <f t="shared" si="95"/>
        <v>0</v>
      </c>
      <c r="GT54" s="80">
        <f t="shared" si="95"/>
        <v>0</v>
      </c>
      <c r="GU54" s="80">
        <f t="shared" si="95"/>
        <v>0</v>
      </c>
      <c r="GV54" s="80">
        <f t="shared" si="92"/>
        <v>0</v>
      </c>
      <c r="GW54" s="80">
        <f t="shared" si="92"/>
        <v>0</v>
      </c>
      <c r="GX54" s="80">
        <f t="shared" si="92"/>
        <v>0</v>
      </c>
      <c r="GY54" s="80">
        <f t="shared" si="92"/>
        <v>0</v>
      </c>
      <c r="GZ54" s="80">
        <f t="shared" si="92"/>
        <v>0</v>
      </c>
      <c r="HA54" s="80">
        <f t="shared" si="92"/>
        <v>0</v>
      </c>
      <c r="HB54" s="80">
        <f t="shared" si="92"/>
        <v>0</v>
      </c>
      <c r="HC54" s="80">
        <f t="shared" si="92"/>
        <v>0</v>
      </c>
      <c r="HD54" s="80">
        <f t="shared" si="92"/>
        <v>0</v>
      </c>
      <c r="HE54" s="80">
        <f t="shared" si="92"/>
        <v>0</v>
      </c>
      <c r="HF54" s="80">
        <f t="shared" si="92"/>
        <v>0</v>
      </c>
      <c r="HG54" s="80">
        <f t="shared" si="92"/>
        <v>0</v>
      </c>
      <c r="HH54" s="80">
        <f t="shared" si="92"/>
        <v>0</v>
      </c>
      <c r="HI54" s="80">
        <f t="shared" si="92"/>
        <v>0</v>
      </c>
      <c r="HJ54" s="80">
        <f t="shared" si="92"/>
        <v>0</v>
      </c>
      <c r="HK54" s="80">
        <f t="shared" si="92"/>
        <v>0</v>
      </c>
      <c r="HL54" s="80">
        <f t="shared" si="96"/>
        <v>0</v>
      </c>
      <c r="HM54" s="80">
        <f t="shared" si="96"/>
        <v>0</v>
      </c>
      <c r="HN54" s="80">
        <f t="shared" si="96"/>
        <v>0</v>
      </c>
      <c r="HO54" s="80">
        <f t="shared" si="96"/>
        <v>0</v>
      </c>
      <c r="HP54" s="80">
        <f t="shared" si="96"/>
        <v>0</v>
      </c>
      <c r="HQ54" s="80">
        <f t="shared" si="96"/>
        <v>0</v>
      </c>
      <c r="HR54" s="80">
        <f t="shared" si="96"/>
        <v>0</v>
      </c>
      <c r="HS54" s="80">
        <f t="shared" si="96"/>
        <v>0</v>
      </c>
      <c r="HT54" s="80">
        <f t="shared" si="96"/>
        <v>0</v>
      </c>
      <c r="HU54" s="80">
        <f t="shared" si="96"/>
        <v>0</v>
      </c>
      <c r="HV54" s="80">
        <f t="shared" si="96"/>
        <v>0</v>
      </c>
      <c r="HW54" s="80">
        <f t="shared" si="96"/>
        <v>0</v>
      </c>
      <c r="HX54" s="80">
        <f t="shared" si="96"/>
        <v>0</v>
      </c>
      <c r="HY54" s="80">
        <f t="shared" si="96"/>
        <v>0</v>
      </c>
      <c r="HZ54" s="80">
        <f t="shared" si="96"/>
        <v>0</v>
      </c>
      <c r="IA54" s="80">
        <f t="shared" si="96"/>
        <v>0</v>
      </c>
      <c r="IB54" s="80">
        <f t="shared" si="103"/>
        <v>0</v>
      </c>
      <c r="IC54" s="80">
        <f t="shared" si="103"/>
        <v>0</v>
      </c>
      <c r="ID54" s="80">
        <f t="shared" si="103"/>
        <v>0</v>
      </c>
      <c r="IE54" s="80">
        <f t="shared" si="103"/>
        <v>0</v>
      </c>
      <c r="IF54" s="80">
        <f t="shared" si="103"/>
        <v>0</v>
      </c>
      <c r="IG54" s="80">
        <f t="shared" si="103"/>
        <v>0</v>
      </c>
      <c r="IH54" s="80">
        <f t="shared" si="103"/>
        <v>0</v>
      </c>
      <c r="II54" s="80">
        <f t="shared" si="103"/>
        <v>0</v>
      </c>
      <c r="IJ54" s="80">
        <f t="shared" si="103"/>
        <v>0</v>
      </c>
      <c r="IK54" s="80">
        <f t="shared" si="103"/>
        <v>0</v>
      </c>
      <c r="IL54" s="80">
        <f t="shared" si="103"/>
        <v>0</v>
      </c>
      <c r="IM54" s="80">
        <f t="shared" si="103"/>
        <v>0</v>
      </c>
      <c r="IN54" s="80">
        <f t="shared" si="103"/>
        <v>0</v>
      </c>
      <c r="IO54" s="80">
        <f t="shared" si="93"/>
        <v>0</v>
      </c>
      <c r="IP54" s="80">
        <f t="shared" si="93"/>
        <v>0</v>
      </c>
      <c r="IQ54" s="80">
        <f t="shared" si="93"/>
        <v>0</v>
      </c>
      <c r="IR54" s="80">
        <f t="shared" si="93"/>
        <v>0</v>
      </c>
      <c r="IS54" s="80">
        <f t="shared" si="91"/>
        <v>0</v>
      </c>
      <c r="IT54" s="80">
        <f t="shared" si="91"/>
        <v>0</v>
      </c>
      <c r="IU54" s="80">
        <f t="shared" si="91"/>
        <v>0</v>
      </c>
      <c r="IV54" s="80">
        <f t="shared" si="91"/>
        <v>0</v>
      </c>
      <c r="IW54" s="80">
        <f t="shared" si="91"/>
        <v>0</v>
      </c>
      <c r="IX54" s="80">
        <f t="shared" si="91"/>
        <v>0</v>
      </c>
      <c r="IY54" s="80">
        <f t="shared" si="91"/>
        <v>0</v>
      </c>
      <c r="IZ54" s="80">
        <f t="shared" si="91"/>
        <v>0</v>
      </c>
      <c r="JA54" s="80">
        <f t="shared" si="90"/>
        <v>0</v>
      </c>
      <c r="JB54" s="80">
        <f t="shared" si="90"/>
        <v>0</v>
      </c>
      <c r="JC54" s="80">
        <f t="shared" si="90"/>
        <v>0</v>
      </c>
      <c r="JD54" s="80">
        <f t="shared" si="90"/>
        <v>0</v>
      </c>
      <c r="JE54" s="80">
        <f t="shared" si="90"/>
        <v>0</v>
      </c>
      <c r="JF54" s="80">
        <f t="shared" si="90"/>
        <v>0</v>
      </c>
      <c r="JG54" s="80">
        <f t="shared" si="90"/>
        <v>0</v>
      </c>
      <c r="JH54" s="80">
        <f t="shared" si="90"/>
        <v>0</v>
      </c>
      <c r="JI54" s="80">
        <f t="shared" si="90"/>
        <v>0</v>
      </c>
    </row>
    <row r="55" spans="5:269" x14ac:dyDescent="0.25">
      <c r="E55">
        <f t="shared" si="26"/>
        <v>51</v>
      </c>
      <c r="F55">
        <f t="shared" si="20"/>
        <v>0</v>
      </c>
      <c r="G55">
        <f t="shared" si="27"/>
        <v>156</v>
      </c>
      <c r="H55" s="86">
        <f t="shared" si="21"/>
        <v>1</v>
      </c>
      <c r="I55" s="80">
        <f t="shared" si="22"/>
        <v>0</v>
      </c>
      <c r="J55" s="80">
        <f t="shared" si="31"/>
        <v>0</v>
      </c>
      <c r="K55">
        <f t="shared" si="23"/>
        <v>55</v>
      </c>
      <c r="L55">
        <f t="shared" si="24"/>
        <v>199</v>
      </c>
      <c r="M55">
        <f t="shared" si="28"/>
        <v>47300</v>
      </c>
      <c r="O55" s="80">
        <f t="shared" si="104"/>
        <v>0</v>
      </c>
      <c r="P55" s="80">
        <f t="shared" si="104"/>
        <v>0</v>
      </c>
      <c r="Q55" s="80">
        <f t="shared" si="104"/>
        <v>0</v>
      </c>
      <c r="R55" s="80">
        <f t="shared" si="104"/>
        <v>0</v>
      </c>
      <c r="S55" s="80">
        <f t="shared" si="104"/>
        <v>0</v>
      </c>
      <c r="T55" s="80">
        <f t="shared" si="104"/>
        <v>0</v>
      </c>
      <c r="U55" s="80">
        <f t="shared" si="104"/>
        <v>0</v>
      </c>
      <c r="V55" s="80">
        <f t="shared" si="104"/>
        <v>0</v>
      </c>
      <c r="W55" s="80">
        <f t="shared" si="104"/>
        <v>0</v>
      </c>
      <c r="X55" s="80">
        <f t="shared" si="104"/>
        <v>0</v>
      </c>
      <c r="Y55" s="80">
        <f t="shared" si="104"/>
        <v>0</v>
      </c>
      <c r="Z55" s="80">
        <f t="shared" si="104"/>
        <v>0</v>
      </c>
      <c r="AA55" s="80">
        <f t="shared" si="104"/>
        <v>0</v>
      </c>
      <c r="AB55" s="80">
        <f t="shared" si="104"/>
        <v>0</v>
      </c>
      <c r="AC55" s="80">
        <f t="shared" si="104"/>
        <v>0</v>
      </c>
      <c r="AD55" s="80">
        <f t="shared" si="104"/>
        <v>0</v>
      </c>
      <c r="AE55" s="80">
        <f t="shared" si="89"/>
        <v>0</v>
      </c>
      <c r="AF55" s="80">
        <f t="shared" si="89"/>
        <v>0</v>
      </c>
      <c r="AG55" s="80">
        <f t="shared" si="89"/>
        <v>0</v>
      </c>
      <c r="AH55" s="80">
        <f t="shared" si="89"/>
        <v>0</v>
      </c>
      <c r="AI55" s="80">
        <f t="shared" si="89"/>
        <v>0</v>
      </c>
      <c r="AJ55" s="80">
        <f t="shared" si="89"/>
        <v>0</v>
      </c>
      <c r="AK55" s="80">
        <f t="shared" si="89"/>
        <v>0</v>
      </c>
      <c r="AL55" s="80">
        <f t="shared" si="89"/>
        <v>0</v>
      </c>
      <c r="AM55" s="80">
        <f t="shared" si="89"/>
        <v>0</v>
      </c>
      <c r="AN55" s="80">
        <f t="shared" si="89"/>
        <v>0</v>
      </c>
      <c r="AO55" s="80">
        <f t="shared" si="89"/>
        <v>0</v>
      </c>
      <c r="AP55" s="80">
        <f t="shared" si="89"/>
        <v>0</v>
      </c>
      <c r="AQ55" s="80">
        <f t="shared" si="89"/>
        <v>0</v>
      </c>
      <c r="AR55" s="80">
        <f t="shared" si="89"/>
        <v>0</v>
      </c>
      <c r="AS55" s="80">
        <f t="shared" si="89"/>
        <v>0</v>
      </c>
      <c r="AT55" s="80">
        <f t="shared" si="89"/>
        <v>0</v>
      </c>
      <c r="AU55" s="80">
        <f t="shared" ref="AU55:BJ70" si="108">IF(AU$4&lt;$E55,0,IF(AU$4&lt;$K55,$I55/$C$10,IF(AU$4&lt;$L55,$J55,0)))</f>
        <v>0</v>
      </c>
      <c r="AV55" s="80">
        <f t="shared" si="108"/>
        <v>0</v>
      </c>
      <c r="AW55" s="80">
        <f t="shared" si="108"/>
        <v>0</v>
      </c>
      <c r="AX55" s="80">
        <f t="shared" si="108"/>
        <v>0</v>
      </c>
      <c r="AY55" s="80">
        <f t="shared" si="108"/>
        <v>0</v>
      </c>
      <c r="AZ55" s="80">
        <f t="shared" si="108"/>
        <v>0</v>
      </c>
      <c r="BA55" s="80">
        <f t="shared" si="108"/>
        <v>0</v>
      </c>
      <c r="BB55" s="80">
        <f t="shared" si="108"/>
        <v>0</v>
      </c>
      <c r="BC55" s="80">
        <f t="shared" si="108"/>
        <v>0</v>
      </c>
      <c r="BD55" s="80">
        <f t="shared" si="108"/>
        <v>0</v>
      </c>
      <c r="BE55" s="80">
        <f t="shared" si="108"/>
        <v>0</v>
      </c>
      <c r="BF55" s="80">
        <f t="shared" si="108"/>
        <v>0</v>
      </c>
      <c r="BG55" s="80">
        <f t="shared" si="108"/>
        <v>0</v>
      </c>
      <c r="BH55" s="80">
        <f t="shared" si="108"/>
        <v>0</v>
      </c>
      <c r="BI55" s="80">
        <f t="shared" si="108"/>
        <v>0</v>
      </c>
      <c r="BJ55" s="80">
        <f t="shared" si="108"/>
        <v>0</v>
      </c>
      <c r="BK55" s="80">
        <f t="shared" ref="BK55:BZ70" si="109">IF(BK$4&lt;$E55,0,IF(BK$4&lt;$K55,$I55/$C$10,IF(BK$4&lt;$L55,$J55,0)))</f>
        <v>0</v>
      </c>
      <c r="BL55" s="80">
        <f t="shared" si="109"/>
        <v>0</v>
      </c>
      <c r="BM55" s="80">
        <f t="shared" si="109"/>
        <v>0</v>
      </c>
      <c r="BN55" s="80">
        <f t="shared" si="109"/>
        <v>0</v>
      </c>
      <c r="BO55" s="80">
        <f t="shared" si="109"/>
        <v>0</v>
      </c>
      <c r="BP55" s="80">
        <f t="shared" si="109"/>
        <v>0</v>
      </c>
      <c r="BQ55" s="80">
        <f t="shared" si="109"/>
        <v>0</v>
      </c>
      <c r="BR55" s="80">
        <f t="shared" si="109"/>
        <v>0</v>
      </c>
      <c r="BS55" s="80">
        <f t="shared" si="109"/>
        <v>0</v>
      </c>
      <c r="BT55" s="80">
        <f t="shared" si="109"/>
        <v>0</v>
      </c>
      <c r="BU55" s="80">
        <f t="shared" si="109"/>
        <v>0</v>
      </c>
      <c r="BV55" s="80">
        <f t="shared" si="109"/>
        <v>0</v>
      </c>
      <c r="BW55" s="80">
        <f t="shared" si="109"/>
        <v>0</v>
      </c>
      <c r="BX55" s="80">
        <f t="shared" si="109"/>
        <v>0</v>
      </c>
      <c r="BY55" s="80">
        <f t="shared" si="109"/>
        <v>0</v>
      </c>
      <c r="BZ55" s="80">
        <f t="shared" si="109"/>
        <v>0</v>
      </c>
      <c r="CA55" s="80">
        <f t="shared" si="106"/>
        <v>0</v>
      </c>
      <c r="CB55" s="80">
        <f t="shared" si="106"/>
        <v>0</v>
      </c>
      <c r="CC55" s="80">
        <f t="shared" si="106"/>
        <v>0</v>
      </c>
      <c r="CD55" s="80">
        <f t="shared" si="106"/>
        <v>0</v>
      </c>
      <c r="CE55" s="80">
        <f t="shared" si="106"/>
        <v>0</v>
      </c>
      <c r="CF55" s="80">
        <f t="shared" si="106"/>
        <v>0</v>
      </c>
      <c r="CG55" s="80">
        <f t="shared" si="106"/>
        <v>0</v>
      </c>
      <c r="CH55" s="80">
        <f t="shared" si="106"/>
        <v>0</v>
      </c>
      <c r="CI55" s="80">
        <f t="shared" si="106"/>
        <v>0</v>
      </c>
      <c r="CJ55" s="80">
        <f t="shared" si="106"/>
        <v>0</v>
      </c>
      <c r="CK55" s="80">
        <f t="shared" si="106"/>
        <v>0</v>
      </c>
      <c r="CL55" s="80">
        <f t="shared" si="106"/>
        <v>0</v>
      </c>
      <c r="CM55" s="80">
        <f t="shared" si="106"/>
        <v>0</v>
      </c>
      <c r="CN55" s="80">
        <f t="shared" si="106"/>
        <v>0</v>
      </c>
      <c r="CO55" s="80">
        <f t="shared" si="98"/>
        <v>0</v>
      </c>
      <c r="CP55" s="80">
        <f t="shared" si="98"/>
        <v>0</v>
      </c>
      <c r="CQ55" s="80">
        <f t="shared" si="98"/>
        <v>0</v>
      </c>
      <c r="CR55" s="80">
        <f t="shared" si="98"/>
        <v>0</v>
      </c>
      <c r="CS55" s="80">
        <f t="shared" si="98"/>
        <v>0</v>
      </c>
      <c r="CT55" s="80">
        <f t="shared" si="98"/>
        <v>0</v>
      </c>
      <c r="CU55" s="80">
        <f t="shared" si="98"/>
        <v>0</v>
      </c>
      <c r="CV55" s="80">
        <f t="shared" si="98"/>
        <v>0</v>
      </c>
      <c r="CW55" s="80">
        <f t="shared" si="98"/>
        <v>0</v>
      </c>
      <c r="CX55" s="80">
        <f t="shared" si="98"/>
        <v>0</v>
      </c>
      <c r="CY55" s="80">
        <f t="shared" si="98"/>
        <v>0</v>
      </c>
      <c r="CZ55" s="80">
        <f t="shared" si="98"/>
        <v>0</v>
      </c>
      <c r="DA55" s="80">
        <f t="shared" si="98"/>
        <v>0</v>
      </c>
      <c r="DB55" s="80">
        <f t="shared" si="98"/>
        <v>0</v>
      </c>
      <c r="DC55" s="80">
        <f t="shared" si="98"/>
        <v>0</v>
      </c>
      <c r="DD55" s="80">
        <f t="shared" si="98"/>
        <v>0</v>
      </c>
      <c r="DE55" s="80">
        <f t="shared" si="107"/>
        <v>0</v>
      </c>
      <c r="DF55" s="80">
        <f t="shared" si="107"/>
        <v>0</v>
      </c>
      <c r="DG55" s="80">
        <f t="shared" si="107"/>
        <v>0</v>
      </c>
      <c r="DH55" s="80">
        <f t="shared" si="107"/>
        <v>0</v>
      </c>
      <c r="DI55" s="80">
        <f t="shared" si="107"/>
        <v>0</v>
      </c>
      <c r="DJ55" s="80">
        <f t="shared" si="107"/>
        <v>0</v>
      </c>
      <c r="DK55" s="80">
        <f t="shared" si="107"/>
        <v>0</v>
      </c>
      <c r="DL55" s="80">
        <f t="shared" si="107"/>
        <v>0</v>
      </c>
      <c r="DM55" s="80">
        <f t="shared" si="107"/>
        <v>0</v>
      </c>
      <c r="DN55" s="80">
        <f t="shared" si="107"/>
        <v>0</v>
      </c>
      <c r="DO55" s="80">
        <f t="shared" si="107"/>
        <v>0</v>
      </c>
      <c r="DP55" s="80">
        <f t="shared" si="107"/>
        <v>0</v>
      </c>
      <c r="DQ55" s="80">
        <f t="shared" si="107"/>
        <v>0</v>
      </c>
      <c r="DR55" s="80">
        <f t="shared" si="107"/>
        <v>0</v>
      </c>
      <c r="DS55" s="80">
        <f t="shared" si="107"/>
        <v>0</v>
      </c>
      <c r="DT55" s="80">
        <f t="shared" si="107"/>
        <v>0</v>
      </c>
      <c r="DU55" s="80">
        <f t="shared" si="99"/>
        <v>0</v>
      </c>
      <c r="DV55" s="80">
        <f t="shared" si="99"/>
        <v>0</v>
      </c>
      <c r="DW55" s="80">
        <f t="shared" si="99"/>
        <v>0</v>
      </c>
      <c r="DX55" s="80">
        <f t="shared" si="99"/>
        <v>0</v>
      </c>
      <c r="DY55" s="80">
        <f t="shared" si="99"/>
        <v>0</v>
      </c>
      <c r="DZ55" s="80">
        <f t="shared" si="99"/>
        <v>0</v>
      </c>
      <c r="EA55" s="80">
        <f t="shared" si="99"/>
        <v>0</v>
      </c>
      <c r="EB55" s="80">
        <f t="shared" si="99"/>
        <v>0</v>
      </c>
      <c r="EC55" s="80">
        <f t="shared" si="99"/>
        <v>0</v>
      </c>
      <c r="ED55" s="80">
        <f t="shared" si="99"/>
        <v>0</v>
      </c>
      <c r="EE55" s="80">
        <f t="shared" si="99"/>
        <v>0</v>
      </c>
      <c r="EF55" s="80">
        <f t="shared" si="99"/>
        <v>0</v>
      </c>
      <c r="EG55" s="80">
        <f t="shared" si="99"/>
        <v>0</v>
      </c>
      <c r="EH55" s="80">
        <f t="shared" si="99"/>
        <v>0</v>
      </c>
      <c r="EI55" s="80">
        <f t="shared" si="99"/>
        <v>0</v>
      </c>
      <c r="EJ55" s="80">
        <f t="shared" si="99"/>
        <v>0</v>
      </c>
      <c r="EK55" s="80">
        <f t="shared" si="100"/>
        <v>0</v>
      </c>
      <c r="EL55" s="80">
        <f t="shared" si="100"/>
        <v>0</v>
      </c>
      <c r="EM55" s="80">
        <f t="shared" si="100"/>
        <v>0</v>
      </c>
      <c r="EN55" s="80">
        <f t="shared" si="100"/>
        <v>0</v>
      </c>
      <c r="EO55" s="80">
        <f t="shared" si="100"/>
        <v>0</v>
      </c>
      <c r="EP55" s="80">
        <f t="shared" si="100"/>
        <v>0</v>
      </c>
      <c r="EQ55" s="80">
        <f t="shared" si="100"/>
        <v>0</v>
      </c>
      <c r="ER55" s="80">
        <f t="shared" si="100"/>
        <v>0</v>
      </c>
      <c r="ES55" s="80">
        <f t="shared" si="100"/>
        <v>0</v>
      </c>
      <c r="ET55" s="80">
        <f t="shared" si="94"/>
        <v>0</v>
      </c>
      <c r="EU55" s="80">
        <f t="shared" si="94"/>
        <v>0</v>
      </c>
      <c r="EV55" s="80">
        <f t="shared" si="94"/>
        <v>0</v>
      </c>
      <c r="EW55" s="80">
        <f t="shared" si="94"/>
        <v>0</v>
      </c>
      <c r="EX55" s="80">
        <f t="shared" si="94"/>
        <v>0</v>
      </c>
      <c r="EY55" s="80">
        <f t="shared" si="94"/>
        <v>0</v>
      </c>
      <c r="EZ55" s="80">
        <f t="shared" si="94"/>
        <v>0</v>
      </c>
      <c r="FA55" s="80">
        <f t="shared" si="94"/>
        <v>0</v>
      </c>
      <c r="FB55" s="80">
        <f t="shared" si="94"/>
        <v>0</v>
      </c>
      <c r="FC55" s="80">
        <f t="shared" si="94"/>
        <v>0</v>
      </c>
      <c r="FD55" s="80">
        <f t="shared" si="94"/>
        <v>0</v>
      </c>
      <c r="FE55" s="80">
        <f t="shared" si="94"/>
        <v>0</v>
      </c>
      <c r="FF55" s="80">
        <f t="shared" si="94"/>
        <v>0</v>
      </c>
      <c r="FG55" s="80">
        <f t="shared" si="94"/>
        <v>0</v>
      </c>
      <c r="FH55" s="80">
        <f t="shared" si="94"/>
        <v>0</v>
      </c>
      <c r="FI55" s="80">
        <f t="shared" si="101"/>
        <v>0</v>
      </c>
      <c r="FJ55" s="80">
        <f t="shared" si="101"/>
        <v>0</v>
      </c>
      <c r="FK55" s="80">
        <f t="shared" si="101"/>
        <v>0</v>
      </c>
      <c r="FL55" s="80">
        <f t="shared" si="101"/>
        <v>0</v>
      </c>
      <c r="FM55" s="80">
        <f t="shared" si="101"/>
        <v>0</v>
      </c>
      <c r="FN55" s="80">
        <f t="shared" si="101"/>
        <v>0</v>
      </c>
      <c r="FO55" s="80">
        <f t="shared" si="101"/>
        <v>0</v>
      </c>
      <c r="FP55" s="80">
        <f t="shared" si="101"/>
        <v>0</v>
      </c>
      <c r="FQ55" s="80">
        <f t="shared" si="101"/>
        <v>0</v>
      </c>
      <c r="FR55" s="80">
        <f t="shared" si="101"/>
        <v>0</v>
      </c>
      <c r="FS55" s="80">
        <f t="shared" si="101"/>
        <v>0</v>
      </c>
      <c r="FT55" s="80">
        <f t="shared" si="101"/>
        <v>0</v>
      </c>
      <c r="FU55" s="80">
        <f t="shared" si="101"/>
        <v>0</v>
      </c>
      <c r="FV55" s="80">
        <f t="shared" si="101"/>
        <v>0</v>
      </c>
      <c r="FW55" s="80">
        <f t="shared" si="102"/>
        <v>0</v>
      </c>
      <c r="FX55" s="80">
        <f t="shared" si="102"/>
        <v>0</v>
      </c>
      <c r="FY55" s="80">
        <f t="shared" si="102"/>
        <v>0</v>
      </c>
      <c r="FZ55" s="80">
        <f t="shared" si="102"/>
        <v>0</v>
      </c>
      <c r="GA55" s="80">
        <f t="shared" si="102"/>
        <v>0</v>
      </c>
      <c r="GB55" s="80">
        <f t="shared" si="102"/>
        <v>0</v>
      </c>
      <c r="GC55" s="80">
        <f t="shared" si="102"/>
        <v>0</v>
      </c>
      <c r="GD55" s="80">
        <f t="shared" si="102"/>
        <v>0</v>
      </c>
      <c r="GE55" s="80">
        <f t="shared" si="102"/>
        <v>0</v>
      </c>
      <c r="GF55" s="80">
        <f t="shared" si="95"/>
        <v>0</v>
      </c>
      <c r="GG55" s="80">
        <f t="shared" si="95"/>
        <v>0</v>
      </c>
      <c r="GH55" s="80">
        <f t="shared" si="95"/>
        <v>0</v>
      </c>
      <c r="GI55" s="80">
        <f t="shared" si="95"/>
        <v>0</v>
      </c>
      <c r="GJ55" s="80">
        <f t="shared" si="95"/>
        <v>0</v>
      </c>
      <c r="GK55" s="80">
        <f t="shared" si="95"/>
        <v>0</v>
      </c>
      <c r="GL55" s="80">
        <f t="shared" si="95"/>
        <v>0</v>
      </c>
      <c r="GM55" s="80">
        <f t="shared" si="95"/>
        <v>0</v>
      </c>
      <c r="GN55" s="80">
        <f t="shared" si="95"/>
        <v>0</v>
      </c>
      <c r="GO55" s="80">
        <f t="shared" si="95"/>
        <v>0</v>
      </c>
      <c r="GP55" s="80">
        <f t="shared" si="95"/>
        <v>0</v>
      </c>
      <c r="GQ55" s="80">
        <f t="shared" si="95"/>
        <v>0</v>
      </c>
      <c r="GR55" s="80">
        <f t="shared" si="95"/>
        <v>0</v>
      </c>
      <c r="GS55" s="80">
        <f t="shared" si="95"/>
        <v>0</v>
      </c>
      <c r="GT55" s="80">
        <f t="shared" si="95"/>
        <v>0</v>
      </c>
      <c r="GU55" s="80">
        <f t="shared" si="95"/>
        <v>0</v>
      </c>
      <c r="GV55" s="80">
        <f t="shared" si="92"/>
        <v>0</v>
      </c>
      <c r="GW55" s="80">
        <f t="shared" si="92"/>
        <v>0</v>
      </c>
      <c r="GX55" s="80">
        <f t="shared" si="92"/>
        <v>0</v>
      </c>
      <c r="GY55" s="80">
        <f t="shared" si="92"/>
        <v>0</v>
      </c>
      <c r="GZ55" s="80">
        <f t="shared" si="92"/>
        <v>0</v>
      </c>
      <c r="HA55" s="80">
        <f t="shared" si="92"/>
        <v>0</v>
      </c>
      <c r="HB55" s="80">
        <f t="shared" si="92"/>
        <v>0</v>
      </c>
      <c r="HC55" s="80">
        <f t="shared" si="92"/>
        <v>0</v>
      </c>
      <c r="HD55" s="80">
        <f t="shared" si="92"/>
        <v>0</v>
      </c>
      <c r="HE55" s="80">
        <f t="shared" si="92"/>
        <v>0</v>
      </c>
      <c r="HF55" s="80">
        <f t="shared" si="92"/>
        <v>0</v>
      </c>
      <c r="HG55" s="80">
        <f t="shared" si="92"/>
        <v>0</v>
      </c>
      <c r="HH55" s="80">
        <f t="shared" si="92"/>
        <v>0</v>
      </c>
      <c r="HI55" s="80">
        <f t="shared" si="92"/>
        <v>0</v>
      </c>
      <c r="HJ55" s="80">
        <f t="shared" si="92"/>
        <v>0</v>
      </c>
      <c r="HK55" s="80">
        <f t="shared" si="92"/>
        <v>0</v>
      </c>
      <c r="HL55" s="80">
        <f t="shared" si="96"/>
        <v>0</v>
      </c>
      <c r="HM55" s="80">
        <f t="shared" si="96"/>
        <v>0</v>
      </c>
      <c r="HN55" s="80">
        <f t="shared" si="96"/>
        <v>0</v>
      </c>
      <c r="HO55" s="80">
        <f t="shared" si="96"/>
        <v>0</v>
      </c>
      <c r="HP55" s="80">
        <f t="shared" si="96"/>
        <v>0</v>
      </c>
      <c r="HQ55" s="80">
        <f t="shared" si="96"/>
        <v>0</v>
      </c>
      <c r="HR55" s="80">
        <f t="shared" si="96"/>
        <v>0</v>
      </c>
      <c r="HS55" s="80">
        <f t="shared" si="96"/>
        <v>0</v>
      </c>
      <c r="HT55" s="80">
        <f t="shared" si="96"/>
        <v>0</v>
      </c>
      <c r="HU55" s="80">
        <f t="shared" si="96"/>
        <v>0</v>
      </c>
      <c r="HV55" s="80">
        <f t="shared" si="96"/>
        <v>0</v>
      </c>
      <c r="HW55" s="80">
        <f t="shared" si="96"/>
        <v>0</v>
      </c>
      <c r="HX55" s="80">
        <f t="shared" si="96"/>
        <v>0</v>
      </c>
      <c r="HY55" s="80">
        <f t="shared" si="96"/>
        <v>0</v>
      </c>
      <c r="HZ55" s="80">
        <f t="shared" si="96"/>
        <v>0</v>
      </c>
      <c r="IA55" s="80">
        <f t="shared" si="96"/>
        <v>0</v>
      </c>
      <c r="IB55" s="80">
        <f t="shared" si="103"/>
        <v>0</v>
      </c>
      <c r="IC55" s="80">
        <f t="shared" si="103"/>
        <v>0</v>
      </c>
      <c r="ID55" s="80">
        <f t="shared" si="103"/>
        <v>0</v>
      </c>
      <c r="IE55" s="80">
        <f t="shared" si="103"/>
        <v>0</v>
      </c>
      <c r="IF55" s="80">
        <f t="shared" si="103"/>
        <v>0</v>
      </c>
      <c r="IG55" s="80">
        <f t="shared" si="103"/>
        <v>0</v>
      </c>
      <c r="IH55" s="80">
        <f t="shared" si="103"/>
        <v>0</v>
      </c>
      <c r="II55" s="80">
        <f t="shared" si="103"/>
        <v>0</v>
      </c>
      <c r="IJ55" s="80">
        <f t="shared" si="103"/>
        <v>0</v>
      </c>
      <c r="IK55" s="80">
        <f t="shared" si="103"/>
        <v>0</v>
      </c>
      <c r="IL55" s="80">
        <f t="shared" si="103"/>
        <v>0</v>
      </c>
      <c r="IM55" s="80">
        <f t="shared" si="103"/>
        <v>0</v>
      </c>
      <c r="IN55" s="80">
        <f t="shared" si="103"/>
        <v>0</v>
      </c>
      <c r="IO55" s="80">
        <f t="shared" si="93"/>
        <v>0</v>
      </c>
      <c r="IP55" s="80">
        <f t="shared" si="93"/>
        <v>0</v>
      </c>
      <c r="IQ55" s="80">
        <f t="shared" si="93"/>
        <v>0</v>
      </c>
      <c r="IR55" s="80">
        <f t="shared" si="93"/>
        <v>0</v>
      </c>
      <c r="IS55" s="80">
        <f t="shared" si="91"/>
        <v>0</v>
      </c>
      <c r="IT55" s="80">
        <f t="shared" si="91"/>
        <v>0</v>
      </c>
      <c r="IU55" s="80">
        <f t="shared" si="91"/>
        <v>0</v>
      </c>
      <c r="IV55" s="80">
        <f t="shared" si="91"/>
        <v>0</v>
      </c>
      <c r="IW55" s="80">
        <f t="shared" si="91"/>
        <v>0</v>
      </c>
      <c r="IX55" s="80">
        <f t="shared" si="91"/>
        <v>0</v>
      </c>
      <c r="IY55" s="80">
        <f t="shared" si="91"/>
        <v>0</v>
      </c>
      <c r="IZ55" s="80">
        <f t="shared" si="91"/>
        <v>0</v>
      </c>
      <c r="JA55" s="80">
        <f t="shared" si="90"/>
        <v>0</v>
      </c>
      <c r="JB55" s="80">
        <f t="shared" si="90"/>
        <v>0</v>
      </c>
      <c r="JC55" s="80">
        <f t="shared" si="90"/>
        <v>0</v>
      </c>
      <c r="JD55" s="80">
        <f t="shared" si="90"/>
        <v>0</v>
      </c>
      <c r="JE55" s="80">
        <f t="shared" si="90"/>
        <v>0</v>
      </c>
      <c r="JF55" s="80">
        <f t="shared" si="90"/>
        <v>0</v>
      </c>
      <c r="JG55" s="80">
        <f t="shared" si="90"/>
        <v>0</v>
      </c>
      <c r="JH55" s="80">
        <f t="shared" si="90"/>
        <v>0</v>
      </c>
      <c r="JI55" s="80">
        <f t="shared" si="90"/>
        <v>0</v>
      </c>
    </row>
    <row r="56" spans="5:269" x14ac:dyDescent="0.25">
      <c r="E56">
        <f t="shared" si="26"/>
        <v>52</v>
      </c>
      <c r="F56">
        <f t="shared" si="20"/>
        <v>0</v>
      </c>
      <c r="G56">
        <f t="shared" si="27"/>
        <v>156</v>
      </c>
      <c r="H56" s="86">
        <f t="shared" si="21"/>
        <v>1</v>
      </c>
      <c r="I56" s="80">
        <f t="shared" si="22"/>
        <v>0</v>
      </c>
      <c r="J56" s="80">
        <f t="shared" si="31"/>
        <v>0</v>
      </c>
      <c r="K56">
        <f t="shared" si="23"/>
        <v>56</v>
      </c>
      <c r="L56">
        <f t="shared" si="24"/>
        <v>200</v>
      </c>
      <c r="M56">
        <f t="shared" si="28"/>
        <v>47331</v>
      </c>
      <c r="O56" s="80">
        <f t="shared" si="104"/>
        <v>0</v>
      </c>
      <c r="P56" s="80">
        <f t="shared" si="104"/>
        <v>0</v>
      </c>
      <c r="Q56" s="80">
        <f t="shared" si="104"/>
        <v>0</v>
      </c>
      <c r="R56" s="80">
        <f t="shared" si="104"/>
        <v>0</v>
      </c>
      <c r="S56" s="80">
        <f t="shared" si="104"/>
        <v>0</v>
      </c>
      <c r="T56" s="80">
        <f t="shared" si="104"/>
        <v>0</v>
      </c>
      <c r="U56" s="80">
        <f t="shared" si="104"/>
        <v>0</v>
      </c>
      <c r="V56" s="80">
        <f t="shared" si="104"/>
        <v>0</v>
      </c>
      <c r="W56" s="80">
        <f t="shared" si="104"/>
        <v>0</v>
      </c>
      <c r="X56" s="80">
        <f t="shared" si="104"/>
        <v>0</v>
      </c>
      <c r="Y56" s="80">
        <f t="shared" si="104"/>
        <v>0</v>
      </c>
      <c r="Z56" s="80">
        <f t="shared" si="104"/>
        <v>0</v>
      </c>
      <c r="AA56" s="80">
        <f t="shared" si="104"/>
        <v>0</v>
      </c>
      <c r="AB56" s="80">
        <f t="shared" si="104"/>
        <v>0</v>
      </c>
      <c r="AC56" s="80">
        <f t="shared" si="104"/>
        <v>0</v>
      </c>
      <c r="AD56" s="80">
        <f t="shared" si="104"/>
        <v>0</v>
      </c>
      <c r="AE56" s="80">
        <f t="shared" si="89"/>
        <v>0</v>
      </c>
      <c r="AF56" s="80">
        <f t="shared" si="89"/>
        <v>0</v>
      </c>
      <c r="AG56" s="80">
        <f t="shared" si="89"/>
        <v>0</v>
      </c>
      <c r="AH56" s="80">
        <f t="shared" si="89"/>
        <v>0</v>
      </c>
      <c r="AI56" s="80">
        <f t="shared" si="89"/>
        <v>0</v>
      </c>
      <c r="AJ56" s="80">
        <f t="shared" si="89"/>
        <v>0</v>
      </c>
      <c r="AK56" s="80">
        <f t="shared" si="89"/>
        <v>0</v>
      </c>
      <c r="AL56" s="80">
        <f t="shared" si="89"/>
        <v>0</v>
      </c>
      <c r="AM56" s="80">
        <f t="shared" si="89"/>
        <v>0</v>
      </c>
      <c r="AN56" s="80">
        <f t="shared" si="89"/>
        <v>0</v>
      </c>
      <c r="AO56" s="80">
        <f t="shared" si="89"/>
        <v>0</v>
      </c>
      <c r="AP56" s="80">
        <f t="shared" si="89"/>
        <v>0</v>
      </c>
      <c r="AQ56" s="80">
        <f t="shared" si="89"/>
        <v>0</v>
      </c>
      <c r="AR56" s="80">
        <f t="shared" si="89"/>
        <v>0</v>
      </c>
      <c r="AS56" s="80">
        <f t="shared" si="89"/>
        <v>0</v>
      </c>
      <c r="AT56" s="80">
        <f t="shared" si="89"/>
        <v>0</v>
      </c>
      <c r="AU56" s="80">
        <f t="shared" si="108"/>
        <v>0</v>
      </c>
      <c r="AV56" s="80">
        <f t="shared" si="108"/>
        <v>0</v>
      </c>
      <c r="AW56" s="80">
        <f t="shared" si="108"/>
        <v>0</v>
      </c>
      <c r="AX56" s="80">
        <f t="shared" si="108"/>
        <v>0</v>
      </c>
      <c r="AY56" s="80">
        <f t="shared" si="108"/>
        <v>0</v>
      </c>
      <c r="AZ56" s="80">
        <f t="shared" si="108"/>
        <v>0</v>
      </c>
      <c r="BA56" s="80">
        <f t="shared" si="108"/>
        <v>0</v>
      </c>
      <c r="BB56" s="80">
        <f t="shared" si="108"/>
        <v>0</v>
      </c>
      <c r="BC56" s="80">
        <f t="shared" si="108"/>
        <v>0</v>
      </c>
      <c r="BD56" s="80">
        <f t="shared" si="108"/>
        <v>0</v>
      </c>
      <c r="BE56" s="80">
        <f t="shared" si="108"/>
        <v>0</v>
      </c>
      <c r="BF56" s="80">
        <f t="shared" si="108"/>
        <v>0</v>
      </c>
      <c r="BG56" s="80">
        <f t="shared" si="108"/>
        <v>0</v>
      </c>
      <c r="BH56" s="80">
        <f t="shared" si="108"/>
        <v>0</v>
      </c>
      <c r="BI56" s="80">
        <f t="shared" si="108"/>
        <v>0</v>
      </c>
      <c r="BJ56" s="80">
        <f t="shared" si="108"/>
        <v>0</v>
      </c>
      <c r="BK56" s="80">
        <f t="shared" si="109"/>
        <v>0</v>
      </c>
      <c r="BL56" s="80">
        <f t="shared" si="109"/>
        <v>0</v>
      </c>
      <c r="BM56" s="80">
        <f t="shared" si="109"/>
        <v>0</v>
      </c>
      <c r="BN56" s="80">
        <f t="shared" si="109"/>
        <v>0</v>
      </c>
      <c r="BO56" s="80">
        <f t="shared" si="109"/>
        <v>0</v>
      </c>
      <c r="BP56" s="80">
        <f t="shared" si="109"/>
        <v>0</v>
      </c>
      <c r="BQ56" s="80">
        <f t="shared" si="109"/>
        <v>0</v>
      </c>
      <c r="BR56" s="80">
        <f t="shared" si="109"/>
        <v>0</v>
      </c>
      <c r="BS56" s="80">
        <f t="shared" si="109"/>
        <v>0</v>
      </c>
      <c r="BT56" s="80">
        <f t="shared" si="109"/>
        <v>0</v>
      </c>
      <c r="BU56" s="80">
        <f t="shared" si="109"/>
        <v>0</v>
      </c>
      <c r="BV56" s="80">
        <f t="shared" si="109"/>
        <v>0</v>
      </c>
      <c r="BW56" s="80">
        <f t="shared" si="109"/>
        <v>0</v>
      </c>
      <c r="BX56" s="80">
        <f t="shared" si="109"/>
        <v>0</v>
      </c>
      <c r="BY56" s="80">
        <f t="shared" si="109"/>
        <v>0</v>
      </c>
      <c r="BZ56" s="80">
        <f t="shared" si="109"/>
        <v>0</v>
      </c>
      <c r="CA56" s="80">
        <f t="shared" si="106"/>
        <v>0</v>
      </c>
      <c r="CB56" s="80">
        <f t="shared" si="106"/>
        <v>0</v>
      </c>
      <c r="CC56" s="80">
        <f t="shared" si="106"/>
        <v>0</v>
      </c>
      <c r="CD56" s="80">
        <f t="shared" si="106"/>
        <v>0</v>
      </c>
      <c r="CE56" s="80">
        <f t="shared" si="106"/>
        <v>0</v>
      </c>
      <c r="CF56" s="80">
        <f t="shared" si="106"/>
        <v>0</v>
      </c>
      <c r="CG56" s="80">
        <f t="shared" si="106"/>
        <v>0</v>
      </c>
      <c r="CH56" s="80">
        <f t="shared" si="106"/>
        <v>0</v>
      </c>
      <c r="CI56" s="80">
        <f t="shared" si="106"/>
        <v>0</v>
      </c>
      <c r="CJ56" s="80">
        <f t="shared" si="106"/>
        <v>0</v>
      </c>
      <c r="CK56" s="80">
        <f t="shared" si="106"/>
        <v>0</v>
      </c>
      <c r="CL56" s="80">
        <f t="shared" si="106"/>
        <v>0</v>
      </c>
      <c r="CM56" s="80">
        <f t="shared" si="106"/>
        <v>0</v>
      </c>
      <c r="CN56" s="80">
        <f t="shared" si="106"/>
        <v>0</v>
      </c>
      <c r="CO56" s="80">
        <f t="shared" si="98"/>
        <v>0</v>
      </c>
      <c r="CP56" s="80">
        <f t="shared" si="98"/>
        <v>0</v>
      </c>
      <c r="CQ56" s="80">
        <f t="shared" si="98"/>
        <v>0</v>
      </c>
      <c r="CR56" s="80">
        <f t="shared" si="98"/>
        <v>0</v>
      </c>
      <c r="CS56" s="80">
        <f t="shared" si="98"/>
        <v>0</v>
      </c>
      <c r="CT56" s="80">
        <f t="shared" si="98"/>
        <v>0</v>
      </c>
      <c r="CU56" s="80">
        <f t="shared" si="98"/>
        <v>0</v>
      </c>
      <c r="CV56" s="80">
        <f t="shared" si="98"/>
        <v>0</v>
      </c>
      <c r="CW56" s="80">
        <f t="shared" si="98"/>
        <v>0</v>
      </c>
      <c r="CX56" s="80">
        <f t="shared" si="98"/>
        <v>0</v>
      </c>
      <c r="CY56" s="80">
        <f t="shared" si="98"/>
        <v>0</v>
      </c>
      <c r="CZ56" s="80">
        <f t="shared" si="98"/>
        <v>0</v>
      </c>
      <c r="DA56" s="80">
        <f t="shared" si="98"/>
        <v>0</v>
      </c>
      <c r="DB56" s="80">
        <f t="shared" si="98"/>
        <v>0</v>
      </c>
      <c r="DC56" s="80">
        <f t="shared" si="98"/>
        <v>0</v>
      </c>
      <c r="DD56" s="80">
        <f t="shared" si="98"/>
        <v>0</v>
      </c>
      <c r="DE56" s="80">
        <f t="shared" si="107"/>
        <v>0</v>
      </c>
      <c r="DF56" s="80">
        <f t="shared" si="107"/>
        <v>0</v>
      </c>
      <c r="DG56" s="80">
        <f t="shared" si="107"/>
        <v>0</v>
      </c>
      <c r="DH56" s="80">
        <f t="shared" si="107"/>
        <v>0</v>
      </c>
      <c r="DI56" s="80">
        <f t="shared" si="107"/>
        <v>0</v>
      </c>
      <c r="DJ56" s="80">
        <f t="shared" si="107"/>
        <v>0</v>
      </c>
      <c r="DK56" s="80">
        <f t="shared" si="107"/>
        <v>0</v>
      </c>
      <c r="DL56" s="80">
        <f t="shared" si="107"/>
        <v>0</v>
      </c>
      <c r="DM56" s="80">
        <f t="shared" si="107"/>
        <v>0</v>
      </c>
      <c r="DN56" s="80">
        <f t="shared" si="107"/>
        <v>0</v>
      </c>
      <c r="DO56" s="80">
        <f t="shared" si="107"/>
        <v>0</v>
      </c>
      <c r="DP56" s="80">
        <f t="shared" si="107"/>
        <v>0</v>
      </c>
      <c r="DQ56" s="80">
        <f t="shared" si="107"/>
        <v>0</v>
      </c>
      <c r="DR56" s="80">
        <f t="shared" si="107"/>
        <v>0</v>
      </c>
      <c r="DS56" s="80">
        <f t="shared" si="107"/>
        <v>0</v>
      </c>
      <c r="DT56" s="80">
        <f t="shared" si="107"/>
        <v>0</v>
      </c>
      <c r="DU56" s="80">
        <f t="shared" si="99"/>
        <v>0</v>
      </c>
      <c r="DV56" s="80">
        <f t="shared" si="99"/>
        <v>0</v>
      </c>
      <c r="DW56" s="80">
        <f t="shared" si="99"/>
        <v>0</v>
      </c>
      <c r="DX56" s="80">
        <f t="shared" si="99"/>
        <v>0</v>
      </c>
      <c r="DY56" s="80">
        <f t="shared" si="99"/>
        <v>0</v>
      </c>
      <c r="DZ56" s="80">
        <f t="shared" si="99"/>
        <v>0</v>
      </c>
      <c r="EA56" s="80">
        <f t="shared" si="99"/>
        <v>0</v>
      </c>
      <c r="EB56" s="80">
        <f t="shared" si="99"/>
        <v>0</v>
      </c>
      <c r="EC56" s="80">
        <f t="shared" si="99"/>
        <v>0</v>
      </c>
      <c r="ED56" s="80">
        <f t="shared" si="99"/>
        <v>0</v>
      </c>
      <c r="EE56" s="80">
        <f t="shared" si="99"/>
        <v>0</v>
      </c>
      <c r="EF56" s="80">
        <f t="shared" si="99"/>
        <v>0</v>
      </c>
      <c r="EG56" s="80">
        <f t="shared" si="99"/>
        <v>0</v>
      </c>
      <c r="EH56" s="80">
        <f t="shared" si="99"/>
        <v>0</v>
      </c>
      <c r="EI56" s="80">
        <f t="shared" si="99"/>
        <v>0</v>
      </c>
      <c r="EJ56" s="80">
        <f t="shared" si="99"/>
        <v>0</v>
      </c>
      <c r="EK56" s="80">
        <f t="shared" si="100"/>
        <v>0</v>
      </c>
      <c r="EL56" s="80">
        <f t="shared" si="100"/>
        <v>0</v>
      </c>
      <c r="EM56" s="80">
        <f t="shared" si="100"/>
        <v>0</v>
      </c>
      <c r="EN56" s="80">
        <f t="shared" si="100"/>
        <v>0</v>
      </c>
      <c r="EO56" s="80">
        <f t="shared" si="100"/>
        <v>0</v>
      </c>
      <c r="EP56" s="80">
        <f t="shared" si="100"/>
        <v>0</v>
      </c>
      <c r="EQ56" s="80">
        <f t="shared" si="100"/>
        <v>0</v>
      </c>
      <c r="ER56" s="80">
        <f t="shared" si="100"/>
        <v>0</v>
      </c>
      <c r="ES56" s="80">
        <f t="shared" si="100"/>
        <v>0</v>
      </c>
      <c r="ET56" s="80">
        <f t="shared" si="94"/>
        <v>0</v>
      </c>
      <c r="EU56" s="80">
        <f t="shared" si="94"/>
        <v>0</v>
      </c>
      <c r="EV56" s="80">
        <f t="shared" si="94"/>
        <v>0</v>
      </c>
      <c r="EW56" s="80">
        <f t="shared" si="94"/>
        <v>0</v>
      </c>
      <c r="EX56" s="80">
        <f t="shared" si="94"/>
        <v>0</v>
      </c>
      <c r="EY56" s="80">
        <f t="shared" si="94"/>
        <v>0</v>
      </c>
      <c r="EZ56" s="80">
        <f t="shared" si="94"/>
        <v>0</v>
      </c>
      <c r="FA56" s="80">
        <f t="shared" si="94"/>
        <v>0</v>
      </c>
      <c r="FB56" s="80">
        <f t="shared" si="94"/>
        <v>0</v>
      </c>
      <c r="FC56" s="80">
        <f t="shared" si="94"/>
        <v>0</v>
      </c>
      <c r="FD56" s="80">
        <f t="shared" si="94"/>
        <v>0</v>
      </c>
      <c r="FE56" s="80">
        <f t="shared" si="94"/>
        <v>0</v>
      </c>
      <c r="FF56" s="80">
        <f t="shared" si="94"/>
        <v>0</v>
      </c>
      <c r="FG56" s="80">
        <f t="shared" si="94"/>
        <v>0</v>
      </c>
      <c r="FH56" s="80">
        <f t="shared" si="94"/>
        <v>0</v>
      </c>
      <c r="FI56" s="80">
        <f t="shared" si="101"/>
        <v>0</v>
      </c>
      <c r="FJ56" s="80">
        <f t="shared" si="101"/>
        <v>0</v>
      </c>
      <c r="FK56" s="80">
        <f t="shared" si="101"/>
        <v>0</v>
      </c>
      <c r="FL56" s="80">
        <f t="shared" si="101"/>
        <v>0</v>
      </c>
      <c r="FM56" s="80">
        <f t="shared" si="101"/>
        <v>0</v>
      </c>
      <c r="FN56" s="80">
        <f t="shared" si="101"/>
        <v>0</v>
      </c>
      <c r="FO56" s="80">
        <f t="shared" si="101"/>
        <v>0</v>
      </c>
      <c r="FP56" s="80">
        <f t="shared" si="101"/>
        <v>0</v>
      </c>
      <c r="FQ56" s="80">
        <f t="shared" si="101"/>
        <v>0</v>
      </c>
      <c r="FR56" s="80">
        <f t="shared" si="101"/>
        <v>0</v>
      </c>
      <c r="FS56" s="80">
        <f t="shared" si="101"/>
        <v>0</v>
      </c>
      <c r="FT56" s="80">
        <f t="shared" si="101"/>
        <v>0</v>
      </c>
      <c r="FU56" s="80">
        <f t="shared" si="101"/>
        <v>0</v>
      </c>
      <c r="FV56" s="80">
        <f t="shared" si="101"/>
        <v>0</v>
      </c>
      <c r="FW56" s="80">
        <f t="shared" si="102"/>
        <v>0</v>
      </c>
      <c r="FX56" s="80">
        <f t="shared" si="102"/>
        <v>0</v>
      </c>
      <c r="FY56" s="80">
        <f t="shared" si="102"/>
        <v>0</v>
      </c>
      <c r="FZ56" s="80">
        <f t="shared" si="102"/>
        <v>0</v>
      </c>
      <c r="GA56" s="80">
        <f t="shared" si="102"/>
        <v>0</v>
      </c>
      <c r="GB56" s="80">
        <f t="shared" si="102"/>
        <v>0</v>
      </c>
      <c r="GC56" s="80">
        <f t="shared" si="102"/>
        <v>0</v>
      </c>
      <c r="GD56" s="80">
        <f t="shared" si="102"/>
        <v>0</v>
      </c>
      <c r="GE56" s="80">
        <f t="shared" si="102"/>
        <v>0</v>
      </c>
      <c r="GF56" s="80">
        <f t="shared" si="95"/>
        <v>0</v>
      </c>
      <c r="GG56" s="80">
        <f t="shared" si="95"/>
        <v>0</v>
      </c>
      <c r="GH56" s="80">
        <f t="shared" si="95"/>
        <v>0</v>
      </c>
      <c r="GI56" s="80">
        <f t="shared" si="95"/>
        <v>0</v>
      </c>
      <c r="GJ56" s="80">
        <f t="shared" si="95"/>
        <v>0</v>
      </c>
      <c r="GK56" s="80">
        <f t="shared" si="95"/>
        <v>0</v>
      </c>
      <c r="GL56" s="80">
        <f t="shared" si="95"/>
        <v>0</v>
      </c>
      <c r="GM56" s="80">
        <f t="shared" si="95"/>
        <v>0</v>
      </c>
      <c r="GN56" s="80">
        <f t="shared" si="95"/>
        <v>0</v>
      </c>
      <c r="GO56" s="80">
        <f t="shared" si="95"/>
        <v>0</v>
      </c>
      <c r="GP56" s="80">
        <f t="shared" si="95"/>
        <v>0</v>
      </c>
      <c r="GQ56" s="80">
        <f t="shared" si="95"/>
        <v>0</v>
      </c>
      <c r="GR56" s="80">
        <f t="shared" si="95"/>
        <v>0</v>
      </c>
      <c r="GS56" s="80">
        <f t="shared" si="95"/>
        <v>0</v>
      </c>
      <c r="GT56" s="80">
        <f t="shared" si="95"/>
        <v>0</v>
      </c>
      <c r="GU56" s="80">
        <f t="shared" si="95"/>
        <v>0</v>
      </c>
      <c r="GV56" s="80">
        <f t="shared" si="92"/>
        <v>0</v>
      </c>
      <c r="GW56" s="80">
        <f t="shared" si="92"/>
        <v>0</v>
      </c>
      <c r="GX56" s="80">
        <f t="shared" si="92"/>
        <v>0</v>
      </c>
      <c r="GY56" s="80">
        <f t="shared" si="92"/>
        <v>0</v>
      </c>
      <c r="GZ56" s="80">
        <f t="shared" si="92"/>
        <v>0</v>
      </c>
      <c r="HA56" s="80">
        <f t="shared" si="92"/>
        <v>0</v>
      </c>
      <c r="HB56" s="80">
        <f t="shared" si="92"/>
        <v>0</v>
      </c>
      <c r="HC56" s="80">
        <f t="shared" si="92"/>
        <v>0</v>
      </c>
      <c r="HD56" s="80">
        <f t="shared" si="92"/>
        <v>0</v>
      </c>
      <c r="HE56" s="80">
        <f t="shared" si="92"/>
        <v>0</v>
      </c>
      <c r="HF56" s="80">
        <f t="shared" si="92"/>
        <v>0</v>
      </c>
      <c r="HG56" s="80">
        <f t="shared" si="92"/>
        <v>0</v>
      </c>
      <c r="HH56" s="80">
        <f t="shared" si="92"/>
        <v>0</v>
      </c>
      <c r="HI56" s="80">
        <f t="shared" si="92"/>
        <v>0</v>
      </c>
      <c r="HJ56" s="80">
        <f t="shared" si="92"/>
        <v>0</v>
      </c>
      <c r="HK56" s="80">
        <f t="shared" si="92"/>
        <v>0</v>
      </c>
      <c r="HL56" s="80">
        <f t="shared" si="96"/>
        <v>0</v>
      </c>
      <c r="HM56" s="80">
        <f t="shared" si="96"/>
        <v>0</v>
      </c>
      <c r="HN56" s="80">
        <f t="shared" si="96"/>
        <v>0</v>
      </c>
      <c r="HO56" s="80">
        <f t="shared" si="96"/>
        <v>0</v>
      </c>
      <c r="HP56" s="80">
        <f t="shared" si="96"/>
        <v>0</v>
      </c>
      <c r="HQ56" s="80">
        <f t="shared" si="96"/>
        <v>0</v>
      </c>
      <c r="HR56" s="80">
        <f t="shared" si="96"/>
        <v>0</v>
      </c>
      <c r="HS56" s="80">
        <f t="shared" si="96"/>
        <v>0</v>
      </c>
      <c r="HT56" s="80">
        <f t="shared" si="96"/>
        <v>0</v>
      </c>
      <c r="HU56" s="80">
        <f t="shared" si="96"/>
        <v>0</v>
      </c>
      <c r="HV56" s="80">
        <f t="shared" si="96"/>
        <v>0</v>
      </c>
      <c r="HW56" s="80">
        <f t="shared" si="96"/>
        <v>0</v>
      </c>
      <c r="HX56" s="80">
        <f t="shared" si="96"/>
        <v>0</v>
      </c>
      <c r="HY56" s="80">
        <f t="shared" si="96"/>
        <v>0</v>
      </c>
      <c r="HZ56" s="80">
        <f t="shared" si="96"/>
        <v>0</v>
      </c>
      <c r="IA56" s="80">
        <f t="shared" si="96"/>
        <v>0</v>
      </c>
      <c r="IB56" s="80">
        <f t="shared" si="103"/>
        <v>0</v>
      </c>
      <c r="IC56" s="80">
        <f t="shared" si="103"/>
        <v>0</v>
      </c>
      <c r="ID56" s="80">
        <f t="shared" si="103"/>
        <v>0</v>
      </c>
      <c r="IE56" s="80">
        <f t="shared" si="103"/>
        <v>0</v>
      </c>
      <c r="IF56" s="80">
        <f t="shared" si="103"/>
        <v>0</v>
      </c>
      <c r="IG56" s="80">
        <f t="shared" si="103"/>
        <v>0</v>
      </c>
      <c r="IH56" s="80">
        <f t="shared" si="103"/>
        <v>0</v>
      </c>
      <c r="II56" s="80">
        <f t="shared" si="103"/>
        <v>0</v>
      </c>
      <c r="IJ56" s="80">
        <f t="shared" si="103"/>
        <v>0</v>
      </c>
      <c r="IK56" s="80">
        <f t="shared" si="103"/>
        <v>0</v>
      </c>
      <c r="IL56" s="80">
        <f t="shared" si="103"/>
        <v>0</v>
      </c>
      <c r="IM56" s="80">
        <f t="shared" si="103"/>
        <v>0</v>
      </c>
      <c r="IN56" s="80">
        <f t="shared" si="103"/>
        <v>0</v>
      </c>
      <c r="IO56" s="80">
        <f t="shared" si="93"/>
        <v>0</v>
      </c>
      <c r="IP56" s="80">
        <f t="shared" si="93"/>
        <v>0</v>
      </c>
      <c r="IQ56" s="80">
        <f t="shared" si="93"/>
        <v>0</v>
      </c>
      <c r="IR56" s="80">
        <f t="shared" si="93"/>
        <v>0</v>
      </c>
      <c r="IS56" s="80">
        <f t="shared" si="91"/>
        <v>0</v>
      </c>
      <c r="IT56" s="80">
        <f t="shared" si="91"/>
        <v>0</v>
      </c>
      <c r="IU56" s="80">
        <f t="shared" si="91"/>
        <v>0</v>
      </c>
      <c r="IV56" s="80">
        <f t="shared" si="91"/>
        <v>0</v>
      </c>
      <c r="IW56" s="80">
        <f t="shared" si="91"/>
        <v>0</v>
      </c>
      <c r="IX56" s="80">
        <f t="shared" si="91"/>
        <v>0</v>
      </c>
      <c r="IY56" s="80">
        <f t="shared" si="91"/>
        <v>0</v>
      </c>
      <c r="IZ56" s="80">
        <f t="shared" si="91"/>
        <v>0</v>
      </c>
      <c r="JA56" s="80">
        <f t="shared" si="90"/>
        <v>0</v>
      </c>
      <c r="JB56" s="80">
        <f t="shared" si="90"/>
        <v>0</v>
      </c>
      <c r="JC56" s="80">
        <f t="shared" si="90"/>
        <v>0</v>
      </c>
      <c r="JD56" s="80">
        <f t="shared" si="90"/>
        <v>0</v>
      </c>
      <c r="JE56" s="80">
        <f t="shared" si="90"/>
        <v>0</v>
      </c>
      <c r="JF56" s="80">
        <f t="shared" si="90"/>
        <v>0</v>
      </c>
      <c r="JG56" s="80">
        <f t="shared" si="90"/>
        <v>0</v>
      </c>
      <c r="JH56" s="80">
        <f t="shared" si="90"/>
        <v>0</v>
      </c>
      <c r="JI56" s="80">
        <f t="shared" si="90"/>
        <v>0</v>
      </c>
    </row>
    <row r="57" spans="5:269" x14ac:dyDescent="0.25">
      <c r="E57">
        <f t="shared" si="26"/>
        <v>53</v>
      </c>
      <c r="F57">
        <f t="shared" si="20"/>
        <v>0</v>
      </c>
      <c r="G57">
        <f t="shared" si="27"/>
        <v>156</v>
      </c>
      <c r="H57" s="86">
        <f t="shared" si="21"/>
        <v>1</v>
      </c>
      <c r="I57" s="80">
        <f t="shared" si="22"/>
        <v>0</v>
      </c>
      <c r="J57" s="80">
        <f t="shared" si="31"/>
        <v>0</v>
      </c>
      <c r="K57">
        <f t="shared" si="23"/>
        <v>57</v>
      </c>
      <c r="L57">
        <f t="shared" si="24"/>
        <v>201</v>
      </c>
      <c r="M57">
        <f t="shared" si="28"/>
        <v>47362</v>
      </c>
      <c r="O57" s="80">
        <f t="shared" si="104"/>
        <v>0</v>
      </c>
      <c r="P57" s="80">
        <f t="shared" si="104"/>
        <v>0</v>
      </c>
      <c r="Q57" s="80">
        <f t="shared" si="104"/>
        <v>0</v>
      </c>
      <c r="R57" s="80">
        <f t="shared" si="104"/>
        <v>0</v>
      </c>
      <c r="S57" s="80">
        <f t="shared" si="104"/>
        <v>0</v>
      </c>
      <c r="T57" s="80">
        <f t="shared" si="104"/>
        <v>0</v>
      </c>
      <c r="U57" s="80">
        <f t="shared" si="104"/>
        <v>0</v>
      </c>
      <c r="V57" s="80">
        <f t="shared" si="104"/>
        <v>0</v>
      </c>
      <c r="W57" s="80">
        <f t="shared" si="104"/>
        <v>0</v>
      </c>
      <c r="X57" s="80">
        <f t="shared" si="104"/>
        <v>0</v>
      </c>
      <c r="Y57" s="80">
        <f t="shared" si="104"/>
        <v>0</v>
      </c>
      <c r="Z57" s="80">
        <f t="shared" si="104"/>
        <v>0</v>
      </c>
      <c r="AA57" s="80">
        <f t="shared" si="104"/>
        <v>0</v>
      </c>
      <c r="AB57" s="80">
        <f t="shared" si="104"/>
        <v>0</v>
      </c>
      <c r="AC57" s="80">
        <f t="shared" si="104"/>
        <v>0</v>
      </c>
      <c r="AD57" s="80">
        <f t="shared" si="104"/>
        <v>0</v>
      </c>
      <c r="AE57" s="80">
        <f t="shared" si="89"/>
        <v>0</v>
      </c>
      <c r="AF57" s="80">
        <f t="shared" si="89"/>
        <v>0</v>
      </c>
      <c r="AG57" s="80">
        <f t="shared" si="89"/>
        <v>0</v>
      </c>
      <c r="AH57" s="80">
        <f t="shared" si="89"/>
        <v>0</v>
      </c>
      <c r="AI57" s="80">
        <f t="shared" si="89"/>
        <v>0</v>
      </c>
      <c r="AJ57" s="80">
        <f t="shared" si="89"/>
        <v>0</v>
      </c>
      <c r="AK57" s="80">
        <f t="shared" si="89"/>
        <v>0</v>
      </c>
      <c r="AL57" s="80">
        <f t="shared" si="89"/>
        <v>0</v>
      </c>
      <c r="AM57" s="80">
        <f t="shared" si="89"/>
        <v>0</v>
      </c>
      <c r="AN57" s="80">
        <f t="shared" si="89"/>
        <v>0</v>
      </c>
      <c r="AO57" s="80">
        <f t="shared" si="89"/>
        <v>0</v>
      </c>
      <c r="AP57" s="80">
        <f t="shared" si="89"/>
        <v>0</v>
      </c>
      <c r="AQ57" s="80">
        <f t="shared" si="89"/>
        <v>0</v>
      </c>
      <c r="AR57" s="80">
        <f t="shared" si="89"/>
        <v>0</v>
      </c>
      <c r="AS57" s="80">
        <f t="shared" si="89"/>
        <v>0</v>
      </c>
      <c r="AT57" s="80">
        <f t="shared" si="89"/>
        <v>0</v>
      </c>
      <c r="AU57" s="80">
        <f t="shared" si="108"/>
        <v>0</v>
      </c>
      <c r="AV57" s="80">
        <f t="shared" si="108"/>
        <v>0</v>
      </c>
      <c r="AW57" s="80">
        <f t="shared" si="108"/>
        <v>0</v>
      </c>
      <c r="AX57" s="80">
        <f t="shared" si="108"/>
        <v>0</v>
      </c>
      <c r="AY57" s="80">
        <f t="shared" si="108"/>
        <v>0</v>
      </c>
      <c r="AZ57" s="80">
        <f t="shared" si="108"/>
        <v>0</v>
      </c>
      <c r="BA57" s="80">
        <f t="shared" si="108"/>
        <v>0</v>
      </c>
      <c r="BB57" s="80">
        <f t="shared" si="108"/>
        <v>0</v>
      </c>
      <c r="BC57" s="80">
        <f t="shared" si="108"/>
        <v>0</v>
      </c>
      <c r="BD57" s="80">
        <f t="shared" si="108"/>
        <v>0</v>
      </c>
      <c r="BE57" s="80">
        <f t="shared" si="108"/>
        <v>0</v>
      </c>
      <c r="BF57" s="80">
        <f t="shared" si="108"/>
        <v>0</v>
      </c>
      <c r="BG57" s="80">
        <f t="shared" si="108"/>
        <v>0</v>
      </c>
      <c r="BH57" s="80">
        <f t="shared" si="108"/>
        <v>0</v>
      </c>
      <c r="BI57" s="80">
        <f t="shared" si="108"/>
        <v>0</v>
      </c>
      <c r="BJ57" s="80">
        <f t="shared" si="108"/>
        <v>0</v>
      </c>
      <c r="BK57" s="80">
        <f t="shared" si="109"/>
        <v>0</v>
      </c>
      <c r="BL57" s="80">
        <f t="shared" si="109"/>
        <v>0</v>
      </c>
      <c r="BM57" s="80">
        <f t="shared" si="109"/>
        <v>0</v>
      </c>
      <c r="BN57" s="80">
        <f t="shared" si="109"/>
        <v>0</v>
      </c>
      <c r="BO57" s="80">
        <f t="shared" si="109"/>
        <v>0</v>
      </c>
      <c r="BP57" s="80">
        <f t="shared" si="109"/>
        <v>0</v>
      </c>
      <c r="BQ57" s="80">
        <f t="shared" si="109"/>
        <v>0</v>
      </c>
      <c r="BR57" s="80">
        <f t="shared" si="109"/>
        <v>0</v>
      </c>
      <c r="BS57" s="80">
        <f t="shared" si="109"/>
        <v>0</v>
      </c>
      <c r="BT57" s="80">
        <f t="shared" si="109"/>
        <v>0</v>
      </c>
      <c r="BU57" s="80">
        <f t="shared" si="109"/>
        <v>0</v>
      </c>
      <c r="BV57" s="80">
        <f t="shared" si="109"/>
        <v>0</v>
      </c>
      <c r="BW57" s="80">
        <f t="shared" si="109"/>
        <v>0</v>
      </c>
      <c r="BX57" s="80">
        <f t="shared" si="109"/>
        <v>0</v>
      </c>
      <c r="BY57" s="80">
        <f t="shared" si="109"/>
        <v>0</v>
      </c>
      <c r="BZ57" s="80">
        <f t="shared" si="109"/>
        <v>0</v>
      </c>
      <c r="CA57" s="80">
        <f t="shared" si="106"/>
        <v>0</v>
      </c>
      <c r="CB57" s="80">
        <f t="shared" si="106"/>
        <v>0</v>
      </c>
      <c r="CC57" s="80">
        <f t="shared" si="106"/>
        <v>0</v>
      </c>
      <c r="CD57" s="80">
        <f t="shared" si="106"/>
        <v>0</v>
      </c>
      <c r="CE57" s="80">
        <f t="shared" si="106"/>
        <v>0</v>
      </c>
      <c r="CF57" s="80">
        <f t="shared" si="106"/>
        <v>0</v>
      </c>
      <c r="CG57" s="80">
        <f t="shared" si="106"/>
        <v>0</v>
      </c>
      <c r="CH57" s="80">
        <f t="shared" si="106"/>
        <v>0</v>
      </c>
      <c r="CI57" s="80">
        <f t="shared" si="106"/>
        <v>0</v>
      </c>
      <c r="CJ57" s="80">
        <f t="shared" si="106"/>
        <v>0</v>
      </c>
      <c r="CK57" s="80">
        <f t="shared" si="106"/>
        <v>0</v>
      </c>
      <c r="CL57" s="80">
        <f t="shared" si="106"/>
        <v>0</v>
      </c>
      <c r="CM57" s="80">
        <f t="shared" si="106"/>
        <v>0</v>
      </c>
      <c r="CN57" s="80">
        <f t="shared" si="106"/>
        <v>0</v>
      </c>
      <c r="CO57" s="80">
        <f t="shared" si="98"/>
        <v>0</v>
      </c>
      <c r="CP57" s="80">
        <f t="shared" si="98"/>
        <v>0</v>
      </c>
      <c r="CQ57" s="80">
        <f t="shared" si="98"/>
        <v>0</v>
      </c>
      <c r="CR57" s="80">
        <f t="shared" si="98"/>
        <v>0</v>
      </c>
      <c r="CS57" s="80">
        <f t="shared" si="98"/>
        <v>0</v>
      </c>
      <c r="CT57" s="80">
        <f t="shared" si="98"/>
        <v>0</v>
      </c>
      <c r="CU57" s="80">
        <f t="shared" si="98"/>
        <v>0</v>
      </c>
      <c r="CV57" s="80">
        <f t="shared" si="98"/>
        <v>0</v>
      </c>
      <c r="CW57" s="80">
        <f t="shared" si="98"/>
        <v>0</v>
      </c>
      <c r="CX57" s="80">
        <f t="shared" si="98"/>
        <v>0</v>
      </c>
      <c r="CY57" s="80">
        <f t="shared" si="98"/>
        <v>0</v>
      </c>
      <c r="CZ57" s="80">
        <f t="shared" si="98"/>
        <v>0</v>
      </c>
      <c r="DA57" s="80">
        <f t="shared" si="98"/>
        <v>0</v>
      </c>
      <c r="DB57" s="80">
        <f t="shared" si="98"/>
        <v>0</v>
      </c>
      <c r="DC57" s="80">
        <f t="shared" si="98"/>
        <v>0</v>
      </c>
      <c r="DD57" s="80">
        <f t="shared" si="98"/>
        <v>0</v>
      </c>
      <c r="DE57" s="80">
        <f t="shared" si="107"/>
        <v>0</v>
      </c>
      <c r="DF57" s="80">
        <f t="shared" si="107"/>
        <v>0</v>
      </c>
      <c r="DG57" s="80">
        <f t="shared" si="107"/>
        <v>0</v>
      </c>
      <c r="DH57" s="80">
        <f t="shared" si="107"/>
        <v>0</v>
      </c>
      <c r="DI57" s="80">
        <f t="shared" si="107"/>
        <v>0</v>
      </c>
      <c r="DJ57" s="80">
        <f t="shared" si="107"/>
        <v>0</v>
      </c>
      <c r="DK57" s="80">
        <f t="shared" si="107"/>
        <v>0</v>
      </c>
      <c r="DL57" s="80">
        <f t="shared" si="107"/>
        <v>0</v>
      </c>
      <c r="DM57" s="80">
        <f t="shared" si="107"/>
        <v>0</v>
      </c>
      <c r="DN57" s="80">
        <f t="shared" si="107"/>
        <v>0</v>
      </c>
      <c r="DO57" s="80">
        <f t="shared" si="107"/>
        <v>0</v>
      </c>
      <c r="DP57" s="80">
        <f t="shared" si="107"/>
        <v>0</v>
      </c>
      <c r="DQ57" s="80">
        <f t="shared" si="107"/>
        <v>0</v>
      </c>
      <c r="DR57" s="80">
        <f t="shared" si="107"/>
        <v>0</v>
      </c>
      <c r="DS57" s="80">
        <f t="shared" si="107"/>
        <v>0</v>
      </c>
      <c r="DT57" s="80">
        <f t="shared" si="107"/>
        <v>0</v>
      </c>
      <c r="DU57" s="80">
        <f t="shared" si="99"/>
        <v>0</v>
      </c>
      <c r="DV57" s="80">
        <f t="shared" si="99"/>
        <v>0</v>
      </c>
      <c r="DW57" s="80">
        <f t="shared" si="99"/>
        <v>0</v>
      </c>
      <c r="DX57" s="80">
        <f t="shared" si="99"/>
        <v>0</v>
      </c>
      <c r="DY57" s="80">
        <f t="shared" si="99"/>
        <v>0</v>
      </c>
      <c r="DZ57" s="80">
        <f t="shared" si="99"/>
        <v>0</v>
      </c>
      <c r="EA57" s="80">
        <f t="shared" si="99"/>
        <v>0</v>
      </c>
      <c r="EB57" s="80">
        <f t="shared" si="99"/>
        <v>0</v>
      </c>
      <c r="EC57" s="80">
        <f t="shared" si="99"/>
        <v>0</v>
      </c>
      <c r="ED57" s="80">
        <f t="shared" si="99"/>
        <v>0</v>
      </c>
      <c r="EE57" s="80">
        <f t="shared" si="99"/>
        <v>0</v>
      </c>
      <c r="EF57" s="80">
        <f t="shared" si="99"/>
        <v>0</v>
      </c>
      <c r="EG57" s="80">
        <f t="shared" si="99"/>
        <v>0</v>
      </c>
      <c r="EH57" s="80">
        <f t="shared" si="99"/>
        <v>0</v>
      </c>
      <c r="EI57" s="80">
        <f t="shared" si="99"/>
        <v>0</v>
      </c>
      <c r="EJ57" s="80">
        <f t="shared" si="99"/>
        <v>0</v>
      </c>
      <c r="EK57" s="80">
        <f t="shared" si="100"/>
        <v>0</v>
      </c>
      <c r="EL57" s="80">
        <f t="shared" si="100"/>
        <v>0</v>
      </c>
      <c r="EM57" s="80">
        <f t="shared" si="100"/>
        <v>0</v>
      </c>
      <c r="EN57" s="80">
        <f t="shared" si="100"/>
        <v>0</v>
      </c>
      <c r="EO57" s="80">
        <f t="shared" si="100"/>
        <v>0</v>
      </c>
      <c r="EP57" s="80">
        <f t="shared" si="100"/>
        <v>0</v>
      </c>
      <c r="EQ57" s="80">
        <f t="shared" si="100"/>
        <v>0</v>
      </c>
      <c r="ER57" s="80">
        <f t="shared" si="100"/>
        <v>0</v>
      </c>
      <c r="ES57" s="80">
        <f t="shared" si="100"/>
        <v>0</v>
      </c>
      <c r="ET57" s="80">
        <f t="shared" si="94"/>
        <v>0</v>
      </c>
      <c r="EU57" s="80">
        <f t="shared" si="94"/>
        <v>0</v>
      </c>
      <c r="EV57" s="80">
        <f t="shared" si="94"/>
        <v>0</v>
      </c>
      <c r="EW57" s="80">
        <f t="shared" si="94"/>
        <v>0</v>
      </c>
      <c r="EX57" s="80">
        <f t="shared" si="94"/>
        <v>0</v>
      </c>
      <c r="EY57" s="80">
        <f t="shared" si="94"/>
        <v>0</v>
      </c>
      <c r="EZ57" s="80">
        <f t="shared" si="94"/>
        <v>0</v>
      </c>
      <c r="FA57" s="80">
        <f t="shared" si="94"/>
        <v>0</v>
      </c>
      <c r="FB57" s="80">
        <f t="shared" si="94"/>
        <v>0</v>
      </c>
      <c r="FC57" s="80">
        <f t="shared" si="94"/>
        <v>0</v>
      </c>
      <c r="FD57" s="80">
        <f t="shared" si="94"/>
        <v>0</v>
      </c>
      <c r="FE57" s="80">
        <f t="shared" si="94"/>
        <v>0</v>
      </c>
      <c r="FF57" s="80">
        <f t="shared" si="94"/>
        <v>0</v>
      </c>
      <c r="FG57" s="80">
        <f t="shared" si="94"/>
        <v>0</v>
      </c>
      <c r="FH57" s="80">
        <f t="shared" si="94"/>
        <v>0</v>
      </c>
      <c r="FI57" s="80">
        <f t="shared" si="101"/>
        <v>0</v>
      </c>
      <c r="FJ57" s="80">
        <f t="shared" si="101"/>
        <v>0</v>
      </c>
      <c r="FK57" s="80">
        <f t="shared" si="101"/>
        <v>0</v>
      </c>
      <c r="FL57" s="80">
        <f t="shared" si="101"/>
        <v>0</v>
      </c>
      <c r="FM57" s="80">
        <f t="shared" si="101"/>
        <v>0</v>
      </c>
      <c r="FN57" s="80">
        <f t="shared" si="101"/>
        <v>0</v>
      </c>
      <c r="FO57" s="80">
        <f t="shared" si="101"/>
        <v>0</v>
      </c>
      <c r="FP57" s="80">
        <f t="shared" si="101"/>
        <v>0</v>
      </c>
      <c r="FQ57" s="80">
        <f t="shared" si="101"/>
        <v>0</v>
      </c>
      <c r="FR57" s="80">
        <f t="shared" si="101"/>
        <v>0</v>
      </c>
      <c r="FS57" s="80">
        <f t="shared" si="101"/>
        <v>0</v>
      </c>
      <c r="FT57" s="80">
        <f t="shared" si="101"/>
        <v>0</v>
      </c>
      <c r="FU57" s="80">
        <f t="shared" si="101"/>
        <v>0</v>
      </c>
      <c r="FV57" s="80">
        <f t="shared" si="101"/>
        <v>0</v>
      </c>
      <c r="FW57" s="80">
        <f t="shared" si="102"/>
        <v>0</v>
      </c>
      <c r="FX57" s="80">
        <f t="shared" si="102"/>
        <v>0</v>
      </c>
      <c r="FY57" s="80">
        <f t="shared" si="102"/>
        <v>0</v>
      </c>
      <c r="FZ57" s="80">
        <f t="shared" si="102"/>
        <v>0</v>
      </c>
      <c r="GA57" s="80">
        <f t="shared" si="102"/>
        <v>0</v>
      </c>
      <c r="GB57" s="80">
        <f t="shared" si="102"/>
        <v>0</v>
      </c>
      <c r="GC57" s="80">
        <f t="shared" si="102"/>
        <v>0</v>
      </c>
      <c r="GD57" s="80">
        <f t="shared" si="102"/>
        <v>0</v>
      </c>
      <c r="GE57" s="80">
        <f t="shared" si="102"/>
        <v>0</v>
      </c>
      <c r="GF57" s="80">
        <f t="shared" si="95"/>
        <v>0</v>
      </c>
      <c r="GG57" s="80">
        <f t="shared" si="95"/>
        <v>0</v>
      </c>
      <c r="GH57" s="80">
        <f t="shared" si="95"/>
        <v>0</v>
      </c>
      <c r="GI57" s="80">
        <f t="shared" si="95"/>
        <v>0</v>
      </c>
      <c r="GJ57" s="80">
        <f t="shared" si="95"/>
        <v>0</v>
      </c>
      <c r="GK57" s="80">
        <f t="shared" si="95"/>
        <v>0</v>
      </c>
      <c r="GL57" s="80">
        <f t="shared" si="95"/>
        <v>0</v>
      </c>
      <c r="GM57" s="80">
        <f t="shared" si="95"/>
        <v>0</v>
      </c>
      <c r="GN57" s="80">
        <f t="shared" si="95"/>
        <v>0</v>
      </c>
      <c r="GO57" s="80">
        <f t="shared" si="95"/>
        <v>0</v>
      </c>
      <c r="GP57" s="80">
        <f t="shared" si="95"/>
        <v>0</v>
      </c>
      <c r="GQ57" s="80">
        <f t="shared" si="95"/>
        <v>0</v>
      </c>
      <c r="GR57" s="80">
        <f t="shared" si="95"/>
        <v>0</v>
      </c>
      <c r="GS57" s="80">
        <f t="shared" si="95"/>
        <v>0</v>
      </c>
      <c r="GT57" s="80">
        <f t="shared" si="95"/>
        <v>0</v>
      </c>
      <c r="GU57" s="80">
        <f t="shared" si="95"/>
        <v>0</v>
      </c>
      <c r="GV57" s="80">
        <f t="shared" si="92"/>
        <v>0</v>
      </c>
      <c r="GW57" s="80">
        <f t="shared" si="92"/>
        <v>0</v>
      </c>
      <c r="GX57" s="80">
        <f t="shared" si="92"/>
        <v>0</v>
      </c>
      <c r="GY57" s="80">
        <f t="shared" si="92"/>
        <v>0</v>
      </c>
      <c r="GZ57" s="80">
        <f t="shared" si="92"/>
        <v>0</v>
      </c>
      <c r="HA57" s="80">
        <f t="shared" si="92"/>
        <v>0</v>
      </c>
      <c r="HB57" s="80">
        <f t="shared" si="92"/>
        <v>0</v>
      </c>
      <c r="HC57" s="80">
        <f t="shared" si="92"/>
        <v>0</v>
      </c>
      <c r="HD57" s="80">
        <f t="shared" si="92"/>
        <v>0</v>
      </c>
      <c r="HE57" s="80">
        <f t="shared" si="92"/>
        <v>0</v>
      </c>
      <c r="HF57" s="80">
        <f t="shared" si="92"/>
        <v>0</v>
      </c>
      <c r="HG57" s="80">
        <f t="shared" si="92"/>
        <v>0</v>
      </c>
      <c r="HH57" s="80">
        <f t="shared" si="92"/>
        <v>0</v>
      </c>
      <c r="HI57" s="80">
        <f t="shared" si="92"/>
        <v>0</v>
      </c>
      <c r="HJ57" s="80">
        <f t="shared" si="92"/>
        <v>0</v>
      </c>
      <c r="HK57" s="80">
        <f t="shared" si="92"/>
        <v>0</v>
      </c>
      <c r="HL57" s="80">
        <f t="shared" si="96"/>
        <v>0</v>
      </c>
      <c r="HM57" s="80">
        <f t="shared" si="96"/>
        <v>0</v>
      </c>
      <c r="HN57" s="80">
        <f t="shared" si="96"/>
        <v>0</v>
      </c>
      <c r="HO57" s="80">
        <f t="shared" si="96"/>
        <v>0</v>
      </c>
      <c r="HP57" s="80">
        <f t="shared" si="96"/>
        <v>0</v>
      </c>
      <c r="HQ57" s="80">
        <f t="shared" si="96"/>
        <v>0</v>
      </c>
      <c r="HR57" s="80">
        <f t="shared" si="96"/>
        <v>0</v>
      </c>
      <c r="HS57" s="80">
        <f t="shared" si="96"/>
        <v>0</v>
      </c>
      <c r="HT57" s="80">
        <f t="shared" si="96"/>
        <v>0</v>
      </c>
      <c r="HU57" s="80">
        <f t="shared" si="96"/>
        <v>0</v>
      </c>
      <c r="HV57" s="80">
        <f t="shared" si="96"/>
        <v>0</v>
      </c>
      <c r="HW57" s="80">
        <f t="shared" si="96"/>
        <v>0</v>
      </c>
      <c r="HX57" s="80">
        <f t="shared" si="96"/>
        <v>0</v>
      </c>
      <c r="HY57" s="80">
        <f t="shared" si="96"/>
        <v>0</v>
      </c>
      <c r="HZ57" s="80">
        <f t="shared" si="96"/>
        <v>0</v>
      </c>
      <c r="IA57" s="80">
        <f t="shared" si="96"/>
        <v>0</v>
      </c>
      <c r="IB57" s="80">
        <f t="shared" si="103"/>
        <v>0</v>
      </c>
      <c r="IC57" s="80">
        <f t="shared" si="103"/>
        <v>0</v>
      </c>
      <c r="ID57" s="80">
        <f t="shared" si="103"/>
        <v>0</v>
      </c>
      <c r="IE57" s="80">
        <f t="shared" si="103"/>
        <v>0</v>
      </c>
      <c r="IF57" s="80">
        <f t="shared" si="103"/>
        <v>0</v>
      </c>
      <c r="IG57" s="80">
        <f t="shared" si="103"/>
        <v>0</v>
      </c>
      <c r="IH57" s="80">
        <f t="shared" si="103"/>
        <v>0</v>
      </c>
      <c r="II57" s="80">
        <f t="shared" si="103"/>
        <v>0</v>
      </c>
      <c r="IJ57" s="80">
        <f t="shared" si="103"/>
        <v>0</v>
      </c>
      <c r="IK57" s="80">
        <f t="shared" si="103"/>
        <v>0</v>
      </c>
      <c r="IL57" s="80">
        <f t="shared" si="103"/>
        <v>0</v>
      </c>
      <c r="IM57" s="80">
        <f t="shared" si="103"/>
        <v>0</v>
      </c>
      <c r="IN57" s="80">
        <f t="shared" si="103"/>
        <v>0</v>
      </c>
      <c r="IO57" s="80">
        <f t="shared" si="93"/>
        <v>0</v>
      </c>
      <c r="IP57" s="80">
        <f t="shared" si="93"/>
        <v>0</v>
      </c>
      <c r="IQ57" s="80">
        <f t="shared" si="93"/>
        <v>0</v>
      </c>
      <c r="IR57" s="80">
        <f t="shared" si="93"/>
        <v>0</v>
      </c>
      <c r="IS57" s="80">
        <f t="shared" si="91"/>
        <v>0</v>
      </c>
      <c r="IT57" s="80">
        <f t="shared" si="91"/>
        <v>0</v>
      </c>
      <c r="IU57" s="80">
        <f t="shared" si="91"/>
        <v>0</v>
      </c>
      <c r="IV57" s="80">
        <f t="shared" si="91"/>
        <v>0</v>
      </c>
      <c r="IW57" s="80">
        <f t="shared" si="91"/>
        <v>0</v>
      </c>
      <c r="IX57" s="80">
        <f t="shared" si="91"/>
        <v>0</v>
      </c>
      <c r="IY57" s="80">
        <f t="shared" si="91"/>
        <v>0</v>
      </c>
      <c r="IZ57" s="80">
        <f t="shared" si="91"/>
        <v>0</v>
      </c>
      <c r="JA57" s="80">
        <f t="shared" si="90"/>
        <v>0</v>
      </c>
      <c r="JB57" s="80">
        <f t="shared" si="90"/>
        <v>0</v>
      </c>
      <c r="JC57" s="80">
        <f t="shared" si="90"/>
        <v>0</v>
      </c>
      <c r="JD57" s="80">
        <f t="shared" si="90"/>
        <v>0</v>
      </c>
      <c r="JE57" s="80">
        <f t="shared" si="90"/>
        <v>0</v>
      </c>
      <c r="JF57" s="80">
        <f t="shared" si="90"/>
        <v>0</v>
      </c>
      <c r="JG57" s="80">
        <f t="shared" si="90"/>
        <v>0</v>
      </c>
      <c r="JH57" s="80">
        <f t="shared" si="90"/>
        <v>0</v>
      </c>
      <c r="JI57" s="80">
        <f t="shared" si="90"/>
        <v>0</v>
      </c>
    </row>
    <row r="58" spans="5:269" x14ac:dyDescent="0.25">
      <c r="E58">
        <f t="shared" si="26"/>
        <v>54</v>
      </c>
      <c r="F58">
        <f t="shared" si="20"/>
        <v>0</v>
      </c>
      <c r="G58">
        <f t="shared" si="27"/>
        <v>156</v>
      </c>
      <c r="H58" s="86">
        <f t="shared" si="21"/>
        <v>1</v>
      </c>
      <c r="I58" s="80">
        <f t="shared" si="22"/>
        <v>0</v>
      </c>
      <c r="J58" s="80">
        <f t="shared" si="31"/>
        <v>0</v>
      </c>
      <c r="K58">
        <f t="shared" si="23"/>
        <v>58</v>
      </c>
      <c r="L58">
        <f t="shared" si="24"/>
        <v>202</v>
      </c>
      <c r="M58">
        <f t="shared" si="28"/>
        <v>47392</v>
      </c>
      <c r="O58" s="80">
        <f t="shared" si="104"/>
        <v>0</v>
      </c>
      <c r="P58" s="80">
        <f t="shared" si="104"/>
        <v>0</v>
      </c>
      <c r="Q58" s="80">
        <f t="shared" si="104"/>
        <v>0</v>
      </c>
      <c r="R58" s="80">
        <f t="shared" si="104"/>
        <v>0</v>
      </c>
      <c r="S58" s="80">
        <f t="shared" si="104"/>
        <v>0</v>
      </c>
      <c r="T58" s="80">
        <f t="shared" si="104"/>
        <v>0</v>
      </c>
      <c r="U58" s="80">
        <f t="shared" si="104"/>
        <v>0</v>
      </c>
      <c r="V58" s="80">
        <f t="shared" si="104"/>
        <v>0</v>
      </c>
      <c r="W58" s="80">
        <f t="shared" si="104"/>
        <v>0</v>
      </c>
      <c r="X58" s="80">
        <f t="shared" si="104"/>
        <v>0</v>
      </c>
      <c r="Y58" s="80">
        <f t="shared" si="104"/>
        <v>0</v>
      </c>
      <c r="Z58" s="80">
        <f t="shared" si="104"/>
        <v>0</v>
      </c>
      <c r="AA58" s="80">
        <f t="shared" si="104"/>
        <v>0</v>
      </c>
      <c r="AB58" s="80">
        <f t="shared" si="104"/>
        <v>0</v>
      </c>
      <c r="AC58" s="80">
        <f t="shared" si="104"/>
        <v>0</v>
      </c>
      <c r="AD58" s="80">
        <f t="shared" si="104"/>
        <v>0</v>
      </c>
      <c r="AE58" s="80">
        <f t="shared" si="89"/>
        <v>0</v>
      </c>
      <c r="AF58" s="80">
        <f t="shared" si="89"/>
        <v>0</v>
      </c>
      <c r="AG58" s="80">
        <f t="shared" si="89"/>
        <v>0</v>
      </c>
      <c r="AH58" s="80">
        <f t="shared" si="89"/>
        <v>0</v>
      </c>
      <c r="AI58" s="80">
        <f t="shared" si="89"/>
        <v>0</v>
      </c>
      <c r="AJ58" s="80">
        <f t="shared" si="89"/>
        <v>0</v>
      </c>
      <c r="AK58" s="80">
        <f t="shared" si="89"/>
        <v>0</v>
      </c>
      <c r="AL58" s="80">
        <f t="shared" si="89"/>
        <v>0</v>
      </c>
      <c r="AM58" s="80">
        <f t="shared" si="89"/>
        <v>0</v>
      </c>
      <c r="AN58" s="80">
        <f t="shared" si="89"/>
        <v>0</v>
      </c>
      <c r="AO58" s="80">
        <f t="shared" si="89"/>
        <v>0</v>
      </c>
      <c r="AP58" s="80">
        <f t="shared" si="89"/>
        <v>0</v>
      </c>
      <c r="AQ58" s="80">
        <f t="shared" si="89"/>
        <v>0</v>
      </c>
      <c r="AR58" s="80">
        <f t="shared" si="89"/>
        <v>0</v>
      </c>
      <c r="AS58" s="80">
        <f t="shared" si="89"/>
        <v>0</v>
      </c>
      <c r="AT58" s="80">
        <f t="shared" si="89"/>
        <v>0</v>
      </c>
      <c r="AU58" s="80">
        <f t="shared" si="108"/>
        <v>0</v>
      </c>
      <c r="AV58" s="80">
        <f t="shared" si="108"/>
        <v>0</v>
      </c>
      <c r="AW58" s="80">
        <f t="shared" si="108"/>
        <v>0</v>
      </c>
      <c r="AX58" s="80">
        <f t="shared" si="108"/>
        <v>0</v>
      </c>
      <c r="AY58" s="80">
        <f t="shared" si="108"/>
        <v>0</v>
      </c>
      <c r="AZ58" s="80">
        <f t="shared" si="108"/>
        <v>0</v>
      </c>
      <c r="BA58" s="80">
        <f t="shared" si="108"/>
        <v>0</v>
      </c>
      <c r="BB58" s="80">
        <f t="shared" si="108"/>
        <v>0</v>
      </c>
      <c r="BC58" s="80">
        <f t="shared" si="108"/>
        <v>0</v>
      </c>
      <c r="BD58" s="80">
        <f t="shared" si="108"/>
        <v>0</v>
      </c>
      <c r="BE58" s="80">
        <f t="shared" si="108"/>
        <v>0</v>
      </c>
      <c r="BF58" s="80">
        <f t="shared" si="108"/>
        <v>0</v>
      </c>
      <c r="BG58" s="80">
        <f t="shared" si="108"/>
        <v>0</v>
      </c>
      <c r="BH58" s="80">
        <f t="shared" si="108"/>
        <v>0</v>
      </c>
      <c r="BI58" s="80">
        <f t="shared" si="108"/>
        <v>0</v>
      </c>
      <c r="BJ58" s="80">
        <f t="shared" si="108"/>
        <v>0</v>
      </c>
      <c r="BK58" s="80">
        <f t="shared" si="109"/>
        <v>0</v>
      </c>
      <c r="BL58" s="80">
        <f t="shared" si="109"/>
        <v>0</v>
      </c>
      <c r="BM58" s="80">
        <f t="shared" si="109"/>
        <v>0</v>
      </c>
      <c r="BN58" s="80">
        <f t="shared" si="109"/>
        <v>0</v>
      </c>
      <c r="BO58" s="80">
        <f t="shared" si="109"/>
        <v>0</v>
      </c>
      <c r="BP58" s="80">
        <f t="shared" si="109"/>
        <v>0</v>
      </c>
      <c r="BQ58" s="80">
        <f t="shared" si="109"/>
        <v>0</v>
      </c>
      <c r="BR58" s="80">
        <f t="shared" si="109"/>
        <v>0</v>
      </c>
      <c r="BS58" s="80">
        <f t="shared" si="109"/>
        <v>0</v>
      </c>
      <c r="BT58" s="80">
        <f t="shared" si="109"/>
        <v>0</v>
      </c>
      <c r="BU58" s="80">
        <f t="shared" si="109"/>
        <v>0</v>
      </c>
      <c r="BV58" s="80">
        <f t="shared" si="109"/>
        <v>0</v>
      </c>
      <c r="BW58" s="80">
        <f t="shared" si="109"/>
        <v>0</v>
      </c>
      <c r="BX58" s="80">
        <f t="shared" si="109"/>
        <v>0</v>
      </c>
      <c r="BY58" s="80">
        <f t="shared" si="109"/>
        <v>0</v>
      </c>
      <c r="BZ58" s="80">
        <f t="shared" si="109"/>
        <v>0</v>
      </c>
      <c r="CA58" s="80">
        <f t="shared" si="106"/>
        <v>0</v>
      </c>
      <c r="CB58" s="80">
        <f t="shared" si="106"/>
        <v>0</v>
      </c>
      <c r="CC58" s="80">
        <f t="shared" si="106"/>
        <v>0</v>
      </c>
      <c r="CD58" s="80">
        <f t="shared" si="106"/>
        <v>0</v>
      </c>
      <c r="CE58" s="80">
        <f t="shared" si="106"/>
        <v>0</v>
      </c>
      <c r="CF58" s="80">
        <f t="shared" si="106"/>
        <v>0</v>
      </c>
      <c r="CG58" s="80">
        <f t="shared" si="106"/>
        <v>0</v>
      </c>
      <c r="CH58" s="80">
        <f t="shared" si="106"/>
        <v>0</v>
      </c>
      <c r="CI58" s="80">
        <f t="shared" si="106"/>
        <v>0</v>
      </c>
      <c r="CJ58" s="80">
        <f t="shared" si="106"/>
        <v>0</v>
      </c>
      <c r="CK58" s="80">
        <f t="shared" si="106"/>
        <v>0</v>
      </c>
      <c r="CL58" s="80">
        <f t="shared" si="106"/>
        <v>0</v>
      </c>
      <c r="CM58" s="80">
        <f t="shared" si="106"/>
        <v>0</v>
      </c>
      <c r="CN58" s="80">
        <f t="shared" si="106"/>
        <v>0</v>
      </c>
      <c r="CO58" s="80">
        <f t="shared" si="98"/>
        <v>0</v>
      </c>
      <c r="CP58" s="80">
        <f t="shared" si="98"/>
        <v>0</v>
      </c>
      <c r="CQ58" s="80">
        <f t="shared" si="98"/>
        <v>0</v>
      </c>
      <c r="CR58" s="80">
        <f t="shared" si="98"/>
        <v>0</v>
      </c>
      <c r="CS58" s="80">
        <f t="shared" si="98"/>
        <v>0</v>
      </c>
      <c r="CT58" s="80">
        <f t="shared" si="98"/>
        <v>0</v>
      </c>
      <c r="CU58" s="80">
        <f t="shared" si="98"/>
        <v>0</v>
      </c>
      <c r="CV58" s="80">
        <f t="shared" si="98"/>
        <v>0</v>
      </c>
      <c r="CW58" s="80">
        <f t="shared" si="98"/>
        <v>0</v>
      </c>
      <c r="CX58" s="80">
        <f t="shared" si="98"/>
        <v>0</v>
      </c>
      <c r="CY58" s="80">
        <f t="shared" si="98"/>
        <v>0</v>
      </c>
      <c r="CZ58" s="80">
        <f t="shared" si="98"/>
        <v>0</v>
      </c>
      <c r="DA58" s="80">
        <f t="shared" si="98"/>
        <v>0</v>
      </c>
      <c r="DB58" s="80">
        <f t="shared" si="98"/>
        <v>0</v>
      </c>
      <c r="DC58" s="80">
        <f t="shared" si="98"/>
        <v>0</v>
      </c>
      <c r="DD58" s="80">
        <f t="shared" si="98"/>
        <v>0</v>
      </c>
      <c r="DE58" s="80">
        <f t="shared" si="107"/>
        <v>0</v>
      </c>
      <c r="DF58" s="80">
        <f t="shared" si="107"/>
        <v>0</v>
      </c>
      <c r="DG58" s="80">
        <f t="shared" si="107"/>
        <v>0</v>
      </c>
      <c r="DH58" s="80">
        <f t="shared" si="107"/>
        <v>0</v>
      </c>
      <c r="DI58" s="80">
        <f t="shared" si="107"/>
        <v>0</v>
      </c>
      <c r="DJ58" s="80">
        <f t="shared" si="107"/>
        <v>0</v>
      </c>
      <c r="DK58" s="80">
        <f t="shared" si="107"/>
        <v>0</v>
      </c>
      <c r="DL58" s="80">
        <f t="shared" si="107"/>
        <v>0</v>
      </c>
      <c r="DM58" s="80">
        <f t="shared" si="107"/>
        <v>0</v>
      </c>
      <c r="DN58" s="80">
        <f t="shared" si="107"/>
        <v>0</v>
      </c>
      <c r="DO58" s="80">
        <f t="shared" si="107"/>
        <v>0</v>
      </c>
      <c r="DP58" s="80">
        <f t="shared" si="107"/>
        <v>0</v>
      </c>
      <c r="DQ58" s="80">
        <f t="shared" si="107"/>
        <v>0</v>
      </c>
      <c r="DR58" s="80">
        <f t="shared" si="107"/>
        <v>0</v>
      </c>
      <c r="DS58" s="80">
        <f t="shared" si="107"/>
        <v>0</v>
      </c>
      <c r="DT58" s="80">
        <f t="shared" si="107"/>
        <v>0</v>
      </c>
      <c r="DU58" s="80">
        <f t="shared" si="99"/>
        <v>0</v>
      </c>
      <c r="DV58" s="80">
        <f t="shared" si="99"/>
        <v>0</v>
      </c>
      <c r="DW58" s="80">
        <f t="shared" si="99"/>
        <v>0</v>
      </c>
      <c r="DX58" s="80">
        <f t="shared" si="99"/>
        <v>0</v>
      </c>
      <c r="DY58" s="80">
        <f t="shared" si="99"/>
        <v>0</v>
      </c>
      <c r="DZ58" s="80">
        <f t="shared" si="99"/>
        <v>0</v>
      </c>
      <c r="EA58" s="80">
        <f t="shared" si="99"/>
        <v>0</v>
      </c>
      <c r="EB58" s="80">
        <f t="shared" si="99"/>
        <v>0</v>
      </c>
      <c r="EC58" s="80">
        <f t="shared" si="99"/>
        <v>0</v>
      </c>
      <c r="ED58" s="80">
        <f t="shared" si="99"/>
        <v>0</v>
      </c>
      <c r="EE58" s="80">
        <f t="shared" si="99"/>
        <v>0</v>
      </c>
      <c r="EF58" s="80">
        <f t="shared" si="99"/>
        <v>0</v>
      </c>
      <c r="EG58" s="80">
        <f t="shared" si="99"/>
        <v>0</v>
      </c>
      <c r="EH58" s="80">
        <f t="shared" si="99"/>
        <v>0</v>
      </c>
      <c r="EI58" s="80">
        <f t="shared" si="99"/>
        <v>0</v>
      </c>
      <c r="EJ58" s="80">
        <f t="shared" si="99"/>
        <v>0</v>
      </c>
      <c r="EK58" s="80">
        <f t="shared" si="100"/>
        <v>0</v>
      </c>
      <c r="EL58" s="80">
        <f t="shared" si="100"/>
        <v>0</v>
      </c>
      <c r="EM58" s="80">
        <f t="shared" si="100"/>
        <v>0</v>
      </c>
      <c r="EN58" s="80">
        <f t="shared" si="100"/>
        <v>0</v>
      </c>
      <c r="EO58" s="80">
        <f t="shared" si="100"/>
        <v>0</v>
      </c>
      <c r="EP58" s="80">
        <f t="shared" si="100"/>
        <v>0</v>
      </c>
      <c r="EQ58" s="80">
        <f t="shared" si="100"/>
        <v>0</v>
      </c>
      <c r="ER58" s="80">
        <f t="shared" si="100"/>
        <v>0</v>
      </c>
      <c r="ES58" s="80">
        <f t="shared" si="100"/>
        <v>0</v>
      </c>
      <c r="ET58" s="80">
        <f t="shared" si="94"/>
        <v>0</v>
      </c>
      <c r="EU58" s="80">
        <f t="shared" si="94"/>
        <v>0</v>
      </c>
      <c r="EV58" s="80">
        <f t="shared" si="94"/>
        <v>0</v>
      </c>
      <c r="EW58" s="80">
        <f t="shared" si="94"/>
        <v>0</v>
      </c>
      <c r="EX58" s="80">
        <f t="shared" si="94"/>
        <v>0</v>
      </c>
      <c r="EY58" s="80">
        <f t="shared" si="94"/>
        <v>0</v>
      </c>
      <c r="EZ58" s="80">
        <f t="shared" si="94"/>
        <v>0</v>
      </c>
      <c r="FA58" s="80">
        <f t="shared" si="94"/>
        <v>0</v>
      </c>
      <c r="FB58" s="80">
        <f t="shared" si="94"/>
        <v>0</v>
      </c>
      <c r="FC58" s="80">
        <f t="shared" si="94"/>
        <v>0</v>
      </c>
      <c r="FD58" s="80">
        <f t="shared" si="94"/>
        <v>0</v>
      </c>
      <c r="FE58" s="80">
        <f t="shared" si="94"/>
        <v>0</v>
      </c>
      <c r="FF58" s="80">
        <f t="shared" si="94"/>
        <v>0</v>
      </c>
      <c r="FG58" s="80">
        <f t="shared" si="94"/>
        <v>0</v>
      </c>
      <c r="FH58" s="80">
        <f t="shared" si="94"/>
        <v>0</v>
      </c>
      <c r="FI58" s="80">
        <f t="shared" si="101"/>
        <v>0</v>
      </c>
      <c r="FJ58" s="80">
        <f t="shared" si="101"/>
        <v>0</v>
      </c>
      <c r="FK58" s="80">
        <f t="shared" si="101"/>
        <v>0</v>
      </c>
      <c r="FL58" s="80">
        <f t="shared" si="101"/>
        <v>0</v>
      </c>
      <c r="FM58" s="80">
        <f t="shared" si="101"/>
        <v>0</v>
      </c>
      <c r="FN58" s="80">
        <f t="shared" si="101"/>
        <v>0</v>
      </c>
      <c r="FO58" s="80">
        <f t="shared" si="101"/>
        <v>0</v>
      </c>
      <c r="FP58" s="80">
        <f t="shared" si="101"/>
        <v>0</v>
      </c>
      <c r="FQ58" s="80">
        <f t="shared" si="101"/>
        <v>0</v>
      </c>
      <c r="FR58" s="80">
        <f t="shared" si="101"/>
        <v>0</v>
      </c>
      <c r="FS58" s="80">
        <f t="shared" si="101"/>
        <v>0</v>
      </c>
      <c r="FT58" s="80">
        <f t="shared" si="101"/>
        <v>0</v>
      </c>
      <c r="FU58" s="80">
        <f t="shared" si="101"/>
        <v>0</v>
      </c>
      <c r="FV58" s="80">
        <f t="shared" si="101"/>
        <v>0</v>
      </c>
      <c r="FW58" s="80">
        <f t="shared" si="102"/>
        <v>0</v>
      </c>
      <c r="FX58" s="80">
        <f t="shared" si="102"/>
        <v>0</v>
      </c>
      <c r="FY58" s="80">
        <f t="shared" si="102"/>
        <v>0</v>
      </c>
      <c r="FZ58" s="80">
        <f t="shared" si="102"/>
        <v>0</v>
      </c>
      <c r="GA58" s="80">
        <f t="shared" si="102"/>
        <v>0</v>
      </c>
      <c r="GB58" s="80">
        <f t="shared" si="102"/>
        <v>0</v>
      </c>
      <c r="GC58" s="80">
        <f t="shared" si="102"/>
        <v>0</v>
      </c>
      <c r="GD58" s="80">
        <f t="shared" si="102"/>
        <v>0</v>
      </c>
      <c r="GE58" s="80">
        <f t="shared" si="102"/>
        <v>0</v>
      </c>
      <c r="GF58" s="80">
        <f t="shared" si="95"/>
        <v>0</v>
      </c>
      <c r="GG58" s="80">
        <f t="shared" si="95"/>
        <v>0</v>
      </c>
      <c r="GH58" s="80">
        <f t="shared" si="95"/>
        <v>0</v>
      </c>
      <c r="GI58" s="80">
        <f t="shared" si="95"/>
        <v>0</v>
      </c>
      <c r="GJ58" s="80">
        <f t="shared" si="95"/>
        <v>0</v>
      </c>
      <c r="GK58" s="80">
        <f t="shared" si="95"/>
        <v>0</v>
      </c>
      <c r="GL58" s="80">
        <f t="shared" si="95"/>
        <v>0</v>
      </c>
      <c r="GM58" s="80">
        <f t="shared" si="95"/>
        <v>0</v>
      </c>
      <c r="GN58" s="80">
        <f t="shared" si="95"/>
        <v>0</v>
      </c>
      <c r="GO58" s="80">
        <f t="shared" si="95"/>
        <v>0</v>
      </c>
      <c r="GP58" s="80">
        <f t="shared" si="95"/>
        <v>0</v>
      </c>
      <c r="GQ58" s="80">
        <f t="shared" si="95"/>
        <v>0</v>
      </c>
      <c r="GR58" s="80">
        <f t="shared" si="95"/>
        <v>0</v>
      </c>
      <c r="GS58" s="80">
        <f t="shared" si="95"/>
        <v>0</v>
      </c>
      <c r="GT58" s="80">
        <f t="shared" si="95"/>
        <v>0</v>
      </c>
      <c r="GU58" s="80">
        <f t="shared" si="95"/>
        <v>0</v>
      </c>
      <c r="GV58" s="80">
        <f t="shared" si="92"/>
        <v>0</v>
      </c>
      <c r="GW58" s="80">
        <f t="shared" si="92"/>
        <v>0</v>
      </c>
      <c r="GX58" s="80">
        <f t="shared" si="92"/>
        <v>0</v>
      </c>
      <c r="GY58" s="80">
        <f t="shared" si="92"/>
        <v>0</v>
      </c>
      <c r="GZ58" s="80">
        <f t="shared" si="92"/>
        <v>0</v>
      </c>
      <c r="HA58" s="80">
        <f t="shared" si="92"/>
        <v>0</v>
      </c>
      <c r="HB58" s="80">
        <f t="shared" si="92"/>
        <v>0</v>
      </c>
      <c r="HC58" s="80">
        <f t="shared" si="92"/>
        <v>0</v>
      </c>
      <c r="HD58" s="80">
        <f t="shared" si="92"/>
        <v>0</v>
      </c>
      <c r="HE58" s="80">
        <f t="shared" si="92"/>
        <v>0</v>
      </c>
      <c r="HF58" s="80">
        <f t="shared" si="92"/>
        <v>0</v>
      </c>
      <c r="HG58" s="80">
        <f t="shared" si="92"/>
        <v>0</v>
      </c>
      <c r="HH58" s="80">
        <f t="shared" si="92"/>
        <v>0</v>
      </c>
      <c r="HI58" s="80">
        <f t="shared" si="92"/>
        <v>0</v>
      </c>
      <c r="HJ58" s="80">
        <f t="shared" si="92"/>
        <v>0</v>
      </c>
      <c r="HK58" s="80">
        <f t="shared" si="92"/>
        <v>0</v>
      </c>
      <c r="HL58" s="80">
        <f t="shared" si="96"/>
        <v>0</v>
      </c>
      <c r="HM58" s="80">
        <f t="shared" si="96"/>
        <v>0</v>
      </c>
      <c r="HN58" s="80">
        <f t="shared" si="96"/>
        <v>0</v>
      </c>
      <c r="HO58" s="80">
        <f t="shared" si="96"/>
        <v>0</v>
      </c>
      <c r="HP58" s="80">
        <f t="shared" si="96"/>
        <v>0</v>
      </c>
      <c r="HQ58" s="80">
        <f t="shared" si="96"/>
        <v>0</v>
      </c>
      <c r="HR58" s="80">
        <f t="shared" si="96"/>
        <v>0</v>
      </c>
      <c r="HS58" s="80">
        <f t="shared" si="96"/>
        <v>0</v>
      </c>
      <c r="HT58" s="80">
        <f t="shared" si="96"/>
        <v>0</v>
      </c>
      <c r="HU58" s="80">
        <f t="shared" si="96"/>
        <v>0</v>
      </c>
      <c r="HV58" s="80">
        <f t="shared" si="96"/>
        <v>0</v>
      </c>
      <c r="HW58" s="80">
        <f t="shared" si="96"/>
        <v>0</v>
      </c>
      <c r="HX58" s="80">
        <f t="shared" si="96"/>
        <v>0</v>
      </c>
      <c r="HY58" s="80">
        <f t="shared" si="96"/>
        <v>0</v>
      </c>
      <c r="HZ58" s="80">
        <f t="shared" si="96"/>
        <v>0</v>
      </c>
      <c r="IA58" s="80">
        <f t="shared" si="96"/>
        <v>0</v>
      </c>
      <c r="IB58" s="80">
        <f t="shared" si="103"/>
        <v>0</v>
      </c>
      <c r="IC58" s="80">
        <f t="shared" si="103"/>
        <v>0</v>
      </c>
      <c r="ID58" s="80">
        <f t="shared" si="103"/>
        <v>0</v>
      </c>
      <c r="IE58" s="80">
        <f t="shared" si="103"/>
        <v>0</v>
      </c>
      <c r="IF58" s="80">
        <f t="shared" si="103"/>
        <v>0</v>
      </c>
      <c r="IG58" s="80">
        <f t="shared" si="103"/>
        <v>0</v>
      </c>
      <c r="IH58" s="80">
        <f t="shared" si="103"/>
        <v>0</v>
      </c>
      <c r="II58" s="80">
        <f t="shared" si="103"/>
        <v>0</v>
      </c>
      <c r="IJ58" s="80">
        <f t="shared" si="103"/>
        <v>0</v>
      </c>
      <c r="IK58" s="80">
        <f t="shared" si="103"/>
        <v>0</v>
      </c>
      <c r="IL58" s="80">
        <f t="shared" si="103"/>
        <v>0</v>
      </c>
      <c r="IM58" s="80">
        <f t="shared" si="103"/>
        <v>0</v>
      </c>
      <c r="IN58" s="80">
        <f t="shared" si="103"/>
        <v>0</v>
      </c>
      <c r="IO58" s="80">
        <f t="shared" si="93"/>
        <v>0</v>
      </c>
      <c r="IP58" s="80">
        <f t="shared" si="93"/>
        <v>0</v>
      </c>
      <c r="IQ58" s="80">
        <f t="shared" si="93"/>
        <v>0</v>
      </c>
      <c r="IR58" s="80">
        <f t="shared" si="93"/>
        <v>0</v>
      </c>
      <c r="IS58" s="80">
        <f t="shared" si="91"/>
        <v>0</v>
      </c>
      <c r="IT58" s="80">
        <f t="shared" si="91"/>
        <v>0</v>
      </c>
      <c r="IU58" s="80">
        <f t="shared" si="91"/>
        <v>0</v>
      </c>
      <c r="IV58" s="80">
        <f t="shared" si="91"/>
        <v>0</v>
      </c>
      <c r="IW58" s="80">
        <f t="shared" si="91"/>
        <v>0</v>
      </c>
      <c r="IX58" s="80">
        <f t="shared" si="91"/>
        <v>0</v>
      </c>
      <c r="IY58" s="80">
        <f t="shared" si="91"/>
        <v>0</v>
      </c>
      <c r="IZ58" s="80">
        <f t="shared" si="91"/>
        <v>0</v>
      </c>
      <c r="JA58" s="80">
        <f t="shared" si="90"/>
        <v>0</v>
      </c>
      <c r="JB58" s="80">
        <f t="shared" si="90"/>
        <v>0</v>
      </c>
      <c r="JC58" s="80">
        <f t="shared" si="90"/>
        <v>0</v>
      </c>
      <c r="JD58" s="80">
        <f t="shared" si="90"/>
        <v>0</v>
      </c>
      <c r="JE58" s="80">
        <f t="shared" si="90"/>
        <v>0</v>
      </c>
      <c r="JF58" s="80">
        <f t="shared" si="90"/>
        <v>0</v>
      </c>
      <c r="JG58" s="80">
        <f t="shared" si="90"/>
        <v>0</v>
      </c>
      <c r="JH58" s="80">
        <f t="shared" si="90"/>
        <v>0</v>
      </c>
      <c r="JI58" s="80">
        <f t="shared" si="90"/>
        <v>0</v>
      </c>
    </row>
    <row r="59" spans="5:269" x14ac:dyDescent="0.25">
      <c r="E59">
        <f t="shared" si="26"/>
        <v>55</v>
      </c>
      <c r="F59">
        <f t="shared" si="20"/>
        <v>0</v>
      </c>
      <c r="G59">
        <f t="shared" si="27"/>
        <v>156</v>
      </c>
      <c r="H59" s="86">
        <f t="shared" si="21"/>
        <v>1</v>
      </c>
      <c r="I59" s="80">
        <f t="shared" si="22"/>
        <v>0</v>
      </c>
      <c r="J59" s="80">
        <f t="shared" si="31"/>
        <v>0</v>
      </c>
      <c r="K59">
        <f t="shared" si="23"/>
        <v>59</v>
      </c>
      <c r="L59">
        <f t="shared" si="24"/>
        <v>203</v>
      </c>
      <c r="M59">
        <f t="shared" si="28"/>
        <v>47423</v>
      </c>
      <c r="O59" s="80">
        <f t="shared" si="104"/>
        <v>0</v>
      </c>
      <c r="P59" s="80">
        <f t="shared" si="104"/>
        <v>0</v>
      </c>
      <c r="Q59" s="80">
        <f t="shared" si="104"/>
        <v>0</v>
      </c>
      <c r="R59" s="80">
        <f t="shared" si="104"/>
        <v>0</v>
      </c>
      <c r="S59" s="80">
        <f t="shared" si="104"/>
        <v>0</v>
      </c>
      <c r="T59" s="80">
        <f t="shared" si="104"/>
        <v>0</v>
      </c>
      <c r="U59" s="80">
        <f t="shared" si="104"/>
        <v>0</v>
      </c>
      <c r="V59" s="80">
        <f t="shared" si="104"/>
        <v>0</v>
      </c>
      <c r="W59" s="80">
        <f t="shared" si="104"/>
        <v>0</v>
      </c>
      <c r="X59" s="80">
        <f t="shared" si="104"/>
        <v>0</v>
      </c>
      <c r="Y59" s="80">
        <f t="shared" si="104"/>
        <v>0</v>
      </c>
      <c r="Z59" s="80">
        <f t="shared" si="104"/>
        <v>0</v>
      </c>
      <c r="AA59" s="80">
        <f t="shared" si="104"/>
        <v>0</v>
      </c>
      <c r="AB59" s="80">
        <f t="shared" si="104"/>
        <v>0</v>
      </c>
      <c r="AC59" s="80">
        <f t="shared" si="104"/>
        <v>0</v>
      </c>
      <c r="AD59" s="80">
        <f t="shared" si="104"/>
        <v>0</v>
      </c>
      <c r="AE59" s="80">
        <f t="shared" si="89"/>
        <v>0</v>
      </c>
      <c r="AF59" s="80">
        <f t="shared" si="89"/>
        <v>0</v>
      </c>
      <c r="AG59" s="80">
        <f t="shared" si="89"/>
        <v>0</v>
      </c>
      <c r="AH59" s="80">
        <f t="shared" si="89"/>
        <v>0</v>
      </c>
      <c r="AI59" s="80">
        <f t="shared" si="89"/>
        <v>0</v>
      </c>
      <c r="AJ59" s="80">
        <f t="shared" si="89"/>
        <v>0</v>
      </c>
      <c r="AK59" s="80">
        <f t="shared" si="89"/>
        <v>0</v>
      </c>
      <c r="AL59" s="80">
        <f t="shared" si="89"/>
        <v>0</v>
      </c>
      <c r="AM59" s="80">
        <f t="shared" si="89"/>
        <v>0</v>
      </c>
      <c r="AN59" s="80">
        <f t="shared" si="89"/>
        <v>0</v>
      </c>
      <c r="AO59" s="80">
        <f t="shared" si="89"/>
        <v>0</v>
      </c>
      <c r="AP59" s="80">
        <f t="shared" si="89"/>
        <v>0</v>
      </c>
      <c r="AQ59" s="80">
        <f t="shared" si="89"/>
        <v>0</v>
      </c>
      <c r="AR59" s="80">
        <f t="shared" si="89"/>
        <v>0</v>
      </c>
      <c r="AS59" s="80">
        <f t="shared" si="89"/>
        <v>0</v>
      </c>
      <c r="AT59" s="80">
        <f t="shared" si="89"/>
        <v>0</v>
      </c>
      <c r="AU59" s="80">
        <f t="shared" si="108"/>
        <v>0</v>
      </c>
      <c r="AV59" s="80">
        <f t="shared" si="108"/>
        <v>0</v>
      </c>
      <c r="AW59" s="80">
        <f t="shared" si="108"/>
        <v>0</v>
      </c>
      <c r="AX59" s="80">
        <f t="shared" si="108"/>
        <v>0</v>
      </c>
      <c r="AY59" s="80">
        <f t="shared" si="108"/>
        <v>0</v>
      </c>
      <c r="AZ59" s="80">
        <f t="shared" si="108"/>
        <v>0</v>
      </c>
      <c r="BA59" s="80">
        <f t="shared" si="108"/>
        <v>0</v>
      </c>
      <c r="BB59" s="80">
        <f t="shared" si="108"/>
        <v>0</v>
      </c>
      <c r="BC59" s="80">
        <f t="shared" si="108"/>
        <v>0</v>
      </c>
      <c r="BD59" s="80">
        <f t="shared" si="108"/>
        <v>0</v>
      </c>
      <c r="BE59" s="80">
        <f t="shared" si="108"/>
        <v>0</v>
      </c>
      <c r="BF59" s="80">
        <f t="shared" si="108"/>
        <v>0</v>
      </c>
      <c r="BG59" s="80">
        <f t="shared" si="108"/>
        <v>0</v>
      </c>
      <c r="BH59" s="80">
        <f t="shared" si="108"/>
        <v>0</v>
      </c>
      <c r="BI59" s="80">
        <f t="shared" si="108"/>
        <v>0</v>
      </c>
      <c r="BJ59" s="80">
        <f t="shared" si="108"/>
        <v>0</v>
      </c>
      <c r="BK59" s="80">
        <f t="shared" si="109"/>
        <v>0</v>
      </c>
      <c r="BL59" s="80">
        <f t="shared" si="109"/>
        <v>0</v>
      </c>
      <c r="BM59" s="80">
        <f t="shared" si="109"/>
        <v>0</v>
      </c>
      <c r="BN59" s="80">
        <f t="shared" si="109"/>
        <v>0</v>
      </c>
      <c r="BO59" s="80">
        <f t="shared" si="109"/>
        <v>0</v>
      </c>
      <c r="BP59" s="80">
        <f t="shared" si="109"/>
        <v>0</v>
      </c>
      <c r="BQ59" s="80">
        <f t="shared" si="109"/>
        <v>0</v>
      </c>
      <c r="BR59" s="80">
        <f t="shared" si="109"/>
        <v>0</v>
      </c>
      <c r="BS59" s="80">
        <f t="shared" si="109"/>
        <v>0</v>
      </c>
      <c r="BT59" s="80">
        <f t="shared" si="109"/>
        <v>0</v>
      </c>
      <c r="BU59" s="80">
        <f t="shared" si="109"/>
        <v>0</v>
      </c>
      <c r="BV59" s="80">
        <f t="shared" si="109"/>
        <v>0</v>
      </c>
      <c r="BW59" s="80">
        <f t="shared" si="109"/>
        <v>0</v>
      </c>
      <c r="BX59" s="80">
        <f t="shared" si="109"/>
        <v>0</v>
      </c>
      <c r="BY59" s="80">
        <f t="shared" si="109"/>
        <v>0</v>
      </c>
      <c r="BZ59" s="80">
        <f t="shared" si="109"/>
        <v>0</v>
      </c>
      <c r="CA59" s="80">
        <f t="shared" si="106"/>
        <v>0</v>
      </c>
      <c r="CB59" s="80">
        <f t="shared" si="106"/>
        <v>0</v>
      </c>
      <c r="CC59" s="80">
        <f t="shared" si="106"/>
        <v>0</v>
      </c>
      <c r="CD59" s="80">
        <f t="shared" si="106"/>
        <v>0</v>
      </c>
      <c r="CE59" s="80">
        <f t="shared" si="106"/>
        <v>0</v>
      </c>
      <c r="CF59" s="80">
        <f t="shared" si="106"/>
        <v>0</v>
      </c>
      <c r="CG59" s="80">
        <f t="shared" si="106"/>
        <v>0</v>
      </c>
      <c r="CH59" s="80">
        <f t="shared" si="106"/>
        <v>0</v>
      </c>
      <c r="CI59" s="80">
        <f t="shared" si="106"/>
        <v>0</v>
      </c>
      <c r="CJ59" s="80">
        <f t="shared" si="106"/>
        <v>0</v>
      </c>
      <c r="CK59" s="80">
        <f t="shared" si="106"/>
        <v>0</v>
      </c>
      <c r="CL59" s="80">
        <f t="shared" si="106"/>
        <v>0</v>
      </c>
      <c r="CM59" s="80">
        <f t="shared" si="106"/>
        <v>0</v>
      </c>
      <c r="CN59" s="80">
        <f t="shared" si="106"/>
        <v>0</v>
      </c>
      <c r="CO59" s="80">
        <f t="shared" si="98"/>
        <v>0</v>
      </c>
      <c r="CP59" s="80">
        <f t="shared" si="98"/>
        <v>0</v>
      </c>
      <c r="CQ59" s="80">
        <f t="shared" si="98"/>
        <v>0</v>
      </c>
      <c r="CR59" s="80">
        <f t="shared" si="98"/>
        <v>0</v>
      </c>
      <c r="CS59" s="80">
        <f t="shared" si="98"/>
        <v>0</v>
      </c>
      <c r="CT59" s="80">
        <f t="shared" si="98"/>
        <v>0</v>
      </c>
      <c r="CU59" s="80">
        <f t="shared" si="98"/>
        <v>0</v>
      </c>
      <c r="CV59" s="80">
        <f t="shared" si="98"/>
        <v>0</v>
      </c>
      <c r="CW59" s="80">
        <f t="shared" si="98"/>
        <v>0</v>
      </c>
      <c r="CX59" s="80">
        <f t="shared" si="98"/>
        <v>0</v>
      </c>
      <c r="CY59" s="80">
        <f t="shared" si="98"/>
        <v>0</v>
      </c>
      <c r="CZ59" s="80">
        <f t="shared" si="98"/>
        <v>0</v>
      </c>
      <c r="DA59" s="80">
        <f t="shared" si="98"/>
        <v>0</v>
      </c>
      <c r="DB59" s="80">
        <f t="shared" si="98"/>
        <v>0</v>
      </c>
      <c r="DC59" s="80">
        <f t="shared" si="98"/>
        <v>0</v>
      </c>
      <c r="DD59" s="80">
        <f t="shared" si="98"/>
        <v>0</v>
      </c>
      <c r="DE59" s="80">
        <f t="shared" si="107"/>
        <v>0</v>
      </c>
      <c r="DF59" s="80">
        <f t="shared" si="107"/>
        <v>0</v>
      </c>
      <c r="DG59" s="80">
        <f t="shared" si="107"/>
        <v>0</v>
      </c>
      <c r="DH59" s="80">
        <f t="shared" si="107"/>
        <v>0</v>
      </c>
      <c r="DI59" s="80">
        <f t="shared" si="107"/>
        <v>0</v>
      </c>
      <c r="DJ59" s="80">
        <f t="shared" si="107"/>
        <v>0</v>
      </c>
      <c r="DK59" s="80">
        <f t="shared" si="107"/>
        <v>0</v>
      </c>
      <c r="DL59" s="80">
        <f t="shared" si="107"/>
        <v>0</v>
      </c>
      <c r="DM59" s="80">
        <f t="shared" si="107"/>
        <v>0</v>
      </c>
      <c r="DN59" s="80">
        <f t="shared" si="107"/>
        <v>0</v>
      </c>
      <c r="DO59" s="80">
        <f t="shared" si="107"/>
        <v>0</v>
      </c>
      <c r="DP59" s="80">
        <f t="shared" si="107"/>
        <v>0</v>
      </c>
      <c r="DQ59" s="80">
        <f t="shared" si="107"/>
        <v>0</v>
      </c>
      <c r="DR59" s="80">
        <f t="shared" si="107"/>
        <v>0</v>
      </c>
      <c r="DS59" s="80">
        <f t="shared" si="107"/>
        <v>0</v>
      </c>
      <c r="DT59" s="80">
        <f t="shared" si="107"/>
        <v>0</v>
      </c>
      <c r="DU59" s="80">
        <f t="shared" si="99"/>
        <v>0</v>
      </c>
      <c r="DV59" s="80">
        <f t="shared" si="99"/>
        <v>0</v>
      </c>
      <c r="DW59" s="80">
        <f t="shared" si="99"/>
        <v>0</v>
      </c>
      <c r="DX59" s="80">
        <f t="shared" si="99"/>
        <v>0</v>
      </c>
      <c r="DY59" s="80">
        <f t="shared" si="99"/>
        <v>0</v>
      </c>
      <c r="DZ59" s="80">
        <f t="shared" si="99"/>
        <v>0</v>
      </c>
      <c r="EA59" s="80">
        <f t="shared" si="99"/>
        <v>0</v>
      </c>
      <c r="EB59" s="80">
        <f t="shared" si="99"/>
        <v>0</v>
      </c>
      <c r="EC59" s="80">
        <f t="shared" si="99"/>
        <v>0</v>
      </c>
      <c r="ED59" s="80">
        <f t="shared" si="99"/>
        <v>0</v>
      </c>
      <c r="EE59" s="80">
        <f t="shared" si="99"/>
        <v>0</v>
      </c>
      <c r="EF59" s="80">
        <f t="shared" si="99"/>
        <v>0</v>
      </c>
      <c r="EG59" s="80">
        <f t="shared" si="99"/>
        <v>0</v>
      </c>
      <c r="EH59" s="80">
        <f t="shared" si="99"/>
        <v>0</v>
      </c>
      <c r="EI59" s="80">
        <f t="shared" si="99"/>
        <v>0</v>
      </c>
      <c r="EJ59" s="80">
        <f t="shared" si="99"/>
        <v>0</v>
      </c>
      <c r="EK59" s="80">
        <f t="shared" si="100"/>
        <v>0</v>
      </c>
      <c r="EL59" s="80">
        <f t="shared" si="100"/>
        <v>0</v>
      </c>
      <c r="EM59" s="80">
        <f t="shared" si="100"/>
        <v>0</v>
      </c>
      <c r="EN59" s="80">
        <f t="shared" si="100"/>
        <v>0</v>
      </c>
      <c r="EO59" s="80">
        <f t="shared" si="100"/>
        <v>0</v>
      </c>
      <c r="EP59" s="80">
        <f t="shared" si="100"/>
        <v>0</v>
      </c>
      <c r="EQ59" s="80">
        <f t="shared" si="100"/>
        <v>0</v>
      </c>
      <c r="ER59" s="80">
        <f t="shared" si="100"/>
        <v>0</v>
      </c>
      <c r="ES59" s="80">
        <f t="shared" si="100"/>
        <v>0</v>
      </c>
      <c r="ET59" s="80">
        <f t="shared" si="94"/>
        <v>0</v>
      </c>
      <c r="EU59" s="80">
        <f t="shared" si="94"/>
        <v>0</v>
      </c>
      <c r="EV59" s="80">
        <f t="shared" si="94"/>
        <v>0</v>
      </c>
      <c r="EW59" s="80">
        <f t="shared" si="94"/>
        <v>0</v>
      </c>
      <c r="EX59" s="80">
        <f t="shared" si="94"/>
        <v>0</v>
      </c>
      <c r="EY59" s="80">
        <f t="shared" si="94"/>
        <v>0</v>
      </c>
      <c r="EZ59" s="80">
        <f t="shared" si="94"/>
        <v>0</v>
      </c>
      <c r="FA59" s="80">
        <f t="shared" si="94"/>
        <v>0</v>
      </c>
      <c r="FB59" s="80">
        <f t="shared" si="94"/>
        <v>0</v>
      </c>
      <c r="FC59" s="80">
        <f t="shared" si="94"/>
        <v>0</v>
      </c>
      <c r="FD59" s="80">
        <f t="shared" si="94"/>
        <v>0</v>
      </c>
      <c r="FE59" s="80">
        <f t="shared" si="94"/>
        <v>0</v>
      </c>
      <c r="FF59" s="80">
        <f t="shared" si="94"/>
        <v>0</v>
      </c>
      <c r="FG59" s="80">
        <f t="shared" si="94"/>
        <v>0</v>
      </c>
      <c r="FH59" s="80">
        <f t="shared" si="94"/>
        <v>0</v>
      </c>
      <c r="FI59" s="80">
        <f t="shared" si="101"/>
        <v>0</v>
      </c>
      <c r="FJ59" s="80">
        <f t="shared" si="101"/>
        <v>0</v>
      </c>
      <c r="FK59" s="80">
        <f t="shared" si="101"/>
        <v>0</v>
      </c>
      <c r="FL59" s="80">
        <f t="shared" si="101"/>
        <v>0</v>
      </c>
      <c r="FM59" s="80">
        <f t="shared" si="101"/>
        <v>0</v>
      </c>
      <c r="FN59" s="80">
        <f t="shared" si="101"/>
        <v>0</v>
      </c>
      <c r="FO59" s="80">
        <f t="shared" si="101"/>
        <v>0</v>
      </c>
      <c r="FP59" s="80">
        <f t="shared" si="101"/>
        <v>0</v>
      </c>
      <c r="FQ59" s="80">
        <f t="shared" si="101"/>
        <v>0</v>
      </c>
      <c r="FR59" s="80">
        <f t="shared" si="101"/>
        <v>0</v>
      </c>
      <c r="FS59" s="80">
        <f t="shared" si="101"/>
        <v>0</v>
      </c>
      <c r="FT59" s="80">
        <f t="shared" si="101"/>
        <v>0</v>
      </c>
      <c r="FU59" s="80">
        <f t="shared" si="101"/>
        <v>0</v>
      </c>
      <c r="FV59" s="80">
        <f t="shared" si="101"/>
        <v>0</v>
      </c>
      <c r="FW59" s="80">
        <f t="shared" si="102"/>
        <v>0</v>
      </c>
      <c r="FX59" s="80">
        <f t="shared" si="102"/>
        <v>0</v>
      </c>
      <c r="FY59" s="80">
        <f t="shared" si="102"/>
        <v>0</v>
      </c>
      <c r="FZ59" s="80">
        <f t="shared" si="102"/>
        <v>0</v>
      </c>
      <c r="GA59" s="80">
        <f t="shared" si="102"/>
        <v>0</v>
      </c>
      <c r="GB59" s="80">
        <f t="shared" si="102"/>
        <v>0</v>
      </c>
      <c r="GC59" s="80">
        <f t="shared" si="102"/>
        <v>0</v>
      </c>
      <c r="GD59" s="80">
        <f t="shared" si="102"/>
        <v>0</v>
      </c>
      <c r="GE59" s="80">
        <f t="shared" si="102"/>
        <v>0</v>
      </c>
      <c r="GF59" s="80">
        <f t="shared" si="95"/>
        <v>0</v>
      </c>
      <c r="GG59" s="80">
        <f t="shared" si="95"/>
        <v>0</v>
      </c>
      <c r="GH59" s="80">
        <f t="shared" si="95"/>
        <v>0</v>
      </c>
      <c r="GI59" s="80">
        <f t="shared" si="95"/>
        <v>0</v>
      </c>
      <c r="GJ59" s="80">
        <f t="shared" si="95"/>
        <v>0</v>
      </c>
      <c r="GK59" s="80">
        <f t="shared" si="95"/>
        <v>0</v>
      </c>
      <c r="GL59" s="80">
        <f t="shared" si="95"/>
        <v>0</v>
      </c>
      <c r="GM59" s="80">
        <f t="shared" si="95"/>
        <v>0</v>
      </c>
      <c r="GN59" s="80">
        <f t="shared" si="95"/>
        <v>0</v>
      </c>
      <c r="GO59" s="80">
        <f t="shared" si="95"/>
        <v>0</v>
      </c>
      <c r="GP59" s="80">
        <f t="shared" si="95"/>
        <v>0</v>
      </c>
      <c r="GQ59" s="80">
        <f t="shared" si="95"/>
        <v>0</v>
      </c>
      <c r="GR59" s="80">
        <f t="shared" si="95"/>
        <v>0</v>
      </c>
      <c r="GS59" s="80">
        <f t="shared" si="95"/>
        <v>0</v>
      </c>
      <c r="GT59" s="80">
        <f t="shared" si="95"/>
        <v>0</v>
      </c>
      <c r="GU59" s="80">
        <f t="shared" si="95"/>
        <v>0</v>
      </c>
      <c r="GV59" s="80">
        <f t="shared" si="92"/>
        <v>0</v>
      </c>
      <c r="GW59" s="80">
        <f t="shared" si="92"/>
        <v>0</v>
      </c>
      <c r="GX59" s="80">
        <f t="shared" si="92"/>
        <v>0</v>
      </c>
      <c r="GY59" s="80">
        <f t="shared" si="92"/>
        <v>0</v>
      </c>
      <c r="GZ59" s="80">
        <f t="shared" si="92"/>
        <v>0</v>
      </c>
      <c r="HA59" s="80">
        <f t="shared" si="92"/>
        <v>0</v>
      </c>
      <c r="HB59" s="80">
        <f t="shared" si="92"/>
        <v>0</v>
      </c>
      <c r="HC59" s="80">
        <f t="shared" si="92"/>
        <v>0</v>
      </c>
      <c r="HD59" s="80">
        <f t="shared" si="92"/>
        <v>0</v>
      </c>
      <c r="HE59" s="80">
        <f t="shared" si="92"/>
        <v>0</v>
      </c>
      <c r="HF59" s="80">
        <f t="shared" si="92"/>
        <v>0</v>
      </c>
      <c r="HG59" s="80">
        <f t="shared" si="92"/>
        <v>0</v>
      </c>
      <c r="HH59" s="80">
        <f t="shared" si="92"/>
        <v>0</v>
      </c>
      <c r="HI59" s="80">
        <f t="shared" si="92"/>
        <v>0</v>
      </c>
      <c r="HJ59" s="80">
        <f t="shared" si="92"/>
        <v>0</v>
      </c>
      <c r="HK59" s="80">
        <f t="shared" si="92"/>
        <v>0</v>
      </c>
      <c r="HL59" s="80">
        <f t="shared" si="96"/>
        <v>0</v>
      </c>
      <c r="HM59" s="80">
        <f t="shared" si="96"/>
        <v>0</v>
      </c>
      <c r="HN59" s="80">
        <f t="shared" si="96"/>
        <v>0</v>
      </c>
      <c r="HO59" s="80">
        <f t="shared" si="96"/>
        <v>0</v>
      </c>
      <c r="HP59" s="80">
        <f t="shared" si="96"/>
        <v>0</v>
      </c>
      <c r="HQ59" s="80">
        <f t="shared" si="96"/>
        <v>0</v>
      </c>
      <c r="HR59" s="80">
        <f t="shared" si="96"/>
        <v>0</v>
      </c>
      <c r="HS59" s="80">
        <f t="shared" si="96"/>
        <v>0</v>
      </c>
      <c r="HT59" s="80">
        <f t="shared" si="96"/>
        <v>0</v>
      </c>
      <c r="HU59" s="80">
        <f t="shared" si="96"/>
        <v>0</v>
      </c>
      <c r="HV59" s="80">
        <f t="shared" si="96"/>
        <v>0</v>
      </c>
      <c r="HW59" s="80">
        <f t="shared" si="96"/>
        <v>0</v>
      </c>
      <c r="HX59" s="80">
        <f t="shared" si="96"/>
        <v>0</v>
      </c>
      <c r="HY59" s="80">
        <f t="shared" si="96"/>
        <v>0</v>
      </c>
      <c r="HZ59" s="80">
        <f t="shared" si="96"/>
        <v>0</v>
      </c>
      <c r="IA59" s="80">
        <f t="shared" si="96"/>
        <v>0</v>
      </c>
      <c r="IB59" s="80">
        <f t="shared" si="103"/>
        <v>0</v>
      </c>
      <c r="IC59" s="80">
        <f t="shared" si="103"/>
        <v>0</v>
      </c>
      <c r="ID59" s="80">
        <f t="shared" si="103"/>
        <v>0</v>
      </c>
      <c r="IE59" s="80">
        <f t="shared" si="103"/>
        <v>0</v>
      </c>
      <c r="IF59" s="80">
        <f t="shared" si="103"/>
        <v>0</v>
      </c>
      <c r="IG59" s="80">
        <f t="shared" si="103"/>
        <v>0</v>
      </c>
      <c r="IH59" s="80">
        <f t="shared" si="103"/>
        <v>0</v>
      </c>
      <c r="II59" s="80">
        <f t="shared" si="103"/>
        <v>0</v>
      </c>
      <c r="IJ59" s="80">
        <f t="shared" si="103"/>
        <v>0</v>
      </c>
      <c r="IK59" s="80">
        <f t="shared" si="103"/>
        <v>0</v>
      </c>
      <c r="IL59" s="80">
        <f t="shared" si="103"/>
        <v>0</v>
      </c>
      <c r="IM59" s="80">
        <f t="shared" si="103"/>
        <v>0</v>
      </c>
      <c r="IN59" s="80">
        <f t="shared" si="103"/>
        <v>0</v>
      </c>
      <c r="IO59" s="80">
        <f t="shared" si="93"/>
        <v>0</v>
      </c>
      <c r="IP59" s="80">
        <f t="shared" si="93"/>
        <v>0</v>
      </c>
      <c r="IQ59" s="80">
        <f t="shared" si="93"/>
        <v>0</v>
      </c>
      <c r="IR59" s="80">
        <f t="shared" si="93"/>
        <v>0</v>
      </c>
      <c r="IS59" s="80">
        <f t="shared" si="91"/>
        <v>0</v>
      </c>
      <c r="IT59" s="80">
        <f t="shared" si="91"/>
        <v>0</v>
      </c>
      <c r="IU59" s="80">
        <f t="shared" si="91"/>
        <v>0</v>
      </c>
      <c r="IV59" s="80">
        <f t="shared" si="91"/>
        <v>0</v>
      </c>
      <c r="IW59" s="80">
        <f t="shared" si="91"/>
        <v>0</v>
      </c>
      <c r="IX59" s="80">
        <f t="shared" si="91"/>
        <v>0</v>
      </c>
      <c r="IY59" s="80">
        <f t="shared" si="91"/>
        <v>0</v>
      </c>
      <c r="IZ59" s="80">
        <f t="shared" si="91"/>
        <v>0</v>
      </c>
      <c r="JA59" s="80">
        <f t="shared" si="90"/>
        <v>0</v>
      </c>
      <c r="JB59" s="80">
        <f t="shared" si="90"/>
        <v>0</v>
      </c>
      <c r="JC59" s="80">
        <f t="shared" si="90"/>
        <v>0</v>
      </c>
      <c r="JD59" s="80">
        <f t="shared" si="90"/>
        <v>0</v>
      </c>
      <c r="JE59" s="80">
        <f t="shared" si="90"/>
        <v>0</v>
      </c>
      <c r="JF59" s="80">
        <f t="shared" si="90"/>
        <v>0</v>
      </c>
      <c r="JG59" s="80">
        <f t="shared" si="90"/>
        <v>0</v>
      </c>
      <c r="JH59" s="80">
        <f t="shared" si="90"/>
        <v>0</v>
      </c>
      <c r="JI59" s="80">
        <f t="shared" si="90"/>
        <v>0</v>
      </c>
    </row>
    <row r="60" spans="5:269" x14ac:dyDescent="0.25">
      <c r="E60">
        <f t="shared" si="26"/>
        <v>56</v>
      </c>
      <c r="F60">
        <f t="shared" si="20"/>
        <v>0</v>
      </c>
      <c r="G60">
        <f t="shared" si="27"/>
        <v>156</v>
      </c>
      <c r="H60" s="86">
        <f t="shared" si="21"/>
        <v>1</v>
      </c>
      <c r="I60" s="80">
        <f t="shared" si="22"/>
        <v>0</v>
      </c>
      <c r="J60" s="80">
        <f t="shared" si="31"/>
        <v>0</v>
      </c>
      <c r="K60">
        <f t="shared" si="23"/>
        <v>60</v>
      </c>
      <c r="L60">
        <f t="shared" si="24"/>
        <v>204</v>
      </c>
      <c r="M60">
        <f t="shared" si="28"/>
        <v>47453</v>
      </c>
      <c r="O60" s="80">
        <f t="shared" si="104"/>
        <v>0</v>
      </c>
      <c r="P60" s="80">
        <f t="shared" si="104"/>
        <v>0</v>
      </c>
      <c r="Q60" s="80">
        <f t="shared" si="104"/>
        <v>0</v>
      </c>
      <c r="R60" s="80">
        <f t="shared" si="104"/>
        <v>0</v>
      </c>
      <c r="S60" s="80">
        <f t="shared" si="104"/>
        <v>0</v>
      </c>
      <c r="T60" s="80">
        <f t="shared" si="104"/>
        <v>0</v>
      </c>
      <c r="U60" s="80">
        <f t="shared" si="104"/>
        <v>0</v>
      </c>
      <c r="V60" s="80">
        <f t="shared" si="104"/>
        <v>0</v>
      </c>
      <c r="W60" s="80">
        <f t="shared" si="104"/>
        <v>0</v>
      </c>
      <c r="X60" s="80">
        <f t="shared" si="104"/>
        <v>0</v>
      </c>
      <c r="Y60" s="80">
        <f t="shared" si="104"/>
        <v>0</v>
      </c>
      <c r="Z60" s="80">
        <f t="shared" si="104"/>
        <v>0</v>
      </c>
      <c r="AA60" s="80">
        <f t="shared" si="104"/>
        <v>0</v>
      </c>
      <c r="AB60" s="80">
        <f t="shared" si="104"/>
        <v>0</v>
      </c>
      <c r="AC60" s="80">
        <f t="shared" si="104"/>
        <v>0</v>
      </c>
      <c r="AD60" s="80">
        <f t="shared" si="104"/>
        <v>0</v>
      </c>
      <c r="AE60" s="80">
        <f t="shared" si="89"/>
        <v>0</v>
      </c>
      <c r="AF60" s="80">
        <f t="shared" si="89"/>
        <v>0</v>
      </c>
      <c r="AG60" s="80">
        <f t="shared" si="89"/>
        <v>0</v>
      </c>
      <c r="AH60" s="80">
        <f t="shared" si="89"/>
        <v>0</v>
      </c>
      <c r="AI60" s="80">
        <f t="shared" si="89"/>
        <v>0</v>
      </c>
      <c r="AJ60" s="80">
        <f t="shared" si="89"/>
        <v>0</v>
      </c>
      <c r="AK60" s="80">
        <f t="shared" si="89"/>
        <v>0</v>
      </c>
      <c r="AL60" s="80">
        <f t="shared" si="89"/>
        <v>0</v>
      </c>
      <c r="AM60" s="80">
        <f t="shared" si="89"/>
        <v>0</v>
      </c>
      <c r="AN60" s="80">
        <f t="shared" si="89"/>
        <v>0</v>
      </c>
      <c r="AO60" s="80">
        <f t="shared" si="89"/>
        <v>0</v>
      </c>
      <c r="AP60" s="80">
        <f t="shared" si="89"/>
        <v>0</v>
      </c>
      <c r="AQ60" s="80">
        <f t="shared" si="89"/>
        <v>0</v>
      </c>
      <c r="AR60" s="80">
        <f t="shared" si="89"/>
        <v>0</v>
      </c>
      <c r="AS60" s="80">
        <f t="shared" si="89"/>
        <v>0</v>
      </c>
      <c r="AT60" s="80">
        <f t="shared" si="89"/>
        <v>0</v>
      </c>
      <c r="AU60" s="80">
        <f t="shared" si="108"/>
        <v>0</v>
      </c>
      <c r="AV60" s="80">
        <f t="shared" si="108"/>
        <v>0</v>
      </c>
      <c r="AW60" s="80">
        <f t="shared" si="108"/>
        <v>0</v>
      </c>
      <c r="AX60" s="80">
        <f t="shared" si="108"/>
        <v>0</v>
      </c>
      <c r="AY60" s="80">
        <f t="shared" si="108"/>
        <v>0</v>
      </c>
      <c r="AZ60" s="80">
        <f t="shared" si="108"/>
        <v>0</v>
      </c>
      <c r="BA60" s="80">
        <f t="shared" si="108"/>
        <v>0</v>
      </c>
      <c r="BB60" s="80">
        <f t="shared" si="108"/>
        <v>0</v>
      </c>
      <c r="BC60" s="80">
        <f t="shared" si="108"/>
        <v>0</v>
      </c>
      <c r="BD60" s="80">
        <f t="shared" si="108"/>
        <v>0</v>
      </c>
      <c r="BE60" s="80">
        <f t="shared" si="108"/>
        <v>0</v>
      </c>
      <c r="BF60" s="80">
        <f t="shared" si="108"/>
        <v>0</v>
      </c>
      <c r="BG60" s="80">
        <f t="shared" si="108"/>
        <v>0</v>
      </c>
      <c r="BH60" s="80">
        <f t="shared" si="108"/>
        <v>0</v>
      </c>
      <c r="BI60" s="80">
        <f t="shared" si="108"/>
        <v>0</v>
      </c>
      <c r="BJ60" s="80">
        <f t="shared" si="108"/>
        <v>0</v>
      </c>
      <c r="BK60" s="80">
        <f t="shared" si="109"/>
        <v>0</v>
      </c>
      <c r="BL60" s="80">
        <f t="shared" si="109"/>
        <v>0</v>
      </c>
      <c r="BM60" s="80">
        <f t="shared" si="109"/>
        <v>0</v>
      </c>
      <c r="BN60" s="80">
        <f t="shared" si="109"/>
        <v>0</v>
      </c>
      <c r="BO60" s="80">
        <f t="shared" si="109"/>
        <v>0</v>
      </c>
      <c r="BP60" s="80">
        <f t="shared" si="109"/>
        <v>0</v>
      </c>
      <c r="BQ60" s="80">
        <f t="shared" si="109"/>
        <v>0</v>
      </c>
      <c r="BR60" s="80">
        <f t="shared" si="109"/>
        <v>0</v>
      </c>
      <c r="BS60" s="80">
        <f t="shared" si="109"/>
        <v>0</v>
      </c>
      <c r="BT60" s="80">
        <f t="shared" si="109"/>
        <v>0</v>
      </c>
      <c r="BU60" s="80">
        <f t="shared" si="109"/>
        <v>0</v>
      </c>
      <c r="BV60" s="80">
        <f t="shared" si="109"/>
        <v>0</v>
      </c>
      <c r="BW60" s="80">
        <f t="shared" si="109"/>
        <v>0</v>
      </c>
      <c r="BX60" s="80">
        <f t="shared" si="109"/>
        <v>0</v>
      </c>
      <c r="BY60" s="80">
        <f t="shared" si="109"/>
        <v>0</v>
      </c>
      <c r="BZ60" s="80">
        <f t="shared" si="109"/>
        <v>0</v>
      </c>
      <c r="CA60" s="80">
        <f t="shared" si="106"/>
        <v>0</v>
      </c>
      <c r="CB60" s="80">
        <f t="shared" si="106"/>
        <v>0</v>
      </c>
      <c r="CC60" s="80">
        <f t="shared" si="106"/>
        <v>0</v>
      </c>
      <c r="CD60" s="80">
        <f t="shared" si="106"/>
        <v>0</v>
      </c>
      <c r="CE60" s="80">
        <f t="shared" si="106"/>
        <v>0</v>
      </c>
      <c r="CF60" s="80">
        <f t="shared" si="106"/>
        <v>0</v>
      </c>
      <c r="CG60" s="80">
        <f t="shared" si="106"/>
        <v>0</v>
      </c>
      <c r="CH60" s="80">
        <f t="shared" si="106"/>
        <v>0</v>
      </c>
      <c r="CI60" s="80">
        <f t="shared" si="106"/>
        <v>0</v>
      </c>
      <c r="CJ60" s="80">
        <f t="shared" si="106"/>
        <v>0</v>
      </c>
      <c r="CK60" s="80">
        <f t="shared" si="106"/>
        <v>0</v>
      </c>
      <c r="CL60" s="80">
        <f t="shared" si="106"/>
        <v>0</v>
      </c>
      <c r="CM60" s="80">
        <f t="shared" si="106"/>
        <v>0</v>
      </c>
      <c r="CN60" s="80">
        <f t="shared" si="106"/>
        <v>0</v>
      </c>
      <c r="CO60" s="80">
        <f t="shared" si="98"/>
        <v>0</v>
      </c>
      <c r="CP60" s="80">
        <f t="shared" si="98"/>
        <v>0</v>
      </c>
      <c r="CQ60" s="80">
        <f t="shared" si="98"/>
        <v>0</v>
      </c>
      <c r="CR60" s="80">
        <f t="shared" si="98"/>
        <v>0</v>
      </c>
      <c r="CS60" s="80">
        <f t="shared" si="98"/>
        <v>0</v>
      </c>
      <c r="CT60" s="80">
        <f t="shared" si="98"/>
        <v>0</v>
      </c>
      <c r="CU60" s="80">
        <f t="shared" si="98"/>
        <v>0</v>
      </c>
      <c r="CV60" s="80">
        <f t="shared" si="98"/>
        <v>0</v>
      </c>
      <c r="CW60" s="80">
        <f t="shared" si="98"/>
        <v>0</v>
      </c>
      <c r="CX60" s="80">
        <f t="shared" si="98"/>
        <v>0</v>
      </c>
      <c r="CY60" s="80">
        <f t="shared" si="98"/>
        <v>0</v>
      </c>
      <c r="CZ60" s="80">
        <f t="shared" si="98"/>
        <v>0</v>
      </c>
      <c r="DA60" s="80">
        <f t="shared" si="98"/>
        <v>0</v>
      </c>
      <c r="DB60" s="80">
        <f t="shared" si="98"/>
        <v>0</v>
      </c>
      <c r="DC60" s="80">
        <f t="shared" si="98"/>
        <v>0</v>
      </c>
      <c r="DD60" s="80">
        <f t="shared" si="98"/>
        <v>0</v>
      </c>
      <c r="DE60" s="80">
        <f t="shared" si="107"/>
        <v>0</v>
      </c>
      <c r="DF60" s="80">
        <f t="shared" si="107"/>
        <v>0</v>
      </c>
      <c r="DG60" s="80">
        <f t="shared" si="107"/>
        <v>0</v>
      </c>
      <c r="DH60" s="80">
        <f t="shared" si="107"/>
        <v>0</v>
      </c>
      <c r="DI60" s="80">
        <f t="shared" si="107"/>
        <v>0</v>
      </c>
      <c r="DJ60" s="80">
        <f t="shared" si="107"/>
        <v>0</v>
      </c>
      <c r="DK60" s="80">
        <f t="shared" si="107"/>
        <v>0</v>
      </c>
      <c r="DL60" s="80">
        <f t="shared" si="107"/>
        <v>0</v>
      </c>
      <c r="DM60" s="80">
        <f t="shared" si="107"/>
        <v>0</v>
      </c>
      <c r="DN60" s="80">
        <f t="shared" si="107"/>
        <v>0</v>
      </c>
      <c r="DO60" s="80">
        <f t="shared" si="107"/>
        <v>0</v>
      </c>
      <c r="DP60" s="80">
        <f t="shared" si="107"/>
        <v>0</v>
      </c>
      <c r="DQ60" s="80">
        <f t="shared" si="107"/>
        <v>0</v>
      </c>
      <c r="DR60" s="80">
        <f t="shared" si="107"/>
        <v>0</v>
      </c>
      <c r="DS60" s="80">
        <f t="shared" si="107"/>
        <v>0</v>
      </c>
      <c r="DT60" s="80">
        <f t="shared" si="107"/>
        <v>0</v>
      </c>
      <c r="DU60" s="80">
        <f t="shared" si="99"/>
        <v>0</v>
      </c>
      <c r="DV60" s="80">
        <f t="shared" si="99"/>
        <v>0</v>
      </c>
      <c r="DW60" s="80">
        <f t="shared" si="99"/>
        <v>0</v>
      </c>
      <c r="DX60" s="80">
        <f t="shared" si="99"/>
        <v>0</v>
      </c>
      <c r="DY60" s="80">
        <f t="shared" si="99"/>
        <v>0</v>
      </c>
      <c r="DZ60" s="80">
        <f t="shared" si="99"/>
        <v>0</v>
      </c>
      <c r="EA60" s="80">
        <f t="shared" si="99"/>
        <v>0</v>
      </c>
      <c r="EB60" s="80">
        <f t="shared" si="99"/>
        <v>0</v>
      </c>
      <c r="EC60" s="80">
        <f t="shared" si="99"/>
        <v>0</v>
      </c>
      <c r="ED60" s="80">
        <f t="shared" si="99"/>
        <v>0</v>
      </c>
      <c r="EE60" s="80">
        <f t="shared" si="99"/>
        <v>0</v>
      </c>
      <c r="EF60" s="80">
        <f t="shared" si="99"/>
        <v>0</v>
      </c>
      <c r="EG60" s="80">
        <f t="shared" si="99"/>
        <v>0</v>
      </c>
      <c r="EH60" s="80">
        <f t="shared" si="99"/>
        <v>0</v>
      </c>
      <c r="EI60" s="80">
        <f t="shared" si="99"/>
        <v>0</v>
      </c>
      <c r="EJ60" s="80">
        <f t="shared" si="99"/>
        <v>0</v>
      </c>
      <c r="EK60" s="80">
        <f t="shared" si="100"/>
        <v>0</v>
      </c>
      <c r="EL60" s="80">
        <f t="shared" si="100"/>
        <v>0</v>
      </c>
      <c r="EM60" s="80">
        <f t="shared" si="100"/>
        <v>0</v>
      </c>
      <c r="EN60" s="80">
        <f t="shared" si="100"/>
        <v>0</v>
      </c>
      <c r="EO60" s="80">
        <f t="shared" si="100"/>
        <v>0</v>
      </c>
      <c r="EP60" s="80">
        <f t="shared" si="100"/>
        <v>0</v>
      </c>
      <c r="EQ60" s="80">
        <f t="shared" si="100"/>
        <v>0</v>
      </c>
      <c r="ER60" s="80">
        <f t="shared" si="100"/>
        <v>0</v>
      </c>
      <c r="ES60" s="80">
        <f t="shared" si="100"/>
        <v>0</v>
      </c>
      <c r="ET60" s="80">
        <f t="shared" si="94"/>
        <v>0</v>
      </c>
      <c r="EU60" s="80">
        <f t="shared" si="94"/>
        <v>0</v>
      </c>
      <c r="EV60" s="80">
        <f t="shared" si="94"/>
        <v>0</v>
      </c>
      <c r="EW60" s="80">
        <f t="shared" si="94"/>
        <v>0</v>
      </c>
      <c r="EX60" s="80">
        <f t="shared" si="94"/>
        <v>0</v>
      </c>
      <c r="EY60" s="80">
        <f t="shared" si="94"/>
        <v>0</v>
      </c>
      <c r="EZ60" s="80">
        <f t="shared" si="94"/>
        <v>0</v>
      </c>
      <c r="FA60" s="80">
        <f t="shared" si="94"/>
        <v>0</v>
      </c>
      <c r="FB60" s="80">
        <f t="shared" si="94"/>
        <v>0</v>
      </c>
      <c r="FC60" s="80">
        <f t="shared" si="94"/>
        <v>0</v>
      </c>
      <c r="FD60" s="80">
        <f t="shared" si="94"/>
        <v>0</v>
      </c>
      <c r="FE60" s="80">
        <f t="shared" si="94"/>
        <v>0</v>
      </c>
      <c r="FF60" s="80">
        <f t="shared" si="94"/>
        <v>0</v>
      </c>
      <c r="FG60" s="80">
        <f t="shared" si="94"/>
        <v>0</v>
      </c>
      <c r="FH60" s="80">
        <f t="shared" si="94"/>
        <v>0</v>
      </c>
      <c r="FI60" s="80">
        <f t="shared" si="101"/>
        <v>0</v>
      </c>
      <c r="FJ60" s="80">
        <f t="shared" si="101"/>
        <v>0</v>
      </c>
      <c r="FK60" s="80">
        <f t="shared" si="101"/>
        <v>0</v>
      </c>
      <c r="FL60" s="80">
        <f t="shared" si="101"/>
        <v>0</v>
      </c>
      <c r="FM60" s="80">
        <f t="shared" si="101"/>
        <v>0</v>
      </c>
      <c r="FN60" s="80">
        <f t="shared" si="101"/>
        <v>0</v>
      </c>
      <c r="FO60" s="80">
        <f t="shared" si="101"/>
        <v>0</v>
      </c>
      <c r="FP60" s="80">
        <f t="shared" si="101"/>
        <v>0</v>
      </c>
      <c r="FQ60" s="80">
        <f t="shared" si="101"/>
        <v>0</v>
      </c>
      <c r="FR60" s="80">
        <f t="shared" si="101"/>
        <v>0</v>
      </c>
      <c r="FS60" s="80">
        <f t="shared" si="101"/>
        <v>0</v>
      </c>
      <c r="FT60" s="80">
        <f t="shared" si="101"/>
        <v>0</v>
      </c>
      <c r="FU60" s="80">
        <f t="shared" si="101"/>
        <v>0</v>
      </c>
      <c r="FV60" s="80">
        <f t="shared" si="101"/>
        <v>0</v>
      </c>
      <c r="FW60" s="80">
        <f t="shared" si="102"/>
        <v>0</v>
      </c>
      <c r="FX60" s="80">
        <f t="shared" si="102"/>
        <v>0</v>
      </c>
      <c r="FY60" s="80">
        <f t="shared" si="102"/>
        <v>0</v>
      </c>
      <c r="FZ60" s="80">
        <f t="shared" si="102"/>
        <v>0</v>
      </c>
      <c r="GA60" s="80">
        <f t="shared" si="102"/>
        <v>0</v>
      </c>
      <c r="GB60" s="80">
        <f t="shared" si="102"/>
        <v>0</v>
      </c>
      <c r="GC60" s="80">
        <f t="shared" si="102"/>
        <v>0</v>
      </c>
      <c r="GD60" s="80">
        <f t="shared" si="102"/>
        <v>0</v>
      </c>
      <c r="GE60" s="80">
        <f t="shared" si="102"/>
        <v>0</v>
      </c>
      <c r="GF60" s="80">
        <f t="shared" si="95"/>
        <v>0</v>
      </c>
      <c r="GG60" s="80">
        <f t="shared" si="95"/>
        <v>0</v>
      </c>
      <c r="GH60" s="80">
        <f t="shared" si="95"/>
        <v>0</v>
      </c>
      <c r="GI60" s="80">
        <f t="shared" si="95"/>
        <v>0</v>
      </c>
      <c r="GJ60" s="80">
        <f t="shared" si="95"/>
        <v>0</v>
      </c>
      <c r="GK60" s="80">
        <f t="shared" si="95"/>
        <v>0</v>
      </c>
      <c r="GL60" s="80">
        <f t="shared" si="95"/>
        <v>0</v>
      </c>
      <c r="GM60" s="80">
        <f t="shared" si="95"/>
        <v>0</v>
      </c>
      <c r="GN60" s="80">
        <f t="shared" si="95"/>
        <v>0</v>
      </c>
      <c r="GO60" s="80">
        <f t="shared" si="95"/>
        <v>0</v>
      </c>
      <c r="GP60" s="80">
        <f t="shared" si="95"/>
        <v>0</v>
      </c>
      <c r="GQ60" s="80">
        <f t="shared" si="95"/>
        <v>0</v>
      </c>
      <c r="GR60" s="80">
        <f t="shared" si="95"/>
        <v>0</v>
      </c>
      <c r="GS60" s="80">
        <f t="shared" si="95"/>
        <v>0</v>
      </c>
      <c r="GT60" s="80">
        <f t="shared" si="95"/>
        <v>0</v>
      </c>
      <c r="GU60" s="80">
        <f t="shared" si="95"/>
        <v>0</v>
      </c>
      <c r="GV60" s="80">
        <f t="shared" si="92"/>
        <v>0</v>
      </c>
      <c r="GW60" s="80">
        <f t="shared" si="92"/>
        <v>0</v>
      </c>
      <c r="GX60" s="80">
        <f t="shared" si="92"/>
        <v>0</v>
      </c>
      <c r="GY60" s="80">
        <f t="shared" si="92"/>
        <v>0</v>
      </c>
      <c r="GZ60" s="80">
        <f t="shared" si="92"/>
        <v>0</v>
      </c>
      <c r="HA60" s="80">
        <f t="shared" si="92"/>
        <v>0</v>
      </c>
      <c r="HB60" s="80">
        <f t="shared" si="92"/>
        <v>0</v>
      </c>
      <c r="HC60" s="80">
        <f t="shared" si="92"/>
        <v>0</v>
      </c>
      <c r="HD60" s="80">
        <f t="shared" si="92"/>
        <v>0</v>
      </c>
      <c r="HE60" s="80">
        <f t="shared" si="92"/>
        <v>0</v>
      </c>
      <c r="HF60" s="80">
        <f t="shared" si="92"/>
        <v>0</v>
      </c>
      <c r="HG60" s="80">
        <f t="shared" si="92"/>
        <v>0</v>
      </c>
      <c r="HH60" s="80">
        <f t="shared" si="92"/>
        <v>0</v>
      </c>
      <c r="HI60" s="80">
        <f t="shared" si="92"/>
        <v>0</v>
      </c>
      <c r="HJ60" s="80">
        <f t="shared" si="92"/>
        <v>0</v>
      </c>
      <c r="HK60" s="80">
        <f t="shared" si="92"/>
        <v>0</v>
      </c>
      <c r="HL60" s="80">
        <f t="shared" si="96"/>
        <v>0</v>
      </c>
      <c r="HM60" s="80">
        <f t="shared" si="96"/>
        <v>0</v>
      </c>
      <c r="HN60" s="80">
        <f t="shared" si="96"/>
        <v>0</v>
      </c>
      <c r="HO60" s="80">
        <f t="shared" si="96"/>
        <v>0</v>
      </c>
      <c r="HP60" s="80">
        <f t="shared" si="96"/>
        <v>0</v>
      </c>
      <c r="HQ60" s="80">
        <f t="shared" si="96"/>
        <v>0</v>
      </c>
      <c r="HR60" s="80">
        <f t="shared" si="96"/>
        <v>0</v>
      </c>
      <c r="HS60" s="80">
        <f t="shared" si="96"/>
        <v>0</v>
      </c>
      <c r="HT60" s="80">
        <f t="shared" si="96"/>
        <v>0</v>
      </c>
      <c r="HU60" s="80">
        <f t="shared" si="96"/>
        <v>0</v>
      </c>
      <c r="HV60" s="80">
        <f t="shared" si="96"/>
        <v>0</v>
      </c>
      <c r="HW60" s="80">
        <f t="shared" si="96"/>
        <v>0</v>
      </c>
      <c r="HX60" s="80">
        <f t="shared" si="96"/>
        <v>0</v>
      </c>
      <c r="HY60" s="80">
        <f t="shared" si="96"/>
        <v>0</v>
      </c>
      <c r="HZ60" s="80">
        <f t="shared" si="96"/>
        <v>0</v>
      </c>
      <c r="IA60" s="80">
        <f t="shared" si="96"/>
        <v>0</v>
      </c>
      <c r="IB60" s="80">
        <f t="shared" si="103"/>
        <v>0</v>
      </c>
      <c r="IC60" s="80">
        <f t="shared" si="103"/>
        <v>0</v>
      </c>
      <c r="ID60" s="80">
        <f t="shared" si="103"/>
        <v>0</v>
      </c>
      <c r="IE60" s="80">
        <f t="shared" si="103"/>
        <v>0</v>
      </c>
      <c r="IF60" s="80">
        <f t="shared" si="103"/>
        <v>0</v>
      </c>
      <c r="IG60" s="80">
        <f t="shared" si="103"/>
        <v>0</v>
      </c>
      <c r="IH60" s="80">
        <f t="shared" si="103"/>
        <v>0</v>
      </c>
      <c r="II60" s="80">
        <f t="shared" si="103"/>
        <v>0</v>
      </c>
      <c r="IJ60" s="80">
        <f t="shared" si="103"/>
        <v>0</v>
      </c>
      <c r="IK60" s="80">
        <f t="shared" si="103"/>
        <v>0</v>
      </c>
      <c r="IL60" s="80">
        <f t="shared" si="103"/>
        <v>0</v>
      </c>
      <c r="IM60" s="80">
        <f t="shared" si="103"/>
        <v>0</v>
      </c>
      <c r="IN60" s="80">
        <f t="shared" si="103"/>
        <v>0</v>
      </c>
      <c r="IO60" s="80">
        <f t="shared" si="93"/>
        <v>0</v>
      </c>
      <c r="IP60" s="80">
        <f t="shared" si="93"/>
        <v>0</v>
      </c>
      <c r="IQ60" s="80">
        <f t="shared" si="93"/>
        <v>0</v>
      </c>
      <c r="IR60" s="80">
        <f t="shared" si="93"/>
        <v>0</v>
      </c>
      <c r="IS60" s="80">
        <f t="shared" si="91"/>
        <v>0</v>
      </c>
      <c r="IT60" s="80">
        <f t="shared" si="91"/>
        <v>0</v>
      </c>
      <c r="IU60" s="80">
        <f t="shared" si="91"/>
        <v>0</v>
      </c>
      <c r="IV60" s="80">
        <f t="shared" si="91"/>
        <v>0</v>
      </c>
      <c r="IW60" s="80">
        <f t="shared" si="91"/>
        <v>0</v>
      </c>
      <c r="IX60" s="80">
        <f t="shared" si="91"/>
        <v>0</v>
      </c>
      <c r="IY60" s="80">
        <f t="shared" si="91"/>
        <v>0</v>
      </c>
      <c r="IZ60" s="80">
        <f t="shared" si="91"/>
        <v>0</v>
      </c>
      <c r="JA60" s="80">
        <f t="shared" si="90"/>
        <v>0</v>
      </c>
      <c r="JB60" s="80">
        <f t="shared" si="90"/>
        <v>0</v>
      </c>
      <c r="JC60" s="80">
        <f t="shared" si="90"/>
        <v>0</v>
      </c>
      <c r="JD60" s="80">
        <f t="shared" si="90"/>
        <v>0</v>
      </c>
      <c r="JE60" s="80">
        <f t="shared" si="90"/>
        <v>0</v>
      </c>
      <c r="JF60" s="80">
        <f t="shared" si="90"/>
        <v>0</v>
      </c>
      <c r="JG60" s="80">
        <f t="shared" si="90"/>
        <v>0</v>
      </c>
      <c r="JH60" s="80">
        <f t="shared" si="90"/>
        <v>0</v>
      </c>
      <c r="JI60" s="80">
        <f t="shared" si="90"/>
        <v>0</v>
      </c>
    </row>
    <row r="61" spans="5:269" x14ac:dyDescent="0.25">
      <c r="E61">
        <f t="shared" si="26"/>
        <v>57</v>
      </c>
      <c r="F61">
        <f t="shared" si="20"/>
        <v>0</v>
      </c>
      <c r="G61">
        <f t="shared" si="27"/>
        <v>156</v>
      </c>
      <c r="H61" s="86">
        <f t="shared" si="21"/>
        <v>1</v>
      </c>
      <c r="I61" s="80">
        <f t="shared" si="22"/>
        <v>0</v>
      </c>
      <c r="J61" s="80">
        <f t="shared" si="31"/>
        <v>0</v>
      </c>
      <c r="K61">
        <f t="shared" si="23"/>
        <v>61</v>
      </c>
      <c r="L61">
        <f t="shared" si="24"/>
        <v>205</v>
      </c>
      <c r="M61">
        <f t="shared" si="28"/>
        <v>47484</v>
      </c>
      <c r="O61" s="80">
        <f t="shared" si="104"/>
        <v>0</v>
      </c>
      <c r="P61" s="80">
        <f t="shared" si="104"/>
        <v>0</v>
      </c>
      <c r="Q61" s="80">
        <f t="shared" si="104"/>
        <v>0</v>
      </c>
      <c r="R61" s="80">
        <f t="shared" si="104"/>
        <v>0</v>
      </c>
      <c r="S61" s="80">
        <f t="shared" si="104"/>
        <v>0</v>
      </c>
      <c r="T61" s="80">
        <f t="shared" si="104"/>
        <v>0</v>
      </c>
      <c r="U61" s="80">
        <f t="shared" si="104"/>
        <v>0</v>
      </c>
      <c r="V61" s="80">
        <f t="shared" si="104"/>
        <v>0</v>
      </c>
      <c r="W61" s="80">
        <f t="shared" si="104"/>
        <v>0</v>
      </c>
      <c r="X61" s="80">
        <f t="shared" si="104"/>
        <v>0</v>
      </c>
      <c r="Y61" s="80">
        <f t="shared" si="104"/>
        <v>0</v>
      </c>
      <c r="Z61" s="80">
        <f t="shared" si="104"/>
        <v>0</v>
      </c>
      <c r="AA61" s="80">
        <f t="shared" si="104"/>
        <v>0</v>
      </c>
      <c r="AB61" s="80">
        <f t="shared" si="104"/>
        <v>0</v>
      </c>
      <c r="AC61" s="80">
        <f t="shared" si="104"/>
        <v>0</v>
      </c>
      <c r="AD61" s="80">
        <f t="shared" si="104"/>
        <v>0</v>
      </c>
      <c r="AE61" s="80">
        <f t="shared" si="89"/>
        <v>0</v>
      </c>
      <c r="AF61" s="80">
        <f t="shared" si="89"/>
        <v>0</v>
      </c>
      <c r="AG61" s="80">
        <f t="shared" si="89"/>
        <v>0</v>
      </c>
      <c r="AH61" s="80">
        <f t="shared" si="89"/>
        <v>0</v>
      </c>
      <c r="AI61" s="80">
        <f t="shared" si="89"/>
        <v>0</v>
      </c>
      <c r="AJ61" s="80">
        <f t="shared" si="89"/>
        <v>0</v>
      </c>
      <c r="AK61" s="80">
        <f t="shared" si="89"/>
        <v>0</v>
      </c>
      <c r="AL61" s="80">
        <f t="shared" si="89"/>
        <v>0</v>
      </c>
      <c r="AM61" s="80">
        <f t="shared" si="89"/>
        <v>0</v>
      </c>
      <c r="AN61" s="80">
        <f t="shared" si="89"/>
        <v>0</v>
      </c>
      <c r="AO61" s="80">
        <f t="shared" si="89"/>
        <v>0</v>
      </c>
      <c r="AP61" s="80">
        <f t="shared" si="89"/>
        <v>0</v>
      </c>
      <c r="AQ61" s="80">
        <f t="shared" si="89"/>
        <v>0</v>
      </c>
      <c r="AR61" s="80">
        <f t="shared" si="89"/>
        <v>0</v>
      </c>
      <c r="AS61" s="80">
        <f t="shared" si="89"/>
        <v>0</v>
      </c>
      <c r="AT61" s="80">
        <f t="shared" si="89"/>
        <v>0</v>
      </c>
      <c r="AU61" s="80">
        <f t="shared" si="108"/>
        <v>0</v>
      </c>
      <c r="AV61" s="80">
        <f t="shared" si="108"/>
        <v>0</v>
      </c>
      <c r="AW61" s="80">
        <f t="shared" si="108"/>
        <v>0</v>
      </c>
      <c r="AX61" s="80">
        <f t="shared" si="108"/>
        <v>0</v>
      </c>
      <c r="AY61" s="80">
        <f t="shared" si="108"/>
        <v>0</v>
      </c>
      <c r="AZ61" s="80">
        <f t="shared" si="108"/>
        <v>0</v>
      </c>
      <c r="BA61" s="80">
        <f t="shared" si="108"/>
        <v>0</v>
      </c>
      <c r="BB61" s="80">
        <f t="shared" si="108"/>
        <v>0</v>
      </c>
      <c r="BC61" s="80">
        <f t="shared" si="108"/>
        <v>0</v>
      </c>
      <c r="BD61" s="80">
        <f t="shared" si="108"/>
        <v>0</v>
      </c>
      <c r="BE61" s="80">
        <f t="shared" si="108"/>
        <v>0</v>
      </c>
      <c r="BF61" s="80">
        <f t="shared" si="108"/>
        <v>0</v>
      </c>
      <c r="BG61" s="80">
        <f t="shared" si="108"/>
        <v>0</v>
      </c>
      <c r="BH61" s="80">
        <f t="shared" si="108"/>
        <v>0</v>
      </c>
      <c r="BI61" s="80">
        <f t="shared" si="108"/>
        <v>0</v>
      </c>
      <c r="BJ61" s="80">
        <f t="shared" si="108"/>
        <v>0</v>
      </c>
      <c r="BK61" s="80">
        <f t="shared" si="109"/>
        <v>0</v>
      </c>
      <c r="BL61" s="80">
        <f t="shared" si="109"/>
        <v>0</v>
      </c>
      <c r="BM61" s="80">
        <f t="shared" si="109"/>
        <v>0</v>
      </c>
      <c r="BN61" s="80">
        <f t="shared" si="109"/>
        <v>0</v>
      </c>
      <c r="BO61" s="80">
        <f t="shared" si="109"/>
        <v>0</v>
      </c>
      <c r="BP61" s="80">
        <f t="shared" si="109"/>
        <v>0</v>
      </c>
      <c r="BQ61" s="80">
        <f t="shared" si="109"/>
        <v>0</v>
      </c>
      <c r="BR61" s="80">
        <f t="shared" si="109"/>
        <v>0</v>
      </c>
      <c r="BS61" s="80">
        <f t="shared" si="109"/>
        <v>0</v>
      </c>
      <c r="BT61" s="80">
        <f t="shared" si="109"/>
        <v>0</v>
      </c>
      <c r="BU61" s="80">
        <f t="shared" si="109"/>
        <v>0</v>
      </c>
      <c r="BV61" s="80">
        <f t="shared" si="109"/>
        <v>0</v>
      </c>
      <c r="BW61" s="80">
        <f t="shared" si="109"/>
        <v>0</v>
      </c>
      <c r="BX61" s="80">
        <f t="shared" si="109"/>
        <v>0</v>
      </c>
      <c r="BY61" s="80">
        <f t="shared" si="109"/>
        <v>0</v>
      </c>
      <c r="BZ61" s="80">
        <f t="shared" si="109"/>
        <v>0</v>
      </c>
      <c r="CA61" s="80">
        <f t="shared" si="106"/>
        <v>0</v>
      </c>
      <c r="CB61" s="80">
        <f t="shared" si="106"/>
        <v>0</v>
      </c>
      <c r="CC61" s="80">
        <f t="shared" si="106"/>
        <v>0</v>
      </c>
      <c r="CD61" s="80">
        <f t="shared" si="106"/>
        <v>0</v>
      </c>
      <c r="CE61" s="80">
        <f t="shared" si="106"/>
        <v>0</v>
      </c>
      <c r="CF61" s="80">
        <f t="shared" si="106"/>
        <v>0</v>
      </c>
      <c r="CG61" s="80">
        <f t="shared" si="106"/>
        <v>0</v>
      </c>
      <c r="CH61" s="80">
        <f t="shared" si="106"/>
        <v>0</v>
      </c>
      <c r="CI61" s="80">
        <f t="shared" si="106"/>
        <v>0</v>
      </c>
      <c r="CJ61" s="80">
        <f t="shared" si="106"/>
        <v>0</v>
      </c>
      <c r="CK61" s="80">
        <f t="shared" si="106"/>
        <v>0</v>
      </c>
      <c r="CL61" s="80">
        <f t="shared" si="106"/>
        <v>0</v>
      </c>
      <c r="CM61" s="80">
        <f t="shared" si="106"/>
        <v>0</v>
      </c>
      <c r="CN61" s="80">
        <f t="shared" si="106"/>
        <v>0</v>
      </c>
      <c r="CO61" s="80">
        <f t="shared" si="98"/>
        <v>0</v>
      </c>
      <c r="CP61" s="80">
        <f t="shared" si="98"/>
        <v>0</v>
      </c>
      <c r="CQ61" s="80">
        <f t="shared" si="98"/>
        <v>0</v>
      </c>
      <c r="CR61" s="80">
        <f t="shared" si="98"/>
        <v>0</v>
      </c>
      <c r="CS61" s="80">
        <f t="shared" si="98"/>
        <v>0</v>
      </c>
      <c r="CT61" s="80">
        <f t="shared" si="98"/>
        <v>0</v>
      </c>
      <c r="CU61" s="80">
        <f t="shared" si="98"/>
        <v>0</v>
      </c>
      <c r="CV61" s="80">
        <f t="shared" si="98"/>
        <v>0</v>
      </c>
      <c r="CW61" s="80">
        <f t="shared" si="98"/>
        <v>0</v>
      </c>
      <c r="CX61" s="80">
        <f t="shared" si="98"/>
        <v>0</v>
      </c>
      <c r="CY61" s="80">
        <f t="shared" si="98"/>
        <v>0</v>
      </c>
      <c r="CZ61" s="80">
        <f t="shared" si="98"/>
        <v>0</v>
      </c>
      <c r="DA61" s="80">
        <f t="shared" si="98"/>
        <v>0</v>
      </c>
      <c r="DB61" s="80">
        <f t="shared" si="98"/>
        <v>0</v>
      </c>
      <c r="DC61" s="80">
        <f t="shared" si="98"/>
        <v>0</v>
      </c>
      <c r="DD61" s="80">
        <f t="shared" si="98"/>
        <v>0</v>
      </c>
      <c r="DE61" s="80">
        <f t="shared" si="107"/>
        <v>0</v>
      </c>
      <c r="DF61" s="80">
        <f t="shared" si="107"/>
        <v>0</v>
      </c>
      <c r="DG61" s="80">
        <f t="shared" si="107"/>
        <v>0</v>
      </c>
      <c r="DH61" s="80">
        <f t="shared" si="107"/>
        <v>0</v>
      </c>
      <c r="DI61" s="80">
        <f t="shared" si="107"/>
        <v>0</v>
      </c>
      <c r="DJ61" s="80">
        <f t="shared" si="107"/>
        <v>0</v>
      </c>
      <c r="DK61" s="80">
        <f t="shared" si="107"/>
        <v>0</v>
      </c>
      <c r="DL61" s="80">
        <f t="shared" si="107"/>
        <v>0</v>
      </c>
      <c r="DM61" s="80">
        <f t="shared" si="107"/>
        <v>0</v>
      </c>
      <c r="DN61" s="80">
        <f t="shared" si="107"/>
        <v>0</v>
      </c>
      <c r="DO61" s="80">
        <f t="shared" si="107"/>
        <v>0</v>
      </c>
      <c r="DP61" s="80">
        <f t="shared" si="107"/>
        <v>0</v>
      </c>
      <c r="DQ61" s="80">
        <f t="shared" si="107"/>
        <v>0</v>
      </c>
      <c r="DR61" s="80">
        <f t="shared" si="107"/>
        <v>0</v>
      </c>
      <c r="DS61" s="80">
        <f t="shared" si="107"/>
        <v>0</v>
      </c>
      <c r="DT61" s="80">
        <f t="shared" si="107"/>
        <v>0</v>
      </c>
      <c r="DU61" s="80">
        <f t="shared" si="99"/>
        <v>0</v>
      </c>
      <c r="DV61" s="80">
        <f t="shared" si="99"/>
        <v>0</v>
      </c>
      <c r="DW61" s="80">
        <f t="shared" si="99"/>
        <v>0</v>
      </c>
      <c r="DX61" s="80">
        <f t="shared" si="99"/>
        <v>0</v>
      </c>
      <c r="DY61" s="80">
        <f t="shared" si="99"/>
        <v>0</v>
      </c>
      <c r="DZ61" s="80">
        <f t="shared" si="99"/>
        <v>0</v>
      </c>
      <c r="EA61" s="80">
        <f t="shared" si="99"/>
        <v>0</v>
      </c>
      <c r="EB61" s="80">
        <f t="shared" si="99"/>
        <v>0</v>
      </c>
      <c r="EC61" s="80">
        <f t="shared" si="99"/>
        <v>0</v>
      </c>
      <c r="ED61" s="80">
        <f t="shared" si="99"/>
        <v>0</v>
      </c>
      <c r="EE61" s="80">
        <f t="shared" si="99"/>
        <v>0</v>
      </c>
      <c r="EF61" s="80">
        <f t="shared" si="99"/>
        <v>0</v>
      </c>
      <c r="EG61" s="80">
        <f t="shared" si="99"/>
        <v>0</v>
      </c>
      <c r="EH61" s="80">
        <f t="shared" si="99"/>
        <v>0</v>
      </c>
      <c r="EI61" s="80">
        <f t="shared" si="99"/>
        <v>0</v>
      </c>
      <c r="EJ61" s="80">
        <f t="shared" si="99"/>
        <v>0</v>
      </c>
      <c r="EK61" s="80">
        <f t="shared" si="100"/>
        <v>0</v>
      </c>
      <c r="EL61" s="80">
        <f t="shared" si="100"/>
        <v>0</v>
      </c>
      <c r="EM61" s="80">
        <f t="shared" si="100"/>
        <v>0</v>
      </c>
      <c r="EN61" s="80">
        <f t="shared" si="100"/>
        <v>0</v>
      </c>
      <c r="EO61" s="80">
        <f t="shared" si="100"/>
        <v>0</v>
      </c>
      <c r="EP61" s="80">
        <f t="shared" si="100"/>
        <v>0</v>
      </c>
      <c r="EQ61" s="80">
        <f t="shared" si="100"/>
        <v>0</v>
      </c>
      <c r="ER61" s="80">
        <f t="shared" si="100"/>
        <v>0</v>
      </c>
      <c r="ES61" s="80">
        <f t="shared" si="100"/>
        <v>0</v>
      </c>
      <c r="ET61" s="80">
        <f t="shared" si="94"/>
        <v>0</v>
      </c>
      <c r="EU61" s="80">
        <f t="shared" si="94"/>
        <v>0</v>
      </c>
      <c r="EV61" s="80">
        <f t="shared" si="94"/>
        <v>0</v>
      </c>
      <c r="EW61" s="80">
        <f t="shared" si="94"/>
        <v>0</v>
      </c>
      <c r="EX61" s="80">
        <f t="shared" si="94"/>
        <v>0</v>
      </c>
      <c r="EY61" s="80">
        <f t="shared" si="94"/>
        <v>0</v>
      </c>
      <c r="EZ61" s="80">
        <f t="shared" si="94"/>
        <v>0</v>
      </c>
      <c r="FA61" s="80">
        <f t="shared" si="94"/>
        <v>0</v>
      </c>
      <c r="FB61" s="80">
        <f t="shared" si="94"/>
        <v>0</v>
      </c>
      <c r="FC61" s="80">
        <f t="shared" si="94"/>
        <v>0</v>
      </c>
      <c r="FD61" s="80">
        <f t="shared" si="94"/>
        <v>0</v>
      </c>
      <c r="FE61" s="80">
        <f t="shared" si="94"/>
        <v>0</v>
      </c>
      <c r="FF61" s="80">
        <f t="shared" si="94"/>
        <v>0</v>
      </c>
      <c r="FG61" s="80">
        <f t="shared" si="94"/>
        <v>0</v>
      </c>
      <c r="FH61" s="80">
        <f t="shared" si="94"/>
        <v>0</v>
      </c>
      <c r="FI61" s="80">
        <f t="shared" si="101"/>
        <v>0</v>
      </c>
      <c r="FJ61" s="80">
        <f t="shared" si="101"/>
        <v>0</v>
      </c>
      <c r="FK61" s="80">
        <f t="shared" si="101"/>
        <v>0</v>
      </c>
      <c r="FL61" s="80">
        <f t="shared" si="101"/>
        <v>0</v>
      </c>
      <c r="FM61" s="80">
        <f t="shared" si="101"/>
        <v>0</v>
      </c>
      <c r="FN61" s="80">
        <f t="shared" si="101"/>
        <v>0</v>
      </c>
      <c r="FO61" s="80">
        <f t="shared" si="101"/>
        <v>0</v>
      </c>
      <c r="FP61" s="80">
        <f t="shared" si="101"/>
        <v>0</v>
      </c>
      <c r="FQ61" s="80">
        <f t="shared" si="101"/>
        <v>0</v>
      </c>
      <c r="FR61" s="80">
        <f t="shared" si="101"/>
        <v>0</v>
      </c>
      <c r="FS61" s="80">
        <f t="shared" si="101"/>
        <v>0</v>
      </c>
      <c r="FT61" s="80">
        <f t="shared" si="101"/>
        <v>0</v>
      </c>
      <c r="FU61" s="80">
        <f t="shared" si="101"/>
        <v>0</v>
      </c>
      <c r="FV61" s="80">
        <f t="shared" si="101"/>
        <v>0</v>
      </c>
      <c r="FW61" s="80">
        <f t="shared" si="102"/>
        <v>0</v>
      </c>
      <c r="FX61" s="80">
        <f t="shared" si="102"/>
        <v>0</v>
      </c>
      <c r="FY61" s="80">
        <f t="shared" si="102"/>
        <v>0</v>
      </c>
      <c r="FZ61" s="80">
        <f t="shared" si="102"/>
        <v>0</v>
      </c>
      <c r="GA61" s="80">
        <f t="shared" si="102"/>
        <v>0</v>
      </c>
      <c r="GB61" s="80">
        <f t="shared" si="102"/>
        <v>0</v>
      </c>
      <c r="GC61" s="80">
        <f t="shared" si="102"/>
        <v>0</v>
      </c>
      <c r="GD61" s="80">
        <f t="shared" si="102"/>
        <v>0</v>
      </c>
      <c r="GE61" s="80">
        <f t="shared" si="102"/>
        <v>0</v>
      </c>
      <c r="GF61" s="80">
        <f t="shared" si="95"/>
        <v>0</v>
      </c>
      <c r="GG61" s="80">
        <f t="shared" si="95"/>
        <v>0</v>
      </c>
      <c r="GH61" s="80">
        <f t="shared" si="95"/>
        <v>0</v>
      </c>
      <c r="GI61" s="80">
        <f t="shared" si="95"/>
        <v>0</v>
      </c>
      <c r="GJ61" s="80">
        <f t="shared" si="95"/>
        <v>0</v>
      </c>
      <c r="GK61" s="80">
        <f t="shared" si="95"/>
        <v>0</v>
      </c>
      <c r="GL61" s="80">
        <f t="shared" si="95"/>
        <v>0</v>
      </c>
      <c r="GM61" s="80">
        <f t="shared" si="95"/>
        <v>0</v>
      </c>
      <c r="GN61" s="80">
        <f t="shared" si="95"/>
        <v>0</v>
      </c>
      <c r="GO61" s="80">
        <f t="shared" si="95"/>
        <v>0</v>
      </c>
      <c r="GP61" s="80">
        <f t="shared" si="95"/>
        <v>0</v>
      </c>
      <c r="GQ61" s="80">
        <f t="shared" si="95"/>
        <v>0</v>
      </c>
      <c r="GR61" s="80">
        <f t="shared" si="95"/>
        <v>0</v>
      </c>
      <c r="GS61" s="80">
        <f t="shared" si="95"/>
        <v>0</v>
      </c>
      <c r="GT61" s="80">
        <f t="shared" si="95"/>
        <v>0</v>
      </c>
      <c r="GU61" s="80">
        <f t="shared" si="95"/>
        <v>0</v>
      </c>
      <c r="GV61" s="80">
        <f t="shared" si="92"/>
        <v>0</v>
      </c>
      <c r="GW61" s="80">
        <f t="shared" si="92"/>
        <v>0</v>
      </c>
      <c r="GX61" s="80">
        <f t="shared" si="92"/>
        <v>0</v>
      </c>
      <c r="GY61" s="80">
        <f t="shared" si="92"/>
        <v>0</v>
      </c>
      <c r="GZ61" s="80">
        <f t="shared" si="92"/>
        <v>0</v>
      </c>
      <c r="HA61" s="80">
        <f t="shared" si="92"/>
        <v>0</v>
      </c>
      <c r="HB61" s="80">
        <f t="shared" si="92"/>
        <v>0</v>
      </c>
      <c r="HC61" s="80">
        <f t="shared" si="92"/>
        <v>0</v>
      </c>
      <c r="HD61" s="80">
        <f t="shared" si="92"/>
        <v>0</v>
      </c>
      <c r="HE61" s="80">
        <f t="shared" si="92"/>
        <v>0</v>
      </c>
      <c r="HF61" s="80">
        <f t="shared" si="92"/>
        <v>0</v>
      </c>
      <c r="HG61" s="80">
        <f t="shared" si="92"/>
        <v>0</v>
      </c>
      <c r="HH61" s="80">
        <f t="shared" si="92"/>
        <v>0</v>
      </c>
      <c r="HI61" s="80">
        <f t="shared" si="92"/>
        <v>0</v>
      </c>
      <c r="HJ61" s="80">
        <f t="shared" si="92"/>
        <v>0</v>
      </c>
      <c r="HK61" s="80">
        <f t="shared" si="92"/>
        <v>0</v>
      </c>
      <c r="HL61" s="80">
        <f t="shared" si="96"/>
        <v>0</v>
      </c>
      <c r="HM61" s="80">
        <f t="shared" si="96"/>
        <v>0</v>
      </c>
      <c r="HN61" s="80">
        <f t="shared" si="96"/>
        <v>0</v>
      </c>
      <c r="HO61" s="80">
        <f t="shared" si="96"/>
        <v>0</v>
      </c>
      <c r="HP61" s="80">
        <f t="shared" si="96"/>
        <v>0</v>
      </c>
      <c r="HQ61" s="80">
        <f t="shared" si="96"/>
        <v>0</v>
      </c>
      <c r="HR61" s="80">
        <f t="shared" si="96"/>
        <v>0</v>
      </c>
      <c r="HS61" s="80">
        <f t="shared" si="96"/>
        <v>0</v>
      </c>
      <c r="HT61" s="80">
        <f t="shared" si="96"/>
        <v>0</v>
      </c>
      <c r="HU61" s="80">
        <f t="shared" si="96"/>
        <v>0</v>
      </c>
      <c r="HV61" s="80">
        <f t="shared" si="96"/>
        <v>0</v>
      </c>
      <c r="HW61" s="80">
        <f t="shared" si="96"/>
        <v>0</v>
      </c>
      <c r="HX61" s="80">
        <f t="shared" si="96"/>
        <v>0</v>
      </c>
      <c r="HY61" s="80">
        <f t="shared" si="96"/>
        <v>0</v>
      </c>
      <c r="HZ61" s="80">
        <f t="shared" si="96"/>
        <v>0</v>
      </c>
      <c r="IA61" s="80">
        <f t="shared" si="96"/>
        <v>0</v>
      </c>
      <c r="IB61" s="80">
        <f t="shared" si="103"/>
        <v>0</v>
      </c>
      <c r="IC61" s="80">
        <f t="shared" si="103"/>
        <v>0</v>
      </c>
      <c r="ID61" s="80">
        <f t="shared" si="103"/>
        <v>0</v>
      </c>
      <c r="IE61" s="80">
        <f t="shared" si="103"/>
        <v>0</v>
      </c>
      <c r="IF61" s="80">
        <f t="shared" si="103"/>
        <v>0</v>
      </c>
      <c r="IG61" s="80">
        <f t="shared" si="103"/>
        <v>0</v>
      </c>
      <c r="IH61" s="80">
        <f t="shared" si="103"/>
        <v>0</v>
      </c>
      <c r="II61" s="80">
        <f t="shared" si="103"/>
        <v>0</v>
      </c>
      <c r="IJ61" s="80">
        <f t="shared" si="103"/>
        <v>0</v>
      </c>
      <c r="IK61" s="80">
        <f t="shared" si="103"/>
        <v>0</v>
      </c>
      <c r="IL61" s="80">
        <f t="shared" si="103"/>
        <v>0</v>
      </c>
      <c r="IM61" s="80">
        <f t="shared" si="103"/>
        <v>0</v>
      </c>
      <c r="IN61" s="80">
        <f t="shared" si="103"/>
        <v>0</v>
      </c>
      <c r="IO61" s="80">
        <f t="shared" si="93"/>
        <v>0</v>
      </c>
      <c r="IP61" s="80">
        <f t="shared" si="93"/>
        <v>0</v>
      </c>
      <c r="IQ61" s="80">
        <f t="shared" si="93"/>
        <v>0</v>
      </c>
      <c r="IR61" s="80">
        <f t="shared" si="93"/>
        <v>0</v>
      </c>
      <c r="IS61" s="80">
        <f t="shared" si="91"/>
        <v>0</v>
      </c>
      <c r="IT61" s="80">
        <f t="shared" si="91"/>
        <v>0</v>
      </c>
      <c r="IU61" s="80">
        <f t="shared" si="91"/>
        <v>0</v>
      </c>
      <c r="IV61" s="80">
        <f t="shared" si="91"/>
        <v>0</v>
      </c>
      <c r="IW61" s="80">
        <f t="shared" si="91"/>
        <v>0</v>
      </c>
      <c r="IX61" s="80">
        <f t="shared" si="91"/>
        <v>0</v>
      </c>
      <c r="IY61" s="80">
        <f t="shared" si="91"/>
        <v>0</v>
      </c>
      <c r="IZ61" s="80">
        <f t="shared" si="91"/>
        <v>0</v>
      </c>
      <c r="JA61" s="80">
        <f t="shared" si="90"/>
        <v>0</v>
      </c>
      <c r="JB61" s="80">
        <f t="shared" si="90"/>
        <v>0</v>
      </c>
      <c r="JC61" s="80">
        <f t="shared" si="90"/>
        <v>0</v>
      </c>
      <c r="JD61" s="80">
        <f t="shared" si="90"/>
        <v>0</v>
      </c>
      <c r="JE61" s="80">
        <f t="shared" si="90"/>
        <v>0</v>
      </c>
      <c r="JF61" s="80">
        <f t="shared" si="90"/>
        <v>0</v>
      </c>
      <c r="JG61" s="80">
        <f t="shared" si="90"/>
        <v>0</v>
      </c>
      <c r="JH61" s="80">
        <f t="shared" si="90"/>
        <v>0</v>
      </c>
      <c r="JI61" s="80">
        <f t="shared" si="90"/>
        <v>0</v>
      </c>
    </row>
    <row r="62" spans="5:269" x14ac:dyDescent="0.25">
      <c r="E62">
        <f t="shared" si="26"/>
        <v>58</v>
      </c>
      <c r="F62">
        <f t="shared" si="20"/>
        <v>0</v>
      </c>
      <c r="G62">
        <f t="shared" si="27"/>
        <v>156</v>
      </c>
      <c r="H62" s="86">
        <f t="shared" si="21"/>
        <v>1</v>
      </c>
      <c r="I62" s="80">
        <f t="shared" si="22"/>
        <v>0</v>
      </c>
      <c r="J62" s="80">
        <f t="shared" si="31"/>
        <v>0</v>
      </c>
      <c r="K62">
        <f t="shared" si="23"/>
        <v>62</v>
      </c>
      <c r="L62">
        <f t="shared" si="24"/>
        <v>206</v>
      </c>
      <c r="M62">
        <f t="shared" si="28"/>
        <v>47515</v>
      </c>
      <c r="O62" s="80">
        <f t="shared" si="104"/>
        <v>0</v>
      </c>
      <c r="P62" s="80">
        <f t="shared" si="104"/>
        <v>0</v>
      </c>
      <c r="Q62" s="80">
        <f t="shared" si="104"/>
        <v>0</v>
      </c>
      <c r="R62" s="80">
        <f t="shared" si="104"/>
        <v>0</v>
      </c>
      <c r="S62" s="80">
        <f t="shared" si="104"/>
        <v>0</v>
      </c>
      <c r="T62" s="80">
        <f t="shared" si="104"/>
        <v>0</v>
      </c>
      <c r="U62" s="80">
        <f t="shared" si="104"/>
        <v>0</v>
      </c>
      <c r="V62" s="80">
        <f t="shared" si="104"/>
        <v>0</v>
      </c>
      <c r="W62" s="80">
        <f t="shared" si="104"/>
        <v>0</v>
      </c>
      <c r="X62" s="80">
        <f t="shared" si="104"/>
        <v>0</v>
      </c>
      <c r="Y62" s="80">
        <f t="shared" si="104"/>
        <v>0</v>
      </c>
      <c r="Z62" s="80">
        <f t="shared" si="104"/>
        <v>0</v>
      </c>
      <c r="AA62" s="80">
        <f t="shared" si="104"/>
        <v>0</v>
      </c>
      <c r="AB62" s="80">
        <f t="shared" si="104"/>
        <v>0</v>
      </c>
      <c r="AC62" s="80">
        <f t="shared" si="104"/>
        <v>0</v>
      </c>
      <c r="AD62" s="80">
        <f t="shared" si="104"/>
        <v>0</v>
      </c>
      <c r="AE62" s="80">
        <f t="shared" si="89"/>
        <v>0</v>
      </c>
      <c r="AF62" s="80">
        <f t="shared" si="89"/>
        <v>0</v>
      </c>
      <c r="AG62" s="80">
        <f t="shared" si="89"/>
        <v>0</v>
      </c>
      <c r="AH62" s="80">
        <f t="shared" si="89"/>
        <v>0</v>
      </c>
      <c r="AI62" s="80">
        <f t="shared" si="89"/>
        <v>0</v>
      </c>
      <c r="AJ62" s="80">
        <f t="shared" si="89"/>
        <v>0</v>
      </c>
      <c r="AK62" s="80">
        <f t="shared" si="89"/>
        <v>0</v>
      </c>
      <c r="AL62" s="80">
        <f t="shared" si="89"/>
        <v>0</v>
      </c>
      <c r="AM62" s="80">
        <f t="shared" si="89"/>
        <v>0</v>
      </c>
      <c r="AN62" s="80">
        <f t="shared" si="89"/>
        <v>0</v>
      </c>
      <c r="AO62" s="80">
        <f t="shared" si="89"/>
        <v>0</v>
      </c>
      <c r="AP62" s="80">
        <f t="shared" si="89"/>
        <v>0</v>
      </c>
      <c r="AQ62" s="80">
        <f t="shared" si="89"/>
        <v>0</v>
      </c>
      <c r="AR62" s="80">
        <f t="shared" si="89"/>
        <v>0</v>
      </c>
      <c r="AS62" s="80">
        <f t="shared" si="89"/>
        <v>0</v>
      </c>
      <c r="AT62" s="80">
        <f t="shared" ref="AT62" si="110">IF(AT$4&lt;$E62,0,IF(AT$4&lt;$K62,$I62/$C$10,IF(AT$4&lt;$L62,$J62,0)))</f>
        <v>0</v>
      </c>
      <c r="AU62" s="80">
        <f t="shared" si="108"/>
        <v>0</v>
      </c>
      <c r="AV62" s="80">
        <f t="shared" si="108"/>
        <v>0</v>
      </c>
      <c r="AW62" s="80">
        <f t="shared" si="108"/>
        <v>0</v>
      </c>
      <c r="AX62" s="80">
        <f t="shared" si="108"/>
        <v>0</v>
      </c>
      <c r="AY62" s="80">
        <f t="shared" si="108"/>
        <v>0</v>
      </c>
      <c r="AZ62" s="80">
        <f t="shared" si="108"/>
        <v>0</v>
      </c>
      <c r="BA62" s="80">
        <f t="shared" si="108"/>
        <v>0</v>
      </c>
      <c r="BB62" s="80">
        <f t="shared" si="108"/>
        <v>0</v>
      </c>
      <c r="BC62" s="80">
        <f t="shared" si="108"/>
        <v>0</v>
      </c>
      <c r="BD62" s="80">
        <f t="shared" si="108"/>
        <v>0</v>
      </c>
      <c r="BE62" s="80">
        <f t="shared" si="108"/>
        <v>0</v>
      </c>
      <c r="BF62" s="80">
        <f t="shared" si="108"/>
        <v>0</v>
      </c>
      <c r="BG62" s="80">
        <f t="shared" si="108"/>
        <v>0</v>
      </c>
      <c r="BH62" s="80">
        <f t="shared" si="108"/>
        <v>0</v>
      </c>
      <c r="BI62" s="80">
        <f t="shared" si="108"/>
        <v>0</v>
      </c>
      <c r="BJ62" s="80">
        <f t="shared" si="108"/>
        <v>0</v>
      </c>
      <c r="BK62" s="80">
        <f t="shared" si="109"/>
        <v>0</v>
      </c>
      <c r="BL62" s="80">
        <f t="shared" si="109"/>
        <v>0</v>
      </c>
      <c r="BM62" s="80">
        <f t="shared" si="109"/>
        <v>0</v>
      </c>
      <c r="BN62" s="80">
        <f t="shared" si="109"/>
        <v>0</v>
      </c>
      <c r="BO62" s="80">
        <f t="shared" si="109"/>
        <v>0</v>
      </c>
      <c r="BP62" s="80">
        <f t="shared" si="109"/>
        <v>0</v>
      </c>
      <c r="BQ62" s="80">
        <f t="shared" si="109"/>
        <v>0</v>
      </c>
      <c r="BR62" s="80">
        <f t="shared" si="109"/>
        <v>0</v>
      </c>
      <c r="BS62" s="80">
        <f t="shared" si="109"/>
        <v>0</v>
      </c>
      <c r="BT62" s="80">
        <f t="shared" si="109"/>
        <v>0</v>
      </c>
      <c r="BU62" s="80">
        <f t="shared" si="109"/>
        <v>0</v>
      </c>
      <c r="BV62" s="80">
        <f t="shared" si="109"/>
        <v>0</v>
      </c>
      <c r="BW62" s="80">
        <f t="shared" si="109"/>
        <v>0</v>
      </c>
      <c r="BX62" s="80">
        <f t="shared" si="109"/>
        <v>0</v>
      </c>
      <c r="BY62" s="80">
        <f t="shared" si="109"/>
        <v>0</v>
      </c>
      <c r="BZ62" s="80">
        <f t="shared" si="109"/>
        <v>0</v>
      </c>
      <c r="CA62" s="80">
        <f t="shared" si="106"/>
        <v>0</v>
      </c>
      <c r="CB62" s="80">
        <f t="shared" si="106"/>
        <v>0</v>
      </c>
      <c r="CC62" s="80">
        <f t="shared" si="106"/>
        <v>0</v>
      </c>
      <c r="CD62" s="80">
        <f t="shared" si="106"/>
        <v>0</v>
      </c>
      <c r="CE62" s="80">
        <f t="shared" si="106"/>
        <v>0</v>
      </c>
      <c r="CF62" s="80">
        <f t="shared" si="106"/>
        <v>0</v>
      </c>
      <c r="CG62" s="80">
        <f t="shared" si="106"/>
        <v>0</v>
      </c>
      <c r="CH62" s="80">
        <f t="shared" si="106"/>
        <v>0</v>
      </c>
      <c r="CI62" s="80">
        <f t="shared" si="106"/>
        <v>0</v>
      </c>
      <c r="CJ62" s="80">
        <f t="shared" si="106"/>
        <v>0</v>
      </c>
      <c r="CK62" s="80">
        <f t="shared" si="106"/>
        <v>0</v>
      </c>
      <c r="CL62" s="80">
        <f t="shared" si="106"/>
        <v>0</v>
      </c>
      <c r="CM62" s="80">
        <f t="shared" si="106"/>
        <v>0</v>
      </c>
      <c r="CN62" s="80">
        <f t="shared" si="106"/>
        <v>0</v>
      </c>
      <c r="CO62" s="80">
        <f t="shared" si="98"/>
        <v>0</v>
      </c>
      <c r="CP62" s="80">
        <f t="shared" si="98"/>
        <v>0</v>
      </c>
      <c r="CQ62" s="80">
        <f t="shared" si="98"/>
        <v>0</v>
      </c>
      <c r="CR62" s="80">
        <f t="shared" si="98"/>
        <v>0</v>
      </c>
      <c r="CS62" s="80">
        <f t="shared" si="98"/>
        <v>0</v>
      </c>
      <c r="CT62" s="80">
        <f t="shared" si="98"/>
        <v>0</v>
      </c>
      <c r="CU62" s="80">
        <f t="shared" si="98"/>
        <v>0</v>
      </c>
      <c r="CV62" s="80">
        <f t="shared" si="98"/>
        <v>0</v>
      </c>
      <c r="CW62" s="80">
        <f t="shared" si="98"/>
        <v>0</v>
      </c>
      <c r="CX62" s="80">
        <f t="shared" si="98"/>
        <v>0</v>
      </c>
      <c r="CY62" s="80">
        <f t="shared" si="98"/>
        <v>0</v>
      </c>
      <c r="CZ62" s="80">
        <f t="shared" si="98"/>
        <v>0</v>
      </c>
      <c r="DA62" s="80">
        <f t="shared" si="98"/>
        <v>0</v>
      </c>
      <c r="DB62" s="80">
        <f t="shared" si="98"/>
        <v>0</v>
      </c>
      <c r="DC62" s="80">
        <f t="shared" si="98"/>
        <v>0</v>
      </c>
      <c r="DD62" s="80">
        <f t="shared" si="98"/>
        <v>0</v>
      </c>
      <c r="DE62" s="80">
        <f t="shared" si="107"/>
        <v>0</v>
      </c>
      <c r="DF62" s="80">
        <f t="shared" si="107"/>
        <v>0</v>
      </c>
      <c r="DG62" s="80">
        <f t="shared" si="107"/>
        <v>0</v>
      </c>
      <c r="DH62" s="80">
        <f t="shared" si="107"/>
        <v>0</v>
      </c>
      <c r="DI62" s="80">
        <f t="shared" si="107"/>
        <v>0</v>
      </c>
      <c r="DJ62" s="80">
        <f t="shared" si="107"/>
        <v>0</v>
      </c>
      <c r="DK62" s="80">
        <f t="shared" si="107"/>
        <v>0</v>
      </c>
      <c r="DL62" s="80">
        <f t="shared" si="107"/>
        <v>0</v>
      </c>
      <c r="DM62" s="80">
        <f t="shared" si="107"/>
        <v>0</v>
      </c>
      <c r="DN62" s="80">
        <f t="shared" si="107"/>
        <v>0</v>
      </c>
      <c r="DO62" s="80">
        <f t="shared" si="107"/>
        <v>0</v>
      </c>
      <c r="DP62" s="80">
        <f t="shared" si="107"/>
        <v>0</v>
      </c>
      <c r="DQ62" s="80">
        <f t="shared" si="107"/>
        <v>0</v>
      </c>
      <c r="DR62" s="80">
        <f t="shared" si="107"/>
        <v>0</v>
      </c>
      <c r="DS62" s="80">
        <f t="shared" si="107"/>
        <v>0</v>
      </c>
      <c r="DT62" s="80">
        <f t="shared" si="107"/>
        <v>0</v>
      </c>
      <c r="DU62" s="80">
        <f t="shared" si="99"/>
        <v>0</v>
      </c>
      <c r="DV62" s="80">
        <f t="shared" si="99"/>
        <v>0</v>
      </c>
      <c r="DW62" s="80">
        <f t="shared" si="99"/>
        <v>0</v>
      </c>
      <c r="DX62" s="80">
        <f t="shared" si="99"/>
        <v>0</v>
      </c>
      <c r="DY62" s="80">
        <f t="shared" si="99"/>
        <v>0</v>
      </c>
      <c r="DZ62" s="80">
        <f t="shared" si="99"/>
        <v>0</v>
      </c>
      <c r="EA62" s="80">
        <f t="shared" si="99"/>
        <v>0</v>
      </c>
      <c r="EB62" s="80">
        <f t="shared" si="99"/>
        <v>0</v>
      </c>
      <c r="EC62" s="80">
        <f t="shared" si="99"/>
        <v>0</v>
      </c>
      <c r="ED62" s="80">
        <f t="shared" si="99"/>
        <v>0</v>
      </c>
      <c r="EE62" s="80">
        <f t="shared" si="99"/>
        <v>0</v>
      </c>
      <c r="EF62" s="80">
        <f t="shared" si="99"/>
        <v>0</v>
      </c>
      <c r="EG62" s="80">
        <f t="shared" si="99"/>
        <v>0</v>
      </c>
      <c r="EH62" s="80">
        <f t="shared" si="99"/>
        <v>0</v>
      </c>
      <c r="EI62" s="80">
        <f t="shared" si="99"/>
        <v>0</v>
      </c>
      <c r="EJ62" s="80">
        <f t="shared" si="99"/>
        <v>0</v>
      </c>
      <c r="EK62" s="80">
        <f t="shared" si="100"/>
        <v>0</v>
      </c>
      <c r="EL62" s="80">
        <f t="shared" si="100"/>
        <v>0</v>
      </c>
      <c r="EM62" s="80">
        <f t="shared" si="100"/>
        <v>0</v>
      </c>
      <c r="EN62" s="80">
        <f t="shared" si="100"/>
        <v>0</v>
      </c>
      <c r="EO62" s="80">
        <f t="shared" si="100"/>
        <v>0</v>
      </c>
      <c r="EP62" s="80">
        <f t="shared" si="100"/>
        <v>0</v>
      </c>
      <c r="EQ62" s="80">
        <f t="shared" si="100"/>
        <v>0</v>
      </c>
      <c r="ER62" s="80">
        <f t="shared" si="100"/>
        <v>0</v>
      </c>
      <c r="ES62" s="80">
        <f t="shared" si="100"/>
        <v>0</v>
      </c>
      <c r="ET62" s="80">
        <f t="shared" si="94"/>
        <v>0</v>
      </c>
      <c r="EU62" s="80">
        <f t="shared" si="94"/>
        <v>0</v>
      </c>
      <c r="EV62" s="80">
        <f t="shared" si="94"/>
        <v>0</v>
      </c>
      <c r="EW62" s="80">
        <f t="shared" si="94"/>
        <v>0</v>
      </c>
      <c r="EX62" s="80">
        <f t="shared" si="94"/>
        <v>0</v>
      </c>
      <c r="EY62" s="80">
        <f t="shared" si="94"/>
        <v>0</v>
      </c>
      <c r="EZ62" s="80">
        <f t="shared" si="94"/>
        <v>0</v>
      </c>
      <c r="FA62" s="80">
        <f t="shared" si="94"/>
        <v>0</v>
      </c>
      <c r="FB62" s="80">
        <f t="shared" si="94"/>
        <v>0</v>
      </c>
      <c r="FC62" s="80">
        <f t="shared" si="94"/>
        <v>0</v>
      </c>
      <c r="FD62" s="80">
        <f t="shared" si="94"/>
        <v>0</v>
      </c>
      <c r="FE62" s="80">
        <f t="shared" si="94"/>
        <v>0</v>
      </c>
      <c r="FF62" s="80">
        <f t="shared" si="94"/>
        <v>0</v>
      </c>
      <c r="FG62" s="80">
        <f t="shared" si="94"/>
        <v>0</v>
      </c>
      <c r="FH62" s="80">
        <f t="shared" si="94"/>
        <v>0</v>
      </c>
      <c r="FI62" s="80">
        <f t="shared" si="101"/>
        <v>0</v>
      </c>
      <c r="FJ62" s="80">
        <f t="shared" si="101"/>
        <v>0</v>
      </c>
      <c r="FK62" s="80">
        <f t="shared" si="101"/>
        <v>0</v>
      </c>
      <c r="FL62" s="80">
        <f t="shared" si="101"/>
        <v>0</v>
      </c>
      <c r="FM62" s="80">
        <f t="shared" si="101"/>
        <v>0</v>
      </c>
      <c r="FN62" s="80">
        <f t="shared" si="101"/>
        <v>0</v>
      </c>
      <c r="FO62" s="80">
        <f t="shared" si="101"/>
        <v>0</v>
      </c>
      <c r="FP62" s="80">
        <f t="shared" si="101"/>
        <v>0</v>
      </c>
      <c r="FQ62" s="80">
        <f t="shared" si="101"/>
        <v>0</v>
      </c>
      <c r="FR62" s="80">
        <f t="shared" si="101"/>
        <v>0</v>
      </c>
      <c r="FS62" s="80">
        <f t="shared" si="101"/>
        <v>0</v>
      </c>
      <c r="FT62" s="80">
        <f t="shared" si="101"/>
        <v>0</v>
      </c>
      <c r="FU62" s="80">
        <f t="shared" si="101"/>
        <v>0</v>
      </c>
      <c r="FV62" s="80">
        <f t="shared" si="101"/>
        <v>0</v>
      </c>
      <c r="FW62" s="80">
        <f t="shared" si="102"/>
        <v>0</v>
      </c>
      <c r="FX62" s="80">
        <f t="shared" si="102"/>
        <v>0</v>
      </c>
      <c r="FY62" s="80">
        <f t="shared" si="102"/>
        <v>0</v>
      </c>
      <c r="FZ62" s="80">
        <f t="shared" si="102"/>
        <v>0</v>
      </c>
      <c r="GA62" s="80">
        <f t="shared" si="102"/>
        <v>0</v>
      </c>
      <c r="GB62" s="80">
        <f t="shared" si="102"/>
        <v>0</v>
      </c>
      <c r="GC62" s="80">
        <f t="shared" si="102"/>
        <v>0</v>
      </c>
      <c r="GD62" s="80">
        <f t="shared" si="102"/>
        <v>0</v>
      </c>
      <c r="GE62" s="80">
        <f t="shared" si="102"/>
        <v>0</v>
      </c>
      <c r="GF62" s="80">
        <f t="shared" si="95"/>
        <v>0</v>
      </c>
      <c r="GG62" s="80">
        <f t="shared" si="95"/>
        <v>0</v>
      </c>
      <c r="GH62" s="80">
        <f t="shared" si="95"/>
        <v>0</v>
      </c>
      <c r="GI62" s="80">
        <f t="shared" si="95"/>
        <v>0</v>
      </c>
      <c r="GJ62" s="80">
        <f t="shared" si="95"/>
        <v>0</v>
      </c>
      <c r="GK62" s="80">
        <f t="shared" si="95"/>
        <v>0</v>
      </c>
      <c r="GL62" s="80">
        <f t="shared" si="95"/>
        <v>0</v>
      </c>
      <c r="GM62" s="80">
        <f t="shared" si="95"/>
        <v>0</v>
      </c>
      <c r="GN62" s="80">
        <f t="shared" si="95"/>
        <v>0</v>
      </c>
      <c r="GO62" s="80">
        <f t="shared" si="95"/>
        <v>0</v>
      </c>
      <c r="GP62" s="80">
        <f t="shared" si="95"/>
        <v>0</v>
      </c>
      <c r="GQ62" s="80">
        <f t="shared" si="95"/>
        <v>0</v>
      </c>
      <c r="GR62" s="80">
        <f t="shared" si="95"/>
        <v>0</v>
      </c>
      <c r="GS62" s="80">
        <f t="shared" si="95"/>
        <v>0</v>
      </c>
      <c r="GT62" s="80">
        <f t="shared" si="95"/>
        <v>0</v>
      </c>
      <c r="GU62" s="80">
        <f t="shared" si="95"/>
        <v>0</v>
      </c>
      <c r="GV62" s="80">
        <f t="shared" si="92"/>
        <v>0</v>
      </c>
      <c r="GW62" s="80">
        <f t="shared" si="92"/>
        <v>0</v>
      </c>
      <c r="GX62" s="80">
        <f t="shared" si="92"/>
        <v>0</v>
      </c>
      <c r="GY62" s="80">
        <f t="shared" si="92"/>
        <v>0</v>
      </c>
      <c r="GZ62" s="80">
        <f t="shared" si="92"/>
        <v>0</v>
      </c>
      <c r="HA62" s="80">
        <f t="shared" si="92"/>
        <v>0</v>
      </c>
      <c r="HB62" s="80">
        <f t="shared" si="92"/>
        <v>0</v>
      </c>
      <c r="HC62" s="80">
        <f t="shared" si="92"/>
        <v>0</v>
      </c>
      <c r="HD62" s="80">
        <f t="shared" si="92"/>
        <v>0</v>
      </c>
      <c r="HE62" s="80">
        <f t="shared" si="92"/>
        <v>0</v>
      </c>
      <c r="HF62" s="80">
        <f t="shared" si="92"/>
        <v>0</v>
      </c>
      <c r="HG62" s="80">
        <f t="shared" si="92"/>
        <v>0</v>
      </c>
      <c r="HH62" s="80">
        <f t="shared" si="92"/>
        <v>0</v>
      </c>
      <c r="HI62" s="80">
        <f t="shared" si="92"/>
        <v>0</v>
      </c>
      <c r="HJ62" s="80">
        <f t="shared" si="92"/>
        <v>0</v>
      </c>
      <c r="HK62" s="80">
        <f t="shared" si="92"/>
        <v>0</v>
      </c>
      <c r="HL62" s="80">
        <f t="shared" si="96"/>
        <v>0</v>
      </c>
      <c r="HM62" s="80">
        <f t="shared" si="96"/>
        <v>0</v>
      </c>
      <c r="HN62" s="80">
        <f t="shared" si="96"/>
        <v>0</v>
      </c>
      <c r="HO62" s="80">
        <f t="shared" si="96"/>
        <v>0</v>
      </c>
      <c r="HP62" s="80">
        <f t="shared" si="96"/>
        <v>0</v>
      </c>
      <c r="HQ62" s="80">
        <f t="shared" si="96"/>
        <v>0</v>
      </c>
      <c r="HR62" s="80">
        <f t="shared" si="96"/>
        <v>0</v>
      </c>
      <c r="HS62" s="80">
        <f t="shared" si="96"/>
        <v>0</v>
      </c>
      <c r="HT62" s="80">
        <f t="shared" si="96"/>
        <v>0</v>
      </c>
      <c r="HU62" s="80">
        <f t="shared" si="96"/>
        <v>0</v>
      </c>
      <c r="HV62" s="80">
        <f t="shared" si="96"/>
        <v>0</v>
      </c>
      <c r="HW62" s="80">
        <f t="shared" si="96"/>
        <v>0</v>
      </c>
      <c r="HX62" s="80">
        <f t="shared" si="96"/>
        <v>0</v>
      </c>
      <c r="HY62" s="80">
        <f t="shared" si="96"/>
        <v>0</v>
      </c>
      <c r="HZ62" s="80">
        <f t="shared" si="96"/>
        <v>0</v>
      </c>
      <c r="IA62" s="80">
        <f t="shared" si="96"/>
        <v>0</v>
      </c>
      <c r="IB62" s="80">
        <f t="shared" si="103"/>
        <v>0</v>
      </c>
      <c r="IC62" s="80">
        <f t="shared" si="103"/>
        <v>0</v>
      </c>
      <c r="ID62" s="80">
        <f t="shared" si="103"/>
        <v>0</v>
      </c>
      <c r="IE62" s="80">
        <f t="shared" si="103"/>
        <v>0</v>
      </c>
      <c r="IF62" s="80">
        <f t="shared" si="103"/>
        <v>0</v>
      </c>
      <c r="IG62" s="80">
        <f t="shared" si="103"/>
        <v>0</v>
      </c>
      <c r="IH62" s="80">
        <f t="shared" si="103"/>
        <v>0</v>
      </c>
      <c r="II62" s="80">
        <f t="shared" si="103"/>
        <v>0</v>
      </c>
      <c r="IJ62" s="80">
        <f t="shared" si="103"/>
        <v>0</v>
      </c>
      <c r="IK62" s="80">
        <f t="shared" si="103"/>
        <v>0</v>
      </c>
      <c r="IL62" s="80">
        <f t="shared" si="103"/>
        <v>0</v>
      </c>
      <c r="IM62" s="80">
        <f t="shared" si="103"/>
        <v>0</v>
      </c>
      <c r="IN62" s="80">
        <f t="shared" si="103"/>
        <v>0</v>
      </c>
      <c r="IO62" s="80">
        <f t="shared" si="93"/>
        <v>0</v>
      </c>
      <c r="IP62" s="80">
        <f t="shared" si="93"/>
        <v>0</v>
      </c>
      <c r="IQ62" s="80">
        <f t="shared" si="93"/>
        <v>0</v>
      </c>
      <c r="IR62" s="80">
        <f t="shared" si="93"/>
        <v>0</v>
      </c>
      <c r="IS62" s="80">
        <f t="shared" si="91"/>
        <v>0</v>
      </c>
      <c r="IT62" s="80">
        <f t="shared" si="91"/>
        <v>0</v>
      </c>
      <c r="IU62" s="80">
        <f t="shared" si="91"/>
        <v>0</v>
      </c>
      <c r="IV62" s="80">
        <f t="shared" si="91"/>
        <v>0</v>
      </c>
      <c r="IW62" s="80">
        <f t="shared" si="91"/>
        <v>0</v>
      </c>
      <c r="IX62" s="80">
        <f t="shared" si="91"/>
        <v>0</v>
      </c>
      <c r="IY62" s="80">
        <f t="shared" si="91"/>
        <v>0</v>
      </c>
      <c r="IZ62" s="80">
        <f t="shared" si="91"/>
        <v>0</v>
      </c>
      <c r="JA62" s="80">
        <f t="shared" si="90"/>
        <v>0</v>
      </c>
      <c r="JB62" s="80">
        <f t="shared" si="90"/>
        <v>0</v>
      </c>
      <c r="JC62" s="80">
        <f t="shared" si="90"/>
        <v>0</v>
      </c>
      <c r="JD62" s="80">
        <f t="shared" si="90"/>
        <v>0</v>
      </c>
      <c r="JE62" s="80">
        <f t="shared" si="90"/>
        <v>0</v>
      </c>
      <c r="JF62" s="80">
        <f t="shared" si="90"/>
        <v>0</v>
      </c>
      <c r="JG62" s="80">
        <f t="shared" si="90"/>
        <v>0</v>
      </c>
      <c r="JH62" s="80">
        <f t="shared" si="90"/>
        <v>0</v>
      </c>
      <c r="JI62" s="80">
        <f t="shared" si="90"/>
        <v>0</v>
      </c>
    </row>
    <row r="63" spans="5:269" x14ac:dyDescent="0.25">
      <c r="E63">
        <f t="shared" si="26"/>
        <v>59</v>
      </c>
      <c r="F63">
        <f t="shared" si="20"/>
        <v>0</v>
      </c>
      <c r="G63">
        <f t="shared" si="27"/>
        <v>156</v>
      </c>
      <c r="H63" s="86">
        <f t="shared" si="21"/>
        <v>1</v>
      </c>
      <c r="I63" s="80">
        <f t="shared" si="22"/>
        <v>0</v>
      </c>
      <c r="J63" s="80">
        <f t="shared" si="31"/>
        <v>0</v>
      </c>
      <c r="K63">
        <f t="shared" si="23"/>
        <v>63</v>
      </c>
      <c r="L63">
        <f t="shared" si="24"/>
        <v>207</v>
      </c>
      <c r="M63">
        <f t="shared" si="28"/>
        <v>47543</v>
      </c>
      <c r="O63" s="80">
        <f t="shared" si="104"/>
        <v>0</v>
      </c>
      <c r="P63" s="80">
        <f t="shared" si="104"/>
        <v>0</v>
      </c>
      <c r="Q63" s="80">
        <f t="shared" si="104"/>
        <v>0</v>
      </c>
      <c r="R63" s="80">
        <f t="shared" si="104"/>
        <v>0</v>
      </c>
      <c r="S63" s="80">
        <f t="shared" si="104"/>
        <v>0</v>
      </c>
      <c r="T63" s="80">
        <f t="shared" si="104"/>
        <v>0</v>
      </c>
      <c r="U63" s="80">
        <f t="shared" si="104"/>
        <v>0</v>
      </c>
      <c r="V63" s="80">
        <f t="shared" si="104"/>
        <v>0</v>
      </c>
      <c r="W63" s="80">
        <f t="shared" si="104"/>
        <v>0</v>
      </c>
      <c r="X63" s="80">
        <f t="shared" si="104"/>
        <v>0</v>
      </c>
      <c r="Y63" s="80">
        <f t="shared" si="104"/>
        <v>0</v>
      </c>
      <c r="Z63" s="80">
        <f t="shared" si="104"/>
        <v>0</v>
      </c>
      <c r="AA63" s="80">
        <f t="shared" si="104"/>
        <v>0</v>
      </c>
      <c r="AB63" s="80">
        <f t="shared" si="104"/>
        <v>0</v>
      </c>
      <c r="AC63" s="80">
        <f t="shared" si="104"/>
        <v>0</v>
      </c>
      <c r="AD63" s="80">
        <f t="shared" si="104"/>
        <v>0</v>
      </c>
      <c r="AE63" s="80">
        <f t="shared" ref="AE63:AT78" si="111">IF(AE$4&lt;$E63,0,IF(AE$4&lt;$K63,$I63/$C$10,IF(AE$4&lt;$L63,$J63,0)))</f>
        <v>0</v>
      </c>
      <c r="AF63" s="80">
        <f t="shared" si="111"/>
        <v>0</v>
      </c>
      <c r="AG63" s="80">
        <f t="shared" si="111"/>
        <v>0</v>
      </c>
      <c r="AH63" s="80">
        <f t="shared" si="111"/>
        <v>0</v>
      </c>
      <c r="AI63" s="80">
        <f t="shared" si="111"/>
        <v>0</v>
      </c>
      <c r="AJ63" s="80">
        <f t="shared" si="111"/>
        <v>0</v>
      </c>
      <c r="AK63" s="80">
        <f t="shared" si="111"/>
        <v>0</v>
      </c>
      <c r="AL63" s="80">
        <f t="shared" si="111"/>
        <v>0</v>
      </c>
      <c r="AM63" s="80">
        <f t="shared" si="111"/>
        <v>0</v>
      </c>
      <c r="AN63" s="80">
        <f t="shared" si="111"/>
        <v>0</v>
      </c>
      <c r="AO63" s="80">
        <f t="shared" si="111"/>
        <v>0</v>
      </c>
      <c r="AP63" s="80">
        <f t="shared" si="111"/>
        <v>0</v>
      </c>
      <c r="AQ63" s="80">
        <f t="shared" si="111"/>
        <v>0</v>
      </c>
      <c r="AR63" s="80">
        <f t="shared" si="111"/>
        <v>0</v>
      </c>
      <c r="AS63" s="80">
        <f t="shared" si="111"/>
        <v>0</v>
      </c>
      <c r="AT63" s="80">
        <f t="shared" si="111"/>
        <v>0</v>
      </c>
      <c r="AU63" s="80">
        <f t="shared" si="108"/>
        <v>0</v>
      </c>
      <c r="AV63" s="80">
        <f t="shared" si="108"/>
        <v>0</v>
      </c>
      <c r="AW63" s="80">
        <f t="shared" si="108"/>
        <v>0</v>
      </c>
      <c r="AX63" s="80">
        <f t="shared" si="108"/>
        <v>0</v>
      </c>
      <c r="AY63" s="80">
        <f t="shared" si="108"/>
        <v>0</v>
      </c>
      <c r="AZ63" s="80">
        <f t="shared" si="108"/>
        <v>0</v>
      </c>
      <c r="BA63" s="80">
        <f t="shared" si="108"/>
        <v>0</v>
      </c>
      <c r="BB63" s="80">
        <f t="shared" si="108"/>
        <v>0</v>
      </c>
      <c r="BC63" s="80">
        <f t="shared" si="108"/>
        <v>0</v>
      </c>
      <c r="BD63" s="80">
        <f t="shared" si="108"/>
        <v>0</v>
      </c>
      <c r="BE63" s="80">
        <f t="shared" si="108"/>
        <v>0</v>
      </c>
      <c r="BF63" s="80">
        <f t="shared" si="108"/>
        <v>0</v>
      </c>
      <c r="BG63" s="80">
        <f t="shared" si="108"/>
        <v>0</v>
      </c>
      <c r="BH63" s="80">
        <f t="shared" si="108"/>
        <v>0</v>
      </c>
      <c r="BI63" s="80">
        <f t="shared" si="108"/>
        <v>0</v>
      </c>
      <c r="BJ63" s="80">
        <f t="shared" si="108"/>
        <v>0</v>
      </c>
      <c r="BK63" s="80">
        <f t="shared" si="109"/>
        <v>0</v>
      </c>
      <c r="BL63" s="80">
        <f t="shared" si="109"/>
        <v>0</v>
      </c>
      <c r="BM63" s="80">
        <f t="shared" si="109"/>
        <v>0</v>
      </c>
      <c r="BN63" s="80">
        <f t="shared" si="109"/>
        <v>0</v>
      </c>
      <c r="BO63" s="80">
        <f t="shared" si="109"/>
        <v>0</v>
      </c>
      <c r="BP63" s="80">
        <f t="shared" si="109"/>
        <v>0</v>
      </c>
      <c r="BQ63" s="80">
        <f t="shared" si="109"/>
        <v>0</v>
      </c>
      <c r="BR63" s="80">
        <f t="shared" si="109"/>
        <v>0</v>
      </c>
      <c r="BS63" s="80">
        <f t="shared" si="109"/>
        <v>0</v>
      </c>
      <c r="BT63" s="80">
        <f t="shared" si="109"/>
        <v>0</v>
      </c>
      <c r="BU63" s="80">
        <f t="shared" si="109"/>
        <v>0</v>
      </c>
      <c r="BV63" s="80">
        <f t="shared" si="109"/>
        <v>0</v>
      </c>
      <c r="BW63" s="80">
        <f t="shared" si="109"/>
        <v>0</v>
      </c>
      <c r="BX63" s="80">
        <f t="shared" si="109"/>
        <v>0</v>
      </c>
      <c r="BY63" s="80">
        <f t="shared" si="109"/>
        <v>0</v>
      </c>
      <c r="BZ63" s="80">
        <f t="shared" si="109"/>
        <v>0</v>
      </c>
      <c r="CA63" s="80">
        <f t="shared" si="106"/>
        <v>0</v>
      </c>
      <c r="CB63" s="80">
        <f t="shared" si="106"/>
        <v>0</v>
      </c>
      <c r="CC63" s="80">
        <f t="shared" si="106"/>
        <v>0</v>
      </c>
      <c r="CD63" s="80">
        <f t="shared" si="106"/>
        <v>0</v>
      </c>
      <c r="CE63" s="80">
        <f t="shared" si="106"/>
        <v>0</v>
      </c>
      <c r="CF63" s="80">
        <f t="shared" si="106"/>
        <v>0</v>
      </c>
      <c r="CG63" s="80">
        <f t="shared" si="106"/>
        <v>0</v>
      </c>
      <c r="CH63" s="80">
        <f t="shared" si="106"/>
        <v>0</v>
      </c>
      <c r="CI63" s="80">
        <f t="shared" si="106"/>
        <v>0</v>
      </c>
      <c r="CJ63" s="80">
        <f t="shared" si="106"/>
        <v>0</v>
      </c>
      <c r="CK63" s="80">
        <f t="shared" si="106"/>
        <v>0</v>
      </c>
      <c r="CL63" s="80">
        <f t="shared" si="106"/>
        <v>0</v>
      </c>
      <c r="CM63" s="80">
        <f t="shared" si="106"/>
        <v>0</v>
      </c>
      <c r="CN63" s="80">
        <f t="shared" si="106"/>
        <v>0</v>
      </c>
      <c r="CO63" s="80">
        <f t="shared" si="98"/>
        <v>0</v>
      </c>
      <c r="CP63" s="80">
        <f t="shared" si="98"/>
        <v>0</v>
      </c>
      <c r="CQ63" s="80">
        <f t="shared" si="98"/>
        <v>0</v>
      </c>
      <c r="CR63" s="80">
        <f t="shared" si="98"/>
        <v>0</v>
      </c>
      <c r="CS63" s="80">
        <f t="shared" si="98"/>
        <v>0</v>
      </c>
      <c r="CT63" s="80">
        <f t="shared" si="98"/>
        <v>0</v>
      </c>
      <c r="CU63" s="80">
        <f t="shared" si="98"/>
        <v>0</v>
      </c>
      <c r="CV63" s="80">
        <f t="shared" si="98"/>
        <v>0</v>
      </c>
      <c r="CW63" s="80">
        <f t="shared" si="98"/>
        <v>0</v>
      </c>
      <c r="CX63" s="80">
        <f t="shared" si="98"/>
        <v>0</v>
      </c>
      <c r="CY63" s="80">
        <f t="shared" si="98"/>
        <v>0</v>
      </c>
      <c r="CZ63" s="80">
        <f t="shared" si="98"/>
        <v>0</v>
      </c>
      <c r="DA63" s="80">
        <f t="shared" si="98"/>
        <v>0</v>
      </c>
      <c r="DB63" s="80">
        <f t="shared" si="98"/>
        <v>0</v>
      </c>
      <c r="DC63" s="80">
        <f t="shared" si="98"/>
        <v>0</v>
      </c>
      <c r="DD63" s="80">
        <f t="shared" si="98"/>
        <v>0</v>
      </c>
      <c r="DE63" s="80">
        <f t="shared" si="107"/>
        <v>0</v>
      </c>
      <c r="DF63" s="80">
        <f t="shared" si="107"/>
        <v>0</v>
      </c>
      <c r="DG63" s="80">
        <f t="shared" si="107"/>
        <v>0</v>
      </c>
      <c r="DH63" s="80">
        <f t="shared" si="107"/>
        <v>0</v>
      </c>
      <c r="DI63" s="80">
        <f t="shared" si="107"/>
        <v>0</v>
      </c>
      <c r="DJ63" s="80">
        <f t="shared" si="107"/>
        <v>0</v>
      </c>
      <c r="DK63" s="80">
        <f t="shared" si="107"/>
        <v>0</v>
      </c>
      <c r="DL63" s="80">
        <f t="shared" si="107"/>
        <v>0</v>
      </c>
      <c r="DM63" s="80">
        <f t="shared" si="107"/>
        <v>0</v>
      </c>
      <c r="DN63" s="80">
        <f t="shared" si="107"/>
        <v>0</v>
      </c>
      <c r="DO63" s="80">
        <f t="shared" si="107"/>
        <v>0</v>
      </c>
      <c r="DP63" s="80">
        <f t="shared" si="107"/>
        <v>0</v>
      </c>
      <c r="DQ63" s="80">
        <f t="shared" si="107"/>
        <v>0</v>
      </c>
      <c r="DR63" s="80">
        <f t="shared" si="107"/>
        <v>0</v>
      </c>
      <c r="DS63" s="80">
        <f t="shared" si="107"/>
        <v>0</v>
      </c>
      <c r="DT63" s="80">
        <f t="shared" si="107"/>
        <v>0</v>
      </c>
      <c r="DU63" s="80">
        <f t="shared" si="99"/>
        <v>0</v>
      </c>
      <c r="DV63" s="80">
        <f t="shared" si="99"/>
        <v>0</v>
      </c>
      <c r="DW63" s="80">
        <f t="shared" si="99"/>
        <v>0</v>
      </c>
      <c r="DX63" s="80">
        <f t="shared" si="99"/>
        <v>0</v>
      </c>
      <c r="DY63" s="80">
        <f t="shared" si="99"/>
        <v>0</v>
      </c>
      <c r="DZ63" s="80">
        <f t="shared" si="99"/>
        <v>0</v>
      </c>
      <c r="EA63" s="80">
        <f t="shared" si="99"/>
        <v>0</v>
      </c>
      <c r="EB63" s="80">
        <f t="shared" si="99"/>
        <v>0</v>
      </c>
      <c r="EC63" s="80">
        <f t="shared" si="99"/>
        <v>0</v>
      </c>
      <c r="ED63" s="80">
        <f t="shared" si="99"/>
        <v>0</v>
      </c>
      <c r="EE63" s="80">
        <f t="shared" si="99"/>
        <v>0</v>
      </c>
      <c r="EF63" s="80">
        <f t="shared" si="99"/>
        <v>0</v>
      </c>
      <c r="EG63" s="80">
        <f t="shared" si="99"/>
        <v>0</v>
      </c>
      <c r="EH63" s="80">
        <f t="shared" si="99"/>
        <v>0</v>
      </c>
      <c r="EI63" s="80">
        <f t="shared" si="99"/>
        <v>0</v>
      </c>
      <c r="EJ63" s="80">
        <f t="shared" si="99"/>
        <v>0</v>
      </c>
      <c r="EK63" s="80">
        <f t="shared" si="100"/>
        <v>0</v>
      </c>
      <c r="EL63" s="80">
        <f t="shared" si="100"/>
        <v>0</v>
      </c>
      <c r="EM63" s="80">
        <f t="shared" si="100"/>
        <v>0</v>
      </c>
      <c r="EN63" s="80">
        <f t="shared" si="100"/>
        <v>0</v>
      </c>
      <c r="EO63" s="80">
        <f t="shared" si="100"/>
        <v>0</v>
      </c>
      <c r="EP63" s="80">
        <f t="shared" si="100"/>
        <v>0</v>
      </c>
      <c r="EQ63" s="80">
        <f t="shared" si="100"/>
        <v>0</v>
      </c>
      <c r="ER63" s="80">
        <f t="shared" si="100"/>
        <v>0</v>
      </c>
      <c r="ES63" s="80">
        <f t="shared" si="100"/>
        <v>0</v>
      </c>
      <c r="ET63" s="80">
        <f t="shared" si="94"/>
        <v>0</v>
      </c>
      <c r="EU63" s="80">
        <f t="shared" si="94"/>
        <v>0</v>
      </c>
      <c r="EV63" s="80">
        <f t="shared" si="94"/>
        <v>0</v>
      </c>
      <c r="EW63" s="80">
        <f t="shared" si="94"/>
        <v>0</v>
      </c>
      <c r="EX63" s="80">
        <f t="shared" si="94"/>
        <v>0</v>
      </c>
      <c r="EY63" s="80">
        <f t="shared" si="94"/>
        <v>0</v>
      </c>
      <c r="EZ63" s="80">
        <f t="shared" si="94"/>
        <v>0</v>
      </c>
      <c r="FA63" s="80">
        <f t="shared" si="94"/>
        <v>0</v>
      </c>
      <c r="FB63" s="80">
        <f t="shared" si="94"/>
        <v>0</v>
      </c>
      <c r="FC63" s="80">
        <f t="shared" si="94"/>
        <v>0</v>
      </c>
      <c r="FD63" s="80">
        <f t="shared" si="94"/>
        <v>0</v>
      </c>
      <c r="FE63" s="80">
        <f t="shared" si="94"/>
        <v>0</v>
      </c>
      <c r="FF63" s="80">
        <f t="shared" si="94"/>
        <v>0</v>
      </c>
      <c r="FG63" s="80">
        <f t="shared" si="94"/>
        <v>0</v>
      </c>
      <c r="FH63" s="80">
        <f t="shared" si="94"/>
        <v>0</v>
      </c>
      <c r="FI63" s="80">
        <f t="shared" si="101"/>
        <v>0</v>
      </c>
      <c r="FJ63" s="80">
        <f t="shared" si="101"/>
        <v>0</v>
      </c>
      <c r="FK63" s="80">
        <f t="shared" si="101"/>
        <v>0</v>
      </c>
      <c r="FL63" s="80">
        <f t="shared" si="101"/>
        <v>0</v>
      </c>
      <c r="FM63" s="80">
        <f t="shared" si="101"/>
        <v>0</v>
      </c>
      <c r="FN63" s="80">
        <f t="shared" si="101"/>
        <v>0</v>
      </c>
      <c r="FO63" s="80">
        <f t="shared" si="101"/>
        <v>0</v>
      </c>
      <c r="FP63" s="80">
        <f t="shared" si="101"/>
        <v>0</v>
      </c>
      <c r="FQ63" s="80">
        <f t="shared" si="101"/>
        <v>0</v>
      </c>
      <c r="FR63" s="80">
        <f t="shared" si="101"/>
        <v>0</v>
      </c>
      <c r="FS63" s="80">
        <f t="shared" si="101"/>
        <v>0</v>
      </c>
      <c r="FT63" s="80">
        <f t="shared" si="101"/>
        <v>0</v>
      </c>
      <c r="FU63" s="80">
        <f t="shared" si="101"/>
        <v>0</v>
      </c>
      <c r="FV63" s="80">
        <f t="shared" si="101"/>
        <v>0</v>
      </c>
      <c r="FW63" s="80">
        <f t="shared" si="102"/>
        <v>0</v>
      </c>
      <c r="FX63" s="80">
        <f t="shared" si="102"/>
        <v>0</v>
      </c>
      <c r="FY63" s="80">
        <f t="shared" si="102"/>
        <v>0</v>
      </c>
      <c r="FZ63" s="80">
        <f t="shared" si="102"/>
        <v>0</v>
      </c>
      <c r="GA63" s="80">
        <f t="shared" si="102"/>
        <v>0</v>
      </c>
      <c r="GB63" s="80">
        <f t="shared" si="102"/>
        <v>0</v>
      </c>
      <c r="GC63" s="80">
        <f t="shared" si="102"/>
        <v>0</v>
      </c>
      <c r="GD63" s="80">
        <f t="shared" si="102"/>
        <v>0</v>
      </c>
      <c r="GE63" s="80">
        <f t="shared" si="102"/>
        <v>0</v>
      </c>
      <c r="GF63" s="80">
        <f t="shared" si="95"/>
        <v>0</v>
      </c>
      <c r="GG63" s="80">
        <f t="shared" si="95"/>
        <v>0</v>
      </c>
      <c r="GH63" s="80">
        <f t="shared" si="95"/>
        <v>0</v>
      </c>
      <c r="GI63" s="80">
        <f t="shared" si="95"/>
        <v>0</v>
      </c>
      <c r="GJ63" s="80">
        <f t="shared" si="95"/>
        <v>0</v>
      </c>
      <c r="GK63" s="80">
        <f t="shared" si="95"/>
        <v>0</v>
      </c>
      <c r="GL63" s="80">
        <f t="shared" si="95"/>
        <v>0</v>
      </c>
      <c r="GM63" s="80">
        <f t="shared" si="95"/>
        <v>0</v>
      </c>
      <c r="GN63" s="80">
        <f t="shared" si="95"/>
        <v>0</v>
      </c>
      <c r="GO63" s="80">
        <f t="shared" si="95"/>
        <v>0</v>
      </c>
      <c r="GP63" s="80">
        <f t="shared" si="95"/>
        <v>0</v>
      </c>
      <c r="GQ63" s="80">
        <f t="shared" si="95"/>
        <v>0</v>
      </c>
      <c r="GR63" s="80">
        <f t="shared" si="95"/>
        <v>0</v>
      </c>
      <c r="GS63" s="80">
        <f t="shared" si="95"/>
        <v>0</v>
      </c>
      <c r="GT63" s="80">
        <f t="shared" si="95"/>
        <v>0</v>
      </c>
      <c r="GU63" s="80">
        <f t="shared" si="95"/>
        <v>0</v>
      </c>
      <c r="GV63" s="80">
        <f t="shared" si="92"/>
        <v>0</v>
      </c>
      <c r="GW63" s="80">
        <f t="shared" si="92"/>
        <v>0</v>
      </c>
      <c r="GX63" s="80">
        <f t="shared" si="92"/>
        <v>0</v>
      </c>
      <c r="GY63" s="80">
        <f t="shared" si="92"/>
        <v>0</v>
      </c>
      <c r="GZ63" s="80">
        <f t="shared" si="92"/>
        <v>0</v>
      </c>
      <c r="HA63" s="80">
        <f t="shared" si="92"/>
        <v>0</v>
      </c>
      <c r="HB63" s="80">
        <f t="shared" si="92"/>
        <v>0</v>
      </c>
      <c r="HC63" s="80">
        <f t="shared" si="92"/>
        <v>0</v>
      </c>
      <c r="HD63" s="80">
        <f t="shared" si="92"/>
        <v>0</v>
      </c>
      <c r="HE63" s="80">
        <f t="shared" si="92"/>
        <v>0</v>
      </c>
      <c r="HF63" s="80">
        <f t="shared" si="92"/>
        <v>0</v>
      </c>
      <c r="HG63" s="80">
        <f t="shared" si="92"/>
        <v>0</v>
      </c>
      <c r="HH63" s="80">
        <f t="shared" si="92"/>
        <v>0</v>
      </c>
      <c r="HI63" s="80">
        <f t="shared" si="92"/>
        <v>0</v>
      </c>
      <c r="HJ63" s="80">
        <f t="shared" si="92"/>
        <v>0</v>
      </c>
      <c r="HK63" s="80">
        <f t="shared" si="92"/>
        <v>0</v>
      </c>
      <c r="HL63" s="80">
        <f t="shared" si="96"/>
        <v>0</v>
      </c>
      <c r="HM63" s="80">
        <f t="shared" si="96"/>
        <v>0</v>
      </c>
      <c r="HN63" s="80">
        <f t="shared" si="96"/>
        <v>0</v>
      </c>
      <c r="HO63" s="80">
        <f t="shared" si="96"/>
        <v>0</v>
      </c>
      <c r="HP63" s="80">
        <f t="shared" si="96"/>
        <v>0</v>
      </c>
      <c r="HQ63" s="80">
        <f t="shared" si="96"/>
        <v>0</v>
      </c>
      <c r="HR63" s="80">
        <f t="shared" si="96"/>
        <v>0</v>
      </c>
      <c r="HS63" s="80">
        <f t="shared" si="96"/>
        <v>0</v>
      </c>
      <c r="HT63" s="80">
        <f t="shared" si="96"/>
        <v>0</v>
      </c>
      <c r="HU63" s="80">
        <f t="shared" si="96"/>
        <v>0</v>
      </c>
      <c r="HV63" s="80">
        <f t="shared" si="96"/>
        <v>0</v>
      </c>
      <c r="HW63" s="80">
        <f t="shared" si="96"/>
        <v>0</v>
      </c>
      <c r="HX63" s="80">
        <f t="shared" si="96"/>
        <v>0</v>
      </c>
      <c r="HY63" s="80">
        <f t="shared" si="96"/>
        <v>0</v>
      </c>
      <c r="HZ63" s="80">
        <f t="shared" si="96"/>
        <v>0</v>
      </c>
      <c r="IA63" s="80">
        <f t="shared" si="96"/>
        <v>0</v>
      </c>
      <c r="IB63" s="80">
        <f t="shared" si="103"/>
        <v>0</v>
      </c>
      <c r="IC63" s="80">
        <f t="shared" si="103"/>
        <v>0</v>
      </c>
      <c r="ID63" s="80">
        <f t="shared" si="103"/>
        <v>0</v>
      </c>
      <c r="IE63" s="80">
        <f t="shared" si="103"/>
        <v>0</v>
      </c>
      <c r="IF63" s="80">
        <f t="shared" si="103"/>
        <v>0</v>
      </c>
      <c r="IG63" s="80">
        <f t="shared" si="103"/>
        <v>0</v>
      </c>
      <c r="IH63" s="80">
        <f t="shared" si="103"/>
        <v>0</v>
      </c>
      <c r="II63" s="80">
        <f t="shared" si="103"/>
        <v>0</v>
      </c>
      <c r="IJ63" s="80">
        <f t="shared" si="103"/>
        <v>0</v>
      </c>
      <c r="IK63" s="80">
        <f t="shared" si="103"/>
        <v>0</v>
      </c>
      <c r="IL63" s="80">
        <f t="shared" si="103"/>
        <v>0</v>
      </c>
      <c r="IM63" s="80">
        <f t="shared" si="103"/>
        <v>0</v>
      </c>
      <c r="IN63" s="80">
        <f t="shared" si="103"/>
        <v>0</v>
      </c>
      <c r="IO63" s="80">
        <f t="shared" si="93"/>
        <v>0</v>
      </c>
      <c r="IP63" s="80">
        <f t="shared" si="93"/>
        <v>0</v>
      </c>
      <c r="IQ63" s="80">
        <f t="shared" si="93"/>
        <v>0</v>
      </c>
      <c r="IR63" s="80">
        <f t="shared" si="93"/>
        <v>0</v>
      </c>
      <c r="IS63" s="80">
        <f t="shared" si="91"/>
        <v>0</v>
      </c>
      <c r="IT63" s="80">
        <f t="shared" si="91"/>
        <v>0</v>
      </c>
      <c r="IU63" s="80">
        <f t="shared" si="91"/>
        <v>0</v>
      </c>
      <c r="IV63" s="80">
        <f t="shared" si="91"/>
        <v>0</v>
      </c>
      <c r="IW63" s="80">
        <f t="shared" si="91"/>
        <v>0</v>
      </c>
      <c r="IX63" s="80">
        <f t="shared" si="91"/>
        <v>0</v>
      </c>
      <c r="IY63" s="80">
        <f t="shared" si="91"/>
        <v>0</v>
      </c>
      <c r="IZ63" s="80">
        <f t="shared" si="91"/>
        <v>0</v>
      </c>
      <c r="JA63" s="80">
        <f t="shared" si="90"/>
        <v>0</v>
      </c>
      <c r="JB63" s="80">
        <f t="shared" si="90"/>
        <v>0</v>
      </c>
      <c r="JC63" s="80">
        <f t="shared" si="90"/>
        <v>0</v>
      </c>
      <c r="JD63" s="80">
        <f t="shared" si="90"/>
        <v>0</v>
      </c>
      <c r="JE63" s="80">
        <f t="shared" si="90"/>
        <v>0</v>
      </c>
      <c r="JF63" s="80">
        <f t="shared" si="90"/>
        <v>0</v>
      </c>
      <c r="JG63" s="80">
        <f t="shared" si="90"/>
        <v>0</v>
      </c>
      <c r="JH63" s="80">
        <f t="shared" si="90"/>
        <v>0</v>
      </c>
      <c r="JI63" s="80">
        <f t="shared" si="90"/>
        <v>0</v>
      </c>
    </row>
    <row r="64" spans="5:269" x14ac:dyDescent="0.25">
      <c r="E64">
        <f t="shared" si="26"/>
        <v>60</v>
      </c>
      <c r="F64">
        <f t="shared" si="20"/>
        <v>0</v>
      </c>
      <c r="G64">
        <f t="shared" si="27"/>
        <v>156</v>
      </c>
      <c r="H64" s="86">
        <f t="shared" si="21"/>
        <v>1</v>
      </c>
      <c r="I64" s="80">
        <f t="shared" si="22"/>
        <v>0</v>
      </c>
      <c r="J64" s="80">
        <f t="shared" si="31"/>
        <v>0</v>
      </c>
      <c r="K64">
        <f t="shared" si="23"/>
        <v>64</v>
      </c>
      <c r="L64">
        <f t="shared" si="24"/>
        <v>208</v>
      </c>
      <c r="M64">
        <f t="shared" si="28"/>
        <v>47574</v>
      </c>
      <c r="O64" s="80">
        <f t="shared" si="104"/>
        <v>0</v>
      </c>
      <c r="P64" s="80">
        <f t="shared" si="104"/>
        <v>0</v>
      </c>
      <c r="Q64" s="80">
        <f t="shared" si="104"/>
        <v>0</v>
      </c>
      <c r="R64" s="80">
        <f t="shared" si="104"/>
        <v>0</v>
      </c>
      <c r="S64" s="80">
        <f t="shared" si="104"/>
        <v>0</v>
      </c>
      <c r="T64" s="80">
        <f t="shared" si="104"/>
        <v>0</v>
      </c>
      <c r="U64" s="80">
        <f t="shared" si="104"/>
        <v>0</v>
      </c>
      <c r="V64" s="80">
        <f t="shared" si="104"/>
        <v>0</v>
      </c>
      <c r="W64" s="80">
        <f t="shared" si="104"/>
        <v>0</v>
      </c>
      <c r="X64" s="80">
        <f t="shared" si="104"/>
        <v>0</v>
      </c>
      <c r="Y64" s="80">
        <f t="shared" si="104"/>
        <v>0</v>
      </c>
      <c r="Z64" s="80">
        <f t="shared" si="104"/>
        <v>0</v>
      </c>
      <c r="AA64" s="80">
        <f t="shared" si="104"/>
        <v>0</v>
      </c>
      <c r="AB64" s="80">
        <f t="shared" si="104"/>
        <v>0</v>
      </c>
      <c r="AC64" s="80">
        <f t="shared" si="104"/>
        <v>0</v>
      </c>
      <c r="AD64" s="80">
        <f t="shared" si="104"/>
        <v>0</v>
      </c>
      <c r="AE64" s="80">
        <f t="shared" si="111"/>
        <v>0</v>
      </c>
      <c r="AF64" s="80">
        <f t="shared" si="111"/>
        <v>0</v>
      </c>
      <c r="AG64" s="80">
        <f t="shared" si="111"/>
        <v>0</v>
      </c>
      <c r="AH64" s="80">
        <f t="shared" si="111"/>
        <v>0</v>
      </c>
      <c r="AI64" s="80">
        <f t="shared" si="111"/>
        <v>0</v>
      </c>
      <c r="AJ64" s="80">
        <f t="shared" si="111"/>
        <v>0</v>
      </c>
      <c r="AK64" s="80">
        <f t="shared" si="111"/>
        <v>0</v>
      </c>
      <c r="AL64" s="80">
        <f t="shared" si="111"/>
        <v>0</v>
      </c>
      <c r="AM64" s="80">
        <f t="shared" si="111"/>
        <v>0</v>
      </c>
      <c r="AN64" s="80">
        <f t="shared" si="111"/>
        <v>0</v>
      </c>
      <c r="AO64" s="80">
        <f t="shared" si="111"/>
        <v>0</v>
      </c>
      <c r="AP64" s="80">
        <f t="shared" si="111"/>
        <v>0</v>
      </c>
      <c r="AQ64" s="80">
        <f t="shared" si="111"/>
        <v>0</v>
      </c>
      <c r="AR64" s="80">
        <f t="shared" si="111"/>
        <v>0</v>
      </c>
      <c r="AS64" s="80">
        <f t="shared" si="111"/>
        <v>0</v>
      </c>
      <c r="AT64" s="80">
        <f t="shared" si="111"/>
        <v>0</v>
      </c>
      <c r="AU64" s="80">
        <f t="shared" si="108"/>
        <v>0</v>
      </c>
      <c r="AV64" s="80">
        <f t="shared" si="108"/>
        <v>0</v>
      </c>
      <c r="AW64" s="80">
        <f t="shared" si="108"/>
        <v>0</v>
      </c>
      <c r="AX64" s="80">
        <f t="shared" si="108"/>
        <v>0</v>
      </c>
      <c r="AY64" s="80">
        <f t="shared" si="108"/>
        <v>0</v>
      </c>
      <c r="AZ64" s="80">
        <f t="shared" si="108"/>
        <v>0</v>
      </c>
      <c r="BA64" s="80">
        <f t="shared" si="108"/>
        <v>0</v>
      </c>
      <c r="BB64" s="80">
        <f t="shared" si="108"/>
        <v>0</v>
      </c>
      <c r="BC64" s="80">
        <f t="shared" si="108"/>
        <v>0</v>
      </c>
      <c r="BD64" s="80">
        <f t="shared" si="108"/>
        <v>0</v>
      </c>
      <c r="BE64" s="80">
        <f t="shared" si="108"/>
        <v>0</v>
      </c>
      <c r="BF64" s="80">
        <f t="shared" si="108"/>
        <v>0</v>
      </c>
      <c r="BG64" s="80">
        <f t="shared" si="108"/>
        <v>0</v>
      </c>
      <c r="BH64" s="80">
        <f t="shared" si="108"/>
        <v>0</v>
      </c>
      <c r="BI64" s="80">
        <f t="shared" si="108"/>
        <v>0</v>
      </c>
      <c r="BJ64" s="80">
        <f t="shared" si="108"/>
        <v>0</v>
      </c>
      <c r="BK64" s="80">
        <f t="shared" si="109"/>
        <v>0</v>
      </c>
      <c r="BL64" s="80">
        <f t="shared" si="109"/>
        <v>0</v>
      </c>
      <c r="BM64" s="80">
        <f t="shared" si="109"/>
        <v>0</v>
      </c>
      <c r="BN64" s="80">
        <f t="shared" si="109"/>
        <v>0</v>
      </c>
      <c r="BO64" s="80">
        <f t="shared" si="109"/>
        <v>0</v>
      </c>
      <c r="BP64" s="80">
        <f t="shared" si="109"/>
        <v>0</v>
      </c>
      <c r="BQ64" s="80">
        <f t="shared" si="109"/>
        <v>0</v>
      </c>
      <c r="BR64" s="80">
        <f t="shared" si="109"/>
        <v>0</v>
      </c>
      <c r="BS64" s="80">
        <f t="shared" si="109"/>
        <v>0</v>
      </c>
      <c r="BT64" s="80">
        <f t="shared" si="109"/>
        <v>0</v>
      </c>
      <c r="BU64" s="80">
        <f t="shared" si="109"/>
        <v>0</v>
      </c>
      <c r="BV64" s="80">
        <f t="shared" si="109"/>
        <v>0</v>
      </c>
      <c r="BW64" s="80">
        <f t="shared" si="109"/>
        <v>0</v>
      </c>
      <c r="BX64" s="80">
        <f t="shared" si="109"/>
        <v>0</v>
      </c>
      <c r="BY64" s="80">
        <f t="shared" si="109"/>
        <v>0</v>
      </c>
      <c r="BZ64" s="80">
        <f t="shared" si="109"/>
        <v>0</v>
      </c>
      <c r="CA64" s="80">
        <f t="shared" si="106"/>
        <v>0</v>
      </c>
      <c r="CB64" s="80">
        <f t="shared" si="106"/>
        <v>0</v>
      </c>
      <c r="CC64" s="80">
        <f t="shared" si="106"/>
        <v>0</v>
      </c>
      <c r="CD64" s="80">
        <f t="shared" si="106"/>
        <v>0</v>
      </c>
      <c r="CE64" s="80">
        <f t="shared" si="106"/>
        <v>0</v>
      </c>
      <c r="CF64" s="80">
        <f t="shared" si="106"/>
        <v>0</v>
      </c>
      <c r="CG64" s="80">
        <f t="shared" si="106"/>
        <v>0</v>
      </c>
      <c r="CH64" s="80">
        <f t="shared" si="106"/>
        <v>0</v>
      </c>
      <c r="CI64" s="80">
        <f t="shared" si="106"/>
        <v>0</v>
      </c>
      <c r="CJ64" s="80">
        <f t="shared" si="106"/>
        <v>0</v>
      </c>
      <c r="CK64" s="80">
        <f t="shared" si="106"/>
        <v>0</v>
      </c>
      <c r="CL64" s="80">
        <f t="shared" si="106"/>
        <v>0</v>
      </c>
      <c r="CM64" s="80">
        <f t="shared" si="106"/>
        <v>0</v>
      </c>
      <c r="CN64" s="80">
        <f t="shared" si="106"/>
        <v>0</v>
      </c>
      <c r="CO64" s="80">
        <f t="shared" si="98"/>
        <v>0</v>
      </c>
      <c r="CP64" s="80">
        <f t="shared" si="98"/>
        <v>0</v>
      </c>
      <c r="CQ64" s="80">
        <f t="shared" si="98"/>
        <v>0</v>
      </c>
      <c r="CR64" s="80">
        <f t="shared" si="98"/>
        <v>0</v>
      </c>
      <c r="CS64" s="80">
        <f t="shared" si="98"/>
        <v>0</v>
      </c>
      <c r="CT64" s="80">
        <f t="shared" si="98"/>
        <v>0</v>
      </c>
      <c r="CU64" s="80">
        <f t="shared" si="98"/>
        <v>0</v>
      </c>
      <c r="CV64" s="80">
        <f t="shared" si="98"/>
        <v>0</v>
      </c>
      <c r="CW64" s="80">
        <f t="shared" si="98"/>
        <v>0</v>
      </c>
      <c r="CX64" s="80">
        <f t="shared" si="98"/>
        <v>0</v>
      </c>
      <c r="CY64" s="80">
        <f t="shared" si="98"/>
        <v>0</v>
      </c>
      <c r="CZ64" s="80">
        <f t="shared" si="98"/>
        <v>0</v>
      </c>
      <c r="DA64" s="80">
        <f t="shared" si="98"/>
        <v>0</v>
      </c>
      <c r="DB64" s="80">
        <f t="shared" si="98"/>
        <v>0</v>
      </c>
      <c r="DC64" s="80">
        <f t="shared" si="98"/>
        <v>0</v>
      </c>
      <c r="DD64" s="80">
        <f t="shared" si="98"/>
        <v>0</v>
      </c>
      <c r="DE64" s="80">
        <f t="shared" si="107"/>
        <v>0</v>
      </c>
      <c r="DF64" s="80">
        <f t="shared" si="107"/>
        <v>0</v>
      </c>
      <c r="DG64" s="80">
        <f t="shared" si="107"/>
        <v>0</v>
      </c>
      <c r="DH64" s="80">
        <f t="shared" si="107"/>
        <v>0</v>
      </c>
      <c r="DI64" s="80">
        <f t="shared" si="107"/>
        <v>0</v>
      </c>
      <c r="DJ64" s="80">
        <f t="shared" si="107"/>
        <v>0</v>
      </c>
      <c r="DK64" s="80">
        <f t="shared" si="107"/>
        <v>0</v>
      </c>
      <c r="DL64" s="80">
        <f t="shared" si="107"/>
        <v>0</v>
      </c>
      <c r="DM64" s="80">
        <f t="shared" si="107"/>
        <v>0</v>
      </c>
      <c r="DN64" s="80">
        <f t="shared" si="107"/>
        <v>0</v>
      </c>
      <c r="DO64" s="80">
        <f t="shared" si="107"/>
        <v>0</v>
      </c>
      <c r="DP64" s="80">
        <f t="shared" si="107"/>
        <v>0</v>
      </c>
      <c r="DQ64" s="80">
        <f t="shared" si="107"/>
        <v>0</v>
      </c>
      <c r="DR64" s="80">
        <f t="shared" si="107"/>
        <v>0</v>
      </c>
      <c r="DS64" s="80">
        <f t="shared" si="107"/>
        <v>0</v>
      </c>
      <c r="DT64" s="80">
        <f t="shared" si="107"/>
        <v>0</v>
      </c>
      <c r="DU64" s="80">
        <f t="shared" si="99"/>
        <v>0</v>
      </c>
      <c r="DV64" s="80">
        <f t="shared" si="99"/>
        <v>0</v>
      </c>
      <c r="DW64" s="80">
        <f t="shared" si="99"/>
        <v>0</v>
      </c>
      <c r="DX64" s="80">
        <f t="shared" si="99"/>
        <v>0</v>
      </c>
      <c r="DY64" s="80">
        <f t="shared" si="99"/>
        <v>0</v>
      </c>
      <c r="DZ64" s="80">
        <f t="shared" si="99"/>
        <v>0</v>
      </c>
      <c r="EA64" s="80">
        <f t="shared" si="99"/>
        <v>0</v>
      </c>
      <c r="EB64" s="80">
        <f t="shared" si="99"/>
        <v>0</v>
      </c>
      <c r="EC64" s="80">
        <f t="shared" si="99"/>
        <v>0</v>
      </c>
      <c r="ED64" s="80">
        <f t="shared" si="99"/>
        <v>0</v>
      </c>
      <c r="EE64" s="80">
        <f t="shared" si="99"/>
        <v>0</v>
      </c>
      <c r="EF64" s="80">
        <f t="shared" si="99"/>
        <v>0</v>
      </c>
      <c r="EG64" s="80">
        <f t="shared" si="99"/>
        <v>0</v>
      </c>
      <c r="EH64" s="80">
        <f t="shared" si="99"/>
        <v>0</v>
      </c>
      <c r="EI64" s="80">
        <f t="shared" si="99"/>
        <v>0</v>
      </c>
      <c r="EJ64" s="80">
        <f t="shared" si="99"/>
        <v>0</v>
      </c>
      <c r="EK64" s="80">
        <f t="shared" si="100"/>
        <v>0</v>
      </c>
      <c r="EL64" s="80">
        <f t="shared" si="100"/>
        <v>0</v>
      </c>
      <c r="EM64" s="80">
        <f t="shared" si="100"/>
        <v>0</v>
      </c>
      <c r="EN64" s="80">
        <f t="shared" si="100"/>
        <v>0</v>
      </c>
      <c r="EO64" s="80">
        <f t="shared" si="100"/>
        <v>0</v>
      </c>
      <c r="EP64" s="80">
        <f t="shared" si="100"/>
        <v>0</v>
      </c>
      <c r="EQ64" s="80">
        <f t="shared" si="100"/>
        <v>0</v>
      </c>
      <c r="ER64" s="80">
        <f t="shared" si="100"/>
        <v>0</v>
      </c>
      <c r="ES64" s="80">
        <f t="shared" si="100"/>
        <v>0</v>
      </c>
      <c r="ET64" s="80">
        <f t="shared" si="94"/>
        <v>0</v>
      </c>
      <c r="EU64" s="80">
        <f t="shared" si="94"/>
        <v>0</v>
      </c>
      <c r="EV64" s="80">
        <f t="shared" si="94"/>
        <v>0</v>
      </c>
      <c r="EW64" s="80">
        <f t="shared" si="94"/>
        <v>0</v>
      </c>
      <c r="EX64" s="80">
        <f t="shared" si="94"/>
        <v>0</v>
      </c>
      <c r="EY64" s="80">
        <f t="shared" si="94"/>
        <v>0</v>
      </c>
      <c r="EZ64" s="80">
        <f t="shared" si="94"/>
        <v>0</v>
      </c>
      <c r="FA64" s="80">
        <f t="shared" si="94"/>
        <v>0</v>
      </c>
      <c r="FB64" s="80">
        <f t="shared" si="94"/>
        <v>0</v>
      </c>
      <c r="FC64" s="80">
        <f t="shared" si="94"/>
        <v>0</v>
      </c>
      <c r="FD64" s="80">
        <f t="shared" si="94"/>
        <v>0</v>
      </c>
      <c r="FE64" s="80">
        <f t="shared" si="94"/>
        <v>0</v>
      </c>
      <c r="FF64" s="80">
        <f t="shared" si="94"/>
        <v>0</v>
      </c>
      <c r="FG64" s="80">
        <f t="shared" si="94"/>
        <v>0</v>
      </c>
      <c r="FH64" s="80">
        <f t="shared" si="94"/>
        <v>0</v>
      </c>
      <c r="FI64" s="80">
        <f t="shared" si="101"/>
        <v>0</v>
      </c>
      <c r="FJ64" s="80">
        <f t="shared" si="101"/>
        <v>0</v>
      </c>
      <c r="FK64" s="80">
        <f t="shared" si="101"/>
        <v>0</v>
      </c>
      <c r="FL64" s="80">
        <f t="shared" si="101"/>
        <v>0</v>
      </c>
      <c r="FM64" s="80">
        <f t="shared" si="101"/>
        <v>0</v>
      </c>
      <c r="FN64" s="80">
        <f t="shared" si="101"/>
        <v>0</v>
      </c>
      <c r="FO64" s="80">
        <f t="shared" si="101"/>
        <v>0</v>
      </c>
      <c r="FP64" s="80">
        <f t="shared" si="101"/>
        <v>0</v>
      </c>
      <c r="FQ64" s="80">
        <f t="shared" si="101"/>
        <v>0</v>
      </c>
      <c r="FR64" s="80">
        <f t="shared" si="101"/>
        <v>0</v>
      </c>
      <c r="FS64" s="80">
        <f t="shared" si="101"/>
        <v>0</v>
      </c>
      <c r="FT64" s="80">
        <f t="shared" si="101"/>
        <v>0</v>
      </c>
      <c r="FU64" s="80">
        <f t="shared" si="101"/>
        <v>0</v>
      </c>
      <c r="FV64" s="80">
        <f t="shared" si="101"/>
        <v>0</v>
      </c>
      <c r="FW64" s="80">
        <f t="shared" si="102"/>
        <v>0</v>
      </c>
      <c r="FX64" s="80">
        <f t="shared" si="102"/>
        <v>0</v>
      </c>
      <c r="FY64" s="80">
        <f t="shared" si="102"/>
        <v>0</v>
      </c>
      <c r="FZ64" s="80">
        <f t="shared" si="102"/>
        <v>0</v>
      </c>
      <c r="GA64" s="80">
        <f t="shared" si="102"/>
        <v>0</v>
      </c>
      <c r="GB64" s="80">
        <f t="shared" si="102"/>
        <v>0</v>
      </c>
      <c r="GC64" s="80">
        <f t="shared" si="102"/>
        <v>0</v>
      </c>
      <c r="GD64" s="80">
        <f t="shared" si="102"/>
        <v>0</v>
      </c>
      <c r="GE64" s="80">
        <f t="shared" si="102"/>
        <v>0</v>
      </c>
      <c r="GF64" s="80">
        <f t="shared" si="95"/>
        <v>0</v>
      </c>
      <c r="GG64" s="80">
        <f t="shared" si="95"/>
        <v>0</v>
      </c>
      <c r="GH64" s="80">
        <f t="shared" si="95"/>
        <v>0</v>
      </c>
      <c r="GI64" s="80">
        <f t="shared" si="95"/>
        <v>0</v>
      </c>
      <c r="GJ64" s="80">
        <f t="shared" si="95"/>
        <v>0</v>
      </c>
      <c r="GK64" s="80">
        <f t="shared" si="95"/>
        <v>0</v>
      </c>
      <c r="GL64" s="80">
        <f t="shared" si="95"/>
        <v>0</v>
      </c>
      <c r="GM64" s="80">
        <f t="shared" si="95"/>
        <v>0</v>
      </c>
      <c r="GN64" s="80">
        <f t="shared" si="95"/>
        <v>0</v>
      </c>
      <c r="GO64" s="80">
        <f t="shared" si="95"/>
        <v>0</v>
      </c>
      <c r="GP64" s="80">
        <f t="shared" si="95"/>
        <v>0</v>
      </c>
      <c r="GQ64" s="80">
        <f t="shared" si="95"/>
        <v>0</v>
      </c>
      <c r="GR64" s="80">
        <f t="shared" si="95"/>
        <v>0</v>
      </c>
      <c r="GS64" s="80">
        <f t="shared" si="95"/>
        <v>0</v>
      </c>
      <c r="GT64" s="80">
        <f t="shared" si="95"/>
        <v>0</v>
      </c>
      <c r="GU64" s="80">
        <f t="shared" si="95"/>
        <v>0</v>
      </c>
      <c r="GV64" s="80">
        <f t="shared" si="92"/>
        <v>0</v>
      </c>
      <c r="GW64" s="80">
        <f t="shared" si="92"/>
        <v>0</v>
      </c>
      <c r="GX64" s="80">
        <f t="shared" si="92"/>
        <v>0</v>
      </c>
      <c r="GY64" s="80">
        <f t="shared" si="92"/>
        <v>0</v>
      </c>
      <c r="GZ64" s="80">
        <f t="shared" si="92"/>
        <v>0</v>
      </c>
      <c r="HA64" s="80">
        <f t="shared" si="92"/>
        <v>0</v>
      </c>
      <c r="HB64" s="80">
        <f t="shared" si="92"/>
        <v>0</v>
      </c>
      <c r="HC64" s="80">
        <f t="shared" si="92"/>
        <v>0</v>
      </c>
      <c r="HD64" s="80">
        <f t="shared" si="92"/>
        <v>0</v>
      </c>
      <c r="HE64" s="80">
        <f t="shared" si="92"/>
        <v>0</v>
      </c>
      <c r="HF64" s="80">
        <f t="shared" si="92"/>
        <v>0</v>
      </c>
      <c r="HG64" s="80">
        <f t="shared" si="92"/>
        <v>0</v>
      </c>
      <c r="HH64" s="80">
        <f t="shared" si="92"/>
        <v>0</v>
      </c>
      <c r="HI64" s="80">
        <f t="shared" si="92"/>
        <v>0</v>
      </c>
      <c r="HJ64" s="80">
        <f t="shared" si="92"/>
        <v>0</v>
      </c>
      <c r="HK64" s="80">
        <f t="shared" si="92"/>
        <v>0</v>
      </c>
      <c r="HL64" s="80">
        <f t="shared" si="96"/>
        <v>0</v>
      </c>
      <c r="HM64" s="80">
        <f t="shared" si="96"/>
        <v>0</v>
      </c>
      <c r="HN64" s="80">
        <f t="shared" si="96"/>
        <v>0</v>
      </c>
      <c r="HO64" s="80">
        <f t="shared" si="96"/>
        <v>0</v>
      </c>
      <c r="HP64" s="80">
        <f t="shared" si="96"/>
        <v>0</v>
      </c>
      <c r="HQ64" s="80">
        <f t="shared" si="96"/>
        <v>0</v>
      </c>
      <c r="HR64" s="80">
        <f t="shared" si="96"/>
        <v>0</v>
      </c>
      <c r="HS64" s="80">
        <f t="shared" si="96"/>
        <v>0</v>
      </c>
      <c r="HT64" s="80">
        <f t="shared" si="96"/>
        <v>0</v>
      </c>
      <c r="HU64" s="80">
        <f t="shared" si="96"/>
        <v>0</v>
      </c>
      <c r="HV64" s="80">
        <f t="shared" si="96"/>
        <v>0</v>
      </c>
      <c r="HW64" s="80">
        <f t="shared" si="96"/>
        <v>0</v>
      </c>
      <c r="HX64" s="80">
        <f t="shared" si="96"/>
        <v>0</v>
      </c>
      <c r="HY64" s="80">
        <f t="shared" si="96"/>
        <v>0</v>
      </c>
      <c r="HZ64" s="80">
        <f t="shared" si="96"/>
        <v>0</v>
      </c>
      <c r="IA64" s="80">
        <f t="shared" si="96"/>
        <v>0</v>
      </c>
      <c r="IB64" s="80">
        <f t="shared" si="103"/>
        <v>0</v>
      </c>
      <c r="IC64" s="80">
        <f t="shared" si="103"/>
        <v>0</v>
      </c>
      <c r="ID64" s="80">
        <f t="shared" si="103"/>
        <v>0</v>
      </c>
      <c r="IE64" s="80">
        <f t="shared" si="103"/>
        <v>0</v>
      </c>
      <c r="IF64" s="80">
        <f t="shared" si="103"/>
        <v>0</v>
      </c>
      <c r="IG64" s="80">
        <f t="shared" si="103"/>
        <v>0</v>
      </c>
      <c r="IH64" s="80">
        <f t="shared" si="103"/>
        <v>0</v>
      </c>
      <c r="II64" s="80">
        <f t="shared" si="103"/>
        <v>0</v>
      </c>
      <c r="IJ64" s="80">
        <f t="shared" si="103"/>
        <v>0</v>
      </c>
      <c r="IK64" s="80">
        <f t="shared" si="103"/>
        <v>0</v>
      </c>
      <c r="IL64" s="80">
        <f t="shared" si="103"/>
        <v>0</v>
      </c>
      <c r="IM64" s="80">
        <f t="shared" si="103"/>
        <v>0</v>
      </c>
      <c r="IN64" s="80">
        <f t="shared" si="103"/>
        <v>0</v>
      </c>
      <c r="IO64" s="80">
        <f t="shared" si="93"/>
        <v>0</v>
      </c>
      <c r="IP64" s="80">
        <f t="shared" si="93"/>
        <v>0</v>
      </c>
      <c r="IQ64" s="80">
        <f t="shared" si="93"/>
        <v>0</v>
      </c>
      <c r="IR64" s="80">
        <f t="shared" si="93"/>
        <v>0</v>
      </c>
      <c r="IS64" s="80">
        <f t="shared" si="91"/>
        <v>0</v>
      </c>
      <c r="IT64" s="80">
        <f t="shared" si="91"/>
        <v>0</v>
      </c>
      <c r="IU64" s="80">
        <f t="shared" si="91"/>
        <v>0</v>
      </c>
      <c r="IV64" s="80">
        <f t="shared" si="91"/>
        <v>0</v>
      </c>
      <c r="IW64" s="80">
        <f t="shared" si="91"/>
        <v>0</v>
      </c>
      <c r="IX64" s="80">
        <f t="shared" si="91"/>
        <v>0</v>
      </c>
      <c r="IY64" s="80">
        <f t="shared" si="91"/>
        <v>0</v>
      </c>
      <c r="IZ64" s="80">
        <f t="shared" si="91"/>
        <v>0</v>
      </c>
      <c r="JA64" s="80">
        <f t="shared" si="90"/>
        <v>0</v>
      </c>
      <c r="JB64" s="80">
        <f t="shared" si="90"/>
        <v>0</v>
      </c>
      <c r="JC64" s="80">
        <f t="shared" si="90"/>
        <v>0</v>
      </c>
      <c r="JD64" s="80">
        <f t="shared" si="90"/>
        <v>0</v>
      </c>
      <c r="JE64" s="80">
        <f t="shared" si="90"/>
        <v>0</v>
      </c>
      <c r="JF64" s="80">
        <f t="shared" si="90"/>
        <v>0</v>
      </c>
      <c r="JG64" s="80">
        <f t="shared" si="90"/>
        <v>0</v>
      </c>
      <c r="JH64" s="80">
        <f t="shared" si="90"/>
        <v>0</v>
      </c>
      <c r="JI64" s="80">
        <f t="shared" si="90"/>
        <v>0</v>
      </c>
    </row>
    <row r="65" spans="5:269" x14ac:dyDescent="0.25">
      <c r="E65">
        <f t="shared" si="26"/>
        <v>61</v>
      </c>
      <c r="F65">
        <f t="shared" si="20"/>
        <v>0</v>
      </c>
      <c r="G65">
        <f t="shared" si="27"/>
        <v>156</v>
      </c>
      <c r="H65" s="86">
        <f t="shared" si="21"/>
        <v>1</v>
      </c>
      <c r="I65" s="80">
        <f t="shared" si="22"/>
        <v>0</v>
      </c>
      <c r="J65" s="80">
        <f t="shared" si="31"/>
        <v>0</v>
      </c>
      <c r="K65">
        <f t="shared" si="23"/>
        <v>65</v>
      </c>
      <c r="L65">
        <f t="shared" si="24"/>
        <v>209</v>
      </c>
      <c r="M65">
        <f t="shared" si="28"/>
        <v>47604</v>
      </c>
      <c r="O65" s="80">
        <f t="shared" si="104"/>
        <v>0</v>
      </c>
      <c r="P65" s="80">
        <f t="shared" si="104"/>
        <v>0</v>
      </c>
      <c r="Q65" s="80">
        <f t="shared" si="104"/>
        <v>0</v>
      </c>
      <c r="R65" s="80">
        <f t="shared" si="104"/>
        <v>0</v>
      </c>
      <c r="S65" s="80">
        <f t="shared" si="104"/>
        <v>0</v>
      </c>
      <c r="T65" s="80">
        <f t="shared" si="104"/>
        <v>0</v>
      </c>
      <c r="U65" s="80">
        <f t="shared" si="104"/>
        <v>0</v>
      </c>
      <c r="V65" s="80">
        <f t="shared" si="104"/>
        <v>0</v>
      </c>
      <c r="W65" s="80">
        <f t="shared" si="104"/>
        <v>0</v>
      </c>
      <c r="X65" s="80">
        <f t="shared" si="104"/>
        <v>0</v>
      </c>
      <c r="Y65" s="80">
        <f t="shared" si="104"/>
        <v>0</v>
      </c>
      <c r="Z65" s="80">
        <f t="shared" si="104"/>
        <v>0</v>
      </c>
      <c r="AA65" s="80">
        <f t="shared" si="104"/>
        <v>0</v>
      </c>
      <c r="AB65" s="80">
        <f t="shared" si="104"/>
        <v>0</v>
      </c>
      <c r="AC65" s="80">
        <f t="shared" si="104"/>
        <v>0</v>
      </c>
      <c r="AD65" s="80">
        <f t="shared" si="104"/>
        <v>0</v>
      </c>
      <c r="AE65" s="80">
        <f t="shared" si="111"/>
        <v>0</v>
      </c>
      <c r="AF65" s="80">
        <f t="shared" si="111"/>
        <v>0</v>
      </c>
      <c r="AG65" s="80">
        <f t="shared" si="111"/>
        <v>0</v>
      </c>
      <c r="AH65" s="80">
        <f t="shared" si="111"/>
        <v>0</v>
      </c>
      <c r="AI65" s="80">
        <f t="shared" si="111"/>
        <v>0</v>
      </c>
      <c r="AJ65" s="80">
        <f t="shared" si="111"/>
        <v>0</v>
      </c>
      <c r="AK65" s="80">
        <f t="shared" si="111"/>
        <v>0</v>
      </c>
      <c r="AL65" s="80">
        <f t="shared" si="111"/>
        <v>0</v>
      </c>
      <c r="AM65" s="80">
        <f t="shared" si="111"/>
        <v>0</v>
      </c>
      <c r="AN65" s="80">
        <f t="shared" si="111"/>
        <v>0</v>
      </c>
      <c r="AO65" s="80">
        <f t="shared" si="111"/>
        <v>0</v>
      </c>
      <c r="AP65" s="80">
        <f t="shared" si="111"/>
        <v>0</v>
      </c>
      <c r="AQ65" s="80">
        <f t="shared" si="111"/>
        <v>0</v>
      </c>
      <c r="AR65" s="80">
        <f t="shared" si="111"/>
        <v>0</v>
      </c>
      <c r="AS65" s="80">
        <f t="shared" si="111"/>
        <v>0</v>
      </c>
      <c r="AT65" s="80">
        <f t="shared" si="111"/>
        <v>0</v>
      </c>
      <c r="AU65" s="80">
        <f t="shared" si="108"/>
        <v>0</v>
      </c>
      <c r="AV65" s="80">
        <f t="shared" si="108"/>
        <v>0</v>
      </c>
      <c r="AW65" s="80">
        <f t="shared" si="108"/>
        <v>0</v>
      </c>
      <c r="AX65" s="80">
        <f t="shared" si="108"/>
        <v>0</v>
      </c>
      <c r="AY65" s="80">
        <f t="shared" si="108"/>
        <v>0</v>
      </c>
      <c r="AZ65" s="80">
        <f t="shared" si="108"/>
        <v>0</v>
      </c>
      <c r="BA65" s="80">
        <f t="shared" si="108"/>
        <v>0</v>
      </c>
      <c r="BB65" s="80">
        <f t="shared" si="108"/>
        <v>0</v>
      </c>
      <c r="BC65" s="80">
        <f t="shared" si="108"/>
        <v>0</v>
      </c>
      <c r="BD65" s="80">
        <f t="shared" si="108"/>
        <v>0</v>
      </c>
      <c r="BE65" s="80">
        <f t="shared" si="108"/>
        <v>0</v>
      </c>
      <c r="BF65" s="80">
        <f t="shared" si="108"/>
        <v>0</v>
      </c>
      <c r="BG65" s="80">
        <f t="shared" si="108"/>
        <v>0</v>
      </c>
      <c r="BH65" s="80">
        <f t="shared" si="108"/>
        <v>0</v>
      </c>
      <c r="BI65" s="80">
        <f t="shared" si="108"/>
        <v>0</v>
      </c>
      <c r="BJ65" s="80">
        <f t="shared" si="108"/>
        <v>0</v>
      </c>
      <c r="BK65" s="80">
        <f t="shared" si="109"/>
        <v>0</v>
      </c>
      <c r="BL65" s="80">
        <f t="shared" si="109"/>
        <v>0</v>
      </c>
      <c r="BM65" s="80">
        <f t="shared" si="109"/>
        <v>0</v>
      </c>
      <c r="BN65" s="80">
        <f t="shared" si="109"/>
        <v>0</v>
      </c>
      <c r="BO65" s="80">
        <f t="shared" si="109"/>
        <v>0</v>
      </c>
      <c r="BP65" s="80">
        <f t="shared" si="109"/>
        <v>0</v>
      </c>
      <c r="BQ65" s="80">
        <f t="shared" si="109"/>
        <v>0</v>
      </c>
      <c r="BR65" s="80">
        <f t="shared" si="109"/>
        <v>0</v>
      </c>
      <c r="BS65" s="80">
        <f t="shared" si="109"/>
        <v>0</v>
      </c>
      <c r="BT65" s="80">
        <f t="shared" si="109"/>
        <v>0</v>
      </c>
      <c r="BU65" s="80">
        <f t="shared" si="109"/>
        <v>0</v>
      </c>
      <c r="BV65" s="80">
        <f t="shared" si="109"/>
        <v>0</v>
      </c>
      <c r="BW65" s="80">
        <f t="shared" si="109"/>
        <v>0</v>
      </c>
      <c r="BX65" s="80">
        <f t="shared" si="109"/>
        <v>0</v>
      </c>
      <c r="BY65" s="80">
        <f t="shared" si="109"/>
        <v>0</v>
      </c>
      <c r="BZ65" s="80">
        <f t="shared" si="109"/>
        <v>0</v>
      </c>
      <c r="CA65" s="80">
        <f t="shared" si="106"/>
        <v>0</v>
      </c>
      <c r="CB65" s="80">
        <f t="shared" si="106"/>
        <v>0</v>
      </c>
      <c r="CC65" s="80">
        <f t="shared" si="106"/>
        <v>0</v>
      </c>
      <c r="CD65" s="80">
        <f t="shared" si="106"/>
        <v>0</v>
      </c>
      <c r="CE65" s="80">
        <f t="shared" si="106"/>
        <v>0</v>
      </c>
      <c r="CF65" s="80">
        <f t="shared" si="106"/>
        <v>0</v>
      </c>
      <c r="CG65" s="80">
        <f t="shared" si="106"/>
        <v>0</v>
      </c>
      <c r="CH65" s="80">
        <f t="shared" si="106"/>
        <v>0</v>
      </c>
      <c r="CI65" s="80">
        <f t="shared" si="106"/>
        <v>0</v>
      </c>
      <c r="CJ65" s="80">
        <f t="shared" si="106"/>
        <v>0</v>
      </c>
      <c r="CK65" s="80">
        <f t="shared" si="106"/>
        <v>0</v>
      </c>
      <c r="CL65" s="80">
        <f t="shared" si="106"/>
        <v>0</v>
      </c>
      <c r="CM65" s="80">
        <f t="shared" si="106"/>
        <v>0</v>
      </c>
      <c r="CN65" s="80">
        <f t="shared" si="106"/>
        <v>0</v>
      </c>
      <c r="CO65" s="80">
        <f t="shared" si="98"/>
        <v>0</v>
      </c>
      <c r="CP65" s="80">
        <f t="shared" si="98"/>
        <v>0</v>
      </c>
      <c r="CQ65" s="80">
        <f t="shared" si="98"/>
        <v>0</v>
      </c>
      <c r="CR65" s="80">
        <f t="shared" si="98"/>
        <v>0</v>
      </c>
      <c r="CS65" s="80">
        <f t="shared" si="98"/>
        <v>0</v>
      </c>
      <c r="CT65" s="80">
        <f t="shared" si="98"/>
        <v>0</v>
      </c>
      <c r="CU65" s="80">
        <f t="shared" si="98"/>
        <v>0</v>
      </c>
      <c r="CV65" s="80">
        <f t="shared" si="98"/>
        <v>0</v>
      </c>
      <c r="CW65" s="80">
        <f t="shared" si="98"/>
        <v>0</v>
      </c>
      <c r="CX65" s="80">
        <f t="shared" si="98"/>
        <v>0</v>
      </c>
      <c r="CY65" s="80">
        <f t="shared" si="98"/>
        <v>0</v>
      </c>
      <c r="CZ65" s="80">
        <f t="shared" si="98"/>
        <v>0</v>
      </c>
      <c r="DA65" s="80">
        <f t="shared" si="98"/>
        <v>0</v>
      </c>
      <c r="DB65" s="80">
        <f t="shared" si="98"/>
        <v>0</v>
      </c>
      <c r="DC65" s="80">
        <f t="shared" si="98"/>
        <v>0</v>
      </c>
      <c r="DD65" s="80">
        <f t="shared" si="98"/>
        <v>0</v>
      </c>
      <c r="DE65" s="80">
        <f t="shared" si="107"/>
        <v>0</v>
      </c>
      <c r="DF65" s="80">
        <f t="shared" si="107"/>
        <v>0</v>
      </c>
      <c r="DG65" s="80">
        <f t="shared" si="107"/>
        <v>0</v>
      </c>
      <c r="DH65" s="80">
        <f t="shared" si="107"/>
        <v>0</v>
      </c>
      <c r="DI65" s="80">
        <f t="shared" si="107"/>
        <v>0</v>
      </c>
      <c r="DJ65" s="80">
        <f t="shared" si="107"/>
        <v>0</v>
      </c>
      <c r="DK65" s="80">
        <f t="shared" si="107"/>
        <v>0</v>
      </c>
      <c r="DL65" s="80">
        <f t="shared" si="107"/>
        <v>0</v>
      </c>
      <c r="DM65" s="80">
        <f t="shared" si="107"/>
        <v>0</v>
      </c>
      <c r="DN65" s="80">
        <f t="shared" si="107"/>
        <v>0</v>
      </c>
      <c r="DO65" s="80">
        <f t="shared" si="107"/>
        <v>0</v>
      </c>
      <c r="DP65" s="80">
        <f t="shared" si="107"/>
        <v>0</v>
      </c>
      <c r="DQ65" s="80">
        <f t="shared" si="107"/>
        <v>0</v>
      </c>
      <c r="DR65" s="80">
        <f t="shared" si="107"/>
        <v>0</v>
      </c>
      <c r="DS65" s="80">
        <f t="shared" si="107"/>
        <v>0</v>
      </c>
      <c r="DT65" s="80">
        <f t="shared" si="107"/>
        <v>0</v>
      </c>
      <c r="DU65" s="80">
        <f t="shared" si="99"/>
        <v>0</v>
      </c>
      <c r="DV65" s="80">
        <f t="shared" si="99"/>
        <v>0</v>
      </c>
      <c r="DW65" s="80">
        <f t="shared" si="99"/>
        <v>0</v>
      </c>
      <c r="DX65" s="80">
        <f t="shared" si="99"/>
        <v>0</v>
      </c>
      <c r="DY65" s="80">
        <f t="shared" si="99"/>
        <v>0</v>
      </c>
      <c r="DZ65" s="80">
        <f t="shared" si="99"/>
        <v>0</v>
      </c>
      <c r="EA65" s="80">
        <f t="shared" si="99"/>
        <v>0</v>
      </c>
      <c r="EB65" s="80">
        <f t="shared" si="99"/>
        <v>0</v>
      </c>
      <c r="EC65" s="80">
        <f t="shared" si="99"/>
        <v>0</v>
      </c>
      <c r="ED65" s="80">
        <f t="shared" si="99"/>
        <v>0</v>
      </c>
      <c r="EE65" s="80">
        <f t="shared" si="99"/>
        <v>0</v>
      </c>
      <c r="EF65" s="80">
        <f t="shared" si="99"/>
        <v>0</v>
      </c>
      <c r="EG65" s="80">
        <f t="shared" si="99"/>
        <v>0</v>
      </c>
      <c r="EH65" s="80">
        <f t="shared" si="99"/>
        <v>0</v>
      </c>
      <c r="EI65" s="80">
        <f t="shared" si="99"/>
        <v>0</v>
      </c>
      <c r="EJ65" s="80">
        <f t="shared" si="99"/>
        <v>0</v>
      </c>
      <c r="EK65" s="80">
        <f t="shared" si="100"/>
        <v>0</v>
      </c>
      <c r="EL65" s="80">
        <f t="shared" si="100"/>
        <v>0</v>
      </c>
      <c r="EM65" s="80">
        <f t="shared" si="100"/>
        <v>0</v>
      </c>
      <c r="EN65" s="80">
        <f t="shared" si="100"/>
        <v>0</v>
      </c>
      <c r="EO65" s="80">
        <f t="shared" si="100"/>
        <v>0</v>
      </c>
      <c r="EP65" s="80">
        <f t="shared" si="100"/>
        <v>0</v>
      </c>
      <c r="EQ65" s="80">
        <f t="shared" si="100"/>
        <v>0</v>
      </c>
      <c r="ER65" s="80">
        <f t="shared" si="100"/>
        <v>0</v>
      </c>
      <c r="ES65" s="80">
        <f t="shared" si="100"/>
        <v>0</v>
      </c>
      <c r="ET65" s="80">
        <f t="shared" si="94"/>
        <v>0</v>
      </c>
      <c r="EU65" s="80">
        <f t="shared" si="94"/>
        <v>0</v>
      </c>
      <c r="EV65" s="80">
        <f t="shared" si="94"/>
        <v>0</v>
      </c>
      <c r="EW65" s="80">
        <f t="shared" si="94"/>
        <v>0</v>
      </c>
      <c r="EX65" s="80">
        <f t="shared" si="94"/>
        <v>0</v>
      </c>
      <c r="EY65" s="80">
        <f t="shared" si="94"/>
        <v>0</v>
      </c>
      <c r="EZ65" s="80">
        <f t="shared" si="94"/>
        <v>0</v>
      </c>
      <c r="FA65" s="80">
        <f t="shared" si="94"/>
        <v>0</v>
      </c>
      <c r="FB65" s="80">
        <f t="shared" si="94"/>
        <v>0</v>
      </c>
      <c r="FC65" s="80">
        <f t="shared" si="94"/>
        <v>0</v>
      </c>
      <c r="FD65" s="80">
        <f t="shared" si="94"/>
        <v>0</v>
      </c>
      <c r="FE65" s="80">
        <f t="shared" si="94"/>
        <v>0</v>
      </c>
      <c r="FF65" s="80">
        <f t="shared" si="94"/>
        <v>0</v>
      </c>
      <c r="FG65" s="80">
        <f t="shared" si="94"/>
        <v>0</v>
      </c>
      <c r="FH65" s="80">
        <f t="shared" si="94"/>
        <v>0</v>
      </c>
      <c r="FI65" s="80">
        <f t="shared" si="101"/>
        <v>0</v>
      </c>
      <c r="FJ65" s="80">
        <f t="shared" si="101"/>
        <v>0</v>
      </c>
      <c r="FK65" s="80">
        <f t="shared" si="101"/>
        <v>0</v>
      </c>
      <c r="FL65" s="80">
        <f t="shared" si="101"/>
        <v>0</v>
      </c>
      <c r="FM65" s="80">
        <f t="shared" si="101"/>
        <v>0</v>
      </c>
      <c r="FN65" s="80">
        <f t="shared" si="101"/>
        <v>0</v>
      </c>
      <c r="FO65" s="80">
        <f t="shared" si="101"/>
        <v>0</v>
      </c>
      <c r="FP65" s="80">
        <f t="shared" si="101"/>
        <v>0</v>
      </c>
      <c r="FQ65" s="80">
        <f t="shared" si="101"/>
        <v>0</v>
      </c>
      <c r="FR65" s="80">
        <f t="shared" si="101"/>
        <v>0</v>
      </c>
      <c r="FS65" s="80">
        <f t="shared" si="101"/>
        <v>0</v>
      </c>
      <c r="FT65" s="80">
        <f t="shared" si="101"/>
        <v>0</v>
      </c>
      <c r="FU65" s="80">
        <f t="shared" si="101"/>
        <v>0</v>
      </c>
      <c r="FV65" s="80">
        <f t="shared" si="101"/>
        <v>0</v>
      </c>
      <c r="FW65" s="80">
        <f t="shared" si="102"/>
        <v>0</v>
      </c>
      <c r="FX65" s="80">
        <f t="shared" si="102"/>
        <v>0</v>
      </c>
      <c r="FY65" s="80">
        <f t="shared" si="102"/>
        <v>0</v>
      </c>
      <c r="FZ65" s="80">
        <f t="shared" si="102"/>
        <v>0</v>
      </c>
      <c r="GA65" s="80">
        <f t="shared" si="102"/>
        <v>0</v>
      </c>
      <c r="GB65" s="80">
        <f t="shared" si="102"/>
        <v>0</v>
      </c>
      <c r="GC65" s="80">
        <f t="shared" si="102"/>
        <v>0</v>
      </c>
      <c r="GD65" s="80">
        <f t="shared" si="102"/>
        <v>0</v>
      </c>
      <c r="GE65" s="80">
        <f t="shared" si="102"/>
        <v>0</v>
      </c>
      <c r="GF65" s="80">
        <f t="shared" si="95"/>
        <v>0</v>
      </c>
      <c r="GG65" s="80">
        <f t="shared" si="95"/>
        <v>0</v>
      </c>
      <c r="GH65" s="80">
        <f t="shared" si="95"/>
        <v>0</v>
      </c>
      <c r="GI65" s="80">
        <f t="shared" si="95"/>
        <v>0</v>
      </c>
      <c r="GJ65" s="80">
        <f t="shared" si="95"/>
        <v>0</v>
      </c>
      <c r="GK65" s="80">
        <f t="shared" si="95"/>
        <v>0</v>
      </c>
      <c r="GL65" s="80">
        <f t="shared" si="95"/>
        <v>0</v>
      </c>
      <c r="GM65" s="80">
        <f t="shared" si="95"/>
        <v>0</v>
      </c>
      <c r="GN65" s="80">
        <f t="shared" si="95"/>
        <v>0</v>
      </c>
      <c r="GO65" s="80">
        <f t="shared" si="95"/>
        <v>0</v>
      </c>
      <c r="GP65" s="80">
        <f t="shared" si="95"/>
        <v>0</v>
      </c>
      <c r="GQ65" s="80">
        <f t="shared" si="95"/>
        <v>0</v>
      </c>
      <c r="GR65" s="80">
        <f t="shared" si="95"/>
        <v>0</v>
      </c>
      <c r="GS65" s="80">
        <f t="shared" si="95"/>
        <v>0</v>
      </c>
      <c r="GT65" s="80">
        <f t="shared" si="95"/>
        <v>0</v>
      </c>
      <c r="GU65" s="80">
        <f t="shared" si="95"/>
        <v>0</v>
      </c>
      <c r="GV65" s="80">
        <f t="shared" si="92"/>
        <v>0</v>
      </c>
      <c r="GW65" s="80">
        <f t="shared" si="92"/>
        <v>0</v>
      </c>
      <c r="GX65" s="80">
        <f t="shared" si="92"/>
        <v>0</v>
      </c>
      <c r="GY65" s="80">
        <f t="shared" si="92"/>
        <v>0</v>
      </c>
      <c r="GZ65" s="80">
        <f t="shared" si="92"/>
        <v>0</v>
      </c>
      <c r="HA65" s="80">
        <f t="shared" si="92"/>
        <v>0</v>
      </c>
      <c r="HB65" s="80">
        <f t="shared" si="92"/>
        <v>0</v>
      </c>
      <c r="HC65" s="80">
        <f t="shared" si="92"/>
        <v>0</v>
      </c>
      <c r="HD65" s="80">
        <f t="shared" si="92"/>
        <v>0</v>
      </c>
      <c r="HE65" s="80">
        <f t="shared" si="92"/>
        <v>0</v>
      </c>
      <c r="HF65" s="80">
        <f t="shared" si="92"/>
        <v>0</v>
      </c>
      <c r="HG65" s="80">
        <f t="shared" si="92"/>
        <v>0</v>
      </c>
      <c r="HH65" s="80">
        <f t="shared" si="92"/>
        <v>0</v>
      </c>
      <c r="HI65" s="80">
        <f t="shared" si="92"/>
        <v>0</v>
      </c>
      <c r="HJ65" s="80">
        <f t="shared" si="92"/>
        <v>0</v>
      </c>
      <c r="HK65" s="80">
        <f t="shared" si="92"/>
        <v>0</v>
      </c>
      <c r="HL65" s="80">
        <f t="shared" si="96"/>
        <v>0</v>
      </c>
      <c r="HM65" s="80">
        <f t="shared" si="96"/>
        <v>0</v>
      </c>
      <c r="HN65" s="80">
        <f t="shared" si="96"/>
        <v>0</v>
      </c>
      <c r="HO65" s="80">
        <f t="shared" si="96"/>
        <v>0</v>
      </c>
      <c r="HP65" s="80">
        <f t="shared" si="96"/>
        <v>0</v>
      </c>
      <c r="HQ65" s="80">
        <f t="shared" si="96"/>
        <v>0</v>
      </c>
      <c r="HR65" s="80">
        <f t="shared" si="96"/>
        <v>0</v>
      </c>
      <c r="HS65" s="80">
        <f t="shared" si="96"/>
        <v>0</v>
      </c>
      <c r="HT65" s="80">
        <f t="shared" si="96"/>
        <v>0</v>
      </c>
      <c r="HU65" s="80">
        <f t="shared" si="96"/>
        <v>0</v>
      </c>
      <c r="HV65" s="80">
        <f t="shared" si="96"/>
        <v>0</v>
      </c>
      <c r="HW65" s="80">
        <f t="shared" si="96"/>
        <v>0</v>
      </c>
      <c r="HX65" s="80">
        <f t="shared" si="96"/>
        <v>0</v>
      </c>
      <c r="HY65" s="80">
        <f t="shared" si="96"/>
        <v>0</v>
      </c>
      <c r="HZ65" s="80">
        <f t="shared" si="96"/>
        <v>0</v>
      </c>
      <c r="IA65" s="80">
        <f t="shared" si="96"/>
        <v>0</v>
      </c>
      <c r="IB65" s="80">
        <f t="shared" si="103"/>
        <v>0</v>
      </c>
      <c r="IC65" s="80">
        <f t="shared" si="103"/>
        <v>0</v>
      </c>
      <c r="ID65" s="80">
        <f t="shared" si="103"/>
        <v>0</v>
      </c>
      <c r="IE65" s="80">
        <f t="shared" si="103"/>
        <v>0</v>
      </c>
      <c r="IF65" s="80">
        <f t="shared" si="103"/>
        <v>0</v>
      </c>
      <c r="IG65" s="80">
        <f t="shared" si="103"/>
        <v>0</v>
      </c>
      <c r="IH65" s="80">
        <f t="shared" si="103"/>
        <v>0</v>
      </c>
      <c r="II65" s="80">
        <f t="shared" si="103"/>
        <v>0</v>
      </c>
      <c r="IJ65" s="80">
        <f t="shared" si="103"/>
        <v>0</v>
      </c>
      <c r="IK65" s="80">
        <f t="shared" si="103"/>
        <v>0</v>
      </c>
      <c r="IL65" s="80">
        <f t="shared" si="103"/>
        <v>0</v>
      </c>
      <c r="IM65" s="80">
        <f t="shared" si="103"/>
        <v>0</v>
      </c>
      <c r="IN65" s="80">
        <f t="shared" si="103"/>
        <v>0</v>
      </c>
      <c r="IO65" s="80">
        <f t="shared" si="93"/>
        <v>0</v>
      </c>
      <c r="IP65" s="80">
        <f t="shared" si="93"/>
        <v>0</v>
      </c>
      <c r="IQ65" s="80">
        <f t="shared" si="93"/>
        <v>0</v>
      </c>
      <c r="IR65" s="80">
        <f t="shared" si="93"/>
        <v>0</v>
      </c>
      <c r="IS65" s="80">
        <f t="shared" si="91"/>
        <v>0</v>
      </c>
      <c r="IT65" s="80">
        <f t="shared" si="91"/>
        <v>0</v>
      </c>
      <c r="IU65" s="80">
        <f t="shared" si="91"/>
        <v>0</v>
      </c>
      <c r="IV65" s="80">
        <f t="shared" si="91"/>
        <v>0</v>
      </c>
      <c r="IW65" s="80">
        <f t="shared" si="91"/>
        <v>0</v>
      </c>
      <c r="IX65" s="80">
        <f t="shared" si="91"/>
        <v>0</v>
      </c>
      <c r="IY65" s="80">
        <f t="shared" si="91"/>
        <v>0</v>
      </c>
      <c r="IZ65" s="80">
        <f t="shared" si="91"/>
        <v>0</v>
      </c>
      <c r="JA65" s="80">
        <f t="shared" si="91"/>
        <v>0</v>
      </c>
      <c r="JB65" s="80">
        <f t="shared" si="91"/>
        <v>0</v>
      </c>
      <c r="JC65" s="80">
        <f t="shared" si="91"/>
        <v>0</v>
      </c>
      <c r="JD65" s="80">
        <f t="shared" si="91"/>
        <v>0</v>
      </c>
      <c r="JE65" s="80">
        <f t="shared" si="91"/>
        <v>0</v>
      </c>
      <c r="JF65" s="80">
        <f t="shared" ref="JD65:JI80" si="112">IF(JF$4&lt;$E65,0,IF(JF$4&lt;$K65,$I65/$C$10,IF(JF$4&lt;$L65,$J65,0)))</f>
        <v>0</v>
      </c>
      <c r="JG65" s="80">
        <f t="shared" si="112"/>
        <v>0</v>
      </c>
      <c r="JH65" s="80">
        <f t="shared" si="112"/>
        <v>0</v>
      </c>
      <c r="JI65" s="80">
        <f t="shared" si="112"/>
        <v>0</v>
      </c>
    </row>
    <row r="66" spans="5:269" x14ac:dyDescent="0.25">
      <c r="E66">
        <f t="shared" si="26"/>
        <v>62</v>
      </c>
      <c r="F66">
        <f t="shared" si="20"/>
        <v>0</v>
      </c>
      <c r="G66">
        <f t="shared" si="27"/>
        <v>156</v>
      </c>
      <c r="H66" s="86">
        <f t="shared" si="21"/>
        <v>1</v>
      </c>
      <c r="I66" s="80">
        <f t="shared" si="22"/>
        <v>0</v>
      </c>
      <c r="J66" s="80">
        <f t="shared" si="31"/>
        <v>0</v>
      </c>
      <c r="K66">
        <f t="shared" si="23"/>
        <v>66</v>
      </c>
      <c r="L66">
        <f t="shared" si="24"/>
        <v>210</v>
      </c>
      <c r="M66">
        <f t="shared" si="28"/>
        <v>47635</v>
      </c>
      <c r="O66" s="80">
        <f t="shared" si="104"/>
        <v>0</v>
      </c>
      <c r="P66" s="80">
        <f t="shared" si="104"/>
        <v>0</v>
      </c>
      <c r="Q66" s="80">
        <f t="shared" si="104"/>
        <v>0</v>
      </c>
      <c r="R66" s="80">
        <f t="shared" si="104"/>
        <v>0</v>
      </c>
      <c r="S66" s="80">
        <f t="shared" si="104"/>
        <v>0</v>
      </c>
      <c r="T66" s="80">
        <f t="shared" si="104"/>
        <v>0</v>
      </c>
      <c r="U66" s="80">
        <f t="shared" si="104"/>
        <v>0</v>
      </c>
      <c r="V66" s="80">
        <f t="shared" si="104"/>
        <v>0</v>
      </c>
      <c r="W66" s="80">
        <f t="shared" si="104"/>
        <v>0</v>
      </c>
      <c r="X66" s="80">
        <f t="shared" si="104"/>
        <v>0</v>
      </c>
      <c r="Y66" s="80">
        <f t="shared" si="104"/>
        <v>0</v>
      </c>
      <c r="Z66" s="80">
        <f t="shared" si="104"/>
        <v>0</v>
      </c>
      <c r="AA66" s="80">
        <f t="shared" si="104"/>
        <v>0</v>
      </c>
      <c r="AB66" s="80">
        <f t="shared" si="104"/>
        <v>0</v>
      </c>
      <c r="AC66" s="80">
        <f t="shared" si="104"/>
        <v>0</v>
      </c>
      <c r="AD66" s="80">
        <f t="shared" si="104"/>
        <v>0</v>
      </c>
      <c r="AE66" s="80">
        <f t="shared" si="111"/>
        <v>0</v>
      </c>
      <c r="AF66" s="80">
        <f t="shared" si="111"/>
        <v>0</v>
      </c>
      <c r="AG66" s="80">
        <f t="shared" si="111"/>
        <v>0</v>
      </c>
      <c r="AH66" s="80">
        <f t="shared" si="111"/>
        <v>0</v>
      </c>
      <c r="AI66" s="80">
        <f t="shared" si="111"/>
        <v>0</v>
      </c>
      <c r="AJ66" s="80">
        <f t="shared" si="111"/>
        <v>0</v>
      </c>
      <c r="AK66" s="80">
        <f t="shared" si="111"/>
        <v>0</v>
      </c>
      <c r="AL66" s="80">
        <f t="shared" si="111"/>
        <v>0</v>
      </c>
      <c r="AM66" s="80">
        <f t="shared" si="111"/>
        <v>0</v>
      </c>
      <c r="AN66" s="80">
        <f t="shared" si="111"/>
        <v>0</v>
      </c>
      <c r="AO66" s="80">
        <f t="shared" si="111"/>
        <v>0</v>
      </c>
      <c r="AP66" s="80">
        <f t="shared" si="111"/>
        <v>0</v>
      </c>
      <c r="AQ66" s="80">
        <f t="shared" si="111"/>
        <v>0</v>
      </c>
      <c r="AR66" s="80">
        <f t="shared" si="111"/>
        <v>0</v>
      </c>
      <c r="AS66" s="80">
        <f t="shared" si="111"/>
        <v>0</v>
      </c>
      <c r="AT66" s="80">
        <f t="shared" si="111"/>
        <v>0</v>
      </c>
      <c r="AU66" s="80">
        <f t="shared" si="108"/>
        <v>0</v>
      </c>
      <c r="AV66" s="80">
        <f t="shared" si="108"/>
        <v>0</v>
      </c>
      <c r="AW66" s="80">
        <f t="shared" si="108"/>
        <v>0</v>
      </c>
      <c r="AX66" s="80">
        <f t="shared" si="108"/>
        <v>0</v>
      </c>
      <c r="AY66" s="80">
        <f t="shared" si="108"/>
        <v>0</v>
      </c>
      <c r="AZ66" s="80">
        <f t="shared" si="108"/>
        <v>0</v>
      </c>
      <c r="BA66" s="80">
        <f t="shared" si="108"/>
        <v>0</v>
      </c>
      <c r="BB66" s="80">
        <f t="shared" si="108"/>
        <v>0</v>
      </c>
      <c r="BC66" s="80">
        <f t="shared" si="108"/>
        <v>0</v>
      </c>
      <c r="BD66" s="80">
        <f t="shared" si="108"/>
        <v>0</v>
      </c>
      <c r="BE66" s="80">
        <f t="shared" si="108"/>
        <v>0</v>
      </c>
      <c r="BF66" s="80">
        <f t="shared" si="108"/>
        <v>0</v>
      </c>
      <c r="BG66" s="80">
        <f t="shared" si="108"/>
        <v>0</v>
      </c>
      <c r="BH66" s="80">
        <f t="shared" si="108"/>
        <v>0</v>
      </c>
      <c r="BI66" s="80">
        <f t="shared" si="108"/>
        <v>0</v>
      </c>
      <c r="BJ66" s="80">
        <f t="shared" si="108"/>
        <v>0</v>
      </c>
      <c r="BK66" s="80">
        <f t="shared" si="109"/>
        <v>0</v>
      </c>
      <c r="BL66" s="80">
        <f t="shared" si="109"/>
        <v>0</v>
      </c>
      <c r="BM66" s="80">
        <f t="shared" si="109"/>
        <v>0</v>
      </c>
      <c r="BN66" s="80">
        <f t="shared" si="109"/>
        <v>0</v>
      </c>
      <c r="BO66" s="80">
        <f t="shared" si="109"/>
        <v>0</v>
      </c>
      <c r="BP66" s="80">
        <f t="shared" si="109"/>
        <v>0</v>
      </c>
      <c r="BQ66" s="80">
        <f t="shared" si="109"/>
        <v>0</v>
      </c>
      <c r="BR66" s="80">
        <f t="shared" si="109"/>
        <v>0</v>
      </c>
      <c r="BS66" s="80">
        <f t="shared" si="109"/>
        <v>0</v>
      </c>
      <c r="BT66" s="80">
        <f t="shared" si="109"/>
        <v>0</v>
      </c>
      <c r="BU66" s="80">
        <f t="shared" si="109"/>
        <v>0</v>
      </c>
      <c r="BV66" s="80">
        <f t="shared" si="109"/>
        <v>0</v>
      </c>
      <c r="BW66" s="80">
        <f t="shared" si="109"/>
        <v>0</v>
      </c>
      <c r="BX66" s="80">
        <f t="shared" si="109"/>
        <v>0</v>
      </c>
      <c r="BY66" s="80">
        <f t="shared" si="109"/>
        <v>0</v>
      </c>
      <c r="BZ66" s="80">
        <f t="shared" si="109"/>
        <v>0</v>
      </c>
      <c r="CA66" s="80">
        <f t="shared" si="106"/>
        <v>0</v>
      </c>
      <c r="CB66" s="80">
        <f t="shared" si="106"/>
        <v>0</v>
      </c>
      <c r="CC66" s="80">
        <f t="shared" si="106"/>
        <v>0</v>
      </c>
      <c r="CD66" s="80">
        <f t="shared" si="106"/>
        <v>0</v>
      </c>
      <c r="CE66" s="80">
        <f t="shared" si="106"/>
        <v>0</v>
      </c>
      <c r="CF66" s="80">
        <f t="shared" si="106"/>
        <v>0</v>
      </c>
      <c r="CG66" s="80">
        <f t="shared" si="106"/>
        <v>0</v>
      </c>
      <c r="CH66" s="80">
        <f t="shared" si="106"/>
        <v>0</v>
      </c>
      <c r="CI66" s="80">
        <f t="shared" si="106"/>
        <v>0</v>
      </c>
      <c r="CJ66" s="80">
        <f t="shared" si="106"/>
        <v>0</v>
      </c>
      <c r="CK66" s="80">
        <f t="shared" si="106"/>
        <v>0</v>
      </c>
      <c r="CL66" s="80">
        <f t="shared" si="106"/>
        <v>0</v>
      </c>
      <c r="CM66" s="80">
        <f t="shared" si="106"/>
        <v>0</v>
      </c>
      <c r="CN66" s="80">
        <f t="shared" si="106"/>
        <v>0</v>
      </c>
      <c r="CO66" s="80">
        <f t="shared" si="98"/>
        <v>0</v>
      </c>
      <c r="CP66" s="80">
        <f t="shared" si="98"/>
        <v>0</v>
      </c>
      <c r="CQ66" s="80">
        <f t="shared" si="98"/>
        <v>0</v>
      </c>
      <c r="CR66" s="80">
        <f t="shared" si="98"/>
        <v>0</v>
      </c>
      <c r="CS66" s="80">
        <f t="shared" si="98"/>
        <v>0</v>
      </c>
      <c r="CT66" s="80">
        <f t="shared" si="98"/>
        <v>0</v>
      </c>
      <c r="CU66" s="80">
        <f t="shared" si="98"/>
        <v>0</v>
      </c>
      <c r="CV66" s="80">
        <f t="shared" si="98"/>
        <v>0</v>
      </c>
      <c r="CW66" s="80">
        <f t="shared" si="98"/>
        <v>0</v>
      </c>
      <c r="CX66" s="80">
        <f t="shared" si="98"/>
        <v>0</v>
      </c>
      <c r="CY66" s="80">
        <f t="shared" si="98"/>
        <v>0</v>
      </c>
      <c r="CZ66" s="80">
        <f t="shared" si="98"/>
        <v>0</v>
      </c>
      <c r="DA66" s="80">
        <f t="shared" si="98"/>
        <v>0</v>
      </c>
      <c r="DB66" s="80">
        <f t="shared" si="98"/>
        <v>0</v>
      </c>
      <c r="DC66" s="80">
        <f t="shared" si="98"/>
        <v>0</v>
      </c>
      <c r="DD66" s="80">
        <f t="shared" si="98"/>
        <v>0</v>
      </c>
      <c r="DE66" s="80">
        <f t="shared" si="107"/>
        <v>0</v>
      </c>
      <c r="DF66" s="80">
        <f t="shared" si="107"/>
        <v>0</v>
      </c>
      <c r="DG66" s="80">
        <f t="shared" si="107"/>
        <v>0</v>
      </c>
      <c r="DH66" s="80">
        <f t="shared" si="107"/>
        <v>0</v>
      </c>
      <c r="DI66" s="80">
        <f t="shared" si="107"/>
        <v>0</v>
      </c>
      <c r="DJ66" s="80">
        <f t="shared" si="107"/>
        <v>0</v>
      </c>
      <c r="DK66" s="80">
        <f t="shared" si="107"/>
        <v>0</v>
      </c>
      <c r="DL66" s="80">
        <f t="shared" si="107"/>
        <v>0</v>
      </c>
      <c r="DM66" s="80">
        <f t="shared" si="107"/>
        <v>0</v>
      </c>
      <c r="DN66" s="80">
        <f t="shared" si="107"/>
        <v>0</v>
      </c>
      <c r="DO66" s="80">
        <f t="shared" si="107"/>
        <v>0</v>
      </c>
      <c r="DP66" s="80">
        <f t="shared" si="107"/>
        <v>0</v>
      </c>
      <c r="DQ66" s="80">
        <f t="shared" si="107"/>
        <v>0</v>
      </c>
      <c r="DR66" s="80">
        <f t="shared" si="107"/>
        <v>0</v>
      </c>
      <c r="DS66" s="80">
        <f t="shared" si="107"/>
        <v>0</v>
      </c>
      <c r="DT66" s="80">
        <f t="shared" si="107"/>
        <v>0</v>
      </c>
      <c r="DU66" s="80">
        <f t="shared" si="99"/>
        <v>0</v>
      </c>
      <c r="DV66" s="80">
        <f t="shared" si="99"/>
        <v>0</v>
      </c>
      <c r="DW66" s="80">
        <f t="shared" si="99"/>
        <v>0</v>
      </c>
      <c r="DX66" s="80">
        <f t="shared" si="99"/>
        <v>0</v>
      </c>
      <c r="DY66" s="80">
        <f t="shared" si="99"/>
        <v>0</v>
      </c>
      <c r="DZ66" s="80">
        <f t="shared" si="99"/>
        <v>0</v>
      </c>
      <c r="EA66" s="80">
        <f t="shared" si="99"/>
        <v>0</v>
      </c>
      <c r="EB66" s="80">
        <f t="shared" si="99"/>
        <v>0</v>
      </c>
      <c r="EC66" s="80">
        <f t="shared" si="99"/>
        <v>0</v>
      </c>
      <c r="ED66" s="80">
        <f t="shared" si="99"/>
        <v>0</v>
      </c>
      <c r="EE66" s="80">
        <f t="shared" si="99"/>
        <v>0</v>
      </c>
      <c r="EF66" s="80">
        <f t="shared" si="99"/>
        <v>0</v>
      </c>
      <c r="EG66" s="80">
        <f t="shared" si="99"/>
        <v>0</v>
      </c>
      <c r="EH66" s="80">
        <f t="shared" si="99"/>
        <v>0</v>
      </c>
      <c r="EI66" s="80">
        <f t="shared" si="99"/>
        <v>0</v>
      </c>
      <c r="EJ66" s="80">
        <f t="shared" si="99"/>
        <v>0</v>
      </c>
      <c r="EK66" s="80">
        <f t="shared" si="100"/>
        <v>0</v>
      </c>
      <c r="EL66" s="80">
        <f t="shared" si="100"/>
        <v>0</v>
      </c>
      <c r="EM66" s="80">
        <f t="shared" si="100"/>
        <v>0</v>
      </c>
      <c r="EN66" s="80">
        <f t="shared" si="100"/>
        <v>0</v>
      </c>
      <c r="EO66" s="80">
        <f t="shared" si="100"/>
        <v>0</v>
      </c>
      <c r="EP66" s="80">
        <f t="shared" si="100"/>
        <v>0</v>
      </c>
      <c r="EQ66" s="80">
        <f t="shared" si="100"/>
        <v>0</v>
      </c>
      <c r="ER66" s="80">
        <f t="shared" si="100"/>
        <v>0</v>
      </c>
      <c r="ES66" s="80">
        <f t="shared" si="100"/>
        <v>0</v>
      </c>
      <c r="ET66" s="80">
        <f t="shared" si="94"/>
        <v>0</v>
      </c>
      <c r="EU66" s="80">
        <f t="shared" si="94"/>
        <v>0</v>
      </c>
      <c r="EV66" s="80">
        <f t="shared" si="94"/>
        <v>0</v>
      </c>
      <c r="EW66" s="80">
        <f t="shared" si="94"/>
        <v>0</v>
      </c>
      <c r="EX66" s="80">
        <f t="shared" si="94"/>
        <v>0</v>
      </c>
      <c r="EY66" s="80">
        <f t="shared" si="94"/>
        <v>0</v>
      </c>
      <c r="EZ66" s="80">
        <f t="shared" si="94"/>
        <v>0</v>
      </c>
      <c r="FA66" s="80">
        <f t="shared" si="94"/>
        <v>0</v>
      </c>
      <c r="FB66" s="80">
        <f t="shared" si="94"/>
        <v>0</v>
      </c>
      <c r="FC66" s="80">
        <f t="shared" si="94"/>
        <v>0</v>
      </c>
      <c r="FD66" s="80">
        <f t="shared" si="94"/>
        <v>0</v>
      </c>
      <c r="FE66" s="80">
        <f t="shared" si="94"/>
        <v>0</v>
      </c>
      <c r="FF66" s="80">
        <f t="shared" si="94"/>
        <v>0</v>
      </c>
      <c r="FG66" s="80">
        <f t="shared" si="94"/>
        <v>0</v>
      </c>
      <c r="FH66" s="80">
        <f t="shared" si="94"/>
        <v>0</v>
      </c>
      <c r="FI66" s="80">
        <f t="shared" si="101"/>
        <v>0</v>
      </c>
      <c r="FJ66" s="80">
        <f t="shared" si="101"/>
        <v>0</v>
      </c>
      <c r="FK66" s="80">
        <f t="shared" si="101"/>
        <v>0</v>
      </c>
      <c r="FL66" s="80">
        <f t="shared" si="101"/>
        <v>0</v>
      </c>
      <c r="FM66" s="80">
        <f t="shared" si="101"/>
        <v>0</v>
      </c>
      <c r="FN66" s="80">
        <f t="shared" si="101"/>
        <v>0</v>
      </c>
      <c r="FO66" s="80">
        <f t="shared" si="101"/>
        <v>0</v>
      </c>
      <c r="FP66" s="80">
        <f t="shared" si="101"/>
        <v>0</v>
      </c>
      <c r="FQ66" s="80">
        <f t="shared" si="101"/>
        <v>0</v>
      </c>
      <c r="FR66" s="80">
        <f t="shared" si="101"/>
        <v>0</v>
      </c>
      <c r="FS66" s="80">
        <f t="shared" si="101"/>
        <v>0</v>
      </c>
      <c r="FT66" s="80">
        <f t="shared" si="101"/>
        <v>0</v>
      </c>
      <c r="FU66" s="80">
        <f t="shared" si="101"/>
        <v>0</v>
      </c>
      <c r="FV66" s="80">
        <f t="shared" si="101"/>
        <v>0</v>
      </c>
      <c r="FW66" s="80">
        <f t="shared" si="102"/>
        <v>0</v>
      </c>
      <c r="FX66" s="80">
        <f t="shared" si="102"/>
        <v>0</v>
      </c>
      <c r="FY66" s="80">
        <f t="shared" si="102"/>
        <v>0</v>
      </c>
      <c r="FZ66" s="80">
        <f t="shared" si="102"/>
        <v>0</v>
      </c>
      <c r="GA66" s="80">
        <f t="shared" si="102"/>
        <v>0</v>
      </c>
      <c r="GB66" s="80">
        <f t="shared" si="102"/>
        <v>0</v>
      </c>
      <c r="GC66" s="80">
        <f t="shared" si="102"/>
        <v>0</v>
      </c>
      <c r="GD66" s="80">
        <f t="shared" si="102"/>
        <v>0</v>
      </c>
      <c r="GE66" s="80">
        <f t="shared" si="102"/>
        <v>0</v>
      </c>
      <c r="GF66" s="80">
        <f t="shared" si="95"/>
        <v>0</v>
      </c>
      <c r="GG66" s="80">
        <f t="shared" si="95"/>
        <v>0</v>
      </c>
      <c r="GH66" s="80">
        <f t="shared" si="95"/>
        <v>0</v>
      </c>
      <c r="GI66" s="80">
        <f t="shared" si="95"/>
        <v>0</v>
      </c>
      <c r="GJ66" s="80">
        <f t="shared" si="95"/>
        <v>0</v>
      </c>
      <c r="GK66" s="80">
        <f t="shared" si="95"/>
        <v>0</v>
      </c>
      <c r="GL66" s="80">
        <f t="shared" si="95"/>
        <v>0</v>
      </c>
      <c r="GM66" s="80">
        <f t="shared" si="95"/>
        <v>0</v>
      </c>
      <c r="GN66" s="80">
        <f t="shared" si="95"/>
        <v>0</v>
      </c>
      <c r="GO66" s="80">
        <f t="shared" si="95"/>
        <v>0</v>
      </c>
      <c r="GP66" s="80">
        <f t="shared" si="95"/>
        <v>0</v>
      </c>
      <c r="GQ66" s="80">
        <f t="shared" si="95"/>
        <v>0</v>
      </c>
      <c r="GR66" s="80">
        <f t="shared" si="95"/>
        <v>0</v>
      </c>
      <c r="GS66" s="80">
        <f t="shared" si="95"/>
        <v>0</v>
      </c>
      <c r="GT66" s="80">
        <f t="shared" si="95"/>
        <v>0</v>
      </c>
      <c r="GU66" s="80">
        <f t="shared" si="95"/>
        <v>0</v>
      </c>
      <c r="GV66" s="80">
        <f t="shared" si="92"/>
        <v>0</v>
      </c>
      <c r="GW66" s="80">
        <f t="shared" si="92"/>
        <v>0</v>
      </c>
      <c r="GX66" s="80">
        <f t="shared" si="92"/>
        <v>0</v>
      </c>
      <c r="GY66" s="80">
        <f t="shared" si="92"/>
        <v>0</v>
      </c>
      <c r="GZ66" s="80">
        <f t="shared" si="92"/>
        <v>0</v>
      </c>
      <c r="HA66" s="80">
        <f t="shared" si="92"/>
        <v>0</v>
      </c>
      <c r="HB66" s="80">
        <f t="shared" si="92"/>
        <v>0</v>
      </c>
      <c r="HC66" s="80">
        <f t="shared" si="92"/>
        <v>0</v>
      </c>
      <c r="HD66" s="80">
        <f t="shared" si="92"/>
        <v>0</v>
      </c>
      <c r="HE66" s="80">
        <f t="shared" si="92"/>
        <v>0</v>
      </c>
      <c r="HF66" s="80">
        <f t="shared" si="92"/>
        <v>0</v>
      </c>
      <c r="HG66" s="80">
        <f t="shared" si="92"/>
        <v>0</v>
      </c>
      <c r="HH66" s="80">
        <f t="shared" si="92"/>
        <v>0</v>
      </c>
      <c r="HI66" s="80">
        <f t="shared" si="92"/>
        <v>0</v>
      </c>
      <c r="HJ66" s="80">
        <f t="shared" si="92"/>
        <v>0</v>
      </c>
      <c r="HK66" s="80">
        <f t="shared" si="92"/>
        <v>0</v>
      </c>
      <c r="HL66" s="80">
        <f t="shared" si="96"/>
        <v>0</v>
      </c>
      <c r="HM66" s="80">
        <f t="shared" si="96"/>
        <v>0</v>
      </c>
      <c r="HN66" s="80">
        <f t="shared" si="96"/>
        <v>0</v>
      </c>
      <c r="HO66" s="80">
        <f t="shared" si="96"/>
        <v>0</v>
      </c>
      <c r="HP66" s="80">
        <f t="shared" si="96"/>
        <v>0</v>
      </c>
      <c r="HQ66" s="80">
        <f t="shared" si="96"/>
        <v>0</v>
      </c>
      <c r="HR66" s="80">
        <f t="shared" si="96"/>
        <v>0</v>
      </c>
      <c r="HS66" s="80">
        <f t="shared" si="96"/>
        <v>0</v>
      </c>
      <c r="HT66" s="80">
        <f t="shared" si="96"/>
        <v>0</v>
      </c>
      <c r="HU66" s="80">
        <f t="shared" si="96"/>
        <v>0</v>
      </c>
      <c r="HV66" s="80">
        <f t="shared" si="96"/>
        <v>0</v>
      </c>
      <c r="HW66" s="80">
        <f t="shared" si="96"/>
        <v>0</v>
      </c>
      <c r="HX66" s="80">
        <f t="shared" si="96"/>
        <v>0</v>
      </c>
      <c r="HY66" s="80">
        <f t="shared" si="96"/>
        <v>0</v>
      </c>
      <c r="HZ66" s="80">
        <f t="shared" si="96"/>
        <v>0</v>
      </c>
      <c r="IA66" s="80">
        <f t="shared" si="96"/>
        <v>0</v>
      </c>
      <c r="IB66" s="80">
        <f t="shared" si="103"/>
        <v>0</v>
      </c>
      <c r="IC66" s="80">
        <f t="shared" si="103"/>
        <v>0</v>
      </c>
      <c r="ID66" s="80">
        <f t="shared" si="103"/>
        <v>0</v>
      </c>
      <c r="IE66" s="80">
        <f t="shared" si="103"/>
        <v>0</v>
      </c>
      <c r="IF66" s="80">
        <f t="shared" si="103"/>
        <v>0</v>
      </c>
      <c r="IG66" s="80">
        <f t="shared" si="103"/>
        <v>0</v>
      </c>
      <c r="IH66" s="80">
        <f t="shared" si="103"/>
        <v>0</v>
      </c>
      <c r="II66" s="80">
        <f t="shared" si="103"/>
        <v>0</v>
      </c>
      <c r="IJ66" s="80">
        <f t="shared" si="103"/>
        <v>0</v>
      </c>
      <c r="IK66" s="80">
        <f t="shared" si="103"/>
        <v>0</v>
      </c>
      <c r="IL66" s="80">
        <f t="shared" si="103"/>
        <v>0</v>
      </c>
      <c r="IM66" s="80">
        <f t="shared" si="103"/>
        <v>0</v>
      </c>
      <c r="IN66" s="80">
        <f t="shared" si="103"/>
        <v>0</v>
      </c>
      <c r="IO66" s="80">
        <f t="shared" si="93"/>
        <v>0</v>
      </c>
      <c r="IP66" s="80">
        <f t="shared" si="93"/>
        <v>0</v>
      </c>
      <c r="IQ66" s="80">
        <f t="shared" si="93"/>
        <v>0</v>
      </c>
      <c r="IR66" s="80">
        <f t="shared" si="93"/>
        <v>0</v>
      </c>
      <c r="IS66" s="80">
        <f t="shared" si="91"/>
        <v>0</v>
      </c>
      <c r="IT66" s="80">
        <f t="shared" si="91"/>
        <v>0</v>
      </c>
      <c r="IU66" s="80">
        <f t="shared" si="91"/>
        <v>0</v>
      </c>
      <c r="IV66" s="80">
        <f t="shared" si="91"/>
        <v>0</v>
      </c>
      <c r="IW66" s="80">
        <f t="shared" si="91"/>
        <v>0</v>
      </c>
      <c r="IX66" s="80">
        <f t="shared" si="91"/>
        <v>0</v>
      </c>
      <c r="IY66" s="80">
        <f t="shared" si="91"/>
        <v>0</v>
      </c>
      <c r="IZ66" s="80">
        <f t="shared" si="91"/>
        <v>0</v>
      </c>
      <c r="JA66" s="80">
        <f t="shared" si="91"/>
        <v>0</v>
      </c>
      <c r="JB66" s="80">
        <f t="shared" si="91"/>
        <v>0</v>
      </c>
      <c r="JC66" s="80">
        <f t="shared" si="91"/>
        <v>0</v>
      </c>
      <c r="JD66" s="80">
        <f t="shared" si="91"/>
        <v>0</v>
      </c>
      <c r="JE66" s="80">
        <f t="shared" si="91"/>
        <v>0</v>
      </c>
      <c r="JF66" s="80">
        <f t="shared" si="112"/>
        <v>0</v>
      </c>
      <c r="JG66" s="80">
        <f t="shared" si="112"/>
        <v>0</v>
      </c>
      <c r="JH66" s="80">
        <f t="shared" si="112"/>
        <v>0</v>
      </c>
      <c r="JI66" s="80">
        <f t="shared" si="112"/>
        <v>0</v>
      </c>
    </row>
    <row r="67" spans="5:269" x14ac:dyDescent="0.25">
      <c r="E67">
        <f t="shared" si="26"/>
        <v>63</v>
      </c>
      <c r="F67">
        <f t="shared" si="20"/>
        <v>0</v>
      </c>
      <c r="G67">
        <f t="shared" si="27"/>
        <v>156</v>
      </c>
      <c r="H67" s="86">
        <f t="shared" si="21"/>
        <v>1</v>
      </c>
      <c r="I67" s="80">
        <f t="shared" si="22"/>
        <v>0</v>
      </c>
      <c r="J67" s="80">
        <f t="shared" si="31"/>
        <v>0</v>
      </c>
      <c r="K67">
        <f t="shared" si="23"/>
        <v>67</v>
      </c>
      <c r="L67">
        <f t="shared" si="24"/>
        <v>211</v>
      </c>
      <c r="M67">
        <f t="shared" si="28"/>
        <v>47665</v>
      </c>
      <c r="O67" s="80">
        <f t="shared" si="104"/>
        <v>0</v>
      </c>
      <c r="P67" s="80">
        <f t="shared" si="104"/>
        <v>0</v>
      </c>
      <c r="Q67" s="80">
        <f t="shared" si="104"/>
        <v>0</v>
      </c>
      <c r="R67" s="80">
        <f t="shared" si="104"/>
        <v>0</v>
      </c>
      <c r="S67" s="80">
        <f t="shared" si="104"/>
        <v>0</v>
      </c>
      <c r="T67" s="80">
        <f t="shared" si="104"/>
        <v>0</v>
      </c>
      <c r="U67" s="80">
        <f t="shared" si="104"/>
        <v>0</v>
      </c>
      <c r="V67" s="80">
        <f t="shared" si="104"/>
        <v>0</v>
      </c>
      <c r="W67" s="80">
        <f t="shared" si="104"/>
        <v>0</v>
      </c>
      <c r="X67" s="80">
        <f t="shared" si="104"/>
        <v>0</v>
      </c>
      <c r="Y67" s="80">
        <f t="shared" si="104"/>
        <v>0</v>
      </c>
      <c r="Z67" s="80">
        <f t="shared" si="104"/>
        <v>0</v>
      </c>
      <c r="AA67" s="80">
        <f t="shared" si="104"/>
        <v>0</v>
      </c>
      <c r="AB67" s="80">
        <f t="shared" si="104"/>
        <v>0</v>
      </c>
      <c r="AC67" s="80">
        <f t="shared" si="104"/>
        <v>0</v>
      </c>
      <c r="AD67" s="80">
        <f t="shared" si="104"/>
        <v>0</v>
      </c>
      <c r="AE67" s="80">
        <f t="shared" si="111"/>
        <v>0</v>
      </c>
      <c r="AF67" s="80">
        <f t="shared" si="111"/>
        <v>0</v>
      </c>
      <c r="AG67" s="80">
        <f t="shared" si="111"/>
        <v>0</v>
      </c>
      <c r="AH67" s="80">
        <f t="shared" si="111"/>
        <v>0</v>
      </c>
      <c r="AI67" s="80">
        <f t="shared" si="111"/>
        <v>0</v>
      </c>
      <c r="AJ67" s="80">
        <f t="shared" si="111"/>
        <v>0</v>
      </c>
      <c r="AK67" s="80">
        <f t="shared" si="111"/>
        <v>0</v>
      </c>
      <c r="AL67" s="80">
        <f t="shared" si="111"/>
        <v>0</v>
      </c>
      <c r="AM67" s="80">
        <f t="shared" si="111"/>
        <v>0</v>
      </c>
      <c r="AN67" s="80">
        <f t="shared" si="111"/>
        <v>0</v>
      </c>
      <c r="AO67" s="80">
        <f t="shared" si="111"/>
        <v>0</v>
      </c>
      <c r="AP67" s="80">
        <f t="shared" si="111"/>
        <v>0</v>
      </c>
      <c r="AQ67" s="80">
        <f t="shared" si="111"/>
        <v>0</v>
      </c>
      <c r="AR67" s="80">
        <f t="shared" si="111"/>
        <v>0</v>
      </c>
      <c r="AS67" s="80">
        <f t="shared" si="111"/>
        <v>0</v>
      </c>
      <c r="AT67" s="80">
        <f t="shared" si="111"/>
        <v>0</v>
      </c>
      <c r="AU67" s="80">
        <f t="shared" si="108"/>
        <v>0</v>
      </c>
      <c r="AV67" s="80">
        <f t="shared" si="108"/>
        <v>0</v>
      </c>
      <c r="AW67" s="80">
        <f t="shared" si="108"/>
        <v>0</v>
      </c>
      <c r="AX67" s="80">
        <f t="shared" si="108"/>
        <v>0</v>
      </c>
      <c r="AY67" s="80">
        <f t="shared" si="108"/>
        <v>0</v>
      </c>
      <c r="AZ67" s="80">
        <f t="shared" si="108"/>
        <v>0</v>
      </c>
      <c r="BA67" s="80">
        <f t="shared" si="108"/>
        <v>0</v>
      </c>
      <c r="BB67" s="80">
        <f t="shared" si="108"/>
        <v>0</v>
      </c>
      <c r="BC67" s="80">
        <f t="shared" si="108"/>
        <v>0</v>
      </c>
      <c r="BD67" s="80">
        <f t="shared" si="108"/>
        <v>0</v>
      </c>
      <c r="BE67" s="80">
        <f t="shared" si="108"/>
        <v>0</v>
      </c>
      <c r="BF67" s="80">
        <f t="shared" si="108"/>
        <v>0</v>
      </c>
      <c r="BG67" s="80">
        <f t="shared" si="108"/>
        <v>0</v>
      </c>
      <c r="BH67" s="80">
        <f t="shared" si="108"/>
        <v>0</v>
      </c>
      <c r="BI67" s="80">
        <f t="shared" si="108"/>
        <v>0</v>
      </c>
      <c r="BJ67" s="80">
        <f t="shared" si="108"/>
        <v>0</v>
      </c>
      <c r="BK67" s="80">
        <f t="shared" si="109"/>
        <v>0</v>
      </c>
      <c r="BL67" s="80">
        <f t="shared" si="109"/>
        <v>0</v>
      </c>
      <c r="BM67" s="80">
        <f t="shared" si="109"/>
        <v>0</v>
      </c>
      <c r="BN67" s="80">
        <f t="shared" si="109"/>
        <v>0</v>
      </c>
      <c r="BO67" s="80">
        <f t="shared" si="109"/>
        <v>0</v>
      </c>
      <c r="BP67" s="80">
        <f t="shared" si="109"/>
        <v>0</v>
      </c>
      <c r="BQ67" s="80">
        <f t="shared" si="109"/>
        <v>0</v>
      </c>
      <c r="BR67" s="80">
        <f t="shared" si="109"/>
        <v>0</v>
      </c>
      <c r="BS67" s="80">
        <f t="shared" si="109"/>
        <v>0</v>
      </c>
      <c r="BT67" s="80">
        <f t="shared" si="109"/>
        <v>0</v>
      </c>
      <c r="BU67" s="80">
        <f t="shared" si="109"/>
        <v>0</v>
      </c>
      <c r="BV67" s="80">
        <f t="shared" si="109"/>
        <v>0</v>
      </c>
      <c r="BW67" s="80">
        <f t="shared" si="109"/>
        <v>0</v>
      </c>
      <c r="BX67" s="80">
        <f t="shared" si="109"/>
        <v>0</v>
      </c>
      <c r="BY67" s="80">
        <f t="shared" si="109"/>
        <v>0</v>
      </c>
      <c r="BZ67" s="80">
        <f t="shared" si="109"/>
        <v>0</v>
      </c>
      <c r="CA67" s="80">
        <f t="shared" si="106"/>
        <v>0</v>
      </c>
      <c r="CB67" s="80">
        <f t="shared" si="106"/>
        <v>0</v>
      </c>
      <c r="CC67" s="80">
        <f t="shared" si="106"/>
        <v>0</v>
      </c>
      <c r="CD67" s="80">
        <f t="shared" si="106"/>
        <v>0</v>
      </c>
      <c r="CE67" s="80">
        <f t="shared" si="106"/>
        <v>0</v>
      </c>
      <c r="CF67" s="80">
        <f t="shared" si="106"/>
        <v>0</v>
      </c>
      <c r="CG67" s="80">
        <f t="shared" si="106"/>
        <v>0</v>
      </c>
      <c r="CH67" s="80">
        <f t="shared" si="106"/>
        <v>0</v>
      </c>
      <c r="CI67" s="80">
        <f t="shared" si="106"/>
        <v>0</v>
      </c>
      <c r="CJ67" s="80">
        <f t="shared" si="106"/>
        <v>0</v>
      </c>
      <c r="CK67" s="80">
        <f t="shared" si="106"/>
        <v>0</v>
      </c>
      <c r="CL67" s="80">
        <f t="shared" si="106"/>
        <v>0</v>
      </c>
      <c r="CM67" s="80">
        <f t="shared" si="106"/>
        <v>0</v>
      </c>
      <c r="CN67" s="80">
        <f t="shared" si="106"/>
        <v>0</v>
      </c>
      <c r="CO67" s="80">
        <f t="shared" si="98"/>
        <v>0</v>
      </c>
      <c r="CP67" s="80">
        <f t="shared" si="98"/>
        <v>0</v>
      </c>
      <c r="CQ67" s="80">
        <f t="shared" si="98"/>
        <v>0</v>
      </c>
      <c r="CR67" s="80">
        <f t="shared" si="98"/>
        <v>0</v>
      </c>
      <c r="CS67" s="80">
        <f t="shared" si="98"/>
        <v>0</v>
      </c>
      <c r="CT67" s="80">
        <f t="shared" si="98"/>
        <v>0</v>
      </c>
      <c r="CU67" s="80">
        <f t="shared" si="98"/>
        <v>0</v>
      </c>
      <c r="CV67" s="80">
        <f t="shared" si="98"/>
        <v>0</v>
      </c>
      <c r="CW67" s="80">
        <f t="shared" si="98"/>
        <v>0</v>
      </c>
      <c r="CX67" s="80">
        <f t="shared" si="98"/>
        <v>0</v>
      </c>
      <c r="CY67" s="80">
        <f t="shared" si="98"/>
        <v>0</v>
      </c>
      <c r="CZ67" s="80">
        <f t="shared" si="98"/>
        <v>0</v>
      </c>
      <c r="DA67" s="80">
        <f t="shared" si="98"/>
        <v>0</v>
      </c>
      <c r="DB67" s="80">
        <f t="shared" si="98"/>
        <v>0</v>
      </c>
      <c r="DC67" s="80">
        <f t="shared" si="98"/>
        <v>0</v>
      </c>
      <c r="DD67" s="80">
        <f t="shared" si="98"/>
        <v>0</v>
      </c>
      <c r="DE67" s="80">
        <f t="shared" si="107"/>
        <v>0</v>
      </c>
      <c r="DF67" s="80">
        <f t="shared" si="107"/>
        <v>0</v>
      </c>
      <c r="DG67" s="80">
        <f t="shared" si="107"/>
        <v>0</v>
      </c>
      <c r="DH67" s="80">
        <f t="shared" si="107"/>
        <v>0</v>
      </c>
      <c r="DI67" s="80">
        <f t="shared" si="107"/>
        <v>0</v>
      </c>
      <c r="DJ67" s="80">
        <f t="shared" si="107"/>
        <v>0</v>
      </c>
      <c r="DK67" s="80">
        <f t="shared" si="107"/>
        <v>0</v>
      </c>
      <c r="DL67" s="80">
        <f t="shared" si="107"/>
        <v>0</v>
      </c>
      <c r="DM67" s="80">
        <f t="shared" si="107"/>
        <v>0</v>
      </c>
      <c r="DN67" s="80">
        <f t="shared" si="107"/>
        <v>0</v>
      </c>
      <c r="DO67" s="80">
        <f t="shared" si="107"/>
        <v>0</v>
      </c>
      <c r="DP67" s="80">
        <f t="shared" si="107"/>
        <v>0</v>
      </c>
      <c r="DQ67" s="80">
        <f t="shared" si="107"/>
        <v>0</v>
      </c>
      <c r="DR67" s="80">
        <f t="shared" si="107"/>
        <v>0</v>
      </c>
      <c r="DS67" s="80">
        <f t="shared" si="107"/>
        <v>0</v>
      </c>
      <c r="DT67" s="80">
        <f t="shared" si="107"/>
        <v>0</v>
      </c>
      <c r="DU67" s="80">
        <f t="shared" si="99"/>
        <v>0</v>
      </c>
      <c r="DV67" s="80">
        <f t="shared" si="99"/>
        <v>0</v>
      </c>
      <c r="DW67" s="80">
        <f t="shared" si="99"/>
        <v>0</v>
      </c>
      <c r="DX67" s="80">
        <f t="shared" si="99"/>
        <v>0</v>
      </c>
      <c r="DY67" s="80">
        <f t="shared" si="99"/>
        <v>0</v>
      </c>
      <c r="DZ67" s="80">
        <f t="shared" si="99"/>
        <v>0</v>
      </c>
      <c r="EA67" s="80">
        <f t="shared" si="99"/>
        <v>0</v>
      </c>
      <c r="EB67" s="80">
        <f t="shared" si="99"/>
        <v>0</v>
      </c>
      <c r="EC67" s="80">
        <f t="shared" si="99"/>
        <v>0</v>
      </c>
      <c r="ED67" s="80">
        <f t="shared" si="99"/>
        <v>0</v>
      </c>
      <c r="EE67" s="80">
        <f t="shared" si="99"/>
        <v>0</v>
      </c>
      <c r="EF67" s="80">
        <f t="shared" si="99"/>
        <v>0</v>
      </c>
      <c r="EG67" s="80">
        <f t="shared" si="99"/>
        <v>0</v>
      </c>
      <c r="EH67" s="80">
        <f t="shared" si="99"/>
        <v>0</v>
      </c>
      <c r="EI67" s="80">
        <f t="shared" si="99"/>
        <v>0</v>
      </c>
      <c r="EJ67" s="80">
        <f t="shared" si="99"/>
        <v>0</v>
      </c>
      <c r="EK67" s="80">
        <f t="shared" si="100"/>
        <v>0</v>
      </c>
      <c r="EL67" s="80">
        <f t="shared" si="100"/>
        <v>0</v>
      </c>
      <c r="EM67" s="80">
        <f t="shared" si="100"/>
        <v>0</v>
      </c>
      <c r="EN67" s="80">
        <f t="shared" si="100"/>
        <v>0</v>
      </c>
      <c r="EO67" s="80">
        <f t="shared" si="100"/>
        <v>0</v>
      </c>
      <c r="EP67" s="80">
        <f t="shared" si="100"/>
        <v>0</v>
      </c>
      <c r="EQ67" s="80">
        <f t="shared" si="100"/>
        <v>0</v>
      </c>
      <c r="ER67" s="80">
        <f t="shared" si="100"/>
        <v>0</v>
      </c>
      <c r="ES67" s="80">
        <f t="shared" si="100"/>
        <v>0</v>
      </c>
      <c r="ET67" s="80">
        <f t="shared" si="94"/>
        <v>0</v>
      </c>
      <c r="EU67" s="80">
        <f t="shared" si="94"/>
        <v>0</v>
      </c>
      <c r="EV67" s="80">
        <f t="shared" si="94"/>
        <v>0</v>
      </c>
      <c r="EW67" s="80">
        <f t="shared" si="94"/>
        <v>0</v>
      </c>
      <c r="EX67" s="80">
        <f t="shared" si="94"/>
        <v>0</v>
      </c>
      <c r="EY67" s="80">
        <f t="shared" si="94"/>
        <v>0</v>
      </c>
      <c r="EZ67" s="80">
        <f t="shared" si="94"/>
        <v>0</v>
      </c>
      <c r="FA67" s="80">
        <f t="shared" si="94"/>
        <v>0</v>
      </c>
      <c r="FB67" s="80">
        <f t="shared" si="94"/>
        <v>0</v>
      </c>
      <c r="FC67" s="80">
        <f t="shared" si="94"/>
        <v>0</v>
      </c>
      <c r="FD67" s="80">
        <f t="shared" si="94"/>
        <v>0</v>
      </c>
      <c r="FE67" s="80">
        <f t="shared" si="94"/>
        <v>0</v>
      </c>
      <c r="FF67" s="80">
        <f t="shared" si="94"/>
        <v>0</v>
      </c>
      <c r="FG67" s="80">
        <f t="shared" si="94"/>
        <v>0</v>
      </c>
      <c r="FH67" s="80">
        <f t="shared" si="94"/>
        <v>0</v>
      </c>
      <c r="FI67" s="80">
        <f t="shared" si="101"/>
        <v>0</v>
      </c>
      <c r="FJ67" s="80">
        <f t="shared" si="101"/>
        <v>0</v>
      </c>
      <c r="FK67" s="80">
        <f t="shared" si="101"/>
        <v>0</v>
      </c>
      <c r="FL67" s="80">
        <f t="shared" si="101"/>
        <v>0</v>
      </c>
      <c r="FM67" s="80">
        <f t="shared" si="101"/>
        <v>0</v>
      </c>
      <c r="FN67" s="80">
        <f t="shared" si="101"/>
        <v>0</v>
      </c>
      <c r="FO67" s="80">
        <f t="shared" si="101"/>
        <v>0</v>
      </c>
      <c r="FP67" s="80">
        <f t="shared" si="101"/>
        <v>0</v>
      </c>
      <c r="FQ67" s="80">
        <f t="shared" si="101"/>
        <v>0</v>
      </c>
      <c r="FR67" s="80">
        <f t="shared" si="101"/>
        <v>0</v>
      </c>
      <c r="FS67" s="80">
        <f t="shared" si="101"/>
        <v>0</v>
      </c>
      <c r="FT67" s="80">
        <f t="shared" si="101"/>
        <v>0</v>
      </c>
      <c r="FU67" s="80">
        <f t="shared" si="101"/>
        <v>0</v>
      </c>
      <c r="FV67" s="80">
        <f t="shared" si="101"/>
        <v>0</v>
      </c>
      <c r="FW67" s="80">
        <f t="shared" si="102"/>
        <v>0</v>
      </c>
      <c r="FX67" s="80">
        <f t="shared" si="102"/>
        <v>0</v>
      </c>
      <c r="FY67" s="80">
        <f t="shared" si="102"/>
        <v>0</v>
      </c>
      <c r="FZ67" s="80">
        <f t="shared" si="102"/>
        <v>0</v>
      </c>
      <c r="GA67" s="80">
        <f t="shared" si="102"/>
        <v>0</v>
      </c>
      <c r="GB67" s="80">
        <f t="shared" si="102"/>
        <v>0</v>
      </c>
      <c r="GC67" s="80">
        <f t="shared" si="102"/>
        <v>0</v>
      </c>
      <c r="GD67" s="80">
        <f t="shared" si="102"/>
        <v>0</v>
      </c>
      <c r="GE67" s="80">
        <f t="shared" si="102"/>
        <v>0</v>
      </c>
      <c r="GF67" s="80">
        <f t="shared" si="95"/>
        <v>0</v>
      </c>
      <c r="GG67" s="80">
        <f t="shared" si="95"/>
        <v>0</v>
      </c>
      <c r="GH67" s="80">
        <f t="shared" si="95"/>
        <v>0</v>
      </c>
      <c r="GI67" s="80">
        <f t="shared" si="95"/>
        <v>0</v>
      </c>
      <c r="GJ67" s="80">
        <f t="shared" si="95"/>
        <v>0</v>
      </c>
      <c r="GK67" s="80">
        <f t="shared" si="95"/>
        <v>0</v>
      </c>
      <c r="GL67" s="80">
        <f t="shared" si="95"/>
        <v>0</v>
      </c>
      <c r="GM67" s="80">
        <f t="shared" si="95"/>
        <v>0</v>
      </c>
      <c r="GN67" s="80">
        <f t="shared" si="95"/>
        <v>0</v>
      </c>
      <c r="GO67" s="80">
        <f t="shared" si="95"/>
        <v>0</v>
      </c>
      <c r="GP67" s="80">
        <f t="shared" si="95"/>
        <v>0</v>
      </c>
      <c r="GQ67" s="80">
        <f t="shared" si="95"/>
        <v>0</v>
      </c>
      <c r="GR67" s="80">
        <f t="shared" si="95"/>
        <v>0</v>
      </c>
      <c r="GS67" s="80">
        <f t="shared" si="95"/>
        <v>0</v>
      </c>
      <c r="GT67" s="80">
        <f t="shared" si="95"/>
        <v>0</v>
      </c>
      <c r="GU67" s="80">
        <f t="shared" ref="GU67" si="113">IF(GU$4&lt;$E67,0,IF(GU$4&lt;$K67,$I67/$C$10,IF(GU$4&lt;$L67,$J67,0)))</f>
        <v>0</v>
      </c>
      <c r="GV67" s="80">
        <f t="shared" si="92"/>
        <v>0</v>
      </c>
      <c r="GW67" s="80">
        <f t="shared" si="92"/>
        <v>0</v>
      </c>
      <c r="GX67" s="80">
        <f t="shared" si="92"/>
        <v>0</v>
      </c>
      <c r="GY67" s="80">
        <f t="shared" si="92"/>
        <v>0</v>
      </c>
      <c r="GZ67" s="80">
        <f t="shared" si="92"/>
        <v>0</v>
      </c>
      <c r="HA67" s="80">
        <f t="shared" ref="HA67:HP86" si="114">IF(HA$4&lt;$E67,0,IF(HA$4&lt;$K67,$I67/$C$10,IF(HA$4&lt;$L67,$J67,0)))</f>
        <v>0</v>
      </c>
      <c r="HB67" s="80">
        <f t="shared" si="114"/>
        <v>0</v>
      </c>
      <c r="HC67" s="80">
        <f t="shared" si="114"/>
        <v>0</v>
      </c>
      <c r="HD67" s="80">
        <f t="shared" si="114"/>
        <v>0</v>
      </c>
      <c r="HE67" s="80">
        <f t="shared" si="114"/>
        <v>0</v>
      </c>
      <c r="HF67" s="80">
        <f t="shared" si="114"/>
        <v>0</v>
      </c>
      <c r="HG67" s="80">
        <f t="shared" si="114"/>
        <v>0</v>
      </c>
      <c r="HH67" s="80">
        <f t="shared" si="114"/>
        <v>0</v>
      </c>
      <c r="HI67" s="80">
        <f t="shared" si="114"/>
        <v>0</v>
      </c>
      <c r="HJ67" s="80">
        <f t="shared" si="114"/>
        <v>0</v>
      </c>
      <c r="HK67" s="80">
        <f t="shared" si="114"/>
        <v>0</v>
      </c>
      <c r="HL67" s="80">
        <f t="shared" si="96"/>
        <v>0</v>
      </c>
      <c r="HM67" s="80">
        <f t="shared" si="96"/>
        <v>0</v>
      </c>
      <c r="HN67" s="80">
        <f t="shared" si="96"/>
        <v>0</v>
      </c>
      <c r="HO67" s="80">
        <f t="shared" si="96"/>
        <v>0</v>
      </c>
      <c r="HP67" s="80">
        <f t="shared" si="96"/>
        <v>0</v>
      </c>
      <c r="HQ67" s="80">
        <f t="shared" si="96"/>
        <v>0</v>
      </c>
      <c r="HR67" s="80">
        <f t="shared" si="96"/>
        <v>0</v>
      </c>
      <c r="HS67" s="80">
        <f t="shared" si="96"/>
        <v>0</v>
      </c>
      <c r="HT67" s="80">
        <f t="shared" si="96"/>
        <v>0</v>
      </c>
      <c r="HU67" s="80">
        <f t="shared" si="96"/>
        <v>0</v>
      </c>
      <c r="HV67" s="80">
        <f t="shared" si="96"/>
        <v>0</v>
      </c>
      <c r="HW67" s="80">
        <f t="shared" si="96"/>
        <v>0</v>
      </c>
      <c r="HX67" s="80">
        <f t="shared" si="96"/>
        <v>0</v>
      </c>
      <c r="HY67" s="80">
        <f t="shared" si="96"/>
        <v>0</v>
      </c>
      <c r="HZ67" s="80">
        <f t="shared" si="96"/>
        <v>0</v>
      </c>
      <c r="IA67" s="80">
        <f t="shared" si="96"/>
        <v>0</v>
      </c>
      <c r="IB67" s="80">
        <f t="shared" si="103"/>
        <v>0</v>
      </c>
      <c r="IC67" s="80">
        <f t="shared" si="103"/>
        <v>0</v>
      </c>
      <c r="ID67" s="80">
        <f t="shared" si="103"/>
        <v>0</v>
      </c>
      <c r="IE67" s="80">
        <f t="shared" si="103"/>
        <v>0</v>
      </c>
      <c r="IF67" s="80">
        <f t="shared" si="103"/>
        <v>0</v>
      </c>
      <c r="IG67" s="80">
        <f t="shared" si="103"/>
        <v>0</v>
      </c>
      <c r="IH67" s="80">
        <f t="shared" si="103"/>
        <v>0</v>
      </c>
      <c r="II67" s="80">
        <f t="shared" si="103"/>
        <v>0</v>
      </c>
      <c r="IJ67" s="80">
        <f t="shared" si="103"/>
        <v>0</v>
      </c>
      <c r="IK67" s="80">
        <f t="shared" si="103"/>
        <v>0</v>
      </c>
      <c r="IL67" s="80">
        <f t="shared" si="103"/>
        <v>0</v>
      </c>
      <c r="IM67" s="80">
        <f t="shared" si="103"/>
        <v>0</v>
      </c>
      <c r="IN67" s="80">
        <f t="shared" si="103"/>
        <v>0</v>
      </c>
      <c r="IO67" s="80">
        <f t="shared" si="103"/>
        <v>0</v>
      </c>
      <c r="IP67" s="80">
        <f t="shared" si="103"/>
        <v>0</v>
      </c>
      <c r="IQ67" s="80">
        <f t="shared" si="103"/>
        <v>0</v>
      </c>
      <c r="IR67" s="80">
        <f t="shared" si="103"/>
        <v>0</v>
      </c>
      <c r="IS67" s="80">
        <f t="shared" si="103"/>
        <v>0</v>
      </c>
      <c r="IT67" s="80">
        <f t="shared" si="103"/>
        <v>0</v>
      </c>
      <c r="IU67" s="80">
        <f t="shared" si="91"/>
        <v>0</v>
      </c>
      <c r="IV67" s="80">
        <f t="shared" si="91"/>
        <v>0</v>
      </c>
      <c r="IW67" s="80">
        <f t="shared" si="91"/>
        <v>0</v>
      </c>
      <c r="IX67" s="80">
        <f t="shared" si="91"/>
        <v>0</v>
      </c>
      <c r="IY67" s="80">
        <f t="shared" si="91"/>
        <v>0</v>
      </c>
      <c r="IZ67" s="80">
        <f t="shared" si="91"/>
        <v>0</v>
      </c>
      <c r="JA67" s="80">
        <f t="shared" si="91"/>
        <v>0</v>
      </c>
      <c r="JB67" s="80">
        <f t="shared" si="91"/>
        <v>0</v>
      </c>
      <c r="JC67" s="80">
        <f t="shared" si="91"/>
        <v>0</v>
      </c>
      <c r="JD67" s="80">
        <f t="shared" si="91"/>
        <v>0</v>
      </c>
      <c r="JE67" s="80">
        <f t="shared" si="91"/>
        <v>0</v>
      </c>
      <c r="JF67" s="80">
        <f t="shared" si="112"/>
        <v>0</v>
      </c>
      <c r="JG67" s="80">
        <f t="shared" si="112"/>
        <v>0</v>
      </c>
      <c r="JH67" s="80">
        <f t="shared" si="112"/>
        <v>0</v>
      </c>
      <c r="JI67" s="80">
        <f t="shared" si="112"/>
        <v>0</v>
      </c>
    </row>
    <row r="68" spans="5:269" x14ac:dyDescent="0.25">
      <c r="E68">
        <f t="shared" si="26"/>
        <v>64</v>
      </c>
      <c r="F68">
        <f t="shared" si="20"/>
        <v>0</v>
      </c>
      <c r="G68">
        <f t="shared" si="27"/>
        <v>156</v>
      </c>
      <c r="H68" s="86">
        <f t="shared" si="21"/>
        <v>1</v>
      </c>
      <c r="I68" s="80">
        <f t="shared" si="22"/>
        <v>0</v>
      </c>
      <c r="J68" s="80">
        <f t="shared" si="31"/>
        <v>0</v>
      </c>
      <c r="K68">
        <f t="shared" si="23"/>
        <v>68</v>
      </c>
      <c r="L68">
        <f t="shared" si="24"/>
        <v>212</v>
      </c>
      <c r="M68">
        <f t="shared" si="28"/>
        <v>47696</v>
      </c>
      <c r="O68" s="80">
        <f t="shared" si="104"/>
        <v>0</v>
      </c>
      <c r="P68" s="80">
        <f t="shared" si="104"/>
        <v>0</v>
      </c>
      <c r="Q68" s="80">
        <f t="shared" si="104"/>
        <v>0</v>
      </c>
      <c r="R68" s="80">
        <f t="shared" si="104"/>
        <v>0</v>
      </c>
      <c r="S68" s="80">
        <f t="shared" si="104"/>
        <v>0</v>
      </c>
      <c r="T68" s="80">
        <f t="shared" si="104"/>
        <v>0</v>
      </c>
      <c r="U68" s="80">
        <f t="shared" si="104"/>
        <v>0</v>
      </c>
      <c r="V68" s="80">
        <f t="shared" si="104"/>
        <v>0</v>
      </c>
      <c r="W68" s="80">
        <f t="shared" si="104"/>
        <v>0</v>
      </c>
      <c r="X68" s="80">
        <f t="shared" si="104"/>
        <v>0</v>
      </c>
      <c r="Y68" s="80">
        <f t="shared" si="104"/>
        <v>0</v>
      </c>
      <c r="Z68" s="80">
        <f t="shared" si="104"/>
        <v>0</v>
      </c>
      <c r="AA68" s="80">
        <f t="shared" si="104"/>
        <v>0</v>
      </c>
      <c r="AB68" s="80">
        <f t="shared" si="104"/>
        <v>0</v>
      </c>
      <c r="AC68" s="80">
        <f t="shared" si="104"/>
        <v>0</v>
      </c>
      <c r="AD68" s="80">
        <f t="shared" si="104"/>
        <v>0</v>
      </c>
      <c r="AE68" s="80">
        <f t="shared" si="111"/>
        <v>0</v>
      </c>
      <c r="AF68" s="80">
        <f t="shared" si="111"/>
        <v>0</v>
      </c>
      <c r="AG68" s="80">
        <f t="shared" si="111"/>
        <v>0</v>
      </c>
      <c r="AH68" s="80">
        <f t="shared" si="111"/>
        <v>0</v>
      </c>
      <c r="AI68" s="80">
        <f t="shared" si="111"/>
        <v>0</v>
      </c>
      <c r="AJ68" s="80">
        <f t="shared" si="111"/>
        <v>0</v>
      </c>
      <c r="AK68" s="80">
        <f t="shared" si="111"/>
        <v>0</v>
      </c>
      <c r="AL68" s="80">
        <f t="shared" si="111"/>
        <v>0</v>
      </c>
      <c r="AM68" s="80">
        <f t="shared" si="111"/>
        <v>0</v>
      </c>
      <c r="AN68" s="80">
        <f t="shared" si="111"/>
        <v>0</v>
      </c>
      <c r="AO68" s="80">
        <f t="shared" si="111"/>
        <v>0</v>
      </c>
      <c r="AP68" s="80">
        <f t="shared" si="111"/>
        <v>0</v>
      </c>
      <c r="AQ68" s="80">
        <f t="shared" si="111"/>
        <v>0</v>
      </c>
      <c r="AR68" s="80">
        <f t="shared" si="111"/>
        <v>0</v>
      </c>
      <c r="AS68" s="80">
        <f t="shared" si="111"/>
        <v>0</v>
      </c>
      <c r="AT68" s="80">
        <f t="shared" si="111"/>
        <v>0</v>
      </c>
      <c r="AU68" s="80">
        <f t="shared" si="108"/>
        <v>0</v>
      </c>
      <c r="AV68" s="80">
        <f t="shared" si="108"/>
        <v>0</v>
      </c>
      <c r="AW68" s="80">
        <f t="shared" si="108"/>
        <v>0</v>
      </c>
      <c r="AX68" s="80">
        <f t="shared" si="108"/>
        <v>0</v>
      </c>
      <c r="AY68" s="80">
        <f t="shared" si="108"/>
        <v>0</v>
      </c>
      <c r="AZ68" s="80">
        <f t="shared" si="108"/>
        <v>0</v>
      </c>
      <c r="BA68" s="80">
        <f t="shared" si="108"/>
        <v>0</v>
      </c>
      <c r="BB68" s="80">
        <f t="shared" si="108"/>
        <v>0</v>
      </c>
      <c r="BC68" s="80">
        <f t="shared" si="108"/>
        <v>0</v>
      </c>
      <c r="BD68" s="80">
        <f t="shared" si="108"/>
        <v>0</v>
      </c>
      <c r="BE68" s="80">
        <f t="shared" si="108"/>
        <v>0</v>
      </c>
      <c r="BF68" s="80">
        <f t="shared" si="108"/>
        <v>0</v>
      </c>
      <c r="BG68" s="80">
        <f t="shared" si="108"/>
        <v>0</v>
      </c>
      <c r="BH68" s="80">
        <f t="shared" si="108"/>
        <v>0</v>
      </c>
      <c r="BI68" s="80">
        <f t="shared" si="108"/>
        <v>0</v>
      </c>
      <c r="BJ68" s="80">
        <f t="shared" si="108"/>
        <v>0</v>
      </c>
      <c r="BK68" s="80">
        <f t="shared" si="109"/>
        <v>0</v>
      </c>
      <c r="BL68" s="80">
        <f t="shared" si="109"/>
        <v>0</v>
      </c>
      <c r="BM68" s="80">
        <f t="shared" si="109"/>
        <v>0</v>
      </c>
      <c r="BN68" s="80">
        <f t="shared" si="109"/>
        <v>0</v>
      </c>
      <c r="BO68" s="80">
        <f t="shared" si="109"/>
        <v>0</v>
      </c>
      <c r="BP68" s="80">
        <f t="shared" si="109"/>
        <v>0</v>
      </c>
      <c r="BQ68" s="80">
        <f t="shared" si="109"/>
        <v>0</v>
      </c>
      <c r="BR68" s="80">
        <f t="shared" si="109"/>
        <v>0</v>
      </c>
      <c r="BS68" s="80">
        <f t="shared" si="109"/>
        <v>0</v>
      </c>
      <c r="BT68" s="80">
        <f t="shared" si="109"/>
        <v>0</v>
      </c>
      <c r="BU68" s="80">
        <f t="shared" si="109"/>
        <v>0</v>
      </c>
      <c r="BV68" s="80">
        <f t="shared" si="109"/>
        <v>0</v>
      </c>
      <c r="BW68" s="80">
        <f t="shared" si="109"/>
        <v>0</v>
      </c>
      <c r="BX68" s="80">
        <f t="shared" si="109"/>
        <v>0</v>
      </c>
      <c r="BY68" s="80">
        <f t="shared" si="109"/>
        <v>0</v>
      </c>
      <c r="BZ68" s="80">
        <f t="shared" si="109"/>
        <v>0</v>
      </c>
      <c r="CA68" s="80">
        <f t="shared" si="106"/>
        <v>0</v>
      </c>
      <c r="CB68" s="80">
        <f t="shared" si="106"/>
        <v>0</v>
      </c>
      <c r="CC68" s="80">
        <f t="shared" si="106"/>
        <v>0</v>
      </c>
      <c r="CD68" s="80">
        <f t="shared" si="106"/>
        <v>0</v>
      </c>
      <c r="CE68" s="80">
        <f t="shared" si="106"/>
        <v>0</v>
      </c>
      <c r="CF68" s="80">
        <f t="shared" si="106"/>
        <v>0</v>
      </c>
      <c r="CG68" s="80">
        <f t="shared" si="106"/>
        <v>0</v>
      </c>
      <c r="CH68" s="80">
        <f t="shared" si="106"/>
        <v>0</v>
      </c>
      <c r="CI68" s="80">
        <f t="shared" si="106"/>
        <v>0</v>
      </c>
      <c r="CJ68" s="80">
        <f t="shared" si="106"/>
        <v>0</v>
      </c>
      <c r="CK68" s="80">
        <f t="shared" si="106"/>
        <v>0</v>
      </c>
      <c r="CL68" s="80">
        <f t="shared" si="106"/>
        <v>0</v>
      </c>
      <c r="CM68" s="80">
        <f t="shared" si="106"/>
        <v>0</v>
      </c>
      <c r="CN68" s="80">
        <f t="shared" si="106"/>
        <v>0</v>
      </c>
      <c r="CO68" s="80">
        <f t="shared" si="98"/>
        <v>0</v>
      </c>
      <c r="CP68" s="80">
        <f t="shared" si="98"/>
        <v>0</v>
      </c>
      <c r="CQ68" s="80">
        <f t="shared" si="98"/>
        <v>0</v>
      </c>
      <c r="CR68" s="80">
        <f t="shared" si="98"/>
        <v>0</v>
      </c>
      <c r="CS68" s="80">
        <f t="shared" si="98"/>
        <v>0</v>
      </c>
      <c r="CT68" s="80">
        <f t="shared" si="98"/>
        <v>0</v>
      </c>
      <c r="CU68" s="80">
        <f t="shared" si="98"/>
        <v>0</v>
      </c>
      <c r="CV68" s="80">
        <f t="shared" si="98"/>
        <v>0</v>
      </c>
      <c r="CW68" s="80">
        <f t="shared" si="98"/>
        <v>0</v>
      </c>
      <c r="CX68" s="80">
        <f t="shared" si="98"/>
        <v>0</v>
      </c>
      <c r="CY68" s="80">
        <f t="shared" si="98"/>
        <v>0</v>
      </c>
      <c r="CZ68" s="80">
        <f t="shared" si="98"/>
        <v>0</v>
      </c>
      <c r="DA68" s="80">
        <f t="shared" si="98"/>
        <v>0</v>
      </c>
      <c r="DB68" s="80">
        <f t="shared" si="98"/>
        <v>0</v>
      </c>
      <c r="DC68" s="80">
        <f t="shared" si="98"/>
        <v>0</v>
      </c>
      <c r="DD68" s="80">
        <f t="shared" si="98"/>
        <v>0</v>
      </c>
      <c r="DE68" s="80">
        <f t="shared" si="107"/>
        <v>0</v>
      </c>
      <c r="DF68" s="80">
        <f t="shared" si="107"/>
        <v>0</v>
      </c>
      <c r="DG68" s="80">
        <f t="shared" si="107"/>
        <v>0</v>
      </c>
      <c r="DH68" s="80">
        <f t="shared" si="107"/>
        <v>0</v>
      </c>
      <c r="DI68" s="80">
        <f t="shared" si="107"/>
        <v>0</v>
      </c>
      <c r="DJ68" s="80">
        <f t="shared" si="107"/>
        <v>0</v>
      </c>
      <c r="DK68" s="80">
        <f t="shared" si="107"/>
        <v>0</v>
      </c>
      <c r="DL68" s="80">
        <f t="shared" si="107"/>
        <v>0</v>
      </c>
      <c r="DM68" s="80">
        <f t="shared" si="107"/>
        <v>0</v>
      </c>
      <c r="DN68" s="80">
        <f t="shared" si="107"/>
        <v>0</v>
      </c>
      <c r="DO68" s="80">
        <f t="shared" si="107"/>
        <v>0</v>
      </c>
      <c r="DP68" s="80">
        <f t="shared" si="107"/>
        <v>0</v>
      </c>
      <c r="DQ68" s="80">
        <f t="shared" si="107"/>
        <v>0</v>
      </c>
      <c r="DR68" s="80">
        <f t="shared" si="107"/>
        <v>0</v>
      </c>
      <c r="DS68" s="80">
        <f t="shared" si="107"/>
        <v>0</v>
      </c>
      <c r="DT68" s="80">
        <f t="shared" si="107"/>
        <v>0</v>
      </c>
      <c r="DU68" s="80">
        <f t="shared" si="99"/>
        <v>0</v>
      </c>
      <c r="DV68" s="80">
        <f t="shared" si="99"/>
        <v>0</v>
      </c>
      <c r="DW68" s="80">
        <f t="shared" si="99"/>
        <v>0</v>
      </c>
      <c r="DX68" s="80">
        <f t="shared" si="99"/>
        <v>0</v>
      </c>
      <c r="DY68" s="80">
        <f t="shared" si="99"/>
        <v>0</v>
      </c>
      <c r="DZ68" s="80">
        <f t="shared" si="99"/>
        <v>0</v>
      </c>
      <c r="EA68" s="80">
        <f t="shared" si="99"/>
        <v>0</v>
      </c>
      <c r="EB68" s="80">
        <f t="shared" si="99"/>
        <v>0</v>
      </c>
      <c r="EC68" s="80">
        <f t="shared" si="99"/>
        <v>0</v>
      </c>
      <c r="ED68" s="80">
        <f t="shared" si="99"/>
        <v>0</v>
      </c>
      <c r="EE68" s="80">
        <f t="shared" si="99"/>
        <v>0</v>
      </c>
      <c r="EF68" s="80">
        <f t="shared" si="99"/>
        <v>0</v>
      </c>
      <c r="EG68" s="80">
        <f t="shared" si="99"/>
        <v>0</v>
      </c>
      <c r="EH68" s="80">
        <f t="shared" si="99"/>
        <v>0</v>
      </c>
      <c r="EI68" s="80">
        <f t="shared" si="99"/>
        <v>0</v>
      </c>
      <c r="EJ68" s="80">
        <f t="shared" si="99"/>
        <v>0</v>
      </c>
      <c r="EK68" s="80">
        <f t="shared" si="100"/>
        <v>0</v>
      </c>
      <c r="EL68" s="80">
        <f t="shared" si="100"/>
        <v>0</v>
      </c>
      <c r="EM68" s="80">
        <f t="shared" si="100"/>
        <v>0</v>
      </c>
      <c r="EN68" s="80">
        <f t="shared" si="100"/>
        <v>0</v>
      </c>
      <c r="EO68" s="80">
        <f t="shared" si="100"/>
        <v>0</v>
      </c>
      <c r="EP68" s="80">
        <f t="shared" si="100"/>
        <v>0</v>
      </c>
      <c r="EQ68" s="80">
        <f t="shared" si="100"/>
        <v>0</v>
      </c>
      <c r="ER68" s="80">
        <f t="shared" si="100"/>
        <v>0</v>
      </c>
      <c r="ES68" s="80">
        <f t="shared" si="100"/>
        <v>0</v>
      </c>
      <c r="ET68" s="80">
        <f t="shared" si="94"/>
        <v>0</v>
      </c>
      <c r="EU68" s="80">
        <f t="shared" si="94"/>
        <v>0</v>
      </c>
      <c r="EV68" s="80">
        <f t="shared" si="94"/>
        <v>0</v>
      </c>
      <c r="EW68" s="80">
        <f t="shared" si="94"/>
        <v>0</v>
      </c>
      <c r="EX68" s="80">
        <f t="shared" si="94"/>
        <v>0</v>
      </c>
      <c r="EY68" s="80">
        <f t="shared" si="94"/>
        <v>0</v>
      </c>
      <c r="EZ68" s="80">
        <f t="shared" si="94"/>
        <v>0</v>
      </c>
      <c r="FA68" s="80">
        <f t="shared" si="94"/>
        <v>0</v>
      </c>
      <c r="FB68" s="80">
        <f t="shared" si="94"/>
        <v>0</v>
      </c>
      <c r="FC68" s="80">
        <f t="shared" si="94"/>
        <v>0</v>
      </c>
      <c r="FD68" s="80">
        <f t="shared" si="94"/>
        <v>0</v>
      </c>
      <c r="FE68" s="80">
        <f t="shared" si="94"/>
        <v>0</v>
      </c>
      <c r="FF68" s="80">
        <f t="shared" si="94"/>
        <v>0</v>
      </c>
      <c r="FG68" s="80">
        <f t="shared" si="94"/>
        <v>0</v>
      </c>
      <c r="FH68" s="80">
        <f t="shared" si="94"/>
        <v>0</v>
      </c>
      <c r="FI68" s="80">
        <f t="shared" si="101"/>
        <v>0</v>
      </c>
      <c r="FJ68" s="80">
        <f t="shared" si="101"/>
        <v>0</v>
      </c>
      <c r="FK68" s="80">
        <f t="shared" si="101"/>
        <v>0</v>
      </c>
      <c r="FL68" s="80">
        <f t="shared" si="101"/>
        <v>0</v>
      </c>
      <c r="FM68" s="80">
        <f t="shared" si="101"/>
        <v>0</v>
      </c>
      <c r="FN68" s="80">
        <f t="shared" si="101"/>
        <v>0</v>
      </c>
      <c r="FO68" s="80">
        <f t="shared" si="101"/>
        <v>0</v>
      </c>
      <c r="FP68" s="80">
        <f t="shared" si="101"/>
        <v>0</v>
      </c>
      <c r="FQ68" s="80">
        <f t="shared" si="101"/>
        <v>0</v>
      </c>
      <c r="FR68" s="80">
        <f t="shared" si="101"/>
        <v>0</v>
      </c>
      <c r="FS68" s="80">
        <f t="shared" si="101"/>
        <v>0</v>
      </c>
      <c r="FT68" s="80">
        <f t="shared" si="101"/>
        <v>0</v>
      </c>
      <c r="FU68" s="80">
        <f t="shared" si="101"/>
        <v>0</v>
      </c>
      <c r="FV68" s="80">
        <f t="shared" si="101"/>
        <v>0</v>
      </c>
      <c r="FW68" s="80">
        <f t="shared" si="102"/>
        <v>0</v>
      </c>
      <c r="FX68" s="80">
        <f t="shared" si="102"/>
        <v>0</v>
      </c>
      <c r="FY68" s="80">
        <f t="shared" si="102"/>
        <v>0</v>
      </c>
      <c r="FZ68" s="80">
        <f t="shared" si="102"/>
        <v>0</v>
      </c>
      <c r="GA68" s="80">
        <f t="shared" si="102"/>
        <v>0</v>
      </c>
      <c r="GB68" s="80">
        <f t="shared" si="102"/>
        <v>0</v>
      </c>
      <c r="GC68" s="80">
        <f t="shared" si="102"/>
        <v>0</v>
      </c>
      <c r="GD68" s="80">
        <f t="shared" si="102"/>
        <v>0</v>
      </c>
      <c r="GE68" s="80">
        <f t="shared" si="102"/>
        <v>0</v>
      </c>
      <c r="GF68" s="80">
        <f t="shared" si="102"/>
        <v>0</v>
      </c>
      <c r="GG68" s="80">
        <f t="shared" si="102"/>
        <v>0</v>
      </c>
      <c r="GH68" s="80">
        <f t="shared" si="102"/>
        <v>0</v>
      </c>
      <c r="GI68" s="80">
        <f t="shared" si="102"/>
        <v>0</v>
      </c>
      <c r="GJ68" s="80">
        <f t="shared" si="102"/>
        <v>0</v>
      </c>
      <c r="GK68" s="80">
        <f t="shared" si="102"/>
        <v>0</v>
      </c>
      <c r="GL68" s="80">
        <f t="shared" si="102"/>
        <v>0</v>
      </c>
      <c r="GM68" s="80">
        <f t="shared" ref="GM68:HB83" si="115">IF(GM$4&lt;$E68,0,IF(GM$4&lt;$K68,$I68/$C$10,IF(GM$4&lt;$L68,$J68,0)))</f>
        <v>0</v>
      </c>
      <c r="GN68" s="80">
        <f t="shared" si="115"/>
        <v>0</v>
      </c>
      <c r="GO68" s="80">
        <f t="shared" si="115"/>
        <v>0</v>
      </c>
      <c r="GP68" s="80">
        <f t="shared" si="115"/>
        <v>0</v>
      </c>
      <c r="GQ68" s="80">
        <f t="shared" si="115"/>
        <v>0</v>
      </c>
      <c r="GR68" s="80">
        <f t="shared" si="115"/>
        <v>0</v>
      </c>
      <c r="GS68" s="80">
        <f t="shared" si="115"/>
        <v>0</v>
      </c>
      <c r="GT68" s="80">
        <f t="shared" si="115"/>
        <v>0</v>
      </c>
      <c r="GU68" s="80">
        <f t="shared" si="115"/>
        <v>0</v>
      </c>
      <c r="GV68" s="80">
        <f t="shared" si="115"/>
        <v>0</v>
      </c>
      <c r="GW68" s="80">
        <f t="shared" si="115"/>
        <v>0</v>
      </c>
      <c r="GX68" s="80">
        <f t="shared" si="115"/>
        <v>0</v>
      </c>
      <c r="GY68" s="80">
        <f t="shared" si="115"/>
        <v>0</v>
      </c>
      <c r="GZ68" s="80">
        <f t="shared" si="115"/>
        <v>0</v>
      </c>
      <c r="HA68" s="80">
        <f t="shared" si="115"/>
        <v>0</v>
      </c>
      <c r="HB68" s="80">
        <f t="shared" si="115"/>
        <v>0</v>
      </c>
      <c r="HC68" s="80">
        <f t="shared" si="114"/>
        <v>0</v>
      </c>
      <c r="HD68" s="80">
        <f t="shared" si="114"/>
        <v>0</v>
      </c>
      <c r="HE68" s="80">
        <f t="shared" si="114"/>
        <v>0</v>
      </c>
      <c r="HF68" s="80">
        <f t="shared" si="114"/>
        <v>0</v>
      </c>
      <c r="HG68" s="80">
        <f t="shared" si="114"/>
        <v>0</v>
      </c>
      <c r="HH68" s="80">
        <f t="shared" si="114"/>
        <v>0</v>
      </c>
      <c r="HI68" s="80">
        <f t="shared" si="114"/>
        <v>0</v>
      </c>
      <c r="HJ68" s="80">
        <f t="shared" si="114"/>
        <v>0</v>
      </c>
      <c r="HK68" s="80">
        <f t="shared" si="114"/>
        <v>0</v>
      </c>
      <c r="HL68" s="80">
        <f t="shared" si="96"/>
        <v>0</v>
      </c>
      <c r="HM68" s="80">
        <f t="shared" si="96"/>
        <v>0</v>
      </c>
      <c r="HN68" s="80">
        <f t="shared" si="96"/>
        <v>0</v>
      </c>
      <c r="HO68" s="80">
        <f t="shared" si="96"/>
        <v>0</v>
      </c>
      <c r="HP68" s="80">
        <f t="shared" si="96"/>
        <v>0</v>
      </c>
      <c r="HQ68" s="80">
        <f t="shared" si="96"/>
        <v>0</v>
      </c>
      <c r="HR68" s="80">
        <f t="shared" si="96"/>
        <v>0</v>
      </c>
      <c r="HS68" s="80">
        <f t="shared" ref="HS68:IH86" si="116">IF(HS$4&lt;$E68,0,IF(HS$4&lt;$K68,$I68/$C$10,IF(HS$4&lt;$L68,$J68,0)))</f>
        <v>0</v>
      </c>
      <c r="HT68" s="80">
        <f t="shared" si="116"/>
        <v>0</v>
      </c>
      <c r="HU68" s="80">
        <f t="shared" si="116"/>
        <v>0</v>
      </c>
      <c r="HV68" s="80">
        <f t="shared" si="116"/>
        <v>0</v>
      </c>
      <c r="HW68" s="80">
        <f t="shared" si="116"/>
        <v>0</v>
      </c>
      <c r="HX68" s="80">
        <f t="shared" si="116"/>
        <v>0</v>
      </c>
      <c r="HY68" s="80">
        <f t="shared" si="116"/>
        <v>0</v>
      </c>
      <c r="HZ68" s="80">
        <f t="shared" si="116"/>
        <v>0</v>
      </c>
      <c r="IA68" s="80">
        <f t="shared" si="116"/>
        <v>0</v>
      </c>
      <c r="IB68" s="80">
        <f t="shared" si="116"/>
        <v>0</v>
      </c>
      <c r="IC68" s="80">
        <f t="shared" si="116"/>
        <v>0</v>
      </c>
      <c r="ID68" s="80">
        <f t="shared" si="116"/>
        <v>0</v>
      </c>
      <c r="IE68" s="80">
        <f t="shared" si="116"/>
        <v>0</v>
      </c>
      <c r="IF68" s="80">
        <f t="shared" si="116"/>
        <v>0</v>
      </c>
      <c r="IG68" s="80">
        <f t="shared" si="116"/>
        <v>0</v>
      </c>
      <c r="IH68" s="80">
        <f t="shared" si="116"/>
        <v>0</v>
      </c>
      <c r="II68" s="80">
        <f t="shared" si="103"/>
        <v>0</v>
      </c>
      <c r="IJ68" s="80">
        <f t="shared" si="103"/>
        <v>0</v>
      </c>
      <c r="IK68" s="80">
        <f t="shared" si="103"/>
        <v>0</v>
      </c>
      <c r="IL68" s="80">
        <f t="shared" si="103"/>
        <v>0</v>
      </c>
      <c r="IM68" s="80">
        <f t="shared" si="103"/>
        <v>0</v>
      </c>
      <c r="IN68" s="80">
        <f t="shared" si="103"/>
        <v>0</v>
      </c>
      <c r="IO68" s="80">
        <f t="shared" si="103"/>
        <v>0</v>
      </c>
      <c r="IP68" s="80">
        <f t="shared" si="103"/>
        <v>0</v>
      </c>
      <c r="IQ68" s="80">
        <f t="shared" si="103"/>
        <v>0</v>
      </c>
      <c r="IR68" s="80">
        <f t="shared" si="103"/>
        <v>0</v>
      </c>
      <c r="IS68" s="80">
        <f t="shared" si="103"/>
        <v>0</v>
      </c>
      <c r="IT68" s="80">
        <f t="shared" si="103"/>
        <v>0</v>
      </c>
      <c r="IU68" s="80">
        <f t="shared" si="91"/>
        <v>0</v>
      </c>
      <c r="IV68" s="80">
        <f t="shared" si="91"/>
        <v>0</v>
      </c>
      <c r="IW68" s="80">
        <f t="shared" si="91"/>
        <v>0</v>
      </c>
      <c r="IX68" s="80">
        <f t="shared" si="91"/>
        <v>0</v>
      </c>
      <c r="IY68" s="80">
        <f t="shared" si="91"/>
        <v>0</v>
      </c>
      <c r="IZ68" s="80">
        <f t="shared" si="91"/>
        <v>0</v>
      </c>
      <c r="JA68" s="80">
        <f t="shared" si="91"/>
        <v>0</v>
      </c>
      <c r="JB68" s="80">
        <f t="shared" si="91"/>
        <v>0</v>
      </c>
      <c r="JC68" s="80">
        <f t="shared" si="91"/>
        <v>0</v>
      </c>
      <c r="JD68" s="80">
        <f t="shared" si="91"/>
        <v>0</v>
      </c>
      <c r="JE68" s="80">
        <f t="shared" si="91"/>
        <v>0</v>
      </c>
      <c r="JF68" s="80">
        <f t="shared" si="112"/>
        <v>0</v>
      </c>
      <c r="JG68" s="80">
        <f t="shared" si="112"/>
        <v>0</v>
      </c>
      <c r="JH68" s="80">
        <f t="shared" si="112"/>
        <v>0</v>
      </c>
      <c r="JI68" s="80">
        <f t="shared" si="112"/>
        <v>0</v>
      </c>
    </row>
    <row r="69" spans="5:269" x14ac:dyDescent="0.25">
      <c r="E69">
        <f t="shared" si="26"/>
        <v>65</v>
      </c>
      <c r="F69">
        <f t="shared" si="20"/>
        <v>0</v>
      </c>
      <c r="G69">
        <f t="shared" si="27"/>
        <v>156</v>
      </c>
      <c r="H69" s="86">
        <f t="shared" si="21"/>
        <v>1</v>
      </c>
      <c r="I69" s="80">
        <f t="shared" si="22"/>
        <v>0</v>
      </c>
      <c r="J69" s="80">
        <f t="shared" si="31"/>
        <v>0</v>
      </c>
      <c r="K69">
        <f t="shared" si="23"/>
        <v>69</v>
      </c>
      <c r="L69">
        <f t="shared" si="24"/>
        <v>213</v>
      </c>
      <c r="M69">
        <f t="shared" si="28"/>
        <v>47727</v>
      </c>
      <c r="O69" s="80">
        <f t="shared" si="104"/>
        <v>0</v>
      </c>
      <c r="P69" s="80">
        <f t="shared" si="104"/>
        <v>0</v>
      </c>
      <c r="Q69" s="80">
        <f t="shared" si="104"/>
        <v>0</v>
      </c>
      <c r="R69" s="80">
        <f t="shared" si="104"/>
        <v>0</v>
      </c>
      <c r="S69" s="80">
        <f t="shared" si="104"/>
        <v>0</v>
      </c>
      <c r="T69" s="80">
        <f t="shared" si="104"/>
        <v>0</v>
      </c>
      <c r="U69" s="80">
        <f t="shared" si="104"/>
        <v>0</v>
      </c>
      <c r="V69" s="80">
        <f t="shared" si="104"/>
        <v>0</v>
      </c>
      <c r="W69" s="80">
        <f t="shared" si="104"/>
        <v>0</v>
      </c>
      <c r="X69" s="80">
        <f t="shared" si="104"/>
        <v>0</v>
      </c>
      <c r="Y69" s="80">
        <f t="shared" si="104"/>
        <v>0</v>
      </c>
      <c r="Z69" s="80">
        <f t="shared" si="104"/>
        <v>0</v>
      </c>
      <c r="AA69" s="80">
        <f t="shared" si="104"/>
        <v>0</v>
      </c>
      <c r="AB69" s="80">
        <f t="shared" si="104"/>
        <v>0</v>
      </c>
      <c r="AC69" s="80">
        <f t="shared" si="104"/>
        <v>0</v>
      </c>
      <c r="AD69" s="80">
        <f t="shared" ref="AD69" si="117">IF(AD$4&lt;$E69,0,IF(AD$4&lt;$K69,$I69/$C$10,IF(AD$4&lt;$L69,$J69,0)))</f>
        <v>0</v>
      </c>
      <c r="AE69" s="80">
        <f t="shared" si="111"/>
        <v>0</v>
      </c>
      <c r="AF69" s="80">
        <f t="shared" si="111"/>
        <v>0</v>
      </c>
      <c r="AG69" s="80">
        <f t="shared" si="111"/>
        <v>0</v>
      </c>
      <c r="AH69" s="80">
        <f t="shared" si="111"/>
        <v>0</v>
      </c>
      <c r="AI69" s="80">
        <f t="shared" si="111"/>
        <v>0</v>
      </c>
      <c r="AJ69" s="80">
        <f t="shared" si="111"/>
        <v>0</v>
      </c>
      <c r="AK69" s="80">
        <f t="shared" si="111"/>
        <v>0</v>
      </c>
      <c r="AL69" s="80">
        <f t="shared" si="111"/>
        <v>0</v>
      </c>
      <c r="AM69" s="80">
        <f t="shared" si="111"/>
        <v>0</v>
      </c>
      <c r="AN69" s="80">
        <f t="shared" si="111"/>
        <v>0</v>
      </c>
      <c r="AO69" s="80">
        <f t="shared" si="111"/>
        <v>0</v>
      </c>
      <c r="AP69" s="80">
        <f t="shared" si="111"/>
        <v>0</v>
      </c>
      <c r="AQ69" s="80">
        <f t="shared" si="111"/>
        <v>0</v>
      </c>
      <c r="AR69" s="80">
        <f t="shared" si="111"/>
        <v>0</v>
      </c>
      <c r="AS69" s="80">
        <f t="shared" si="111"/>
        <v>0</v>
      </c>
      <c r="AT69" s="80">
        <f t="shared" si="111"/>
        <v>0</v>
      </c>
      <c r="AU69" s="80">
        <f t="shared" si="108"/>
        <v>0</v>
      </c>
      <c r="AV69" s="80">
        <f t="shared" si="108"/>
        <v>0</v>
      </c>
      <c r="AW69" s="80">
        <f t="shared" si="108"/>
        <v>0</v>
      </c>
      <c r="AX69" s="80">
        <f t="shared" si="108"/>
        <v>0</v>
      </c>
      <c r="AY69" s="80">
        <f t="shared" si="108"/>
        <v>0</v>
      </c>
      <c r="AZ69" s="80">
        <f t="shared" si="108"/>
        <v>0</v>
      </c>
      <c r="BA69" s="80">
        <f t="shared" si="108"/>
        <v>0</v>
      </c>
      <c r="BB69" s="80">
        <f t="shared" si="108"/>
        <v>0</v>
      </c>
      <c r="BC69" s="80">
        <f t="shared" si="108"/>
        <v>0</v>
      </c>
      <c r="BD69" s="80">
        <f t="shared" si="108"/>
        <v>0</v>
      </c>
      <c r="BE69" s="80">
        <f t="shared" si="108"/>
        <v>0</v>
      </c>
      <c r="BF69" s="80">
        <f t="shared" si="108"/>
        <v>0</v>
      </c>
      <c r="BG69" s="80">
        <f t="shared" si="108"/>
        <v>0</v>
      </c>
      <c r="BH69" s="80">
        <f t="shared" si="108"/>
        <v>0</v>
      </c>
      <c r="BI69" s="80">
        <f t="shared" si="108"/>
        <v>0</v>
      </c>
      <c r="BJ69" s="80">
        <f t="shared" si="108"/>
        <v>0</v>
      </c>
      <c r="BK69" s="80">
        <f t="shared" si="109"/>
        <v>0</v>
      </c>
      <c r="BL69" s="80">
        <f t="shared" si="109"/>
        <v>0</v>
      </c>
      <c r="BM69" s="80">
        <f t="shared" si="109"/>
        <v>0</v>
      </c>
      <c r="BN69" s="80">
        <f t="shared" si="109"/>
        <v>0</v>
      </c>
      <c r="BO69" s="80">
        <f t="shared" si="109"/>
        <v>0</v>
      </c>
      <c r="BP69" s="80">
        <f t="shared" si="109"/>
        <v>0</v>
      </c>
      <c r="BQ69" s="80">
        <f t="shared" si="109"/>
        <v>0</v>
      </c>
      <c r="BR69" s="80">
        <f t="shared" si="109"/>
        <v>0</v>
      </c>
      <c r="BS69" s="80">
        <f t="shared" si="109"/>
        <v>0</v>
      </c>
      <c r="BT69" s="80">
        <f t="shared" si="109"/>
        <v>0</v>
      </c>
      <c r="BU69" s="80">
        <f t="shared" si="109"/>
        <v>0</v>
      </c>
      <c r="BV69" s="80">
        <f t="shared" si="109"/>
        <v>0</v>
      </c>
      <c r="BW69" s="80">
        <f t="shared" si="109"/>
        <v>0</v>
      </c>
      <c r="BX69" s="80">
        <f t="shared" si="109"/>
        <v>0</v>
      </c>
      <c r="BY69" s="80">
        <f t="shared" si="109"/>
        <v>0</v>
      </c>
      <c r="BZ69" s="80">
        <f t="shared" si="109"/>
        <v>0</v>
      </c>
      <c r="CA69" s="80">
        <f t="shared" si="106"/>
        <v>0</v>
      </c>
      <c r="CB69" s="80">
        <f t="shared" si="106"/>
        <v>0</v>
      </c>
      <c r="CC69" s="80">
        <f t="shared" si="106"/>
        <v>0</v>
      </c>
      <c r="CD69" s="80">
        <f t="shared" si="106"/>
        <v>0</v>
      </c>
      <c r="CE69" s="80">
        <f t="shared" si="106"/>
        <v>0</v>
      </c>
      <c r="CF69" s="80">
        <f t="shared" si="106"/>
        <v>0</v>
      </c>
      <c r="CG69" s="80">
        <f t="shared" si="106"/>
        <v>0</v>
      </c>
      <c r="CH69" s="80">
        <f t="shared" si="106"/>
        <v>0</v>
      </c>
      <c r="CI69" s="80">
        <f t="shared" si="106"/>
        <v>0</v>
      </c>
      <c r="CJ69" s="80">
        <f t="shared" si="106"/>
        <v>0</v>
      </c>
      <c r="CK69" s="80">
        <f t="shared" si="106"/>
        <v>0</v>
      </c>
      <c r="CL69" s="80">
        <f t="shared" si="106"/>
        <v>0</v>
      </c>
      <c r="CM69" s="80">
        <f t="shared" si="106"/>
        <v>0</v>
      </c>
      <c r="CN69" s="80">
        <f t="shared" si="106"/>
        <v>0</v>
      </c>
      <c r="CO69" s="80">
        <f t="shared" ref="CO69:DD84" si="118">IF(CO$4&lt;$E69,0,IF(CO$4&lt;$K69,$I69/$C$10,IF(CO$4&lt;$L69,$J69,0)))</f>
        <v>0</v>
      </c>
      <c r="CP69" s="80">
        <f t="shared" si="118"/>
        <v>0</v>
      </c>
      <c r="CQ69" s="80">
        <f t="shared" si="118"/>
        <v>0</v>
      </c>
      <c r="CR69" s="80">
        <f t="shared" si="118"/>
        <v>0</v>
      </c>
      <c r="CS69" s="80">
        <f t="shared" si="118"/>
        <v>0</v>
      </c>
      <c r="CT69" s="80">
        <f t="shared" si="118"/>
        <v>0</v>
      </c>
      <c r="CU69" s="80">
        <f t="shared" si="118"/>
        <v>0</v>
      </c>
      <c r="CV69" s="80">
        <f t="shared" si="118"/>
        <v>0</v>
      </c>
      <c r="CW69" s="80">
        <f t="shared" si="118"/>
        <v>0</v>
      </c>
      <c r="CX69" s="80">
        <f t="shared" si="118"/>
        <v>0</v>
      </c>
      <c r="CY69" s="80">
        <f t="shared" si="118"/>
        <v>0</v>
      </c>
      <c r="CZ69" s="80">
        <f t="shared" si="118"/>
        <v>0</v>
      </c>
      <c r="DA69" s="80">
        <f t="shared" si="118"/>
        <v>0</v>
      </c>
      <c r="DB69" s="80">
        <f t="shared" si="118"/>
        <v>0</v>
      </c>
      <c r="DC69" s="80">
        <f t="shared" si="118"/>
        <v>0</v>
      </c>
      <c r="DD69" s="80">
        <f t="shared" si="118"/>
        <v>0</v>
      </c>
      <c r="DE69" s="80">
        <f t="shared" si="107"/>
        <v>0</v>
      </c>
      <c r="DF69" s="80">
        <f t="shared" si="107"/>
        <v>0</v>
      </c>
      <c r="DG69" s="80">
        <f t="shared" si="107"/>
        <v>0</v>
      </c>
      <c r="DH69" s="80">
        <f t="shared" si="107"/>
        <v>0</v>
      </c>
      <c r="DI69" s="80">
        <f t="shared" si="107"/>
        <v>0</v>
      </c>
      <c r="DJ69" s="80">
        <f t="shared" si="107"/>
        <v>0</v>
      </c>
      <c r="DK69" s="80">
        <f t="shared" si="107"/>
        <v>0</v>
      </c>
      <c r="DL69" s="80">
        <f t="shared" si="107"/>
        <v>0</v>
      </c>
      <c r="DM69" s="80">
        <f t="shared" si="107"/>
        <v>0</v>
      </c>
      <c r="DN69" s="80">
        <f t="shared" si="107"/>
        <v>0</v>
      </c>
      <c r="DO69" s="80">
        <f t="shared" si="107"/>
        <v>0</v>
      </c>
      <c r="DP69" s="80">
        <f t="shared" si="107"/>
        <v>0</v>
      </c>
      <c r="DQ69" s="80">
        <f t="shared" si="107"/>
        <v>0</v>
      </c>
      <c r="DR69" s="80">
        <f t="shared" si="107"/>
        <v>0</v>
      </c>
      <c r="DS69" s="80">
        <f t="shared" si="107"/>
        <v>0</v>
      </c>
      <c r="DT69" s="80">
        <f t="shared" ref="DT69:EI84" si="119">IF(DT$4&lt;$E69,0,IF(DT$4&lt;$K69,$I69/$C$10,IF(DT$4&lt;$L69,$J69,0)))</f>
        <v>0</v>
      </c>
      <c r="DU69" s="80">
        <f t="shared" si="119"/>
        <v>0</v>
      </c>
      <c r="DV69" s="80">
        <f t="shared" si="99"/>
        <v>0</v>
      </c>
      <c r="DW69" s="80">
        <f t="shared" si="99"/>
        <v>0</v>
      </c>
      <c r="DX69" s="80">
        <f t="shared" si="99"/>
        <v>0</v>
      </c>
      <c r="DY69" s="80">
        <f t="shared" si="99"/>
        <v>0</v>
      </c>
      <c r="DZ69" s="80">
        <f t="shared" si="99"/>
        <v>0</v>
      </c>
      <c r="EA69" s="80">
        <f t="shared" si="99"/>
        <v>0</v>
      </c>
      <c r="EB69" s="80">
        <f t="shared" si="99"/>
        <v>0</v>
      </c>
      <c r="EC69" s="80">
        <f t="shared" si="99"/>
        <v>0</v>
      </c>
      <c r="ED69" s="80">
        <f t="shared" si="99"/>
        <v>0</v>
      </c>
      <c r="EE69" s="80">
        <f t="shared" si="99"/>
        <v>0</v>
      </c>
      <c r="EF69" s="80">
        <f t="shared" si="99"/>
        <v>0</v>
      </c>
      <c r="EG69" s="80">
        <f t="shared" si="99"/>
        <v>0</v>
      </c>
      <c r="EH69" s="80">
        <f t="shared" si="99"/>
        <v>0</v>
      </c>
      <c r="EI69" s="80">
        <f t="shared" si="99"/>
        <v>0</v>
      </c>
      <c r="EJ69" s="80">
        <f t="shared" ref="EJ69:EY84" si="120">IF(EJ$4&lt;$E69,0,IF(EJ$4&lt;$K69,$I69/$C$10,IF(EJ$4&lt;$L69,$J69,0)))</f>
        <v>0</v>
      </c>
      <c r="EK69" s="80">
        <f t="shared" si="120"/>
        <v>0</v>
      </c>
      <c r="EL69" s="80">
        <f t="shared" si="100"/>
        <v>0</v>
      </c>
      <c r="EM69" s="80">
        <f t="shared" si="100"/>
        <v>0</v>
      </c>
      <c r="EN69" s="80">
        <f t="shared" si="100"/>
        <v>0</v>
      </c>
      <c r="EO69" s="80">
        <f t="shared" si="100"/>
        <v>0</v>
      </c>
      <c r="EP69" s="80">
        <f t="shared" si="100"/>
        <v>0</v>
      </c>
      <c r="EQ69" s="80">
        <f t="shared" si="100"/>
        <v>0</v>
      </c>
      <c r="ER69" s="80">
        <f t="shared" si="100"/>
        <v>0</v>
      </c>
      <c r="ES69" s="80">
        <f t="shared" si="100"/>
        <v>0</v>
      </c>
      <c r="ET69" s="80">
        <f t="shared" ref="ET69:FI84" si="121">IF(ET$4&lt;$E69,0,IF(ET$4&lt;$K69,$I69/$C$10,IF(ET$4&lt;$L69,$J69,0)))</f>
        <v>0</v>
      </c>
      <c r="EU69" s="80">
        <f t="shared" si="121"/>
        <v>0</v>
      </c>
      <c r="EV69" s="80">
        <f t="shared" si="121"/>
        <v>0</v>
      </c>
      <c r="EW69" s="80">
        <f t="shared" si="121"/>
        <v>0</v>
      </c>
      <c r="EX69" s="80">
        <f t="shared" si="121"/>
        <v>0</v>
      </c>
      <c r="EY69" s="80">
        <f t="shared" si="121"/>
        <v>0</v>
      </c>
      <c r="EZ69" s="80">
        <f t="shared" si="121"/>
        <v>0</v>
      </c>
      <c r="FA69" s="80">
        <f t="shared" si="121"/>
        <v>0</v>
      </c>
      <c r="FB69" s="80">
        <f t="shared" si="121"/>
        <v>0</v>
      </c>
      <c r="FC69" s="80">
        <f t="shared" si="121"/>
        <v>0</v>
      </c>
      <c r="FD69" s="80">
        <f t="shared" si="121"/>
        <v>0</v>
      </c>
      <c r="FE69" s="80">
        <f t="shared" si="121"/>
        <v>0</v>
      </c>
      <c r="FF69" s="80">
        <f t="shared" si="121"/>
        <v>0</v>
      </c>
      <c r="FG69" s="80">
        <f t="shared" si="121"/>
        <v>0</v>
      </c>
      <c r="FH69" s="80">
        <f t="shared" si="121"/>
        <v>0</v>
      </c>
      <c r="FI69" s="80">
        <f t="shared" si="121"/>
        <v>0</v>
      </c>
      <c r="FJ69" s="80">
        <f t="shared" si="101"/>
        <v>0</v>
      </c>
      <c r="FK69" s="80">
        <f t="shared" si="101"/>
        <v>0</v>
      </c>
      <c r="FL69" s="80">
        <f t="shared" si="101"/>
        <v>0</v>
      </c>
      <c r="FM69" s="80">
        <f t="shared" si="101"/>
        <v>0</v>
      </c>
      <c r="FN69" s="80">
        <f t="shared" si="101"/>
        <v>0</v>
      </c>
      <c r="FO69" s="80">
        <f t="shared" si="101"/>
        <v>0</v>
      </c>
      <c r="FP69" s="80">
        <f t="shared" si="101"/>
        <v>0</v>
      </c>
      <c r="FQ69" s="80">
        <f t="shared" si="101"/>
        <v>0</v>
      </c>
      <c r="FR69" s="80">
        <f t="shared" si="101"/>
        <v>0</v>
      </c>
      <c r="FS69" s="80">
        <f t="shared" si="101"/>
        <v>0</v>
      </c>
      <c r="FT69" s="80">
        <f t="shared" si="101"/>
        <v>0</v>
      </c>
      <c r="FU69" s="80">
        <f t="shared" si="101"/>
        <v>0</v>
      </c>
      <c r="FV69" s="80">
        <f t="shared" si="101"/>
        <v>0</v>
      </c>
      <c r="FW69" s="80">
        <f t="shared" si="102"/>
        <v>0</v>
      </c>
      <c r="FX69" s="80">
        <f t="shared" si="102"/>
        <v>0</v>
      </c>
      <c r="FY69" s="80">
        <f t="shared" si="102"/>
        <v>0</v>
      </c>
      <c r="FZ69" s="80">
        <f t="shared" si="102"/>
        <v>0</v>
      </c>
      <c r="GA69" s="80">
        <f t="shared" si="102"/>
        <v>0</v>
      </c>
      <c r="GB69" s="80">
        <f t="shared" si="102"/>
        <v>0</v>
      </c>
      <c r="GC69" s="80">
        <f t="shared" si="102"/>
        <v>0</v>
      </c>
      <c r="GD69" s="80">
        <f t="shared" si="102"/>
        <v>0</v>
      </c>
      <c r="GE69" s="80">
        <f t="shared" si="102"/>
        <v>0</v>
      </c>
      <c r="GF69" s="80">
        <f t="shared" si="102"/>
        <v>0</v>
      </c>
      <c r="GG69" s="80">
        <f t="shared" si="102"/>
        <v>0</v>
      </c>
      <c r="GH69" s="80">
        <f t="shared" si="102"/>
        <v>0</v>
      </c>
      <c r="GI69" s="80">
        <f t="shared" si="102"/>
        <v>0</v>
      </c>
      <c r="GJ69" s="80">
        <f t="shared" si="102"/>
        <v>0</v>
      </c>
      <c r="GK69" s="80">
        <f t="shared" si="102"/>
        <v>0</v>
      </c>
      <c r="GL69" s="80">
        <f t="shared" si="102"/>
        <v>0</v>
      </c>
      <c r="GM69" s="80">
        <f t="shared" si="115"/>
        <v>0</v>
      </c>
      <c r="GN69" s="80">
        <f t="shared" si="115"/>
        <v>0</v>
      </c>
      <c r="GO69" s="80">
        <f t="shared" si="115"/>
        <v>0</v>
      </c>
      <c r="GP69" s="80">
        <f t="shared" si="115"/>
        <v>0</v>
      </c>
      <c r="GQ69" s="80">
        <f t="shared" si="115"/>
        <v>0</v>
      </c>
      <c r="GR69" s="80">
        <f t="shared" si="115"/>
        <v>0</v>
      </c>
      <c r="GS69" s="80">
        <f t="shared" si="115"/>
        <v>0</v>
      </c>
      <c r="GT69" s="80">
        <f t="shared" si="115"/>
        <v>0</v>
      </c>
      <c r="GU69" s="80">
        <f t="shared" si="115"/>
        <v>0</v>
      </c>
      <c r="GV69" s="80">
        <f t="shared" si="115"/>
        <v>0</v>
      </c>
      <c r="GW69" s="80">
        <f t="shared" si="115"/>
        <v>0</v>
      </c>
      <c r="GX69" s="80">
        <f t="shared" si="115"/>
        <v>0</v>
      </c>
      <c r="GY69" s="80">
        <f t="shared" si="115"/>
        <v>0</v>
      </c>
      <c r="GZ69" s="80">
        <f t="shared" si="115"/>
        <v>0</v>
      </c>
      <c r="HA69" s="80">
        <f t="shared" si="115"/>
        <v>0</v>
      </c>
      <c r="HB69" s="80">
        <f t="shared" si="115"/>
        <v>0</v>
      </c>
      <c r="HC69" s="80">
        <f t="shared" si="114"/>
        <v>0</v>
      </c>
      <c r="HD69" s="80">
        <f t="shared" si="114"/>
        <v>0</v>
      </c>
      <c r="HE69" s="80">
        <f t="shared" si="114"/>
        <v>0</v>
      </c>
      <c r="HF69" s="80">
        <f t="shared" si="114"/>
        <v>0</v>
      </c>
      <c r="HG69" s="80">
        <f t="shared" si="114"/>
        <v>0</v>
      </c>
      <c r="HH69" s="80">
        <f t="shared" si="114"/>
        <v>0</v>
      </c>
      <c r="HI69" s="80">
        <f t="shared" si="114"/>
        <v>0</v>
      </c>
      <c r="HJ69" s="80">
        <f t="shared" si="114"/>
        <v>0</v>
      </c>
      <c r="HK69" s="80">
        <f t="shared" si="114"/>
        <v>0</v>
      </c>
      <c r="HL69" s="80">
        <f t="shared" si="114"/>
        <v>0</v>
      </c>
      <c r="HM69" s="80">
        <f t="shared" si="114"/>
        <v>0</v>
      </c>
      <c r="HN69" s="80">
        <f t="shared" si="114"/>
        <v>0</v>
      </c>
      <c r="HO69" s="80">
        <f t="shared" si="114"/>
        <v>0</v>
      </c>
      <c r="HP69" s="80">
        <f t="shared" si="114"/>
        <v>0</v>
      </c>
      <c r="HQ69" s="80">
        <f t="shared" ref="HQ69:IF87" si="122">IF(HQ$4&lt;$E69,0,IF(HQ$4&lt;$K69,$I69/$C$10,IF(HQ$4&lt;$L69,$J69,0)))</f>
        <v>0</v>
      </c>
      <c r="HR69" s="80">
        <f t="shared" si="122"/>
        <v>0</v>
      </c>
      <c r="HS69" s="80">
        <f t="shared" si="122"/>
        <v>0</v>
      </c>
      <c r="HT69" s="80">
        <f t="shared" si="116"/>
        <v>0</v>
      </c>
      <c r="HU69" s="80">
        <f t="shared" si="116"/>
        <v>0</v>
      </c>
      <c r="HV69" s="80">
        <f t="shared" si="116"/>
        <v>0</v>
      </c>
      <c r="HW69" s="80">
        <f t="shared" si="116"/>
        <v>0</v>
      </c>
      <c r="HX69" s="80">
        <f t="shared" si="116"/>
        <v>0</v>
      </c>
      <c r="HY69" s="80">
        <f t="shared" si="116"/>
        <v>0</v>
      </c>
      <c r="HZ69" s="80">
        <f t="shared" si="116"/>
        <v>0</v>
      </c>
      <c r="IA69" s="80">
        <f t="shared" si="116"/>
        <v>0</v>
      </c>
      <c r="IB69" s="80">
        <f t="shared" si="116"/>
        <v>0</v>
      </c>
      <c r="IC69" s="80">
        <f t="shared" si="116"/>
        <v>0</v>
      </c>
      <c r="ID69" s="80">
        <f t="shared" si="116"/>
        <v>0</v>
      </c>
      <c r="IE69" s="80">
        <f t="shared" si="116"/>
        <v>0</v>
      </c>
      <c r="IF69" s="80">
        <f t="shared" si="116"/>
        <v>0</v>
      </c>
      <c r="IG69" s="80">
        <f t="shared" si="116"/>
        <v>0</v>
      </c>
      <c r="IH69" s="80">
        <f t="shared" si="116"/>
        <v>0</v>
      </c>
      <c r="II69" s="80">
        <f t="shared" ref="II69:JC81" si="123">IF(II$4&lt;$E69,0,IF(II$4&lt;$K69,$I69/$C$10,IF(II$4&lt;$L69,$J69,0)))</f>
        <v>0</v>
      </c>
      <c r="IJ69" s="80">
        <f t="shared" si="123"/>
        <v>0</v>
      </c>
      <c r="IK69" s="80">
        <f t="shared" si="123"/>
        <v>0</v>
      </c>
      <c r="IL69" s="80">
        <f t="shared" si="123"/>
        <v>0</v>
      </c>
      <c r="IM69" s="80">
        <f t="shared" si="123"/>
        <v>0</v>
      </c>
      <c r="IN69" s="80">
        <f t="shared" si="123"/>
        <v>0</v>
      </c>
      <c r="IO69" s="80">
        <f t="shared" si="123"/>
        <v>0</v>
      </c>
      <c r="IP69" s="80">
        <f t="shared" si="123"/>
        <v>0</v>
      </c>
      <c r="IQ69" s="80">
        <f t="shared" si="123"/>
        <v>0</v>
      </c>
      <c r="IR69" s="80">
        <f t="shared" si="123"/>
        <v>0</v>
      </c>
      <c r="IS69" s="80">
        <f t="shared" si="123"/>
        <v>0</v>
      </c>
      <c r="IT69" s="80">
        <f t="shared" si="123"/>
        <v>0</v>
      </c>
      <c r="IU69" s="80">
        <f t="shared" si="123"/>
        <v>0</v>
      </c>
      <c r="IV69" s="80">
        <f t="shared" si="123"/>
        <v>0</v>
      </c>
      <c r="IW69" s="80">
        <f t="shared" si="123"/>
        <v>0</v>
      </c>
      <c r="IX69" s="80">
        <f t="shared" si="123"/>
        <v>0</v>
      </c>
      <c r="IY69" s="80">
        <f t="shared" si="123"/>
        <v>0</v>
      </c>
      <c r="IZ69" s="80">
        <f t="shared" si="123"/>
        <v>0</v>
      </c>
      <c r="JA69" s="80">
        <f t="shared" si="123"/>
        <v>0</v>
      </c>
      <c r="JB69" s="80">
        <f t="shared" si="123"/>
        <v>0</v>
      </c>
      <c r="JC69" s="80">
        <f t="shared" si="123"/>
        <v>0</v>
      </c>
      <c r="JD69" s="80">
        <f t="shared" si="112"/>
        <v>0</v>
      </c>
      <c r="JE69" s="80">
        <f t="shared" si="112"/>
        <v>0</v>
      </c>
      <c r="JF69" s="80">
        <f t="shared" si="112"/>
        <v>0</v>
      </c>
      <c r="JG69" s="80">
        <f t="shared" si="112"/>
        <v>0</v>
      </c>
      <c r="JH69" s="80">
        <f t="shared" si="112"/>
        <v>0</v>
      </c>
      <c r="JI69" s="80">
        <f t="shared" si="112"/>
        <v>0</v>
      </c>
    </row>
    <row r="70" spans="5:269" x14ac:dyDescent="0.25">
      <c r="E70">
        <f t="shared" si="26"/>
        <v>66</v>
      </c>
      <c r="F70">
        <f t="shared" ref="F70:F112" si="124">IF(H69+($C$14/$C$6)&lt;1,$C$14,$C$6-G69)</f>
        <v>0</v>
      </c>
      <c r="G70">
        <f t="shared" si="27"/>
        <v>156</v>
      </c>
      <c r="H70" s="86">
        <f t="shared" ref="H70:H112" si="125">G70/$C$6</f>
        <v>1</v>
      </c>
      <c r="I70" s="80">
        <f t="shared" ref="I70:I112" si="126">$C$9*$C$8*F70</f>
        <v>0</v>
      </c>
      <c r="J70" s="80">
        <f t="shared" si="31"/>
        <v>0</v>
      </c>
      <c r="K70">
        <f t="shared" ref="K70:K112" si="127">$C$10+E70</f>
        <v>70</v>
      </c>
      <c r="L70">
        <f t="shared" ref="L70:L112" si="128">K70+$C$12</f>
        <v>214</v>
      </c>
      <c r="M70">
        <f t="shared" si="28"/>
        <v>47757</v>
      </c>
      <c r="O70" s="80">
        <f t="shared" ref="O70:AD85" si="129">IF(O$4&lt;$E70,0,IF(O$4&lt;$K70,$I70/$C$10,IF(O$4&lt;$L70,$J70,0)))</f>
        <v>0</v>
      </c>
      <c r="P70" s="80">
        <f t="shared" si="129"/>
        <v>0</v>
      </c>
      <c r="Q70" s="80">
        <f t="shared" si="129"/>
        <v>0</v>
      </c>
      <c r="R70" s="80">
        <f t="shared" si="129"/>
        <v>0</v>
      </c>
      <c r="S70" s="80">
        <f t="shared" si="129"/>
        <v>0</v>
      </c>
      <c r="T70" s="80">
        <f t="shared" si="129"/>
        <v>0</v>
      </c>
      <c r="U70" s="80">
        <f t="shared" si="129"/>
        <v>0</v>
      </c>
      <c r="V70" s="80">
        <f t="shared" si="129"/>
        <v>0</v>
      </c>
      <c r="W70" s="80">
        <f t="shared" si="129"/>
        <v>0</v>
      </c>
      <c r="X70" s="80">
        <f t="shared" si="129"/>
        <v>0</v>
      </c>
      <c r="Y70" s="80">
        <f t="shared" si="129"/>
        <v>0</v>
      </c>
      <c r="Z70" s="80">
        <f t="shared" si="129"/>
        <v>0</v>
      </c>
      <c r="AA70" s="80">
        <f t="shared" si="129"/>
        <v>0</v>
      </c>
      <c r="AB70" s="80">
        <f t="shared" si="129"/>
        <v>0</v>
      </c>
      <c r="AC70" s="80">
        <f t="shared" si="129"/>
        <v>0</v>
      </c>
      <c r="AD70" s="80">
        <f t="shared" si="129"/>
        <v>0</v>
      </c>
      <c r="AE70" s="80">
        <f t="shared" si="111"/>
        <v>0</v>
      </c>
      <c r="AF70" s="80">
        <f t="shared" si="111"/>
        <v>0</v>
      </c>
      <c r="AG70" s="80">
        <f t="shared" si="111"/>
        <v>0</v>
      </c>
      <c r="AH70" s="80">
        <f t="shared" si="111"/>
        <v>0</v>
      </c>
      <c r="AI70" s="80">
        <f t="shared" si="111"/>
        <v>0</v>
      </c>
      <c r="AJ70" s="80">
        <f t="shared" si="111"/>
        <v>0</v>
      </c>
      <c r="AK70" s="80">
        <f t="shared" si="111"/>
        <v>0</v>
      </c>
      <c r="AL70" s="80">
        <f t="shared" si="111"/>
        <v>0</v>
      </c>
      <c r="AM70" s="80">
        <f t="shared" si="111"/>
        <v>0</v>
      </c>
      <c r="AN70" s="80">
        <f t="shared" si="111"/>
        <v>0</v>
      </c>
      <c r="AO70" s="80">
        <f t="shared" si="111"/>
        <v>0</v>
      </c>
      <c r="AP70" s="80">
        <f t="shared" si="111"/>
        <v>0</v>
      </c>
      <c r="AQ70" s="80">
        <f t="shared" si="111"/>
        <v>0</v>
      </c>
      <c r="AR70" s="80">
        <f t="shared" si="111"/>
        <v>0</v>
      </c>
      <c r="AS70" s="80">
        <f t="shared" si="111"/>
        <v>0</v>
      </c>
      <c r="AT70" s="80">
        <f t="shared" si="111"/>
        <v>0</v>
      </c>
      <c r="AU70" s="80">
        <f t="shared" si="108"/>
        <v>0</v>
      </c>
      <c r="AV70" s="80">
        <f t="shared" si="108"/>
        <v>0</v>
      </c>
      <c r="AW70" s="80">
        <f t="shared" si="108"/>
        <v>0</v>
      </c>
      <c r="AX70" s="80">
        <f t="shared" si="108"/>
        <v>0</v>
      </c>
      <c r="AY70" s="80">
        <f t="shared" si="108"/>
        <v>0</v>
      </c>
      <c r="AZ70" s="80">
        <f t="shared" si="108"/>
        <v>0</v>
      </c>
      <c r="BA70" s="80">
        <f t="shared" si="108"/>
        <v>0</v>
      </c>
      <c r="BB70" s="80">
        <f t="shared" si="108"/>
        <v>0</v>
      </c>
      <c r="BC70" s="80">
        <f t="shared" si="108"/>
        <v>0</v>
      </c>
      <c r="BD70" s="80">
        <f t="shared" si="108"/>
        <v>0</v>
      </c>
      <c r="BE70" s="80">
        <f t="shared" si="108"/>
        <v>0</v>
      </c>
      <c r="BF70" s="80">
        <f t="shared" si="108"/>
        <v>0</v>
      </c>
      <c r="BG70" s="80">
        <f t="shared" si="108"/>
        <v>0</v>
      </c>
      <c r="BH70" s="80">
        <f t="shared" si="108"/>
        <v>0</v>
      </c>
      <c r="BI70" s="80">
        <f t="shared" si="108"/>
        <v>0</v>
      </c>
      <c r="BJ70" s="80">
        <f t="shared" ref="BJ70" si="130">IF(BJ$4&lt;$E70,0,IF(BJ$4&lt;$K70,$I70/$C$10,IF(BJ$4&lt;$L70,$J70,0)))</f>
        <v>0</v>
      </c>
      <c r="BK70" s="80">
        <f t="shared" si="109"/>
        <v>0</v>
      </c>
      <c r="BL70" s="80">
        <f t="shared" si="109"/>
        <v>0</v>
      </c>
      <c r="BM70" s="80">
        <f t="shared" si="109"/>
        <v>0</v>
      </c>
      <c r="BN70" s="80">
        <f t="shared" si="109"/>
        <v>0</v>
      </c>
      <c r="BO70" s="80">
        <f t="shared" si="109"/>
        <v>0</v>
      </c>
      <c r="BP70" s="80">
        <f t="shared" si="109"/>
        <v>0</v>
      </c>
      <c r="BQ70" s="80">
        <f t="shared" si="109"/>
        <v>0</v>
      </c>
      <c r="BR70" s="80">
        <f t="shared" si="109"/>
        <v>0</v>
      </c>
      <c r="BS70" s="80">
        <f t="shared" si="109"/>
        <v>0</v>
      </c>
      <c r="BT70" s="80">
        <f t="shared" si="109"/>
        <v>0</v>
      </c>
      <c r="BU70" s="80">
        <f t="shared" si="109"/>
        <v>0</v>
      </c>
      <c r="BV70" s="80">
        <f t="shared" si="109"/>
        <v>0</v>
      </c>
      <c r="BW70" s="80">
        <f t="shared" si="109"/>
        <v>0</v>
      </c>
      <c r="BX70" s="80">
        <f t="shared" si="109"/>
        <v>0</v>
      </c>
      <c r="BY70" s="80">
        <f t="shared" si="109"/>
        <v>0</v>
      </c>
      <c r="BZ70" s="80">
        <f t="shared" ref="BZ70:CO85" si="131">IF(BZ$4&lt;$E70,0,IF(BZ$4&lt;$K70,$I70/$C$10,IF(BZ$4&lt;$L70,$J70,0)))</f>
        <v>0</v>
      </c>
      <c r="CA70" s="80">
        <f t="shared" si="131"/>
        <v>0</v>
      </c>
      <c r="CB70" s="80">
        <f t="shared" si="131"/>
        <v>0</v>
      </c>
      <c r="CC70" s="80">
        <f t="shared" si="131"/>
        <v>0</v>
      </c>
      <c r="CD70" s="80">
        <f t="shared" si="131"/>
        <v>0</v>
      </c>
      <c r="CE70" s="80">
        <f t="shared" si="131"/>
        <v>0</v>
      </c>
      <c r="CF70" s="80">
        <f t="shared" si="131"/>
        <v>0</v>
      </c>
      <c r="CG70" s="80">
        <f t="shared" si="131"/>
        <v>0</v>
      </c>
      <c r="CH70" s="80">
        <f t="shared" si="131"/>
        <v>0</v>
      </c>
      <c r="CI70" s="80">
        <f t="shared" si="131"/>
        <v>0</v>
      </c>
      <c r="CJ70" s="80">
        <f t="shared" si="131"/>
        <v>0</v>
      </c>
      <c r="CK70" s="80">
        <f t="shared" si="131"/>
        <v>0</v>
      </c>
      <c r="CL70" s="80">
        <f t="shared" si="131"/>
        <v>0</v>
      </c>
      <c r="CM70" s="80">
        <f t="shared" si="131"/>
        <v>0</v>
      </c>
      <c r="CN70" s="80">
        <f t="shared" si="131"/>
        <v>0</v>
      </c>
      <c r="CO70" s="80">
        <f t="shared" si="131"/>
        <v>0</v>
      </c>
      <c r="CP70" s="80">
        <f t="shared" si="118"/>
        <v>0</v>
      </c>
      <c r="CQ70" s="80">
        <f t="shared" si="118"/>
        <v>0</v>
      </c>
      <c r="CR70" s="80">
        <f t="shared" si="118"/>
        <v>0</v>
      </c>
      <c r="CS70" s="80">
        <f t="shared" si="118"/>
        <v>0</v>
      </c>
      <c r="CT70" s="80">
        <f t="shared" si="118"/>
        <v>0</v>
      </c>
      <c r="CU70" s="80">
        <f t="shared" si="118"/>
        <v>0</v>
      </c>
      <c r="CV70" s="80">
        <f t="shared" si="118"/>
        <v>0</v>
      </c>
      <c r="CW70" s="80">
        <f t="shared" si="118"/>
        <v>0</v>
      </c>
      <c r="CX70" s="80">
        <f t="shared" si="118"/>
        <v>0</v>
      </c>
      <c r="CY70" s="80">
        <f t="shared" si="118"/>
        <v>0</v>
      </c>
      <c r="CZ70" s="80">
        <f t="shared" si="118"/>
        <v>0</v>
      </c>
      <c r="DA70" s="80">
        <f t="shared" si="118"/>
        <v>0</v>
      </c>
      <c r="DB70" s="80">
        <f t="shared" si="118"/>
        <v>0</v>
      </c>
      <c r="DC70" s="80">
        <f t="shared" si="118"/>
        <v>0</v>
      </c>
      <c r="DD70" s="80">
        <f t="shared" si="118"/>
        <v>0</v>
      </c>
      <c r="DE70" s="80">
        <f t="shared" ref="DE70:DT85" si="132">IF(DE$4&lt;$E70,0,IF(DE$4&lt;$K70,$I70/$C$10,IF(DE$4&lt;$L70,$J70,0)))</f>
        <v>0</v>
      </c>
      <c r="DF70" s="80">
        <f t="shared" si="132"/>
        <v>0</v>
      </c>
      <c r="DG70" s="80">
        <f t="shared" si="132"/>
        <v>0</v>
      </c>
      <c r="DH70" s="80">
        <f t="shared" si="132"/>
        <v>0</v>
      </c>
      <c r="DI70" s="80">
        <f t="shared" si="132"/>
        <v>0</v>
      </c>
      <c r="DJ70" s="80">
        <f t="shared" si="132"/>
        <v>0</v>
      </c>
      <c r="DK70" s="80">
        <f t="shared" si="132"/>
        <v>0</v>
      </c>
      <c r="DL70" s="80">
        <f t="shared" si="132"/>
        <v>0</v>
      </c>
      <c r="DM70" s="80">
        <f t="shared" si="132"/>
        <v>0</v>
      </c>
      <c r="DN70" s="80">
        <f t="shared" si="132"/>
        <v>0</v>
      </c>
      <c r="DO70" s="80">
        <f t="shared" si="132"/>
        <v>0</v>
      </c>
      <c r="DP70" s="80">
        <f t="shared" si="132"/>
        <v>0</v>
      </c>
      <c r="DQ70" s="80">
        <f t="shared" si="132"/>
        <v>0</v>
      </c>
      <c r="DR70" s="80">
        <f t="shared" si="132"/>
        <v>0</v>
      </c>
      <c r="DS70" s="80">
        <f t="shared" si="132"/>
        <v>0</v>
      </c>
      <c r="DT70" s="80">
        <f t="shared" si="132"/>
        <v>0</v>
      </c>
      <c r="DU70" s="80">
        <f t="shared" si="119"/>
        <v>0</v>
      </c>
      <c r="DV70" s="80">
        <f t="shared" si="119"/>
        <v>0</v>
      </c>
      <c r="DW70" s="80">
        <f t="shared" si="119"/>
        <v>0</v>
      </c>
      <c r="DX70" s="80">
        <f t="shared" si="119"/>
        <v>0</v>
      </c>
      <c r="DY70" s="80">
        <f t="shared" si="119"/>
        <v>0</v>
      </c>
      <c r="DZ70" s="80">
        <f t="shared" si="119"/>
        <v>0</v>
      </c>
      <c r="EA70" s="80">
        <f t="shared" si="119"/>
        <v>0</v>
      </c>
      <c r="EB70" s="80">
        <f t="shared" si="119"/>
        <v>0</v>
      </c>
      <c r="EC70" s="80">
        <f t="shared" si="119"/>
        <v>0</v>
      </c>
      <c r="ED70" s="80">
        <f t="shared" si="119"/>
        <v>0</v>
      </c>
      <c r="EE70" s="80">
        <f t="shared" si="119"/>
        <v>0</v>
      </c>
      <c r="EF70" s="80">
        <f t="shared" si="119"/>
        <v>0</v>
      </c>
      <c r="EG70" s="80">
        <f t="shared" si="119"/>
        <v>0</v>
      </c>
      <c r="EH70" s="80">
        <f t="shared" si="119"/>
        <v>0</v>
      </c>
      <c r="EI70" s="80">
        <f t="shared" si="119"/>
        <v>0</v>
      </c>
      <c r="EJ70" s="80">
        <f t="shared" si="120"/>
        <v>0</v>
      </c>
      <c r="EK70" s="80">
        <f t="shared" si="120"/>
        <v>0</v>
      </c>
      <c r="EL70" s="80">
        <f t="shared" si="120"/>
        <v>0</v>
      </c>
      <c r="EM70" s="80">
        <f t="shared" si="120"/>
        <v>0</v>
      </c>
      <c r="EN70" s="80">
        <f t="shared" si="120"/>
        <v>0</v>
      </c>
      <c r="EO70" s="80">
        <f t="shared" si="120"/>
        <v>0</v>
      </c>
      <c r="EP70" s="80">
        <f t="shared" si="120"/>
        <v>0</v>
      </c>
      <c r="EQ70" s="80">
        <f t="shared" si="120"/>
        <v>0</v>
      </c>
      <c r="ER70" s="80">
        <f t="shared" si="120"/>
        <v>0</v>
      </c>
      <c r="ES70" s="80">
        <f t="shared" si="120"/>
        <v>0</v>
      </c>
      <c r="ET70" s="80">
        <f t="shared" si="120"/>
        <v>0</v>
      </c>
      <c r="EU70" s="80">
        <f t="shared" si="120"/>
        <v>0</v>
      </c>
      <c r="EV70" s="80">
        <f t="shared" si="120"/>
        <v>0</v>
      </c>
      <c r="EW70" s="80">
        <f t="shared" si="120"/>
        <v>0</v>
      </c>
      <c r="EX70" s="80">
        <f t="shared" si="120"/>
        <v>0</v>
      </c>
      <c r="EY70" s="80">
        <f t="shared" si="120"/>
        <v>0</v>
      </c>
      <c r="EZ70" s="80">
        <f t="shared" si="121"/>
        <v>0</v>
      </c>
      <c r="FA70" s="80">
        <f t="shared" si="121"/>
        <v>0</v>
      </c>
      <c r="FB70" s="80">
        <f t="shared" si="121"/>
        <v>0</v>
      </c>
      <c r="FC70" s="80">
        <f t="shared" si="121"/>
        <v>0</v>
      </c>
      <c r="FD70" s="80">
        <f t="shared" si="121"/>
        <v>0</v>
      </c>
      <c r="FE70" s="80">
        <f t="shared" si="121"/>
        <v>0</v>
      </c>
      <c r="FF70" s="80">
        <f t="shared" si="121"/>
        <v>0</v>
      </c>
      <c r="FG70" s="80">
        <f t="shared" si="121"/>
        <v>0</v>
      </c>
      <c r="FH70" s="80">
        <f t="shared" si="121"/>
        <v>0</v>
      </c>
      <c r="FI70" s="80">
        <f t="shared" si="121"/>
        <v>0</v>
      </c>
      <c r="FJ70" s="80">
        <f t="shared" ref="FJ70:FY85" si="133">IF(FJ$4&lt;$E70,0,IF(FJ$4&lt;$K70,$I70/$C$10,IF(FJ$4&lt;$L70,$J70,0)))</f>
        <v>0</v>
      </c>
      <c r="FK70" s="80">
        <f t="shared" si="133"/>
        <v>0</v>
      </c>
      <c r="FL70" s="80">
        <f t="shared" si="133"/>
        <v>0</v>
      </c>
      <c r="FM70" s="80">
        <f t="shared" si="133"/>
        <v>0</v>
      </c>
      <c r="FN70" s="80">
        <f t="shared" si="133"/>
        <v>0</v>
      </c>
      <c r="FO70" s="80">
        <f t="shared" si="133"/>
        <v>0</v>
      </c>
      <c r="FP70" s="80">
        <f t="shared" si="133"/>
        <v>0</v>
      </c>
      <c r="FQ70" s="80">
        <f t="shared" si="133"/>
        <v>0</v>
      </c>
      <c r="FR70" s="80">
        <f t="shared" si="133"/>
        <v>0</v>
      </c>
      <c r="FS70" s="80">
        <f t="shared" si="133"/>
        <v>0</v>
      </c>
      <c r="FT70" s="80">
        <f t="shared" si="133"/>
        <v>0</v>
      </c>
      <c r="FU70" s="80">
        <f t="shared" si="133"/>
        <v>0</v>
      </c>
      <c r="FV70" s="80">
        <f t="shared" si="133"/>
        <v>0</v>
      </c>
      <c r="FW70" s="80">
        <f t="shared" si="133"/>
        <v>0</v>
      </c>
      <c r="FX70" s="80">
        <f t="shared" si="133"/>
        <v>0</v>
      </c>
      <c r="FY70" s="80">
        <f t="shared" si="133"/>
        <v>0</v>
      </c>
      <c r="FZ70" s="80">
        <f t="shared" si="102"/>
        <v>0</v>
      </c>
      <c r="GA70" s="80">
        <f t="shared" si="102"/>
        <v>0</v>
      </c>
      <c r="GB70" s="80">
        <f t="shared" si="102"/>
        <v>0</v>
      </c>
      <c r="GC70" s="80">
        <f t="shared" si="102"/>
        <v>0</v>
      </c>
      <c r="GD70" s="80">
        <f t="shared" si="102"/>
        <v>0</v>
      </c>
      <c r="GE70" s="80">
        <f t="shared" si="102"/>
        <v>0</v>
      </c>
      <c r="GF70" s="80">
        <f t="shared" si="102"/>
        <v>0</v>
      </c>
      <c r="GG70" s="80">
        <f t="shared" si="102"/>
        <v>0</v>
      </c>
      <c r="GH70" s="80">
        <f t="shared" si="102"/>
        <v>0</v>
      </c>
      <c r="GI70" s="80">
        <f t="shared" si="102"/>
        <v>0</v>
      </c>
      <c r="GJ70" s="80">
        <f t="shared" si="102"/>
        <v>0</v>
      </c>
      <c r="GK70" s="80">
        <f t="shared" si="102"/>
        <v>0</v>
      </c>
      <c r="GL70" s="80">
        <f t="shared" si="102"/>
        <v>0</v>
      </c>
      <c r="GM70" s="80">
        <f t="shared" si="115"/>
        <v>0</v>
      </c>
      <c r="GN70" s="80">
        <f t="shared" si="115"/>
        <v>0</v>
      </c>
      <c r="GO70" s="80">
        <f t="shared" si="115"/>
        <v>0</v>
      </c>
      <c r="GP70" s="80">
        <f t="shared" si="115"/>
        <v>0</v>
      </c>
      <c r="GQ70" s="80">
        <f t="shared" si="115"/>
        <v>0</v>
      </c>
      <c r="GR70" s="80">
        <f t="shared" si="115"/>
        <v>0</v>
      </c>
      <c r="GS70" s="80">
        <f t="shared" si="115"/>
        <v>0</v>
      </c>
      <c r="GT70" s="80">
        <f t="shared" si="115"/>
        <v>0</v>
      </c>
      <c r="GU70" s="80">
        <f t="shared" si="115"/>
        <v>0</v>
      </c>
      <c r="GV70" s="80">
        <f t="shared" si="115"/>
        <v>0</v>
      </c>
      <c r="GW70" s="80">
        <f t="shared" si="115"/>
        <v>0</v>
      </c>
      <c r="GX70" s="80">
        <f t="shared" si="115"/>
        <v>0</v>
      </c>
      <c r="GY70" s="80">
        <f t="shared" si="115"/>
        <v>0</v>
      </c>
      <c r="GZ70" s="80">
        <f t="shared" si="115"/>
        <v>0</v>
      </c>
      <c r="HA70" s="80">
        <f t="shared" si="115"/>
        <v>0</v>
      </c>
      <c r="HB70" s="80">
        <f t="shared" si="115"/>
        <v>0</v>
      </c>
      <c r="HC70" s="80">
        <f t="shared" si="114"/>
        <v>0</v>
      </c>
      <c r="HD70" s="80">
        <f t="shared" si="114"/>
        <v>0</v>
      </c>
      <c r="HE70" s="80">
        <f t="shared" si="114"/>
        <v>0</v>
      </c>
      <c r="HF70" s="80">
        <f t="shared" si="114"/>
        <v>0</v>
      </c>
      <c r="HG70" s="80">
        <f t="shared" si="114"/>
        <v>0</v>
      </c>
      <c r="HH70" s="80">
        <f t="shared" si="114"/>
        <v>0</v>
      </c>
      <c r="HI70" s="80">
        <f t="shared" si="114"/>
        <v>0</v>
      </c>
      <c r="HJ70" s="80">
        <f t="shared" si="114"/>
        <v>0</v>
      </c>
      <c r="HK70" s="80">
        <f t="shared" si="114"/>
        <v>0</v>
      </c>
      <c r="HL70" s="80">
        <f t="shared" si="114"/>
        <v>0</v>
      </c>
      <c r="HM70" s="80">
        <f t="shared" si="114"/>
        <v>0</v>
      </c>
      <c r="HN70" s="80">
        <f t="shared" si="114"/>
        <v>0</v>
      </c>
      <c r="HO70" s="80">
        <f t="shared" si="114"/>
        <v>0</v>
      </c>
      <c r="HP70" s="80">
        <f t="shared" si="114"/>
        <v>0</v>
      </c>
      <c r="HQ70" s="80">
        <f t="shared" si="122"/>
        <v>0</v>
      </c>
      <c r="HR70" s="80">
        <f t="shared" si="122"/>
        <v>0</v>
      </c>
      <c r="HS70" s="80">
        <f t="shared" si="122"/>
        <v>0</v>
      </c>
      <c r="HT70" s="80">
        <f t="shared" si="116"/>
        <v>0</v>
      </c>
      <c r="HU70" s="80">
        <f t="shared" si="116"/>
        <v>0</v>
      </c>
      <c r="HV70" s="80">
        <f t="shared" si="116"/>
        <v>0</v>
      </c>
      <c r="HW70" s="80">
        <f t="shared" si="116"/>
        <v>0</v>
      </c>
      <c r="HX70" s="80">
        <f t="shared" si="116"/>
        <v>0</v>
      </c>
      <c r="HY70" s="80">
        <f t="shared" si="116"/>
        <v>0</v>
      </c>
      <c r="HZ70" s="80">
        <f t="shared" si="116"/>
        <v>0</v>
      </c>
      <c r="IA70" s="80">
        <f t="shared" si="116"/>
        <v>0</v>
      </c>
      <c r="IB70" s="80">
        <f t="shared" si="116"/>
        <v>0</v>
      </c>
      <c r="IC70" s="80">
        <f t="shared" si="116"/>
        <v>0</v>
      </c>
      <c r="ID70" s="80">
        <f t="shared" si="116"/>
        <v>0</v>
      </c>
      <c r="IE70" s="80">
        <f t="shared" si="116"/>
        <v>0</v>
      </c>
      <c r="IF70" s="80">
        <f t="shared" si="116"/>
        <v>0</v>
      </c>
      <c r="IG70" s="80">
        <f t="shared" si="116"/>
        <v>0</v>
      </c>
      <c r="IH70" s="80">
        <f t="shared" si="116"/>
        <v>0</v>
      </c>
      <c r="II70" s="80">
        <f t="shared" si="123"/>
        <v>0</v>
      </c>
      <c r="IJ70" s="80">
        <f t="shared" si="123"/>
        <v>0</v>
      </c>
      <c r="IK70" s="80">
        <f t="shared" si="123"/>
        <v>0</v>
      </c>
      <c r="IL70" s="80">
        <f t="shared" si="123"/>
        <v>0</v>
      </c>
      <c r="IM70" s="80">
        <f t="shared" si="123"/>
        <v>0</v>
      </c>
      <c r="IN70" s="80">
        <f t="shared" si="123"/>
        <v>0</v>
      </c>
      <c r="IO70" s="80">
        <f t="shared" si="123"/>
        <v>0</v>
      </c>
      <c r="IP70" s="80">
        <f t="shared" si="123"/>
        <v>0</v>
      </c>
      <c r="IQ70" s="80">
        <f t="shared" si="123"/>
        <v>0</v>
      </c>
      <c r="IR70" s="80">
        <f t="shared" si="123"/>
        <v>0</v>
      </c>
      <c r="IS70" s="80">
        <f t="shared" si="123"/>
        <v>0</v>
      </c>
      <c r="IT70" s="80">
        <f t="shared" si="123"/>
        <v>0</v>
      </c>
      <c r="IU70" s="80">
        <f t="shared" si="123"/>
        <v>0</v>
      </c>
      <c r="IV70" s="80">
        <f t="shared" si="123"/>
        <v>0</v>
      </c>
      <c r="IW70" s="80">
        <f t="shared" si="123"/>
        <v>0</v>
      </c>
      <c r="IX70" s="80">
        <f t="shared" si="123"/>
        <v>0</v>
      </c>
      <c r="IY70" s="80">
        <f t="shared" si="123"/>
        <v>0</v>
      </c>
      <c r="IZ70" s="80">
        <f t="shared" si="123"/>
        <v>0</v>
      </c>
      <c r="JA70" s="80">
        <f t="shared" si="123"/>
        <v>0</v>
      </c>
      <c r="JB70" s="80">
        <f t="shared" si="123"/>
        <v>0</v>
      </c>
      <c r="JC70" s="80">
        <f t="shared" si="123"/>
        <v>0</v>
      </c>
      <c r="JD70" s="80">
        <f t="shared" si="112"/>
        <v>0</v>
      </c>
      <c r="JE70" s="80">
        <f t="shared" si="112"/>
        <v>0</v>
      </c>
      <c r="JF70" s="80">
        <f t="shared" si="112"/>
        <v>0</v>
      </c>
      <c r="JG70" s="80">
        <f t="shared" si="112"/>
        <v>0</v>
      </c>
      <c r="JH70" s="80">
        <f t="shared" si="112"/>
        <v>0</v>
      </c>
      <c r="JI70" s="80">
        <f t="shared" si="112"/>
        <v>0</v>
      </c>
    </row>
    <row r="71" spans="5:269" x14ac:dyDescent="0.25">
      <c r="E71">
        <f t="shared" ref="E71:E112" si="134">E70+1</f>
        <v>67</v>
      </c>
      <c r="F71">
        <f t="shared" si="124"/>
        <v>0</v>
      </c>
      <c r="G71">
        <f t="shared" ref="G71:G112" si="135">F71+G70</f>
        <v>156</v>
      </c>
      <c r="H71" s="86">
        <f t="shared" si="125"/>
        <v>1</v>
      </c>
      <c r="I71" s="80">
        <f t="shared" si="126"/>
        <v>0</v>
      </c>
      <c r="J71" s="80">
        <f t="shared" si="31"/>
        <v>0</v>
      </c>
      <c r="K71">
        <f t="shared" si="127"/>
        <v>71</v>
      </c>
      <c r="L71">
        <f t="shared" si="128"/>
        <v>215</v>
      </c>
      <c r="M71">
        <f t="shared" ref="M71:M112" si="136">EDATE(M70,1)</f>
        <v>47788</v>
      </c>
      <c r="O71" s="80">
        <f t="shared" si="129"/>
        <v>0</v>
      </c>
      <c r="P71" s="80">
        <f t="shared" si="129"/>
        <v>0</v>
      </c>
      <c r="Q71" s="80">
        <f t="shared" si="129"/>
        <v>0</v>
      </c>
      <c r="R71" s="80">
        <f t="shared" si="129"/>
        <v>0</v>
      </c>
      <c r="S71" s="80">
        <f t="shared" si="129"/>
        <v>0</v>
      </c>
      <c r="T71" s="80">
        <f t="shared" si="129"/>
        <v>0</v>
      </c>
      <c r="U71" s="80">
        <f t="shared" si="129"/>
        <v>0</v>
      </c>
      <c r="V71" s="80">
        <f t="shared" si="129"/>
        <v>0</v>
      </c>
      <c r="W71" s="80">
        <f t="shared" si="129"/>
        <v>0</v>
      </c>
      <c r="X71" s="80">
        <f t="shared" si="129"/>
        <v>0</v>
      </c>
      <c r="Y71" s="80">
        <f t="shared" si="129"/>
        <v>0</v>
      </c>
      <c r="Z71" s="80">
        <f t="shared" si="129"/>
        <v>0</v>
      </c>
      <c r="AA71" s="80">
        <f t="shared" si="129"/>
        <v>0</v>
      </c>
      <c r="AB71" s="80">
        <f t="shared" si="129"/>
        <v>0</v>
      </c>
      <c r="AC71" s="80">
        <f t="shared" si="129"/>
        <v>0</v>
      </c>
      <c r="AD71" s="80">
        <f t="shared" si="129"/>
        <v>0</v>
      </c>
      <c r="AE71" s="80">
        <f t="shared" si="111"/>
        <v>0</v>
      </c>
      <c r="AF71" s="80">
        <f t="shared" si="111"/>
        <v>0</v>
      </c>
      <c r="AG71" s="80">
        <f t="shared" si="111"/>
        <v>0</v>
      </c>
      <c r="AH71" s="80">
        <f t="shared" si="111"/>
        <v>0</v>
      </c>
      <c r="AI71" s="80">
        <f t="shared" si="111"/>
        <v>0</v>
      </c>
      <c r="AJ71" s="80">
        <f t="shared" si="111"/>
        <v>0</v>
      </c>
      <c r="AK71" s="80">
        <f t="shared" si="111"/>
        <v>0</v>
      </c>
      <c r="AL71" s="80">
        <f t="shared" si="111"/>
        <v>0</v>
      </c>
      <c r="AM71" s="80">
        <f t="shared" si="111"/>
        <v>0</v>
      </c>
      <c r="AN71" s="80">
        <f t="shared" si="111"/>
        <v>0</v>
      </c>
      <c r="AO71" s="80">
        <f t="shared" si="111"/>
        <v>0</v>
      </c>
      <c r="AP71" s="80">
        <f t="shared" si="111"/>
        <v>0</v>
      </c>
      <c r="AQ71" s="80">
        <f t="shared" si="111"/>
        <v>0</v>
      </c>
      <c r="AR71" s="80">
        <f t="shared" si="111"/>
        <v>0</v>
      </c>
      <c r="AS71" s="80">
        <f t="shared" si="111"/>
        <v>0</v>
      </c>
      <c r="AT71" s="80">
        <f t="shared" si="111"/>
        <v>0</v>
      </c>
      <c r="AU71" s="80">
        <f t="shared" ref="AU71:BJ86" si="137">IF(AU$4&lt;$E71,0,IF(AU$4&lt;$K71,$I71/$C$10,IF(AU$4&lt;$L71,$J71,0)))</f>
        <v>0</v>
      </c>
      <c r="AV71" s="80">
        <f t="shared" si="137"/>
        <v>0</v>
      </c>
      <c r="AW71" s="80">
        <f t="shared" si="137"/>
        <v>0</v>
      </c>
      <c r="AX71" s="80">
        <f t="shared" si="137"/>
        <v>0</v>
      </c>
      <c r="AY71" s="80">
        <f t="shared" si="137"/>
        <v>0</v>
      </c>
      <c r="AZ71" s="80">
        <f t="shared" si="137"/>
        <v>0</v>
      </c>
      <c r="BA71" s="80">
        <f t="shared" si="137"/>
        <v>0</v>
      </c>
      <c r="BB71" s="80">
        <f t="shared" si="137"/>
        <v>0</v>
      </c>
      <c r="BC71" s="80">
        <f t="shared" si="137"/>
        <v>0</v>
      </c>
      <c r="BD71" s="80">
        <f t="shared" si="137"/>
        <v>0</v>
      </c>
      <c r="BE71" s="80">
        <f t="shared" si="137"/>
        <v>0</v>
      </c>
      <c r="BF71" s="80">
        <f t="shared" si="137"/>
        <v>0</v>
      </c>
      <c r="BG71" s="80">
        <f t="shared" si="137"/>
        <v>0</v>
      </c>
      <c r="BH71" s="80">
        <f t="shared" si="137"/>
        <v>0</v>
      </c>
      <c r="BI71" s="80">
        <f t="shared" si="137"/>
        <v>0</v>
      </c>
      <c r="BJ71" s="80">
        <f t="shared" si="137"/>
        <v>0</v>
      </c>
      <c r="BK71" s="80">
        <f t="shared" ref="BK71:BZ86" si="138">IF(BK$4&lt;$E71,0,IF(BK$4&lt;$K71,$I71/$C$10,IF(BK$4&lt;$L71,$J71,0)))</f>
        <v>0</v>
      </c>
      <c r="BL71" s="80">
        <f t="shared" si="138"/>
        <v>0</v>
      </c>
      <c r="BM71" s="80">
        <f t="shared" si="138"/>
        <v>0</v>
      </c>
      <c r="BN71" s="80">
        <f t="shared" si="138"/>
        <v>0</v>
      </c>
      <c r="BO71" s="80">
        <f t="shared" si="138"/>
        <v>0</v>
      </c>
      <c r="BP71" s="80">
        <f t="shared" si="138"/>
        <v>0</v>
      </c>
      <c r="BQ71" s="80">
        <f t="shared" si="138"/>
        <v>0</v>
      </c>
      <c r="BR71" s="80">
        <f t="shared" si="138"/>
        <v>0</v>
      </c>
      <c r="BS71" s="80">
        <f t="shared" si="138"/>
        <v>0</v>
      </c>
      <c r="BT71" s="80">
        <f t="shared" si="138"/>
        <v>0</v>
      </c>
      <c r="BU71" s="80">
        <f t="shared" si="138"/>
        <v>0</v>
      </c>
      <c r="BV71" s="80">
        <f t="shared" si="138"/>
        <v>0</v>
      </c>
      <c r="BW71" s="80">
        <f t="shared" si="138"/>
        <v>0</v>
      </c>
      <c r="BX71" s="80">
        <f t="shared" si="138"/>
        <v>0</v>
      </c>
      <c r="BY71" s="80">
        <f t="shared" si="138"/>
        <v>0</v>
      </c>
      <c r="BZ71" s="80">
        <f t="shared" si="138"/>
        <v>0</v>
      </c>
      <c r="CA71" s="80">
        <f t="shared" si="131"/>
        <v>0</v>
      </c>
      <c r="CB71" s="80">
        <f t="shared" si="131"/>
        <v>0</v>
      </c>
      <c r="CC71" s="80">
        <f t="shared" si="131"/>
        <v>0</v>
      </c>
      <c r="CD71" s="80">
        <f t="shared" si="131"/>
        <v>0</v>
      </c>
      <c r="CE71" s="80">
        <f t="shared" si="131"/>
        <v>0</v>
      </c>
      <c r="CF71" s="80">
        <f t="shared" si="131"/>
        <v>0</v>
      </c>
      <c r="CG71" s="80">
        <f t="shared" si="131"/>
        <v>0</v>
      </c>
      <c r="CH71" s="80">
        <f t="shared" si="131"/>
        <v>0</v>
      </c>
      <c r="CI71" s="80">
        <f t="shared" si="131"/>
        <v>0</v>
      </c>
      <c r="CJ71" s="80">
        <f t="shared" si="131"/>
        <v>0</v>
      </c>
      <c r="CK71" s="80">
        <f t="shared" si="131"/>
        <v>0</v>
      </c>
      <c r="CL71" s="80">
        <f t="shared" si="131"/>
        <v>0</v>
      </c>
      <c r="CM71" s="80">
        <f t="shared" si="131"/>
        <v>0</v>
      </c>
      <c r="CN71" s="80">
        <f t="shared" si="131"/>
        <v>0</v>
      </c>
      <c r="CO71" s="80">
        <f t="shared" si="131"/>
        <v>0</v>
      </c>
      <c r="CP71" s="80">
        <f t="shared" si="118"/>
        <v>0</v>
      </c>
      <c r="CQ71" s="80">
        <f t="shared" si="118"/>
        <v>0</v>
      </c>
      <c r="CR71" s="80">
        <f t="shared" si="118"/>
        <v>0</v>
      </c>
      <c r="CS71" s="80">
        <f t="shared" si="118"/>
        <v>0</v>
      </c>
      <c r="CT71" s="80">
        <f t="shared" si="118"/>
        <v>0</v>
      </c>
      <c r="CU71" s="80">
        <f t="shared" si="118"/>
        <v>0</v>
      </c>
      <c r="CV71" s="80">
        <f t="shared" si="118"/>
        <v>0</v>
      </c>
      <c r="CW71" s="80">
        <f t="shared" si="118"/>
        <v>0</v>
      </c>
      <c r="CX71" s="80">
        <f t="shared" si="118"/>
        <v>0</v>
      </c>
      <c r="CY71" s="80">
        <f t="shared" si="118"/>
        <v>0</v>
      </c>
      <c r="CZ71" s="80">
        <f t="shared" si="118"/>
        <v>0</v>
      </c>
      <c r="DA71" s="80">
        <f t="shared" si="118"/>
        <v>0</v>
      </c>
      <c r="DB71" s="80">
        <f t="shared" si="118"/>
        <v>0</v>
      </c>
      <c r="DC71" s="80">
        <f t="shared" si="118"/>
        <v>0</v>
      </c>
      <c r="DD71" s="80">
        <f t="shared" si="118"/>
        <v>0</v>
      </c>
      <c r="DE71" s="80">
        <f t="shared" si="132"/>
        <v>0</v>
      </c>
      <c r="DF71" s="80">
        <f t="shared" si="132"/>
        <v>0</v>
      </c>
      <c r="DG71" s="80">
        <f t="shared" si="132"/>
        <v>0</v>
      </c>
      <c r="DH71" s="80">
        <f t="shared" si="132"/>
        <v>0</v>
      </c>
      <c r="DI71" s="80">
        <f t="shared" si="132"/>
        <v>0</v>
      </c>
      <c r="DJ71" s="80">
        <f t="shared" si="132"/>
        <v>0</v>
      </c>
      <c r="DK71" s="80">
        <f t="shared" si="132"/>
        <v>0</v>
      </c>
      <c r="DL71" s="80">
        <f t="shared" si="132"/>
        <v>0</v>
      </c>
      <c r="DM71" s="80">
        <f t="shared" si="132"/>
        <v>0</v>
      </c>
      <c r="DN71" s="80">
        <f t="shared" si="132"/>
        <v>0</v>
      </c>
      <c r="DO71" s="80">
        <f t="shared" si="132"/>
        <v>0</v>
      </c>
      <c r="DP71" s="80">
        <f t="shared" si="132"/>
        <v>0</v>
      </c>
      <c r="DQ71" s="80">
        <f t="shared" si="132"/>
        <v>0</v>
      </c>
      <c r="DR71" s="80">
        <f t="shared" si="132"/>
        <v>0</v>
      </c>
      <c r="DS71" s="80">
        <f t="shared" si="132"/>
        <v>0</v>
      </c>
      <c r="DT71" s="80">
        <f t="shared" si="132"/>
        <v>0</v>
      </c>
      <c r="DU71" s="80">
        <f t="shared" si="119"/>
        <v>0</v>
      </c>
      <c r="DV71" s="80">
        <f t="shared" si="119"/>
        <v>0</v>
      </c>
      <c r="DW71" s="80">
        <f t="shared" si="119"/>
        <v>0</v>
      </c>
      <c r="DX71" s="80">
        <f t="shared" si="119"/>
        <v>0</v>
      </c>
      <c r="DY71" s="80">
        <f t="shared" si="119"/>
        <v>0</v>
      </c>
      <c r="DZ71" s="80">
        <f t="shared" si="119"/>
        <v>0</v>
      </c>
      <c r="EA71" s="80">
        <f t="shared" si="119"/>
        <v>0</v>
      </c>
      <c r="EB71" s="80">
        <f t="shared" si="119"/>
        <v>0</v>
      </c>
      <c r="EC71" s="80">
        <f t="shared" si="119"/>
        <v>0</v>
      </c>
      <c r="ED71" s="80">
        <f t="shared" si="119"/>
        <v>0</v>
      </c>
      <c r="EE71" s="80">
        <f t="shared" si="119"/>
        <v>0</v>
      </c>
      <c r="EF71" s="80">
        <f t="shared" si="119"/>
        <v>0</v>
      </c>
      <c r="EG71" s="80">
        <f t="shared" si="119"/>
        <v>0</v>
      </c>
      <c r="EH71" s="80">
        <f t="shared" si="119"/>
        <v>0</v>
      </c>
      <c r="EI71" s="80">
        <f t="shared" si="119"/>
        <v>0</v>
      </c>
      <c r="EJ71" s="80">
        <f t="shared" si="120"/>
        <v>0</v>
      </c>
      <c r="EK71" s="80">
        <f t="shared" si="120"/>
        <v>0</v>
      </c>
      <c r="EL71" s="80">
        <f t="shared" si="120"/>
        <v>0</v>
      </c>
      <c r="EM71" s="80">
        <f t="shared" si="120"/>
        <v>0</v>
      </c>
      <c r="EN71" s="80">
        <f t="shared" si="120"/>
        <v>0</v>
      </c>
      <c r="EO71" s="80">
        <f t="shared" si="120"/>
        <v>0</v>
      </c>
      <c r="EP71" s="80">
        <f t="shared" si="120"/>
        <v>0</v>
      </c>
      <c r="EQ71" s="80">
        <f t="shared" si="120"/>
        <v>0</v>
      </c>
      <c r="ER71" s="80">
        <f t="shared" si="120"/>
        <v>0</v>
      </c>
      <c r="ES71" s="80">
        <f t="shared" si="120"/>
        <v>0</v>
      </c>
      <c r="ET71" s="80">
        <f t="shared" si="120"/>
        <v>0</v>
      </c>
      <c r="EU71" s="80">
        <f t="shared" si="120"/>
        <v>0</v>
      </c>
      <c r="EV71" s="80">
        <f t="shared" si="120"/>
        <v>0</v>
      </c>
      <c r="EW71" s="80">
        <f t="shared" si="120"/>
        <v>0</v>
      </c>
      <c r="EX71" s="80">
        <f t="shared" si="120"/>
        <v>0</v>
      </c>
      <c r="EY71" s="80">
        <f t="shared" si="120"/>
        <v>0</v>
      </c>
      <c r="EZ71" s="80">
        <f t="shared" si="121"/>
        <v>0</v>
      </c>
      <c r="FA71" s="80">
        <f t="shared" si="121"/>
        <v>0</v>
      </c>
      <c r="FB71" s="80">
        <f t="shared" si="121"/>
        <v>0</v>
      </c>
      <c r="FC71" s="80">
        <f t="shared" si="121"/>
        <v>0</v>
      </c>
      <c r="FD71" s="80">
        <f t="shared" si="121"/>
        <v>0</v>
      </c>
      <c r="FE71" s="80">
        <f t="shared" si="121"/>
        <v>0</v>
      </c>
      <c r="FF71" s="80">
        <f t="shared" si="121"/>
        <v>0</v>
      </c>
      <c r="FG71" s="80">
        <f t="shared" si="121"/>
        <v>0</v>
      </c>
      <c r="FH71" s="80">
        <f t="shared" si="121"/>
        <v>0</v>
      </c>
      <c r="FI71" s="80">
        <f t="shared" si="121"/>
        <v>0</v>
      </c>
      <c r="FJ71" s="80">
        <f t="shared" si="133"/>
        <v>0</v>
      </c>
      <c r="FK71" s="80">
        <f t="shared" si="133"/>
        <v>0</v>
      </c>
      <c r="FL71" s="80">
        <f t="shared" si="133"/>
        <v>0</v>
      </c>
      <c r="FM71" s="80">
        <f t="shared" si="133"/>
        <v>0</v>
      </c>
      <c r="FN71" s="80">
        <f t="shared" si="133"/>
        <v>0</v>
      </c>
      <c r="FO71" s="80">
        <f t="shared" si="133"/>
        <v>0</v>
      </c>
      <c r="FP71" s="80">
        <f t="shared" si="133"/>
        <v>0</v>
      </c>
      <c r="FQ71" s="80">
        <f t="shared" si="133"/>
        <v>0</v>
      </c>
      <c r="FR71" s="80">
        <f t="shared" si="133"/>
        <v>0</v>
      </c>
      <c r="FS71" s="80">
        <f t="shared" si="133"/>
        <v>0</v>
      </c>
      <c r="FT71" s="80">
        <f t="shared" si="133"/>
        <v>0</v>
      </c>
      <c r="FU71" s="80">
        <f t="shared" si="133"/>
        <v>0</v>
      </c>
      <c r="FV71" s="80">
        <f t="shared" si="133"/>
        <v>0</v>
      </c>
      <c r="FW71" s="80">
        <f t="shared" si="133"/>
        <v>0</v>
      </c>
      <c r="FX71" s="80">
        <f t="shared" si="133"/>
        <v>0</v>
      </c>
      <c r="FY71" s="80">
        <f t="shared" si="133"/>
        <v>0</v>
      </c>
      <c r="FZ71" s="80">
        <f t="shared" ref="FZ71:GO86" si="139">IF(FZ$4&lt;$E71,0,IF(FZ$4&lt;$K71,$I71/$C$10,IF(FZ$4&lt;$L71,$J71,0)))</f>
        <v>0</v>
      </c>
      <c r="GA71" s="80">
        <f t="shared" si="139"/>
        <v>0</v>
      </c>
      <c r="GB71" s="80">
        <f t="shared" si="139"/>
        <v>0</v>
      </c>
      <c r="GC71" s="80">
        <f t="shared" si="139"/>
        <v>0</v>
      </c>
      <c r="GD71" s="80">
        <f t="shared" si="139"/>
        <v>0</v>
      </c>
      <c r="GE71" s="80">
        <f t="shared" si="139"/>
        <v>0</v>
      </c>
      <c r="GF71" s="80">
        <f t="shared" si="139"/>
        <v>0</v>
      </c>
      <c r="GG71" s="80">
        <f t="shared" si="139"/>
        <v>0</v>
      </c>
      <c r="GH71" s="80">
        <f t="shared" si="139"/>
        <v>0</v>
      </c>
      <c r="GI71" s="80">
        <f t="shared" si="139"/>
        <v>0</v>
      </c>
      <c r="GJ71" s="80">
        <f t="shared" si="139"/>
        <v>0</v>
      </c>
      <c r="GK71" s="80">
        <f t="shared" si="139"/>
        <v>0</v>
      </c>
      <c r="GL71" s="80">
        <f t="shared" si="139"/>
        <v>0</v>
      </c>
      <c r="GM71" s="80">
        <f t="shared" si="139"/>
        <v>0</v>
      </c>
      <c r="GN71" s="80">
        <f t="shared" si="139"/>
        <v>0</v>
      </c>
      <c r="GO71" s="80">
        <f t="shared" si="139"/>
        <v>0</v>
      </c>
      <c r="GP71" s="80">
        <f t="shared" si="115"/>
        <v>0</v>
      </c>
      <c r="GQ71" s="80">
        <f t="shared" si="115"/>
        <v>0</v>
      </c>
      <c r="GR71" s="80">
        <f t="shared" si="115"/>
        <v>0</v>
      </c>
      <c r="GS71" s="80">
        <f t="shared" si="115"/>
        <v>0</v>
      </c>
      <c r="GT71" s="80">
        <f t="shared" si="115"/>
        <v>0</v>
      </c>
      <c r="GU71" s="80">
        <f t="shared" si="115"/>
        <v>0</v>
      </c>
      <c r="GV71" s="80">
        <f t="shared" si="115"/>
        <v>0</v>
      </c>
      <c r="GW71" s="80">
        <f t="shared" si="115"/>
        <v>0</v>
      </c>
      <c r="GX71" s="80">
        <f t="shared" si="115"/>
        <v>0</v>
      </c>
      <c r="GY71" s="80">
        <f t="shared" si="115"/>
        <v>0</v>
      </c>
      <c r="GZ71" s="80">
        <f t="shared" si="115"/>
        <v>0</v>
      </c>
      <c r="HA71" s="80">
        <f t="shared" si="115"/>
        <v>0</v>
      </c>
      <c r="HB71" s="80">
        <f t="shared" si="115"/>
        <v>0</v>
      </c>
      <c r="HC71" s="80">
        <f t="shared" si="114"/>
        <v>0</v>
      </c>
      <c r="HD71" s="80">
        <f t="shared" si="114"/>
        <v>0</v>
      </c>
      <c r="HE71" s="80">
        <f t="shared" si="114"/>
        <v>0</v>
      </c>
      <c r="HF71" s="80">
        <f t="shared" si="114"/>
        <v>0</v>
      </c>
      <c r="HG71" s="80">
        <f t="shared" si="114"/>
        <v>0</v>
      </c>
      <c r="HH71" s="80">
        <f t="shared" si="114"/>
        <v>0</v>
      </c>
      <c r="HI71" s="80">
        <f t="shared" si="114"/>
        <v>0</v>
      </c>
      <c r="HJ71" s="80">
        <f t="shared" si="114"/>
        <v>0</v>
      </c>
      <c r="HK71" s="80">
        <f t="shared" si="114"/>
        <v>0</v>
      </c>
      <c r="HL71" s="80">
        <f t="shared" si="114"/>
        <v>0</v>
      </c>
      <c r="HM71" s="80">
        <f t="shared" si="114"/>
        <v>0</v>
      </c>
      <c r="HN71" s="80">
        <f t="shared" si="114"/>
        <v>0</v>
      </c>
      <c r="HO71" s="80">
        <f t="shared" si="114"/>
        <v>0</v>
      </c>
      <c r="HP71" s="80">
        <f t="shared" si="114"/>
        <v>0</v>
      </c>
      <c r="HQ71" s="80">
        <f t="shared" si="122"/>
        <v>0</v>
      </c>
      <c r="HR71" s="80">
        <f t="shared" si="122"/>
        <v>0</v>
      </c>
      <c r="HS71" s="80">
        <f t="shared" si="122"/>
        <v>0</v>
      </c>
      <c r="HT71" s="80">
        <f t="shared" si="116"/>
        <v>0</v>
      </c>
      <c r="HU71" s="80">
        <f t="shared" si="116"/>
        <v>0</v>
      </c>
      <c r="HV71" s="80">
        <f t="shared" si="116"/>
        <v>0</v>
      </c>
      <c r="HW71" s="80">
        <f t="shared" si="116"/>
        <v>0</v>
      </c>
      <c r="HX71" s="80">
        <f t="shared" si="116"/>
        <v>0</v>
      </c>
      <c r="HY71" s="80">
        <f t="shared" si="116"/>
        <v>0</v>
      </c>
      <c r="HZ71" s="80">
        <f t="shared" si="116"/>
        <v>0</v>
      </c>
      <c r="IA71" s="80">
        <f t="shared" si="116"/>
        <v>0</v>
      </c>
      <c r="IB71" s="80">
        <f t="shared" si="116"/>
        <v>0</v>
      </c>
      <c r="IC71" s="80">
        <f t="shared" si="116"/>
        <v>0</v>
      </c>
      <c r="ID71" s="80">
        <f t="shared" si="116"/>
        <v>0</v>
      </c>
      <c r="IE71" s="80">
        <f t="shared" si="116"/>
        <v>0</v>
      </c>
      <c r="IF71" s="80">
        <f t="shared" si="116"/>
        <v>0</v>
      </c>
      <c r="IG71" s="80">
        <f t="shared" si="116"/>
        <v>0</v>
      </c>
      <c r="IH71" s="80">
        <f t="shared" si="116"/>
        <v>0</v>
      </c>
      <c r="II71" s="80">
        <f t="shared" si="123"/>
        <v>0</v>
      </c>
      <c r="IJ71" s="80">
        <f t="shared" si="123"/>
        <v>0</v>
      </c>
      <c r="IK71" s="80">
        <f t="shared" si="123"/>
        <v>0</v>
      </c>
      <c r="IL71" s="80">
        <f t="shared" si="123"/>
        <v>0</v>
      </c>
      <c r="IM71" s="80">
        <f t="shared" si="123"/>
        <v>0</v>
      </c>
      <c r="IN71" s="80">
        <f t="shared" si="123"/>
        <v>0</v>
      </c>
      <c r="IO71" s="80">
        <f t="shared" si="123"/>
        <v>0</v>
      </c>
      <c r="IP71" s="80">
        <f t="shared" si="123"/>
        <v>0</v>
      </c>
      <c r="IQ71" s="80">
        <f t="shared" si="123"/>
        <v>0</v>
      </c>
      <c r="IR71" s="80">
        <f t="shared" si="123"/>
        <v>0</v>
      </c>
      <c r="IS71" s="80">
        <f t="shared" si="123"/>
        <v>0</v>
      </c>
      <c r="IT71" s="80">
        <f t="shared" si="123"/>
        <v>0</v>
      </c>
      <c r="IU71" s="80">
        <f t="shared" si="123"/>
        <v>0</v>
      </c>
      <c r="IV71" s="80">
        <f t="shared" si="123"/>
        <v>0</v>
      </c>
      <c r="IW71" s="80">
        <f t="shared" si="123"/>
        <v>0</v>
      </c>
      <c r="IX71" s="80">
        <f t="shared" si="123"/>
        <v>0</v>
      </c>
      <c r="IY71" s="80">
        <f t="shared" si="123"/>
        <v>0</v>
      </c>
      <c r="IZ71" s="80">
        <f t="shared" si="123"/>
        <v>0</v>
      </c>
      <c r="JA71" s="80">
        <f t="shared" si="123"/>
        <v>0</v>
      </c>
      <c r="JB71" s="80">
        <f t="shared" si="123"/>
        <v>0</v>
      </c>
      <c r="JC71" s="80">
        <f t="shared" si="123"/>
        <v>0</v>
      </c>
      <c r="JD71" s="80">
        <f t="shared" si="112"/>
        <v>0</v>
      </c>
      <c r="JE71" s="80">
        <f t="shared" si="112"/>
        <v>0</v>
      </c>
      <c r="JF71" s="80">
        <f t="shared" si="112"/>
        <v>0</v>
      </c>
      <c r="JG71" s="80">
        <f t="shared" si="112"/>
        <v>0</v>
      </c>
      <c r="JH71" s="80">
        <f t="shared" si="112"/>
        <v>0</v>
      </c>
      <c r="JI71" s="80">
        <f t="shared" si="112"/>
        <v>0</v>
      </c>
    </row>
    <row r="72" spans="5:269" x14ac:dyDescent="0.25">
      <c r="E72">
        <f t="shared" si="134"/>
        <v>68</v>
      </c>
      <c r="F72">
        <f t="shared" si="124"/>
        <v>0</v>
      </c>
      <c r="G72">
        <f t="shared" si="135"/>
        <v>156</v>
      </c>
      <c r="H72" s="86">
        <f t="shared" si="125"/>
        <v>1</v>
      </c>
      <c r="I72" s="80">
        <f t="shared" si="126"/>
        <v>0</v>
      </c>
      <c r="J72" s="80">
        <f t="shared" si="31"/>
        <v>0</v>
      </c>
      <c r="K72">
        <f t="shared" si="127"/>
        <v>72</v>
      </c>
      <c r="L72">
        <f t="shared" si="128"/>
        <v>216</v>
      </c>
      <c r="M72">
        <f t="shared" si="136"/>
        <v>47818</v>
      </c>
      <c r="O72" s="80">
        <f t="shared" si="129"/>
        <v>0</v>
      </c>
      <c r="P72" s="80">
        <f t="shared" si="129"/>
        <v>0</v>
      </c>
      <c r="Q72" s="80">
        <f t="shared" si="129"/>
        <v>0</v>
      </c>
      <c r="R72" s="80">
        <f t="shared" si="129"/>
        <v>0</v>
      </c>
      <c r="S72" s="80">
        <f t="shared" si="129"/>
        <v>0</v>
      </c>
      <c r="T72" s="80">
        <f t="shared" si="129"/>
        <v>0</v>
      </c>
      <c r="U72" s="80">
        <f t="shared" si="129"/>
        <v>0</v>
      </c>
      <c r="V72" s="80">
        <f t="shared" si="129"/>
        <v>0</v>
      </c>
      <c r="W72" s="80">
        <f t="shared" si="129"/>
        <v>0</v>
      </c>
      <c r="X72" s="80">
        <f t="shared" si="129"/>
        <v>0</v>
      </c>
      <c r="Y72" s="80">
        <f t="shared" si="129"/>
        <v>0</v>
      </c>
      <c r="Z72" s="80">
        <f t="shared" si="129"/>
        <v>0</v>
      </c>
      <c r="AA72" s="80">
        <f t="shared" si="129"/>
        <v>0</v>
      </c>
      <c r="AB72" s="80">
        <f t="shared" si="129"/>
        <v>0</v>
      </c>
      <c r="AC72" s="80">
        <f t="shared" si="129"/>
        <v>0</v>
      </c>
      <c r="AD72" s="80">
        <f t="shared" si="129"/>
        <v>0</v>
      </c>
      <c r="AE72" s="80">
        <f t="shared" si="111"/>
        <v>0</v>
      </c>
      <c r="AF72" s="80">
        <f t="shared" si="111"/>
        <v>0</v>
      </c>
      <c r="AG72" s="80">
        <f t="shared" si="111"/>
        <v>0</v>
      </c>
      <c r="AH72" s="80">
        <f t="shared" si="111"/>
        <v>0</v>
      </c>
      <c r="AI72" s="80">
        <f t="shared" si="111"/>
        <v>0</v>
      </c>
      <c r="AJ72" s="80">
        <f t="shared" si="111"/>
        <v>0</v>
      </c>
      <c r="AK72" s="80">
        <f t="shared" si="111"/>
        <v>0</v>
      </c>
      <c r="AL72" s="80">
        <f t="shared" si="111"/>
        <v>0</v>
      </c>
      <c r="AM72" s="80">
        <f t="shared" si="111"/>
        <v>0</v>
      </c>
      <c r="AN72" s="80">
        <f t="shared" si="111"/>
        <v>0</v>
      </c>
      <c r="AO72" s="80">
        <f t="shared" si="111"/>
        <v>0</v>
      </c>
      <c r="AP72" s="80">
        <f t="shared" si="111"/>
        <v>0</v>
      </c>
      <c r="AQ72" s="80">
        <f t="shared" si="111"/>
        <v>0</v>
      </c>
      <c r="AR72" s="80">
        <f t="shared" si="111"/>
        <v>0</v>
      </c>
      <c r="AS72" s="80">
        <f t="shared" si="111"/>
        <v>0</v>
      </c>
      <c r="AT72" s="80">
        <f t="shared" si="111"/>
        <v>0</v>
      </c>
      <c r="AU72" s="80">
        <f t="shared" si="137"/>
        <v>0</v>
      </c>
      <c r="AV72" s="80">
        <f t="shared" si="137"/>
        <v>0</v>
      </c>
      <c r="AW72" s="80">
        <f t="shared" si="137"/>
        <v>0</v>
      </c>
      <c r="AX72" s="80">
        <f t="shared" si="137"/>
        <v>0</v>
      </c>
      <c r="AY72" s="80">
        <f t="shared" si="137"/>
        <v>0</v>
      </c>
      <c r="AZ72" s="80">
        <f t="shared" si="137"/>
        <v>0</v>
      </c>
      <c r="BA72" s="80">
        <f t="shared" si="137"/>
        <v>0</v>
      </c>
      <c r="BB72" s="80">
        <f t="shared" si="137"/>
        <v>0</v>
      </c>
      <c r="BC72" s="80">
        <f t="shared" si="137"/>
        <v>0</v>
      </c>
      <c r="BD72" s="80">
        <f t="shared" si="137"/>
        <v>0</v>
      </c>
      <c r="BE72" s="80">
        <f t="shared" si="137"/>
        <v>0</v>
      </c>
      <c r="BF72" s="80">
        <f t="shared" si="137"/>
        <v>0</v>
      </c>
      <c r="BG72" s="80">
        <f t="shared" si="137"/>
        <v>0</v>
      </c>
      <c r="BH72" s="80">
        <f t="shared" si="137"/>
        <v>0</v>
      </c>
      <c r="BI72" s="80">
        <f t="shared" si="137"/>
        <v>0</v>
      </c>
      <c r="BJ72" s="80">
        <f t="shared" si="137"/>
        <v>0</v>
      </c>
      <c r="BK72" s="80">
        <f t="shared" si="138"/>
        <v>0</v>
      </c>
      <c r="BL72" s="80">
        <f t="shared" si="138"/>
        <v>0</v>
      </c>
      <c r="BM72" s="80">
        <f t="shared" si="138"/>
        <v>0</v>
      </c>
      <c r="BN72" s="80">
        <f t="shared" si="138"/>
        <v>0</v>
      </c>
      <c r="BO72" s="80">
        <f t="shared" si="138"/>
        <v>0</v>
      </c>
      <c r="BP72" s="80">
        <f t="shared" si="138"/>
        <v>0</v>
      </c>
      <c r="BQ72" s="80">
        <f t="shared" si="138"/>
        <v>0</v>
      </c>
      <c r="BR72" s="80">
        <f t="shared" si="138"/>
        <v>0</v>
      </c>
      <c r="BS72" s="80">
        <f t="shared" si="138"/>
        <v>0</v>
      </c>
      <c r="BT72" s="80">
        <f t="shared" si="138"/>
        <v>0</v>
      </c>
      <c r="BU72" s="80">
        <f t="shared" si="138"/>
        <v>0</v>
      </c>
      <c r="BV72" s="80">
        <f t="shared" si="138"/>
        <v>0</v>
      </c>
      <c r="BW72" s="80">
        <f t="shared" si="138"/>
        <v>0</v>
      </c>
      <c r="BX72" s="80">
        <f t="shared" si="138"/>
        <v>0</v>
      </c>
      <c r="BY72" s="80">
        <f t="shared" si="138"/>
        <v>0</v>
      </c>
      <c r="BZ72" s="80">
        <f t="shared" si="138"/>
        <v>0</v>
      </c>
      <c r="CA72" s="80">
        <f t="shared" si="131"/>
        <v>0</v>
      </c>
      <c r="CB72" s="80">
        <f t="shared" si="131"/>
        <v>0</v>
      </c>
      <c r="CC72" s="80">
        <f t="shared" si="131"/>
        <v>0</v>
      </c>
      <c r="CD72" s="80">
        <f t="shared" si="131"/>
        <v>0</v>
      </c>
      <c r="CE72" s="80">
        <f t="shared" si="131"/>
        <v>0</v>
      </c>
      <c r="CF72" s="80">
        <f t="shared" si="131"/>
        <v>0</v>
      </c>
      <c r="CG72" s="80">
        <f t="shared" si="131"/>
        <v>0</v>
      </c>
      <c r="CH72" s="80">
        <f t="shared" si="131"/>
        <v>0</v>
      </c>
      <c r="CI72" s="80">
        <f t="shared" si="131"/>
        <v>0</v>
      </c>
      <c r="CJ72" s="80">
        <f t="shared" si="131"/>
        <v>0</v>
      </c>
      <c r="CK72" s="80">
        <f t="shared" si="131"/>
        <v>0</v>
      </c>
      <c r="CL72" s="80">
        <f t="shared" si="131"/>
        <v>0</v>
      </c>
      <c r="CM72" s="80">
        <f t="shared" si="131"/>
        <v>0</v>
      </c>
      <c r="CN72" s="80">
        <f t="shared" si="131"/>
        <v>0</v>
      </c>
      <c r="CO72" s="80">
        <f t="shared" si="131"/>
        <v>0</v>
      </c>
      <c r="CP72" s="80">
        <f t="shared" si="118"/>
        <v>0</v>
      </c>
      <c r="CQ72" s="80">
        <f t="shared" si="118"/>
        <v>0</v>
      </c>
      <c r="CR72" s="80">
        <f t="shared" si="118"/>
        <v>0</v>
      </c>
      <c r="CS72" s="80">
        <f t="shared" si="118"/>
        <v>0</v>
      </c>
      <c r="CT72" s="80">
        <f t="shared" si="118"/>
        <v>0</v>
      </c>
      <c r="CU72" s="80">
        <f t="shared" si="118"/>
        <v>0</v>
      </c>
      <c r="CV72" s="80">
        <f t="shared" si="118"/>
        <v>0</v>
      </c>
      <c r="CW72" s="80">
        <f t="shared" si="118"/>
        <v>0</v>
      </c>
      <c r="CX72" s="80">
        <f t="shared" si="118"/>
        <v>0</v>
      </c>
      <c r="CY72" s="80">
        <f t="shared" si="118"/>
        <v>0</v>
      </c>
      <c r="CZ72" s="80">
        <f t="shared" si="118"/>
        <v>0</v>
      </c>
      <c r="DA72" s="80">
        <f t="shared" si="118"/>
        <v>0</v>
      </c>
      <c r="DB72" s="80">
        <f t="shared" si="118"/>
        <v>0</v>
      </c>
      <c r="DC72" s="80">
        <f t="shared" si="118"/>
        <v>0</v>
      </c>
      <c r="DD72" s="80">
        <f t="shared" si="118"/>
        <v>0</v>
      </c>
      <c r="DE72" s="80">
        <f t="shared" si="132"/>
        <v>0</v>
      </c>
      <c r="DF72" s="80">
        <f t="shared" si="132"/>
        <v>0</v>
      </c>
      <c r="DG72" s="80">
        <f t="shared" si="132"/>
        <v>0</v>
      </c>
      <c r="DH72" s="80">
        <f t="shared" si="132"/>
        <v>0</v>
      </c>
      <c r="DI72" s="80">
        <f t="shared" si="132"/>
        <v>0</v>
      </c>
      <c r="DJ72" s="80">
        <f t="shared" si="132"/>
        <v>0</v>
      </c>
      <c r="DK72" s="80">
        <f t="shared" si="132"/>
        <v>0</v>
      </c>
      <c r="DL72" s="80">
        <f t="shared" si="132"/>
        <v>0</v>
      </c>
      <c r="DM72" s="80">
        <f t="shared" si="132"/>
        <v>0</v>
      </c>
      <c r="DN72" s="80">
        <f t="shared" si="132"/>
        <v>0</v>
      </c>
      <c r="DO72" s="80">
        <f t="shared" si="132"/>
        <v>0</v>
      </c>
      <c r="DP72" s="80">
        <f t="shared" si="132"/>
        <v>0</v>
      </c>
      <c r="DQ72" s="80">
        <f t="shared" si="132"/>
        <v>0</v>
      </c>
      <c r="DR72" s="80">
        <f t="shared" si="132"/>
        <v>0</v>
      </c>
      <c r="DS72" s="80">
        <f t="shared" si="132"/>
        <v>0</v>
      </c>
      <c r="DT72" s="80">
        <f t="shared" si="132"/>
        <v>0</v>
      </c>
      <c r="DU72" s="80">
        <f t="shared" si="119"/>
        <v>0</v>
      </c>
      <c r="DV72" s="80">
        <f t="shared" si="119"/>
        <v>0</v>
      </c>
      <c r="DW72" s="80">
        <f t="shared" si="119"/>
        <v>0</v>
      </c>
      <c r="DX72" s="80">
        <f t="shared" si="119"/>
        <v>0</v>
      </c>
      <c r="DY72" s="80">
        <f t="shared" si="119"/>
        <v>0</v>
      </c>
      <c r="DZ72" s="80">
        <f t="shared" si="119"/>
        <v>0</v>
      </c>
      <c r="EA72" s="80">
        <f t="shared" si="119"/>
        <v>0</v>
      </c>
      <c r="EB72" s="80">
        <f t="shared" si="119"/>
        <v>0</v>
      </c>
      <c r="EC72" s="80">
        <f t="shared" si="119"/>
        <v>0</v>
      </c>
      <c r="ED72" s="80">
        <f t="shared" si="119"/>
        <v>0</v>
      </c>
      <c r="EE72" s="80">
        <f t="shared" si="119"/>
        <v>0</v>
      </c>
      <c r="EF72" s="80">
        <f t="shared" si="119"/>
        <v>0</v>
      </c>
      <c r="EG72" s="80">
        <f t="shared" si="119"/>
        <v>0</v>
      </c>
      <c r="EH72" s="80">
        <f t="shared" si="119"/>
        <v>0</v>
      </c>
      <c r="EI72" s="80">
        <f t="shared" si="119"/>
        <v>0</v>
      </c>
      <c r="EJ72" s="80">
        <f t="shared" si="120"/>
        <v>0</v>
      </c>
      <c r="EK72" s="80">
        <f t="shared" si="120"/>
        <v>0</v>
      </c>
      <c r="EL72" s="80">
        <f t="shared" si="120"/>
        <v>0</v>
      </c>
      <c r="EM72" s="80">
        <f t="shared" si="120"/>
        <v>0</v>
      </c>
      <c r="EN72" s="80">
        <f t="shared" si="120"/>
        <v>0</v>
      </c>
      <c r="EO72" s="80">
        <f t="shared" si="120"/>
        <v>0</v>
      </c>
      <c r="EP72" s="80">
        <f t="shared" si="120"/>
        <v>0</v>
      </c>
      <c r="EQ72" s="80">
        <f t="shared" si="120"/>
        <v>0</v>
      </c>
      <c r="ER72" s="80">
        <f t="shared" si="120"/>
        <v>0</v>
      </c>
      <c r="ES72" s="80">
        <f t="shared" si="120"/>
        <v>0</v>
      </c>
      <c r="ET72" s="80">
        <f t="shared" si="120"/>
        <v>0</v>
      </c>
      <c r="EU72" s="80">
        <f t="shared" si="120"/>
        <v>0</v>
      </c>
      <c r="EV72" s="80">
        <f t="shared" si="120"/>
        <v>0</v>
      </c>
      <c r="EW72" s="80">
        <f t="shared" si="120"/>
        <v>0</v>
      </c>
      <c r="EX72" s="80">
        <f t="shared" si="120"/>
        <v>0</v>
      </c>
      <c r="EY72" s="80">
        <f t="shared" si="120"/>
        <v>0</v>
      </c>
      <c r="EZ72" s="80">
        <f t="shared" si="121"/>
        <v>0</v>
      </c>
      <c r="FA72" s="80">
        <f t="shared" si="121"/>
        <v>0</v>
      </c>
      <c r="FB72" s="80">
        <f t="shared" si="121"/>
        <v>0</v>
      </c>
      <c r="FC72" s="80">
        <f t="shared" si="121"/>
        <v>0</v>
      </c>
      <c r="FD72" s="80">
        <f t="shared" si="121"/>
        <v>0</v>
      </c>
      <c r="FE72" s="80">
        <f t="shared" si="121"/>
        <v>0</v>
      </c>
      <c r="FF72" s="80">
        <f t="shared" si="121"/>
        <v>0</v>
      </c>
      <c r="FG72" s="80">
        <f t="shared" si="121"/>
        <v>0</v>
      </c>
      <c r="FH72" s="80">
        <f t="shared" si="121"/>
        <v>0</v>
      </c>
      <c r="FI72" s="80">
        <f t="shared" si="121"/>
        <v>0</v>
      </c>
      <c r="FJ72" s="80">
        <f t="shared" si="133"/>
        <v>0</v>
      </c>
      <c r="FK72" s="80">
        <f t="shared" si="133"/>
        <v>0</v>
      </c>
      <c r="FL72" s="80">
        <f t="shared" si="133"/>
        <v>0</v>
      </c>
      <c r="FM72" s="80">
        <f t="shared" si="133"/>
        <v>0</v>
      </c>
      <c r="FN72" s="80">
        <f t="shared" si="133"/>
        <v>0</v>
      </c>
      <c r="FO72" s="80">
        <f t="shared" si="133"/>
        <v>0</v>
      </c>
      <c r="FP72" s="80">
        <f t="shared" si="133"/>
        <v>0</v>
      </c>
      <c r="FQ72" s="80">
        <f t="shared" si="133"/>
        <v>0</v>
      </c>
      <c r="FR72" s="80">
        <f t="shared" si="133"/>
        <v>0</v>
      </c>
      <c r="FS72" s="80">
        <f t="shared" si="133"/>
        <v>0</v>
      </c>
      <c r="FT72" s="80">
        <f t="shared" si="133"/>
        <v>0</v>
      </c>
      <c r="FU72" s="80">
        <f t="shared" si="133"/>
        <v>0</v>
      </c>
      <c r="FV72" s="80">
        <f t="shared" si="133"/>
        <v>0</v>
      </c>
      <c r="FW72" s="80">
        <f t="shared" si="133"/>
        <v>0</v>
      </c>
      <c r="FX72" s="80">
        <f t="shared" si="133"/>
        <v>0</v>
      </c>
      <c r="FY72" s="80">
        <f t="shared" si="133"/>
        <v>0</v>
      </c>
      <c r="FZ72" s="80">
        <f t="shared" si="139"/>
        <v>0</v>
      </c>
      <c r="GA72" s="80">
        <f t="shared" si="139"/>
        <v>0</v>
      </c>
      <c r="GB72" s="80">
        <f t="shared" si="139"/>
        <v>0</v>
      </c>
      <c r="GC72" s="80">
        <f t="shared" si="139"/>
        <v>0</v>
      </c>
      <c r="GD72" s="80">
        <f t="shared" si="139"/>
        <v>0</v>
      </c>
      <c r="GE72" s="80">
        <f t="shared" si="139"/>
        <v>0</v>
      </c>
      <c r="GF72" s="80">
        <f t="shared" si="139"/>
        <v>0</v>
      </c>
      <c r="GG72" s="80">
        <f t="shared" si="139"/>
        <v>0</v>
      </c>
      <c r="GH72" s="80">
        <f t="shared" si="139"/>
        <v>0</v>
      </c>
      <c r="GI72" s="80">
        <f t="shared" si="139"/>
        <v>0</v>
      </c>
      <c r="GJ72" s="80">
        <f t="shared" si="139"/>
        <v>0</v>
      </c>
      <c r="GK72" s="80">
        <f t="shared" si="139"/>
        <v>0</v>
      </c>
      <c r="GL72" s="80">
        <f t="shared" si="139"/>
        <v>0</v>
      </c>
      <c r="GM72" s="80">
        <f t="shared" si="139"/>
        <v>0</v>
      </c>
      <c r="GN72" s="80">
        <f t="shared" si="139"/>
        <v>0</v>
      </c>
      <c r="GO72" s="80">
        <f t="shared" si="139"/>
        <v>0</v>
      </c>
      <c r="GP72" s="80">
        <f t="shared" si="115"/>
        <v>0</v>
      </c>
      <c r="GQ72" s="80">
        <f t="shared" si="115"/>
        <v>0</v>
      </c>
      <c r="GR72" s="80">
        <f t="shared" si="115"/>
        <v>0</v>
      </c>
      <c r="GS72" s="80">
        <f t="shared" si="115"/>
        <v>0</v>
      </c>
      <c r="GT72" s="80">
        <f t="shared" si="115"/>
        <v>0</v>
      </c>
      <c r="GU72" s="80">
        <f t="shared" si="115"/>
        <v>0</v>
      </c>
      <c r="GV72" s="80">
        <f t="shared" si="115"/>
        <v>0</v>
      </c>
      <c r="GW72" s="80">
        <f t="shared" si="115"/>
        <v>0</v>
      </c>
      <c r="GX72" s="80">
        <f t="shared" si="115"/>
        <v>0</v>
      </c>
      <c r="GY72" s="80">
        <f t="shared" si="115"/>
        <v>0</v>
      </c>
      <c r="GZ72" s="80">
        <f t="shared" si="115"/>
        <v>0</v>
      </c>
      <c r="HA72" s="80">
        <f t="shared" si="115"/>
        <v>0</v>
      </c>
      <c r="HB72" s="80">
        <f t="shared" si="115"/>
        <v>0</v>
      </c>
      <c r="HC72" s="80">
        <f t="shared" si="114"/>
        <v>0</v>
      </c>
      <c r="HD72" s="80">
        <f t="shared" si="114"/>
        <v>0</v>
      </c>
      <c r="HE72" s="80">
        <f t="shared" si="114"/>
        <v>0</v>
      </c>
      <c r="HF72" s="80">
        <f t="shared" si="114"/>
        <v>0</v>
      </c>
      <c r="HG72" s="80">
        <f t="shared" si="114"/>
        <v>0</v>
      </c>
      <c r="HH72" s="80">
        <f t="shared" si="114"/>
        <v>0</v>
      </c>
      <c r="HI72" s="80">
        <f t="shared" si="114"/>
        <v>0</v>
      </c>
      <c r="HJ72" s="80">
        <f t="shared" si="114"/>
        <v>0</v>
      </c>
      <c r="HK72" s="80">
        <f t="shared" si="114"/>
        <v>0</v>
      </c>
      <c r="HL72" s="80">
        <f t="shared" si="114"/>
        <v>0</v>
      </c>
      <c r="HM72" s="80">
        <f t="shared" si="114"/>
        <v>0</v>
      </c>
      <c r="HN72" s="80">
        <f t="shared" si="114"/>
        <v>0</v>
      </c>
      <c r="HO72" s="80">
        <f t="shared" si="114"/>
        <v>0</v>
      </c>
      <c r="HP72" s="80">
        <f t="shared" si="114"/>
        <v>0</v>
      </c>
      <c r="HQ72" s="80">
        <f t="shared" si="122"/>
        <v>0</v>
      </c>
      <c r="HR72" s="80">
        <f t="shared" si="122"/>
        <v>0</v>
      </c>
      <c r="HS72" s="80">
        <f t="shared" si="122"/>
        <v>0</v>
      </c>
      <c r="HT72" s="80">
        <f t="shared" si="116"/>
        <v>0</v>
      </c>
      <c r="HU72" s="80">
        <f t="shared" si="116"/>
        <v>0</v>
      </c>
      <c r="HV72" s="80">
        <f t="shared" si="116"/>
        <v>0</v>
      </c>
      <c r="HW72" s="80">
        <f t="shared" si="116"/>
        <v>0</v>
      </c>
      <c r="HX72" s="80">
        <f t="shared" si="116"/>
        <v>0</v>
      </c>
      <c r="HY72" s="80">
        <f t="shared" si="116"/>
        <v>0</v>
      </c>
      <c r="HZ72" s="80">
        <f t="shared" si="116"/>
        <v>0</v>
      </c>
      <c r="IA72" s="80">
        <f t="shared" si="116"/>
        <v>0</v>
      </c>
      <c r="IB72" s="80">
        <f t="shared" si="116"/>
        <v>0</v>
      </c>
      <c r="IC72" s="80">
        <f t="shared" si="116"/>
        <v>0</v>
      </c>
      <c r="ID72" s="80">
        <f t="shared" si="116"/>
        <v>0</v>
      </c>
      <c r="IE72" s="80">
        <f t="shared" si="116"/>
        <v>0</v>
      </c>
      <c r="IF72" s="80">
        <f t="shared" si="116"/>
        <v>0</v>
      </c>
      <c r="IG72" s="80">
        <f t="shared" si="116"/>
        <v>0</v>
      </c>
      <c r="IH72" s="80">
        <f t="shared" si="116"/>
        <v>0</v>
      </c>
      <c r="II72" s="80">
        <f t="shared" si="123"/>
        <v>0</v>
      </c>
      <c r="IJ72" s="80">
        <f t="shared" si="123"/>
        <v>0</v>
      </c>
      <c r="IK72" s="80">
        <f t="shared" si="123"/>
        <v>0</v>
      </c>
      <c r="IL72" s="80">
        <f t="shared" si="123"/>
        <v>0</v>
      </c>
      <c r="IM72" s="80">
        <f t="shared" si="123"/>
        <v>0</v>
      </c>
      <c r="IN72" s="80">
        <f t="shared" si="123"/>
        <v>0</v>
      </c>
      <c r="IO72" s="80">
        <f t="shared" si="123"/>
        <v>0</v>
      </c>
      <c r="IP72" s="80">
        <f t="shared" si="123"/>
        <v>0</v>
      </c>
      <c r="IQ72" s="80">
        <f t="shared" si="123"/>
        <v>0</v>
      </c>
      <c r="IR72" s="80">
        <f t="shared" si="123"/>
        <v>0</v>
      </c>
      <c r="IS72" s="80">
        <f t="shared" si="123"/>
        <v>0</v>
      </c>
      <c r="IT72" s="80">
        <f t="shared" si="123"/>
        <v>0</v>
      </c>
      <c r="IU72" s="80">
        <f t="shared" si="123"/>
        <v>0</v>
      </c>
      <c r="IV72" s="80">
        <f t="shared" si="123"/>
        <v>0</v>
      </c>
      <c r="IW72" s="80">
        <f t="shared" si="123"/>
        <v>0</v>
      </c>
      <c r="IX72" s="80">
        <f t="shared" si="123"/>
        <v>0</v>
      </c>
      <c r="IY72" s="80">
        <f t="shared" si="123"/>
        <v>0</v>
      </c>
      <c r="IZ72" s="80">
        <f t="shared" si="123"/>
        <v>0</v>
      </c>
      <c r="JA72" s="80">
        <f t="shared" si="123"/>
        <v>0</v>
      </c>
      <c r="JB72" s="80">
        <f t="shared" si="123"/>
        <v>0</v>
      </c>
      <c r="JC72" s="80">
        <f t="shared" si="123"/>
        <v>0</v>
      </c>
      <c r="JD72" s="80">
        <f t="shared" si="112"/>
        <v>0</v>
      </c>
      <c r="JE72" s="80">
        <f t="shared" si="112"/>
        <v>0</v>
      </c>
      <c r="JF72" s="80">
        <f t="shared" si="112"/>
        <v>0</v>
      </c>
      <c r="JG72" s="80">
        <f t="shared" si="112"/>
        <v>0</v>
      </c>
      <c r="JH72" s="80">
        <f t="shared" si="112"/>
        <v>0</v>
      </c>
      <c r="JI72" s="80">
        <f t="shared" si="112"/>
        <v>0</v>
      </c>
    </row>
    <row r="73" spans="5:269" x14ac:dyDescent="0.25">
      <c r="E73">
        <f t="shared" si="134"/>
        <v>69</v>
      </c>
      <c r="F73">
        <f t="shared" si="124"/>
        <v>0</v>
      </c>
      <c r="G73">
        <f t="shared" si="135"/>
        <v>156</v>
      </c>
      <c r="H73" s="86">
        <f t="shared" si="125"/>
        <v>1</v>
      </c>
      <c r="I73" s="80">
        <f t="shared" si="126"/>
        <v>0</v>
      </c>
      <c r="J73" s="80">
        <f t="shared" ref="J73:J112" si="140">-PMT($C$13,$C$12,$C$11*$C$8)*F73</f>
        <v>0</v>
      </c>
      <c r="K73">
        <f t="shared" si="127"/>
        <v>73</v>
      </c>
      <c r="L73">
        <f t="shared" si="128"/>
        <v>217</v>
      </c>
      <c r="M73">
        <f t="shared" si="136"/>
        <v>47849</v>
      </c>
      <c r="O73" s="80">
        <f t="shared" si="129"/>
        <v>0</v>
      </c>
      <c r="P73" s="80">
        <f t="shared" si="129"/>
        <v>0</v>
      </c>
      <c r="Q73" s="80">
        <f t="shared" si="129"/>
        <v>0</v>
      </c>
      <c r="R73" s="80">
        <f t="shared" si="129"/>
        <v>0</v>
      </c>
      <c r="S73" s="80">
        <f t="shared" si="129"/>
        <v>0</v>
      </c>
      <c r="T73" s="80">
        <f t="shared" si="129"/>
        <v>0</v>
      </c>
      <c r="U73" s="80">
        <f t="shared" si="129"/>
        <v>0</v>
      </c>
      <c r="V73" s="80">
        <f t="shared" si="129"/>
        <v>0</v>
      </c>
      <c r="W73" s="80">
        <f t="shared" si="129"/>
        <v>0</v>
      </c>
      <c r="X73" s="80">
        <f t="shared" si="129"/>
        <v>0</v>
      </c>
      <c r="Y73" s="80">
        <f t="shared" si="129"/>
        <v>0</v>
      </c>
      <c r="Z73" s="80">
        <f t="shared" si="129"/>
        <v>0</v>
      </c>
      <c r="AA73" s="80">
        <f t="shared" si="129"/>
        <v>0</v>
      </c>
      <c r="AB73" s="80">
        <f t="shared" si="129"/>
        <v>0</v>
      </c>
      <c r="AC73" s="80">
        <f t="shared" si="129"/>
        <v>0</v>
      </c>
      <c r="AD73" s="80">
        <f t="shared" si="129"/>
        <v>0</v>
      </c>
      <c r="AE73" s="80">
        <f t="shared" si="111"/>
        <v>0</v>
      </c>
      <c r="AF73" s="80">
        <f t="shared" si="111"/>
        <v>0</v>
      </c>
      <c r="AG73" s="80">
        <f t="shared" si="111"/>
        <v>0</v>
      </c>
      <c r="AH73" s="80">
        <f t="shared" si="111"/>
        <v>0</v>
      </c>
      <c r="AI73" s="80">
        <f t="shared" si="111"/>
        <v>0</v>
      </c>
      <c r="AJ73" s="80">
        <f t="shared" si="111"/>
        <v>0</v>
      </c>
      <c r="AK73" s="80">
        <f t="shared" si="111"/>
        <v>0</v>
      </c>
      <c r="AL73" s="80">
        <f t="shared" si="111"/>
        <v>0</v>
      </c>
      <c r="AM73" s="80">
        <f t="shared" si="111"/>
        <v>0</v>
      </c>
      <c r="AN73" s="80">
        <f t="shared" si="111"/>
        <v>0</v>
      </c>
      <c r="AO73" s="80">
        <f t="shared" si="111"/>
        <v>0</v>
      </c>
      <c r="AP73" s="80">
        <f t="shared" si="111"/>
        <v>0</v>
      </c>
      <c r="AQ73" s="80">
        <f t="shared" si="111"/>
        <v>0</v>
      </c>
      <c r="AR73" s="80">
        <f t="shared" si="111"/>
        <v>0</v>
      </c>
      <c r="AS73" s="80">
        <f t="shared" si="111"/>
        <v>0</v>
      </c>
      <c r="AT73" s="80">
        <f t="shared" si="111"/>
        <v>0</v>
      </c>
      <c r="AU73" s="80">
        <f t="shared" si="137"/>
        <v>0</v>
      </c>
      <c r="AV73" s="80">
        <f t="shared" si="137"/>
        <v>0</v>
      </c>
      <c r="AW73" s="80">
        <f t="shared" si="137"/>
        <v>0</v>
      </c>
      <c r="AX73" s="80">
        <f t="shared" si="137"/>
        <v>0</v>
      </c>
      <c r="AY73" s="80">
        <f t="shared" si="137"/>
        <v>0</v>
      </c>
      <c r="AZ73" s="80">
        <f t="shared" si="137"/>
        <v>0</v>
      </c>
      <c r="BA73" s="80">
        <f t="shared" si="137"/>
        <v>0</v>
      </c>
      <c r="BB73" s="80">
        <f t="shared" si="137"/>
        <v>0</v>
      </c>
      <c r="BC73" s="80">
        <f t="shared" si="137"/>
        <v>0</v>
      </c>
      <c r="BD73" s="80">
        <f t="shared" si="137"/>
        <v>0</v>
      </c>
      <c r="BE73" s="80">
        <f t="shared" si="137"/>
        <v>0</v>
      </c>
      <c r="BF73" s="80">
        <f t="shared" si="137"/>
        <v>0</v>
      </c>
      <c r="BG73" s="80">
        <f t="shared" si="137"/>
        <v>0</v>
      </c>
      <c r="BH73" s="80">
        <f t="shared" si="137"/>
        <v>0</v>
      </c>
      <c r="BI73" s="80">
        <f t="shared" si="137"/>
        <v>0</v>
      </c>
      <c r="BJ73" s="80">
        <f t="shared" si="137"/>
        <v>0</v>
      </c>
      <c r="BK73" s="80">
        <f t="shared" si="138"/>
        <v>0</v>
      </c>
      <c r="BL73" s="80">
        <f t="shared" si="138"/>
        <v>0</v>
      </c>
      <c r="BM73" s="80">
        <f t="shared" si="138"/>
        <v>0</v>
      </c>
      <c r="BN73" s="80">
        <f t="shared" si="138"/>
        <v>0</v>
      </c>
      <c r="BO73" s="80">
        <f t="shared" si="138"/>
        <v>0</v>
      </c>
      <c r="BP73" s="80">
        <f t="shared" si="138"/>
        <v>0</v>
      </c>
      <c r="BQ73" s="80">
        <f t="shared" si="138"/>
        <v>0</v>
      </c>
      <c r="BR73" s="80">
        <f t="shared" si="138"/>
        <v>0</v>
      </c>
      <c r="BS73" s="80">
        <f t="shared" si="138"/>
        <v>0</v>
      </c>
      <c r="BT73" s="80">
        <f t="shared" si="138"/>
        <v>0</v>
      </c>
      <c r="BU73" s="80">
        <f t="shared" si="138"/>
        <v>0</v>
      </c>
      <c r="BV73" s="80">
        <f t="shared" si="138"/>
        <v>0</v>
      </c>
      <c r="BW73" s="80">
        <f t="shared" si="138"/>
        <v>0</v>
      </c>
      <c r="BX73" s="80">
        <f t="shared" si="138"/>
        <v>0</v>
      </c>
      <c r="BY73" s="80">
        <f t="shared" si="138"/>
        <v>0</v>
      </c>
      <c r="BZ73" s="80">
        <f t="shared" si="138"/>
        <v>0</v>
      </c>
      <c r="CA73" s="80">
        <f t="shared" si="131"/>
        <v>0</v>
      </c>
      <c r="CB73" s="80">
        <f t="shared" si="131"/>
        <v>0</v>
      </c>
      <c r="CC73" s="80">
        <f t="shared" si="131"/>
        <v>0</v>
      </c>
      <c r="CD73" s="80">
        <f t="shared" si="131"/>
        <v>0</v>
      </c>
      <c r="CE73" s="80">
        <f t="shared" si="131"/>
        <v>0</v>
      </c>
      <c r="CF73" s="80">
        <f t="shared" si="131"/>
        <v>0</v>
      </c>
      <c r="CG73" s="80">
        <f t="shared" si="131"/>
        <v>0</v>
      </c>
      <c r="CH73" s="80">
        <f t="shared" si="131"/>
        <v>0</v>
      </c>
      <c r="CI73" s="80">
        <f t="shared" si="131"/>
        <v>0</v>
      </c>
      <c r="CJ73" s="80">
        <f t="shared" si="131"/>
        <v>0</v>
      </c>
      <c r="CK73" s="80">
        <f t="shared" si="131"/>
        <v>0</v>
      </c>
      <c r="CL73" s="80">
        <f t="shared" si="131"/>
        <v>0</v>
      </c>
      <c r="CM73" s="80">
        <f t="shared" si="131"/>
        <v>0</v>
      </c>
      <c r="CN73" s="80">
        <f t="shared" si="131"/>
        <v>0</v>
      </c>
      <c r="CO73" s="80">
        <f t="shared" si="131"/>
        <v>0</v>
      </c>
      <c r="CP73" s="80">
        <f t="shared" si="118"/>
        <v>0</v>
      </c>
      <c r="CQ73" s="80">
        <f t="shared" si="118"/>
        <v>0</v>
      </c>
      <c r="CR73" s="80">
        <f t="shared" si="118"/>
        <v>0</v>
      </c>
      <c r="CS73" s="80">
        <f t="shared" si="118"/>
        <v>0</v>
      </c>
      <c r="CT73" s="80">
        <f t="shared" si="118"/>
        <v>0</v>
      </c>
      <c r="CU73" s="80">
        <f t="shared" si="118"/>
        <v>0</v>
      </c>
      <c r="CV73" s="80">
        <f t="shared" si="118"/>
        <v>0</v>
      </c>
      <c r="CW73" s="80">
        <f t="shared" si="118"/>
        <v>0</v>
      </c>
      <c r="CX73" s="80">
        <f t="shared" si="118"/>
        <v>0</v>
      </c>
      <c r="CY73" s="80">
        <f t="shared" si="118"/>
        <v>0</v>
      </c>
      <c r="CZ73" s="80">
        <f t="shared" si="118"/>
        <v>0</v>
      </c>
      <c r="DA73" s="80">
        <f t="shared" si="118"/>
        <v>0</v>
      </c>
      <c r="DB73" s="80">
        <f t="shared" si="118"/>
        <v>0</v>
      </c>
      <c r="DC73" s="80">
        <f t="shared" si="118"/>
        <v>0</v>
      </c>
      <c r="DD73" s="80">
        <f t="shared" si="118"/>
        <v>0</v>
      </c>
      <c r="DE73" s="80">
        <f t="shared" si="132"/>
        <v>0</v>
      </c>
      <c r="DF73" s="80">
        <f t="shared" si="132"/>
        <v>0</v>
      </c>
      <c r="DG73" s="80">
        <f t="shared" si="132"/>
        <v>0</v>
      </c>
      <c r="DH73" s="80">
        <f t="shared" si="132"/>
        <v>0</v>
      </c>
      <c r="DI73" s="80">
        <f t="shared" si="132"/>
        <v>0</v>
      </c>
      <c r="DJ73" s="80">
        <f t="shared" si="132"/>
        <v>0</v>
      </c>
      <c r="DK73" s="80">
        <f t="shared" si="132"/>
        <v>0</v>
      </c>
      <c r="DL73" s="80">
        <f t="shared" si="132"/>
        <v>0</v>
      </c>
      <c r="DM73" s="80">
        <f t="shared" si="132"/>
        <v>0</v>
      </c>
      <c r="DN73" s="80">
        <f t="shared" si="132"/>
        <v>0</v>
      </c>
      <c r="DO73" s="80">
        <f t="shared" si="132"/>
        <v>0</v>
      </c>
      <c r="DP73" s="80">
        <f t="shared" si="132"/>
        <v>0</v>
      </c>
      <c r="DQ73" s="80">
        <f t="shared" si="132"/>
        <v>0</v>
      </c>
      <c r="DR73" s="80">
        <f t="shared" si="132"/>
        <v>0</v>
      </c>
      <c r="DS73" s="80">
        <f t="shared" si="132"/>
        <v>0</v>
      </c>
      <c r="DT73" s="80">
        <f t="shared" si="132"/>
        <v>0</v>
      </c>
      <c r="DU73" s="80">
        <f t="shared" si="119"/>
        <v>0</v>
      </c>
      <c r="DV73" s="80">
        <f t="shared" si="119"/>
        <v>0</v>
      </c>
      <c r="DW73" s="80">
        <f t="shared" si="119"/>
        <v>0</v>
      </c>
      <c r="DX73" s="80">
        <f t="shared" si="119"/>
        <v>0</v>
      </c>
      <c r="DY73" s="80">
        <f t="shared" si="119"/>
        <v>0</v>
      </c>
      <c r="DZ73" s="80">
        <f t="shared" si="119"/>
        <v>0</v>
      </c>
      <c r="EA73" s="80">
        <f t="shared" si="119"/>
        <v>0</v>
      </c>
      <c r="EB73" s="80">
        <f t="shared" si="119"/>
        <v>0</v>
      </c>
      <c r="EC73" s="80">
        <f t="shared" si="119"/>
        <v>0</v>
      </c>
      <c r="ED73" s="80">
        <f t="shared" si="119"/>
        <v>0</v>
      </c>
      <c r="EE73" s="80">
        <f t="shared" si="119"/>
        <v>0</v>
      </c>
      <c r="EF73" s="80">
        <f t="shared" si="119"/>
        <v>0</v>
      </c>
      <c r="EG73" s="80">
        <f t="shared" si="119"/>
        <v>0</v>
      </c>
      <c r="EH73" s="80">
        <f t="shared" si="119"/>
        <v>0</v>
      </c>
      <c r="EI73" s="80">
        <f t="shared" si="119"/>
        <v>0</v>
      </c>
      <c r="EJ73" s="80">
        <f t="shared" si="120"/>
        <v>0</v>
      </c>
      <c r="EK73" s="80">
        <f t="shared" si="120"/>
        <v>0</v>
      </c>
      <c r="EL73" s="80">
        <f t="shared" si="120"/>
        <v>0</v>
      </c>
      <c r="EM73" s="80">
        <f t="shared" si="120"/>
        <v>0</v>
      </c>
      <c r="EN73" s="80">
        <f t="shared" si="120"/>
        <v>0</v>
      </c>
      <c r="EO73" s="80">
        <f t="shared" si="120"/>
        <v>0</v>
      </c>
      <c r="EP73" s="80">
        <f t="shared" si="120"/>
        <v>0</v>
      </c>
      <c r="EQ73" s="80">
        <f t="shared" si="120"/>
        <v>0</v>
      </c>
      <c r="ER73" s="80">
        <f t="shared" si="120"/>
        <v>0</v>
      </c>
      <c r="ES73" s="80">
        <f t="shared" si="120"/>
        <v>0</v>
      </c>
      <c r="ET73" s="80">
        <f t="shared" si="120"/>
        <v>0</v>
      </c>
      <c r="EU73" s="80">
        <f t="shared" si="120"/>
        <v>0</v>
      </c>
      <c r="EV73" s="80">
        <f t="shared" si="120"/>
        <v>0</v>
      </c>
      <c r="EW73" s="80">
        <f t="shared" si="120"/>
        <v>0</v>
      </c>
      <c r="EX73" s="80">
        <f t="shared" si="120"/>
        <v>0</v>
      </c>
      <c r="EY73" s="80">
        <f t="shared" si="120"/>
        <v>0</v>
      </c>
      <c r="EZ73" s="80">
        <f t="shared" si="121"/>
        <v>0</v>
      </c>
      <c r="FA73" s="80">
        <f t="shared" si="121"/>
        <v>0</v>
      </c>
      <c r="FB73" s="80">
        <f t="shared" si="121"/>
        <v>0</v>
      </c>
      <c r="FC73" s="80">
        <f t="shared" si="121"/>
        <v>0</v>
      </c>
      <c r="FD73" s="80">
        <f t="shared" si="121"/>
        <v>0</v>
      </c>
      <c r="FE73" s="80">
        <f t="shared" si="121"/>
        <v>0</v>
      </c>
      <c r="FF73" s="80">
        <f t="shared" si="121"/>
        <v>0</v>
      </c>
      <c r="FG73" s="80">
        <f t="shared" si="121"/>
        <v>0</v>
      </c>
      <c r="FH73" s="80">
        <f t="shared" si="121"/>
        <v>0</v>
      </c>
      <c r="FI73" s="80">
        <f t="shared" si="121"/>
        <v>0</v>
      </c>
      <c r="FJ73" s="80">
        <f t="shared" si="133"/>
        <v>0</v>
      </c>
      <c r="FK73" s="80">
        <f t="shared" si="133"/>
        <v>0</v>
      </c>
      <c r="FL73" s="80">
        <f t="shared" si="133"/>
        <v>0</v>
      </c>
      <c r="FM73" s="80">
        <f t="shared" si="133"/>
        <v>0</v>
      </c>
      <c r="FN73" s="80">
        <f t="shared" si="133"/>
        <v>0</v>
      </c>
      <c r="FO73" s="80">
        <f t="shared" si="133"/>
        <v>0</v>
      </c>
      <c r="FP73" s="80">
        <f t="shared" si="133"/>
        <v>0</v>
      </c>
      <c r="FQ73" s="80">
        <f t="shared" si="133"/>
        <v>0</v>
      </c>
      <c r="FR73" s="80">
        <f t="shared" si="133"/>
        <v>0</v>
      </c>
      <c r="FS73" s="80">
        <f t="shared" si="133"/>
        <v>0</v>
      </c>
      <c r="FT73" s="80">
        <f t="shared" si="133"/>
        <v>0</v>
      </c>
      <c r="FU73" s="80">
        <f t="shared" si="133"/>
        <v>0</v>
      </c>
      <c r="FV73" s="80">
        <f t="shared" si="133"/>
        <v>0</v>
      </c>
      <c r="FW73" s="80">
        <f t="shared" si="133"/>
        <v>0</v>
      </c>
      <c r="FX73" s="80">
        <f t="shared" si="133"/>
        <v>0</v>
      </c>
      <c r="FY73" s="80">
        <f t="shared" si="133"/>
        <v>0</v>
      </c>
      <c r="FZ73" s="80">
        <f t="shared" si="139"/>
        <v>0</v>
      </c>
      <c r="GA73" s="80">
        <f t="shared" si="139"/>
        <v>0</v>
      </c>
      <c r="GB73" s="80">
        <f t="shared" si="139"/>
        <v>0</v>
      </c>
      <c r="GC73" s="80">
        <f t="shared" si="139"/>
        <v>0</v>
      </c>
      <c r="GD73" s="80">
        <f t="shared" si="139"/>
        <v>0</v>
      </c>
      <c r="GE73" s="80">
        <f t="shared" si="139"/>
        <v>0</v>
      </c>
      <c r="GF73" s="80">
        <f t="shared" si="139"/>
        <v>0</v>
      </c>
      <c r="GG73" s="80">
        <f t="shared" si="139"/>
        <v>0</v>
      </c>
      <c r="GH73" s="80">
        <f t="shared" si="139"/>
        <v>0</v>
      </c>
      <c r="GI73" s="80">
        <f t="shared" si="139"/>
        <v>0</v>
      </c>
      <c r="GJ73" s="80">
        <f t="shared" si="139"/>
        <v>0</v>
      </c>
      <c r="GK73" s="80">
        <f t="shared" si="139"/>
        <v>0</v>
      </c>
      <c r="GL73" s="80">
        <f t="shared" si="139"/>
        <v>0</v>
      </c>
      <c r="GM73" s="80">
        <f t="shared" si="139"/>
        <v>0</v>
      </c>
      <c r="GN73" s="80">
        <f t="shared" si="139"/>
        <v>0</v>
      </c>
      <c r="GO73" s="80">
        <f t="shared" si="139"/>
        <v>0</v>
      </c>
      <c r="GP73" s="80">
        <f t="shared" si="115"/>
        <v>0</v>
      </c>
      <c r="GQ73" s="80">
        <f t="shared" si="115"/>
        <v>0</v>
      </c>
      <c r="GR73" s="80">
        <f t="shared" si="115"/>
        <v>0</v>
      </c>
      <c r="GS73" s="80">
        <f t="shared" si="115"/>
        <v>0</v>
      </c>
      <c r="GT73" s="80">
        <f t="shared" si="115"/>
        <v>0</v>
      </c>
      <c r="GU73" s="80">
        <f t="shared" si="115"/>
        <v>0</v>
      </c>
      <c r="GV73" s="80">
        <f t="shared" si="115"/>
        <v>0</v>
      </c>
      <c r="GW73" s="80">
        <f t="shared" si="115"/>
        <v>0</v>
      </c>
      <c r="GX73" s="80">
        <f t="shared" si="115"/>
        <v>0</v>
      </c>
      <c r="GY73" s="80">
        <f t="shared" si="115"/>
        <v>0</v>
      </c>
      <c r="GZ73" s="80">
        <f t="shared" si="115"/>
        <v>0</v>
      </c>
      <c r="HA73" s="80">
        <f t="shared" si="115"/>
        <v>0</v>
      </c>
      <c r="HB73" s="80">
        <f t="shared" si="115"/>
        <v>0</v>
      </c>
      <c r="HC73" s="80">
        <f t="shared" si="114"/>
        <v>0</v>
      </c>
      <c r="HD73" s="80">
        <f t="shared" si="114"/>
        <v>0</v>
      </c>
      <c r="HE73" s="80">
        <f t="shared" si="114"/>
        <v>0</v>
      </c>
      <c r="HF73" s="80">
        <f t="shared" si="114"/>
        <v>0</v>
      </c>
      <c r="HG73" s="80">
        <f t="shared" si="114"/>
        <v>0</v>
      </c>
      <c r="HH73" s="80">
        <f t="shared" si="114"/>
        <v>0</v>
      </c>
      <c r="HI73" s="80">
        <f t="shared" si="114"/>
        <v>0</v>
      </c>
      <c r="HJ73" s="80">
        <f t="shared" si="114"/>
        <v>0</v>
      </c>
      <c r="HK73" s="80">
        <f t="shared" si="114"/>
        <v>0</v>
      </c>
      <c r="HL73" s="80">
        <f t="shared" si="114"/>
        <v>0</v>
      </c>
      <c r="HM73" s="80">
        <f t="shared" si="114"/>
        <v>0</v>
      </c>
      <c r="HN73" s="80">
        <f t="shared" si="114"/>
        <v>0</v>
      </c>
      <c r="HO73" s="80">
        <f t="shared" si="114"/>
        <v>0</v>
      </c>
      <c r="HP73" s="80">
        <f t="shared" si="114"/>
        <v>0</v>
      </c>
      <c r="HQ73" s="80">
        <f t="shared" si="122"/>
        <v>0</v>
      </c>
      <c r="HR73" s="80">
        <f t="shared" si="122"/>
        <v>0</v>
      </c>
      <c r="HS73" s="80">
        <f t="shared" si="122"/>
        <v>0</v>
      </c>
      <c r="HT73" s="80">
        <f t="shared" si="116"/>
        <v>0</v>
      </c>
      <c r="HU73" s="80">
        <f t="shared" si="116"/>
        <v>0</v>
      </c>
      <c r="HV73" s="80">
        <f t="shared" si="116"/>
        <v>0</v>
      </c>
      <c r="HW73" s="80">
        <f t="shared" si="116"/>
        <v>0</v>
      </c>
      <c r="HX73" s="80">
        <f t="shared" si="116"/>
        <v>0</v>
      </c>
      <c r="HY73" s="80">
        <f t="shared" si="116"/>
        <v>0</v>
      </c>
      <c r="HZ73" s="80">
        <f t="shared" si="116"/>
        <v>0</v>
      </c>
      <c r="IA73" s="80">
        <f t="shared" si="116"/>
        <v>0</v>
      </c>
      <c r="IB73" s="80">
        <f t="shared" si="116"/>
        <v>0</v>
      </c>
      <c r="IC73" s="80">
        <f t="shared" si="116"/>
        <v>0</v>
      </c>
      <c r="ID73" s="80">
        <f t="shared" si="116"/>
        <v>0</v>
      </c>
      <c r="IE73" s="80">
        <f t="shared" si="116"/>
        <v>0</v>
      </c>
      <c r="IF73" s="80">
        <f t="shared" si="116"/>
        <v>0</v>
      </c>
      <c r="IG73" s="80">
        <f t="shared" si="116"/>
        <v>0</v>
      </c>
      <c r="IH73" s="80">
        <f t="shared" si="116"/>
        <v>0</v>
      </c>
      <c r="II73" s="80">
        <f t="shared" si="123"/>
        <v>0</v>
      </c>
      <c r="IJ73" s="80">
        <f t="shared" si="123"/>
        <v>0</v>
      </c>
      <c r="IK73" s="80">
        <f t="shared" si="123"/>
        <v>0</v>
      </c>
      <c r="IL73" s="80">
        <f t="shared" si="123"/>
        <v>0</v>
      </c>
      <c r="IM73" s="80">
        <f t="shared" si="123"/>
        <v>0</v>
      </c>
      <c r="IN73" s="80">
        <f t="shared" si="123"/>
        <v>0</v>
      </c>
      <c r="IO73" s="80">
        <f t="shared" si="123"/>
        <v>0</v>
      </c>
      <c r="IP73" s="80">
        <f t="shared" si="123"/>
        <v>0</v>
      </c>
      <c r="IQ73" s="80">
        <f t="shared" si="123"/>
        <v>0</v>
      </c>
      <c r="IR73" s="80">
        <f t="shared" si="123"/>
        <v>0</v>
      </c>
      <c r="IS73" s="80">
        <f t="shared" si="123"/>
        <v>0</v>
      </c>
      <c r="IT73" s="80">
        <f t="shared" si="123"/>
        <v>0</v>
      </c>
      <c r="IU73" s="80">
        <f t="shared" si="123"/>
        <v>0</v>
      </c>
      <c r="IV73" s="80">
        <f t="shared" si="123"/>
        <v>0</v>
      </c>
      <c r="IW73" s="80">
        <f t="shared" si="123"/>
        <v>0</v>
      </c>
      <c r="IX73" s="80">
        <f t="shared" si="123"/>
        <v>0</v>
      </c>
      <c r="IY73" s="80">
        <f t="shared" si="123"/>
        <v>0</v>
      </c>
      <c r="IZ73" s="80">
        <f t="shared" si="123"/>
        <v>0</v>
      </c>
      <c r="JA73" s="80">
        <f t="shared" si="123"/>
        <v>0</v>
      </c>
      <c r="JB73" s="80">
        <f t="shared" si="123"/>
        <v>0</v>
      </c>
      <c r="JC73" s="80">
        <f t="shared" si="123"/>
        <v>0</v>
      </c>
      <c r="JD73" s="80">
        <f t="shared" si="112"/>
        <v>0</v>
      </c>
      <c r="JE73" s="80">
        <f t="shared" si="112"/>
        <v>0</v>
      </c>
      <c r="JF73" s="80">
        <f t="shared" si="112"/>
        <v>0</v>
      </c>
      <c r="JG73" s="80">
        <f t="shared" si="112"/>
        <v>0</v>
      </c>
      <c r="JH73" s="80">
        <f t="shared" si="112"/>
        <v>0</v>
      </c>
      <c r="JI73" s="80">
        <f t="shared" si="112"/>
        <v>0</v>
      </c>
    </row>
    <row r="74" spans="5:269" x14ac:dyDescent="0.25">
      <c r="E74">
        <f t="shared" si="134"/>
        <v>70</v>
      </c>
      <c r="F74">
        <f t="shared" si="124"/>
        <v>0</v>
      </c>
      <c r="G74">
        <f t="shared" si="135"/>
        <v>156</v>
      </c>
      <c r="H74" s="86">
        <f t="shared" si="125"/>
        <v>1</v>
      </c>
      <c r="I74" s="80">
        <f t="shared" si="126"/>
        <v>0</v>
      </c>
      <c r="J74" s="80">
        <f t="shared" si="140"/>
        <v>0</v>
      </c>
      <c r="K74">
        <f t="shared" si="127"/>
        <v>74</v>
      </c>
      <c r="L74">
        <f t="shared" si="128"/>
        <v>218</v>
      </c>
      <c r="M74">
        <f t="shared" si="136"/>
        <v>47880</v>
      </c>
      <c r="O74" s="80">
        <f t="shared" si="129"/>
        <v>0</v>
      </c>
      <c r="P74" s="80">
        <f t="shared" si="129"/>
        <v>0</v>
      </c>
      <c r="Q74" s="80">
        <f t="shared" si="129"/>
        <v>0</v>
      </c>
      <c r="R74" s="80">
        <f t="shared" si="129"/>
        <v>0</v>
      </c>
      <c r="S74" s="80">
        <f t="shared" si="129"/>
        <v>0</v>
      </c>
      <c r="T74" s="80">
        <f t="shared" si="129"/>
        <v>0</v>
      </c>
      <c r="U74" s="80">
        <f t="shared" si="129"/>
        <v>0</v>
      </c>
      <c r="V74" s="80">
        <f t="shared" si="129"/>
        <v>0</v>
      </c>
      <c r="W74" s="80">
        <f t="shared" si="129"/>
        <v>0</v>
      </c>
      <c r="X74" s="80">
        <f t="shared" si="129"/>
        <v>0</v>
      </c>
      <c r="Y74" s="80">
        <f t="shared" si="129"/>
        <v>0</v>
      </c>
      <c r="Z74" s="80">
        <f t="shared" si="129"/>
        <v>0</v>
      </c>
      <c r="AA74" s="80">
        <f t="shared" si="129"/>
        <v>0</v>
      </c>
      <c r="AB74" s="80">
        <f t="shared" si="129"/>
        <v>0</v>
      </c>
      <c r="AC74" s="80">
        <f t="shared" si="129"/>
        <v>0</v>
      </c>
      <c r="AD74" s="80">
        <f t="shared" si="129"/>
        <v>0</v>
      </c>
      <c r="AE74" s="80">
        <f t="shared" si="111"/>
        <v>0</v>
      </c>
      <c r="AF74" s="80">
        <f t="shared" si="111"/>
        <v>0</v>
      </c>
      <c r="AG74" s="80">
        <f t="shared" si="111"/>
        <v>0</v>
      </c>
      <c r="AH74" s="80">
        <f t="shared" si="111"/>
        <v>0</v>
      </c>
      <c r="AI74" s="80">
        <f t="shared" si="111"/>
        <v>0</v>
      </c>
      <c r="AJ74" s="80">
        <f t="shared" si="111"/>
        <v>0</v>
      </c>
      <c r="AK74" s="80">
        <f t="shared" si="111"/>
        <v>0</v>
      </c>
      <c r="AL74" s="80">
        <f t="shared" si="111"/>
        <v>0</v>
      </c>
      <c r="AM74" s="80">
        <f t="shared" si="111"/>
        <v>0</v>
      </c>
      <c r="AN74" s="80">
        <f t="shared" si="111"/>
        <v>0</v>
      </c>
      <c r="AO74" s="80">
        <f t="shared" si="111"/>
        <v>0</v>
      </c>
      <c r="AP74" s="80">
        <f t="shared" si="111"/>
        <v>0</v>
      </c>
      <c r="AQ74" s="80">
        <f t="shared" si="111"/>
        <v>0</v>
      </c>
      <c r="AR74" s="80">
        <f t="shared" si="111"/>
        <v>0</v>
      </c>
      <c r="AS74" s="80">
        <f t="shared" si="111"/>
        <v>0</v>
      </c>
      <c r="AT74" s="80">
        <f t="shared" si="111"/>
        <v>0</v>
      </c>
      <c r="AU74" s="80">
        <f t="shared" si="137"/>
        <v>0</v>
      </c>
      <c r="AV74" s="80">
        <f t="shared" si="137"/>
        <v>0</v>
      </c>
      <c r="AW74" s="80">
        <f t="shared" si="137"/>
        <v>0</v>
      </c>
      <c r="AX74" s="80">
        <f t="shared" si="137"/>
        <v>0</v>
      </c>
      <c r="AY74" s="80">
        <f t="shared" si="137"/>
        <v>0</v>
      </c>
      <c r="AZ74" s="80">
        <f t="shared" si="137"/>
        <v>0</v>
      </c>
      <c r="BA74" s="80">
        <f t="shared" si="137"/>
        <v>0</v>
      </c>
      <c r="BB74" s="80">
        <f t="shared" si="137"/>
        <v>0</v>
      </c>
      <c r="BC74" s="80">
        <f t="shared" si="137"/>
        <v>0</v>
      </c>
      <c r="BD74" s="80">
        <f t="shared" si="137"/>
        <v>0</v>
      </c>
      <c r="BE74" s="80">
        <f t="shared" si="137"/>
        <v>0</v>
      </c>
      <c r="BF74" s="80">
        <f t="shared" si="137"/>
        <v>0</v>
      </c>
      <c r="BG74" s="80">
        <f t="shared" si="137"/>
        <v>0</v>
      </c>
      <c r="BH74" s="80">
        <f t="shared" si="137"/>
        <v>0</v>
      </c>
      <c r="BI74" s="80">
        <f t="shared" si="137"/>
        <v>0</v>
      </c>
      <c r="BJ74" s="80">
        <f t="shared" si="137"/>
        <v>0</v>
      </c>
      <c r="BK74" s="80">
        <f t="shared" si="138"/>
        <v>0</v>
      </c>
      <c r="BL74" s="80">
        <f t="shared" si="138"/>
        <v>0</v>
      </c>
      <c r="BM74" s="80">
        <f t="shared" si="138"/>
        <v>0</v>
      </c>
      <c r="BN74" s="80">
        <f t="shared" si="138"/>
        <v>0</v>
      </c>
      <c r="BO74" s="80">
        <f t="shared" si="138"/>
        <v>0</v>
      </c>
      <c r="BP74" s="80">
        <f t="shared" si="138"/>
        <v>0</v>
      </c>
      <c r="BQ74" s="80">
        <f t="shared" si="138"/>
        <v>0</v>
      </c>
      <c r="BR74" s="80">
        <f t="shared" si="138"/>
        <v>0</v>
      </c>
      <c r="BS74" s="80">
        <f t="shared" si="138"/>
        <v>0</v>
      </c>
      <c r="BT74" s="80">
        <f t="shared" si="138"/>
        <v>0</v>
      </c>
      <c r="BU74" s="80">
        <f t="shared" si="138"/>
        <v>0</v>
      </c>
      <c r="BV74" s="80">
        <f t="shared" si="138"/>
        <v>0</v>
      </c>
      <c r="BW74" s="80">
        <f t="shared" si="138"/>
        <v>0</v>
      </c>
      <c r="BX74" s="80">
        <f t="shared" si="138"/>
        <v>0</v>
      </c>
      <c r="BY74" s="80">
        <f t="shared" si="138"/>
        <v>0</v>
      </c>
      <c r="BZ74" s="80">
        <f t="shared" si="138"/>
        <v>0</v>
      </c>
      <c r="CA74" s="80">
        <f t="shared" si="131"/>
        <v>0</v>
      </c>
      <c r="CB74" s="80">
        <f t="shared" si="131"/>
        <v>0</v>
      </c>
      <c r="CC74" s="80">
        <f t="shared" si="131"/>
        <v>0</v>
      </c>
      <c r="CD74" s="80">
        <f t="shared" si="131"/>
        <v>0</v>
      </c>
      <c r="CE74" s="80">
        <f t="shared" si="131"/>
        <v>0</v>
      </c>
      <c r="CF74" s="80">
        <f t="shared" si="131"/>
        <v>0</v>
      </c>
      <c r="CG74" s="80">
        <f t="shared" si="131"/>
        <v>0</v>
      </c>
      <c r="CH74" s="80">
        <f t="shared" si="131"/>
        <v>0</v>
      </c>
      <c r="CI74" s="80">
        <f t="shared" si="131"/>
        <v>0</v>
      </c>
      <c r="CJ74" s="80">
        <f t="shared" si="131"/>
        <v>0</v>
      </c>
      <c r="CK74" s="80">
        <f t="shared" si="131"/>
        <v>0</v>
      </c>
      <c r="CL74" s="80">
        <f t="shared" si="131"/>
        <v>0</v>
      </c>
      <c r="CM74" s="80">
        <f t="shared" si="131"/>
        <v>0</v>
      </c>
      <c r="CN74" s="80">
        <f t="shared" si="131"/>
        <v>0</v>
      </c>
      <c r="CO74" s="80">
        <f t="shared" si="131"/>
        <v>0</v>
      </c>
      <c r="CP74" s="80">
        <f t="shared" si="118"/>
        <v>0</v>
      </c>
      <c r="CQ74" s="80">
        <f t="shared" si="118"/>
        <v>0</v>
      </c>
      <c r="CR74" s="80">
        <f t="shared" si="118"/>
        <v>0</v>
      </c>
      <c r="CS74" s="80">
        <f t="shared" si="118"/>
        <v>0</v>
      </c>
      <c r="CT74" s="80">
        <f t="shared" si="118"/>
        <v>0</v>
      </c>
      <c r="CU74" s="80">
        <f t="shared" si="118"/>
        <v>0</v>
      </c>
      <c r="CV74" s="80">
        <f t="shared" si="118"/>
        <v>0</v>
      </c>
      <c r="CW74" s="80">
        <f t="shared" si="118"/>
        <v>0</v>
      </c>
      <c r="CX74" s="80">
        <f t="shared" si="118"/>
        <v>0</v>
      </c>
      <c r="CY74" s="80">
        <f t="shared" si="118"/>
        <v>0</v>
      </c>
      <c r="CZ74" s="80">
        <f t="shared" si="118"/>
        <v>0</v>
      </c>
      <c r="DA74" s="80">
        <f t="shared" si="118"/>
        <v>0</v>
      </c>
      <c r="DB74" s="80">
        <f t="shared" si="118"/>
        <v>0</v>
      </c>
      <c r="DC74" s="80">
        <f t="shared" si="118"/>
        <v>0</v>
      </c>
      <c r="DD74" s="80">
        <f t="shared" si="118"/>
        <v>0</v>
      </c>
      <c r="DE74" s="80">
        <f t="shared" si="132"/>
        <v>0</v>
      </c>
      <c r="DF74" s="80">
        <f t="shared" si="132"/>
        <v>0</v>
      </c>
      <c r="DG74" s="80">
        <f t="shared" si="132"/>
        <v>0</v>
      </c>
      <c r="DH74" s="80">
        <f t="shared" si="132"/>
        <v>0</v>
      </c>
      <c r="DI74" s="80">
        <f t="shared" si="132"/>
        <v>0</v>
      </c>
      <c r="DJ74" s="80">
        <f t="shared" si="132"/>
        <v>0</v>
      </c>
      <c r="DK74" s="80">
        <f t="shared" si="132"/>
        <v>0</v>
      </c>
      <c r="DL74" s="80">
        <f t="shared" si="132"/>
        <v>0</v>
      </c>
      <c r="DM74" s="80">
        <f t="shared" si="132"/>
        <v>0</v>
      </c>
      <c r="DN74" s="80">
        <f t="shared" si="132"/>
        <v>0</v>
      </c>
      <c r="DO74" s="80">
        <f t="shared" si="132"/>
        <v>0</v>
      </c>
      <c r="DP74" s="80">
        <f t="shared" si="132"/>
        <v>0</v>
      </c>
      <c r="DQ74" s="80">
        <f t="shared" si="132"/>
        <v>0</v>
      </c>
      <c r="DR74" s="80">
        <f t="shared" si="132"/>
        <v>0</v>
      </c>
      <c r="DS74" s="80">
        <f t="shared" si="132"/>
        <v>0</v>
      </c>
      <c r="DT74" s="80">
        <f t="shared" si="132"/>
        <v>0</v>
      </c>
      <c r="DU74" s="80">
        <f t="shared" si="119"/>
        <v>0</v>
      </c>
      <c r="DV74" s="80">
        <f t="shared" si="119"/>
        <v>0</v>
      </c>
      <c r="DW74" s="80">
        <f t="shared" si="119"/>
        <v>0</v>
      </c>
      <c r="DX74" s="80">
        <f t="shared" si="119"/>
        <v>0</v>
      </c>
      <c r="DY74" s="80">
        <f t="shared" si="119"/>
        <v>0</v>
      </c>
      <c r="DZ74" s="80">
        <f t="shared" si="119"/>
        <v>0</v>
      </c>
      <c r="EA74" s="80">
        <f t="shared" si="119"/>
        <v>0</v>
      </c>
      <c r="EB74" s="80">
        <f t="shared" si="119"/>
        <v>0</v>
      </c>
      <c r="EC74" s="80">
        <f t="shared" si="119"/>
        <v>0</v>
      </c>
      <c r="ED74" s="80">
        <f t="shared" si="119"/>
        <v>0</v>
      </c>
      <c r="EE74" s="80">
        <f t="shared" si="119"/>
        <v>0</v>
      </c>
      <c r="EF74" s="80">
        <f t="shared" si="119"/>
        <v>0</v>
      </c>
      <c r="EG74" s="80">
        <f t="shared" si="119"/>
        <v>0</v>
      </c>
      <c r="EH74" s="80">
        <f t="shared" si="119"/>
        <v>0</v>
      </c>
      <c r="EI74" s="80">
        <f t="shared" si="119"/>
        <v>0</v>
      </c>
      <c r="EJ74" s="80">
        <f t="shared" si="120"/>
        <v>0</v>
      </c>
      <c r="EK74" s="80">
        <f t="shared" si="120"/>
        <v>0</v>
      </c>
      <c r="EL74" s="80">
        <f t="shared" si="120"/>
        <v>0</v>
      </c>
      <c r="EM74" s="80">
        <f t="shared" si="120"/>
        <v>0</v>
      </c>
      <c r="EN74" s="80">
        <f t="shared" si="120"/>
        <v>0</v>
      </c>
      <c r="EO74" s="80">
        <f t="shared" si="120"/>
        <v>0</v>
      </c>
      <c r="EP74" s="80">
        <f t="shared" si="120"/>
        <v>0</v>
      </c>
      <c r="EQ74" s="80">
        <f t="shared" si="120"/>
        <v>0</v>
      </c>
      <c r="ER74" s="80">
        <f t="shared" si="120"/>
        <v>0</v>
      </c>
      <c r="ES74" s="80">
        <f t="shared" si="120"/>
        <v>0</v>
      </c>
      <c r="ET74" s="80">
        <f t="shared" si="120"/>
        <v>0</v>
      </c>
      <c r="EU74" s="80">
        <f t="shared" si="120"/>
        <v>0</v>
      </c>
      <c r="EV74" s="80">
        <f t="shared" si="120"/>
        <v>0</v>
      </c>
      <c r="EW74" s="80">
        <f t="shared" si="120"/>
        <v>0</v>
      </c>
      <c r="EX74" s="80">
        <f t="shared" si="120"/>
        <v>0</v>
      </c>
      <c r="EY74" s="80">
        <f t="shared" si="120"/>
        <v>0</v>
      </c>
      <c r="EZ74" s="80">
        <f t="shared" si="121"/>
        <v>0</v>
      </c>
      <c r="FA74" s="80">
        <f t="shared" si="121"/>
        <v>0</v>
      </c>
      <c r="FB74" s="80">
        <f t="shared" si="121"/>
        <v>0</v>
      </c>
      <c r="FC74" s="80">
        <f t="shared" si="121"/>
        <v>0</v>
      </c>
      <c r="FD74" s="80">
        <f t="shared" si="121"/>
        <v>0</v>
      </c>
      <c r="FE74" s="80">
        <f t="shared" si="121"/>
        <v>0</v>
      </c>
      <c r="FF74" s="80">
        <f t="shared" si="121"/>
        <v>0</v>
      </c>
      <c r="FG74" s="80">
        <f t="shared" si="121"/>
        <v>0</v>
      </c>
      <c r="FH74" s="80">
        <f t="shared" si="121"/>
        <v>0</v>
      </c>
      <c r="FI74" s="80">
        <f t="shared" si="121"/>
        <v>0</v>
      </c>
      <c r="FJ74" s="80">
        <f t="shared" si="133"/>
        <v>0</v>
      </c>
      <c r="FK74" s="80">
        <f t="shared" si="133"/>
        <v>0</v>
      </c>
      <c r="FL74" s="80">
        <f t="shared" si="133"/>
        <v>0</v>
      </c>
      <c r="FM74" s="80">
        <f t="shared" si="133"/>
        <v>0</v>
      </c>
      <c r="FN74" s="80">
        <f t="shared" si="133"/>
        <v>0</v>
      </c>
      <c r="FO74" s="80">
        <f t="shared" si="133"/>
        <v>0</v>
      </c>
      <c r="FP74" s="80">
        <f t="shared" si="133"/>
        <v>0</v>
      </c>
      <c r="FQ74" s="80">
        <f t="shared" si="133"/>
        <v>0</v>
      </c>
      <c r="FR74" s="80">
        <f t="shared" si="133"/>
        <v>0</v>
      </c>
      <c r="FS74" s="80">
        <f t="shared" si="133"/>
        <v>0</v>
      </c>
      <c r="FT74" s="80">
        <f t="shared" si="133"/>
        <v>0</v>
      </c>
      <c r="FU74" s="80">
        <f t="shared" si="133"/>
        <v>0</v>
      </c>
      <c r="FV74" s="80">
        <f t="shared" si="133"/>
        <v>0</v>
      </c>
      <c r="FW74" s="80">
        <f t="shared" si="133"/>
        <v>0</v>
      </c>
      <c r="FX74" s="80">
        <f t="shared" si="133"/>
        <v>0</v>
      </c>
      <c r="FY74" s="80">
        <f t="shared" si="133"/>
        <v>0</v>
      </c>
      <c r="FZ74" s="80">
        <f t="shared" si="139"/>
        <v>0</v>
      </c>
      <c r="GA74" s="80">
        <f t="shared" si="139"/>
        <v>0</v>
      </c>
      <c r="GB74" s="80">
        <f t="shared" si="139"/>
        <v>0</v>
      </c>
      <c r="GC74" s="80">
        <f t="shared" si="139"/>
        <v>0</v>
      </c>
      <c r="GD74" s="80">
        <f t="shared" si="139"/>
        <v>0</v>
      </c>
      <c r="GE74" s="80">
        <f t="shared" si="139"/>
        <v>0</v>
      </c>
      <c r="GF74" s="80">
        <f t="shared" si="139"/>
        <v>0</v>
      </c>
      <c r="GG74" s="80">
        <f t="shared" si="139"/>
        <v>0</v>
      </c>
      <c r="GH74" s="80">
        <f t="shared" si="139"/>
        <v>0</v>
      </c>
      <c r="GI74" s="80">
        <f t="shared" si="139"/>
        <v>0</v>
      </c>
      <c r="GJ74" s="80">
        <f t="shared" si="139"/>
        <v>0</v>
      </c>
      <c r="GK74" s="80">
        <f t="shared" si="139"/>
        <v>0</v>
      </c>
      <c r="GL74" s="80">
        <f t="shared" si="139"/>
        <v>0</v>
      </c>
      <c r="GM74" s="80">
        <f t="shared" si="139"/>
        <v>0</v>
      </c>
      <c r="GN74" s="80">
        <f t="shared" si="139"/>
        <v>0</v>
      </c>
      <c r="GO74" s="80">
        <f t="shared" si="139"/>
        <v>0</v>
      </c>
      <c r="GP74" s="80">
        <f t="shared" si="115"/>
        <v>0</v>
      </c>
      <c r="GQ74" s="80">
        <f t="shared" si="115"/>
        <v>0</v>
      </c>
      <c r="GR74" s="80">
        <f t="shared" si="115"/>
        <v>0</v>
      </c>
      <c r="GS74" s="80">
        <f t="shared" si="115"/>
        <v>0</v>
      </c>
      <c r="GT74" s="80">
        <f t="shared" si="115"/>
        <v>0</v>
      </c>
      <c r="GU74" s="80">
        <f t="shared" si="115"/>
        <v>0</v>
      </c>
      <c r="GV74" s="80">
        <f t="shared" si="115"/>
        <v>0</v>
      </c>
      <c r="GW74" s="80">
        <f t="shared" si="115"/>
        <v>0</v>
      </c>
      <c r="GX74" s="80">
        <f t="shared" si="115"/>
        <v>0</v>
      </c>
      <c r="GY74" s="80">
        <f t="shared" si="115"/>
        <v>0</v>
      </c>
      <c r="GZ74" s="80">
        <f t="shared" si="115"/>
        <v>0</v>
      </c>
      <c r="HA74" s="80">
        <f t="shared" si="115"/>
        <v>0</v>
      </c>
      <c r="HB74" s="80">
        <f t="shared" si="115"/>
        <v>0</v>
      </c>
      <c r="HC74" s="80">
        <f t="shared" si="114"/>
        <v>0</v>
      </c>
      <c r="HD74" s="80">
        <f t="shared" si="114"/>
        <v>0</v>
      </c>
      <c r="HE74" s="80">
        <f t="shared" si="114"/>
        <v>0</v>
      </c>
      <c r="HF74" s="80">
        <f t="shared" si="114"/>
        <v>0</v>
      </c>
      <c r="HG74" s="80">
        <f t="shared" si="114"/>
        <v>0</v>
      </c>
      <c r="HH74" s="80">
        <f t="shared" si="114"/>
        <v>0</v>
      </c>
      <c r="HI74" s="80">
        <f t="shared" si="114"/>
        <v>0</v>
      </c>
      <c r="HJ74" s="80">
        <f t="shared" si="114"/>
        <v>0</v>
      </c>
      <c r="HK74" s="80">
        <f t="shared" si="114"/>
        <v>0</v>
      </c>
      <c r="HL74" s="80">
        <f t="shared" si="114"/>
        <v>0</v>
      </c>
      <c r="HM74" s="80">
        <f t="shared" si="114"/>
        <v>0</v>
      </c>
      <c r="HN74" s="80">
        <f t="shared" si="114"/>
        <v>0</v>
      </c>
      <c r="HO74" s="80">
        <f t="shared" si="114"/>
        <v>0</v>
      </c>
      <c r="HP74" s="80">
        <f t="shared" si="114"/>
        <v>0</v>
      </c>
      <c r="HQ74" s="80">
        <f t="shared" si="122"/>
        <v>0</v>
      </c>
      <c r="HR74" s="80">
        <f t="shared" si="122"/>
        <v>0</v>
      </c>
      <c r="HS74" s="80">
        <f t="shared" si="122"/>
        <v>0</v>
      </c>
      <c r="HT74" s="80">
        <f t="shared" si="116"/>
        <v>0</v>
      </c>
      <c r="HU74" s="80">
        <f t="shared" si="116"/>
        <v>0</v>
      </c>
      <c r="HV74" s="80">
        <f t="shared" si="116"/>
        <v>0</v>
      </c>
      <c r="HW74" s="80">
        <f t="shared" si="116"/>
        <v>0</v>
      </c>
      <c r="HX74" s="80">
        <f t="shared" si="116"/>
        <v>0</v>
      </c>
      <c r="HY74" s="80">
        <f t="shared" si="116"/>
        <v>0</v>
      </c>
      <c r="HZ74" s="80">
        <f t="shared" si="116"/>
        <v>0</v>
      </c>
      <c r="IA74" s="80">
        <f t="shared" si="116"/>
        <v>0</v>
      </c>
      <c r="IB74" s="80">
        <f t="shared" si="116"/>
        <v>0</v>
      </c>
      <c r="IC74" s="80">
        <f t="shared" si="116"/>
        <v>0</v>
      </c>
      <c r="ID74" s="80">
        <f t="shared" si="116"/>
        <v>0</v>
      </c>
      <c r="IE74" s="80">
        <f t="shared" si="116"/>
        <v>0</v>
      </c>
      <c r="IF74" s="80">
        <f t="shared" si="116"/>
        <v>0</v>
      </c>
      <c r="IG74" s="80">
        <f t="shared" si="116"/>
        <v>0</v>
      </c>
      <c r="IH74" s="80">
        <f t="shared" si="116"/>
        <v>0</v>
      </c>
      <c r="II74" s="80">
        <f t="shared" si="123"/>
        <v>0</v>
      </c>
      <c r="IJ74" s="80">
        <f t="shared" si="123"/>
        <v>0</v>
      </c>
      <c r="IK74" s="80">
        <f t="shared" si="123"/>
        <v>0</v>
      </c>
      <c r="IL74" s="80">
        <f t="shared" si="123"/>
        <v>0</v>
      </c>
      <c r="IM74" s="80">
        <f t="shared" si="123"/>
        <v>0</v>
      </c>
      <c r="IN74" s="80">
        <f t="shared" si="123"/>
        <v>0</v>
      </c>
      <c r="IO74" s="80">
        <f t="shared" si="123"/>
        <v>0</v>
      </c>
      <c r="IP74" s="80">
        <f t="shared" si="123"/>
        <v>0</v>
      </c>
      <c r="IQ74" s="80">
        <f t="shared" si="123"/>
        <v>0</v>
      </c>
      <c r="IR74" s="80">
        <f t="shared" si="123"/>
        <v>0</v>
      </c>
      <c r="IS74" s="80">
        <f t="shared" si="123"/>
        <v>0</v>
      </c>
      <c r="IT74" s="80">
        <f t="shared" si="123"/>
        <v>0</v>
      </c>
      <c r="IU74" s="80">
        <f t="shared" si="123"/>
        <v>0</v>
      </c>
      <c r="IV74" s="80">
        <f t="shared" si="123"/>
        <v>0</v>
      </c>
      <c r="IW74" s="80">
        <f t="shared" si="123"/>
        <v>0</v>
      </c>
      <c r="IX74" s="80">
        <f t="shared" si="123"/>
        <v>0</v>
      </c>
      <c r="IY74" s="80">
        <f t="shared" si="123"/>
        <v>0</v>
      </c>
      <c r="IZ74" s="80">
        <f t="shared" si="123"/>
        <v>0</v>
      </c>
      <c r="JA74" s="80">
        <f t="shared" si="123"/>
        <v>0</v>
      </c>
      <c r="JB74" s="80">
        <f t="shared" si="123"/>
        <v>0</v>
      </c>
      <c r="JC74" s="80">
        <f t="shared" si="123"/>
        <v>0</v>
      </c>
      <c r="JD74" s="80">
        <f t="shared" si="112"/>
        <v>0</v>
      </c>
      <c r="JE74" s="80">
        <f t="shared" si="112"/>
        <v>0</v>
      </c>
      <c r="JF74" s="80">
        <f t="shared" si="112"/>
        <v>0</v>
      </c>
      <c r="JG74" s="80">
        <f t="shared" si="112"/>
        <v>0</v>
      </c>
      <c r="JH74" s="80">
        <f t="shared" si="112"/>
        <v>0</v>
      </c>
      <c r="JI74" s="80">
        <f t="shared" si="112"/>
        <v>0</v>
      </c>
    </row>
    <row r="75" spans="5:269" x14ac:dyDescent="0.25">
      <c r="E75">
        <f t="shared" si="134"/>
        <v>71</v>
      </c>
      <c r="F75">
        <f t="shared" si="124"/>
        <v>0</v>
      </c>
      <c r="G75">
        <f t="shared" si="135"/>
        <v>156</v>
      </c>
      <c r="H75" s="86">
        <f t="shared" si="125"/>
        <v>1</v>
      </c>
      <c r="I75" s="80">
        <f t="shared" si="126"/>
        <v>0</v>
      </c>
      <c r="J75" s="80">
        <f t="shared" si="140"/>
        <v>0</v>
      </c>
      <c r="K75">
        <f t="shared" si="127"/>
        <v>75</v>
      </c>
      <c r="L75">
        <f t="shared" si="128"/>
        <v>219</v>
      </c>
      <c r="M75">
        <f t="shared" si="136"/>
        <v>47908</v>
      </c>
      <c r="O75" s="80">
        <f t="shared" si="129"/>
        <v>0</v>
      </c>
      <c r="P75" s="80">
        <f t="shared" si="129"/>
        <v>0</v>
      </c>
      <c r="Q75" s="80">
        <f t="shared" si="129"/>
        <v>0</v>
      </c>
      <c r="R75" s="80">
        <f t="shared" si="129"/>
        <v>0</v>
      </c>
      <c r="S75" s="80">
        <f t="shared" si="129"/>
        <v>0</v>
      </c>
      <c r="T75" s="80">
        <f t="shared" si="129"/>
        <v>0</v>
      </c>
      <c r="U75" s="80">
        <f t="shared" si="129"/>
        <v>0</v>
      </c>
      <c r="V75" s="80">
        <f t="shared" si="129"/>
        <v>0</v>
      </c>
      <c r="W75" s="80">
        <f t="shared" si="129"/>
        <v>0</v>
      </c>
      <c r="X75" s="80">
        <f t="shared" si="129"/>
        <v>0</v>
      </c>
      <c r="Y75" s="80">
        <f t="shared" si="129"/>
        <v>0</v>
      </c>
      <c r="Z75" s="80">
        <f t="shared" si="129"/>
        <v>0</v>
      </c>
      <c r="AA75" s="80">
        <f t="shared" si="129"/>
        <v>0</v>
      </c>
      <c r="AB75" s="80">
        <f t="shared" si="129"/>
        <v>0</v>
      </c>
      <c r="AC75" s="80">
        <f t="shared" si="129"/>
        <v>0</v>
      </c>
      <c r="AD75" s="80">
        <f t="shared" si="129"/>
        <v>0</v>
      </c>
      <c r="AE75" s="80">
        <f t="shared" si="111"/>
        <v>0</v>
      </c>
      <c r="AF75" s="80">
        <f t="shared" si="111"/>
        <v>0</v>
      </c>
      <c r="AG75" s="80">
        <f t="shared" si="111"/>
        <v>0</v>
      </c>
      <c r="AH75" s="80">
        <f t="shared" si="111"/>
        <v>0</v>
      </c>
      <c r="AI75" s="80">
        <f t="shared" si="111"/>
        <v>0</v>
      </c>
      <c r="AJ75" s="80">
        <f t="shared" si="111"/>
        <v>0</v>
      </c>
      <c r="AK75" s="80">
        <f t="shared" si="111"/>
        <v>0</v>
      </c>
      <c r="AL75" s="80">
        <f t="shared" si="111"/>
        <v>0</v>
      </c>
      <c r="AM75" s="80">
        <f t="shared" si="111"/>
        <v>0</v>
      </c>
      <c r="AN75" s="80">
        <f t="shared" si="111"/>
        <v>0</v>
      </c>
      <c r="AO75" s="80">
        <f t="shared" si="111"/>
        <v>0</v>
      </c>
      <c r="AP75" s="80">
        <f t="shared" si="111"/>
        <v>0</v>
      </c>
      <c r="AQ75" s="80">
        <f t="shared" si="111"/>
        <v>0</v>
      </c>
      <c r="AR75" s="80">
        <f t="shared" si="111"/>
        <v>0</v>
      </c>
      <c r="AS75" s="80">
        <f t="shared" si="111"/>
        <v>0</v>
      </c>
      <c r="AT75" s="80">
        <f t="shared" si="111"/>
        <v>0</v>
      </c>
      <c r="AU75" s="80">
        <f t="shared" si="137"/>
        <v>0</v>
      </c>
      <c r="AV75" s="80">
        <f t="shared" si="137"/>
        <v>0</v>
      </c>
      <c r="AW75" s="80">
        <f t="shared" si="137"/>
        <v>0</v>
      </c>
      <c r="AX75" s="80">
        <f t="shared" si="137"/>
        <v>0</v>
      </c>
      <c r="AY75" s="80">
        <f t="shared" si="137"/>
        <v>0</v>
      </c>
      <c r="AZ75" s="80">
        <f t="shared" si="137"/>
        <v>0</v>
      </c>
      <c r="BA75" s="80">
        <f t="shared" si="137"/>
        <v>0</v>
      </c>
      <c r="BB75" s="80">
        <f t="shared" si="137"/>
        <v>0</v>
      </c>
      <c r="BC75" s="80">
        <f t="shared" si="137"/>
        <v>0</v>
      </c>
      <c r="BD75" s="80">
        <f t="shared" si="137"/>
        <v>0</v>
      </c>
      <c r="BE75" s="80">
        <f t="shared" si="137"/>
        <v>0</v>
      </c>
      <c r="BF75" s="80">
        <f t="shared" si="137"/>
        <v>0</v>
      </c>
      <c r="BG75" s="80">
        <f t="shared" si="137"/>
        <v>0</v>
      </c>
      <c r="BH75" s="80">
        <f t="shared" si="137"/>
        <v>0</v>
      </c>
      <c r="BI75" s="80">
        <f t="shared" si="137"/>
        <v>0</v>
      </c>
      <c r="BJ75" s="80">
        <f t="shared" si="137"/>
        <v>0</v>
      </c>
      <c r="BK75" s="80">
        <f t="shared" si="138"/>
        <v>0</v>
      </c>
      <c r="BL75" s="80">
        <f t="shared" si="138"/>
        <v>0</v>
      </c>
      <c r="BM75" s="80">
        <f t="shared" si="138"/>
        <v>0</v>
      </c>
      <c r="BN75" s="80">
        <f t="shared" si="138"/>
        <v>0</v>
      </c>
      <c r="BO75" s="80">
        <f t="shared" si="138"/>
        <v>0</v>
      </c>
      <c r="BP75" s="80">
        <f t="shared" si="138"/>
        <v>0</v>
      </c>
      <c r="BQ75" s="80">
        <f t="shared" si="138"/>
        <v>0</v>
      </c>
      <c r="BR75" s="80">
        <f t="shared" si="138"/>
        <v>0</v>
      </c>
      <c r="BS75" s="80">
        <f t="shared" si="138"/>
        <v>0</v>
      </c>
      <c r="BT75" s="80">
        <f t="shared" si="138"/>
        <v>0</v>
      </c>
      <c r="BU75" s="80">
        <f t="shared" si="138"/>
        <v>0</v>
      </c>
      <c r="BV75" s="80">
        <f t="shared" si="138"/>
        <v>0</v>
      </c>
      <c r="BW75" s="80">
        <f t="shared" si="138"/>
        <v>0</v>
      </c>
      <c r="BX75" s="80">
        <f t="shared" si="138"/>
        <v>0</v>
      </c>
      <c r="BY75" s="80">
        <f t="shared" si="138"/>
        <v>0</v>
      </c>
      <c r="BZ75" s="80">
        <f t="shared" si="138"/>
        <v>0</v>
      </c>
      <c r="CA75" s="80">
        <f t="shared" si="131"/>
        <v>0</v>
      </c>
      <c r="CB75" s="80">
        <f t="shared" si="131"/>
        <v>0</v>
      </c>
      <c r="CC75" s="80">
        <f t="shared" si="131"/>
        <v>0</v>
      </c>
      <c r="CD75" s="80">
        <f t="shared" si="131"/>
        <v>0</v>
      </c>
      <c r="CE75" s="80">
        <f t="shared" si="131"/>
        <v>0</v>
      </c>
      <c r="CF75" s="80">
        <f t="shared" si="131"/>
        <v>0</v>
      </c>
      <c r="CG75" s="80">
        <f t="shared" si="131"/>
        <v>0</v>
      </c>
      <c r="CH75" s="80">
        <f t="shared" si="131"/>
        <v>0</v>
      </c>
      <c r="CI75" s="80">
        <f t="shared" si="131"/>
        <v>0</v>
      </c>
      <c r="CJ75" s="80">
        <f t="shared" si="131"/>
        <v>0</v>
      </c>
      <c r="CK75" s="80">
        <f t="shared" si="131"/>
        <v>0</v>
      </c>
      <c r="CL75" s="80">
        <f t="shared" si="131"/>
        <v>0</v>
      </c>
      <c r="CM75" s="80">
        <f t="shared" si="131"/>
        <v>0</v>
      </c>
      <c r="CN75" s="80">
        <f t="shared" si="131"/>
        <v>0</v>
      </c>
      <c r="CO75" s="80">
        <f t="shared" si="131"/>
        <v>0</v>
      </c>
      <c r="CP75" s="80">
        <f t="shared" si="118"/>
        <v>0</v>
      </c>
      <c r="CQ75" s="80">
        <f t="shared" si="118"/>
        <v>0</v>
      </c>
      <c r="CR75" s="80">
        <f t="shared" si="118"/>
        <v>0</v>
      </c>
      <c r="CS75" s="80">
        <f t="shared" si="118"/>
        <v>0</v>
      </c>
      <c r="CT75" s="80">
        <f t="shared" si="118"/>
        <v>0</v>
      </c>
      <c r="CU75" s="80">
        <f t="shared" si="118"/>
        <v>0</v>
      </c>
      <c r="CV75" s="80">
        <f t="shared" si="118"/>
        <v>0</v>
      </c>
      <c r="CW75" s="80">
        <f t="shared" si="118"/>
        <v>0</v>
      </c>
      <c r="CX75" s="80">
        <f t="shared" si="118"/>
        <v>0</v>
      </c>
      <c r="CY75" s="80">
        <f t="shared" si="118"/>
        <v>0</v>
      </c>
      <c r="CZ75" s="80">
        <f t="shared" si="118"/>
        <v>0</v>
      </c>
      <c r="DA75" s="80">
        <f t="shared" si="118"/>
        <v>0</v>
      </c>
      <c r="DB75" s="80">
        <f t="shared" si="118"/>
        <v>0</v>
      </c>
      <c r="DC75" s="80">
        <f t="shared" si="118"/>
        <v>0</v>
      </c>
      <c r="DD75" s="80">
        <f t="shared" si="118"/>
        <v>0</v>
      </c>
      <c r="DE75" s="80">
        <f t="shared" si="132"/>
        <v>0</v>
      </c>
      <c r="DF75" s="80">
        <f t="shared" si="132"/>
        <v>0</v>
      </c>
      <c r="DG75" s="80">
        <f t="shared" si="132"/>
        <v>0</v>
      </c>
      <c r="DH75" s="80">
        <f t="shared" si="132"/>
        <v>0</v>
      </c>
      <c r="DI75" s="80">
        <f t="shared" si="132"/>
        <v>0</v>
      </c>
      <c r="DJ75" s="80">
        <f t="shared" si="132"/>
        <v>0</v>
      </c>
      <c r="DK75" s="80">
        <f t="shared" si="132"/>
        <v>0</v>
      </c>
      <c r="DL75" s="80">
        <f t="shared" si="132"/>
        <v>0</v>
      </c>
      <c r="DM75" s="80">
        <f t="shared" si="132"/>
        <v>0</v>
      </c>
      <c r="DN75" s="80">
        <f t="shared" si="132"/>
        <v>0</v>
      </c>
      <c r="DO75" s="80">
        <f t="shared" si="132"/>
        <v>0</v>
      </c>
      <c r="DP75" s="80">
        <f t="shared" si="132"/>
        <v>0</v>
      </c>
      <c r="DQ75" s="80">
        <f t="shared" si="132"/>
        <v>0</v>
      </c>
      <c r="DR75" s="80">
        <f t="shared" si="132"/>
        <v>0</v>
      </c>
      <c r="DS75" s="80">
        <f t="shared" si="132"/>
        <v>0</v>
      </c>
      <c r="DT75" s="80">
        <f t="shared" si="132"/>
        <v>0</v>
      </c>
      <c r="DU75" s="80">
        <f t="shared" si="119"/>
        <v>0</v>
      </c>
      <c r="DV75" s="80">
        <f t="shared" si="119"/>
        <v>0</v>
      </c>
      <c r="DW75" s="80">
        <f t="shared" si="119"/>
        <v>0</v>
      </c>
      <c r="DX75" s="80">
        <f t="shared" si="119"/>
        <v>0</v>
      </c>
      <c r="DY75" s="80">
        <f t="shared" si="119"/>
        <v>0</v>
      </c>
      <c r="DZ75" s="80">
        <f t="shared" si="119"/>
        <v>0</v>
      </c>
      <c r="EA75" s="80">
        <f t="shared" si="119"/>
        <v>0</v>
      </c>
      <c r="EB75" s="80">
        <f t="shared" si="119"/>
        <v>0</v>
      </c>
      <c r="EC75" s="80">
        <f t="shared" si="119"/>
        <v>0</v>
      </c>
      <c r="ED75" s="80">
        <f t="shared" si="119"/>
        <v>0</v>
      </c>
      <c r="EE75" s="80">
        <f t="shared" si="119"/>
        <v>0</v>
      </c>
      <c r="EF75" s="80">
        <f t="shared" si="119"/>
        <v>0</v>
      </c>
      <c r="EG75" s="80">
        <f t="shared" si="119"/>
        <v>0</v>
      </c>
      <c r="EH75" s="80">
        <f t="shared" si="119"/>
        <v>0</v>
      </c>
      <c r="EI75" s="80">
        <f t="shared" si="119"/>
        <v>0</v>
      </c>
      <c r="EJ75" s="80">
        <f t="shared" si="120"/>
        <v>0</v>
      </c>
      <c r="EK75" s="80">
        <f t="shared" si="120"/>
        <v>0</v>
      </c>
      <c r="EL75" s="80">
        <f t="shared" si="120"/>
        <v>0</v>
      </c>
      <c r="EM75" s="80">
        <f t="shared" si="120"/>
        <v>0</v>
      </c>
      <c r="EN75" s="80">
        <f t="shared" si="120"/>
        <v>0</v>
      </c>
      <c r="EO75" s="80">
        <f t="shared" si="120"/>
        <v>0</v>
      </c>
      <c r="EP75" s="80">
        <f t="shared" si="120"/>
        <v>0</v>
      </c>
      <c r="EQ75" s="80">
        <f t="shared" si="120"/>
        <v>0</v>
      </c>
      <c r="ER75" s="80">
        <f t="shared" si="120"/>
        <v>0</v>
      </c>
      <c r="ES75" s="80">
        <f t="shared" si="120"/>
        <v>0</v>
      </c>
      <c r="ET75" s="80">
        <f t="shared" si="120"/>
        <v>0</v>
      </c>
      <c r="EU75" s="80">
        <f t="shared" si="120"/>
        <v>0</v>
      </c>
      <c r="EV75" s="80">
        <f t="shared" si="120"/>
        <v>0</v>
      </c>
      <c r="EW75" s="80">
        <f t="shared" si="120"/>
        <v>0</v>
      </c>
      <c r="EX75" s="80">
        <f t="shared" si="120"/>
        <v>0</v>
      </c>
      <c r="EY75" s="80">
        <f t="shared" si="120"/>
        <v>0</v>
      </c>
      <c r="EZ75" s="80">
        <f t="shared" si="121"/>
        <v>0</v>
      </c>
      <c r="FA75" s="80">
        <f t="shared" si="121"/>
        <v>0</v>
      </c>
      <c r="FB75" s="80">
        <f t="shared" si="121"/>
        <v>0</v>
      </c>
      <c r="FC75" s="80">
        <f t="shared" si="121"/>
        <v>0</v>
      </c>
      <c r="FD75" s="80">
        <f t="shared" si="121"/>
        <v>0</v>
      </c>
      <c r="FE75" s="80">
        <f t="shared" si="121"/>
        <v>0</v>
      </c>
      <c r="FF75" s="80">
        <f t="shared" si="121"/>
        <v>0</v>
      </c>
      <c r="FG75" s="80">
        <f t="shared" si="121"/>
        <v>0</v>
      </c>
      <c r="FH75" s="80">
        <f t="shared" si="121"/>
        <v>0</v>
      </c>
      <c r="FI75" s="80">
        <f t="shared" si="121"/>
        <v>0</v>
      </c>
      <c r="FJ75" s="80">
        <f t="shared" si="133"/>
        <v>0</v>
      </c>
      <c r="FK75" s="80">
        <f t="shared" si="133"/>
        <v>0</v>
      </c>
      <c r="FL75" s="80">
        <f t="shared" si="133"/>
        <v>0</v>
      </c>
      <c r="FM75" s="80">
        <f t="shared" si="133"/>
        <v>0</v>
      </c>
      <c r="FN75" s="80">
        <f t="shared" si="133"/>
        <v>0</v>
      </c>
      <c r="FO75" s="80">
        <f t="shared" si="133"/>
        <v>0</v>
      </c>
      <c r="FP75" s="80">
        <f t="shared" si="133"/>
        <v>0</v>
      </c>
      <c r="FQ75" s="80">
        <f t="shared" si="133"/>
        <v>0</v>
      </c>
      <c r="FR75" s="80">
        <f t="shared" si="133"/>
        <v>0</v>
      </c>
      <c r="FS75" s="80">
        <f t="shared" si="133"/>
        <v>0</v>
      </c>
      <c r="FT75" s="80">
        <f t="shared" si="133"/>
        <v>0</v>
      </c>
      <c r="FU75" s="80">
        <f t="shared" si="133"/>
        <v>0</v>
      </c>
      <c r="FV75" s="80">
        <f t="shared" si="133"/>
        <v>0</v>
      </c>
      <c r="FW75" s="80">
        <f t="shared" si="133"/>
        <v>0</v>
      </c>
      <c r="FX75" s="80">
        <f t="shared" si="133"/>
        <v>0</v>
      </c>
      <c r="FY75" s="80">
        <f t="shared" si="133"/>
        <v>0</v>
      </c>
      <c r="FZ75" s="80">
        <f t="shared" si="139"/>
        <v>0</v>
      </c>
      <c r="GA75" s="80">
        <f t="shared" si="139"/>
        <v>0</v>
      </c>
      <c r="GB75" s="80">
        <f t="shared" si="139"/>
        <v>0</v>
      </c>
      <c r="GC75" s="80">
        <f t="shared" si="139"/>
        <v>0</v>
      </c>
      <c r="GD75" s="80">
        <f t="shared" si="139"/>
        <v>0</v>
      </c>
      <c r="GE75" s="80">
        <f t="shared" si="139"/>
        <v>0</v>
      </c>
      <c r="GF75" s="80">
        <f t="shared" si="139"/>
        <v>0</v>
      </c>
      <c r="GG75" s="80">
        <f t="shared" si="139"/>
        <v>0</v>
      </c>
      <c r="GH75" s="80">
        <f t="shared" si="139"/>
        <v>0</v>
      </c>
      <c r="GI75" s="80">
        <f t="shared" si="139"/>
        <v>0</v>
      </c>
      <c r="GJ75" s="80">
        <f t="shared" si="139"/>
        <v>0</v>
      </c>
      <c r="GK75" s="80">
        <f t="shared" si="139"/>
        <v>0</v>
      </c>
      <c r="GL75" s="80">
        <f t="shared" si="139"/>
        <v>0</v>
      </c>
      <c r="GM75" s="80">
        <f t="shared" si="139"/>
        <v>0</v>
      </c>
      <c r="GN75" s="80">
        <f t="shared" si="139"/>
        <v>0</v>
      </c>
      <c r="GO75" s="80">
        <f t="shared" si="139"/>
        <v>0</v>
      </c>
      <c r="GP75" s="80">
        <f t="shared" si="115"/>
        <v>0</v>
      </c>
      <c r="GQ75" s="80">
        <f t="shared" si="115"/>
        <v>0</v>
      </c>
      <c r="GR75" s="80">
        <f t="shared" si="115"/>
        <v>0</v>
      </c>
      <c r="GS75" s="80">
        <f t="shared" si="115"/>
        <v>0</v>
      </c>
      <c r="GT75" s="80">
        <f t="shared" si="115"/>
        <v>0</v>
      </c>
      <c r="GU75" s="80">
        <f t="shared" si="115"/>
        <v>0</v>
      </c>
      <c r="GV75" s="80">
        <f t="shared" si="115"/>
        <v>0</v>
      </c>
      <c r="GW75" s="80">
        <f t="shared" si="115"/>
        <v>0</v>
      </c>
      <c r="GX75" s="80">
        <f t="shared" si="115"/>
        <v>0</v>
      </c>
      <c r="GY75" s="80">
        <f t="shared" si="115"/>
        <v>0</v>
      </c>
      <c r="GZ75" s="80">
        <f t="shared" si="115"/>
        <v>0</v>
      </c>
      <c r="HA75" s="80">
        <f t="shared" si="115"/>
        <v>0</v>
      </c>
      <c r="HB75" s="80">
        <f t="shared" si="115"/>
        <v>0</v>
      </c>
      <c r="HC75" s="80">
        <f t="shared" si="114"/>
        <v>0</v>
      </c>
      <c r="HD75" s="80">
        <f t="shared" si="114"/>
        <v>0</v>
      </c>
      <c r="HE75" s="80">
        <f t="shared" si="114"/>
        <v>0</v>
      </c>
      <c r="HF75" s="80">
        <f t="shared" si="114"/>
        <v>0</v>
      </c>
      <c r="HG75" s="80">
        <f t="shared" si="114"/>
        <v>0</v>
      </c>
      <c r="HH75" s="80">
        <f t="shared" si="114"/>
        <v>0</v>
      </c>
      <c r="HI75" s="80">
        <f t="shared" si="114"/>
        <v>0</v>
      </c>
      <c r="HJ75" s="80">
        <f t="shared" si="114"/>
        <v>0</v>
      </c>
      <c r="HK75" s="80">
        <f t="shared" si="114"/>
        <v>0</v>
      </c>
      <c r="HL75" s="80">
        <f t="shared" si="114"/>
        <v>0</v>
      </c>
      <c r="HM75" s="80">
        <f t="shared" si="114"/>
        <v>0</v>
      </c>
      <c r="HN75" s="80">
        <f t="shared" si="114"/>
        <v>0</v>
      </c>
      <c r="HO75" s="80">
        <f t="shared" si="114"/>
        <v>0</v>
      </c>
      <c r="HP75" s="80">
        <f t="shared" si="114"/>
        <v>0</v>
      </c>
      <c r="HQ75" s="80">
        <f t="shared" si="122"/>
        <v>0</v>
      </c>
      <c r="HR75" s="80">
        <f t="shared" si="122"/>
        <v>0</v>
      </c>
      <c r="HS75" s="80">
        <f t="shared" si="122"/>
        <v>0</v>
      </c>
      <c r="HT75" s="80">
        <f t="shared" si="116"/>
        <v>0</v>
      </c>
      <c r="HU75" s="80">
        <f t="shared" si="116"/>
        <v>0</v>
      </c>
      <c r="HV75" s="80">
        <f t="shared" si="116"/>
        <v>0</v>
      </c>
      <c r="HW75" s="80">
        <f t="shared" si="116"/>
        <v>0</v>
      </c>
      <c r="HX75" s="80">
        <f t="shared" si="116"/>
        <v>0</v>
      </c>
      <c r="HY75" s="80">
        <f t="shared" si="116"/>
        <v>0</v>
      </c>
      <c r="HZ75" s="80">
        <f t="shared" si="116"/>
        <v>0</v>
      </c>
      <c r="IA75" s="80">
        <f t="shared" si="116"/>
        <v>0</v>
      </c>
      <c r="IB75" s="80">
        <f t="shared" si="116"/>
        <v>0</v>
      </c>
      <c r="IC75" s="80">
        <f t="shared" si="116"/>
        <v>0</v>
      </c>
      <c r="ID75" s="80">
        <f t="shared" si="116"/>
        <v>0</v>
      </c>
      <c r="IE75" s="80">
        <f t="shared" si="116"/>
        <v>0</v>
      </c>
      <c r="IF75" s="80">
        <f t="shared" si="116"/>
        <v>0</v>
      </c>
      <c r="IG75" s="80">
        <f t="shared" si="116"/>
        <v>0</v>
      </c>
      <c r="IH75" s="80">
        <f t="shared" si="116"/>
        <v>0</v>
      </c>
      <c r="II75" s="80">
        <f t="shared" si="123"/>
        <v>0</v>
      </c>
      <c r="IJ75" s="80">
        <f t="shared" si="123"/>
        <v>0</v>
      </c>
      <c r="IK75" s="80">
        <f t="shared" si="123"/>
        <v>0</v>
      </c>
      <c r="IL75" s="80">
        <f t="shared" si="123"/>
        <v>0</v>
      </c>
      <c r="IM75" s="80">
        <f t="shared" si="123"/>
        <v>0</v>
      </c>
      <c r="IN75" s="80">
        <f t="shared" si="123"/>
        <v>0</v>
      </c>
      <c r="IO75" s="80">
        <f t="shared" si="123"/>
        <v>0</v>
      </c>
      <c r="IP75" s="80">
        <f t="shared" si="123"/>
        <v>0</v>
      </c>
      <c r="IQ75" s="80">
        <f t="shared" si="123"/>
        <v>0</v>
      </c>
      <c r="IR75" s="80">
        <f t="shared" si="123"/>
        <v>0</v>
      </c>
      <c r="IS75" s="80">
        <f t="shared" si="123"/>
        <v>0</v>
      </c>
      <c r="IT75" s="80">
        <f t="shared" si="123"/>
        <v>0</v>
      </c>
      <c r="IU75" s="80">
        <f t="shared" si="123"/>
        <v>0</v>
      </c>
      <c r="IV75" s="80">
        <f t="shared" si="123"/>
        <v>0</v>
      </c>
      <c r="IW75" s="80">
        <f t="shared" si="123"/>
        <v>0</v>
      </c>
      <c r="IX75" s="80">
        <f t="shared" si="123"/>
        <v>0</v>
      </c>
      <c r="IY75" s="80">
        <f t="shared" si="123"/>
        <v>0</v>
      </c>
      <c r="IZ75" s="80">
        <f t="shared" si="123"/>
        <v>0</v>
      </c>
      <c r="JA75" s="80">
        <f t="shared" si="123"/>
        <v>0</v>
      </c>
      <c r="JB75" s="80">
        <f t="shared" si="123"/>
        <v>0</v>
      </c>
      <c r="JC75" s="80">
        <f t="shared" si="123"/>
        <v>0</v>
      </c>
      <c r="JD75" s="80">
        <f t="shared" si="112"/>
        <v>0</v>
      </c>
      <c r="JE75" s="80">
        <f t="shared" si="112"/>
        <v>0</v>
      </c>
      <c r="JF75" s="80">
        <f t="shared" si="112"/>
        <v>0</v>
      </c>
      <c r="JG75" s="80">
        <f t="shared" si="112"/>
        <v>0</v>
      </c>
      <c r="JH75" s="80">
        <f t="shared" si="112"/>
        <v>0</v>
      </c>
      <c r="JI75" s="80">
        <f t="shared" si="112"/>
        <v>0</v>
      </c>
    </row>
    <row r="76" spans="5:269" x14ac:dyDescent="0.25">
      <c r="E76">
        <f t="shared" si="134"/>
        <v>72</v>
      </c>
      <c r="F76">
        <f t="shared" si="124"/>
        <v>0</v>
      </c>
      <c r="G76">
        <f t="shared" si="135"/>
        <v>156</v>
      </c>
      <c r="H76" s="86">
        <f t="shared" si="125"/>
        <v>1</v>
      </c>
      <c r="I76" s="80">
        <f t="shared" si="126"/>
        <v>0</v>
      </c>
      <c r="J76" s="80">
        <f t="shared" si="140"/>
        <v>0</v>
      </c>
      <c r="K76">
        <f t="shared" si="127"/>
        <v>76</v>
      </c>
      <c r="L76">
        <f t="shared" si="128"/>
        <v>220</v>
      </c>
      <c r="M76">
        <f t="shared" si="136"/>
        <v>47939</v>
      </c>
      <c r="O76" s="80">
        <f t="shared" si="129"/>
        <v>0</v>
      </c>
      <c r="P76" s="80">
        <f t="shared" si="129"/>
        <v>0</v>
      </c>
      <c r="Q76" s="80">
        <f t="shared" si="129"/>
        <v>0</v>
      </c>
      <c r="R76" s="80">
        <f t="shared" si="129"/>
        <v>0</v>
      </c>
      <c r="S76" s="80">
        <f t="shared" si="129"/>
        <v>0</v>
      </c>
      <c r="T76" s="80">
        <f t="shared" si="129"/>
        <v>0</v>
      </c>
      <c r="U76" s="80">
        <f t="shared" si="129"/>
        <v>0</v>
      </c>
      <c r="V76" s="80">
        <f t="shared" si="129"/>
        <v>0</v>
      </c>
      <c r="W76" s="80">
        <f t="shared" si="129"/>
        <v>0</v>
      </c>
      <c r="X76" s="80">
        <f t="shared" si="129"/>
        <v>0</v>
      </c>
      <c r="Y76" s="80">
        <f t="shared" si="129"/>
        <v>0</v>
      </c>
      <c r="Z76" s="80">
        <f t="shared" si="129"/>
        <v>0</v>
      </c>
      <c r="AA76" s="80">
        <f t="shared" si="129"/>
        <v>0</v>
      </c>
      <c r="AB76" s="80">
        <f t="shared" si="129"/>
        <v>0</v>
      </c>
      <c r="AC76" s="80">
        <f t="shared" si="129"/>
        <v>0</v>
      </c>
      <c r="AD76" s="80">
        <f t="shared" si="129"/>
        <v>0</v>
      </c>
      <c r="AE76" s="80">
        <f t="shared" si="111"/>
        <v>0</v>
      </c>
      <c r="AF76" s="80">
        <f t="shared" si="111"/>
        <v>0</v>
      </c>
      <c r="AG76" s="80">
        <f t="shared" si="111"/>
        <v>0</v>
      </c>
      <c r="AH76" s="80">
        <f t="shared" si="111"/>
        <v>0</v>
      </c>
      <c r="AI76" s="80">
        <f t="shared" si="111"/>
        <v>0</v>
      </c>
      <c r="AJ76" s="80">
        <f t="shared" si="111"/>
        <v>0</v>
      </c>
      <c r="AK76" s="80">
        <f t="shared" si="111"/>
        <v>0</v>
      </c>
      <c r="AL76" s="80">
        <f t="shared" si="111"/>
        <v>0</v>
      </c>
      <c r="AM76" s="80">
        <f t="shared" si="111"/>
        <v>0</v>
      </c>
      <c r="AN76" s="80">
        <f t="shared" si="111"/>
        <v>0</v>
      </c>
      <c r="AO76" s="80">
        <f t="shared" si="111"/>
        <v>0</v>
      </c>
      <c r="AP76" s="80">
        <f t="shared" si="111"/>
        <v>0</v>
      </c>
      <c r="AQ76" s="80">
        <f t="shared" si="111"/>
        <v>0</v>
      </c>
      <c r="AR76" s="80">
        <f t="shared" si="111"/>
        <v>0</v>
      </c>
      <c r="AS76" s="80">
        <f t="shared" si="111"/>
        <v>0</v>
      </c>
      <c r="AT76" s="80">
        <f t="shared" si="111"/>
        <v>0</v>
      </c>
      <c r="AU76" s="80">
        <f t="shared" si="137"/>
        <v>0</v>
      </c>
      <c r="AV76" s="80">
        <f t="shared" si="137"/>
        <v>0</v>
      </c>
      <c r="AW76" s="80">
        <f t="shared" si="137"/>
        <v>0</v>
      </c>
      <c r="AX76" s="80">
        <f t="shared" si="137"/>
        <v>0</v>
      </c>
      <c r="AY76" s="80">
        <f t="shared" si="137"/>
        <v>0</v>
      </c>
      <c r="AZ76" s="80">
        <f t="shared" si="137"/>
        <v>0</v>
      </c>
      <c r="BA76" s="80">
        <f t="shared" si="137"/>
        <v>0</v>
      </c>
      <c r="BB76" s="80">
        <f t="shared" si="137"/>
        <v>0</v>
      </c>
      <c r="BC76" s="80">
        <f t="shared" si="137"/>
        <v>0</v>
      </c>
      <c r="BD76" s="80">
        <f t="shared" si="137"/>
        <v>0</v>
      </c>
      <c r="BE76" s="80">
        <f t="shared" si="137"/>
        <v>0</v>
      </c>
      <c r="BF76" s="80">
        <f t="shared" si="137"/>
        <v>0</v>
      </c>
      <c r="BG76" s="80">
        <f t="shared" si="137"/>
        <v>0</v>
      </c>
      <c r="BH76" s="80">
        <f t="shared" si="137"/>
        <v>0</v>
      </c>
      <c r="BI76" s="80">
        <f t="shared" si="137"/>
        <v>0</v>
      </c>
      <c r="BJ76" s="80">
        <f t="shared" si="137"/>
        <v>0</v>
      </c>
      <c r="BK76" s="80">
        <f t="shared" si="138"/>
        <v>0</v>
      </c>
      <c r="BL76" s="80">
        <f t="shared" si="138"/>
        <v>0</v>
      </c>
      <c r="BM76" s="80">
        <f t="shared" si="138"/>
        <v>0</v>
      </c>
      <c r="BN76" s="80">
        <f t="shared" si="138"/>
        <v>0</v>
      </c>
      <c r="BO76" s="80">
        <f t="shared" si="138"/>
        <v>0</v>
      </c>
      <c r="BP76" s="80">
        <f t="shared" si="138"/>
        <v>0</v>
      </c>
      <c r="BQ76" s="80">
        <f t="shared" si="138"/>
        <v>0</v>
      </c>
      <c r="BR76" s="80">
        <f t="shared" si="138"/>
        <v>0</v>
      </c>
      <c r="BS76" s="80">
        <f t="shared" si="138"/>
        <v>0</v>
      </c>
      <c r="BT76" s="80">
        <f t="shared" si="138"/>
        <v>0</v>
      </c>
      <c r="BU76" s="80">
        <f t="shared" si="138"/>
        <v>0</v>
      </c>
      <c r="BV76" s="80">
        <f t="shared" si="138"/>
        <v>0</v>
      </c>
      <c r="BW76" s="80">
        <f t="shared" si="138"/>
        <v>0</v>
      </c>
      <c r="BX76" s="80">
        <f t="shared" si="138"/>
        <v>0</v>
      </c>
      <c r="BY76" s="80">
        <f t="shared" si="138"/>
        <v>0</v>
      </c>
      <c r="BZ76" s="80">
        <f t="shared" si="138"/>
        <v>0</v>
      </c>
      <c r="CA76" s="80">
        <f t="shared" si="131"/>
        <v>0</v>
      </c>
      <c r="CB76" s="80">
        <f t="shared" si="131"/>
        <v>0</v>
      </c>
      <c r="CC76" s="80">
        <f t="shared" si="131"/>
        <v>0</v>
      </c>
      <c r="CD76" s="80">
        <f t="shared" si="131"/>
        <v>0</v>
      </c>
      <c r="CE76" s="80">
        <f t="shared" si="131"/>
        <v>0</v>
      </c>
      <c r="CF76" s="80">
        <f t="shared" si="131"/>
        <v>0</v>
      </c>
      <c r="CG76" s="80">
        <f t="shared" si="131"/>
        <v>0</v>
      </c>
      <c r="CH76" s="80">
        <f t="shared" si="131"/>
        <v>0</v>
      </c>
      <c r="CI76" s="80">
        <f t="shared" si="131"/>
        <v>0</v>
      </c>
      <c r="CJ76" s="80">
        <f t="shared" si="131"/>
        <v>0</v>
      </c>
      <c r="CK76" s="80">
        <f t="shared" si="131"/>
        <v>0</v>
      </c>
      <c r="CL76" s="80">
        <f t="shared" si="131"/>
        <v>0</v>
      </c>
      <c r="CM76" s="80">
        <f t="shared" si="131"/>
        <v>0</v>
      </c>
      <c r="CN76" s="80">
        <f t="shared" si="131"/>
        <v>0</v>
      </c>
      <c r="CO76" s="80">
        <f t="shared" si="131"/>
        <v>0</v>
      </c>
      <c r="CP76" s="80">
        <f t="shared" si="118"/>
        <v>0</v>
      </c>
      <c r="CQ76" s="80">
        <f t="shared" si="118"/>
        <v>0</v>
      </c>
      <c r="CR76" s="80">
        <f t="shared" si="118"/>
        <v>0</v>
      </c>
      <c r="CS76" s="80">
        <f t="shared" si="118"/>
        <v>0</v>
      </c>
      <c r="CT76" s="80">
        <f t="shared" si="118"/>
        <v>0</v>
      </c>
      <c r="CU76" s="80">
        <f t="shared" si="118"/>
        <v>0</v>
      </c>
      <c r="CV76" s="80">
        <f t="shared" si="118"/>
        <v>0</v>
      </c>
      <c r="CW76" s="80">
        <f t="shared" si="118"/>
        <v>0</v>
      </c>
      <c r="CX76" s="80">
        <f t="shared" si="118"/>
        <v>0</v>
      </c>
      <c r="CY76" s="80">
        <f t="shared" si="118"/>
        <v>0</v>
      </c>
      <c r="CZ76" s="80">
        <f t="shared" si="118"/>
        <v>0</v>
      </c>
      <c r="DA76" s="80">
        <f t="shared" si="118"/>
        <v>0</v>
      </c>
      <c r="DB76" s="80">
        <f t="shared" si="118"/>
        <v>0</v>
      </c>
      <c r="DC76" s="80">
        <f t="shared" si="118"/>
        <v>0</v>
      </c>
      <c r="DD76" s="80">
        <f t="shared" si="118"/>
        <v>0</v>
      </c>
      <c r="DE76" s="80">
        <f t="shared" si="132"/>
        <v>0</v>
      </c>
      <c r="DF76" s="80">
        <f t="shared" si="132"/>
        <v>0</v>
      </c>
      <c r="DG76" s="80">
        <f t="shared" si="132"/>
        <v>0</v>
      </c>
      <c r="DH76" s="80">
        <f t="shared" si="132"/>
        <v>0</v>
      </c>
      <c r="DI76" s="80">
        <f t="shared" si="132"/>
        <v>0</v>
      </c>
      <c r="DJ76" s="80">
        <f t="shared" si="132"/>
        <v>0</v>
      </c>
      <c r="DK76" s="80">
        <f t="shared" si="132"/>
        <v>0</v>
      </c>
      <c r="DL76" s="80">
        <f t="shared" si="132"/>
        <v>0</v>
      </c>
      <c r="DM76" s="80">
        <f t="shared" si="132"/>
        <v>0</v>
      </c>
      <c r="DN76" s="80">
        <f t="shared" si="132"/>
        <v>0</v>
      </c>
      <c r="DO76" s="80">
        <f t="shared" si="132"/>
        <v>0</v>
      </c>
      <c r="DP76" s="80">
        <f t="shared" si="132"/>
        <v>0</v>
      </c>
      <c r="DQ76" s="80">
        <f t="shared" si="132"/>
        <v>0</v>
      </c>
      <c r="DR76" s="80">
        <f t="shared" si="132"/>
        <v>0</v>
      </c>
      <c r="DS76" s="80">
        <f t="shared" si="132"/>
        <v>0</v>
      </c>
      <c r="DT76" s="80">
        <f t="shared" si="132"/>
        <v>0</v>
      </c>
      <c r="DU76" s="80">
        <f t="shared" si="119"/>
        <v>0</v>
      </c>
      <c r="DV76" s="80">
        <f t="shared" si="119"/>
        <v>0</v>
      </c>
      <c r="DW76" s="80">
        <f t="shared" si="119"/>
        <v>0</v>
      </c>
      <c r="DX76" s="80">
        <f t="shared" si="119"/>
        <v>0</v>
      </c>
      <c r="DY76" s="80">
        <f t="shared" si="119"/>
        <v>0</v>
      </c>
      <c r="DZ76" s="80">
        <f t="shared" si="119"/>
        <v>0</v>
      </c>
      <c r="EA76" s="80">
        <f t="shared" si="119"/>
        <v>0</v>
      </c>
      <c r="EB76" s="80">
        <f t="shared" si="119"/>
        <v>0</v>
      </c>
      <c r="EC76" s="80">
        <f t="shared" si="119"/>
        <v>0</v>
      </c>
      <c r="ED76" s="80">
        <f t="shared" si="119"/>
        <v>0</v>
      </c>
      <c r="EE76" s="80">
        <f t="shared" si="119"/>
        <v>0</v>
      </c>
      <c r="EF76" s="80">
        <f t="shared" si="119"/>
        <v>0</v>
      </c>
      <c r="EG76" s="80">
        <f t="shared" si="119"/>
        <v>0</v>
      </c>
      <c r="EH76" s="80">
        <f t="shared" si="119"/>
        <v>0</v>
      </c>
      <c r="EI76" s="80">
        <f t="shared" si="119"/>
        <v>0</v>
      </c>
      <c r="EJ76" s="80">
        <f t="shared" si="120"/>
        <v>0</v>
      </c>
      <c r="EK76" s="80">
        <f t="shared" si="120"/>
        <v>0</v>
      </c>
      <c r="EL76" s="80">
        <f t="shared" si="120"/>
        <v>0</v>
      </c>
      <c r="EM76" s="80">
        <f t="shared" si="120"/>
        <v>0</v>
      </c>
      <c r="EN76" s="80">
        <f t="shared" si="120"/>
        <v>0</v>
      </c>
      <c r="EO76" s="80">
        <f t="shared" si="120"/>
        <v>0</v>
      </c>
      <c r="EP76" s="80">
        <f t="shared" si="120"/>
        <v>0</v>
      </c>
      <c r="EQ76" s="80">
        <f t="shared" si="120"/>
        <v>0</v>
      </c>
      <c r="ER76" s="80">
        <f t="shared" si="120"/>
        <v>0</v>
      </c>
      <c r="ES76" s="80">
        <f t="shared" si="120"/>
        <v>0</v>
      </c>
      <c r="ET76" s="80">
        <f t="shared" si="120"/>
        <v>0</v>
      </c>
      <c r="EU76" s="80">
        <f t="shared" si="120"/>
        <v>0</v>
      </c>
      <c r="EV76" s="80">
        <f t="shared" si="120"/>
        <v>0</v>
      </c>
      <c r="EW76" s="80">
        <f t="shared" si="120"/>
        <v>0</v>
      </c>
      <c r="EX76" s="80">
        <f t="shared" si="120"/>
        <v>0</v>
      </c>
      <c r="EY76" s="80">
        <f t="shared" si="120"/>
        <v>0</v>
      </c>
      <c r="EZ76" s="80">
        <f t="shared" si="121"/>
        <v>0</v>
      </c>
      <c r="FA76" s="80">
        <f t="shared" si="121"/>
        <v>0</v>
      </c>
      <c r="FB76" s="80">
        <f t="shared" si="121"/>
        <v>0</v>
      </c>
      <c r="FC76" s="80">
        <f t="shared" si="121"/>
        <v>0</v>
      </c>
      <c r="FD76" s="80">
        <f t="shared" si="121"/>
        <v>0</v>
      </c>
      <c r="FE76" s="80">
        <f t="shared" si="121"/>
        <v>0</v>
      </c>
      <c r="FF76" s="80">
        <f t="shared" si="121"/>
        <v>0</v>
      </c>
      <c r="FG76" s="80">
        <f t="shared" si="121"/>
        <v>0</v>
      </c>
      <c r="FH76" s="80">
        <f t="shared" si="121"/>
        <v>0</v>
      </c>
      <c r="FI76" s="80">
        <f t="shared" si="121"/>
        <v>0</v>
      </c>
      <c r="FJ76" s="80">
        <f t="shared" si="133"/>
        <v>0</v>
      </c>
      <c r="FK76" s="80">
        <f t="shared" si="133"/>
        <v>0</v>
      </c>
      <c r="FL76" s="80">
        <f t="shared" si="133"/>
        <v>0</v>
      </c>
      <c r="FM76" s="80">
        <f t="shared" si="133"/>
        <v>0</v>
      </c>
      <c r="FN76" s="80">
        <f t="shared" si="133"/>
        <v>0</v>
      </c>
      <c r="FO76" s="80">
        <f t="shared" si="133"/>
        <v>0</v>
      </c>
      <c r="FP76" s="80">
        <f t="shared" si="133"/>
        <v>0</v>
      </c>
      <c r="FQ76" s="80">
        <f t="shared" si="133"/>
        <v>0</v>
      </c>
      <c r="FR76" s="80">
        <f t="shared" si="133"/>
        <v>0</v>
      </c>
      <c r="FS76" s="80">
        <f t="shared" si="133"/>
        <v>0</v>
      </c>
      <c r="FT76" s="80">
        <f t="shared" si="133"/>
        <v>0</v>
      </c>
      <c r="FU76" s="80">
        <f t="shared" si="133"/>
        <v>0</v>
      </c>
      <c r="FV76" s="80">
        <f t="shared" si="133"/>
        <v>0</v>
      </c>
      <c r="FW76" s="80">
        <f t="shared" si="133"/>
        <v>0</v>
      </c>
      <c r="FX76" s="80">
        <f t="shared" si="133"/>
        <v>0</v>
      </c>
      <c r="FY76" s="80">
        <f t="shared" si="133"/>
        <v>0</v>
      </c>
      <c r="FZ76" s="80">
        <f t="shared" si="139"/>
        <v>0</v>
      </c>
      <c r="GA76" s="80">
        <f t="shared" si="139"/>
        <v>0</v>
      </c>
      <c r="GB76" s="80">
        <f t="shared" si="139"/>
        <v>0</v>
      </c>
      <c r="GC76" s="80">
        <f t="shared" si="139"/>
        <v>0</v>
      </c>
      <c r="GD76" s="80">
        <f t="shared" si="139"/>
        <v>0</v>
      </c>
      <c r="GE76" s="80">
        <f t="shared" si="139"/>
        <v>0</v>
      </c>
      <c r="GF76" s="80">
        <f t="shared" si="139"/>
        <v>0</v>
      </c>
      <c r="GG76" s="80">
        <f t="shared" si="139"/>
        <v>0</v>
      </c>
      <c r="GH76" s="80">
        <f t="shared" si="139"/>
        <v>0</v>
      </c>
      <c r="GI76" s="80">
        <f t="shared" si="139"/>
        <v>0</v>
      </c>
      <c r="GJ76" s="80">
        <f t="shared" si="139"/>
        <v>0</v>
      </c>
      <c r="GK76" s="80">
        <f t="shared" si="139"/>
        <v>0</v>
      </c>
      <c r="GL76" s="80">
        <f t="shared" si="139"/>
        <v>0</v>
      </c>
      <c r="GM76" s="80">
        <f t="shared" si="139"/>
        <v>0</v>
      </c>
      <c r="GN76" s="80">
        <f t="shared" si="139"/>
        <v>0</v>
      </c>
      <c r="GO76" s="80">
        <f t="shared" si="139"/>
        <v>0</v>
      </c>
      <c r="GP76" s="80">
        <f t="shared" si="115"/>
        <v>0</v>
      </c>
      <c r="GQ76" s="80">
        <f t="shared" si="115"/>
        <v>0</v>
      </c>
      <c r="GR76" s="80">
        <f t="shared" si="115"/>
        <v>0</v>
      </c>
      <c r="GS76" s="80">
        <f t="shared" si="115"/>
        <v>0</v>
      </c>
      <c r="GT76" s="80">
        <f t="shared" si="115"/>
        <v>0</v>
      </c>
      <c r="GU76" s="80">
        <f t="shared" si="115"/>
        <v>0</v>
      </c>
      <c r="GV76" s="80">
        <f t="shared" si="115"/>
        <v>0</v>
      </c>
      <c r="GW76" s="80">
        <f t="shared" si="115"/>
        <v>0</v>
      </c>
      <c r="GX76" s="80">
        <f t="shared" si="115"/>
        <v>0</v>
      </c>
      <c r="GY76" s="80">
        <f t="shared" si="115"/>
        <v>0</v>
      </c>
      <c r="GZ76" s="80">
        <f t="shared" si="115"/>
        <v>0</v>
      </c>
      <c r="HA76" s="80">
        <f t="shared" si="115"/>
        <v>0</v>
      </c>
      <c r="HB76" s="80">
        <f t="shared" si="115"/>
        <v>0</v>
      </c>
      <c r="HC76" s="80">
        <f t="shared" si="114"/>
        <v>0</v>
      </c>
      <c r="HD76" s="80">
        <f t="shared" si="114"/>
        <v>0</v>
      </c>
      <c r="HE76" s="80">
        <f t="shared" si="114"/>
        <v>0</v>
      </c>
      <c r="HF76" s="80">
        <f t="shared" si="114"/>
        <v>0</v>
      </c>
      <c r="HG76" s="80">
        <f t="shared" si="114"/>
        <v>0</v>
      </c>
      <c r="HH76" s="80">
        <f t="shared" si="114"/>
        <v>0</v>
      </c>
      <c r="HI76" s="80">
        <f t="shared" si="114"/>
        <v>0</v>
      </c>
      <c r="HJ76" s="80">
        <f t="shared" si="114"/>
        <v>0</v>
      </c>
      <c r="HK76" s="80">
        <f t="shared" si="114"/>
        <v>0</v>
      </c>
      <c r="HL76" s="80">
        <f t="shared" si="114"/>
        <v>0</v>
      </c>
      <c r="HM76" s="80">
        <f t="shared" si="114"/>
        <v>0</v>
      </c>
      <c r="HN76" s="80">
        <f t="shared" si="114"/>
        <v>0</v>
      </c>
      <c r="HO76" s="80">
        <f t="shared" si="114"/>
        <v>0</v>
      </c>
      <c r="HP76" s="80">
        <f t="shared" si="114"/>
        <v>0</v>
      </c>
      <c r="HQ76" s="80">
        <f t="shared" si="122"/>
        <v>0</v>
      </c>
      <c r="HR76" s="80">
        <f t="shared" si="122"/>
        <v>0</v>
      </c>
      <c r="HS76" s="80">
        <f t="shared" si="122"/>
        <v>0</v>
      </c>
      <c r="HT76" s="80">
        <f t="shared" si="116"/>
        <v>0</v>
      </c>
      <c r="HU76" s="80">
        <f t="shared" si="116"/>
        <v>0</v>
      </c>
      <c r="HV76" s="80">
        <f t="shared" si="116"/>
        <v>0</v>
      </c>
      <c r="HW76" s="80">
        <f t="shared" si="116"/>
        <v>0</v>
      </c>
      <c r="HX76" s="80">
        <f t="shared" si="116"/>
        <v>0</v>
      </c>
      <c r="HY76" s="80">
        <f t="shared" si="116"/>
        <v>0</v>
      </c>
      <c r="HZ76" s="80">
        <f t="shared" si="116"/>
        <v>0</v>
      </c>
      <c r="IA76" s="80">
        <f t="shared" si="116"/>
        <v>0</v>
      </c>
      <c r="IB76" s="80">
        <f t="shared" si="116"/>
        <v>0</v>
      </c>
      <c r="IC76" s="80">
        <f t="shared" si="116"/>
        <v>0</v>
      </c>
      <c r="ID76" s="80">
        <f t="shared" si="116"/>
        <v>0</v>
      </c>
      <c r="IE76" s="80">
        <f t="shared" si="116"/>
        <v>0</v>
      </c>
      <c r="IF76" s="80">
        <f t="shared" si="116"/>
        <v>0</v>
      </c>
      <c r="IG76" s="80">
        <f t="shared" si="116"/>
        <v>0</v>
      </c>
      <c r="IH76" s="80">
        <f t="shared" si="116"/>
        <v>0</v>
      </c>
      <c r="II76" s="80">
        <f t="shared" si="123"/>
        <v>0</v>
      </c>
      <c r="IJ76" s="80">
        <f t="shared" si="123"/>
        <v>0</v>
      </c>
      <c r="IK76" s="80">
        <f t="shared" si="123"/>
        <v>0</v>
      </c>
      <c r="IL76" s="80">
        <f t="shared" si="123"/>
        <v>0</v>
      </c>
      <c r="IM76" s="80">
        <f t="shared" si="123"/>
        <v>0</v>
      </c>
      <c r="IN76" s="80">
        <f t="shared" si="123"/>
        <v>0</v>
      </c>
      <c r="IO76" s="80">
        <f t="shared" si="123"/>
        <v>0</v>
      </c>
      <c r="IP76" s="80">
        <f t="shared" si="123"/>
        <v>0</v>
      </c>
      <c r="IQ76" s="80">
        <f t="shared" si="123"/>
        <v>0</v>
      </c>
      <c r="IR76" s="80">
        <f t="shared" si="123"/>
        <v>0</v>
      </c>
      <c r="IS76" s="80">
        <f t="shared" si="123"/>
        <v>0</v>
      </c>
      <c r="IT76" s="80">
        <f t="shared" si="123"/>
        <v>0</v>
      </c>
      <c r="IU76" s="80">
        <f t="shared" si="123"/>
        <v>0</v>
      </c>
      <c r="IV76" s="80">
        <f t="shared" si="123"/>
        <v>0</v>
      </c>
      <c r="IW76" s="80">
        <f t="shared" si="123"/>
        <v>0</v>
      </c>
      <c r="IX76" s="80">
        <f t="shared" si="123"/>
        <v>0</v>
      </c>
      <c r="IY76" s="80">
        <f t="shared" si="123"/>
        <v>0</v>
      </c>
      <c r="IZ76" s="80">
        <f t="shared" si="123"/>
        <v>0</v>
      </c>
      <c r="JA76" s="80">
        <f t="shared" si="123"/>
        <v>0</v>
      </c>
      <c r="JB76" s="80">
        <f t="shared" si="123"/>
        <v>0</v>
      </c>
      <c r="JC76" s="80">
        <f t="shared" si="123"/>
        <v>0</v>
      </c>
      <c r="JD76" s="80">
        <f t="shared" si="112"/>
        <v>0</v>
      </c>
      <c r="JE76" s="80">
        <f t="shared" si="112"/>
        <v>0</v>
      </c>
      <c r="JF76" s="80">
        <f t="shared" si="112"/>
        <v>0</v>
      </c>
      <c r="JG76" s="80">
        <f t="shared" si="112"/>
        <v>0</v>
      </c>
      <c r="JH76" s="80">
        <f t="shared" si="112"/>
        <v>0</v>
      </c>
      <c r="JI76" s="80">
        <f t="shared" si="112"/>
        <v>0</v>
      </c>
    </row>
    <row r="77" spans="5:269" x14ac:dyDescent="0.25">
      <c r="E77">
        <f t="shared" si="134"/>
        <v>73</v>
      </c>
      <c r="F77">
        <f t="shared" si="124"/>
        <v>0</v>
      </c>
      <c r="G77">
        <f t="shared" si="135"/>
        <v>156</v>
      </c>
      <c r="H77" s="86">
        <f t="shared" si="125"/>
        <v>1</v>
      </c>
      <c r="I77" s="80">
        <f t="shared" si="126"/>
        <v>0</v>
      </c>
      <c r="J77" s="80">
        <f t="shared" si="140"/>
        <v>0</v>
      </c>
      <c r="K77">
        <f t="shared" si="127"/>
        <v>77</v>
      </c>
      <c r="L77">
        <f t="shared" si="128"/>
        <v>221</v>
      </c>
      <c r="M77">
        <f t="shared" si="136"/>
        <v>47969</v>
      </c>
      <c r="O77" s="80">
        <f t="shared" si="129"/>
        <v>0</v>
      </c>
      <c r="P77" s="80">
        <f t="shared" si="129"/>
        <v>0</v>
      </c>
      <c r="Q77" s="80">
        <f t="shared" si="129"/>
        <v>0</v>
      </c>
      <c r="R77" s="80">
        <f t="shared" si="129"/>
        <v>0</v>
      </c>
      <c r="S77" s="80">
        <f t="shared" si="129"/>
        <v>0</v>
      </c>
      <c r="T77" s="80">
        <f t="shared" si="129"/>
        <v>0</v>
      </c>
      <c r="U77" s="80">
        <f t="shared" si="129"/>
        <v>0</v>
      </c>
      <c r="V77" s="80">
        <f t="shared" si="129"/>
        <v>0</v>
      </c>
      <c r="W77" s="80">
        <f t="shared" si="129"/>
        <v>0</v>
      </c>
      <c r="X77" s="80">
        <f t="shared" si="129"/>
        <v>0</v>
      </c>
      <c r="Y77" s="80">
        <f t="shared" si="129"/>
        <v>0</v>
      </c>
      <c r="Z77" s="80">
        <f t="shared" si="129"/>
        <v>0</v>
      </c>
      <c r="AA77" s="80">
        <f t="shared" si="129"/>
        <v>0</v>
      </c>
      <c r="AB77" s="80">
        <f t="shared" si="129"/>
        <v>0</v>
      </c>
      <c r="AC77" s="80">
        <f t="shared" si="129"/>
        <v>0</v>
      </c>
      <c r="AD77" s="80">
        <f t="shared" si="129"/>
        <v>0</v>
      </c>
      <c r="AE77" s="80">
        <f t="shared" si="111"/>
        <v>0</v>
      </c>
      <c r="AF77" s="80">
        <f t="shared" si="111"/>
        <v>0</v>
      </c>
      <c r="AG77" s="80">
        <f t="shared" si="111"/>
        <v>0</v>
      </c>
      <c r="AH77" s="80">
        <f t="shared" si="111"/>
        <v>0</v>
      </c>
      <c r="AI77" s="80">
        <f t="shared" si="111"/>
        <v>0</v>
      </c>
      <c r="AJ77" s="80">
        <f t="shared" si="111"/>
        <v>0</v>
      </c>
      <c r="AK77" s="80">
        <f t="shared" si="111"/>
        <v>0</v>
      </c>
      <c r="AL77" s="80">
        <f t="shared" si="111"/>
        <v>0</v>
      </c>
      <c r="AM77" s="80">
        <f t="shared" si="111"/>
        <v>0</v>
      </c>
      <c r="AN77" s="80">
        <f t="shared" si="111"/>
        <v>0</v>
      </c>
      <c r="AO77" s="80">
        <f t="shared" si="111"/>
        <v>0</v>
      </c>
      <c r="AP77" s="80">
        <f t="shared" si="111"/>
        <v>0</v>
      </c>
      <c r="AQ77" s="80">
        <f t="shared" si="111"/>
        <v>0</v>
      </c>
      <c r="AR77" s="80">
        <f t="shared" si="111"/>
        <v>0</v>
      </c>
      <c r="AS77" s="80">
        <f t="shared" si="111"/>
        <v>0</v>
      </c>
      <c r="AT77" s="80">
        <f t="shared" si="111"/>
        <v>0</v>
      </c>
      <c r="AU77" s="80">
        <f t="shared" si="137"/>
        <v>0</v>
      </c>
      <c r="AV77" s="80">
        <f t="shared" si="137"/>
        <v>0</v>
      </c>
      <c r="AW77" s="80">
        <f t="shared" si="137"/>
        <v>0</v>
      </c>
      <c r="AX77" s="80">
        <f t="shared" si="137"/>
        <v>0</v>
      </c>
      <c r="AY77" s="80">
        <f t="shared" si="137"/>
        <v>0</v>
      </c>
      <c r="AZ77" s="80">
        <f t="shared" si="137"/>
        <v>0</v>
      </c>
      <c r="BA77" s="80">
        <f t="shared" si="137"/>
        <v>0</v>
      </c>
      <c r="BB77" s="80">
        <f t="shared" si="137"/>
        <v>0</v>
      </c>
      <c r="BC77" s="80">
        <f t="shared" si="137"/>
        <v>0</v>
      </c>
      <c r="BD77" s="80">
        <f t="shared" si="137"/>
        <v>0</v>
      </c>
      <c r="BE77" s="80">
        <f t="shared" si="137"/>
        <v>0</v>
      </c>
      <c r="BF77" s="80">
        <f t="shared" si="137"/>
        <v>0</v>
      </c>
      <c r="BG77" s="80">
        <f t="shared" si="137"/>
        <v>0</v>
      </c>
      <c r="BH77" s="80">
        <f t="shared" si="137"/>
        <v>0</v>
      </c>
      <c r="BI77" s="80">
        <f t="shared" si="137"/>
        <v>0</v>
      </c>
      <c r="BJ77" s="80">
        <f t="shared" si="137"/>
        <v>0</v>
      </c>
      <c r="BK77" s="80">
        <f t="shared" si="138"/>
        <v>0</v>
      </c>
      <c r="BL77" s="80">
        <f t="shared" si="138"/>
        <v>0</v>
      </c>
      <c r="BM77" s="80">
        <f t="shared" si="138"/>
        <v>0</v>
      </c>
      <c r="BN77" s="80">
        <f t="shared" si="138"/>
        <v>0</v>
      </c>
      <c r="BO77" s="80">
        <f t="shared" si="138"/>
        <v>0</v>
      </c>
      <c r="BP77" s="80">
        <f t="shared" si="138"/>
        <v>0</v>
      </c>
      <c r="BQ77" s="80">
        <f t="shared" si="138"/>
        <v>0</v>
      </c>
      <c r="BR77" s="80">
        <f t="shared" si="138"/>
        <v>0</v>
      </c>
      <c r="BS77" s="80">
        <f t="shared" si="138"/>
        <v>0</v>
      </c>
      <c r="BT77" s="80">
        <f t="shared" si="138"/>
        <v>0</v>
      </c>
      <c r="BU77" s="80">
        <f t="shared" si="138"/>
        <v>0</v>
      </c>
      <c r="BV77" s="80">
        <f t="shared" si="138"/>
        <v>0</v>
      </c>
      <c r="BW77" s="80">
        <f t="shared" si="138"/>
        <v>0</v>
      </c>
      <c r="BX77" s="80">
        <f t="shared" si="138"/>
        <v>0</v>
      </c>
      <c r="BY77" s="80">
        <f t="shared" si="138"/>
        <v>0</v>
      </c>
      <c r="BZ77" s="80">
        <f t="shared" si="138"/>
        <v>0</v>
      </c>
      <c r="CA77" s="80">
        <f t="shared" si="131"/>
        <v>0</v>
      </c>
      <c r="CB77" s="80">
        <f t="shared" si="131"/>
        <v>0</v>
      </c>
      <c r="CC77" s="80">
        <f t="shared" si="131"/>
        <v>0</v>
      </c>
      <c r="CD77" s="80">
        <f t="shared" si="131"/>
        <v>0</v>
      </c>
      <c r="CE77" s="80">
        <f t="shared" si="131"/>
        <v>0</v>
      </c>
      <c r="CF77" s="80">
        <f t="shared" si="131"/>
        <v>0</v>
      </c>
      <c r="CG77" s="80">
        <f t="shared" si="131"/>
        <v>0</v>
      </c>
      <c r="CH77" s="80">
        <f t="shared" si="131"/>
        <v>0</v>
      </c>
      <c r="CI77" s="80">
        <f t="shared" si="131"/>
        <v>0</v>
      </c>
      <c r="CJ77" s="80">
        <f t="shared" si="131"/>
        <v>0</v>
      </c>
      <c r="CK77" s="80">
        <f t="shared" si="131"/>
        <v>0</v>
      </c>
      <c r="CL77" s="80">
        <f t="shared" si="131"/>
        <v>0</v>
      </c>
      <c r="CM77" s="80">
        <f t="shared" si="131"/>
        <v>0</v>
      </c>
      <c r="CN77" s="80">
        <f t="shared" si="131"/>
        <v>0</v>
      </c>
      <c r="CO77" s="80">
        <f t="shared" si="131"/>
        <v>0</v>
      </c>
      <c r="CP77" s="80">
        <f t="shared" si="118"/>
        <v>0</v>
      </c>
      <c r="CQ77" s="80">
        <f t="shared" si="118"/>
        <v>0</v>
      </c>
      <c r="CR77" s="80">
        <f t="shared" si="118"/>
        <v>0</v>
      </c>
      <c r="CS77" s="80">
        <f t="shared" si="118"/>
        <v>0</v>
      </c>
      <c r="CT77" s="80">
        <f t="shared" si="118"/>
        <v>0</v>
      </c>
      <c r="CU77" s="80">
        <f t="shared" si="118"/>
        <v>0</v>
      </c>
      <c r="CV77" s="80">
        <f t="shared" si="118"/>
        <v>0</v>
      </c>
      <c r="CW77" s="80">
        <f t="shared" si="118"/>
        <v>0</v>
      </c>
      <c r="CX77" s="80">
        <f t="shared" si="118"/>
        <v>0</v>
      </c>
      <c r="CY77" s="80">
        <f t="shared" si="118"/>
        <v>0</v>
      </c>
      <c r="CZ77" s="80">
        <f t="shared" si="118"/>
        <v>0</v>
      </c>
      <c r="DA77" s="80">
        <f t="shared" si="118"/>
        <v>0</v>
      </c>
      <c r="DB77" s="80">
        <f t="shared" si="118"/>
        <v>0</v>
      </c>
      <c r="DC77" s="80">
        <f t="shared" si="118"/>
        <v>0</v>
      </c>
      <c r="DD77" s="80">
        <f t="shared" si="118"/>
        <v>0</v>
      </c>
      <c r="DE77" s="80">
        <f t="shared" si="132"/>
        <v>0</v>
      </c>
      <c r="DF77" s="80">
        <f t="shared" si="132"/>
        <v>0</v>
      </c>
      <c r="DG77" s="80">
        <f t="shared" si="132"/>
        <v>0</v>
      </c>
      <c r="DH77" s="80">
        <f t="shared" si="132"/>
        <v>0</v>
      </c>
      <c r="DI77" s="80">
        <f t="shared" si="132"/>
        <v>0</v>
      </c>
      <c r="DJ77" s="80">
        <f t="shared" si="132"/>
        <v>0</v>
      </c>
      <c r="DK77" s="80">
        <f t="shared" si="132"/>
        <v>0</v>
      </c>
      <c r="DL77" s="80">
        <f t="shared" si="132"/>
        <v>0</v>
      </c>
      <c r="DM77" s="80">
        <f t="shared" si="132"/>
        <v>0</v>
      </c>
      <c r="DN77" s="80">
        <f t="shared" si="132"/>
        <v>0</v>
      </c>
      <c r="DO77" s="80">
        <f t="shared" si="132"/>
        <v>0</v>
      </c>
      <c r="DP77" s="80">
        <f t="shared" si="132"/>
        <v>0</v>
      </c>
      <c r="DQ77" s="80">
        <f t="shared" si="132"/>
        <v>0</v>
      </c>
      <c r="DR77" s="80">
        <f t="shared" si="132"/>
        <v>0</v>
      </c>
      <c r="DS77" s="80">
        <f t="shared" si="132"/>
        <v>0</v>
      </c>
      <c r="DT77" s="80">
        <f t="shared" si="132"/>
        <v>0</v>
      </c>
      <c r="DU77" s="80">
        <f t="shared" si="119"/>
        <v>0</v>
      </c>
      <c r="DV77" s="80">
        <f t="shared" si="119"/>
        <v>0</v>
      </c>
      <c r="DW77" s="80">
        <f t="shared" si="119"/>
        <v>0</v>
      </c>
      <c r="DX77" s="80">
        <f t="shared" si="119"/>
        <v>0</v>
      </c>
      <c r="DY77" s="80">
        <f t="shared" si="119"/>
        <v>0</v>
      </c>
      <c r="DZ77" s="80">
        <f t="shared" si="119"/>
        <v>0</v>
      </c>
      <c r="EA77" s="80">
        <f t="shared" si="119"/>
        <v>0</v>
      </c>
      <c r="EB77" s="80">
        <f t="shared" si="119"/>
        <v>0</v>
      </c>
      <c r="EC77" s="80">
        <f t="shared" si="119"/>
        <v>0</v>
      </c>
      <c r="ED77" s="80">
        <f t="shared" si="119"/>
        <v>0</v>
      </c>
      <c r="EE77" s="80">
        <f t="shared" si="119"/>
        <v>0</v>
      </c>
      <c r="EF77" s="80">
        <f t="shared" si="119"/>
        <v>0</v>
      </c>
      <c r="EG77" s="80">
        <f t="shared" si="119"/>
        <v>0</v>
      </c>
      <c r="EH77" s="80">
        <f t="shared" si="119"/>
        <v>0</v>
      </c>
      <c r="EI77" s="80">
        <f t="shared" si="119"/>
        <v>0</v>
      </c>
      <c r="EJ77" s="80">
        <f t="shared" si="120"/>
        <v>0</v>
      </c>
      <c r="EK77" s="80">
        <f t="shared" si="120"/>
        <v>0</v>
      </c>
      <c r="EL77" s="80">
        <f t="shared" si="120"/>
        <v>0</v>
      </c>
      <c r="EM77" s="80">
        <f t="shared" si="120"/>
        <v>0</v>
      </c>
      <c r="EN77" s="80">
        <f t="shared" si="120"/>
        <v>0</v>
      </c>
      <c r="EO77" s="80">
        <f t="shared" si="120"/>
        <v>0</v>
      </c>
      <c r="EP77" s="80">
        <f t="shared" si="120"/>
        <v>0</v>
      </c>
      <c r="EQ77" s="80">
        <f t="shared" si="120"/>
        <v>0</v>
      </c>
      <c r="ER77" s="80">
        <f t="shared" si="120"/>
        <v>0</v>
      </c>
      <c r="ES77" s="80">
        <f t="shared" si="120"/>
        <v>0</v>
      </c>
      <c r="ET77" s="80">
        <f t="shared" si="120"/>
        <v>0</v>
      </c>
      <c r="EU77" s="80">
        <f t="shared" si="120"/>
        <v>0</v>
      </c>
      <c r="EV77" s="80">
        <f t="shared" si="120"/>
        <v>0</v>
      </c>
      <c r="EW77" s="80">
        <f t="shared" si="120"/>
        <v>0</v>
      </c>
      <c r="EX77" s="80">
        <f t="shared" si="120"/>
        <v>0</v>
      </c>
      <c r="EY77" s="80">
        <f t="shared" si="120"/>
        <v>0</v>
      </c>
      <c r="EZ77" s="80">
        <f t="shared" si="121"/>
        <v>0</v>
      </c>
      <c r="FA77" s="80">
        <f t="shared" si="121"/>
        <v>0</v>
      </c>
      <c r="FB77" s="80">
        <f t="shared" si="121"/>
        <v>0</v>
      </c>
      <c r="FC77" s="80">
        <f t="shared" si="121"/>
        <v>0</v>
      </c>
      <c r="FD77" s="80">
        <f t="shared" si="121"/>
        <v>0</v>
      </c>
      <c r="FE77" s="80">
        <f t="shared" si="121"/>
        <v>0</v>
      </c>
      <c r="FF77" s="80">
        <f t="shared" si="121"/>
        <v>0</v>
      </c>
      <c r="FG77" s="80">
        <f t="shared" si="121"/>
        <v>0</v>
      </c>
      <c r="FH77" s="80">
        <f t="shared" si="121"/>
        <v>0</v>
      </c>
      <c r="FI77" s="80">
        <f t="shared" si="121"/>
        <v>0</v>
      </c>
      <c r="FJ77" s="80">
        <f t="shared" si="133"/>
        <v>0</v>
      </c>
      <c r="FK77" s="80">
        <f t="shared" si="133"/>
        <v>0</v>
      </c>
      <c r="FL77" s="80">
        <f t="shared" si="133"/>
        <v>0</v>
      </c>
      <c r="FM77" s="80">
        <f t="shared" si="133"/>
        <v>0</v>
      </c>
      <c r="FN77" s="80">
        <f t="shared" si="133"/>
        <v>0</v>
      </c>
      <c r="FO77" s="80">
        <f t="shared" si="133"/>
        <v>0</v>
      </c>
      <c r="FP77" s="80">
        <f t="shared" si="133"/>
        <v>0</v>
      </c>
      <c r="FQ77" s="80">
        <f t="shared" si="133"/>
        <v>0</v>
      </c>
      <c r="FR77" s="80">
        <f t="shared" si="133"/>
        <v>0</v>
      </c>
      <c r="FS77" s="80">
        <f t="shared" si="133"/>
        <v>0</v>
      </c>
      <c r="FT77" s="80">
        <f t="shared" si="133"/>
        <v>0</v>
      </c>
      <c r="FU77" s="80">
        <f t="shared" si="133"/>
        <v>0</v>
      </c>
      <c r="FV77" s="80">
        <f t="shared" si="133"/>
        <v>0</v>
      </c>
      <c r="FW77" s="80">
        <f t="shared" si="133"/>
        <v>0</v>
      </c>
      <c r="FX77" s="80">
        <f t="shared" si="133"/>
        <v>0</v>
      </c>
      <c r="FY77" s="80">
        <f t="shared" si="133"/>
        <v>0</v>
      </c>
      <c r="FZ77" s="80">
        <f t="shared" si="139"/>
        <v>0</v>
      </c>
      <c r="GA77" s="80">
        <f t="shared" si="139"/>
        <v>0</v>
      </c>
      <c r="GB77" s="80">
        <f t="shared" si="139"/>
        <v>0</v>
      </c>
      <c r="GC77" s="80">
        <f t="shared" si="139"/>
        <v>0</v>
      </c>
      <c r="GD77" s="80">
        <f t="shared" si="139"/>
        <v>0</v>
      </c>
      <c r="GE77" s="80">
        <f t="shared" si="139"/>
        <v>0</v>
      </c>
      <c r="GF77" s="80">
        <f t="shared" si="139"/>
        <v>0</v>
      </c>
      <c r="GG77" s="80">
        <f t="shared" si="139"/>
        <v>0</v>
      </c>
      <c r="GH77" s="80">
        <f t="shared" si="139"/>
        <v>0</v>
      </c>
      <c r="GI77" s="80">
        <f t="shared" si="139"/>
        <v>0</v>
      </c>
      <c r="GJ77" s="80">
        <f t="shared" si="139"/>
        <v>0</v>
      </c>
      <c r="GK77" s="80">
        <f t="shared" si="139"/>
        <v>0</v>
      </c>
      <c r="GL77" s="80">
        <f t="shared" si="139"/>
        <v>0</v>
      </c>
      <c r="GM77" s="80">
        <f t="shared" si="139"/>
        <v>0</v>
      </c>
      <c r="GN77" s="80">
        <f t="shared" si="139"/>
        <v>0</v>
      </c>
      <c r="GO77" s="80">
        <f t="shared" si="139"/>
        <v>0</v>
      </c>
      <c r="GP77" s="80">
        <f t="shared" si="115"/>
        <v>0</v>
      </c>
      <c r="GQ77" s="80">
        <f t="shared" si="115"/>
        <v>0</v>
      </c>
      <c r="GR77" s="80">
        <f t="shared" si="115"/>
        <v>0</v>
      </c>
      <c r="GS77" s="80">
        <f t="shared" si="115"/>
        <v>0</v>
      </c>
      <c r="GT77" s="80">
        <f t="shared" si="115"/>
        <v>0</v>
      </c>
      <c r="GU77" s="80">
        <f t="shared" si="115"/>
        <v>0</v>
      </c>
      <c r="GV77" s="80">
        <f t="shared" si="115"/>
        <v>0</v>
      </c>
      <c r="GW77" s="80">
        <f t="shared" si="115"/>
        <v>0</v>
      </c>
      <c r="GX77" s="80">
        <f t="shared" si="115"/>
        <v>0</v>
      </c>
      <c r="GY77" s="80">
        <f t="shared" si="115"/>
        <v>0</v>
      </c>
      <c r="GZ77" s="80">
        <f t="shared" si="115"/>
        <v>0</v>
      </c>
      <c r="HA77" s="80">
        <f t="shared" si="115"/>
        <v>0</v>
      </c>
      <c r="HB77" s="80">
        <f t="shared" si="115"/>
        <v>0</v>
      </c>
      <c r="HC77" s="80">
        <f t="shared" si="114"/>
        <v>0</v>
      </c>
      <c r="HD77" s="80">
        <f t="shared" si="114"/>
        <v>0</v>
      </c>
      <c r="HE77" s="80">
        <f t="shared" si="114"/>
        <v>0</v>
      </c>
      <c r="HF77" s="80">
        <f t="shared" si="114"/>
        <v>0</v>
      </c>
      <c r="HG77" s="80">
        <f t="shared" si="114"/>
        <v>0</v>
      </c>
      <c r="HH77" s="80">
        <f t="shared" si="114"/>
        <v>0</v>
      </c>
      <c r="HI77" s="80">
        <f t="shared" si="114"/>
        <v>0</v>
      </c>
      <c r="HJ77" s="80">
        <f t="shared" si="114"/>
        <v>0</v>
      </c>
      <c r="HK77" s="80">
        <f t="shared" si="114"/>
        <v>0</v>
      </c>
      <c r="HL77" s="80">
        <f t="shared" si="114"/>
        <v>0</v>
      </c>
      <c r="HM77" s="80">
        <f t="shared" si="114"/>
        <v>0</v>
      </c>
      <c r="HN77" s="80">
        <f t="shared" si="114"/>
        <v>0</v>
      </c>
      <c r="HO77" s="80">
        <f t="shared" si="114"/>
        <v>0</v>
      </c>
      <c r="HP77" s="80">
        <f t="shared" si="114"/>
        <v>0</v>
      </c>
      <c r="HQ77" s="80">
        <f t="shared" si="122"/>
        <v>0</v>
      </c>
      <c r="HR77" s="80">
        <f t="shared" si="122"/>
        <v>0</v>
      </c>
      <c r="HS77" s="80">
        <f t="shared" si="122"/>
        <v>0</v>
      </c>
      <c r="HT77" s="80">
        <f t="shared" si="116"/>
        <v>0</v>
      </c>
      <c r="HU77" s="80">
        <f t="shared" si="116"/>
        <v>0</v>
      </c>
      <c r="HV77" s="80">
        <f t="shared" si="116"/>
        <v>0</v>
      </c>
      <c r="HW77" s="80">
        <f t="shared" si="116"/>
        <v>0</v>
      </c>
      <c r="HX77" s="80">
        <f t="shared" si="116"/>
        <v>0</v>
      </c>
      <c r="HY77" s="80">
        <f t="shared" si="116"/>
        <v>0</v>
      </c>
      <c r="HZ77" s="80">
        <f t="shared" si="116"/>
        <v>0</v>
      </c>
      <c r="IA77" s="80">
        <f t="shared" si="116"/>
        <v>0</v>
      </c>
      <c r="IB77" s="80">
        <f t="shared" si="116"/>
        <v>0</v>
      </c>
      <c r="IC77" s="80">
        <f t="shared" si="116"/>
        <v>0</v>
      </c>
      <c r="ID77" s="80">
        <f t="shared" si="116"/>
        <v>0</v>
      </c>
      <c r="IE77" s="80">
        <f t="shared" si="116"/>
        <v>0</v>
      </c>
      <c r="IF77" s="80">
        <f t="shared" si="116"/>
        <v>0</v>
      </c>
      <c r="IG77" s="80">
        <f t="shared" si="116"/>
        <v>0</v>
      </c>
      <c r="IH77" s="80">
        <f t="shared" si="116"/>
        <v>0</v>
      </c>
      <c r="II77" s="80">
        <f t="shared" si="123"/>
        <v>0</v>
      </c>
      <c r="IJ77" s="80">
        <f t="shared" si="123"/>
        <v>0</v>
      </c>
      <c r="IK77" s="80">
        <f t="shared" si="123"/>
        <v>0</v>
      </c>
      <c r="IL77" s="80">
        <f t="shared" si="123"/>
        <v>0</v>
      </c>
      <c r="IM77" s="80">
        <f t="shared" si="123"/>
        <v>0</v>
      </c>
      <c r="IN77" s="80">
        <f t="shared" si="123"/>
        <v>0</v>
      </c>
      <c r="IO77" s="80">
        <f t="shared" si="123"/>
        <v>0</v>
      </c>
      <c r="IP77" s="80">
        <f t="shared" si="123"/>
        <v>0</v>
      </c>
      <c r="IQ77" s="80">
        <f t="shared" si="123"/>
        <v>0</v>
      </c>
      <c r="IR77" s="80">
        <f t="shared" si="123"/>
        <v>0</v>
      </c>
      <c r="IS77" s="80">
        <f t="shared" si="123"/>
        <v>0</v>
      </c>
      <c r="IT77" s="80">
        <f t="shared" si="123"/>
        <v>0</v>
      </c>
      <c r="IU77" s="80">
        <f t="shared" si="123"/>
        <v>0</v>
      </c>
      <c r="IV77" s="80">
        <f t="shared" si="123"/>
        <v>0</v>
      </c>
      <c r="IW77" s="80">
        <f t="shared" si="123"/>
        <v>0</v>
      </c>
      <c r="IX77" s="80">
        <f t="shared" si="123"/>
        <v>0</v>
      </c>
      <c r="IY77" s="80">
        <f t="shared" si="123"/>
        <v>0</v>
      </c>
      <c r="IZ77" s="80">
        <f t="shared" si="123"/>
        <v>0</v>
      </c>
      <c r="JA77" s="80">
        <f t="shared" si="123"/>
        <v>0</v>
      </c>
      <c r="JB77" s="80">
        <f t="shared" si="123"/>
        <v>0</v>
      </c>
      <c r="JC77" s="80">
        <f t="shared" si="123"/>
        <v>0</v>
      </c>
      <c r="JD77" s="80">
        <f t="shared" si="112"/>
        <v>0</v>
      </c>
      <c r="JE77" s="80">
        <f t="shared" si="112"/>
        <v>0</v>
      </c>
      <c r="JF77" s="80">
        <f t="shared" si="112"/>
        <v>0</v>
      </c>
      <c r="JG77" s="80">
        <f t="shared" si="112"/>
        <v>0</v>
      </c>
      <c r="JH77" s="80">
        <f t="shared" si="112"/>
        <v>0</v>
      </c>
      <c r="JI77" s="80">
        <f t="shared" si="112"/>
        <v>0</v>
      </c>
    </row>
    <row r="78" spans="5:269" x14ac:dyDescent="0.25">
      <c r="E78">
        <f t="shared" si="134"/>
        <v>74</v>
      </c>
      <c r="F78">
        <f t="shared" si="124"/>
        <v>0</v>
      </c>
      <c r="G78">
        <f t="shared" si="135"/>
        <v>156</v>
      </c>
      <c r="H78" s="86">
        <f t="shared" si="125"/>
        <v>1</v>
      </c>
      <c r="I78" s="80">
        <f t="shared" si="126"/>
        <v>0</v>
      </c>
      <c r="J78" s="80">
        <f t="shared" si="140"/>
        <v>0</v>
      </c>
      <c r="K78">
        <f t="shared" si="127"/>
        <v>78</v>
      </c>
      <c r="L78">
        <f t="shared" si="128"/>
        <v>222</v>
      </c>
      <c r="M78">
        <f t="shared" si="136"/>
        <v>48000</v>
      </c>
      <c r="O78" s="80">
        <f t="shared" si="129"/>
        <v>0</v>
      </c>
      <c r="P78" s="80">
        <f t="shared" si="129"/>
        <v>0</v>
      </c>
      <c r="Q78" s="80">
        <f t="shared" si="129"/>
        <v>0</v>
      </c>
      <c r="R78" s="80">
        <f t="shared" si="129"/>
        <v>0</v>
      </c>
      <c r="S78" s="80">
        <f t="shared" si="129"/>
        <v>0</v>
      </c>
      <c r="T78" s="80">
        <f t="shared" si="129"/>
        <v>0</v>
      </c>
      <c r="U78" s="80">
        <f t="shared" si="129"/>
        <v>0</v>
      </c>
      <c r="V78" s="80">
        <f t="shared" si="129"/>
        <v>0</v>
      </c>
      <c r="W78" s="80">
        <f t="shared" si="129"/>
        <v>0</v>
      </c>
      <c r="X78" s="80">
        <f t="shared" si="129"/>
        <v>0</v>
      </c>
      <c r="Y78" s="80">
        <f t="shared" si="129"/>
        <v>0</v>
      </c>
      <c r="Z78" s="80">
        <f t="shared" si="129"/>
        <v>0</v>
      </c>
      <c r="AA78" s="80">
        <f t="shared" si="129"/>
        <v>0</v>
      </c>
      <c r="AB78" s="80">
        <f t="shared" si="129"/>
        <v>0</v>
      </c>
      <c r="AC78" s="80">
        <f t="shared" si="129"/>
        <v>0</v>
      </c>
      <c r="AD78" s="80">
        <f t="shared" si="129"/>
        <v>0</v>
      </c>
      <c r="AE78" s="80">
        <f t="shared" si="111"/>
        <v>0</v>
      </c>
      <c r="AF78" s="80">
        <f t="shared" si="111"/>
        <v>0</v>
      </c>
      <c r="AG78" s="80">
        <f t="shared" si="111"/>
        <v>0</v>
      </c>
      <c r="AH78" s="80">
        <f t="shared" si="111"/>
        <v>0</v>
      </c>
      <c r="AI78" s="80">
        <f t="shared" si="111"/>
        <v>0</v>
      </c>
      <c r="AJ78" s="80">
        <f t="shared" si="111"/>
        <v>0</v>
      </c>
      <c r="AK78" s="80">
        <f t="shared" si="111"/>
        <v>0</v>
      </c>
      <c r="AL78" s="80">
        <f t="shared" si="111"/>
        <v>0</v>
      </c>
      <c r="AM78" s="80">
        <f t="shared" si="111"/>
        <v>0</v>
      </c>
      <c r="AN78" s="80">
        <f t="shared" si="111"/>
        <v>0</v>
      </c>
      <c r="AO78" s="80">
        <f t="shared" si="111"/>
        <v>0</v>
      </c>
      <c r="AP78" s="80">
        <f t="shared" si="111"/>
        <v>0</v>
      </c>
      <c r="AQ78" s="80">
        <f t="shared" si="111"/>
        <v>0</v>
      </c>
      <c r="AR78" s="80">
        <f t="shared" si="111"/>
        <v>0</v>
      </c>
      <c r="AS78" s="80">
        <f t="shared" si="111"/>
        <v>0</v>
      </c>
      <c r="AT78" s="80">
        <f t="shared" ref="AT78" si="141">IF(AT$4&lt;$E78,0,IF(AT$4&lt;$K78,$I78/$C$10,IF(AT$4&lt;$L78,$J78,0)))</f>
        <v>0</v>
      </c>
      <c r="AU78" s="80">
        <f t="shared" si="137"/>
        <v>0</v>
      </c>
      <c r="AV78" s="80">
        <f t="shared" si="137"/>
        <v>0</v>
      </c>
      <c r="AW78" s="80">
        <f t="shared" si="137"/>
        <v>0</v>
      </c>
      <c r="AX78" s="80">
        <f t="shared" si="137"/>
        <v>0</v>
      </c>
      <c r="AY78" s="80">
        <f t="shared" si="137"/>
        <v>0</v>
      </c>
      <c r="AZ78" s="80">
        <f t="shared" si="137"/>
        <v>0</v>
      </c>
      <c r="BA78" s="80">
        <f t="shared" si="137"/>
        <v>0</v>
      </c>
      <c r="BB78" s="80">
        <f t="shared" si="137"/>
        <v>0</v>
      </c>
      <c r="BC78" s="80">
        <f t="shared" si="137"/>
        <v>0</v>
      </c>
      <c r="BD78" s="80">
        <f t="shared" si="137"/>
        <v>0</v>
      </c>
      <c r="BE78" s="80">
        <f t="shared" si="137"/>
        <v>0</v>
      </c>
      <c r="BF78" s="80">
        <f t="shared" si="137"/>
        <v>0</v>
      </c>
      <c r="BG78" s="80">
        <f t="shared" si="137"/>
        <v>0</v>
      </c>
      <c r="BH78" s="80">
        <f t="shared" si="137"/>
        <v>0</v>
      </c>
      <c r="BI78" s="80">
        <f t="shared" si="137"/>
        <v>0</v>
      </c>
      <c r="BJ78" s="80">
        <f t="shared" si="137"/>
        <v>0</v>
      </c>
      <c r="BK78" s="80">
        <f t="shared" si="138"/>
        <v>0</v>
      </c>
      <c r="BL78" s="80">
        <f t="shared" si="138"/>
        <v>0</v>
      </c>
      <c r="BM78" s="80">
        <f t="shared" si="138"/>
        <v>0</v>
      </c>
      <c r="BN78" s="80">
        <f t="shared" si="138"/>
        <v>0</v>
      </c>
      <c r="BO78" s="80">
        <f t="shared" si="138"/>
        <v>0</v>
      </c>
      <c r="BP78" s="80">
        <f t="shared" si="138"/>
        <v>0</v>
      </c>
      <c r="BQ78" s="80">
        <f t="shared" si="138"/>
        <v>0</v>
      </c>
      <c r="BR78" s="80">
        <f t="shared" si="138"/>
        <v>0</v>
      </c>
      <c r="BS78" s="80">
        <f t="shared" si="138"/>
        <v>0</v>
      </c>
      <c r="BT78" s="80">
        <f t="shared" si="138"/>
        <v>0</v>
      </c>
      <c r="BU78" s="80">
        <f t="shared" si="138"/>
        <v>0</v>
      </c>
      <c r="BV78" s="80">
        <f t="shared" si="138"/>
        <v>0</v>
      </c>
      <c r="BW78" s="80">
        <f t="shared" si="138"/>
        <v>0</v>
      </c>
      <c r="BX78" s="80">
        <f t="shared" si="138"/>
        <v>0</v>
      </c>
      <c r="BY78" s="80">
        <f t="shared" si="138"/>
        <v>0</v>
      </c>
      <c r="BZ78" s="80">
        <f t="shared" si="138"/>
        <v>0</v>
      </c>
      <c r="CA78" s="80">
        <f t="shared" si="131"/>
        <v>0</v>
      </c>
      <c r="CB78" s="80">
        <f t="shared" si="131"/>
        <v>0</v>
      </c>
      <c r="CC78" s="80">
        <f t="shared" si="131"/>
        <v>0</v>
      </c>
      <c r="CD78" s="80">
        <f t="shared" si="131"/>
        <v>0</v>
      </c>
      <c r="CE78" s="80">
        <f t="shared" si="131"/>
        <v>0</v>
      </c>
      <c r="CF78" s="80">
        <f t="shared" si="131"/>
        <v>0</v>
      </c>
      <c r="CG78" s="80">
        <f t="shared" si="131"/>
        <v>0</v>
      </c>
      <c r="CH78" s="80">
        <f t="shared" si="131"/>
        <v>0</v>
      </c>
      <c r="CI78" s="80">
        <f t="shared" si="131"/>
        <v>0</v>
      </c>
      <c r="CJ78" s="80">
        <f t="shared" si="131"/>
        <v>0</v>
      </c>
      <c r="CK78" s="80">
        <f t="shared" si="131"/>
        <v>0</v>
      </c>
      <c r="CL78" s="80">
        <f t="shared" si="131"/>
        <v>0</v>
      </c>
      <c r="CM78" s="80">
        <f t="shared" si="131"/>
        <v>0</v>
      </c>
      <c r="CN78" s="80">
        <f t="shared" si="131"/>
        <v>0</v>
      </c>
      <c r="CO78" s="80">
        <f t="shared" si="131"/>
        <v>0</v>
      </c>
      <c r="CP78" s="80">
        <f t="shared" si="118"/>
        <v>0</v>
      </c>
      <c r="CQ78" s="80">
        <f t="shared" si="118"/>
        <v>0</v>
      </c>
      <c r="CR78" s="80">
        <f t="shared" si="118"/>
        <v>0</v>
      </c>
      <c r="CS78" s="80">
        <f t="shared" si="118"/>
        <v>0</v>
      </c>
      <c r="CT78" s="80">
        <f t="shared" si="118"/>
        <v>0</v>
      </c>
      <c r="CU78" s="80">
        <f t="shared" si="118"/>
        <v>0</v>
      </c>
      <c r="CV78" s="80">
        <f t="shared" si="118"/>
        <v>0</v>
      </c>
      <c r="CW78" s="80">
        <f t="shared" si="118"/>
        <v>0</v>
      </c>
      <c r="CX78" s="80">
        <f t="shared" si="118"/>
        <v>0</v>
      </c>
      <c r="CY78" s="80">
        <f t="shared" si="118"/>
        <v>0</v>
      </c>
      <c r="CZ78" s="80">
        <f t="shared" si="118"/>
        <v>0</v>
      </c>
      <c r="DA78" s="80">
        <f t="shared" si="118"/>
        <v>0</v>
      </c>
      <c r="DB78" s="80">
        <f t="shared" si="118"/>
        <v>0</v>
      </c>
      <c r="DC78" s="80">
        <f t="shared" si="118"/>
        <v>0</v>
      </c>
      <c r="DD78" s="80">
        <f t="shared" si="118"/>
        <v>0</v>
      </c>
      <c r="DE78" s="80">
        <f t="shared" si="132"/>
        <v>0</v>
      </c>
      <c r="DF78" s="80">
        <f t="shared" si="132"/>
        <v>0</v>
      </c>
      <c r="DG78" s="80">
        <f t="shared" si="132"/>
        <v>0</v>
      </c>
      <c r="DH78" s="80">
        <f t="shared" si="132"/>
        <v>0</v>
      </c>
      <c r="DI78" s="80">
        <f t="shared" si="132"/>
        <v>0</v>
      </c>
      <c r="DJ78" s="80">
        <f t="shared" si="132"/>
        <v>0</v>
      </c>
      <c r="DK78" s="80">
        <f t="shared" si="132"/>
        <v>0</v>
      </c>
      <c r="DL78" s="80">
        <f t="shared" si="132"/>
        <v>0</v>
      </c>
      <c r="DM78" s="80">
        <f t="shared" si="132"/>
        <v>0</v>
      </c>
      <c r="DN78" s="80">
        <f t="shared" si="132"/>
        <v>0</v>
      </c>
      <c r="DO78" s="80">
        <f t="shared" si="132"/>
        <v>0</v>
      </c>
      <c r="DP78" s="80">
        <f t="shared" si="132"/>
        <v>0</v>
      </c>
      <c r="DQ78" s="80">
        <f t="shared" si="132"/>
        <v>0</v>
      </c>
      <c r="DR78" s="80">
        <f t="shared" si="132"/>
        <v>0</v>
      </c>
      <c r="DS78" s="80">
        <f t="shared" si="132"/>
        <v>0</v>
      </c>
      <c r="DT78" s="80">
        <f t="shared" si="132"/>
        <v>0</v>
      </c>
      <c r="DU78" s="80">
        <f t="shared" si="119"/>
        <v>0</v>
      </c>
      <c r="DV78" s="80">
        <f t="shared" si="119"/>
        <v>0</v>
      </c>
      <c r="DW78" s="80">
        <f t="shared" si="119"/>
        <v>0</v>
      </c>
      <c r="DX78" s="80">
        <f t="shared" si="119"/>
        <v>0</v>
      </c>
      <c r="DY78" s="80">
        <f t="shared" si="119"/>
        <v>0</v>
      </c>
      <c r="DZ78" s="80">
        <f t="shared" si="119"/>
        <v>0</v>
      </c>
      <c r="EA78" s="80">
        <f t="shared" si="119"/>
        <v>0</v>
      </c>
      <c r="EB78" s="80">
        <f t="shared" si="119"/>
        <v>0</v>
      </c>
      <c r="EC78" s="80">
        <f t="shared" si="119"/>
        <v>0</v>
      </c>
      <c r="ED78" s="80">
        <f t="shared" si="119"/>
        <v>0</v>
      </c>
      <c r="EE78" s="80">
        <f t="shared" si="119"/>
        <v>0</v>
      </c>
      <c r="EF78" s="80">
        <f t="shared" si="119"/>
        <v>0</v>
      </c>
      <c r="EG78" s="80">
        <f t="shared" si="119"/>
        <v>0</v>
      </c>
      <c r="EH78" s="80">
        <f t="shared" si="119"/>
        <v>0</v>
      </c>
      <c r="EI78" s="80">
        <f t="shared" si="119"/>
        <v>0</v>
      </c>
      <c r="EJ78" s="80">
        <f t="shared" si="120"/>
        <v>0</v>
      </c>
      <c r="EK78" s="80">
        <f t="shared" si="120"/>
        <v>0</v>
      </c>
      <c r="EL78" s="80">
        <f t="shared" si="120"/>
        <v>0</v>
      </c>
      <c r="EM78" s="80">
        <f t="shared" si="120"/>
        <v>0</v>
      </c>
      <c r="EN78" s="80">
        <f t="shared" si="120"/>
        <v>0</v>
      </c>
      <c r="EO78" s="80">
        <f t="shared" si="120"/>
        <v>0</v>
      </c>
      <c r="EP78" s="80">
        <f t="shared" si="120"/>
        <v>0</v>
      </c>
      <c r="EQ78" s="80">
        <f t="shared" si="120"/>
        <v>0</v>
      </c>
      <c r="ER78" s="80">
        <f t="shared" si="120"/>
        <v>0</v>
      </c>
      <c r="ES78" s="80">
        <f t="shared" si="120"/>
        <v>0</v>
      </c>
      <c r="ET78" s="80">
        <f t="shared" si="120"/>
        <v>0</v>
      </c>
      <c r="EU78" s="80">
        <f t="shared" si="120"/>
        <v>0</v>
      </c>
      <c r="EV78" s="80">
        <f t="shared" si="120"/>
        <v>0</v>
      </c>
      <c r="EW78" s="80">
        <f t="shared" si="120"/>
        <v>0</v>
      </c>
      <c r="EX78" s="80">
        <f t="shared" si="120"/>
        <v>0</v>
      </c>
      <c r="EY78" s="80">
        <f t="shared" si="120"/>
        <v>0</v>
      </c>
      <c r="EZ78" s="80">
        <f t="shared" si="121"/>
        <v>0</v>
      </c>
      <c r="FA78" s="80">
        <f t="shared" si="121"/>
        <v>0</v>
      </c>
      <c r="FB78" s="80">
        <f t="shared" si="121"/>
        <v>0</v>
      </c>
      <c r="FC78" s="80">
        <f t="shared" si="121"/>
        <v>0</v>
      </c>
      <c r="FD78" s="80">
        <f t="shared" si="121"/>
        <v>0</v>
      </c>
      <c r="FE78" s="80">
        <f t="shared" si="121"/>
        <v>0</v>
      </c>
      <c r="FF78" s="80">
        <f t="shared" si="121"/>
        <v>0</v>
      </c>
      <c r="FG78" s="80">
        <f t="shared" si="121"/>
        <v>0</v>
      </c>
      <c r="FH78" s="80">
        <f t="shared" si="121"/>
        <v>0</v>
      </c>
      <c r="FI78" s="80">
        <f t="shared" si="121"/>
        <v>0</v>
      </c>
      <c r="FJ78" s="80">
        <f t="shared" si="133"/>
        <v>0</v>
      </c>
      <c r="FK78" s="80">
        <f t="shared" si="133"/>
        <v>0</v>
      </c>
      <c r="FL78" s="80">
        <f t="shared" si="133"/>
        <v>0</v>
      </c>
      <c r="FM78" s="80">
        <f t="shared" si="133"/>
        <v>0</v>
      </c>
      <c r="FN78" s="80">
        <f t="shared" si="133"/>
        <v>0</v>
      </c>
      <c r="FO78" s="80">
        <f t="shared" si="133"/>
        <v>0</v>
      </c>
      <c r="FP78" s="80">
        <f t="shared" si="133"/>
        <v>0</v>
      </c>
      <c r="FQ78" s="80">
        <f t="shared" si="133"/>
        <v>0</v>
      </c>
      <c r="FR78" s="80">
        <f t="shared" si="133"/>
        <v>0</v>
      </c>
      <c r="FS78" s="80">
        <f t="shared" si="133"/>
        <v>0</v>
      </c>
      <c r="FT78" s="80">
        <f t="shared" si="133"/>
        <v>0</v>
      </c>
      <c r="FU78" s="80">
        <f t="shared" si="133"/>
        <v>0</v>
      </c>
      <c r="FV78" s="80">
        <f t="shared" si="133"/>
        <v>0</v>
      </c>
      <c r="FW78" s="80">
        <f t="shared" si="133"/>
        <v>0</v>
      </c>
      <c r="FX78" s="80">
        <f t="shared" si="133"/>
        <v>0</v>
      </c>
      <c r="FY78" s="80">
        <f t="shared" si="133"/>
        <v>0</v>
      </c>
      <c r="FZ78" s="80">
        <f t="shared" si="139"/>
        <v>0</v>
      </c>
      <c r="GA78" s="80">
        <f t="shared" si="139"/>
        <v>0</v>
      </c>
      <c r="GB78" s="80">
        <f t="shared" si="139"/>
        <v>0</v>
      </c>
      <c r="GC78" s="80">
        <f t="shared" si="139"/>
        <v>0</v>
      </c>
      <c r="GD78" s="80">
        <f t="shared" si="139"/>
        <v>0</v>
      </c>
      <c r="GE78" s="80">
        <f t="shared" si="139"/>
        <v>0</v>
      </c>
      <c r="GF78" s="80">
        <f t="shared" si="139"/>
        <v>0</v>
      </c>
      <c r="GG78" s="80">
        <f t="shared" si="139"/>
        <v>0</v>
      </c>
      <c r="GH78" s="80">
        <f t="shared" si="139"/>
        <v>0</v>
      </c>
      <c r="GI78" s="80">
        <f t="shared" si="139"/>
        <v>0</v>
      </c>
      <c r="GJ78" s="80">
        <f t="shared" si="139"/>
        <v>0</v>
      </c>
      <c r="GK78" s="80">
        <f t="shared" si="139"/>
        <v>0</v>
      </c>
      <c r="GL78" s="80">
        <f t="shared" si="139"/>
        <v>0</v>
      </c>
      <c r="GM78" s="80">
        <f t="shared" si="139"/>
        <v>0</v>
      </c>
      <c r="GN78" s="80">
        <f t="shared" si="139"/>
        <v>0</v>
      </c>
      <c r="GO78" s="80">
        <f t="shared" si="139"/>
        <v>0</v>
      </c>
      <c r="GP78" s="80">
        <f t="shared" si="115"/>
        <v>0</v>
      </c>
      <c r="GQ78" s="80">
        <f t="shared" si="115"/>
        <v>0</v>
      </c>
      <c r="GR78" s="80">
        <f t="shared" si="115"/>
        <v>0</v>
      </c>
      <c r="GS78" s="80">
        <f t="shared" si="115"/>
        <v>0</v>
      </c>
      <c r="GT78" s="80">
        <f t="shared" si="115"/>
        <v>0</v>
      </c>
      <c r="GU78" s="80">
        <f t="shared" si="115"/>
        <v>0</v>
      </c>
      <c r="GV78" s="80">
        <f t="shared" si="115"/>
        <v>0</v>
      </c>
      <c r="GW78" s="80">
        <f t="shared" si="115"/>
        <v>0</v>
      </c>
      <c r="GX78" s="80">
        <f t="shared" si="115"/>
        <v>0</v>
      </c>
      <c r="GY78" s="80">
        <f t="shared" si="115"/>
        <v>0</v>
      </c>
      <c r="GZ78" s="80">
        <f t="shared" si="115"/>
        <v>0</v>
      </c>
      <c r="HA78" s="80">
        <f t="shared" si="115"/>
        <v>0</v>
      </c>
      <c r="HB78" s="80">
        <f t="shared" si="115"/>
        <v>0</v>
      </c>
      <c r="HC78" s="80">
        <f t="shared" si="114"/>
        <v>0</v>
      </c>
      <c r="HD78" s="80">
        <f t="shared" si="114"/>
        <v>0</v>
      </c>
      <c r="HE78" s="80">
        <f t="shared" si="114"/>
        <v>0</v>
      </c>
      <c r="HF78" s="80">
        <f t="shared" si="114"/>
        <v>0</v>
      </c>
      <c r="HG78" s="80">
        <f t="shared" si="114"/>
        <v>0</v>
      </c>
      <c r="HH78" s="80">
        <f t="shared" si="114"/>
        <v>0</v>
      </c>
      <c r="HI78" s="80">
        <f t="shared" si="114"/>
        <v>0</v>
      </c>
      <c r="HJ78" s="80">
        <f t="shared" si="114"/>
        <v>0</v>
      </c>
      <c r="HK78" s="80">
        <f t="shared" si="114"/>
        <v>0</v>
      </c>
      <c r="HL78" s="80">
        <f t="shared" si="114"/>
        <v>0</v>
      </c>
      <c r="HM78" s="80">
        <f t="shared" si="114"/>
        <v>0</v>
      </c>
      <c r="HN78" s="80">
        <f t="shared" si="114"/>
        <v>0</v>
      </c>
      <c r="HO78" s="80">
        <f t="shared" si="114"/>
        <v>0</v>
      </c>
      <c r="HP78" s="80">
        <f t="shared" si="114"/>
        <v>0</v>
      </c>
      <c r="HQ78" s="80">
        <f t="shared" si="122"/>
        <v>0</v>
      </c>
      <c r="HR78" s="80">
        <f t="shared" si="122"/>
        <v>0</v>
      </c>
      <c r="HS78" s="80">
        <f t="shared" si="122"/>
        <v>0</v>
      </c>
      <c r="HT78" s="80">
        <f t="shared" si="116"/>
        <v>0</v>
      </c>
      <c r="HU78" s="80">
        <f t="shared" si="116"/>
        <v>0</v>
      </c>
      <c r="HV78" s="80">
        <f t="shared" si="116"/>
        <v>0</v>
      </c>
      <c r="HW78" s="80">
        <f t="shared" si="116"/>
        <v>0</v>
      </c>
      <c r="HX78" s="80">
        <f t="shared" si="116"/>
        <v>0</v>
      </c>
      <c r="HY78" s="80">
        <f t="shared" si="116"/>
        <v>0</v>
      </c>
      <c r="HZ78" s="80">
        <f t="shared" si="116"/>
        <v>0</v>
      </c>
      <c r="IA78" s="80">
        <f t="shared" si="116"/>
        <v>0</v>
      </c>
      <c r="IB78" s="80">
        <f t="shared" si="116"/>
        <v>0</v>
      </c>
      <c r="IC78" s="80">
        <f t="shared" si="116"/>
        <v>0</v>
      </c>
      <c r="ID78" s="80">
        <f t="shared" si="116"/>
        <v>0</v>
      </c>
      <c r="IE78" s="80">
        <f t="shared" si="116"/>
        <v>0</v>
      </c>
      <c r="IF78" s="80">
        <f t="shared" si="116"/>
        <v>0</v>
      </c>
      <c r="IG78" s="80">
        <f t="shared" si="116"/>
        <v>0</v>
      </c>
      <c r="IH78" s="80">
        <f t="shared" si="116"/>
        <v>0</v>
      </c>
      <c r="II78" s="80">
        <f t="shared" si="123"/>
        <v>0</v>
      </c>
      <c r="IJ78" s="80">
        <f t="shared" si="123"/>
        <v>0</v>
      </c>
      <c r="IK78" s="80">
        <f t="shared" si="123"/>
        <v>0</v>
      </c>
      <c r="IL78" s="80">
        <f t="shared" si="123"/>
        <v>0</v>
      </c>
      <c r="IM78" s="80">
        <f t="shared" si="123"/>
        <v>0</v>
      </c>
      <c r="IN78" s="80">
        <f t="shared" si="123"/>
        <v>0</v>
      </c>
      <c r="IO78" s="80">
        <f t="shared" si="123"/>
        <v>0</v>
      </c>
      <c r="IP78" s="80">
        <f t="shared" si="123"/>
        <v>0</v>
      </c>
      <c r="IQ78" s="80">
        <f t="shared" si="123"/>
        <v>0</v>
      </c>
      <c r="IR78" s="80">
        <f t="shared" si="123"/>
        <v>0</v>
      </c>
      <c r="IS78" s="80">
        <f t="shared" si="123"/>
        <v>0</v>
      </c>
      <c r="IT78" s="80">
        <f t="shared" si="123"/>
        <v>0</v>
      </c>
      <c r="IU78" s="80">
        <f t="shared" si="123"/>
        <v>0</v>
      </c>
      <c r="IV78" s="80">
        <f t="shared" si="123"/>
        <v>0</v>
      </c>
      <c r="IW78" s="80">
        <f t="shared" si="123"/>
        <v>0</v>
      </c>
      <c r="IX78" s="80">
        <f t="shared" si="123"/>
        <v>0</v>
      </c>
      <c r="IY78" s="80">
        <f t="shared" si="123"/>
        <v>0</v>
      </c>
      <c r="IZ78" s="80">
        <f t="shared" si="123"/>
        <v>0</v>
      </c>
      <c r="JA78" s="80">
        <f t="shared" si="123"/>
        <v>0</v>
      </c>
      <c r="JB78" s="80">
        <f t="shared" si="123"/>
        <v>0</v>
      </c>
      <c r="JC78" s="80">
        <f t="shared" si="123"/>
        <v>0</v>
      </c>
      <c r="JD78" s="80">
        <f t="shared" si="112"/>
        <v>0</v>
      </c>
      <c r="JE78" s="80">
        <f t="shared" si="112"/>
        <v>0</v>
      </c>
      <c r="JF78" s="80">
        <f t="shared" si="112"/>
        <v>0</v>
      </c>
      <c r="JG78" s="80">
        <f t="shared" si="112"/>
        <v>0</v>
      </c>
      <c r="JH78" s="80">
        <f t="shared" si="112"/>
        <v>0</v>
      </c>
      <c r="JI78" s="80">
        <f t="shared" si="112"/>
        <v>0</v>
      </c>
    </row>
    <row r="79" spans="5:269" x14ac:dyDescent="0.25">
      <c r="E79">
        <f t="shared" si="134"/>
        <v>75</v>
      </c>
      <c r="F79">
        <f t="shared" si="124"/>
        <v>0</v>
      </c>
      <c r="G79">
        <f t="shared" si="135"/>
        <v>156</v>
      </c>
      <c r="H79" s="86">
        <f t="shared" si="125"/>
        <v>1</v>
      </c>
      <c r="I79" s="80">
        <f t="shared" si="126"/>
        <v>0</v>
      </c>
      <c r="J79" s="80">
        <f t="shared" si="140"/>
        <v>0</v>
      </c>
      <c r="K79">
        <f t="shared" si="127"/>
        <v>79</v>
      </c>
      <c r="L79">
        <f t="shared" si="128"/>
        <v>223</v>
      </c>
      <c r="M79">
        <f t="shared" si="136"/>
        <v>48030</v>
      </c>
      <c r="O79" s="80">
        <f t="shared" si="129"/>
        <v>0</v>
      </c>
      <c r="P79" s="80">
        <f t="shared" si="129"/>
        <v>0</v>
      </c>
      <c r="Q79" s="80">
        <f t="shared" si="129"/>
        <v>0</v>
      </c>
      <c r="R79" s="80">
        <f t="shared" si="129"/>
        <v>0</v>
      </c>
      <c r="S79" s="80">
        <f t="shared" si="129"/>
        <v>0</v>
      </c>
      <c r="T79" s="80">
        <f t="shared" si="129"/>
        <v>0</v>
      </c>
      <c r="U79" s="80">
        <f t="shared" si="129"/>
        <v>0</v>
      </c>
      <c r="V79" s="80">
        <f t="shared" si="129"/>
        <v>0</v>
      </c>
      <c r="W79" s="80">
        <f t="shared" si="129"/>
        <v>0</v>
      </c>
      <c r="X79" s="80">
        <f t="shared" si="129"/>
        <v>0</v>
      </c>
      <c r="Y79" s="80">
        <f t="shared" si="129"/>
        <v>0</v>
      </c>
      <c r="Z79" s="80">
        <f t="shared" si="129"/>
        <v>0</v>
      </c>
      <c r="AA79" s="80">
        <f t="shared" si="129"/>
        <v>0</v>
      </c>
      <c r="AB79" s="80">
        <f t="shared" si="129"/>
        <v>0</v>
      </c>
      <c r="AC79" s="80">
        <f t="shared" si="129"/>
        <v>0</v>
      </c>
      <c r="AD79" s="80">
        <f t="shared" si="129"/>
        <v>0</v>
      </c>
      <c r="AE79" s="80">
        <f t="shared" ref="AE79:AT94" si="142">IF(AE$4&lt;$E79,0,IF(AE$4&lt;$K79,$I79/$C$10,IF(AE$4&lt;$L79,$J79,0)))</f>
        <v>0</v>
      </c>
      <c r="AF79" s="80">
        <f t="shared" si="142"/>
        <v>0</v>
      </c>
      <c r="AG79" s="80">
        <f t="shared" si="142"/>
        <v>0</v>
      </c>
      <c r="AH79" s="80">
        <f t="shared" si="142"/>
        <v>0</v>
      </c>
      <c r="AI79" s="80">
        <f t="shared" si="142"/>
        <v>0</v>
      </c>
      <c r="AJ79" s="80">
        <f t="shared" si="142"/>
        <v>0</v>
      </c>
      <c r="AK79" s="80">
        <f t="shared" si="142"/>
        <v>0</v>
      </c>
      <c r="AL79" s="80">
        <f t="shared" si="142"/>
        <v>0</v>
      </c>
      <c r="AM79" s="80">
        <f t="shared" si="142"/>
        <v>0</v>
      </c>
      <c r="AN79" s="80">
        <f t="shared" si="142"/>
        <v>0</v>
      </c>
      <c r="AO79" s="80">
        <f t="shared" si="142"/>
        <v>0</v>
      </c>
      <c r="AP79" s="80">
        <f t="shared" si="142"/>
        <v>0</v>
      </c>
      <c r="AQ79" s="80">
        <f t="shared" si="142"/>
        <v>0</v>
      </c>
      <c r="AR79" s="80">
        <f t="shared" si="142"/>
        <v>0</v>
      </c>
      <c r="AS79" s="80">
        <f t="shared" si="142"/>
        <v>0</v>
      </c>
      <c r="AT79" s="80">
        <f t="shared" si="142"/>
        <v>0</v>
      </c>
      <c r="AU79" s="80">
        <f t="shared" si="137"/>
        <v>0</v>
      </c>
      <c r="AV79" s="80">
        <f t="shared" si="137"/>
        <v>0</v>
      </c>
      <c r="AW79" s="80">
        <f t="shared" si="137"/>
        <v>0</v>
      </c>
      <c r="AX79" s="80">
        <f t="shared" si="137"/>
        <v>0</v>
      </c>
      <c r="AY79" s="80">
        <f t="shared" si="137"/>
        <v>0</v>
      </c>
      <c r="AZ79" s="80">
        <f t="shared" si="137"/>
        <v>0</v>
      </c>
      <c r="BA79" s="80">
        <f t="shared" si="137"/>
        <v>0</v>
      </c>
      <c r="BB79" s="80">
        <f t="shared" si="137"/>
        <v>0</v>
      </c>
      <c r="BC79" s="80">
        <f t="shared" si="137"/>
        <v>0</v>
      </c>
      <c r="BD79" s="80">
        <f t="shared" si="137"/>
        <v>0</v>
      </c>
      <c r="BE79" s="80">
        <f t="shared" si="137"/>
        <v>0</v>
      </c>
      <c r="BF79" s="80">
        <f t="shared" si="137"/>
        <v>0</v>
      </c>
      <c r="BG79" s="80">
        <f t="shared" si="137"/>
        <v>0</v>
      </c>
      <c r="BH79" s="80">
        <f t="shared" si="137"/>
        <v>0</v>
      </c>
      <c r="BI79" s="80">
        <f t="shared" si="137"/>
        <v>0</v>
      </c>
      <c r="BJ79" s="80">
        <f t="shared" si="137"/>
        <v>0</v>
      </c>
      <c r="BK79" s="80">
        <f t="shared" si="138"/>
        <v>0</v>
      </c>
      <c r="BL79" s="80">
        <f t="shared" si="138"/>
        <v>0</v>
      </c>
      <c r="BM79" s="80">
        <f t="shared" si="138"/>
        <v>0</v>
      </c>
      <c r="BN79" s="80">
        <f t="shared" si="138"/>
        <v>0</v>
      </c>
      <c r="BO79" s="80">
        <f t="shared" si="138"/>
        <v>0</v>
      </c>
      <c r="BP79" s="80">
        <f t="shared" si="138"/>
        <v>0</v>
      </c>
      <c r="BQ79" s="80">
        <f t="shared" si="138"/>
        <v>0</v>
      </c>
      <c r="BR79" s="80">
        <f t="shared" si="138"/>
        <v>0</v>
      </c>
      <c r="BS79" s="80">
        <f t="shared" si="138"/>
        <v>0</v>
      </c>
      <c r="BT79" s="80">
        <f t="shared" si="138"/>
        <v>0</v>
      </c>
      <c r="BU79" s="80">
        <f t="shared" si="138"/>
        <v>0</v>
      </c>
      <c r="BV79" s="80">
        <f t="shared" si="138"/>
        <v>0</v>
      </c>
      <c r="BW79" s="80">
        <f t="shared" si="138"/>
        <v>0</v>
      </c>
      <c r="BX79" s="80">
        <f t="shared" si="138"/>
        <v>0</v>
      </c>
      <c r="BY79" s="80">
        <f t="shared" si="138"/>
        <v>0</v>
      </c>
      <c r="BZ79" s="80">
        <f t="shared" si="138"/>
        <v>0</v>
      </c>
      <c r="CA79" s="80">
        <f t="shared" si="131"/>
        <v>0</v>
      </c>
      <c r="CB79" s="80">
        <f t="shared" si="131"/>
        <v>0</v>
      </c>
      <c r="CC79" s="80">
        <f t="shared" si="131"/>
        <v>0</v>
      </c>
      <c r="CD79" s="80">
        <f t="shared" si="131"/>
        <v>0</v>
      </c>
      <c r="CE79" s="80">
        <f t="shared" si="131"/>
        <v>0</v>
      </c>
      <c r="CF79" s="80">
        <f t="shared" si="131"/>
        <v>0</v>
      </c>
      <c r="CG79" s="80">
        <f t="shared" si="131"/>
        <v>0</v>
      </c>
      <c r="CH79" s="80">
        <f t="shared" si="131"/>
        <v>0</v>
      </c>
      <c r="CI79" s="80">
        <f t="shared" si="131"/>
        <v>0</v>
      </c>
      <c r="CJ79" s="80">
        <f t="shared" si="131"/>
        <v>0</v>
      </c>
      <c r="CK79" s="80">
        <f t="shared" si="131"/>
        <v>0</v>
      </c>
      <c r="CL79" s="80">
        <f t="shared" si="131"/>
        <v>0</v>
      </c>
      <c r="CM79" s="80">
        <f t="shared" si="131"/>
        <v>0</v>
      </c>
      <c r="CN79" s="80">
        <f t="shared" si="131"/>
        <v>0</v>
      </c>
      <c r="CO79" s="80">
        <f t="shared" si="131"/>
        <v>0</v>
      </c>
      <c r="CP79" s="80">
        <f t="shared" si="118"/>
        <v>0</v>
      </c>
      <c r="CQ79" s="80">
        <f t="shared" si="118"/>
        <v>0</v>
      </c>
      <c r="CR79" s="80">
        <f t="shared" si="118"/>
        <v>0</v>
      </c>
      <c r="CS79" s="80">
        <f t="shared" si="118"/>
        <v>0</v>
      </c>
      <c r="CT79" s="80">
        <f t="shared" si="118"/>
        <v>0</v>
      </c>
      <c r="CU79" s="80">
        <f t="shared" si="118"/>
        <v>0</v>
      </c>
      <c r="CV79" s="80">
        <f t="shared" si="118"/>
        <v>0</v>
      </c>
      <c r="CW79" s="80">
        <f t="shared" si="118"/>
        <v>0</v>
      </c>
      <c r="CX79" s="80">
        <f t="shared" si="118"/>
        <v>0</v>
      </c>
      <c r="CY79" s="80">
        <f t="shared" si="118"/>
        <v>0</v>
      </c>
      <c r="CZ79" s="80">
        <f t="shared" si="118"/>
        <v>0</v>
      </c>
      <c r="DA79" s="80">
        <f t="shared" si="118"/>
        <v>0</v>
      </c>
      <c r="DB79" s="80">
        <f t="shared" si="118"/>
        <v>0</v>
      </c>
      <c r="DC79" s="80">
        <f t="shared" si="118"/>
        <v>0</v>
      </c>
      <c r="DD79" s="80">
        <f t="shared" si="118"/>
        <v>0</v>
      </c>
      <c r="DE79" s="80">
        <f t="shared" si="132"/>
        <v>0</v>
      </c>
      <c r="DF79" s="80">
        <f t="shared" si="132"/>
        <v>0</v>
      </c>
      <c r="DG79" s="80">
        <f t="shared" si="132"/>
        <v>0</v>
      </c>
      <c r="DH79" s="80">
        <f t="shared" si="132"/>
        <v>0</v>
      </c>
      <c r="DI79" s="80">
        <f t="shared" si="132"/>
        <v>0</v>
      </c>
      <c r="DJ79" s="80">
        <f t="shared" si="132"/>
        <v>0</v>
      </c>
      <c r="DK79" s="80">
        <f t="shared" si="132"/>
        <v>0</v>
      </c>
      <c r="DL79" s="80">
        <f t="shared" si="132"/>
        <v>0</v>
      </c>
      <c r="DM79" s="80">
        <f t="shared" si="132"/>
        <v>0</v>
      </c>
      <c r="DN79" s="80">
        <f t="shared" si="132"/>
        <v>0</v>
      </c>
      <c r="DO79" s="80">
        <f t="shared" si="132"/>
        <v>0</v>
      </c>
      <c r="DP79" s="80">
        <f t="shared" si="132"/>
        <v>0</v>
      </c>
      <c r="DQ79" s="80">
        <f t="shared" si="132"/>
        <v>0</v>
      </c>
      <c r="DR79" s="80">
        <f t="shared" si="132"/>
        <v>0</v>
      </c>
      <c r="DS79" s="80">
        <f t="shared" si="132"/>
        <v>0</v>
      </c>
      <c r="DT79" s="80">
        <f t="shared" si="132"/>
        <v>0</v>
      </c>
      <c r="DU79" s="80">
        <f t="shared" si="119"/>
        <v>0</v>
      </c>
      <c r="DV79" s="80">
        <f t="shared" si="119"/>
        <v>0</v>
      </c>
      <c r="DW79" s="80">
        <f t="shared" si="119"/>
        <v>0</v>
      </c>
      <c r="DX79" s="80">
        <f t="shared" si="119"/>
        <v>0</v>
      </c>
      <c r="DY79" s="80">
        <f t="shared" si="119"/>
        <v>0</v>
      </c>
      <c r="DZ79" s="80">
        <f t="shared" si="119"/>
        <v>0</v>
      </c>
      <c r="EA79" s="80">
        <f t="shared" si="119"/>
        <v>0</v>
      </c>
      <c r="EB79" s="80">
        <f t="shared" si="119"/>
        <v>0</v>
      </c>
      <c r="EC79" s="80">
        <f t="shared" si="119"/>
        <v>0</v>
      </c>
      <c r="ED79" s="80">
        <f t="shared" si="119"/>
        <v>0</v>
      </c>
      <c r="EE79" s="80">
        <f t="shared" si="119"/>
        <v>0</v>
      </c>
      <c r="EF79" s="80">
        <f t="shared" si="119"/>
        <v>0</v>
      </c>
      <c r="EG79" s="80">
        <f t="shared" si="119"/>
        <v>0</v>
      </c>
      <c r="EH79" s="80">
        <f t="shared" si="119"/>
        <v>0</v>
      </c>
      <c r="EI79" s="80">
        <f t="shared" si="119"/>
        <v>0</v>
      </c>
      <c r="EJ79" s="80">
        <f t="shared" si="120"/>
        <v>0</v>
      </c>
      <c r="EK79" s="80">
        <f t="shared" si="120"/>
        <v>0</v>
      </c>
      <c r="EL79" s="80">
        <f t="shared" si="120"/>
        <v>0</v>
      </c>
      <c r="EM79" s="80">
        <f t="shared" si="120"/>
        <v>0</v>
      </c>
      <c r="EN79" s="80">
        <f t="shared" si="120"/>
        <v>0</v>
      </c>
      <c r="EO79" s="80">
        <f t="shared" si="120"/>
        <v>0</v>
      </c>
      <c r="EP79" s="80">
        <f t="shared" si="120"/>
        <v>0</v>
      </c>
      <c r="EQ79" s="80">
        <f t="shared" si="120"/>
        <v>0</v>
      </c>
      <c r="ER79" s="80">
        <f t="shared" si="120"/>
        <v>0</v>
      </c>
      <c r="ES79" s="80">
        <f t="shared" si="120"/>
        <v>0</v>
      </c>
      <c r="ET79" s="80">
        <f t="shared" si="120"/>
        <v>0</v>
      </c>
      <c r="EU79" s="80">
        <f t="shared" si="120"/>
        <v>0</v>
      </c>
      <c r="EV79" s="80">
        <f t="shared" si="120"/>
        <v>0</v>
      </c>
      <c r="EW79" s="80">
        <f t="shared" si="120"/>
        <v>0</v>
      </c>
      <c r="EX79" s="80">
        <f t="shared" si="120"/>
        <v>0</v>
      </c>
      <c r="EY79" s="80">
        <f t="shared" si="120"/>
        <v>0</v>
      </c>
      <c r="EZ79" s="80">
        <f t="shared" si="121"/>
        <v>0</v>
      </c>
      <c r="FA79" s="80">
        <f t="shared" si="121"/>
        <v>0</v>
      </c>
      <c r="FB79" s="80">
        <f t="shared" si="121"/>
        <v>0</v>
      </c>
      <c r="FC79" s="80">
        <f t="shared" si="121"/>
        <v>0</v>
      </c>
      <c r="FD79" s="80">
        <f t="shared" si="121"/>
        <v>0</v>
      </c>
      <c r="FE79" s="80">
        <f t="shared" si="121"/>
        <v>0</v>
      </c>
      <c r="FF79" s="80">
        <f t="shared" si="121"/>
        <v>0</v>
      </c>
      <c r="FG79" s="80">
        <f t="shared" si="121"/>
        <v>0</v>
      </c>
      <c r="FH79" s="80">
        <f t="shared" si="121"/>
        <v>0</v>
      </c>
      <c r="FI79" s="80">
        <f t="shared" si="121"/>
        <v>0</v>
      </c>
      <c r="FJ79" s="80">
        <f t="shared" si="133"/>
        <v>0</v>
      </c>
      <c r="FK79" s="80">
        <f t="shared" si="133"/>
        <v>0</v>
      </c>
      <c r="FL79" s="80">
        <f t="shared" si="133"/>
        <v>0</v>
      </c>
      <c r="FM79" s="80">
        <f t="shared" si="133"/>
        <v>0</v>
      </c>
      <c r="FN79" s="80">
        <f t="shared" si="133"/>
        <v>0</v>
      </c>
      <c r="FO79" s="80">
        <f t="shared" si="133"/>
        <v>0</v>
      </c>
      <c r="FP79" s="80">
        <f t="shared" si="133"/>
        <v>0</v>
      </c>
      <c r="FQ79" s="80">
        <f t="shared" si="133"/>
        <v>0</v>
      </c>
      <c r="FR79" s="80">
        <f t="shared" si="133"/>
        <v>0</v>
      </c>
      <c r="FS79" s="80">
        <f t="shared" si="133"/>
        <v>0</v>
      </c>
      <c r="FT79" s="80">
        <f t="shared" si="133"/>
        <v>0</v>
      </c>
      <c r="FU79" s="80">
        <f t="shared" si="133"/>
        <v>0</v>
      </c>
      <c r="FV79" s="80">
        <f t="shared" si="133"/>
        <v>0</v>
      </c>
      <c r="FW79" s="80">
        <f t="shared" si="133"/>
        <v>0</v>
      </c>
      <c r="FX79" s="80">
        <f t="shared" si="133"/>
        <v>0</v>
      </c>
      <c r="FY79" s="80">
        <f t="shared" si="133"/>
        <v>0</v>
      </c>
      <c r="FZ79" s="80">
        <f t="shared" si="139"/>
        <v>0</v>
      </c>
      <c r="GA79" s="80">
        <f t="shared" si="139"/>
        <v>0</v>
      </c>
      <c r="GB79" s="80">
        <f t="shared" si="139"/>
        <v>0</v>
      </c>
      <c r="GC79" s="80">
        <f t="shared" si="139"/>
        <v>0</v>
      </c>
      <c r="GD79" s="80">
        <f t="shared" si="139"/>
        <v>0</v>
      </c>
      <c r="GE79" s="80">
        <f t="shared" si="139"/>
        <v>0</v>
      </c>
      <c r="GF79" s="80">
        <f t="shared" si="139"/>
        <v>0</v>
      </c>
      <c r="GG79" s="80">
        <f t="shared" si="139"/>
        <v>0</v>
      </c>
      <c r="GH79" s="80">
        <f t="shared" si="139"/>
        <v>0</v>
      </c>
      <c r="GI79" s="80">
        <f t="shared" si="139"/>
        <v>0</v>
      </c>
      <c r="GJ79" s="80">
        <f t="shared" si="139"/>
        <v>0</v>
      </c>
      <c r="GK79" s="80">
        <f t="shared" si="139"/>
        <v>0</v>
      </c>
      <c r="GL79" s="80">
        <f t="shared" si="139"/>
        <v>0</v>
      </c>
      <c r="GM79" s="80">
        <f t="shared" si="139"/>
        <v>0</v>
      </c>
      <c r="GN79" s="80">
        <f t="shared" si="139"/>
        <v>0</v>
      </c>
      <c r="GO79" s="80">
        <f t="shared" si="139"/>
        <v>0</v>
      </c>
      <c r="GP79" s="80">
        <f t="shared" si="115"/>
        <v>0</v>
      </c>
      <c r="GQ79" s="80">
        <f t="shared" si="115"/>
        <v>0</v>
      </c>
      <c r="GR79" s="80">
        <f t="shared" si="115"/>
        <v>0</v>
      </c>
      <c r="GS79" s="80">
        <f t="shared" si="115"/>
        <v>0</v>
      </c>
      <c r="GT79" s="80">
        <f t="shared" si="115"/>
        <v>0</v>
      </c>
      <c r="GU79" s="80">
        <f t="shared" si="115"/>
        <v>0</v>
      </c>
      <c r="GV79" s="80">
        <f t="shared" si="115"/>
        <v>0</v>
      </c>
      <c r="GW79" s="80">
        <f t="shared" si="115"/>
        <v>0</v>
      </c>
      <c r="GX79" s="80">
        <f t="shared" si="115"/>
        <v>0</v>
      </c>
      <c r="GY79" s="80">
        <f t="shared" si="115"/>
        <v>0</v>
      </c>
      <c r="GZ79" s="80">
        <f t="shared" si="115"/>
        <v>0</v>
      </c>
      <c r="HA79" s="80">
        <f t="shared" si="115"/>
        <v>0</v>
      </c>
      <c r="HB79" s="80">
        <f t="shared" si="115"/>
        <v>0</v>
      </c>
      <c r="HC79" s="80">
        <f t="shared" si="114"/>
        <v>0</v>
      </c>
      <c r="HD79" s="80">
        <f t="shared" si="114"/>
        <v>0</v>
      </c>
      <c r="HE79" s="80">
        <f t="shared" si="114"/>
        <v>0</v>
      </c>
      <c r="HF79" s="80">
        <f t="shared" si="114"/>
        <v>0</v>
      </c>
      <c r="HG79" s="80">
        <f t="shared" si="114"/>
        <v>0</v>
      </c>
      <c r="HH79" s="80">
        <f t="shared" si="114"/>
        <v>0</v>
      </c>
      <c r="HI79" s="80">
        <f t="shared" si="114"/>
        <v>0</v>
      </c>
      <c r="HJ79" s="80">
        <f t="shared" si="114"/>
        <v>0</v>
      </c>
      <c r="HK79" s="80">
        <f t="shared" si="114"/>
        <v>0</v>
      </c>
      <c r="HL79" s="80">
        <f t="shared" si="114"/>
        <v>0</v>
      </c>
      <c r="HM79" s="80">
        <f t="shared" si="114"/>
        <v>0</v>
      </c>
      <c r="HN79" s="80">
        <f t="shared" si="114"/>
        <v>0</v>
      </c>
      <c r="HO79" s="80">
        <f t="shared" si="114"/>
        <v>0</v>
      </c>
      <c r="HP79" s="80">
        <f t="shared" si="114"/>
        <v>0</v>
      </c>
      <c r="HQ79" s="80">
        <f t="shared" si="122"/>
        <v>0</v>
      </c>
      <c r="HR79" s="80">
        <f t="shared" si="122"/>
        <v>0</v>
      </c>
      <c r="HS79" s="80">
        <f t="shared" si="122"/>
        <v>0</v>
      </c>
      <c r="HT79" s="80">
        <f t="shared" si="116"/>
        <v>0</v>
      </c>
      <c r="HU79" s="80">
        <f t="shared" si="116"/>
        <v>0</v>
      </c>
      <c r="HV79" s="80">
        <f t="shared" si="116"/>
        <v>0</v>
      </c>
      <c r="HW79" s="80">
        <f t="shared" si="116"/>
        <v>0</v>
      </c>
      <c r="HX79" s="80">
        <f t="shared" si="116"/>
        <v>0</v>
      </c>
      <c r="HY79" s="80">
        <f t="shared" si="116"/>
        <v>0</v>
      </c>
      <c r="HZ79" s="80">
        <f t="shared" si="116"/>
        <v>0</v>
      </c>
      <c r="IA79" s="80">
        <f t="shared" si="116"/>
        <v>0</v>
      </c>
      <c r="IB79" s="80">
        <f t="shared" si="116"/>
        <v>0</v>
      </c>
      <c r="IC79" s="80">
        <f t="shared" si="116"/>
        <v>0</v>
      </c>
      <c r="ID79" s="80">
        <f t="shared" si="116"/>
        <v>0</v>
      </c>
      <c r="IE79" s="80">
        <f t="shared" si="116"/>
        <v>0</v>
      </c>
      <c r="IF79" s="80">
        <f t="shared" si="116"/>
        <v>0</v>
      </c>
      <c r="IG79" s="80">
        <f t="shared" si="116"/>
        <v>0</v>
      </c>
      <c r="IH79" s="80">
        <f t="shared" si="116"/>
        <v>0</v>
      </c>
      <c r="II79" s="80">
        <f t="shared" si="123"/>
        <v>0</v>
      </c>
      <c r="IJ79" s="80">
        <f t="shared" si="123"/>
        <v>0</v>
      </c>
      <c r="IK79" s="80">
        <f t="shared" si="123"/>
        <v>0</v>
      </c>
      <c r="IL79" s="80">
        <f t="shared" si="123"/>
        <v>0</v>
      </c>
      <c r="IM79" s="80">
        <f t="shared" si="123"/>
        <v>0</v>
      </c>
      <c r="IN79" s="80">
        <f t="shared" si="123"/>
        <v>0</v>
      </c>
      <c r="IO79" s="80">
        <f t="shared" si="123"/>
        <v>0</v>
      </c>
      <c r="IP79" s="80">
        <f t="shared" si="123"/>
        <v>0</v>
      </c>
      <c r="IQ79" s="80">
        <f t="shared" si="123"/>
        <v>0</v>
      </c>
      <c r="IR79" s="80">
        <f t="shared" si="123"/>
        <v>0</v>
      </c>
      <c r="IS79" s="80">
        <f t="shared" si="123"/>
        <v>0</v>
      </c>
      <c r="IT79" s="80">
        <f t="shared" si="123"/>
        <v>0</v>
      </c>
      <c r="IU79" s="80">
        <f t="shared" si="123"/>
        <v>0</v>
      </c>
      <c r="IV79" s="80">
        <f t="shared" si="123"/>
        <v>0</v>
      </c>
      <c r="IW79" s="80">
        <f t="shared" si="123"/>
        <v>0</v>
      </c>
      <c r="IX79" s="80">
        <f t="shared" si="123"/>
        <v>0</v>
      </c>
      <c r="IY79" s="80">
        <f t="shared" si="123"/>
        <v>0</v>
      </c>
      <c r="IZ79" s="80">
        <f t="shared" si="123"/>
        <v>0</v>
      </c>
      <c r="JA79" s="80">
        <f t="shared" si="123"/>
        <v>0</v>
      </c>
      <c r="JB79" s="80">
        <f t="shared" si="123"/>
        <v>0</v>
      </c>
      <c r="JC79" s="80">
        <f t="shared" si="123"/>
        <v>0</v>
      </c>
      <c r="JD79" s="80">
        <f t="shared" si="112"/>
        <v>0</v>
      </c>
      <c r="JE79" s="80">
        <f t="shared" si="112"/>
        <v>0</v>
      </c>
      <c r="JF79" s="80">
        <f t="shared" si="112"/>
        <v>0</v>
      </c>
      <c r="JG79" s="80">
        <f t="shared" si="112"/>
        <v>0</v>
      </c>
      <c r="JH79" s="80">
        <f t="shared" si="112"/>
        <v>0</v>
      </c>
      <c r="JI79" s="80">
        <f t="shared" si="112"/>
        <v>0</v>
      </c>
    </row>
    <row r="80" spans="5:269" x14ac:dyDescent="0.25">
      <c r="E80">
        <f t="shared" si="134"/>
        <v>76</v>
      </c>
      <c r="F80">
        <f t="shared" si="124"/>
        <v>0</v>
      </c>
      <c r="G80">
        <f t="shared" si="135"/>
        <v>156</v>
      </c>
      <c r="H80" s="86">
        <f t="shared" si="125"/>
        <v>1</v>
      </c>
      <c r="I80" s="80">
        <f t="shared" si="126"/>
        <v>0</v>
      </c>
      <c r="J80" s="80">
        <f t="shared" si="140"/>
        <v>0</v>
      </c>
      <c r="K80">
        <f t="shared" si="127"/>
        <v>80</v>
      </c>
      <c r="L80">
        <f t="shared" si="128"/>
        <v>224</v>
      </c>
      <c r="M80">
        <f t="shared" si="136"/>
        <v>48061</v>
      </c>
      <c r="O80" s="80">
        <f t="shared" si="129"/>
        <v>0</v>
      </c>
      <c r="P80" s="80">
        <f t="shared" si="129"/>
        <v>0</v>
      </c>
      <c r="Q80" s="80">
        <f t="shared" si="129"/>
        <v>0</v>
      </c>
      <c r="R80" s="80">
        <f t="shared" si="129"/>
        <v>0</v>
      </c>
      <c r="S80" s="80">
        <f t="shared" si="129"/>
        <v>0</v>
      </c>
      <c r="T80" s="80">
        <f t="shared" si="129"/>
        <v>0</v>
      </c>
      <c r="U80" s="80">
        <f t="shared" si="129"/>
        <v>0</v>
      </c>
      <c r="V80" s="80">
        <f t="shared" si="129"/>
        <v>0</v>
      </c>
      <c r="W80" s="80">
        <f t="shared" si="129"/>
        <v>0</v>
      </c>
      <c r="X80" s="80">
        <f t="shared" si="129"/>
        <v>0</v>
      </c>
      <c r="Y80" s="80">
        <f t="shared" si="129"/>
        <v>0</v>
      </c>
      <c r="Z80" s="80">
        <f t="shared" si="129"/>
        <v>0</v>
      </c>
      <c r="AA80" s="80">
        <f t="shared" si="129"/>
        <v>0</v>
      </c>
      <c r="AB80" s="80">
        <f t="shared" si="129"/>
        <v>0</v>
      </c>
      <c r="AC80" s="80">
        <f t="shared" si="129"/>
        <v>0</v>
      </c>
      <c r="AD80" s="80">
        <f t="shared" si="129"/>
        <v>0</v>
      </c>
      <c r="AE80" s="80">
        <f t="shared" si="142"/>
        <v>0</v>
      </c>
      <c r="AF80" s="80">
        <f t="shared" si="142"/>
        <v>0</v>
      </c>
      <c r="AG80" s="80">
        <f t="shared" si="142"/>
        <v>0</v>
      </c>
      <c r="AH80" s="80">
        <f t="shared" si="142"/>
        <v>0</v>
      </c>
      <c r="AI80" s="80">
        <f t="shared" si="142"/>
        <v>0</v>
      </c>
      <c r="AJ80" s="80">
        <f t="shared" si="142"/>
        <v>0</v>
      </c>
      <c r="AK80" s="80">
        <f t="shared" si="142"/>
        <v>0</v>
      </c>
      <c r="AL80" s="80">
        <f t="shared" si="142"/>
        <v>0</v>
      </c>
      <c r="AM80" s="80">
        <f t="shared" si="142"/>
        <v>0</v>
      </c>
      <c r="AN80" s="80">
        <f t="shared" si="142"/>
        <v>0</v>
      </c>
      <c r="AO80" s="80">
        <f t="shared" si="142"/>
        <v>0</v>
      </c>
      <c r="AP80" s="80">
        <f t="shared" si="142"/>
        <v>0</v>
      </c>
      <c r="AQ80" s="80">
        <f t="shared" si="142"/>
        <v>0</v>
      </c>
      <c r="AR80" s="80">
        <f t="shared" si="142"/>
        <v>0</v>
      </c>
      <c r="AS80" s="80">
        <f t="shared" si="142"/>
        <v>0</v>
      </c>
      <c r="AT80" s="80">
        <f t="shared" si="142"/>
        <v>0</v>
      </c>
      <c r="AU80" s="80">
        <f t="shared" si="137"/>
        <v>0</v>
      </c>
      <c r="AV80" s="80">
        <f t="shared" si="137"/>
        <v>0</v>
      </c>
      <c r="AW80" s="80">
        <f t="shared" si="137"/>
        <v>0</v>
      </c>
      <c r="AX80" s="80">
        <f t="shared" si="137"/>
        <v>0</v>
      </c>
      <c r="AY80" s="80">
        <f t="shared" si="137"/>
        <v>0</v>
      </c>
      <c r="AZ80" s="80">
        <f t="shared" si="137"/>
        <v>0</v>
      </c>
      <c r="BA80" s="80">
        <f t="shared" si="137"/>
        <v>0</v>
      </c>
      <c r="BB80" s="80">
        <f t="shared" si="137"/>
        <v>0</v>
      </c>
      <c r="BC80" s="80">
        <f t="shared" si="137"/>
        <v>0</v>
      </c>
      <c r="BD80" s="80">
        <f t="shared" si="137"/>
        <v>0</v>
      </c>
      <c r="BE80" s="80">
        <f t="shared" si="137"/>
        <v>0</v>
      </c>
      <c r="BF80" s="80">
        <f t="shared" si="137"/>
        <v>0</v>
      </c>
      <c r="BG80" s="80">
        <f t="shared" si="137"/>
        <v>0</v>
      </c>
      <c r="BH80" s="80">
        <f t="shared" si="137"/>
        <v>0</v>
      </c>
      <c r="BI80" s="80">
        <f t="shared" si="137"/>
        <v>0</v>
      </c>
      <c r="BJ80" s="80">
        <f t="shared" si="137"/>
        <v>0</v>
      </c>
      <c r="BK80" s="80">
        <f t="shared" si="138"/>
        <v>0</v>
      </c>
      <c r="BL80" s="80">
        <f t="shared" si="138"/>
        <v>0</v>
      </c>
      <c r="BM80" s="80">
        <f t="shared" si="138"/>
        <v>0</v>
      </c>
      <c r="BN80" s="80">
        <f t="shared" si="138"/>
        <v>0</v>
      </c>
      <c r="BO80" s="80">
        <f t="shared" si="138"/>
        <v>0</v>
      </c>
      <c r="BP80" s="80">
        <f t="shared" si="138"/>
        <v>0</v>
      </c>
      <c r="BQ80" s="80">
        <f t="shared" si="138"/>
        <v>0</v>
      </c>
      <c r="BR80" s="80">
        <f t="shared" si="138"/>
        <v>0</v>
      </c>
      <c r="BS80" s="80">
        <f t="shared" si="138"/>
        <v>0</v>
      </c>
      <c r="BT80" s="80">
        <f t="shared" si="138"/>
        <v>0</v>
      </c>
      <c r="BU80" s="80">
        <f t="shared" si="138"/>
        <v>0</v>
      </c>
      <c r="BV80" s="80">
        <f t="shared" si="138"/>
        <v>0</v>
      </c>
      <c r="BW80" s="80">
        <f t="shared" si="138"/>
        <v>0</v>
      </c>
      <c r="BX80" s="80">
        <f t="shared" si="138"/>
        <v>0</v>
      </c>
      <c r="BY80" s="80">
        <f t="shared" si="138"/>
        <v>0</v>
      </c>
      <c r="BZ80" s="80">
        <f t="shared" si="138"/>
        <v>0</v>
      </c>
      <c r="CA80" s="80">
        <f t="shared" si="131"/>
        <v>0</v>
      </c>
      <c r="CB80" s="80">
        <f t="shared" si="131"/>
        <v>0</v>
      </c>
      <c r="CC80" s="80">
        <f t="shared" si="131"/>
        <v>0</v>
      </c>
      <c r="CD80" s="80">
        <f t="shared" si="131"/>
        <v>0</v>
      </c>
      <c r="CE80" s="80">
        <f t="shared" si="131"/>
        <v>0</v>
      </c>
      <c r="CF80" s="80">
        <f t="shared" si="131"/>
        <v>0</v>
      </c>
      <c r="CG80" s="80">
        <f t="shared" si="131"/>
        <v>0</v>
      </c>
      <c r="CH80" s="80">
        <f t="shared" si="131"/>
        <v>0</v>
      </c>
      <c r="CI80" s="80">
        <f t="shared" si="131"/>
        <v>0</v>
      </c>
      <c r="CJ80" s="80">
        <f t="shared" si="131"/>
        <v>0</v>
      </c>
      <c r="CK80" s="80">
        <f t="shared" si="131"/>
        <v>0</v>
      </c>
      <c r="CL80" s="80">
        <f t="shared" si="131"/>
        <v>0</v>
      </c>
      <c r="CM80" s="80">
        <f t="shared" si="131"/>
        <v>0</v>
      </c>
      <c r="CN80" s="80">
        <f t="shared" si="131"/>
        <v>0</v>
      </c>
      <c r="CO80" s="80">
        <f t="shared" si="131"/>
        <v>0</v>
      </c>
      <c r="CP80" s="80">
        <f t="shared" si="118"/>
        <v>0</v>
      </c>
      <c r="CQ80" s="80">
        <f t="shared" si="118"/>
        <v>0</v>
      </c>
      <c r="CR80" s="80">
        <f t="shared" si="118"/>
        <v>0</v>
      </c>
      <c r="CS80" s="80">
        <f t="shared" si="118"/>
        <v>0</v>
      </c>
      <c r="CT80" s="80">
        <f t="shared" si="118"/>
        <v>0</v>
      </c>
      <c r="CU80" s="80">
        <f t="shared" si="118"/>
        <v>0</v>
      </c>
      <c r="CV80" s="80">
        <f t="shared" si="118"/>
        <v>0</v>
      </c>
      <c r="CW80" s="80">
        <f t="shared" si="118"/>
        <v>0</v>
      </c>
      <c r="CX80" s="80">
        <f t="shared" si="118"/>
        <v>0</v>
      </c>
      <c r="CY80" s="80">
        <f t="shared" si="118"/>
        <v>0</v>
      </c>
      <c r="CZ80" s="80">
        <f t="shared" si="118"/>
        <v>0</v>
      </c>
      <c r="DA80" s="80">
        <f t="shared" si="118"/>
        <v>0</v>
      </c>
      <c r="DB80" s="80">
        <f t="shared" si="118"/>
        <v>0</v>
      </c>
      <c r="DC80" s="80">
        <f t="shared" si="118"/>
        <v>0</v>
      </c>
      <c r="DD80" s="80">
        <f t="shared" si="118"/>
        <v>0</v>
      </c>
      <c r="DE80" s="80">
        <f t="shared" si="132"/>
        <v>0</v>
      </c>
      <c r="DF80" s="80">
        <f t="shared" si="132"/>
        <v>0</v>
      </c>
      <c r="DG80" s="80">
        <f t="shared" si="132"/>
        <v>0</v>
      </c>
      <c r="DH80" s="80">
        <f t="shared" si="132"/>
        <v>0</v>
      </c>
      <c r="DI80" s="80">
        <f t="shared" si="132"/>
        <v>0</v>
      </c>
      <c r="DJ80" s="80">
        <f t="shared" si="132"/>
        <v>0</v>
      </c>
      <c r="DK80" s="80">
        <f t="shared" si="132"/>
        <v>0</v>
      </c>
      <c r="DL80" s="80">
        <f t="shared" si="132"/>
        <v>0</v>
      </c>
      <c r="DM80" s="80">
        <f t="shared" si="132"/>
        <v>0</v>
      </c>
      <c r="DN80" s="80">
        <f t="shared" si="132"/>
        <v>0</v>
      </c>
      <c r="DO80" s="80">
        <f t="shared" si="132"/>
        <v>0</v>
      </c>
      <c r="DP80" s="80">
        <f t="shared" si="132"/>
        <v>0</v>
      </c>
      <c r="DQ80" s="80">
        <f t="shared" si="132"/>
        <v>0</v>
      </c>
      <c r="DR80" s="80">
        <f t="shared" si="132"/>
        <v>0</v>
      </c>
      <c r="DS80" s="80">
        <f t="shared" si="132"/>
        <v>0</v>
      </c>
      <c r="DT80" s="80">
        <f t="shared" si="132"/>
        <v>0</v>
      </c>
      <c r="DU80" s="80">
        <f t="shared" si="119"/>
        <v>0</v>
      </c>
      <c r="DV80" s="80">
        <f t="shared" si="119"/>
        <v>0</v>
      </c>
      <c r="DW80" s="80">
        <f t="shared" si="119"/>
        <v>0</v>
      </c>
      <c r="DX80" s="80">
        <f t="shared" si="119"/>
        <v>0</v>
      </c>
      <c r="DY80" s="80">
        <f t="shared" si="119"/>
        <v>0</v>
      </c>
      <c r="DZ80" s="80">
        <f t="shared" si="119"/>
        <v>0</v>
      </c>
      <c r="EA80" s="80">
        <f t="shared" si="119"/>
        <v>0</v>
      </c>
      <c r="EB80" s="80">
        <f t="shared" si="119"/>
        <v>0</v>
      </c>
      <c r="EC80" s="80">
        <f t="shared" si="119"/>
        <v>0</v>
      </c>
      <c r="ED80" s="80">
        <f t="shared" si="119"/>
        <v>0</v>
      </c>
      <c r="EE80" s="80">
        <f t="shared" si="119"/>
        <v>0</v>
      </c>
      <c r="EF80" s="80">
        <f t="shared" si="119"/>
        <v>0</v>
      </c>
      <c r="EG80" s="80">
        <f t="shared" si="119"/>
        <v>0</v>
      </c>
      <c r="EH80" s="80">
        <f t="shared" si="119"/>
        <v>0</v>
      </c>
      <c r="EI80" s="80">
        <f t="shared" si="119"/>
        <v>0</v>
      </c>
      <c r="EJ80" s="80">
        <f t="shared" si="120"/>
        <v>0</v>
      </c>
      <c r="EK80" s="80">
        <f t="shared" si="120"/>
        <v>0</v>
      </c>
      <c r="EL80" s="80">
        <f t="shared" si="120"/>
        <v>0</v>
      </c>
      <c r="EM80" s="80">
        <f t="shared" si="120"/>
        <v>0</v>
      </c>
      <c r="EN80" s="80">
        <f t="shared" si="120"/>
        <v>0</v>
      </c>
      <c r="EO80" s="80">
        <f t="shared" si="120"/>
        <v>0</v>
      </c>
      <c r="EP80" s="80">
        <f t="shared" si="120"/>
        <v>0</v>
      </c>
      <c r="EQ80" s="80">
        <f t="shared" si="120"/>
        <v>0</v>
      </c>
      <c r="ER80" s="80">
        <f t="shared" si="120"/>
        <v>0</v>
      </c>
      <c r="ES80" s="80">
        <f t="shared" si="120"/>
        <v>0</v>
      </c>
      <c r="ET80" s="80">
        <f t="shared" si="120"/>
        <v>0</v>
      </c>
      <c r="EU80" s="80">
        <f t="shared" si="120"/>
        <v>0</v>
      </c>
      <c r="EV80" s="80">
        <f t="shared" si="120"/>
        <v>0</v>
      </c>
      <c r="EW80" s="80">
        <f t="shared" si="120"/>
        <v>0</v>
      </c>
      <c r="EX80" s="80">
        <f t="shared" si="120"/>
        <v>0</v>
      </c>
      <c r="EY80" s="80">
        <f t="shared" si="120"/>
        <v>0</v>
      </c>
      <c r="EZ80" s="80">
        <f t="shared" si="121"/>
        <v>0</v>
      </c>
      <c r="FA80" s="80">
        <f t="shared" si="121"/>
        <v>0</v>
      </c>
      <c r="FB80" s="80">
        <f t="shared" si="121"/>
        <v>0</v>
      </c>
      <c r="FC80" s="80">
        <f t="shared" si="121"/>
        <v>0</v>
      </c>
      <c r="FD80" s="80">
        <f t="shared" si="121"/>
        <v>0</v>
      </c>
      <c r="FE80" s="80">
        <f t="shared" si="121"/>
        <v>0</v>
      </c>
      <c r="FF80" s="80">
        <f t="shared" si="121"/>
        <v>0</v>
      </c>
      <c r="FG80" s="80">
        <f t="shared" si="121"/>
        <v>0</v>
      </c>
      <c r="FH80" s="80">
        <f t="shared" si="121"/>
        <v>0</v>
      </c>
      <c r="FI80" s="80">
        <f t="shared" si="121"/>
        <v>0</v>
      </c>
      <c r="FJ80" s="80">
        <f t="shared" si="133"/>
        <v>0</v>
      </c>
      <c r="FK80" s="80">
        <f t="shared" si="133"/>
        <v>0</v>
      </c>
      <c r="FL80" s="80">
        <f t="shared" si="133"/>
        <v>0</v>
      </c>
      <c r="FM80" s="80">
        <f t="shared" si="133"/>
        <v>0</v>
      </c>
      <c r="FN80" s="80">
        <f t="shared" si="133"/>
        <v>0</v>
      </c>
      <c r="FO80" s="80">
        <f t="shared" si="133"/>
        <v>0</v>
      </c>
      <c r="FP80" s="80">
        <f t="shared" si="133"/>
        <v>0</v>
      </c>
      <c r="FQ80" s="80">
        <f t="shared" si="133"/>
        <v>0</v>
      </c>
      <c r="FR80" s="80">
        <f t="shared" si="133"/>
        <v>0</v>
      </c>
      <c r="FS80" s="80">
        <f t="shared" si="133"/>
        <v>0</v>
      </c>
      <c r="FT80" s="80">
        <f t="shared" si="133"/>
        <v>0</v>
      </c>
      <c r="FU80" s="80">
        <f t="shared" si="133"/>
        <v>0</v>
      </c>
      <c r="FV80" s="80">
        <f t="shared" si="133"/>
        <v>0</v>
      </c>
      <c r="FW80" s="80">
        <f t="shared" si="133"/>
        <v>0</v>
      </c>
      <c r="FX80" s="80">
        <f t="shared" si="133"/>
        <v>0</v>
      </c>
      <c r="FY80" s="80">
        <f t="shared" si="133"/>
        <v>0</v>
      </c>
      <c r="FZ80" s="80">
        <f t="shared" si="139"/>
        <v>0</v>
      </c>
      <c r="GA80" s="80">
        <f t="shared" si="139"/>
        <v>0</v>
      </c>
      <c r="GB80" s="80">
        <f t="shared" si="139"/>
        <v>0</v>
      </c>
      <c r="GC80" s="80">
        <f t="shared" si="139"/>
        <v>0</v>
      </c>
      <c r="GD80" s="80">
        <f t="shared" si="139"/>
        <v>0</v>
      </c>
      <c r="GE80" s="80">
        <f t="shared" si="139"/>
        <v>0</v>
      </c>
      <c r="GF80" s="80">
        <f t="shared" si="139"/>
        <v>0</v>
      </c>
      <c r="GG80" s="80">
        <f t="shared" si="139"/>
        <v>0</v>
      </c>
      <c r="GH80" s="80">
        <f t="shared" si="139"/>
        <v>0</v>
      </c>
      <c r="GI80" s="80">
        <f t="shared" si="139"/>
        <v>0</v>
      </c>
      <c r="GJ80" s="80">
        <f t="shared" si="139"/>
        <v>0</v>
      </c>
      <c r="GK80" s="80">
        <f t="shared" si="139"/>
        <v>0</v>
      </c>
      <c r="GL80" s="80">
        <f t="shared" si="139"/>
        <v>0</v>
      </c>
      <c r="GM80" s="80">
        <f t="shared" si="139"/>
        <v>0</v>
      </c>
      <c r="GN80" s="80">
        <f t="shared" si="139"/>
        <v>0</v>
      </c>
      <c r="GO80" s="80">
        <f t="shared" si="139"/>
        <v>0</v>
      </c>
      <c r="GP80" s="80">
        <f t="shared" si="115"/>
        <v>0</v>
      </c>
      <c r="GQ80" s="80">
        <f t="shared" si="115"/>
        <v>0</v>
      </c>
      <c r="GR80" s="80">
        <f t="shared" si="115"/>
        <v>0</v>
      </c>
      <c r="GS80" s="80">
        <f t="shared" si="115"/>
        <v>0</v>
      </c>
      <c r="GT80" s="80">
        <f t="shared" si="115"/>
        <v>0</v>
      </c>
      <c r="GU80" s="80">
        <f t="shared" si="115"/>
        <v>0</v>
      </c>
      <c r="GV80" s="80">
        <f t="shared" si="115"/>
        <v>0</v>
      </c>
      <c r="GW80" s="80">
        <f t="shared" si="115"/>
        <v>0</v>
      </c>
      <c r="GX80" s="80">
        <f t="shared" si="115"/>
        <v>0</v>
      </c>
      <c r="GY80" s="80">
        <f t="shared" si="115"/>
        <v>0</v>
      </c>
      <c r="GZ80" s="80">
        <f t="shared" si="115"/>
        <v>0</v>
      </c>
      <c r="HA80" s="80">
        <f t="shared" si="115"/>
        <v>0</v>
      </c>
      <c r="HB80" s="80">
        <f t="shared" si="115"/>
        <v>0</v>
      </c>
      <c r="HC80" s="80">
        <f t="shared" si="114"/>
        <v>0</v>
      </c>
      <c r="HD80" s="80">
        <f t="shared" si="114"/>
        <v>0</v>
      </c>
      <c r="HE80" s="80">
        <f t="shared" si="114"/>
        <v>0</v>
      </c>
      <c r="HF80" s="80">
        <f t="shared" si="114"/>
        <v>0</v>
      </c>
      <c r="HG80" s="80">
        <f t="shared" si="114"/>
        <v>0</v>
      </c>
      <c r="HH80" s="80">
        <f t="shared" si="114"/>
        <v>0</v>
      </c>
      <c r="HI80" s="80">
        <f t="shared" si="114"/>
        <v>0</v>
      </c>
      <c r="HJ80" s="80">
        <f t="shared" si="114"/>
        <v>0</v>
      </c>
      <c r="HK80" s="80">
        <f t="shared" si="114"/>
        <v>0</v>
      </c>
      <c r="HL80" s="80">
        <f t="shared" si="114"/>
        <v>0</v>
      </c>
      <c r="HM80" s="80">
        <f t="shared" si="114"/>
        <v>0</v>
      </c>
      <c r="HN80" s="80">
        <f t="shared" si="114"/>
        <v>0</v>
      </c>
      <c r="HO80" s="80">
        <f t="shared" si="114"/>
        <v>0</v>
      </c>
      <c r="HP80" s="80">
        <f t="shared" si="114"/>
        <v>0</v>
      </c>
      <c r="HQ80" s="80">
        <f t="shared" si="122"/>
        <v>0</v>
      </c>
      <c r="HR80" s="80">
        <f t="shared" si="122"/>
        <v>0</v>
      </c>
      <c r="HS80" s="80">
        <f t="shared" si="122"/>
        <v>0</v>
      </c>
      <c r="HT80" s="80">
        <f t="shared" si="116"/>
        <v>0</v>
      </c>
      <c r="HU80" s="80">
        <f t="shared" si="116"/>
        <v>0</v>
      </c>
      <c r="HV80" s="80">
        <f t="shared" si="116"/>
        <v>0</v>
      </c>
      <c r="HW80" s="80">
        <f t="shared" si="116"/>
        <v>0</v>
      </c>
      <c r="HX80" s="80">
        <f t="shared" si="116"/>
        <v>0</v>
      </c>
      <c r="HY80" s="80">
        <f t="shared" si="116"/>
        <v>0</v>
      </c>
      <c r="HZ80" s="80">
        <f t="shared" si="116"/>
        <v>0</v>
      </c>
      <c r="IA80" s="80">
        <f t="shared" si="116"/>
        <v>0</v>
      </c>
      <c r="IB80" s="80">
        <f t="shared" si="116"/>
        <v>0</v>
      </c>
      <c r="IC80" s="80">
        <f t="shared" si="116"/>
        <v>0</v>
      </c>
      <c r="ID80" s="80">
        <f t="shared" si="116"/>
        <v>0</v>
      </c>
      <c r="IE80" s="80">
        <f t="shared" si="116"/>
        <v>0</v>
      </c>
      <c r="IF80" s="80">
        <f t="shared" si="116"/>
        <v>0</v>
      </c>
      <c r="IG80" s="80">
        <f t="shared" si="116"/>
        <v>0</v>
      </c>
      <c r="IH80" s="80">
        <f t="shared" si="116"/>
        <v>0</v>
      </c>
      <c r="II80" s="80">
        <f t="shared" si="123"/>
        <v>0</v>
      </c>
      <c r="IJ80" s="80">
        <f t="shared" si="123"/>
        <v>0</v>
      </c>
      <c r="IK80" s="80">
        <f t="shared" si="123"/>
        <v>0</v>
      </c>
      <c r="IL80" s="80">
        <f t="shared" si="123"/>
        <v>0</v>
      </c>
      <c r="IM80" s="80">
        <f t="shared" si="123"/>
        <v>0</v>
      </c>
      <c r="IN80" s="80">
        <f t="shared" si="123"/>
        <v>0</v>
      </c>
      <c r="IO80" s="80">
        <f t="shared" si="123"/>
        <v>0</v>
      </c>
      <c r="IP80" s="80">
        <f t="shared" si="123"/>
        <v>0</v>
      </c>
      <c r="IQ80" s="80">
        <f t="shared" si="123"/>
        <v>0</v>
      </c>
      <c r="IR80" s="80">
        <f t="shared" si="123"/>
        <v>0</v>
      </c>
      <c r="IS80" s="80">
        <f t="shared" si="123"/>
        <v>0</v>
      </c>
      <c r="IT80" s="80">
        <f t="shared" si="123"/>
        <v>0</v>
      </c>
      <c r="IU80" s="80">
        <f t="shared" si="123"/>
        <v>0</v>
      </c>
      <c r="IV80" s="80">
        <f t="shared" si="123"/>
        <v>0</v>
      </c>
      <c r="IW80" s="80">
        <f t="shared" si="123"/>
        <v>0</v>
      </c>
      <c r="IX80" s="80">
        <f t="shared" si="123"/>
        <v>0</v>
      </c>
      <c r="IY80" s="80">
        <f t="shared" si="123"/>
        <v>0</v>
      </c>
      <c r="IZ80" s="80">
        <f t="shared" si="123"/>
        <v>0</v>
      </c>
      <c r="JA80" s="80">
        <f t="shared" si="123"/>
        <v>0</v>
      </c>
      <c r="JB80" s="80">
        <f t="shared" si="123"/>
        <v>0</v>
      </c>
      <c r="JC80" s="80">
        <f t="shared" si="123"/>
        <v>0</v>
      </c>
      <c r="JD80" s="80">
        <f t="shared" si="112"/>
        <v>0</v>
      </c>
      <c r="JE80" s="80">
        <f t="shared" si="112"/>
        <v>0</v>
      </c>
      <c r="JF80" s="80">
        <f t="shared" si="112"/>
        <v>0</v>
      </c>
      <c r="JG80" s="80">
        <f t="shared" si="112"/>
        <v>0</v>
      </c>
      <c r="JH80" s="80">
        <f t="shared" si="112"/>
        <v>0</v>
      </c>
      <c r="JI80" s="80">
        <f t="shared" si="112"/>
        <v>0</v>
      </c>
    </row>
    <row r="81" spans="5:269" x14ac:dyDescent="0.25">
      <c r="E81">
        <f t="shared" si="134"/>
        <v>77</v>
      </c>
      <c r="F81">
        <f t="shared" si="124"/>
        <v>0</v>
      </c>
      <c r="G81">
        <f t="shared" si="135"/>
        <v>156</v>
      </c>
      <c r="H81" s="86">
        <f t="shared" si="125"/>
        <v>1</v>
      </c>
      <c r="I81" s="80">
        <f t="shared" si="126"/>
        <v>0</v>
      </c>
      <c r="J81" s="80">
        <f t="shared" si="140"/>
        <v>0</v>
      </c>
      <c r="K81">
        <f t="shared" si="127"/>
        <v>81</v>
      </c>
      <c r="L81">
        <f t="shared" si="128"/>
        <v>225</v>
      </c>
      <c r="M81">
        <f t="shared" si="136"/>
        <v>48092</v>
      </c>
      <c r="O81" s="80">
        <f t="shared" si="129"/>
        <v>0</v>
      </c>
      <c r="P81" s="80">
        <f t="shared" si="129"/>
        <v>0</v>
      </c>
      <c r="Q81" s="80">
        <f t="shared" si="129"/>
        <v>0</v>
      </c>
      <c r="R81" s="80">
        <f t="shared" si="129"/>
        <v>0</v>
      </c>
      <c r="S81" s="80">
        <f t="shared" si="129"/>
        <v>0</v>
      </c>
      <c r="T81" s="80">
        <f t="shared" si="129"/>
        <v>0</v>
      </c>
      <c r="U81" s="80">
        <f t="shared" si="129"/>
        <v>0</v>
      </c>
      <c r="V81" s="80">
        <f t="shared" si="129"/>
        <v>0</v>
      </c>
      <c r="W81" s="80">
        <f t="shared" si="129"/>
        <v>0</v>
      </c>
      <c r="X81" s="80">
        <f t="shared" si="129"/>
        <v>0</v>
      </c>
      <c r="Y81" s="80">
        <f t="shared" si="129"/>
        <v>0</v>
      </c>
      <c r="Z81" s="80">
        <f t="shared" si="129"/>
        <v>0</v>
      </c>
      <c r="AA81" s="80">
        <f t="shared" si="129"/>
        <v>0</v>
      </c>
      <c r="AB81" s="80">
        <f t="shared" si="129"/>
        <v>0</v>
      </c>
      <c r="AC81" s="80">
        <f t="shared" si="129"/>
        <v>0</v>
      </c>
      <c r="AD81" s="80">
        <f t="shared" si="129"/>
        <v>0</v>
      </c>
      <c r="AE81" s="80">
        <f t="shared" si="142"/>
        <v>0</v>
      </c>
      <c r="AF81" s="80">
        <f t="shared" si="142"/>
        <v>0</v>
      </c>
      <c r="AG81" s="80">
        <f t="shared" si="142"/>
        <v>0</v>
      </c>
      <c r="AH81" s="80">
        <f t="shared" si="142"/>
        <v>0</v>
      </c>
      <c r="AI81" s="80">
        <f t="shared" si="142"/>
        <v>0</v>
      </c>
      <c r="AJ81" s="80">
        <f t="shared" si="142"/>
        <v>0</v>
      </c>
      <c r="AK81" s="80">
        <f t="shared" si="142"/>
        <v>0</v>
      </c>
      <c r="AL81" s="80">
        <f t="shared" si="142"/>
        <v>0</v>
      </c>
      <c r="AM81" s="80">
        <f t="shared" si="142"/>
        <v>0</v>
      </c>
      <c r="AN81" s="80">
        <f t="shared" si="142"/>
        <v>0</v>
      </c>
      <c r="AO81" s="80">
        <f t="shared" si="142"/>
        <v>0</v>
      </c>
      <c r="AP81" s="80">
        <f t="shared" si="142"/>
        <v>0</v>
      </c>
      <c r="AQ81" s="80">
        <f t="shared" si="142"/>
        <v>0</v>
      </c>
      <c r="AR81" s="80">
        <f t="shared" si="142"/>
        <v>0</v>
      </c>
      <c r="AS81" s="80">
        <f t="shared" si="142"/>
        <v>0</v>
      </c>
      <c r="AT81" s="80">
        <f t="shared" si="142"/>
        <v>0</v>
      </c>
      <c r="AU81" s="80">
        <f t="shared" si="137"/>
        <v>0</v>
      </c>
      <c r="AV81" s="80">
        <f t="shared" si="137"/>
        <v>0</v>
      </c>
      <c r="AW81" s="80">
        <f t="shared" si="137"/>
        <v>0</v>
      </c>
      <c r="AX81" s="80">
        <f t="shared" si="137"/>
        <v>0</v>
      </c>
      <c r="AY81" s="80">
        <f t="shared" si="137"/>
        <v>0</v>
      </c>
      <c r="AZ81" s="80">
        <f t="shared" si="137"/>
        <v>0</v>
      </c>
      <c r="BA81" s="80">
        <f t="shared" si="137"/>
        <v>0</v>
      </c>
      <c r="BB81" s="80">
        <f t="shared" si="137"/>
        <v>0</v>
      </c>
      <c r="BC81" s="80">
        <f t="shared" si="137"/>
        <v>0</v>
      </c>
      <c r="BD81" s="80">
        <f t="shared" si="137"/>
        <v>0</v>
      </c>
      <c r="BE81" s="80">
        <f t="shared" si="137"/>
        <v>0</v>
      </c>
      <c r="BF81" s="80">
        <f t="shared" si="137"/>
        <v>0</v>
      </c>
      <c r="BG81" s="80">
        <f t="shared" si="137"/>
        <v>0</v>
      </c>
      <c r="BH81" s="80">
        <f t="shared" si="137"/>
        <v>0</v>
      </c>
      <c r="BI81" s="80">
        <f t="shared" si="137"/>
        <v>0</v>
      </c>
      <c r="BJ81" s="80">
        <f t="shared" si="137"/>
        <v>0</v>
      </c>
      <c r="BK81" s="80">
        <f t="shared" si="138"/>
        <v>0</v>
      </c>
      <c r="BL81" s="80">
        <f t="shared" si="138"/>
        <v>0</v>
      </c>
      <c r="BM81" s="80">
        <f t="shared" si="138"/>
        <v>0</v>
      </c>
      <c r="BN81" s="80">
        <f t="shared" si="138"/>
        <v>0</v>
      </c>
      <c r="BO81" s="80">
        <f t="shared" si="138"/>
        <v>0</v>
      </c>
      <c r="BP81" s="80">
        <f t="shared" si="138"/>
        <v>0</v>
      </c>
      <c r="BQ81" s="80">
        <f t="shared" si="138"/>
        <v>0</v>
      </c>
      <c r="BR81" s="80">
        <f t="shared" si="138"/>
        <v>0</v>
      </c>
      <c r="BS81" s="80">
        <f t="shared" si="138"/>
        <v>0</v>
      </c>
      <c r="BT81" s="80">
        <f t="shared" si="138"/>
        <v>0</v>
      </c>
      <c r="BU81" s="80">
        <f t="shared" si="138"/>
        <v>0</v>
      </c>
      <c r="BV81" s="80">
        <f t="shared" si="138"/>
        <v>0</v>
      </c>
      <c r="BW81" s="80">
        <f t="shared" si="138"/>
        <v>0</v>
      </c>
      <c r="BX81" s="80">
        <f t="shared" si="138"/>
        <v>0</v>
      </c>
      <c r="BY81" s="80">
        <f t="shared" si="138"/>
        <v>0</v>
      </c>
      <c r="BZ81" s="80">
        <f t="shared" si="138"/>
        <v>0</v>
      </c>
      <c r="CA81" s="80">
        <f t="shared" si="131"/>
        <v>0</v>
      </c>
      <c r="CB81" s="80">
        <f t="shared" si="131"/>
        <v>0</v>
      </c>
      <c r="CC81" s="80">
        <f t="shared" si="131"/>
        <v>0</v>
      </c>
      <c r="CD81" s="80">
        <f t="shared" si="131"/>
        <v>0</v>
      </c>
      <c r="CE81" s="80">
        <f t="shared" si="131"/>
        <v>0</v>
      </c>
      <c r="CF81" s="80">
        <f t="shared" si="131"/>
        <v>0</v>
      </c>
      <c r="CG81" s="80">
        <f t="shared" si="131"/>
        <v>0</v>
      </c>
      <c r="CH81" s="80">
        <f t="shared" si="131"/>
        <v>0</v>
      </c>
      <c r="CI81" s="80">
        <f t="shared" si="131"/>
        <v>0</v>
      </c>
      <c r="CJ81" s="80">
        <f t="shared" si="131"/>
        <v>0</v>
      </c>
      <c r="CK81" s="80">
        <f t="shared" si="131"/>
        <v>0</v>
      </c>
      <c r="CL81" s="80">
        <f t="shared" si="131"/>
        <v>0</v>
      </c>
      <c r="CM81" s="80">
        <f t="shared" si="131"/>
        <v>0</v>
      </c>
      <c r="CN81" s="80">
        <f t="shared" si="131"/>
        <v>0</v>
      </c>
      <c r="CO81" s="80">
        <f t="shared" si="131"/>
        <v>0</v>
      </c>
      <c r="CP81" s="80">
        <f t="shared" si="118"/>
        <v>0</v>
      </c>
      <c r="CQ81" s="80">
        <f t="shared" si="118"/>
        <v>0</v>
      </c>
      <c r="CR81" s="80">
        <f t="shared" si="118"/>
        <v>0</v>
      </c>
      <c r="CS81" s="80">
        <f t="shared" si="118"/>
        <v>0</v>
      </c>
      <c r="CT81" s="80">
        <f t="shared" si="118"/>
        <v>0</v>
      </c>
      <c r="CU81" s="80">
        <f t="shared" si="118"/>
        <v>0</v>
      </c>
      <c r="CV81" s="80">
        <f t="shared" si="118"/>
        <v>0</v>
      </c>
      <c r="CW81" s="80">
        <f t="shared" si="118"/>
        <v>0</v>
      </c>
      <c r="CX81" s="80">
        <f t="shared" si="118"/>
        <v>0</v>
      </c>
      <c r="CY81" s="80">
        <f t="shared" si="118"/>
        <v>0</v>
      </c>
      <c r="CZ81" s="80">
        <f t="shared" si="118"/>
        <v>0</v>
      </c>
      <c r="DA81" s="80">
        <f t="shared" si="118"/>
        <v>0</v>
      </c>
      <c r="DB81" s="80">
        <f t="shared" si="118"/>
        <v>0</v>
      </c>
      <c r="DC81" s="80">
        <f t="shared" si="118"/>
        <v>0</v>
      </c>
      <c r="DD81" s="80">
        <f t="shared" si="118"/>
        <v>0</v>
      </c>
      <c r="DE81" s="80">
        <f t="shared" si="132"/>
        <v>0</v>
      </c>
      <c r="DF81" s="80">
        <f t="shared" si="132"/>
        <v>0</v>
      </c>
      <c r="DG81" s="80">
        <f t="shared" si="132"/>
        <v>0</v>
      </c>
      <c r="DH81" s="80">
        <f t="shared" si="132"/>
        <v>0</v>
      </c>
      <c r="DI81" s="80">
        <f t="shared" si="132"/>
        <v>0</v>
      </c>
      <c r="DJ81" s="80">
        <f t="shared" si="132"/>
        <v>0</v>
      </c>
      <c r="DK81" s="80">
        <f t="shared" si="132"/>
        <v>0</v>
      </c>
      <c r="DL81" s="80">
        <f t="shared" si="132"/>
        <v>0</v>
      </c>
      <c r="DM81" s="80">
        <f t="shared" si="132"/>
        <v>0</v>
      </c>
      <c r="DN81" s="80">
        <f t="shared" si="132"/>
        <v>0</v>
      </c>
      <c r="DO81" s="80">
        <f t="shared" si="132"/>
        <v>0</v>
      </c>
      <c r="DP81" s="80">
        <f t="shared" si="132"/>
        <v>0</v>
      </c>
      <c r="DQ81" s="80">
        <f t="shared" si="132"/>
        <v>0</v>
      </c>
      <c r="DR81" s="80">
        <f t="shared" si="132"/>
        <v>0</v>
      </c>
      <c r="DS81" s="80">
        <f t="shared" si="132"/>
        <v>0</v>
      </c>
      <c r="DT81" s="80">
        <f t="shared" si="132"/>
        <v>0</v>
      </c>
      <c r="DU81" s="80">
        <f t="shared" si="119"/>
        <v>0</v>
      </c>
      <c r="DV81" s="80">
        <f t="shared" si="119"/>
        <v>0</v>
      </c>
      <c r="DW81" s="80">
        <f t="shared" si="119"/>
        <v>0</v>
      </c>
      <c r="DX81" s="80">
        <f t="shared" si="119"/>
        <v>0</v>
      </c>
      <c r="DY81" s="80">
        <f t="shared" si="119"/>
        <v>0</v>
      </c>
      <c r="DZ81" s="80">
        <f t="shared" si="119"/>
        <v>0</v>
      </c>
      <c r="EA81" s="80">
        <f t="shared" si="119"/>
        <v>0</v>
      </c>
      <c r="EB81" s="80">
        <f t="shared" si="119"/>
        <v>0</v>
      </c>
      <c r="EC81" s="80">
        <f t="shared" si="119"/>
        <v>0</v>
      </c>
      <c r="ED81" s="80">
        <f t="shared" si="119"/>
        <v>0</v>
      </c>
      <c r="EE81" s="80">
        <f t="shared" si="119"/>
        <v>0</v>
      </c>
      <c r="EF81" s="80">
        <f t="shared" si="119"/>
        <v>0</v>
      </c>
      <c r="EG81" s="80">
        <f t="shared" si="119"/>
        <v>0</v>
      </c>
      <c r="EH81" s="80">
        <f t="shared" si="119"/>
        <v>0</v>
      </c>
      <c r="EI81" s="80">
        <f t="shared" si="119"/>
        <v>0</v>
      </c>
      <c r="EJ81" s="80">
        <f t="shared" si="120"/>
        <v>0</v>
      </c>
      <c r="EK81" s="80">
        <f t="shared" si="120"/>
        <v>0</v>
      </c>
      <c r="EL81" s="80">
        <f t="shared" si="120"/>
        <v>0</v>
      </c>
      <c r="EM81" s="80">
        <f t="shared" si="120"/>
        <v>0</v>
      </c>
      <c r="EN81" s="80">
        <f t="shared" si="120"/>
        <v>0</v>
      </c>
      <c r="EO81" s="80">
        <f t="shared" si="120"/>
        <v>0</v>
      </c>
      <c r="EP81" s="80">
        <f t="shared" si="120"/>
        <v>0</v>
      </c>
      <c r="EQ81" s="80">
        <f t="shared" si="120"/>
        <v>0</v>
      </c>
      <c r="ER81" s="80">
        <f t="shared" si="120"/>
        <v>0</v>
      </c>
      <c r="ES81" s="80">
        <f t="shared" si="120"/>
        <v>0</v>
      </c>
      <c r="ET81" s="80">
        <f t="shared" si="120"/>
        <v>0</v>
      </c>
      <c r="EU81" s="80">
        <f t="shared" si="120"/>
        <v>0</v>
      </c>
      <c r="EV81" s="80">
        <f t="shared" si="120"/>
        <v>0</v>
      </c>
      <c r="EW81" s="80">
        <f t="shared" si="120"/>
        <v>0</v>
      </c>
      <c r="EX81" s="80">
        <f t="shared" si="120"/>
        <v>0</v>
      </c>
      <c r="EY81" s="80">
        <f t="shared" si="120"/>
        <v>0</v>
      </c>
      <c r="EZ81" s="80">
        <f t="shared" si="121"/>
        <v>0</v>
      </c>
      <c r="FA81" s="80">
        <f t="shared" si="121"/>
        <v>0</v>
      </c>
      <c r="FB81" s="80">
        <f t="shared" si="121"/>
        <v>0</v>
      </c>
      <c r="FC81" s="80">
        <f t="shared" si="121"/>
        <v>0</v>
      </c>
      <c r="FD81" s="80">
        <f t="shared" si="121"/>
        <v>0</v>
      </c>
      <c r="FE81" s="80">
        <f t="shared" si="121"/>
        <v>0</v>
      </c>
      <c r="FF81" s="80">
        <f t="shared" si="121"/>
        <v>0</v>
      </c>
      <c r="FG81" s="80">
        <f t="shared" si="121"/>
        <v>0</v>
      </c>
      <c r="FH81" s="80">
        <f t="shared" si="121"/>
        <v>0</v>
      </c>
      <c r="FI81" s="80">
        <f t="shared" si="121"/>
        <v>0</v>
      </c>
      <c r="FJ81" s="80">
        <f t="shared" si="133"/>
        <v>0</v>
      </c>
      <c r="FK81" s="80">
        <f t="shared" si="133"/>
        <v>0</v>
      </c>
      <c r="FL81" s="80">
        <f t="shared" si="133"/>
        <v>0</v>
      </c>
      <c r="FM81" s="80">
        <f t="shared" si="133"/>
        <v>0</v>
      </c>
      <c r="FN81" s="80">
        <f t="shared" si="133"/>
        <v>0</v>
      </c>
      <c r="FO81" s="80">
        <f t="shared" si="133"/>
        <v>0</v>
      </c>
      <c r="FP81" s="80">
        <f t="shared" si="133"/>
        <v>0</v>
      </c>
      <c r="FQ81" s="80">
        <f t="shared" si="133"/>
        <v>0</v>
      </c>
      <c r="FR81" s="80">
        <f t="shared" si="133"/>
        <v>0</v>
      </c>
      <c r="FS81" s="80">
        <f t="shared" si="133"/>
        <v>0</v>
      </c>
      <c r="FT81" s="80">
        <f t="shared" si="133"/>
        <v>0</v>
      </c>
      <c r="FU81" s="80">
        <f t="shared" si="133"/>
        <v>0</v>
      </c>
      <c r="FV81" s="80">
        <f t="shared" si="133"/>
        <v>0</v>
      </c>
      <c r="FW81" s="80">
        <f t="shared" si="133"/>
        <v>0</v>
      </c>
      <c r="FX81" s="80">
        <f t="shared" si="133"/>
        <v>0</v>
      </c>
      <c r="FY81" s="80">
        <f t="shared" si="133"/>
        <v>0</v>
      </c>
      <c r="FZ81" s="80">
        <f t="shared" si="139"/>
        <v>0</v>
      </c>
      <c r="GA81" s="80">
        <f t="shared" si="139"/>
        <v>0</v>
      </c>
      <c r="GB81" s="80">
        <f t="shared" si="139"/>
        <v>0</v>
      </c>
      <c r="GC81" s="80">
        <f t="shared" si="139"/>
        <v>0</v>
      </c>
      <c r="GD81" s="80">
        <f t="shared" si="139"/>
        <v>0</v>
      </c>
      <c r="GE81" s="80">
        <f t="shared" si="139"/>
        <v>0</v>
      </c>
      <c r="GF81" s="80">
        <f t="shared" si="139"/>
        <v>0</v>
      </c>
      <c r="GG81" s="80">
        <f t="shared" si="139"/>
        <v>0</v>
      </c>
      <c r="GH81" s="80">
        <f t="shared" si="139"/>
        <v>0</v>
      </c>
      <c r="GI81" s="80">
        <f t="shared" si="139"/>
        <v>0</v>
      </c>
      <c r="GJ81" s="80">
        <f t="shared" si="139"/>
        <v>0</v>
      </c>
      <c r="GK81" s="80">
        <f t="shared" si="139"/>
        <v>0</v>
      </c>
      <c r="GL81" s="80">
        <f t="shared" si="139"/>
        <v>0</v>
      </c>
      <c r="GM81" s="80">
        <f t="shared" si="139"/>
        <v>0</v>
      </c>
      <c r="GN81" s="80">
        <f t="shared" si="139"/>
        <v>0</v>
      </c>
      <c r="GO81" s="80">
        <f t="shared" si="139"/>
        <v>0</v>
      </c>
      <c r="GP81" s="80">
        <f t="shared" si="115"/>
        <v>0</v>
      </c>
      <c r="GQ81" s="80">
        <f t="shared" si="115"/>
        <v>0</v>
      </c>
      <c r="GR81" s="80">
        <f t="shared" si="115"/>
        <v>0</v>
      </c>
      <c r="GS81" s="80">
        <f t="shared" si="115"/>
        <v>0</v>
      </c>
      <c r="GT81" s="80">
        <f t="shared" si="115"/>
        <v>0</v>
      </c>
      <c r="GU81" s="80">
        <f t="shared" si="115"/>
        <v>0</v>
      </c>
      <c r="GV81" s="80">
        <f t="shared" si="115"/>
        <v>0</v>
      </c>
      <c r="GW81" s="80">
        <f t="shared" si="115"/>
        <v>0</v>
      </c>
      <c r="GX81" s="80">
        <f t="shared" si="115"/>
        <v>0</v>
      </c>
      <c r="GY81" s="80">
        <f t="shared" si="115"/>
        <v>0</v>
      </c>
      <c r="GZ81" s="80">
        <f t="shared" si="115"/>
        <v>0</v>
      </c>
      <c r="HA81" s="80">
        <f t="shared" si="115"/>
        <v>0</v>
      </c>
      <c r="HB81" s="80">
        <f t="shared" si="115"/>
        <v>0</v>
      </c>
      <c r="HC81" s="80">
        <f t="shared" si="114"/>
        <v>0</v>
      </c>
      <c r="HD81" s="80">
        <f t="shared" si="114"/>
        <v>0</v>
      </c>
      <c r="HE81" s="80">
        <f t="shared" si="114"/>
        <v>0</v>
      </c>
      <c r="HF81" s="80">
        <f t="shared" si="114"/>
        <v>0</v>
      </c>
      <c r="HG81" s="80">
        <f t="shared" si="114"/>
        <v>0</v>
      </c>
      <c r="HH81" s="80">
        <f t="shared" si="114"/>
        <v>0</v>
      </c>
      <c r="HI81" s="80">
        <f t="shared" si="114"/>
        <v>0</v>
      </c>
      <c r="HJ81" s="80">
        <f t="shared" si="114"/>
        <v>0</v>
      </c>
      <c r="HK81" s="80">
        <f t="shared" si="114"/>
        <v>0</v>
      </c>
      <c r="HL81" s="80">
        <f t="shared" si="114"/>
        <v>0</v>
      </c>
      <c r="HM81" s="80">
        <f t="shared" si="114"/>
        <v>0</v>
      </c>
      <c r="HN81" s="80">
        <f t="shared" si="114"/>
        <v>0</v>
      </c>
      <c r="HO81" s="80">
        <f t="shared" si="114"/>
        <v>0</v>
      </c>
      <c r="HP81" s="80">
        <f t="shared" si="114"/>
        <v>0</v>
      </c>
      <c r="HQ81" s="80">
        <f t="shared" si="122"/>
        <v>0</v>
      </c>
      <c r="HR81" s="80">
        <f t="shared" si="122"/>
        <v>0</v>
      </c>
      <c r="HS81" s="80">
        <f t="shared" si="122"/>
        <v>0</v>
      </c>
      <c r="HT81" s="80">
        <f t="shared" si="116"/>
        <v>0</v>
      </c>
      <c r="HU81" s="80">
        <f t="shared" si="116"/>
        <v>0</v>
      </c>
      <c r="HV81" s="80">
        <f t="shared" si="116"/>
        <v>0</v>
      </c>
      <c r="HW81" s="80">
        <f t="shared" si="116"/>
        <v>0</v>
      </c>
      <c r="HX81" s="80">
        <f t="shared" si="116"/>
        <v>0</v>
      </c>
      <c r="HY81" s="80">
        <f t="shared" si="116"/>
        <v>0</v>
      </c>
      <c r="HZ81" s="80">
        <f t="shared" si="116"/>
        <v>0</v>
      </c>
      <c r="IA81" s="80">
        <f t="shared" si="116"/>
        <v>0</v>
      </c>
      <c r="IB81" s="80">
        <f t="shared" si="116"/>
        <v>0</v>
      </c>
      <c r="IC81" s="80">
        <f t="shared" si="116"/>
        <v>0</v>
      </c>
      <c r="ID81" s="80">
        <f t="shared" si="116"/>
        <v>0</v>
      </c>
      <c r="IE81" s="80">
        <f t="shared" si="116"/>
        <v>0</v>
      </c>
      <c r="IF81" s="80">
        <f t="shared" si="116"/>
        <v>0</v>
      </c>
      <c r="IG81" s="80">
        <f t="shared" si="116"/>
        <v>0</v>
      </c>
      <c r="IH81" s="80">
        <f t="shared" si="116"/>
        <v>0</v>
      </c>
      <c r="II81" s="80">
        <f t="shared" si="123"/>
        <v>0</v>
      </c>
      <c r="IJ81" s="80">
        <f t="shared" si="123"/>
        <v>0</v>
      </c>
      <c r="IK81" s="80">
        <f t="shared" si="123"/>
        <v>0</v>
      </c>
      <c r="IL81" s="80">
        <f t="shared" ref="IL81:JF93" si="143">IF(IL$4&lt;$E81,0,IF(IL$4&lt;$K81,$I81/$C$10,IF(IL$4&lt;$L81,$J81,0)))</f>
        <v>0</v>
      </c>
      <c r="IM81" s="80">
        <f t="shared" si="143"/>
        <v>0</v>
      </c>
      <c r="IN81" s="80">
        <f t="shared" si="143"/>
        <v>0</v>
      </c>
      <c r="IO81" s="80">
        <f t="shared" si="143"/>
        <v>0</v>
      </c>
      <c r="IP81" s="80">
        <f t="shared" si="143"/>
        <v>0</v>
      </c>
      <c r="IQ81" s="80">
        <f t="shared" si="143"/>
        <v>0</v>
      </c>
      <c r="IR81" s="80">
        <f t="shared" si="143"/>
        <v>0</v>
      </c>
      <c r="IS81" s="80">
        <f t="shared" si="143"/>
        <v>0</v>
      </c>
      <c r="IT81" s="80">
        <f t="shared" si="143"/>
        <v>0</v>
      </c>
      <c r="IU81" s="80">
        <f t="shared" si="143"/>
        <v>0</v>
      </c>
      <c r="IV81" s="80">
        <f t="shared" si="143"/>
        <v>0</v>
      </c>
      <c r="IW81" s="80">
        <f t="shared" si="143"/>
        <v>0</v>
      </c>
      <c r="IX81" s="80">
        <f t="shared" si="143"/>
        <v>0</v>
      </c>
      <c r="IY81" s="80">
        <f t="shared" si="143"/>
        <v>0</v>
      </c>
      <c r="IZ81" s="80">
        <f t="shared" si="143"/>
        <v>0</v>
      </c>
      <c r="JA81" s="80">
        <f t="shared" si="143"/>
        <v>0</v>
      </c>
      <c r="JB81" s="80">
        <f t="shared" si="143"/>
        <v>0</v>
      </c>
      <c r="JC81" s="80">
        <f t="shared" si="143"/>
        <v>0</v>
      </c>
      <c r="JD81" s="80">
        <f t="shared" si="143"/>
        <v>0</v>
      </c>
      <c r="JE81" s="80">
        <f t="shared" si="143"/>
        <v>0</v>
      </c>
      <c r="JF81" s="80">
        <f t="shared" si="143"/>
        <v>0</v>
      </c>
      <c r="JG81" s="80">
        <f t="shared" ref="JG81:JI93" si="144">IF(JG$4&lt;$E81,0,IF(JG$4&lt;$K81,$I81/$C$10,IF(JG$4&lt;$L81,$J81,0)))</f>
        <v>0</v>
      </c>
      <c r="JH81" s="80">
        <f t="shared" si="144"/>
        <v>0</v>
      </c>
      <c r="JI81" s="80">
        <f t="shared" si="144"/>
        <v>0</v>
      </c>
    </row>
    <row r="82" spans="5:269" x14ac:dyDescent="0.25">
      <c r="E82">
        <f t="shared" si="134"/>
        <v>78</v>
      </c>
      <c r="F82">
        <f t="shared" si="124"/>
        <v>0</v>
      </c>
      <c r="G82">
        <f t="shared" si="135"/>
        <v>156</v>
      </c>
      <c r="H82" s="86">
        <f t="shared" si="125"/>
        <v>1</v>
      </c>
      <c r="I82" s="80">
        <f t="shared" si="126"/>
        <v>0</v>
      </c>
      <c r="J82" s="80">
        <f t="shared" si="140"/>
        <v>0</v>
      </c>
      <c r="K82">
        <f t="shared" si="127"/>
        <v>82</v>
      </c>
      <c r="L82">
        <f t="shared" si="128"/>
        <v>226</v>
      </c>
      <c r="M82">
        <f t="shared" si="136"/>
        <v>48122</v>
      </c>
      <c r="O82" s="80">
        <f t="shared" si="129"/>
        <v>0</v>
      </c>
      <c r="P82" s="80">
        <f t="shared" si="129"/>
        <v>0</v>
      </c>
      <c r="Q82" s="80">
        <f t="shared" si="129"/>
        <v>0</v>
      </c>
      <c r="R82" s="80">
        <f t="shared" si="129"/>
        <v>0</v>
      </c>
      <c r="S82" s="80">
        <f t="shared" si="129"/>
        <v>0</v>
      </c>
      <c r="T82" s="80">
        <f t="shared" si="129"/>
        <v>0</v>
      </c>
      <c r="U82" s="80">
        <f t="shared" si="129"/>
        <v>0</v>
      </c>
      <c r="V82" s="80">
        <f t="shared" si="129"/>
        <v>0</v>
      </c>
      <c r="W82" s="80">
        <f t="shared" si="129"/>
        <v>0</v>
      </c>
      <c r="X82" s="80">
        <f t="shared" si="129"/>
        <v>0</v>
      </c>
      <c r="Y82" s="80">
        <f t="shared" si="129"/>
        <v>0</v>
      </c>
      <c r="Z82" s="80">
        <f t="shared" si="129"/>
        <v>0</v>
      </c>
      <c r="AA82" s="80">
        <f t="shared" si="129"/>
        <v>0</v>
      </c>
      <c r="AB82" s="80">
        <f t="shared" si="129"/>
        <v>0</v>
      </c>
      <c r="AC82" s="80">
        <f t="shared" si="129"/>
        <v>0</v>
      </c>
      <c r="AD82" s="80">
        <f t="shared" si="129"/>
        <v>0</v>
      </c>
      <c r="AE82" s="80">
        <f t="shared" si="142"/>
        <v>0</v>
      </c>
      <c r="AF82" s="80">
        <f t="shared" si="142"/>
        <v>0</v>
      </c>
      <c r="AG82" s="80">
        <f t="shared" si="142"/>
        <v>0</v>
      </c>
      <c r="AH82" s="80">
        <f t="shared" si="142"/>
        <v>0</v>
      </c>
      <c r="AI82" s="80">
        <f t="shared" si="142"/>
        <v>0</v>
      </c>
      <c r="AJ82" s="80">
        <f t="shared" si="142"/>
        <v>0</v>
      </c>
      <c r="AK82" s="80">
        <f t="shared" si="142"/>
        <v>0</v>
      </c>
      <c r="AL82" s="80">
        <f t="shared" si="142"/>
        <v>0</v>
      </c>
      <c r="AM82" s="80">
        <f t="shared" si="142"/>
        <v>0</v>
      </c>
      <c r="AN82" s="80">
        <f t="shared" si="142"/>
        <v>0</v>
      </c>
      <c r="AO82" s="80">
        <f t="shared" si="142"/>
        <v>0</v>
      </c>
      <c r="AP82" s="80">
        <f t="shared" si="142"/>
        <v>0</v>
      </c>
      <c r="AQ82" s="80">
        <f t="shared" si="142"/>
        <v>0</v>
      </c>
      <c r="AR82" s="80">
        <f t="shared" si="142"/>
        <v>0</v>
      </c>
      <c r="AS82" s="80">
        <f t="shared" si="142"/>
        <v>0</v>
      </c>
      <c r="AT82" s="80">
        <f t="shared" si="142"/>
        <v>0</v>
      </c>
      <c r="AU82" s="80">
        <f t="shared" si="137"/>
        <v>0</v>
      </c>
      <c r="AV82" s="80">
        <f t="shared" si="137"/>
        <v>0</v>
      </c>
      <c r="AW82" s="80">
        <f t="shared" si="137"/>
        <v>0</v>
      </c>
      <c r="AX82" s="80">
        <f t="shared" si="137"/>
        <v>0</v>
      </c>
      <c r="AY82" s="80">
        <f t="shared" si="137"/>
        <v>0</v>
      </c>
      <c r="AZ82" s="80">
        <f t="shared" si="137"/>
        <v>0</v>
      </c>
      <c r="BA82" s="80">
        <f t="shared" si="137"/>
        <v>0</v>
      </c>
      <c r="BB82" s="80">
        <f t="shared" si="137"/>
        <v>0</v>
      </c>
      <c r="BC82" s="80">
        <f t="shared" si="137"/>
        <v>0</v>
      </c>
      <c r="BD82" s="80">
        <f t="shared" si="137"/>
        <v>0</v>
      </c>
      <c r="BE82" s="80">
        <f t="shared" si="137"/>
        <v>0</v>
      </c>
      <c r="BF82" s="80">
        <f t="shared" si="137"/>
        <v>0</v>
      </c>
      <c r="BG82" s="80">
        <f t="shared" si="137"/>
        <v>0</v>
      </c>
      <c r="BH82" s="80">
        <f t="shared" si="137"/>
        <v>0</v>
      </c>
      <c r="BI82" s="80">
        <f t="shared" si="137"/>
        <v>0</v>
      </c>
      <c r="BJ82" s="80">
        <f t="shared" si="137"/>
        <v>0</v>
      </c>
      <c r="BK82" s="80">
        <f t="shared" si="138"/>
        <v>0</v>
      </c>
      <c r="BL82" s="80">
        <f t="shared" si="138"/>
        <v>0</v>
      </c>
      <c r="BM82" s="80">
        <f t="shared" si="138"/>
        <v>0</v>
      </c>
      <c r="BN82" s="80">
        <f t="shared" si="138"/>
        <v>0</v>
      </c>
      <c r="BO82" s="80">
        <f t="shared" si="138"/>
        <v>0</v>
      </c>
      <c r="BP82" s="80">
        <f t="shared" si="138"/>
        <v>0</v>
      </c>
      <c r="BQ82" s="80">
        <f t="shared" si="138"/>
        <v>0</v>
      </c>
      <c r="BR82" s="80">
        <f t="shared" si="138"/>
        <v>0</v>
      </c>
      <c r="BS82" s="80">
        <f t="shared" si="138"/>
        <v>0</v>
      </c>
      <c r="BT82" s="80">
        <f t="shared" si="138"/>
        <v>0</v>
      </c>
      <c r="BU82" s="80">
        <f t="shared" si="138"/>
        <v>0</v>
      </c>
      <c r="BV82" s="80">
        <f t="shared" si="138"/>
        <v>0</v>
      </c>
      <c r="BW82" s="80">
        <f t="shared" si="138"/>
        <v>0</v>
      </c>
      <c r="BX82" s="80">
        <f t="shared" si="138"/>
        <v>0</v>
      </c>
      <c r="BY82" s="80">
        <f t="shared" si="138"/>
        <v>0</v>
      </c>
      <c r="BZ82" s="80">
        <f t="shared" si="138"/>
        <v>0</v>
      </c>
      <c r="CA82" s="80">
        <f t="shared" si="131"/>
        <v>0</v>
      </c>
      <c r="CB82" s="80">
        <f t="shared" si="131"/>
        <v>0</v>
      </c>
      <c r="CC82" s="80">
        <f t="shared" si="131"/>
        <v>0</v>
      </c>
      <c r="CD82" s="80">
        <f t="shared" si="131"/>
        <v>0</v>
      </c>
      <c r="CE82" s="80">
        <f t="shared" si="131"/>
        <v>0</v>
      </c>
      <c r="CF82" s="80">
        <f t="shared" si="131"/>
        <v>0</v>
      </c>
      <c r="CG82" s="80">
        <f t="shared" si="131"/>
        <v>0</v>
      </c>
      <c r="CH82" s="80">
        <f t="shared" si="131"/>
        <v>0</v>
      </c>
      <c r="CI82" s="80">
        <f t="shared" si="131"/>
        <v>0</v>
      </c>
      <c r="CJ82" s="80">
        <f t="shared" si="131"/>
        <v>0</v>
      </c>
      <c r="CK82" s="80">
        <f t="shared" si="131"/>
        <v>0</v>
      </c>
      <c r="CL82" s="80">
        <f t="shared" si="131"/>
        <v>0</v>
      </c>
      <c r="CM82" s="80">
        <f t="shared" si="131"/>
        <v>0</v>
      </c>
      <c r="CN82" s="80">
        <f t="shared" si="131"/>
        <v>0</v>
      </c>
      <c r="CO82" s="80">
        <f t="shared" si="131"/>
        <v>0</v>
      </c>
      <c r="CP82" s="80">
        <f t="shared" si="118"/>
        <v>0</v>
      </c>
      <c r="CQ82" s="80">
        <f t="shared" si="118"/>
        <v>0</v>
      </c>
      <c r="CR82" s="80">
        <f t="shared" si="118"/>
        <v>0</v>
      </c>
      <c r="CS82" s="80">
        <f t="shared" si="118"/>
        <v>0</v>
      </c>
      <c r="CT82" s="80">
        <f t="shared" si="118"/>
        <v>0</v>
      </c>
      <c r="CU82" s="80">
        <f t="shared" si="118"/>
        <v>0</v>
      </c>
      <c r="CV82" s="80">
        <f t="shared" si="118"/>
        <v>0</v>
      </c>
      <c r="CW82" s="80">
        <f t="shared" si="118"/>
        <v>0</v>
      </c>
      <c r="CX82" s="80">
        <f t="shared" si="118"/>
        <v>0</v>
      </c>
      <c r="CY82" s="80">
        <f t="shared" si="118"/>
        <v>0</v>
      </c>
      <c r="CZ82" s="80">
        <f t="shared" si="118"/>
        <v>0</v>
      </c>
      <c r="DA82" s="80">
        <f t="shared" si="118"/>
        <v>0</v>
      </c>
      <c r="DB82" s="80">
        <f t="shared" si="118"/>
        <v>0</v>
      </c>
      <c r="DC82" s="80">
        <f t="shared" si="118"/>
        <v>0</v>
      </c>
      <c r="DD82" s="80">
        <f t="shared" si="118"/>
        <v>0</v>
      </c>
      <c r="DE82" s="80">
        <f t="shared" si="132"/>
        <v>0</v>
      </c>
      <c r="DF82" s="80">
        <f t="shared" si="132"/>
        <v>0</v>
      </c>
      <c r="DG82" s="80">
        <f t="shared" si="132"/>
        <v>0</v>
      </c>
      <c r="DH82" s="80">
        <f t="shared" si="132"/>
        <v>0</v>
      </c>
      <c r="DI82" s="80">
        <f t="shared" si="132"/>
        <v>0</v>
      </c>
      <c r="DJ82" s="80">
        <f t="shared" si="132"/>
        <v>0</v>
      </c>
      <c r="DK82" s="80">
        <f t="shared" si="132"/>
        <v>0</v>
      </c>
      <c r="DL82" s="80">
        <f t="shared" si="132"/>
        <v>0</v>
      </c>
      <c r="DM82" s="80">
        <f t="shared" si="132"/>
        <v>0</v>
      </c>
      <c r="DN82" s="80">
        <f t="shared" si="132"/>
        <v>0</v>
      </c>
      <c r="DO82" s="80">
        <f t="shared" si="132"/>
        <v>0</v>
      </c>
      <c r="DP82" s="80">
        <f t="shared" si="132"/>
        <v>0</v>
      </c>
      <c r="DQ82" s="80">
        <f t="shared" si="132"/>
        <v>0</v>
      </c>
      <c r="DR82" s="80">
        <f t="shared" si="132"/>
        <v>0</v>
      </c>
      <c r="DS82" s="80">
        <f t="shared" si="132"/>
        <v>0</v>
      </c>
      <c r="DT82" s="80">
        <f t="shared" si="132"/>
        <v>0</v>
      </c>
      <c r="DU82" s="80">
        <f t="shared" si="119"/>
        <v>0</v>
      </c>
      <c r="DV82" s="80">
        <f t="shared" si="119"/>
        <v>0</v>
      </c>
      <c r="DW82" s="80">
        <f t="shared" si="119"/>
        <v>0</v>
      </c>
      <c r="DX82" s="80">
        <f t="shared" si="119"/>
        <v>0</v>
      </c>
      <c r="DY82" s="80">
        <f t="shared" si="119"/>
        <v>0</v>
      </c>
      <c r="DZ82" s="80">
        <f t="shared" si="119"/>
        <v>0</v>
      </c>
      <c r="EA82" s="80">
        <f t="shared" si="119"/>
        <v>0</v>
      </c>
      <c r="EB82" s="80">
        <f t="shared" si="119"/>
        <v>0</v>
      </c>
      <c r="EC82" s="80">
        <f t="shared" si="119"/>
        <v>0</v>
      </c>
      <c r="ED82" s="80">
        <f t="shared" si="119"/>
        <v>0</v>
      </c>
      <c r="EE82" s="80">
        <f t="shared" si="119"/>
        <v>0</v>
      </c>
      <c r="EF82" s="80">
        <f t="shared" si="119"/>
        <v>0</v>
      </c>
      <c r="EG82" s="80">
        <f t="shared" si="119"/>
        <v>0</v>
      </c>
      <c r="EH82" s="80">
        <f t="shared" si="119"/>
        <v>0</v>
      </c>
      <c r="EI82" s="80">
        <f t="shared" si="119"/>
        <v>0</v>
      </c>
      <c r="EJ82" s="80">
        <f t="shared" si="120"/>
        <v>0</v>
      </c>
      <c r="EK82" s="80">
        <f t="shared" si="120"/>
        <v>0</v>
      </c>
      <c r="EL82" s="80">
        <f t="shared" si="120"/>
        <v>0</v>
      </c>
      <c r="EM82" s="80">
        <f t="shared" si="120"/>
        <v>0</v>
      </c>
      <c r="EN82" s="80">
        <f t="shared" si="120"/>
        <v>0</v>
      </c>
      <c r="EO82" s="80">
        <f t="shared" si="120"/>
        <v>0</v>
      </c>
      <c r="EP82" s="80">
        <f t="shared" si="120"/>
        <v>0</v>
      </c>
      <c r="EQ82" s="80">
        <f t="shared" si="120"/>
        <v>0</v>
      </c>
      <c r="ER82" s="80">
        <f t="shared" si="120"/>
        <v>0</v>
      </c>
      <c r="ES82" s="80">
        <f t="shared" si="120"/>
        <v>0</v>
      </c>
      <c r="ET82" s="80">
        <f t="shared" si="120"/>
        <v>0</v>
      </c>
      <c r="EU82" s="80">
        <f t="shared" si="120"/>
        <v>0</v>
      </c>
      <c r="EV82" s="80">
        <f t="shared" si="120"/>
        <v>0</v>
      </c>
      <c r="EW82" s="80">
        <f t="shared" si="120"/>
        <v>0</v>
      </c>
      <c r="EX82" s="80">
        <f t="shared" si="120"/>
        <v>0</v>
      </c>
      <c r="EY82" s="80">
        <f t="shared" si="120"/>
        <v>0</v>
      </c>
      <c r="EZ82" s="80">
        <f t="shared" si="121"/>
        <v>0</v>
      </c>
      <c r="FA82" s="80">
        <f t="shared" si="121"/>
        <v>0</v>
      </c>
      <c r="FB82" s="80">
        <f t="shared" si="121"/>
        <v>0</v>
      </c>
      <c r="FC82" s="80">
        <f t="shared" si="121"/>
        <v>0</v>
      </c>
      <c r="FD82" s="80">
        <f t="shared" si="121"/>
        <v>0</v>
      </c>
      <c r="FE82" s="80">
        <f t="shared" si="121"/>
        <v>0</v>
      </c>
      <c r="FF82" s="80">
        <f t="shared" si="121"/>
        <v>0</v>
      </c>
      <c r="FG82" s="80">
        <f t="shared" si="121"/>
        <v>0</v>
      </c>
      <c r="FH82" s="80">
        <f t="shared" si="121"/>
        <v>0</v>
      </c>
      <c r="FI82" s="80">
        <f t="shared" si="121"/>
        <v>0</v>
      </c>
      <c r="FJ82" s="80">
        <f t="shared" si="133"/>
        <v>0</v>
      </c>
      <c r="FK82" s="80">
        <f t="shared" si="133"/>
        <v>0</v>
      </c>
      <c r="FL82" s="80">
        <f t="shared" si="133"/>
        <v>0</v>
      </c>
      <c r="FM82" s="80">
        <f t="shared" si="133"/>
        <v>0</v>
      </c>
      <c r="FN82" s="80">
        <f t="shared" si="133"/>
        <v>0</v>
      </c>
      <c r="FO82" s="80">
        <f t="shared" si="133"/>
        <v>0</v>
      </c>
      <c r="FP82" s="80">
        <f t="shared" si="133"/>
        <v>0</v>
      </c>
      <c r="FQ82" s="80">
        <f t="shared" si="133"/>
        <v>0</v>
      </c>
      <c r="FR82" s="80">
        <f t="shared" si="133"/>
        <v>0</v>
      </c>
      <c r="FS82" s="80">
        <f t="shared" si="133"/>
        <v>0</v>
      </c>
      <c r="FT82" s="80">
        <f t="shared" si="133"/>
        <v>0</v>
      </c>
      <c r="FU82" s="80">
        <f t="shared" si="133"/>
        <v>0</v>
      </c>
      <c r="FV82" s="80">
        <f t="shared" si="133"/>
        <v>0</v>
      </c>
      <c r="FW82" s="80">
        <f t="shared" si="133"/>
        <v>0</v>
      </c>
      <c r="FX82" s="80">
        <f t="shared" si="133"/>
        <v>0</v>
      </c>
      <c r="FY82" s="80">
        <f t="shared" si="133"/>
        <v>0</v>
      </c>
      <c r="FZ82" s="80">
        <f t="shared" si="139"/>
        <v>0</v>
      </c>
      <c r="GA82" s="80">
        <f t="shared" si="139"/>
        <v>0</v>
      </c>
      <c r="GB82" s="80">
        <f t="shared" si="139"/>
        <v>0</v>
      </c>
      <c r="GC82" s="80">
        <f t="shared" si="139"/>
        <v>0</v>
      </c>
      <c r="GD82" s="80">
        <f t="shared" si="139"/>
        <v>0</v>
      </c>
      <c r="GE82" s="80">
        <f t="shared" si="139"/>
        <v>0</v>
      </c>
      <c r="GF82" s="80">
        <f t="shared" si="139"/>
        <v>0</v>
      </c>
      <c r="GG82" s="80">
        <f t="shared" si="139"/>
        <v>0</v>
      </c>
      <c r="GH82" s="80">
        <f t="shared" si="139"/>
        <v>0</v>
      </c>
      <c r="GI82" s="80">
        <f t="shared" si="139"/>
        <v>0</v>
      </c>
      <c r="GJ82" s="80">
        <f t="shared" si="139"/>
        <v>0</v>
      </c>
      <c r="GK82" s="80">
        <f t="shared" si="139"/>
        <v>0</v>
      </c>
      <c r="GL82" s="80">
        <f t="shared" si="139"/>
        <v>0</v>
      </c>
      <c r="GM82" s="80">
        <f t="shared" si="139"/>
        <v>0</v>
      </c>
      <c r="GN82" s="80">
        <f t="shared" si="139"/>
        <v>0</v>
      </c>
      <c r="GO82" s="80">
        <f t="shared" si="139"/>
        <v>0</v>
      </c>
      <c r="GP82" s="80">
        <f t="shared" si="115"/>
        <v>0</v>
      </c>
      <c r="GQ82" s="80">
        <f t="shared" si="115"/>
        <v>0</v>
      </c>
      <c r="GR82" s="80">
        <f t="shared" si="115"/>
        <v>0</v>
      </c>
      <c r="GS82" s="80">
        <f t="shared" si="115"/>
        <v>0</v>
      </c>
      <c r="GT82" s="80">
        <f t="shared" si="115"/>
        <v>0</v>
      </c>
      <c r="GU82" s="80">
        <f t="shared" si="115"/>
        <v>0</v>
      </c>
      <c r="GV82" s="80">
        <f t="shared" si="115"/>
        <v>0</v>
      </c>
      <c r="GW82" s="80">
        <f t="shared" si="115"/>
        <v>0</v>
      </c>
      <c r="GX82" s="80">
        <f t="shared" si="115"/>
        <v>0</v>
      </c>
      <c r="GY82" s="80">
        <f t="shared" si="115"/>
        <v>0</v>
      </c>
      <c r="GZ82" s="80">
        <f t="shared" si="115"/>
        <v>0</v>
      </c>
      <c r="HA82" s="80">
        <f t="shared" si="115"/>
        <v>0</v>
      </c>
      <c r="HB82" s="80">
        <f t="shared" si="115"/>
        <v>0</v>
      </c>
      <c r="HC82" s="80">
        <f t="shared" si="114"/>
        <v>0</v>
      </c>
      <c r="HD82" s="80">
        <f t="shared" si="114"/>
        <v>0</v>
      </c>
      <c r="HE82" s="80">
        <f t="shared" si="114"/>
        <v>0</v>
      </c>
      <c r="HF82" s="80">
        <f t="shared" si="114"/>
        <v>0</v>
      </c>
      <c r="HG82" s="80">
        <f t="shared" si="114"/>
        <v>0</v>
      </c>
      <c r="HH82" s="80">
        <f t="shared" si="114"/>
        <v>0</v>
      </c>
      <c r="HI82" s="80">
        <f t="shared" si="114"/>
        <v>0</v>
      </c>
      <c r="HJ82" s="80">
        <f t="shared" si="114"/>
        <v>0</v>
      </c>
      <c r="HK82" s="80">
        <f t="shared" si="114"/>
        <v>0</v>
      </c>
      <c r="HL82" s="80">
        <f t="shared" si="114"/>
        <v>0</v>
      </c>
      <c r="HM82" s="80">
        <f t="shared" si="114"/>
        <v>0</v>
      </c>
      <c r="HN82" s="80">
        <f t="shared" si="114"/>
        <v>0</v>
      </c>
      <c r="HO82" s="80">
        <f t="shared" si="114"/>
        <v>0</v>
      </c>
      <c r="HP82" s="80">
        <f t="shared" si="114"/>
        <v>0</v>
      </c>
      <c r="HQ82" s="80">
        <f t="shared" si="122"/>
        <v>0</v>
      </c>
      <c r="HR82" s="80">
        <f t="shared" si="122"/>
        <v>0</v>
      </c>
      <c r="HS82" s="80">
        <f t="shared" si="122"/>
        <v>0</v>
      </c>
      <c r="HT82" s="80">
        <f t="shared" si="116"/>
        <v>0</v>
      </c>
      <c r="HU82" s="80">
        <f t="shared" si="116"/>
        <v>0</v>
      </c>
      <c r="HV82" s="80">
        <f t="shared" si="116"/>
        <v>0</v>
      </c>
      <c r="HW82" s="80">
        <f t="shared" si="116"/>
        <v>0</v>
      </c>
      <c r="HX82" s="80">
        <f t="shared" si="116"/>
        <v>0</v>
      </c>
      <c r="HY82" s="80">
        <f t="shared" si="116"/>
        <v>0</v>
      </c>
      <c r="HZ82" s="80">
        <f t="shared" si="116"/>
        <v>0</v>
      </c>
      <c r="IA82" s="80">
        <f t="shared" si="116"/>
        <v>0</v>
      </c>
      <c r="IB82" s="80">
        <f t="shared" si="116"/>
        <v>0</v>
      </c>
      <c r="IC82" s="80">
        <f t="shared" si="116"/>
        <v>0</v>
      </c>
      <c r="ID82" s="80">
        <f t="shared" si="116"/>
        <v>0</v>
      </c>
      <c r="IE82" s="80">
        <f t="shared" si="116"/>
        <v>0</v>
      </c>
      <c r="IF82" s="80">
        <f t="shared" si="116"/>
        <v>0</v>
      </c>
      <c r="IG82" s="80">
        <f t="shared" si="116"/>
        <v>0</v>
      </c>
      <c r="IH82" s="80">
        <f t="shared" si="116"/>
        <v>0</v>
      </c>
      <c r="II82" s="80">
        <f t="shared" ref="II82:JC94" si="145">IF(II$4&lt;$E82,0,IF(II$4&lt;$K82,$I82/$C$10,IF(II$4&lt;$L82,$J82,0)))</f>
        <v>0</v>
      </c>
      <c r="IJ82" s="80">
        <f t="shared" si="145"/>
        <v>0</v>
      </c>
      <c r="IK82" s="80">
        <f t="shared" si="145"/>
        <v>0</v>
      </c>
      <c r="IL82" s="80">
        <f t="shared" si="145"/>
        <v>0</v>
      </c>
      <c r="IM82" s="80">
        <f t="shared" si="145"/>
        <v>0</v>
      </c>
      <c r="IN82" s="80">
        <f t="shared" si="145"/>
        <v>0</v>
      </c>
      <c r="IO82" s="80">
        <f t="shared" si="145"/>
        <v>0</v>
      </c>
      <c r="IP82" s="80">
        <f t="shared" si="145"/>
        <v>0</v>
      </c>
      <c r="IQ82" s="80">
        <f t="shared" si="145"/>
        <v>0</v>
      </c>
      <c r="IR82" s="80">
        <f t="shared" si="145"/>
        <v>0</v>
      </c>
      <c r="IS82" s="80">
        <f t="shared" si="145"/>
        <v>0</v>
      </c>
      <c r="IT82" s="80">
        <f t="shared" si="145"/>
        <v>0</v>
      </c>
      <c r="IU82" s="80">
        <f t="shared" si="145"/>
        <v>0</v>
      </c>
      <c r="IV82" s="80">
        <f t="shared" si="145"/>
        <v>0</v>
      </c>
      <c r="IW82" s="80">
        <f t="shared" si="145"/>
        <v>0</v>
      </c>
      <c r="IX82" s="80">
        <f t="shared" si="143"/>
        <v>0</v>
      </c>
      <c r="IY82" s="80">
        <f t="shared" si="143"/>
        <v>0</v>
      </c>
      <c r="IZ82" s="80">
        <f t="shared" si="143"/>
        <v>0</v>
      </c>
      <c r="JA82" s="80">
        <f t="shared" si="143"/>
        <v>0</v>
      </c>
      <c r="JB82" s="80">
        <f t="shared" si="143"/>
        <v>0</v>
      </c>
      <c r="JC82" s="80">
        <f t="shared" si="143"/>
        <v>0</v>
      </c>
      <c r="JD82" s="80">
        <f t="shared" si="143"/>
        <v>0</v>
      </c>
      <c r="JE82" s="80">
        <f t="shared" si="143"/>
        <v>0</v>
      </c>
      <c r="JF82" s="80">
        <f t="shared" si="143"/>
        <v>0</v>
      </c>
      <c r="JG82" s="80">
        <f t="shared" si="144"/>
        <v>0</v>
      </c>
      <c r="JH82" s="80">
        <f t="shared" si="144"/>
        <v>0</v>
      </c>
      <c r="JI82" s="80">
        <f t="shared" si="144"/>
        <v>0</v>
      </c>
    </row>
    <row r="83" spans="5:269" x14ac:dyDescent="0.25">
      <c r="E83">
        <f t="shared" si="134"/>
        <v>79</v>
      </c>
      <c r="F83">
        <f t="shared" si="124"/>
        <v>0</v>
      </c>
      <c r="G83">
        <f t="shared" si="135"/>
        <v>156</v>
      </c>
      <c r="H83" s="86">
        <f t="shared" si="125"/>
        <v>1</v>
      </c>
      <c r="I83" s="80">
        <f t="shared" si="126"/>
        <v>0</v>
      </c>
      <c r="J83" s="80">
        <f t="shared" si="140"/>
        <v>0</v>
      </c>
      <c r="K83">
        <f t="shared" si="127"/>
        <v>83</v>
      </c>
      <c r="L83">
        <f t="shared" si="128"/>
        <v>227</v>
      </c>
      <c r="M83">
        <f t="shared" si="136"/>
        <v>48153</v>
      </c>
      <c r="O83" s="80">
        <f t="shared" si="129"/>
        <v>0</v>
      </c>
      <c r="P83" s="80">
        <f t="shared" si="129"/>
        <v>0</v>
      </c>
      <c r="Q83" s="80">
        <f t="shared" si="129"/>
        <v>0</v>
      </c>
      <c r="R83" s="80">
        <f t="shared" si="129"/>
        <v>0</v>
      </c>
      <c r="S83" s="80">
        <f t="shared" si="129"/>
        <v>0</v>
      </c>
      <c r="T83" s="80">
        <f t="shared" si="129"/>
        <v>0</v>
      </c>
      <c r="U83" s="80">
        <f t="shared" si="129"/>
        <v>0</v>
      </c>
      <c r="V83" s="80">
        <f t="shared" si="129"/>
        <v>0</v>
      </c>
      <c r="W83" s="80">
        <f t="shared" si="129"/>
        <v>0</v>
      </c>
      <c r="X83" s="80">
        <f t="shared" si="129"/>
        <v>0</v>
      </c>
      <c r="Y83" s="80">
        <f t="shared" si="129"/>
        <v>0</v>
      </c>
      <c r="Z83" s="80">
        <f t="shared" si="129"/>
        <v>0</v>
      </c>
      <c r="AA83" s="80">
        <f t="shared" si="129"/>
        <v>0</v>
      </c>
      <c r="AB83" s="80">
        <f t="shared" si="129"/>
        <v>0</v>
      </c>
      <c r="AC83" s="80">
        <f t="shared" si="129"/>
        <v>0</v>
      </c>
      <c r="AD83" s="80">
        <f t="shared" si="129"/>
        <v>0</v>
      </c>
      <c r="AE83" s="80">
        <f t="shared" si="142"/>
        <v>0</v>
      </c>
      <c r="AF83" s="80">
        <f t="shared" si="142"/>
        <v>0</v>
      </c>
      <c r="AG83" s="80">
        <f t="shared" si="142"/>
        <v>0</v>
      </c>
      <c r="AH83" s="80">
        <f t="shared" si="142"/>
        <v>0</v>
      </c>
      <c r="AI83" s="80">
        <f t="shared" si="142"/>
        <v>0</v>
      </c>
      <c r="AJ83" s="80">
        <f t="shared" si="142"/>
        <v>0</v>
      </c>
      <c r="AK83" s="80">
        <f t="shared" si="142"/>
        <v>0</v>
      </c>
      <c r="AL83" s="80">
        <f t="shared" si="142"/>
        <v>0</v>
      </c>
      <c r="AM83" s="80">
        <f t="shared" si="142"/>
        <v>0</v>
      </c>
      <c r="AN83" s="80">
        <f t="shared" si="142"/>
        <v>0</v>
      </c>
      <c r="AO83" s="80">
        <f t="shared" si="142"/>
        <v>0</v>
      </c>
      <c r="AP83" s="80">
        <f t="shared" si="142"/>
        <v>0</v>
      </c>
      <c r="AQ83" s="80">
        <f t="shared" si="142"/>
        <v>0</v>
      </c>
      <c r="AR83" s="80">
        <f t="shared" si="142"/>
        <v>0</v>
      </c>
      <c r="AS83" s="80">
        <f t="shared" si="142"/>
        <v>0</v>
      </c>
      <c r="AT83" s="80">
        <f t="shared" si="142"/>
        <v>0</v>
      </c>
      <c r="AU83" s="80">
        <f t="shared" si="137"/>
        <v>0</v>
      </c>
      <c r="AV83" s="80">
        <f t="shared" si="137"/>
        <v>0</v>
      </c>
      <c r="AW83" s="80">
        <f t="shared" si="137"/>
        <v>0</v>
      </c>
      <c r="AX83" s="80">
        <f t="shared" si="137"/>
        <v>0</v>
      </c>
      <c r="AY83" s="80">
        <f t="shared" si="137"/>
        <v>0</v>
      </c>
      <c r="AZ83" s="80">
        <f t="shared" si="137"/>
        <v>0</v>
      </c>
      <c r="BA83" s="80">
        <f t="shared" si="137"/>
        <v>0</v>
      </c>
      <c r="BB83" s="80">
        <f t="shared" si="137"/>
        <v>0</v>
      </c>
      <c r="BC83" s="80">
        <f t="shared" si="137"/>
        <v>0</v>
      </c>
      <c r="BD83" s="80">
        <f t="shared" si="137"/>
        <v>0</v>
      </c>
      <c r="BE83" s="80">
        <f t="shared" si="137"/>
        <v>0</v>
      </c>
      <c r="BF83" s="80">
        <f t="shared" si="137"/>
        <v>0</v>
      </c>
      <c r="BG83" s="80">
        <f t="shared" si="137"/>
        <v>0</v>
      </c>
      <c r="BH83" s="80">
        <f t="shared" si="137"/>
        <v>0</v>
      </c>
      <c r="BI83" s="80">
        <f t="shared" si="137"/>
        <v>0</v>
      </c>
      <c r="BJ83" s="80">
        <f t="shared" si="137"/>
        <v>0</v>
      </c>
      <c r="BK83" s="80">
        <f t="shared" si="138"/>
        <v>0</v>
      </c>
      <c r="BL83" s="80">
        <f t="shared" si="138"/>
        <v>0</v>
      </c>
      <c r="BM83" s="80">
        <f t="shared" si="138"/>
        <v>0</v>
      </c>
      <c r="BN83" s="80">
        <f t="shared" si="138"/>
        <v>0</v>
      </c>
      <c r="BO83" s="80">
        <f t="shared" si="138"/>
        <v>0</v>
      </c>
      <c r="BP83" s="80">
        <f t="shared" si="138"/>
        <v>0</v>
      </c>
      <c r="BQ83" s="80">
        <f t="shared" si="138"/>
        <v>0</v>
      </c>
      <c r="BR83" s="80">
        <f t="shared" si="138"/>
        <v>0</v>
      </c>
      <c r="BS83" s="80">
        <f t="shared" si="138"/>
        <v>0</v>
      </c>
      <c r="BT83" s="80">
        <f t="shared" si="138"/>
        <v>0</v>
      </c>
      <c r="BU83" s="80">
        <f t="shared" si="138"/>
        <v>0</v>
      </c>
      <c r="BV83" s="80">
        <f t="shared" si="138"/>
        <v>0</v>
      </c>
      <c r="BW83" s="80">
        <f t="shared" si="138"/>
        <v>0</v>
      </c>
      <c r="BX83" s="80">
        <f t="shared" si="138"/>
        <v>0</v>
      </c>
      <c r="BY83" s="80">
        <f t="shared" si="138"/>
        <v>0</v>
      </c>
      <c r="BZ83" s="80">
        <f t="shared" si="138"/>
        <v>0</v>
      </c>
      <c r="CA83" s="80">
        <f t="shared" si="131"/>
        <v>0</v>
      </c>
      <c r="CB83" s="80">
        <f t="shared" si="131"/>
        <v>0</v>
      </c>
      <c r="CC83" s="80">
        <f t="shared" si="131"/>
        <v>0</v>
      </c>
      <c r="CD83" s="80">
        <f t="shared" si="131"/>
        <v>0</v>
      </c>
      <c r="CE83" s="80">
        <f t="shared" si="131"/>
        <v>0</v>
      </c>
      <c r="CF83" s="80">
        <f t="shared" si="131"/>
        <v>0</v>
      </c>
      <c r="CG83" s="80">
        <f t="shared" si="131"/>
        <v>0</v>
      </c>
      <c r="CH83" s="80">
        <f t="shared" si="131"/>
        <v>0</v>
      </c>
      <c r="CI83" s="80">
        <f t="shared" si="131"/>
        <v>0</v>
      </c>
      <c r="CJ83" s="80">
        <f t="shared" si="131"/>
        <v>0</v>
      </c>
      <c r="CK83" s="80">
        <f t="shared" si="131"/>
        <v>0</v>
      </c>
      <c r="CL83" s="80">
        <f t="shared" si="131"/>
        <v>0</v>
      </c>
      <c r="CM83" s="80">
        <f t="shared" si="131"/>
        <v>0</v>
      </c>
      <c r="CN83" s="80">
        <f t="shared" si="131"/>
        <v>0</v>
      </c>
      <c r="CO83" s="80">
        <f t="shared" si="131"/>
        <v>0</v>
      </c>
      <c r="CP83" s="80">
        <f t="shared" si="118"/>
        <v>0</v>
      </c>
      <c r="CQ83" s="80">
        <f t="shared" si="118"/>
        <v>0</v>
      </c>
      <c r="CR83" s="80">
        <f t="shared" si="118"/>
        <v>0</v>
      </c>
      <c r="CS83" s="80">
        <f t="shared" si="118"/>
        <v>0</v>
      </c>
      <c r="CT83" s="80">
        <f t="shared" si="118"/>
        <v>0</v>
      </c>
      <c r="CU83" s="80">
        <f t="shared" si="118"/>
        <v>0</v>
      </c>
      <c r="CV83" s="80">
        <f t="shared" si="118"/>
        <v>0</v>
      </c>
      <c r="CW83" s="80">
        <f t="shared" si="118"/>
        <v>0</v>
      </c>
      <c r="CX83" s="80">
        <f t="shared" si="118"/>
        <v>0</v>
      </c>
      <c r="CY83" s="80">
        <f t="shared" si="118"/>
        <v>0</v>
      </c>
      <c r="CZ83" s="80">
        <f t="shared" si="118"/>
        <v>0</v>
      </c>
      <c r="DA83" s="80">
        <f t="shared" si="118"/>
        <v>0</v>
      </c>
      <c r="DB83" s="80">
        <f t="shared" si="118"/>
        <v>0</v>
      </c>
      <c r="DC83" s="80">
        <f t="shared" si="118"/>
        <v>0</v>
      </c>
      <c r="DD83" s="80">
        <f t="shared" si="118"/>
        <v>0</v>
      </c>
      <c r="DE83" s="80">
        <f t="shared" si="132"/>
        <v>0</v>
      </c>
      <c r="DF83" s="80">
        <f t="shared" si="132"/>
        <v>0</v>
      </c>
      <c r="DG83" s="80">
        <f t="shared" si="132"/>
        <v>0</v>
      </c>
      <c r="DH83" s="80">
        <f t="shared" si="132"/>
        <v>0</v>
      </c>
      <c r="DI83" s="80">
        <f t="shared" si="132"/>
        <v>0</v>
      </c>
      <c r="DJ83" s="80">
        <f t="shared" si="132"/>
        <v>0</v>
      </c>
      <c r="DK83" s="80">
        <f t="shared" si="132"/>
        <v>0</v>
      </c>
      <c r="DL83" s="80">
        <f t="shared" si="132"/>
        <v>0</v>
      </c>
      <c r="DM83" s="80">
        <f t="shared" si="132"/>
        <v>0</v>
      </c>
      <c r="DN83" s="80">
        <f t="shared" si="132"/>
        <v>0</v>
      </c>
      <c r="DO83" s="80">
        <f t="shared" si="132"/>
        <v>0</v>
      </c>
      <c r="DP83" s="80">
        <f t="shared" si="132"/>
        <v>0</v>
      </c>
      <c r="DQ83" s="80">
        <f t="shared" si="132"/>
        <v>0</v>
      </c>
      <c r="DR83" s="80">
        <f t="shared" si="132"/>
        <v>0</v>
      </c>
      <c r="DS83" s="80">
        <f t="shared" si="132"/>
        <v>0</v>
      </c>
      <c r="DT83" s="80">
        <f t="shared" si="132"/>
        <v>0</v>
      </c>
      <c r="DU83" s="80">
        <f t="shared" si="119"/>
        <v>0</v>
      </c>
      <c r="DV83" s="80">
        <f t="shared" si="119"/>
        <v>0</v>
      </c>
      <c r="DW83" s="80">
        <f t="shared" si="119"/>
        <v>0</v>
      </c>
      <c r="DX83" s="80">
        <f t="shared" si="119"/>
        <v>0</v>
      </c>
      <c r="DY83" s="80">
        <f t="shared" si="119"/>
        <v>0</v>
      </c>
      <c r="DZ83" s="80">
        <f t="shared" si="119"/>
        <v>0</v>
      </c>
      <c r="EA83" s="80">
        <f t="shared" si="119"/>
        <v>0</v>
      </c>
      <c r="EB83" s="80">
        <f t="shared" si="119"/>
        <v>0</v>
      </c>
      <c r="EC83" s="80">
        <f t="shared" si="119"/>
        <v>0</v>
      </c>
      <c r="ED83" s="80">
        <f t="shared" si="119"/>
        <v>0</v>
      </c>
      <c r="EE83" s="80">
        <f t="shared" si="119"/>
        <v>0</v>
      </c>
      <c r="EF83" s="80">
        <f t="shared" si="119"/>
        <v>0</v>
      </c>
      <c r="EG83" s="80">
        <f t="shared" si="119"/>
        <v>0</v>
      </c>
      <c r="EH83" s="80">
        <f t="shared" si="119"/>
        <v>0</v>
      </c>
      <c r="EI83" s="80">
        <f t="shared" si="119"/>
        <v>0</v>
      </c>
      <c r="EJ83" s="80">
        <f t="shared" si="120"/>
        <v>0</v>
      </c>
      <c r="EK83" s="80">
        <f t="shared" si="120"/>
        <v>0</v>
      </c>
      <c r="EL83" s="80">
        <f t="shared" si="120"/>
        <v>0</v>
      </c>
      <c r="EM83" s="80">
        <f t="shared" si="120"/>
        <v>0</v>
      </c>
      <c r="EN83" s="80">
        <f t="shared" si="120"/>
        <v>0</v>
      </c>
      <c r="EO83" s="80">
        <f t="shared" si="120"/>
        <v>0</v>
      </c>
      <c r="EP83" s="80">
        <f t="shared" si="120"/>
        <v>0</v>
      </c>
      <c r="EQ83" s="80">
        <f t="shared" si="120"/>
        <v>0</v>
      </c>
      <c r="ER83" s="80">
        <f t="shared" si="120"/>
        <v>0</v>
      </c>
      <c r="ES83" s="80">
        <f t="shared" si="120"/>
        <v>0</v>
      </c>
      <c r="ET83" s="80">
        <f t="shared" si="120"/>
        <v>0</v>
      </c>
      <c r="EU83" s="80">
        <f t="shared" si="120"/>
        <v>0</v>
      </c>
      <c r="EV83" s="80">
        <f t="shared" si="120"/>
        <v>0</v>
      </c>
      <c r="EW83" s="80">
        <f t="shared" si="120"/>
        <v>0</v>
      </c>
      <c r="EX83" s="80">
        <f t="shared" si="120"/>
        <v>0</v>
      </c>
      <c r="EY83" s="80">
        <f t="shared" si="120"/>
        <v>0</v>
      </c>
      <c r="EZ83" s="80">
        <f t="shared" si="121"/>
        <v>0</v>
      </c>
      <c r="FA83" s="80">
        <f t="shared" si="121"/>
        <v>0</v>
      </c>
      <c r="FB83" s="80">
        <f t="shared" si="121"/>
        <v>0</v>
      </c>
      <c r="FC83" s="80">
        <f t="shared" si="121"/>
        <v>0</v>
      </c>
      <c r="FD83" s="80">
        <f t="shared" si="121"/>
        <v>0</v>
      </c>
      <c r="FE83" s="80">
        <f t="shared" si="121"/>
        <v>0</v>
      </c>
      <c r="FF83" s="80">
        <f t="shared" si="121"/>
        <v>0</v>
      </c>
      <c r="FG83" s="80">
        <f t="shared" si="121"/>
        <v>0</v>
      </c>
      <c r="FH83" s="80">
        <f t="shared" si="121"/>
        <v>0</v>
      </c>
      <c r="FI83" s="80">
        <f t="shared" si="121"/>
        <v>0</v>
      </c>
      <c r="FJ83" s="80">
        <f t="shared" si="133"/>
        <v>0</v>
      </c>
      <c r="FK83" s="80">
        <f t="shared" si="133"/>
        <v>0</v>
      </c>
      <c r="FL83" s="80">
        <f t="shared" si="133"/>
        <v>0</v>
      </c>
      <c r="FM83" s="80">
        <f t="shared" si="133"/>
        <v>0</v>
      </c>
      <c r="FN83" s="80">
        <f t="shared" si="133"/>
        <v>0</v>
      </c>
      <c r="FO83" s="80">
        <f t="shared" si="133"/>
        <v>0</v>
      </c>
      <c r="FP83" s="80">
        <f t="shared" si="133"/>
        <v>0</v>
      </c>
      <c r="FQ83" s="80">
        <f t="shared" si="133"/>
        <v>0</v>
      </c>
      <c r="FR83" s="80">
        <f t="shared" si="133"/>
        <v>0</v>
      </c>
      <c r="FS83" s="80">
        <f t="shared" si="133"/>
        <v>0</v>
      </c>
      <c r="FT83" s="80">
        <f t="shared" si="133"/>
        <v>0</v>
      </c>
      <c r="FU83" s="80">
        <f t="shared" si="133"/>
        <v>0</v>
      </c>
      <c r="FV83" s="80">
        <f t="shared" si="133"/>
        <v>0</v>
      </c>
      <c r="FW83" s="80">
        <f t="shared" si="133"/>
        <v>0</v>
      </c>
      <c r="FX83" s="80">
        <f t="shared" si="133"/>
        <v>0</v>
      </c>
      <c r="FY83" s="80">
        <f t="shared" si="133"/>
        <v>0</v>
      </c>
      <c r="FZ83" s="80">
        <f t="shared" si="139"/>
        <v>0</v>
      </c>
      <c r="GA83" s="80">
        <f t="shared" si="139"/>
        <v>0</v>
      </c>
      <c r="GB83" s="80">
        <f t="shared" si="139"/>
        <v>0</v>
      </c>
      <c r="GC83" s="80">
        <f t="shared" si="139"/>
        <v>0</v>
      </c>
      <c r="GD83" s="80">
        <f t="shared" si="139"/>
        <v>0</v>
      </c>
      <c r="GE83" s="80">
        <f t="shared" si="139"/>
        <v>0</v>
      </c>
      <c r="GF83" s="80">
        <f t="shared" si="139"/>
        <v>0</v>
      </c>
      <c r="GG83" s="80">
        <f t="shared" si="139"/>
        <v>0</v>
      </c>
      <c r="GH83" s="80">
        <f t="shared" si="139"/>
        <v>0</v>
      </c>
      <c r="GI83" s="80">
        <f t="shared" si="139"/>
        <v>0</v>
      </c>
      <c r="GJ83" s="80">
        <f t="shared" si="139"/>
        <v>0</v>
      </c>
      <c r="GK83" s="80">
        <f t="shared" si="139"/>
        <v>0</v>
      </c>
      <c r="GL83" s="80">
        <f t="shared" si="139"/>
        <v>0</v>
      </c>
      <c r="GM83" s="80">
        <f t="shared" si="139"/>
        <v>0</v>
      </c>
      <c r="GN83" s="80">
        <f t="shared" si="139"/>
        <v>0</v>
      </c>
      <c r="GO83" s="80">
        <f t="shared" si="139"/>
        <v>0</v>
      </c>
      <c r="GP83" s="80">
        <f t="shared" si="115"/>
        <v>0</v>
      </c>
      <c r="GQ83" s="80">
        <f t="shared" si="115"/>
        <v>0</v>
      </c>
      <c r="GR83" s="80">
        <f t="shared" si="115"/>
        <v>0</v>
      </c>
      <c r="GS83" s="80">
        <f t="shared" si="115"/>
        <v>0</v>
      </c>
      <c r="GT83" s="80">
        <f t="shared" si="115"/>
        <v>0</v>
      </c>
      <c r="GU83" s="80">
        <f t="shared" si="115"/>
        <v>0</v>
      </c>
      <c r="GV83" s="80">
        <f t="shared" si="115"/>
        <v>0</v>
      </c>
      <c r="GW83" s="80">
        <f t="shared" si="115"/>
        <v>0</v>
      </c>
      <c r="GX83" s="80">
        <f t="shared" si="115"/>
        <v>0</v>
      </c>
      <c r="GY83" s="80">
        <f t="shared" si="115"/>
        <v>0</v>
      </c>
      <c r="GZ83" s="80">
        <f t="shared" si="115"/>
        <v>0</v>
      </c>
      <c r="HA83" s="80">
        <f t="shared" si="115"/>
        <v>0</v>
      </c>
      <c r="HB83" s="80">
        <f t="shared" si="115"/>
        <v>0</v>
      </c>
      <c r="HC83" s="80">
        <f t="shared" si="114"/>
        <v>0</v>
      </c>
      <c r="HD83" s="80">
        <f t="shared" si="114"/>
        <v>0</v>
      </c>
      <c r="HE83" s="80">
        <f t="shared" si="114"/>
        <v>0</v>
      </c>
      <c r="HF83" s="80">
        <f t="shared" si="114"/>
        <v>0</v>
      </c>
      <c r="HG83" s="80">
        <f t="shared" si="114"/>
        <v>0</v>
      </c>
      <c r="HH83" s="80">
        <f t="shared" si="114"/>
        <v>0</v>
      </c>
      <c r="HI83" s="80">
        <f t="shared" si="114"/>
        <v>0</v>
      </c>
      <c r="HJ83" s="80">
        <f t="shared" si="114"/>
        <v>0</v>
      </c>
      <c r="HK83" s="80">
        <f t="shared" si="114"/>
        <v>0</v>
      </c>
      <c r="HL83" s="80">
        <f t="shared" si="114"/>
        <v>0</v>
      </c>
      <c r="HM83" s="80">
        <f t="shared" si="114"/>
        <v>0</v>
      </c>
      <c r="HN83" s="80">
        <f t="shared" si="114"/>
        <v>0</v>
      </c>
      <c r="HO83" s="80">
        <f t="shared" si="114"/>
        <v>0</v>
      </c>
      <c r="HP83" s="80">
        <f t="shared" si="114"/>
        <v>0</v>
      </c>
      <c r="HQ83" s="80">
        <f t="shared" si="122"/>
        <v>0</v>
      </c>
      <c r="HR83" s="80">
        <f t="shared" si="122"/>
        <v>0</v>
      </c>
      <c r="HS83" s="80">
        <f t="shared" si="122"/>
        <v>0</v>
      </c>
      <c r="HT83" s="80">
        <f t="shared" si="122"/>
        <v>0</v>
      </c>
      <c r="HU83" s="80">
        <f t="shared" si="122"/>
        <v>0</v>
      </c>
      <c r="HV83" s="80">
        <f t="shared" si="122"/>
        <v>0</v>
      </c>
      <c r="HW83" s="80">
        <f t="shared" si="122"/>
        <v>0</v>
      </c>
      <c r="HX83" s="80">
        <f t="shared" si="122"/>
        <v>0</v>
      </c>
      <c r="HY83" s="80">
        <f t="shared" si="122"/>
        <v>0</v>
      </c>
      <c r="HZ83" s="80">
        <f t="shared" si="122"/>
        <v>0</v>
      </c>
      <c r="IA83" s="80">
        <f t="shared" si="122"/>
        <v>0</v>
      </c>
      <c r="IB83" s="80">
        <f t="shared" si="116"/>
        <v>0</v>
      </c>
      <c r="IC83" s="80">
        <f t="shared" si="116"/>
        <v>0</v>
      </c>
      <c r="ID83" s="80">
        <f t="shared" si="116"/>
        <v>0</v>
      </c>
      <c r="IE83" s="80">
        <f t="shared" si="116"/>
        <v>0</v>
      </c>
      <c r="IF83" s="80">
        <f t="shared" si="116"/>
        <v>0</v>
      </c>
      <c r="IG83" s="80">
        <f t="shared" si="116"/>
        <v>0</v>
      </c>
      <c r="IH83" s="80">
        <f t="shared" si="116"/>
        <v>0</v>
      </c>
      <c r="II83" s="80">
        <f t="shared" si="145"/>
        <v>0</v>
      </c>
      <c r="IJ83" s="80">
        <f t="shared" si="145"/>
        <v>0</v>
      </c>
      <c r="IK83" s="80">
        <f t="shared" si="145"/>
        <v>0</v>
      </c>
      <c r="IL83" s="80">
        <f t="shared" si="145"/>
        <v>0</v>
      </c>
      <c r="IM83" s="80">
        <f t="shared" si="145"/>
        <v>0</v>
      </c>
      <c r="IN83" s="80">
        <f t="shared" si="145"/>
        <v>0</v>
      </c>
      <c r="IO83" s="80">
        <f t="shared" si="145"/>
        <v>0</v>
      </c>
      <c r="IP83" s="80">
        <f t="shared" si="145"/>
        <v>0</v>
      </c>
      <c r="IQ83" s="80">
        <f t="shared" si="145"/>
        <v>0</v>
      </c>
      <c r="IR83" s="80">
        <f t="shared" si="145"/>
        <v>0</v>
      </c>
      <c r="IS83" s="80">
        <f t="shared" si="145"/>
        <v>0</v>
      </c>
      <c r="IT83" s="80">
        <f t="shared" si="145"/>
        <v>0</v>
      </c>
      <c r="IU83" s="80">
        <f t="shared" si="145"/>
        <v>0</v>
      </c>
      <c r="IV83" s="80">
        <f t="shared" si="145"/>
        <v>0</v>
      </c>
      <c r="IW83" s="80">
        <f t="shared" si="145"/>
        <v>0</v>
      </c>
      <c r="IX83" s="80">
        <f t="shared" si="145"/>
        <v>0</v>
      </c>
      <c r="IY83" s="80">
        <f t="shared" si="145"/>
        <v>0</v>
      </c>
      <c r="IZ83" s="80">
        <f t="shared" si="145"/>
        <v>0</v>
      </c>
      <c r="JA83" s="80">
        <f t="shared" si="143"/>
        <v>0</v>
      </c>
      <c r="JB83" s="80">
        <f t="shared" si="143"/>
        <v>0</v>
      </c>
      <c r="JC83" s="80">
        <f t="shared" si="143"/>
        <v>0</v>
      </c>
      <c r="JD83" s="80">
        <f t="shared" si="143"/>
        <v>0</v>
      </c>
      <c r="JE83" s="80">
        <f t="shared" si="143"/>
        <v>0</v>
      </c>
      <c r="JF83" s="80">
        <f t="shared" si="143"/>
        <v>0</v>
      </c>
      <c r="JG83" s="80">
        <f t="shared" si="144"/>
        <v>0</v>
      </c>
      <c r="JH83" s="80">
        <f t="shared" si="144"/>
        <v>0</v>
      </c>
      <c r="JI83" s="80">
        <f t="shared" si="144"/>
        <v>0</v>
      </c>
    </row>
    <row r="84" spans="5:269" x14ac:dyDescent="0.25">
      <c r="E84">
        <f t="shared" si="134"/>
        <v>80</v>
      </c>
      <c r="F84">
        <f t="shared" si="124"/>
        <v>0</v>
      </c>
      <c r="G84">
        <f t="shared" si="135"/>
        <v>156</v>
      </c>
      <c r="H84" s="86">
        <f t="shared" si="125"/>
        <v>1</v>
      </c>
      <c r="I84" s="80">
        <f t="shared" si="126"/>
        <v>0</v>
      </c>
      <c r="J84" s="80">
        <f t="shared" si="140"/>
        <v>0</v>
      </c>
      <c r="K84">
        <f t="shared" si="127"/>
        <v>84</v>
      </c>
      <c r="L84">
        <f t="shared" si="128"/>
        <v>228</v>
      </c>
      <c r="M84">
        <f t="shared" si="136"/>
        <v>48183</v>
      </c>
      <c r="O84" s="80">
        <f t="shared" si="129"/>
        <v>0</v>
      </c>
      <c r="P84" s="80">
        <f t="shared" si="129"/>
        <v>0</v>
      </c>
      <c r="Q84" s="80">
        <f t="shared" si="129"/>
        <v>0</v>
      </c>
      <c r="R84" s="80">
        <f t="shared" si="129"/>
        <v>0</v>
      </c>
      <c r="S84" s="80">
        <f t="shared" si="129"/>
        <v>0</v>
      </c>
      <c r="T84" s="80">
        <f t="shared" si="129"/>
        <v>0</v>
      </c>
      <c r="U84" s="80">
        <f t="shared" si="129"/>
        <v>0</v>
      </c>
      <c r="V84" s="80">
        <f t="shared" si="129"/>
        <v>0</v>
      </c>
      <c r="W84" s="80">
        <f t="shared" si="129"/>
        <v>0</v>
      </c>
      <c r="X84" s="80">
        <f t="shared" si="129"/>
        <v>0</v>
      </c>
      <c r="Y84" s="80">
        <f t="shared" si="129"/>
        <v>0</v>
      </c>
      <c r="Z84" s="80">
        <f t="shared" si="129"/>
        <v>0</v>
      </c>
      <c r="AA84" s="80">
        <f t="shared" si="129"/>
        <v>0</v>
      </c>
      <c r="AB84" s="80">
        <f t="shared" si="129"/>
        <v>0</v>
      </c>
      <c r="AC84" s="80">
        <f t="shared" si="129"/>
        <v>0</v>
      </c>
      <c r="AD84" s="80">
        <f t="shared" si="129"/>
        <v>0</v>
      </c>
      <c r="AE84" s="80">
        <f t="shared" si="142"/>
        <v>0</v>
      </c>
      <c r="AF84" s="80">
        <f t="shared" si="142"/>
        <v>0</v>
      </c>
      <c r="AG84" s="80">
        <f t="shared" si="142"/>
        <v>0</v>
      </c>
      <c r="AH84" s="80">
        <f t="shared" si="142"/>
        <v>0</v>
      </c>
      <c r="AI84" s="80">
        <f t="shared" si="142"/>
        <v>0</v>
      </c>
      <c r="AJ84" s="80">
        <f t="shared" si="142"/>
        <v>0</v>
      </c>
      <c r="AK84" s="80">
        <f t="shared" si="142"/>
        <v>0</v>
      </c>
      <c r="AL84" s="80">
        <f t="shared" si="142"/>
        <v>0</v>
      </c>
      <c r="AM84" s="80">
        <f t="shared" si="142"/>
        <v>0</v>
      </c>
      <c r="AN84" s="80">
        <f t="shared" si="142"/>
        <v>0</v>
      </c>
      <c r="AO84" s="80">
        <f t="shared" si="142"/>
        <v>0</v>
      </c>
      <c r="AP84" s="80">
        <f t="shared" si="142"/>
        <v>0</v>
      </c>
      <c r="AQ84" s="80">
        <f t="shared" si="142"/>
        <v>0</v>
      </c>
      <c r="AR84" s="80">
        <f t="shared" si="142"/>
        <v>0</v>
      </c>
      <c r="AS84" s="80">
        <f t="shared" si="142"/>
        <v>0</v>
      </c>
      <c r="AT84" s="80">
        <f t="shared" si="142"/>
        <v>0</v>
      </c>
      <c r="AU84" s="80">
        <f t="shared" si="137"/>
        <v>0</v>
      </c>
      <c r="AV84" s="80">
        <f t="shared" si="137"/>
        <v>0</v>
      </c>
      <c r="AW84" s="80">
        <f t="shared" si="137"/>
        <v>0</v>
      </c>
      <c r="AX84" s="80">
        <f t="shared" si="137"/>
        <v>0</v>
      </c>
      <c r="AY84" s="80">
        <f t="shared" si="137"/>
        <v>0</v>
      </c>
      <c r="AZ84" s="80">
        <f t="shared" si="137"/>
        <v>0</v>
      </c>
      <c r="BA84" s="80">
        <f t="shared" si="137"/>
        <v>0</v>
      </c>
      <c r="BB84" s="80">
        <f t="shared" si="137"/>
        <v>0</v>
      </c>
      <c r="BC84" s="80">
        <f t="shared" si="137"/>
        <v>0</v>
      </c>
      <c r="BD84" s="80">
        <f t="shared" si="137"/>
        <v>0</v>
      </c>
      <c r="BE84" s="80">
        <f t="shared" si="137"/>
        <v>0</v>
      </c>
      <c r="BF84" s="80">
        <f t="shared" si="137"/>
        <v>0</v>
      </c>
      <c r="BG84" s="80">
        <f t="shared" si="137"/>
        <v>0</v>
      </c>
      <c r="BH84" s="80">
        <f t="shared" si="137"/>
        <v>0</v>
      </c>
      <c r="BI84" s="80">
        <f t="shared" si="137"/>
        <v>0</v>
      </c>
      <c r="BJ84" s="80">
        <f t="shared" si="137"/>
        <v>0</v>
      </c>
      <c r="BK84" s="80">
        <f t="shared" si="138"/>
        <v>0</v>
      </c>
      <c r="BL84" s="80">
        <f t="shared" si="138"/>
        <v>0</v>
      </c>
      <c r="BM84" s="80">
        <f t="shared" si="138"/>
        <v>0</v>
      </c>
      <c r="BN84" s="80">
        <f t="shared" si="138"/>
        <v>0</v>
      </c>
      <c r="BO84" s="80">
        <f t="shared" si="138"/>
        <v>0</v>
      </c>
      <c r="BP84" s="80">
        <f t="shared" si="138"/>
        <v>0</v>
      </c>
      <c r="BQ84" s="80">
        <f t="shared" si="138"/>
        <v>0</v>
      </c>
      <c r="BR84" s="80">
        <f t="shared" si="138"/>
        <v>0</v>
      </c>
      <c r="BS84" s="80">
        <f t="shared" si="138"/>
        <v>0</v>
      </c>
      <c r="BT84" s="80">
        <f t="shared" si="138"/>
        <v>0</v>
      </c>
      <c r="BU84" s="80">
        <f t="shared" si="138"/>
        <v>0</v>
      </c>
      <c r="BV84" s="80">
        <f t="shared" si="138"/>
        <v>0</v>
      </c>
      <c r="BW84" s="80">
        <f t="shared" si="138"/>
        <v>0</v>
      </c>
      <c r="BX84" s="80">
        <f t="shared" si="138"/>
        <v>0</v>
      </c>
      <c r="BY84" s="80">
        <f t="shared" si="138"/>
        <v>0</v>
      </c>
      <c r="BZ84" s="80">
        <f t="shared" si="138"/>
        <v>0</v>
      </c>
      <c r="CA84" s="80">
        <f t="shared" si="131"/>
        <v>0</v>
      </c>
      <c r="CB84" s="80">
        <f t="shared" si="131"/>
        <v>0</v>
      </c>
      <c r="CC84" s="80">
        <f t="shared" si="131"/>
        <v>0</v>
      </c>
      <c r="CD84" s="80">
        <f t="shared" si="131"/>
        <v>0</v>
      </c>
      <c r="CE84" s="80">
        <f t="shared" si="131"/>
        <v>0</v>
      </c>
      <c r="CF84" s="80">
        <f t="shared" si="131"/>
        <v>0</v>
      </c>
      <c r="CG84" s="80">
        <f t="shared" si="131"/>
        <v>0</v>
      </c>
      <c r="CH84" s="80">
        <f t="shared" si="131"/>
        <v>0</v>
      </c>
      <c r="CI84" s="80">
        <f t="shared" si="131"/>
        <v>0</v>
      </c>
      <c r="CJ84" s="80">
        <f t="shared" si="131"/>
        <v>0</v>
      </c>
      <c r="CK84" s="80">
        <f t="shared" si="131"/>
        <v>0</v>
      </c>
      <c r="CL84" s="80">
        <f t="shared" si="131"/>
        <v>0</v>
      </c>
      <c r="CM84" s="80">
        <f t="shared" si="131"/>
        <v>0</v>
      </c>
      <c r="CN84" s="80">
        <f t="shared" si="131"/>
        <v>0</v>
      </c>
      <c r="CO84" s="80">
        <f t="shared" si="131"/>
        <v>0</v>
      </c>
      <c r="CP84" s="80">
        <f t="shared" si="118"/>
        <v>0</v>
      </c>
      <c r="CQ84" s="80">
        <f t="shared" si="118"/>
        <v>0</v>
      </c>
      <c r="CR84" s="80">
        <f t="shared" si="118"/>
        <v>0</v>
      </c>
      <c r="CS84" s="80">
        <f t="shared" si="118"/>
        <v>0</v>
      </c>
      <c r="CT84" s="80">
        <f t="shared" si="118"/>
        <v>0</v>
      </c>
      <c r="CU84" s="80">
        <f t="shared" si="118"/>
        <v>0</v>
      </c>
      <c r="CV84" s="80">
        <f t="shared" si="118"/>
        <v>0</v>
      </c>
      <c r="CW84" s="80">
        <f t="shared" si="118"/>
        <v>0</v>
      </c>
      <c r="CX84" s="80">
        <f t="shared" si="118"/>
        <v>0</v>
      </c>
      <c r="CY84" s="80">
        <f t="shared" si="118"/>
        <v>0</v>
      </c>
      <c r="CZ84" s="80">
        <f t="shared" si="118"/>
        <v>0</v>
      </c>
      <c r="DA84" s="80">
        <f t="shared" si="118"/>
        <v>0</v>
      </c>
      <c r="DB84" s="80">
        <f t="shared" si="118"/>
        <v>0</v>
      </c>
      <c r="DC84" s="80">
        <f t="shared" si="118"/>
        <v>0</v>
      </c>
      <c r="DD84" s="80">
        <f t="shared" si="118"/>
        <v>0</v>
      </c>
      <c r="DE84" s="80">
        <f t="shared" si="132"/>
        <v>0</v>
      </c>
      <c r="DF84" s="80">
        <f t="shared" si="132"/>
        <v>0</v>
      </c>
      <c r="DG84" s="80">
        <f t="shared" si="132"/>
        <v>0</v>
      </c>
      <c r="DH84" s="80">
        <f t="shared" si="132"/>
        <v>0</v>
      </c>
      <c r="DI84" s="80">
        <f t="shared" si="132"/>
        <v>0</v>
      </c>
      <c r="DJ84" s="80">
        <f t="shared" si="132"/>
        <v>0</v>
      </c>
      <c r="DK84" s="80">
        <f t="shared" si="132"/>
        <v>0</v>
      </c>
      <c r="DL84" s="80">
        <f t="shared" si="132"/>
        <v>0</v>
      </c>
      <c r="DM84" s="80">
        <f t="shared" si="132"/>
        <v>0</v>
      </c>
      <c r="DN84" s="80">
        <f t="shared" si="132"/>
        <v>0</v>
      </c>
      <c r="DO84" s="80">
        <f t="shared" si="132"/>
        <v>0</v>
      </c>
      <c r="DP84" s="80">
        <f t="shared" si="132"/>
        <v>0</v>
      </c>
      <c r="DQ84" s="80">
        <f t="shared" si="132"/>
        <v>0</v>
      </c>
      <c r="DR84" s="80">
        <f t="shared" si="132"/>
        <v>0</v>
      </c>
      <c r="DS84" s="80">
        <f t="shared" si="132"/>
        <v>0</v>
      </c>
      <c r="DT84" s="80">
        <f t="shared" si="132"/>
        <v>0</v>
      </c>
      <c r="DU84" s="80">
        <f t="shared" si="119"/>
        <v>0</v>
      </c>
      <c r="DV84" s="80">
        <f t="shared" si="119"/>
        <v>0</v>
      </c>
      <c r="DW84" s="80">
        <f t="shared" si="119"/>
        <v>0</v>
      </c>
      <c r="DX84" s="80">
        <f t="shared" si="119"/>
        <v>0</v>
      </c>
      <c r="DY84" s="80">
        <f t="shared" si="119"/>
        <v>0</v>
      </c>
      <c r="DZ84" s="80">
        <f t="shared" si="119"/>
        <v>0</v>
      </c>
      <c r="EA84" s="80">
        <f t="shared" si="119"/>
        <v>0</v>
      </c>
      <c r="EB84" s="80">
        <f t="shared" si="119"/>
        <v>0</v>
      </c>
      <c r="EC84" s="80">
        <f t="shared" si="119"/>
        <v>0</v>
      </c>
      <c r="ED84" s="80">
        <f t="shared" si="119"/>
        <v>0</v>
      </c>
      <c r="EE84" s="80">
        <f t="shared" si="119"/>
        <v>0</v>
      </c>
      <c r="EF84" s="80">
        <f t="shared" si="119"/>
        <v>0</v>
      </c>
      <c r="EG84" s="80">
        <f t="shared" si="119"/>
        <v>0</v>
      </c>
      <c r="EH84" s="80">
        <f t="shared" si="119"/>
        <v>0</v>
      </c>
      <c r="EI84" s="80">
        <f t="shared" si="119"/>
        <v>0</v>
      </c>
      <c r="EJ84" s="80">
        <f t="shared" si="120"/>
        <v>0</v>
      </c>
      <c r="EK84" s="80">
        <f t="shared" si="120"/>
        <v>0</v>
      </c>
      <c r="EL84" s="80">
        <f t="shared" si="120"/>
        <v>0</v>
      </c>
      <c r="EM84" s="80">
        <f t="shared" si="120"/>
        <v>0</v>
      </c>
      <c r="EN84" s="80">
        <f t="shared" si="120"/>
        <v>0</v>
      </c>
      <c r="EO84" s="80">
        <f t="shared" si="120"/>
        <v>0</v>
      </c>
      <c r="EP84" s="80">
        <f t="shared" si="120"/>
        <v>0</v>
      </c>
      <c r="EQ84" s="80">
        <f t="shared" si="120"/>
        <v>0</v>
      </c>
      <c r="ER84" s="80">
        <f t="shared" si="120"/>
        <v>0</v>
      </c>
      <c r="ES84" s="80">
        <f t="shared" si="120"/>
        <v>0</v>
      </c>
      <c r="ET84" s="80">
        <f t="shared" si="120"/>
        <v>0</v>
      </c>
      <c r="EU84" s="80">
        <f t="shared" si="120"/>
        <v>0</v>
      </c>
      <c r="EV84" s="80">
        <f t="shared" si="120"/>
        <v>0</v>
      </c>
      <c r="EW84" s="80">
        <f t="shared" si="120"/>
        <v>0</v>
      </c>
      <c r="EX84" s="80">
        <f t="shared" si="120"/>
        <v>0</v>
      </c>
      <c r="EY84" s="80">
        <f t="shared" si="120"/>
        <v>0</v>
      </c>
      <c r="EZ84" s="80">
        <f t="shared" si="121"/>
        <v>0</v>
      </c>
      <c r="FA84" s="80">
        <f t="shared" si="121"/>
        <v>0</v>
      </c>
      <c r="FB84" s="80">
        <f t="shared" si="121"/>
        <v>0</v>
      </c>
      <c r="FC84" s="80">
        <f t="shared" si="121"/>
        <v>0</v>
      </c>
      <c r="FD84" s="80">
        <f t="shared" si="121"/>
        <v>0</v>
      </c>
      <c r="FE84" s="80">
        <f t="shared" si="121"/>
        <v>0</v>
      </c>
      <c r="FF84" s="80">
        <f t="shared" si="121"/>
        <v>0</v>
      </c>
      <c r="FG84" s="80">
        <f t="shared" si="121"/>
        <v>0</v>
      </c>
      <c r="FH84" s="80">
        <f t="shared" si="121"/>
        <v>0</v>
      </c>
      <c r="FI84" s="80">
        <f t="shared" si="121"/>
        <v>0</v>
      </c>
      <c r="FJ84" s="80">
        <f t="shared" si="133"/>
        <v>0</v>
      </c>
      <c r="FK84" s="80">
        <f t="shared" si="133"/>
        <v>0</v>
      </c>
      <c r="FL84" s="80">
        <f t="shared" si="133"/>
        <v>0</v>
      </c>
      <c r="FM84" s="80">
        <f t="shared" si="133"/>
        <v>0</v>
      </c>
      <c r="FN84" s="80">
        <f t="shared" si="133"/>
        <v>0</v>
      </c>
      <c r="FO84" s="80">
        <f t="shared" si="133"/>
        <v>0</v>
      </c>
      <c r="FP84" s="80">
        <f t="shared" si="133"/>
        <v>0</v>
      </c>
      <c r="FQ84" s="80">
        <f t="shared" si="133"/>
        <v>0</v>
      </c>
      <c r="FR84" s="80">
        <f t="shared" si="133"/>
        <v>0</v>
      </c>
      <c r="FS84" s="80">
        <f t="shared" si="133"/>
        <v>0</v>
      </c>
      <c r="FT84" s="80">
        <f t="shared" si="133"/>
        <v>0</v>
      </c>
      <c r="FU84" s="80">
        <f t="shared" si="133"/>
        <v>0</v>
      </c>
      <c r="FV84" s="80">
        <f t="shared" si="133"/>
        <v>0</v>
      </c>
      <c r="FW84" s="80">
        <f t="shared" si="133"/>
        <v>0</v>
      </c>
      <c r="FX84" s="80">
        <f t="shared" si="133"/>
        <v>0</v>
      </c>
      <c r="FY84" s="80">
        <f t="shared" si="133"/>
        <v>0</v>
      </c>
      <c r="FZ84" s="80">
        <f t="shared" si="139"/>
        <v>0</v>
      </c>
      <c r="GA84" s="80">
        <f t="shared" si="139"/>
        <v>0</v>
      </c>
      <c r="GB84" s="80">
        <f t="shared" si="139"/>
        <v>0</v>
      </c>
      <c r="GC84" s="80">
        <f t="shared" si="139"/>
        <v>0</v>
      </c>
      <c r="GD84" s="80">
        <f t="shared" si="139"/>
        <v>0</v>
      </c>
      <c r="GE84" s="80">
        <f t="shared" si="139"/>
        <v>0</v>
      </c>
      <c r="GF84" s="80">
        <f t="shared" si="139"/>
        <v>0</v>
      </c>
      <c r="GG84" s="80">
        <f t="shared" si="139"/>
        <v>0</v>
      </c>
      <c r="GH84" s="80">
        <f t="shared" si="139"/>
        <v>0</v>
      </c>
      <c r="GI84" s="80">
        <f t="shared" si="139"/>
        <v>0</v>
      </c>
      <c r="GJ84" s="80">
        <f t="shared" si="139"/>
        <v>0</v>
      </c>
      <c r="GK84" s="80">
        <f t="shared" si="139"/>
        <v>0</v>
      </c>
      <c r="GL84" s="80">
        <f t="shared" si="139"/>
        <v>0</v>
      </c>
      <c r="GM84" s="80">
        <f t="shared" si="139"/>
        <v>0</v>
      </c>
      <c r="GN84" s="80">
        <f t="shared" si="139"/>
        <v>0</v>
      </c>
      <c r="GO84" s="80">
        <f t="shared" si="139"/>
        <v>0</v>
      </c>
      <c r="GP84" s="80">
        <f t="shared" ref="GP84:HE100" si="146">IF(GP$4&lt;$E84,0,IF(GP$4&lt;$K84,$I84/$C$10,IF(GP$4&lt;$L84,$J84,0)))</f>
        <v>0</v>
      </c>
      <c r="GQ84" s="80">
        <f t="shared" si="146"/>
        <v>0</v>
      </c>
      <c r="GR84" s="80">
        <f t="shared" si="146"/>
        <v>0</v>
      </c>
      <c r="GS84" s="80">
        <f t="shared" si="146"/>
        <v>0</v>
      </c>
      <c r="GT84" s="80">
        <f t="shared" si="146"/>
        <v>0</v>
      </c>
      <c r="GU84" s="80">
        <f t="shared" si="146"/>
        <v>0</v>
      </c>
      <c r="GV84" s="80">
        <f t="shared" si="146"/>
        <v>0</v>
      </c>
      <c r="GW84" s="80">
        <f t="shared" si="146"/>
        <v>0</v>
      </c>
      <c r="GX84" s="80">
        <f t="shared" si="146"/>
        <v>0</v>
      </c>
      <c r="GY84" s="80">
        <f t="shared" si="146"/>
        <v>0</v>
      </c>
      <c r="GZ84" s="80">
        <f t="shared" si="146"/>
        <v>0</v>
      </c>
      <c r="HA84" s="80">
        <f t="shared" si="146"/>
        <v>0</v>
      </c>
      <c r="HB84" s="80">
        <f t="shared" si="146"/>
        <v>0</v>
      </c>
      <c r="HC84" s="80">
        <f t="shared" si="146"/>
        <v>0</v>
      </c>
      <c r="HD84" s="80">
        <f t="shared" si="146"/>
        <v>0</v>
      </c>
      <c r="HE84" s="80">
        <f t="shared" si="146"/>
        <v>0</v>
      </c>
      <c r="HF84" s="80">
        <f t="shared" si="114"/>
        <v>0</v>
      </c>
      <c r="HG84" s="80">
        <f t="shared" si="114"/>
        <v>0</v>
      </c>
      <c r="HH84" s="80">
        <f t="shared" si="114"/>
        <v>0</v>
      </c>
      <c r="HI84" s="80">
        <f t="shared" si="114"/>
        <v>0</v>
      </c>
      <c r="HJ84" s="80">
        <f t="shared" si="114"/>
        <v>0</v>
      </c>
      <c r="HK84" s="80">
        <f t="shared" si="114"/>
        <v>0</v>
      </c>
      <c r="HL84" s="80">
        <f t="shared" si="114"/>
        <v>0</v>
      </c>
      <c r="HM84" s="80">
        <f t="shared" si="114"/>
        <v>0</v>
      </c>
      <c r="HN84" s="80">
        <f t="shared" si="114"/>
        <v>0</v>
      </c>
      <c r="HO84" s="80">
        <f t="shared" si="114"/>
        <v>0</v>
      </c>
      <c r="HP84" s="80">
        <f t="shared" si="114"/>
        <v>0</v>
      </c>
      <c r="HQ84" s="80">
        <f t="shared" si="122"/>
        <v>0</v>
      </c>
      <c r="HR84" s="80">
        <f t="shared" si="122"/>
        <v>0</v>
      </c>
      <c r="HS84" s="80">
        <f t="shared" si="122"/>
        <v>0</v>
      </c>
      <c r="HT84" s="80">
        <f t="shared" si="122"/>
        <v>0</v>
      </c>
      <c r="HU84" s="80">
        <f t="shared" si="122"/>
        <v>0</v>
      </c>
      <c r="HV84" s="80">
        <f t="shared" si="122"/>
        <v>0</v>
      </c>
      <c r="HW84" s="80">
        <f t="shared" si="122"/>
        <v>0</v>
      </c>
      <c r="HX84" s="80">
        <f t="shared" si="122"/>
        <v>0</v>
      </c>
      <c r="HY84" s="80">
        <f t="shared" si="122"/>
        <v>0</v>
      </c>
      <c r="HZ84" s="80">
        <f t="shared" si="122"/>
        <v>0</v>
      </c>
      <c r="IA84" s="80">
        <f t="shared" si="122"/>
        <v>0</v>
      </c>
      <c r="IB84" s="80">
        <f t="shared" si="116"/>
        <v>0</v>
      </c>
      <c r="IC84" s="80">
        <f t="shared" si="116"/>
        <v>0</v>
      </c>
      <c r="ID84" s="80">
        <f t="shared" si="116"/>
        <v>0</v>
      </c>
      <c r="IE84" s="80">
        <f t="shared" si="116"/>
        <v>0</v>
      </c>
      <c r="IF84" s="80">
        <f t="shared" si="116"/>
        <v>0</v>
      </c>
      <c r="IG84" s="80">
        <f t="shared" si="116"/>
        <v>0</v>
      </c>
      <c r="IH84" s="80">
        <f t="shared" si="116"/>
        <v>0</v>
      </c>
      <c r="II84" s="80">
        <f t="shared" si="145"/>
        <v>0</v>
      </c>
      <c r="IJ84" s="80">
        <f t="shared" si="145"/>
        <v>0</v>
      </c>
      <c r="IK84" s="80">
        <f t="shared" si="145"/>
        <v>0</v>
      </c>
      <c r="IL84" s="80">
        <f t="shared" si="145"/>
        <v>0</v>
      </c>
      <c r="IM84" s="80">
        <f t="shared" si="145"/>
        <v>0</v>
      </c>
      <c r="IN84" s="80">
        <f t="shared" si="145"/>
        <v>0</v>
      </c>
      <c r="IO84" s="80">
        <f t="shared" si="145"/>
        <v>0</v>
      </c>
      <c r="IP84" s="80">
        <f t="shared" si="145"/>
        <v>0</v>
      </c>
      <c r="IQ84" s="80">
        <f t="shared" si="145"/>
        <v>0</v>
      </c>
      <c r="IR84" s="80">
        <f t="shared" si="145"/>
        <v>0</v>
      </c>
      <c r="IS84" s="80">
        <f t="shared" si="145"/>
        <v>0</v>
      </c>
      <c r="IT84" s="80">
        <f t="shared" si="145"/>
        <v>0</v>
      </c>
      <c r="IU84" s="80">
        <f t="shared" si="145"/>
        <v>0</v>
      </c>
      <c r="IV84" s="80">
        <f t="shared" si="145"/>
        <v>0</v>
      </c>
      <c r="IW84" s="80">
        <f t="shared" si="145"/>
        <v>0</v>
      </c>
      <c r="IX84" s="80">
        <f t="shared" si="145"/>
        <v>0</v>
      </c>
      <c r="IY84" s="80">
        <f t="shared" si="145"/>
        <v>0</v>
      </c>
      <c r="IZ84" s="80">
        <f t="shared" si="145"/>
        <v>0</v>
      </c>
      <c r="JA84" s="80">
        <f t="shared" si="143"/>
        <v>0</v>
      </c>
      <c r="JB84" s="80">
        <f t="shared" si="143"/>
        <v>0</v>
      </c>
      <c r="JC84" s="80">
        <f t="shared" si="143"/>
        <v>0</v>
      </c>
      <c r="JD84" s="80">
        <f t="shared" si="143"/>
        <v>0</v>
      </c>
      <c r="JE84" s="80">
        <f t="shared" si="143"/>
        <v>0</v>
      </c>
      <c r="JF84" s="80">
        <f t="shared" si="143"/>
        <v>0</v>
      </c>
      <c r="JG84" s="80">
        <f t="shared" si="144"/>
        <v>0</v>
      </c>
      <c r="JH84" s="80">
        <f t="shared" si="144"/>
        <v>0</v>
      </c>
      <c r="JI84" s="80">
        <f t="shared" si="144"/>
        <v>0</v>
      </c>
    </row>
    <row r="85" spans="5:269" x14ac:dyDescent="0.25">
      <c r="E85">
        <f t="shared" si="134"/>
        <v>81</v>
      </c>
      <c r="F85">
        <f t="shared" si="124"/>
        <v>0</v>
      </c>
      <c r="G85">
        <f t="shared" si="135"/>
        <v>156</v>
      </c>
      <c r="H85" s="86">
        <f t="shared" si="125"/>
        <v>1</v>
      </c>
      <c r="I85" s="80">
        <f t="shared" si="126"/>
        <v>0</v>
      </c>
      <c r="J85" s="80">
        <f t="shared" si="140"/>
        <v>0</v>
      </c>
      <c r="K85">
        <f t="shared" si="127"/>
        <v>85</v>
      </c>
      <c r="L85">
        <f t="shared" si="128"/>
        <v>229</v>
      </c>
      <c r="M85">
        <f t="shared" si="136"/>
        <v>48214</v>
      </c>
      <c r="O85" s="80">
        <f t="shared" si="129"/>
        <v>0</v>
      </c>
      <c r="P85" s="80">
        <f t="shared" si="129"/>
        <v>0</v>
      </c>
      <c r="Q85" s="80">
        <f t="shared" si="129"/>
        <v>0</v>
      </c>
      <c r="R85" s="80">
        <f t="shared" si="129"/>
        <v>0</v>
      </c>
      <c r="S85" s="80">
        <f t="shared" si="129"/>
        <v>0</v>
      </c>
      <c r="T85" s="80">
        <f t="shared" si="129"/>
        <v>0</v>
      </c>
      <c r="U85" s="80">
        <f t="shared" si="129"/>
        <v>0</v>
      </c>
      <c r="V85" s="80">
        <f t="shared" si="129"/>
        <v>0</v>
      </c>
      <c r="W85" s="80">
        <f t="shared" si="129"/>
        <v>0</v>
      </c>
      <c r="X85" s="80">
        <f t="shared" si="129"/>
        <v>0</v>
      </c>
      <c r="Y85" s="80">
        <f t="shared" si="129"/>
        <v>0</v>
      </c>
      <c r="Z85" s="80">
        <f t="shared" si="129"/>
        <v>0</v>
      </c>
      <c r="AA85" s="80">
        <f t="shared" si="129"/>
        <v>0</v>
      </c>
      <c r="AB85" s="80">
        <f t="shared" si="129"/>
        <v>0</v>
      </c>
      <c r="AC85" s="80">
        <f t="shared" si="129"/>
        <v>0</v>
      </c>
      <c r="AD85" s="80">
        <f t="shared" ref="AD85" si="147">IF(AD$4&lt;$E85,0,IF(AD$4&lt;$K85,$I85/$C$10,IF(AD$4&lt;$L85,$J85,0)))</f>
        <v>0</v>
      </c>
      <c r="AE85" s="80">
        <f t="shared" si="142"/>
        <v>0</v>
      </c>
      <c r="AF85" s="80">
        <f t="shared" si="142"/>
        <v>0</v>
      </c>
      <c r="AG85" s="80">
        <f t="shared" si="142"/>
        <v>0</v>
      </c>
      <c r="AH85" s="80">
        <f t="shared" si="142"/>
        <v>0</v>
      </c>
      <c r="AI85" s="80">
        <f t="shared" si="142"/>
        <v>0</v>
      </c>
      <c r="AJ85" s="80">
        <f t="shared" si="142"/>
        <v>0</v>
      </c>
      <c r="AK85" s="80">
        <f t="shared" si="142"/>
        <v>0</v>
      </c>
      <c r="AL85" s="80">
        <f t="shared" si="142"/>
        <v>0</v>
      </c>
      <c r="AM85" s="80">
        <f t="shared" si="142"/>
        <v>0</v>
      </c>
      <c r="AN85" s="80">
        <f t="shared" si="142"/>
        <v>0</v>
      </c>
      <c r="AO85" s="80">
        <f t="shared" si="142"/>
        <v>0</v>
      </c>
      <c r="AP85" s="80">
        <f t="shared" si="142"/>
        <v>0</v>
      </c>
      <c r="AQ85" s="80">
        <f t="shared" si="142"/>
        <v>0</v>
      </c>
      <c r="AR85" s="80">
        <f t="shared" si="142"/>
        <v>0</v>
      </c>
      <c r="AS85" s="80">
        <f t="shared" si="142"/>
        <v>0</v>
      </c>
      <c r="AT85" s="80">
        <f t="shared" si="142"/>
        <v>0</v>
      </c>
      <c r="AU85" s="80">
        <f t="shared" si="137"/>
        <v>0</v>
      </c>
      <c r="AV85" s="80">
        <f t="shared" si="137"/>
        <v>0</v>
      </c>
      <c r="AW85" s="80">
        <f t="shared" si="137"/>
        <v>0</v>
      </c>
      <c r="AX85" s="80">
        <f t="shared" si="137"/>
        <v>0</v>
      </c>
      <c r="AY85" s="80">
        <f t="shared" si="137"/>
        <v>0</v>
      </c>
      <c r="AZ85" s="80">
        <f t="shared" si="137"/>
        <v>0</v>
      </c>
      <c r="BA85" s="80">
        <f t="shared" si="137"/>
        <v>0</v>
      </c>
      <c r="BB85" s="80">
        <f t="shared" si="137"/>
        <v>0</v>
      </c>
      <c r="BC85" s="80">
        <f t="shared" si="137"/>
        <v>0</v>
      </c>
      <c r="BD85" s="80">
        <f t="shared" si="137"/>
        <v>0</v>
      </c>
      <c r="BE85" s="80">
        <f t="shared" si="137"/>
        <v>0</v>
      </c>
      <c r="BF85" s="80">
        <f t="shared" si="137"/>
        <v>0</v>
      </c>
      <c r="BG85" s="80">
        <f t="shared" si="137"/>
        <v>0</v>
      </c>
      <c r="BH85" s="80">
        <f t="shared" si="137"/>
        <v>0</v>
      </c>
      <c r="BI85" s="80">
        <f t="shared" si="137"/>
        <v>0</v>
      </c>
      <c r="BJ85" s="80">
        <f t="shared" si="137"/>
        <v>0</v>
      </c>
      <c r="BK85" s="80">
        <f t="shared" si="138"/>
        <v>0</v>
      </c>
      <c r="BL85" s="80">
        <f t="shared" si="138"/>
        <v>0</v>
      </c>
      <c r="BM85" s="80">
        <f t="shared" si="138"/>
        <v>0</v>
      </c>
      <c r="BN85" s="80">
        <f t="shared" si="138"/>
        <v>0</v>
      </c>
      <c r="BO85" s="80">
        <f t="shared" si="138"/>
        <v>0</v>
      </c>
      <c r="BP85" s="80">
        <f t="shared" si="138"/>
        <v>0</v>
      </c>
      <c r="BQ85" s="80">
        <f t="shared" si="138"/>
        <v>0</v>
      </c>
      <c r="BR85" s="80">
        <f t="shared" si="138"/>
        <v>0</v>
      </c>
      <c r="BS85" s="80">
        <f t="shared" si="138"/>
        <v>0</v>
      </c>
      <c r="BT85" s="80">
        <f t="shared" si="138"/>
        <v>0</v>
      </c>
      <c r="BU85" s="80">
        <f t="shared" si="138"/>
        <v>0</v>
      </c>
      <c r="BV85" s="80">
        <f t="shared" si="138"/>
        <v>0</v>
      </c>
      <c r="BW85" s="80">
        <f t="shared" si="138"/>
        <v>0</v>
      </c>
      <c r="BX85" s="80">
        <f t="shared" si="138"/>
        <v>0</v>
      </c>
      <c r="BY85" s="80">
        <f t="shared" si="138"/>
        <v>0</v>
      </c>
      <c r="BZ85" s="80">
        <f t="shared" si="138"/>
        <v>0</v>
      </c>
      <c r="CA85" s="80">
        <f t="shared" si="131"/>
        <v>0</v>
      </c>
      <c r="CB85" s="80">
        <f t="shared" si="131"/>
        <v>0</v>
      </c>
      <c r="CC85" s="80">
        <f t="shared" si="131"/>
        <v>0</v>
      </c>
      <c r="CD85" s="80">
        <f t="shared" si="131"/>
        <v>0</v>
      </c>
      <c r="CE85" s="80">
        <f t="shared" si="131"/>
        <v>0</v>
      </c>
      <c r="CF85" s="80">
        <f t="shared" si="131"/>
        <v>0</v>
      </c>
      <c r="CG85" s="80">
        <f t="shared" si="131"/>
        <v>0</v>
      </c>
      <c r="CH85" s="80">
        <f t="shared" si="131"/>
        <v>0</v>
      </c>
      <c r="CI85" s="80">
        <f t="shared" si="131"/>
        <v>0</v>
      </c>
      <c r="CJ85" s="80">
        <f t="shared" si="131"/>
        <v>0</v>
      </c>
      <c r="CK85" s="80">
        <f t="shared" si="131"/>
        <v>0</v>
      </c>
      <c r="CL85" s="80">
        <f t="shared" si="131"/>
        <v>0</v>
      </c>
      <c r="CM85" s="80">
        <f t="shared" si="131"/>
        <v>0</v>
      </c>
      <c r="CN85" s="80">
        <f t="shared" si="131"/>
        <v>0</v>
      </c>
      <c r="CO85" s="80">
        <f t="shared" si="131"/>
        <v>0</v>
      </c>
      <c r="CP85" s="80">
        <f t="shared" ref="CP85:DE100" si="148">IF(CP$4&lt;$E85,0,IF(CP$4&lt;$K85,$I85/$C$10,IF(CP$4&lt;$L85,$J85,0)))</f>
        <v>0</v>
      </c>
      <c r="CQ85" s="80">
        <f t="shared" si="148"/>
        <v>0</v>
      </c>
      <c r="CR85" s="80">
        <f t="shared" si="148"/>
        <v>0</v>
      </c>
      <c r="CS85" s="80">
        <f t="shared" si="148"/>
        <v>0</v>
      </c>
      <c r="CT85" s="80">
        <f t="shared" si="148"/>
        <v>0</v>
      </c>
      <c r="CU85" s="80">
        <f t="shared" si="148"/>
        <v>0</v>
      </c>
      <c r="CV85" s="80">
        <f t="shared" si="148"/>
        <v>0</v>
      </c>
      <c r="CW85" s="80">
        <f t="shared" si="148"/>
        <v>0</v>
      </c>
      <c r="CX85" s="80">
        <f t="shared" si="148"/>
        <v>0</v>
      </c>
      <c r="CY85" s="80">
        <f t="shared" si="148"/>
        <v>0</v>
      </c>
      <c r="CZ85" s="80">
        <f t="shared" si="148"/>
        <v>0</v>
      </c>
      <c r="DA85" s="80">
        <f t="shared" si="148"/>
        <v>0</v>
      </c>
      <c r="DB85" s="80">
        <f t="shared" si="148"/>
        <v>0</v>
      </c>
      <c r="DC85" s="80">
        <f t="shared" si="148"/>
        <v>0</v>
      </c>
      <c r="DD85" s="80">
        <f t="shared" si="148"/>
        <v>0</v>
      </c>
      <c r="DE85" s="80">
        <f t="shared" si="148"/>
        <v>0</v>
      </c>
      <c r="DF85" s="80">
        <f t="shared" si="132"/>
        <v>0</v>
      </c>
      <c r="DG85" s="80">
        <f t="shared" si="132"/>
        <v>0</v>
      </c>
      <c r="DH85" s="80">
        <f t="shared" si="132"/>
        <v>0</v>
      </c>
      <c r="DI85" s="80">
        <f t="shared" si="132"/>
        <v>0</v>
      </c>
      <c r="DJ85" s="80">
        <f t="shared" si="132"/>
        <v>0</v>
      </c>
      <c r="DK85" s="80">
        <f t="shared" si="132"/>
        <v>0</v>
      </c>
      <c r="DL85" s="80">
        <f t="shared" si="132"/>
        <v>0</v>
      </c>
      <c r="DM85" s="80">
        <f t="shared" si="132"/>
        <v>0</v>
      </c>
      <c r="DN85" s="80">
        <f t="shared" si="132"/>
        <v>0</v>
      </c>
      <c r="DO85" s="80">
        <f t="shared" si="132"/>
        <v>0</v>
      </c>
      <c r="DP85" s="80">
        <f t="shared" si="132"/>
        <v>0</v>
      </c>
      <c r="DQ85" s="80">
        <f t="shared" si="132"/>
        <v>0</v>
      </c>
      <c r="DR85" s="80">
        <f t="shared" si="132"/>
        <v>0</v>
      </c>
      <c r="DS85" s="80">
        <f t="shared" si="132"/>
        <v>0</v>
      </c>
      <c r="DT85" s="80">
        <f t="shared" si="132"/>
        <v>0</v>
      </c>
      <c r="DU85" s="80">
        <f t="shared" ref="DU85:EJ101" si="149">IF(DU$4&lt;$E85,0,IF(DU$4&lt;$K85,$I85/$C$10,IF(DU$4&lt;$L85,$J85,0)))</f>
        <v>0</v>
      </c>
      <c r="DV85" s="80">
        <f t="shared" si="149"/>
        <v>0</v>
      </c>
      <c r="DW85" s="80">
        <f t="shared" si="149"/>
        <v>0</v>
      </c>
      <c r="DX85" s="80">
        <f t="shared" si="149"/>
        <v>0</v>
      </c>
      <c r="DY85" s="80">
        <f t="shared" si="149"/>
        <v>0</v>
      </c>
      <c r="DZ85" s="80">
        <f t="shared" si="149"/>
        <v>0</v>
      </c>
      <c r="EA85" s="80">
        <f t="shared" si="149"/>
        <v>0</v>
      </c>
      <c r="EB85" s="80">
        <f t="shared" si="149"/>
        <v>0</v>
      </c>
      <c r="EC85" s="80">
        <f t="shared" si="149"/>
        <v>0</v>
      </c>
      <c r="ED85" s="80">
        <f t="shared" si="149"/>
        <v>0</v>
      </c>
      <c r="EE85" s="80">
        <f t="shared" si="149"/>
        <v>0</v>
      </c>
      <c r="EF85" s="80">
        <f t="shared" si="149"/>
        <v>0</v>
      </c>
      <c r="EG85" s="80">
        <f t="shared" si="149"/>
        <v>0</v>
      </c>
      <c r="EH85" s="80">
        <f t="shared" si="149"/>
        <v>0</v>
      </c>
      <c r="EI85" s="80">
        <f t="shared" si="149"/>
        <v>0</v>
      </c>
      <c r="EJ85" s="80">
        <f t="shared" si="149"/>
        <v>0</v>
      </c>
      <c r="EK85" s="80">
        <f t="shared" ref="EK85:EZ100" si="150">IF(EK$4&lt;$E85,0,IF(EK$4&lt;$K85,$I85/$C$10,IF(EK$4&lt;$L85,$J85,0)))</f>
        <v>0</v>
      </c>
      <c r="EL85" s="80">
        <f t="shared" si="150"/>
        <v>0</v>
      </c>
      <c r="EM85" s="80">
        <f t="shared" si="150"/>
        <v>0</v>
      </c>
      <c r="EN85" s="80">
        <f t="shared" si="150"/>
        <v>0</v>
      </c>
      <c r="EO85" s="80">
        <f t="shared" si="150"/>
        <v>0</v>
      </c>
      <c r="EP85" s="80">
        <f t="shared" si="150"/>
        <v>0</v>
      </c>
      <c r="EQ85" s="80">
        <f t="shared" si="150"/>
        <v>0</v>
      </c>
      <c r="ER85" s="80">
        <f t="shared" si="150"/>
        <v>0</v>
      </c>
      <c r="ES85" s="80">
        <f t="shared" si="150"/>
        <v>0</v>
      </c>
      <c r="ET85" s="80">
        <f t="shared" si="150"/>
        <v>0</v>
      </c>
      <c r="EU85" s="80">
        <f t="shared" si="150"/>
        <v>0</v>
      </c>
      <c r="EV85" s="80">
        <f t="shared" si="150"/>
        <v>0</v>
      </c>
      <c r="EW85" s="80">
        <f t="shared" si="150"/>
        <v>0</v>
      </c>
      <c r="EX85" s="80">
        <f t="shared" si="150"/>
        <v>0</v>
      </c>
      <c r="EY85" s="80">
        <f t="shared" si="150"/>
        <v>0</v>
      </c>
      <c r="EZ85" s="80">
        <f t="shared" si="150"/>
        <v>0</v>
      </c>
      <c r="FA85" s="80">
        <f t="shared" ref="FA85:FP100" si="151">IF(FA$4&lt;$E85,0,IF(FA$4&lt;$K85,$I85/$C$10,IF(FA$4&lt;$L85,$J85,0)))</f>
        <v>0</v>
      </c>
      <c r="FB85" s="80">
        <f t="shared" si="151"/>
        <v>0</v>
      </c>
      <c r="FC85" s="80">
        <f t="shared" si="151"/>
        <v>0</v>
      </c>
      <c r="FD85" s="80">
        <f t="shared" si="151"/>
        <v>0</v>
      </c>
      <c r="FE85" s="80">
        <f t="shared" si="151"/>
        <v>0</v>
      </c>
      <c r="FF85" s="80">
        <f t="shared" si="151"/>
        <v>0</v>
      </c>
      <c r="FG85" s="80">
        <f t="shared" si="151"/>
        <v>0</v>
      </c>
      <c r="FH85" s="80">
        <f t="shared" si="151"/>
        <v>0</v>
      </c>
      <c r="FI85" s="80">
        <f t="shared" si="151"/>
        <v>0</v>
      </c>
      <c r="FJ85" s="80">
        <f t="shared" si="151"/>
        <v>0</v>
      </c>
      <c r="FK85" s="80">
        <f t="shared" si="151"/>
        <v>0</v>
      </c>
      <c r="FL85" s="80">
        <f t="shared" si="151"/>
        <v>0</v>
      </c>
      <c r="FM85" s="80">
        <f t="shared" si="151"/>
        <v>0</v>
      </c>
      <c r="FN85" s="80">
        <f t="shared" si="151"/>
        <v>0</v>
      </c>
      <c r="FO85" s="80">
        <f t="shared" si="151"/>
        <v>0</v>
      </c>
      <c r="FP85" s="80">
        <f t="shared" si="151"/>
        <v>0</v>
      </c>
      <c r="FQ85" s="80">
        <f t="shared" si="133"/>
        <v>0</v>
      </c>
      <c r="FR85" s="80">
        <f t="shared" si="133"/>
        <v>0</v>
      </c>
      <c r="FS85" s="80">
        <f t="shared" si="133"/>
        <v>0</v>
      </c>
      <c r="FT85" s="80">
        <f t="shared" si="133"/>
        <v>0</v>
      </c>
      <c r="FU85" s="80">
        <f t="shared" si="133"/>
        <v>0</v>
      </c>
      <c r="FV85" s="80">
        <f t="shared" si="133"/>
        <v>0</v>
      </c>
      <c r="FW85" s="80">
        <f t="shared" si="133"/>
        <v>0</v>
      </c>
      <c r="FX85" s="80">
        <f t="shared" si="133"/>
        <v>0</v>
      </c>
      <c r="FY85" s="80">
        <f t="shared" si="133"/>
        <v>0</v>
      </c>
      <c r="FZ85" s="80">
        <f t="shared" si="139"/>
        <v>0</v>
      </c>
      <c r="GA85" s="80">
        <f t="shared" si="139"/>
        <v>0</v>
      </c>
      <c r="GB85" s="80">
        <f t="shared" si="139"/>
        <v>0</v>
      </c>
      <c r="GC85" s="80">
        <f t="shared" si="139"/>
        <v>0</v>
      </c>
      <c r="GD85" s="80">
        <f t="shared" si="139"/>
        <v>0</v>
      </c>
      <c r="GE85" s="80">
        <f t="shared" si="139"/>
        <v>0</v>
      </c>
      <c r="GF85" s="80">
        <f t="shared" si="139"/>
        <v>0</v>
      </c>
      <c r="GG85" s="80">
        <f t="shared" si="139"/>
        <v>0</v>
      </c>
      <c r="GH85" s="80">
        <f t="shared" si="139"/>
        <v>0</v>
      </c>
      <c r="GI85" s="80">
        <f t="shared" si="139"/>
        <v>0</v>
      </c>
      <c r="GJ85" s="80">
        <f t="shared" si="139"/>
        <v>0</v>
      </c>
      <c r="GK85" s="80">
        <f t="shared" si="139"/>
        <v>0</v>
      </c>
      <c r="GL85" s="80">
        <f t="shared" si="139"/>
        <v>0</v>
      </c>
      <c r="GM85" s="80">
        <f t="shared" si="139"/>
        <v>0</v>
      </c>
      <c r="GN85" s="80">
        <f t="shared" si="139"/>
        <v>0</v>
      </c>
      <c r="GO85" s="80">
        <f t="shared" si="139"/>
        <v>0</v>
      </c>
      <c r="GP85" s="80">
        <f t="shared" si="146"/>
        <v>0</v>
      </c>
      <c r="GQ85" s="80">
        <f t="shared" si="146"/>
        <v>0</v>
      </c>
      <c r="GR85" s="80">
        <f t="shared" si="146"/>
        <v>0</v>
      </c>
      <c r="GS85" s="80">
        <f t="shared" si="146"/>
        <v>0</v>
      </c>
      <c r="GT85" s="80">
        <f t="shared" si="146"/>
        <v>0</v>
      </c>
      <c r="GU85" s="80">
        <f t="shared" si="146"/>
        <v>0</v>
      </c>
      <c r="GV85" s="80">
        <f t="shared" si="146"/>
        <v>0</v>
      </c>
      <c r="GW85" s="80">
        <f t="shared" si="146"/>
        <v>0</v>
      </c>
      <c r="GX85" s="80">
        <f t="shared" si="146"/>
        <v>0</v>
      </c>
      <c r="GY85" s="80">
        <f t="shared" si="146"/>
        <v>0</v>
      </c>
      <c r="GZ85" s="80">
        <f t="shared" si="146"/>
        <v>0</v>
      </c>
      <c r="HA85" s="80">
        <f t="shared" si="146"/>
        <v>0</v>
      </c>
      <c r="HB85" s="80">
        <f t="shared" si="146"/>
        <v>0</v>
      </c>
      <c r="HC85" s="80">
        <f t="shared" si="146"/>
        <v>0</v>
      </c>
      <c r="HD85" s="80">
        <f t="shared" si="146"/>
        <v>0</v>
      </c>
      <c r="HE85" s="80">
        <f t="shared" si="146"/>
        <v>0</v>
      </c>
      <c r="HF85" s="80">
        <f t="shared" si="114"/>
        <v>0</v>
      </c>
      <c r="HG85" s="80">
        <f t="shared" si="114"/>
        <v>0</v>
      </c>
      <c r="HH85" s="80">
        <f t="shared" si="114"/>
        <v>0</v>
      </c>
      <c r="HI85" s="80">
        <f t="shared" si="114"/>
        <v>0</v>
      </c>
      <c r="HJ85" s="80">
        <f t="shared" si="114"/>
        <v>0</v>
      </c>
      <c r="HK85" s="80">
        <f t="shared" si="114"/>
        <v>0</v>
      </c>
      <c r="HL85" s="80">
        <f t="shared" si="114"/>
        <v>0</v>
      </c>
      <c r="HM85" s="80">
        <f t="shared" si="114"/>
        <v>0</v>
      </c>
      <c r="HN85" s="80">
        <f t="shared" si="114"/>
        <v>0</v>
      </c>
      <c r="HO85" s="80">
        <f t="shared" si="114"/>
        <v>0</v>
      </c>
      <c r="HP85" s="80">
        <f t="shared" si="114"/>
        <v>0</v>
      </c>
      <c r="HQ85" s="80">
        <f t="shared" si="122"/>
        <v>0</v>
      </c>
      <c r="HR85" s="80">
        <f t="shared" si="122"/>
        <v>0</v>
      </c>
      <c r="HS85" s="80">
        <f t="shared" si="122"/>
        <v>0</v>
      </c>
      <c r="HT85" s="80">
        <f t="shared" si="122"/>
        <v>0</v>
      </c>
      <c r="HU85" s="80">
        <f t="shared" si="122"/>
        <v>0</v>
      </c>
      <c r="HV85" s="80">
        <f t="shared" si="122"/>
        <v>0</v>
      </c>
      <c r="HW85" s="80">
        <f t="shared" si="122"/>
        <v>0</v>
      </c>
      <c r="HX85" s="80">
        <f t="shared" si="122"/>
        <v>0</v>
      </c>
      <c r="HY85" s="80">
        <f t="shared" si="122"/>
        <v>0</v>
      </c>
      <c r="HZ85" s="80">
        <f t="shared" si="122"/>
        <v>0</v>
      </c>
      <c r="IA85" s="80">
        <f t="shared" si="122"/>
        <v>0</v>
      </c>
      <c r="IB85" s="80">
        <f t="shared" si="116"/>
        <v>0</v>
      </c>
      <c r="IC85" s="80">
        <f t="shared" si="116"/>
        <v>0</v>
      </c>
      <c r="ID85" s="80">
        <f t="shared" si="116"/>
        <v>0</v>
      </c>
      <c r="IE85" s="80">
        <f t="shared" si="116"/>
        <v>0</v>
      </c>
      <c r="IF85" s="80">
        <f t="shared" si="116"/>
        <v>0</v>
      </c>
      <c r="IG85" s="80">
        <f t="shared" si="116"/>
        <v>0</v>
      </c>
      <c r="IH85" s="80">
        <f t="shared" si="116"/>
        <v>0</v>
      </c>
      <c r="II85" s="80">
        <f t="shared" si="145"/>
        <v>0</v>
      </c>
      <c r="IJ85" s="80">
        <f t="shared" si="145"/>
        <v>0</v>
      </c>
      <c r="IK85" s="80">
        <f t="shared" si="145"/>
        <v>0</v>
      </c>
      <c r="IL85" s="80">
        <f t="shared" si="145"/>
        <v>0</v>
      </c>
      <c r="IM85" s="80">
        <f t="shared" si="145"/>
        <v>0</v>
      </c>
      <c r="IN85" s="80">
        <f t="shared" si="145"/>
        <v>0</v>
      </c>
      <c r="IO85" s="80">
        <f t="shared" si="145"/>
        <v>0</v>
      </c>
      <c r="IP85" s="80">
        <f t="shared" si="145"/>
        <v>0</v>
      </c>
      <c r="IQ85" s="80">
        <f t="shared" si="145"/>
        <v>0</v>
      </c>
      <c r="IR85" s="80">
        <f t="shared" si="145"/>
        <v>0</v>
      </c>
      <c r="IS85" s="80">
        <f t="shared" si="145"/>
        <v>0</v>
      </c>
      <c r="IT85" s="80">
        <f t="shared" si="145"/>
        <v>0</v>
      </c>
      <c r="IU85" s="80">
        <f t="shared" si="145"/>
        <v>0</v>
      </c>
      <c r="IV85" s="80">
        <f t="shared" si="145"/>
        <v>0</v>
      </c>
      <c r="IW85" s="80">
        <f t="shared" si="145"/>
        <v>0</v>
      </c>
      <c r="IX85" s="80">
        <f t="shared" si="145"/>
        <v>0</v>
      </c>
      <c r="IY85" s="80">
        <f t="shared" si="145"/>
        <v>0</v>
      </c>
      <c r="IZ85" s="80">
        <f t="shared" si="145"/>
        <v>0</v>
      </c>
      <c r="JA85" s="80">
        <f t="shared" si="145"/>
        <v>0</v>
      </c>
      <c r="JB85" s="80">
        <f t="shared" si="145"/>
        <v>0</v>
      </c>
      <c r="JC85" s="80">
        <f t="shared" si="145"/>
        <v>0</v>
      </c>
      <c r="JD85" s="80">
        <f t="shared" si="143"/>
        <v>0</v>
      </c>
      <c r="JE85" s="80">
        <f t="shared" si="143"/>
        <v>0</v>
      </c>
      <c r="JF85" s="80">
        <f t="shared" si="143"/>
        <v>0</v>
      </c>
      <c r="JG85" s="80">
        <f t="shared" si="144"/>
        <v>0</v>
      </c>
      <c r="JH85" s="80">
        <f t="shared" si="144"/>
        <v>0</v>
      </c>
      <c r="JI85" s="80">
        <f t="shared" si="144"/>
        <v>0</v>
      </c>
    </row>
    <row r="86" spans="5:269" x14ac:dyDescent="0.25">
      <c r="E86">
        <f t="shared" si="134"/>
        <v>82</v>
      </c>
      <c r="F86">
        <f t="shared" si="124"/>
        <v>0</v>
      </c>
      <c r="G86">
        <f t="shared" si="135"/>
        <v>156</v>
      </c>
      <c r="H86" s="86">
        <f t="shared" si="125"/>
        <v>1</v>
      </c>
      <c r="I86" s="80">
        <f t="shared" si="126"/>
        <v>0</v>
      </c>
      <c r="J86" s="80">
        <f t="shared" si="140"/>
        <v>0</v>
      </c>
      <c r="K86">
        <f t="shared" si="127"/>
        <v>86</v>
      </c>
      <c r="L86">
        <f t="shared" si="128"/>
        <v>230</v>
      </c>
      <c r="M86">
        <f t="shared" si="136"/>
        <v>48245</v>
      </c>
      <c r="O86" s="80">
        <f t="shared" ref="O86:AD101" si="152">IF(O$4&lt;$E86,0,IF(O$4&lt;$K86,$I86/$C$10,IF(O$4&lt;$L86,$J86,0)))</f>
        <v>0</v>
      </c>
      <c r="P86" s="80">
        <f t="shared" si="152"/>
        <v>0</v>
      </c>
      <c r="Q86" s="80">
        <f t="shared" si="152"/>
        <v>0</v>
      </c>
      <c r="R86" s="80">
        <f t="shared" si="152"/>
        <v>0</v>
      </c>
      <c r="S86" s="80">
        <f t="shared" si="152"/>
        <v>0</v>
      </c>
      <c r="T86" s="80">
        <f t="shared" si="152"/>
        <v>0</v>
      </c>
      <c r="U86" s="80">
        <f t="shared" si="152"/>
        <v>0</v>
      </c>
      <c r="V86" s="80">
        <f t="shared" si="152"/>
        <v>0</v>
      </c>
      <c r="W86" s="80">
        <f t="shared" si="152"/>
        <v>0</v>
      </c>
      <c r="X86" s="80">
        <f t="shared" si="152"/>
        <v>0</v>
      </c>
      <c r="Y86" s="80">
        <f t="shared" si="152"/>
        <v>0</v>
      </c>
      <c r="Z86" s="80">
        <f t="shared" si="152"/>
        <v>0</v>
      </c>
      <c r="AA86" s="80">
        <f t="shared" si="152"/>
        <v>0</v>
      </c>
      <c r="AB86" s="80">
        <f t="shared" si="152"/>
        <v>0</v>
      </c>
      <c r="AC86" s="80">
        <f t="shared" si="152"/>
        <v>0</v>
      </c>
      <c r="AD86" s="80">
        <f t="shared" si="152"/>
        <v>0</v>
      </c>
      <c r="AE86" s="80">
        <f t="shared" si="142"/>
        <v>0</v>
      </c>
      <c r="AF86" s="80">
        <f t="shared" si="142"/>
        <v>0</v>
      </c>
      <c r="AG86" s="80">
        <f t="shared" si="142"/>
        <v>0</v>
      </c>
      <c r="AH86" s="80">
        <f t="shared" si="142"/>
        <v>0</v>
      </c>
      <c r="AI86" s="80">
        <f t="shared" si="142"/>
        <v>0</v>
      </c>
      <c r="AJ86" s="80">
        <f t="shared" si="142"/>
        <v>0</v>
      </c>
      <c r="AK86" s="80">
        <f t="shared" si="142"/>
        <v>0</v>
      </c>
      <c r="AL86" s="80">
        <f t="shared" si="142"/>
        <v>0</v>
      </c>
      <c r="AM86" s="80">
        <f t="shared" si="142"/>
        <v>0</v>
      </c>
      <c r="AN86" s="80">
        <f t="shared" si="142"/>
        <v>0</v>
      </c>
      <c r="AO86" s="80">
        <f t="shared" si="142"/>
        <v>0</v>
      </c>
      <c r="AP86" s="80">
        <f t="shared" si="142"/>
        <v>0</v>
      </c>
      <c r="AQ86" s="80">
        <f t="shared" si="142"/>
        <v>0</v>
      </c>
      <c r="AR86" s="80">
        <f t="shared" si="142"/>
        <v>0</v>
      </c>
      <c r="AS86" s="80">
        <f t="shared" si="142"/>
        <v>0</v>
      </c>
      <c r="AT86" s="80">
        <f t="shared" si="142"/>
        <v>0</v>
      </c>
      <c r="AU86" s="80">
        <f t="shared" si="137"/>
        <v>0</v>
      </c>
      <c r="AV86" s="80">
        <f t="shared" si="137"/>
        <v>0</v>
      </c>
      <c r="AW86" s="80">
        <f t="shared" si="137"/>
        <v>0</v>
      </c>
      <c r="AX86" s="80">
        <f t="shared" si="137"/>
        <v>0</v>
      </c>
      <c r="AY86" s="80">
        <f t="shared" si="137"/>
        <v>0</v>
      </c>
      <c r="AZ86" s="80">
        <f t="shared" si="137"/>
        <v>0</v>
      </c>
      <c r="BA86" s="80">
        <f t="shared" si="137"/>
        <v>0</v>
      </c>
      <c r="BB86" s="80">
        <f t="shared" si="137"/>
        <v>0</v>
      </c>
      <c r="BC86" s="80">
        <f t="shared" si="137"/>
        <v>0</v>
      </c>
      <c r="BD86" s="80">
        <f t="shared" si="137"/>
        <v>0</v>
      </c>
      <c r="BE86" s="80">
        <f t="shared" si="137"/>
        <v>0</v>
      </c>
      <c r="BF86" s="80">
        <f t="shared" si="137"/>
        <v>0</v>
      </c>
      <c r="BG86" s="80">
        <f t="shared" si="137"/>
        <v>0</v>
      </c>
      <c r="BH86" s="80">
        <f t="shared" si="137"/>
        <v>0</v>
      </c>
      <c r="BI86" s="80">
        <f t="shared" si="137"/>
        <v>0</v>
      </c>
      <c r="BJ86" s="80">
        <f t="shared" ref="BJ86" si="153">IF(BJ$4&lt;$E86,0,IF(BJ$4&lt;$K86,$I86/$C$10,IF(BJ$4&lt;$L86,$J86,0)))</f>
        <v>0</v>
      </c>
      <c r="BK86" s="80">
        <f t="shared" si="138"/>
        <v>0</v>
      </c>
      <c r="BL86" s="80">
        <f t="shared" si="138"/>
        <v>0</v>
      </c>
      <c r="BM86" s="80">
        <f t="shared" si="138"/>
        <v>0</v>
      </c>
      <c r="BN86" s="80">
        <f t="shared" si="138"/>
        <v>0</v>
      </c>
      <c r="BO86" s="80">
        <f t="shared" si="138"/>
        <v>0</v>
      </c>
      <c r="BP86" s="80">
        <f t="shared" si="138"/>
        <v>0</v>
      </c>
      <c r="BQ86" s="80">
        <f t="shared" si="138"/>
        <v>0</v>
      </c>
      <c r="BR86" s="80">
        <f t="shared" si="138"/>
        <v>0</v>
      </c>
      <c r="BS86" s="80">
        <f t="shared" si="138"/>
        <v>0</v>
      </c>
      <c r="BT86" s="80">
        <f t="shared" si="138"/>
        <v>0</v>
      </c>
      <c r="BU86" s="80">
        <f t="shared" si="138"/>
        <v>0</v>
      </c>
      <c r="BV86" s="80">
        <f t="shared" si="138"/>
        <v>0</v>
      </c>
      <c r="BW86" s="80">
        <f t="shared" si="138"/>
        <v>0</v>
      </c>
      <c r="BX86" s="80">
        <f t="shared" si="138"/>
        <v>0</v>
      </c>
      <c r="BY86" s="80">
        <f t="shared" si="138"/>
        <v>0</v>
      </c>
      <c r="BZ86" s="80">
        <f t="shared" ref="BZ86:CO102" si="154">IF(BZ$4&lt;$E86,0,IF(BZ$4&lt;$K86,$I86/$C$10,IF(BZ$4&lt;$L86,$J86,0)))</f>
        <v>0</v>
      </c>
      <c r="CA86" s="80">
        <f t="shared" si="154"/>
        <v>0</v>
      </c>
      <c r="CB86" s="80">
        <f t="shared" si="154"/>
        <v>0</v>
      </c>
      <c r="CC86" s="80">
        <f t="shared" si="154"/>
        <v>0</v>
      </c>
      <c r="CD86" s="80">
        <f t="shared" si="154"/>
        <v>0</v>
      </c>
      <c r="CE86" s="80">
        <f t="shared" si="154"/>
        <v>0</v>
      </c>
      <c r="CF86" s="80">
        <f t="shared" si="154"/>
        <v>0</v>
      </c>
      <c r="CG86" s="80">
        <f t="shared" si="154"/>
        <v>0</v>
      </c>
      <c r="CH86" s="80">
        <f t="shared" si="154"/>
        <v>0</v>
      </c>
      <c r="CI86" s="80">
        <f t="shared" si="154"/>
        <v>0</v>
      </c>
      <c r="CJ86" s="80">
        <f t="shared" si="154"/>
        <v>0</v>
      </c>
      <c r="CK86" s="80">
        <f t="shared" si="154"/>
        <v>0</v>
      </c>
      <c r="CL86" s="80">
        <f t="shared" si="154"/>
        <v>0</v>
      </c>
      <c r="CM86" s="80">
        <f t="shared" si="154"/>
        <v>0</v>
      </c>
      <c r="CN86" s="80">
        <f t="shared" si="154"/>
        <v>0</v>
      </c>
      <c r="CO86" s="80">
        <f t="shared" si="154"/>
        <v>0</v>
      </c>
      <c r="CP86" s="80">
        <f t="shared" si="148"/>
        <v>0</v>
      </c>
      <c r="CQ86" s="80">
        <f t="shared" si="148"/>
        <v>0</v>
      </c>
      <c r="CR86" s="80">
        <f t="shared" si="148"/>
        <v>0</v>
      </c>
      <c r="CS86" s="80">
        <f t="shared" si="148"/>
        <v>0</v>
      </c>
      <c r="CT86" s="80">
        <f t="shared" si="148"/>
        <v>0</v>
      </c>
      <c r="CU86" s="80">
        <f t="shared" si="148"/>
        <v>0</v>
      </c>
      <c r="CV86" s="80">
        <f t="shared" si="148"/>
        <v>0</v>
      </c>
      <c r="CW86" s="80">
        <f t="shared" si="148"/>
        <v>0</v>
      </c>
      <c r="CX86" s="80">
        <f t="shared" si="148"/>
        <v>0</v>
      </c>
      <c r="CY86" s="80">
        <f t="shared" si="148"/>
        <v>0</v>
      </c>
      <c r="CZ86" s="80">
        <f t="shared" si="148"/>
        <v>0</v>
      </c>
      <c r="DA86" s="80">
        <f t="shared" si="148"/>
        <v>0</v>
      </c>
      <c r="DB86" s="80">
        <f t="shared" si="148"/>
        <v>0</v>
      </c>
      <c r="DC86" s="80">
        <f t="shared" si="148"/>
        <v>0</v>
      </c>
      <c r="DD86" s="80">
        <f t="shared" si="148"/>
        <v>0</v>
      </c>
      <c r="DE86" s="80">
        <f t="shared" si="148"/>
        <v>0</v>
      </c>
      <c r="DF86" s="80">
        <f t="shared" ref="DF86:DU101" si="155">IF(DF$4&lt;$E86,0,IF(DF$4&lt;$K86,$I86/$C$10,IF(DF$4&lt;$L86,$J86,0)))</f>
        <v>0</v>
      </c>
      <c r="DG86" s="80">
        <f t="shared" si="155"/>
        <v>0</v>
      </c>
      <c r="DH86" s="80">
        <f t="shared" si="155"/>
        <v>0</v>
      </c>
      <c r="DI86" s="80">
        <f t="shared" si="155"/>
        <v>0</v>
      </c>
      <c r="DJ86" s="80">
        <f t="shared" si="155"/>
        <v>0</v>
      </c>
      <c r="DK86" s="80">
        <f t="shared" si="155"/>
        <v>0</v>
      </c>
      <c r="DL86" s="80">
        <f t="shared" si="155"/>
        <v>0</v>
      </c>
      <c r="DM86" s="80">
        <f t="shared" si="155"/>
        <v>0</v>
      </c>
      <c r="DN86" s="80">
        <f t="shared" si="155"/>
        <v>0</v>
      </c>
      <c r="DO86" s="80">
        <f t="shared" si="155"/>
        <v>0</v>
      </c>
      <c r="DP86" s="80">
        <f t="shared" si="155"/>
        <v>0</v>
      </c>
      <c r="DQ86" s="80">
        <f t="shared" si="155"/>
        <v>0</v>
      </c>
      <c r="DR86" s="80">
        <f t="shared" si="155"/>
        <v>0</v>
      </c>
      <c r="DS86" s="80">
        <f t="shared" si="155"/>
        <v>0</v>
      </c>
      <c r="DT86" s="80">
        <f t="shared" si="155"/>
        <v>0</v>
      </c>
      <c r="DU86" s="80">
        <f t="shared" si="155"/>
        <v>0</v>
      </c>
      <c r="DV86" s="80">
        <f t="shared" si="149"/>
        <v>0</v>
      </c>
      <c r="DW86" s="80">
        <f t="shared" si="149"/>
        <v>0</v>
      </c>
      <c r="DX86" s="80">
        <f t="shared" si="149"/>
        <v>0</v>
      </c>
      <c r="DY86" s="80">
        <f t="shared" si="149"/>
        <v>0</v>
      </c>
      <c r="DZ86" s="80">
        <f t="shared" si="149"/>
        <v>0</v>
      </c>
      <c r="EA86" s="80">
        <f t="shared" si="149"/>
        <v>0</v>
      </c>
      <c r="EB86" s="80">
        <f t="shared" si="149"/>
        <v>0</v>
      </c>
      <c r="EC86" s="80">
        <f t="shared" si="149"/>
        <v>0</v>
      </c>
      <c r="ED86" s="80">
        <f t="shared" si="149"/>
        <v>0</v>
      </c>
      <c r="EE86" s="80">
        <f t="shared" si="149"/>
        <v>0</v>
      </c>
      <c r="EF86" s="80">
        <f t="shared" si="149"/>
        <v>0</v>
      </c>
      <c r="EG86" s="80">
        <f t="shared" si="149"/>
        <v>0</v>
      </c>
      <c r="EH86" s="80">
        <f t="shared" si="149"/>
        <v>0</v>
      </c>
      <c r="EI86" s="80">
        <f t="shared" si="149"/>
        <v>0</v>
      </c>
      <c r="EJ86" s="80">
        <f t="shared" si="149"/>
        <v>0</v>
      </c>
      <c r="EK86" s="80">
        <f t="shared" si="150"/>
        <v>0</v>
      </c>
      <c r="EL86" s="80">
        <f t="shared" si="150"/>
        <v>0</v>
      </c>
      <c r="EM86" s="80">
        <f t="shared" si="150"/>
        <v>0</v>
      </c>
      <c r="EN86" s="80">
        <f t="shared" si="150"/>
        <v>0</v>
      </c>
      <c r="EO86" s="80">
        <f t="shared" si="150"/>
        <v>0</v>
      </c>
      <c r="EP86" s="80">
        <f t="shared" si="150"/>
        <v>0</v>
      </c>
      <c r="EQ86" s="80">
        <f t="shared" si="150"/>
        <v>0</v>
      </c>
      <c r="ER86" s="80">
        <f t="shared" si="150"/>
        <v>0</v>
      </c>
      <c r="ES86" s="80">
        <f t="shared" si="150"/>
        <v>0</v>
      </c>
      <c r="ET86" s="80">
        <f t="shared" si="150"/>
        <v>0</v>
      </c>
      <c r="EU86" s="80">
        <f t="shared" si="150"/>
        <v>0</v>
      </c>
      <c r="EV86" s="80">
        <f t="shared" si="150"/>
        <v>0</v>
      </c>
      <c r="EW86" s="80">
        <f t="shared" si="150"/>
        <v>0</v>
      </c>
      <c r="EX86" s="80">
        <f t="shared" si="150"/>
        <v>0</v>
      </c>
      <c r="EY86" s="80">
        <f t="shared" si="150"/>
        <v>0</v>
      </c>
      <c r="EZ86" s="80">
        <f t="shared" si="150"/>
        <v>0</v>
      </c>
      <c r="FA86" s="80">
        <f t="shared" si="151"/>
        <v>0</v>
      </c>
      <c r="FB86" s="80">
        <f t="shared" si="151"/>
        <v>0</v>
      </c>
      <c r="FC86" s="80">
        <f t="shared" si="151"/>
        <v>0</v>
      </c>
      <c r="FD86" s="80">
        <f t="shared" si="151"/>
        <v>0</v>
      </c>
      <c r="FE86" s="80">
        <f t="shared" si="151"/>
        <v>0</v>
      </c>
      <c r="FF86" s="80">
        <f t="shared" si="151"/>
        <v>0</v>
      </c>
      <c r="FG86" s="80">
        <f t="shared" si="151"/>
        <v>0</v>
      </c>
      <c r="FH86" s="80">
        <f t="shared" si="151"/>
        <v>0</v>
      </c>
      <c r="FI86" s="80">
        <f t="shared" si="151"/>
        <v>0</v>
      </c>
      <c r="FJ86" s="80">
        <f t="shared" si="151"/>
        <v>0</v>
      </c>
      <c r="FK86" s="80">
        <f t="shared" si="151"/>
        <v>0</v>
      </c>
      <c r="FL86" s="80">
        <f t="shared" si="151"/>
        <v>0</v>
      </c>
      <c r="FM86" s="80">
        <f t="shared" si="151"/>
        <v>0</v>
      </c>
      <c r="FN86" s="80">
        <f t="shared" si="151"/>
        <v>0</v>
      </c>
      <c r="FO86" s="80">
        <f t="shared" si="151"/>
        <v>0</v>
      </c>
      <c r="FP86" s="80">
        <f t="shared" si="151"/>
        <v>0</v>
      </c>
      <c r="FQ86" s="80">
        <f t="shared" ref="FQ86:GF101" si="156">IF(FQ$4&lt;$E86,0,IF(FQ$4&lt;$K86,$I86/$C$10,IF(FQ$4&lt;$L86,$J86,0)))</f>
        <v>0</v>
      </c>
      <c r="FR86" s="80">
        <f t="shared" si="156"/>
        <v>0</v>
      </c>
      <c r="FS86" s="80">
        <f t="shared" si="156"/>
        <v>0</v>
      </c>
      <c r="FT86" s="80">
        <f t="shared" si="156"/>
        <v>0</v>
      </c>
      <c r="FU86" s="80">
        <f t="shared" si="156"/>
        <v>0</v>
      </c>
      <c r="FV86" s="80">
        <f t="shared" si="156"/>
        <v>0</v>
      </c>
      <c r="FW86" s="80">
        <f t="shared" si="156"/>
        <v>0</v>
      </c>
      <c r="FX86" s="80">
        <f t="shared" si="156"/>
        <v>0</v>
      </c>
      <c r="FY86" s="80">
        <f t="shared" si="156"/>
        <v>0</v>
      </c>
      <c r="FZ86" s="80">
        <f t="shared" si="156"/>
        <v>0</v>
      </c>
      <c r="GA86" s="80">
        <f t="shared" si="156"/>
        <v>0</v>
      </c>
      <c r="GB86" s="80">
        <f t="shared" si="156"/>
        <v>0</v>
      </c>
      <c r="GC86" s="80">
        <f t="shared" si="156"/>
        <v>0</v>
      </c>
      <c r="GD86" s="80">
        <f t="shared" si="156"/>
        <v>0</v>
      </c>
      <c r="GE86" s="80">
        <f t="shared" si="156"/>
        <v>0</v>
      </c>
      <c r="GF86" s="80">
        <f t="shared" si="139"/>
        <v>0</v>
      </c>
      <c r="GG86" s="80">
        <f t="shared" si="139"/>
        <v>0</v>
      </c>
      <c r="GH86" s="80">
        <f t="shared" si="139"/>
        <v>0</v>
      </c>
      <c r="GI86" s="80">
        <f t="shared" si="139"/>
        <v>0</v>
      </c>
      <c r="GJ86" s="80">
        <f t="shared" si="139"/>
        <v>0</v>
      </c>
      <c r="GK86" s="80">
        <f t="shared" si="139"/>
        <v>0</v>
      </c>
      <c r="GL86" s="80">
        <f t="shared" si="139"/>
        <v>0</v>
      </c>
      <c r="GM86" s="80">
        <f t="shared" si="139"/>
        <v>0</v>
      </c>
      <c r="GN86" s="80">
        <f t="shared" si="139"/>
        <v>0</v>
      </c>
      <c r="GO86" s="80">
        <f t="shared" si="139"/>
        <v>0</v>
      </c>
      <c r="GP86" s="80">
        <f t="shared" si="146"/>
        <v>0</v>
      </c>
      <c r="GQ86" s="80">
        <f t="shared" si="146"/>
        <v>0</v>
      </c>
      <c r="GR86" s="80">
        <f t="shared" si="146"/>
        <v>0</v>
      </c>
      <c r="GS86" s="80">
        <f t="shared" si="146"/>
        <v>0</v>
      </c>
      <c r="GT86" s="80">
        <f t="shared" si="146"/>
        <v>0</v>
      </c>
      <c r="GU86" s="80">
        <f t="shared" si="146"/>
        <v>0</v>
      </c>
      <c r="GV86" s="80">
        <f t="shared" si="146"/>
        <v>0</v>
      </c>
      <c r="GW86" s="80">
        <f t="shared" si="146"/>
        <v>0</v>
      </c>
      <c r="GX86" s="80">
        <f t="shared" si="146"/>
        <v>0</v>
      </c>
      <c r="GY86" s="80">
        <f t="shared" si="146"/>
        <v>0</v>
      </c>
      <c r="GZ86" s="80">
        <f t="shared" si="146"/>
        <v>0</v>
      </c>
      <c r="HA86" s="80">
        <f t="shared" si="146"/>
        <v>0</v>
      </c>
      <c r="HB86" s="80">
        <f t="shared" si="146"/>
        <v>0</v>
      </c>
      <c r="HC86" s="80">
        <f t="shared" si="146"/>
        <v>0</v>
      </c>
      <c r="HD86" s="80">
        <f t="shared" si="146"/>
        <v>0</v>
      </c>
      <c r="HE86" s="80">
        <f t="shared" si="146"/>
        <v>0</v>
      </c>
      <c r="HF86" s="80">
        <f t="shared" si="114"/>
        <v>0</v>
      </c>
      <c r="HG86" s="80">
        <f t="shared" si="114"/>
        <v>0</v>
      </c>
      <c r="HH86" s="80">
        <f t="shared" si="114"/>
        <v>0</v>
      </c>
      <c r="HI86" s="80">
        <f t="shared" ref="HI86:HR86" si="157">IF(HI$4&lt;$E86,0,IF(HI$4&lt;$K86,$I86/$C$10,IF(HI$4&lt;$L86,$J86,0)))</f>
        <v>0</v>
      </c>
      <c r="HJ86" s="80">
        <f t="shared" si="157"/>
        <v>0</v>
      </c>
      <c r="HK86" s="80">
        <f t="shared" si="157"/>
        <v>0</v>
      </c>
      <c r="HL86" s="80">
        <f t="shared" si="157"/>
        <v>0</v>
      </c>
      <c r="HM86" s="80">
        <f t="shared" si="157"/>
        <v>0</v>
      </c>
      <c r="HN86" s="80">
        <f t="shared" si="157"/>
        <v>0</v>
      </c>
      <c r="HO86" s="80">
        <f t="shared" si="157"/>
        <v>0</v>
      </c>
      <c r="HP86" s="80">
        <f t="shared" si="157"/>
        <v>0</v>
      </c>
      <c r="HQ86" s="80">
        <f t="shared" si="157"/>
        <v>0</v>
      </c>
      <c r="HR86" s="80">
        <f t="shared" si="157"/>
        <v>0</v>
      </c>
      <c r="HS86" s="80">
        <f t="shared" si="122"/>
        <v>0</v>
      </c>
      <c r="HT86" s="80">
        <f t="shared" si="122"/>
        <v>0</v>
      </c>
      <c r="HU86" s="80">
        <f t="shared" si="122"/>
        <v>0</v>
      </c>
      <c r="HV86" s="80">
        <f t="shared" si="122"/>
        <v>0</v>
      </c>
      <c r="HW86" s="80">
        <f t="shared" si="122"/>
        <v>0</v>
      </c>
      <c r="HX86" s="80">
        <f t="shared" si="122"/>
        <v>0</v>
      </c>
      <c r="HY86" s="80">
        <f t="shared" si="122"/>
        <v>0</v>
      </c>
      <c r="HZ86" s="80">
        <f t="shared" si="122"/>
        <v>0</v>
      </c>
      <c r="IA86" s="80">
        <f t="shared" si="122"/>
        <v>0</v>
      </c>
      <c r="IB86" s="80">
        <f t="shared" si="122"/>
        <v>0</v>
      </c>
      <c r="IC86" s="80">
        <f t="shared" si="122"/>
        <v>0</v>
      </c>
      <c r="ID86" s="80">
        <f t="shared" si="122"/>
        <v>0</v>
      </c>
      <c r="IE86" s="80">
        <f t="shared" si="122"/>
        <v>0</v>
      </c>
      <c r="IF86" s="80">
        <f t="shared" si="122"/>
        <v>0</v>
      </c>
      <c r="IG86" s="80">
        <f t="shared" si="116"/>
        <v>0</v>
      </c>
      <c r="IH86" s="80">
        <f t="shared" si="116"/>
        <v>0</v>
      </c>
      <c r="II86" s="80">
        <f t="shared" si="145"/>
        <v>0</v>
      </c>
      <c r="IJ86" s="80">
        <f t="shared" si="145"/>
        <v>0</v>
      </c>
      <c r="IK86" s="80">
        <f t="shared" si="145"/>
        <v>0</v>
      </c>
      <c r="IL86" s="80">
        <f t="shared" si="145"/>
        <v>0</v>
      </c>
      <c r="IM86" s="80">
        <f t="shared" si="145"/>
        <v>0</v>
      </c>
      <c r="IN86" s="80">
        <f t="shared" si="145"/>
        <v>0</v>
      </c>
      <c r="IO86" s="80">
        <f t="shared" si="145"/>
        <v>0</v>
      </c>
      <c r="IP86" s="80">
        <f t="shared" si="145"/>
        <v>0</v>
      </c>
      <c r="IQ86" s="80">
        <f t="shared" si="145"/>
        <v>0</v>
      </c>
      <c r="IR86" s="80">
        <f t="shared" si="145"/>
        <v>0</v>
      </c>
      <c r="IS86" s="80">
        <f t="shared" si="145"/>
        <v>0</v>
      </c>
      <c r="IT86" s="80">
        <f t="shared" si="145"/>
        <v>0</v>
      </c>
      <c r="IU86" s="80">
        <f t="shared" si="145"/>
        <v>0</v>
      </c>
      <c r="IV86" s="80">
        <f t="shared" si="145"/>
        <v>0</v>
      </c>
      <c r="IW86" s="80">
        <f t="shared" si="145"/>
        <v>0</v>
      </c>
      <c r="IX86" s="80">
        <f t="shared" si="145"/>
        <v>0</v>
      </c>
      <c r="IY86" s="80">
        <f t="shared" si="145"/>
        <v>0</v>
      </c>
      <c r="IZ86" s="80">
        <f t="shared" si="145"/>
        <v>0</v>
      </c>
      <c r="JA86" s="80">
        <f t="shared" si="145"/>
        <v>0</v>
      </c>
      <c r="JB86" s="80">
        <f t="shared" si="145"/>
        <v>0</v>
      </c>
      <c r="JC86" s="80">
        <f t="shared" si="145"/>
        <v>0</v>
      </c>
      <c r="JD86" s="80">
        <f t="shared" si="143"/>
        <v>0</v>
      </c>
      <c r="JE86" s="80">
        <f t="shared" si="143"/>
        <v>0</v>
      </c>
      <c r="JF86" s="80">
        <f t="shared" si="143"/>
        <v>0</v>
      </c>
      <c r="JG86" s="80">
        <f t="shared" si="144"/>
        <v>0</v>
      </c>
      <c r="JH86" s="80">
        <f t="shared" si="144"/>
        <v>0</v>
      </c>
      <c r="JI86" s="80">
        <f t="shared" si="144"/>
        <v>0</v>
      </c>
    </row>
    <row r="87" spans="5:269" x14ac:dyDescent="0.25">
      <c r="E87">
        <f t="shared" si="134"/>
        <v>83</v>
      </c>
      <c r="F87">
        <f t="shared" si="124"/>
        <v>0</v>
      </c>
      <c r="G87">
        <f t="shared" si="135"/>
        <v>156</v>
      </c>
      <c r="H87" s="86">
        <f t="shared" si="125"/>
        <v>1</v>
      </c>
      <c r="I87" s="80">
        <f t="shared" si="126"/>
        <v>0</v>
      </c>
      <c r="J87" s="80">
        <f t="shared" si="140"/>
        <v>0</v>
      </c>
      <c r="K87">
        <f t="shared" si="127"/>
        <v>87</v>
      </c>
      <c r="L87">
        <f t="shared" si="128"/>
        <v>231</v>
      </c>
      <c r="M87">
        <f t="shared" si="136"/>
        <v>48274</v>
      </c>
      <c r="O87" s="80">
        <f t="shared" si="152"/>
        <v>0</v>
      </c>
      <c r="P87" s="80">
        <f t="shared" si="152"/>
        <v>0</v>
      </c>
      <c r="Q87" s="80">
        <f t="shared" si="152"/>
        <v>0</v>
      </c>
      <c r="R87" s="80">
        <f t="shared" si="152"/>
        <v>0</v>
      </c>
      <c r="S87" s="80">
        <f t="shared" si="152"/>
        <v>0</v>
      </c>
      <c r="T87" s="80">
        <f t="shared" si="152"/>
        <v>0</v>
      </c>
      <c r="U87" s="80">
        <f t="shared" si="152"/>
        <v>0</v>
      </c>
      <c r="V87" s="80">
        <f t="shared" si="152"/>
        <v>0</v>
      </c>
      <c r="W87" s="80">
        <f t="shared" si="152"/>
        <v>0</v>
      </c>
      <c r="X87" s="80">
        <f t="shared" si="152"/>
        <v>0</v>
      </c>
      <c r="Y87" s="80">
        <f t="shared" si="152"/>
        <v>0</v>
      </c>
      <c r="Z87" s="80">
        <f t="shared" si="152"/>
        <v>0</v>
      </c>
      <c r="AA87" s="80">
        <f t="shared" si="152"/>
        <v>0</v>
      </c>
      <c r="AB87" s="80">
        <f t="shared" si="152"/>
        <v>0</v>
      </c>
      <c r="AC87" s="80">
        <f t="shared" si="152"/>
        <v>0</v>
      </c>
      <c r="AD87" s="80">
        <f t="shared" si="152"/>
        <v>0</v>
      </c>
      <c r="AE87" s="80">
        <f t="shared" si="142"/>
        <v>0</v>
      </c>
      <c r="AF87" s="80">
        <f t="shared" si="142"/>
        <v>0</v>
      </c>
      <c r="AG87" s="80">
        <f t="shared" si="142"/>
        <v>0</v>
      </c>
      <c r="AH87" s="80">
        <f t="shared" si="142"/>
        <v>0</v>
      </c>
      <c r="AI87" s="80">
        <f t="shared" si="142"/>
        <v>0</v>
      </c>
      <c r="AJ87" s="80">
        <f t="shared" si="142"/>
        <v>0</v>
      </c>
      <c r="AK87" s="80">
        <f t="shared" si="142"/>
        <v>0</v>
      </c>
      <c r="AL87" s="80">
        <f t="shared" si="142"/>
        <v>0</v>
      </c>
      <c r="AM87" s="80">
        <f t="shared" si="142"/>
        <v>0</v>
      </c>
      <c r="AN87" s="80">
        <f t="shared" si="142"/>
        <v>0</v>
      </c>
      <c r="AO87" s="80">
        <f t="shared" si="142"/>
        <v>0</v>
      </c>
      <c r="AP87" s="80">
        <f t="shared" si="142"/>
        <v>0</v>
      </c>
      <c r="AQ87" s="80">
        <f t="shared" si="142"/>
        <v>0</v>
      </c>
      <c r="AR87" s="80">
        <f t="shared" si="142"/>
        <v>0</v>
      </c>
      <c r="AS87" s="80">
        <f t="shared" si="142"/>
        <v>0</v>
      </c>
      <c r="AT87" s="80">
        <f t="shared" si="142"/>
        <v>0</v>
      </c>
      <c r="AU87" s="80">
        <f t="shared" ref="AU87:BJ102" si="158">IF(AU$4&lt;$E87,0,IF(AU$4&lt;$K87,$I87/$C$10,IF(AU$4&lt;$L87,$J87,0)))</f>
        <v>0</v>
      </c>
      <c r="AV87" s="80">
        <f t="shared" si="158"/>
        <v>0</v>
      </c>
      <c r="AW87" s="80">
        <f t="shared" si="158"/>
        <v>0</v>
      </c>
      <c r="AX87" s="80">
        <f t="shared" si="158"/>
        <v>0</v>
      </c>
      <c r="AY87" s="80">
        <f t="shared" si="158"/>
        <v>0</v>
      </c>
      <c r="AZ87" s="80">
        <f t="shared" si="158"/>
        <v>0</v>
      </c>
      <c r="BA87" s="80">
        <f t="shared" si="158"/>
        <v>0</v>
      </c>
      <c r="BB87" s="80">
        <f t="shared" si="158"/>
        <v>0</v>
      </c>
      <c r="BC87" s="80">
        <f t="shared" si="158"/>
        <v>0</v>
      </c>
      <c r="BD87" s="80">
        <f t="shared" si="158"/>
        <v>0</v>
      </c>
      <c r="BE87" s="80">
        <f t="shared" si="158"/>
        <v>0</v>
      </c>
      <c r="BF87" s="80">
        <f t="shared" si="158"/>
        <v>0</v>
      </c>
      <c r="BG87" s="80">
        <f t="shared" si="158"/>
        <v>0</v>
      </c>
      <c r="BH87" s="80">
        <f t="shared" si="158"/>
        <v>0</v>
      </c>
      <c r="BI87" s="80">
        <f t="shared" si="158"/>
        <v>0</v>
      </c>
      <c r="BJ87" s="80">
        <f t="shared" si="158"/>
        <v>0</v>
      </c>
      <c r="BK87" s="80">
        <f t="shared" ref="BK87:BZ102" si="159">IF(BK$4&lt;$E87,0,IF(BK$4&lt;$K87,$I87/$C$10,IF(BK$4&lt;$L87,$J87,0)))</f>
        <v>0</v>
      </c>
      <c r="BL87" s="80">
        <f t="shared" si="159"/>
        <v>0</v>
      </c>
      <c r="BM87" s="80">
        <f t="shared" si="159"/>
        <v>0</v>
      </c>
      <c r="BN87" s="80">
        <f t="shared" si="159"/>
        <v>0</v>
      </c>
      <c r="BO87" s="80">
        <f t="shared" si="159"/>
        <v>0</v>
      </c>
      <c r="BP87" s="80">
        <f t="shared" si="159"/>
        <v>0</v>
      </c>
      <c r="BQ87" s="80">
        <f t="shared" si="159"/>
        <v>0</v>
      </c>
      <c r="BR87" s="80">
        <f t="shared" si="159"/>
        <v>0</v>
      </c>
      <c r="BS87" s="80">
        <f t="shared" si="159"/>
        <v>0</v>
      </c>
      <c r="BT87" s="80">
        <f t="shared" si="159"/>
        <v>0</v>
      </c>
      <c r="BU87" s="80">
        <f t="shared" si="159"/>
        <v>0</v>
      </c>
      <c r="BV87" s="80">
        <f t="shared" si="159"/>
        <v>0</v>
      </c>
      <c r="BW87" s="80">
        <f t="shared" si="159"/>
        <v>0</v>
      </c>
      <c r="BX87" s="80">
        <f t="shared" si="159"/>
        <v>0</v>
      </c>
      <c r="BY87" s="80">
        <f t="shared" si="159"/>
        <v>0</v>
      </c>
      <c r="BZ87" s="80">
        <f t="shared" si="159"/>
        <v>0</v>
      </c>
      <c r="CA87" s="80">
        <f t="shared" si="154"/>
        <v>0</v>
      </c>
      <c r="CB87" s="80">
        <f t="shared" si="154"/>
        <v>0</v>
      </c>
      <c r="CC87" s="80">
        <f t="shared" si="154"/>
        <v>0</v>
      </c>
      <c r="CD87" s="80">
        <f t="shared" si="154"/>
        <v>0</v>
      </c>
      <c r="CE87" s="80">
        <f t="shared" si="154"/>
        <v>0</v>
      </c>
      <c r="CF87" s="80">
        <f t="shared" si="154"/>
        <v>0</v>
      </c>
      <c r="CG87" s="80">
        <f t="shared" si="154"/>
        <v>0</v>
      </c>
      <c r="CH87" s="80">
        <f t="shared" si="154"/>
        <v>0</v>
      </c>
      <c r="CI87" s="80">
        <f t="shared" si="154"/>
        <v>0</v>
      </c>
      <c r="CJ87" s="80">
        <f t="shared" si="154"/>
        <v>0</v>
      </c>
      <c r="CK87" s="80">
        <f t="shared" si="154"/>
        <v>0</v>
      </c>
      <c r="CL87" s="80">
        <f t="shared" si="154"/>
        <v>0</v>
      </c>
      <c r="CM87" s="80">
        <f t="shared" si="154"/>
        <v>0</v>
      </c>
      <c r="CN87" s="80">
        <f t="shared" si="154"/>
        <v>0</v>
      </c>
      <c r="CO87" s="80">
        <f t="shared" si="154"/>
        <v>0</v>
      </c>
      <c r="CP87" s="80">
        <f t="shared" si="148"/>
        <v>0</v>
      </c>
      <c r="CQ87" s="80">
        <f t="shared" si="148"/>
        <v>0</v>
      </c>
      <c r="CR87" s="80">
        <f t="shared" si="148"/>
        <v>0</v>
      </c>
      <c r="CS87" s="80">
        <f t="shared" si="148"/>
        <v>0</v>
      </c>
      <c r="CT87" s="80">
        <f t="shared" si="148"/>
        <v>0</v>
      </c>
      <c r="CU87" s="80">
        <f t="shared" si="148"/>
        <v>0</v>
      </c>
      <c r="CV87" s="80">
        <f t="shared" si="148"/>
        <v>0</v>
      </c>
      <c r="CW87" s="80">
        <f t="shared" si="148"/>
        <v>0</v>
      </c>
      <c r="CX87" s="80">
        <f t="shared" si="148"/>
        <v>0</v>
      </c>
      <c r="CY87" s="80">
        <f t="shared" si="148"/>
        <v>0</v>
      </c>
      <c r="CZ87" s="80">
        <f t="shared" si="148"/>
        <v>0</v>
      </c>
      <c r="DA87" s="80">
        <f t="shared" si="148"/>
        <v>0</v>
      </c>
      <c r="DB87" s="80">
        <f t="shared" si="148"/>
        <v>0</v>
      </c>
      <c r="DC87" s="80">
        <f t="shared" si="148"/>
        <v>0</v>
      </c>
      <c r="DD87" s="80">
        <f t="shared" si="148"/>
        <v>0</v>
      </c>
      <c r="DE87" s="80">
        <f t="shared" si="148"/>
        <v>0</v>
      </c>
      <c r="DF87" s="80">
        <f t="shared" si="155"/>
        <v>0</v>
      </c>
      <c r="DG87" s="80">
        <f t="shared" si="155"/>
        <v>0</v>
      </c>
      <c r="DH87" s="80">
        <f t="shared" si="155"/>
        <v>0</v>
      </c>
      <c r="DI87" s="80">
        <f t="shared" si="155"/>
        <v>0</v>
      </c>
      <c r="DJ87" s="80">
        <f t="shared" si="155"/>
        <v>0</v>
      </c>
      <c r="DK87" s="80">
        <f t="shared" si="155"/>
        <v>0</v>
      </c>
      <c r="DL87" s="80">
        <f t="shared" si="155"/>
        <v>0</v>
      </c>
      <c r="DM87" s="80">
        <f t="shared" si="155"/>
        <v>0</v>
      </c>
      <c r="DN87" s="80">
        <f t="shared" si="155"/>
        <v>0</v>
      </c>
      <c r="DO87" s="80">
        <f t="shared" si="155"/>
        <v>0</v>
      </c>
      <c r="DP87" s="80">
        <f t="shared" si="155"/>
        <v>0</v>
      </c>
      <c r="DQ87" s="80">
        <f t="shared" si="155"/>
        <v>0</v>
      </c>
      <c r="DR87" s="80">
        <f t="shared" si="155"/>
        <v>0</v>
      </c>
      <c r="DS87" s="80">
        <f t="shared" si="155"/>
        <v>0</v>
      </c>
      <c r="DT87" s="80">
        <f t="shared" si="155"/>
        <v>0</v>
      </c>
      <c r="DU87" s="80">
        <f t="shared" si="155"/>
        <v>0</v>
      </c>
      <c r="DV87" s="80">
        <f t="shared" si="149"/>
        <v>0</v>
      </c>
      <c r="DW87" s="80">
        <f t="shared" si="149"/>
        <v>0</v>
      </c>
      <c r="DX87" s="80">
        <f t="shared" si="149"/>
        <v>0</v>
      </c>
      <c r="DY87" s="80">
        <f t="shared" si="149"/>
        <v>0</v>
      </c>
      <c r="DZ87" s="80">
        <f t="shared" si="149"/>
        <v>0</v>
      </c>
      <c r="EA87" s="80">
        <f t="shared" si="149"/>
        <v>0</v>
      </c>
      <c r="EB87" s="80">
        <f t="shared" si="149"/>
        <v>0</v>
      </c>
      <c r="EC87" s="80">
        <f t="shared" si="149"/>
        <v>0</v>
      </c>
      <c r="ED87" s="80">
        <f t="shared" si="149"/>
        <v>0</v>
      </c>
      <c r="EE87" s="80">
        <f t="shared" si="149"/>
        <v>0</v>
      </c>
      <c r="EF87" s="80">
        <f t="shared" si="149"/>
        <v>0</v>
      </c>
      <c r="EG87" s="80">
        <f t="shared" si="149"/>
        <v>0</v>
      </c>
      <c r="EH87" s="80">
        <f t="shared" si="149"/>
        <v>0</v>
      </c>
      <c r="EI87" s="80">
        <f t="shared" si="149"/>
        <v>0</v>
      </c>
      <c r="EJ87" s="80">
        <f t="shared" si="149"/>
        <v>0</v>
      </c>
      <c r="EK87" s="80">
        <f t="shared" si="150"/>
        <v>0</v>
      </c>
      <c r="EL87" s="80">
        <f t="shared" si="150"/>
        <v>0</v>
      </c>
      <c r="EM87" s="80">
        <f t="shared" si="150"/>
        <v>0</v>
      </c>
      <c r="EN87" s="80">
        <f t="shared" si="150"/>
        <v>0</v>
      </c>
      <c r="EO87" s="80">
        <f t="shared" si="150"/>
        <v>0</v>
      </c>
      <c r="EP87" s="80">
        <f t="shared" si="150"/>
        <v>0</v>
      </c>
      <c r="EQ87" s="80">
        <f t="shared" si="150"/>
        <v>0</v>
      </c>
      <c r="ER87" s="80">
        <f t="shared" si="150"/>
        <v>0</v>
      </c>
      <c r="ES87" s="80">
        <f t="shared" si="150"/>
        <v>0</v>
      </c>
      <c r="ET87" s="80">
        <f t="shared" si="150"/>
        <v>0</v>
      </c>
      <c r="EU87" s="80">
        <f t="shared" si="150"/>
        <v>0</v>
      </c>
      <c r="EV87" s="80">
        <f t="shared" si="150"/>
        <v>0</v>
      </c>
      <c r="EW87" s="80">
        <f t="shared" si="150"/>
        <v>0</v>
      </c>
      <c r="EX87" s="80">
        <f t="shared" si="150"/>
        <v>0</v>
      </c>
      <c r="EY87" s="80">
        <f t="shared" si="150"/>
        <v>0</v>
      </c>
      <c r="EZ87" s="80">
        <f t="shared" si="150"/>
        <v>0</v>
      </c>
      <c r="FA87" s="80">
        <f t="shared" si="151"/>
        <v>0</v>
      </c>
      <c r="FB87" s="80">
        <f t="shared" si="151"/>
        <v>0</v>
      </c>
      <c r="FC87" s="80">
        <f t="shared" si="151"/>
        <v>0</v>
      </c>
      <c r="FD87" s="80">
        <f t="shared" si="151"/>
        <v>0</v>
      </c>
      <c r="FE87" s="80">
        <f t="shared" si="151"/>
        <v>0</v>
      </c>
      <c r="FF87" s="80">
        <f t="shared" si="151"/>
        <v>0</v>
      </c>
      <c r="FG87" s="80">
        <f t="shared" si="151"/>
        <v>0</v>
      </c>
      <c r="FH87" s="80">
        <f t="shared" si="151"/>
        <v>0</v>
      </c>
      <c r="FI87" s="80">
        <f t="shared" si="151"/>
        <v>0</v>
      </c>
      <c r="FJ87" s="80">
        <f t="shared" si="151"/>
        <v>0</v>
      </c>
      <c r="FK87" s="80">
        <f t="shared" si="151"/>
        <v>0</v>
      </c>
      <c r="FL87" s="80">
        <f t="shared" si="151"/>
        <v>0</v>
      </c>
      <c r="FM87" s="80">
        <f t="shared" si="151"/>
        <v>0</v>
      </c>
      <c r="FN87" s="80">
        <f t="shared" si="151"/>
        <v>0</v>
      </c>
      <c r="FO87" s="80">
        <f t="shared" si="151"/>
        <v>0</v>
      </c>
      <c r="FP87" s="80">
        <f t="shared" si="151"/>
        <v>0</v>
      </c>
      <c r="FQ87" s="80">
        <f t="shared" si="156"/>
        <v>0</v>
      </c>
      <c r="FR87" s="80">
        <f t="shared" si="156"/>
        <v>0</v>
      </c>
      <c r="FS87" s="80">
        <f t="shared" si="156"/>
        <v>0</v>
      </c>
      <c r="FT87" s="80">
        <f t="shared" si="156"/>
        <v>0</v>
      </c>
      <c r="FU87" s="80">
        <f t="shared" si="156"/>
        <v>0</v>
      </c>
      <c r="FV87" s="80">
        <f t="shared" si="156"/>
        <v>0</v>
      </c>
      <c r="FW87" s="80">
        <f t="shared" si="156"/>
        <v>0</v>
      </c>
      <c r="FX87" s="80">
        <f t="shared" si="156"/>
        <v>0</v>
      </c>
      <c r="FY87" s="80">
        <f t="shared" si="156"/>
        <v>0</v>
      </c>
      <c r="FZ87" s="80">
        <f t="shared" si="156"/>
        <v>0</v>
      </c>
      <c r="GA87" s="80">
        <f t="shared" si="156"/>
        <v>0</v>
      </c>
      <c r="GB87" s="80">
        <f t="shared" si="156"/>
        <v>0</v>
      </c>
      <c r="GC87" s="80">
        <f t="shared" si="156"/>
        <v>0</v>
      </c>
      <c r="GD87" s="80">
        <f t="shared" si="156"/>
        <v>0</v>
      </c>
      <c r="GE87" s="80">
        <f t="shared" si="156"/>
        <v>0</v>
      </c>
      <c r="GF87" s="80">
        <f t="shared" si="156"/>
        <v>0</v>
      </c>
      <c r="GG87" s="80">
        <f t="shared" ref="GG87:GV103" si="160">IF(GG$4&lt;$E87,0,IF(GG$4&lt;$K87,$I87/$C$10,IF(GG$4&lt;$L87,$J87,0)))</f>
        <v>0</v>
      </c>
      <c r="GH87" s="80">
        <f t="shared" si="160"/>
        <v>0</v>
      </c>
      <c r="GI87" s="80">
        <f t="shared" si="160"/>
        <v>0</v>
      </c>
      <c r="GJ87" s="80">
        <f t="shared" si="160"/>
        <v>0</v>
      </c>
      <c r="GK87" s="80">
        <f t="shared" si="160"/>
        <v>0</v>
      </c>
      <c r="GL87" s="80">
        <f t="shared" si="160"/>
        <v>0</v>
      </c>
      <c r="GM87" s="80">
        <f t="shared" si="160"/>
        <v>0</v>
      </c>
      <c r="GN87" s="80">
        <f t="shared" si="160"/>
        <v>0</v>
      </c>
      <c r="GO87" s="80">
        <f t="shared" si="160"/>
        <v>0</v>
      </c>
      <c r="GP87" s="80">
        <f t="shared" si="160"/>
        <v>0</v>
      </c>
      <c r="GQ87" s="80">
        <f t="shared" si="160"/>
        <v>0</v>
      </c>
      <c r="GR87" s="80">
        <f t="shared" si="160"/>
        <v>0</v>
      </c>
      <c r="GS87" s="80">
        <f t="shared" si="160"/>
        <v>0</v>
      </c>
      <c r="GT87" s="80">
        <f t="shared" si="160"/>
        <v>0</v>
      </c>
      <c r="GU87" s="80">
        <f t="shared" si="160"/>
        <v>0</v>
      </c>
      <c r="GV87" s="80">
        <f t="shared" si="146"/>
        <v>0</v>
      </c>
      <c r="GW87" s="80">
        <f t="shared" si="146"/>
        <v>0</v>
      </c>
      <c r="GX87" s="80">
        <f t="shared" si="146"/>
        <v>0</v>
      </c>
      <c r="GY87" s="80">
        <f t="shared" si="146"/>
        <v>0</v>
      </c>
      <c r="GZ87" s="80">
        <f t="shared" si="146"/>
        <v>0</v>
      </c>
      <c r="HA87" s="80">
        <f t="shared" si="146"/>
        <v>0</v>
      </c>
      <c r="HB87" s="80">
        <f t="shared" si="146"/>
        <v>0</v>
      </c>
      <c r="HC87" s="80">
        <f t="shared" si="146"/>
        <v>0</v>
      </c>
      <c r="HD87" s="80">
        <f t="shared" si="146"/>
        <v>0</v>
      </c>
      <c r="HE87" s="80">
        <f t="shared" si="146"/>
        <v>0</v>
      </c>
      <c r="HF87" s="80">
        <f t="shared" ref="HF87:HU102" si="161">IF(HF$4&lt;$E87,0,IF(HF$4&lt;$K87,$I87/$C$10,IF(HF$4&lt;$L87,$J87,0)))</f>
        <v>0</v>
      </c>
      <c r="HG87" s="80">
        <f t="shared" si="161"/>
        <v>0</v>
      </c>
      <c r="HH87" s="80">
        <f t="shared" si="161"/>
        <v>0</v>
      </c>
      <c r="HI87" s="80">
        <f t="shared" si="161"/>
        <v>0</v>
      </c>
      <c r="HJ87" s="80">
        <f t="shared" si="161"/>
        <v>0</v>
      </c>
      <c r="HK87" s="80">
        <f t="shared" si="161"/>
        <v>0</v>
      </c>
      <c r="HL87" s="80">
        <f t="shared" si="161"/>
        <v>0</v>
      </c>
      <c r="HM87" s="80">
        <f t="shared" si="161"/>
        <v>0</v>
      </c>
      <c r="HN87" s="80">
        <f t="shared" si="161"/>
        <v>0</v>
      </c>
      <c r="HO87" s="80">
        <f t="shared" si="161"/>
        <v>0</v>
      </c>
      <c r="HP87" s="80">
        <f t="shared" si="161"/>
        <v>0</v>
      </c>
      <c r="HQ87" s="80">
        <f t="shared" si="161"/>
        <v>0</v>
      </c>
      <c r="HR87" s="80">
        <f t="shared" si="161"/>
        <v>0</v>
      </c>
      <c r="HS87" s="80">
        <f t="shared" si="122"/>
        <v>0</v>
      </c>
      <c r="HT87" s="80">
        <f t="shared" si="122"/>
        <v>0</v>
      </c>
      <c r="HU87" s="80">
        <f t="shared" si="122"/>
        <v>0</v>
      </c>
      <c r="HV87" s="80">
        <f t="shared" si="122"/>
        <v>0</v>
      </c>
      <c r="HW87" s="80">
        <f t="shared" si="122"/>
        <v>0</v>
      </c>
      <c r="HX87" s="80">
        <f t="shared" si="122"/>
        <v>0</v>
      </c>
      <c r="HY87" s="80">
        <f t="shared" si="122"/>
        <v>0</v>
      </c>
      <c r="HZ87" s="80">
        <f t="shared" si="122"/>
        <v>0</v>
      </c>
      <c r="IA87" s="80">
        <f t="shared" si="122"/>
        <v>0</v>
      </c>
      <c r="IB87" s="80">
        <f t="shared" si="122"/>
        <v>0</v>
      </c>
      <c r="IC87" s="80">
        <f t="shared" si="122"/>
        <v>0</v>
      </c>
      <c r="ID87" s="80">
        <f t="shared" si="122"/>
        <v>0</v>
      </c>
      <c r="IE87" s="80">
        <f t="shared" si="122"/>
        <v>0</v>
      </c>
      <c r="IF87" s="80">
        <f t="shared" si="122"/>
        <v>0</v>
      </c>
      <c r="IG87" s="80">
        <f t="shared" ref="IG87:IH87" si="162">IF(IG$4&lt;$E87,0,IF(IG$4&lt;$K87,$I87/$C$10,IF(IG$4&lt;$L87,$J87,0)))</f>
        <v>0</v>
      </c>
      <c r="IH87" s="80">
        <f t="shared" si="162"/>
        <v>0</v>
      </c>
      <c r="II87" s="80">
        <f t="shared" si="145"/>
        <v>0</v>
      </c>
      <c r="IJ87" s="80">
        <f t="shared" si="145"/>
        <v>0</v>
      </c>
      <c r="IK87" s="80">
        <f t="shared" si="145"/>
        <v>0</v>
      </c>
      <c r="IL87" s="80">
        <f t="shared" si="145"/>
        <v>0</v>
      </c>
      <c r="IM87" s="80">
        <f t="shared" si="145"/>
        <v>0</v>
      </c>
      <c r="IN87" s="80">
        <f t="shared" si="145"/>
        <v>0</v>
      </c>
      <c r="IO87" s="80">
        <f t="shared" si="145"/>
        <v>0</v>
      </c>
      <c r="IP87" s="80">
        <f t="shared" si="145"/>
        <v>0</v>
      </c>
      <c r="IQ87" s="80">
        <f t="shared" si="145"/>
        <v>0</v>
      </c>
      <c r="IR87" s="80">
        <f t="shared" si="145"/>
        <v>0</v>
      </c>
      <c r="IS87" s="80">
        <f t="shared" si="145"/>
        <v>0</v>
      </c>
      <c r="IT87" s="80">
        <f t="shared" si="145"/>
        <v>0</v>
      </c>
      <c r="IU87" s="80">
        <f t="shared" si="145"/>
        <v>0</v>
      </c>
      <c r="IV87" s="80">
        <f t="shared" si="145"/>
        <v>0</v>
      </c>
      <c r="IW87" s="80">
        <f t="shared" si="145"/>
        <v>0</v>
      </c>
      <c r="IX87" s="80">
        <f t="shared" si="145"/>
        <v>0</v>
      </c>
      <c r="IY87" s="80">
        <f t="shared" si="145"/>
        <v>0</v>
      </c>
      <c r="IZ87" s="80">
        <f t="shared" si="145"/>
        <v>0</v>
      </c>
      <c r="JA87" s="80">
        <f t="shared" si="145"/>
        <v>0</v>
      </c>
      <c r="JB87" s="80">
        <f t="shared" si="145"/>
        <v>0</v>
      </c>
      <c r="JC87" s="80">
        <f t="shared" si="145"/>
        <v>0</v>
      </c>
      <c r="JD87" s="80">
        <f t="shared" si="143"/>
        <v>0</v>
      </c>
      <c r="JE87" s="80">
        <f t="shared" si="143"/>
        <v>0</v>
      </c>
      <c r="JF87" s="80">
        <f t="shared" si="143"/>
        <v>0</v>
      </c>
      <c r="JG87" s="80">
        <f t="shared" si="144"/>
        <v>0</v>
      </c>
      <c r="JH87" s="80">
        <f t="shared" si="144"/>
        <v>0</v>
      </c>
      <c r="JI87" s="80">
        <f t="shared" si="144"/>
        <v>0</v>
      </c>
    </row>
    <row r="88" spans="5:269" x14ac:dyDescent="0.25">
      <c r="E88">
        <f t="shared" si="134"/>
        <v>84</v>
      </c>
      <c r="F88">
        <f t="shared" si="124"/>
        <v>0</v>
      </c>
      <c r="G88">
        <f t="shared" si="135"/>
        <v>156</v>
      </c>
      <c r="H88" s="86">
        <f t="shared" si="125"/>
        <v>1</v>
      </c>
      <c r="I88" s="80">
        <f t="shared" si="126"/>
        <v>0</v>
      </c>
      <c r="J88" s="80">
        <f t="shared" si="140"/>
        <v>0</v>
      </c>
      <c r="K88">
        <f t="shared" si="127"/>
        <v>88</v>
      </c>
      <c r="L88">
        <f t="shared" si="128"/>
        <v>232</v>
      </c>
      <c r="M88">
        <f t="shared" si="136"/>
        <v>48305</v>
      </c>
      <c r="O88" s="80">
        <f t="shared" si="152"/>
        <v>0</v>
      </c>
      <c r="P88" s="80">
        <f t="shared" si="152"/>
        <v>0</v>
      </c>
      <c r="Q88" s="80">
        <f t="shared" si="152"/>
        <v>0</v>
      </c>
      <c r="R88" s="80">
        <f t="shared" si="152"/>
        <v>0</v>
      </c>
      <c r="S88" s="80">
        <f t="shared" si="152"/>
        <v>0</v>
      </c>
      <c r="T88" s="80">
        <f t="shared" si="152"/>
        <v>0</v>
      </c>
      <c r="U88" s="80">
        <f t="shared" si="152"/>
        <v>0</v>
      </c>
      <c r="V88" s="80">
        <f t="shared" si="152"/>
        <v>0</v>
      </c>
      <c r="W88" s="80">
        <f t="shared" si="152"/>
        <v>0</v>
      </c>
      <c r="X88" s="80">
        <f t="shared" si="152"/>
        <v>0</v>
      </c>
      <c r="Y88" s="80">
        <f t="shared" si="152"/>
        <v>0</v>
      </c>
      <c r="Z88" s="80">
        <f t="shared" si="152"/>
        <v>0</v>
      </c>
      <c r="AA88" s="80">
        <f t="shared" si="152"/>
        <v>0</v>
      </c>
      <c r="AB88" s="80">
        <f t="shared" si="152"/>
        <v>0</v>
      </c>
      <c r="AC88" s="80">
        <f t="shared" si="152"/>
        <v>0</v>
      </c>
      <c r="AD88" s="80">
        <f t="shared" si="152"/>
        <v>0</v>
      </c>
      <c r="AE88" s="80">
        <f t="shared" si="142"/>
        <v>0</v>
      </c>
      <c r="AF88" s="80">
        <f t="shared" si="142"/>
        <v>0</v>
      </c>
      <c r="AG88" s="80">
        <f t="shared" si="142"/>
        <v>0</v>
      </c>
      <c r="AH88" s="80">
        <f t="shared" si="142"/>
        <v>0</v>
      </c>
      <c r="AI88" s="80">
        <f t="shared" si="142"/>
        <v>0</v>
      </c>
      <c r="AJ88" s="80">
        <f t="shared" si="142"/>
        <v>0</v>
      </c>
      <c r="AK88" s="80">
        <f t="shared" si="142"/>
        <v>0</v>
      </c>
      <c r="AL88" s="80">
        <f t="shared" si="142"/>
        <v>0</v>
      </c>
      <c r="AM88" s="80">
        <f t="shared" si="142"/>
        <v>0</v>
      </c>
      <c r="AN88" s="80">
        <f t="shared" si="142"/>
        <v>0</v>
      </c>
      <c r="AO88" s="80">
        <f t="shared" si="142"/>
        <v>0</v>
      </c>
      <c r="AP88" s="80">
        <f t="shared" si="142"/>
        <v>0</v>
      </c>
      <c r="AQ88" s="80">
        <f t="shared" si="142"/>
        <v>0</v>
      </c>
      <c r="AR88" s="80">
        <f t="shared" si="142"/>
        <v>0</v>
      </c>
      <c r="AS88" s="80">
        <f t="shared" si="142"/>
        <v>0</v>
      </c>
      <c r="AT88" s="80">
        <f t="shared" si="142"/>
        <v>0</v>
      </c>
      <c r="AU88" s="80">
        <f t="shared" si="158"/>
        <v>0</v>
      </c>
      <c r="AV88" s="80">
        <f t="shared" si="158"/>
        <v>0</v>
      </c>
      <c r="AW88" s="80">
        <f t="shared" si="158"/>
        <v>0</v>
      </c>
      <c r="AX88" s="80">
        <f t="shared" si="158"/>
        <v>0</v>
      </c>
      <c r="AY88" s="80">
        <f t="shared" si="158"/>
        <v>0</v>
      </c>
      <c r="AZ88" s="80">
        <f t="shared" si="158"/>
        <v>0</v>
      </c>
      <c r="BA88" s="80">
        <f t="shared" si="158"/>
        <v>0</v>
      </c>
      <c r="BB88" s="80">
        <f t="shared" si="158"/>
        <v>0</v>
      </c>
      <c r="BC88" s="80">
        <f t="shared" si="158"/>
        <v>0</v>
      </c>
      <c r="BD88" s="80">
        <f t="shared" si="158"/>
        <v>0</v>
      </c>
      <c r="BE88" s="80">
        <f t="shared" si="158"/>
        <v>0</v>
      </c>
      <c r="BF88" s="80">
        <f t="shared" si="158"/>
        <v>0</v>
      </c>
      <c r="BG88" s="80">
        <f t="shared" si="158"/>
        <v>0</v>
      </c>
      <c r="BH88" s="80">
        <f t="shared" si="158"/>
        <v>0</v>
      </c>
      <c r="BI88" s="80">
        <f t="shared" si="158"/>
        <v>0</v>
      </c>
      <c r="BJ88" s="80">
        <f t="shared" si="158"/>
        <v>0</v>
      </c>
      <c r="BK88" s="80">
        <f t="shared" si="159"/>
        <v>0</v>
      </c>
      <c r="BL88" s="80">
        <f t="shared" si="159"/>
        <v>0</v>
      </c>
      <c r="BM88" s="80">
        <f t="shared" si="159"/>
        <v>0</v>
      </c>
      <c r="BN88" s="80">
        <f t="shared" si="159"/>
        <v>0</v>
      </c>
      <c r="BO88" s="80">
        <f t="shared" si="159"/>
        <v>0</v>
      </c>
      <c r="BP88" s="80">
        <f t="shared" si="159"/>
        <v>0</v>
      </c>
      <c r="BQ88" s="80">
        <f t="shared" si="159"/>
        <v>0</v>
      </c>
      <c r="BR88" s="80">
        <f t="shared" si="159"/>
        <v>0</v>
      </c>
      <c r="BS88" s="80">
        <f t="shared" si="159"/>
        <v>0</v>
      </c>
      <c r="BT88" s="80">
        <f t="shared" si="159"/>
        <v>0</v>
      </c>
      <c r="BU88" s="80">
        <f t="shared" si="159"/>
        <v>0</v>
      </c>
      <c r="BV88" s="80">
        <f t="shared" si="159"/>
        <v>0</v>
      </c>
      <c r="BW88" s="80">
        <f t="shared" si="159"/>
        <v>0</v>
      </c>
      <c r="BX88" s="80">
        <f t="shared" si="159"/>
        <v>0</v>
      </c>
      <c r="BY88" s="80">
        <f t="shared" si="159"/>
        <v>0</v>
      </c>
      <c r="BZ88" s="80">
        <f t="shared" si="159"/>
        <v>0</v>
      </c>
      <c r="CA88" s="80">
        <f t="shared" si="154"/>
        <v>0</v>
      </c>
      <c r="CB88" s="80">
        <f t="shared" si="154"/>
        <v>0</v>
      </c>
      <c r="CC88" s="80">
        <f t="shared" si="154"/>
        <v>0</v>
      </c>
      <c r="CD88" s="80">
        <f t="shared" si="154"/>
        <v>0</v>
      </c>
      <c r="CE88" s="80">
        <f t="shared" si="154"/>
        <v>0</v>
      </c>
      <c r="CF88" s="80">
        <f t="shared" si="154"/>
        <v>0</v>
      </c>
      <c r="CG88" s="80">
        <f t="shared" si="154"/>
        <v>0</v>
      </c>
      <c r="CH88" s="80">
        <f t="shared" si="154"/>
        <v>0</v>
      </c>
      <c r="CI88" s="80">
        <f t="shared" si="154"/>
        <v>0</v>
      </c>
      <c r="CJ88" s="80">
        <f t="shared" si="154"/>
        <v>0</v>
      </c>
      <c r="CK88" s="80">
        <f t="shared" si="154"/>
        <v>0</v>
      </c>
      <c r="CL88" s="80">
        <f t="shared" si="154"/>
        <v>0</v>
      </c>
      <c r="CM88" s="80">
        <f t="shared" si="154"/>
        <v>0</v>
      </c>
      <c r="CN88" s="80">
        <f t="shared" si="154"/>
        <v>0</v>
      </c>
      <c r="CO88" s="80">
        <f t="shared" si="154"/>
        <v>0</v>
      </c>
      <c r="CP88" s="80">
        <f t="shared" si="148"/>
        <v>0</v>
      </c>
      <c r="CQ88" s="80">
        <f t="shared" si="148"/>
        <v>0</v>
      </c>
      <c r="CR88" s="80">
        <f t="shared" si="148"/>
        <v>0</v>
      </c>
      <c r="CS88" s="80">
        <f t="shared" si="148"/>
        <v>0</v>
      </c>
      <c r="CT88" s="80">
        <f t="shared" si="148"/>
        <v>0</v>
      </c>
      <c r="CU88" s="80">
        <f t="shared" si="148"/>
        <v>0</v>
      </c>
      <c r="CV88" s="80">
        <f t="shared" si="148"/>
        <v>0</v>
      </c>
      <c r="CW88" s="80">
        <f t="shared" si="148"/>
        <v>0</v>
      </c>
      <c r="CX88" s="80">
        <f t="shared" si="148"/>
        <v>0</v>
      </c>
      <c r="CY88" s="80">
        <f t="shared" si="148"/>
        <v>0</v>
      </c>
      <c r="CZ88" s="80">
        <f t="shared" si="148"/>
        <v>0</v>
      </c>
      <c r="DA88" s="80">
        <f t="shared" si="148"/>
        <v>0</v>
      </c>
      <c r="DB88" s="80">
        <f t="shared" si="148"/>
        <v>0</v>
      </c>
      <c r="DC88" s="80">
        <f t="shared" si="148"/>
        <v>0</v>
      </c>
      <c r="DD88" s="80">
        <f t="shared" si="148"/>
        <v>0</v>
      </c>
      <c r="DE88" s="80">
        <f t="shared" si="148"/>
        <v>0</v>
      </c>
      <c r="DF88" s="80">
        <f t="shared" si="155"/>
        <v>0</v>
      </c>
      <c r="DG88" s="80">
        <f t="shared" si="155"/>
        <v>0</v>
      </c>
      <c r="DH88" s="80">
        <f t="shared" si="155"/>
        <v>0</v>
      </c>
      <c r="DI88" s="80">
        <f t="shared" si="155"/>
        <v>0</v>
      </c>
      <c r="DJ88" s="80">
        <f t="shared" si="155"/>
        <v>0</v>
      </c>
      <c r="DK88" s="80">
        <f t="shared" si="155"/>
        <v>0</v>
      </c>
      <c r="DL88" s="80">
        <f t="shared" si="155"/>
        <v>0</v>
      </c>
      <c r="DM88" s="80">
        <f t="shared" si="155"/>
        <v>0</v>
      </c>
      <c r="DN88" s="80">
        <f t="shared" si="155"/>
        <v>0</v>
      </c>
      <c r="DO88" s="80">
        <f t="shared" si="155"/>
        <v>0</v>
      </c>
      <c r="DP88" s="80">
        <f t="shared" si="155"/>
        <v>0</v>
      </c>
      <c r="DQ88" s="80">
        <f t="shared" si="155"/>
        <v>0</v>
      </c>
      <c r="DR88" s="80">
        <f t="shared" si="155"/>
        <v>0</v>
      </c>
      <c r="DS88" s="80">
        <f t="shared" si="155"/>
        <v>0</v>
      </c>
      <c r="DT88" s="80">
        <f t="shared" si="155"/>
        <v>0</v>
      </c>
      <c r="DU88" s="80">
        <f t="shared" si="155"/>
        <v>0</v>
      </c>
      <c r="DV88" s="80">
        <f t="shared" si="149"/>
        <v>0</v>
      </c>
      <c r="DW88" s="80">
        <f t="shared" si="149"/>
        <v>0</v>
      </c>
      <c r="DX88" s="80">
        <f t="shared" si="149"/>
        <v>0</v>
      </c>
      <c r="DY88" s="80">
        <f t="shared" si="149"/>
        <v>0</v>
      </c>
      <c r="DZ88" s="80">
        <f t="shared" si="149"/>
        <v>0</v>
      </c>
      <c r="EA88" s="80">
        <f t="shared" si="149"/>
        <v>0</v>
      </c>
      <c r="EB88" s="80">
        <f t="shared" si="149"/>
        <v>0</v>
      </c>
      <c r="EC88" s="80">
        <f t="shared" si="149"/>
        <v>0</v>
      </c>
      <c r="ED88" s="80">
        <f t="shared" si="149"/>
        <v>0</v>
      </c>
      <c r="EE88" s="80">
        <f t="shared" si="149"/>
        <v>0</v>
      </c>
      <c r="EF88" s="80">
        <f t="shared" si="149"/>
        <v>0</v>
      </c>
      <c r="EG88" s="80">
        <f t="shared" si="149"/>
        <v>0</v>
      </c>
      <c r="EH88" s="80">
        <f t="shared" si="149"/>
        <v>0</v>
      </c>
      <c r="EI88" s="80">
        <f t="shared" si="149"/>
        <v>0</v>
      </c>
      <c r="EJ88" s="80">
        <f t="shared" si="149"/>
        <v>0</v>
      </c>
      <c r="EK88" s="80">
        <f t="shared" si="150"/>
        <v>0</v>
      </c>
      <c r="EL88" s="80">
        <f t="shared" si="150"/>
        <v>0</v>
      </c>
      <c r="EM88" s="80">
        <f t="shared" si="150"/>
        <v>0</v>
      </c>
      <c r="EN88" s="80">
        <f t="shared" si="150"/>
        <v>0</v>
      </c>
      <c r="EO88" s="80">
        <f t="shared" si="150"/>
        <v>0</v>
      </c>
      <c r="EP88" s="80">
        <f t="shared" si="150"/>
        <v>0</v>
      </c>
      <c r="EQ88" s="80">
        <f t="shared" si="150"/>
        <v>0</v>
      </c>
      <c r="ER88" s="80">
        <f t="shared" si="150"/>
        <v>0</v>
      </c>
      <c r="ES88" s="80">
        <f t="shared" si="150"/>
        <v>0</v>
      </c>
      <c r="ET88" s="80">
        <f t="shared" si="150"/>
        <v>0</v>
      </c>
      <c r="EU88" s="80">
        <f t="shared" si="150"/>
        <v>0</v>
      </c>
      <c r="EV88" s="80">
        <f t="shared" si="150"/>
        <v>0</v>
      </c>
      <c r="EW88" s="80">
        <f t="shared" si="150"/>
        <v>0</v>
      </c>
      <c r="EX88" s="80">
        <f t="shared" si="150"/>
        <v>0</v>
      </c>
      <c r="EY88" s="80">
        <f t="shared" si="150"/>
        <v>0</v>
      </c>
      <c r="EZ88" s="80">
        <f t="shared" si="150"/>
        <v>0</v>
      </c>
      <c r="FA88" s="80">
        <f t="shared" si="151"/>
        <v>0</v>
      </c>
      <c r="FB88" s="80">
        <f t="shared" si="151"/>
        <v>0</v>
      </c>
      <c r="FC88" s="80">
        <f t="shared" si="151"/>
        <v>0</v>
      </c>
      <c r="FD88" s="80">
        <f t="shared" si="151"/>
        <v>0</v>
      </c>
      <c r="FE88" s="80">
        <f t="shared" si="151"/>
        <v>0</v>
      </c>
      <c r="FF88" s="80">
        <f t="shared" si="151"/>
        <v>0</v>
      </c>
      <c r="FG88" s="80">
        <f t="shared" si="151"/>
        <v>0</v>
      </c>
      <c r="FH88" s="80">
        <f t="shared" si="151"/>
        <v>0</v>
      </c>
      <c r="FI88" s="80">
        <f t="shared" si="151"/>
        <v>0</v>
      </c>
      <c r="FJ88" s="80">
        <f t="shared" si="151"/>
        <v>0</v>
      </c>
      <c r="FK88" s="80">
        <f t="shared" si="151"/>
        <v>0</v>
      </c>
      <c r="FL88" s="80">
        <f t="shared" si="151"/>
        <v>0</v>
      </c>
      <c r="FM88" s="80">
        <f t="shared" si="151"/>
        <v>0</v>
      </c>
      <c r="FN88" s="80">
        <f t="shared" si="151"/>
        <v>0</v>
      </c>
      <c r="FO88" s="80">
        <f t="shared" si="151"/>
        <v>0</v>
      </c>
      <c r="FP88" s="80">
        <f t="shared" si="151"/>
        <v>0</v>
      </c>
      <c r="FQ88" s="80">
        <f t="shared" si="156"/>
        <v>0</v>
      </c>
      <c r="FR88" s="80">
        <f t="shared" si="156"/>
        <v>0</v>
      </c>
      <c r="FS88" s="80">
        <f t="shared" si="156"/>
        <v>0</v>
      </c>
      <c r="FT88" s="80">
        <f t="shared" si="156"/>
        <v>0</v>
      </c>
      <c r="FU88" s="80">
        <f t="shared" si="156"/>
        <v>0</v>
      </c>
      <c r="FV88" s="80">
        <f t="shared" si="156"/>
        <v>0</v>
      </c>
      <c r="FW88" s="80">
        <f t="shared" si="156"/>
        <v>0</v>
      </c>
      <c r="FX88" s="80">
        <f t="shared" si="156"/>
        <v>0</v>
      </c>
      <c r="FY88" s="80">
        <f t="shared" si="156"/>
        <v>0</v>
      </c>
      <c r="FZ88" s="80">
        <f t="shared" si="156"/>
        <v>0</v>
      </c>
      <c r="GA88" s="80">
        <f t="shared" si="156"/>
        <v>0</v>
      </c>
      <c r="GB88" s="80">
        <f t="shared" si="156"/>
        <v>0</v>
      </c>
      <c r="GC88" s="80">
        <f t="shared" si="156"/>
        <v>0</v>
      </c>
      <c r="GD88" s="80">
        <f t="shared" si="156"/>
        <v>0</v>
      </c>
      <c r="GE88" s="80">
        <f t="shared" si="156"/>
        <v>0</v>
      </c>
      <c r="GF88" s="80">
        <f t="shared" si="156"/>
        <v>0</v>
      </c>
      <c r="GG88" s="80">
        <f t="shared" si="160"/>
        <v>0</v>
      </c>
      <c r="GH88" s="80">
        <f t="shared" si="160"/>
        <v>0</v>
      </c>
      <c r="GI88" s="80">
        <f t="shared" si="160"/>
        <v>0</v>
      </c>
      <c r="GJ88" s="80">
        <f t="shared" si="160"/>
        <v>0</v>
      </c>
      <c r="GK88" s="80">
        <f t="shared" si="160"/>
        <v>0</v>
      </c>
      <c r="GL88" s="80">
        <f t="shared" si="160"/>
        <v>0</v>
      </c>
      <c r="GM88" s="80">
        <f t="shared" si="160"/>
        <v>0</v>
      </c>
      <c r="GN88" s="80">
        <f t="shared" si="160"/>
        <v>0</v>
      </c>
      <c r="GO88" s="80">
        <f t="shared" si="160"/>
        <v>0</v>
      </c>
      <c r="GP88" s="80">
        <f t="shared" si="160"/>
        <v>0</v>
      </c>
      <c r="GQ88" s="80">
        <f t="shared" si="160"/>
        <v>0</v>
      </c>
      <c r="GR88" s="80">
        <f t="shared" si="160"/>
        <v>0</v>
      </c>
      <c r="GS88" s="80">
        <f t="shared" si="160"/>
        <v>0</v>
      </c>
      <c r="GT88" s="80">
        <f t="shared" si="160"/>
        <v>0</v>
      </c>
      <c r="GU88" s="80">
        <f t="shared" si="160"/>
        <v>0</v>
      </c>
      <c r="GV88" s="80">
        <f t="shared" si="146"/>
        <v>0</v>
      </c>
      <c r="GW88" s="80">
        <f t="shared" si="146"/>
        <v>0</v>
      </c>
      <c r="GX88" s="80">
        <f t="shared" si="146"/>
        <v>0</v>
      </c>
      <c r="GY88" s="80">
        <f t="shared" si="146"/>
        <v>0</v>
      </c>
      <c r="GZ88" s="80">
        <f t="shared" si="146"/>
        <v>0</v>
      </c>
      <c r="HA88" s="80">
        <f t="shared" si="146"/>
        <v>0</v>
      </c>
      <c r="HB88" s="80">
        <f t="shared" si="146"/>
        <v>0</v>
      </c>
      <c r="HC88" s="80">
        <f t="shared" si="146"/>
        <v>0</v>
      </c>
      <c r="HD88" s="80">
        <f t="shared" si="146"/>
        <v>0</v>
      </c>
      <c r="HE88" s="80">
        <f t="shared" si="146"/>
        <v>0</v>
      </c>
      <c r="HF88" s="80">
        <f t="shared" si="161"/>
        <v>0</v>
      </c>
      <c r="HG88" s="80">
        <f t="shared" si="161"/>
        <v>0</v>
      </c>
      <c r="HH88" s="80">
        <f t="shared" si="161"/>
        <v>0</v>
      </c>
      <c r="HI88" s="80">
        <f t="shared" si="161"/>
        <v>0</v>
      </c>
      <c r="HJ88" s="80">
        <f t="shared" si="161"/>
        <v>0</v>
      </c>
      <c r="HK88" s="80">
        <f t="shared" si="161"/>
        <v>0</v>
      </c>
      <c r="HL88" s="80">
        <f t="shared" si="161"/>
        <v>0</v>
      </c>
      <c r="HM88" s="80">
        <f t="shared" si="161"/>
        <v>0</v>
      </c>
      <c r="HN88" s="80">
        <f t="shared" si="161"/>
        <v>0</v>
      </c>
      <c r="HO88" s="80">
        <f t="shared" si="161"/>
        <v>0</v>
      </c>
      <c r="HP88" s="80">
        <f t="shared" si="161"/>
        <v>0</v>
      </c>
      <c r="HQ88" s="80">
        <f t="shared" si="161"/>
        <v>0</v>
      </c>
      <c r="HR88" s="80">
        <f t="shared" si="161"/>
        <v>0</v>
      </c>
      <c r="HS88" s="80">
        <f t="shared" si="161"/>
        <v>0</v>
      </c>
      <c r="HT88" s="80">
        <f t="shared" si="161"/>
        <v>0</v>
      </c>
      <c r="HU88" s="80">
        <f t="shared" si="161"/>
        <v>0</v>
      </c>
      <c r="HV88" s="80">
        <f t="shared" ref="HV88:IK105" si="163">IF(HV$4&lt;$E88,0,IF(HV$4&lt;$K88,$I88/$C$10,IF(HV$4&lt;$L88,$J88,0)))</f>
        <v>0</v>
      </c>
      <c r="HW88" s="80">
        <f t="shared" si="163"/>
        <v>0</v>
      </c>
      <c r="HX88" s="80">
        <f t="shared" si="163"/>
        <v>0</v>
      </c>
      <c r="HY88" s="80">
        <f t="shared" si="163"/>
        <v>0</v>
      </c>
      <c r="HZ88" s="80">
        <f t="shared" si="163"/>
        <v>0</v>
      </c>
      <c r="IA88" s="80">
        <f t="shared" si="163"/>
        <v>0</v>
      </c>
      <c r="IB88" s="80">
        <f t="shared" si="163"/>
        <v>0</v>
      </c>
      <c r="IC88" s="80">
        <f t="shared" si="163"/>
        <v>0</v>
      </c>
      <c r="ID88" s="80">
        <f t="shared" si="163"/>
        <v>0</v>
      </c>
      <c r="IE88" s="80">
        <f t="shared" si="163"/>
        <v>0</v>
      </c>
      <c r="IF88" s="80">
        <f t="shared" si="163"/>
        <v>0</v>
      </c>
      <c r="IG88" s="80">
        <f t="shared" si="163"/>
        <v>0</v>
      </c>
      <c r="IH88" s="80">
        <f t="shared" si="163"/>
        <v>0</v>
      </c>
      <c r="II88" s="80">
        <f t="shared" si="145"/>
        <v>0</v>
      </c>
      <c r="IJ88" s="80">
        <f t="shared" si="145"/>
        <v>0</v>
      </c>
      <c r="IK88" s="80">
        <f t="shared" si="145"/>
        <v>0</v>
      </c>
      <c r="IL88" s="80">
        <f t="shared" si="145"/>
        <v>0</v>
      </c>
      <c r="IM88" s="80">
        <f t="shared" si="145"/>
        <v>0</v>
      </c>
      <c r="IN88" s="80">
        <f t="shared" si="145"/>
        <v>0</v>
      </c>
      <c r="IO88" s="80">
        <f t="shared" si="145"/>
        <v>0</v>
      </c>
      <c r="IP88" s="80">
        <f t="shared" si="145"/>
        <v>0</v>
      </c>
      <c r="IQ88" s="80">
        <f t="shared" si="145"/>
        <v>0</v>
      </c>
      <c r="IR88" s="80">
        <f t="shared" si="145"/>
        <v>0</v>
      </c>
      <c r="IS88" s="80">
        <f t="shared" si="145"/>
        <v>0</v>
      </c>
      <c r="IT88" s="80">
        <f t="shared" si="145"/>
        <v>0</v>
      </c>
      <c r="IU88" s="80">
        <f t="shared" si="145"/>
        <v>0</v>
      </c>
      <c r="IV88" s="80">
        <f t="shared" si="145"/>
        <v>0</v>
      </c>
      <c r="IW88" s="80">
        <f t="shared" si="145"/>
        <v>0</v>
      </c>
      <c r="IX88" s="80">
        <f t="shared" si="145"/>
        <v>0</v>
      </c>
      <c r="IY88" s="80">
        <f t="shared" si="145"/>
        <v>0</v>
      </c>
      <c r="IZ88" s="80">
        <f t="shared" si="145"/>
        <v>0</v>
      </c>
      <c r="JA88" s="80">
        <f t="shared" si="145"/>
        <v>0</v>
      </c>
      <c r="JB88" s="80">
        <f t="shared" si="145"/>
        <v>0</v>
      </c>
      <c r="JC88" s="80">
        <f t="shared" si="145"/>
        <v>0</v>
      </c>
      <c r="JD88" s="80">
        <f t="shared" si="143"/>
        <v>0</v>
      </c>
      <c r="JE88" s="80">
        <f t="shared" si="143"/>
        <v>0</v>
      </c>
      <c r="JF88" s="80">
        <f t="shared" si="143"/>
        <v>0</v>
      </c>
      <c r="JG88" s="80">
        <f t="shared" si="144"/>
        <v>0</v>
      </c>
      <c r="JH88" s="80">
        <f t="shared" si="144"/>
        <v>0</v>
      </c>
      <c r="JI88" s="80">
        <f t="shared" si="144"/>
        <v>0</v>
      </c>
    </row>
    <row r="89" spans="5:269" x14ac:dyDescent="0.25">
      <c r="E89">
        <f t="shared" si="134"/>
        <v>85</v>
      </c>
      <c r="F89">
        <f t="shared" si="124"/>
        <v>0</v>
      </c>
      <c r="G89">
        <f t="shared" si="135"/>
        <v>156</v>
      </c>
      <c r="H89" s="86">
        <f t="shared" si="125"/>
        <v>1</v>
      </c>
      <c r="I89" s="80">
        <f t="shared" si="126"/>
        <v>0</v>
      </c>
      <c r="J89" s="80">
        <f t="shared" si="140"/>
        <v>0</v>
      </c>
      <c r="K89">
        <f t="shared" si="127"/>
        <v>89</v>
      </c>
      <c r="L89">
        <f t="shared" si="128"/>
        <v>233</v>
      </c>
      <c r="M89">
        <f t="shared" si="136"/>
        <v>48335</v>
      </c>
      <c r="O89" s="80">
        <f t="shared" si="152"/>
        <v>0</v>
      </c>
      <c r="P89" s="80">
        <f t="shared" si="152"/>
        <v>0</v>
      </c>
      <c r="Q89" s="80">
        <f t="shared" si="152"/>
        <v>0</v>
      </c>
      <c r="R89" s="80">
        <f t="shared" si="152"/>
        <v>0</v>
      </c>
      <c r="S89" s="80">
        <f t="shared" si="152"/>
        <v>0</v>
      </c>
      <c r="T89" s="80">
        <f t="shared" si="152"/>
        <v>0</v>
      </c>
      <c r="U89" s="80">
        <f t="shared" si="152"/>
        <v>0</v>
      </c>
      <c r="V89" s="80">
        <f t="shared" si="152"/>
        <v>0</v>
      </c>
      <c r="W89" s="80">
        <f t="shared" si="152"/>
        <v>0</v>
      </c>
      <c r="X89" s="80">
        <f t="shared" si="152"/>
        <v>0</v>
      </c>
      <c r="Y89" s="80">
        <f t="shared" si="152"/>
        <v>0</v>
      </c>
      <c r="Z89" s="80">
        <f t="shared" si="152"/>
        <v>0</v>
      </c>
      <c r="AA89" s="80">
        <f t="shared" si="152"/>
        <v>0</v>
      </c>
      <c r="AB89" s="80">
        <f t="shared" si="152"/>
        <v>0</v>
      </c>
      <c r="AC89" s="80">
        <f t="shared" si="152"/>
        <v>0</v>
      </c>
      <c r="AD89" s="80">
        <f t="shared" si="152"/>
        <v>0</v>
      </c>
      <c r="AE89" s="80">
        <f t="shared" si="142"/>
        <v>0</v>
      </c>
      <c r="AF89" s="80">
        <f t="shared" si="142"/>
        <v>0</v>
      </c>
      <c r="AG89" s="80">
        <f t="shared" si="142"/>
        <v>0</v>
      </c>
      <c r="AH89" s="80">
        <f t="shared" si="142"/>
        <v>0</v>
      </c>
      <c r="AI89" s="80">
        <f t="shared" si="142"/>
        <v>0</v>
      </c>
      <c r="AJ89" s="80">
        <f t="shared" si="142"/>
        <v>0</v>
      </c>
      <c r="AK89" s="80">
        <f t="shared" si="142"/>
        <v>0</v>
      </c>
      <c r="AL89" s="80">
        <f t="shared" si="142"/>
        <v>0</v>
      </c>
      <c r="AM89" s="80">
        <f t="shared" si="142"/>
        <v>0</v>
      </c>
      <c r="AN89" s="80">
        <f t="shared" si="142"/>
        <v>0</v>
      </c>
      <c r="AO89" s="80">
        <f t="shared" si="142"/>
        <v>0</v>
      </c>
      <c r="AP89" s="80">
        <f t="shared" si="142"/>
        <v>0</v>
      </c>
      <c r="AQ89" s="80">
        <f t="shared" si="142"/>
        <v>0</v>
      </c>
      <c r="AR89" s="80">
        <f t="shared" si="142"/>
        <v>0</v>
      </c>
      <c r="AS89" s="80">
        <f t="shared" si="142"/>
        <v>0</v>
      </c>
      <c r="AT89" s="80">
        <f t="shared" si="142"/>
        <v>0</v>
      </c>
      <c r="AU89" s="80">
        <f t="shared" si="158"/>
        <v>0</v>
      </c>
      <c r="AV89" s="80">
        <f t="shared" si="158"/>
        <v>0</v>
      </c>
      <c r="AW89" s="80">
        <f t="shared" si="158"/>
        <v>0</v>
      </c>
      <c r="AX89" s="80">
        <f t="shared" si="158"/>
        <v>0</v>
      </c>
      <c r="AY89" s="80">
        <f t="shared" si="158"/>
        <v>0</v>
      </c>
      <c r="AZ89" s="80">
        <f t="shared" si="158"/>
        <v>0</v>
      </c>
      <c r="BA89" s="80">
        <f t="shared" si="158"/>
        <v>0</v>
      </c>
      <c r="BB89" s="80">
        <f t="shared" si="158"/>
        <v>0</v>
      </c>
      <c r="BC89" s="80">
        <f t="shared" si="158"/>
        <v>0</v>
      </c>
      <c r="BD89" s="80">
        <f t="shared" si="158"/>
        <v>0</v>
      </c>
      <c r="BE89" s="80">
        <f t="shared" si="158"/>
        <v>0</v>
      </c>
      <c r="BF89" s="80">
        <f t="shared" si="158"/>
        <v>0</v>
      </c>
      <c r="BG89" s="80">
        <f t="shared" si="158"/>
        <v>0</v>
      </c>
      <c r="BH89" s="80">
        <f t="shared" si="158"/>
        <v>0</v>
      </c>
      <c r="BI89" s="80">
        <f t="shared" si="158"/>
        <v>0</v>
      </c>
      <c r="BJ89" s="80">
        <f t="shared" si="158"/>
        <v>0</v>
      </c>
      <c r="BK89" s="80">
        <f t="shared" si="159"/>
        <v>0</v>
      </c>
      <c r="BL89" s="80">
        <f t="shared" si="159"/>
        <v>0</v>
      </c>
      <c r="BM89" s="80">
        <f t="shared" si="159"/>
        <v>0</v>
      </c>
      <c r="BN89" s="80">
        <f t="shared" si="159"/>
        <v>0</v>
      </c>
      <c r="BO89" s="80">
        <f t="shared" si="159"/>
        <v>0</v>
      </c>
      <c r="BP89" s="80">
        <f t="shared" si="159"/>
        <v>0</v>
      </c>
      <c r="BQ89" s="80">
        <f t="shared" si="159"/>
        <v>0</v>
      </c>
      <c r="BR89" s="80">
        <f t="shared" si="159"/>
        <v>0</v>
      </c>
      <c r="BS89" s="80">
        <f t="shared" si="159"/>
        <v>0</v>
      </c>
      <c r="BT89" s="80">
        <f t="shared" si="159"/>
        <v>0</v>
      </c>
      <c r="BU89" s="80">
        <f t="shared" si="159"/>
        <v>0</v>
      </c>
      <c r="BV89" s="80">
        <f t="shared" si="159"/>
        <v>0</v>
      </c>
      <c r="BW89" s="80">
        <f t="shared" si="159"/>
        <v>0</v>
      </c>
      <c r="BX89" s="80">
        <f t="shared" si="159"/>
        <v>0</v>
      </c>
      <c r="BY89" s="80">
        <f t="shared" si="159"/>
        <v>0</v>
      </c>
      <c r="BZ89" s="80">
        <f t="shared" si="159"/>
        <v>0</v>
      </c>
      <c r="CA89" s="80">
        <f t="shared" si="154"/>
        <v>0</v>
      </c>
      <c r="CB89" s="80">
        <f t="shared" si="154"/>
        <v>0</v>
      </c>
      <c r="CC89" s="80">
        <f t="shared" si="154"/>
        <v>0</v>
      </c>
      <c r="CD89" s="80">
        <f t="shared" si="154"/>
        <v>0</v>
      </c>
      <c r="CE89" s="80">
        <f t="shared" si="154"/>
        <v>0</v>
      </c>
      <c r="CF89" s="80">
        <f t="shared" si="154"/>
        <v>0</v>
      </c>
      <c r="CG89" s="80">
        <f t="shared" si="154"/>
        <v>0</v>
      </c>
      <c r="CH89" s="80">
        <f t="shared" si="154"/>
        <v>0</v>
      </c>
      <c r="CI89" s="80">
        <f t="shared" si="154"/>
        <v>0</v>
      </c>
      <c r="CJ89" s="80">
        <f t="shared" si="154"/>
        <v>0</v>
      </c>
      <c r="CK89" s="80">
        <f t="shared" si="154"/>
        <v>0</v>
      </c>
      <c r="CL89" s="80">
        <f t="shared" si="154"/>
        <v>0</v>
      </c>
      <c r="CM89" s="80">
        <f t="shared" si="154"/>
        <v>0</v>
      </c>
      <c r="CN89" s="80">
        <f t="shared" si="154"/>
        <v>0</v>
      </c>
      <c r="CO89" s="80">
        <f t="shared" si="154"/>
        <v>0</v>
      </c>
      <c r="CP89" s="80">
        <f t="shared" si="148"/>
        <v>0</v>
      </c>
      <c r="CQ89" s="80">
        <f t="shared" si="148"/>
        <v>0</v>
      </c>
      <c r="CR89" s="80">
        <f t="shared" si="148"/>
        <v>0</v>
      </c>
      <c r="CS89" s="80">
        <f t="shared" si="148"/>
        <v>0</v>
      </c>
      <c r="CT89" s="80">
        <f t="shared" si="148"/>
        <v>0</v>
      </c>
      <c r="CU89" s="80">
        <f t="shared" si="148"/>
        <v>0</v>
      </c>
      <c r="CV89" s="80">
        <f t="shared" si="148"/>
        <v>0</v>
      </c>
      <c r="CW89" s="80">
        <f t="shared" si="148"/>
        <v>0</v>
      </c>
      <c r="CX89" s="80">
        <f t="shared" si="148"/>
        <v>0</v>
      </c>
      <c r="CY89" s="80">
        <f t="shared" si="148"/>
        <v>0</v>
      </c>
      <c r="CZ89" s="80">
        <f t="shared" si="148"/>
        <v>0</v>
      </c>
      <c r="DA89" s="80">
        <f t="shared" si="148"/>
        <v>0</v>
      </c>
      <c r="DB89" s="80">
        <f t="shared" si="148"/>
        <v>0</v>
      </c>
      <c r="DC89" s="80">
        <f t="shared" si="148"/>
        <v>0</v>
      </c>
      <c r="DD89" s="80">
        <f t="shared" si="148"/>
        <v>0</v>
      </c>
      <c r="DE89" s="80">
        <f t="shared" si="148"/>
        <v>0</v>
      </c>
      <c r="DF89" s="80">
        <f t="shared" si="155"/>
        <v>0</v>
      </c>
      <c r="DG89" s="80">
        <f t="shared" si="155"/>
        <v>0</v>
      </c>
      <c r="DH89" s="80">
        <f t="shared" si="155"/>
        <v>0</v>
      </c>
      <c r="DI89" s="80">
        <f t="shared" si="155"/>
        <v>0</v>
      </c>
      <c r="DJ89" s="80">
        <f t="shared" si="155"/>
        <v>0</v>
      </c>
      <c r="DK89" s="80">
        <f t="shared" si="155"/>
        <v>0</v>
      </c>
      <c r="DL89" s="80">
        <f t="shared" si="155"/>
        <v>0</v>
      </c>
      <c r="DM89" s="80">
        <f t="shared" si="155"/>
        <v>0</v>
      </c>
      <c r="DN89" s="80">
        <f t="shared" si="155"/>
        <v>0</v>
      </c>
      <c r="DO89" s="80">
        <f t="shared" si="155"/>
        <v>0</v>
      </c>
      <c r="DP89" s="80">
        <f t="shared" si="155"/>
        <v>0</v>
      </c>
      <c r="DQ89" s="80">
        <f t="shared" si="155"/>
        <v>0</v>
      </c>
      <c r="DR89" s="80">
        <f t="shared" si="155"/>
        <v>0</v>
      </c>
      <c r="DS89" s="80">
        <f t="shared" si="155"/>
        <v>0</v>
      </c>
      <c r="DT89" s="80">
        <f t="shared" si="155"/>
        <v>0</v>
      </c>
      <c r="DU89" s="80">
        <f t="shared" si="155"/>
        <v>0</v>
      </c>
      <c r="DV89" s="80">
        <f t="shared" si="149"/>
        <v>0</v>
      </c>
      <c r="DW89" s="80">
        <f t="shared" si="149"/>
        <v>0</v>
      </c>
      <c r="DX89" s="80">
        <f t="shared" si="149"/>
        <v>0</v>
      </c>
      <c r="DY89" s="80">
        <f t="shared" si="149"/>
        <v>0</v>
      </c>
      <c r="DZ89" s="80">
        <f t="shared" si="149"/>
        <v>0</v>
      </c>
      <c r="EA89" s="80">
        <f t="shared" si="149"/>
        <v>0</v>
      </c>
      <c r="EB89" s="80">
        <f t="shared" si="149"/>
        <v>0</v>
      </c>
      <c r="EC89" s="80">
        <f t="shared" si="149"/>
        <v>0</v>
      </c>
      <c r="ED89" s="80">
        <f t="shared" si="149"/>
        <v>0</v>
      </c>
      <c r="EE89" s="80">
        <f t="shared" si="149"/>
        <v>0</v>
      </c>
      <c r="EF89" s="80">
        <f t="shared" si="149"/>
        <v>0</v>
      </c>
      <c r="EG89" s="80">
        <f t="shared" si="149"/>
        <v>0</v>
      </c>
      <c r="EH89" s="80">
        <f t="shared" si="149"/>
        <v>0</v>
      </c>
      <c r="EI89" s="80">
        <f t="shared" si="149"/>
        <v>0</v>
      </c>
      <c r="EJ89" s="80">
        <f t="shared" si="149"/>
        <v>0</v>
      </c>
      <c r="EK89" s="80">
        <f t="shared" si="150"/>
        <v>0</v>
      </c>
      <c r="EL89" s="80">
        <f t="shared" si="150"/>
        <v>0</v>
      </c>
      <c r="EM89" s="80">
        <f t="shared" si="150"/>
        <v>0</v>
      </c>
      <c r="EN89" s="80">
        <f t="shared" si="150"/>
        <v>0</v>
      </c>
      <c r="EO89" s="80">
        <f t="shared" si="150"/>
        <v>0</v>
      </c>
      <c r="EP89" s="80">
        <f t="shared" si="150"/>
        <v>0</v>
      </c>
      <c r="EQ89" s="80">
        <f t="shared" si="150"/>
        <v>0</v>
      </c>
      <c r="ER89" s="80">
        <f t="shared" si="150"/>
        <v>0</v>
      </c>
      <c r="ES89" s="80">
        <f t="shared" si="150"/>
        <v>0</v>
      </c>
      <c r="ET89" s="80">
        <f t="shared" si="150"/>
        <v>0</v>
      </c>
      <c r="EU89" s="80">
        <f t="shared" si="150"/>
        <v>0</v>
      </c>
      <c r="EV89" s="80">
        <f t="shared" si="150"/>
        <v>0</v>
      </c>
      <c r="EW89" s="80">
        <f t="shared" si="150"/>
        <v>0</v>
      </c>
      <c r="EX89" s="80">
        <f t="shared" si="150"/>
        <v>0</v>
      </c>
      <c r="EY89" s="80">
        <f t="shared" si="150"/>
        <v>0</v>
      </c>
      <c r="EZ89" s="80">
        <f t="shared" si="150"/>
        <v>0</v>
      </c>
      <c r="FA89" s="80">
        <f t="shared" si="151"/>
        <v>0</v>
      </c>
      <c r="FB89" s="80">
        <f t="shared" si="151"/>
        <v>0</v>
      </c>
      <c r="FC89" s="80">
        <f t="shared" si="151"/>
        <v>0</v>
      </c>
      <c r="FD89" s="80">
        <f t="shared" si="151"/>
        <v>0</v>
      </c>
      <c r="FE89" s="80">
        <f t="shared" si="151"/>
        <v>0</v>
      </c>
      <c r="FF89" s="80">
        <f t="shared" si="151"/>
        <v>0</v>
      </c>
      <c r="FG89" s="80">
        <f t="shared" si="151"/>
        <v>0</v>
      </c>
      <c r="FH89" s="80">
        <f t="shared" si="151"/>
        <v>0</v>
      </c>
      <c r="FI89" s="80">
        <f t="shared" si="151"/>
        <v>0</v>
      </c>
      <c r="FJ89" s="80">
        <f t="shared" si="151"/>
        <v>0</v>
      </c>
      <c r="FK89" s="80">
        <f t="shared" si="151"/>
        <v>0</v>
      </c>
      <c r="FL89" s="80">
        <f t="shared" si="151"/>
        <v>0</v>
      </c>
      <c r="FM89" s="80">
        <f t="shared" si="151"/>
        <v>0</v>
      </c>
      <c r="FN89" s="80">
        <f t="shared" si="151"/>
        <v>0</v>
      </c>
      <c r="FO89" s="80">
        <f t="shared" si="151"/>
        <v>0</v>
      </c>
      <c r="FP89" s="80">
        <f t="shared" si="151"/>
        <v>0</v>
      </c>
      <c r="FQ89" s="80">
        <f t="shared" si="156"/>
        <v>0</v>
      </c>
      <c r="FR89" s="80">
        <f t="shared" si="156"/>
        <v>0</v>
      </c>
      <c r="FS89" s="80">
        <f t="shared" si="156"/>
        <v>0</v>
      </c>
      <c r="FT89" s="80">
        <f t="shared" si="156"/>
        <v>0</v>
      </c>
      <c r="FU89" s="80">
        <f t="shared" si="156"/>
        <v>0</v>
      </c>
      <c r="FV89" s="80">
        <f t="shared" si="156"/>
        <v>0</v>
      </c>
      <c r="FW89" s="80">
        <f t="shared" si="156"/>
        <v>0</v>
      </c>
      <c r="FX89" s="80">
        <f t="shared" si="156"/>
        <v>0</v>
      </c>
      <c r="FY89" s="80">
        <f t="shared" si="156"/>
        <v>0</v>
      </c>
      <c r="FZ89" s="80">
        <f t="shared" si="156"/>
        <v>0</v>
      </c>
      <c r="GA89" s="80">
        <f t="shared" si="156"/>
        <v>0</v>
      </c>
      <c r="GB89" s="80">
        <f t="shared" si="156"/>
        <v>0</v>
      </c>
      <c r="GC89" s="80">
        <f t="shared" si="156"/>
        <v>0</v>
      </c>
      <c r="GD89" s="80">
        <f t="shared" si="156"/>
        <v>0</v>
      </c>
      <c r="GE89" s="80">
        <f t="shared" si="156"/>
        <v>0</v>
      </c>
      <c r="GF89" s="80">
        <f t="shared" si="156"/>
        <v>0</v>
      </c>
      <c r="GG89" s="80">
        <f t="shared" si="160"/>
        <v>0</v>
      </c>
      <c r="GH89" s="80">
        <f t="shared" si="160"/>
        <v>0</v>
      </c>
      <c r="GI89" s="80">
        <f t="shared" si="160"/>
        <v>0</v>
      </c>
      <c r="GJ89" s="80">
        <f t="shared" si="160"/>
        <v>0</v>
      </c>
      <c r="GK89" s="80">
        <f t="shared" si="160"/>
        <v>0</v>
      </c>
      <c r="GL89" s="80">
        <f t="shared" si="160"/>
        <v>0</v>
      </c>
      <c r="GM89" s="80">
        <f t="shared" si="160"/>
        <v>0</v>
      </c>
      <c r="GN89" s="80">
        <f t="shared" si="160"/>
        <v>0</v>
      </c>
      <c r="GO89" s="80">
        <f t="shared" si="160"/>
        <v>0</v>
      </c>
      <c r="GP89" s="80">
        <f t="shared" si="160"/>
        <v>0</v>
      </c>
      <c r="GQ89" s="80">
        <f t="shared" si="160"/>
        <v>0</v>
      </c>
      <c r="GR89" s="80">
        <f t="shared" si="160"/>
        <v>0</v>
      </c>
      <c r="GS89" s="80">
        <f t="shared" si="160"/>
        <v>0</v>
      </c>
      <c r="GT89" s="80">
        <f t="shared" si="160"/>
        <v>0</v>
      </c>
      <c r="GU89" s="80">
        <f t="shared" si="160"/>
        <v>0</v>
      </c>
      <c r="GV89" s="80">
        <f t="shared" si="146"/>
        <v>0</v>
      </c>
      <c r="GW89" s="80">
        <f t="shared" si="146"/>
        <v>0</v>
      </c>
      <c r="GX89" s="80">
        <f t="shared" si="146"/>
        <v>0</v>
      </c>
      <c r="GY89" s="80">
        <f t="shared" si="146"/>
        <v>0</v>
      </c>
      <c r="GZ89" s="80">
        <f t="shared" si="146"/>
        <v>0</v>
      </c>
      <c r="HA89" s="80">
        <f t="shared" si="146"/>
        <v>0</v>
      </c>
      <c r="HB89" s="80">
        <f t="shared" si="146"/>
        <v>0</v>
      </c>
      <c r="HC89" s="80">
        <f t="shared" si="146"/>
        <v>0</v>
      </c>
      <c r="HD89" s="80">
        <f t="shared" si="146"/>
        <v>0</v>
      </c>
      <c r="HE89" s="80">
        <f t="shared" si="146"/>
        <v>0</v>
      </c>
      <c r="HF89" s="80">
        <f t="shared" si="161"/>
        <v>0</v>
      </c>
      <c r="HG89" s="80">
        <f t="shared" si="161"/>
        <v>0</v>
      </c>
      <c r="HH89" s="80">
        <f t="shared" si="161"/>
        <v>0</v>
      </c>
      <c r="HI89" s="80">
        <f t="shared" si="161"/>
        <v>0</v>
      </c>
      <c r="HJ89" s="80">
        <f t="shared" si="161"/>
        <v>0</v>
      </c>
      <c r="HK89" s="80">
        <f t="shared" si="161"/>
        <v>0</v>
      </c>
      <c r="HL89" s="80">
        <f t="shared" si="161"/>
        <v>0</v>
      </c>
      <c r="HM89" s="80">
        <f t="shared" si="161"/>
        <v>0</v>
      </c>
      <c r="HN89" s="80">
        <f t="shared" si="161"/>
        <v>0</v>
      </c>
      <c r="HO89" s="80">
        <f t="shared" si="161"/>
        <v>0</v>
      </c>
      <c r="HP89" s="80">
        <f t="shared" si="161"/>
        <v>0</v>
      </c>
      <c r="HQ89" s="80">
        <f t="shared" si="161"/>
        <v>0</v>
      </c>
      <c r="HR89" s="80">
        <f t="shared" si="161"/>
        <v>0</v>
      </c>
      <c r="HS89" s="80">
        <f t="shared" si="161"/>
        <v>0</v>
      </c>
      <c r="HT89" s="80">
        <f t="shared" si="161"/>
        <v>0</v>
      </c>
      <c r="HU89" s="80">
        <f t="shared" si="161"/>
        <v>0</v>
      </c>
      <c r="HV89" s="80">
        <f t="shared" si="163"/>
        <v>0</v>
      </c>
      <c r="HW89" s="80">
        <f t="shared" si="163"/>
        <v>0</v>
      </c>
      <c r="HX89" s="80">
        <f t="shared" si="163"/>
        <v>0</v>
      </c>
      <c r="HY89" s="80">
        <f t="shared" si="163"/>
        <v>0</v>
      </c>
      <c r="HZ89" s="80">
        <f t="shared" si="163"/>
        <v>0</v>
      </c>
      <c r="IA89" s="80">
        <f t="shared" si="163"/>
        <v>0</v>
      </c>
      <c r="IB89" s="80">
        <f t="shared" si="163"/>
        <v>0</v>
      </c>
      <c r="IC89" s="80">
        <f t="shared" si="163"/>
        <v>0</v>
      </c>
      <c r="ID89" s="80">
        <f t="shared" si="163"/>
        <v>0</v>
      </c>
      <c r="IE89" s="80">
        <f t="shared" si="163"/>
        <v>0</v>
      </c>
      <c r="IF89" s="80">
        <f t="shared" si="163"/>
        <v>0</v>
      </c>
      <c r="IG89" s="80">
        <f t="shared" si="163"/>
        <v>0</v>
      </c>
      <c r="IH89" s="80">
        <f t="shared" si="163"/>
        <v>0</v>
      </c>
      <c r="II89" s="80">
        <f t="shared" si="145"/>
        <v>0</v>
      </c>
      <c r="IJ89" s="80">
        <f t="shared" si="145"/>
        <v>0</v>
      </c>
      <c r="IK89" s="80">
        <f t="shared" si="145"/>
        <v>0</v>
      </c>
      <c r="IL89" s="80">
        <f t="shared" si="145"/>
        <v>0</v>
      </c>
      <c r="IM89" s="80">
        <f t="shared" si="145"/>
        <v>0</v>
      </c>
      <c r="IN89" s="80">
        <f t="shared" si="145"/>
        <v>0</v>
      </c>
      <c r="IO89" s="80">
        <f t="shared" si="145"/>
        <v>0</v>
      </c>
      <c r="IP89" s="80">
        <f t="shared" si="145"/>
        <v>0</v>
      </c>
      <c r="IQ89" s="80">
        <f t="shared" si="145"/>
        <v>0</v>
      </c>
      <c r="IR89" s="80">
        <f t="shared" si="145"/>
        <v>0</v>
      </c>
      <c r="IS89" s="80">
        <f t="shared" si="145"/>
        <v>0</v>
      </c>
      <c r="IT89" s="80">
        <f t="shared" si="145"/>
        <v>0</v>
      </c>
      <c r="IU89" s="80">
        <f t="shared" si="145"/>
        <v>0</v>
      </c>
      <c r="IV89" s="80">
        <f t="shared" si="145"/>
        <v>0</v>
      </c>
      <c r="IW89" s="80">
        <f t="shared" si="145"/>
        <v>0</v>
      </c>
      <c r="IX89" s="80">
        <f t="shared" si="145"/>
        <v>0</v>
      </c>
      <c r="IY89" s="80">
        <f t="shared" si="145"/>
        <v>0</v>
      </c>
      <c r="IZ89" s="80">
        <f t="shared" si="145"/>
        <v>0</v>
      </c>
      <c r="JA89" s="80">
        <f t="shared" si="145"/>
        <v>0</v>
      </c>
      <c r="JB89" s="80">
        <f t="shared" si="145"/>
        <v>0</v>
      </c>
      <c r="JC89" s="80">
        <f t="shared" si="145"/>
        <v>0</v>
      </c>
      <c r="JD89" s="80">
        <f t="shared" si="143"/>
        <v>0</v>
      </c>
      <c r="JE89" s="80">
        <f t="shared" si="143"/>
        <v>0</v>
      </c>
      <c r="JF89" s="80">
        <f t="shared" si="143"/>
        <v>0</v>
      </c>
      <c r="JG89" s="80">
        <f t="shared" si="144"/>
        <v>0</v>
      </c>
      <c r="JH89" s="80">
        <f t="shared" si="144"/>
        <v>0</v>
      </c>
      <c r="JI89" s="80">
        <f t="shared" si="144"/>
        <v>0</v>
      </c>
    </row>
    <row r="90" spans="5:269" x14ac:dyDescent="0.25">
      <c r="E90">
        <f t="shared" si="134"/>
        <v>86</v>
      </c>
      <c r="F90">
        <f t="shared" si="124"/>
        <v>0</v>
      </c>
      <c r="G90">
        <f t="shared" si="135"/>
        <v>156</v>
      </c>
      <c r="H90" s="86">
        <f t="shared" si="125"/>
        <v>1</v>
      </c>
      <c r="I90" s="80">
        <f t="shared" si="126"/>
        <v>0</v>
      </c>
      <c r="J90" s="80">
        <f t="shared" si="140"/>
        <v>0</v>
      </c>
      <c r="K90">
        <f t="shared" si="127"/>
        <v>90</v>
      </c>
      <c r="L90">
        <f t="shared" si="128"/>
        <v>234</v>
      </c>
      <c r="M90">
        <f t="shared" si="136"/>
        <v>48366</v>
      </c>
      <c r="O90" s="80">
        <f t="shared" si="152"/>
        <v>0</v>
      </c>
      <c r="P90" s="80">
        <f t="shared" si="152"/>
        <v>0</v>
      </c>
      <c r="Q90" s="80">
        <f t="shared" si="152"/>
        <v>0</v>
      </c>
      <c r="R90" s="80">
        <f t="shared" si="152"/>
        <v>0</v>
      </c>
      <c r="S90" s="80">
        <f t="shared" si="152"/>
        <v>0</v>
      </c>
      <c r="T90" s="80">
        <f t="shared" si="152"/>
        <v>0</v>
      </c>
      <c r="U90" s="80">
        <f t="shared" si="152"/>
        <v>0</v>
      </c>
      <c r="V90" s="80">
        <f t="shared" si="152"/>
        <v>0</v>
      </c>
      <c r="W90" s="80">
        <f t="shared" si="152"/>
        <v>0</v>
      </c>
      <c r="X90" s="80">
        <f t="shared" si="152"/>
        <v>0</v>
      </c>
      <c r="Y90" s="80">
        <f t="shared" si="152"/>
        <v>0</v>
      </c>
      <c r="Z90" s="80">
        <f t="shared" si="152"/>
        <v>0</v>
      </c>
      <c r="AA90" s="80">
        <f t="shared" si="152"/>
        <v>0</v>
      </c>
      <c r="AB90" s="80">
        <f t="shared" si="152"/>
        <v>0</v>
      </c>
      <c r="AC90" s="80">
        <f t="shared" si="152"/>
        <v>0</v>
      </c>
      <c r="AD90" s="80">
        <f t="shared" si="152"/>
        <v>0</v>
      </c>
      <c r="AE90" s="80">
        <f t="shared" si="142"/>
        <v>0</v>
      </c>
      <c r="AF90" s="80">
        <f t="shared" si="142"/>
        <v>0</v>
      </c>
      <c r="AG90" s="80">
        <f t="shared" si="142"/>
        <v>0</v>
      </c>
      <c r="AH90" s="80">
        <f t="shared" si="142"/>
        <v>0</v>
      </c>
      <c r="AI90" s="80">
        <f t="shared" si="142"/>
        <v>0</v>
      </c>
      <c r="AJ90" s="80">
        <f t="shared" si="142"/>
        <v>0</v>
      </c>
      <c r="AK90" s="80">
        <f t="shared" si="142"/>
        <v>0</v>
      </c>
      <c r="AL90" s="80">
        <f t="shared" si="142"/>
        <v>0</v>
      </c>
      <c r="AM90" s="80">
        <f t="shared" si="142"/>
        <v>0</v>
      </c>
      <c r="AN90" s="80">
        <f t="shared" si="142"/>
        <v>0</v>
      </c>
      <c r="AO90" s="80">
        <f t="shared" si="142"/>
        <v>0</v>
      </c>
      <c r="AP90" s="80">
        <f t="shared" si="142"/>
        <v>0</v>
      </c>
      <c r="AQ90" s="80">
        <f t="shared" si="142"/>
        <v>0</v>
      </c>
      <c r="AR90" s="80">
        <f t="shared" si="142"/>
        <v>0</v>
      </c>
      <c r="AS90" s="80">
        <f t="shared" si="142"/>
        <v>0</v>
      </c>
      <c r="AT90" s="80">
        <f t="shared" si="142"/>
        <v>0</v>
      </c>
      <c r="AU90" s="80">
        <f t="shared" si="158"/>
        <v>0</v>
      </c>
      <c r="AV90" s="80">
        <f t="shared" si="158"/>
        <v>0</v>
      </c>
      <c r="AW90" s="80">
        <f t="shared" si="158"/>
        <v>0</v>
      </c>
      <c r="AX90" s="80">
        <f t="shared" si="158"/>
        <v>0</v>
      </c>
      <c r="AY90" s="80">
        <f t="shared" si="158"/>
        <v>0</v>
      </c>
      <c r="AZ90" s="80">
        <f t="shared" si="158"/>
        <v>0</v>
      </c>
      <c r="BA90" s="80">
        <f t="shared" si="158"/>
        <v>0</v>
      </c>
      <c r="BB90" s="80">
        <f t="shared" si="158"/>
        <v>0</v>
      </c>
      <c r="BC90" s="80">
        <f t="shared" si="158"/>
        <v>0</v>
      </c>
      <c r="BD90" s="80">
        <f t="shared" si="158"/>
        <v>0</v>
      </c>
      <c r="BE90" s="80">
        <f t="shared" si="158"/>
        <v>0</v>
      </c>
      <c r="BF90" s="80">
        <f t="shared" si="158"/>
        <v>0</v>
      </c>
      <c r="BG90" s="80">
        <f t="shared" si="158"/>
        <v>0</v>
      </c>
      <c r="BH90" s="80">
        <f t="shared" si="158"/>
        <v>0</v>
      </c>
      <c r="BI90" s="80">
        <f t="shared" si="158"/>
        <v>0</v>
      </c>
      <c r="BJ90" s="80">
        <f t="shared" si="158"/>
        <v>0</v>
      </c>
      <c r="BK90" s="80">
        <f t="shared" si="159"/>
        <v>0</v>
      </c>
      <c r="BL90" s="80">
        <f t="shared" si="159"/>
        <v>0</v>
      </c>
      <c r="BM90" s="80">
        <f t="shared" si="159"/>
        <v>0</v>
      </c>
      <c r="BN90" s="80">
        <f t="shared" si="159"/>
        <v>0</v>
      </c>
      <c r="BO90" s="80">
        <f t="shared" si="159"/>
        <v>0</v>
      </c>
      <c r="BP90" s="80">
        <f t="shared" si="159"/>
        <v>0</v>
      </c>
      <c r="BQ90" s="80">
        <f t="shared" si="159"/>
        <v>0</v>
      </c>
      <c r="BR90" s="80">
        <f t="shared" si="159"/>
        <v>0</v>
      </c>
      <c r="BS90" s="80">
        <f t="shared" si="159"/>
        <v>0</v>
      </c>
      <c r="BT90" s="80">
        <f t="shared" si="159"/>
        <v>0</v>
      </c>
      <c r="BU90" s="80">
        <f t="shared" si="159"/>
        <v>0</v>
      </c>
      <c r="BV90" s="80">
        <f t="shared" si="159"/>
        <v>0</v>
      </c>
      <c r="BW90" s="80">
        <f t="shared" si="159"/>
        <v>0</v>
      </c>
      <c r="BX90" s="80">
        <f t="shared" si="159"/>
        <v>0</v>
      </c>
      <c r="BY90" s="80">
        <f t="shared" si="159"/>
        <v>0</v>
      </c>
      <c r="BZ90" s="80">
        <f t="shared" si="159"/>
        <v>0</v>
      </c>
      <c r="CA90" s="80">
        <f t="shared" si="154"/>
        <v>0</v>
      </c>
      <c r="CB90" s="80">
        <f t="shared" si="154"/>
        <v>0</v>
      </c>
      <c r="CC90" s="80">
        <f t="shared" si="154"/>
        <v>0</v>
      </c>
      <c r="CD90" s="80">
        <f t="shared" si="154"/>
        <v>0</v>
      </c>
      <c r="CE90" s="80">
        <f t="shared" si="154"/>
        <v>0</v>
      </c>
      <c r="CF90" s="80">
        <f t="shared" si="154"/>
        <v>0</v>
      </c>
      <c r="CG90" s="80">
        <f t="shared" si="154"/>
        <v>0</v>
      </c>
      <c r="CH90" s="80">
        <f t="shared" si="154"/>
        <v>0</v>
      </c>
      <c r="CI90" s="80">
        <f t="shared" si="154"/>
        <v>0</v>
      </c>
      <c r="CJ90" s="80">
        <f t="shared" si="154"/>
        <v>0</v>
      </c>
      <c r="CK90" s="80">
        <f t="shared" si="154"/>
        <v>0</v>
      </c>
      <c r="CL90" s="80">
        <f t="shared" si="154"/>
        <v>0</v>
      </c>
      <c r="CM90" s="80">
        <f t="shared" si="154"/>
        <v>0</v>
      </c>
      <c r="CN90" s="80">
        <f t="shared" si="154"/>
        <v>0</v>
      </c>
      <c r="CO90" s="80">
        <f t="shared" si="154"/>
        <v>0</v>
      </c>
      <c r="CP90" s="80">
        <f t="shared" si="148"/>
        <v>0</v>
      </c>
      <c r="CQ90" s="80">
        <f t="shared" si="148"/>
        <v>0</v>
      </c>
      <c r="CR90" s="80">
        <f t="shared" si="148"/>
        <v>0</v>
      </c>
      <c r="CS90" s="80">
        <f t="shared" si="148"/>
        <v>0</v>
      </c>
      <c r="CT90" s="80">
        <f t="shared" si="148"/>
        <v>0</v>
      </c>
      <c r="CU90" s="80">
        <f t="shared" si="148"/>
        <v>0</v>
      </c>
      <c r="CV90" s="80">
        <f t="shared" si="148"/>
        <v>0</v>
      </c>
      <c r="CW90" s="80">
        <f t="shared" si="148"/>
        <v>0</v>
      </c>
      <c r="CX90" s="80">
        <f t="shared" si="148"/>
        <v>0</v>
      </c>
      <c r="CY90" s="80">
        <f t="shared" si="148"/>
        <v>0</v>
      </c>
      <c r="CZ90" s="80">
        <f t="shared" si="148"/>
        <v>0</v>
      </c>
      <c r="DA90" s="80">
        <f t="shared" si="148"/>
        <v>0</v>
      </c>
      <c r="DB90" s="80">
        <f t="shared" si="148"/>
        <v>0</v>
      </c>
      <c r="DC90" s="80">
        <f t="shared" si="148"/>
        <v>0</v>
      </c>
      <c r="DD90" s="80">
        <f t="shared" si="148"/>
        <v>0</v>
      </c>
      <c r="DE90" s="80">
        <f t="shared" si="148"/>
        <v>0</v>
      </c>
      <c r="DF90" s="80">
        <f t="shared" si="155"/>
        <v>0</v>
      </c>
      <c r="DG90" s="80">
        <f t="shared" si="155"/>
        <v>0</v>
      </c>
      <c r="DH90" s="80">
        <f t="shared" si="155"/>
        <v>0</v>
      </c>
      <c r="DI90" s="80">
        <f t="shared" si="155"/>
        <v>0</v>
      </c>
      <c r="DJ90" s="80">
        <f t="shared" si="155"/>
        <v>0</v>
      </c>
      <c r="DK90" s="80">
        <f t="shared" si="155"/>
        <v>0</v>
      </c>
      <c r="DL90" s="80">
        <f t="shared" si="155"/>
        <v>0</v>
      </c>
      <c r="DM90" s="80">
        <f t="shared" si="155"/>
        <v>0</v>
      </c>
      <c r="DN90" s="80">
        <f t="shared" si="155"/>
        <v>0</v>
      </c>
      <c r="DO90" s="80">
        <f t="shared" si="155"/>
        <v>0</v>
      </c>
      <c r="DP90" s="80">
        <f t="shared" si="155"/>
        <v>0</v>
      </c>
      <c r="DQ90" s="80">
        <f t="shared" si="155"/>
        <v>0</v>
      </c>
      <c r="DR90" s="80">
        <f t="shared" si="155"/>
        <v>0</v>
      </c>
      <c r="DS90" s="80">
        <f t="shared" si="155"/>
        <v>0</v>
      </c>
      <c r="DT90" s="80">
        <f t="shared" si="155"/>
        <v>0</v>
      </c>
      <c r="DU90" s="80">
        <f t="shared" si="155"/>
        <v>0</v>
      </c>
      <c r="DV90" s="80">
        <f t="shared" si="149"/>
        <v>0</v>
      </c>
      <c r="DW90" s="80">
        <f t="shared" si="149"/>
        <v>0</v>
      </c>
      <c r="DX90" s="80">
        <f t="shared" si="149"/>
        <v>0</v>
      </c>
      <c r="DY90" s="80">
        <f t="shared" si="149"/>
        <v>0</v>
      </c>
      <c r="DZ90" s="80">
        <f t="shared" si="149"/>
        <v>0</v>
      </c>
      <c r="EA90" s="80">
        <f t="shared" si="149"/>
        <v>0</v>
      </c>
      <c r="EB90" s="80">
        <f t="shared" si="149"/>
        <v>0</v>
      </c>
      <c r="EC90" s="80">
        <f t="shared" si="149"/>
        <v>0</v>
      </c>
      <c r="ED90" s="80">
        <f t="shared" si="149"/>
        <v>0</v>
      </c>
      <c r="EE90" s="80">
        <f t="shared" si="149"/>
        <v>0</v>
      </c>
      <c r="EF90" s="80">
        <f t="shared" si="149"/>
        <v>0</v>
      </c>
      <c r="EG90" s="80">
        <f t="shared" si="149"/>
        <v>0</v>
      </c>
      <c r="EH90" s="80">
        <f t="shared" si="149"/>
        <v>0</v>
      </c>
      <c r="EI90" s="80">
        <f t="shared" si="149"/>
        <v>0</v>
      </c>
      <c r="EJ90" s="80">
        <f t="shared" si="149"/>
        <v>0</v>
      </c>
      <c r="EK90" s="80">
        <f t="shared" si="150"/>
        <v>0</v>
      </c>
      <c r="EL90" s="80">
        <f t="shared" si="150"/>
        <v>0</v>
      </c>
      <c r="EM90" s="80">
        <f t="shared" si="150"/>
        <v>0</v>
      </c>
      <c r="EN90" s="80">
        <f t="shared" si="150"/>
        <v>0</v>
      </c>
      <c r="EO90" s="80">
        <f t="shared" si="150"/>
        <v>0</v>
      </c>
      <c r="EP90" s="80">
        <f t="shared" si="150"/>
        <v>0</v>
      </c>
      <c r="EQ90" s="80">
        <f t="shared" si="150"/>
        <v>0</v>
      </c>
      <c r="ER90" s="80">
        <f t="shared" si="150"/>
        <v>0</v>
      </c>
      <c r="ES90" s="80">
        <f t="shared" si="150"/>
        <v>0</v>
      </c>
      <c r="ET90" s="80">
        <f t="shared" si="150"/>
        <v>0</v>
      </c>
      <c r="EU90" s="80">
        <f t="shared" si="150"/>
        <v>0</v>
      </c>
      <c r="EV90" s="80">
        <f t="shared" si="150"/>
        <v>0</v>
      </c>
      <c r="EW90" s="80">
        <f t="shared" si="150"/>
        <v>0</v>
      </c>
      <c r="EX90" s="80">
        <f t="shared" si="150"/>
        <v>0</v>
      </c>
      <c r="EY90" s="80">
        <f t="shared" si="150"/>
        <v>0</v>
      </c>
      <c r="EZ90" s="80">
        <f t="shared" si="150"/>
        <v>0</v>
      </c>
      <c r="FA90" s="80">
        <f t="shared" si="151"/>
        <v>0</v>
      </c>
      <c r="FB90" s="80">
        <f t="shared" si="151"/>
        <v>0</v>
      </c>
      <c r="FC90" s="80">
        <f t="shared" si="151"/>
        <v>0</v>
      </c>
      <c r="FD90" s="80">
        <f t="shared" si="151"/>
        <v>0</v>
      </c>
      <c r="FE90" s="80">
        <f t="shared" si="151"/>
        <v>0</v>
      </c>
      <c r="FF90" s="80">
        <f t="shared" si="151"/>
        <v>0</v>
      </c>
      <c r="FG90" s="80">
        <f t="shared" si="151"/>
        <v>0</v>
      </c>
      <c r="FH90" s="80">
        <f t="shared" si="151"/>
        <v>0</v>
      </c>
      <c r="FI90" s="80">
        <f t="shared" si="151"/>
        <v>0</v>
      </c>
      <c r="FJ90" s="80">
        <f t="shared" si="151"/>
        <v>0</v>
      </c>
      <c r="FK90" s="80">
        <f t="shared" si="151"/>
        <v>0</v>
      </c>
      <c r="FL90" s="80">
        <f t="shared" si="151"/>
        <v>0</v>
      </c>
      <c r="FM90" s="80">
        <f t="shared" si="151"/>
        <v>0</v>
      </c>
      <c r="FN90" s="80">
        <f t="shared" si="151"/>
        <v>0</v>
      </c>
      <c r="FO90" s="80">
        <f t="shared" si="151"/>
        <v>0</v>
      </c>
      <c r="FP90" s="80">
        <f t="shared" si="151"/>
        <v>0</v>
      </c>
      <c r="FQ90" s="80">
        <f t="shared" si="156"/>
        <v>0</v>
      </c>
      <c r="FR90" s="80">
        <f t="shared" si="156"/>
        <v>0</v>
      </c>
      <c r="FS90" s="80">
        <f t="shared" si="156"/>
        <v>0</v>
      </c>
      <c r="FT90" s="80">
        <f t="shared" si="156"/>
        <v>0</v>
      </c>
      <c r="FU90" s="80">
        <f t="shared" si="156"/>
        <v>0</v>
      </c>
      <c r="FV90" s="80">
        <f t="shared" si="156"/>
        <v>0</v>
      </c>
      <c r="FW90" s="80">
        <f t="shared" si="156"/>
        <v>0</v>
      </c>
      <c r="FX90" s="80">
        <f t="shared" si="156"/>
        <v>0</v>
      </c>
      <c r="FY90" s="80">
        <f t="shared" si="156"/>
        <v>0</v>
      </c>
      <c r="FZ90" s="80">
        <f t="shared" si="156"/>
        <v>0</v>
      </c>
      <c r="GA90" s="80">
        <f t="shared" si="156"/>
        <v>0</v>
      </c>
      <c r="GB90" s="80">
        <f t="shared" si="156"/>
        <v>0</v>
      </c>
      <c r="GC90" s="80">
        <f t="shared" si="156"/>
        <v>0</v>
      </c>
      <c r="GD90" s="80">
        <f t="shared" si="156"/>
        <v>0</v>
      </c>
      <c r="GE90" s="80">
        <f t="shared" si="156"/>
        <v>0</v>
      </c>
      <c r="GF90" s="80">
        <f t="shared" si="156"/>
        <v>0</v>
      </c>
      <c r="GG90" s="80">
        <f t="shared" si="160"/>
        <v>0</v>
      </c>
      <c r="GH90" s="80">
        <f t="shared" si="160"/>
        <v>0</v>
      </c>
      <c r="GI90" s="80">
        <f t="shared" si="160"/>
        <v>0</v>
      </c>
      <c r="GJ90" s="80">
        <f t="shared" si="160"/>
        <v>0</v>
      </c>
      <c r="GK90" s="80">
        <f t="shared" si="160"/>
        <v>0</v>
      </c>
      <c r="GL90" s="80">
        <f t="shared" si="160"/>
        <v>0</v>
      </c>
      <c r="GM90" s="80">
        <f t="shared" si="160"/>
        <v>0</v>
      </c>
      <c r="GN90" s="80">
        <f t="shared" si="160"/>
        <v>0</v>
      </c>
      <c r="GO90" s="80">
        <f t="shared" si="160"/>
        <v>0</v>
      </c>
      <c r="GP90" s="80">
        <f t="shared" si="160"/>
        <v>0</v>
      </c>
      <c r="GQ90" s="80">
        <f t="shared" si="160"/>
        <v>0</v>
      </c>
      <c r="GR90" s="80">
        <f t="shared" si="160"/>
        <v>0</v>
      </c>
      <c r="GS90" s="80">
        <f t="shared" si="160"/>
        <v>0</v>
      </c>
      <c r="GT90" s="80">
        <f t="shared" si="160"/>
        <v>0</v>
      </c>
      <c r="GU90" s="80">
        <f t="shared" si="160"/>
        <v>0</v>
      </c>
      <c r="GV90" s="80">
        <f t="shared" si="146"/>
        <v>0</v>
      </c>
      <c r="GW90" s="80">
        <f t="shared" si="146"/>
        <v>0</v>
      </c>
      <c r="GX90" s="80">
        <f t="shared" si="146"/>
        <v>0</v>
      </c>
      <c r="GY90" s="80">
        <f t="shared" si="146"/>
        <v>0</v>
      </c>
      <c r="GZ90" s="80">
        <f t="shared" si="146"/>
        <v>0</v>
      </c>
      <c r="HA90" s="80">
        <f t="shared" si="146"/>
        <v>0</v>
      </c>
      <c r="HB90" s="80">
        <f t="shared" si="146"/>
        <v>0</v>
      </c>
      <c r="HC90" s="80">
        <f t="shared" si="146"/>
        <v>0</v>
      </c>
      <c r="HD90" s="80">
        <f t="shared" si="146"/>
        <v>0</v>
      </c>
      <c r="HE90" s="80">
        <f t="shared" si="146"/>
        <v>0</v>
      </c>
      <c r="HF90" s="80">
        <f t="shared" si="161"/>
        <v>0</v>
      </c>
      <c r="HG90" s="80">
        <f t="shared" si="161"/>
        <v>0</v>
      </c>
      <c r="HH90" s="80">
        <f t="shared" si="161"/>
        <v>0</v>
      </c>
      <c r="HI90" s="80">
        <f t="shared" si="161"/>
        <v>0</v>
      </c>
      <c r="HJ90" s="80">
        <f t="shared" si="161"/>
        <v>0</v>
      </c>
      <c r="HK90" s="80">
        <f t="shared" si="161"/>
        <v>0</v>
      </c>
      <c r="HL90" s="80">
        <f t="shared" si="161"/>
        <v>0</v>
      </c>
      <c r="HM90" s="80">
        <f t="shared" si="161"/>
        <v>0</v>
      </c>
      <c r="HN90" s="80">
        <f t="shared" si="161"/>
        <v>0</v>
      </c>
      <c r="HO90" s="80">
        <f t="shared" si="161"/>
        <v>0</v>
      </c>
      <c r="HP90" s="80">
        <f t="shared" si="161"/>
        <v>0</v>
      </c>
      <c r="HQ90" s="80">
        <f t="shared" si="161"/>
        <v>0</v>
      </c>
      <c r="HR90" s="80">
        <f t="shared" si="161"/>
        <v>0</v>
      </c>
      <c r="HS90" s="80">
        <f t="shared" si="161"/>
        <v>0</v>
      </c>
      <c r="HT90" s="80">
        <f t="shared" si="161"/>
        <v>0</v>
      </c>
      <c r="HU90" s="80">
        <f t="shared" si="161"/>
        <v>0</v>
      </c>
      <c r="HV90" s="80">
        <f t="shared" si="163"/>
        <v>0</v>
      </c>
      <c r="HW90" s="80">
        <f t="shared" si="163"/>
        <v>0</v>
      </c>
      <c r="HX90" s="80">
        <f t="shared" si="163"/>
        <v>0</v>
      </c>
      <c r="HY90" s="80">
        <f t="shared" si="163"/>
        <v>0</v>
      </c>
      <c r="HZ90" s="80">
        <f t="shared" si="163"/>
        <v>0</v>
      </c>
      <c r="IA90" s="80">
        <f t="shared" si="163"/>
        <v>0</v>
      </c>
      <c r="IB90" s="80">
        <f t="shared" si="163"/>
        <v>0</v>
      </c>
      <c r="IC90" s="80">
        <f t="shared" si="163"/>
        <v>0</v>
      </c>
      <c r="ID90" s="80">
        <f t="shared" si="163"/>
        <v>0</v>
      </c>
      <c r="IE90" s="80">
        <f t="shared" si="163"/>
        <v>0</v>
      </c>
      <c r="IF90" s="80">
        <f t="shared" si="163"/>
        <v>0</v>
      </c>
      <c r="IG90" s="80">
        <f t="shared" si="163"/>
        <v>0</v>
      </c>
      <c r="IH90" s="80">
        <f t="shared" si="163"/>
        <v>0</v>
      </c>
      <c r="II90" s="80">
        <f t="shared" si="145"/>
        <v>0</v>
      </c>
      <c r="IJ90" s="80">
        <f t="shared" si="145"/>
        <v>0</v>
      </c>
      <c r="IK90" s="80">
        <f t="shared" si="145"/>
        <v>0</v>
      </c>
      <c r="IL90" s="80">
        <f t="shared" si="145"/>
        <v>0</v>
      </c>
      <c r="IM90" s="80">
        <f t="shared" si="145"/>
        <v>0</v>
      </c>
      <c r="IN90" s="80">
        <f t="shared" si="145"/>
        <v>0</v>
      </c>
      <c r="IO90" s="80">
        <f t="shared" si="145"/>
        <v>0</v>
      </c>
      <c r="IP90" s="80">
        <f t="shared" si="145"/>
        <v>0</v>
      </c>
      <c r="IQ90" s="80">
        <f t="shared" si="145"/>
        <v>0</v>
      </c>
      <c r="IR90" s="80">
        <f t="shared" si="145"/>
        <v>0</v>
      </c>
      <c r="IS90" s="80">
        <f t="shared" si="145"/>
        <v>0</v>
      </c>
      <c r="IT90" s="80">
        <f t="shared" si="145"/>
        <v>0</v>
      </c>
      <c r="IU90" s="80">
        <f t="shared" si="145"/>
        <v>0</v>
      </c>
      <c r="IV90" s="80">
        <f t="shared" si="145"/>
        <v>0</v>
      </c>
      <c r="IW90" s="80">
        <f t="shared" si="145"/>
        <v>0</v>
      </c>
      <c r="IX90" s="80">
        <f t="shared" si="145"/>
        <v>0</v>
      </c>
      <c r="IY90" s="80">
        <f t="shared" si="145"/>
        <v>0</v>
      </c>
      <c r="IZ90" s="80">
        <f t="shared" si="145"/>
        <v>0</v>
      </c>
      <c r="JA90" s="80">
        <f t="shared" si="145"/>
        <v>0</v>
      </c>
      <c r="JB90" s="80">
        <f t="shared" si="145"/>
        <v>0</v>
      </c>
      <c r="JC90" s="80">
        <f t="shared" si="145"/>
        <v>0</v>
      </c>
      <c r="JD90" s="80">
        <f t="shared" si="143"/>
        <v>0</v>
      </c>
      <c r="JE90" s="80">
        <f t="shared" si="143"/>
        <v>0</v>
      </c>
      <c r="JF90" s="80">
        <f t="shared" si="143"/>
        <v>0</v>
      </c>
      <c r="JG90" s="80">
        <f t="shared" si="144"/>
        <v>0</v>
      </c>
      <c r="JH90" s="80">
        <f t="shared" si="144"/>
        <v>0</v>
      </c>
      <c r="JI90" s="80">
        <f t="shared" si="144"/>
        <v>0</v>
      </c>
    </row>
    <row r="91" spans="5:269" x14ac:dyDescent="0.25">
      <c r="E91">
        <f t="shared" si="134"/>
        <v>87</v>
      </c>
      <c r="F91">
        <f t="shared" si="124"/>
        <v>0</v>
      </c>
      <c r="G91">
        <f t="shared" si="135"/>
        <v>156</v>
      </c>
      <c r="H91" s="86">
        <f t="shared" si="125"/>
        <v>1</v>
      </c>
      <c r="I91" s="80">
        <f t="shared" si="126"/>
        <v>0</v>
      </c>
      <c r="J91" s="80">
        <f t="shared" si="140"/>
        <v>0</v>
      </c>
      <c r="K91">
        <f t="shared" si="127"/>
        <v>91</v>
      </c>
      <c r="L91">
        <f t="shared" si="128"/>
        <v>235</v>
      </c>
      <c r="M91">
        <f t="shared" si="136"/>
        <v>48396</v>
      </c>
      <c r="O91" s="80">
        <f t="shared" si="152"/>
        <v>0</v>
      </c>
      <c r="P91" s="80">
        <f t="shared" si="152"/>
        <v>0</v>
      </c>
      <c r="Q91" s="80">
        <f t="shared" si="152"/>
        <v>0</v>
      </c>
      <c r="R91" s="80">
        <f t="shared" si="152"/>
        <v>0</v>
      </c>
      <c r="S91" s="80">
        <f t="shared" si="152"/>
        <v>0</v>
      </c>
      <c r="T91" s="80">
        <f t="shared" si="152"/>
        <v>0</v>
      </c>
      <c r="U91" s="80">
        <f t="shared" si="152"/>
        <v>0</v>
      </c>
      <c r="V91" s="80">
        <f t="shared" si="152"/>
        <v>0</v>
      </c>
      <c r="W91" s="80">
        <f t="shared" si="152"/>
        <v>0</v>
      </c>
      <c r="X91" s="80">
        <f t="shared" si="152"/>
        <v>0</v>
      </c>
      <c r="Y91" s="80">
        <f t="shared" si="152"/>
        <v>0</v>
      </c>
      <c r="Z91" s="80">
        <f t="shared" si="152"/>
        <v>0</v>
      </c>
      <c r="AA91" s="80">
        <f t="shared" si="152"/>
        <v>0</v>
      </c>
      <c r="AB91" s="80">
        <f t="shared" si="152"/>
        <v>0</v>
      </c>
      <c r="AC91" s="80">
        <f t="shared" si="152"/>
        <v>0</v>
      </c>
      <c r="AD91" s="80">
        <f t="shared" si="152"/>
        <v>0</v>
      </c>
      <c r="AE91" s="80">
        <f t="shared" si="142"/>
        <v>0</v>
      </c>
      <c r="AF91" s="80">
        <f t="shared" si="142"/>
        <v>0</v>
      </c>
      <c r="AG91" s="80">
        <f t="shared" si="142"/>
        <v>0</v>
      </c>
      <c r="AH91" s="80">
        <f t="shared" si="142"/>
        <v>0</v>
      </c>
      <c r="AI91" s="80">
        <f t="shared" si="142"/>
        <v>0</v>
      </c>
      <c r="AJ91" s="80">
        <f t="shared" si="142"/>
        <v>0</v>
      </c>
      <c r="AK91" s="80">
        <f t="shared" si="142"/>
        <v>0</v>
      </c>
      <c r="AL91" s="80">
        <f t="shared" si="142"/>
        <v>0</v>
      </c>
      <c r="AM91" s="80">
        <f t="shared" si="142"/>
        <v>0</v>
      </c>
      <c r="AN91" s="80">
        <f t="shared" si="142"/>
        <v>0</v>
      </c>
      <c r="AO91" s="80">
        <f t="shared" si="142"/>
        <v>0</v>
      </c>
      <c r="AP91" s="80">
        <f t="shared" si="142"/>
        <v>0</v>
      </c>
      <c r="AQ91" s="80">
        <f t="shared" si="142"/>
        <v>0</v>
      </c>
      <c r="AR91" s="80">
        <f t="shared" si="142"/>
        <v>0</v>
      </c>
      <c r="AS91" s="80">
        <f t="shared" si="142"/>
        <v>0</v>
      </c>
      <c r="AT91" s="80">
        <f t="shared" si="142"/>
        <v>0</v>
      </c>
      <c r="AU91" s="80">
        <f t="shared" si="158"/>
        <v>0</v>
      </c>
      <c r="AV91" s="80">
        <f t="shared" si="158"/>
        <v>0</v>
      </c>
      <c r="AW91" s="80">
        <f t="shared" si="158"/>
        <v>0</v>
      </c>
      <c r="AX91" s="80">
        <f t="shared" si="158"/>
        <v>0</v>
      </c>
      <c r="AY91" s="80">
        <f t="shared" si="158"/>
        <v>0</v>
      </c>
      <c r="AZ91" s="80">
        <f t="shared" si="158"/>
        <v>0</v>
      </c>
      <c r="BA91" s="80">
        <f t="shared" si="158"/>
        <v>0</v>
      </c>
      <c r="BB91" s="80">
        <f t="shared" si="158"/>
        <v>0</v>
      </c>
      <c r="BC91" s="80">
        <f t="shared" si="158"/>
        <v>0</v>
      </c>
      <c r="BD91" s="80">
        <f t="shared" si="158"/>
        <v>0</v>
      </c>
      <c r="BE91" s="80">
        <f t="shared" si="158"/>
        <v>0</v>
      </c>
      <c r="BF91" s="80">
        <f t="shared" si="158"/>
        <v>0</v>
      </c>
      <c r="BG91" s="80">
        <f t="shared" si="158"/>
        <v>0</v>
      </c>
      <c r="BH91" s="80">
        <f t="shared" si="158"/>
        <v>0</v>
      </c>
      <c r="BI91" s="80">
        <f t="shared" si="158"/>
        <v>0</v>
      </c>
      <c r="BJ91" s="80">
        <f t="shared" si="158"/>
        <v>0</v>
      </c>
      <c r="BK91" s="80">
        <f t="shared" si="159"/>
        <v>0</v>
      </c>
      <c r="BL91" s="80">
        <f t="shared" si="159"/>
        <v>0</v>
      </c>
      <c r="BM91" s="80">
        <f t="shared" si="159"/>
        <v>0</v>
      </c>
      <c r="BN91" s="80">
        <f t="shared" si="159"/>
        <v>0</v>
      </c>
      <c r="BO91" s="80">
        <f t="shared" si="159"/>
        <v>0</v>
      </c>
      <c r="BP91" s="80">
        <f t="shared" si="159"/>
        <v>0</v>
      </c>
      <c r="BQ91" s="80">
        <f t="shared" si="159"/>
        <v>0</v>
      </c>
      <c r="BR91" s="80">
        <f t="shared" si="159"/>
        <v>0</v>
      </c>
      <c r="BS91" s="80">
        <f t="shared" si="159"/>
        <v>0</v>
      </c>
      <c r="BT91" s="80">
        <f t="shared" si="159"/>
        <v>0</v>
      </c>
      <c r="BU91" s="80">
        <f t="shared" si="159"/>
        <v>0</v>
      </c>
      <c r="BV91" s="80">
        <f t="shared" si="159"/>
        <v>0</v>
      </c>
      <c r="BW91" s="80">
        <f t="shared" si="159"/>
        <v>0</v>
      </c>
      <c r="BX91" s="80">
        <f t="shared" si="159"/>
        <v>0</v>
      </c>
      <c r="BY91" s="80">
        <f t="shared" si="159"/>
        <v>0</v>
      </c>
      <c r="BZ91" s="80">
        <f t="shared" si="159"/>
        <v>0</v>
      </c>
      <c r="CA91" s="80">
        <f t="shared" si="154"/>
        <v>0</v>
      </c>
      <c r="CB91" s="80">
        <f t="shared" si="154"/>
        <v>0</v>
      </c>
      <c r="CC91" s="80">
        <f t="shared" si="154"/>
        <v>0</v>
      </c>
      <c r="CD91" s="80">
        <f t="shared" si="154"/>
        <v>0</v>
      </c>
      <c r="CE91" s="80">
        <f t="shared" si="154"/>
        <v>0</v>
      </c>
      <c r="CF91" s="80">
        <f t="shared" si="154"/>
        <v>0</v>
      </c>
      <c r="CG91" s="80">
        <f t="shared" si="154"/>
        <v>0</v>
      </c>
      <c r="CH91" s="80">
        <f t="shared" si="154"/>
        <v>0</v>
      </c>
      <c r="CI91" s="80">
        <f t="shared" si="154"/>
        <v>0</v>
      </c>
      <c r="CJ91" s="80">
        <f t="shared" si="154"/>
        <v>0</v>
      </c>
      <c r="CK91" s="80">
        <f t="shared" si="154"/>
        <v>0</v>
      </c>
      <c r="CL91" s="80">
        <f t="shared" si="154"/>
        <v>0</v>
      </c>
      <c r="CM91" s="80">
        <f t="shared" si="154"/>
        <v>0</v>
      </c>
      <c r="CN91" s="80">
        <f t="shared" si="154"/>
        <v>0</v>
      </c>
      <c r="CO91" s="80">
        <f t="shared" si="154"/>
        <v>0</v>
      </c>
      <c r="CP91" s="80">
        <f t="shared" si="148"/>
        <v>0</v>
      </c>
      <c r="CQ91" s="80">
        <f t="shared" si="148"/>
        <v>0</v>
      </c>
      <c r="CR91" s="80">
        <f t="shared" si="148"/>
        <v>0</v>
      </c>
      <c r="CS91" s="80">
        <f t="shared" si="148"/>
        <v>0</v>
      </c>
      <c r="CT91" s="80">
        <f t="shared" si="148"/>
        <v>0</v>
      </c>
      <c r="CU91" s="80">
        <f t="shared" si="148"/>
        <v>0</v>
      </c>
      <c r="CV91" s="80">
        <f t="shared" si="148"/>
        <v>0</v>
      </c>
      <c r="CW91" s="80">
        <f t="shared" si="148"/>
        <v>0</v>
      </c>
      <c r="CX91" s="80">
        <f t="shared" si="148"/>
        <v>0</v>
      </c>
      <c r="CY91" s="80">
        <f t="shared" si="148"/>
        <v>0</v>
      </c>
      <c r="CZ91" s="80">
        <f t="shared" si="148"/>
        <v>0</v>
      </c>
      <c r="DA91" s="80">
        <f t="shared" si="148"/>
        <v>0</v>
      </c>
      <c r="DB91" s="80">
        <f t="shared" si="148"/>
        <v>0</v>
      </c>
      <c r="DC91" s="80">
        <f t="shared" si="148"/>
        <v>0</v>
      </c>
      <c r="DD91" s="80">
        <f t="shared" si="148"/>
        <v>0</v>
      </c>
      <c r="DE91" s="80">
        <f t="shared" si="148"/>
        <v>0</v>
      </c>
      <c r="DF91" s="80">
        <f t="shared" si="155"/>
        <v>0</v>
      </c>
      <c r="DG91" s="80">
        <f t="shared" si="155"/>
        <v>0</v>
      </c>
      <c r="DH91" s="80">
        <f t="shared" si="155"/>
        <v>0</v>
      </c>
      <c r="DI91" s="80">
        <f t="shared" si="155"/>
        <v>0</v>
      </c>
      <c r="DJ91" s="80">
        <f t="shared" si="155"/>
        <v>0</v>
      </c>
      <c r="DK91" s="80">
        <f t="shared" si="155"/>
        <v>0</v>
      </c>
      <c r="DL91" s="80">
        <f t="shared" si="155"/>
        <v>0</v>
      </c>
      <c r="DM91" s="80">
        <f t="shared" si="155"/>
        <v>0</v>
      </c>
      <c r="DN91" s="80">
        <f t="shared" si="155"/>
        <v>0</v>
      </c>
      <c r="DO91" s="80">
        <f t="shared" si="155"/>
        <v>0</v>
      </c>
      <c r="DP91" s="80">
        <f t="shared" si="155"/>
        <v>0</v>
      </c>
      <c r="DQ91" s="80">
        <f t="shared" si="155"/>
        <v>0</v>
      </c>
      <c r="DR91" s="80">
        <f t="shared" si="155"/>
        <v>0</v>
      </c>
      <c r="DS91" s="80">
        <f t="shared" si="155"/>
        <v>0</v>
      </c>
      <c r="DT91" s="80">
        <f t="shared" si="155"/>
        <v>0</v>
      </c>
      <c r="DU91" s="80">
        <f t="shared" si="155"/>
        <v>0</v>
      </c>
      <c r="DV91" s="80">
        <f t="shared" si="149"/>
        <v>0</v>
      </c>
      <c r="DW91" s="80">
        <f t="shared" si="149"/>
        <v>0</v>
      </c>
      <c r="DX91" s="80">
        <f t="shared" si="149"/>
        <v>0</v>
      </c>
      <c r="DY91" s="80">
        <f t="shared" si="149"/>
        <v>0</v>
      </c>
      <c r="DZ91" s="80">
        <f t="shared" si="149"/>
        <v>0</v>
      </c>
      <c r="EA91" s="80">
        <f t="shared" si="149"/>
        <v>0</v>
      </c>
      <c r="EB91" s="80">
        <f t="shared" si="149"/>
        <v>0</v>
      </c>
      <c r="EC91" s="80">
        <f t="shared" si="149"/>
        <v>0</v>
      </c>
      <c r="ED91" s="80">
        <f t="shared" si="149"/>
        <v>0</v>
      </c>
      <c r="EE91" s="80">
        <f t="shared" si="149"/>
        <v>0</v>
      </c>
      <c r="EF91" s="80">
        <f t="shared" si="149"/>
        <v>0</v>
      </c>
      <c r="EG91" s="80">
        <f t="shared" si="149"/>
        <v>0</v>
      </c>
      <c r="EH91" s="80">
        <f t="shared" si="149"/>
        <v>0</v>
      </c>
      <c r="EI91" s="80">
        <f t="shared" si="149"/>
        <v>0</v>
      </c>
      <c r="EJ91" s="80">
        <f t="shared" si="149"/>
        <v>0</v>
      </c>
      <c r="EK91" s="80">
        <f t="shared" si="150"/>
        <v>0</v>
      </c>
      <c r="EL91" s="80">
        <f t="shared" si="150"/>
        <v>0</v>
      </c>
      <c r="EM91" s="80">
        <f t="shared" si="150"/>
        <v>0</v>
      </c>
      <c r="EN91" s="80">
        <f t="shared" si="150"/>
        <v>0</v>
      </c>
      <c r="EO91" s="80">
        <f t="shared" si="150"/>
        <v>0</v>
      </c>
      <c r="EP91" s="80">
        <f t="shared" si="150"/>
        <v>0</v>
      </c>
      <c r="EQ91" s="80">
        <f t="shared" si="150"/>
        <v>0</v>
      </c>
      <c r="ER91" s="80">
        <f t="shared" si="150"/>
        <v>0</v>
      </c>
      <c r="ES91" s="80">
        <f t="shared" si="150"/>
        <v>0</v>
      </c>
      <c r="ET91" s="80">
        <f t="shared" si="150"/>
        <v>0</v>
      </c>
      <c r="EU91" s="80">
        <f t="shared" si="150"/>
        <v>0</v>
      </c>
      <c r="EV91" s="80">
        <f t="shared" si="150"/>
        <v>0</v>
      </c>
      <c r="EW91" s="80">
        <f t="shared" si="150"/>
        <v>0</v>
      </c>
      <c r="EX91" s="80">
        <f t="shared" si="150"/>
        <v>0</v>
      </c>
      <c r="EY91" s="80">
        <f t="shared" si="150"/>
        <v>0</v>
      </c>
      <c r="EZ91" s="80">
        <f t="shared" si="150"/>
        <v>0</v>
      </c>
      <c r="FA91" s="80">
        <f t="shared" si="151"/>
        <v>0</v>
      </c>
      <c r="FB91" s="80">
        <f t="shared" si="151"/>
        <v>0</v>
      </c>
      <c r="FC91" s="80">
        <f t="shared" si="151"/>
        <v>0</v>
      </c>
      <c r="FD91" s="80">
        <f t="shared" si="151"/>
        <v>0</v>
      </c>
      <c r="FE91" s="80">
        <f t="shared" si="151"/>
        <v>0</v>
      </c>
      <c r="FF91" s="80">
        <f t="shared" si="151"/>
        <v>0</v>
      </c>
      <c r="FG91" s="80">
        <f t="shared" si="151"/>
        <v>0</v>
      </c>
      <c r="FH91" s="80">
        <f t="shared" si="151"/>
        <v>0</v>
      </c>
      <c r="FI91" s="80">
        <f t="shared" si="151"/>
        <v>0</v>
      </c>
      <c r="FJ91" s="80">
        <f t="shared" si="151"/>
        <v>0</v>
      </c>
      <c r="FK91" s="80">
        <f t="shared" si="151"/>
        <v>0</v>
      </c>
      <c r="FL91" s="80">
        <f t="shared" si="151"/>
        <v>0</v>
      </c>
      <c r="FM91" s="80">
        <f t="shared" si="151"/>
        <v>0</v>
      </c>
      <c r="FN91" s="80">
        <f t="shared" si="151"/>
        <v>0</v>
      </c>
      <c r="FO91" s="80">
        <f t="shared" si="151"/>
        <v>0</v>
      </c>
      <c r="FP91" s="80">
        <f t="shared" si="151"/>
        <v>0</v>
      </c>
      <c r="FQ91" s="80">
        <f t="shared" si="156"/>
        <v>0</v>
      </c>
      <c r="FR91" s="80">
        <f t="shared" si="156"/>
        <v>0</v>
      </c>
      <c r="FS91" s="80">
        <f t="shared" si="156"/>
        <v>0</v>
      </c>
      <c r="FT91" s="80">
        <f t="shared" si="156"/>
        <v>0</v>
      </c>
      <c r="FU91" s="80">
        <f t="shared" si="156"/>
        <v>0</v>
      </c>
      <c r="FV91" s="80">
        <f t="shared" si="156"/>
        <v>0</v>
      </c>
      <c r="FW91" s="80">
        <f t="shared" si="156"/>
        <v>0</v>
      </c>
      <c r="FX91" s="80">
        <f t="shared" si="156"/>
        <v>0</v>
      </c>
      <c r="FY91" s="80">
        <f t="shared" si="156"/>
        <v>0</v>
      </c>
      <c r="FZ91" s="80">
        <f t="shared" si="156"/>
        <v>0</v>
      </c>
      <c r="GA91" s="80">
        <f t="shared" si="156"/>
        <v>0</v>
      </c>
      <c r="GB91" s="80">
        <f t="shared" si="156"/>
        <v>0</v>
      </c>
      <c r="GC91" s="80">
        <f t="shared" si="156"/>
        <v>0</v>
      </c>
      <c r="GD91" s="80">
        <f t="shared" si="156"/>
        <v>0</v>
      </c>
      <c r="GE91" s="80">
        <f t="shared" si="156"/>
        <v>0</v>
      </c>
      <c r="GF91" s="80">
        <f t="shared" si="156"/>
        <v>0</v>
      </c>
      <c r="GG91" s="80">
        <f t="shared" si="160"/>
        <v>0</v>
      </c>
      <c r="GH91" s="80">
        <f t="shared" si="160"/>
        <v>0</v>
      </c>
      <c r="GI91" s="80">
        <f t="shared" si="160"/>
        <v>0</v>
      </c>
      <c r="GJ91" s="80">
        <f t="shared" si="160"/>
        <v>0</v>
      </c>
      <c r="GK91" s="80">
        <f t="shared" si="160"/>
        <v>0</v>
      </c>
      <c r="GL91" s="80">
        <f t="shared" si="160"/>
        <v>0</v>
      </c>
      <c r="GM91" s="80">
        <f t="shared" si="160"/>
        <v>0</v>
      </c>
      <c r="GN91" s="80">
        <f t="shared" si="160"/>
        <v>0</v>
      </c>
      <c r="GO91" s="80">
        <f t="shared" si="160"/>
        <v>0</v>
      </c>
      <c r="GP91" s="80">
        <f t="shared" si="160"/>
        <v>0</v>
      </c>
      <c r="GQ91" s="80">
        <f t="shared" si="160"/>
        <v>0</v>
      </c>
      <c r="GR91" s="80">
        <f t="shared" si="160"/>
        <v>0</v>
      </c>
      <c r="GS91" s="80">
        <f t="shared" si="160"/>
        <v>0</v>
      </c>
      <c r="GT91" s="80">
        <f t="shared" si="160"/>
        <v>0</v>
      </c>
      <c r="GU91" s="80">
        <f t="shared" si="160"/>
        <v>0</v>
      </c>
      <c r="GV91" s="80">
        <f t="shared" si="146"/>
        <v>0</v>
      </c>
      <c r="GW91" s="80">
        <f t="shared" si="146"/>
        <v>0</v>
      </c>
      <c r="GX91" s="80">
        <f t="shared" si="146"/>
        <v>0</v>
      </c>
      <c r="GY91" s="80">
        <f t="shared" si="146"/>
        <v>0</v>
      </c>
      <c r="GZ91" s="80">
        <f t="shared" si="146"/>
        <v>0</v>
      </c>
      <c r="HA91" s="80">
        <f t="shared" si="146"/>
        <v>0</v>
      </c>
      <c r="HB91" s="80">
        <f t="shared" si="146"/>
        <v>0</v>
      </c>
      <c r="HC91" s="80">
        <f t="shared" si="146"/>
        <v>0</v>
      </c>
      <c r="HD91" s="80">
        <f t="shared" si="146"/>
        <v>0</v>
      </c>
      <c r="HE91" s="80">
        <f t="shared" si="146"/>
        <v>0</v>
      </c>
      <c r="HF91" s="80">
        <f t="shared" si="161"/>
        <v>0</v>
      </c>
      <c r="HG91" s="80">
        <f t="shared" si="161"/>
        <v>0</v>
      </c>
      <c r="HH91" s="80">
        <f t="shared" si="161"/>
        <v>0</v>
      </c>
      <c r="HI91" s="80">
        <f t="shared" si="161"/>
        <v>0</v>
      </c>
      <c r="HJ91" s="80">
        <f t="shared" si="161"/>
        <v>0</v>
      </c>
      <c r="HK91" s="80">
        <f t="shared" si="161"/>
        <v>0</v>
      </c>
      <c r="HL91" s="80">
        <f t="shared" si="161"/>
        <v>0</v>
      </c>
      <c r="HM91" s="80">
        <f t="shared" si="161"/>
        <v>0</v>
      </c>
      <c r="HN91" s="80">
        <f t="shared" si="161"/>
        <v>0</v>
      </c>
      <c r="HO91" s="80">
        <f t="shared" si="161"/>
        <v>0</v>
      </c>
      <c r="HP91" s="80">
        <f t="shared" si="161"/>
        <v>0</v>
      </c>
      <c r="HQ91" s="80">
        <f t="shared" si="161"/>
        <v>0</v>
      </c>
      <c r="HR91" s="80">
        <f t="shared" si="161"/>
        <v>0</v>
      </c>
      <c r="HS91" s="80">
        <f t="shared" si="161"/>
        <v>0</v>
      </c>
      <c r="HT91" s="80">
        <f t="shared" si="161"/>
        <v>0</v>
      </c>
      <c r="HU91" s="80">
        <f t="shared" si="161"/>
        <v>0</v>
      </c>
      <c r="HV91" s="80">
        <f t="shared" si="163"/>
        <v>0</v>
      </c>
      <c r="HW91" s="80">
        <f t="shared" si="163"/>
        <v>0</v>
      </c>
      <c r="HX91" s="80">
        <f t="shared" si="163"/>
        <v>0</v>
      </c>
      <c r="HY91" s="80">
        <f t="shared" si="163"/>
        <v>0</v>
      </c>
      <c r="HZ91" s="80">
        <f t="shared" si="163"/>
        <v>0</v>
      </c>
      <c r="IA91" s="80">
        <f t="shared" si="163"/>
        <v>0</v>
      </c>
      <c r="IB91" s="80">
        <f t="shared" si="163"/>
        <v>0</v>
      </c>
      <c r="IC91" s="80">
        <f t="shared" si="163"/>
        <v>0</v>
      </c>
      <c r="ID91" s="80">
        <f t="shared" si="163"/>
        <v>0</v>
      </c>
      <c r="IE91" s="80">
        <f t="shared" si="163"/>
        <v>0</v>
      </c>
      <c r="IF91" s="80">
        <f t="shared" si="163"/>
        <v>0</v>
      </c>
      <c r="IG91" s="80">
        <f t="shared" si="163"/>
        <v>0</v>
      </c>
      <c r="IH91" s="80">
        <f t="shared" si="163"/>
        <v>0</v>
      </c>
      <c r="II91" s="80">
        <f t="shared" si="145"/>
        <v>0</v>
      </c>
      <c r="IJ91" s="80">
        <f t="shared" si="145"/>
        <v>0</v>
      </c>
      <c r="IK91" s="80">
        <f t="shared" si="145"/>
        <v>0</v>
      </c>
      <c r="IL91" s="80">
        <f t="shared" si="145"/>
        <v>0</v>
      </c>
      <c r="IM91" s="80">
        <f t="shared" si="145"/>
        <v>0</v>
      </c>
      <c r="IN91" s="80">
        <f t="shared" si="145"/>
        <v>0</v>
      </c>
      <c r="IO91" s="80">
        <f t="shared" si="145"/>
        <v>0</v>
      </c>
      <c r="IP91" s="80">
        <f t="shared" si="145"/>
        <v>0</v>
      </c>
      <c r="IQ91" s="80">
        <f t="shared" si="145"/>
        <v>0</v>
      </c>
      <c r="IR91" s="80">
        <f t="shared" si="145"/>
        <v>0</v>
      </c>
      <c r="IS91" s="80">
        <f t="shared" si="145"/>
        <v>0</v>
      </c>
      <c r="IT91" s="80">
        <f t="shared" si="145"/>
        <v>0</v>
      </c>
      <c r="IU91" s="80">
        <f t="shared" si="145"/>
        <v>0</v>
      </c>
      <c r="IV91" s="80">
        <f t="shared" si="145"/>
        <v>0</v>
      </c>
      <c r="IW91" s="80">
        <f t="shared" si="145"/>
        <v>0</v>
      </c>
      <c r="IX91" s="80">
        <f t="shared" si="145"/>
        <v>0</v>
      </c>
      <c r="IY91" s="80">
        <f t="shared" si="145"/>
        <v>0</v>
      </c>
      <c r="IZ91" s="80">
        <f t="shared" si="145"/>
        <v>0</v>
      </c>
      <c r="JA91" s="80">
        <f t="shared" si="145"/>
        <v>0</v>
      </c>
      <c r="JB91" s="80">
        <f t="shared" si="145"/>
        <v>0</v>
      </c>
      <c r="JC91" s="80">
        <f t="shared" si="145"/>
        <v>0</v>
      </c>
      <c r="JD91" s="80">
        <f t="shared" si="143"/>
        <v>0</v>
      </c>
      <c r="JE91" s="80">
        <f t="shared" si="143"/>
        <v>0</v>
      </c>
      <c r="JF91" s="80">
        <f t="shared" si="143"/>
        <v>0</v>
      </c>
      <c r="JG91" s="80">
        <f t="shared" si="144"/>
        <v>0</v>
      </c>
      <c r="JH91" s="80">
        <f t="shared" si="144"/>
        <v>0</v>
      </c>
      <c r="JI91" s="80">
        <f t="shared" si="144"/>
        <v>0</v>
      </c>
    </row>
    <row r="92" spans="5:269" x14ac:dyDescent="0.25">
      <c r="E92">
        <f t="shared" si="134"/>
        <v>88</v>
      </c>
      <c r="F92">
        <f t="shared" si="124"/>
        <v>0</v>
      </c>
      <c r="G92">
        <f t="shared" si="135"/>
        <v>156</v>
      </c>
      <c r="H92" s="86">
        <f t="shared" si="125"/>
        <v>1</v>
      </c>
      <c r="I92" s="80">
        <f t="shared" si="126"/>
        <v>0</v>
      </c>
      <c r="J92" s="80">
        <f t="shared" si="140"/>
        <v>0</v>
      </c>
      <c r="K92">
        <f t="shared" si="127"/>
        <v>92</v>
      </c>
      <c r="L92">
        <f t="shared" si="128"/>
        <v>236</v>
      </c>
      <c r="M92">
        <f t="shared" si="136"/>
        <v>48427</v>
      </c>
      <c r="O92" s="80">
        <f t="shared" si="152"/>
        <v>0</v>
      </c>
      <c r="P92" s="80">
        <f t="shared" si="152"/>
        <v>0</v>
      </c>
      <c r="Q92" s="80">
        <f t="shared" si="152"/>
        <v>0</v>
      </c>
      <c r="R92" s="80">
        <f t="shared" si="152"/>
        <v>0</v>
      </c>
      <c r="S92" s="80">
        <f t="shared" si="152"/>
        <v>0</v>
      </c>
      <c r="T92" s="80">
        <f t="shared" si="152"/>
        <v>0</v>
      </c>
      <c r="U92" s="80">
        <f t="shared" si="152"/>
        <v>0</v>
      </c>
      <c r="V92" s="80">
        <f t="shared" si="152"/>
        <v>0</v>
      </c>
      <c r="W92" s="80">
        <f t="shared" si="152"/>
        <v>0</v>
      </c>
      <c r="X92" s="80">
        <f t="shared" si="152"/>
        <v>0</v>
      </c>
      <c r="Y92" s="80">
        <f t="shared" si="152"/>
        <v>0</v>
      </c>
      <c r="Z92" s="80">
        <f t="shared" si="152"/>
        <v>0</v>
      </c>
      <c r="AA92" s="80">
        <f t="shared" si="152"/>
        <v>0</v>
      </c>
      <c r="AB92" s="80">
        <f t="shared" si="152"/>
        <v>0</v>
      </c>
      <c r="AC92" s="80">
        <f t="shared" si="152"/>
        <v>0</v>
      </c>
      <c r="AD92" s="80">
        <f t="shared" si="152"/>
        <v>0</v>
      </c>
      <c r="AE92" s="80">
        <f t="shared" si="142"/>
        <v>0</v>
      </c>
      <c r="AF92" s="80">
        <f t="shared" si="142"/>
        <v>0</v>
      </c>
      <c r="AG92" s="80">
        <f t="shared" si="142"/>
        <v>0</v>
      </c>
      <c r="AH92" s="80">
        <f t="shared" si="142"/>
        <v>0</v>
      </c>
      <c r="AI92" s="80">
        <f t="shared" si="142"/>
        <v>0</v>
      </c>
      <c r="AJ92" s="80">
        <f t="shared" si="142"/>
        <v>0</v>
      </c>
      <c r="AK92" s="80">
        <f t="shared" si="142"/>
        <v>0</v>
      </c>
      <c r="AL92" s="80">
        <f t="shared" si="142"/>
        <v>0</v>
      </c>
      <c r="AM92" s="80">
        <f t="shared" si="142"/>
        <v>0</v>
      </c>
      <c r="AN92" s="80">
        <f t="shared" si="142"/>
        <v>0</v>
      </c>
      <c r="AO92" s="80">
        <f t="shared" si="142"/>
        <v>0</v>
      </c>
      <c r="AP92" s="80">
        <f t="shared" si="142"/>
        <v>0</v>
      </c>
      <c r="AQ92" s="80">
        <f t="shared" si="142"/>
        <v>0</v>
      </c>
      <c r="AR92" s="80">
        <f t="shared" si="142"/>
        <v>0</v>
      </c>
      <c r="AS92" s="80">
        <f t="shared" si="142"/>
        <v>0</v>
      </c>
      <c r="AT92" s="80">
        <f t="shared" si="142"/>
        <v>0</v>
      </c>
      <c r="AU92" s="80">
        <f t="shared" si="158"/>
        <v>0</v>
      </c>
      <c r="AV92" s="80">
        <f t="shared" si="158"/>
        <v>0</v>
      </c>
      <c r="AW92" s="80">
        <f t="shared" si="158"/>
        <v>0</v>
      </c>
      <c r="AX92" s="80">
        <f t="shared" si="158"/>
        <v>0</v>
      </c>
      <c r="AY92" s="80">
        <f t="shared" si="158"/>
        <v>0</v>
      </c>
      <c r="AZ92" s="80">
        <f t="shared" si="158"/>
        <v>0</v>
      </c>
      <c r="BA92" s="80">
        <f t="shared" si="158"/>
        <v>0</v>
      </c>
      <c r="BB92" s="80">
        <f t="shared" si="158"/>
        <v>0</v>
      </c>
      <c r="BC92" s="80">
        <f t="shared" si="158"/>
        <v>0</v>
      </c>
      <c r="BD92" s="80">
        <f t="shared" si="158"/>
        <v>0</v>
      </c>
      <c r="BE92" s="80">
        <f t="shared" si="158"/>
        <v>0</v>
      </c>
      <c r="BF92" s="80">
        <f t="shared" si="158"/>
        <v>0</v>
      </c>
      <c r="BG92" s="80">
        <f t="shared" si="158"/>
        <v>0</v>
      </c>
      <c r="BH92" s="80">
        <f t="shared" si="158"/>
        <v>0</v>
      </c>
      <c r="BI92" s="80">
        <f t="shared" si="158"/>
        <v>0</v>
      </c>
      <c r="BJ92" s="80">
        <f t="shared" si="158"/>
        <v>0</v>
      </c>
      <c r="BK92" s="80">
        <f t="shared" si="159"/>
        <v>0</v>
      </c>
      <c r="BL92" s="80">
        <f t="shared" si="159"/>
        <v>0</v>
      </c>
      <c r="BM92" s="80">
        <f t="shared" si="159"/>
        <v>0</v>
      </c>
      <c r="BN92" s="80">
        <f t="shared" si="159"/>
        <v>0</v>
      </c>
      <c r="BO92" s="80">
        <f t="shared" si="159"/>
        <v>0</v>
      </c>
      <c r="BP92" s="80">
        <f t="shared" si="159"/>
        <v>0</v>
      </c>
      <c r="BQ92" s="80">
        <f t="shared" si="159"/>
        <v>0</v>
      </c>
      <c r="BR92" s="80">
        <f t="shared" si="159"/>
        <v>0</v>
      </c>
      <c r="BS92" s="80">
        <f t="shared" si="159"/>
        <v>0</v>
      </c>
      <c r="BT92" s="80">
        <f t="shared" si="159"/>
        <v>0</v>
      </c>
      <c r="BU92" s="80">
        <f t="shared" si="159"/>
        <v>0</v>
      </c>
      <c r="BV92" s="80">
        <f t="shared" si="159"/>
        <v>0</v>
      </c>
      <c r="BW92" s="80">
        <f t="shared" si="159"/>
        <v>0</v>
      </c>
      <c r="BX92" s="80">
        <f t="shared" si="159"/>
        <v>0</v>
      </c>
      <c r="BY92" s="80">
        <f t="shared" si="159"/>
        <v>0</v>
      </c>
      <c r="BZ92" s="80">
        <f t="shared" si="159"/>
        <v>0</v>
      </c>
      <c r="CA92" s="80">
        <f t="shared" si="154"/>
        <v>0</v>
      </c>
      <c r="CB92" s="80">
        <f t="shared" si="154"/>
        <v>0</v>
      </c>
      <c r="CC92" s="80">
        <f t="shared" si="154"/>
        <v>0</v>
      </c>
      <c r="CD92" s="80">
        <f t="shared" si="154"/>
        <v>0</v>
      </c>
      <c r="CE92" s="80">
        <f t="shared" si="154"/>
        <v>0</v>
      </c>
      <c r="CF92" s="80">
        <f t="shared" si="154"/>
        <v>0</v>
      </c>
      <c r="CG92" s="80">
        <f t="shared" si="154"/>
        <v>0</v>
      </c>
      <c r="CH92" s="80">
        <f t="shared" si="154"/>
        <v>0</v>
      </c>
      <c r="CI92" s="80">
        <f t="shared" si="154"/>
        <v>0</v>
      </c>
      <c r="CJ92" s="80">
        <f t="shared" si="154"/>
        <v>0</v>
      </c>
      <c r="CK92" s="80">
        <f t="shared" si="154"/>
        <v>0</v>
      </c>
      <c r="CL92" s="80">
        <f t="shared" si="154"/>
        <v>0</v>
      </c>
      <c r="CM92" s="80">
        <f t="shared" si="154"/>
        <v>0</v>
      </c>
      <c r="CN92" s="80">
        <f t="shared" si="154"/>
        <v>0</v>
      </c>
      <c r="CO92" s="80">
        <f t="shared" si="154"/>
        <v>0</v>
      </c>
      <c r="CP92" s="80">
        <f t="shared" si="148"/>
        <v>0</v>
      </c>
      <c r="CQ92" s="80">
        <f t="shared" si="148"/>
        <v>0</v>
      </c>
      <c r="CR92" s="80">
        <f t="shared" si="148"/>
        <v>0</v>
      </c>
      <c r="CS92" s="80">
        <f t="shared" si="148"/>
        <v>0</v>
      </c>
      <c r="CT92" s="80">
        <f t="shared" si="148"/>
        <v>0</v>
      </c>
      <c r="CU92" s="80">
        <f t="shared" si="148"/>
        <v>0</v>
      </c>
      <c r="CV92" s="80">
        <f t="shared" si="148"/>
        <v>0</v>
      </c>
      <c r="CW92" s="80">
        <f t="shared" si="148"/>
        <v>0</v>
      </c>
      <c r="CX92" s="80">
        <f t="shared" si="148"/>
        <v>0</v>
      </c>
      <c r="CY92" s="80">
        <f t="shared" si="148"/>
        <v>0</v>
      </c>
      <c r="CZ92" s="80">
        <f t="shared" si="148"/>
        <v>0</v>
      </c>
      <c r="DA92" s="80">
        <f t="shared" si="148"/>
        <v>0</v>
      </c>
      <c r="DB92" s="80">
        <f t="shared" si="148"/>
        <v>0</v>
      </c>
      <c r="DC92" s="80">
        <f t="shared" si="148"/>
        <v>0</v>
      </c>
      <c r="DD92" s="80">
        <f t="shared" si="148"/>
        <v>0</v>
      </c>
      <c r="DE92" s="80">
        <f t="shared" si="148"/>
        <v>0</v>
      </c>
      <c r="DF92" s="80">
        <f t="shared" si="155"/>
        <v>0</v>
      </c>
      <c r="DG92" s="80">
        <f t="shared" si="155"/>
        <v>0</v>
      </c>
      <c r="DH92" s="80">
        <f t="shared" si="155"/>
        <v>0</v>
      </c>
      <c r="DI92" s="80">
        <f t="shared" si="155"/>
        <v>0</v>
      </c>
      <c r="DJ92" s="80">
        <f t="shared" si="155"/>
        <v>0</v>
      </c>
      <c r="DK92" s="80">
        <f t="shared" si="155"/>
        <v>0</v>
      </c>
      <c r="DL92" s="80">
        <f t="shared" si="155"/>
        <v>0</v>
      </c>
      <c r="DM92" s="80">
        <f t="shared" si="155"/>
        <v>0</v>
      </c>
      <c r="DN92" s="80">
        <f t="shared" si="155"/>
        <v>0</v>
      </c>
      <c r="DO92" s="80">
        <f t="shared" si="155"/>
        <v>0</v>
      </c>
      <c r="DP92" s="80">
        <f t="shared" si="155"/>
        <v>0</v>
      </c>
      <c r="DQ92" s="80">
        <f t="shared" si="155"/>
        <v>0</v>
      </c>
      <c r="DR92" s="80">
        <f t="shared" si="155"/>
        <v>0</v>
      </c>
      <c r="DS92" s="80">
        <f t="shared" si="155"/>
        <v>0</v>
      </c>
      <c r="DT92" s="80">
        <f t="shared" si="155"/>
        <v>0</v>
      </c>
      <c r="DU92" s="80">
        <f t="shared" si="155"/>
        <v>0</v>
      </c>
      <c r="DV92" s="80">
        <f t="shared" si="149"/>
        <v>0</v>
      </c>
      <c r="DW92" s="80">
        <f t="shared" si="149"/>
        <v>0</v>
      </c>
      <c r="DX92" s="80">
        <f t="shared" si="149"/>
        <v>0</v>
      </c>
      <c r="DY92" s="80">
        <f t="shared" si="149"/>
        <v>0</v>
      </c>
      <c r="DZ92" s="80">
        <f t="shared" si="149"/>
        <v>0</v>
      </c>
      <c r="EA92" s="80">
        <f t="shared" si="149"/>
        <v>0</v>
      </c>
      <c r="EB92" s="80">
        <f t="shared" si="149"/>
        <v>0</v>
      </c>
      <c r="EC92" s="80">
        <f t="shared" si="149"/>
        <v>0</v>
      </c>
      <c r="ED92" s="80">
        <f t="shared" si="149"/>
        <v>0</v>
      </c>
      <c r="EE92" s="80">
        <f t="shared" si="149"/>
        <v>0</v>
      </c>
      <c r="EF92" s="80">
        <f t="shared" si="149"/>
        <v>0</v>
      </c>
      <c r="EG92" s="80">
        <f t="shared" si="149"/>
        <v>0</v>
      </c>
      <c r="EH92" s="80">
        <f t="shared" si="149"/>
        <v>0</v>
      </c>
      <c r="EI92" s="80">
        <f t="shared" si="149"/>
        <v>0</v>
      </c>
      <c r="EJ92" s="80">
        <f t="shared" si="149"/>
        <v>0</v>
      </c>
      <c r="EK92" s="80">
        <f t="shared" si="150"/>
        <v>0</v>
      </c>
      <c r="EL92" s="80">
        <f t="shared" si="150"/>
        <v>0</v>
      </c>
      <c r="EM92" s="80">
        <f t="shared" si="150"/>
        <v>0</v>
      </c>
      <c r="EN92" s="80">
        <f t="shared" si="150"/>
        <v>0</v>
      </c>
      <c r="EO92" s="80">
        <f t="shared" si="150"/>
        <v>0</v>
      </c>
      <c r="EP92" s="80">
        <f t="shared" si="150"/>
        <v>0</v>
      </c>
      <c r="EQ92" s="80">
        <f t="shared" si="150"/>
        <v>0</v>
      </c>
      <c r="ER92" s="80">
        <f t="shared" si="150"/>
        <v>0</v>
      </c>
      <c r="ES92" s="80">
        <f t="shared" si="150"/>
        <v>0</v>
      </c>
      <c r="ET92" s="80">
        <f t="shared" si="150"/>
        <v>0</v>
      </c>
      <c r="EU92" s="80">
        <f t="shared" si="150"/>
        <v>0</v>
      </c>
      <c r="EV92" s="80">
        <f t="shared" si="150"/>
        <v>0</v>
      </c>
      <c r="EW92" s="80">
        <f t="shared" si="150"/>
        <v>0</v>
      </c>
      <c r="EX92" s="80">
        <f t="shared" si="150"/>
        <v>0</v>
      </c>
      <c r="EY92" s="80">
        <f t="shared" si="150"/>
        <v>0</v>
      </c>
      <c r="EZ92" s="80">
        <f t="shared" si="150"/>
        <v>0</v>
      </c>
      <c r="FA92" s="80">
        <f t="shared" si="151"/>
        <v>0</v>
      </c>
      <c r="FB92" s="80">
        <f t="shared" si="151"/>
        <v>0</v>
      </c>
      <c r="FC92" s="80">
        <f t="shared" si="151"/>
        <v>0</v>
      </c>
      <c r="FD92" s="80">
        <f t="shared" si="151"/>
        <v>0</v>
      </c>
      <c r="FE92" s="80">
        <f t="shared" si="151"/>
        <v>0</v>
      </c>
      <c r="FF92" s="80">
        <f t="shared" si="151"/>
        <v>0</v>
      </c>
      <c r="FG92" s="80">
        <f t="shared" si="151"/>
        <v>0</v>
      </c>
      <c r="FH92" s="80">
        <f t="shared" si="151"/>
        <v>0</v>
      </c>
      <c r="FI92" s="80">
        <f t="shared" si="151"/>
        <v>0</v>
      </c>
      <c r="FJ92" s="80">
        <f t="shared" si="151"/>
        <v>0</v>
      </c>
      <c r="FK92" s="80">
        <f t="shared" si="151"/>
        <v>0</v>
      </c>
      <c r="FL92" s="80">
        <f t="shared" si="151"/>
        <v>0</v>
      </c>
      <c r="FM92" s="80">
        <f t="shared" si="151"/>
        <v>0</v>
      </c>
      <c r="FN92" s="80">
        <f t="shared" si="151"/>
        <v>0</v>
      </c>
      <c r="FO92" s="80">
        <f t="shared" si="151"/>
        <v>0</v>
      </c>
      <c r="FP92" s="80">
        <f t="shared" si="151"/>
        <v>0</v>
      </c>
      <c r="FQ92" s="80">
        <f t="shared" si="156"/>
        <v>0</v>
      </c>
      <c r="FR92" s="80">
        <f t="shared" si="156"/>
        <v>0</v>
      </c>
      <c r="FS92" s="80">
        <f t="shared" si="156"/>
        <v>0</v>
      </c>
      <c r="FT92" s="80">
        <f t="shared" si="156"/>
        <v>0</v>
      </c>
      <c r="FU92" s="80">
        <f t="shared" si="156"/>
        <v>0</v>
      </c>
      <c r="FV92" s="80">
        <f t="shared" si="156"/>
        <v>0</v>
      </c>
      <c r="FW92" s="80">
        <f t="shared" si="156"/>
        <v>0</v>
      </c>
      <c r="FX92" s="80">
        <f t="shared" si="156"/>
        <v>0</v>
      </c>
      <c r="FY92" s="80">
        <f t="shared" si="156"/>
        <v>0</v>
      </c>
      <c r="FZ92" s="80">
        <f t="shared" si="156"/>
        <v>0</v>
      </c>
      <c r="GA92" s="80">
        <f t="shared" si="156"/>
        <v>0</v>
      </c>
      <c r="GB92" s="80">
        <f t="shared" si="156"/>
        <v>0</v>
      </c>
      <c r="GC92" s="80">
        <f t="shared" si="156"/>
        <v>0</v>
      </c>
      <c r="GD92" s="80">
        <f t="shared" si="156"/>
        <v>0</v>
      </c>
      <c r="GE92" s="80">
        <f t="shared" si="156"/>
        <v>0</v>
      </c>
      <c r="GF92" s="80">
        <f t="shared" si="156"/>
        <v>0</v>
      </c>
      <c r="GG92" s="80">
        <f t="shared" si="160"/>
        <v>0</v>
      </c>
      <c r="GH92" s="80">
        <f t="shared" si="160"/>
        <v>0</v>
      </c>
      <c r="GI92" s="80">
        <f t="shared" si="160"/>
        <v>0</v>
      </c>
      <c r="GJ92" s="80">
        <f t="shared" si="160"/>
        <v>0</v>
      </c>
      <c r="GK92" s="80">
        <f t="shared" si="160"/>
        <v>0</v>
      </c>
      <c r="GL92" s="80">
        <f t="shared" si="160"/>
        <v>0</v>
      </c>
      <c r="GM92" s="80">
        <f t="shared" si="160"/>
        <v>0</v>
      </c>
      <c r="GN92" s="80">
        <f t="shared" si="160"/>
        <v>0</v>
      </c>
      <c r="GO92" s="80">
        <f t="shared" si="160"/>
        <v>0</v>
      </c>
      <c r="GP92" s="80">
        <f t="shared" si="160"/>
        <v>0</v>
      </c>
      <c r="GQ92" s="80">
        <f t="shared" si="160"/>
        <v>0</v>
      </c>
      <c r="GR92" s="80">
        <f t="shared" si="160"/>
        <v>0</v>
      </c>
      <c r="GS92" s="80">
        <f t="shared" si="160"/>
        <v>0</v>
      </c>
      <c r="GT92" s="80">
        <f t="shared" si="160"/>
        <v>0</v>
      </c>
      <c r="GU92" s="80">
        <f t="shared" si="160"/>
        <v>0</v>
      </c>
      <c r="GV92" s="80">
        <f t="shared" si="146"/>
        <v>0</v>
      </c>
      <c r="GW92" s="80">
        <f t="shared" si="146"/>
        <v>0</v>
      </c>
      <c r="GX92" s="80">
        <f t="shared" si="146"/>
        <v>0</v>
      </c>
      <c r="GY92" s="80">
        <f t="shared" si="146"/>
        <v>0</v>
      </c>
      <c r="GZ92" s="80">
        <f t="shared" si="146"/>
        <v>0</v>
      </c>
      <c r="HA92" s="80">
        <f t="shared" si="146"/>
        <v>0</v>
      </c>
      <c r="HB92" s="80">
        <f t="shared" si="146"/>
        <v>0</v>
      </c>
      <c r="HC92" s="80">
        <f t="shared" si="146"/>
        <v>0</v>
      </c>
      <c r="HD92" s="80">
        <f t="shared" si="146"/>
        <v>0</v>
      </c>
      <c r="HE92" s="80">
        <f t="shared" si="146"/>
        <v>0</v>
      </c>
      <c r="HF92" s="80">
        <f t="shared" si="161"/>
        <v>0</v>
      </c>
      <c r="HG92" s="80">
        <f t="shared" si="161"/>
        <v>0</v>
      </c>
      <c r="HH92" s="80">
        <f t="shared" si="161"/>
        <v>0</v>
      </c>
      <c r="HI92" s="80">
        <f t="shared" si="161"/>
        <v>0</v>
      </c>
      <c r="HJ92" s="80">
        <f t="shared" si="161"/>
        <v>0</v>
      </c>
      <c r="HK92" s="80">
        <f t="shared" si="161"/>
        <v>0</v>
      </c>
      <c r="HL92" s="80">
        <f t="shared" si="161"/>
        <v>0</v>
      </c>
      <c r="HM92" s="80">
        <f t="shared" si="161"/>
        <v>0</v>
      </c>
      <c r="HN92" s="80">
        <f t="shared" si="161"/>
        <v>0</v>
      </c>
      <c r="HO92" s="80">
        <f t="shared" si="161"/>
        <v>0</v>
      </c>
      <c r="HP92" s="80">
        <f t="shared" si="161"/>
        <v>0</v>
      </c>
      <c r="HQ92" s="80">
        <f t="shared" si="161"/>
        <v>0</v>
      </c>
      <c r="HR92" s="80">
        <f t="shared" si="161"/>
        <v>0</v>
      </c>
      <c r="HS92" s="80">
        <f t="shared" si="161"/>
        <v>0</v>
      </c>
      <c r="HT92" s="80">
        <f t="shared" si="161"/>
        <v>0</v>
      </c>
      <c r="HU92" s="80">
        <f t="shared" si="161"/>
        <v>0</v>
      </c>
      <c r="HV92" s="80">
        <f t="shared" si="163"/>
        <v>0</v>
      </c>
      <c r="HW92" s="80">
        <f t="shared" si="163"/>
        <v>0</v>
      </c>
      <c r="HX92" s="80">
        <f t="shared" si="163"/>
        <v>0</v>
      </c>
      <c r="HY92" s="80">
        <f t="shared" si="163"/>
        <v>0</v>
      </c>
      <c r="HZ92" s="80">
        <f t="shared" si="163"/>
        <v>0</v>
      </c>
      <c r="IA92" s="80">
        <f t="shared" si="163"/>
        <v>0</v>
      </c>
      <c r="IB92" s="80">
        <f t="shared" si="163"/>
        <v>0</v>
      </c>
      <c r="IC92" s="80">
        <f t="shared" si="163"/>
        <v>0</v>
      </c>
      <c r="ID92" s="80">
        <f t="shared" si="163"/>
        <v>0</v>
      </c>
      <c r="IE92" s="80">
        <f t="shared" si="163"/>
        <v>0</v>
      </c>
      <c r="IF92" s="80">
        <f t="shared" si="163"/>
        <v>0</v>
      </c>
      <c r="IG92" s="80">
        <f t="shared" si="163"/>
        <v>0</v>
      </c>
      <c r="IH92" s="80">
        <f t="shared" si="163"/>
        <v>0</v>
      </c>
      <c r="II92" s="80">
        <f t="shared" si="145"/>
        <v>0</v>
      </c>
      <c r="IJ92" s="80">
        <f t="shared" si="145"/>
        <v>0</v>
      </c>
      <c r="IK92" s="80">
        <f t="shared" si="145"/>
        <v>0</v>
      </c>
      <c r="IL92" s="80">
        <f t="shared" si="145"/>
        <v>0</v>
      </c>
      <c r="IM92" s="80">
        <f t="shared" si="145"/>
        <v>0</v>
      </c>
      <c r="IN92" s="80">
        <f t="shared" si="145"/>
        <v>0</v>
      </c>
      <c r="IO92" s="80">
        <f t="shared" si="145"/>
        <v>0</v>
      </c>
      <c r="IP92" s="80">
        <f t="shared" si="145"/>
        <v>0</v>
      </c>
      <c r="IQ92" s="80">
        <f t="shared" si="145"/>
        <v>0</v>
      </c>
      <c r="IR92" s="80">
        <f t="shared" si="145"/>
        <v>0</v>
      </c>
      <c r="IS92" s="80">
        <f t="shared" si="145"/>
        <v>0</v>
      </c>
      <c r="IT92" s="80">
        <f t="shared" si="145"/>
        <v>0</v>
      </c>
      <c r="IU92" s="80">
        <f t="shared" si="145"/>
        <v>0</v>
      </c>
      <c r="IV92" s="80">
        <f t="shared" si="145"/>
        <v>0</v>
      </c>
      <c r="IW92" s="80">
        <f t="shared" si="145"/>
        <v>0</v>
      </c>
      <c r="IX92" s="80">
        <f t="shared" si="145"/>
        <v>0</v>
      </c>
      <c r="IY92" s="80">
        <f t="shared" si="145"/>
        <v>0</v>
      </c>
      <c r="IZ92" s="80">
        <f t="shared" si="145"/>
        <v>0</v>
      </c>
      <c r="JA92" s="80">
        <f t="shared" si="145"/>
        <v>0</v>
      </c>
      <c r="JB92" s="80">
        <f t="shared" si="145"/>
        <v>0</v>
      </c>
      <c r="JC92" s="80">
        <f t="shared" si="145"/>
        <v>0</v>
      </c>
      <c r="JD92" s="80">
        <f t="shared" si="143"/>
        <v>0</v>
      </c>
      <c r="JE92" s="80">
        <f t="shared" si="143"/>
        <v>0</v>
      </c>
      <c r="JF92" s="80">
        <f t="shared" si="143"/>
        <v>0</v>
      </c>
      <c r="JG92" s="80">
        <f t="shared" si="144"/>
        <v>0</v>
      </c>
      <c r="JH92" s="80">
        <f t="shared" si="144"/>
        <v>0</v>
      </c>
      <c r="JI92" s="80">
        <f t="shared" si="144"/>
        <v>0</v>
      </c>
    </row>
    <row r="93" spans="5:269" x14ac:dyDescent="0.25">
      <c r="E93">
        <f t="shared" si="134"/>
        <v>89</v>
      </c>
      <c r="F93">
        <f t="shared" si="124"/>
        <v>0</v>
      </c>
      <c r="G93">
        <f t="shared" si="135"/>
        <v>156</v>
      </c>
      <c r="H93" s="86">
        <f t="shared" si="125"/>
        <v>1</v>
      </c>
      <c r="I93" s="80">
        <f t="shared" si="126"/>
        <v>0</v>
      </c>
      <c r="J93" s="80">
        <f t="shared" si="140"/>
        <v>0</v>
      </c>
      <c r="K93">
        <f t="shared" si="127"/>
        <v>93</v>
      </c>
      <c r="L93">
        <f t="shared" si="128"/>
        <v>237</v>
      </c>
      <c r="M93">
        <f t="shared" si="136"/>
        <v>48458</v>
      </c>
      <c r="O93" s="80">
        <f t="shared" si="152"/>
        <v>0</v>
      </c>
      <c r="P93" s="80">
        <f t="shared" si="152"/>
        <v>0</v>
      </c>
      <c r="Q93" s="80">
        <f t="shared" si="152"/>
        <v>0</v>
      </c>
      <c r="R93" s="80">
        <f t="shared" si="152"/>
        <v>0</v>
      </c>
      <c r="S93" s="80">
        <f t="shared" si="152"/>
        <v>0</v>
      </c>
      <c r="T93" s="80">
        <f t="shared" si="152"/>
        <v>0</v>
      </c>
      <c r="U93" s="80">
        <f t="shared" si="152"/>
        <v>0</v>
      </c>
      <c r="V93" s="80">
        <f t="shared" si="152"/>
        <v>0</v>
      </c>
      <c r="W93" s="80">
        <f t="shared" si="152"/>
        <v>0</v>
      </c>
      <c r="X93" s="80">
        <f t="shared" si="152"/>
        <v>0</v>
      </c>
      <c r="Y93" s="80">
        <f t="shared" si="152"/>
        <v>0</v>
      </c>
      <c r="Z93" s="80">
        <f t="shared" si="152"/>
        <v>0</v>
      </c>
      <c r="AA93" s="80">
        <f t="shared" si="152"/>
        <v>0</v>
      </c>
      <c r="AB93" s="80">
        <f t="shared" si="152"/>
        <v>0</v>
      </c>
      <c r="AC93" s="80">
        <f t="shared" si="152"/>
        <v>0</v>
      </c>
      <c r="AD93" s="80">
        <f t="shared" si="152"/>
        <v>0</v>
      </c>
      <c r="AE93" s="80">
        <f t="shared" si="142"/>
        <v>0</v>
      </c>
      <c r="AF93" s="80">
        <f t="shared" si="142"/>
        <v>0</v>
      </c>
      <c r="AG93" s="80">
        <f t="shared" si="142"/>
        <v>0</v>
      </c>
      <c r="AH93" s="80">
        <f t="shared" si="142"/>
        <v>0</v>
      </c>
      <c r="AI93" s="80">
        <f t="shared" si="142"/>
        <v>0</v>
      </c>
      <c r="AJ93" s="80">
        <f t="shared" si="142"/>
        <v>0</v>
      </c>
      <c r="AK93" s="80">
        <f t="shared" si="142"/>
        <v>0</v>
      </c>
      <c r="AL93" s="80">
        <f t="shared" si="142"/>
        <v>0</v>
      </c>
      <c r="AM93" s="80">
        <f t="shared" si="142"/>
        <v>0</v>
      </c>
      <c r="AN93" s="80">
        <f t="shared" si="142"/>
        <v>0</v>
      </c>
      <c r="AO93" s="80">
        <f t="shared" si="142"/>
        <v>0</v>
      </c>
      <c r="AP93" s="80">
        <f t="shared" si="142"/>
        <v>0</v>
      </c>
      <c r="AQ93" s="80">
        <f t="shared" si="142"/>
        <v>0</v>
      </c>
      <c r="AR93" s="80">
        <f t="shared" si="142"/>
        <v>0</v>
      </c>
      <c r="AS93" s="80">
        <f t="shared" si="142"/>
        <v>0</v>
      </c>
      <c r="AT93" s="80">
        <f t="shared" si="142"/>
        <v>0</v>
      </c>
      <c r="AU93" s="80">
        <f t="shared" si="158"/>
        <v>0</v>
      </c>
      <c r="AV93" s="80">
        <f t="shared" si="158"/>
        <v>0</v>
      </c>
      <c r="AW93" s="80">
        <f t="shared" si="158"/>
        <v>0</v>
      </c>
      <c r="AX93" s="80">
        <f t="shared" si="158"/>
        <v>0</v>
      </c>
      <c r="AY93" s="80">
        <f t="shared" si="158"/>
        <v>0</v>
      </c>
      <c r="AZ93" s="80">
        <f t="shared" si="158"/>
        <v>0</v>
      </c>
      <c r="BA93" s="80">
        <f t="shared" si="158"/>
        <v>0</v>
      </c>
      <c r="BB93" s="80">
        <f t="shared" si="158"/>
        <v>0</v>
      </c>
      <c r="BC93" s="80">
        <f t="shared" si="158"/>
        <v>0</v>
      </c>
      <c r="BD93" s="80">
        <f t="shared" si="158"/>
        <v>0</v>
      </c>
      <c r="BE93" s="80">
        <f t="shared" si="158"/>
        <v>0</v>
      </c>
      <c r="BF93" s="80">
        <f t="shared" si="158"/>
        <v>0</v>
      </c>
      <c r="BG93" s="80">
        <f t="shared" si="158"/>
        <v>0</v>
      </c>
      <c r="BH93" s="80">
        <f t="shared" si="158"/>
        <v>0</v>
      </c>
      <c r="BI93" s="80">
        <f t="shared" si="158"/>
        <v>0</v>
      </c>
      <c r="BJ93" s="80">
        <f t="shared" si="158"/>
        <v>0</v>
      </c>
      <c r="BK93" s="80">
        <f t="shared" si="159"/>
        <v>0</v>
      </c>
      <c r="BL93" s="80">
        <f t="shared" si="159"/>
        <v>0</v>
      </c>
      <c r="BM93" s="80">
        <f t="shared" si="159"/>
        <v>0</v>
      </c>
      <c r="BN93" s="80">
        <f t="shared" si="159"/>
        <v>0</v>
      </c>
      <c r="BO93" s="80">
        <f t="shared" si="159"/>
        <v>0</v>
      </c>
      <c r="BP93" s="80">
        <f t="shared" si="159"/>
        <v>0</v>
      </c>
      <c r="BQ93" s="80">
        <f t="shared" si="159"/>
        <v>0</v>
      </c>
      <c r="BR93" s="80">
        <f t="shared" si="159"/>
        <v>0</v>
      </c>
      <c r="BS93" s="80">
        <f t="shared" si="159"/>
        <v>0</v>
      </c>
      <c r="BT93" s="80">
        <f t="shared" si="159"/>
        <v>0</v>
      </c>
      <c r="BU93" s="80">
        <f t="shared" si="159"/>
        <v>0</v>
      </c>
      <c r="BV93" s="80">
        <f t="shared" si="159"/>
        <v>0</v>
      </c>
      <c r="BW93" s="80">
        <f t="shared" si="159"/>
        <v>0</v>
      </c>
      <c r="BX93" s="80">
        <f t="shared" si="159"/>
        <v>0</v>
      </c>
      <c r="BY93" s="80">
        <f t="shared" si="159"/>
        <v>0</v>
      </c>
      <c r="BZ93" s="80">
        <f t="shared" si="159"/>
        <v>0</v>
      </c>
      <c r="CA93" s="80">
        <f t="shared" si="154"/>
        <v>0</v>
      </c>
      <c r="CB93" s="80">
        <f t="shared" si="154"/>
        <v>0</v>
      </c>
      <c r="CC93" s="80">
        <f t="shared" si="154"/>
        <v>0</v>
      </c>
      <c r="CD93" s="80">
        <f t="shared" si="154"/>
        <v>0</v>
      </c>
      <c r="CE93" s="80">
        <f t="shared" si="154"/>
        <v>0</v>
      </c>
      <c r="CF93" s="80">
        <f t="shared" si="154"/>
        <v>0</v>
      </c>
      <c r="CG93" s="80">
        <f t="shared" si="154"/>
        <v>0</v>
      </c>
      <c r="CH93" s="80">
        <f t="shared" si="154"/>
        <v>0</v>
      </c>
      <c r="CI93" s="80">
        <f t="shared" si="154"/>
        <v>0</v>
      </c>
      <c r="CJ93" s="80">
        <f t="shared" si="154"/>
        <v>0</v>
      </c>
      <c r="CK93" s="80">
        <f t="shared" si="154"/>
        <v>0</v>
      </c>
      <c r="CL93" s="80">
        <f t="shared" si="154"/>
        <v>0</v>
      </c>
      <c r="CM93" s="80">
        <f t="shared" si="154"/>
        <v>0</v>
      </c>
      <c r="CN93" s="80">
        <f t="shared" si="154"/>
        <v>0</v>
      </c>
      <c r="CO93" s="80">
        <f t="shared" si="154"/>
        <v>0</v>
      </c>
      <c r="CP93" s="80">
        <f t="shared" si="148"/>
        <v>0</v>
      </c>
      <c r="CQ93" s="80">
        <f t="shared" si="148"/>
        <v>0</v>
      </c>
      <c r="CR93" s="80">
        <f t="shared" si="148"/>
        <v>0</v>
      </c>
      <c r="CS93" s="80">
        <f t="shared" si="148"/>
        <v>0</v>
      </c>
      <c r="CT93" s="80">
        <f t="shared" si="148"/>
        <v>0</v>
      </c>
      <c r="CU93" s="80">
        <f t="shared" si="148"/>
        <v>0</v>
      </c>
      <c r="CV93" s="80">
        <f t="shared" si="148"/>
        <v>0</v>
      </c>
      <c r="CW93" s="80">
        <f t="shared" si="148"/>
        <v>0</v>
      </c>
      <c r="CX93" s="80">
        <f t="shared" si="148"/>
        <v>0</v>
      </c>
      <c r="CY93" s="80">
        <f t="shared" si="148"/>
        <v>0</v>
      </c>
      <c r="CZ93" s="80">
        <f t="shared" si="148"/>
        <v>0</v>
      </c>
      <c r="DA93" s="80">
        <f t="shared" si="148"/>
        <v>0</v>
      </c>
      <c r="DB93" s="80">
        <f t="shared" si="148"/>
        <v>0</v>
      </c>
      <c r="DC93" s="80">
        <f t="shared" si="148"/>
        <v>0</v>
      </c>
      <c r="DD93" s="80">
        <f t="shared" si="148"/>
        <v>0</v>
      </c>
      <c r="DE93" s="80">
        <f t="shared" si="148"/>
        <v>0</v>
      </c>
      <c r="DF93" s="80">
        <f t="shared" si="155"/>
        <v>0</v>
      </c>
      <c r="DG93" s="80">
        <f t="shared" si="155"/>
        <v>0</v>
      </c>
      <c r="DH93" s="80">
        <f t="shared" si="155"/>
        <v>0</v>
      </c>
      <c r="DI93" s="80">
        <f t="shared" si="155"/>
        <v>0</v>
      </c>
      <c r="DJ93" s="80">
        <f t="shared" si="155"/>
        <v>0</v>
      </c>
      <c r="DK93" s="80">
        <f t="shared" si="155"/>
        <v>0</v>
      </c>
      <c r="DL93" s="80">
        <f t="shared" si="155"/>
        <v>0</v>
      </c>
      <c r="DM93" s="80">
        <f t="shared" si="155"/>
        <v>0</v>
      </c>
      <c r="DN93" s="80">
        <f t="shared" si="155"/>
        <v>0</v>
      </c>
      <c r="DO93" s="80">
        <f t="shared" si="155"/>
        <v>0</v>
      </c>
      <c r="DP93" s="80">
        <f t="shared" si="155"/>
        <v>0</v>
      </c>
      <c r="DQ93" s="80">
        <f t="shared" si="155"/>
        <v>0</v>
      </c>
      <c r="DR93" s="80">
        <f t="shared" si="155"/>
        <v>0</v>
      </c>
      <c r="DS93" s="80">
        <f t="shared" si="155"/>
        <v>0</v>
      </c>
      <c r="DT93" s="80">
        <f t="shared" si="155"/>
        <v>0</v>
      </c>
      <c r="DU93" s="80">
        <f t="shared" si="155"/>
        <v>0</v>
      </c>
      <c r="DV93" s="80">
        <f t="shared" si="149"/>
        <v>0</v>
      </c>
      <c r="DW93" s="80">
        <f t="shared" si="149"/>
        <v>0</v>
      </c>
      <c r="DX93" s="80">
        <f t="shared" si="149"/>
        <v>0</v>
      </c>
      <c r="DY93" s="80">
        <f t="shared" si="149"/>
        <v>0</v>
      </c>
      <c r="DZ93" s="80">
        <f t="shared" si="149"/>
        <v>0</v>
      </c>
      <c r="EA93" s="80">
        <f t="shared" si="149"/>
        <v>0</v>
      </c>
      <c r="EB93" s="80">
        <f t="shared" si="149"/>
        <v>0</v>
      </c>
      <c r="EC93" s="80">
        <f t="shared" si="149"/>
        <v>0</v>
      </c>
      <c r="ED93" s="80">
        <f t="shared" si="149"/>
        <v>0</v>
      </c>
      <c r="EE93" s="80">
        <f t="shared" si="149"/>
        <v>0</v>
      </c>
      <c r="EF93" s="80">
        <f t="shared" si="149"/>
        <v>0</v>
      </c>
      <c r="EG93" s="80">
        <f t="shared" si="149"/>
        <v>0</v>
      </c>
      <c r="EH93" s="80">
        <f t="shared" si="149"/>
        <v>0</v>
      </c>
      <c r="EI93" s="80">
        <f t="shared" si="149"/>
        <v>0</v>
      </c>
      <c r="EJ93" s="80">
        <f t="shared" si="149"/>
        <v>0</v>
      </c>
      <c r="EK93" s="80">
        <f t="shared" si="150"/>
        <v>0</v>
      </c>
      <c r="EL93" s="80">
        <f t="shared" si="150"/>
        <v>0</v>
      </c>
      <c r="EM93" s="80">
        <f t="shared" si="150"/>
        <v>0</v>
      </c>
      <c r="EN93" s="80">
        <f t="shared" si="150"/>
        <v>0</v>
      </c>
      <c r="EO93" s="80">
        <f t="shared" si="150"/>
        <v>0</v>
      </c>
      <c r="EP93" s="80">
        <f t="shared" si="150"/>
        <v>0</v>
      </c>
      <c r="EQ93" s="80">
        <f t="shared" si="150"/>
        <v>0</v>
      </c>
      <c r="ER93" s="80">
        <f t="shared" si="150"/>
        <v>0</v>
      </c>
      <c r="ES93" s="80">
        <f t="shared" si="150"/>
        <v>0</v>
      </c>
      <c r="ET93" s="80">
        <f t="shared" si="150"/>
        <v>0</v>
      </c>
      <c r="EU93" s="80">
        <f t="shared" si="150"/>
        <v>0</v>
      </c>
      <c r="EV93" s="80">
        <f t="shared" si="150"/>
        <v>0</v>
      </c>
      <c r="EW93" s="80">
        <f t="shared" si="150"/>
        <v>0</v>
      </c>
      <c r="EX93" s="80">
        <f t="shared" si="150"/>
        <v>0</v>
      </c>
      <c r="EY93" s="80">
        <f t="shared" si="150"/>
        <v>0</v>
      </c>
      <c r="EZ93" s="80">
        <f t="shared" si="150"/>
        <v>0</v>
      </c>
      <c r="FA93" s="80">
        <f t="shared" si="151"/>
        <v>0</v>
      </c>
      <c r="FB93" s="80">
        <f t="shared" si="151"/>
        <v>0</v>
      </c>
      <c r="FC93" s="80">
        <f t="shared" si="151"/>
        <v>0</v>
      </c>
      <c r="FD93" s="80">
        <f t="shared" si="151"/>
        <v>0</v>
      </c>
      <c r="FE93" s="80">
        <f t="shared" si="151"/>
        <v>0</v>
      </c>
      <c r="FF93" s="80">
        <f t="shared" si="151"/>
        <v>0</v>
      </c>
      <c r="FG93" s="80">
        <f t="shared" si="151"/>
        <v>0</v>
      </c>
      <c r="FH93" s="80">
        <f t="shared" si="151"/>
        <v>0</v>
      </c>
      <c r="FI93" s="80">
        <f t="shared" si="151"/>
        <v>0</v>
      </c>
      <c r="FJ93" s="80">
        <f t="shared" si="151"/>
        <v>0</v>
      </c>
      <c r="FK93" s="80">
        <f t="shared" si="151"/>
        <v>0</v>
      </c>
      <c r="FL93" s="80">
        <f t="shared" si="151"/>
        <v>0</v>
      </c>
      <c r="FM93" s="80">
        <f t="shared" si="151"/>
        <v>0</v>
      </c>
      <c r="FN93" s="80">
        <f t="shared" si="151"/>
        <v>0</v>
      </c>
      <c r="FO93" s="80">
        <f t="shared" si="151"/>
        <v>0</v>
      </c>
      <c r="FP93" s="80">
        <f t="shared" si="151"/>
        <v>0</v>
      </c>
      <c r="FQ93" s="80">
        <f t="shared" si="156"/>
        <v>0</v>
      </c>
      <c r="FR93" s="80">
        <f t="shared" si="156"/>
        <v>0</v>
      </c>
      <c r="FS93" s="80">
        <f t="shared" si="156"/>
        <v>0</v>
      </c>
      <c r="FT93" s="80">
        <f t="shared" si="156"/>
        <v>0</v>
      </c>
      <c r="FU93" s="80">
        <f t="shared" si="156"/>
        <v>0</v>
      </c>
      <c r="FV93" s="80">
        <f t="shared" si="156"/>
        <v>0</v>
      </c>
      <c r="FW93" s="80">
        <f t="shared" si="156"/>
        <v>0</v>
      </c>
      <c r="FX93" s="80">
        <f t="shared" si="156"/>
        <v>0</v>
      </c>
      <c r="FY93" s="80">
        <f t="shared" si="156"/>
        <v>0</v>
      </c>
      <c r="FZ93" s="80">
        <f t="shared" si="156"/>
        <v>0</v>
      </c>
      <c r="GA93" s="80">
        <f t="shared" si="156"/>
        <v>0</v>
      </c>
      <c r="GB93" s="80">
        <f t="shared" si="156"/>
        <v>0</v>
      </c>
      <c r="GC93" s="80">
        <f t="shared" si="156"/>
        <v>0</v>
      </c>
      <c r="GD93" s="80">
        <f t="shared" si="156"/>
        <v>0</v>
      </c>
      <c r="GE93" s="80">
        <f t="shared" si="156"/>
        <v>0</v>
      </c>
      <c r="GF93" s="80">
        <f t="shared" si="156"/>
        <v>0</v>
      </c>
      <c r="GG93" s="80">
        <f t="shared" si="160"/>
        <v>0</v>
      </c>
      <c r="GH93" s="80">
        <f t="shared" si="160"/>
        <v>0</v>
      </c>
      <c r="GI93" s="80">
        <f t="shared" si="160"/>
        <v>0</v>
      </c>
      <c r="GJ93" s="80">
        <f t="shared" si="160"/>
        <v>0</v>
      </c>
      <c r="GK93" s="80">
        <f t="shared" si="160"/>
        <v>0</v>
      </c>
      <c r="GL93" s="80">
        <f t="shared" si="160"/>
        <v>0</v>
      </c>
      <c r="GM93" s="80">
        <f t="shared" si="160"/>
        <v>0</v>
      </c>
      <c r="GN93" s="80">
        <f t="shared" si="160"/>
        <v>0</v>
      </c>
      <c r="GO93" s="80">
        <f t="shared" si="160"/>
        <v>0</v>
      </c>
      <c r="GP93" s="80">
        <f t="shared" si="160"/>
        <v>0</v>
      </c>
      <c r="GQ93" s="80">
        <f t="shared" si="160"/>
        <v>0</v>
      </c>
      <c r="GR93" s="80">
        <f t="shared" si="160"/>
        <v>0</v>
      </c>
      <c r="GS93" s="80">
        <f t="shared" si="160"/>
        <v>0</v>
      </c>
      <c r="GT93" s="80">
        <f t="shared" si="160"/>
        <v>0</v>
      </c>
      <c r="GU93" s="80">
        <f t="shared" si="160"/>
        <v>0</v>
      </c>
      <c r="GV93" s="80">
        <f t="shared" si="146"/>
        <v>0</v>
      </c>
      <c r="GW93" s="80">
        <f t="shared" si="146"/>
        <v>0</v>
      </c>
      <c r="GX93" s="80">
        <f t="shared" si="146"/>
        <v>0</v>
      </c>
      <c r="GY93" s="80">
        <f t="shared" si="146"/>
        <v>0</v>
      </c>
      <c r="GZ93" s="80">
        <f t="shared" si="146"/>
        <v>0</v>
      </c>
      <c r="HA93" s="80">
        <f t="shared" si="146"/>
        <v>0</v>
      </c>
      <c r="HB93" s="80">
        <f t="shared" si="146"/>
        <v>0</v>
      </c>
      <c r="HC93" s="80">
        <f t="shared" si="146"/>
        <v>0</v>
      </c>
      <c r="HD93" s="80">
        <f t="shared" si="146"/>
        <v>0</v>
      </c>
      <c r="HE93" s="80">
        <f t="shared" si="146"/>
        <v>0</v>
      </c>
      <c r="HF93" s="80">
        <f t="shared" si="161"/>
        <v>0</v>
      </c>
      <c r="HG93" s="80">
        <f t="shared" si="161"/>
        <v>0</v>
      </c>
      <c r="HH93" s="80">
        <f t="shared" si="161"/>
        <v>0</v>
      </c>
      <c r="HI93" s="80">
        <f t="shared" si="161"/>
        <v>0</v>
      </c>
      <c r="HJ93" s="80">
        <f t="shared" si="161"/>
        <v>0</v>
      </c>
      <c r="HK93" s="80">
        <f t="shared" si="161"/>
        <v>0</v>
      </c>
      <c r="HL93" s="80">
        <f t="shared" si="161"/>
        <v>0</v>
      </c>
      <c r="HM93" s="80">
        <f t="shared" si="161"/>
        <v>0</v>
      </c>
      <c r="HN93" s="80">
        <f t="shared" si="161"/>
        <v>0</v>
      </c>
      <c r="HO93" s="80">
        <f t="shared" si="161"/>
        <v>0</v>
      </c>
      <c r="HP93" s="80">
        <f t="shared" si="161"/>
        <v>0</v>
      </c>
      <c r="HQ93" s="80">
        <f t="shared" si="161"/>
        <v>0</v>
      </c>
      <c r="HR93" s="80">
        <f t="shared" si="161"/>
        <v>0</v>
      </c>
      <c r="HS93" s="80">
        <f t="shared" si="161"/>
        <v>0</v>
      </c>
      <c r="HT93" s="80">
        <f t="shared" si="161"/>
        <v>0</v>
      </c>
      <c r="HU93" s="80">
        <f t="shared" si="161"/>
        <v>0</v>
      </c>
      <c r="HV93" s="80">
        <f t="shared" si="163"/>
        <v>0</v>
      </c>
      <c r="HW93" s="80">
        <f t="shared" si="163"/>
        <v>0</v>
      </c>
      <c r="HX93" s="80">
        <f t="shared" si="163"/>
        <v>0</v>
      </c>
      <c r="HY93" s="80">
        <f t="shared" si="163"/>
        <v>0</v>
      </c>
      <c r="HZ93" s="80">
        <f t="shared" si="163"/>
        <v>0</v>
      </c>
      <c r="IA93" s="80">
        <f t="shared" si="163"/>
        <v>0</v>
      </c>
      <c r="IB93" s="80">
        <f t="shared" si="163"/>
        <v>0</v>
      </c>
      <c r="IC93" s="80">
        <f t="shared" si="163"/>
        <v>0</v>
      </c>
      <c r="ID93" s="80">
        <f t="shared" si="163"/>
        <v>0</v>
      </c>
      <c r="IE93" s="80">
        <f t="shared" si="163"/>
        <v>0</v>
      </c>
      <c r="IF93" s="80">
        <f t="shared" si="163"/>
        <v>0</v>
      </c>
      <c r="IG93" s="80">
        <f t="shared" si="163"/>
        <v>0</v>
      </c>
      <c r="IH93" s="80">
        <f t="shared" si="163"/>
        <v>0</v>
      </c>
      <c r="II93" s="80">
        <f t="shared" si="145"/>
        <v>0</v>
      </c>
      <c r="IJ93" s="80">
        <f t="shared" si="145"/>
        <v>0</v>
      </c>
      <c r="IK93" s="80">
        <f t="shared" si="145"/>
        <v>0</v>
      </c>
      <c r="IL93" s="80">
        <f t="shared" si="145"/>
        <v>0</v>
      </c>
      <c r="IM93" s="80">
        <f t="shared" si="145"/>
        <v>0</v>
      </c>
      <c r="IN93" s="80">
        <f t="shared" si="145"/>
        <v>0</v>
      </c>
      <c r="IO93" s="80">
        <f t="shared" si="145"/>
        <v>0</v>
      </c>
      <c r="IP93" s="80">
        <f t="shared" si="145"/>
        <v>0</v>
      </c>
      <c r="IQ93" s="80">
        <f t="shared" si="145"/>
        <v>0</v>
      </c>
      <c r="IR93" s="80">
        <f t="shared" si="145"/>
        <v>0</v>
      </c>
      <c r="IS93" s="80">
        <f t="shared" si="145"/>
        <v>0</v>
      </c>
      <c r="IT93" s="80">
        <f t="shared" si="145"/>
        <v>0</v>
      </c>
      <c r="IU93" s="80">
        <f t="shared" si="145"/>
        <v>0</v>
      </c>
      <c r="IV93" s="80">
        <f t="shared" si="145"/>
        <v>0</v>
      </c>
      <c r="IW93" s="80">
        <f t="shared" si="145"/>
        <v>0</v>
      </c>
      <c r="IX93" s="80">
        <f t="shared" si="145"/>
        <v>0</v>
      </c>
      <c r="IY93" s="80">
        <f t="shared" si="145"/>
        <v>0</v>
      </c>
      <c r="IZ93" s="80">
        <f t="shared" si="145"/>
        <v>0</v>
      </c>
      <c r="JA93" s="80">
        <f t="shared" si="145"/>
        <v>0</v>
      </c>
      <c r="JB93" s="80">
        <f t="shared" si="145"/>
        <v>0</v>
      </c>
      <c r="JC93" s="80">
        <f t="shared" si="145"/>
        <v>0</v>
      </c>
      <c r="JD93" s="80">
        <f t="shared" si="143"/>
        <v>0</v>
      </c>
      <c r="JE93" s="80">
        <f t="shared" si="143"/>
        <v>0</v>
      </c>
      <c r="JF93" s="80">
        <f t="shared" si="143"/>
        <v>0</v>
      </c>
      <c r="JG93" s="80">
        <f t="shared" si="144"/>
        <v>0</v>
      </c>
      <c r="JH93" s="80">
        <f t="shared" si="144"/>
        <v>0</v>
      </c>
      <c r="JI93" s="80">
        <f t="shared" si="144"/>
        <v>0</v>
      </c>
    </row>
    <row r="94" spans="5:269" x14ac:dyDescent="0.25">
      <c r="E94">
        <f t="shared" si="134"/>
        <v>90</v>
      </c>
      <c r="F94">
        <f t="shared" si="124"/>
        <v>0</v>
      </c>
      <c r="G94">
        <f t="shared" si="135"/>
        <v>156</v>
      </c>
      <c r="H94" s="86">
        <f t="shared" si="125"/>
        <v>1</v>
      </c>
      <c r="I94" s="80">
        <f t="shared" si="126"/>
        <v>0</v>
      </c>
      <c r="J94" s="80">
        <f t="shared" si="140"/>
        <v>0</v>
      </c>
      <c r="K94">
        <f t="shared" si="127"/>
        <v>94</v>
      </c>
      <c r="L94">
        <f t="shared" si="128"/>
        <v>238</v>
      </c>
      <c r="M94">
        <f t="shared" si="136"/>
        <v>48488</v>
      </c>
      <c r="O94" s="80">
        <f t="shared" si="152"/>
        <v>0</v>
      </c>
      <c r="P94" s="80">
        <f t="shared" si="152"/>
        <v>0</v>
      </c>
      <c r="Q94" s="80">
        <f t="shared" si="152"/>
        <v>0</v>
      </c>
      <c r="R94" s="80">
        <f t="shared" si="152"/>
        <v>0</v>
      </c>
      <c r="S94" s="80">
        <f t="shared" si="152"/>
        <v>0</v>
      </c>
      <c r="T94" s="80">
        <f t="shared" si="152"/>
        <v>0</v>
      </c>
      <c r="U94" s="80">
        <f t="shared" si="152"/>
        <v>0</v>
      </c>
      <c r="V94" s="80">
        <f t="shared" si="152"/>
        <v>0</v>
      </c>
      <c r="W94" s="80">
        <f t="shared" si="152"/>
        <v>0</v>
      </c>
      <c r="X94" s="80">
        <f t="shared" si="152"/>
        <v>0</v>
      </c>
      <c r="Y94" s="80">
        <f t="shared" si="152"/>
        <v>0</v>
      </c>
      <c r="Z94" s="80">
        <f t="shared" si="152"/>
        <v>0</v>
      </c>
      <c r="AA94" s="80">
        <f t="shared" si="152"/>
        <v>0</v>
      </c>
      <c r="AB94" s="80">
        <f t="shared" si="152"/>
        <v>0</v>
      </c>
      <c r="AC94" s="80">
        <f t="shared" si="152"/>
        <v>0</v>
      </c>
      <c r="AD94" s="80">
        <f t="shared" si="152"/>
        <v>0</v>
      </c>
      <c r="AE94" s="80">
        <f t="shared" si="142"/>
        <v>0</v>
      </c>
      <c r="AF94" s="80">
        <f t="shared" si="142"/>
        <v>0</v>
      </c>
      <c r="AG94" s="80">
        <f t="shared" si="142"/>
        <v>0</v>
      </c>
      <c r="AH94" s="80">
        <f t="shared" si="142"/>
        <v>0</v>
      </c>
      <c r="AI94" s="80">
        <f t="shared" si="142"/>
        <v>0</v>
      </c>
      <c r="AJ94" s="80">
        <f t="shared" si="142"/>
        <v>0</v>
      </c>
      <c r="AK94" s="80">
        <f t="shared" si="142"/>
        <v>0</v>
      </c>
      <c r="AL94" s="80">
        <f t="shared" si="142"/>
        <v>0</v>
      </c>
      <c r="AM94" s="80">
        <f t="shared" si="142"/>
        <v>0</v>
      </c>
      <c r="AN94" s="80">
        <f t="shared" si="142"/>
        <v>0</v>
      </c>
      <c r="AO94" s="80">
        <f t="shared" si="142"/>
        <v>0</v>
      </c>
      <c r="AP94" s="80">
        <f t="shared" si="142"/>
        <v>0</v>
      </c>
      <c r="AQ94" s="80">
        <f t="shared" si="142"/>
        <v>0</v>
      </c>
      <c r="AR94" s="80">
        <f t="shared" si="142"/>
        <v>0</v>
      </c>
      <c r="AS94" s="80">
        <f t="shared" si="142"/>
        <v>0</v>
      </c>
      <c r="AT94" s="80">
        <f t="shared" ref="AT94" si="164">IF(AT$4&lt;$E94,0,IF(AT$4&lt;$K94,$I94/$C$10,IF(AT$4&lt;$L94,$J94,0)))</f>
        <v>0</v>
      </c>
      <c r="AU94" s="80">
        <f t="shared" si="158"/>
        <v>0</v>
      </c>
      <c r="AV94" s="80">
        <f t="shared" si="158"/>
        <v>0</v>
      </c>
      <c r="AW94" s="80">
        <f t="shared" si="158"/>
        <v>0</v>
      </c>
      <c r="AX94" s="80">
        <f t="shared" si="158"/>
        <v>0</v>
      </c>
      <c r="AY94" s="80">
        <f t="shared" si="158"/>
        <v>0</v>
      </c>
      <c r="AZ94" s="80">
        <f t="shared" si="158"/>
        <v>0</v>
      </c>
      <c r="BA94" s="80">
        <f t="shared" si="158"/>
        <v>0</v>
      </c>
      <c r="BB94" s="80">
        <f t="shared" si="158"/>
        <v>0</v>
      </c>
      <c r="BC94" s="80">
        <f t="shared" si="158"/>
        <v>0</v>
      </c>
      <c r="BD94" s="80">
        <f t="shared" si="158"/>
        <v>0</v>
      </c>
      <c r="BE94" s="80">
        <f t="shared" si="158"/>
        <v>0</v>
      </c>
      <c r="BF94" s="80">
        <f t="shared" si="158"/>
        <v>0</v>
      </c>
      <c r="BG94" s="80">
        <f t="shared" si="158"/>
        <v>0</v>
      </c>
      <c r="BH94" s="80">
        <f t="shared" si="158"/>
        <v>0</v>
      </c>
      <c r="BI94" s="80">
        <f t="shared" si="158"/>
        <v>0</v>
      </c>
      <c r="BJ94" s="80">
        <f t="shared" si="158"/>
        <v>0</v>
      </c>
      <c r="BK94" s="80">
        <f t="shared" si="159"/>
        <v>0</v>
      </c>
      <c r="BL94" s="80">
        <f t="shared" si="159"/>
        <v>0</v>
      </c>
      <c r="BM94" s="80">
        <f t="shared" si="159"/>
        <v>0</v>
      </c>
      <c r="BN94" s="80">
        <f t="shared" si="159"/>
        <v>0</v>
      </c>
      <c r="BO94" s="80">
        <f t="shared" si="159"/>
        <v>0</v>
      </c>
      <c r="BP94" s="80">
        <f t="shared" si="159"/>
        <v>0</v>
      </c>
      <c r="BQ94" s="80">
        <f t="shared" si="159"/>
        <v>0</v>
      </c>
      <c r="BR94" s="80">
        <f t="shared" si="159"/>
        <v>0</v>
      </c>
      <c r="BS94" s="80">
        <f t="shared" si="159"/>
        <v>0</v>
      </c>
      <c r="BT94" s="80">
        <f t="shared" si="159"/>
        <v>0</v>
      </c>
      <c r="BU94" s="80">
        <f t="shared" si="159"/>
        <v>0</v>
      </c>
      <c r="BV94" s="80">
        <f t="shared" si="159"/>
        <v>0</v>
      </c>
      <c r="BW94" s="80">
        <f t="shared" si="159"/>
        <v>0</v>
      </c>
      <c r="BX94" s="80">
        <f t="shared" si="159"/>
        <v>0</v>
      </c>
      <c r="BY94" s="80">
        <f t="shared" si="159"/>
        <v>0</v>
      </c>
      <c r="BZ94" s="80">
        <f t="shared" si="159"/>
        <v>0</v>
      </c>
      <c r="CA94" s="80">
        <f t="shared" si="154"/>
        <v>0</v>
      </c>
      <c r="CB94" s="80">
        <f t="shared" si="154"/>
        <v>0</v>
      </c>
      <c r="CC94" s="80">
        <f t="shared" si="154"/>
        <v>0</v>
      </c>
      <c r="CD94" s="80">
        <f t="shared" si="154"/>
        <v>0</v>
      </c>
      <c r="CE94" s="80">
        <f t="shared" si="154"/>
        <v>0</v>
      </c>
      <c r="CF94" s="80">
        <f t="shared" si="154"/>
        <v>0</v>
      </c>
      <c r="CG94" s="80">
        <f t="shared" si="154"/>
        <v>0</v>
      </c>
      <c r="CH94" s="80">
        <f t="shared" si="154"/>
        <v>0</v>
      </c>
      <c r="CI94" s="80">
        <f t="shared" si="154"/>
        <v>0</v>
      </c>
      <c r="CJ94" s="80">
        <f t="shared" si="154"/>
        <v>0</v>
      </c>
      <c r="CK94" s="80">
        <f t="shared" si="154"/>
        <v>0</v>
      </c>
      <c r="CL94" s="80">
        <f t="shared" si="154"/>
        <v>0</v>
      </c>
      <c r="CM94" s="80">
        <f t="shared" si="154"/>
        <v>0</v>
      </c>
      <c r="CN94" s="80">
        <f t="shared" si="154"/>
        <v>0</v>
      </c>
      <c r="CO94" s="80">
        <f t="shared" si="154"/>
        <v>0</v>
      </c>
      <c r="CP94" s="80">
        <f t="shared" si="148"/>
        <v>0</v>
      </c>
      <c r="CQ94" s="80">
        <f t="shared" si="148"/>
        <v>0</v>
      </c>
      <c r="CR94" s="80">
        <f t="shared" si="148"/>
        <v>0</v>
      </c>
      <c r="CS94" s="80">
        <f t="shared" si="148"/>
        <v>0</v>
      </c>
      <c r="CT94" s="80">
        <f t="shared" si="148"/>
        <v>0</v>
      </c>
      <c r="CU94" s="80">
        <f t="shared" si="148"/>
        <v>0</v>
      </c>
      <c r="CV94" s="80">
        <f t="shared" si="148"/>
        <v>0</v>
      </c>
      <c r="CW94" s="80">
        <f t="shared" si="148"/>
        <v>0</v>
      </c>
      <c r="CX94" s="80">
        <f t="shared" si="148"/>
        <v>0</v>
      </c>
      <c r="CY94" s="80">
        <f t="shared" si="148"/>
        <v>0</v>
      </c>
      <c r="CZ94" s="80">
        <f t="shared" si="148"/>
        <v>0</v>
      </c>
      <c r="DA94" s="80">
        <f t="shared" si="148"/>
        <v>0</v>
      </c>
      <c r="DB94" s="80">
        <f t="shared" si="148"/>
        <v>0</v>
      </c>
      <c r="DC94" s="80">
        <f t="shared" si="148"/>
        <v>0</v>
      </c>
      <c r="DD94" s="80">
        <f t="shared" si="148"/>
        <v>0</v>
      </c>
      <c r="DE94" s="80">
        <f t="shared" si="148"/>
        <v>0</v>
      </c>
      <c r="DF94" s="80">
        <f t="shared" si="155"/>
        <v>0</v>
      </c>
      <c r="DG94" s="80">
        <f t="shared" si="155"/>
        <v>0</v>
      </c>
      <c r="DH94" s="80">
        <f t="shared" si="155"/>
        <v>0</v>
      </c>
      <c r="DI94" s="80">
        <f t="shared" si="155"/>
        <v>0</v>
      </c>
      <c r="DJ94" s="80">
        <f t="shared" si="155"/>
        <v>0</v>
      </c>
      <c r="DK94" s="80">
        <f t="shared" si="155"/>
        <v>0</v>
      </c>
      <c r="DL94" s="80">
        <f t="shared" si="155"/>
        <v>0</v>
      </c>
      <c r="DM94" s="80">
        <f t="shared" si="155"/>
        <v>0</v>
      </c>
      <c r="DN94" s="80">
        <f t="shared" si="155"/>
        <v>0</v>
      </c>
      <c r="DO94" s="80">
        <f t="shared" si="155"/>
        <v>0</v>
      </c>
      <c r="DP94" s="80">
        <f t="shared" si="155"/>
        <v>0</v>
      </c>
      <c r="DQ94" s="80">
        <f t="shared" si="155"/>
        <v>0</v>
      </c>
      <c r="DR94" s="80">
        <f t="shared" si="155"/>
        <v>0</v>
      </c>
      <c r="DS94" s="80">
        <f t="shared" si="155"/>
        <v>0</v>
      </c>
      <c r="DT94" s="80">
        <f t="shared" si="155"/>
        <v>0</v>
      </c>
      <c r="DU94" s="80">
        <f t="shared" si="155"/>
        <v>0</v>
      </c>
      <c r="DV94" s="80">
        <f t="shared" si="149"/>
        <v>0</v>
      </c>
      <c r="DW94" s="80">
        <f t="shared" si="149"/>
        <v>0</v>
      </c>
      <c r="DX94" s="80">
        <f t="shared" si="149"/>
        <v>0</v>
      </c>
      <c r="DY94" s="80">
        <f t="shared" si="149"/>
        <v>0</v>
      </c>
      <c r="DZ94" s="80">
        <f t="shared" si="149"/>
        <v>0</v>
      </c>
      <c r="EA94" s="80">
        <f t="shared" si="149"/>
        <v>0</v>
      </c>
      <c r="EB94" s="80">
        <f t="shared" si="149"/>
        <v>0</v>
      </c>
      <c r="EC94" s="80">
        <f t="shared" si="149"/>
        <v>0</v>
      </c>
      <c r="ED94" s="80">
        <f t="shared" si="149"/>
        <v>0</v>
      </c>
      <c r="EE94" s="80">
        <f t="shared" si="149"/>
        <v>0</v>
      </c>
      <c r="EF94" s="80">
        <f t="shared" si="149"/>
        <v>0</v>
      </c>
      <c r="EG94" s="80">
        <f t="shared" si="149"/>
        <v>0</v>
      </c>
      <c r="EH94" s="80">
        <f t="shared" si="149"/>
        <v>0</v>
      </c>
      <c r="EI94" s="80">
        <f t="shared" si="149"/>
        <v>0</v>
      </c>
      <c r="EJ94" s="80">
        <f t="shared" si="149"/>
        <v>0</v>
      </c>
      <c r="EK94" s="80">
        <f t="shared" si="150"/>
        <v>0</v>
      </c>
      <c r="EL94" s="80">
        <f t="shared" si="150"/>
        <v>0</v>
      </c>
      <c r="EM94" s="80">
        <f t="shared" si="150"/>
        <v>0</v>
      </c>
      <c r="EN94" s="80">
        <f t="shared" si="150"/>
        <v>0</v>
      </c>
      <c r="EO94" s="80">
        <f t="shared" si="150"/>
        <v>0</v>
      </c>
      <c r="EP94" s="80">
        <f t="shared" si="150"/>
        <v>0</v>
      </c>
      <c r="EQ94" s="80">
        <f t="shared" si="150"/>
        <v>0</v>
      </c>
      <c r="ER94" s="80">
        <f t="shared" si="150"/>
        <v>0</v>
      </c>
      <c r="ES94" s="80">
        <f t="shared" si="150"/>
        <v>0</v>
      </c>
      <c r="ET94" s="80">
        <f t="shared" si="150"/>
        <v>0</v>
      </c>
      <c r="EU94" s="80">
        <f t="shared" si="150"/>
        <v>0</v>
      </c>
      <c r="EV94" s="80">
        <f t="shared" si="150"/>
        <v>0</v>
      </c>
      <c r="EW94" s="80">
        <f t="shared" si="150"/>
        <v>0</v>
      </c>
      <c r="EX94" s="80">
        <f t="shared" si="150"/>
        <v>0</v>
      </c>
      <c r="EY94" s="80">
        <f t="shared" si="150"/>
        <v>0</v>
      </c>
      <c r="EZ94" s="80">
        <f t="shared" si="150"/>
        <v>0</v>
      </c>
      <c r="FA94" s="80">
        <f t="shared" si="151"/>
        <v>0</v>
      </c>
      <c r="FB94" s="80">
        <f t="shared" si="151"/>
        <v>0</v>
      </c>
      <c r="FC94" s="80">
        <f t="shared" si="151"/>
        <v>0</v>
      </c>
      <c r="FD94" s="80">
        <f t="shared" si="151"/>
        <v>0</v>
      </c>
      <c r="FE94" s="80">
        <f t="shared" si="151"/>
        <v>0</v>
      </c>
      <c r="FF94" s="80">
        <f t="shared" si="151"/>
        <v>0</v>
      </c>
      <c r="FG94" s="80">
        <f t="shared" si="151"/>
        <v>0</v>
      </c>
      <c r="FH94" s="80">
        <f t="shared" si="151"/>
        <v>0</v>
      </c>
      <c r="FI94" s="80">
        <f t="shared" si="151"/>
        <v>0</v>
      </c>
      <c r="FJ94" s="80">
        <f t="shared" si="151"/>
        <v>0</v>
      </c>
      <c r="FK94" s="80">
        <f t="shared" si="151"/>
        <v>0</v>
      </c>
      <c r="FL94" s="80">
        <f t="shared" si="151"/>
        <v>0</v>
      </c>
      <c r="FM94" s="80">
        <f t="shared" si="151"/>
        <v>0</v>
      </c>
      <c r="FN94" s="80">
        <f t="shared" si="151"/>
        <v>0</v>
      </c>
      <c r="FO94" s="80">
        <f t="shared" si="151"/>
        <v>0</v>
      </c>
      <c r="FP94" s="80">
        <f t="shared" si="151"/>
        <v>0</v>
      </c>
      <c r="FQ94" s="80">
        <f t="shared" si="156"/>
        <v>0</v>
      </c>
      <c r="FR94" s="80">
        <f t="shared" si="156"/>
        <v>0</v>
      </c>
      <c r="FS94" s="80">
        <f t="shared" si="156"/>
        <v>0</v>
      </c>
      <c r="FT94" s="80">
        <f t="shared" si="156"/>
        <v>0</v>
      </c>
      <c r="FU94" s="80">
        <f t="shared" si="156"/>
        <v>0</v>
      </c>
      <c r="FV94" s="80">
        <f t="shared" si="156"/>
        <v>0</v>
      </c>
      <c r="FW94" s="80">
        <f t="shared" si="156"/>
        <v>0</v>
      </c>
      <c r="FX94" s="80">
        <f t="shared" si="156"/>
        <v>0</v>
      </c>
      <c r="FY94" s="80">
        <f t="shared" si="156"/>
        <v>0</v>
      </c>
      <c r="FZ94" s="80">
        <f t="shared" si="156"/>
        <v>0</v>
      </c>
      <c r="GA94" s="80">
        <f t="shared" si="156"/>
        <v>0</v>
      </c>
      <c r="GB94" s="80">
        <f t="shared" si="156"/>
        <v>0</v>
      </c>
      <c r="GC94" s="80">
        <f t="shared" si="156"/>
        <v>0</v>
      </c>
      <c r="GD94" s="80">
        <f t="shared" si="156"/>
        <v>0</v>
      </c>
      <c r="GE94" s="80">
        <f t="shared" si="156"/>
        <v>0</v>
      </c>
      <c r="GF94" s="80">
        <f t="shared" si="156"/>
        <v>0</v>
      </c>
      <c r="GG94" s="80">
        <f t="shared" si="160"/>
        <v>0</v>
      </c>
      <c r="GH94" s="80">
        <f t="shared" si="160"/>
        <v>0</v>
      </c>
      <c r="GI94" s="80">
        <f t="shared" si="160"/>
        <v>0</v>
      </c>
      <c r="GJ94" s="80">
        <f t="shared" si="160"/>
        <v>0</v>
      </c>
      <c r="GK94" s="80">
        <f t="shared" si="160"/>
        <v>0</v>
      </c>
      <c r="GL94" s="80">
        <f t="shared" si="160"/>
        <v>0</v>
      </c>
      <c r="GM94" s="80">
        <f t="shared" si="160"/>
        <v>0</v>
      </c>
      <c r="GN94" s="80">
        <f t="shared" si="160"/>
        <v>0</v>
      </c>
      <c r="GO94" s="80">
        <f t="shared" si="160"/>
        <v>0</v>
      </c>
      <c r="GP94" s="80">
        <f t="shared" si="160"/>
        <v>0</v>
      </c>
      <c r="GQ94" s="80">
        <f t="shared" si="160"/>
        <v>0</v>
      </c>
      <c r="GR94" s="80">
        <f t="shared" si="160"/>
        <v>0</v>
      </c>
      <c r="GS94" s="80">
        <f t="shared" si="160"/>
        <v>0</v>
      </c>
      <c r="GT94" s="80">
        <f t="shared" si="160"/>
        <v>0</v>
      </c>
      <c r="GU94" s="80">
        <f t="shared" si="160"/>
        <v>0</v>
      </c>
      <c r="GV94" s="80">
        <f t="shared" si="146"/>
        <v>0</v>
      </c>
      <c r="GW94" s="80">
        <f t="shared" si="146"/>
        <v>0</v>
      </c>
      <c r="GX94" s="80">
        <f t="shared" si="146"/>
        <v>0</v>
      </c>
      <c r="GY94" s="80">
        <f t="shared" si="146"/>
        <v>0</v>
      </c>
      <c r="GZ94" s="80">
        <f t="shared" si="146"/>
        <v>0</v>
      </c>
      <c r="HA94" s="80">
        <f t="shared" si="146"/>
        <v>0</v>
      </c>
      <c r="HB94" s="80">
        <f t="shared" si="146"/>
        <v>0</v>
      </c>
      <c r="HC94" s="80">
        <f t="shared" si="146"/>
        <v>0</v>
      </c>
      <c r="HD94" s="80">
        <f t="shared" si="146"/>
        <v>0</v>
      </c>
      <c r="HE94" s="80">
        <f t="shared" si="146"/>
        <v>0</v>
      </c>
      <c r="HF94" s="80">
        <f t="shared" si="161"/>
        <v>0</v>
      </c>
      <c r="HG94" s="80">
        <f t="shared" si="161"/>
        <v>0</v>
      </c>
      <c r="HH94" s="80">
        <f t="shared" si="161"/>
        <v>0</v>
      </c>
      <c r="HI94" s="80">
        <f t="shared" si="161"/>
        <v>0</v>
      </c>
      <c r="HJ94" s="80">
        <f t="shared" si="161"/>
        <v>0</v>
      </c>
      <c r="HK94" s="80">
        <f t="shared" si="161"/>
        <v>0</v>
      </c>
      <c r="HL94" s="80">
        <f t="shared" si="161"/>
        <v>0</v>
      </c>
      <c r="HM94" s="80">
        <f t="shared" si="161"/>
        <v>0</v>
      </c>
      <c r="HN94" s="80">
        <f t="shared" si="161"/>
        <v>0</v>
      </c>
      <c r="HO94" s="80">
        <f t="shared" si="161"/>
        <v>0</v>
      </c>
      <c r="HP94" s="80">
        <f t="shared" si="161"/>
        <v>0</v>
      </c>
      <c r="HQ94" s="80">
        <f t="shared" si="161"/>
        <v>0</v>
      </c>
      <c r="HR94" s="80">
        <f t="shared" si="161"/>
        <v>0</v>
      </c>
      <c r="HS94" s="80">
        <f t="shared" si="161"/>
        <v>0</v>
      </c>
      <c r="HT94" s="80">
        <f t="shared" si="161"/>
        <v>0</v>
      </c>
      <c r="HU94" s="80">
        <f t="shared" si="161"/>
        <v>0</v>
      </c>
      <c r="HV94" s="80">
        <f t="shared" si="163"/>
        <v>0</v>
      </c>
      <c r="HW94" s="80">
        <f t="shared" si="163"/>
        <v>0</v>
      </c>
      <c r="HX94" s="80">
        <f t="shared" si="163"/>
        <v>0</v>
      </c>
      <c r="HY94" s="80">
        <f t="shared" si="163"/>
        <v>0</v>
      </c>
      <c r="HZ94" s="80">
        <f t="shared" si="163"/>
        <v>0</v>
      </c>
      <c r="IA94" s="80">
        <f t="shared" si="163"/>
        <v>0</v>
      </c>
      <c r="IB94" s="80">
        <f t="shared" si="163"/>
        <v>0</v>
      </c>
      <c r="IC94" s="80">
        <f t="shared" si="163"/>
        <v>0</v>
      </c>
      <c r="ID94" s="80">
        <f t="shared" si="163"/>
        <v>0</v>
      </c>
      <c r="IE94" s="80">
        <f t="shared" si="163"/>
        <v>0</v>
      </c>
      <c r="IF94" s="80">
        <f t="shared" si="163"/>
        <v>0</v>
      </c>
      <c r="IG94" s="80">
        <f t="shared" si="163"/>
        <v>0</v>
      </c>
      <c r="IH94" s="80">
        <f t="shared" si="163"/>
        <v>0</v>
      </c>
      <c r="II94" s="80">
        <f t="shared" si="145"/>
        <v>0</v>
      </c>
      <c r="IJ94" s="80">
        <f t="shared" si="145"/>
        <v>0</v>
      </c>
      <c r="IK94" s="80">
        <f t="shared" si="145"/>
        <v>0</v>
      </c>
      <c r="IL94" s="80">
        <f t="shared" si="145"/>
        <v>0</v>
      </c>
      <c r="IM94" s="80">
        <f t="shared" si="145"/>
        <v>0</v>
      </c>
      <c r="IN94" s="80">
        <f t="shared" si="145"/>
        <v>0</v>
      </c>
      <c r="IO94" s="80">
        <f t="shared" si="145"/>
        <v>0</v>
      </c>
      <c r="IP94" s="80">
        <f t="shared" si="145"/>
        <v>0</v>
      </c>
      <c r="IQ94" s="80">
        <f t="shared" si="145"/>
        <v>0</v>
      </c>
      <c r="IR94" s="80">
        <f t="shared" si="145"/>
        <v>0</v>
      </c>
      <c r="IS94" s="80">
        <f t="shared" si="145"/>
        <v>0</v>
      </c>
      <c r="IT94" s="80">
        <f t="shared" si="145"/>
        <v>0</v>
      </c>
      <c r="IU94" s="80">
        <f t="shared" si="145"/>
        <v>0</v>
      </c>
      <c r="IV94" s="80">
        <f t="shared" si="145"/>
        <v>0</v>
      </c>
      <c r="IW94" s="80">
        <f t="shared" si="145"/>
        <v>0</v>
      </c>
      <c r="IX94" s="80">
        <f t="shared" ref="IX94:JI109" si="165">IF(IX$4&lt;$E94,0,IF(IX$4&lt;$K94,$I94/$C$10,IF(IX$4&lt;$L94,$J94,0)))</f>
        <v>0</v>
      </c>
      <c r="IY94" s="80">
        <f t="shared" si="165"/>
        <v>0</v>
      </c>
      <c r="IZ94" s="80">
        <f t="shared" si="165"/>
        <v>0</v>
      </c>
      <c r="JA94" s="80">
        <f t="shared" si="165"/>
        <v>0</v>
      </c>
      <c r="JB94" s="80">
        <f t="shared" si="165"/>
        <v>0</v>
      </c>
      <c r="JC94" s="80">
        <f t="shared" si="165"/>
        <v>0</v>
      </c>
      <c r="JD94" s="80">
        <f t="shared" si="165"/>
        <v>0</v>
      </c>
      <c r="JE94" s="80">
        <f t="shared" si="165"/>
        <v>0</v>
      </c>
      <c r="JF94" s="80">
        <f t="shared" si="165"/>
        <v>0</v>
      </c>
      <c r="JG94" s="80">
        <f t="shared" si="165"/>
        <v>0</v>
      </c>
      <c r="JH94" s="80">
        <f t="shared" si="165"/>
        <v>0</v>
      </c>
      <c r="JI94" s="80">
        <f t="shared" si="165"/>
        <v>0</v>
      </c>
    </row>
    <row r="95" spans="5:269" x14ac:dyDescent="0.25">
      <c r="E95">
        <f t="shared" si="134"/>
        <v>91</v>
      </c>
      <c r="F95">
        <f t="shared" si="124"/>
        <v>0</v>
      </c>
      <c r="G95">
        <f t="shared" si="135"/>
        <v>156</v>
      </c>
      <c r="H95" s="86">
        <f t="shared" si="125"/>
        <v>1</v>
      </c>
      <c r="I95" s="80">
        <f t="shared" si="126"/>
        <v>0</v>
      </c>
      <c r="J95" s="80">
        <f t="shared" si="140"/>
        <v>0</v>
      </c>
      <c r="K95">
        <f t="shared" si="127"/>
        <v>95</v>
      </c>
      <c r="L95">
        <f t="shared" si="128"/>
        <v>239</v>
      </c>
      <c r="M95">
        <f t="shared" si="136"/>
        <v>48519</v>
      </c>
      <c r="O95" s="80">
        <f t="shared" si="152"/>
        <v>0</v>
      </c>
      <c r="P95" s="80">
        <f t="shared" si="152"/>
        <v>0</v>
      </c>
      <c r="Q95" s="80">
        <f t="shared" si="152"/>
        <v>0</v>
      </c>
      <c r="R95" s="80">
        <f t="shared" si="152"/>
        <v>0</v>
      </c>
      <c r="S95" s="80">
        <f t="shared" si="152"/>
        <v>0</v>
      </c>
      <c r="T95" s="80">
        <f t="shared" si="152"/>
        <v>0</v>
      </c>
      <c r="U95" s="80">
        <f t="shared" si="152"/>
        <v>0</v>
      </c>
      <c r="V95" s="80">
        <f t="shared" si="152"/>
        <v>0</v>
      </c>
      <c r="W95" s="80">
        <f t="shared" si="152"/>
        <v>0</v>
      </c>
      <c r="X95" s="80">
        <f t="shared" si="152"/>
        <v>0</v>
      </c>
      <c r="Y95" s="80">
        <f t="shared" si="152"/>
        <v>0</v>
      </c>
      <c r="Z95" s="80">
        <f t="shared" si="152"/>
        <v>0</v>
      </c>
      <c r="AA95" s="80">
        <f t="shared" si="152"/>
        <v>0</v>
      </c>
      <c r="AB95" s="80">
        <f t="shared" si="152"/>
        <v>0</v>
      </c>
      <c r="AC95" s="80">
        <f t="shared" si="152"/>
        <v>0</v>
      </c>
      <c r="AD95" s="80">
        <f t="shared" si="152"/>
        <v>0</v>
      </c>
      <c r="AE95" s="80">
        <f t="shared" ref="AE95:AT110" si="166">IF(AE$4&lt;$E95,0,IF(AE$4&lt;$K95,$I95/$C$10,IF(AE$4&lt;$L95,$J95,0)))</f>
        <v>0</v>
      </c>
      <c r="AF95" s="80">
        <f t="shared" si="166"/>
        <v>0</v>
      </c>
      <c r="AG95" s="80">
        <f t="shared" si="166"/>
        <v>0</v>
      </c>
      <c r="AH95" s="80">
        <f t="shared" si="166"/>
        <v>0</v>
      </c>
      <c r="AI95" s="80">
        <f t="shared" si="166"/>
        <v>0</v>
      </c>
      <c r="AJ95" s="80">
        <f t="shared" si="166"/>
        <v>0</v>
      </c>
      <c r="AK95" s="80">
        <f t="shared" si="166"/>
        <v>0</v>
      </c>
      <c r="AL95" s="80">
        <f t="shared" si="166"/>
        <v>0</v>
      </c>
      <c r="AM95" s="80">
        <f t="shared" si="166"/>
        <v>0</v>
      </c>
      <c r="AN95" s="80">
        <f t="shared" si="166"/>
        <v>0</v>
      </c>
      <c r="AO95" s="80">
        <f t="shared" si="166"/>
        <v>0</v>
      </c>
      <c r="AP95" s="80">
        <f t="shared" si="166"/>
        <v>0</v>
      </c>
      <c r="AQ95" s="80">
        <f t="shared" si="166"/>
        <v>0</v>
      </c>
      <c r="AR95" s="80">
        <f t="shared" si="166"/>
        <v>0</v>
      </c>
      <c r="AS95" s="80">
        <f t="shared" si="166"/>
        <v>0</v>
      </c>
      <c r="AT95" s="80">
        <f t="shared" si="166"/>
        <v>0</v>
      </c>
      <c r="AU95" s="80">
        <f t="shared" si="158"/>
        <v>0</v>
      </c>
      <c r="AV95" s="80">
        <f t="shared" si="158"/>
        <v>0</v>
      </c>
      <c r="AW95" s="80">
        <f t="shared" si="158"/>
        <v>0</v>
      </c>
      <c r="AX95" s="80">
        <f t="shared" si="158"/>
        <v>0</v>
      </c>
      <c r="AY95" s="80">
        <f t="shared" si="158"/>
        <v>0</v>
      </c>
      <c r="AZ95" s="80">
        <f t="shared" si="158"/>
        <v>0</v>
      </c>
      <c r="BA95" s="80">
        <f t="shared" si="158"/>
        <v>0</v>
      </c>
      <c r="BB95" s="80">
        <f t="shared" si="158"/>
        <v>0</v>
      </c>
      <c r="BC95" s="80">
        <f t="shared" si="158"/>
        <v>0</v>
      </c>
      <c r="BD95" s="80">
        <f t="shared" si="158"/>
        <v>0</v>
      </c>
      <c r="BE95" s="80">
        <f t="shared" si="158"/>
        <v>0</v>
      </c>
      <c r="BF95" s="80">
        <f t="shared" si="158"/>
        <v>0</v>
      </c>
      <c r="BG95" s="80">
        <f t="shared" si="158"/>
        <v>0</v>
      </c>
      <c r="BH95" s="80">
        <f t="shared" si="158"/>
        <v>0</v>
      </c>
      <c r="BI95" s="80">
        <f t="shared" si="158"/>
        <v>0</v>
      </c>
      <c r="BJ95" s="80">
        <f t="shared" si="158"/>
        <v>0</v>
      </c>
      <c r="BK95" s="80">
        <f t="shared" si="159"/>
        <v>0</v>
      </c>
      <c r="BL95" s="80">
        <f t="shared" si="159"/>
        <v>0</v>
      </c>
      <c r="BM95" s="80">
        <f t="shared" si="159"/>
        <v>0</v>
      </c>
      <c r="BN95" s="80">
        <f t="shared" si="159"/>
        <v>0</v>
      </c>
      <c r="BO95" s="80">
        <f t="shared" si="159"/>
        <v>0</v>
      </c>
      <c r="BP95" s="80">
        <f t="shared" si="159"/>
        <v>0</v>
      </c>
      <c r="BQ95" s="80">
        <f t="shared" si="159"/>
        <v>0</v>
      </c>
      <c r="BR95" s="80">
        <f t="shared" si="159"/>
        <v>0</v>
      </c>
      <c r="BS95" s="80">
        <f t="shared" si="159"/>
        <v>0</v>
      </c>
      <c r="BT95" s="80">
        <f t="shared" si="159"/>
        <v>0</v>
      </c>
      <c r="BU95" s="80">
        <f t="shared" si="159"/>
        <v>0</v>
      </c>
      <c r="BV95" s="80">
        <f t="shared" si="159"/>
        <v>0</v>
      </c>
      <c r="BW95" s="80">
        <f t="shared" si="159"/>
        <v>0</v>
      </c>
      <c r="BX95" s="80">
        <f t="shared" si="159"/>
        <v>0</v>
      </c>
      <c r="BY95" s="80">
        <f t="shared" si="159"/>
        <v>0</v>
      </c>
      <c r="BZ95" s="80">
        <f t="shared" si="159"/>
        <v>0</v>
      </c>
      <c r="CA95" s="80">
        <f t="shared" si="154"/>
        <v>0</v>
      </c>
      <c r="CB95" s="80">
        <f t="shared" si="154"/>
        <v>0</v>
      </c>
      <c r="CC95" s="80">
        <f t="shared" si="154"/>
        <v>0</v>
      </c>
      <c r="CD95" s="80">
        <f t="shared" si="154"/>
        <v>0</v>
      </c>
      <c r="CE95" s="80">
        <f t="shared" si="154"/>
        <v>0</v>
      </c>
      <c r="CF95" s="80">
        <f t="shared" si="154"/>
        <v>0</v>
      </c>
      <c r="CG95" s="80">
        <f t="shared" si="154"/>
        <v>0</v>
      </c>
      <c r="CH95" s="80">
        <f t="shared" si="154"/>
        <v>0</v>
      </c>
      <c r="CI95" s="80">
        <f t="shared" si="154"/>
        <v>0</v>
      </c>
      <c r="CJ95" s="80">
        <f t="shared" si="154"/>
        <v>0</v>
      </c>
      <c r="CK95" s="80">
        <f t="shared" si="154"/>
        <v>0</v>
      </c>
      <c r="CL95" s="80">
        <f t="shared" si="154"/>
        <v>0</v>
      </c>
      <c r="CM95" s="80">
        <f t="shared" si="154"/>
        <v>0</v>
      </c>
      <c r="CN95" s="80">
        <f t="shared" si="154"/>
        <v>0</v>
      </c>
      <c r="CO95" s="80">
        <f t="shared" si="154"/>
        <v>0</v>
      </c>
      <c r="CP95" s="80">
        <f t="shared" si="148"/>
        <v>0</v>
      </c>
      <c r="CQ95" s="80">
        <f t="shared" si="148"/>
        <v>0</v>
      </c>
      <c r="CR95" s="80">
        <f t="shared" si="148"/>
        <v>0</v>
      </c>
      <c r="CS95" s="80">
        <f t="shared" si="148"/>
        <v>0</v>
      </c>
      <c r="CT95" s="80">
        <f t="shared" si="148"/>
        <v>0</v>
      </c>
      <c r="CU95" s="80">
        <f t="shared" si="148"/>
        <v>0</v>
      </c>
      <c r="CV95" s="80">
        <f t="shared" si="148"/>
        <v>0</v>
      </c>
      <c r="CW95" s="80">
        <f t="shared" si="148"/>
        <v>0</v>
      </c>
      <c r="CX95" s="80">
        <f t="shared" si="148"/>
        <v>0</v>
      </c>
      <c r="CY95" s="80">
        <f t="shared" si="148"/>
        <v>0</v>
      </c>
      <c r="CZ95" s="80">
        <f t="shared" si="148"/>
        <v>0</v>
      </c>
      <c r="DA95" s="80">
        <f t="shared" si="148"/>
        <v>0</v>
      </c>
      <c r="DB95" s="80">
        <f t="shared" si="148"/>
        <v>0</v>
      </c>
      <c r="DC95" s="80">
        <f t="shared" si="148"/>
        <v>0</v>
      </c>
      <c r="DD95" s="80">
        <f t="shared" si="148"/>
        <v>0</v>
      </c>
      <c r="DE95" s="80">
        <f t="shared" si="148"/>
        <v>0</v>
      </c>
      <c r="DF95" s="80">
        <f t="shared" si="155"/>
        <v>0</v>
      </c>
      <c r="DG95" s="80">
        <f t="shared" si="155"/>
        <v>0</v>
      </c>
      <c r="DH95" s="80">
        <f t="shared" si="155"/>
        <v>0</v>
      </c>
      <c r="DI95" s="80">
        <f t="shared" si="155"/>
        <v>0</v>
      </c>
      <c r="DJ95" s="80">
        <f t="shared" si="155"/>
        <v>0</v>
      </c>
      <c r="DK95" s="80">
        <f t="shared" si="155"/>
        <v>0</v>
      </c>
      <c r="DL95" s="80">
        <f t="shared" si="155"/>
        <v>0</v>
      </c>
      <c r="DM95" s="80">
        <f t="shared" si="155"/>
        <v>0</v>
      </c>
      <c r="DN95" s="80">
        <f t="shared" si="155"/>
        <v>0</v>
      </c>
      <c r="DO95" s="80">
        <f t="shared" si="155"/>
        <v>0</v>
      </c>
      <c r="DP95" s="80">
        <f t="shared" si="155"/>
        <v>0</v>
      </c>
      <c r="DQ95" s="80">
        <f t="shared" si="155"/>
        <v>0</v>
      </c>
      <c r="DR95" s="80">
        <f t="shared" si="155"/>
        <v>0</v>
      </c>
      <c r="DS95" s="80">
        <f t="shared" si="155"/>
        <v>0</v>
      </c>
      <c r="DT95" s="80">
        <f t="shared" si="155"/>
        <v>0</v>
      </c>
      <c r="DU95" s="80">
        <f t="shared" si="155"/>
        <v>0</v>
      </c>
      <c r="DV95" s="80">
        <f t="shared" si="149"/>
        <v>0</v>
      </c>
      <c r="DW95" s="80">
        <f t="shared" si="149"/>
        <v>0</v>
      </c>
      <c r="DX95" s="80">
        <f t="shared" si="149"/>
        <v>0</v>
      </c>
      <c r="DY95" s="80">
        <f t="shared" si="149"/>
        <v>0</v>
      </c>
      <c r="DZ95" s="80">
        <f t="shared" si="149"/>
        <v>0</v>
      </c>
      <c r="EA95" s="80">
        <f t="shared" si="149"/>
        <v>0</v>
      </c>
      <c r="EB95" s="80">
        <f t="shared" si="149"/>
        <v>0</v>
      </c>
      <c r="EC95" s="80">
        <f t="shared" si="149"/>
        <v>0</v>
      </c>
      <c r="ED95" s="80">
        <f t="shared" si="149"/>
        <v>0</v>
      </c>
      <c r="EE95" s="80">
        <f t="shared" si="149"/>
        <v>0</v>
      </c>
      <c r="EF95" s="80">
        <f t="shared" si="149"/>
        <v>0</v>
      </c>
      <c r="EG95" s="80">
        <f t="shared" si="149"/>
        <v>0</v>
      </c>
      <c r="EH95" s="80">
        <f t="shared" si="149"/>
        <v>0</v>
      </c>
      <c r="EI95" s="80">
        <f t="shared" si="149"/>
        <v>0</v>
      </c>
      <c r="EJ95" s="80">
        <f t="shared" si="149"/>
        <v>0</v>
      </c>
      <c r="EK95" s="80">
        <f t="shared" si="150"/>
        <v>0</v>
      </c>
      <c r="EL95" s="80">
        <f t="shared" si="150"/>
        <v>0</v>
      </c>
      <c r="EM95" s="80">
        <f t="shared" si="150"/>
        <v>0</v>
      </c>
      <c r="EN95" s="80">
        <f t="shared" si="150"/>
        <v>0</v>
      </c>
      <c r="EO95" s="80">
        <f t="shared" si="150"/>
        <v>0</v>
      </c>
      <c r="EP95" s="80">
        <f t="shared" si="150"/>
        <v>0</v>
      </c>
      <c r="EQ95" s="80">
        <f t="shared" si="150"/>
        <v>0</v>
      </c>
      <c r="ER95" s="80">
        <f t="shared" si="150"/>
        <v>0</v>
      </c>
      <c r="ES95" s="80">
        <f t="shared" si="150"/>
        <v>0</v>
      </c>
      <c r="ET95" s="80">
        <f t="shared" si="150"/>
        <v>0</v>
      </c>
      <c r="EU95" s="80">
        <f t="shared" si="150"/>
        <v>0</v>
      </c>
      <c r="EV95" s="80">
        <f t="shared" si="150"/>
        <v>0</v>
      </c>
      <c r="EW95" s="80">
        <f t="shared" si="150"/>
        <v>0</v>
      </c>
      <c r="EX95" s="80">
        <f t="shared" si="150"/>
        <v>0</v>
      </c>
      <c r="EY95" s="80">
        <f t="shared" si="150"/>
        <v>0</v>
      </c>
      <c r="EZ95" s="80">
        <f t="shared" si="150"/>
        <v>0</v>
      </c>
      <c r="FA95" s="80">
        <f t="shared" si="151"/>
        <v>0</v>
      </c>
      <c r="FB95" s="80">
        <f t="shared" si="151"/>
        <v>0</v>
      </c>
      <c r="FC95" s="80">
        <f t="shared" si="151"/>
        <v>0</v>
      </c>
      <c r="FD95" s="80">
        <f t="shared" si="151"/>
        <v>0</v>
      </c>
      <c r="FE95" s="80">
        <f t="shared" si="151"/>
        <v>0</v>
      </c>
      <c r="FF95" s="80">
        <f t="shared" si="151"/>
        <v>0</v>
      </c>
      <c r="FG95" s="80">
        <f t="shared" si="151"/>
        <v>0</v>
      </c>
      <c r="FH95" s="80">
        <f t="shared" si="151"/>
        <v>0</v>
      </c>
      <c r="FI95" s="80">
        <f t="shared" si="151"/>
        <v>0</v>
      </c>
      <c r="FJ95" s="80">
        <f t="shared" si="151"/>
        <v>0</v>
      </c>
      <c r="FK95" s="80">
        <f t="shared" si="151"/>
        <v>0</v>
      </c>
      <c r="FL95" s="80">
        <f t="shared" si="151"/>
        <v>0</v>
      </c>
      <c r="FM95" s="80">
        <f t="shared" si="151"/>
        <v>0</v>
      </c>
      <c r="FN95" s="80">
        <f t="shared" si="151"/>
        <v>0</v>
      </c>
      <c r="FO95" s="80">
        <f t="shared" si="151"/>
        <v>0</v>
      </c>
      <c r="FP95" s="80">
        <f t="shared" si="151"/>
        <v>0</v>
      </c>
      <c r="FQ95" s="80">
        <f t="shared" si="156"/>
        <v>0</v>
      </c>
      <c r="FR95" s="80">
        <f t="shared" si="156"/>
        <v>0</v>
      </c>
      <c r="FS95" s="80">
        <f t="shared" si="156"/>
        <v>0</v>
      </c>
      <c r="FT95" s="80">
        <f t="shared" si="156"/>
        <v>0</v>
      </c>
      <c r="FU95" s="80">
        <f t="shared" si="156"/>
        <v>0</v>
      </c>
      <c r="FV95" s="80">
        <f t="shared" si="156"/>
        <v>0</v>
      </c>
      <c r="FW95" s="80">
        <f t="shared" si="156"/>
        <v>0</v>
      </c>
      <c r="FX95" s="80">
        <f t="shared" si="156"/>
        <v>0</v>
      </c>
      <c r="FY95" s="80">
        <f t="shared" si="156"/>
        <v>0</v>
      </c>
      <c r="FZ95" s="80">
        <f t="shared" si="156"/>
        <v>0</v>
      </c>
      <c r="GA95" s="80">
        <f t="shared" si="156"/>
        <v>0</v>
      </c>
      <c r="GB95" s="80">
        <f t="shared" si="156"/>
        <v>0</v>
      </c>
      <c r="GC95" s="80">
        <f t="shared" si="156"/>
        <v>0</v>
      </c>
      <c r="GD95" s="80">
        <f t="shared" si="156"/>
        <v>0</v>
      </c>
      <c r="GE95" s="80">
        <f t="shared" si="156"/>
        <v>0</v>
      </c>
      <c r="GF95" s="80">
        <f t="shared" si="156"/>
        <v>0</v>
      </c>
      <c r="GG95" s="80">
        <f t="shared" si="160"/>
        <v>0</v>
      </c>
      <c r="GH95" s="80">
        <f t="shared" si="160"/>
        <v>0</v>
      </c>
      <c r="GI95" s="80">
        <f t="shared" si="160"/>
        <v>0</v>
      </c>
      <c r="GJ95" s="80">
        <f t="shared" si="160"/>
        <v>0</v>
      </c>
      <c r="GK95" s="80">
        <f t="shared" si="160"/>
        <v>0</v>
      </c>
      <c r="GL95" s="80">
        <f t="shared" si="160"/>
        <v>0</v>
      </c>
      <c r="GM95" s="80">
        <f t="shared" si="160"/>
        <v>0</v>
      </c>
      <c r="GN95" s="80">
        <f t="shared" si="160"/>
        <v>0</v>
      </c>
      <c r="GO95" s="80">
        <f t="shared" si="160"/>
        <v>0</v>
      </c>
      <c r="GP95" s="80">
        <f t="shared" si="160"/>
        <v>0</v>
      </c>
      <c r="GQ95" s="80">
        <f t="shared" si="160"/>
        <v>0</v>
      </c>
      <c r="GR95" s="80">
        <f t="shared" si="160"/>
        <v>0</v>
      </c>
      <c r="GS95" s="80">
        <f t="shared" si="160"/>
        <v>0</v>
      </c>
      <c r="GT95" s="80">
        <f t="shared" si="160"/>
        <v>0</v>
      </c>
      <c r="GU95" s="80">
        <f t="shared" si="160"/>
        <v>0</v>
      </c>
      <c r="GV95" s="80">
        <f t="shared" si="146"/>
        <v>0</v>
      </c>
      <c r="GW95" s="80">
        <f t="shared" si="146"/>
        <v>0</v>
      </c>
      <c r="GX95" s="80">
        <f t="shared" si="146"/>
        <v>0</v>
      </c>
      <c r="GY95" s="80">
        <f t="shared" si="146"/>
        <v>0</v>
      </c>
      <c r="GZ95" s="80">
        <f t="shared" si="146"/>
        <v>0</v>
      </c>
      <c r="HA95" s="80">
        <f t="shared" si="146"/>
        <v>0</v>
      </c>
      <c r="HB95" s="80">
        <f t="shared" si="146"/>
        <v>0</v>
      </c>
      <c r="HC95" s="80">
        <f t="shared" si="146"/>
        <v>0</v>
      </c>
      <c r="HD95" s="80">
        <f t="shared" si="146"/>
        <v>0</v>
      </c>
      <c r="HE95" s="80">
        <f t="shared" si="146"/>
        <v>0</v>
      </c>
      <c r="HF95" s="80">
        <f t="shared" si="161"/>
        <v>0</v>
      </c>
      <c r="HG95" s="80">
        <f t="shared" si="161"/>
        <v>0</v>
      </c>
      <c r="HH95" s="80">
        <f t="shared" si="161"/>
        <v>0</v>
      </c>
      <c r="HI95" s="80">
        <f t="shared" si="161"/>
        <v>0</v>
      </c>
      <c r="HJ95" s="80">
        <f t="shared" si="161"/>
        <v>0</v>
      </c>
      <c r="HK95" s="80">
        <f t="shared" si="161"/>
        <v>0</v>
      </c>
      <c r="HL95" s="80">
        <f t="shared" si="161"/>
        <v>0</v>
      </c>
      <c r="HM95" s="80">
        <f t="shared" si="161"/>
        <v>0</v>
      </c>
      <c r="HN95" s="80">
        <f t="shared" si="161"/>
        <v>0</v>
      </c>
      <c r="HO95" s="80">
        <f t="shared" si="161"/>
        <v>0</v>
      </c>
      <c r="HP95" s="80">
        <f t="shared" si="161"/>
        <v>0</v>
      </c>
      <c r="HQ95" s="80">
        <f t="shared" si="161"/>
        <v>0</v>
      </c>
      <c r="HR95" s="80">
        <f t="shared" si="161"/>
        <v>0</v>
      </c>
      <c r="HS95" s="80">
        <f t="shared" si="161"/>
        <v>0</v>
      </c>
      <c r="HT95" s="80">
        <f t="shared" si="161"/>
        <v>0</v>
      </c>
      <c r="HU95" s="80">
        <f t="shared" si="161"/>
        <v>0</v>
      </c>
      <c r="HV95" s="80">
        <f t="shared" si="163"/>
        <v>0</v>
      </c>
      <c r="HW95" s="80">
        <f t="shared" si="163"/>
        <v>0</v>
      </c>
      <c r="HX95" s="80">
        <f t="shared" si="163"/>
        <v>0</v>
      </c>
      <c r="HY95" s="80">
        <f t="shared" si="163"/>
        <v>0</v>
      </c>
      <c r="HZ95" s="80">
        <f t="shared" si="163"/>
        <v>0</v>
      </c>
      <c r="IA95" s="80">
        <f t="shared" si="163"/>
        <v>0</v>
      </c>
      <c r="IB95" s="80">
        <f t="shared" si="163"/>
        <v>0</v>
      </c>
      <c r="IC95" s="80">
        <f t="shared" si="163"/>
        <v>0</v>
      </c>
      <c r="ID95" s="80">
        <f t="shared" si="163"/>
        <v>0</v>
      </c>
      <c r="IE95" s="80">
        <f t="shared" si="163"/>
        <v>0</v>
      </c>
      <c r="IF95" s="80">
        <f t="shared" si="163"/>
        <v>0</v>
      </c>
      <c r="IG95" s="80">
        <f t="shared" si="163"/>
        <v>0</v>
      </c>
      <c r="IH95" s="80">
        <f t="shared" si="163"/>
        <v>0</v>
      </c>
      <c r="II95" s="80">
        <f t="shared" si="163"/>
        <v>0</v>
      </c>
      <c r="IJ95" s="80">
        <f t="shared" si="163"/>
        <v>0</v>
      </c>
      <c r="IK95" s="80">
        <f t="shared" si="163"/>
        <v>0</v>
      </c>
      <c r="IL95" s="80">
        <f t="shared" ref="IL95:JF108" si="167">IF(IL$4&lt;$E95,0,IF(IL$4&lt;$K95,$I95/$C$10,IF(IL$4&lt;$L95,$J95,0)))</f>
        <v>0</v>
      </c>
      <c r="IM95" s="80">
        <f t="shared" si="167"/>
        <v>0</v>
      </c>
      <c r="IN95" s="80">
        <f t="shared" si="167"/>
        <v>0</v>
      </c>
      <c r="IO95" s="80">
        <f t="shared" si="167"/>
        <v>0</v>
      </c>
      <c r="IP95" s="80">
        <f t="shared" si="167"/>
        <v>0</v>
      </c>
      <c r="IQ95" s="80">
        <f t="shared" si="167"/>
        <v>0</v>
      </c>
      <c r="IR95" s="80">
        <f t="shared" si="167"/>
        <v>0</v>
      </c>
      <c r="IS95" s="80">
        <f t="shared" si="167"/>
        <v>0</v>
      </c>
      <c r="IT95" s="80">
        <f t="shared" si="167"/>
        <v>0</v>
      </c>
      <c r="IU95" s="80">
        <f t="shared" si="167"/>
        <v>0</v>
      </c>
      <c r="IV95" s="80">
        <f t="shared" si="167"/>
        <v>0</v>
      </c>
      <c r="IW95" s="80">
        <f t="shared" si="167"/>
        <v>0</v>
      </c>
      <c r="IX95" s="80">
        <f t="shared" si="167"/>
        <v>0</v>
      </c>
      <c r="IY95" s="80">
        <f t="shared" si="167"/>
        <v>0</v>
      </c>
      <c r="IZ95" s="80">
        <f t="shared" si="167"/>
        <v>0</v>
      </c>
      <c r="JA95" s="80">
        <f t="shared" si="165"/>
        <v>0</v>
      </c>
      <c r="JB95" s="80">
        <f t="shared" si="165"/>
        <v>0</v>
      </c>
      <c r="JC95" s="80">
        <f t="shared" si="165"/>
        <v>0</v>
      </c>
      <c r="JD95" s="80">
        <f t="shared" si="165"/>
        <v>0</v>
      </c>
      <c r="JE95" s="80">
        <f t="shared" si="165"/>
        <v>0</v>
      </c>
      <c r="JF95" s="80">
        <f t="shared" si="165"/>
        <v>0</v>
      </c>
      <c r="JG95" s="80">
        <f t="shared" si="165"/>
        <v>0</v>
      </c>
      <c r="JH95" s="80">
        <f t="shared" si="165"/>
        <v>0</v>
      </c>
      <c r="JI95" s="80">
        <f t="shared" si="165"/>
        <v>0</v>
      </c>
    </row>
    <row r="96" spans="5:269" x14ac:dyDescent="0.25">
      <c r="E96">
        <f t="shared" si="134"/>
        <v>92</v>
      </c>
      <c r="F96">
        <f t="shared" si="124"/>
        <v>0</v>
      </c>
      <c r="G96">
        <f t="shared" si="135"/>
        <v>156</v>
      </c>
      <c r="H96" s="86">
        <f t="shared" si="125"/>
        <v>1</v>
      </c>
      <c r="I96" s="80">
        <f t="shared" si="126"/>
        <v>0</v>
      </c>
      <c r="J96" s="80">
        <f t="shared" si="140"/>
        <v>0</v>
      </c>
      <c r="K96">
        <f t="shared" si="127"/>
        <v>96</v>
      </c>
      <c r="L96">
        <f t="shared" si="128"/>
        <v>240</v>
      </c>
      <c r="M96">
        <f t="shared" si="136"/>
        <v>48549</v>
      </c>
      <c r="O96" s="80">
        <f t="shared" si="152"/>
        <v>0</v>
      </c>
      <c r="P96" s="80">
        <f t="shared" si="152"/>
        <v>0</v>
      </c>
      <c r="Q96" s="80">
        <f t="shared" si="152"/>
        <v>0</v>
      </c>
      <c r="R96" s="80">
        <f t="shared" si="152"/>
        <v>0</v>
      </c>
      <c r="S96" s="80">
        <f t="shared" si="152"/>
        <v>0</v>
      </c>
      <c r="T96" s="80">
        <f t="shared" si="152"/>
        <v>0</v>
      </c>
      <c r="U96" s="80">
        <f t="shared" si="152"/>
        <v>0</v>
      </c>
      <c r="V96" s="80">
        <f t="shared" si="152"/>
        <v>0</v>
      </c>
      <c r="W96" s="80">
        <f t="shared" si="152"/>
        <v>0</v>
      </c>
      <c r="X96" s="80">
        <f t="shared" si="152"/>
        <v>0</v>
      </c>
      <c r="Y96" s="80">
        <f t="shared" si="152"/>
        <v>0</v>
      </c>
      <c r="Z96" s="80">
        <f t="shared" si="152"/>
        <v>0</v>
      </c>
      <c r="AA96" s="80">
        <f t="shared" si="152"/>
        <v>0</v>
      </c>
      <c r="AB96" s="80">
        <f t="shared" si="152"/>
        <v>0</v>
      </c>
      <c r="AC96" s="80">
        <f t="shared" si="152"/>
        <v>0</v>
      </c>
      <c r="AD96" s="80">
        <f t="shared" si="152"/>
        <v>0</v>
      </c>
      <c r="AE96" s="80">
        <f t="shared" si="166"/>
        <v>0</v>
      </c>
      <c r="AF96" s="80">
        <f t="shared" si="166"/>
        <v>0</v>
      </c>
      <c r="AG96" s="80">
        <f t="shared" si="166"/>
        <v>0</v>
      </c>
      <c r="AH96" s="80">
        <f t="shared" si="166"/>
        <v>0</v>
      </c>
      <c r="AI96" s="80">
        <f t="shared" si="166"/>
        <v>0</v>
      </c>
      <c r="AJ96" s="80">
        <f t="shared" si="166"/>
        <v>0</v>
      </c>
      <c r="AK96" s="80">
        <f t="shared" si="166"/>
        <v>0</v>
      </c>
      <c r="AL96" s="80">
        <f t="shared" si="166"/>
        <v>0</v>
      </c>
      <c r="AM96" s="80">
        <f t="shared" si="166"/>
        <v>0</v>
      </c>
      <c r="AN96" s="80">
        <f t="shared" si="166"/>
        <v>0</v>
      </c>
      <c r="AO96" s="80">
        <f t="shared" si="166"/>
        <v>0</v>
      </c>
      <c r="AP96" s="80">
        <f t="shared" si="166"/>
        <v>0</v>
      </c>
      <c r="AQ96" s="80">
        <f t="shared" si="166"/>
        <v>0</v>
      </c>
      <c r="AR96" s="80">
        <f t="shared" si="166"/>
        <v>0</v>
      </c>
      <c r="AS96" s="80">
        <f t="shared" si="166"/>
        <v>0</v>
      </c>
      <c r="AT96" s="80">
        <f t="shared" si="166"/>
        <v>0</v>
      </c>
      <c r="AU96" s="80">
        <f t="shared" si="158"/>
        <v>0</v>
      </c>
      <c r="AV96" s="80">
        <f t="shared" si="158"/>
        <v>0</v>
      </c>
      <c r="AW96" s="80">
        <f t="shared" si="158"/>
        <v>0</v>
      </c>
      <c r="AX96" s="80">
        <f t="shared" si="158"/>
        <v>0</v>
      </c>
      <c r="AY96" s="80">
        <f t="shared" si="158"/>
        <v>0</v>
      </c>
      <c r="AZ96" s="80">
        <f t="shared" si="158"/>
        <v>0</v>
      </c>
      <c r="BA96" s="80">
        <f t="shared" si="158"/>
        <v>0</v>
      </c>
      <c r="BB96" s="80">
        <f t="shared" si="158"/>
        <v>0</v>
      </c>
      <c r="BC96" s="80">
        <f t="shared" si="158"/>
        <v>0</v>
      </c>
      <c r="BD96" s="80">
        <f t="shared" si="158"/>
        <v>0</v>
      </c>
      <c r="BE96" s="80">
        <f t="shared" si="158"/>
        <v>0</v>
      </c>
      <c r="BF96" s="80">
        <f t="shared" si="158"/>
        <v>0</v>
      </c>
      <c r="BG96" s="80">
        <f t="shared" si="158"/>
        <v>0</v>
      </c>
      <c r="BH96" s="80">
        <f t="shared" si="158"/>
        <v>0</v>
      </c>
      <c r="BI96" s="80">
        <f t="shared" si="158"/>
        <v>0</v>
      </c>
      <c r="BJ96" s="80">
        <f t="shared" si="158"/>
        <v>0</v>
      </c>
      <c r="BK96" s="80">
        <f t="shared" si="159"/>
        <v>0</v>
      </c>
      <c r="BL96" s="80">
        <f t="shared" si="159"/>
        <v>0</v>
      </c>
      <c r="BM96" s="80">
        <f t="shared" si="159"/>
        <v>0</v>
      </c>
      <c r="BN96" s="80">
        <f t="shared" si="159"/>
        <v>0</v>
      </c>
      <c r="BO96" s="80">
        <f t="shared" si="159"/>
        <v>0</v>
      </c>
      <c r="BP96" s="80">
        <f t="shared" si="159"/>
        <v>0</v>
      </c>
      <c r="BQ96" s="80">
        <f t="shared" si="159"/>
        <v>0</v>
      </c>
      <c r="BR96" s="80">
        <f t="shared" si="159"/>
        <v>0</v>
      </c>
      <c r="BS96" s="80">
        <f t="shared" si="159"/>
        <v>0</v>
      </c>
      <c r="BT96" s="80">
        <f t="shared" si="159"/>
        <v>0</v>
      </c>
      <c r="BU96" s="80">
        <f t="shared" si="159"/>
        <v>0</v>
      </c>
      <c r="BV96" s="80">
        <f t="shared" si="159"/>
        <v>0</v>
      </c>
      <c r="BW96" s="80">
        <f t="shared" si="159"/>
        <v>0</v>
      </c>
      <c r="BX96" s="80">
        <f t="shared" si="159"/>
        <v>0</v>
      </c>
      <c r="BY96" s="80">
        <f t="shared" si="159"/>
        <v>0</v>
      </c>
      <c r="BZ96" s="80">
        <f t="shared" si="159"/>
        <v>0</v>
      </c>
      <c r="CA96" s="80">
        <f t="shared" si="154"/>
        <v>0</v>
      </c>
      <c r="CB96" s="80">
        <f t="shared" si="154"/>
        <v>0</v>
      </c>
      <c r="CC96" s="80">
        <f t="shared" si="154"/>
        <v>0</v>
      </c>
      <c r="CD96" s="80">
        <f t="shared" si="154"/>
        <v>0</v>
      </c>
      <c r="CE96" s="80">
        <f t="shared" si="154"/>
        <v>0</v>
      </c>
      <c r="CF96" s="80">
        <f t="shared" si="154"/>
        <v>0</v>
      </c>
      <c r="CG96" s="80">
        <f t="shared" si="154"/>
        <v>0</v>
      </c>
      <c r="CH96" s="80">
        <f t="shared" si="154"/>
        <v>0</v>
      </c>
      <c r="CI96" s="80">
        <f t="shared" si="154"/>
        <v>0</v>
      </c>
      <c r="CJ96" s="80">
        <f t="shared" si="154"/>
        <v>0</v>
      </c>
      <c r="CK96" s="80">
        <f t="shared" si="154"/>
        <v>0</v>
      </c>
      <c r="CL96" s="80">
        <f t="shared" si="154"/>
        <v>0</v>
      </c>
      <c r="CM96" s="80">
        <f t="shared" si="154"/>
        <v>0</v>
      </c>
      <c r="CN96" s="80">
        <f t="shared" si="154"/>
        <v>0</v>
      </c>
      <c r="CO96" s="80">
        <f t="shared" si="154"/>
        <v>0</v>
      </c>
      <c r="CP96" s="80">
        <f t="shared" si="148"/>
        <v>0</v>
      </c>
      <c r="CQ96" s="80">
        <f t="shared" si="148"/>
        <v>0</v>
      </c>
      <c r="CR96" s="80">
        <f t="shared" si="148"/>
        <v>0</v>
      </c>
      <c r="CS96" s="80">
        <f t="shared" si="148"/>
        <v>0</v>
      </c>
      <c r="CT96" s="80">
        <f t="shared" si="148"/>
        <v>0</v>
      </c>
      <c r="CU96" s="80">
        <f t="shared" si="148"/>
        <v>0</v>
      </c>
      <c r="CV96" s="80">
        <f t="shared" si="148"/>
        <v>0</v>
      </c>
      <c r="CW96" s="80">
        <f t="shared" si="148"/>
        <v>0</v>
      </c>
      <c r="CX96" s="80">
        <f t="shared" si="148"/>
        <v>0</v>
      </c>
      <c r="CY96" s="80">
        <f t="shared" si="148"/>
        <v>0</v>
      </c>
      <c r="CZ96" s="80">
        <f t="shared" si="148"/>
        <v>0</v>
      </c>
      <c r="DA96" s="80">
        <f t="shared" si="148"/>
        <v>0</v>
      </c>
      <c r="DB96" s="80">
        <f t="shared" si="148"/>
        <v>0</v>
      </c>
      <c r="DC96" s="80">
        <f t="shared" si="148"/>
        <v>0</v>
      </c>
      <c r="DD96" s="80">
        <f t="shared" si="148"/>
        <v>0</v>
      </c>
      <c r="DE96" s="80">
        <f t="shared" si="148"/>
        <v>0</v>
      </c>
      <c r="DF96" s="80">
        <f t="shared" si="155"/>
        <v>0</v>
      </c>
      <c r="DG96" s="80">
        <f t="shared" si="155"/>
        <v>0</v>
      </c>
      <c r="DH96" s="80">
        <f t="shared" si="155"/>
        <v>0</v>
      </c>
      <c r="DI96" s="80">
        <f t="shared" si="155"/>
        <v>0</v>
      </c>
      <c r="DJ96" s="80">
        <f t="shared" si="155"/>
        <v>0</v>
      </c>
      <c r="DK96" s="80">
        <f t="shared" si="155"/>
        <v>0</v>
      </c>
      <c r="DL96" s="80">
        <f t="shared" si="155"/>
        <v>0</v>
      </c>
      <c r="DM96" s="80">
        <f t="shared" si="155"/>
        <v>0</v>
      </c>
      <c r="DN96" s="80">
        <f t="shared" si="155"/>
        <v>0</v>
      </c>
      <c r="DO96" s="80">
        <f t="shared" si="155"/>
        <v>0</v>
      </c>
      <c r="DP96" s="80">
        <f t="shared" si="155"/>
        <v>0</v>
      </c>
      <c r="DQ96" s="80">
        <f t="shared" si="155"/>
        <v>0</v>
      </c>
      <c r="DR96" s="80">
        <f t="shared" si="155"/>
        <v>0</v>
      </c>
      <c r="DS96" s="80">
        <f t="shared" si="155"/>
        <v>0</v>
      </c>
      <c r="DT96" s="80">
        <f t="shared" si="155"/>
        <v>0</v>
      </c>
      <c r="DU96" s="80">
        <f t="shared" si="155"/>
        <v>0</v>
      </c>
      <c r="DV96" s="80">
        <f t="shared" si="149"/>
        <v>0</v>
      </c>
      <c r="DW96" s="80">
        <f t="shared" si="149"/>
        <v>0</v>
      </c>
      <c r="DX96" s="80">
        <f t="shared" si="149"/>
        <v>0</v>
      </c>
      <c r="DY96" s="80">
        <f t="shared" si="149"/>
        <v>0</v>
      </c>
      <c r="DZ96" s="80">
        <f t="shared" si="149"/>
        <v>0</v>
      </c>
      <c r="EA96" s="80">
        <f t="shared" si="149"/>
        <v>0</v>
      </c>
      <c r="EB96" s="80">
        <f t="shared" si="149"/>
        <v>0</v>
      </c>
      <c r="EC96" s="80">
        <f t="shared" si="149"/>
        <v>0</v>
      </c>
      <c r="ED96" s="80">
        <f t="shared" si="149"/>
        <v>0</v>
      </c>
      <c r="EE96" s="80">
        <f t="shared" si="149"/>
        <v>0</v>
      </c>
      <c r="EF96" s="80">
        <f t="shared" si="149"/>
        <v>0</v>
      </c>
      <c r="EG96" s="80">
        <f t="shared" si="149"/>
        <v>0</v>
      </c>
      <c r="EH96" s="80">
        <f t="shared" si="149"/>
        <v>0</v>
      </c>
      <c r="EI96" s="80">
        <f t="shared" si="149"/>
        <v>0</v>
      </c>
      <c r="EJ96" s="80">
        <f t="shared" si="149"/>
        <v>0</v>
      </c>
      <c r="EK96" s="80">
        <f t="shared" si="150"/>
        <v>0</v>
      </c>
      <c r="EL96" s="80">
        <f t="shared" si="150"/>
        <v>0</v>
      </c>
      <c r="EM96" s="80">
        <f t="shared" si="150"/>
        <v>0</v>
      </c>
      <c r="EN96" s="80">
        <f t="shared" si="150"/>
        <v>0</v>
      </c>
      <c r="EO96" s="80">
        <f t="shared" si="150"/>
        <v>0</v>
      </c>
      <c r="EP96" s="80">
        <f t="shared" si="150"/>
        <v>0</v>
      </c>
      <c r="EQ96" s="80">
        <f t="shared" si="150"/>
        <v>0</v>
      </c>
      <c r="ER96" s="80">
        <f t="shared" si="150"/>
        <v>0</v>
      </c>
      <c r="ES96" s="80">
        <f t="shared" si="150"/>
        <v>0</v>
      </c>
      <c r="ET96" s="80">
        <f t="shared" si="150"/>
        <v>0</v>
      </c>
      <c r="EU96" s="80">
        <f t="shared" si="150"/>
        <v>0</v>
      </c>
      <c r="EV96" s="80">
        <f t="shared" si="150"/>
        <v>0</v>
      </c>
      <c r="EW96" s="80">
        <f t="shared" si="150"/>
        <v>0</v>
      </c>
      <c r="EX96" s="80">
        <f t="shared" si="150"/>
        <v>0</v>
      </c>
      <c r="EY96" s="80">
        <f t="shared" si="150"/>
        <v>0</v>
      </c>
      <c r="EZ96" s="80">
        <f t="shared" si="150"/>
        <v>0</v>
      </c>
      <c r="FA96" s="80">
        <f t="shared" si="151"/>
        <v>0</v>
      </c>
      <c r="FB96" s="80">
        <f t="shared" si="151"/>
        <v>0</v>
      </c>
      <c r="FC96" s="80">
        <f t="shared" si="151"/>
        <v>0</v>
      </c>
      <c r="FD96" s="80">
        <f t="shared" si="151"/>
        <v>0</v>
      </c>
      <c r="FE96" s="80">
        <f t="shared" si="151"/>
        <v>0</v>
      </c>
      <c r="FF96" s="80">
        <f t="shared" si="151"/>
        <v>0</v>
      </c>
      <c r="FG96" s="80">
        <f t="shared" si="151"/>
        <v>0</v>
      </c>
      <c r="FH96" s="80">
        <f t="shared" si="151"/>
        <v>0</v>
      </c>
      <c r="FI96" s="80">
        <f t="shared" si="151"/>
        <v>0</v>
      </c>
      <c r="FJ96" s="80">
        <f t="shared" si="151"/>
        <v>0</v>
      </c>
      <c r="FK96" s="80">
        <f t="shared" si="151"/>
        <v>0</v>
      </c>
      <c r="FL96" s="80">
        <f t="shared" si="151"/>
        <v>0</v>
      </c>
      <c r="FM96" s="80">
        <f t="shared" si="151"/>
        <v>0</v>
      </c>
      <c r="FN96" s="80">
        <f t="shared" si="151"/>
        <v>0</v>
      </c>
      <c r="FO96" s="80">
        <f t="shared" si="151"/>
        <v>0</v>
      </c>
      <c r="FP96" s="80">
        <f t="shared" si="151"/>
        <v>0</v>
      </c>
      <c r="FQ96" s="80">
        <f t="shared" si="156"/>
        <v>0</v>
      </c>
      <c r="FR96" s="80">
        <f t="shared" si="156"/>
        <v>0</v>
      </c>
      <c r="FS96" s="80">
        <f t="shared" si="156"/>
        <v>0</v>
      </c>
      <c r="FT96" s="80">
        <f t="shared" si="156"/>
        <v>0</v>
      </c>
      <c r="FU96" s="80">
        <f t="shared" si="156"/>
        <v>0</v>
      </c>
      <c r="FV96" s="80">
        <f t="shared" si="156"/>
        <v>0</v>
      </c>
      <c r="FW96" s="80">
        <f t="shared" si="156"/>
        <v>0</v>
      </c>
      <c r="FX96" s="80">
        <f t="shared" si="156"/>
        <v>0</v>
      </c>
      <c r="FY96" s="80">
        <f t="shared" si="156"/>
        <v>0</v>
      </c>
      <c r="FZ96" s="80">
        <f t="shared" si="156"/>
        <v>0</v>
      </c>
      <c r="GA96" s="80">
        <f t="shared" si="156"/>
        <v>0</v>
      </c>
      <c r="GB96" s="80">
        <f t="shared" si="156"/>
        <v>0</v>
      </c>
      <c r="GC96" s="80">
        <f t="shared" si="156"/>
        <v>0</v>
      </c>
      <c r="GD96" s="80">
        <f t="shared" si="156"/>
        <v>0</v>
      </c>
      <c r="GE96" s="80">
        <f t="shared" si="156"/>
        <v>0</v>
      </c>
      <c r="GF96" s="80">
        <f t="shared" si="156"/>
        <v>0</v>
      </c>
      <c r="GG96" s="80">
        <f t="shared" si="160"/>
        <v>0</v>
      </c>
      <c r="GH96" s="80">
        <f t="shared" si="160"/>
        <v>0</v>
      </c>
      <c r="GI96" s="80">
        <f t="shared" si="160"/>
        <v>0</v>
      </c>
      <c r="GJ96" s="80">
        <f t="shared" si="160"/>
        <v>0</v>
      </c>
      <c r="GK96" s="80">
        <f t="shared" si="160"/>
        <v>0</v>
      </c>
      <c r="GL96" s="80">
        <f t="shared" si="160"/>
        <v>0</v>
      </c>
      <c r="GM96" s="80">
        <f t="shared" si="160"/>
        <v>0</v>
      </c>
      <c r="GN96" s="80">
        <f t="shared" si="160"/>
        <v>0</v>
      </c>
      <c r="GO96" s="80">
        <f t="shared" si="160"/>
        <v>0</v>
      </c>
      <c r="GP96" s="80">
        <f t="shared" si="160"/>
        <v>0</v>
      </c>
      <c r="GQ96" s="80">
        <f t="shared" si="160"/>
        <v>0</v>
      </c>
      <c r="GR96" s="80">
        <f t="shared" si="160"/>
        <v>0</v>
      </c>
      <c r="GS96" s="80">
        <f t="shared" si="160"/>
        <v>0</v>
      </c>
      <c r="GT96" s="80">
        <f t="shared" si="160"/>
        <v>0</v>
      </c>
      <c r="GU96" s="80">
        <f t="shared" si="160"/>
        <v>0</v>
      </c>
      <c r="GV96" s="80">
        <f t="shared" si="146"/>
        <v>0</v>
      </c>
      <c r="GW96" s="80">
        <f t="shared" si="146"/>
        <v>0</v>
      </c>
      <c r="GX96" s="80">
        <f t="shared" si="146"/>
        <v>0</v>
      </c>
      <c r="GY96" s="80">
        <f t="shared" si="146"/>
        <v>0</v>
      </c>
      <c r="GZ96" s="80">
        <f t="shared" si="146"/>
        <v>0</v>
      </c>
      <c r="HA96" s="80">
        <f t="shared" si="146"/>
        <v>0</v>
      </c>
      <c r="HB96" s="80">
        <f t="shared" si="146"/>
        <v>0</v>
      </c>
      <c r="HC96" s="80">
        <f t="shared" si="146"/>
        <v>0</v>
      </c>
      <c r="HD96" s="80">
        <f t="shared" si="146"/>
        <v>0</v>
      </c>
      <c r="HE96" s="80">
        <f t="shared" si="146"/>
        <v>0</v>
      </c>
      <c r="HF96" s="80">
        <f t="shared" si="161"/>
        <v>0</v>
      </c>
      <c r="HG96" s="80">
        <f t="shared" si="161"/>
        <v>0</v>
      </c>
      <c r="HH96" s="80">
        <f t="shared" si="161"/>
        <v>0</v>
      </c>
      <c r="HI96" s="80">
        <f t="shared" si="161"/>
        <v>0</v>
      </c>
      <c r="HJ96" s="80">
        <f t="shared" si="161"/>
        <v>0</v>
      </c>
      <c r="HK96" s="80">
        <f t="shared" si="161"/>
        <v>0</v>
      </c>
      <c r="HL96" s="80">
        <f t="shared" si="161"/>
        <v>0</v>
      </c>
      <c r="HM96" s="80">
        <f t="shared" si="161"/>
        <v>0</v>
      </c>
      <c r="HN96" s="80">
        <f t="shared" si="161"/>
        <v>0</v>
      </c>
      <c r="HO96" s="80">
        <f t="shared" si="161"/>
        <v>0</v>
      </c>
      <c r="HP96" s="80">
        <f t="shared" si="161"/>
        <v>0</v>
      </c>
      <c r="HQ96" s="80">
        <f t="shared" si="161"/>
        <v>0</v>
      </c>
      <c r="HR96" s="80">
        <f t="shared" si="161"/>
        <v>0</v>
      </c>
      <c r="HS96" s="80">
        <f t="shared" si="161"/>
        <v>0</v>
      </c>
      <c r="HT96" s="80">
        <f t="shared" si="161"/>
        <v>0</v>
      </c>
      <c r="HU96" s="80">
        <f t="shared" si="161"/>
        <v>0</v>
      </c>
      <c r="HV96" s="80">
        <f t="shared" si="163"/>
        <v>0</v>
      </c>
      <c r="HW96" s="80">
        <f t="shared" si="163"/>
        <v>0</v>
      </c>
      <c r="HX96" s="80">
        <f t="shared" si="163"/>
        <v>0</v>
      </c>
      <c r="HY96" s="80">
        <f t="shared" si="163"/>
        <v>0</v>
      </c>
      <c r="HZ96" s="80">
        <f t="shared" si="163"/>
        <v>0</v>
      </c>
      <c r="IA96" s="80">
        <f t="shared" si="163"/>
        <v>0</v>
      </c>
      <c r="IB96" s="80">
        <f t="shared" si="163"/>
        <v>0</v>
      </c>
      <c r="IC96" s="80">
        <f t="shared" si="163"/>
        <v>0</v>
      </c>
      <c r="ID96" s="80">
        <f t="shared" si="163"/>
        <v>0</v>
      </c>
      <c r="IE96" s="80">
        <f t="shared" si="163"/>
        <v>0</v>
      </c>
      <c r="IF96" s="80">
        <f t="shared" si="163"/>
        <v>0</v>
      </c>
      <c r="IG96" s="80">
        <f t="shared" si="163"/>
        <v>0</v>
      </c>
      <c r="IH96" s="80">
        <f t="shared" si="163"/>
        <v>0</v>
      </c>
      <c r="II96" s="80">
        <f t="shared" si="163"/>
        <v>0</v>
      </c>
      <c r="IJ96" s="80">
        <f t="shared" si="163"/>
        <v>0</v>
      </c>
      <c r="IK96" s="80">
        <f t="shared" si="163"/>
        <v>0</v>
      </c>
      <c r="IL96" s="80">
        <f t="shared" si="167"/>
        <v>0</v>
      </c>
      <c r="IM96" s="80">
        <f t="shared" si="167"/>
        <v>0</v>
      </c>
      <c r="IN96" s="80">
        <f t="shared" si="167"/>
        <v>0</v>
      </c>
      <c r="IO96" s="80">
        <f t="shared" si="167"/>
        <v>0</v>
      </c>
      <c r="IP96" s="80">
        <f t="shared" si="167"/>
        <v>0</v>
      </c>
      <c r="IQ96" s="80">
        <f t="shared" si="167"/>
        <v>0</v>
      </c>
      <c r="IR96" s="80">
        <f t="shared" si="167"/>
        <v>0</v>
      </c>
      <c r="IS96" s="80">
        <f t="shared" si="167"/>
        <v>0</v>
      </c>
      <c r="IT96" s="80">
        <f t="shared" si="167"/>
        <v>0</v>
      </c>
      <c r="IU96" s="80">
        <f t="shared" si="167"/>
        <v>0</v>
      </c>
      <c r="IV96" s="80">
        <f t="shared" si="167"/>
        <v>0</v>
      </c>
      <c r="IW96" s="80">
        <f t="shared" si="167"/>
        <v>0</v>
      </c>
      <c r="IX96" s="80">
        <f t="shared" si="167"/>
        <v>0</v>
      </c>
      <c r="IY96" s="80">
        <f t="shared" si="167"/>
        <v>0</v>
      </c>
      <c r="IZ96" s="80">
        <f t="shared" si="167"/>
        <v>0</v>
      </c>
      <c r="JA96" s="80">
        <f t="shared" si="165"/>
        <v>0</v>
      </c>
      <c r="JB96" s="80">
        <f t="shared" si="165"/>
        <v>0</v>
      </c>
      <c r="JC96" s="80">
        <f t="shared" si="165"/>
        <v>0</v>
      </c>
      <c r="JD96" s="80">
        <f t="shared" si="165"/>
        <v>0</v>
      </c>
      <c r="JE96" s="80">
        <f t="shared" si="165"/>
        <v>0</v>
      </c>
      <c r="JF96" s="80">
        <f t="shared" si="165"/>
        <v>0</v>
      </c>
      <c r="JG96" s="80">
        <f t="shared" si="165"/>
        <v>0</v>
      </c>
      <c r="JH96" s="80">
        <f t="shared" si="165"/>
        <v>0</v>
      </c>
      <c r="JI96" s="80">
        <f t="shared" si="165"/>
        <v>0</v>
      </c>
    </row>
    <row r="97" spans="5:269" x14ac:dyDescent="0.25">
      <c r="E97">
        <f t="shared" si="134"/>
        <v>93</v>
      </c>
      <c r="F97">
        <f t="shared" si="124"/>
        <v>0</v>
      </c>
      <c r="G97">
        <f t="shared" si="135"/>
        <v>156</v>
      </c>
      <c r="H97" s="86">
        <f t="shared" si="125"/>
        <v>1</v>
      </c>
      <c r="I97" s="80">
        <f t="shared" si="126"/>
        <v>0</v>
      </c>
      <c r="J97" s="80">
        <f t="shared" si="140"/>
        <v>0</v>
      </c>
      <c r="K97">
        <f t="shared" si="127"/>
        <v>97</v>
      </c>
      <c r="L97">
        <f t="shared" si="128"/>
        <v>241</v>
      </c>
      <c r="M97">
        <f t="shared" si="136"/>
        <v>48580</v>
      </c>
      <c r="O97" s="80">
        <f t="shared" si="152"/>
        <v>0</v>
      </c>
      <c r="P97" s="80">
        <f t="shared" si="152"/>
        <v>0</v>
      </c>
      <c r="Q97" s="80">
        <f t="shared" si="152"/>
        <v>0</v>
      </c>
      <c r="R97" s="80">
        <f t="shared" si="152"/>
        <v>0</v>
      </c>
      <c r="S97" s="80">
        <f t="shared" si="152"/>
        <v>0</v>
      </c>
      <c r="T97" s="80">
        <f t="shared" si="152"/>
        <v>0</v>
      </c>
      <c r="U97" s="80">
        <f t="shared" si="152"/>
        <v>0</v>
      </c>
      <c r="V97" s="80">
        <f t="shared" si="152"/>
        <v>0</v>
      </c>
      <c r="W97" s="80">
        <f t="shared" si="152"/>
        <v>0</v>
      </c>
      <c r="X97" s="80">
        <f t="shared" si="152"/>
        <v>0</v>
      </c>
      <c r="Y97" s="80">
        <f t="shared" si="152"/>
        <v>0</v>
      </c>
      <c r="Z97" s="80">
        <f t="shared" si="152"/>
        <v>0</v>
      </c>
      <c r="AA97" s="80">
        <f t="shared" si="152"/>
        <v>0</v>
      </c>
      <c r="AB97" s="80">
        <f t="shared" si="152"/>
        <v>0</v>
      </c>
      <c r="AC97" s="80">
        <f t="shared" si="152"/>
        <v>0</v>
      </c>
      <c r="AD97" s="80">
        <f t="shared" si="152"/>
        <v>0</v>
      </c>
      <c r="AE97" s="80">
        <f t="shared" si="166"/>
        <v>0</v>
      </c>
      <c r="AF97" s="80">
        <f t="shared" si="166"/>
        <v>0</v>
      </c>
      <c r="AG97" s="80">
        <f t="shared" si="166"/>
        <v>0</v>
      </c>
      <c r="AH97" s="80">
        <f t="shared" si="166"/>
        <v>0</v>
      </c>
      <c r="AI97" s="80">
        <f t="shared" si="166"/>
        <v>0</v>
      </c>
      <c r="AJ97" s="80">
        <f t="shared" si="166"/>
        <v>0</v>
      </c>
      <c r="AK97" s="80">
        <f t="shared" si="166"/>
        <v>0</v>
      </c>
      <c r="AL97" s="80">
        <f t="shared" si="166"/>
        <v>0</v>
      </c>
      <c r="AM97" s="80">
        <f t="shared" si="166"/>
        <v>0</v>
      </c>
      <c r="AN97" s="80">
        <f t="shared" si="166"/>
        <v>0</v>
      </c>
      <c r="AO97" s="80">
        <f t="shared" si="166"/>
        <v>0</v>
      </c>
      <c r="AP97" s="80">
        <f t="shared" si="166"/>
        <v>0</v>
      </c>
      <c r="AQ97" s="80">
        <f t="shared" si="166"/>
        <v>0</v>
      </c>
      <c r="AR97" s="80">
        <f t="shared" si="166"/>
        <v>0</v>
      </c>
      <c r="AS97" s="80">
        <f t="shared" si="166"/>
        <v>0</v>
      </c>
      <c r="AT97" s="80">
        <f t="shared" si="166"/>
        <v>0</v>
      </c>
      <c r="AU97" s="80">
        <f t="shared" si="158"/>
        <v>0</v>
      </c>
      <c r="AV97" s="80">
        <f t="shared" si="158"/>
        <v>0</v>
      </c>
      <c r="AW97" s="80">
        <f t="shared" si="158"/>
        <v>0</v>
      </c>
      <c r="AX97" s="80">
        <f t="shared" si="158"/>
        <v>0</v>
      </c>
      <c r="AY97" s="80">
        <f t="shared" si="158"/>
        <v>0</v>
      </c>
      <c r="AZ97" s="80">
        <f t="shared" si="158"/>
        <v>0</v>
      </c>
      <c r="BA97" s="80">
        <f t="shared" si="158"/>
        <v>0</v>
      </c>
      <c r="BB97" s="80">
        <f t="shared" si="158"/>
        <v>0</v>
      </c>
      <c r="BC97" s="80">
        <f t="shared" si="158"/>
        <v>0</v>
      </c>
      <c r="BD97" s="80">
        <f t="shared" si="158"/>
        <v>0</v>
      </c>
      <c r="BE97" s="80">
        <f t="shared" si="158"/>
        <v>0</v>
      </c>
      <c r="BF97" s="80">
        <f t="shared" si="158"/>
        <v>0</v>
      </c>
      <c r="BG97" s="80">
        <f t="shared" si="158"/>
        <v>0</v>
      </c>
      <c r="BH97" s="80">
        <f t="shared" si="158"/>
        <v>0</v>
      </c>
      <c r="BI97" s="80">
        <f t="shared" si="158"/>
        <v>0</v>
      </c>
      <c r="BJ97" s="80">
        <f t="shared" si="158"/>
        <v>0</v>
      </c>
      <c r="BK97" s="80">
        <f t="shared" si="159"/>
        <v>0</v>
      </c>
      <c r="BL97" s="80">
        <f t="shared" si="159"/>
        <v>0</v>
      </c>
      <c r="BM97" s="80">
        <f t="shared" si="159"/>
        <v>0</v>
      </c>
      <c r="BN97" s="80">
        <f t="shared" si="159"/>
        <v>0</v>
      </c>
      <c r="BO97" s="80">
        <f t="shared" si="159"/>
        <v>0</v>
      </c>
      <c r="BP97" s="80">
        <f t="shared" si="159"/>
        <v>0</v>
      </c>
      <c r="BQ97" s="80">
        <f t="shared" si="159"/>
        <v>0</v>
      </c>
      <c r="BR97" s="80">
        <f t="shared" si="159"/>
        <v>0</v>
      </c>
      <c r="BS97" s="80">
        <f t="shared" si="159"/>
        <v>0</v>
      </c>
      <c r="BT97" s="80">
        <f t="shared" si="159"/>
        <v>0</v>
      </c>
      <c r="BU97" s="80">
        <f t="shared" si="159"/>
        <v>0</v>
      </c>
      <c r="BV97" s="80">
        <f t="shared" si="159"/>
        <v>0</v>
      </c>
      <c r="BW97" s="80">
        <f t="shared" si="159"/>
        <v>0</v>
      </c>
      <c r="BX97" s="80">
        <f t="shared" si="159"/>
        <v>0</v>
      </c>
      <c r="BY97" s="80">
        <f t="shared" si="159"/>
        <v>0</v>
      </c>
      <c r="BZ97" s="80">
        <f t="shared" si="159"/>
        <v>0</v>
      </c>
      <c r="CA97" s="80">
        <f t="shared" si="154"/>
        <v>0</v>
      </c>
      <c r="CB97" s="80">
        <f t="shared" si="154"/>
        <v>0</v>
      </c>
      <c r="CC97" s="80">
        <f t="shared" si="154"/>
        <v>0</v>
      </c>
      <c r="CD97" s="80">
        <f t="shared" si="154"/>
        <v>0</v>
      </c>
      <c r="CE97" s="80">
        <f t="shared" si="154"/>
        <v>0</v>
      </c>
      <c r="CF97" s="80">
        <f t="shared" si="154"/>
        <v>0</v>
      </c>
      <c r="CG97" s="80">
        <f t="shared" si="154"/>
        <v>0</v>
      </c>
      <c r="CH97" s="80">
        <f t="shared" si="154"/>
        <v>0</v>
      </c>
      <c r="CI97" s="80">
        <f t="shared" si="154"/>
        <v>0</v>
      </c>
      <c r="CJ97" s="80">
        <f t="shared" si="154"/>
        <v>0</v>
      </c>
      <c r="CK97" s="80">
        <f t="shared" si="154"/>
        <v>0</v>
      </c>
      <c r="CL97" s="80">
        <f t="shared" si="154"/>
        <v>0</v>
      </c>
      <c r="CM97" s="80">
        <f t="shared" si="154"/>
        <v>0</v>
      </c>
      <c r="CN97" s="80">
        <f t="shared" si="154"/>
        <v>0</v>
      </c>
      <c r="CO97" s="80">
        <f t="shared" si="154"/>
        <v>0</v>
      </c>
      <c r="CP97" s="80">
        <f t="shared" si="148"/>
        <v>0</v>
      </c>
      <c r="CQ97" s="80">
        <f t="shared" si="148"/>
        <v>0</v>
      </c>
      <c r="CR97" s="80">
        <f t="shared" si="148"/>
        <v>0</v>
      </c>
      <c r="CS97" s="80">
        <f t="shared" si="148"/>
        <v>0</v>
      </c>
      <c r="CT97" s="80">
        <f t="shared" si="148"/>
        <v>0</v>
      </c>
      <c r="CU97" s="80">
        <f t="shared" si="148"/>
        <v>0</v>
      </c>
      <c r="CV97" s="80">
        <f t="shared" si="148"/>
        <v>0</v>
      </c>
      <c r="CW97" s="80">
        <f t="shared" si="148"/>
        <v>0</v>
      </c>
      <c r="CX97" s="80">
        <f t="shared" si="148"/>
        <v>0</v>
      </c>
      <c r="CY97" s="80">
        <f t="shared" si="148"/>
        <v>0</v>
      </c>
      <c r="CZ97" s="80">
        <f t="shared" si="148"/>
        <v>0</v>
      </c>
      <c r="DA97" s="80">
        <f t="shared" si="148"/>
        <v>0</v>
      </c>
      <c r="DB97" s="80">
        <f t="shared" si="148"/>
        <v>0</v>
      </c>
      <c r="DC97" s="80">
        <f t="shared" si="148"/>
        <v>0</v>
      </c>
      <c r="DD97" s="80">
        <f t="shared" si="148"/>
        <v>0</v>
      </c>
      <c r="DE97" s="80">
        <f t="shared" si="148"/>
        <v>0</v>
      </c>
      <c r="DF97" s="80">
        <f t="shared" si="155"/>
        <v>0</v>
      </c>
      <c r="DG97" s="80">
        <f t="shared" si="155"/>
        <v>0</v>
      </c>
      <c r="DH97" s="80">
        <f t="shared" si="155"/>
        <v>0</v>
      </c>
      <c r="DI97" s="80">
        <f t="shared" si="155"/>
        <v>0</v>
      </c>
      <c r="DJ97" s="80">
        <f t="shared" si="155"/>
        <v>0</v>
      </c>
      <c r="DK97" s="80">
        <f t="shared" si="155"/>
        <v>0</v>
      </c>
      <c r="DL97" s="80">
        <f t="shared" si="155"/>
        <v>0</v>
      </c>
      <c r="DM97" s="80">
        <f t="shared" si="155"/>
        <v>0</v>
      </c>
      <c r="DN97" s="80">
        <f t="shared" si="155"/>
        <v>0</v>
      </c>
      <c r="DO97" s="80">
        <f t="shared" si="155"/>
        <v>0</v>
      </c>
      <c r="DP97" s="80">
        <f t="shared" si="155"/>
        <v>0</v>
      </c>
      <c r="DQ97" s="80">
        <f t="shared" si="155"/>
        <v>0</v>
      </c>
      <c r="DR97" s="80">
        <f t="shared" si="155"/>
        <v>0</v>
      </c>
      <c r="DS97" s="80">
        <f t="shared" si="155"/>
        <v>0</v>
      </c>
      <c r="DT97" s="80">
        <f t="shared" si="155"/>
        <v>0</v>
      </c>
      <c r="DU97" s="80">
        <f t="shared" si="155"/>
        <v>0</v>
      </c>
      <c r="DV97" s="80">
        <f t="shared" si="149"/>
        <v>0</v>
      </c>
      <c r="DW97" s="80">
        <f t="shared" si="149"/>
        <v>0</v>
      </c>
      <c r="DX97" s="80">
        <f t="shared" si="149"/>
        <v>0</v>
      </c>
      <c r="DY97" s="80">
        <f t="shared" si="149"/>
        <v>0</v>
      </c>
      <c r="DZ97" s="80">
        <f t="shared" si="149"/>
        <v>0</v>
      </c>
      <c r="EA97" s="80">
        <f t="shared" si="149"/>
        <v>0</v>
      </c>
      <c r="EB97" s="80">
        <f t="shared" si="149"/>
        <v>0</v>
      </c>
      <c r="EC97" s="80">
        <f t="shared" si="149"/>
        <v>0</v>
      </c>
      <c r="ED97" s="80">
        <f t="shared" si="149"/>
        <v>0</v>
      </c>
      <c r="EE97" s="80">
        <f t="shared" si="149"/>
        <v>0</v>
      </c>
      <c r="EF97" s="80">
        <f t="shared" si="149"/>
        <v>0</v>
      </c>
      <c r="EG97" s="80">
        <f t="shared" si="149"/>
        <v>0</v>
      </c>
      <c r="EH97" s="80">
        <f t="shared" si="149"/>
        <v>0</v>
      </c>
      <c r="EI97" s="80">
        <f t="shared" si="149"/>
        <v>0</v>
      </c>
      <c r="EJ97" s="80">
        <f t="shared" si="149"/>
        <v>0</v>
      </c>
      <c r="EK97" s="80">
        <f t="shared" si="150"/>
        <v>0</v>
      </c>
      <c r="EL97" s="80">
        <f t="shared" si="150"/>
        <v>0</v>
      </c>
      <c r="EM97" s="80">
        <f t="shared" si="150"/>
        <v>0</v>
      </c>
      <c r="EN97" s="80">
        <f t="shared" si="150"/>
        <v>0</v>
      </c>
      <c r="EO97" s="80">
        <f t="shared" si="150"/>
        <v>0</v>
      </c>
      <c r="EP97" s="80">
        <f t="shared" si="150"/>
        <v>0</v>
      </c>
      <c r="EQ97" s="80">
        <f t="shared" si="150"/>
        <v>0</v>
      </c>
      <c r="ER97" s="80">
        <f t="shared" si="150"/>
        <v>0</v>
      </c>
      <c r="ES97" s="80">
        <f t="shared" si="150"/>
        <v>0</v>
      </c>
      <c r="ET97" s="80">
        <f t="shared" si="150"/>
        <v>0</v>
      </c>
      <c r="EU97" s="80">
        <f t="shared" si="150"/>
        <v>0</v>
      </c>
      <c r="EV97" s="80">
        <f t="shared" si="150"/>
        <v>0</v>
      </c>
      <c r="EW97" s="80">
        <f t="shared" si="150"/>
        <v>0</v>
      </c>
      <c r="EX97" s="80">
        <f t="shared" si="150"/>
        <v>0</v>
      </c>
      <c r="EY97" s="80">
        <f t="shared" si="150"/>
        <v>0</v>
      </c>
      <c r="EZ97" s="80">
        <f t="shared" si="150"/>
        <v>0</v>
      </c>
      <c r="FA97" s="80">
        <f t="shared" si="151"/>
        <v>0</v>
      </c>
      <c r="FB97" s="80">
        <f t="shared" si="151"/>
        <v>0</v>
      </c>
      <c r="FC97" s="80">
        <f t="shared" si="151"/>
        <v>0</v>
      </c>
      <c r="FD97" s="80">
        <f t="shared" si="151"/>
        <v>0</v>
      </c>
      <c r="FE97" s="80">
        <f t="shared" si="151"/>
        <v>0</v>
      </c>
      <c r="FF97" s="80">
        <f t="shared" si="151"/>
        <v>0</v>
      </c>
      <c r="FG97" s="80">
        <f t="shared" si="151"/>
        <v>0</v>
      </c>
      <c r="FH97" s="80">
        <f t="shared" si="151"/>
        <v>0</v>
      </c>
      <c r="FI97" s="80">
        <f t="shared" si="151"/>
        <v>0</v>
      </c>
      <c r="FJ97" s="80">
        <f t="shared" si="151"/>
        <v>0</v>
      </c>
      <c r="FK97" s="80">
        <f t="shared" si="151"/>
        <v>0</v>
      </c>
      <c r="FL97" s="80">
        <f t="shared" si="151"/>
        <v>0</v>
      </c>
      <c r="FM97" s="80">
        <f t="shared" si="151"/>
        <v>0</v>
      </c>
      <c r="FN97" s="80">
        <f t="shared" si="151"/>
        <v>0</v>
      </c>
      <c r="FO97" s="80">
        <f t="shared" si="151"/>
        <v>0</v>
      </c>
      <c r="FP97" s="80">
        <f t="shared" si="151"/>
        <v>0</v>
      </c>
      <c r="FQ97" s="80">
        <f t="shared" si="156"/>
        <v>0</v>
      </c>
      <c r="FR97" s="80">
        <f t="shared" si="156"/>
        <v>0</v>
      </c>
      <c r="FS97" s="80">
        <f t="shared" si="156"/>
        <v>0</v>
      </c>
      <c r="FT97" s="80">
        <f t="shared" si="156"/>
        <v>0</v>
      </c>
      <c r="FU97" s="80">
        <f t="shared" si="156"/>
        <v>0</v>
      </c>
      <c r="FV97" s="80">
        <f t="shared" si="156"/>
        <v>0</v>
      </c>
      <c r="FW97" s="80">
        <f t="shared" si="156"/>
        <v>0</v>
      </c>
      <c r="FX97" s="80">
        <f t="shared" si="156"/>
        <v>0</v>
      </c>
      <c r="FY97" s="80">
        <f t="shared" si="156"/>
        <v>0</v>
      </c>
      <c r="FZ97" s="80">
        <f t="shared" si="156"/>
        <v>0</v>
      </c>
      <c r="GA97" s="80">
        <f t="shared" si="156"/>
        <v>0</v>
      </c>
      <c r="GB97" s="80">
        <f t="shared" si="156"/>
        <v>0</v>
      </c>
      <c r="GC97" s="80">
        <f t="shared" si="156"/>
        <v>0</v>
      </c>
      <c r="GD97" s="80">
        <f t="shared" si="156"/>
        <v>0</v>
      </c>
      <c r="GE97" s="80">
        <f t="shared" si="156"/>
        <v>0</v>
      </c>
      <c r="GF97" s="80">
        <f t="shared" si="156"/>
        <v>0</v>
      </c>
      <c r="GG97" s="80">
        <f t="shared" si="160"/>
        <v>0</v>
      </c>
      <c r="GH97" s="80">
        <f t="shared" si="160"/>
        <v>0</v>
      </c>
      <c r="GI97" s="80">
        <f t="shared" si="160"/>
        <v>0</v>
      </c>
      <c r="GJ97" s="80">
        <f t="shared" si="160"/>
        <v>0</v>
      </c>
      <c r="GK97" s="80">
        <f t="shared" si="160"/>
        <v>0</v>
      </c>
      <c r="GL97" s="80">
        <f t="shared" si="160"/>
        <v>0</v>
      </c>
      <c r="GM97" s="80">
        <f t="shared" si="160"/>
        <v>0</v>
      </c>
      <c r="GN97" s="80">
        <f t="shared" si="160"/>
        <v>0</v>
      </c>
      <c r="GO97" s="80">
        <f t="shared" si="160"/>
        <v>0</v>
      </c>
      <c r="GP97" s="80">
        <f t="shared" si="160"/>
        <v>0</v>
      </c>
      <c r="GQ97" s="80">
        <f t="shared" si="160"/>
        <v>0</v>
      </c>
      <c r="GR97" s="80">
        <f t="shared" si="160"/>
        <v>0</v>
      </c>
      <c r="GS97" s="80">
        <f t="shared" si="160"/>
        <v>0</v>
      </c>
      <c r="GT97" s="80">
        <f t="shared" si="160"/>
        <v>0</v>
      </c>
      <c r="GU97" s="80">
        <f t="shared" si="160"/>
        <v>0</v>
      </c>
      <c r="GV97" s="80">
        <f t="shared" si="146"/>
        <v>0</v>
      </c>
      <c r="GW97" s="80">
        <f t="shared" si="146"/>
        <v>0</v>
      </c>
      <c r="GX97" s="80">
        <f t="shared" si="146"/>
        <v>0</v>
      </c>
      <c r="GY97" s="80">
        <f t="shared" si="146"/>
        <v>0</v>
      </c>
      <c r="GZ97" s="80">
        <f t="shared" si="146"/>
        <v>0</v>
      </c>
      <c r="HA97" s="80">
        <f t="shared" si="146"/>
        <v>0</v>
      </c>
      <c r="HB97" s="80">
        <f t="shared" si="146"/>
        <v>0</v>
      </c>
      <c r="HC97" s="80">
        <f t="shared" si="146"/>
        <v>0</v>
      </c>
      <c r="HD97" s="80">
        <f t="shared" si="146"/>
        <v>0</v>
      </c>
      <c r="HE97" s="80">
        <f t="shared" si="146"/>
        <v>0</v>
      </c>
      <c r="HF97" s="80">
        <f t="shared" si="161"/>
        <v>0</v>
      </c>
      <c r="HG97" s="80">
        <f t="shared" si="161"/>
        <v>0</v>
      </c>
      <c r="HH97" s="80">
        <f t="shared" si="161"/>
        <v>0</v>
      </c>
      <c r="HI97" s="80">
        <f t="shared" si="161"/>
        <v>0</v>
      </c>
      <c r="HJ97" s="80">
        <f t="shared" si="161"/>
        <v>0</v>
      </c>
      <c r="HK97" s="80">
        <f t="shared" si="161"/>
        <v>0</v>
      </c>
      <c r="HL97" s="80">
        <f t="shared" si="161"/>
        <v>0</v>
      </c>
      <c r="HM97" s="80">
        <f t="shared" si="161"/>
        <v>0</v>
      </c>
      <c r="HN97" s="80">
        <f t="shared" si="161"/>
        <v>0</v>
      </c>
      <c r="HO97" s="80">
        <f t="shared" si="161"/>
        <v>0</v>
      </c>
      <c r="HP97" s="80">
        <f t="shared" si="161"/>
        <v>0</v>
      </c>
      <c r="HQ97" s="80">
        <f t="shared" si="161"/>
        <v>0</v>
      </c>
      <c r="HR97" s="80">
        <f t="shared" si="161"/>
        <v>0</v>
      </c>
      <c r="HS97" s="80">
        <f t="shared" si="161"/>
        <v>0</v>
      </c>
      <c r="HT97" s="80">
        <f t="shared" si="161"/>
        <v>0</v>
      </c>
      <c r="HU97" s="80">
        <f t="shared" si="161"/>
        <v>0</v>
      </c>
      <c r="HV97" s="80">
        <f t="shared" si="163"/>
        <v>0</v>
      </c>
      <c r="HW97" s="80">
        <f t="shared" si="163"/>
        <v>0</v>
      </c>
      <c r="HX97" s="80">
        <f t="shared" si="163"/>
        <v>0</v>
      </c>
      <c r="HY97" s="80">
        <f t="shared" si="163"/>
        <v>0</v>
      </c>
      <c r="HZ97" s="80">
        <f t="shared" si="163"/>
        <v>0</v>
      </c>
      <c r="IA97" s="80">
        <f t="shared" si="163"/>
        <v>0</v>
      </c>
      <c r="IB97" s="80">
        <f t="shared" si="163"/>
        <v>0</v>
      </c>
      <c r="IC97" s="80">
        <f t="shared" si="163"/>
        <v>0</v>
      </c>
      <c r="ID97" s="80">
        <f t="shared" si="163"/>
        <v>0</v>
      </c>
      <c r="IE97" s="80">
        <f t="shared" si="163"/>
        <v>0</v>
      </c>
      <c r="IF97" s="80">
        <f t="shared" si="163"/>
        <v>0</v>
      </c>
      <c r="IG97" s="80">
        <f t="shared" si="163"/>
        <v>0</v>
      </c>
      <c r="IH97" s="80">
        <f t="shared" si="163"/>
        <v>0</v>
      </c>
      <c r="II97" s="80">
        <f t="shared" si="163"/>
        <v>0</v>
      </c>
      <c r="IJ97" s="80">
        <f t="shared" si="163"/>
        <v>0</v>
      </c>
      <c r="IK97" s="80">
        <f t="shared" si="163"/>
        <v>0</v>
      </c>
      <c r="IL97" s="80">
        <f t="shared" si="167"/>
        <v>0</v>
      </c>
      <c r="IM97" s="80">
        <f t="shared" si="167"/>
        <v>0</v>
      </c>
      <c r="IN97" s="80">
        <f t="shared" si="167"/>
        <v>0</v>
      </c>
      <c r="IO97" s="80">
        <f t="shared" si="167"/>
        <v>0</v>
      </c>
      <c r="IP97" s="80">
        <f t="shared" si="167"/>
        <v>0</v>
      </c>
      <c r="IQ97" s="80">
        <f t="shared" si="167"/>
        <v>0</v>
      </c>
      <c r="IR97" s="80">
        <f t="shared" si="167"/>
        <v>0</v>
      </c>
      <c r="IS97" s="80">
        <f t="shared" si="167"/>
        <v>0</v>
      </c>
      <c r="IT97" s="80">
        <f t="shared" si="167"/>
        <v>0</v>
      </c>
      <c r="IU97" s="80">
        <f t="shared" si="167"/>
        <v>0</v>
      </c>
      <c r="IV97" s="80">
        <f t="shared" si="167"/>
        <v>0</v>
      </c>
      <c r="IW97" s="80">
        <f t="shared" si="167"/>
        <v>0</v>
      </c>
      <c r="IX97" s="80">
        <f t="shared" si="167"/>
        <v>0</v>
      </c>
      <c r="IY97" s="80">
        <f t="shared" si="167"/>
        <v>0</v>
      </c>
      <c r="IZ97" s="80">
        <f t="shared" si="167"/>
        <v>0</v>
      </c>
      <c r="JA97" s="80">
        <f t="shared" si="167"/>
        <v>0</v>
      </c>
      <c r="JB97" s="80">
        <f t="shared" si="167"/>
        <v>0</v>
      </c>
      <c r="JC97" s="80">
        <f t="shared" si="167"/>
        <v>0</v>
      </c>
      <c r="JD97" s="80">
        <f t="shared" si="167"/>
        <v>0</v>
      </c>
      <c r="JE97" s="80">
        <f t="shared" si="167"/>
        <v>0</v>
      </c>
      <c r="JF97" s="80">
        <f t="shared" si="167"/>
        <v>0</v>
      </c>
      <c r="JG97" s="80">
        <f t="shared" si="165"/>
        <v>0</v>
      </c>
      <c r="JH97" s="80">
        <f t="shared" si="165"/>
        <v>0</v>
      </c>
      <c r="JI97" s="80">
        <f t="shared" si="165"/>
        <v>0</v>
      </c>
    </row>
    <row r="98" spans="5:269" x14ac:dyDescent="0.25">
      <c r="E98">
        <f t="shared" si="134"/>
        <v>94</v>
      </c>
      <c r="F98">
        <f t="shared" si="124"/>
        <v>0</v>
      </c>
      <c r="G98">
        <f t="shared" si="135"/>
        <v>156</v>
      </c>
      <c r="H98" s="86">
        <f t="shared" si="125"/>
        <v>1</v>
      </c>
      <c r="I98" s="80">
        <f t="shared" si="126"/>
        <v>0</v>
      </c>
      <c r="J98" s="80">
        <f t="shared" si="140"/>
        <v>0</v>
      </c>
      <c r="K98">
        <f t="shared" si="127"/>
        <v>98</v>
      </c>
      <c r="L98">
        <f t="shared" si="128"/>
        <v>242</v>
      </c>
      <c r="M98">
        <f t="shared" si="136"/>
        <v>48611</v>
      </c>
      <c r="O98" s="80">
        <f t="shared" si="152"/>
        <v>0</v>
      </c>
      <c r="P98" s="80">
        <f t="shared" si="152"/>
        <v>0</v>
      </c>
      <c r="Q98" s="80">
        <f t="shared" si="152"/>
        <v>0</v>
      </c>
      <c r="R98" s="80">
        <f t="shared" si="152"/>
        <v>0</v>
      </c>
      <c r="S98" s="80">
        <f t="shared" si="152"/>
        <v>0</v>
      </c>
      <c r="T98" s="80">
        <f t="shared" si="152"/>
        <v>0</v>
      </c>
      <c r="U98" s="80">
        <f t="shared" si="152"/>
        <v>0</v>
      </c>
      <c r="V98" s="80">
        <f t="shared" si="152"/>
        <v>0</v>
      </c>
      <c r="W98" s="80">
        <f t="shared" si="152"/>
        <v>0</v>
      </c>
      <c r="X98" s="80">
        <f t="shared" si="152"/>
        <v>0</v>
      </c>
      <c r="Y98" s="80">
        <f t="shared" si="152"/>
        <v>0</v>
      </c>
      <c r="Z98" s="80">
        <f t="shared" si="152"/>
        <v>0</v>
      </c>
      <c r="AA98" s="80">
        <f t="shared" si="152"/>
        <v>0</v>
      </c>
      <c r="AB98" s="80">
        <f t="shared" si="152"/>
        <v>0</v>
      </c>
      <c r="AC98" s="80">
        <f t="shared" si="152"/>
        <v>0</v>
      </c>
      <c r="AD98" s="80">
        <f t="shared" si="152"/>
        <v>0</v>
      </c>
      <c r="AE98" s="80">
        <f t="shared" si="166"/>
        <v>0</v>
      </c>
      <c r="AF98" s="80">
        <f t="shared" si="166"/>
        <v>0</v>
      </c>
      <c r="AG98" s="80">
        <f t="shared" si="166"/>
        <v>0</v>
      </c>
      <c r="AH98" s="80">
        <f t="shared" si="166"/>
        <v>0</v>
      </c>
      <c r="AI98" s="80">
        <f t="shared" si="166"/>
        <v>0</v>
      </c>
      <c r="AJ98" s="80">
        <f t="shared" si="166"/>
        <v>0</v>
      </c>
      <c r="AK98" s="80">
        <f t="shared" si="166"/>
        <v>0</v>
      </c>
      <c r="AL98" s="80">
        <f t="shared" si="166"/>
        <v>0</v>
      </c>
      <c r="AM98" s="80">
        <f t="shared" si="166"/>
        <v>0</v>
      </c>
      <c r="AN98" s="80">
        <f t="shared" si="166"/>
        <v>0</v>
      </c>
      <c r="AO98" s="80">
        <f t="shared" si="166"/>
        <v>0</v>
      </c>
      <c r="AP98" s="80">
        <f t="shared" si="166"/>
        <v>0</v>
      </c>
      <c r="AQ98" s="80">
        <f t="shared" si="166"/>
        <v>0</v>
      </c>
      <c r="AR98" s="80">
        <f t="shared" si="166"/>
        <v>0</v>
      </c>
      <c r="AS98" s="80">
        <f t="shared" si="166"/>
        <v>0</v>
      </c>
      <c r="AT98" s="80">
        <f t="shared" si="166"/>
        <v>0</v>
      </c>
      <c r="AU98" s="80">
        <f t="shared" si="158"/>
        <v>0</v>
      </c>
      <c r="AV98" s="80">
        <f t="shared" si="158"/>
        <v>0</v>
      </c>
      <c r="AW98" s="80">
        <f t="shared" si="158"/>
        <v>0</v>
      </c>
      <c r="AX98" s="80">
        <f t="shared" si="158"/>
        <v>0</v>
      </c>
      <c r="AY98" s="80">
        <f t="shared" si="158"/>
        <v>0</v>
      </c>
      <c r="AZ98" s="80">
        <f t="shared" si="158"/>
        <v>0</v>
      </c>
      <c r="BA98" s="80">
        <f t="shared" si="158"/>
        <v>0</v>
      </c>
      <c r="BB98" s="80">
        <f t="shared" si="158"/>
        <v>0</v>
      </c>
      <c r="BC98" s="80">
        <f t="shared" si="158"/>
        <v>0</v>
      </c>
      <c r="BD98" s="80">
        <f t="shared" si="158"/>
        <v>0</v>
      </c>
      <c r="BE98" s="80">
        <f t="shared" si="158"/>
        <v>0</v>
      </c>
      <c r="BF98" s="80">
        <f t="shared" si="158"/>
        <v>0</v>
      </c>
      <c r="BG98" s="80">
        <f t="shared" si="158"/>
        <v>0</v>
      </c>
      <c r="BH98" s="80">
        <f t="shared" si="158"/>
        <v>0</v>
      </c>
      <c r="BI98" s="80">
        <f t="shared" si="158"/>
        <v>0</v>
      </c>
      <c r="BJ98" s="80">
        <f t="shared" si="158"/>
        <v>0</v>
      </c>
      <c r="BK98" s="80">
        <f t="shared" si="159"/>
        <v>0</v>
      </c>
      <c r="BL98" s="80">
        <f t="shared" si="159"/>
        <v>0</v>
      </c>
      <c r="BM98" s="80">
        <f t="shared" si="159"/>
        <v>0</v>
      </c>
      <c r="BN98" s="80">
        <f t="shared" si="159"/>
        <v>0</v>
      </c>
      <c r="BO98" s="80">
        <f t="shared" si="159"/>
        <v>0</v>
      </c>
      <c r="BP98" s="80">
        <f t="shared" si="159"/>
        <v>0</v>
      </c>
      <c r="BQ98" s="80">
        <f t="shared" si="159"/>
        <v>0</v>
      </c>
      <c r="BR98" s="80">
        <f t="shared" si="159"/>
        <v>0</v>
      </c>
      <c r="BS98" s="80">
        <f t="shared" si="159"/>
        <v>0</v>
      </c>
      <c r="BT98" s="80">
        <f t="shared" si="159"/>
        <v>0</v>
      </c>
      <c r="BU98" s="80">
        <f t="shared" si="159"/>
        <v>0</v>
      </c>
      <c r="BV98" s="80">
        <f t="shared" si="159"/>
        <v>0</v>
      </c>
      <c r="BW98" s="80">
        <f t="shared" si="159"/>
        <v>0</v>
      </c>
      <c r="BX98" s="80">
        <f t="shared" si="159"/>
        <v>0</v>
      </c>
      <c r="BY98" s="80">
        <f t="shared" si="159"/>
        <v>0</v>
      </c>
      <c r="BZ98" s="80">
        <f t="shared" si="159"/>
        <v>0</v>
      </c>
      <c r="CA98" s="80">
        <f t="shared" si="154"/>
        <v>0</v>
      </c>
      <c r="CB98" s="80">
        <f t="shared" si="154"/>
        <v>0</v>
      </c>
      <c r="CC98" s="80">
        <f t="shared" si="154"/>
        <v>0</v>
      </c>
      <c r="CD98" s="80">
        <f t="shared" si="154"/>
        <v>0</v>
      </c>
      <c r="CE98" s="80">
        <f t="shared" si="154"/>
        <v>0</v>
      </c>
      <c r="CF98" s="80">
        <f t="shared" si="154"/>
        <v>0</v>
      </c>
      <c r="CG98" s="80">
        <f t="shared" si="154"/>
        <v>0</v>
      </c>
      <c r="CH98" s="80">
        <f t="shared" si="154"/>
        <v>0</v>
      </c>
      <c r="CI98" s="80">
        <f t="shared" si="154"/>
        <v>0</v>
      </c>
      <c r="CJ98" s="80">
        <f t="shared" si="154"/>
        <v>0</v>
      </c>
      <c r="CK98" s="80">
        <f t="shared" si="154"/>
        <v>0</v>
      </c>
      <c r="CL98" s="80">
        <f t="shared" si="154"/>
        <v>0</v>
      </c>
      <c r="CM98" s="80">
        <f t="shared" si="154"/>
        <v>0</v>
      </c>
      <c r="CN98" s="80">
        <f t="shared" si="154"/>
        <v>0</v>
      </c>
      <c r="CO98" s="80">
        <f t="shared" si="154"/>
        <v>0</v>
      </c>
      <c r="CP98" s="80">
        <f t="shared" si="148"/>
        <v>0</v>
      </c>
      <c r="CQ98" s="80">
        <f t="shared" si="148"/>
        <v>0</v>
      </c>
      <c r="CR98" s="80">
        <f t="shared" si="148"/>
        <v>0</v>
      </c>
      <c r="CS98" s="80">
        <f t="shared" si="148"/>
        <v>0</v>
      </c>
      <c r="CT98" s="80">
        <f t="shared" si="148"/>
        <v>0</v>
      </c>
      <c r="CU98" s="80">
        <f t="shared" si="148"/>
        <v>0</v>
      </c>
      <c r="CV98" s="80">
        <f t="shared" si="148"/>
        <v>0</v>
      </c>
      <c r="CW98" s="80">
        <f t="shared" si="148"/>
        <v>0</v>
      </c>
      <c r="CX98" s="80">
        <f t="shared" si="148"/>
        <v>0</v>
      </c>
      <c r="CY98" s="80">
        <f t="shared" si="148"/>
        <v>0</v>
      </c>
      <c r="CZ98" s="80">
        <f t="shared" si="148"/>
        <v>0</v>
      </c>
      <c r="DA98" s="80">
        <f t="shared" si="148"/>
        <v>0</v>
      </c>
      <c r="DB98" s="80">
        <f t="shared" si="148"/>
        <v>0</v>
      </c>
      <c r="DC98" s="80">
        <f t="shared" si="148"/>
        <v>0</v>
      </c>
      <c r="DD98" s="80">
        <f t="shared" si="148"/>
        <v>0</v>
      </c>
      <c r="DE98" s="80">
        <f t="shared" si="148"/>
        <v>0</v>
      </c>
      <c r="DF98" s="80">
        <f t="shared" si="155"/>
        <v>0</v>
      </c>
      <c r="DG98" s="80">
        <f t="shared" si="155"/>
        <v>0</v>
      </c>
      <c r="DH98" s="80">
        <f t="shared" si="155"/>
        <v>0</v>
      </c>
      <c r="DI98" s="80">
        <f t="shared" si="155"/>
        <v>0</v>
      </c>
      <c r="DJ98" s="80">
        <f t="shared" si="155"/>
        <v>0</v>
      </c>
      <c r="DK98" s="80">
        <f t="shared" si="155"/>
        <v>0</v>
      </c>
      <c r="DL98" s="80">
        <f t="shared" si="155"/>
        <v>0</v>
      </c>
      <c r="DM98" s="80">
        <f t="shared" si="155"/>
        <v>0</v>
      </c>
      <c r="DN98" s="80">
        <f t="shared" si="155"/>
        <v>0</v>
      </c>
      <c r="DO98" s="80">
        <f t="shared" si="155"/>
        <v>0</v>
      </c>
      <c r="DP98" s="80">
        <f t="shared" si="155"/>
        <v>0</v>
      </c>
      <c r="DQ98" s="80">
        <f t="shared" si="155"/>
        <v>0</v>
      </c>
      <c r="DR98" s="80">
        <f t="shared" si="155"/>
        <v>0</v>
      </c>
      <c r="DS98" s="80">
        <f t="shared" si="155"/>
        <v>0</v>
      </c>
      <c r="DT98" s="80">
        <f t="shared" si="155"/>
        <v>0</v>
      </c>
      <c r="DU98" s="80">
        <f t="shared" si="155"/>
        <v>0</v>
      </c>
      <c r="DV98" s="80">
        <f t="shared" si="149"/>
        <v>0</v>
      </c>
      <c r="DW98" s="80">
        <f t="shared" si="149"/>
        <v>0</v>
      </c>
      <c r="DX98" s="80">
        <f t="shared" si="149"/>
        <v>0</v>
      </c>
      <c r="DY98" s="80">
        <f t="shared" si="149"/>
        <v>0</v>
      </c>
      <c r="DZ98" s="80">
        <f t="shared" si="149"/>
        <v>0</v>
      </c>
      <c r="EA98" s="80">
        <f t="shared" si="149"/>
        <v>0</v>
      </c>
      <c r="EB98" s="80">
        <f t="shared" si="149"/>
        <v>0</v>
      </c>
      <c r="EC98" s="80">
        <f t="shared" si="149"/>
        <v>0</v>
      </c>
      <c r="ED98" s="80">
        <f t="shared" si="149"/>
        <v>0</v>
      </c>
      <c r="EE98" s="80">
        <f t="shared" si="149"/>
        <v>0</v>
      </c>
      <c r="EF98" s="80">
        <f t="shared" si="149"/>
        <v>0</v>
      </c>
      <c r="EG98" s="80">
        <f t="shared" si="149"/>
        <v>0</v>
      </c>
      <c r="EH98" s="80">
        <f t="shared" si="149"/>
        <v>0</v>
      </c>
      <c r="EI98" s="80">
        <f t="shared" si="149"/>
        <v>0</v>
      </c>
      <c r="EJ98" s="80">
        <f t="shared" si="149"/>
        <v>0</v>
      </c>
      <c r="EK98" s="80">
        <f t="shared" si="150"/>
        <v>0</v>
      </c>
      <c r="EL98" s="80">
        <f t="shared" si="150"/>
        <v>0</v>
      </c>
      <c r="EM98" s="80">
        <f t="shared" si="150"/>
        <v>0</v>
      </c>
      <c r="EN98" s="80">
        <f t="shared" si="150"/>
        <v>0</v>
      </c>
      <c r="EO98" s="80">
        <f t="shared" si="150"/>
        <v>0</v>
      </c>
      <c r="EP98" s="80">
        <f t="shared" si="150"/>
        <v>0</v>
      </c>
      <c r="EQ98" s="80">
        <f t="shared" si="150"/>
        <v>0</v>
      </c>
      <c r="ER98" s="80">
        <f t="shared" si="150"/>
        <v>0</v>
      </c>
      <c r="ES98" s="80">
        <f t="shared" si="150"/>
        <v>0</v>
      </c>
      <c r="ET98" s="80">
        <f t="shared" si="150"/>
        <v>0</v>
      </c>
      <c r="EU98" s="80">
        <f t="shared" si="150"/>
        <v>0</v>
      </c>
      <c r="EV98" s="80">
        <f t="shared" si="150"/>
        <v>0</v>
      </c>
      <c r="EW98" s="80">
        <f t="shared" si="150"/>
        <v>0</v>
      </c>
      <c r="EX98" s="80">
        <f t="shared" si="150"/>
        <v>0</v>
      </c>
      <c r="EY98" s="80">
        <f t="shared" si="150"/>
        <v>0</v>
      </c>
      <c r="EZ98" s="80">
        <f t="shared" si="150"/>
        <v>0</v>
      </c>
      <c r="FA98" s="80">
        <f t="shared" si="151"/>
        <v>0</v>
      </c>
      <c r="FB98" s="80">
        <f t="shared" si="151"/>
        <v>0</v>
      </c>
      <c r="FC98" s="80">
        <f t="shared" si="151"/>
        <v>0</v>
      </c>
      <c r="FD98" s="80">
        <f t="shared" si="151"/>
        <v>0</v>
      </c>
      <c r="FE98" s="80">
        <f t="shared" si="151"/>
        <v>0</v>
      </c>
      <c r="FF98" s="80">
        <f t="shared" si="151"/>
        <v>0</v>
      </c>
      <c r="FG98" s="80">
        <f t="shared" si="151"/>
        <v>0</v>
      </c>
      <c r="FH98" s="80">
        <f t="shared" si="151"/>
        <v>0</v>
      </c>
      <c r="FI98" s="80">
        <f t="shared" si="151"/>
        <v>0</v>
      </c>
      <c r="FJ98" s="80">
        <f t="shared" si="151"/>
        <v>0</v>
      </c>
      <c r="FK98" s="80">
        <f t="shared" si="151"/>
        <v>0</v>
      </c>
      <c r="FL98" s="80">
        <f t="shared" si="151"/>
        <v>0</v>
      </c>
      <c r="FM98" s="80">
        <f t="shared" si="151"/>
        <v>0</v>
      </c>
      <c r="FN98" s="80">
        <f t="shared" si="151"/>
        <v>0</v>
      </c>
      <c r="FO98" s="80">
        <f t="shared" si="151"/>
        <v>0</v>
      </c>
      <c r="FP98" s="80">
        <f t="shared" si="151"/>
        <v>0</v>
      </c>
      <c r="FQ98" s="80">
        <f t="shared" si="156"/>
        <v>0</v>
      </c>
      <c r="FR98" s="80">
        <f t="shared" si="156"/>
        <v>0</v>
      </c>
      <c r="FS98" s="80">
        <f t="shared" si="156"/>
        <v>0</v>
      </c>
      <c r="FT98" s="80">
        <f t="shared" si="156"/>
        <v>0</v>
      </c>
      <c r="FU98" s="80">
        <f t="shared" si="156"/>
        <v>0</v>
      </c>
      <c r="FV98" s="80">
        <f t="shared" si="156"/>
        <v>0</v>
      </c>
      <c r="FW98" s="80">
        <f t="shared" si="156"/>
        <v>0</v>
      </c>
      <c r="FX98" s="80">
        <f t="shared" si="156"/>
        <v>0</v>
      </c>
      <c r="FY98" s="80">
        <f t="shared" si="156"/>
        <v>0</v>
      </c>
      <c r="FZ98" s="80">
        <f t="shared" si="156"/>
        <v>0</v>
      </c>
      <c r="GA98" s="80">
        <f t="shared" si="156"/>
        <v>0</v>
      </c>
      <c r="GB98" s="80">
        <f t="shared" si="156"/>
        <v>0</v>
      </c>
      <c r="GC98" s="80">
        <f t="shared" si="156"/>
        <v>0</v>
      </c>
      <c r="GD98" s="80">
        <f t="shared" si="156"/>
        <v>0</v>
      </c>
      <c r="GE98" s="80">
        <f t="shared" si="156"/>
        <v>0</v>
      </c>
      <c r="GF98" s="80">
        <f t="shared" si="156"/>
        <v>0</v>
      </c>
      <c r="GG98" s="80">
        <f t="shared" si="160"/>
        <v>0</v>
      </c>
      <c r="GH98" s="80">
        <f t="shared" si="160"/>
        <v>0</v>
      </c>
      <c r="GI98" s="80">
        <f t="shared" si="160"/>
        <v>0</v>
      </c>
      <c r="GJ98" s="80">
        <f t="shared" si="160"/>
        <v>0</v>
      </c>
      <c r="GK98" s="80">
        <f t="shared" si="160"/>
        <v>0</v>
      </c>
      <c r="GL98" s="80">
        <f t="shared" si="160"/>
        <v>0</v>
      </c>
      <c r="GM98" s="80">
        <f t="shared" si="160"/>
        <v>0</v>
      </c>
      <c r="GN98" s="80">
        <f t="shared" si="160"/>
        <v>0</v>
      </c>
      <c r="GO98" s="80">
        <f t="shared" si="160"/>
        <v>0</v>
      </c>
      <c r="GP98" s="80">
        <f t="shared" si="160"/>
        <v>0</v>
      </c>
      <c r="GQ98" s="80">
        <f t="shared" si="160"/>
        <v>0</v>
      </c>
      <c r="GR98" s="80">
        <f t="shared" si="160"/>
        <v>0</v>
      </c>
      <c r="GS98" s="80">
        <f t="shared" si="160"/>
        <v>0</v>
      </c>
      <c r="GT98" s="80">
        <f t="shared" si="160"/>
        <v>0</v>
      </c>
      <c r="GU98" s="80">
        <f t="shared" si="160"/>
        <v>0</v>
      </c>
      <c r="GV98" s="80">
        <f t="shared" si="146"/>
        <v>0</v>
      </c>
      <c r="GW98" s="80">
        <f t="shared" si="146"/>
        <v>0</v>
      </c>
      <c r="GX98" s="80">
        <f t="shared" si="146"/>
        <v>0</v>
      </c>
      <c r="GY98" s="80">
        <f t="shared" si="146"/>
        <v>0</v>
      </c>
      <c r="GZ98" s="80">
        <f t="shared" si="146"/>
        <v>0</v>
      </c>
      <c r="HA98" s="80">
        <f t="shared" si="146"/>
        <v>0</v>
      </c>
      <c r="HB98" s="80">
        <f t="shared" si="146"/>
        <v>0</v>
      </c>
      <c r="HC98" s="80">
        <f t="shared" si="146"/>
        <v>0</v>
      </c>
      <c r="HD98" s="80">
        <f t="shared" si="146"/>
        <v>0</v>
      </c>
      <c r="HE98" s="80">
        <f t="shared" si="146"/>
        <v>0</v>
      </c>
      <c r="HF98" s="80">
        <f t="shared" si="161"/>
        <v>0</v>
      </c>
      <c r="HG98" s="80">
        <f t="shared" si="161"/>
        <v>0</v>
      </c>
      <c r="HH98" s="80">
        <f t="shared" si="161"/>
        <v>0</v>
      </c>
      <c r="HI98" s="80">
        <f t="shared" si="161"/>
        <v>0</v>
      </c>
      <c r="HJ98" s="80">
        <f t="shared" si="161"/>
        <v>0</v>
      </c>
      <c r="HK98" s="80">
        <f t="shared" si="161"/>
        <v>0</v>
      </c>
      <c r="HL98" s="80">
        <f t="shared" si="161"/>
        <v>0</v>
      </c>
      <c r="HM98" s="80">
        <f t="shared" si="161"/>
        <v>0</v>
      </c>
      <c r="HN98" s="80">
        <f t="shared" si="161"/>
        <v>0</v>
      </c>
      <c r="HO98" s="80">
        <f t="shared" si="161"/>
        <v>0</v>
      </c>
      <c r="HP98" s="80">
        <f t="shared" si="161"/>
        <v>0</v>
      </c>
      <c r="HQ98" s="80">
        <f t="shared" si="161"/>
        <v>0</v>
      </c>
      <c r="HR98" s="80">
        <f t="shared" si="161"/>
        <v>0</v>
      </c>
      <c r="HS98" s="80">
        <f t="shared" si="161"/>
        <v>0</v>
      </c>
      <c r="HT98" s="80">
        <f t="shared" si="161"/>
        <v>0</v>
      </c>
      <c r="HU98" s="80">
        <f t="shared" si="161"/>
        <v>0</v>
      </c>
      <c r="HV98" s="80">
        <f t="shared" si="163"/>
        <v>0</v>
      </c>
      <c r="HW98" s="80">
        <f t="shared" si="163"/>
        <v>0</v>
      </c>
      <c r="HX98" s="80">
        <f t="shared" si="163"/>
        <v>0</v>
      </c>
      <c r="HY98" s="80">
        <f t="shared" si="163"/>
        <v>0</v>
      </c>
      <c r="HZ98" s="80">
        <f t="shared" si="163"/>
        <v>0</v>
      </c>
      <c r="IA98" s="80">
        <f t="shared" si="163"/>
        <v>0</v>
      </c>
      <c r="IB98" s="80">
        <f t="shared" si="163"/>
        <v>0</v>
      </c>
      <c r="IC98" s="80">
        <f t="shared" si="163"/>
        <v>0</v>
      </c>
      <c r="ID98" s="80">
        <f t="shared" si="163"/>
        <v>0</v>
      </c>
      <c r="IE98" s="80">
        <f t="shared" si="163"/>
        <v>0</v>
      </c>
      <c r="IF98" s="80">
        <f t="shared" si="163"/>
        <v>0</v>
      </c>
      <c r="IG98" s="80">
        <f t="shared" si="163"/>
        <v>0</v>
      </c>
      <c r="IH98" s="80">
        <f t="shared" si="163"/>
        <v>0</v>
      </c>
      <c r="II98" s="80">
        <f t="shared" si="163"/>
        <v>0</v>
      </c>
      <c r="IJ98" s="80">
        <f t="shared" si="163"/>
        <v>0</v>
      </c>
      <c r="IK98" s="80">
        <f t="shared" si="163"/>
        <v>0</v>
      </c>
      <c r="IL98" s="80">
        <f t="shared" si="167"/>
        <v>0</v>
      </c>
      <c r="IM98" s="80">
        <f t="shared" si="167"/>
        <v>0</v>
      </c>
      <c r="IN98" s="80">
        <f t="shared" si="167"/>
        <v>0</v>
      </c>
      <c r="IO98" s="80">
        <f t="shared" si="167"/>
        <v>0</v>
      </c>
      <c r="IP98" s="80">
        <f t="shared" si="167"/>
        <v>0</v>
      </c>
      <c r="IQ98" s="80">
        <f t="shared" si="167"/>
        <v>0</v>
      </c>
      <c r="IR98" s="80">
        <f t="shared" si="167"/>
        <v>0</v>
      </c>
      <c r="IS98" s="80">
        <f t="shared" si="167"/>
        <v>0</v>
      </c>
      <c r="IT98" s="80">
        <f t="shared" si="167"/>
        <v>0</v>
      </c>
      <c r="IU98" s="80">
        <f t="shared" si="167"/>
        <v>0</v>
      </c>
      <c r="IV98" s="80">
        <f t="shared" si="167"/>
        <v>0</v>
      </c>
      <c r="IW98" s="80">
        <f t="shared" si="167"/>
        <v>0</v>
      </c>
      <c r="IX98" s="80">
        <f t="shared" si="167"/>
        <v>0</v>
      </c>
      <c r="IY98" s="80">
        <f t="shared" si="167"/>
        <v>0</v>
      </c>
      <c r="IZ98" s="80">
        <f t="shared" si="167"/>
        <v>0</v>
      </c>
      <c r="JA98" s="80">
        <f t="shared" si="167"/>
        <v>0</v>
      </c>
      <c r="JB98" s="80">
        <f t="shared" si="167"/>
        <v>0</v>
      </c>
      <c r="JC98" s="80">
        <f t="shared" si="167"/>
        <v>0</v>
      </c>
      <c r="JD98" s="80">
        <f t="shared" si="167"/>
        <v>0</v>
      </c>
      <c r="JE98" s="80">
        <f t="shared" si="167"/>
        <v>0</v>
      </c>
      <c r="JF98" s="80">
        <f t="shared" si="167"/>
        <v>0</v>
      </c>
      <c r="JG98" s="80">
        <f t="shared" si="165"/>
        <v>0</v>
      </c>
      <c r="JH98" s="80">
        <f t="shared" si="165"/>
        <v>0</v>
      </c>
      <c r="JI98" s="80">
        <f t="shared" si="165"/>
        <v>0</v>
      </c>
    </row>
    <row r="99" spans="5:269" x14ac:dyDescent="0.25">
      <c r="E99">
        <f t="shared" si="134"/>
        <v>95</v>
      </c>
      <c r="F99">
        <f t="shared" si="124"/>
        <v>0</v>
      </c>
      <c r="G99">
        <f t="shared" si="135"/>
        <v>156</v>
      </c>
      <c r="H99" s="86">
        <f t="shared" si="125"/>
        <v>1</v>
      </c>
      <c r="I99" s="80">
        <f t="shared" si="126"/>
        <v>0</v>
      </c>
      <c r="J99" s="80">
        <f t="shared" si="140"/>
        <v>0</v>
      </c>
      <c r="K99">
        <f t="shared" si="127"/>
        <v>99</v>
      </c>
      <c r="L99">
        <f t="shared" si="128"/>
        <v>243</v>
      </c>
      <c r="M99">
        <f t="shared" si="136"/>
        <v>48639</v>
      </c>
      <c r="O99" s="80">
        <f t="shared" si="152"/>
        <v>0</v>
      </c>
      <c r="P99" s="80">
        <f t="shared" si="152"/>
        <v>0</v>
      </c>
      <c r="Q99" s="80">
        <f t="shared" si="152"/>
        <v>0</v>
      </c>
      <c r="R99" s="80">
        <f t="shared" si="152"/>
        <v>0</v>
      </c>
      <c r="S99" s="80">
        <f t="shared" si="152"/>
        <v>0</v>
      </c>
      <c r="T99" s="80">
        <f t="shared" si="152"/>
        <v>0</v>
      </c>
      <c r="U99" s="80">
        <f t="shared" si="152"/>
        <v>0</v>
      </c>
      <c r="V99" s="80">
        <f t="shared" si="152"/>
        <v>0</v>
      </c>
      <c r="W99" s="80">
        <f t="shared" si="152"/>
        <v>0</v>
      </c>
      <c r="X99" s="80">
        <f t="shared" si="152"/>
        <v>0</v>
      </c>
      <c r="Y99" s="80">
        <f t="shared" si="152"/>
        <v>0</v>
      </c>
      <c r="Z99" s="80">
        <f t="shared" si="152"/>
        <v>0</v>
      </c>
      <c r="AA99" s="80">
        <f t="shared" si="152"/>
        <v>0</v>
      </c>
      <c r="AB99" s="80">
        <f t="shared" si="152"/>
        <v>0</v>
      </c>
      <c r="AC99" s="80">
        <f t="shared" si="152"/>
        <v>0</v>
      </c>
      <c r="AD99" s="80">
        <f t="shared" si="152"/>
        <v>0</v>
      </c>
      <c r="AE99" s="80">
        <f t="shared" si="166"/>
        <v>0</v>
      </c>
      <c r="AF99" s="80">
        <f t="shared" si="166"/>
        <v>0</v>
      </c>
      <c r="AG99" s="80">
        <f t="shared" si="166"/>
        <v>0</v>
      </c>
      <c r="AH99" s="80">
        <f t="shared" si="166"/>
        <v>0</v>
      </c>
      <c r="AI99" s="80">
        <f t="shared" si="166"/>
        <v>0</v>
      </c>
      <c r="AJ99" s="80">
        <f t="shared" si="166"/>
        <v>0</v>
      </c>
      <c r="AK99" s="80">
        <f t="shared" si="166"/>
        <v>0</v>
      </c>
      <c r="AL99" s="80">
        <f t="shared" si="166"/>
        <v>0</v>
      </c>
      <c r="AM99" s="80">
        <f t="shared" si="166"/>
        <v>0</v>
      </c>
      <c r="AN99" s="80">
        <f t="shared" si="166"/>
        <v>0</v>
      </c>
      <c r="AO99" s="80">
        <f t="shared" si="166"/>
        <v>0</v>
      </c>
      <c r="AP99" s="80">
        <f t="shared" si="166"/>
        <v>0</v>
      </c>
      <c r="AQ99" s="80">
        <f t="shared" si="166"/>
        <v>0</v>
      </c>
      <c r="AR99" s="80">
        <f t="shared" si="166"/>
        <v>0</v>
      </c>
      <c r="AS99" s="80">
        <f t="shared" si="166"/>
        <v>0</v>
      </c>
      <c r="AT99" s="80">
        <f t="shared" si="166"/>
        <v>0</v>
      </c>
      <c r="AU99" s="80">
        <f t="shared" si="158"/>
        <v>0</v>
      </c>
      <c r="AV99" s="80">
        <f t="shared" si="158"/>
        <v>0</v>
      </c>
      <c r="AW99" s="80">
        <f t="shared" si="158"/>
        <v>0</v>
      </c>
      <c r="AX99" s="80">
        <f t="shared" si="158"/>
        <v>0</v>
      </c>
      <c r="AY99" s="80">
        <f t="shared" si="158"/>
        <v>0</v>
      </c>
      <c r="AZ99" s="80">
        <f t="shared" si="158"/>
        <v>0</v>
      </c>
      <c r="BA99" s="80">
        <f t="shared" si="158"/>
        <v>0</v>
      </c>
      <c r="BB99" s="80">
        <f t="shared" si="158"/>
        <v>0</v>
      </c>
      <c r="BC99" s="80">
        <f t="shared" si="158"/>
        <v>0</v>
      </c>
      <c r="BD99" s="80">
        <f t="shared" si="158"/>
        <v>0</v>
      </c>
      <c r="BE99" s="80">
        <f t="shared" si="158"/>
        <v>0</v>
      </c>
      <c r="BF99" s="80">
        <f t="shared" si="158"/>
        <v>0</v>
      </c>
      <c r="BG99" s="80">
        <f t="shared" si="158"/>
        <v>0</v>
      </c>
      <c r="BH99" s="80">
        <f t="shared" si="158"/>
        <v>0</v>
      </c>
      <c r="BI99" s="80">
        <f t="shared" si="158"/>
        <v>0</v>
      </c>
      <c r="BJ99" s="80">
        <f t="shared" si="158"/>
        <v>0</v>
      </c>
      <c r="BK99" s="80">
        <f t="shared" si="159"/>
        <v>0</v>
      </c>
      <c r="BL99" s="80">
        <f t="shared" si="159"/>
        <v>0</v>
      </c>
      <c r="BM99" s="80">
        <f t="shared" si="159"/>
        <v>0</v>
      </c>
      <c r="BN99" s="80">
        <f t="shared" si="159"/>
        <v>0</v>
      </c>
      <c r="BO99" s="80">
        <f t="shared" si="159"/>
        <v>0</v>
      </c>
      <c r="BP99" s="80">
        <f t="shared" si="159"/>
        <v>0</v>
      </c>
      <c r="BQ99" s="80">
        <f t="shared" si="159"/>
        <v>0</v>
      </c>
      <c r="BR99" s="80">
        <f t="shared" si="159"/>
        <v>0</v>
      </c>
      <c r="BS99" s="80">
        <f t="shared" si="159"/>
        <v>0</v>
      </c>
      <c r="BT99" s="80">
        <f t="shared" si="159"/>
        <v>0</v>
      </c>
      <c r="BU99" s="80">
        <f t="shared" si="159"/>
        <v>0</v>
      </c>
      <c r="BV99" s="80">
        <f t="shared" si="159"/>
        <v>0</v>
      </c>
      <c r="BW99" s="80">
        <f t="shared" si="159"/>
        <v>0</v>
      </c>
      <c r="BX99" s="80">
        <f t="shared" si="159"/>
        <v>0</v>
      </c>
      <c r="BY99" s="80">
        <f t="shared" si="159"/>
        <v>0</v>
      </c>
      <c r="BZ99" s="80">
        <f t="shared" si="159"/>
        <v>0</v>
      </c>
      <c r="CA99" s="80">
        <f t="shared" si="154"/>
        <v>0</v>
      </c>
      <c r="CB99" s="80">
        <f t="shared" si="154"/>
        <v>0</v>
      </c>
      <c r="CC99" s="80">
        <f t="shared" si="154"/>
        <v>0</v>
      </c>
      <c r="CD99" s="80">
        <f t="shared" si="154"/>
        <v>0</v>
      </c>
      <c r="CE99" s="80">
        <f t="shared" si="154"/>
        <v>0</v>
      </c>
      <c r="CF99" s="80">
        <f t="shared" si="154"/>
        <v>0</v>
      </c>
      <c r="CG99" s="80">
        <f t="shared" si="154"/>
        <v>0</v>
      </c>
      <c r="CH99" s="80">
        <f t="shared" si="154"/>
        <v>0</v>
      </c>
      <c r="CI99" s="80">
        <f t="shared" si="154"/>
        <v>0</v>
      </c>
      <c r="CJ99" s="80">
        <f t="shared" si="154"/>
        <v>0</v>
      </c>
      <c r="CK99" s="80">
        <f t="shared" si="154"/>
        <v>0</v>
      </c>
      <c r="CL99" s="80">
        <f t="shared" si="154"/>
        <v>0</v>
      </c>
      <c r="CM99" s="80">
        <f t="shared" si="154"/>
        <v>0</v>
      </c>
      <c r="CN99" s="80">
        <f t="shared" si="154"/>
        <v>0</v>
      </c>
      <c r="CO99" s="80">
        <f t="shared" si="154"/>
        <v>0</v>
      </c>
      <c r="CP99" s="80">
        <f t="shared" si="148"/>
        <v>0</v>
      </c>
      <c r="CQ99" s="80">
        <f t="shared" si="148"/>
        <v>0</v>
      </c>
      <c r="CR99" s="80">
        <f t="shared" si="148"/>
        <v>0</v>
      </c>
      <c r="CS99" s="80">
        <f t="shared" si="148"/>
        <v>0</v>
      </c>
      <c r="CT99" s="80">
        <f t="shared" si="148"/>
        <v>0</v>
      </c>
      <c r="CU99" s="80">
        <f t="shared" si="148"/>
        <v>0</v>
      </c>
      <c r="CV99" s="80">
        <f t="shared" si="148"/>
        <v>0</v>
      </c>
      <c r="CW99" s="80">
        <f t="shared" si="148"/>
        <v>0</v>
      </c>
      <c r="CX99" s="80">
        <f t="shared" si="148"/>
        <v>0</v>
      </c>
      <c r="CY99" s="80">
        <f t="shared" si="148"/>
        <v>0</v>
      </c>
      <c r="CZ99" s="80">
        <f t="shared" si="148"/>
        <v>0</v>
      </c>
      <c r="DA99" s="80">
        <f t="shared" si="148"/>
        <v>0</v>
      </c>
      <c r="DB99" s="80">
        <f t="shared" si="148"/>
        <v>0</v>
      </c>
      <c r="DC99" s="80">
        <f t="shared" si="148"/>
        <v>0</v>
      </c>
      <c r="DD99" s="80">
        <f t="shared" si="148"/>
        <v>0</v>
      </c>
      <c r="DE99" s="80">
        <f t="shared" si="148"/>
        <v>0</v>
      </c>
      <c r="DF99" s="80">
        <f t="shared" si="155"/>
        <v>0</v>
      </c>
      <c r="DG99" s="80">
        <f t="shared" si="155"/>
        <v>0</v>
      </c>
      <c r="DH99" s="80">
        <f t="shared" si="155"/>
        <v>0</v>
      </c>
      <c r="DI99" s="80">
        <f t="shared" si="155"/>
        <v>0</v>
      </c>
      <c r="DJ99" s="80">
        <f t="shared" si="155"/>
        <v>0</v>
      </c>
      <c r="DK99" s="80">
        <f t="shared" si="155"/>
        <v>0</v>
      </c>
      <c r="DL99" s="80">
        <f t="shared" si="155"/>
        <v>0</v>
      </c>
      <c r="DM99" s="80">
        <f t="shared" si="155"/>
        <v>0</v>
      </c>
      <c r="DN99" s="80">
        <f t="shared" si="155"/>
        <v>0</v>
      </c>
      <c r="DO99" s="80">
        <f t="shared" si="155"/>
        <v>0</v>
      </c>
      <c r="DP99" s="80">
        <f t="shared" si="155"/>
        <v>0</v>
      </c>
      <c r="DQ99" s="80">
        <f t="shared" si="155"/>
        <v>0</v>
      </c>
      <c r="DR99" s="80">
        <f t="shared" si="155"/>
        <v>0</v>
      </c>
      <c r="DS99" s="80">
        <f t="shared" si="155"/>
        <v>0</v>
      </c>
      <c r="DT99" s="80">
        <f t="shared" si="155"/>
        <v>0</v>
      </c>
      <c r="DU99" s="80">
        <f t="shared" si="155"/>
        <v>0</v>
      </c>
      <c r="DV99" s="80">
        <f t="shared" si="149"/>
        <v>0</v>
      </c>
      <c r="DW99" s="80">
        <f t="shared" si="149"/>
        <v>0</v>
      </c>
      <c r="DX99" s="80">
        <f t="shared" si="149"/>
        <v>0</v>
      </c>
      <c r="DY99" s="80">
        <f t="shared" si="149"/>
        <v>0</v>
      </c>
      <c r="DZ99" s="80">
        <f t="shared" si="149"/>
        <v>0</v>
      </c>
      <c r="EA99" s="80">
        <f t="shared" si="149"/>
        <v>0</v>
      </c>
      <c r="EB99" s="80">
        <f t="shared" si="149"/>
        <v>0</v>
      </c>
      <c r="EC99" s="80">
        <f t="shared" si="149"/>
        <v>0</v>
      </c>
      <c r="ED99" s="80">
        <f t="shared" si="149"/>
        <v>0</v>
      </c>
      <c r="EE99" s="80">
        <f t="shared" si="149"/>
        <v>0</v>
      </c>
      <c r="EF99" s="80">
        <f t="shared" si="149"/>
        <v>0</v>
      </c>
      <c r="EG99" s="80">
        <f t="shared" si="149"/>
        <v>0</v>
      </c>
      <c r="EH99" s="80">
        <f t="shared" si="149"/>
        <v>0</v>
      </c>
      <c r="EI99" s="80">
        <f t="shared" si="149"/>
        <v>0</v>
      </c>
      <c r="EJ99" s="80">
        <f t="shared" si="149"/>
        <v>0</v>
      </c>
      <c r="EK99" s="80">
        <f t="shared" si="150"/>
        <v>0</v>
      </c>
      <c r="EL99" s="80">
        <f t="shared" si="150"/>
        <v>0</v>
      </c>
      <c r="EM99" s="80">
        <f t="shared" si="150"/>
        <v>0</v>
      </c>
      <c r="EN99" s="80">
        <f t="shared" si="150"/>
        <v>0</v>
      </c>
      <c r="EO99" s="80">
        <f t="shared" si="150"/>
        <v>0</v>
      </c>
      <c r="EP99" s="80">
        <f t="shared" si="150"/>
        <v>0</v>
      </c>
      <c r="EQ99" s="80">
        <f t="shared" si="150"/>
        <v>0</v>
      </c>
      <c r="ER99" s="80">
        <f t="shared" si="150"/>
        <v>0</v>
      </c>
      <c r="ES99" s="80">
        <f t="shared" si="150"/>
        <v>0</v>
      </c>
      <c r="ET99" s="80">
        <f t="shared" si="150"/>
        <v>0</v>
      </c>
      <c r="EU99" s="80">
        <f t="shared" si="150"/>
        <v>0</v>
      </c>
      <c r="EV99" s="80">
        <f t="shared" si="150"/>
        <v>0</v>
      </c>
      <c r="EW99" s="80">
        <f t="shared" si="150"/>
        <v>0</v>
      </c>
      <c r="EX99" s="80">
        <f t="shared" si="150"/>
        <v>0</v>
      </c>
      <c r="EY99" s="80">
        <f t="shared" si="150"/>
        <v>0</v>
      </c>
      <c r="EZ99" s="80">
        <f t="shared" si="150"/>
        <v>0</v>
      </c>
      <c r="FA99" s="80">
        <f t="shared" si="151"/>
        <v>0</v>
      </c>
      <c r="FB99" s="80">
        <f t="shared" si="151"/>
        <v>0</v>
      </c>
      <c r="FC99" s="80">
        <f t="shared" si="151"/>
        <v>0</v>
      </c>
      <c r="FD99" s="80">
        <f t="shared" si="151"/>
        <v>0</v>
      </c>
      <c r="FE99" s="80">
        <f t="shared" si="151"/>
        <v>0</v>
      </c>
      <c r="FF99" s="80">
        <f t="shared" si="151"/>
        <v>0</v>
      </c>
      <c r="FG99" s="80">
        <f t="shared" si="151"/>
        <v>0</v>
      </c>
      <c r="FH99" s="80">
        <f t="shared" si="151"/>
        <v>0</v>
      </c>
      <c r="FI99" s="80">
        <f t="shared" si="151"/>
        <v>0</v>
      </c>
      <c r="FJ99" s="80">
        <f t="shared" si="151"/>
        <v>0</v>
      </c>
      <c r="FK99" s="80">
        <f t="shared" si="151"/>
        <v>0</v>
      </c>
      <c r="FL99" s="80">
        <f t="shared" si="151"/>
        <v>0</v>
      </c>
      <c r="FM99" s="80">
        <f t="shared" si="151"/>
        <v>0</v>
      </c>
      <c r="FN99" s="80">
        <f t="shared" si="151"/>
        <v>0</v>
      </c>
      <c r="FO99" s="80">
        <f t="shared" si="151"/>
        <v>0</v>
      </c>
      <c r="FP99" s="80">
        <f t="shared" si="151"/>
        <v>0</v>
      </c>
      <c r="FQ99" s="80">
        <f t="shared" si="156"/>
        <v>0</v>
      </c>
      <c r="FR99" s="80">
        <f t="shared" si="156"/>
        <v>0</v>
      </c>
      <c r="FS99" s="80">
        <f t="shared" si="156"/>
        <v>0</v>
      </c>
      <c r="FT99" s="80">
        <f t="shared" si="156"/>
        <v>0</v>
      </c>
      <c r="FU99" s="80">
        <f t="shared" si="156"/>
        <v>0</v>
      </c>
      <c r="FV99" s="80">
        <f t="shared" si="156"/>
        <v>0</v>
      </c>
      <c r="FW99" s="80">
        <f t="shared" si="156"/>
        <v>0</v>
      </c>
      <c r="FX99" s="80">
        <f t="shared" si="156"/>
        <v>0</v>
      </c>
      <c r="FY99" s="80">
        <f t="shared" si="156"/>
        <v>0</v>
      </c>
      <c r="FZ99" s="80">
        <f t="shared" si="156"/>
        <v>0</v>
      </c>
      <c r="GA99" s="80">
        <f t="shared" si="156"/>
        <v>0</v>
      </c>
      <c r="GB99" s="80">
        <f t="shared" si="156"/>
        <v>0</v>
      </c>
      <c r="GC99" s="80">
        <f t="shared" si="156"/>
        <v>0</v>
      </c>
      <c r="GD99" s="80">
        <f t="shared" si="156"/>
        <v>0</v>
      </c>
      <c r="GE99" s="80">
        <f t="shared" si="156"/>
        <v>0</v>
      </c>
      <c r="GF99" s="80">
        <f t="shared" si="156"/>
        <v>0</v>
      </c>
      <c r="GG99" s="80">
        <f t="shared" si="160"/>
        <v>0</v>
      </c>
      <c r="GH99" s="80">
        <f t="shared" si="160"/>
        <v>0</v>
      </c>
      <c r="GI99" s="80">
        <f t="shared" si="160"/>
        <v>0</v>
      </c>
      <c r="GJ99" s="80">
        <f t="shared" si="160"/>
        <v>0</v>
      </c>
      <c r="GK99" s="80">
        <f t="shared" si="160"/>
        <v>0</v>
      </c>
      <c r="GL99" s="80">
        <f t="shared" si="160"/>
        <v>0</v>
      </c>
      <c r="GM99" s="80">
        <f t="shared" si="160"/>
        <v>0</v>
      </c>
      <c r="GN99" s="80">
        <f t="shared" si="160"/>
        <v>0</v>
      </c>
      <c r="GO99" s="80">
        <f t="shared" si="160"/>
        <v>0</v>
      </c>
      <c r="GP99" s="80">
        <f t="shared" si="160"/>
        <v>0</v>
      </c>
      <c r="GQ99" s="80">
        <f t="shared" si="160"/>
        <v>0</v>
      </c>
      <c r="GR99" s="80">
        <f t="shared" si="160"/>
        <v>0</v>
      </c>
      <c r="GS99" s="80">
        <f t="shared" si="160"/>
        <v>0</v>
      </c>
      <c r="GT99" s="80">
        <f t="shared" si="160"/>
        <v>0</v>
      </c>
      <c r="GU99" s="80">
        <f t="shared" si="160"/>
        <v>0</v>
      </c>
      <c r="GV99" s="80">
        <f t="shared" si="146"/>
        <v>0</v>
      </c>
      <c r="GW99" s="80">
        <f t="shared" si="146"/>
        <v>0</v>
      </c>
      <c r="GX99" s="80">
        <f t="shared" si="146"/>
        <v>0</v>
      </c>
      <c r="GY99" s="80">
        <f t="shared" si="146"/>
        <v>0</v>
      </c>
      <c r="GZ99" s="80">
        <f t="shared" si="146"/>
        <v>0</v>
      </c>
      <c r="HA99" s="80">
        <f t="shared" si="146"/>
        <v>0</v>
      </c>
      <c r="HB99" s="80">
        <f t="shared" si="146"/>
        <v>0</v>
      </c>
      <c r="HC99" s="80">
        <f t="shared" si="146"/>
        <v>0</v>
      </c>
      <c r="HD99" s="80">
        <f t="shared" si="146"/>
        <v>0</v>
      </c>
      <c r="HE99" s="80">
        <f t="shared" si="146"/>
        <v>0</v>
      </c>
      <c r="HF99" s="80">
        <f t="shared" si="161"/>
        <v>0</v>
      </c>
      <c r="HG99" s="80">
        <f t="shared" si="161"/>
        <v>0</v>
      </c>
      <c r="HH99" s="80">
        <f t="shared" si="161"/>
        <v>0</v>
      </c>
      <c r="HI99" s="80">
        <f t="shared" si="161"/>
        <v>0</v>
      </c>
      <c r="HJ99" s="80">
        <f t="shared" si="161"/>
        <v>0</v>
      </c>
      <c r="HK99" s="80">
        <f t="shared" si="161"/>
        <v>0</v>
      </c>
      <c r="HL99" s="80">
        <f t="shared" si="161"/>
        <v>0</v>
      </c>
      <c r="HM99" s="80">
        <f t="shared" si="161"/>
        <v>0</v>
      </c>
      <c r="HN99" s="80">
        <f t="shared" si="161"/>
        <v>0</v>
      </c>
      <c r="HO99" s="80">
        <f t="shared" si="161"/>
        <v>0</v>
      </c>
      <c r="HP99" s="80">
        <f t="shared" si="161"/>
        <v>0</v>
      </c>
      <c r="HQ99" s="80">
        <f t="shared" si="161"/>
        <v>0</v>
      </c>
      <c r="HR99" s="80">
        <f t="shared" si="161"/>
        <v>0</v>
      </c>
      <c r="HS99" s="80">
        <f t="shared" si="161"/>
        <v>0</v>
      </c>
      <c r="HT99" s="80">
        <f t="shared" si="161"/>
        <v>0</v>
      </c>
      <c r="HU99" s="80">
        <f t="shared" si="161"/>
        <v>0</v>
      </c>
      <c r="HV99" s="80">
        <f t="shared" si="163"/>
        <v>0</v>
      </c>
      <c r="HW99" s="80">
        <f t="shared" si="163"/>
        <v>0</v>
      </c>
      <c r="HX99" s="80">
        <f t="shared" si="163"/>
        <v>0</v>
      </c>
      <c r="HY99" s="80">
        <f t="shared" si="163"/>
        <v>0</v>
      </c>
      <c r="HZ99" s="80">
        <f t="shared" si="163"/>
        <v>0</v>
      </c>
      <c r="IA99" s="80">
        <f t="shared" si="163"/>
        <v>0</v>
      </c>
      <c r="IB99" s="80">
        <f t="shared" si="163"/>
        <v>0</v>
      </c>
      <c r="IC99" s="80">
        <f t="shared" si="163"/>
        <v>0</v>
      </c>
      <c r="ID99" s="80">
        <f t="shared" si="163"/>
        <v>0</v>
      </c>
      <c r="IE99" s="80">
        <f t="shared" si="163"/>
        <v>0</v>
      </c>
      <c r="IF99" s="80">
        <f t="shared" si="163"/>
        <v>0</v>
      </c>
      <c r="IG99" s="80">
        <f t="shared" si="163"/>
        <v>0</v>
      </c>
      <c r="IH99" s="80">
        <f t="shared" si="163"/>
        <v>0</v>
      </c>
      <c r="II99" s="80">
        <f t="shared" si="163"/>
        <v>0</v>
      </c>
      <c r="IJ99" s="80">
        <f t="shared" si="163"/>
        <v>0</v>
      </c>
      <c r="IK99" s="80">
        <f t="shared" si="163"/>
        <v>0</v>
      </c>
      <c r="IL99" s="80">
        <f t="shared" si="167"/>
        <v>0</v>
      </c>
      <c r="IM99" s="80">
        <f t="shared" si="167"/>
        <v>0</v>
      </c>
      <c r="IN99" s="80">
        <f t="shared" si="167"/>
        <v>0</v>
      </c>
      <c r="IO99" s="80">
        <f t="shared" si="167"/>
        <v>0</v>
      </c>
      <c r="IP99" s="80">
        <f t="shared" si="167"/>
        <v>0</v>
      </c>
      <c r="IQ99" s="80">
        <f t="shared" si="167"/>
        <v>0</v>
      </c>
      <c r="IR99" s="80">
        <f t="shared" si="167"/>
        <v>0</v>
      </c>
      <c r="IS99" s="80">
        <f t="shared" si="167"/>
        <v>0</v>
      </c>
      <c r="IT99" s="80">
        <f t="shared" si="167"/>
        <v>0</v>
      </c>
      <c r="IU99" s="80">
        <f t="shared" si="167"/>
        <v>0</v>
      </c>
      <c r="IV99" s="80">
        <f t="shared" si="167"/>
        <v>0</v>
      </c>
      <c r="IW99" s="80">
        <f t="shared" si="167"/>
        <v>0</v>
      </c>
      <c r="IX99" s="80">
        <f t="shared" si="167"/>
        <v>0</v>
      </c>
      <c r="IY99" s="80">
        <f t="shared" si="167"/>
        <v>0</v>
      </c>
      <c r="IZ99" s="80">
        <f t="shared" si="167"/>
        <v>0</v>
      </c>
      <c r="JA99" s="80">
        <f t="shared" si="167"/>
        <v>0</v>
      </c>
      <c r="JB99" s="80">
        <f t="shared" si="167"/>
        <v>0</v>
      </c>
      <c r="JC99" s="80">
        <f t="shared" si="167"/>
        <v>0</v>
      </c>
      <c r="JD99" s="80">
        <f t="shared" si="167"/>
        <v>0</v>
      </c>
      <c r="JE99" s="80">
        <f t="shared" si="167"/>
        <v>0</v>
      </c>
      <c r="JF99" s="80">
        <f t="shared" si="167"/>
        <v>0</v>
      </c>
      <c r="JG99" s="80">
        <f t="shared" si="165"/>
        <v>0</v>
      </c>
      <c r="JH99" s="80">
        <f t="shared" si="165"/>
        <v>0</v>
      </c>
      <c r="JI99" s="80">
        <f t="shared" si="165"/>
        <v>0</v>
      </c>
    </row>
    <row r="100" spans="5:269" x14ac:dyDescent="0.25">
      <c r="E100">
        <f t="shared" si="134"/>
        <v>96</v>
      </c>
      <c r="F100">
        <f t="shared" si="124"/>
        <v>0</v>
      </c>
      <c r="G100">
        <f t="shared" si="135"/>
        <v>156</v>
      </c>
      <c r="H100" s="86">
        <f t="shared" si="125"/>
        <v>1</v>
      </c>
      <c r="I100" s="80">
        <f t="shared" si="126"/>
        <v>0</v>
      </c>
      <c r="J100" s="80">
        <f t="shared" si="140"/>
        <v>0</v>
      </c>
      <c r="K100">
        <f t="shared" si="127"/>
        <v>100</v>
      </c>
      <c r="L100">
        <f t="shared" si="128"/>
        <v>244</v>
      </c>
      <c r="M100">
        <f t="shared" si="136"/>
        <v>48670</v>
      </c>
      <c r="O100" s="80">
        <f t="shared" si="152"/>
        <v>0</v>
      </c>
      <c r="P100" s="80">
        <f t="shared" si="152"/>
        <v>0</v>
      </c>
      <c r="Q100" s="80">
        <f t="shared" si="152"/>
        <v>0</v>
      </c>
      <c r="R100" s="80">
        <f t="shared" si="152"/>
        <v>0</v>
      </c>
      <c r="S100" s="80">
        <f t="shared" si="152"/>
        <v>0</v>
      </c>
      <c r="T100" s="80">
        <f t="shared" si="152"/>
        <v>0</v>
      </c>
      <c r="U100" s="80">
        <f t="shared" si="152"/>
        <v>0</v>
      </c>
      <c r="V100" s="80">
        <f t="shared" si="152"/>
        <v>0</v>
      </c>
      <c r="W100" s="80">
        <f t="shared" si="152"/>
        <v>0</v>
      </c>
      <c r="X100" s="80">
        <f t="shared" si="152"/>
        <v>0</v>
      </c>
      <c r="Y100" s="80">
        <f t="shared" si="152"/>
        <v>0</v>
      </c>
      <c r="Z100" s="80">
        <f t="shared" si="152"/>
        <v>0</v>
      </c>
      <c r="AA100" s="80">
        <f t="shared" si="152"/>
        <v>0</v>
      </c>
      <c r="AB100" s="80">
        <f t="shared" si="152"/>
        <v>0</v>
      </c>
      <c r="AC100" s="80">
        <f t="shared" si="152"/>
        <v>0</v>
      </c>
      <c r="AD100" s="80">
        <f t="shared" si="152"/>
        <v>0</v>
      </c>
      <c r="AE100" s="80">
        <f t="shared" si="166"/>
        <v>0</v>
      </c>
      <c r="AF100" s="80">
        <f t="shared" si="166"/>
        <v>0</v>
      </c>
      <c r="AG100" s="80">
        <f t="shared" si="166"/>
        <v>0</v>
      </c>
      <c r="AH100" s="80">
        <f t="shared" si="166"/>
        <v>0</v>
      </c>
      <c r="AI100" s="80">
        <f t="shared" si="166"/>
        <v>0</v>
      </c>
      <c r="AJ100" s="80">
        <f t="shared" si="166"/>
        <v>0</v>
      </c>
      <c r="AK100" s="80">
        <f t="shared" si="166"/>
        <v>0</v>
      </c>
      <c r="AL100" s="80">
        <f t="shared" si="166"/>
        <v>0</v>
      </c>
      <c r="AM100" s="80">
        <f t="shared" si="166"/>
        <v>0</v>
      </c>
      <c r="AN100" s="80">
        <f t="shared" si="166"/>
        <v>0</v>
      </c>
      <c r="AO100" s="80">
        <f t="shared" si="166"/>
        <v>0</v>
      </c>
      <c r="AP100" s="80">
        <f t="shared" si="166"/>
        <v>0</v>
      </c>
      <c r="AQ100" s="80">
        <f t="shared" si="166"/>
        <v>0</v>
      </c>
      <c r="AR100" s="80">
        <f t="shared" si="166"/>
        <v>0</v>
      </c>
      <c r="AS100" s="80">
        <f t="shared" si="166"/>
        <v>0</v>
      </c>
      <c r="AT100" s="80">
        <f t="shared" si="166"/>
        <v>0</v>
      </c>
      <c r="AU100" s="80">
        <f t="shared" si="158"/>
        <v>0</v>
      </c>
      <c r="AV100" s="80">
        <f t="shared" si="158"/>
        <v>0</v>
      </c>
      <c r="AW100" s="80">
        <f t="shared" si="158"/>
        <v>0</v>
      </c>
      <c r="AX100" s="80">
        <f t="shared" si="158"/>
        <v>0</v>
      </c>
      <c r="AY100" s="80">
        <f t="shared" si="158"/>
        <v>0</v>
      </c>
      <c r="AZ100" s="80">
        <f t="shared" si="158"/>
        <v>0</v>
      </c>
      <c r="BA100" s="80">
        <f t="shared" si="158"/>
        <v>0</v>
      </c>
      <c r="BB100" s="80">
        <f t="shared" si="158"/>
        <v>0</v>
      </c>
      <c r="BC100" s="80">
        <f t="shared" si="158"/>
        <v>0</v>
      </c>
      <c r="BD100" s="80">
        <f t="shared" si="158"/>
        <v>0</v>
      </c>
      <c r="BE100" s="80">
        <f t="shared" si="158"/>
        <v>0</v>
      </c>
      <c r="BF100" s="80">
        <f t="shared" si="158"/>
        <v>0</v>
      </c>
      <c r="BG100" s="80">
        <f t="shared" si="158"/>
        <v>0</v>
      </c>
      <c r="BH100" s="80">
        <f t="shared" si="158"/>
        <v>0</v>
      </c>
      <c r="BI100" s="80">
        <f t="shared" si="158"/>
        <v>0</v>
      </c>
      <c r="BJ100" s="80">
        <f t="shared" si="158"/>
        <v>0</v>
      </c>
      <c r="BK100" s="80">
        <f t="shared" si="159"/>
        <v>0</v>
      </c>
      <c r="BL100" s="80">
        <f t="shared" si="159"/>
        <v>0</v>
      </c>
      <c r="BM100" s="80">
        <f t="shared" si="159"/>
        <v>0</v>
      </c>
      <c r="BN100" s="80">
        <f t="shared" si="159"/>
        <v>0</v>
      </c>
      <c r="BO100" s="80">
        <f t="shared" si="159"/>
        <v>0</v>
      </c>
      <c r="BP100" s="80">
        <f t="shared" si="159"/>
        <v>0</v>
      </c>
      <c r="BQ100" s="80">
        <f t="shared" si="159"/>
        <v>0</v>
      </c>
      <c r="BR100" s="80">
        <f t="shared" si="159"/>
        <v>0</v>
      </c>
      <c r="BS100" s="80">
        <f t="shared" si="159"/>
        <v>0</v>
      </c>
      <c r="BT100" s="80">
        <f t="shared" si="159"/>
        <v>0</v>
      </c>
      <c r="BU100" s="80">
        <f t="shared" si="159"/>
        <v>0</v>
      </c>
      <c r="BV100" s="80">
        <f t="shared" si="159"/>
        <v>0</v>
      </c>
      <c r="BW100" s="80">
        <f t="shared" si="159"/>
        <v>0</v>
      </c>
      <c r="BX100" s="80">
        <f t="shared" si="159"/>
        <v>0</v>
      </c>
      <c r="BY100" s="80">
        <f t="shared" si="159"/>
        <v>0</v>
      </c>
      <c r="BZ100" s="80">
        <f t="shared" si="159"/>
        <v>0</v>
      </c>
      <c r="CA100" s="80">
        <f t="shared" si="154"/>
        <v>0</v>
      </c>
      <c r="CB100" s="80">
        <f t="shared" si="154"/>
        <v>0</v>
      </c>
      <c r="CC100" s="80">
        <f t="shared" si="154"/>
        <v>0</v>
      </c>
      <c r="CD100" s="80">
        <f t="shared" si="154"/>
        <v>0</v>
      </c>
      <c r="CE100" s="80">
        <f t="shared" si="154"/>
        <v>0</v>
      </c>
      <c r="CF100" s="80">
        <f t="shared" si="154"/>
        <v>0</v>
      </c>
      <c r="CG100" s="80">
        <f t="shared" si="154"/>
        <v>0</v>
      </c>
      <c r="CH100" s="80">
        <f t="shared" si="154"/>
        <v>0</v>
      </c>
      <c r="CI100" s="80">
        <f t="shared" si="154"/>
        <v>0</v>
      </c>
      <c r="CJ100" s="80">
        <f t="shared" si="154"/>
        <v>0</v>
      </c>
      <c r="CK100" s="80">
        <f t="shared" si="154"/>
        <v>0</v>
      </c>
      <c r="CL100" s="80">
        <f t="shared" si="154"/>
        <v>0</v>
      </c>
      <c r="CM100" s="80">
        <f t="shared" si="154"/>
        <v>0</v>
      </c>
      <c r="CN100" s="80">
        <f t="shared" si="154"/>
        <v>0</v>
      </c>
      <c r="CO100" s="80">
        <f t="shared" si="154"/>
        <v>0</v>
      </c>
      <c r="CP100" s="80">
        <f t="shared" si="148"/>
        <v>0</v>
      </c>
      <c r="CQ100" s="80">
        <f t="shared" si="148"/>
        <v>0</v>
      </c>
      <c r="CR100" s="80">
        <f t="shared" si="148"/>
        <v>0</v>
      </c>
      <c r="CS100" s="80">
        <f t="shared" si="148"/>
        <v>0</v>
      </c>
      <c r="CT100" s="80">
        <f t="shared" si="148"/>
        <v>0</v>
      </c>
      <c r="CU100" s="80">
        <f t="shared" si="148"/>
        <v>0</v>
      </c>
      <c r="CV100" s="80">
        <f t="shared" si="148"/>
        <v>0</v>
      </c>
      <c r="CW100" s="80">
        <f t="shared" si="148"/>
        <v>0</v>
      </c>
      <c r="CX100" s="80">
        <f t="shared" si="148"/>
        <v>0</v>
      </c>
      <c r="CY100" s="80">
        <f t="shared" si="148"/>
        <v>0</v>
      </c>
      <c r="CZ100" s="80">
        <f t="shared" si="148"/>
        <v>0</v>
      </c>
      <c r="DA100" s="80">
        <f t="shared" si="148"/>
        <v>0</v>
      </c>
      <c r="DB100" s="80">
        <f t="shared" si="148"/>
        <v>0</v>
      </c>
      <c r="DC100" s="80">
        <f t="shared" si="148"/>
        <v>0</v>
      </c>
      <c r="DD100" s="80">
        <f t="shared" si="148"/>
        <v>0</v>
      </c>
      <c r="DE100" s="80">
        <f t="shared" ref="DE100" si="168">IF(DE$4&lt;$E100,0,IF(DE$4&lt;$K100,$I100/$C$10,IF(DE$4&lt;$L100,$J100,0)))</f>
        <v>0</v>
      </c>
      <c r="DF100" s="80">
        <f t="shared" si="155"/>
        <v>0</v>
      </c>
      <c r="DG100" s="80">
        <f t="shared" si="155"/>
        <v>0</v>
      </c>
      <c r="DH100" s="80">
        <f t="shared" si="155"/>
        <v>0</v>
      </c>
      <c r="DI100" s="80">
        <f t="shared" si="155"/>
        <v>0</v>
      </c>
      <c r="DJ100" s="80">
        <f t="shared" si="155"/>
        <v>0</v>
      </c>
      <c r="DK100" s="80">
        <f t="shared" si="155"/>
        <v>0</v>
      </c>
      <c r="DL100" s="80">
        <f t="shared" si="155"/>
        <v>0</v>
      </c>
      <c r="DM100" s="80">
        <f t="shared" si="155"/>
        <v>0</v>
      </c>
      <c r="DN100" s="80">
        <f t="shared" si="155"/>
        <v>0</v>
      </c>
      <c r="DO100" s="80">
        <f t="shared" si="155"/>
        <v>0</v>
      </c>
      <c r="DP100" s="80">
        <f t="shared" si="155"/>
        <v>0</v>
      </c>
      <c r="DQ100" s="80">
        <f t="shared" si="155"/>
        <v>0</v>
      </c>
      <c r="DR100" s="80">
        <f t="shared" si="155"/>
        <v>0</v>
      </c>
      <c r="DS100" s="80">
        <f t="shared" si="155"/>
        <v>0</v>
      </c>
      <c r="DT100" s="80">
        <f t="shared" si="155"/>
        <v>0</v>
      </c>
      <c r="DU100" s="80">
        <f t="shared" si="155"/>
        <v>0</v>
      </c>
      <c r="DV100" s="80">
        <f t="shared" si="149"/>
        <v>0</v>
      </c>
      <c r="DW100" s="80">
        <f t="shared" si="149"/>
        <v>0</v>
      </c>
      <c r="DX100" s="80">
        <f t="shared" si="149"/>
        <v>0</v>
      </c>
      <c r="DY100" s="80">
        <f t="shared" si="149"/>
        <v>0</v>
      </c>
      <c r="DZ100" s="80">
        <f t="shared" si="149"/>
        <v>0</v>
      </c>
      <c r="EA100" s="80">
        <f t="shared" si="149"/>
        <v>0</v>
      </c>
      <c r="EB100" s="80">
        <f t="shared" si="149"/>
        <v>0</v>
      </c>
      <c r="EC100" s="80">
        <f t="shared" si="149"/>
        <v>0</v>
      </c>
      <c r="ED100" s="80">
        <f t="shared" si="149"/>
        <v>0</v>
      </c>
      <c r="EE100" s="80">
        <f t="shared" si="149"/>
        <v>0</v>
      </c>
      <c r="EF100" s="80">
        <f t="shared" si="149"/>
        <v>0</v>
      </c>
      <c r="EG100" s="80">
        <f t="shared" si="149"/>
        <v>0</v>
      </c>
      <c r="EH100" s="80">
        <f t="shared" si="149"/>
        <v>0</v>
      </c>
      <c r="EI100" s="80">
        <f t="shared" si="149"/>
        <v>0</v>
      </c>
      <c r="EJ100" s="80">
        <f t="shared" si="149"/>
        <v>0</v>
      </c>
      <c r="EK100" s="80">
        <f t="shared" si="150"/>
        <v>0</v>
      </c>
      <c r="EL100" s="80">
        <f t="shared" si="150"/>
        <v>0</v>
      </c>
      <c r="EM100" s="80">
        <f t="shared" si="150"/>
        <v>0</v>
      </c>
      <c r="EN100" s="80">
        <f t="shared" si="150"/>
        <v>0</v>
      </c>
      <c r="EO100" s="80">
        <f t="shared" si="150"/>
        <v>0</v>
      </c>
      <c r="EP100" s="80">
        <f t="shared" si="150"/>
        <v>0</v>
      </c>
      <c r="EQ100" s="80">
        <f t="shared" si="150"/>
        <v>0</v>
      </c>
      <c r="ER100" s="80">
        <f t="shared" si="150"/>
        <v>0</v>
      </c>
      <c r="ES100" s="80">
        <f t="shared" si="150"/>
        <v>0</v>
      </c>
      <c r="ET100" s="80">
        <f t="shared" si="150"/>
        <v>0</v>
      </c>
      <c r="EU100" s="80">
        <f t="shared" si="150"/>
        <v>0</v>
      </c>
      <c r="EV100" s="80">
        <f t="shared" si="150"/>
        <v>0</v>
      </c>
      <c r="EW100" s="80">
        <f t="shared" si="150"/>
        <v>0</v>
      </c>
      <c r="EX100" s="80">
        <f t="shared" si="150"/>
        <v>0</v>
      </c>
      <c r="EY100" s="80">
        <f t="shared" si="150"/>
        <v>0</v>
      </c>
      <c r="EZ100" s="80">
        <f t="shared" ref="EZ100:FO112" si="169">IF(EZ$4&lt;$E100,0,IF(EZ$4&lt;$K100,$I100/$C$10,IF(EZ$4&lt;$L100,$J100,0)))</f>
        <v>0</v>
      </c>
      <c r="FA100" s="80">
        <f t="shared" si="169"/>
        <v>0</v>
      </c>
      <c r="FB100" s="80">
        <f t="shared" si="151"/>
        <v>0</v>
      </c>
      <c r="FC100" s="80">
        <f t="shared" si="151"/>
        <v>0</v>
      </c>
      <c r="FD100" s="80">
        <f t="shared" si="151"/>
        <v>0</v>
      </c>
      <c r="FE100" s="80">
        <f t="shared" si="151"/>
        <v>0</v>
      </c>
      <c r="FF100" s="80">
        <f t="shared" si="151"/>
        <v>0</v>
      </c>
      <c r="FG100" s="80">
        <f t="shared" si="151"/>
        <v>0</v>
      </c>
      <c r="FH100" s="80">
        <f t="shared" si="151"/>
        <v>0</v>
      </c>
      <c r="FI100" s="80">
        <f t="shared" si="151"/>
        <v>0</v>
      </c>
      <c r="FJ100" s="80">
        <f t="shared" si="151"/>
        <v>0</v>
      </c>
      <c r="FK100" s="80">
        <f t="shared" si="151"/>
        <v>0</v>
      </c>
      <c r="FL100" s="80">
        <f t="shared" si="151"/>
        <v>0</v>
      </c>
      <c r="FM100" s="80">
        <f t="shared" si="151"/>
        <v>0</v>
      </c>
      <c r="FN100" s="80">
        <f t="shared" si="151"/>
        <v>0</v>
      </c>
      <c r="FO100" s="80">
        <f t="shared" si="151"/>
        <v>0</v>
      </c>
      <c r="FP100" s="80">
        <f t="shared" si="151"/>
        <v>0</v>
      </c>
      <c r="FQ100" s="80">
        <f t="shared" si="156"/>
        <v>0</v>
      </c>
      <c r="FR100" s="80">
        <f t="shared" si="156"/>
        <v>0</v>
      </c>
      <c r="FS100" s="80">
        <f t="shared" si="156"/>
        <v>0</v>
      </c>
      <c r="FT100" s="80">
        <f t="shared" si="156"/>
        <v>0</v>
      </c>
      <c r="FU100" s="80">
        <f t="shared" si="156"/>
        <v>0</v>
      </c>
      <c r="FV100" s="80">
        <f t="shared" si="156"/>
        <v>0</v>
      </c>
      <c r="FW100" s="80">
        <f t="shared" si="156"/>
        <v>0</v>
      </c>
      <c r="FX100" s="80">
        <f t="shared" si="156"/>
        <v>0</v>
      </c>
      <c r="FY100" s="80">
        <f t="shared" si="156"/>
        <v>0</v>
      </c>
      <c r="FZ100" s="80">
        <f t="shared" si="156"/>
        <v>0</v>
      </c>
      <c r="GA100" s="80">
        <f t="shared" si="156"/>
        <v>0</v>
      </c>
      <c r="GB100" s="80">
        <f t="shared" si="156"/>
        <v>0</v>
      </c>
      <c r="GC100" s="80">
        <f t="shared" si="156"/>
        <v>0</v>
      </c>
      <c r="GD100" s="80">
        <f t="shared" si="156"/>
        <v>0</v>
      </c>
      <c r="GE100" s="80">
        <f t="shared" si="156"/>
        <v>0</v>
      </c>
      <c r="GF100" s="80">
        <f t="shared" si="156"/>
        <v>0</v>
      </c>
      <c r="GG100" s="80">
        <f t="shared" si="160"/>
        <v>0</v>
      </c>
      <c r="GH100" s="80">
        <f t="shared" si="160"/>
        <v>0</v>
      </c>
      <c r="GI100" s="80">
        <f t="shared" si="160"/>
        <v>0</v>
      </c>
      <c r="GJ100" s="80">
        <f t="shared" si="160"/>
        <v>0</v>
      </c>
      <c r="GK100" s="80">
        <f t="shared" si="160"/>
        <v>0</v>
      </c>
      <c r="GL100" s="80">
        <f t="shared" si="160"/>
        <v>0</v>
      </c>
      <c r="GM100" s="80">
        <f t="shared" si="160"/>
        <v>0</v>
      </c>
      <c r="GN100" s="80">
        <f t="shared" si="160"/>
        <v>0</v>
      </c>
      <c r="GO100" s="80">
        <f t="shared" si="160"/>
        <v>0</v>
      </c>
      <c r="GP100" s="80">
        <f t="shared" si="160"/>
        <v>0</v>
      </c>
      <c r="GQ100" s="80">
        <f t="shared" si="160"/>
        <v>0</v>
      </c>
      <c r="GR100" s="80">
        <f t="shared" si="160"/>
        <v>0</v>
      </c>
      <c r="GS100" s="80">
        <f t="shared" si="160"/>
        <v>0</v>
      </c>
      <c r="GT100" s="80">
        <f t="shared" si="160"/>
        <v>0</v>
      </c>
      <c r="GU100" s="80">
        <f t="shared" si="160"/>
        <v>0</v>
      </c>
      <c r="GV100" s="80">
        <f t="shared" si="146"/>
        <v>0</v>
      </c>
      <c r="GW100" s="80">
        <f t="shared" si="146"/>
        <v>0</v>
      </c>
      <c r="GX100" s="80">
        <f t="shared" si="146"/>
        <v>0</v>
      </c>
      <c r="GY100" s="80">
        <f t="shared" si="146"/>
        <v>0</v>
      </c>
      <c r="GZ100" s="80">
        <f t="shared" si="146"/>
        <v>0</v>
      </c>
      <c r="HA100" s="80">
        <f t="shared" si="146"/>
        <v>0</v>
      </c>
      <c r="HB100" s="80">
        <f t="shared" si="146"/>
        <v>0</v>
      </c>
      <c r="HC100" s="80">
        <f t="shared" si="146"/>
        <v>0</v>
      </c>
      <c r="HD100" s="80">
        <f t="shared" si="146"/>
        <v>0</v>
      </c>
      <c r="HE100" s="80">
        <f t="shared" si="146"/>
        <v>0</v>
      </c>
      <c r="HF100" s="80">
        <f t="shared" si="161"/>
        <v>0</v>
      </c>
      <c r="HG100" s="80">
        <f t="shared" si="161"/>
        <v>0</v>
      </c>
      <c r="HH100" s="80">
        <f t="shared" si="161"/>
        <v>0</v>
      </c>
      <c r="HI100" s="80">
        <f t="shared" si="161"/>
        <v>0</v>
      </c>
      <c r="HJ100" s="80">
        <f t="shared" si="161"/>
        <v>0</v>
      </c>
      <c r="HK100" s="80">
        <f t="shared" si="161"/>
        <v>0</v>
      </c>
      <c r="HL100" s="80">
        <f t="shared" si="161"/>
        <v>0</v>
      </c>
      <c r="HM100" s="80">
        <f t="shared" si="161"/>
        <v>0</v>
      </c>
      <c r="HN100" s="80">
        <f t="shared" si="161"/>
        <v>0</v>
      </c>
      <c r="HO100" s="80">
        <f t="shared" si="161"/>
        <v>0</v>
      </c>
      <c r="HP100" s="80">
        <f t="shared" si="161"/>
        <v>0</v>
      </c>
      <c r="HQ100" s="80">
        <f t="shared" si="161"/>
        <v>0</v>
      </c>
      <c r="HR100" s="80">
        <f t="shared" si="161"/>
        <v>0</v>
      </c>
      <c r="HS100" s="80">
        <f t="shared" si="161"/>
        <v>0</v>
      </c>
      <c r="HT100" s="80">
        <f t="shared" si="161"/>
        <v>0</v>
      </c>
      <c r="HU100" s="80">
        <f t="shared" si="161"/>
        <v>0</v>
      </c>
      <c r="HV100" s="80">
        <f t="shared" si="163"/>
        <v>0</v>
      </c>
      <c r="HW100" s="80">
        <f t="shared" si="163"/>
        <v>0</v>
      </c>
      <c r="HX100" s="80">
        <f t="shared" si="163"/>
        <v>0</v>
      </c>
      <c r="HY100" s="80">
        <f t="shared" si="163"/>
        <v>0</v>
      </c>
      <c r="HZ100" s="80">
        <f t="shared" si="163"/>
        <v>0</v>
      </c>
      <c r="IA100" s="80">
        <f t="shared" si="163"/>
        <v>0</v>
      </c>
      <c r="IB100" s="80">
        <f t="shared" si="163"/>
        <v>0</v>
      </c>
      <c r="IC100" s="80">
        <f t="shared" si="163"/>
        <v>0</v>
      </c>
      <c r="ID100" s="80">
        <f t="shared" si="163"/>
        <v>0</v>
      </c>
      <c r="IE100" s="80">
        <f t="shared" si="163"/>
        <v>0</v>
      </c>
      <c r="IF100" s="80">
        <f t="shared" si="163"/>
        <v>0</v>
      </c>
      <c r="IG100" s="80">
        <f t="shared" si="163"/>
        <v>0</v>
      </c>
      <c r="IH100" s="80">
        <f t="shared" si="163"/>
        <v>0</v>
      </c>
      <c r="II100" s="80">
        <f t="shared" si="163"/>
        <v>0</v>
      </c>
      <c r="IJ100" s="80">
        <f t="shared" si="163"/>
        <v>0</v>
      </c>
      <c r="IK100" s="80">
        <f t="shared" si="163"/>
        <v>0</v>
      </c>
      <c r="IL100" s="80">
        <f t="shared" si="167"/>
        <v>0</v>
      </c>
      <c r="IM100" s="80">
        <f t="shared" si="167"/>
        <v>0</v>
      </c>
      <c r="IN100" s="80">
        <f t="shared" si="167"/>
        <v>0</v>
      </c>
      <c r="IO100" s="80">
        <f t="shared" si="167"/>
        <v>0</v>
      </c>
      <c r="IP100" s="80">
        <f t="shared" si="167"/>
        <v>0</v>
      </c>
      <c r="IQ100" s="80">
        <f t="shared" si="167"/>
        <v>0</v>
      </c>
      <c r="IR100" s="80">
        <f t="shared" si="167"/>
        <v>0</v>
      </c>
      <c r="IS100" s="80">
        <f t="shared" si="167"/>
        <v>0</v>
      </c>
      <c r="IT100" s="80">
        <f t="shared" si="167"/>
        <v>0</v>
      </c>
      <c r="IU100" s="80">
        <f t="shared" si="167"/>
        <v>0</v>
      </c>
      <c r="IV100" s="80">
        <f t="shared" si="167"/>
        <v>0</v>
      </c>
      <c r="IW100" s="80">
        <f t="shared" si="167"/>
        <v>0</v>
      </c>
      <c r="IX100" s="80">
        <f t="shared" si="167"/>
        <v>0</v>
      </c>
      <c r="IY100" s="80">
        <f t="shared" si="167"/>
        <v>0</v>
      </c>
      <c r="IZ100" s="80">
        <f t="shared" si="167"/>
        <v>0</v>
      </c>
      <c r="JA100" s="80">
        <f t="shared" si="167"/>
        <v>0</v>
      </c>
      <c r="JB100" s="80">
        <f t="shared" si="167"/>
        <v>0</v>
      </c>
      <c r="JC100" s="80">
        <f t="shared" si="167"/>
        <v>0</v>
      </c>
      <c r="JD100" s="80">
        <f t="shared" si="165"/>
        <v>0</v>
      </c>
      <c r="JE100" s="80">
        <f t="shared" si="165"/>
        <v>0</v>
      </c>
      <c r="JF100" s="80">
        <f t="shared" si="165"/>
        <v>0</v>
      </c>
      <c r="JG100" s="80">
        <f t="shared" si="165"/>
        <v>0</v>
      </c>
      <c r="JH100" s="80">
        <f t="shared" si="165"/>
        <v>0</v>
      </c>
      <c r="JI100" s="80">
        <f t="shared" si="165"/>
        <v>0</v>
      </c>
    </row>
    <row r="101" spans="5:269" x14ac:dyDescent="0.25">
      <c r="E101">
        <f t="shared" si="134"/>
        <v>97</v>
      </c>
      <c r="F101">
        <f t="shared" si="124"/>
        <v>0</v>
      </c>
      <c r="G101">
        <f t="shared" si="135"/>
        <v>156</v>
      </c>
      <c r="H101" s="86">
        <f t="shared" si="125"/>
        <v>1</v>
      </c>
      <c r="I101" s="80">
        <f t="shared" si="126"/>
        <v>0</v>
      </c>
      <c r="J101" s="80">
        <f t="shared" si="140"/>
        <v>0</v>
      </c>
      <c r="K101">
        <f t="shared" si="127"/>
        <v>101</v>
      </c>
      <c r="L101">
        <f t="shared" si="128"/>
        <v>245</v>
      </c>
      <c r="M101">
        <f t="shared" si="136"/>
        <v>48700</v>
      </c>
      <c r="O101" s="80">
        <f t="shared" si="152"/>
        <v>0</v>
      </c>
      <c r="P101" s="80">
        <f t="shared" si="152"/>
        <v>0</v>
      </c>
      <c r="Q101" s="80">
        <f t="shared" si="152"/>
        <v>0</v>
      </c>
      <c r="R101" s="80">
        <f t="shared" si="152"/>
        <v>0</v>
      </c>
      <c r="S101" s="80">
        <f t="shared" si="152"/>
        <v>0</v>
      </c>
      <c r="T101" s="80">
        <f t="shared" si="152"/>
        <v>0</v>
      </c>
      <c r="U101" s="80">
        <f t="shared" si="152"/>
        <v>0</v>
      </c>
      <c r="V101" s="80">
        <f t="shared" si="152"/>
        <v>0</v>
      </c>
      <c r="W101" s="80">
        <f t="shared" si="152"/>
        <v>0</v>
      </c>
      <c r="X101" s="80">
        <f t="shared" si="152"/>
        <v>0</v>
      </c>
      <c r="Y101" s="80">
        <f t="shared" si="152"/>
        <v>0</v>
      </c>
      <c r="Z101" s="80">
        <f t="shared" si="152"/>
        <v>0</v>
      </c>
      <c r="AA101" s="80">
        <f t="shared" si="152"/>
        <v>0</v>
      </c>
      <c r="AB101" s="80">
        <f t="shared" si="152"/>
        <v>0</v>
      </c>
      <c r="AC101" s="80">
        <f t="shared" si="152"/>
        <v>0</v>
      </c>
      <c r="AD101" s="80">
        <f t="shared" ref="AD101" si="170">IF(AD$4&lt;$E101,0,IF(AD$4&lt;$K101,$I101/$C$10,IF(AD$4&lt;$L101,$J101,0)))</f>
        <v>0</v>
      </c>
      <c r="AE101" s="80">
        <f t="shared" si="166"/>
        <v>0</v>
      </c>
      <c r="AF101" s="80">
        <f t="shared" si="166"/>
        <v>0</v>
      </c>
      <c r="AG101" s="80">
        <f t="shared" si="166"/>
        <v>0</v>
      </c>
      <c r="AH101" s="80">
        <f t="shared" si="166"/>
        <v>0</v>
      </c>
      <c r="AI101" s="80">
        <f t="shared" si="166"/>
        <v>0</v>
      </c>
      <c r="AJ101" s="80">
        <f t="shared" si="166"/>
        <v>0</v>
      </c>
      <c r="AK101" s="80">
        <f t="shared" si="166"/>
        <v>0</v>
      </c>
      <c r="AL101" s="80">
        <f t="shared" si="166"/>
        <v>0</v>
      </c>
      <c r="AM101" s="80">
        <f t="shared" si="166"/>
        <v>0</v>
      </c>
      <c r="AN101" s="80">
        <f t="shared" si="166"/>
        <v>0</v>
      </c>
      <c r="AO101" s="80">
        <f t="shared" si="166"/>
        <v>0</v>
      </c>
      <c r="AP101" s="80">
        <f t="shared" si="166"/>
        <v>0</v>
      </c>
      <c r="AQ101" s="80">
        <f t="shared" si="166"/>
        <v>0</v>
      </c>
      <c r="AR101" s="80">
        <f t="shared" si="166"/>
        <v>0</v>
      </c>
      <c r="AS101" s="80">
        <f t="shared" si="166"/>
        <v>0</v>
      </c>
      <c r="AT101" s="80">
        <f t="shared" si="166"/>
        <v>0</v>
      </c>
      <c r="AU101" s="80">
        <f t="shared" si="158"/>
        <v>0</v>
      </c>
      <c r="AV101" s="80">
        <f t="shared" si="158"/>
        <v>0</v>
      </c>
      <c r="AW101" s="80">
        <f t="shared" si="158"/>
        <v>0</v>
      </c>
      <c r="AX101" s="80">
        <f t="shared" si="158"/>
        <v>0</v>
      </c>
      <c r="AY101" s="80">
        <f t="shared" si="158"/>
        <v>0</v>
      </c>
      <c r="AZ101" s="80">
        <f t="shared" si="158"/>
        <v>0</v>
      </c>
      <c r="BA101" s="80">
        <f t="shared" si="158"/>
        <v>0</v>
      </c>
      <c r="BB101" s="80">
        <f t="shared" si="158"/>
        <v>0</v>
      </c>
      <c r="BC101" s="80">
        <f t="shared" si="158"/>
        <v>0</v>
      </c>
      <c r="BD101" s="80">
        <f t="shared" si="158"/>
        <v>0</v>
      </c>
      <c r="BE101" s="80">
        <f t="shared" si="158"/>
        <v>0</v>
      </c>
      <c r="BF101" s="80">
        <f t="shared" si="158"/>
        <v>0</v>
      </c>
      <c r="BG101" s="80">
        <f t="shared" si="158"/>
        <v>0</v>
      </c>
      <c r="BH101" s="80">
        <f t="shared" si="158"/>
        <v>0</v>
      </c>
      <c r="BI101" s="80">
        <f t="shared" si="158"/>
        <v>0</v>
      </c>
      <c r="BJ101" s="80">
        <f t="shared" si="158"/>
        <v>0</v>
      </c>
      <c r="BK101" s="80">
        <f t="shared" si="159"/>
        <v>0</v>
      </c>
      <c r="BL101" s="80">
        <f t="shared" si="159"/>
        <v>0</v>
      </c>
      <c r="BM101" s="80">
        <f t="shared" si="159"/>
        <v>0</v>
      </c>
      <c r="BN101" s="80">
        <f t="shared" si="159"/>
        <v>0</v>
      </c>
      <c r="BO101" s="80">
        <f t="shared" si="159"/>
        <v>0</v>
      </c>
      <c r="BP101" s="80">
        <f t="shared" si="159"/>
        <v>0</v>
      </c>
      <c r="BQ101" s="80">
        <f t="shared" si="159"/>
        <v>0</v>
      </c>
      <c r="BR101" s="80">
        <f t="shared" si="159"/>
        <v>0</v>
      </c>
      <c r="BS101" s="80">
        <f t="shared" si="159"/>
        <v>0</v>
      </c>
      <c r="BT101" s="80">
        <f t="shared" si="159"/>
        <v>0</v>
      </c>
      <c r="BU101" s="80">
        <f t="shared" si="159"/>
        <v>0</v>
      </c>
      <c r="BV101" s="80">
        <f t="shared" si="159"/>
        <v>0</v>
      </c>
      <c r="BW101" s="80">
        <f t="shared" si="159"/>
        <v>0</v>
      </c>
      <c r="BX101" s="80">
        <f t="shared" si="159"/>
        <v>0</v>
      </c>
      <c r="BY101" s="80">
        <f t="shared" si="159"/>
        <v>0</v>
      </c>
      <c r="BZ101" s="80">
        <f t="shared" si="159"/>
        <v>0</v>
      </c>
      <c r="CA101" s="80">
        <f t="shared" si="154"/>
        <v>0</v>
      </c>
      <c r="CB101" s="80">
        <f t="shared" si="154"/>
        <v>0</v>
      </c>
      <c r="CC101" s="80">
        <f t="shared" si="154"/>
        <v>0</v>
      </c>
      <c r="CD101" s="80">
        <f t="shared" si="154"/>
        <v>0</v>
      </c>
      <c r="CE101" s="80">
        <f t="shared" si="154"/>
        <v>0</v>
      </c>
      <c r="CF101" s="80">
        <f t="shared" si="154"/>
        <v>0</v>
      </c>
      <c r="CG101" s="80">
        <f t="shared" si="154"/>
        <v>0</v>
      </c>
      <c r="CH101" s="80">
        <f t="shared" si="154"/>
        <v>0</v>
      </c>
      <c r="CI101" s="80">
        <f t="shared" si="154"/>
        <v>0</v>
      </c>
      <c r="CJ101" s="80">
        <f t="shared" si="154"/>
        <v>0</v>
      </c>
      <c r="CK101" s="80">
        <f t="shared" si="154"/>
        <v>0</v>
      </c>
      <c r="CL101" s="80">
        <f t="shared" si="154"/>
        <v>0</v>
      </c>
      <c r="CM101" s="80">
        <f t="shared" si="154"/>
        <v>0</v>
      </c>
      <c r="CN101" s="80">
        <f t="shared" si="154"/>
        <v>0</v>
      </c>
      <c r="CO101" s="80">
        <f t="shared" si="154"/>
        <v>0</v>
      </c>
      <c r="CP101" s="80">
        <f t="shared" ref="CP101:DE112" si="171">IF(CP$4&lt;$E101,0,IF(CP$4&lt;$K101,$I101/$C$10,IF(CP$4&lt;$L101,$J101,0)))</f>
        <v>0</v>
      </c>
      <c r="CQ101" s="80">
        <f t="shared" si="171"/>
        <v>0</v>
      </c>
      <c r="CR101" s="80">
        <f t="shared" si="171"/>
        <v>0</v>
      </c>
      <c r="CS101" s="80">
        <f t="shared" si="171"/>
        <v>0</v>
      </c>
      <c r="CT101" s="80">
        <f t="shared" si="171"/>
        <v>0</v>
      </c>
      <c r="CU101" s="80">
        <f t="shared" si="171"/>
        <v>0</v>
      </c>
      <c r="CV101" s="80">
        <f t="shared" si="171"/>
        <v>0</v>
      </c>
      <c r="CW101" s="80">
        <f t="shared" si="171"/>
        <v>0</v>
      </c>
      <c r="CX101" s="80">
        <f t="shared" si="171"/>
        <v>0</v>
      </c>
      <c r="CY101" s="80">
        <f t="shared" si="171"/>
        <v>0</v>
      </c>
      <c r="CZ101" s="80">
        <f t="shared" si="171"/>
        <v>0</v>
      </c>
      <c r="DA101" s="80">
        <f t="shared" si="171"/>
        <v>0</v>
      </c>
      <c r="DB101" s="80">
        <f t="shared" si="171"/>
        <v>0</v>
      </c>
      <c r="DC101" s="80">
        <f t="shared" si="171"/>
        <v>0</v>
      </c>
      <c r="DD101" s="80">
        <f t="shared" si="171"/>
        <v>0</v>
      </c>
      <c r="DE101" s="80">
        <f t="shared" si="171"/>
        <v>0</v>
      </c>
      <c r="DF101" s="80">
        <f t="shared" si="155"/>
        <v>0</v>
      </c>
      <c r="DG101" s="80">
        <f t="shared" si="155"/>
        <v>0</v>
      </c>
      <c r="DH101" s="80">
        <f t="shared" si="155"/>
        <v>0</v>
      </c>
      <c r="DI101" s="80">
        <f t="shared" si="155"/>
        <v>0</v>
      </c>
      <c r="DJ101" s="80">
        <f t="shared" si="155"/>
        <v>0</v>
      </c>
      <c r="DK101" s="80">
        <f t="shared" si="155"/>
        <v>0</v>
      </c>
      <c r="DL101" s="80">
        <f t="shared" si="155"/>
        <v>0</v>
      </c>
      <c r="DM101" s="80">
        <f t="shared" si="155"/>
        <v>0</v>
      </c>
      <c r="DN101" s="80">
        <f t="shared" si="155"/>
        <v>0</v>
      </c>
      <c r="DO101" s="80">
        <f t="shared" si="155"/>
        <v>0</v>
      </c>
      <c r="DP101" s="80">
        <f t="shared" si="155"/>
        <v>0</v>
      </c>
      <c r="DQ101" s="80">
        <f t="shared" si="155"/>
        <v>0</v>
      </c>
      <c r="DR101" s="80">
        <f t="shared" si="155"/>
        <v>0</v>
      </c>
      <c r="DS101" s="80">
        <f t="shared" si="155"/>
        <v>0</v>
      </c>
      <c r="DT101" s="80">
        <f t="shared" si="155"/>
        <v>0</v>
      </c>
      <c r="DU101" s="80">
        <f t="shared" ref="DU101" si="172">IF(DU$4&lt;$E101,0,IF(DU$4&lt;$K101,$I101/$C$10,IF(DU$4&lt;$L101,$J101,0)))</f>
        <v>0</v>
      </c>
      <c r="DV101" s="80">
        <f t="shared" si="149"/>
        <v>0</v>
      </c>
      <c r="DW101" s="80">
        <f t="shared" si="149"/>
        <v>0</v>
      </c>
      <c r="DX101" s="80">
        <f t="shared" si="149"/>
        <v>0</v>
      </c>
      <c r="DY101" s="80">
        <f t="shared" si="149"/>
        <v>0</v>
      </c>
      <c r="DZ101" s="80">
        <f t="shared" si="149"/>
        <v>0</v>
      </c>
      <c r="EA101" s="80">
        <f t="shared" si="149"/>
        <v>0</v>
      </c>
      <c r="EB101" s="80">
        <f t="shared" si="149"/>
        <v>0</v>
      </c>
      <c r="EC101" s="80">
        <f t="shared" si="149"/>
        <v>0</v>
      </c>
      <c r="ED101" s="80">
        <f t="shared" si="149"/>
        <v>0</v>
      </c>
      <c r="EE101" s="80">
        <f t="shared" si="149"/>
        <v>0</v>
      </c>
      <c r="EF101" s="80">
        <f t="shared" si="149"/>
        <v>0</v>
      </c>
      <c r="EG101" s="80">
        <f t="shared" si="149"/>
        <v>0</v>
      </c>
      <c r="EH101" s="80">
        <f t="shared" si="149"/>
        <v>0</v>
      </c>
      <c r="EI101" s="80">
        <f t="shared" si="149"/>
        <v>0</v>
      </c>
      <c r="EJ101" s="80">
        <f t="shared" ref="EJ101:EY112" si="173">IF(EJ$4&lt;$E101,0,IF(EJ$4&lt;$K101,$I101/$C$10,IF(EJ$4&lt;$L101,$J101,0)))</f>
        <v>0</v>
      </c>
      <c r="EK101" s="80">
        <f t="shared" si="173"/>
        <v>0</v>
      </c>
      <c r="EL101" s="80">
        <f t="shared" si="173"/>
        <v>0</v>
      </c>
      <c r="EM101" s="80">
        <f t="shared" si="173"/>
        <v>0</v>
      </c>
      <c r="EN101" s="80">
        <f t="shared" si="173"/>
        <v>0</v>
      </c>
      <c r="EO101" s="80">
        <f t="shared" si="173"/>
        <v>0</v>
      </c>
      <c r="EP101" s="80">
        <f t="shared" si="173"/>
        <v>0</v>
      </c>
      <c r="EQ101" s="80">
        <f t="shared" si="173"/>
        <v>0</v>
      </c>
      <c r="ER101" s="80">
        <f t="shared" si="173"/>
        <v>0</v>
      </c>
      <c r="ES101" s="80">
        <f t="shared" si="173"/>
        <v>0</v>
      </c>
      <c r="ET101" s="80">
        <f t="shared" si="173"/>
        <v>0</v>
      </c>
      <c r="EU101" s="80">
        <f t="shared" si="173"/>
        <v>0</v>
      </c>
      <c r="EV101" s="80">
        <f t="shared" si="173"/>
        <v>0</v>
      </c>
      <c r="EW101" s="80">
        <f t="shared" si="173"/>
        <v>0</v>
      </c>
      <c r="EX101" s="80">
        <f t="shared" si="173"/>
        <v>0</v>
      </c>
      <c r="EY101" s="80">
        <f t="shared" si="173"/>
        <v>0</v>
      </c>
      <c r="EZ101" s="80">
        <f t="shared" si="169"/>
        <v>0</v>
      </c>
      <c r="FA101" s="80">
        <f t="shared" si="169"/>
        <v>0</v>
      </c>
      <c r="FB101" s="80">
        <f t="shared" si="169"/>
        <v>0</v>
      </c>
      <c r="FC101" s="80">
        <f t="shared" si="169"/>
        <v>0</v>
      </c>
      <c r="FD101" s="80">
        <f t="shared" si="169"/>
        <v>0</v>
      </c>
      <c r="FE101" s="80">
        <f t="shared" si="169"/>
        <v>0</v>
      </c>
      <c r="FF101" s="80">
        <f t="shared" si="169"/>
        <v>0</v>
      </c>
      <c r="FG101" s="80">
        <f t="shared" si="169"/>
        <v>0</v>
      </c>
      <c r="FH101" s="80">
        <f t="shared" si="169"/>
        <v>0</v>
      </c>
      <c r="FI101" s="80">
        <f t="shared" si="169"/>
        <v>0</v>
      </c>
      <c r="FJ101" s="80">
        <f t="shared" si="169"/>
        <v>0</v>
      </c>
      <c r="FK101" s="80">
        <f t="shared" si="169"/>
        <v>0</v>
      </c>
      <c r="FL101" s="80">
        <f t="shared" si="169"/>
        <v>0</v>
      </c>
      <c r="FM101" s="80">
        <f t="shared" si="169"/>
        <v>0</v>
      </c>
      <c r="FN101" s="80">
        <f t="shared" si="169"/>
        <v>0</v>
      </c>
      <c r="FO101" s="80">
        <f t="shared" si="169"/>
        <v>0</v>
      </c>
      <c r="FP101" s="80">
        <f t="shared" ref="FP101:GE112" si="174">IF(FP$4&lt;$E101,0,IF(FP$4&lt;$K101,$I101/$C$10,IF(FP$4&lt;$L101,$J101,0)))</f>
        <v>0</v>
      </c>
      <c r="FQ101" s="80">
        <f t="shared" si="174"/>
        <v>0</v>
      </c>
      <c r="FR101" s="80">
        <f t="shared" si="156"/>
        <v>0</v>
      </c>
      <c r="FS101" s="80">
        <f t="shared" si="156"/>
        <v>0</v>
      </c>
      <c r="FT101" s="80">
        <f t="shared" si="156"/>
        <v>0</v>
      </c>
      <c r="FU101" s="80">
        <f t="shared" si="156"/>
        <v>0</v>
      </c>
      <c r="FV101" s="80">
        <f t="shared" si="156"/>
        <v>0</v>
      </c>
      <c r="FW101" s="80">
        <f t="shared" si="156"/>
        <v>0</v>
      </c>
      <c r="FX101" s="80">
        <f t="shared" si="156"/>
        <v>0</v>
      </c>
      <c r="FY101" s="80">
        <f t="shared" si="156"/>
        <v>0</v>
      </c>
      <c r="FZ101" s="80">
        <f t="shared" si="156"/>
        <v>0</v>
      </c>
      <c r="GA101" s="80">
        <f t="shared" si="156"/>
        <v>0</v>
      </c>
      <c r="GB101" s="80">
        <f t="shared" si="156"/>
        <v>0</v>
      </c>
      <c r="GC101" s="80">
        <f t="shared" si="156"/>
        <v>0</v>
      </c>
      <c r="GD101" s="80">
        <f t="shared" si="156"/>
        <v>0</v>
      </c>
      <c r="GE101" s="80">
        <f t="shared" si="156"/>
        <v>0</v>
      </c>
      <c r="GF101" s="80">
        <f t="shared" si="156"/>
        <v>0</v>
      </c>
      <c r="GG101" s="80">
        <f t="shared" si="160"/>
        <v>0</v>
      </c>
      <c r="GH101" s="80">
        <f t="shared" si="160"/>
        <v>0</v>
      </c>
      <c r="GI101" s="80">
        <f t="shared" si="160"/>
        <v>0</v>
      </c>
      <c r="GJ101" s="80">
        <f t="shared" si="160"/>
        <v>0</v>
      </c>
      <c r="GK101" s="80">
        <f t="shared" si="160"/>
        <v>0</v>
      </c>
      <c r="GL101" s="80">
        <f t="shared" si="160"/>
        <v>0</v>
      </c>
      <c r="GM101" s="80">
        <f t="shared" si="160"/>
        <v>0</v>
      </c>
      <c r="GN101" s="80">
        <f t="shared" si="160"/>
        <v>0</v>
      </c>
      <c r="GO101" s="80">
        <f t="shared" si="160"/>
        <v>0</v>
      </c>
      <c r="GP101" s="80">
        <f t="shared" si="160"/>
        <v>0</v>
      </c>
      <c r="GQ101" s="80">
        <f t="shared" si="160"/>
        <v>0</v>
      </c>
      <c r="GR101" s="80">
        <f t="shared" si="160"/>
        <v>0</v>
      </c>
      <c r="GS101" s="80">
        <f t="shared" si="160"/>
        <v>0</v>
      </c>
      <c r="GT101" s="80">
        <f t="shared" si="160"/>
        <v>0</v>
      </c>
      <c r="GU101" s="80">
        <f t="shared" si="160"/>
        <v>0</v>
      </c>
      <c r="GV101" s="80">
        <f t="shared" si="160"/>
        <v>0</v>
      </c>
      <c r="GW101" s="80">
        <f t="shared" ref="GW101:HL112" si="175">IF(GW$4&lt;$E101,0,IF(GW$4&lt;$K101,$I101/$C$10,IF(GW$4&lt;$L101,$J101,0)))</f>
        <v>0</v>
      </c>
      <c r="GX101" s="80">
        <f t="shared" si="175"/>
        <v>0</v>
      </c>
      <c r="GY101" s="80">
        <f t="shared" si="175"/>
        <v>0</v>
      </c>
      <c r="GZ101" s="80">
        <f t="shared" si="175"/>
        <v>0</v>
      </c>
      <c r="HA101" s="80">
        <f t="shared" si="175"/>
        <v>0</v>
      </c>
      <c r="HB101" s="80">
        <f t="shared" si="175"/>
        <v>0</v>
      </c>
      <c r="HC101" s="80">
        <f t="shared" si="175"/>
        <v>0</v>
      </c>
      <c r="HD101" s="80">
        <f t="shared" si="175"/>
        <v>0</v>
      </c>
      <c r="HE101" s="80">
        <f t="shared" si="175"/>
        <v>0</v>
      </c>
      <c r="HF101" s="80">
        <f t="shared" si="175"/>
        <v>0</v>
      </c>
      <c r="HG101" s="80">
        <f t="shared" si="175"/>
        <v>0</v>
      </c>
      <c r="HH101" s="80">
        <f t="shared" si="175"/>
        <v>0</v>
      </c>
      <c r="HI101" s="80">
        <f t="shared" si="175"/>
        <v>0</v>
      </c>
      <c r="HJ101" s="80">
        <f t="shared" si="175"/>
        <v>0</v>
      </c>
      <c r="HK101" s="80">
        <f t="shared" si="161"/>
        <v>0</v>
      </c>
      <c r="HL101" s="80">
        <f t="shared" si="161"/>
        <v>0</v>
      </c>
      <c r="HM101" s="80">
        <f t="shared" si="161"/>
        <v>0</v>
      </c>
      <c r="HN101" s="80">
        <f t="shared" si="161"/>
        <v>0</v>
      </c>
      <c r="HO101" s="80">
        <f t="shared" si="161"/>
        <v>0</v>
      </c>
      <c r="HP101" s="80">
        <f t="shared" si="161"/>
        <v>0</v>
      </c>
      <c r="HQ101" s="80">
        <f t="shared" si="161"/>
        <v>0</v>
      </c>
      <c r="HR101" s="80">
        <f t="shared" si="161"/>
        <v>0</v>
      </c>
      <c r="HS101" s="80">
        <f t="shared" si="161"/>
        <v>0</v>
      </c>
      <c r="HT101" s="80">
        <f t="shared" si="161"/>
        <v>0</v>
      </c>
      <c r="HU101" s="80">
        <f t="shared" si="161"/>
        <v>0</v>
      </c>
      <c r="HV101" s="80">
        <f t="shared" si="163"/>
        <v>0</v>
      </c>
      <c r="HW101" s="80">
        <f t="shared" si="163"/>
        <v>0</v>
      </c>
      <c r="HX101" s="80">
        <f t="shared" si="163"/>
        <v>0</v>
      </c>
      <c r="HY101" s="80">
        <f t="shared" si="163"/>
        <v>0</v>
      </c>
      <c r="HZ101" s="80">
        <f t="shared" si="163"/>
        <v>0</v>
      </c>
      <c r="IA101" s="80">
        <f t="shared" si="163"/>
        <v>0</v>
      </c>
      <c r="IB101" s="80">
        <f t="shared" si="163"/>
        <v>0</v>
      </c>
      <c r="IC101" s="80">
        <f t="shared" si="163"/>
        <v>0</v>
      </c>
      <c r="ID101" s="80">
        <f t="shared" si="163"/>
        <v>0</v>
      </c>
      <c r="IE101" s="80">
        <f t="shared" si="163"/>
        <v>0</v>
      </c>
      <c r="IF101" s="80">
        <f t="shared" si="163"/>
        <v>0</v>
      </c>
      <c r="IG101" s="80">
        <f t="shared" si="163"/>
        <v>0</v>
      </c>
      <c r="IH101" s="80">
        <f t="shared" si="163"/>
        <v>0</v>
      </c>
      <c r="II101" s="80">
        <f t="shared" si="163"/>
        <v>0</v>
      </c>
      <c r="IJ101" s="80">
        <f t="shared" si="163"/>
        <v>0</v>
      </c>
      <c r="IK101" s="80">
        <f t="shared" si="163"/>
        <v>0</v>
      </c>
      <c r="IL101" s="80">
        <f t="shared" si="167"/>
        <v>0</v>
      </c>
      <c r="IM101" s="80">
        <f t="shared" si="167"/>
        <v>0</v>
      </c>
      <c r="IN101" s="80">
        <f t="shared" si="167"/>
        <v>0</v>
      </c>
      <c r="IO101" s="80">
        <f t="shared" si="167"/>
        <v>0</v>
      </c>
      <c r="IP101" s="80">
        <f t="shared" si="167"/>
        <v>0</v>
      </c>
      <c r="IQ101" s="80">
        <f t="shared" si="167"/>
        <v>0</v>
      </c>
      <c r="IR101" s="80">
        <f t="shared" si="167"/>
        <v>0</v>
      </c>
      <c r="IS101" s="80">
        <f t="shared" si="167"/>
        <v>0</v>
      </c>
      <c r="IT101" s="80">
        <f t="shared" si="167"/>
        <v>0</v>
      </c>
      <c r="IU101" s="80">
        <f t="shared" si="167"/>
        <v>0</v>
      </c>
      <c r="IV101" s="80">
        <f t="shared" si="167"/>
        <v>0</v>
      </c>
      <c r="IW101" s="80">
        <f t="shared" si="167"/>
        <v>0</v>
      </c>
      <c r="IX101" s="80">
        <f t="shared" si="167"/>
        <v>0</v>
      </c>
      <c r="IY101" s="80">
        <f t="shared" si="167"/>
        <v>0</v>
      </c>
      <c r="IZ101" s="80">
        <f t="shared" si="167"/>
        <v>0</v>
      </c>
      <c r="JA101" s="80">
        <f t="shared" si="167"/>
        <v>0</v>
      </c>
      <c r="JB101" s="80">
        <f t="shared" si="167"/>
        <v>0</v>
      </c>
      <c r="JC101" s="80">
        <f t="shared" si="167"/>
        <v>0</v>
      </c>
      <c r="JD101" s="80">
        <f t="shared" si="165"/>
        <v>0</v>
      </c>
      <c r="JE101" s="80">
        <f t="shared" si="165"/>
        <v>0</v>
      </c>
      <c r="JF101" s="80">
        <f t="shared" si="165"/>
        <v>0</v>
      </c>
      <c r="JG101" s="80">
        <f t="shared" si="165"/>
        <v>0</v>
      </c>
      <c r="JH101" s="80">
        <f t="shared" si="165"/>
        <v>0</v>
      </c>
      <c r="JI101" s="80">
        <f t="shared" si="165"/>
        <v>0</v>
      </c>
    </row>
    <row r="102" spans="5:269" x14ac:dyDescent="0.25">
      <c r="E102">
        <f t="shared" si="134"/>
        <v>98</v>
      </c>
      <c r="F102">
        <f t="shared" si="124"/>
        <v>0</v>
      </c>
      <c r="G102">
        <f t="shared" si="135"/>
        <v>156</v>
      </c>
      <c r="H102" s="86">
        <f t="shared" si="125"/>
        <v>1</v>
      </c>
      <c r="I102" s="80">
        <f t="shared" si="126"/>
        <v>0</v>
      </c>
      <c r="J102" s="80">
        <f t="shared" si="140"/>
        <v>0</v>
      </c>
      <c r="K102">
        <f t="shared" si="127"/>
        <v>102</v>
      </c>
      <c r="L102">
        <f t="shared" si="128"/>
        <v>246</v>
      </c>
      <c r="M102">
        <f t="shared" si="136"/>
        <v>48731</v>
      </c>
      <c r="O102" s="80">
        <f t="shared" ref="O102:AD112" si="176">IF(O$4&lt;$E102,0,IF(O$4&lt;$K102,$I102/$C$10,IF(O$4&lt;$L102,$J102,0)))</f>
        <v>0</v>
      </c>
      <c r="P102" s="80">
        <f t="shared" si="176"/>
        <v>0</v>
      </c>
      <c r="Q102" s="80">
        <f t="shared" si="176"/>
        <v>0</v>
      </c>
      <c r="R102" s="80">
        <f t="shared" si="176"/>
        <v>0</v>
      </c>
      <c r="S102" s="80">
        <f t="shared" si="176"/>
        <v>0</v>
      </c>
      <c r="T102" s="80">
        <f t="shared" si="176"/>
        <v>0</v>
      </c>
      <c r="U102" s="80">
        <f t="shared" si="176"/>
        <v>0</v>
      </c>
      <c r="V102" s="80">
        <f t="shared" si="176"/>
        <v>0</v>
      </c>
      <c r="W102" s="80">
        <f t="shared" si="176"/>
        <v>0</v>
      </c>
      <c r="X102" s="80">
        <f t="shared" si="176"/>
        <v>0</v>
      </c>
      <c r="Y102" s="80">
        <f t="shared" si="176"/>
        <v>0</v>
      </c>
      <c r="Z102" s="80">
        <f t="shared" si="176"/>
        <v>0</v>
      </c>
      <c r="AA102" s="80">
        <f t="shared" si="176"/>
        <v>0</v>
      </c>
      <c r="AB102" s="80">
        <f t="shared" si="176"/>
        <v>0</v>
      </c>
      <c r="AC102" s="80">
        <f t="shared" si="176"/>
        <v>0</v>
      </c>
      <c r="AD102" s="80">
        <f t="shared" si="176"/>
        <v>0</v>
      </c>
      <c r="AE102" s="80">
        <f t="shared" si="166"/>
        <v>0</v>
      </c>
      <c r="AF102" s="80">
        <f t="shared" si="166"/>
        <v>0</v>
      </c>
      <c r="AG102" s="80">
        <f t="shared" si="166"/>
        <v>0</v>
      </c>
      <c r="AH102" s="80">
        <f t="shared" si="166"/>
        <v>0</v>
      </c>
      <c r="AI102" s="80">
        <f t="shared" si="166"/>
        <v>0</v>
      </c>
      <c r="AJ102" s="80">
        <f t="shared" si="166"/>
        <v>0</v>
      </c>
      <c r="AK102" s="80">
        <f t="shared" si="166"/>
        <v>0</v>
      </c>
      <c r="AL102" s="80">
        <f t="shared" si="166"/>
        <v>0</v>
      </c>
      <c r="AM102" s="80">
        <f t="shared" si="166"/>
        <v>0</v>
      </c>
      <c r="AN102" s="80">
        <f t="shared" si="166"/>
        <v>0</v>
      </c>
      <c r="AO102" s="80">
        <f t="shared" si="166"/>
        <v>0</v>
      </c>
      <c r="AP102" s="80">
        <f t="shared" si="166"/>
        <v>0</v>
      </c>
      <c r="AQ102" s="80">
        <f t="shared" si="166"/>
        <v>0</v>
      </c>
      <c r="AR102" s="80">
        <f t="shared" si="166"/>
        <v>0</v>
      </c>
      <c r="AS102" s="80">
        <f t="shared" si="166"/>
        <v>0</v>
      </c>
      <c r="AT102" s="80">
        <f t="shared" si="166"/>
        <v>0</v>
      </c>
      <c r="AU102" s="80">
        <f t="shared" si="158"/>
        <v>0</v>
      </c>
      <c r="AV102" s="80">
        <f t="shared" si="158"/>
        <v>0</v>
      </c>
      <c r="AW102" s="80">
        <f t="shared" si="158"/>
        <v>0</v>
      </c>
      <c r="AX102" s="80">
        <f t="shared" si="158"/>
        <v>0</v>
      </c>
      <c r="AY102" s="80">
        <f t="shared" si="158"/>
        <v>0</v>
      </c>
      <c r="AZ102" s="80">
        <f t="shared" si="158"/>
        <v>0</v>
      </c>
      <c r="BA102" s="80">
        <f t="shared" si="158"/>
        <v>0</v>
      </c>
      <c r="BB102" s="80">
        <f t="shared" si="158"/>
        <v>0</v>
      </c>
      <c r="BC102" s="80">
        <f t="shared" si="158"/>
        <v>0</v>
      </c>
      <c r="BD102" s="80">
        <f t="shared" si="158"/>
        <v>0</v>
      </c>
      <c r="BE102" s="80">
        <f t="shared" si="158"/>
        <v>0</v>
      </c>
      <c r="BF102" s="80">
        <f t="shared" si="158"/>
        <v>0</v>
      </c>
      <c r="BG102" s="80">
        <f t="shared" si="158"/>
        <v>0</v>
      </c>
      <c r="BH102" s="80">
        <f t="shared" si="158"/>
        <v>0</v>
      </c>
      <c r="BI102" s="80">
        <f t="shared" si="158"/>
        <v>0</v>
      </c>
      <c r="BJ102" s="80">
        <f t="shared" ref="BJ102" si="177">IF(BJ$4&lt;$E102,0,IF(BJ$4&lt;$K102,$I102/$C$10,IF(BJ$4&lt;$L102,$J102,0)))</f>
        <v>0</v>
      </c>
      <c r="BK102" s="80">
        <f t="shared" si="159"/>
        <v>0</v>
      </c>
      <c r="BL102" s="80">
        <f t="shared" si="159"/>
        <v>0</v>
      </c>
      <c r="BM102" s="80">
        <f t="shared" si="159"/>
        <v>0</v>
      </c>
      <c r="BN102" s="80">
        <f t="shared" si="159"/>
        <v>0</v>
      </c>
      <c r="BO102" s="80">
        <f t="shared" si="159"/>
        <v>0</v>
      </c>
      <c r="BP102" s="80">
        <f t="shared" si="159"/>
        <v>0</v>
      </c>
      <c r="BQ102" s="80">
        <f t="shared" si="159"/>
        <v>0</v>
      </c>
      <c r="BR102" s="80">
        <f t="shared" si="159"/>
        <v>0</v>
      </c>
      <c r="BS102" s="80">
        <f t="shared" si="159"/>
        <v>0</v>
      </c>
      <c r="BT102" s="80">
        <f t="shared" si="159"/>
        <v>0</v>
      </c>
      <c r="BU102" s="80">
        <f t="shared" si="159"/>
        <v>0</v>
      </c>
      <c r="BV102" s="80">
        <f t="shared" si="159"/>
        <v>0</v>
      </c>
      <c r="BW102" s="80">
        <f t="shared" si="159"/>
        <v>0</v>
      </c>
      <c r="BX102" s="80">
        <f t="shared" si="159"/>
        <v>0</v>
      </c>
      <c r="BY102" s="80">
        <f t="shared" si="159"/>
        <v>0</v>
      </c>
      <c r="BZ102" s="80">
        <f t="shared" ref="BZ102" si="178">IF(BZ$4&lt;$E102,0,IF(BZ$4&lt;$K102,$I102/$C$10,IF(BZ$4&lt;$L102,$J102,0)))</f>
        <v>0</v>
      </c>
      <c r="CA102" s="80">
        <f t="shared" si="154"/>
        <v>0</v>
      </c>
      <c r="CB102" s="80">
        <f t="shared" si="154"/>
        <v>0</v>
      </c>
      <c r="CC102" s="80">
        <f t="shared" si="154"/>
        <v>0</v>
      </c>
      <c r="CD102" s="80">
        <f t="shared" si="154"/>
        <v>0</v>
      </c>
      <c r="CE102" s="80">
        <f t="shared" si="154"/>
        <v>0</v>
      </c>
      <c r="CF102" s="80">
        <f t="shared" si="154"/>
        <v>0</v>
      </c>
      <c r="CG102" s="80">
        <f t="shared" si="154"/>
        <v>0</v>
      </c>
      <c r="CH102" s="80">
        <f t="shared" si="154"/>
        <v>0</v>
      </c>
      <c r="CI102" s="80">
        <f t="shared" si="154"/>
        <v>0</v>
      </c>
      <c r="CJ102" s="80">
        <f t="shared" si="154"/>
        <v>0</v>
      </c>
      <c r="CK102" s="80">
        <f t="shared" si="154"/>
        <v>0</v>
      </c>
      <c r="CL102" s="80">
        <f t="shared" si="154"/>
        <v>0</v>
      </c>
      <c r="CM102" s="80">
        <f t="shared" si="154"/>
        <v>0</v>
      </c>
      <c r="CN102" s="80">
        <f t="shared" si="154"/>
        <v>0</v>
      </c>
      <c r="CO102" s="80">
        <f t="shared" ref="CO102:CP102" si="179">IF(CO$4&lt;$E102,0,IF(CO$4&lt;$K102,$I102/$C$10,IF(CO$4&lt;$L102,$J102,0)))</f>
        <v>0</v>
      </c>
      <c r="CP102" s="80">
        <f t="shared" si="179"/>
        <v>0</v>
      </c>
      <c r="CQ102" s="80">
        <f t="shared" si="171"/>
        <v>0</v>
      </c>
      <c r="CR102" s="80">
        <f t="shared" si="171"/>
        <v>0</v>
      </c>
      <c r="CS102" s="80">
        <f t="shared" si="171"/>
        <v>0</v>
      </c>
      <c r="CT102" s="80">
        <f t="shared" si="171"/>
        <v>0</v>
      </c>
      <c r="CU102" s="80">
        <f t="shared" si="171"/>
        <v>0</v>
      </c>
      <c r="CV102" s="80">
        <f t="shared" si="171"/>
        <v>0</v>
      </c>
      <c r="CW102" s="80">
        <f t="shared" si="171"/>
        <v>0</v>
      </c>
      <c r="CX102" s="80">
        <f t="shared" si="171"/>
        <v>0</v>
      </c>
      <c r="CY102" s="80">
        <f t="shared" si="171"/>
        <v>0</v>
      </c>
      <c r="CZ102" s="80">
        <f t="shared" si="171"/>
        <v>0</v>
      </c>
      <c r="DA102" s="80">
        <f t="shared" si="171"/>
        <v>0</v>
      </c>
      <c r="DB102" s="80">
        <f t="shared" si="171"/>
        <v>0</v>
      </c>
      <c r="DC102" s="80">
        <f t="shared" si="171"/>
        <v>0</v>
      </c>
      <c r="DD102" s="80">
        <f t="shared" si="171"/>
        <v>0</v>
      </c>
      <c r="DE102" s="80">
        <f t="shared" si="171"/>
        <v>0</v>
      </c>
      <c r="DF102" s="80">
        <f t="shared" ref="DF102:DU112" si="180">IF(DF$4&lt;$E102,0,IF(DF$4&lt;$K102,$I102/$C$10,IF(DF$4&lt;$L102,$J102,0)))</f>
        <v>0</v>
      </c>
      <c r="DG102" s="80">
        <f t="shared" si="180"/>
        <v>0</v>
      </c>
      <c r="DH102" s="80">
        <f t="shared" si="180"/>
        <v>0</v>
      </c>
      <c r="DI102" s="80">
        <f t="shared" si="180"/>
        <v>0</v>
      </c>
      <c r="DJ102" s="80">
        <f t="shared" si="180"/>
        <v>0</v>
      </c>
      <c r="DK102" s="80">
        <f t="shared" si="180"/>
        <v>0</v>
      </c>
      <c r="DL102" s="80">
        <f t="shared" si="180"/>
        <v>0</v>
      </c>
      <c r="DM102" s="80">
        <f t="shared" si="180"/>
        <v>0</v>
      </c>
      <c r="DN102" s="80">
        <f t="shared" si="180"/>
        <v>0</v>
      </c>
      <c r="DO102" s="80">
        <f t="shared" si="180"/>
        <v>0</v>
      </c>
      <c r="DP102" s="80">
        <f t="shared" si="180"/>
        <v>0</v>
      </c>
      <c r="DQ102" s="80">
        <f t="shared" si="180"/>
        <v>0</v>
      </c>
      <c r="DR102" s="80">
        <f t="shared" si="180"/>
        <v>0</v>
      </c>
      <c r="DS102" s="80">
        <f t="shared" si="180"/>
        <v>0</v>
      </c>
      <c r="DT102" s="80">
        <f t="shared" si="180"/>
        <v>0</v>
      </c>
      <c r="DU102" s="80">
        <f t="shared" si="180"/>
        <v>0</v>
      </c>
      <c r="DV102" s="80">
        <f t="shared" ref="DV102:EK112" si="181">IF(DV$4&lt;$E102,0,IF(DV$4&lt;$K102,$I102/$C$10,IF(DV$4&lt;$L102,$J102,0)))</f>
        <v>0</v>
      </c>
      <c r="DW102" s="80">
        <f t="shared" si="181"/>
        <v>0</v>
      </c>
      <c r="DX102" s="80">
        <f t="shared" si="181"/>
        <v>0</v>
      </c>
      <c r="DY102" s="80">
        <f t="shared" si="181"/>
        <v>0</v>
      </c>
      <c r="DZ102" s="80">
        <f t="shared" si="181"/>
        <v>0</v>
      </c>
      <c r="EA102" s="80">
        <f t="shared" si="181"/>
        <v>0</v>
      </c>
      <c r="EB102" s="80">
        <f t="shared" si="181"/>
        <v>0</v>
      </c>
      <c r="EC102" s="80">
        <f t="shared" si="181"/>
        <v>0</v>
      </c>
      <c r="ED102" s="80">
        <f t="shared" si="181"/>
        <v>0</v>
      </c>
      <c r="EE102" s="80">
        <f t="shared" si="181"/>
        <v>0</v>
      </c>
      <c r="EF102" s="80">
        <f t="shared" si="181"/>
        <v>0</v>
      </c>
      <c r="EG102" s="80">
        <f t="shared" si="181"/>
        <v>0</v>
      </c>
      <c r="EH102" s="80">
        <f t="shared" si="181"/>
        <v>0</v>
      </c>
      <c r="EI102" s="80">
        <f t="shared" si="181"/>
        <v>0</v>
      </c>
      <c r="EJ102" s="80">
        <f t="shared" si="181"/>
        <v>0</v>
      </c>
      <c r="EK102" s="80">
        <f t="shared" si="181"/>
        <v>0</v>
      </c>
      <c r="EL102" s="80">
        <f t="shared" si="173"/>
        <v>0</v>
      </c>
      <c r="EM102" s="80">
        <f t="shared" si="173"/>
        <v>0</v>
      </c>
      <c r="EN102" s="80">
        <f t="shared" si="173"/>
        <v>0</v>
      </c>
      <c r="EO102" s="80">
        <f t="shared" si="173"/>
        <v>0</v>
      </c>
      <c r="EP102" s="80">
        <f t="shared" si="173"/>
        <v>0</v>
      </c>
      <c r="EQ102" s="80">
        <f t="shared" si="173"/>
        <v>0</v>
      </c>
      <c r="ER102" s="80">
        <f t="shared" si="173"/>
        <v>0</v>
      </c>
      <c r="ES102" s="80">
        <f t="shared" si="173"/>
        <v>0</v>
      </c>
      <c r="ET102" s="80">
        <f t="shared" si="173"/>
        <v>0</v>
      </c>
      <c r="EU102" s="80">
        <f t="shared" si="173"/>
        <v>0</v>
      </c>
      <c r="EV102" s="80">
        <f t="shared" si="173"/>
        <v>0</v>
      </c>
      <c r="EW102" s="80">
        <f t="shared" si="173"/>
        <v>0</v>
      </c>
      <c r="EX102" s="80">
        <f t="shared" si="173"/>
        <v>0</v>
      </c>
      <c r="EY102" s="80">
        <f t="shared" si="173"/>
        <v>0</v>
      </c>
      <c r="EZ102" s="80">
        <f t="shared" si="169"/>
        <v>0</v>
      </c>
      <c r="FA102" s="80">
        <f t="shared" si="169"/>
        <v>0</v>
      </c>
      <c r="FB102" s="80">
        <f t="shared" si="169"/>
        <v>0</v>
      </c>
      <c r="FC102" s="80">
        <f t="shared" si="169"/>
        <v>0</v>
      </c>
      <c r="FD102" s="80">
        <f t="shared" si="169"/>
        <v>0</v>
      </c>
      <c r="FE102" s="80">
        <f t="shared" si="169"/>
        <v>0</v>
      </c>
      <c r="FF102" s="80">
        <f t="shared" si="169"/>
        <v>0</v>
      </c>
      <c r="FG102" s="80">
        <f t="shared" si="169"/>
        <v>0</v>
      </c>
      <c r="FH102" s="80">
        <f t="shared" si="169"/>
        <v>0</v>
      </c>
      <c r="FI102" s="80">
        <f t="shared" si="169"/>
        <v>0</v>
      </c>
      <c r="FJ102" s="80">
        <f t="shared" si="169"/>
        <v>0</v>
      </c>
      <c r="FK102" s="80">
        <f t="shared" si="169"/>
        <v>0</v>
      </c>
      <c r="FL102" s="80">
        <f t="shared" si="169"/>
        <v>0</v>
      </c>
      <c r="FM102" s="80">
        <f t="shared" si="169"/>
        <v>0</v>
      </c>
      <c r="FN102" s="80">
        <f t="shared" si="169"/>
        <v>0</v>
      </c>
      <c r="FO102" s="80">
        <f t="shared" si="169"/>
        <v>0</v>
      </c>
      <c r="FP102" s="80">
        <f t="shared" si="174"/>
        <v>0</v>
      </c>
      <c r="FQ102" s="80">
        <f t="shared" si="174"/>
        <v>0</v>
      </c>
      <c r="FR102" s="80">
        <f t="shared" si="174"/>
        <v>0</v>
      </c>
      <c r="FS102" s="80">
        <f t="shared" si="174"/>
        <v>0</v>
      </c>
      <c r="FT102" s="80">
        <f t="shared" si="174"/>
        <v>0</v>
      </c>
      <c r="FU102" s="80">
        <f t="shared" si="174"/>
        <v>0</v>
      </c>
      <c r="FV102" s="80">
        <f t="shared" si="174"/>
        <v>0</v>
      </c>
      <c r="FW102" s="80">
        <f t="shared" si="174"/>
        <v>0</v>
      </c>
      <c r="FX102" s="80">
        <f t="shared" si="174"/>
        <v>0</v>
      </c>
      <c r="FY102" s="80">
        <f t="shared" si="174"/>
        <v>0</v>
      </c>
      <c r="FZ102" s="80">
        <f t="shared" si="174"/>
        <v>0</v>
      </c>
      <c r="GA102" s="80">
        <f t="shared" si="174"/>
        <v>0</v>
      </c>
      <c r="GB102" s="80">
        <f t="shared" si="174"/>
        <v>0</v>
      </c>
      <c r="GC102" s="80">
        <f t="shared" si="174"/>
        <v>0</v>
      </c>
      <c r="GD102" s="80">
        <f t="shared" si="174"/>
        <v>0</v>
      </c>
      <c r="GE102" s="80">
        <f t="shared" si="174"/>
        <v>0</v>
      </c>
      <c r="GF102" s="80">
        <f t="shared" ref="GF102:GU112" si="182">IF(GF$4&lt;$E102,0,IF(GF$4&lt;$K102,$I102/$C$10,IF(GF$4&lt;$L102,$J102,0)))</f>
        <v>0</v>
      </c>
      <c r="GG102" s="80">
        <f t="shared" si="182"/>
        <v>0</v>
      </c>
      <c r="GH102" s="80">
        <f t="shared" si="182"/>
        <v>0</v>
      </c>
      <c r="GI102" s="80">
        <f t="shared" si="182"/>
        <v>0</v>
      </c>
      <c r="GJ102" s="80">
        <f t="shared" si="182"/>
        <v>0</v>
      </c>
      <c r="GK102" s="80">
        <f t="shared" si="182"/>
        <v>0</v>
      </c>
      <c r="GL102" s="80">
        <f t="shared" si="182"/>
        <v>0</v>
      </c>
      <c r="GM102" s="80">
        <f t="shared" si="182"/>
        <v>0</v>
      </c>
      <c r="GN102" s="80">
        <f t="shared" si="182"/>
        <v>0</v>
      </c>
      <c r="GO102" s="80">
        <f t="shared" si="182"/>
        <v>0</v>
      </c>
      <c r="GP102" s="80">
        <f t="shared" si="182"/>
        <v>0</v>
      </c>
      <c r="GQ102" s="80">
        <f t="shared" si="182"/>
        <v>0</v>
      </c>
      <c r="GR102" s="80">
        <f t="shared" si="182"/>
        <v>0</v>
      </c>
      <c r="GS102" s="80">
        <f t="shared" si="182"/>
        <v>0</v>
      </c>
      <c r="GT102" s="80">
        <f t="shared" si="182"/>
        <v>0</v>
      </c>
      <c r="GU102" s="80">
        <f t="shared" si="182"/>
        <v>0</v>
      </c>
      <c r="GV102" s="80">
        <f t="shared" si="160"/>
        <v>0</v>
      </c>
      <c r="GW102" s="80">
        <f t="shared" si="175"/>
        <v>0</v>
      </c>
      <c r="GX102" s="80">
        <f t="shared" si="175"/>
        <v>0</v>
      </c>
      <c r="GY102" s="80">
        <f t="shared" si="175"/>
        <v>0</v>
      </c>
      <c r="GZ102" s="80">
        <f t="shared" si="175"/>
        <v>0</v>
      </c>
      <c r="HA102" s="80">
        <f t="shared" si="175"/>
        <v>0</v>
      </c>
      <c r="HB102" s="80">
        <f t="shared" si="175"/>
        <v>0</v>
      </c>
      <c r="HC102" s="80">
        <f t="shared" si="175"/>
        <v>0</v>
      </c>
      <c r="HD102" s="80">
        <f t="shared" si="175"/>
        <v>0</v>
      </c>
      <c r="HE102" s="80">
        <f t="shared" si="175"/>
        <v>0</v>
      </c>
      <c r="HF102" s="80">
        <f t="shared" si="175"/>
        <v>0</v>
      </c>
      <c r="HG102" s="80">
        <f t="shared" si="175"/>
        <v>0</v>
      </c>
      <c r="HH102" s="80">
        <f t="shared" si="175"/>
        <v>0</v>
      </c>
      <c r="HI102" s="80">
        <f t="shared" si="175"/>
        <v>0</v>
      </c>
      <c r="HJ102" s="80">
        <f t="shared" si="175"/>
        <v>0</v>
      </c>
      <c r="HK102" s="80">
        <f t="shared" si="161"/>
        <v>0</v>
      </c>
      <c r="HL102" s="80">
        <f t="shared" si="161"/>
        <v>0</v>
      </c>
      <c r="HM102" s="80">
        <f t="shared" si="161"/>
        <v>0</v>
      </c>
      <c r="HN102" s="80">
        <f t="shared" si="161"/>
        <v>0</v>
      </c>
      <c r="HO102" s="80">
        <f t="shared" si="161"/>
        <v>0</v>
      </c>
      <c r="HP102" s="80">
        <f t="shared" si="161"/>
        <v>0</v>
      </c>
      <c r="HQ102" s="80">
        <f t="shared" si="161"/>
        <v>0</v>
      </c>
      <c r="HR102" s="80">
        <f t="shared" si="161"/>
        <v>0</v>
      </c>
      <c r="HS102" s="80">
        <f t="shared" si="161"/>
        <v>0</v>
      </c>
      <c r="HT102" s="80">
        <f t="shared" si="161"/>
        <v>0</v>
      </c>
      <c r="HU102" s="80">
        <f t="shared" si="161"/>
        <v>0</v>
      </c>
      <c r="HV102" s="80">
        <f t="shared" si="163"/>
        <v>0</v>
      </c>
      <c r="HW102" s="80">
        <f t="shared" si="163"/>
        <v>0</v>
      </c>
      <c r="HX102" s="80">
        <f t="shared" si="163"/>
        <v>0</v>
      </c>
      <c r="HY102" s="80">
        <f t="shared" si="163"/>
        <v>0</v>
      </c>
      <c r="HZ102" s="80">
        <f t="shared" si="163"/>
        <v>0</v>
      </c>
      <c r="IA102" s="80">
        <f t="shared" si="163"/>
        <v>0</v>
      </c>
      <c r="IB102" s="80">
        <f t="shared" si="163"/>
        <v>0</v>
      </c>
      <c r="IC102" s="80">
        <f t="shared" si="163"/>
        <v>0</v>
      </c>
      <c r="ID102" s="80">
        <f t="shared" si="163"/>
        <v>0</v>
      </c>
      <c r="IE102" s="80">
        <f t="shared" si="163"/>
        <v>0</v>
      </c>
      <c r="IF102" s="80">
        <f t="shared" si="163"/>
        <v>0</v>
      </c>
      <c r="IG102" s="80">
        <f t="shared" si="163"/>
        <v>0</v>
      </c>
      <c r="IH102" s="80">
        <f t="shared" si="163"/>
        <v>0</v>
      </c>
      <c r="II102" s="80">
        <f t="shared" si="163"/>
        <v>0</v>
      </c>
      <c r="IJ102" s="80">
        <f t="shared" si="163"/>
        <v>0</v>
      </c>
      <c r="IK102" s="80">
        <f t="shared" si="163"/>
        <v>0</v>
      </c>
      <c r="IL102" s="80">
        <f t="shared" si="167"/>
        <v>0</v>
      </c>
      <c r="IM102" s="80">
        <f t="shared" si="167"/>
        <v>0</v>
      </c>
      <c r="IN102" s="80">
        <f t="shared" si="167"/>
        <v>0</v>
      </c>
      <c r="IO102" s="80">
        <f t="shared" si="167"/>
        <v>0</v>
      </c>
      <c r="IP102" s="80">
        <f t="shared" si="167"/>
        <v>0</v>
      </c>
      <c r="IQ102" s="80">
        <f t="shared" si="167"/>
        <v>0</v>
      </c>
      <c r="IR102" s="80">
        <f t="shared" si="167"/>
        <v>0</v>
      </c>
      <c r="IS102" s="80">
        <f t="shared" si="167"/>
        <v>0</v>
      </c>
      <c r="IT102" s="80">
        <f t="shared" si="167"/>
        <v>0</v>
      </c>
      <c r="IU102" s="80">
        <f t="shared" si="167"/>
        <v>0</v>
      </c>
      <c r="IV102" s="80">
        <f t="shared" si="167"/>
        <v>0</v>
      </c>
      <c r="IW102" s="80">
        <f t="shared" si="167"/>
        <v>0</v>
      </c>
      <c r="IX102" s="80">
        <f t="shared" si="167"/>
        <v>0</v>
      </c>
      <c r="IY102" s="80">
        <f t="shared" si="167"/>
        <v>0</v>
      </c>
      <c r="IZ102" s="80">
        <f t="shared" si="167"/>
        <v>0</v>
      </c>
      <c r="JA102" s="80">
        <f t="shared" si="167"/>
        <v>0</v>
      </c>
      <c r="JB102" s="80">
        <f t="shared" si="167"/>
        <v>0</v>
      </c>
      <c r="JC102" s="80">
        <f t="shared" si="167"/>
        <v>0</v>
      </c>
      <c r="JD102" s="80">
        <f t="shared" si="167"/>
        <v>0</v>
      </c>
      <c r="JE102" s="80">
        <f t="shared" si="167"/>
        <v>0</v>
      </c>
      <c r="JF102" s="80">
        <f t="shared" si="167"/>
        <v>0</v>
      </c>
      <c r="JG102" s="80">
        <f t="shared" si="165"/>
        <v>0</v>
      </c>
      <c r="JH102" s="80">
        <f t="shared" si="165"/>
        <v>0</v>
      </c>
      <c r="JI102" s="80">
        <f t="shared" si="165"/>
        <v>0</v>
      </c>
    </row>
    <row r="103" spans="5:269" x14ac:dyDescent="0.25">
      <c r="E103">
        <f t="shared" si="134"/>
        <v>99</v>
      </c>
      <c r="F103">
        <f t="shared" si="124"/>
        <v>0</v>
      </c>
      <c r="G103">
        <f t="shared" si="135"/>
        <v>156</v>
      </c>
      <c r="H103" s="86">
        <f t="shared" si="125"/>
        <v>1</v>
      </c>
      <c r="I103" s="80">
        <f t="shared" si="126"/>
        <v>0</v>
      </c>
      <c r="J103" s="80">
        <f t="shared" si="140"/>
        <v>0</v>
      </c>
      <c r="K103">
        <f t="shared" si="127"/>
        <v>103</v>
      </c>
      <c r="L103">
        <f t="shared" si="128"/>
        <v>247</v>
      </c>
      <c r="M103">
        <f t="shared" si="136"/>
        <v>48761</v>
      </c>
      <c r="O103" s="80">
        <f t="shared" si="176"/>
        <v>0</v>
      </c>
      <c r="P103" s="80">
        <f t="shared" si="176"/>
        <v>0</v>
      </c>
      <c r="Q103" s="80">
        <f t="shared" si="176"/>
        <v>0</v>
      </c>
      <c r="R103" s="80">
        <f t="shared" si="176"/>
        <v>0</v>
      </c>
      <c r="S103" s="80">
        <f t="shared" si="176"/>
        <v>0</v>
      </c>
      <c r="T103" s="80">
        <f t="shared" si="176"/>
        <v>0</v>
      </c>
      <c r="U103" s="80">
        <f t="shared" si="176"/>
        <v>0</v>
      </c>
      <c r="V103" s="80">
        <f t="shared" si="176"/>
        <v>0</v>
      </c>
      <c r="W103" s="80">
        <f t="shared" si="176"/>
        <v>0</v>
      </c>
      <c r="X103" s="80">
        <f t="shared" si="176"/>
        <v>0</v>
      </c>
      <c r="Y103" s="80">
        <f t="shared" si="176"/>
        <v>0</v>
      </c>
      <c r="Z103" s="80">
        <f t="shared" si="176"/>
        <v>0</v>
      </c>
      <c r="AA103" s="80">
        <f t="shared" si="176"/>
        <v>0</v>
      </c>
      <c r="AB103" s="80">
        <f t="shared" si="176"/>
        <v>0</v>
      </c>
      <c r="AC103" s="80">
        <f t="shared" si="176"/>
        <v>0</v>
      </c>
      <c r="AD103" s="80">
        <f t="shared" si="176"/>
        <v>0</v>
      </c>
      <c r="AE103" s="80">
        <f t="shared" si="166"/>
        <v>0</v>
      </c>
      <c r="AF103" s="80">
        <f t="shared" si="166"/>
        <v>0</v>
      </c>
      <c r="AG103" s="80">
        <f t="shared" si="166"/>
        <v>0</v>
      </c>
      <c r="AH103" s="80">
        <f t="shared" si="166"/>
        <v>0</v>
      </c>
      <c r="AI103" s="80">
        <f t="shared" si="166"/>
        <v>0</v>
      </c>
      <c r="AJ103" s="80">
        <f t="shared" si="166"/>
        <v>0</v>
      </c>
      <c r="AK103" s="80">
        <f t="shared" si="166"/>
        <v>0</v>
      </c>
      <c r="AL103" s="80">
        <f t="shared" si="166"/>
        <v>0</v>
      </c>
      <c r="AM103" s="80">
        <f t="shared" si="166"/>
        <v>0</v>
      </c>
      <c r="AN103" s="80">
        <f t="shared" si="166"/>
        <v>0</v>
      </c>
      <c r="AO103" s="80">
        <f t="shared" si="166"/>
        <v>0</v>
      </c>
      <c r="AP103" s="80">
        <f t="shared" si="166"/>
        <v>0</v>
      </c>
      <c r="AQ103" s="80">
        <f t="shared" si="166"/>
        <v>0</v>
      </c>
      <c r="AR103" s="80">
        <f t="shared" si="166"/>
        <v>0</v>
      </c>
      <c r="AS103" s="80">
        <f t="shared" si="166"/>
        <v>0</v>
      </c>
      <c r="AT103" s="80">
        <f t="shared" si="166"/>
        <v>0</v>
      </c>
      <c r="AU103" s="80">
        <f t="shared" ref="AU103:BJ112" si="183">IF(AU$4&lt;$E103,0,IF(AU$4&lt;$K103,$I103/$C$10,IF(AU$4&lt;$L103,$J103,0)))</f>
        <v>0</v>
      </c>
      <c r="AV103" s="80">
        <f t="shared" si="183"/>
        <v>0</v>
      </c>
      <c r="AW103" s="80">
        <f t="shared" si="183"/>
        <v>0</v>
      </c>
      <c r="AX103" s="80">
        <f t="shared" si="183"/>
        <v>0</v>
      </c>
      <c r="AY103" s="80">
        <f t="shared" si="183"/>
        <v>0</v>
      </c>
      <c r="AZ103" s="80">
        <f t="shared" si="183"/>
        <v>0</v>
      </c>
      <c r="BA103" s="80">
        <f t="shared" si="183"/>
        <v>0</v>
      </c>
      <c r="BB103" s="80">
        <f t="shared" si="183"/>
        <v>0</v>
      </c>
      <c r="BC103" s="80">
        <f t="shared" si="183"/>
        <v>0</v>
      </c>
      <c r="BD103" s="80">
        <f t="shared" si="183"/>
        <v>0</v>
      </c>
      <c r="BE103" s="80">
        <f t="shared" si="183"/>
        <v>0</v>
      </c>
      <c r="BF103" s="80">
        <f t="shared" si="183"/>
        <v>0</v>
      </c>
      <c r="BG103" s="80">
        <f t="shared" si="183"/>
        <v>0</v>
      </c>
      <c r="BH103" s="80">
        <f t="shared" si="183"/>
        <v>0</v>
      </c>
      <c r="BI103" s="80">
        <f t="shared" si="183"/>
        <v>0</v>
      </c>
      <c r="BJ103" s="80">
        <f t="shared" si="183"/>
        <v>0</v>
      </c>
      <c r="BK103" s="80">
        <f t="shared" ref="BK103:BZ112" si="184">IF(BK$4&lt;$E103,0,IF(BK$4&lt;$K103,$I103/$C$10,IF(BK$4&lt;$L103,$J103,0)))</f>
        <v>0</v>
      </c>
      <c r="BL103" s="80">
        <f t="shared" si="184"/>
        <v>0</v>
      </c>
      <c r="BM103" s="80">
        <f t="shared" si="184"/>
        <v>0</v>
      </c>
      <c r="BN103" s="80">
        <f t="shared" si="184"/>
        <v>0</v>
      </c>
      <c r="BO103" s="80">
        <f t="shared" si="184"/>
        <v>0</v>
      </c>
      <c r="BP103" s="80">
        <f t="shared" si="184"/>
        <v>0</v>
      </c>
      <c r="BQ103" s="80">
        <f t="shared" si="184"/>
        <v>0</v>
      </c>
      <c r="BR103" s="80">
        <f t="shared" si="184"/>
        <v>0</v>
      </c>
      <c r="BS103" s="80">
        <f t="shared" si="184"/>
        <v>0</v>
      </c>
      <c r="BT103" s="80">
        <f t="shared" si="184"/>
        <v>0</v>
      </c>
      <c r="BU103" s="80">
        <f t="shared" si="184"/>
        <v>0</v>
      </c>
      <c r="BV103" s="80">
        <f t="shared" si="184"/>
        <v>0</v>
      </c>
      <c r="BW103" s="80">
        <f t="shared" si="184"/>
        <v>0</v>
      </c>
      <c r="BX103" s="80">
        <f t="shared" si="184"/>
        <v>0</v>
      </c>
      <c r="BY103" s="80">
        <f t="shared" si="184"/>
        <v>0</v>
      </c>
      <c r="BZ103" s="80">
        <f t="shared" si="184"/>
        <v>0</v>
      </c>
      <c r="CA103" s="80">
        <f t="shared" ref="CA103:CP112" si="185">IF(CA$4&lt;$E103,0,IF(CA$4&lt;$K103,$I103/$C$10,IF(CA$4&lt;$L103,$J103,0)))</f>
        <v>0</v>
      </c>
      <c r="CB103" s="80">
        <f t="shared" si="185"/>
        <v>0</v>
      </c>
      <c r="CC103" s="80">
        <f t="shared" si="185"/>
        <v>0</v>
      </c>
      <c r="CD103" s="80">
        <f t="shared" si="185"/>
        <v>0</v>
      </c>
      <c r="CE103" s="80">
        <f t="shared" si="185"/>
        <v>0</v>
      </c>
      <c r="CF103" s="80">
        <f t="shared" si="185"/>
        <v>0</v>
      </c>
      <c r="CG103" s="80">
        <f t="shared" si="185"/>
        <v>0</v>
      </c>
      <c r="CH103" s="80">
        <f t="shared" si="185"/>
        <v>0</v>
      </c>
      <c r="CI103" s="80">
        <f t="shared" si="185"/>
        <v>0</v>
      </c>
      <c r="CJ103" s="80">
        <f t="shared" si="185"/>
        <v>0</v>
      </c>
      <c r="CK103" s="80">
        <f t="shared" si="185"/>
        <v>0</v>
      </c>
      <c r="CL103" s="80">
        <f t="shared" si="185"/>
        <v>0</v>
      </c>
      <c r="CM103" s="80">
        <f t="shared" si="185"/>
        <v>0</v>
      </c>
      <c r="CN103" s="80">
        <f t="shared" si="185"/>
        <v>0</v>
      </c>
      <c r="CO103" s="80">
        <f t="shared" si="185"/>
        <v>0</v>
      </c>
      <c r="CP103" s="80">
        <f t="shared" si="185"/>
        <v>0</v>
      </c>
      <c r="CQ103" s="80">
        <f t="shared" si="171"/>
        <v>0</v>
      </c>
      <c r="CR103" s="80">
        <f t="shared" si="171"/>
        <v>0</v>
      </c>
      <c r="CS103" s="80">
        <f t="shared" si="171"/>
        <v>0</v>
      </c>
      <c r="CT103" s="80">
        <f t="shared" si="171"/>
        <v>0</v>
      </c>
      <c r="CU103" s="80">
        <f t="shared" si="171"/>
        <v>0</v>
      </c>
      <c r="CV103" s="80">
        <f t="shared" si="171"/>
        <v>0</v>
      </c>
      <c r="CW103" s="80">
        <f t="shared" si="171"/>
        <v>0</v>
      </c>
      <c r="CX103" s="80">
        <f t="shared" si="171"/>
        <v>0</v>
      </c>
      <c r="CY103" s="80">
        <f t="shared" si="171"/>
        <v>0</v>
      </c>
      <c r="CZ103" s="80">
        <f t="shared" si="171"/>
        <v>0</v>
      </c>
      <c r="DA103" s="80">
        <f t="shared" si="171"/>
        <v>0</v>
      </c>
      <c r="DB103" s="80">
        <f t="shared" si="171"/>
        <v>0</v>
      </c>
      <c r="DC103" s="80">
        <f t="shared" si="171"/>
        <v>0</v>
      </c>
      <c r="DD103" s="80">
        <f t="shared" si="171"/>
        <v>0</v>
      </c>
      <c r="DE103" s="80">
        <f t="shared" si="171"/>
        <v>0</v>
      </c>
      <c r="DF103" s="80">
        <f t="shared" si="180"/>
        <v>0</v>
      </c>
      <c r="DG103" s="80">
        <f t="shared" si="180"/>
        <v>0</v>
      </c>
      <c r="DH103" s="80">
        <f t="shared" si="180"/>
        <v>0</v>
      </c>
      <c r="DI103" s="80">
        <f t="shared" si="180"/>
        <v>0</v>
      </c>
      <c r="DJ103" s="80">
        <f t="shared" si="180"/>
        <v>0</v>
      </c>
      <c r="DK103" s="80">
        <f t="shared" si="180"/>
        <v>0</v>
      </c>
      <c r="DL103" s="80">
        <f t="shared" si="180"/>
        <v>0</v>
      </c>
      <c r="DM103" s="80">
        <f t="shared" si="180"/>
        <v>0</v>
      </c>
      <c r="DN103" s="80">
        <f t="shared" si="180"/>
        <v>0</v>
      </c>
      <c r="DO103" s="80">
        <f t="shared" si="180"/>
        <v>0</v>
      </c>
      <c r="DP103" s="80">
        <f t="shared" si="180"/>
        <v>0</v>
      </c>
      <c r="DQ103" s="80">
        <f t="shared" si="180"/>
        <v>0</v>
      </c>
      <c r="DR103" s="80">
        <f t="shared" si="180"/>
        <v>0</v>
      </c>
      <c r="DS103" s="80">
        <f t="shared" si="180"/>
        <v>0</v>
      </c>
      <c r="DT103" s="80">
        <f t="shared" si="180"/>
        <v>0</v>
      </c>
      <c r="DU103" s="80">
        <f t="shared" si="180"/>
        <v>0</v>
      </c>
      <c r="DV103" s="80">
        <f t="shared" si="181"/>
        <v>0</v>
      </c>
      <c r="DW103" s="80">
        <f t="shared" si="181"/>
        <v>0</v>
      </c>
      <c r="DX103" s="80">
        <f t="shared" si="181"/>
        <v>0</v>
      </c>
      <c r="DY103" s="80">
        <f t="shared" si="181"/>
        <v>0</v>
      </c>
      <c r="DZ103" s="80">
        <f t="shared" si="181"/>
        <v>0</v>
      </c>
      <c r="EA103" s="80">
        <f t="shared" si="181"/>
        <v>0</v>
      </c>
      <c r="EB103" s="80">
        <f t="shared" si="181"/>
        <v>0</v>
      </c>
      <c r="EC103" s="80">
        <f t="shared" si="181"/>
        <v>0</v>
      </c>
      <c r="ED103" s="80">
        <f t="shared" si="181"/>
        <v>0</v>
      </c>
      <c r="EE103" s="80">
        <f t="shared" si="181"/>
        <v>0</v>
      </c>
      <c r="EF103" s="80">
        <f t="shared" si="181"/>
        <v>0</v>
      </c>
      <c r="EG103" s="80">
        <f t="shared" si="181"/>
        <v>0</v>
      </c>
      <c r="EH103" s="80">
        <f t="shared" si="181"/>
        <v>0</v>
      </c>
      <c r="EI103" s="80">
        <f t="shared" si="181"/>
        <v>0</v>
      </c>
      <c r="EJ103" s="80">
        <f t="shared" si="181"/>
        <v>0</v>
      </c>
      <c r="EK103" s="80">
        <f t="shared" si="181"/>
        <v>0</v>
      </c>
      <c r="EL103" s="80">
        <f t="shared" si="173"/>
        <v>0</v>
      </c>
      <c r="EM103" s="80">
        <f t="shared" si="173"/>
        <v>0</v>
      </c>
      <c r="EN103" s="80">
        <f t="shared" si="173"/>
        <v>0</v>
      </c>
      <c r="EO103" s="80">
        <f t="shared" si="173"/>
        <v>0</v>
      </c>
      <c r="EP103" s="80">
        <f t="shared" si="173"/>
        <v>0</v>
      </c>
      <c r="EQ103" s="80">
        <f t="shared" si="173"/>
        <v>0</v>
      </c>
      <c r="ER103" s="80">
        <f t="shared" si="173"/>
        <v>0</v>
      </c>
      <c r="ES103" s="80">
        <f t="shared" si="173"/>
        <v>0</v>
      </c>
      <c r="ET103" s="80">
        <f t="shared" si="173"/>
        <v>0</v>
      </c>
      <c r="EU103" s="80">
        <f t="shared" si="173"/>
        <v>0</v>
      </c>
      <c r="EV103" s="80">
        <f t="shared" si="173"/>
        <v>0</v>
      </c>
      <c r="EW103" s="80">
        <f t="shared" si="173"/>
        <v>0</v>
      </c>
      <c r="EX103" s="80">
        <f t="shared" si="173"/>
        <v>0</v>
      </c>
      <c r="EY103" s="80">
        <f t="shared" si="173"/>
        <v>0</v>
      </c>
      <c r="EZ103" s="80">
        <f t="shared" si="169"/>
        <v>0</v>
      </c>
      <c r="FA103" s="80">
        <f t="shared" si="169"/>
        <v>0</v>
      </c>
      <c r="FB103" s="80">
        <f t="shared" si="169"/>
        <v>0</v>
      </c>
      <c r="FC103" s="80">
        <f t="shared" si="169"/>
        <v>0</v>
      </c>
      <c r="FD103" s="80">
        <f t="shared" si="169"/>
        <v>0</v>
      </c>
      <c r="FE103" s="80">
        <f t="shared" si="169"/>
        <v>0</v>
      </c>
      <c r="FF103" s="80">
        <f t="shared" si="169"/>
        <v>0</v>
      </c>
      <c r="FG103" s="80">
        <f t="shared" si="169"/>
        <v>0</v>
      </c>
      <c r="FH103" s="80">
        <f t="shared" si="169"/>
        <v>0</v>
      </c>
      <c r="FI103" s="80">
        <f t="shared" si="169"/>
        <v>0</v>
      </c>
      <c r="FJ103" s="80">
        <f t="shared" si="169"/>
        <v>0</v>
      </c>
      <c r="FK103" s="80">
        <f t="shared" si="169"/>
        <v>0</v>
      </c>
      <c r="FL103" s="80">
        <f t="shared" si="169"/>
        <v>0</v>
      </c>
      <c r="FM103" s="80">
        <f t="shared" si="169"/>
        <v>0</v>
      </c>
      <c r="FN103" s="80">
        <f t="shared" si="169"/>
        <v>0</v>
      </c>
      <c r="FO103" s="80">
        <f t="shared" si="169"/>
        <v>0</v>
      </c>
      <c r="FP103" s="80">
        <f t="shared" si="174"/>
        <v>0</v>
      </c>
      <c r="FQ103" s="80">
        <f t="shared" si="174"/>
        <v>0</v>
      </c>
      <c r="FR103" s="80">
        <f t="shared" si="174"/>
        <v>0</v>
      </c>
      <c r="FS103" s="80">
        <f t="shared" si="174"/>
        <v>0</v>
      </c>
      <c r="FT103" s="80">
        <f t="shared" si="174"/>
        <v>0</v>
      </c>
      <c r="FU103" s="80">
        <f t="shared" si="174"/>
        <v>0</v>
      </c>
      <c r="FV103" s="80">
        <f t="shared" si="174"/>
        <v>0</v>
      </c>
      <c r="FW103" s="80">
        <f t="shared" si="174"/>
        <v>0</v>
      </c>
      <c r="FX103" s="80">
        <f t="shared" si="174"/>
        <v>0</v>
      </c>
      <c r="FY103" s="80">
        <f t="shared" si="174"/>
        <v>0</v>
      </c>
      <c r="FZ103" s="80">
        <f t="shared" si="174"/>
        <v>0</v>
      </c>
      <c r="GA103" s="80">
        <f t="shared" si="174"/>
        <v>0</v>
      </c>
      <c r="GB103" s="80">
        <f t="shared" si="174"/>
        <v>0</v>
      </c>
      <c r="GC103" s="80">
        <f t="shared" si="174"/>
        <v>0</v>
      </c>
      <c r="GD103" s="80">
        <f t="shared" si="174"/>
        <v>0</v>
      </c>
      <c r="GE103" s="80">
        <f t="shared" si="174"/>
        <v>0</v>
      </c>
      <c r="GF103" s="80">
        <f t="shared" si="182"/>
        <v>0</v>
      </c>
      <c r="GG103" s="80">
        <f t="shared" si="182"/>
        <v>0</v>
      </c>
      <c r="GH103" s="80">
        <f t="shared" si="182"/>
        <v>0</v>
      </c>
      <c r="GI103" s="80">
        <f t="shared" si="182"/>
        <v>0</v>
      </c>
      <c r="GJ103" s="80">
        <f t="shared" si="182"/>
        <v>0</v>
      </c>
      <c r="GK103" s="80">
        <f t="shared" si="182"/>
        <v>0</v>
      </c>
      <c r="GL103" s="80">
        <f t="shared" si="182"/>
        <v>0</v>
      </c>
      <c r="GM103" s="80">
        <f t="shared" si="182"/>
        <v>0</v>
      </c>
      <c r="GN103" s="80">
        <f t="shared" si="182"/>
        <v>0</v>
      </c>
      <c r="GO103" s="80">
        <f t="shared" si="182"/>
        <v>0</v>
      </c>
      <c r="GP103" s="80">
        <f t="shared" si="182"/>
        <v>0</v>
      </c>
      <c r="GQ103" s="80">
        <f t="shared" si="182"/>
        <v>0</v>
      </c>
      <c r="GR103" s="80">
        <f t="shared" si="182"/>
        <v>0</v>
      </c>
      <c r="GS103" s="80">
        <f t="shared" si="182"/>
        <v>0</v>
      </c>
      <c r="GT103" s="80">
        <f t="shared" si="182"/>
        <v>0</v>
      </c>
      <c r="GU103" s="80">
        <f t="shared" si="182"/>
        <v>0</v>
      </c>
      <c r="GV103" s="80">
        <f t="shared" si="160"/>
        <v>0</v>
      </c>
      <c r="GW103" s="80">
        <f t="shared" si="175"/>
        <v>0</v>
      </c>
      <c r="GX103" s="80">
        <f t="shared" si="175"/>
        <v>0</v>
      </c>
      <c r="GY103" s="80">
        <f t="shared" si="175"/>
        <v>0</v>
      </c>
      <c r="GZ103" s="80">
        <f t="shared" si="175"/>
        <v>0</v>
      </c>
      <c r="HA103" s="80">
        <f t="shared" si="175"/>
        <v>0</v>
      </c>
      <c r="HB103" s="80">
        <f t="shared" si="175"/>
        <v>0</v>
      </c>
      <c r="HC103" s="80">
        <f t="shared" si="175"/>
        <v>0</v>
      </c>
      <c r="HD103" s="80">
        <f t="shared" si="175"/>
        <v>0</v>
      </c>
      <c r="HE103" s="80">
        <f t="shared" si="175"/>
        <v>0</v>
      </c>
      <c r="HF103" s="80">
        <f t="shared" si="175"/>
        <v>0</v>
      </c>
      <c r="HG103" s="80">
        <f t="shared" si="175"/>
        <v>0</v>
      </c>
      <c r="HH103" s="80">
        <f t="shared" si="175"/>
        <v>0</v>
      </c>
      <c r="HI103" s="80">
        <f t="shared" si="175"/>
        <v>0</v>
      </c>
      <c r="HJ103" s="80">
        <f t="shared" si="175"/>
        <v>0</v>
      </c>
      <c r="HK103" s="80">
        <f t="shared" si="175"/>
        <v>0</v>
      </c>
      <c r="HL103" s="80">
        <f t="shared" si="175"/>
        <v>0</v>
      </c>
      <c r="HM103" s="80">
        <f t="shared" ref="HM103:IB112" si="186">IF(HM$4&lt;$E103,0,IF(HM$4&lt;$K103,$I103/$C$10,IF(HM$4&lt;$L103,$J103,0)))</f>
        <v>0</v>
      </c>
      <c r="HN103" s="80">
        <f t="shared" si="186"/>
        <v>0</v>
      </c>
      <c r="HO103" s="80">
        <f t="shared" si="186"/>
        <v>0</v>
      </c>
      <c r="HP103" s="80">
        <f t="shared" si="186"/>
        <v>0</v>
      </c>
      <c r="HQ103" s="80">
        <f t="shared" si="186"/>
        <v>0</v>
      </c>
      <c r="HR103" s="80">
        <f t="shared" si="186"/>
        <v>0</v>
      </c>
      <c r="HS103" s="80">
        <f t="shared" si="186"/>
        <v>0</v>
      </c>
      <c r="HT103" s="80">
        <f t="shared" si="186"/>
        <v>0</v>
      </c>
      <c r="HU103" s="80">
        <f t="shared" si="186"/>
        <v>0</v>
      </c>
      <c r="HV103" s="80">
        <f t="shared" si="163"/>
        <v>0</v>
      </c>
      <c r="HW103" s="80">
        <f t="shared" si="163"/>
        <v>0</v>
      </c>
      <c r="HX103" s="80">
        <f t="shared" si="163"/>
        <v>0</v>
      </c>
      <c r="HY103" s="80">
        <f t="shared" si="163"/>
        <v>0</v>
      </c>
      <c r="HZ103" s="80">
        <f t="shared" si="163"/>
        <v>0</v>
      </c>
      <c r="IA103" s="80">
        <f t="shared" si="163"/>
        <v>0</v>
      </c>
      <c r="IB103" s="80">
        <f t="shared" si="163"/>
        <v>0</v>
      </c>
      <c r="IC103" s="80">
        <f t="shared" si="163"/>
        <v>0</v>
      </c>
      <c r="ID103" s="80">
        <f t="shared" si="163"/>
        <v>0</v>
      </c>
      <c r="IE103" s="80">
        <f t="shared" si="163"/>
        <v>0</v>
      </c>
      <c r="IF103" s="80">
        <f t="shared" si="163"/>
        <v>0</v>
      </c>
      <c r="IG103" s="80">
        <f t="shared" si="163"/>
        <v>0</v>
      </c>
      <c r="IH103" s="80">
        <f t="shared" si="163"/>
        <v>0</v>
      </c>
      <c r="II103" s="80">
        <f t="shared" si="163"/>
        <v>0</v>
      </c>
      <c r="IJ103" s="80">
        <f t="shared" si="163"/>
        <v>0</v>
      </c>
      <c r="IK103" s="80">
        <f t="shared" si="163"/>
        <v>0</v>
      </c>
      <c r="IL103" s="80">
        <f t="shared" si="167"/>
        <v>0</v>
      </c>
      <c r="IM103" s="80">
        <f t="shared" si="167"/>
        <v>0</v>
      </c>
      <c r="IN103" s="80">
        <f t="shared" si="167"/>
        <v>0</v>
      </c>
      <c r="IO103" s="80">
        <f t="shared" si="167"/>
        <v>0</v>
      </c>
      <c r="IP103" s="80">
        <f t="shared" si="167"/>
        <v>0</v>
      </c>
      <c r="IQ103" s="80">
        <f t="shared" si="167"/>
        <v>0</v>
      </c>
      <c r="IR103" s="80">
        <f t="shared" si="167"/>
        <v>0</v>
      </c>
      <c r="IS103" s="80">
        <f t="shared" si="167"/>
        <v>0</v>
      </c>
      <c r="IT103" s="80">
        <f t="shared" si="167"/>
        <v>0</v>
      </c>
      <c r="IU103" s="80">
        <f t="shared" si="167"/>
        <v>0</v>
      </c>
      <c r="IV103" s="80">
        <f t="shared" si="167"/>
        <v>0</v>
      </c>
      <c r="IW103" s="80">
        <f t="shared" si="167"/>
        <v>0</v>
      </c>
      <c r="IX103" s="80">
        <f t="shared" si="167"/>
        <v>0</v>
      </c>
      <c r="IY103" s="80">
        <f t="shared" si="167"/>
        <v>0</v>
      </c>
      <c r="IZ103" s="80">
        <f t="shared" si="167"/>
        <v>0</v>
      </c>
      <c r="JA103" s="80">
        <f t="shared" si="167"/>
        <v>0</v>
      </c>
      <c r="JB103" s="80">
        <f t="shared" si="167"/>
        <v>0</v>
      </c>
      <c r="JC103" s="80">
        <f t="shared" si="167"/>
        <v>0</v>
      </c>
      <c r="JD103" s="80">
        <f t="shared" si="167"/>
        <v>0</v>
      </c>
      <c r="JE103" s="80">
        <f t="shared" si="167"/>
        <v>0</v>
      </c>
      <c r="JF103" s="80">
        <f t="shared" si="167"/>
        <v>0</v>
      </c>
      <c r="JG103" s="80">
        <f t="shared" si="165"/>
        <v>0</v>
      </c>
      <c r="JH103" s="80">
        <f t="shared" si="165"/>
        <v>0</v>
      </c>
      <c r="JI103" s="80">
        <f t="shared" si="165"/>
        <v>0</v>
      </c>
    </row>
    <row r="104" spans="5:269" x14ac:dyDescent="0.25">
      <c r="E104">
        <f t="shared" si="134"/>
        <v>100</v>
      </c>
      <c r="F104">
        <f t="shared" si="124"/>
        <v>0</v>
      </c>
      <c r="G104">
        <f t="shared" si="135"/>
        <v>156</v>
      </c>
      <c r="H104" s="86">
        <f t="shared" si="125"/>
        <v>1</v>
      </c>
      <c r="I104" s="80">
        <f t="shared" si="126"/>
        <v>0</v>
      </c>
      <c r="J104" s="80">
        <f t="shared" si="140"/>
        <v>0</v>
      </c>
      <c r="K104">
        <f t="shared" si="127"/>
        <v>104</v>
      </c>
      <c r="L104">
        <f t="shared" si="128"/>
        <v>248</v>
      </c>
      <c r="M104">
        <f t="shared" si="136"/>
        <v>48792</v>
      </c>
      <c r="O104" s="80">
        <f t="shared" si="176"/>
        <v>0</v>
      </c>
      <c r="P104" s="80">
        <f t="shared" si="176"/>
        <v>0</v>
      </c>
      <c r="Q104" s="80">
        <f t="shared" si="176"/>
        <v>0</v>
      </c>
      <c r="R104" s="80">
        <f t="shared" si="176"/>
        <v>0</v>
      </c>
      <c r="S104" s="80">
        <f t="shared" si="176"/>
        <v>0</v>
      </c>
      <c r="T104" s="80">
        <f t="shared" si="176"/>
        <v>0</v>
      </c>
      <c r="U104" s="80">
        <f t="shared" si="176"/>
        <v>0</v>
      </c>
      <c r="V104" s="80">
        <f t="shared" si="176"/>
        <v>0</v>
      </c>
      <c r="W104" s="80">
        <f t="shared" si="176"/>
        <v>0</v>
      </c>
      <c r="X104" s="80">
        <f t="shared" si="176"/>
        <v>0</v>
      </c>
      <c r="Y104" s="80">
        <f t="shared" si="176"/>
        <v>0</v>
      </c>
      <c r="Z104" s="80">
        <f t="shared" si="176"/>
        <v>0</v>
      </c>
      <c r="AA104" s="80">
        <f t="shared" si="176"/>
        <v>0</v>
      </c>
      <c r="AB104" s="80">
        <f t="shared" si="176"/>
        <v>0</v>
      </c>
      <c r="AC104" s="80">
        <f t="shared" si="176"/>
        <v>0</v>
      </c>
      <c r="AD104" s="80">
        <f t="shared" si="176"/>
        <v>0</v>
      </c>
      <c r="AE104" s="80">
        <f t="shared" si="166"/>
        <v>0</v>
      </c>
      <c r="AF104" s="80">
        <f t="shared" si="166"/>
        <v>0</v>
      </c>
      <c r="AG104" s="80">
        <f t="shared" si="166"/>
        <v>0</v>
      </c>
      <c r="AH104" s="80">
        <f t="shared" si="166"/>
        <v>0</v>
      </c>
      <c r="AI104" s="80">
        <f t="shared" si="166"/>
        <v>0</v>
      </c>
      <c r="AJ104" s="80">
        <f t="shared" si="166"/>
        <v>0</v>
      </c>
      <c r="AK104" s="80">
        <f t="shared" si="166"/>
        <v>0</v>
      </c>
      <c r="AL104" s="80">
        <f t="shared" si="166"/>
        <v>0</v>
      </c>
      <c r="AM104" s="80">
        <f t="shared" si="166"/>
        <v>0</v>
      </c>
      <c r="AN104" s="80">
        <f t="shared" si="166"/>
        <v>0</v>
      </c>
      <c r="AO104" s="80">
        <f t="shared" si="166"/>
        <v>0</v>
      </c>
      <c r="AP104" s="80">
        <f t="shared" si="166"/>
        <v>0</v>
      </c>
      <c r="AQ104" s="80">
        <f t="shared" si="166"/>
        <v>0</v>
      </c>
      <c r="AR104" s="80">
        <f t="shared" si="166"/>
        <v>0</v>
      </c>
      <c r="AS104" s="80">
        <f t="shared" si="166"/>
        <v>0</v>
      </c>
      <c r="AT104" s="80">
        <f t="shared" si="166"/>
        <v>0</v>
      </c>
      <c r="AU104" s="80">
        <f t="shared" si="183"/>
        <v>0</v>
      </c>
      <c r="AV104" s="80">
        <f t="shared" si="183"/>
        <v>0</v>
      </c>
      <c r="AW104" s="80">
        <f t="shared" si="183"/>
        <v>0</v>
      </c>
      <c r="AX104" s="80">
        <f t="shared" si="183"/>
        <v>0</v>
      </c>
      <c r="AY104" s="80">
        <f t="shared" si="183"/>
        <v>0</v>
      </c>
      <c r="AZ104" s="80">
        <f t="shared" si="183"/>
        <v>0</v>
      </c>
      <c r="BA104" s="80">
        <f t="shared" si="183"/>
        <v>0</v>
      </c>
      <c r="BB104" s="80">
        <f t="shared" si="183"/>
        <v>0</v>
      </c>
      <c r="BC104" s="80">
        <f t="shared" si="183"/>
        <v>0</v>
      </c>
      <c r="BD104" s="80">
        <f t="shared" si="183"/>
        <v>0</v>
      </c>
      <c r="BE104" s="80">
        <f t="shared" si="183"/>
        <v>0</v>
      </c>
      <c r="BF104" s="80">
        <f t="shared" si="183"/>
        <v>0</v>
      </c>
      <c r="BG104" s="80">
        <f t="shared" si="183"/>
        <v>0</v>
      </c>
      <c r="BH104" s="80">
        <f t="shared" si="183"/>
        <v>0</v>
      </c>
      <c r="BI104" s="80">
        <f t="shared" si="183"/>
        <v>0</v>
      </c>
      <c r="BJ104" s="80">
        <f t="shared" si="183"/>
        <v>0</v>
      </c>
      <c r="BK104" s="80">
        <f t="shared" si="184"/>
        <v>0</v>
      </c>
      <c r="BL104" s="80">
        <f t="shared" si="184"/>
        <v>0</v>
      </c>
      <c r="BM104" s="80">
        <f t="shared" si="184"/>
        <v>0</v>
      </c>
      <c r="BN104" s="80">
        <f t="shared" si="184"/>
        <v>0</v>
      </c>
      <c r="BO104" s="80">
        <f t="shared" si="184"/>
        <v>0</v>
      </c>
      <c r="BP104" s="80">
        <f t="shared" si="184"/>
        <v>0</v>
      </c>
      <c r="BQ104" s="80">
        <f t="shared" si="184"/>
        <v>0</v>
      </c>
      <c r="BR104" s="80">
        <f t="shared" si="184"/>
        <v>0</v>
      </c>
      <c r="BS104" s="80">
        <f t="shared" si="184"/>
        <v>0</v>
      </c>
      <c r="BT104" s="80">
        <f t="shared" si="184"/>
        <v>0</v>
      </c>
      <c r="BU104" s="80">
        <f t="shared" si="184"/>
        <v>0</v>
      </c>
      <c r="BV104" s="80">
        <f t="shared" si="184"/>
        <v>0</v>
      </c>
      <c r="BW104" s="80">
        <f t="shared" si="184"/>
        <v>0</v>
      </c>
      <c r="BX104" s="80">
        <f t="shared" si="184"/>
        <v>0</v>
      </c>
      <c r="BY104" s="80">
        <f t="shared" si="184"/>
        <v>0</v>
      </c>
      <c r="BZ104" s="80">
        <f t="shared" si="184"/>
        <v>0</v>
      </c>
      <c r="CA104" s="80">
        <f t="shared" si="185"/>
        <v>0</v>
      </c>
      <c r="CB104" s="80">
        <f t="shared" si="185"/>
        <v>0</v>
      </c>
      <c r="CC104" s="80">
        <f t="shared" si="185"/>
        <v>0</v>
      </c>
      <c r="CD104" s="80">
        <f t="shared" si="185"/>
        <v>0</v>
      </c>
      <c r="CE104" s="80">
        <f t="shared" si="185"/>
        <v>0</v>
      </c>
      <c r="CF104" s="80">
        <f t="shared" si="185"/>
        <v>0</v>
      </c>
      <c r="CG104" s="80">
        <f t="shared" si="185"/>
        <v>0</v>
      </c>
      <c r="CH104" s="80">
        <f t="shared" si="185"/>
        <v>0</v>
      </c>
      <c r="CI104" s="80">
        <f t="shared" si="185"/>
        <v>0</v>
      </c>
      <c r="CJ104" s="80">
        <f t="shared" si="185"/>
        <v>0</v>
      </c>
      <c r="CK104" s="80">
        <f t="shared" si="185"/>
        <v>0</v>
      </c>
      <c r="CL104" s="80">
        <f t="shared" si="185"/>
        <v>0</v>
      </c>
      <c r="CM104" s="80">
        <f t="shared" si="185"/>
        <v>0</v>
      </c>
      <c r="CN104" s="80">
        <f t="shared" si="185"/>
        <v>0</v>
      </c>
      <c r="CO104" s="80">
        <f t="shared" si="185"/>
        <v>0</v>
      </c>
      <c r="CP104" s="80">
        <f t="shared" si="185"/>
        <v>0</v>
      </c>
      <c r="CQ104" s="80">
        <f t="shared" si="171"/>
        <v>0</v>
      </c>
      <c r="CR104" s="80">
        <f t="shared" si="171"/>
        <v>0</v>
      </c>
      <c r="CS104" s="80">
        <f t="shared" si="171"/>
        <v>0</v>
      </c>
      <c r="CT104" s="80">
        <f t="shared" si="171"/>
        <v>0</v>
      </c>
      <c r="CU104" s="80">
        <f t="shared" si="171"/>
        <v>0</v>
      </c>
      <c r="CV104" s="80">
        <f t="shared" si="171"/>
        <v>0</v>
      </c>
      <c r="CW104" s="80">
        <f t="shared" si="171"/>
        <v>0</v>
      </c>
      <c r="CX104" s="80">
        <f t="shared" si="171"/>
        <v>0</v>
      </c>
      <c r="CY104" s="80">
        <f t="shared" si="171"/>
        <v>0</v>
      </c>
      <c r="CZ104" s="80">
        <f t="shared" si="171"/>
        <v>0</v>
      </c>
      <c r="DA104" s="80">
        <f t="shared" si="171"/>
        <v>0</v>
      </c>
      <c r="DB104" s="80">
        <f t="shared" si="171"/>
        <v>0</v>
      </c>
      <c r="DC104" s="80">
        <f t="shared" si="171"/>
        <v>0</v>
      </c>
      <c r="DD104" s="80">
        <f t="shared" si="171"/>
        <v>0</v>
      </c>
      <c r="DE104" s="80">
        <f t="shared" si="171"/>
        <v>0</v>
      </c>
      <c r="DF104" s="80">
        <f t="shared" si="180"/>
        <v>0</v>
      </c>
      <c r="DG104" s="80">
        <f t="shared" si="180"/>
        <v>0</v>
      </c>
      <c r="DH104" s="80">
        <f t="shared" si="180"/>
        <v>0</v>
      </c>
      <c r="DI104" s="80">
        <f t="shared" si="180"/>
        <v>0</v>
      </c>
      <c r="DJ104" s="80">
        <f t="shared" si="180"/>
        <v>0</v>
      </c>
      <c r="DK104" s="80">
        <f t="shared" si="180"/>
        <v>0</v>
      </c>
      <c r="DL104" s="80">
        <f t="shared" si="180"/>
        <v>0</v>
      </c>
      <c r="DM104" s="80">
        <f t="shared" si="180"/>
        <v>0</v>
      </c>
      <c r="DN104" s="80">
        <f t="shared" si="180"/>
        <v>0</v>
      </c>
      <c r="DO104" s="80">
        <f t="shared" si="180"/>
        <v>0</v>
      </c>
      <c r="DP104" s="80">
        <f t="shared" si="180"/>
        <v>0</v>
      </c>
      <c r="DQ104" s="80">
        <f t="shared" si="180"/>
        <v>0</v>
      </c>
      <c r="DR104" s="80">
        <f t="shared" si="180"/>
        <v>0</v>
      </c>
      <c r="DS104" s="80">
        <f t="shared" si="180"/>
        <v>0</v>
      </c>
      <c r="DT104" s="80">
        <f t="shared" si="180"/>
        <v>0</v>
      </c>
      <c r="DU104" s="80">
        <f t="shared" si="180"/>
        <v>0</v>
      </c>
      <c r="DV104" s="80">
        <f t="shared" si="181"/>
        <v>0</v>
      </c>
      <c r="DW104" s="80">
        <f t="shared" si="181"/>
        <v>0</v>
      </c>
      <c r="DX104" s="80">
        <f t="shared" si="181"/>
        <v>0</v>
      </c>
      <c r="DY104" s="80">
        <f t="shared" si="181"/>
        <v>0</v>
      </c>
      <c r="DZ104" s="80">
        <f t="shared" si="181"/>
        <v>0</v>
      </c>
      <c r="EA104" s="80">
        <f t="shared" si="181"/>
        <v>0</v>
      </c>
      <c r="EB104" s="80">
        <f t="shared" si="181"/>
        <v>0</v>
      </c>
      <c r="EC104" s="80">
        <f t="shared" si="181"/>
        <v>0</v>
      </c>
      <c r="ED104" s="80">
        <f t="shared" si="181"/>
        <v>0</v>
      </c>
      <c r="EE104" s="80">
        <f t="shared" si="181"/>
        <v>0</v>
      </c>
      <c r="EF104" s="80">
        <f t="shared" si="181"/>
        <v>0</v>
      </c>
      <c r="EG104" s="80">
        <f t="shared" si="181"/>
        <v>0</v>
      </c>
      <c r="EH104" s="80">
        <f t="shared" si="181"/>
        <v>0</v>
      </c>
      <c r="EI104" s="80">
        <f t="shared" si="181"/>
        <v>0</v>
      </c>
      <c r="EJ104" s="80">
        <f t="shared" si="181"/>
        <v>0</v>
      </c>
      <c r="EK104" s="80">
        <f t="shared" si="181"/>
        <v>0</v>
      </c>
      <c r="EL104" s="80">
        <f t="shared" si="173"/>
        <v>0</v>
      </c>
      <c r="EM104" s="80">
        <f t="shared" si="173"/>
        <v>0</v>
      </c>
      <c r="EN104" s="80">
        <f t="shared" si="173"/>
        <v>0</v>
      </c>
      <c r="EO104" s="80">
        <f t="shared" si="173"/>
        <v>0</v>
      </c>
      <c r="EP104" s="80">
        <f t="shared" si="173"/>
        <v>0</v>
      </c>
      <c r="EQ104" s="80">
        <f t="shared" si="173"/>
        <v>0</v>
      </c>
      <c r="ER104" s="80">
        <f t="shared" si="173"/>
        <v>0</v>
      </c>
      <c r="ES104" s="80">
        <f t="shared" si="173"/>
        <v>0</v>
      </c>
      <c r="ET104" s="80">
        <f t="shared" si="173"/>
        <v>0</v>
      </c>
      <c r="EU104" s="80">
        <f t="shared" si="173"/>
        <v>0</v>
      </c>
      <c r="EV104" s="80">
        <f t="shared" si="173"/>
        <v>0</v>
      </c>
      <c r="EW104" s="80">
        <f t="shared" si="173"/>
        <v>0</v>
      </c>
      <c r="EX104" s="80">
        <f t="shared" si="173"/>
        <v>0</v>
      </c>
      <c r="EY104" s="80">
        <f t="shared" si="173"/>
        <v>0</v>
      </c>
      <c r="EZ104" s="80">
        <f t="shared" si="169"/>
        <v>0</v>
      </c>
      <c r="FA104" s="80">
        <f t="shared" si="169"/>
        <v>0</v>
      </c>
      <c r="FB104" s="80">
        <f t="shared" si="169"/>
        <v>0</v>
      </c>
      <c r="FC104" s="80">
        <f t="shared" si="169"/>
        <v>0</v>
      </c>
      <c r="FD104" s="80">
        <f t="shared" si="169"/>
        <v>0</v>
      </c>
      <c r="FE104" s="80">
        <f t="shared" si="169"/>
        <v>0</v>
      </c>
      <c r="FF104" s="80">
        <f t="shared" si="169"/>
        <v>0</v>
      </c>
      <c r="FG104" s="80">
        <f t="shared" si="169"/>
        <v>0</v>
      </c>
      <c r="FH104" s="80">
        <f t="shared" si="169"/>
        <v>0</v>
      </c>
      <c r="FI104" s="80">
        <f t="shared" si="169"/>
        <v>0</v>
      </c>
      <c r="FJ104" s="80">
        <f t="shared" si="169"/>
        <v>0</v>
      </c>
      <c r="FK104" s="80">
        <f t="shared" si="169"/>
        <v>0</v>
      </c>
      <c r="FL104" s="80">
        <f t="shared" si="169"/>
        <v>0</v>
      </c>
      <c r="FM104" s="80">
        <f t="shared" si="169"/>
        <v>0</v>
      </c>
      <c r="FN104" s="80">
        <f t="shared" si="169"/>
        <v>0</v>
      </c>
      <c r="FO104" s="80">
        <f t="shared" si="169"/>
        <v>0</v>
      </c>
      <c r="FP104" s="80">
        <f t="shared" si="174"/>
        <v>0</v>
      </c>
      <c r="FQ104" s="80">
        <f t="shared" si="174"/>
        <v>0</v>
      </c>
      <c r="FR104" s="80">
        <f t="shared" si="174"/>
        <v>0</v>
      </c>
      <c r="FS104" s="80">
        <f t="shared" si="174"/>
        <v>0</v>
      </c>
      <c r="FT104" s="80">
        <f t="shared" si="174"/>
        <v>0</v>
      </c>
      <c r="FU104" s="80">
        <f t="shared" si="174"/>
        <v>0</v>
      </c>
      <c r="FV104" s="80">
        <f t="shared" si="174"/>
        <v>0</v>
      </c>
      <c r="FW104" s="80">
        <f t="shared" si="174"/>
        <v>0</v>
      </c>
      <c r="FX104" s="80">
        <f t="shared" si="174"/>
        <v>0</v>
      </c>
      <c r="FY104" s="80">
        <f t="shared" si="174"/>
        <v>0</v>
      </c>
      <c r="FZ104" s="80">
        <f t="shared" si="174"/>
        <v>0</v>
      </c>
      <c r="GA104" s="80">
        <f t="shared" si="174"/>
        <v>0</v>
      </c>
      <c r="GB104" s="80">
        <f t="shared" si="174"/>
        <v>0</v>
      </c>
      <c r="GC104" s="80">
        <f t="shared" si="174"/>
        <v>0</v>
      </c>
      <c r="GD104" s="80">
        <f t="shared" si="174"/>
        <v>0</v>
      </c>
      <c r="GE104" s="80">
        <f t="shared" si="174"/>
        <v>0</v>
      </c>
      <c r="GF104" s="80">
        <f t="shared" si="182"/>
        <v>0</v>
      </c>
      <c r="GG104" s="80">
        <f t="shared" si="182"/>
        <v>0</v>
      </c>
      <c r="GH104" s="80">
        <f t="shared" si="182"/>
        <v>0</v>
      </c>
      <c r="GI104" s="80">
        <f t="shared" si="182"/>
        <v>0</v>
      </c>
      <c r="GJ104" s="80">
        <f t="shared" si="182"/>
        <v>0</v>
      </c>
      <c r="GK104" s="80">
        <f t="shared" si="182"/>
        <v>0</v>
      </c>
      <c r="GL104" s="80">
        <f t="shared" si="182"/>
        <v>0</v>
      </c>
      <c r="GM104" s="80">
        <f t="shared" si="182"/>
        <v>0</v>
      </c>
      <c r="GN104" s="80">
        <f t="shared" si="182"/>
        <v>0</v>
      </c>
      <c r="GO104" s="80">
        <f t="shared" si="182"/>
        <v>0</v>
      </c>
      <c r="GP104" s="80">
        <f t="shared" si="182"/>
        <v>0</v>
      </c>
      <c r="GQ104" s="80">
        <f t="shared" si="182"/>
        <v>0</v>
      </c>
      <c r="GR104" s="80">
        <f t="shared" si="182"/>
        <v>0</v>
      </c>
      <c r="GS104" s="80">
        <f t="shared" si="182"/>
        <v>0</v>
      </c>
      <c r="GT104" s="80">
        <f t="shared" si="182"/>
        <v>0</v>
      </c>
      <c r="GU104" s="80">
        <f t="shared" si="182"/>
        <v>0</v>
      </c>
      <c r="GV104" s="80">
        <f t="shared" ref="GV104:HK112" si="187">IF(GV$4&lt;$E104,0,IF(GV$4&lt;$K104,$I104/$C$10,IF(GV$4&lt;$L104,$J104,0)))</f>
        <v>0</v>
      </c>
      <c r="GW104" s="80">
        <f t="shared" si="187"/>
        <v>0</v>
      </c>
      <c r="GX104" s="80">
        <f t="shared" si="187"/>
        <v>0</v>
      </c>
      <c r="GY104" s="80">
        <f t="shared" si="187"/>
        <v>0</v>
      </c>
      <c r="GZ104" s="80">
        <f t="shared" si="187"/>
        <v>0</v>
      </c>
      <c r="HA104" s="80">
        <f t="shared" si="187"/>
        <v>0</v>
      </c>
      <c r="HB104" s="80">
        <f t="shared" si="187"/>
        <v>0</v>
      </c>
      <c r="HC104" s="80">
        <f t="shared" si="187"/>
        <v>0</v>
      </c>
      <c r="HD104" s="80">
        <f t="shared" si="187"/>
        <v>0</v>
      </c>
      <c r="HE104" s="80">
        <f t="shared" si="187"/>
        <v>0</v>
      </c>
      <c r="HF104" s="80">
        <f t="shared" si="187"/>
        <v>0</v>
      </c>
      <c r="HG104" s="80">
        <f t="shared" si="187"/>
        <v>0</v>
      </c>
      <c r="HH104" s="80">
        <f t="shared" si="187"/>
        <v>0</v>
      </c>
      <c r="HI104" s="80">
        <f t="shared" si="187"/>
        <v>0</v>
      </c>
      <c r="HJ104" s="80">
        <f t="shared" si="187"/>
        <v>0</v>
      </c>
      <c r="HK104" s="80">
        <f t="shared" si="187"/>
        <v>0</v>
      </c>
      <c r="HL104" s="80">
        <f t="shared" si="175"/>
        <v>0</v>
      </c>
      <c r="HM104" s="80">
        <f t="shared" si="186"/>
        <v>0</v>
      </c>
      <c r="HN104" s="80">
        <f t="shared" si="186"/>
        <v>0</v>
      </c>
      <c r="HO104" s="80">
        <f t="shared" si="186"/>
        <v>0</v>
      </c>
      <c r="HP104" s="80">
        <f t="shared" si="186"/>
        <v>0</v>
      </c>
      <c r="HQ104" s="80">
        <f t="shared" si="186"/>
        <v>0</v>
      </c>
      <c r="HR104" s="80">
        <f t="shared" si="186"/>
        <v>0</v>
      </c>
      <c r="HS104" s="80">
        <f t="shared" si="186"/>
        <v>0</v>
      </c>
      <c r="HT104" s="80">
        <f t="shared" si="186"/>
        <v>0</v>
      </c>
      <c r="HU104" s="80">
        <f t="shared" si="186"/>
        <v>0</v>
      </c>
      <c r="HV104" s="80">
        <f t="shared" si="186"/>
        <v>0</v>
      </c>
      <c r="HW104" s="80">
        <f t="shared" si="186"/>
        <v>0</v>
      </c>
      <c r="HX104" s="80">
        <f t="shared" si="186"/>
        <v>0</v>
      </c>
      <c r="HY104" s="80">
        <f t="shared" si="186"/>
        <v>0</v>
      </c>
      <c r="HZ104" s="80">
        <f t="shared" si="186"/>
        <v>0</v>
      </c>
      <c r="IA104" s="80">
        <f t="shared" si="186"/>
        <v>0</v>
      </c>
      <c r="IB104" s="80">
        <f t="shared" si="163"/>
        <v>0</v>
      </c>
      <c r="IC104" s="80">
        <f t="shared" si="163"/>
        <v>0</v>
      </c>
      <c r="ID104" s="80">
        <f t="shared" si="163"/>
        <v>0</v>
      </c>
      <c r="IE104" s="80">
        <f t="shared" si="163"/>
        <v>0</v>
      </c>
      <c r="IF104" s="80">
        <f t="shared" si="163"/>
        <v>0</v>
      </c>
      <c r="IG104" s="80">
        <f t="shared" si="163"/>
        <v>0</v>
      </c>
      <c r="IH104" s="80">
        <f t="shared" si="163"/>
        <v>0</v>
      </c>
      <c r="II104" s="80">
        <f t="shared" si="163"/>
        <v>0</v>
      </c>
      <c r="IJ104" s="80">
        <f t="shared" si="163"/>
        <v>0</v>
      </c>
      <c r="IK104" s="80">
        <f t="shared" si="163"/>
        <v>0</v>
      </c>
      <c r="IL104" s="80">
        <f t="shared" si="167"/>
        <v>0</v>
      </c>
      <c r="IM104" s="80">
        <f t="shared" si="167"/>
        <v>0</v>
      </c>
      <c r="IN104" s="80">
        <f t="shared" si="167"/>
        <v>0</v>
      </c>
      <c r="IO104" s="80">
        <f t="shared" si="167"/>
        <v>0</v>
      </c>
      <c r="IP104" s="80">
        <f t="shared" si="167"/>
        <v>0</v>
      </c>
      <c r="IQ104" s="80">
        <f t="shared" si="167"/>
        <v>0</v>
      </c>
      <c r="IR104" s="80">
        <f t="shared" si="167"/>
        <v>0</v>
      </c>
      <c r="IS104" s="80">
        <f t="shared" si="167"/>
        <v>0</v>
      </c>
      <c r="IT104" s="80">
        <f t="shared" si="167"/>
        <v>0</v>
      </c>
      <c r="IU104" s="80">
        <f t="shared" si="167"/>
        <v>0</v>
      </c>
      <c r="IV104" s="80">
        <f t="shared" si="167"/>
        <v>0</v>
      </c>
      <c r="IW104" s="80">
        <f t="shared" si="167"/>
        <v>0</v>
      </c>
      <c r="IX104" s="80">
        <f t="shared" si="167"/>
        <v>0</v>
      </c>
      <c r="IY104" s="80">
        <f t="shared" si="167"/>
        <v>0</v>
      </c>
      <c r="IZ104" s="80">
        <f t="shared" si="167"/>
        <v>0</v>
      </c>
      <c r="JA104" s="80">
        <f t="shared" si="167"/>
        <v>0</v>
      </c>
      <c r="JB104" s="80">
        <f t="shared" si="167"/>
        <v>0</v>
      </c>
      <c r="JC104" s="80">
        <f t="shared" si="167"/>
        <v>0</v>
      </c>
      <c r="JD104" s="80">
        <f t="shared" si="167"/>
        <v>0</v>
      </c>
      <c r="JE104" s="80">
        <f t="shared" si="167"/>
        <v>0</v>
      </c>
      <c r="JF104" s="80">
        <f t="shared" si="167"/>
        <v>0</v>
      </c>
      <c r="JG104" s="80">
        <f t="shared" si="165"/>
        <v>0</v>
      </c>
      <c r="JH104" s="80">
        <f t="shared" si="165"/>
        <v>0</v>
      </c>
      <c r="JI104" s="80">
        <f t="shared" si="165"/>
        <v>0</v>
      </c>
    </row>
    <row r="105" spans="5:269" x14ac:dyDescent="0.25">
      <c r="E105">
        <f t="shared" si="134"/>
        <v>101</v>
      </c>
      <c r="F105">
        <f t="shared" si="124"/>
        <v>0</v>
      </c>
      <c r="G105">
        <f t="shared" si="135"/>
        <v>156</v>
      </c>
      <c r="H105" s="86">
        <f t="shared" si="125"/>
        <v>1</v>
      </c>
      <c r="I105" s="80">
        <f t="shared" si="126"/>
        <v>0</v>
      </c>
      <c r="J105" s="80">
        <f t="shared" si="140"/>
        <v>0</v>
      </c>
      <c r="K105">
        <f t="shared" si="127"/>
        <v>105</v>
      </c>
      <c r="L105">
        <f t="shared" si="128"/>
        <v>249</v>
      </c>
      <c r="M105">
        <f t="shared" si="136"/>
        <v>48823</v>
      </c>
      <c r="O105" s="80">
        <f t="shared" si="176"/>
        <v>0</v>
      </c>
      <c r="P105" s="80">
        <f t="shared" si="176"/>
        <v>0</v>
      </c>
      <c r="Q105" s="80">
        <f t="shared" si="176"/>
        <v>0</v>
      </c>
      <c r="R105" s="80">
        <f t="shared" si="176"/>
        <v>0</v>
      </c>
      <c r="S105" s="80">
        <f t="shared" si="176"/>
        <v>0</v>
      </c>
      <c r="T105" s="80">
        <f t="shared" si="176"/>
        <v>0</v>
      </c>
      <c r="U105" s="80">
        <f t="shared" si="176"/>
        <v>0</v>
      </c>
      <c r="V105" s="80">
        <f t="shared" si="176"/>
        <v>0</v>
      </c>
      <c r="W105" s="80">
        <f t="shared" si="176"/>
        <v>0</v>
      </c>
      <c r="X105" s="80">
        <f t="shared" si="176"/>
        <v>0</v>
      </c>
      <c r="Y105" s="80">
        <f t="shared" si="176"/>
        <v>0</v>
      </c>
      <c r="Z105" s="80">
        <f t="shared" si="176"/>
        <v>0</v>
      </c>
      <c r="AA105" s="80">
        <f t="shared" si="176"/>
        <v>0</v>
      </c>
      <c r="AB105" s="80">
        <f t="shared" si="176"/>
        <v>0</v>
      </c>
      <c r="AC105" s="80">
        <f t="shared" si="176"/>
        <v>0</v>
      </c>
      <c r="AD105" s="80">
        <f t="shared" si="176"/>
        <v>0</v>
      </c>
      <c r="AE105" s="80">
        <f t="shared" si="166"/>
        <v>0</v>
      </c>
      <c r="AF105" s="80">
        <f t="shared" si="166"/>
        <v>0</v>
      </c>
      <c r="AG105" s="80">
        <f t="shared" si="166"/>
        <v>0</v>
      </c>
      <c r="AH105" s="80">
        <f t="shared" si="166"/>
        <v>0</v>
      </c>
      <c r="AI105" s="80">
        <f t="shared" si="166"/>
        <v>0</v>
      </c>
      <c r="AJ105" s="80">
        <f t="shared" si="166"/>
        <v>0</v>
      </c>
      <c r="AK105" s="80">
        <f t="shared" si="166"/>
        <v>0</v>
      </c>
      <c r="AL105" s="80">
        <f t="shared" si="166"/>
        <v>0</v>
      </c>
      <c r="AM105" s="80">
        <f t="shared" si="166"/>
        <v>0</v>
      </c>
      <c r="AN105" s="80">
        <f t="shared" si="166"/>
        <v>0</v>
      </c>
      <c r="AO105" s="80">
        <f t="shared" si="166"/>
        <v>0</v>
      </c>
      <c r="AP105" s="80">
        <f t="shared" si="166"/>
        <v>0</v>
      </c>
      <c r="AQ105" s="80">
        <f t="shared" si="166"/>
        <v>0</v>
      </c>
      <c r="AR105" s="80">
        <f t="shared" si="166"/>
        <v>0</v>
      </c>
      <c r="AS105" s="80">
        <f t="shared" si="166"/>
        <v>0</v>
      </c>
      <c r="AT105" s="80">
        <f t="shared" si="166"/>
        <v>0</v>
      </c>
      <c r="AU105" s="80">
        <f t="shared" si="183"/>
        <v>0</v>
      </c>
      <c r="AV105" s="80">
        <f t="shared" si="183"/>
        <v>0</v>
      </c>
      <c r="AW105" s="80">
        <f t="shared" si="183"/>
        <v>0</v>
      </c>
      <c r="AX105" s="80">
        <f t="shared" si="183"/>
        <v>0</v>
      </c>
      <c r="AY105" s="80">
        <f t="shared" si="183"/>
        <v>0</v>
      </c>
      <c r="AZ105" s="80">
        <f t="shared" si="183"/>
        <v>0</v>
      </c>
      <c r="BA105" s="80">
        <f t="shared" si="183"/>
        <v>0</v>
      </c>
      <c r="BB105" s="80">
        <f t="shared" si="183"/>
        <v>0</v>
      </c>
      <c r="BC105" s="80">
        <f t="shared" si="183"/>
        <v>0</v>
      </c>
      <c r="BD105" s="80">
        <f t="shared" si="183"/>
        <v>0</v>
      </c>
      <c r="BE105" s="80">
        <f t="shared" si="183"/>
        <v>0</v>
      </c>
      <c r="BF105" s="80">
        <f t="shared" si="183"/>
        <v>0</v>
      </c>
      <c r="BG105" s="80">
        <f t="shared" si="183"/>
        <v>0</v>
      </c>
      <c r="BH105" s="80">
        <f t="shared" si="183"/>
        <v>0</v>
      </c>
      <c r="BI105" s="80">
        <f t="shared" si="183"/>
        <v>0</v>
      </c>
      <c r="BJ105" s="80">
        <f t="shared" si="183"/>
        <v>0</v>
      </c>
      <c r="BK105" s="80">
        <f t="shared" si="184"/>
        <v>0</v>
      </c>
      <c r="BL105" s="80">
        <f t="shared" si="184"/>
        <v>0</v>
      </c>
      <c r="BM105" s="80">
        <f t="shared" si="184"/>
        <v>0</v>
      </c>
      <c r="BN105" s="80">
        <f t="shared" si="184"/>
        <v>0</v>
      </c>
      <c r="BO105" s="80">
        <f t="shared" si="184"/>
        <v>0</v>
      </c>
      <c r="BP105" s="80">
        <f t="shared" si="184"/>
        <v>0</v>
      </c>
      <c r="BQ105" s="80">
        <f t="shared" si="184"/>
        <v>0</v>
      </c>
      <c r="BR105" s="80">
        <f t="shared" si="184"/>
        <v>0</v>
      </c>
      <c r="BS105" s="80">
        <f t="shared" si="184"/>
        <v>0</v>
      </c>
      <c r="BT105" s="80">
        <f t="shared" si="184"/>
        <v>0</v>
      </c>
      <c r="BU105" s="80">
        <f t="shared" si="184"/>
        <v>0</v>
      </c>
      <c r="BV105" s="80">
        <f t="shared" si="184"/>
        <v>0</v>
      </c>
      <c r="BW105" s="80">
        <f t="shared" si="184"/>
        <v>0</v>
      </c>
      <c r="BX105" s="80">
        <f t="shared" si="184"/>
        <v>0</v>
      </c>
      <c r="BY105" s="80">
        <f t="shared" si="184"/>
        <v>0</v>
      </c>
      <c r="BZ105" s="80">
        <f t="shared" si="184"/>
        <v>0</v>
      </c>
      <c r="CA105" s="80">
        <f t="shared" si="185"/>
        <v>0</v>
      </c>
      <c r="CB105" s="80">
        <f t="shared" si="185"/>
        <v>0</v>
      </c>
      <c r="CC105" s="80">
        <f t="shared" si="185"/>
        <v>0</v>
      </c>
      <c r="CD105" s="80">
        <f t="shared" si="185"/>
        <v>0</v>
      </c>
      <c r="CE105" s="80">
        <f t="shared" si="185"/>
        <v>0</v>
      </c>
      <c r="CF105" s="80">
        <f t="shared" si="185"/>
        <v>0</v>
      </c>
      <c r="CG105" s="80">
        <f t="shared" si="185"/>
        <v>0</v>
      </c>
      <c r="CH105" s="80">
        <f t="shared" si="185"/>
        <v>0</v>
      </c>
      <c r="CI105" s="80">
        <f t="shared" si="185"/>
        <v>0</v>
      </c>
      <c r="CJ105" s="80">
        <f t="shared" si="185"/>
        <v>0</v>
      </c>
      <c r="CK105" s="80">
        <f t="shared" si="185"/>
        <v>0</v>
      </c>
      <c r="CL105" s="80">
        <f t="shared" si="185"/>
        <v>0</v>
      </c>
      <c r="CM105" s="80">
        <f t="shared" si="185"/>
        <v>0</v>
      </c>
      <c r="CN105" s="80">
        <f t="shared" si="185"/>
        <v>0</v>
      </c>
      <c r="CO105" s="80">
        <f t="shared" si="185"/>
        <v>0</v>
      </c>
      <c r="CP105" s="80">
        <f t="shared" si="185"/>
        <v>0</v>
      </c>
      <c r="CQ105" s="80">
        <f t="shared" si="171"/>
        <v>0</v>
      </c>
      <c r="CR105" s="80">
        <f t="shared" si="171"/>
        <v>0</v>
      </c>
      <c r="CS105" s="80">
        <f t="shared" si="171"/>
        <v>0</v>
      </c>
      <c r="CT105" s="80">
        <f t="shared" si="171"/>
        <v>0</v>
      </c>
      <c r="CU105" s="80">
        <f t="shared" si="171"/>
        <v>0</v>
      </c>
      <c r="CV105" s="80">
        <f t="shared" si="171"/>
        <v>0</v>
      </c>
      <c r="CW105" s="80">
        <f t="shared" si="171"/>
        <v>0</v>
      </c>
      <c r="CX105" s="80">
        <f t="shared" si="171"/>
        <v>0</v>
      </c>
      <c r="CY105" s="80">
        <f t="shared" si="171"/>
        <v>0</v>
      </c>
      <c r="CZ105" s="80">
        <f t="shared" si="171"/>
        <v>0</v>
      </c>
      <c r="DA105" s="80">
        <f t="shared" si="171"/>
        <v>0</v>
      </c>
      <c r="DB105" s="80">
        <f t="shared" si="171"/>
        <v>0</v>
      </c>
      <c r="DC105" s="80">
        <f t="shared" si="171"/>
        <v>0</v>
      </c>
      <c r="DD105" s="80">
        <f t="shared" si="171"/>
        <v>0</v>
      </c>
      <c r="DE105" s="80">
        <f t="shared" si="171"/>
        <v>0</v>
      </c>
      <c r="DF105" s="80">
        <f t="shared" si="180"/>
        <v>0</v>
      </c>
      <c r="DG105" s="80">
        <f t="shared" si="180"/>
        <v>0</v>
      </c>
      <c r="DH105" s="80">
        <f t="shared" si="180"/>
        <v>0</v>
      </c>
      <c r="DI105" s="80">
        <f t="shared" si="180"/>
        <v>0</v>
      </c>
      <c r="DJ105" s="80">
        <f t="shared" si="180"/>
        <v>0</v>
      </c>
      <c r="DK105" s="80">
        <f t="shared" si="180"/>
        <v>0</v>
      </c>
      <c r="DL105" s="80">
        <f t="shared" si="180"/>
        <v>0</v>
      </c>
      <c r="DM105" s="80">
        <f t="shared" si="180"/>
        <v>0</v>
      </c>
      <c r="DN105" s="80">
        <f t="shared" si="180"/>
        <v>0</v>
      </c>
      <c r="DO105" s="80">
        <f t="shared" si="180"/>
        <v>0</v>
      </c>
      <c r="DP105" s="80">
        <f t="shared" si="180"/>
        <v>0</v>
      </c>
      <c r="DQ105" s="80">
        <f t="shared" si="180"/>
        <v>0</v>
      </c>
      <c r="DR105" s="80">
        <f t="shared" si="180"/>
        <v>0</v>
      </c>
      <c r="DS105" s="80">
        <f t="shared" si="180"/>
        <v>0</v>
      </c>
      <c r="DT105" s="80">
        <f t="shared" si="180"/>
        <v>0</v>
      </c>
      <c r="DU105" s="80">
        <f t="shared" si="180"/>
        <v>0</v>
      </c>
      <c r="DV105" s="80">
        <f t="shared" si="181"/>
        <v>0</v>
      </c>
      <c r="DW105" s="80">
        <f t="shared" si="181"/>
        <v>0</v>
      </c>
      <c r="DX105" s="80">
        <f t="shared" si="181"/>
        <v>0</v>
      </c>
      <c r="DY105" s="80">
        <f t="shared" si="181"/>
        <v>0</v>
      </c>
      <c r="DZ105" s="80">
        <f t="shared" si="181"/>
        <v>0</v>
      </c>
      <c r="EA105" s="80">
        <f t="shared" si="181"/>
        <v>0</v>
      </c>
      <c r="EB105" s="80">
        <f t="shared" si="181"/>
        <v>0</v>
      </c>
      <c r="EC105" s="80">
        <f t="shared" si="181"/>
        <v>0</v>
      </c>
      <c r="ED105" s="80">
        <f t="shared" si="181"/>
        <v>0</v>
      </c>
      <c r="EE105" s="80">
        <f t="shared" si="181"/>
        <v>0</v>
      </c>
      <c r="EF105" s="80">
        <f t="shared" si="181"/>
        <v>0</v>
      </c>
      <c r="EG105" s="80">
        <f t="shared" si="181"/>
        <v>0</v>
      </c>
      <c r="EH105" s="80">
        <f t="shared" si="181"/>
        <v>0</v>
      </c>
      <c r="EI105" s="80">
        <f t="shared" si="181"/>
        <v>0</v>
      </c>
      <c r="EJ105" s="80">
        <f t="shared" si="181"/>
        <v>0</v>
      </c>
      <c r="EK105" s="80">
        <f t="shared" si="181"/>
        <v>0</v>
      </c>
      <c r="EL105" s="80">
        <f t="shared" si="173"/>
        <v>0</v>
      </c>
      <c r="EM105" s="80">
        <f t="shared" si="173"/>
        <v>0</v>
      </c>
      <c r="EN105" s="80">
        <f t="shared" si="173"/>
        <v>0</v>
      </c>
      <c r="EO105" s="80">
        <f t="shared" si="173"/>
        <v>0</v>
      </c>
      <c r="EP105" s="80">
        <f t="shared" si="173"/>
        <v>0</v>
      </c>
      <c r="EQ105" s="80">
        <f t="shared" si="173"/>
        <v>0</v>
      </c>
      <c r="ER105" s="80">
        <f t="shared" si="173"/>
        <v>0</v>
      </c>
      <c r="ES105" s="80">
        <f t="shared" si="173"/>
        <v>0</v>
      </c>
      <c r="ET105" s="80">
        <f t="shared" si="173"/>
        <v>0</v>
      </c>
      <c r="EU105" s="80">
        <f t="shared" si="173"/>
        <v>0</v>
      </c>
      <c r="EV105" s="80">
        <f t="shared" si="173"/>
        <v>0</v>
      </c>
      <c r="EW105" s="80">
        <f t="shared" si="173"/>
        <v>0</v>
      </c>
      <c r="EX105" s="80">
        <f t="shared" si="173"/>
        <v>0</v>
      </c>
      <c r="EY105" s="80">
        <f t="shared" si="173"/>
        <v>0</v>
      </c>
      <c r="EZ105" s="80">
        <f t="shared" si="169"/>
        <v>0</v>
      </c>
      <c r="FA105" s="80">
        <f t="shared" si="169"/>
        <v>0</v>
      </c>
      <c r="FB105" s="80">
        <f t="shared" si="169"/>
        <v>0</v>
      </c>
      <c r="FC105" s="80">
        <f t="shared" si="169"/>
        <v>0</v>
      </c>
      <c r="FD105" s="80">
        <f t="shared" si="169"/>
        <v>0</v>
      </c>
      <c r="FE105" s="80">
        <f t="shared" si="169"/>
        <v>0</v>
      </c>
      <c r="FF105" s="80">
        <f t="shared" si="169"/>
        <v>0</v>
      </c>
      <c r="FG105" s="80">
        <f t="shared" si="169"/>
        <v>0</v>
      </c>
      <c r="FH105" s="80">
        <f t="shared" si="169"/>
        <v>0</v>
      </c>
      <c r="FI105" s="80">
        <f t="shared" si="169"/>
        <v>0</v>
      </c>
      <c r="FJ105" s="80">
        <f t="shared" si="169"/>
        <v>0</v>
      </c>
      <c r="FK105" s="80">
        <f t="shared" si="169"/>
        <v>0</v>
      </c>
      <c r="FL105" s="80">
        <f t="shared" si="169"/>
        <v>0</v>
      </c>
      <c r="FM105" s="80">
        <f t="shared" si="169"/>
        <v>0</v>
      </c>
      <c r="FN105" s="80">
        <f t="shared" si="169"/>
        <v>0</v>
      </c>
      <c r="FO105" s="80">
        <f t="shared" si="169"/>
        <v>0</v>
      </c>
      <c r="FP105" s="80">
        <f t="shared" si="174"/>
        <v>0</v>
      </c>
      <c r="FQ105" s="80">
        <f t="shared" si="174"/>
        <v>0</v>
      </c>
      <c r="FR105" s="80">
        <f t="shared" si="174"/>
        <v>0</v>
      </c>
      <c r="FS105" s="80">
        <f t="shared" si="174"/>
        <v>0</v>
      </c>
      <c r="FT105" s="80">
        <f t="shared" si="174"/>
        <v>0</v>
      </c>
      <c r="FU105" s="80">
        <f t="shared" si="174"/>
        <v>0</v>
      </c>
      <c r="FV105" s="80">
        <f t="shared" si="174"/>
        <v>0</v>
      </c>
      <c r="FW105" s="80">
        <f t="shared" si="174"/>
        <v>0</v>
      </c>
      <c r="FX105" s="80">
        <f t="shared" si="174"/>
        <v>0</v>
      </c>
      <c r="FY105" s="80">
        <f t="shared" si="174"/>
        <v>0</v>
      </c>
      <c r="FZ105" s="80">
        <f t="shared" si="174"/>
        <v>0</v>
      </c>
      <c r="GA105" s="80">
        <f t="shared" si="174"/>
        <v>0</v>
      </c>
      <c r="GB105" s="80">
        <f t="shared" si="174"/>
        <v>0</v>
      </c>
      <c r="GC105" s="80">
        <f t="shared" si="174"/>
        <v>0</v>
      </c>
      <c r="GD105" s="80">
        <f t="shared" si="174"/>
        <v>0</v>
      </c>
      <c r="GE105" s="80">
        <f t="shared" si="174"/>
        <v>0</v>
      </c>
      <c r="GF105" s="80">
        <f t="shared" si="182"/>
        <v>0</v>
      </c>
      <c r="GG105" s="80">
        <f t="shared" si="182"/>
        <v>0</v>
      </c>
      <c r="GH105" s="80">
        <f t="shared" si="182"/>
        <v>0</v>
      </c>
      <c r="GI105" s="80">
        <f t="shared" si="182"/>
        <v>0</v>
      </c>
      <c r="GJ105" s="80">
        <f t="shared" si="182"/>
        <v>0</v>
      </c>
      <c r="GK105" s="80">
        <f t="shared" si="182"/>
        <v>0</v>
      </c>
      <c r="GL105" s="80">
        <f t="shared" si="182"/>
        <v>0</v>
      </c>
      <c r="GM105" s="80">
        <f t="shared" si="182"/>
        <v>0</v>
      </c>
      <c r="GN105" s="80">
        <f t="shared" si="182"/>
        <v>0</v>
      </c>
      <c r="GO105" s="80">
        <f t="shared" si="182"/>
        <v>0</v>
      </c>
      <c r="GP105" s="80">
        <f t="shared" si="182"/>
        <v>0</v>
      </c>
      <c r="GQ105" s="80">
        <f t="shared" si="182"/>
        <v>0</v>
      </c>
      <c r="GR105" s="80">
        <f t="shared" si="182"/>
        <v>0</v>
      </c>
      <c r="GS105" s="80">
        <f t="shared" si="182"/>
        <v>0</v>
      </c>
      <c r="GT105" s="80">
        <f t="shared" si="182"/>
        <v>0</v>
      </c>
      <c r="GU105" s="80">
        <f t="shared" si="182"/>
        <v>0</v>
      </c>
      <c r="GV105" s="80">
        <f t="shared" si="187"/>
        <v>0</v>
      </c>
      <c r="GW105" s="80">
        <f t="shared" si="187"/>
        <v>0</v>
      </c>
      <c r="GX105" s="80">
        <f t="shared" si="187"/>
        <v>0</v>
      </c>
      <c r="GY105" s="80">
        <f t="shared" si="187"/>
        <v>0</v>
      </c>
      <c r="GZ105" s="80">
        <f t="shared" si="187"/>
        <v>0</v>
      </c>
      <c r="HA105" s="80">
        <f t="shared" si="187"/>
        <v>0</v>
      </c>
      <c r="HB105" s="80">
        <f t="shared" si="187"/>
        <v>0</v>
      </c>
      <c r="HC105" s="80">
        <f t="shared" si="187"/>
        <v>0</v>
      </c>
      <c r="HD105" s="80">
        <f t="shared" si="187"/>
        <v>0</v>
      </c>
      <c r="HE105" s="80">
        <f t="shared" si="187"/>
        <v>0</v>
      </c>
      <c r="HF105" s="80">
        <f t="shared" si="187"/>
        <v>0</v>
      </c>
      <c r="HG105" s="80">
        <f t="shared" si="187"/>
        <v>0</v>
      </c>
      <c r="HH105" s="80">
        <f t="shared" si="187"/>
        <v>0</v>
      </c>
      <c r="HI105" s="80">
        <f t="shared" si="187"/>
        <v>0</v>
      </c>
      <c r="HJ105" s="80">
        <f t="shared" si="187"/>
        <v>0</v>
      </c>
      <c r="HK105" s="80">
        <f t="shared" si="187"/>
        <v>0</v>
      </c>
      <c r="HL105" s="80">
        <f t="shared" si="175"/>
        <v>0</v>
      </c>
      <c r="HM105" s="80">
        <f t="shared" si="186"/>
        <v>0</v>
      </c>
      <c r="HN105" s="80">
        <f t="shared" si="186"/>
        <v>0</v>
      </c>
      <c r="HO105" s="80">
        <f t="shared" si="186"/>
        <v>0</v>
      </c>
      <c r="HP105" s="80">
        <f t="shared" si="186"/>
        <v>0</v>
      </c>
      <c r="HQ105" s="80">
        <f t="shared" si="186"/>
        <v>0</v>
      </c>
      <c r="HR105" s="80">
        <f t="shared" si="186"/>
        <v>0</v>
      </c>
      <c r="HS105" s="80">
        <f t="shared" si="186"/>
        <v>0</v>
      </c>
      <c r="HT105" s="80">
        <f t="shared" si="186"/>
        <v>0</v>
      </c>
      <c r="HU105" s="80">
        <f t="shared" si="186"/>
        <v>0</v>
      </c>
      <c r="HV105" s="80">
        <f t="shared" si="186"/>
        <v>0</v>
      </c>
      <c r="HW105" s="80">
        <f t="shared" si="186"/>
        <v>0</v>
      </c>
      <c r="HX105" s="80">
        <f t="shared" si="186"/>
        <v>0</v>
      </c>
      <c r="HY105" s="80">
        <f t="shared" si="186"/>
        <v>0</v>
      </c>
      <c r="HZ105" s="80">
        <f t="shared" si="186"/>
        <v>0</v>
      </c>
      <c r="IA105" s="80">
        <f t="shared" si="186"/>
        <v>0</v>
      </c>
      <c r="IB105" s="80">
        <f t="shared" si="163"/>
        <v>0</v>
      </c>
      <c r="IC105" s="80">
        <f t="shared" si="163"/>
        <v>0</v>
      </c>
      <c r="ID105" s="80">
        <f t="shared" si="163"/>
        <v>0</v>
      </c>
      <c r="IE105" s="80">
        <f t="shared" si="163"/>
        <v>0</v>
      </c>
      <c r="IF105" s="80">
        <f t="shared" si="163"/>
        <v>0</v>
      </c>
      <c r="IG105" s="80">
        <f t="shared" si="163"/>
        <v>0</v>
      </c>
      <c r="IH105" s="80">
        <f t="shared" si="163"/>
        <v>0</v>
      </c>
      <c r="II105" s="80">
        <f t="shared" si="163"/>
        <v>0</v>
      </c>
      <c r="IJ105" s="80">
        <f t="shared" si="163"/>
        <v>0</v>
      </c>
      <c r="IK105" s="80">
        <f t="shared" si="163"/>
        <v>0</v>
      </c>
      <c r="IL105" s="80">
        <f t="shared" si="167"/>
        <v>0</v>
      </c>
      <c r="IM105" s="80">
        <f t="shared" si="167"/>
        <v>0</v>
      </c>
      <c r="IN105" s="80">
        <f t="shared" si="167"/>
        <v>0</v>
      </c>
      <c r="IO105" s="80">
        <f t="shared" si="167"/>
        <v>0</v>
      </c>
      <c r="IP105" s="80">
        <f t="shared" si="167"/>
        <v>0</v>
      </c>
      <c r="IQ105" s="80">
        <f t="shared" si="167"/>
        <v>0</v>
      </c>
      <c r="IR105" s="80">
        <f t="shared" si="167"/>
        <v>0</v>
      </c>
      <c r="IS105" s="80">
        <f t="shared" si="167"/>
        <v>0</v>
      </c>
      <c r="IT105" s="80">
        <f t="shared" si="167"/>
        <v>0</v>
      </c>
      <c r="IU105" s="80">
        <f t="shared" si="167"/>
        <v>0</v>
      </c>
      <c r="IV105" s="80">
        <f t="shared" si="167"/>
        <v>0</v>
      </c>
      <c r="IW105" s="80">
        <f t="shared" si="167"/>
        <v>0</v>
      </c>
      <c r="IX105" s="80">
        <f t="shared" si="167"/>
        <v>0</v>
      </c>
      <c r="IY105" s="80">
        <f t="shared" si="167"/>
        <v>0</v>
      </c>
      <c r="IZ105" s="80">
        <f t="shared" si="167"/>
        <v>0</v>
      </c>
      <c r="JA105" s="80">
        <f t="shared" si="167"/>
        <v>0</v>
      </c>
      <c r="JB105" s="80">
        <f t="shared" si="167"/>
        <v>0</v>
      </c>
      <c r="JC105" s="80">
        <f t="shared" si="167"/>
        <v>0</v>
      </c>
      <c r="JD105" s="80">
        <f t="shared" si="167"/>
        <v>0</v>
      </c>
      <c r="JE105" s="80">
        <f t="shared" si="167"/>
        <v>0</v>
      </c>
      <c r="JF105" s="80">
        <f t="shared" si="167"/>
        <v>0</v>
      </c>
      <c r="JG105" s="80">
        <f t="shared" si="165"/>
        <v>0</v>
      </c>
      <c r="JH105" s="80">
        <f t="shared" si="165"/>
        <v>0</v>
      </c>
      <c r="JI105" s="80">
        <f t="shared" si="165"/>
        <v>0</v>
      </c>
    </row>
    <row r="106" spans="5:269" x14ac:dyDescent="0.25">
      <c r="E106">
        <f t="shared" si="134"/>
        <v>102</v>
      </c>
      <c r="F106">
        <f t="shared" si="124"/>
        <v>0</v>
      </c>
      <c r="G106">
        <f t="shared" si="135"/>
        <v>156</v>
      </c>
      <c r="H106" s="86">
        <f t="shared" si="125"/>
        <v>1</v>
      </c>
      <c r="I106" s="80">
        <f t="shared" si="126"/>
        <v>0</v>
      </c>
      <c r="J106" s="80">
        <f t="shared" si="140"/>
        <v>0</v>
      </c>
      <c r="K106">
        <f t="shared" si="127"/>
        <v>106</v>
      </c>
      <c r="L106">
        <f t="shared" si="128"/>
        <v>250</v>
      </c>
      <c r="M106">
        <f t="shared" si="136"/>
        <v>48853</v>
      </c>
      <c r="O106" s="80">
        <f t="shared" si="176"/>
        <v>0</v>
      </c>
      <c r="P106" s="80">
        <f t="shared" si="176"/>
        <v>0</v>
      </c>
      <c r="Q106" s="80">
        <f t="shared" si="176"/>
        <v>0</v>
      </c>
      <c r="R106" s="80">
        <f t="shared" si="176"/>
        <v>0</v>
      </c>
      <c r="S106" s="80">
        <f t="shared" si="176"/>
        <v>0</v>
      </c>
      <c r="T106" s="80">
        <f t="shared" si="176"/>
        <v>0</v>
      </c>
      <c r="U106" s="80">
        <f t="shared" si="176"/>
        <v>0</v>
      </c>
      <c r="V106" s="80">
        <f t="shared" si="176"/>
        <v>0</v>
      </c>
      <c r="W106" s="80">
        <f t="shared" si="176"/>
        <v>0</v>
      </c>
      <c r="X106" s="80">
        <f t="shared" si="176"/>
        <v>0</v>
      </c>
      <c r="Y106" s="80">
        <f t="shared" si="176"/>
        <v>0</v>
      </c>
      <c r="Z106" s="80">
        <f t="shared" si="176"/>
        <v>0</v>
      </c>
      <c r="AA106" s="80">
        <f t="shared" si="176"/>
        <v>0</v>
      </c>
      <c r="AB106" s="80">
        <f t="shared" si="176"/>
        <v>0</v>
      </c>
      <c r="AC106" s="80">
        <f t="shared" si="176"/>
        <v>0</v>
      </c>
      <c r="AD106" s="80">
        <f t="shared" si="176"/>
        <v>0</v>
      </c>
      <c r="AE106" s="80">
        <f t="shared" si="166"/>
        <v>0</v>
      </c>
      <c r="AF106" s="80">
        <f t="shared" si="166"/>
        <v>0</v>
      </c>
      <c r="AG106" s="80">
        <f t="shared" si="166"/>
        <v>0</v>
      </c>
      <c r="AH106" s="80">
        <f t="shared" si="166"/>
        <v>0</v>
      </c>
      <c r="AI106" s="80">
        <f t="shared" si="166"/>
        <v>0</v>
      </c>
      <c r="AJ106" s="80">
        <f t="shared" si="166"/>
        <v>0</v>
      </c>
      <c r="AK106" s="80">
        <f t="shared" si="166"/>
        <v>0</v>
      </c>
      <c r="AL106" s="80">
        <f t="shared" si="166"/>
        <v>0</v>
      </c>
      <c r="AM106" s="80">
        <f t="shared" si="166"/>
        <v>0</v>
      </c>
      <c r="AN106" s="80">
        <f t="shared" si="166"/>
        <v>0</v>
      </c>
      <c r="AO106" s="80">
        <f t="shared" si="166"/>
        <v>0</v>
      </c>
      <c r="AP106" s="80">
        <f t="shared" si="166"/>
        <v>0</v>
      </c>
      <c r="AQ106" s="80">
        <f t="shared" si="166"/>
        <v>0</v>
      </c>
      <c r="AR106" s="80">
        <f t="shared" si="166"/>
        <v>0</v>
      </c>
      <c r="AS106" s="80">
        <f t="shared" si="166"/>
        <v>0</v>
      </c>
      <c r="AT106" s="80">
        <f t="shared" si="166"/>
        <v>0</v>
      </c>
      <c r="AU106" s="80">
        <f t="shared" si="183"/>
        <v>0</v>
      </c>
      <c r="AV106" s="80">
        <f t="shared" si="183"/>
        <v>0</v>
      </c>
      <c r="AW106" s="80">
        <f t="shared" si="183"/>
        <v>0</v>
      </c>
      <c r="AX106" s="80">
        <f t="shared" si="183"/>
        <v>0</v>
      </c>
      <c r="AY106" s="80">
        <f t="shared" si="183"/>
        <v>0</v>
      </c>
      <c r="AZ106" s="80">
        <f t="shared" si="183"/>
        <v>0</v>
      </c>
      <c r="BA106" s="80">
        <f t="shared" si="183"/>
        <v>0</v>
      </c>
      <c r="BB106" s="80">
        <f t="shared" si="183"/>
        <v>0</v>
      </c>
      <c r="BC106" s="80">
        <f t="shared" si="183"/>
        <v>0</v>
      </c>
      <c r="BD106" s="80">
        <f t="shared" si="183"/>
        <v>0</v>
      </c>
      <c r="BE106" s="80">
        <f t="shared" si="183"/>
        <v>0</v>
      </c>
      <c r="BF106" s="80">
        <f t="shared" si="183"/>
        <v>0</v>
      </c>
      <c r="BG106" s="80">
        <f t="shared" si="183"/>
        <v>0</v>
      </c>
      <c r="BH106" s="80">
        <f t="shared" si="183"/>
        <v>0</v>
      </c>
      <c r="BI106" s="80">
        <f t="shared" si="183"/>
        <v>0</v>
      </c>
      <c r="BJ106" s="80">
        <f t="shared" si="183"/>
        <v>0</v>
      </c>
      <c r="BK106" s="80">
        <f t="shared" si="184"/>
        <v>0</v>
      </c>
      <c r="BL106" s="80">
        <f t="shared" si="184"/>
        <v>0</v>
      </c>
      <c r="BM106" s="80">
        <f t="shared" si="184"/>
        <v>0</v>
      </c>
      <c r="BN106" s="80">
        <f t="shared" si="184"/>
        <v>0</v>
      </c>
      <c r="BO106" s="80">
        <f t="shared" si="184"/>
        <v>0</v>
      </c>
      <c r="BP106" s="80">
        <f t="shared" si="184"/>
        <v>0</v>
      </c>
      <c r="BQ106" s="80">
        <f t="shared" si="184"/>
        <v>0</v>
      </c>
      <c r="BR106" s="80">
        <f t="shared" si="184"/>
        <v>0</v>
      </c>
      <c r="BS106" s="80">
        <f t="shared" si="184"/>
        <v>0</v>
      </c>
      <c r="BT106" s="80">
        <f t="shared" si="184"/>
        <v>0</v>
      </c>
      <c r="BU106" s="80">
        <f t="shared" si="184"/>
        <v>0</v>
      </c>
      <c r="BV106" s="80">
        <f t="shared" si="184"/>
        <v>0</v>
      </c>
      <c r="BW106" s="80">
        <f t="shared" si="184"/>
        <v>0</v>
      </c>
      <c r="BX106" s="80">
        <f t="shared" si="184"/>
        <v>0</v>
      </c>
      <c r="BY106" s="80">
        <f t="shared" si="184"/>
        <v>0</v>
      </c>
      <c r="BZ106" s="80">
        <f t="shared" si="184"/>
        <v>0</v>
      </c>
      <c r="CA106" s="80">
        <f t="shared" si="185"/>
        <v>0</v>
      </c>
      <c r="CB106" s="80">
        <f t="shared" si="185"/>
        <v>0</v>
      </c>
      <c r="CC106" s="80">
        <f t="shared" si="185"/>
        <v>0</v>
      </c>
      <c r="CD106" s="80">
        <f t="shared" si="185"/>
        <v>0</v>
      </c>
      <c r="CE106" s="80">
        <f t="shared" si="185"/>
        <v>0</v>
      </c>
      <c r="CF106" s="80">
        <f t="shared" si="185"/>
        <v>0</v>
      </c>
      <c r="CG106" s="80">
        <f t="shared" si="185"/>
        <v>0</v>
      </c>
      <c r="CH106" s="80">
        <f t="shared" si="185"/>
        <v>0</v>
      </c>
      <c r="CI106" s="80">
        <f t="shared" si="185"/>
        <v>0</v>
      </c>
      <c r="CJ106" s="80">
        <f t="shared" si="185"/>
        <v>0</v>
      </c>
      <c r="CK106" s="80">
        <f t="shared" si="185"/>
        <v>0</v>
      </c>
      <c r="CL106" s="80">
        <f t="shared" si="185"/>
        <v>0</v>
      </c>
      <c r="CM106" s="80">
        <f t="shared" si="185"/>
        <v>0</v>
      </c>
      <c r="CN106" s="80">
        <f t="shared" si="185"/>
        <v>0</v>
      </c>
      <c r="CO106" s="80">
        <f t="shared" si="185"/>
        <v>0</v>
      </c>
      <c r="CP106" s="80">
        <f t="shared" si="185"/>
        <v>0</v>
      </c>
      <c r="CQ106" s="80">
        <f t="shared" si="171"/>
        <v>0</v>
      </c>
      <c r="CR106" s="80">
        <f t="shared" si="171"/>
        <v>0</v>
      </c>
      <c r="CS106" s="80">
        <f t="shared" si="171"/>
        <v>0</v>
      </c>
      <c r="CT106" s="80">
        <f t="shared" si="171"/>
        <v>0</v>
      </c>
      <c r="CU106" s="80">
        <f t="shared" si="171"/>
        <v>0</v>
      </c>
      <c r="CV106" s="80">
        <f t="shared" si="171"/>
        <v>0</v>
      </c>
      <c r="CW106" s="80">
        <f t="shared" si="171"/>
        <v>0</v>
      </c>
      <c r="CX106" s="80">
        <f t="shared" si="171"/>
        <v>0</v>
      </c>
      <c r="CY106" s="80">
        <f t="shared" si="171"/>
        <v>0</v>
      </c>
      <c r="CZ106" s="80">
        <f t="shared" si="171"/>
        <v>0</v>
      </c>
      <c r="DA106" s="80">
        <f t="shared" si="171"/>
        <v>0</v>
      </c>
      <c r="DB106" s="80">
        <f t="shared" si="171"/>
        <v>0</v>
      </c>
      <c r="DC106" s="80">
        <f t="shared" si="171"/>
        <v>0</v>
      </c>
      <c r="DD106" s="80">
        <f t="shared" si="171"/>
        <v>0</v>
      </c>
      <c r="DE106" s="80">
        <f t="shared" si="171"/>
        <v>0</v>
      </c>
      <c r="DF106" s="80">
        <f t="shared" si="180"/>
        <v>0</v>
      </c>
      <c r="DG106" s="80">
        <f t="shared" si="180"/>
        <v>0</v>
      </c>
      <c r="DH106" s="80">
        <f t="shared" si="180"/>
        <v>0</v>
      </c>
      <c r="DI106" s="80">
        <f t="shared" si="180"/>
        <v>0</v>
      </c>
      <c r="DJ106" s="80">
        <f t="shared" si="180"/>
        <v>0</v>
      </c>
      <c r="DK106" s="80">
        <f t="shared" si="180"/>
        <v>0</v>
      </c>
      <c r="DL106" s="80">
        <f t="shared" si="180"/>
        <v>0</v>
      </c>
      <c r="DM106" s="80">
        <f t="shared" si="180"/>
        <v>0</v>
      </c>
      <c r="DN106" s="80">
        <f t="shared" si="180"/>
        <v>0</v>
      </c>
      <c r="DO106" s="80">
        <f t="shared" si="180"/>
        <v>0</v>
      </c>
      <c r="DP106" s="80">
        <f t="shared" si="180"/>
        <v>0</v>
      </c>
      <c r="DQ106" s="80">
        <f t="shared" si="180"/>
        <v>0</v>
      </c>
      <c r="DR106" s="80">
        <f t="shared" si="180"/>
        <v>0</v>
      </c>
      <c r="DS106" s="80">
        <f t="shared" si="180"/>
        <v>0</v>
      </c>
      <c r="DT106" s="80">
        <f t="shared" si="180"/>
        <v>0</v>
      </c>
      <c r="DU106" s="80">
        <f t="shared" si="180"/>
        <v>0</v>
      </c>
      <c r="DV106" s="80">
        <f t="shared" si="181"/>
        <v>0</v>
      </c>
      <c r="DW106" s="80">
        <f t="shared" si="181"/>
        <v>0</v>
      </c>
      <c r="DX106" s="80">
        <f t="shared" si="181"/>
        <v>0</v>
      </c>
      <c r="DY106" s="80">
        <f t="shared" si="181"/>
        <v>0</v>
      </c>
      <c r="DZ106" s="80">
        <f t="shared" si="181"/>
        <v>0</v>
      </c>
      <c r="EA106" s="80">
        <f t="shared" si="181"/>
        <v>0</v>
      </c>
      <c r="EB106" s="80">
        <f t="shared" si="181"/>
        <v>0</v>
      </c>
      <c r="EC106" s="80">
        <f t="shared" si="181"/>
        <v>0</v>
      </c>
      <c r="ED106" s="80">
        <f t="shared" si="181"/>
        <v>0</v>
      </c>
      <c r="EE106" s="80">
        <f t="shared" si="181"/>
        <v>0</v>
      </c>
      <c r="EF106" s="80">
        <f t="shared" si="181"/>
        <v>0</v>
      </c>
      <c r="EG106" s="80">
        <f t="shared" si="181"/>
        <v>0</v>
      </c>
      <c r="EH106" s="80">
        <f t="shared" si="181"/>
        <v>0</v>
      </c>
      <c r="EI106" s="80">
        <f t="shared" si="181"/>
        <v>0</v>
      </c>
      <c r="EJ106" s="80">
        <f t="shared" si="181"/>
        <v>0</v>
      </c>
      <c r="EK106" s="80">
        <f t="shared" si="181"/>
        <v>0</v>
      </c>
      <c r="EL106" s="80">
        <f t="shared" si="173"/>
        <v>0</v>
      </c>
      <c r="EM106" s="80">
        <f t="shared" si="173"/>
        <v>0</v>
      </c>
      <c r="EN106" s="80">
        <f t="shared" si="173"/>
        <v>0</v>
      </c>
      <c r="EO106" s="80">
        <f t="shared" si="173"/>
        <v>0</v>
      </c>
      <c r="EP106" s="80">
        <f t="shared" si="173"/>
        <v>0</v>
      </c>
      <c r="EQ106" s="80">
        <f t="shared" si="173"/>
        <v>0</v>
      </c>
      <c r="ER106" s="80">
        <f t="shared" si="173"/>
        <v>0</v>
      </c>
      <c r="ES106" s="80">
        <f t="shared" si="173"/>
        <v>0</v>
      </c>
      <c r="ET106" s="80">
        <f t="shared" si="173"/>
        <v>0</v>
      </c>
      <c r="EU106" s="80">
        <f t="shared" si="173"/>
        <v>0</v>
      </c>
      <c r="EV106" s="80">
        <f t="shared" si="173"/>
        <v>0</v>
      </c>
      <c r="EW106" s="80">
        <f t="shared" si="173"/>
        <v>0</v>
      </c>
      <c r="EX106" s="80">
        <f t="shared" si="173"/>
        <v>0</v>
      </c>
      <c r="EY106" s="80">
        <f t="shared" si="173"/>
        <v>0</v>
      </c>
      <c r="EZ106" s="80">
        <f t="shared" si="169"/>
        <v>0</v>
      </c>
      <c r="FA106" s="80">
        <f t="shared" si="169"/>
        <v>0</v>
      </c>
      <c r="FB106" s="80">
        <f t="shared" si="169"/>
        <v>0</v>
      </c>
      <c r="FC106" s="80">
        <f t="shared" si="169"/>
        <v>0</v>
      </c>
      <c r="FD106" s="80">
        <f t="shared" si="169"/>
        <v>0</v>
      </c>
      <c r="FE106" s="80">
        <f t="shared" si="169"/>
        <v>0</v>
      </c>
      <c r="FF106" s="80">
        <f t="shared" si="169"/>
        <v>0</v>
      </c>
      <c r="FG106" s="80">
        <f t="shared" si="169"/>
        <v>0</v>
      </c>
      <c r="FH106" s="80">
        <f t="shared" si="169"/>
        <v>0</v>
      </c>
      <c r="FI106" s="80">
        <f t="shared" si="169"/>
        <v>0</v>
      </c>
      <c r="FJ106" s="80">
        <f t="shared" si="169"/>
        <v>0</v>
      </c>
      <c r="FK106" s="80">
        <f t="shared" si="169"/>
        <v>0</v>
      </c>
      <c r="FL106" s="80">
        <f t="shared" si="169"/>
        <v>0</v>
      </c>
      <c r="FM106" s="80">
        <f t="shared" si="169"/>
        <v>0</v>
      </c>
      <c r="FN106" s="80">
        <f t="shared" si="169"/>
        <v>0</v>
      </c>
      <c r="FO106" s="80">
        <f t="shared" si="169"/>
        <v>0</v>
      </c>
      <c r="FP106" s="80">
        <f t="shared" si="174"/>
        <v>0</v>
      </c>
      <c r="FQ106" s="80">
        <f t="shared" si="174"/>
        <v>0</v>
      </c>
      <c r="FR106" s="80">
        <f t="shared" si="174"/>
        <v>0</v>
      </c>
      <c r="FS106" s="80">
        <f t="shared" si="174"/>
        <v>0</v>
      </c>
      <c r="FT106" s="80">
        <f t="shared" si="174"/>
        <v>0</v>
      </c>
      <c r="FU106" s="80">
        <f t="shared" si="174"/>
        <v>0</v>
      </c>
      <c r="FV106" s="80">
        <f t="shared" si="174"/>
        <v>0</v>
      </c>
      <c r="FW106" s="80">
        <f t="shared" si="174"/>
        <v>0</v>
      </c>
      <c r="FX106" s="80">
        <f t="shared" si="174"/>
        <v>0</v>
      </c>
      <c r="FY106" s="80">
        <f t="shared" si="174"/>
        <v>0</v>
      </c>
      <c r="FZ106" s="80">
        <f t="shared" si="174"/>
        <v>0</v>
      </c>
      <c r="GA106" s="80">
        <f t="shared" si="174"/>
        <v>0</v>
      </c>
      <c r="GB106" s="80">
        <f t="shared" si="174"/>
        <v>0</v>
      </c>
      <c r="GC106" s="80">
        <f t="shared" si="174"/>
        <v>0</v>
      </c>
      <c r="GD106" s="80">
        <f t="shared" si="174"/>
        <v>0</v>
      </c>
      <c r="GE106" s="80">
        <f t="shared" si="174"/>
        <v>0</v>
      </c>
      <c r="GF106" s="80">
        <f t="shared" si="182"/>
        <v>0</v>
      </c>
      <c r="GG106" s="80">
        <f t="shared" si="182"/>
        <v>0</v>
      </c>
      <c r="GH106" s="80">
        <f t="shared" si="182"/>
        <v>0</v>
      </c>
      <c r="GI106" s="80">
        <f t="shared" si="182"/>
        <v>0</v>
      </c>
      <c r="GJ106" s="80">
        <f t="shared" si="182"/>
        <v>0</v>
      </c>
      <c r="GK106" s="80">
        <f t="shared" si="182"/>
        <v>0</v>
      </c>
      <c r="GL106" s="80">
        <f t="shared" si="182"/>
        <v>0</v>
      </c>
      <c r="GM106" s="80">
        <f t="shared" si="182"/>
        <v>0</v>
      </c>
      <c r="GN106" s="80">
        <f t="shared" si="182"/>
        <v>0</v>
      </c>
      <c r="GO106" s="80">
        <f t="shared" si="182"/>
        <v>0</v>
      </c>
      <c r="GP106" s="80">
        <f t="shared" si="182"/>
        <v>0</v>
      </c>
      <c r="GQ106" s="80">
        <f t="shared" si="182"/>
        <v>0</v>
      </c>
      <c r="GR106" s="80">
        <f t="shared" si="182"/>
        <v>0</v>
      </c>
      <c r="GS106" s="80">
        <f t="shared" si="182"/>
        <v>0</v>
      </c>
      <c r="GT106" s="80">
        <f t="shared" si="182"/>
        <v>0</v>
      </c>
      <c r="GU106" s="80">
        <f t="shared" si="182"/>
        <v>0</v>
      </c>
      <c r="GV106" s="80">
        <f t="shared" si="187"/>
        <v>0</v>
      </c>
      <c r="GW106" s="80">
        <f t="shared" si="187"/>
        <v>0</v>
      </c>
      <c r="GX106" s="80">
        <f t="shared" si="187"/>
        <v>0</v>
      </c>
      <c r="GY106" s="80">
        <f t="shared" si="187"/>
        <v>0</v>
      </c>
      <c r="GZ106" s="80">
        <f t="shared" si="187"/>
        <v>0</v>
      </c>
      <c r="HA106" s="80">
        <f t="shared" si="187"/>
        <v>0</v>
      </c>
      <c r="HB106" s="80">
        <f t="shared" si="187"/>
        <v>0</v>
      </c>
      <c r="HC106" s="80">
        <f t="shared" si="187"/>
        <v>0</v>
      </c>
      <c r="HD106" s="80">
        <f t="shared" si="187"/>
        <v>0</v>
      </c>
      <c r="HE106" s="80">
        <f t="shared" si="187"/>
        <v>0</v>
      </c>
      <c r="HF106" s="80">
        <f t="shared" si="187"/>
        <v>0</v>
      </c>
      <c r="HG106" s="80">
        <f t="shared" si="187"/>
        <v>0</v>
      </c>
      <c r="HH106" s="80">
        <f t="shared" si="187"/>
        <v>0</v>
      </c>
      <c r="HI106" s="80">
        <f t="shared" si="187"/>
        <v>0</v>
      </c>
      <c r="HJ106" s="80">
        <f t="shared" si="187"/>
        <v>0</v>
      </c>
      <c r="HK106" s="80">
        <f t="shared" si="187"/>
        <v>0</v>
      </c>
      <c r="HL106" s="80">
        <f t="shared" si="175"/>
        <v>0</v>
      </c>
      <c r="HM106" s="80">
        <f t="shared" si="186"/>
        <v>0</v>
      </c>
      <c r="HN106" s="80">
        <f t="shared" si="186"/>
        <v>0</v>
      </c>
      <c r="HO106" s="80">
        <f t="shared" si="186"/>
        <v>0</v>
      </c>
      <c r="HP106" s="80">
        <f t="shared" si="186"/>
        <v>0</v>
      </c>
      <c r="HQ106" s="80">
        <f t="shared" si="186"/>
        <v>0</v>
      </c>
      <c r="HR106" s="80">
        <f t="shared" si="186"/>
        <v>0</v>
      </c>
      <c r="HS106" s="80">
        <f t="shared" si="186"/>
        <v>0</v>
      </c>
      <c r="HT106" s="80">
        <f t="shared" si="186"/>
        <v>0</v>
      </c>
      <c r="HU106" s="80">
        <f t="shared" si="186"/>
        <v>0</v>
      </c>
      <c r="HV106" s="80">
        <f t="shared" si="186"/>
        <v>0</v>
      </c>
      <c r="HW106" s="80">
        <f t="shared" si="186"/>
        <v>0</v>
      </c>
      <c r="HX106" s="80">
        <f t="shared" si="186"/>
        <v>0</v>
      </c>
      <c r="HY106" s="80">
        <f t="shared" si="186"/>
        <v>0</v>
      </c>
      <c r="HZ106" s="80">
        <f t="shared" si="186"/>
        <v>0</v>
      </c>
      <c r="IA106" s="80">
        <f t="shared" si="186"/>
        <v>0</v>
      </c>
      <c r="IB106" s="80">
        <f t="shared" si="186"/>
        <v>0</v>
      </c>
      <c r="IC106" s="80">
        <f t="shared" ref="IC106:IR112" si="188">IF(IC$4&lt;$E106,0,IF(IC$4&lt;$K106,$I106/$C$10,IF(IC$4&lt;$L106,$J106,0)))</f>
        <v>0</v>
      </c>
      <c r="ID106" s="80">
        <f t="shared" si="188"/>
        <v>0</v>
      </c>
      <c r="IE106" s="80">
        <f t="shared" si="188"/>
        <v>0</v>
      </c>
      <c r="IF106" s="80">
        <f t="shared" si="188"/>
        <v>0</v>
      </c>
      <c r="IG106" s="80">
        <f t="shared" si="188"/>
        <v>0</v>
      </c>
      <c r="IH106" s="80">
        <f t="shared" si="188"/>
        <v>0</v>
      </c>
      <c r="II106" s="80">
        <f t="shared" si="188"/>
        <v>0</v>
      </c>
      <c r="IJ106" s="80">
        <f t="shared" si="188"/>
        <v>0</v>
      </c>
      <c r="IK106" s="80">
        <f t="shared" si="188"/>
        <v>0</v>
      </c>
      <c r="IL106" s="80">
        <f t="shared" si="188"/>
        <v>0</v>
      </c>
      <c r="IM106" s="80">
        <f t="shared" si="188"/>
        <v>0</v>
      </c>
      <c r="IN106" s="80">
        <f t="shared" si="188"/>
        <v>0</v>
      </c>
      <c r="IO106" s="80">
        <f t="shared" si="188"/>
        <v>0</v>
      </c>
      <c r="IP106" s="80">
        <f t="shared" si="188"/>
        <v>0</v>
      </c>
      <c r="IQ106" s="80">
        <f t="shared" si="188"/>
        <v>0</v>
      </c>
      <c r="IR106" s="80">
        <f t="shared" si="188"/>
        <v>0</v>
      </c>
      <c r="IS106" s="80">
        <f t="shared" si="167"/>
        <v>0</v>
      </c>
      <c r="IT106" s="80">
        <f t="shared" si="167"/>
        <v>0</v>
      </c>
      <c r="IU106" s="80">
        <f t="shared" si="167"/>
        <v>0</v>
      </c>
      <c r="IV106" s="80">
        <f t="shared" si="167"/>
        <v>0</v>
      </c>
      <c r="IW106" s="80">
        <f t="shared" si="167"/>
        <v>0</v>
      </c>
      <c r="IX106" s="80">
        <f t="shared" si="167"/>
        <v>0</v>
      </c>
      <c r="IY106" s="80">
        <f t="shared" si="167"/>
        <v>0</v>
      </c>
      <c r="IZ106" s="80">
        <f t="shared" si="167"/>
        <v>0</v>
      </c>
      <c r="JA106" s="80">
        <f t="shared" si="167"/>
        <v>0</v>
      </c>
      <c r="JB106" s="80">
        <f t="shared" si="167"/>
        <v>0</v>
      </c>
      <c r="JC106" s="80">
        <f t="shared" si="167"/>
        <v>0</v>
      </c>
      <c r="JD106" s="80">
        <f t="shared" si="167"/>
        <v>0</v>
      </c>
      <c r="JE106" s="80">
        <f t="shared" si="167"/>
        <v>0</v>
      </c>
      <c r="JF106" s="80">
        <f t="shared" si="167"/>
        <v>0</v>
      </c>
      <c r="JG106" s="80">
        <f t="shared" si="165"/>
        <v>0</v>
      </c>
      <c r="JH106" s="80">
        <f t="shared" si="165"/>
        <v>0</v>
      </c>
      <c r="JI106" s="80">
        <f t="shared" si="165"/>
        <v>0</v>
      </c>
    </row>
    <row r="107" spans="5:269" x14ac:dyDescent="0.25">
      <c r="E107">
        <f t="shared" si="134"/>
        <v>103</v>
      </c>
      <c r="F107">
        <f t="shared" si="124"/>
        <v>0</v>
      </c>
      <c r="G107">
        <f t="shared" si="135"/>
        <v>156</v>
      </c>
      <c r="H107" s="86">
        <f t="shared" si="125"/>
        <v>1</v>
      </c>
      <c r="I107" s="80">
        <f t="shared" si="126"/>
        <v>0</v>
      </c>
      <c r="J107" s="80">
        <f t="shared" si="140"/>
        <v>0</v>
      </c>
      <c r="K107">
        <f t="shared" si="127"/>
        <v>107</v>
      </c>
      <c r="L107">
        <f t="shared" si="128"/>
        <v>251</v>
      </c>
      <c r="M107">
        <f t="shared" si="136"/>
        <v>48884</v>
      </c>
      <c r="O107" s="80">
        <f t="shared" si="176"/>
        <v>0</v>
      </c>
      <c r="P107" s="80">
        <f t="shared" si="176"/>
        <v>0</v>
      </c>
      <c r="Q107" s="80">
        <f t="shared" si="176"/>
        <v>0</v>
      </c>
      <c r="R107" s="80">
        <f t="shared" si="176"/>
        <v>0</v>
      </c>
      <c r="S107" s="80">
        <f t="shared" si="176"/>
        <v>0</v>
      </c>
      <c r="T107" s="80">
        <f t="shared" si="176"/>
        <v>0</v>
      </c>
      <c r="U107" s="80">
        <f t="shared" si="176"/>
        <v>0</v>
      </c>
      <c r="V107" s="80">
        <f t="shared" si="176"/>
        <v>0</v>
      </c>
      <c r="W107" s="80">
        <f t="shared" si="176"/>
        <v>0</v>
      </c>
      <c r="X107" s="80">
        <f t="shared" si="176"/>
        <v>0</v>
      </c>
      <c r="Y107" s="80">
        <f t="shared" si="176"/>
        <v>0</v>
      </c>
      <c r="Z107" s="80">
        <f t="shared" si="176"/>
        <v>0</v>
      </c>
      <c r="AA107" s="80">
        <f t="shared" si="176"/>
        <v>0</v>
      </c>
      <c r="AB107" s="80">
        <f t="shared" si="176"/>
        <v>0</v>
      </c>
      <c r="AC107" s="80">
        <f t="shared" si="176"/>
        <v>0</v>
      </c>
      <c r="AD107" s="80">
        <f t="shared" si="176"/>
        <v>0</v>
      </c>
      <c r="AE107" s="80">
        <f t="shared" si="166"/>
        <v>0</v>
      </c>
      <c r="AF107" s="80">
        <f t="shared" si="166"/>
        <v>0</v>
      </c>
      <c r="AG107" s="80">
        <f t="shared" si="166"/>
        <v>0</v>
      </c>
      <c r="AH107" s="80">
        <f t="shared" si="166"/>
        <v>0</v>
      </c>
      <c r="AI107" s="80">
        <f t="shared" si="166"/>
        <v>0</v>
      </c>
      <c r="AJ107" s="80">
        <f t="shared" si="166"/>
        <v>0</v>
      </c>
      <c r="AK107" s="80">
        <f t="shared" si="166"/>
        <v>0</v>
      </c>
      <c r="AL107" s="80">
        <f t="shared" si="166"/>
        <v>0</v>
      </c>
      <c r="AM107" s="80">
        <f t="shared" si="166"/>
        <v>0</v>
      </c>
      <c r="AN107" s="80">
        <f t="shared" si="166"/>
        <v>0</v>
      </c>
      <c r="AO107" s="80">
        <f t="shared" si="166"/>
        <v>0</v>
      </c>
      <c r="AP107" s="80">
        <f t="shared" si="166"/>
        <v>0</v>
      </c>
      <c r="AQ107" s="80">
        <f t="shared" si="166"/>
        <v>0</v>
      </c>
      <c r="AR107" s="80">
        <f t="shared" si="166"/>
        <v>0</v>
      </c>
      <c r="AS107" s="80">
        <f t="shared" si="166"/>
        <v>0</v>
      </c>
      <c r="AT107" s="80">
        <f t="shared" si="166"/>
        <v>0</v>
      </c>
      <c r="AU107" s="80">
        <f t="shared" si="183"/>
        <v>0</v>
      </c>
      <c r="AV107" s="80">
        <f t="shared" si="183"/>
        <v>0</v>
      </c>
      <c r="AW107" s="80">
        <f t="shared" si="183"/>
        <v>0</v>
      </c>
      <c r="AX107" s="80">
        <f t="shared" si="183"/>
        <v>0</v>
      </c>
      <c r="AY107" s="80">
        <f t="shared" si="183"/>
        <v>0</v>
      </c>
      <c r="AZ107" s="80">
        <f t="shared" si="183"/>
        <v>0</v>
      </c>
      <c r="BA107" s="80">
        <f t="shared" si="183"/>
        <v>0</v>
      </c>
      <c r="BB107" s="80">
        <f t="shared" si="183"/>
        <v>0</v>
      </c>
      <c r="BC107" s="80">
        <f t="shared" si="183"/>
        <v>0</v>
      </c>
      <c r="BD107" s="80">
        <f t="shared" si="183"/>
        <v>0</v>
      </c>
      <c r="BE107" s="80">
        <f t="shared" si="183"/>
        <v>0</v>
      </c>
      <c r="BF107" s="80">
        <f t="shared" si="183"/>
        <v>0</v>
      </c>
      <c r="BG107" s="80">
        <f t="shared" si="183"/>
        <v>0</v>
      </c>
      <c r="BH107" s="80">
        <f t="shared" si="183"/>
        <v>0</v>
      </c>
      <c r="BI107" s="80">
        <f t="shared" si="183"/>
        <v>0</v>
      </c>
      <c r="BJ107" s="80">
        <f t="shared" si="183"/>
        <v>0</v>
      </c>
      <c r="BK107" s="80">
        <f t="shared" si="184"/>
        <v>0</v>
      </c>
      <c r="BL107" s="80">
        <f t="shared" si="184"/>
        <v>0</v>
      </c>
      <c r="BM107" s="80">
        <f t="shared" si="184"/>
        <v>0</v>
      </c>
      <c r="BN107" s="80">
        <f t="shared" si="184"/>
        <v>0</v>
      </c>
      <c r="BO107" s="80">
        <f t="shared" si="184"/>
        <v>0</v>
      </c>
      <c r="BP107" s="80">
        <f t="shared" si="184"/>
        <v>0</v>
      </c>
      <c r="BQ107" s="80">
        <f t="shared" si="184"/>
        <v>0</v>
      </c>
      <c r="BR107" s="80">
        <f t="shared" si="184"/>
        <v>0</v>
      </c>
      <c r="BS107" s="80">
        <f t="shared" si="184"/>
        <v>0</v>
      </c>
      <c r="BT107" s="80">
        <f t="shared" si="184"/>
        <v>0</v>
      </c>
      <c r="BU107" s="80">
        <f t="shared" si="184"/>
        <v>0</v>
      </c>
      <c r="BV107" s="80">
        <f t="shared" si="184"/>
        <v>0</v>
      </c>
      <c r="BW107" s="80">
        <f t="shared" si="184"/>
        <v>0</v>
      </c>
      <c r="BX107" s="80">
        <f t="shared" si="184"/>
        <v>0</v>
      </c>
      <c r="BY107" s="80">
        <f t="shared" si="184"/>
        <v>0</v>
      </c>
      <c r="BZ107" s="80">
        <f t="shared" si="184"/>
        <v>0</v>
      </c>
      <c r="CA107" s="80">
        <f t="shared" si="185"/>
        <v>0</v>
      </c>
      <c r="CB107" s="80">
        <f t="shared" si="185"/>
        <v>0</v>
      </c>
      <c r="CC107" s="80">
        <f t="shared" si="185"/>
        <v>0</v>
      </c>
      <c r="CD107" s="80">
        <f t="shared" si="185"/>
        <v>0</v>
      </c>
      <c r="CE107" s="80">
        <f t="shared" si="185"/>
        <v>0</v>
      </c>
      <c r="CF107" s="80">
        <f t="shared" si="185"/>
        <v>0</v>
      </c>
      <c r="CG107" s="80">
        <f t="shared" si="185"/>
        <v>0</v>
      </c>
      <c r="CH107" s="80">
        <f t="shared" si="185"/>
        <v>0</v>
      </c>
      <c r="CI107" s="80">
        <f t="shared" si="185"/>
        <v>0</v>
      </c>
      <c r="CJ107" s="80">
        <f t="shared" si="185"/>
        <v>0</v>
      </c>
      <c r="CK107" s="80">
        <f t="shared" si="185"/>
        <v>0</v>
      </c>
      <c r="CL107" s="80">
        <f t="shared" si="185"/>
        <v>0</v>
      </c>
      <c r="CM107" s="80">
        <f t="shared" si="185"/>
        <v>0</v>
      </c>
      <c r="CN107" s="80">
        <f t="shared" si="185"/>
        <v>0</v>
      </c>
      <c r="CO107" s="80">
        <f t="shared" si="185"/>
        <v>0</v>
      </c>
      <c r="CP107" s="80">
        <f t="shared" si="185"/>
        <v>0</v>
      </c>
      <c r="CQ107" s="80">
        <f t="shared" si="171"/>
        <v>0</v>
      </c>
      <c r="CR107" s="80">
        <f t="shared" si="171"/>
        <v>0</v>
      </c>
      <c r="CS107" s="80">
        <f t="shared" si="171"/>
        <v>0</v>
      </c>
      <c r="CT107" s="80">
        <f t="shared" si="171"/>
        <v>0</v>
      </c>
      <c r="CU107" s="80">
        <f t="shared" si="171"/>
        <v>0</v>
      </c>
      <c r="CV107" s="80">
        <f t="shared" si="171"/>
        <v>0</v>
      </c>
      <c r="CW107" s="80">
        <f t="shared" si="171"/>
        <v>0</v>
      </c>
      <c r="CX107" s="80">
        <f t="shared" si="171"/>
        <v>0</v>
      </c>
      <c r="CY107" s="80">
        <f t="shared" si="171"/>
        <v>0</v>
      </c>
      <c r="CZ107" s="80">
        <f t="shared" si="171"/>
        <v>0</v>
      </c>
      <c r="DA107" s="80">
        <f t="shared" si="171"/>
        <v>0</v>
      </c>
      <c r="DB107" s="80">
        <f t="shared" si="171"/>
        <v>0</v>
      </c>
      <c r="DC107" s="80">
        <f t="shared" si="171"/>
        <v>0</v>
      </c>
      <c r="DD107" s="80">
        <f t="shared" si="171"/>
        <v>0</v>
      </c>
      <c r="DE107" s="80">
        <f t="shared" si="171"/>
        <v>0</v>
      </c>
      <c r="DF107" s="80">
        <f t="shared" si="180"/>
        <v>0</v>
      </c>
      <c r="DG107" s="80">
        <f t="shared" si="180"/>
        <v>0</v>
      </c>
      <c r="DH107" s="80">
        <f t="shared" si="180"/>
        <v>0</v>
      </c>
      <c r="DI107" s="80">
        <f t="shared" si="180"/>
        <v>0</v>
      </c>
      <c r="DJ107" s="80">
        <f t="shared" si="180"/>
        <v>0</v>
      </c>
      <c r="DK107" s="80">
        <f t="shared" si="180"/>
        <v>0</v>
      </c>
      <c r="DL107" s="80">
        <f t="shared" si="180"/>
        <v>0</v>
      </c>
      <c r="DM107" s="80">
        <f t="shared" si="180"/>
        <v>0</v>
      </c>
      <c r="DN107" s="80">
        <f t="shared" si="180"/>
        <v>0</v>
      </c>
      <c r="DO107" s="80">
        <f t="shared" si="180"/>
        <v>0</v>
      </c>
      <c r="DP107" s="80">
        <f t="shared" si="180"/>
        <v>0</v>
      </c>
      <c r="DQ107" s="80">
        <f t="shared" si="180"/>
        <v>0</v>
      </c>
      <c r="DR107" s="80">
        <f t="shared" si="180"/>
        <v>0</v>
      </c>
      <c r="DS107" s="80">
        <f t="shared" si="180"/>
        <v>0</v>
      </c>
      <c r="DT107" s="80">
        <f t="shared" si="180"/>
        <v>0</v>
      </c>
      <c r="DU107" s="80">
        <f t="shared" si="180"/>
        <v>0</v>
      </c>
      <c r="DV107" s="80">
        <f t="shared" si="181"/>
        <v>0</v>
      </c>
      <c r="DW107" s="80">
        <f t="shared" si="181"/>
        <v>0</v>
      </c>
      <c r="DX107" s="80">
        <f t="shared" si="181"/>
        <v>0</v>
      </c>
      <c r="DY107" s="80">
        <f t="shared" si="181"/>
        <v>0</v>
      </c>
      <c r="DZ107" s="80">
        <f t="shared" si="181"/>
        <v>0</v>
      </c>
      <c r="EA107" s="80">
        <f t="shared" si="181"/>
        <v>0</v>
      </c>
      <c r="EB107" s="80">
        <f t="shared" si="181"/>
        <v>0</v>
      </c>
      <c r="EC107" s="80">
        <f t="shared" si="181"/>
        <v>0</v>
      </c>
      <c r="ED107" s="80">
        <f t="shared" si="181"/>
        <v>0</v>
      </c>
      <c r="EE107" s="80">
        <f t="shared" si="181"/>
        <v>0</v>
      </c>
      <c r="EF107" s="80">
        <f t="shared" si="181"/>
        <v>0</v>
      </c>
      <c r="EG107" s="80">
        <f t="shared" si="181"/>
        <v>0</v>
      </c>
      <c r="EH107" s="80">
        <f t="shared" si="181"/>
        <v>0</v>
      </c>
      <c r="EI107" s="80">
        <f t="shared" si="181"/>
        <v>0</v>
      </c>
      <c r="EJ107" s="80">
        <f t="shared" si="181"/>
        <v>0</v>
      </c>
      <c r="EK107" s="80">
        <f t="shared" si="181"/>
        <v>0</v>
      </c>
      <c r="EL107" s="80">
        <f t="shared" si="173"/>
        <v>0</v>
      </c>
      <c r="EM107" s="80">
        <f t="shared" si="173"/>
        <v>0</v>
      </c>
      <c r="EN107" s="80">
        <f t="shared" si="173"/>
        <v>0</v>
      </c>
      <c r="EO107" s="80">
        <f t="shared" si="173"/>
        <v>0</v>
      </c>
      <c r="EP107" s="80">
        <f t="shared" si="173"/>
        <v>0</v>
      </c>
      <c r="EQ107" s="80">
        <f t="shared" si="173"/>
        <v>0</v>
      </c>
      <c r="ER107" s="80">
        <f t="shared" si="173"/>
        <v>0</v>
      </c>
      <c r="ES107" s="80">
        <f t="shared" si="173"/>
        <v>0</v>
      </c>
      <c r="ET107" s="80">
        <f t="shared" si="173"/>
        <v>0</v>
      </c>
      <c r="EU107" s="80">
        <f t="shared" si="173"/>
        <v>0</v>
      </c>
      <c r="EV107" s="80">
        <f t="shared" si="173"/>
        <v>0</v>
      </c>
      <c r="EW107" s="80">
        <f t="shared" si="173"/>
        <v>0</v>
      </c>
      <c r="EX107" s="80">
        <f t="shared" si="173"/>
        <v>0</v>
      </c>
      <c r="EY107" s="80">
        <f t="shared" si="173"/>
        <v>0</v>
      </c>
      <c r="EZ107" s="80">
        <f t="shared" si="169"/>
        <v>0</v>
      </c>
      <c r="FA107" s="80">
        <f t="shared" si="169"/>
        <v>0</v>
      </c>
      <c r="FB107" s="80">
        <f t="shared" si="169"/>
        <v>0</v>
      </c>
      <c r="FC107" s="80">
        <f t="shared" si="169"/>
        <v>0</v>
      </c>
      <c r="FD107" s="80">
        <f t="shared" si="169"/>
        <v>0</v>
      </c>
      <c r="FE107" s="80">
        <f t="shared" si="169"/>
        <v>0</v>
      </c>
      <c r="FF107" s="80">
        <f t="shared" si="169"/>
        <v>0</v>
      </c>
      <c r="FG107" s="80">
        <f t="shared" si="169"/>
        <v>0</v>
      </c>
      <c r="FH107" s="80">
        <f t="shared" si="169"/>
        <v>0</v>
      </c>
      <c r="FI107" s="80">
        <f t="shared" si="169"/>
        <v>0</v>
      </c>
      <c r="FJ107" s="80">
        <f t="shared" si="169"/>
        <v>0</v>
      </c>
      <c r="FK107" s="80">
        <f t="shared" si="169"/>
        <v>0</v>
      </c>
      <c r="FL107" s="80">
        <f t="shared" si="169"/>
        <v>0</v>
      </c>
      <c r="FM107" s="80">
        <f t="shared" si="169"/>
        <v>0</v>
      </c>
      <c r="FN107" s="80">
        <f t="shared" si="169"/>
        <v>0</v>
      </c>
      <c r="FO107" s="80">
        <f t="shared" si="169"/>
        <v>0</v>
      </c>
      <c r="FP107" s="80">
        <f t="shared" si="174"/>
        <v>0</v>
      </c>
      <c r="FQ107" s="80">
        <f t="shared" si="174"/>
        <v>0</v>
      </c>
      <c r="FR107" s="80">
        <f t="shared" si="174"/>
        <v>0</v>
      </c>
      <c r="FS107" s="80">
        <f t="shared" si="174"/>
        <v>0</v>
      </c>
      <c r="FT107" s="80">
        <f t="shared" si="174"/>
        <v>0</v>
      </c>
      <c r="FU107" s="80">
        <f t="shared" si="174"/>
        <v>0</v>
      </c>
      <c r="FV107" s="80">
        <f t="shared" si="174"/>
        <v>0</v>
      </c>
      <c r="FW107" s="80">
        <f t="shared" si="174"/>
        <v>0</v>
      </c>
      <c r="FX107" s="80">
        <f t="shared" si="174"/>
        <v>0</v>
      </c>
      <c r="FY107" s="80">
        <f t="shared" si="174"/>
        <v>0</v>
      </c>
      <c r="FZ107" s="80">
        <f t="shared" si="174"/>
        <v>0</v>
      </c>
      <c r="GA107" s="80">
        <f t="shared" si="174"/>
        <v>0</v>
      </c>
      <c r="GB107" s="80">
        <f t="shared" si="174"/>
        <v>0</v>
      </c>
      <c r="GC107" s="80">
        <f t="shared" si="174"/>
        <v>0</v>
      </c>
      <c r="GD107" s="80">
        <f t="shared" si="174"/>
        <v>0</v>
      </c>
      <c r="GE107" s="80">
        <f t="shared" si="174"/>
        <v>0</v>
      </c>
      <c r="GF107" s="80">
        <f t="shared" si="182"/>
        <v>0</v>
      </c>
      <c r="GG107" s="80">
        <f t="shared" si="182"/>
        <v>0</v>
      </c>
      <c r="GH107" s="80">
        <f t="shared" si="182"/>
        <v>0</v>
      </c>
      <c r="GI107" s="80">
        <f t="shared" si="182"/>
        <v>0</v>
      </c>
      <c r="GJ107" s="80">
        <f t="shared" si="182"/>
        <v>0</v>
      </c>
      <c r="GK107" s="80">
        <f t="shared" si="182"/>
        <v>0</v>
      </c>
      <c r="GL107" s="80">
        <f t="shared" si="182"/>
        <v>0</v>
      </c>
      <c r="GM107" s="80">
        <f t="shared" si="182"/>
        <v>0</v>
      </c>
      <c r="GN107" s="80">
        <f t="shared" si="182"/>
        <v>0</v>
      </c>
      <c r="GO107" s="80">
        <f t="shared" si="182"/>
        <v>0</v>
      </c>
      <c r="GP107" s="80">
        <f t="shared" si="182"/>
        <v>0</v>
      </c>
      <c r="GQ107" s="80">
        <f t="shared" si="182"/>
        <v>0</v>
      </c>
      <c r="GR107" s="80">
        <f t="shared" si="182"/>
        <v>0</v>
      </c>
      <c r="GS107" s="80">
        <f t="shared" si="182"/>
        <v>0</v>
      </c>
      <c r="GT107" s="80">
        <f t="shared" si="182"/>
        <v>0</v>
      </c>
      <c r="GU107" s="80">
        <f t="shared" si="182"/>
        <v>0</v>
      </c>
      <c r="GV107" s="80">
        <f t="shared" si="187"/>
        <v>0</v>
      </c>
      <c r="GW107" s="80">
        <f t="shared" si="187"/>
        <v>0</v>
      </c>
      <c r="GX107" s="80">
        <f t="shared" si="187"/>
        <v>0</v>
      </c>
      <c r="GY107" s="80">
        <f t="shared" si="187"/>
        <v>0</v>
      </c>
      <c r="GZ107" s="80">
        <f t="shared" si="187"/>
        <v>0</v>
      </c>
      <c r="HA107" s="80">
        <f t="shared" si="187"/>
        <v>0</v>
      </c>
      <c r="HB107" s="80">
        <f t="shared" si="187"/>
        <v>0</v>
      </c>
      <c r="HC107" s="80">
        <f t="shared" si="187"/>
        <v>0</v>
      </c>
      <c r="HD107" s="80">
        <f t="shared" si="187"/>
        <v>0</v>
      </c>
      <c r="HE107" s="80">
        <f t="shared" si="187"/>
        <v>0</v>
      </c>
      <c r="HF107" s="80">
        <f t="shared" si="187"/>
        <v>0</v>
      </c>
      <c r="HG107" s="80">
        <f t="shared" si="187"/>
        <v>0</v>
      </c>
      <c r="HH107" s="80">
        <f t="shared" si="187"/>
        <v>0</v>
      </c>
      <c r="HI107" s="80">
        <f t="shared" si="187"/>
        <v>0</v>
      </c>
      <c r="HJ107" s="80">
        <f t="shared" si="187"/>
        <v>0</v>
      </c>
      <c r="HK107" s="80">
        <f t="shared" si="187"/>
        <v>0</v>
      </c>
      <c r="HL107" s="80">
        <f t="shared" si="175"/>
        <v>0</v>
      </c>
      <c r="HM107" s="80">
        <f t="shared" si="186"/>
        <v>0</v>
      </c>
      <c r="HN107" s="80">
        <f t="shared" si="186"/>
        <v>0</v>
      </c>
      <c r="HO107" s="80">
        <f t="shared" si="186"/>
        <v>0</v>
      </c>
      <c r="HP107" s="80">
        <f t="shared" si="186"/>
        <v>0</v>
      </c>
      <c r="HQ107" s="80">
        <f t="shared" si="186"/>
        <v>0</v>
      </c>
      <c r="HR107" s="80">
        <f t="shared" si="186"/>
        <v>0</v>
      </c>
      <c r="HS107" s="80">
        <f t="shared" si="186"/>
        <v>0</v>
      </c>
      <c r="HT107" s="80">
        <f t="shared" si="186"/>
        <v>0</v>
      </c>
      <c r="HU107" s="80">
        <f t="shared" si="186"/>
        <v>0</v>
      </c>
      <c r="HV107" s="80">
        <f t="shared" si="186"/>
        <v>0</v>
      </c>
      <c r="HW107" s="80">
        <f t="shared" si="186"/>
        <v>0</v>
      </c>
      <c r="HX107" s="80">
        <f t="shared" si="186"/>
        <v>0</v>
      </c>
      <c r="HY107" s="80">
        <f t="shared" si="186"/>
        <v>0</v>
      </c>
      <c r="HZ107" s="80">
        <f t="shared" si="186"/>
        <v>0</v>
      </c>
      <c r="IA107" s="80">
        <f t="shared" si="186"/>
        <v>0</v>
      </c>
      <c r="IB107" s="80">
        <f t="shared" si="186"/>
        <v>0</v>
      </c>
      <c r="IC107" s="80">
        <f t="shared" si="188"/>
        <v>0</v>
      </c>
      <c r="ID107" s="80">
        <f t="shared" si="188"/>
        <v>0</v>
      </c>
      <c r="IE107" s="80">
        <f t="shared" si="188"/>
        <v>0</v>
      </c>
      <c r="IF107" s="80">
        <f t="shared" si="188"/>
        <v>0</v>
      </c>
      <c r="IG107" s="80">
        <f t="shared" si="188"/>
        <v>0</v>
      </c>
      <c r="IH107" s="80">
        <f t="shared" si="188"/>
        <v>0</v>
      </c>
      <c r="II107" s="80">
        <f t="shared" si="188"/>
        <v>0</v>
      </c>
      <c r="IJ107" s="80">
        <f t="shared" si="188"/>
        <v>0</v>
      </c>
      <c r="IK107" s="80">
        <f t="shared" si="188"/>
        <v>0</v>
      </c>
      <c r="IL107" s="80">
        <f t="shared" si="188"/>
        <v>0</v>
      </c>
      <c r="IM107" s="80">
        <f t="shared" si="188"/>
        <v>0</v>
      </c>
      <c r="IN107" s="80">
        <f t="shared" si="188"/>
        <v>0</v>
      </c>
      <c r="IO107" s="80">
        <f t="shared" si="188"/>
        <v>0</v>
      </c>
      <c r="IP107" s="80">
        <f t="shared" si="188"/>
        <v>0</v>
      </c>
      <c r="IQ107" s="80">
        <f t="shared" si="188"/>
        <v>0</v>
      </c>
      <c r="IR107" s="80">
        <f t="shared" si="188"/>
        <v>0</v>
      </c>
      <c r="IS107" s="80">
        <f t="shared" si="167"/>
        <v>0</v>
      </c>
      <c r="IT107" s="80">
        <f t="shared" si="167"/>
        <v>0</v>
      </c>
      <c r="IU107" s="80">
        <f t="shared" si="167"/>
        <v>0</v>
      </c>
      <c r="IV107" s="80">
        <f t="shared" si="167"/>
        <v>0</v>
      </c>
      <c r="IW107" s="80">
        <f t="shared" si="167"/>
        <v>0</v>
      </c>
      <c r="IX107" s="80">
        <f t="shared" si="167"/>
        <v>0</v>
      </c>
      <c r="IY107" s="80">
        <f t="shared" si="167"/>
        <v>0</v>
      </c>
      <c r="IZ107" s="80">
        <f t="shared" si="167"/>
        <v>0</v>
      </c>
      <c r="JA107" s="80">
        <f t="shared" si="167"/>
        <v>0</v>
      </c>
      <c r="JB107" s="80">
        <f t="shared" si="167"/>
        <v>0</v>
      </c>
      <c r="JC107" s="80">
        <f t="shared" si="167"/>
        <v>0</v>
      </c>
      <c r="JD107" s="80">
        <f t="shared" si="167"/>
        <v>0</v>
      </c>
      <c r="JE107" s="80">
        <f t="shared" si="167"/>
        <v>0</v>
      </c>
      <c r="JF107" s="80">
        <f t="shared" si="167"/>
        <v>0</v>
      </c>
      <c r="JG107" s="80">
        <f t="shared" si="165"/>
        <v>0</v>
      </c>
      <c r="JH107" s="80">
        <f t="shared" si="165"/>
        <v>0</v>
      </c>
      <c r="JI107" s="80">
        <f t="shared" si="165"/>
        <v>0</v>
      </c>
    </row>
    <row r="108" spans="5:269" x14ac:dyDescent="0.25">
      <c r="E108">
        <f t="shared" si="134"/>
        <v>104</v>
      </c>
      <c r="F108">
        <f t="shared" si="124"/>
        <v>0</v>
      </c>
      <c r="G108">
        <f t="shared" si="135"/>
        <v>156</v>
      </c>
      <c r="H108" s="86">
        <f t="shared" si="125"/>
        <v>1</v>
      </c>
      <c r="I108" s="80">
        <f t="shared" si="126"/>
        <v>0</v>
      </c>
      <c r="J108" s="80">
        <f t="shared" si="140"/>
        <v>0</v>
      </c>
      <c r="K108">
        <f t="shared" si="127"/>
        <v>108</v>
      </c>
      <c r="L108">
        <f t="shared" si="128"/>
        <v>252</v>
      </c>
      <c r="M108">
        <f t="shared" si="136"/>
        <v>48914</v>
      </c>
      <c r="O108" s="80">
        <f t="shared" si="176"/>
        <v>0</v>
      </c>
      <c r="P108" s="80">
        <f t="shared" si="176"/>
        <v>0</v>
      </c>
      <c r="Q108" s="80">
        <f t="shared" si="176"/>
        <v>0</v>
      </c>
      <c r="R108" s="80">
        <f t="shared" si="176"/>
        <v>0</v>
      </c>
      <c r="S108" s="80">
        <f t="shared" si="176"/>
        <v>0</v>
      </c>
      <c r="T108" s="80">
        <f t="shared" si="176"/>
        <v>0</v>
      </c>
      <c r="U108" s="80">
        <f t="shared" si="176"/>
        <v>0</v>
      </c>
      <c r="V108" s="80">
        <f t="shared" si="176"/>
        <v>0</v>
      </c>
      <c r="W108" s="80">
        <f t="shared" si="176"/>
        <v>0</v>
      </c>
      <c r="X108" s="80">
        <f t="shared" si="176"/>
        <v>0</v>
      </c>
      <c r="Y108" s="80">
        <f t="shared" si="176"/>
        <v>0</v>
      </c>
      <c r="Z108" s="80">
        <f t="shared" si="176"/>
        <v>0</v>
      </c>
      <c r="AA108" s="80">
        <f t="shared" si="176"/>
        <v>0</v>
      </c>
      <c r="AB108" s="80">
        <f t="shared" si="176"/>
        <v>0</v>
      </c>
      <c r="AC108" s="80">
        <f t="shared" si="176"/>
        <v>0</v>
      </c>
      <c r="AD108" s="80">
        <f t="shared" si="176"/>
        <v>0</v>
      </c>
      <c r="AE108" s="80">
        <f t="shared" si="166"/>
        <v>0</v>
      </c>
      <c r="AF108" s="80">
        <f t="shared" si="166"/>
        <v>0</v>
      </c>
      <c r="AG108" s="80">
        <f t="shared" si="166"/>
        <v>0</v>
      </c>
      <c r="AH108" s="80">
        <f t="shared" si="166"/>
        <v>0</v>
      </c>
      <c r="AI108" s="80">
        <f t="shared" si="166"/>
        <v>0</v>
      </c>
      <c r="AJ108" s="80">
        <f t="shared" si="166"/>
        <v>0</v>
      </c>
      <c r="AK108" s="80">
        <f t="shared" si="166"/>
        <v>0</v>
      </c>
      <c r="AL108" s="80">
        <f t="shared" si="166"/>
        <v>0</v>
      </c>
      <c r="AM108" s="80">
        <f t="shared" si="166"/>
        <v>0</v>
      </c>
      <c r="AN108" s="80">
        <f t="shared" si="166"/>
        <v>0</v>
      </c>
      <c r="AO108" s="80">
        <f t="shared" si="166"/>
        <v>0</v>
      </c>
      <c r="AP108" s="80">
        <f t="shared" si="166"/>
        <v>0</v>
      </c>
      <c r="AQ108" s="80">
        <f t="shared" si="166"/>
        <v>0</v>
      </c>
      <c r="AR108" s="80">
        <f t="shared" si="166"/>
        <v>0</v>
      </c>
      <c r="AS108" s="80">
        <f t="shared" si="166"/>
        <v>0</v>
      </c>
      <c r="AT108" s="80">
        <f t="shared" si="166"/>
        <v>0</v>
      </c>
      <c r="AU108" s="80">
        <f t="shared" si="183"/>
        <v>0</v>
      </c>
      <c r="AV108" s="80">
        <f t="shared" si="183"/>
        <v>0</v>
      </c>
      <c r="AW108" s="80">
        <f t="shared" si="183"/>
        <v>0</v>
      </c>
      <c r="AX108" s="80">
        <f t="shared" si="183"/>
        <v>0</v>
      </c>
      <c r="AY108" s="80">
        <f t="shared" si="183"/>
        <v>0</v>
      </c>
      <c r="AZ108" s="80">
        <f t="shared" si="183"/>
        <v>0</v>
      </c>
      <c r="BA108" s="80">
        <f t="shared" si="183"/>
        <v>0</v>
      </c>
      <c r="BB108" s="80">
        <f t="shared" si="183"/>
        <v>0</v>
      </c>
      <c r="BC108" s="80">
        <f t="shared" si="183"/>
        <v>0</v>
      </c>
      <c r="BD108" s="80">
        <f t="shared" si="183"/>
        <v>0</v>
      </c>
      <c r="BE108" s="80">
        <f t="shared" si="183"/>
        <v>0</v>
      </c>
      <c r="BF108" s="80">
        <f t="shared" si="183"/>
        <v>0</v>
      </c>
      <c r="BG108" s="80">
        <f t="shared" si="183"/>
        <v>0</v>
      </c>
      <c r="BH108" s="80">
        <f t="shared" si="183"/>
        <v>0</v>
      </c>
      <c r="BI108" s="80">
        <f t="shared" si="183"/>
        <v>0</v>
      </c>
      <c r="BJ108" s="80">
        <f t="shared" si="183"/>
        <v>0</v>
      </c>
      <c r="BK108" s="80">
        <f t="shared" si="184"/>
        <v>0</v>
      </c>
      <c r="BL108" s="80">
        <f t="shared" si="184"/>
        <v>0</v>
      </c>
      <c r="BM108" s="80">
        <f t="shared" si="184"/>
        <v>0</v>
      </c>
      <c r="BN108" s="80">
        <f t="shared" si="184"/>
        <v>0</v>
      </c>
      <c r="BO108" s="80">
        <f t="shared" si="184"/>
        <v>0</v>
      </c>
      <c r="BP108" s="80">
        <f t="shared" si="184"/>
        <v>0</v>
      </c>
      <c r="BQ108" s="80">
        <f t="shared" si="184"/>
        <v>0</v>
      </c>
      <c r="BR108" s="80">
        <f t="shared" si="184"/>
        <v>0</v>
      </c>
      <c r="BS108" s="80">
        <f t="shared" si="184"/>
        <v>0</v>
      </c>
      <c r="BT108" s="80">
        <f t="shared" si="184"/>
        <v>0</v>
      </c>
      <c r="BU108" s="80">
        <f t="shared" si="184"/>
        <v>0</v>
      </c>
      <c r="BV108" s="80">
        <f t="shared" si="184"/>
        <v>0</v>
      </c>
      <c r="BW108" s="80">
        <f t="shared" si="184"/>
        <v>0</v>
      </c>
      <c r="BX108" s="80">
        <f t="shared" si="184"/>
        <v>0</v>
      </c>
      <c r="BY108" s="80">
        <f t="shared" si="184"/>
        <v>0</v>
      </c>
      <c r="BZ108" s="80">
        <f t="shared" si="184"/>
        <v>0</v>
      </c>
      <c r="CA108" s="80">
        <f t="shared" si="185"/>
        <v>0</v>
      </c>
      <c r="CB108" s="80">
        <f t="shared" si="185"/>
        <v>0</v>
      </c>
      <c r="CC108" s="80">
        <f t="shared" si="185"/>
        <v>0</v>
      </c>
      <c r="CD108" s="80">
        <f t="shared" si="185"/>
        <v>0</v>
      </c>
      <c r="CE108" s="80">
        <f t="shared" si="185"/>
        <v>0</v>
      </c>
      <c r="CF108" s="80">
        <f t="shared" si="185"/>
        <v>0</v>
      </c>
      <c r="CG108" s="80">
        <f t="shared" si="185"/>
        <v>0</v>
      </c>
      <c r="CH108" s="80">
        <f t="shared" si="185"/>
        <v>0</v>
      </c>
      <c r="CI108" s="80">
        <f t="shared" si="185"/>
        <v>0</v>
      </c>
      <c r="CJ108" s="80">
        <f t="shared" si="185"/>
        <v>0</v>
      </c>
      <c r="CK108" s="80">
        <f t="shared" si="185"/>
        <v>0</v>
      </c>
      <c r="CL108" s="80">
        <f t="shared" si="185"/>
        <v>0</v>
      </c>
      <c r="CM108" s="80">
        <f t="shared" si="185"/>
        <v>0</v>
      </c>
      <c r="CN108" s="80">
        <f t="shared" si="185"/>
        <v>0</v>
      </c>
      <c r="CO108" s="80">
        <f t="shared" si="185"/>
        <v>0</v>
      </c>
      <c r="CP108" s="80">
        <f t="shared" si="185"/>
        <v>0</v>
      </c>
      <c r="CQ108" s="80">
        <f t="shared" si="171"/>
        <v>0</v>
      </c>
      <c r="CR108" s="80">
        <f t="shared" si="171"/>
        <v>0</v>
      </c>
      <c r="CS108" s="80">
        <f t="shared" si="171"/>
        <v>0</v>
      </c>
      <c r="CT108" s="80">
        <f t="shared" si="171"/>
        <v>0</v>
      </c>
      <c r="CU108" s="80">
        <f t="shared" si="171"/>
        <v>0</v>
      </c>
      <c r="CV108" s="80">
        <f t="shared" si="171"/>
        <v>0</v>
      </c>
      <c r="CW108" s="80">
        <f t="shared" si="171"/>
        <v>0</v>
      </c>
      <c r="CX108" s="80">
        <f t="shared" si="171"/>
        <v>0</v>
      </c>
      <c r="CY108" s="80">
        <f t="shared" si="171"/>
        <v>0</v>
      </c>
      <c r="CZ108" s="80">
        <f t="shared" si="171"/>
        <v>0</v>
      </c>
      <c r="DA108" s="80">
        <f t="shared" si="171"/>
        <v>0</v>
      </c>
      <c r="DB108" s="80">
        <f t="shared" si="171"/>
        <v>0</v>
      </c>
      <c r="DC108" s="80">
        <f t="shared" si="171"/>
        <v>0</v>
      </c>
      <c r="DD108" s="80">
        <f t="shared" si="171"/>
        <v>0</v>
      </c>
      <c r="DE108" s="80">
        <f t="shared" si="171"/>
        <v>0</v>
      </c>
      <c r="DF108" s="80">
        <f t="shared" si="180"/>
        <v>0</v>
      </c>
      <c r="DG108" s="80">
        <f t="shared" si="180"/>
        <v>0</v>
      </c>
      <c r="DH108" s="80">
        <f t="shared" si="180"/>
        <v>0</v>
      </c>
      <c r="DI108" s="80">
        <f t="shared" si="180"/>
        <v>0</v>
      </c>
      <c r="DJ108" s="80">
        <f t="shared" si="180"/>
        <v>0</v>
      </c>
      <c r="DK108" s="80">
        <f t="shared" si="180"/>
        <v>0</v>
      </c>
      <c r="DL108" s="80">
        <f t="shared" si="180"/>
        <v>0</v>
      </c>
      <c r="DM108" s="80">
        <f t="shared" si="180"/>
        <v>0</v>
      </c>
      <c r="DN108" s="80">
        <f t="shared" si="180"/>
        <v>0</v>
      </c>
      <c r="DO108" s="80">
        <f t="shared" si="180"/>
        <v>0</v>
      </c>
      <c r="DP108" s="80">
        <f t="shared" si="180"/>
        <v>0</v>
      </c>
      <c r="DQ108" s="80">
        <f t="shared" si="180"/>
        <v>0</v>
      </c>
      <c r="DR108" s="80">
        <f t="shared" si="180"/>
        <v>0</v>
      </c>
      <c r="DS108" s="80">
        <f t="shared" si="180"/>
        <v>0</v>
      </c>
      <c r="DT108" s="80">
        <f t="shared" si="180"/>
        <v>0</v>
      </c>
      <c r="DU108" s="80">
        <f t="shared" si="180"/>
        <v>0</v>
      </c>
      <c r="DV108" s="80">
        <f t="shared" si="181"/>
        <v>0</v>
      </c>
      <c r="DW108" s="80">
        <f t="shared" si="181"/>
        <v>0</v>
      </c>
      <c r="DX108" s="80">
        <f t="shared" si="181"/>
        <v>0</v>
      </c>
      <c r="DY108" s="80">
        <f t="shared" si="181"/>
        <v>0</v>
      </c>
      <c r="DZ108" s="80">
        <f t="shared" si="181"/>
        <v>0</v>
      </c>
      <c r="EA108" s="80">
        <f t="shared" si="181"/>
        <v>0</v>
      </c>
      <c r="EB108" s="80">
        <f t="shared" si="181"/>
        <v>0</v>
      </c>
      <c r="EC108" s="80">
        <f t="shared" si="181"/>
        <v>0</v>
      </c>
      <c r="ED108" s="80">
        <f t="shared" si="181"/>
        <v>0</v>
      </c>
      <c r="EE108" s="80">
        <f t="shared" si="181"/>
        <v>0</v>
      </c>
      <c r="EF108" s="80">
        <f t="shared" si="181"/>
        <v>0</v>
      </c>
      <c r="EG108" s="80">
        <f t="shared" si="181"/>
        <v>0</v>
      </c>
      <c r="EH108" s="80">
        <f t="shared" si="181"/>
        <v>0</v>
      </c>
      <c r="EI108" s="80">
        <f t="shared" si="181"/>
        <v>0</v>
      </c>
      <c r="EJ108" s="80">
        <f t="shared" si="181"/>
        <v>0</v>
      </c>
      <c r="EK108" s="80">
        <f t="shared" si="181"/>
        <v>0</v>
      </c>
      <c r="EL108" s="80">
        <f t="shared" si="173"/>
        <v>0</v>
      </c>
      <c r="EM108" s="80">
        <f t="shared" si="173"/>
        <v>0</v>
      </c>
      <c r="EN108" s="80">
        <f t="shared" si="173"/>
        <v>0</v>
      </c>
      <c r="EO108" s="80">
        <f t="shared" si="173"/>
        <v>0</v>
      </c>
      <c r="EP108" s="80">
        <f t="shared" si="173"/>
        <v>0</v>
      </c>
      <c r="EQ108" s="80">
        <f t="shared" si="173"/>
        <v>0</v>
      </c>
      <c r="ER108" s="80">
        <f t="shared" si="173"/>
        <v>0</v>
      </c>
      <c r="ES108" s="80">
        <f t="shared" si="173"/>
        <v>0</v>
      </c>
      <c r="ET108" s="80">
        <f t="shared" si="173"/>
        <v>0</v>
      </c>
      <c r="EU108" s="80">
        <f t="shared" si="173"/>
        <v>0</v>
      </c>
      <c r="EV108" s="80">
        <f t="shared" si="173"/>
        <v>0</v>
      </c>
      <c r="EW108" s="80">
        <f t="shared" si="173"/>
        <v>0</v>
      </c>
      <c r="EX108" s="80">
        <f t="shared" si="173"/>
        <v>0</v>
      </c>
      <c r="EY108" s="80">
        <f t="shared" si="173"/>
        <v>0</v>
      </c>
      <c r="EZ108" s="80">
        <f t="shared" si="169"/>
        <v>0</v>
      </c>
      <c r="FA108" s="80">
        <f t="shared" si="169"/>
        <v>0</v>
      </c>
      <c r="FB108" s="80">
        <f t="shared" si="169"/>
        <v>0</v>
      </c>
      <c r="FC108" s="80">
        <f t="shared" si="169"/>
        <v>0</v>
      </c>
      <c r="FD108" s="80">
        <f t="shared" si="169"/>
        <v>0</v>
      </c>
      <c r="FE108" s="80">
        <f t="shared" si="169"/>
        <v>0</v>
      </c>
      <c r="FF108" s="80">
        <f t="shared" si="169"/>
        <v>0</v>
      </c>
      <c r="FG108" s="80">
        <f t="shared" si="169"/>
        <v>0</v>
      </c>
      <c r="FH108" s="80">
        <f t="shared" si="169"/>
        <v>0</v>
      </c>
      <c r="FI108" s="80">
        <f t="shared" si="169"/>
        <v>0</v>
      </c>
      <c r="FJ108" s="80">
        <f t="shared" si="169"/>
        <v>0</v>
      </c>
      <c r="FK108" s="80">
        <f t="shared" si="169"/>
        <v>0</v>
      </c>
      <c r="FL108" s="80">
        <f t="shared" si="169"/>
        <v>0</v>
      </c>
      <c r="FM108" s="80">
        <f t="shared" si="169"/>
        <v>0</v>
      </c>
      <c r="FN108" s="80">
        <f t="shared" si="169"/>
        <v>0</v>
      </c>
      <c r="FO108" s="80">
        <f t="shared" si="169"/>
        <v>0</v>
      </c>
      <c r="FP108" s="80">
        <f t="shared" si="174"/>
        <v>0</v>
      </c>
      <c r="FQ108" s="80">
        <f t="shared" si="174"/>
        <v>0</v>
      </c>
      <c r="FR108" s="80">
        <f t="shared" si="174"/>
        <v>0</v>
      </c>
      <c r="FS108" s="80">
        <f t="shared" si="174"/>
        <v>0</v>
      </c>
      <c r="FT108" s="80">
        <f t="shared" si="174"/>
        <v>0</v>
      </c>
      <c r="FU108" s="80">
        <f t="shared" si="174"/>
        <v>0</v>
      </c>
      <c r="FV108" s="80">
        <f t="shared" si="174"/>
        <v>0</v>
      </c>
      <c r="FW108" s="80">
        <f t="shared" si="174"/>
        <v>0</v>
      </c>
      <c r="FX108" s="80">
        <f t="shared" si="174"/>
        <v>0</v>
      </c>
      <c r="FY108" s="80">
        <f t="shared" si="174"/>
        <v>0</v>
      </c>
      <c r="FZ108" s="80">
        <f t="shared" si="174"/>
        <v>0</v>
      </c>
      <c r="GA108" s="80">
        <f t="shared" si="174"/>
        <v>0</v>
      </c>
      <c r="GB108" s="80">
        <f t="shared" si="174"/>
        <v>0</v>
      </c>
      <c r="GC108" s="80">
        <f t="shared" si="174"/>
        <v>0</v>
      </c>
      <c r="GD108" s="80">
        <f t="shared" si="174"/>
        <v>0</v>
      </c>
      <c r="GE108" s="80">
        <f t="shared" si="174"/>
        <v>0</v>
      </c>
      <c r="GF108" s="80">
        <f t="shared" si="182"/>
        <v>0</v>
      </c>
      <c r="GG108" s="80">
        <f t="shared" si="182"/>
        <v>0</v>
      </c>
      <c r="GH108" s="80">
        <f t="shared" si="182"/>
        <v>0</v>
      </c>
      <c r="GI108" s="80">
        <f t="shared" si="182"/>
        <v>0</v>
      </c>
      <c r="GJ108" s="80">
        <f t="shared" si="182"/>
        <v>0</v>
      </c>
      <c r="GK108" s="80">
        <f t="shared" si="182"/>
        <v>0</v>
      </c>
      <c r="GL108" s="80">
        <f t="shared" si="182"/>
        <v>0</v>
      </c>
      <c r="GM108" s="80">
        <f t="shared" si="182"/>
        <v>0</v>
      </c>
      <c r="GN108" s="80">
        <f t="shared" si="182"/>
        <v>0</v>
      </c>
      <c r="GO108" s="80">
        <f t="shared" si="182"/>
        <v>0</v>
      </c>
      <c r="GP108" s="80">
        <f t="shared" si="182"/>
        <v>0</v>
      </c>
      <c r="GQ108" s="80">
        <f t="shared" si="182"/>
        <v>0</v>
      </c>
      <c r="GR108" s="80">
        <f t="shared" si="182"/>
        <v>0</v>
      </c>
      <c r="GS108" s="80">
        <f t="shared" si="182"/>
        <v>0</v>
      </c>
      <c r="GT108" s="80">
        <f t="shared" si="182"/>
        <v>0</v>
      </c>
      <c r="GU108" s="80">
        <f t="shared" si="182"/>
        <v>0</v>
      </c>
      <c r="GV108" s="80">
        <f t="shared" si="187"/>
        <v>0</v>
      </c>
      <c r="GW108" s="80">
        <f t="shared" si="187"/>
        <v>0</v>
      </c>
      <c r="GX108" s="80">
        <f t="shared" si="187"/>
        <v>0</v>
      </c>
      <c r="GY108" s="80">
        <f t="shared" si="187"/>
        <v>0</v>
      </c>
      <c r="GZ108" s="80">
        <f t="shared" si="187"/>
        <v>0</v>
      </c>
      <c r="HA108" s="80">
        <f t="shared" si="187"/>
        <v>0</v>
      </c>
      <c r="HB108" s="80">
        <f t="shared" si="187"/>
        <v>0</v>
      </c>
      <c r="HC108" s="80">
        <f t="shared" si="187"/>
        <v>0</v>
      </c>
      <c r="HD108" s="80">
        <f t="shared" si="187"/>
        <v>0</v>
      </c>
      <c r="HE108" s="80">
        <f t="shared" si="187"/>
        <v>0</v>
      </c>
      <c r="HF108" s="80">
        <f t="shared" si="187"/>
        <v>0</v>
      </c>
      <c r="HG108" s="80">
        <f t="shared" si="187"/>
        <v>0</v>
      </c>
      <c r="HH108" s="80">
        <f t="shared" si="187"/>
        <v>0</v>
      </c>
      <c r="HI108" s="80">
        <f t="shared" si="187"/>
        <v>0</v>
      </c>
      <c r="HJ108" s="80">
        <f t="shared" si="187"/>
        <v>0</v>
      </c>
      <c r="HK108" s="80">
        <f t="shared" si="187"/>
        <v>0</v>
      </c>
      <c r="HL108" s="80">
        <f t="shared" si="175"/>
        <v>0</v>
      </c>
      <c r="HM108" s="80">
        <f t="shared" si="186"/>
        <v>0</v>
      </c>
      <c r="HN108" s="80">
        <f t="shared" si="186"/>
        <v>0</v>
      </c>
      <c r="HO108" s="80">
        <f t="shared" si="186"/>
        <v>0</v>
      </c>
      <c r="HP108" s="80">
        <f t="shared" si="186"/>
        <v>0</v>
      </c>
      <c r="HQ108" s="80">
        <f t="shared" si="186"/>
        <v>0</v>
      </c>
      <c r="HR108" s="80">
        <f t="shared" si="186"/>
        <v>0</v>
      </c>
      <c r="HS108" s="80">
        <f t="shared" si="186"/>
        <v>0</v>
      </c>
      <c r="HT108" s="80">
        <f t="shared" si="186"/>
        <v>0</v>
      </c>
      <c r="HU108" s="80">
        <f t="shared" si="186"/>
        <v>0</v>
      </c>
      <c r="HV108" s="80">
        <f t="shared" si="186"/>
        <v>0</v>
      </c>
      <c r="HW108" s="80">
        <f t="shared" si="186"/>
        <v>0</v>
      </c>
      <c r="HX108" s="80">
        <f t="shared" si="186"/>
        <v>0</v>
      </c>
      <c r="HY108" s="80">
        <f t="shared" si="186"/>
        <v>0</v>
      </c>
      <c r="HZ108" s="80">
        <f t="shared" si="186"/>
        <v>0</v>
      </c>
      <c r="IA108" s="80">
        <f t="shared" si="186"/>
        <v>0</v>
      </c>
      <c r="IB108" s="80">
        <f t="shared" si="186"/>
        <v>0</v>
      </c>
      <c r="IC108" s="80">
        <f t="shared" si="188"/>
        <v>0</v>
      </c>
      <c r="ID108" s="80">
        <f t="shared" si="188"/>
        <v>0</v>
      </c>
      <c r="IE108" s="80">
        <f t="shared" si="188"/>
        <v>0</v>
      </c>
      <c r="IF108" s="80">
        <f t="shared" si="188"/>
        <v>0</v>
      </c>
      <c r="IG108" s="80">
        <f t="shared" si="188"/>
        <v>0</v>
      </c>
      <c r="IH108" s="80">
        <f t="shared" si="188"/>
        <v>0</v>
      </c>
      <c r="II108" s="80">
        <f t="shared" si="188"/>
        <v>0</v>
      </c>
      <c r="IJ108" s="80">
        <f t="shared" si="188"/>
        <v>0</v>
      </c>
      <c r="IK108" s="80">
        <f t="shared" si="188"/>
        <v>0</v>
      </c>
      <c r="IL108" s="80">
        <f t="shared" si="188"/>
        <v>0</v>
      </c>
      <c r="IM108" s="80">
        <f t="shared" si="188"/>
        <v>0</v>
      </c>
      <c r="IN108" s="80">
        <f t="shared" si="188"/>
        <v>0</v>
      </c>
      <c r="IO108" s="80">
        <f t="shared" si="188"/>
        <v>0</v>
      </c>
      <c r="IP108" s="80">
        <f t="shared" si="188"/>
        <v>0</v>
      </c>
      <c r="IQ108" s="80">
        <f t="shared" si="188"/>
        <v>0</v>
      </c>
      <c r="IR108" s="80">
        <f t="shared" si="188"/>
        <v>0</v>
      </c>
      <c r="IS108" s="80">
        <f t="shared" si="167"/>
        <v>0</v>
      </c>
      <c r="IT108" s="80">
        <f t="shared" si="167"/>
        <v>0</v>
      </c>
      <c r="IU108" s="80">
        <f t="shared" si="167"/>
        <v>0</v>
      </c>
      <c r="IV108" s="80">
        <f t="shared" si="167"/>
        <v>0</v>
      </c>
      <c r="IW108" s="80">
        <f t="shared" si="167"/>
        <v>0</v>
      </c>
      <c r="IX108" s="80">
        <f t="shared" si="167"/>
        <v>0</v>
      </c>
      <c r="IY108" s="80">
        <f t="shared" si="167"/>
        <v>0</v>
      </c>
      <c r="IZ108" s="80">
        <f t="shared" si="167"/>
        <v>0</v>
      </c>
      <c r="JA108" s="80">
        <f t="shared" si="167"/>
        <v>0</v>
      </c>
      <c r="JB108" s="80">
        <f t="shared" si="167"/>
        <v>0</v>
      </c>
      <c r="JC108" s="80">
        <f t="shared" si="167"/>
        <v>0</v>
      </c>
      <c r="JD108" s="80">
        <f t="shared" si="167"/>
        <v>0</v>
      </c>
      <c r="JE108" s="80">
        <f t="shared" si="167"/>
        <v>0</v>
      </c>
      <c r="JF108" s="80">
        <f t="shared" si="167"/>
        <v>0</v>
      </c>
      <c r="JG108" s="80">
        <f t="shared" si="165"/>
        <v>0</v>
      </c>
      <c r="JH108" s="80">
        <f t="shared" si="165"/>
        <v>0</v>
      </c>
      <c r="JI108" s="80">
        <f t="shared" si="165"/>
        <v>0</v>
      </c>
    </row>
    <row r="109" spans="5:269" x14ac:dyDescent="0.25">
      <c r="E109">
        <f t="shared" si="134"/>
        <v>105</v>
      </c>
      <c r="F109">
        <f t="shared" si="124"/>
        <v>0</v>
      </c>
      <c r="G109">
        <f t="shared" si="135"/>
        <v>156</v>
      </c>
      <c r="H109" s="86">
        <f t="shared" si="125"/>
        <v>1</v>
      </c>
      <c r="I109" s="80">
        <f t="shared" si="126"/>
        <v>0</v>
      </c>
      <c r="J109" s="80">
        <f t="shared" si="140"/>
        <v>0</v>
      </c>
      <c r="K109">
        <f t="shared" si="127"/>
        <v>109</v>
      </c>
      <c r="L109">
        <f t="shared" si="128"/>
        <v>253</v>
      </c>
      <c r="M109">
        <f t="shared" si="136"/>
        <v>48945</v>
      </c>
      <c r="O109" s="80">
        <f t="shared" si="176"/>
        <v>0</v>
      </c>
      <c r="P109" s="80">
        <f t="shared" si="176"/>
        <v>0</v>
      </c>
      <c r="Q109" s="80">
        <f t="shared" si="176"/>
        <v>0</v>
      </c>
      <c r="R109" s="80">
        <f t="shared" si="176"/>
        <v>0</v>
      </c>
      <c r="S109" s="80">
        <f t="shared" si="176"/>
        <v>0</v>
      </c>
      <c r="T109" s="80">
        <f t="shared" si="176"/>
        <v>0</v>
      </c>
      <c r="U109" s="80">
        <f t="shared" si="176"/>
        <v>0</v>
      </c>
      <c r="V109" s="80">
        <f t="shared" si="176"/>
        <v>0</v>
      </c>
      <c r="W109" s="80">
        <f t="shared" si="176"/>
        <v>0</v>
      </c>
      <c r="X109" s="80">
        <f t="shared" si="176"/>
        <v>0</v>
      </c>
      <c r="Y109" s="80">
        <f t="shared" si="176"/>
        <v>0</v>
      </c>
      <c r="Z109" s="80">
        <f t="shared" si="176"/>
        <v>0</v>
      </c>
      <c r="AA109" s="80">
        <f t="shared" si="176"/>
        <v>0</v>
      </c>
      <c r="AB109" s="80">
        <f t="shared" si="176"/>
        <v>0</v>
      </c>
      <c r="AC109" s="80">
        <f t="shared" si="176"/>
        <v>0</v>
      </c>
      <c r="AD109" s="80">
        <f t="shared" si="176"/>
        <v>0</v>
      </c>
      <c r="AE109" s="80">
        <f t="shared" si="166"/>
        <v>0</v>
      </c>
      <c r="AF109" s="80">
        <f t="shared" si="166"/>
        <v>0</v>
      </c>
      <c r="AG109" s="80">
        <f t="shared" si="166"/>
        <v>0</v>
      </c>
      <c r="AH109" s="80">
        <f t="shared" si="166"/>
        <v>0</v>
      </c>
      <c r="AI109" s="80">
        <f t="shared" si="166"/>
        <v>0</v>
      </c>
      <c r="AJ109" s="80">
        <f t="shared" si="166"/>
        <v>0</v>
      </c>
      <c r="AK109" s="80">
        <f t="shared" si="166"/>
        <v>0</v>
      </c>
      <c r="AL109" s="80">
        <f t="shared" si="166"/>
        <v>0</v>
      </c>
      <c r="AM109" s="80">
        <f t="shared" si="166"/>
        <v>0</v>
      </c>
      <c r="AN109" s="80">
        <f t="shared" si="166"/>
        <v>0</v>
      </c>
      <c r="AO109" s="80">
        <f t="shared" si="166"/>
        <v>0</v>
      </c>
      <c r="AP109" s="80">
        <f t="shared" si="166"/>
        <v>0</v>
      </c>
      <c r="AQ109" s="80">
        <f t="shared" si="166"/>
        <v>0</v>
      </c>
      <c r="AR109" s="80">
        <f t="shared" si="166"/>
        <v>0</v>
      </c>
      <c r="AS109" s="80">
        <f t="shared" si="166"/>
        <v>0</v>
      </c>
      <c r="AT109" s="80">
        <f t="shared" si="166"/>
        <v>0</v>
      </c>
      <c r="AU109" s="80">
        <f t="shared" si="183"/>
        <v>0</v>
      </c>
      <c r="AV109" s="80">
        <f t="shared" si="183"/>
        <v>0</v>
      </c>
      <c r="AW109" s="80">
        <f t="shared" si="183"/>
        <v>0</v>
      </c>
      <c r="AX109" s="80">
        <f t="shared" si="183"/>
        <v>0</v>
      </c>
      <c r="AY109" s="80">
        <f t="shared" si="183"/>
        <v>0</v>
      </c>
      <c r="AZ109" s="80">
        <f t="shared" si="183"/>
        <v>0</v>
      </c>
      <c r="BA109" s="80">
        <f t="shared" si="183"/>
        <v>0</v>
      </c>
      <c r="BB109" s="80">
        <f t="shared" si="183"/>
        <v>0</v>
      </c>
      <c r="BC109" s="80">
        <f t="shared" si="183"/>
        <v>0</v>
      </c>
      <c r="BD109" s="80">
        <f t="shared" si="183"/>
        <v>0</v>
      </c>
      <c r="BE109" s="80">
        <f t="shared" si="183"/>
        <v>0</v>
      </c>
      <c r="BF109" s="80">
        <f t="shared" si="183"/>
        <v>0</v>
      </c>
      <c r="BG109" s="80">
        <f t="shared" si="183"/>
        <v>0</v>
      </c>
      <c r="BH109" s="80">
        <f t="shared" si="183"/>
        <v>0</v>
      </c>
      <c r="BI109" s="80">
        <f t="shared" si="183"/>
        <v>0</v>
      </c>
      <c r="BJ109" s="80">
        <f t="shared" si="183"/>
        <v>0</v>
      </c>
      <c r="BK109" s="80">
        <f t="shared" si="184"/>
        <v>0</v>
      </c>
      <c r="BL109" s="80">
        <f t="shared" si="184"/>
        <v>0</v>
      </c>
      <c r="BM109" s="80">
        <f t="shared" si="184"/>
        <v>0</v>
      </c>
      <c r="BN109" s="80">
        <f t="shared" si="184"/>
        <v>0</v>
      </c>
      <c r="BO109" s="80">
        <f t="shared" si="184"/>
        <v>0</v>
      </c>
      <c r="BP109" s="80">
        <f t="shared" si="184"/>
        <v>0</v>
      </c>
      <c r="BQ109" s="80">
        <f t="shared" si="184"/>
        <v>0</v>
      </c>
      <c r="BR109" s="80">
        <f t="shared" si="184"/>
        <v>0</v>
      </c>
      <c r="BS109" s="80">
        <f t="shared" si="184"/>
        <v>0</v>
      </c>
      <c r="BT109" s="80">
        <f t="shared" si="184"/>
        <v>0</v>
      </c>
      <c r="BU109" s="80">
        <f t="shared" si="184"/>
        <v>0</v>
      </c>
      <c r="BV109" s="80">
        <f t="shared" si="184"/>
        <v>0</v>
      </c>
      <c r="BW109" s="80">
        <f t="shared" si="184"/>
        <v>0</v>
      </c>
      <c r="BX109" s="80">
        <f t="shared" si="184"/>
        <v>0</v>
      </c>
      <c r="BY109" s="80">
        <f t="shared" si="184"/>
        <v>0</v>
      </c>
      <c r="BZ109" s="80">
        <f t="shared" si="184"/>
        <v>0</v>
      </c>
      <c r="CA109" s="80">
        <f t="shared" si="185"/>
        <v>0</v>
      </c>
      <c r="CB109" s="80">
        <f t="shared" si="185"/>
        <v>0</v>
      </c>
      <c r="CC109" s="80">
        <f t="shared" si="185"/>
        <v>0</v>
      </c>
      <c r="CD109" s="80">
        <f t="shared" si="185"/>
        <v>0</v>
      </c>
      <c r="CE109" s="80">
        <f t="shared" si="185"/>
        <v>0</v>
      </c>
      <c r="CF109" s="80">
        <f t="shared" si="185"/>
        <v>0</v>
      </c>
      <c r="CG109" s="80">
        <f t="shared" si="185"/>
        <v>0</v>
      </c>
      <c r="CH109" s="80">
        <f t="shared" si="185"/>
        <v>0</v>
      </c>
      <c r="CI109" s="80">
        <f t="shared" si="185"/>
        <v>0</v>
      </c>
      <c r="CJ109" s="80">
        <f t="shared" si="185"/>
        <v>0</v>
      </c>
      <c r="CK109" s="80">
        <f t="shared" si="185"/>
        <v>0</v>
      </c>
      <c r="CL109" s="80">
        <f t="shared" si="185"/>
        <v>0</v>
      </c>
      <c r="CM109" s="80">
        <f t="shared" si="185"/>
        <v>0</v>
      </c>
      <c r="CN109" s="80">
        <f t="shared" si="185"/>
        <v>0</v>
      </c>
      <c r="CO109" s="80">
        <f t="shared" si="185"/>
        <v>0</v>
      </c>
      <c r="CP109" s="80">
        <f t="shared" si="185"/>
        <v>0</v>
      </c>
      <c r="CQ109" s="80">
        <f t="shared" si="171"/>
        <v>0</v>
      </c>
      <c r="CR109" s="80">
        <f t="shared" si="171"/>
        <v>0</v>
      </c>
      <c r="CS109" s="80">
        <f t="shared" si="171"/>
        <v>0</v>
      </c>
      <c r="CT109" s="80">
        <f t="shared" si="171"/>
        <v>0</v>
      </c>
      <c r="CU109" s="80">
        <f t="shared" si="171"/>
        <v>0</v>
      </c>
      <c r="CV109" s="80">
        <f t="shared" si="171"/>
        <v>0</v>
      </c>
      <c r="CW109" s="80">
        <f t="shared" si="171"/>
        <v>0</v>
      </c>
      <c r="CX109" s="80">
        <f t="shared" si="171"/>
        <v>0</v>
      </c>
      <c r="CY109" s="80">
        <f t="shared" si="171"/>
        <v>0</v>
      </c>
      <c r="CZ109" s="80">
        <f t="shared" si="171"/>
        <v>0</v>
      </c>
      <c r="DA109" s="80">
        <f t="shared" si="171"/>
        <v>0</v>
      </c>
      <c r="DB109" s="80">
        <f t="shared" si="171"/>
        <v>0</v>
      </c>
      <c r="DC109" s="80">
        <f t="shared" si="171"/>
        <v>0</v>
      </c>
      <c r="DD109" s="80">
        <f t="shared" si="171"/>
        <v>0</v>
      </c>
      <c r="DE109" s="80">
        <f t="shared" si="171"/>
        <v>0</v>
      </c>
      <c r="DF109" s="80">
        <f t="shared" si="180"/>
        <v>0</v>
      </c>
      <c r="DG109" s="80">
        <f t="shared" si="180"/>
        <v>0</v>
      </c>
      <c r="DH109" s="80">
        <f t="shared" si="180"/>
        <v>0</v>
      </c>
      <c r="DI109" s="80">
        <f t="shared" si="180"/>
        <v>0</v>
      </c>
      <c r="DJ109" s="80">
        <f t="shared" si="180"/>
        <v>0</v>
      </c>
      <c r="DK109" s="80">
        <f t="shared" si="180"/>
        <v>0</v>
      </c>
      <c r="DL109" s="80">
        <f t="shared" si="180"/>
        <v>0</v>
      </c>
      <c r="DM109" s="80">
        <f t="shared" si="180"/>
        <v>0</v>
      </c>
      <c r="DN109" s="80">
        <f t="shared" si="180"/>
        <v>0</v>
      </c>
      <c r="DO109" s="80">
        <f t="shared" si="180"/>
        <v>0</v>
      </c>
      <c r="DP109" s="80">
        <f t="shared" si="180"/>
        <v>0</v>
      </c>
      <c r="DQ109" s="80">
        <f t="shared" si="180"/>
        <v>0</v>
      </c>
      <c r="DR109" s="80">
        <f t="shared" si="180"/>
        <v>0</v>
      </c>
      <c r="DS109" s="80">
        <f t="shared" si="180"/>
        <v>0</v>
      </c>
      <c r="DT109" s="80">
        <f t="shared" si="180"/>
        <v>0</v>
      </c>
      <c r="DU109" s="80">
        <f t="shared" si="180"/>
        <v>0</v>
      </c>
      <c r="DV109" s="80">
        <f t="shared" si="181"/>
        <v>0</v>
      </c>
      <c r="DW109" s="80">
        <f t="shared" si="181"/>
        <v>0</v>
      </c>
      <c r="DX109" s="80">
        <f t="shared" si="181"/>
        <v>0</v>
      </c>
      <c r="DY109" s="80">
        <f t="shared" si="181"/>
        <v>0</v>
      </c>
      <c r="DZ109" s="80">
        <f t="shared" si="181"/>
        <v>0</v>
      </c>
      <c r="EA109" s="80">
        <f t="shared" si="181"/>
        <v>0</v>
      </c>
      <c r="EB109" s="80">
        <f t="shared" si="181"/>
        <v>0</v>
      </c>
      <c r="EC109" s="80">
        <f t="shared" si="181"/>
        <v>0</v>
      </c>
      <c r="ED109" s="80">
        <f t="shared" si="181"/>
        <v>0</v>
      </c>
      <c r="EE109" s="80">
        <f t="shared" si="181"/>
        <v>0</v>
      </c>
      <c r="EF109" s="80">
        <f t="shared" si="181"/>
        <v>0</v>
      </c>
      <c r="EG109" s="80">
        <f t="shared" si="181"/>
        <v>0</v>
      </c>
      <c r="EH109" s="80">
        <f t="shared" si="181"/>
        <v>0</v>
      </c>
      <c r="EI109" s="80">
        <f t="shared" si="181"/>
        <v>0</v>
      </c>
      <c r="EJ109" s="80">
        <f t="shared" si="181"/>
        <v>0</v>
      </c>
      <c r="EK109" s="80">
        <f t="shared" si="181"/>
        <v>0</v>
      </c>
      <c r="EL109" s="80">
        <f t="shared" si="173"/>
        <v>0</v>
      </c>
      <c r="EM109" s="80">
        <f t="shared" si="173"/>
        <v>0</v>
      </c>
      <c r="EN109" s="80">
        <f t="shared" si="173"/>
        <v>0</v>
      </c>
      <c r="EO109" s="80">
        <f t="shared" si="173"/>
        <v>0</v>
      </c>
      <c r="EP109" s="80">
        <f t="shared" si="173"/>
        <v>0</v>
      </c>
      <c r="EQ109" s="80">
        <f t="shared" si="173"/>
        <v>0</v>
      </c>
      <c r="ER109" s="80">
        <f t="shared" si="173"/>
        <v>0</v>
      </c>
      <c r="ES109" s="80">
        <f t="shared" si="173"/>
        <v>0</v>
      </c>
      <c r="ET109" s="80">
        <f t="shared" si="173"/>
        <v>0</v>
      </c>
      <c r="EU109" s="80">
        <f t="shared" si="173"/>
        <v>0</v>
      </c>
      <c r="EV109" s="80">
        <f t="shared" si="173"/>
        <v>0</v>
      </c>
      <c r="EW109" s="80">
        <f t="shared" si="173"/>
        <v>0</v>
      </c>
      <c r="EX109" s="80">
        <f t="shared" si="173"/>
        <v>0</v>
      </c>
      <c r="EY109" s="80">
        <f t="shared" si="173"/>
        <v>0</v>
      </c>
      <c r="EZ109" s="80">
        <f t="shared" si="169"/>
        <v>0</v>
      </c>
      <c r="FA109" s="80">
        <f t="shared" si="169"/>
        <v>0</v>
      </c>
      <c r="FB109" s="80">
        <f t="shared" si="169"/>
        <v>0</v>
      </c>
      <c r="FC109" s="80">
        <f t="shared" si="169"/>
        <v>0</v>
      </c>
      <c r="FD109" s="80">
        <f t="shared" si="169"/>
        <v>0</v>
      </c>
      <c r="FE109" s="80">
        <f t="shared" si="169"/>
        <v>0</v>
      </c>
      <c r="FF109" s="80">
        <f t="shared" si="169"/>
        <v>0</v>
      </c>
      <c r="FG109" s="80">
        <f t="shared" si="169"/>
        <v>0</v>
      </c>
      <c r="FH109" s="80">
        <f t="shared" si="169"/>
        <v>0</v>
      </c>
      <c r="FI109" s="80">
        <f t="shared" si="169"/>
        <v>0</v>
      </c>
      <c r="FJ109" s="80">
        <f t="shared" si="169"/>
        <v>0</v>
      </c>
      <c r="FK109" s="80">
        <f t="shared" si="169"/>
        <v>0</v>
      </c>
      <c r="FL109" s="80">
        <f t="shared" si="169"/>
        <v>0</v>
      </c>
      <c r="FM109" s="80">
        <f t="shared" si="169"/>
        <v>0</v>
      </c>
      <c r="FN109" s="80">
        <f t="shared" si="169"/>
        <v>0</v>
      </c>
      <c r="FO109" s="80">
        <f t="shared" si="169"/>
        <v>0</v>
      </c>
      <c r="FP109" s="80">
        <f t="shared" si="174"/>
        <v>0</v>
      </c>
      <c r="FQ109" s="80">
        <f t="shared" si="174"/>
        <v>0</v>
      </c>
      <c r="FR109" s="80">
        <f t="shared" si="174"/>
        <v>0</v>
      </c>
      <c r="FS109" s="80">
        <f t="shared" si="174"/>
        <v>0</v>
      </c>
      <c r="FT109" s="80">
        <f t="shared" si="174"/>
        <v>0</v>
      </c>
      <c r="FU109" s="80">
        <f t="shared" si="174"/>
        <v>0</v>
      </c>
      <c r="FV109" s="80">
        <f t="shared" si="174"/>
        <v>0</v>
      </c>
      <c r="FW109" s="80">
        <f t="shared" si="174"/>
        <v>0</v>
      </c>
      <c r="FX109" s="80">
        <f t="shared" si="174"/>
        <v>0</v>
      </c>
      <c r="FY109" s="80">
        <f t="shared" si="174"/>
        <v>0</v>
      </c>
      <c r="FZ109" s="80">
        <f t="shared" si="174"/>
        <v>0</v>
      </c>
      <c r="GA109" s="80">
        <f t="shared" si="174"/>
        <v>0</v>
      </c>
      <c r="GB109" s="80">
        <f t="shared" si="174"/>
        <v>0</v>
      </c>
      <c r="GC109" s="80">
        <f t="shared" si="174"/>
        <v>0</v>
      </c>
      <c r="GD109" s="80">
        <f t="shared" si="174"/>
        <v>0</v>
      </c>
      <c r="GE109" s="80">
        <f t="shared" si="174"/>
        <v>0</v>
      </c>
      <c r="GF109" s="80">
        <f t="shared" si="182"/>
        <v>0</v>
      </c>
      <c r="GG109" s="80">
        <f t="shared" si="182"/>
        <v>0</v>
      </c>
      <c r="GH109" s="80">
        <f t="shared" si="182"/>
        <v>0</v>
      </c>
      <c r="GI109" s="80">
        <f t="shared" si="182"/>
        <v>0</v>
      </c>
      <c r="GJ109" s="80">
        <f t="shared" si="182"/>
        <v>0</v>
      </c>
      <c r="GK109" s="80">
        <f t="shared" si="182"/>
        <v>0</v>
      </c>
      <c r="GL109" s="80">
        <f t="shared" si="182"/>
        <v>0</v>
      </c>
      <c r="GM109" s="80">
        <f t="shared" si="182"/>
        <v>0</v>
      </c>
      <c r="GN109" s="80">
        <f t="shared" si="182"/>
        <v>0</v>
      </c>
      <c r="GO109" s="80">
        <f t="shared" si="182"/>
        <v>0</v>
      </c>
      <c r="GP109" s="80">
        <f t="shared" si="182"/>
        <v>0</v>
      </c>
      <c r="GQ109" s="80">
        <f t="shared" si="182"/>
        <v>0</v>
      </c>
      <c r="GR109" s="80">
        <f t="shared" si="182"/>
        <v>0</v>
      </c>
      <c r="GS109" s="80">
        <f t="shared" si="182"/>
        <v>0</v>
      </c>
      <c r="GT109" s="80">
        <f t="shared" si="182"/>
        <v>0</v>
      </c>
      <c r="GU109" s="80">
        <f t="shared" si="182"/>
        <v>0</v>
      </c>
      <c r="GV109" s="80">
        <f t="shared" si="187"/>
        <v>0</v>
      </c>
      <c r="GW109" s="80">
        <f t="shared" si="187"/>
        <v>0</v>
      </c>
      <c r="GX109" s="80">
        <f t="shared" si="187"/>
        <v>0</v>
      </c>
      <c r="GY109" s="80">
        <f t="shared" si="187"/>
        <v>0</v>
      </c>
      <c r="GZ109" s="80">
        <f t="shared" si="187"/>
        <v>0</v>
      </c>
      <c r="HA109" s="80">
        <f t="shared" si="187"/>
        <v>0</v>
      </c>
      <c r="HB109" s="80">
        <f t="shared" si="187"/>
        <v>0</v>
      </c>
      <c r="HC109" s="80">
        <f t="shared" si="187"/>
        <v>0</v>
      </c>
      <c r="HD109" s="80">
        <f t="shared" si="187"/>
        <v>0</v>
      </c>
      <c r="HE109" s="80">
        <f t="shared" si="187"/>
        <v>0</v>
      </c>
      <c r="HF109" s="80">
        <f t="shared" si="187"/>
        <v>0</v>
      </c>
      <c r="HG109" s="80">
        <f t="shared" si="187"/>
        <v>0</v>
      </c>
      <c r="HH109" s="80">
        <f t="shared" si="187"/>
        <v>0</v>
      </c>
      <c r="HI109" s="80">
        <f t="shared" si="187"/>
        <v>0</v>
      </c>
      <c r="HJ109" s="80">
        <f t="shared" si="187"/>
        <v>0</v>
      </c>
      <c r="HK109" s="80">
        <f t="shared" si="187"/>
        <v>0</v>
      </c>
      <c r="HL109" s="80">
        <f t="shared" si="175"/>
        <v>0</v>
      </c>
      <c r="HM109" s="80">
        <f t="shared" si="186"/>
        <v>0</v>
      </c>
      <c r="HN109" s="80">
        <f t="shared" si="186"/>
        <v>0</v>
      </c>
      <c r="HO109" s="80">
        <f t="shared" si="186"/>
        <v>0</v>
      </c>
      <c r="HP109" s="80">
        <f t="shared" si="186"/>
        <v>0</v>
      </c>
      <c r="HQ109" s="80">
        <f t="shared" si="186"/>
        <v>0</v>
      </c>
      <c r="HR109" s="80">
        <f t="shared" si="186"/>
        <v>0</v>
      </c>
      <c r="HS109" s="80">
        <f t="shared" si="186"/>
        <v>0</v>
      </c>
      <c r="HT109" s="80">
        <f t="shared" si="186"/>
        <v>0</v>
      </c>
      <c r="HU109" s="80">
        <f t="shared" si="186"/>
        <v>0</v>
      </c>
      <c r="HV109" s="80">
        <f t="shared" si="186"/>
        <v>0</v>
      </c>
      <c r="HW109" s="80">
        <f t="shared" si="186"/>
        <v>0</v>
      </c>
      <c r="HX109" s="80">
        <f t="shared" si="186"/>
        <v>0</v>
      </c>
      <c r="HY109" s="80">
        <f t="shared" si="186"/>
        <v>0</v>
      </c>
      <c r="HZ109" s="80">
        <f t="shared" si="186"/>
        <v>0</v>
      </c>
      <c r="IA109" s="80">
        <f t="shared" si="186"/>
        <v>0</v>
      </c>
      <c r="IB109" s="80">
        <f t="shared" si="186"/>
        <v>0</v>
      </c>
      <c r="IC109" s="80">
        <f t="shared" si="188"/>
        <v>0</v>
      </c>
      <c r="ID109" s="80">
        <f t="shared" si="188"/>
        <v>0</v>
      </c>
      <c r="IE109" s="80">
        <f t="shared" si="188"/>
        <v>0</v>
      </c>
      <c r="IF109" s="80">
        <f t="shared" si="188"/>
        <v>0</v>
      </c>
      <c r="IG109" s="80">
        <f t="shared" si="188"/>
        <v>0</v>
      </c>
      <c r="IH109" s="80">
        <f t="shared" si="188"/>
        <v>0</v>
      </c>
      <c r="II109" s="80">
        <f t="shared" si="188"/>
        <v>0</v>
      </c>
      <c r="IJ109" s="80">
        <f t="shared" si="188"/>
        <v>0</v>
      </c>
      <c r="IK109" s="80">
        <f t="shared" si="188"/>
        <v>0</v>
      </c>
      <c r="IL109" s="80">
        <f t="shared" si="188"/>
        <v>0</v>
      </c>
      <c r="IM109" s="80">
        <f t="shared" si="188"/>
        <v>0</v>
      </c>
      <c r="IN109" s="80">
        <f t="shared" si="188"/>
        <v>0</v>
      </c>
      <c r="IO109" s="80">
        <f t="shared" si="188"/>
        <v>0</v>
      </c>
      <c r="IP109" s="80">
        <f t="shared" si="188"/>
        <v>0</v>
      </c>
      <c r="IQ109" s="80">
        <f t="shared" si="188"/>
        <v>0</v>
      </c>
      <c r="IR109" s="80">
        <f t="shared" si="188"/>
        <v>0</v>
      </c>
      <c r="IS109" s="80">
        <f t="shared" ref="IS109:JI112" si="189">IF(IS$4&lt;$E109,0,IF(IS$4&lt;$K109,$I109/$C$10,IF(IS$4&lt;$L109,$J109,0)))</f>
        <v>0</v>
      </c>
      <c r="IT109" s="80">
        <f t="shared" si="189"/>
        <v>0</v>
      </c>
      <c r="IU109" s="80">
        <f t="shared" si="189"/>
        <v>0</v>
      </c>
      <c r="IV109" s="80">
        <f t="shared" si="189"/>
        <v>0</v>
      </c>
      <c r="IW109" s="80">
        <f t="shared" si="189"/>
        <v>0</v>
      </c>
      <c r="IX109" s="80">
        <f t="shared" si="189"/>
        <v>0</v>
      </c>
      <c r="IY109" s="80">
        <f t="shared" si="189"/>
        <v>0</v>
      </c>
      <c r="IZ109" s="80">
        <f t="shared" si="189"/>
        <v>0</v>
      </c>
      <c r="JA109" s="80">
        <f t="shared" si="189"/>
        <v>0</v>
      </c>
      <c r="JB109" s="80">
        <f t="shared" si="189"/>
        <v>0</v>
      </c>
      <c r="JC109" s="80">
        <f t="shared" si="189"/>
        <v>0</v>
      </c>
      <c r="JD109" s="80">
        <f t="shared" si="189"/>
        <v>0</v>
      </c>
      <c r="JE109" s="80">
        <f t="shared" si="189"/>
        <v>0</v>
      </c>
      <c r="JF109" s="80">
        <f t="shared" si="189"/>
        <v>0</v>
      </c>
      <c r="JG109" s="80">
        <f t="shared" si="165"/>
        <v>0</v>
      </c>
      <c r="JH109" s="80">
        <f t="shared" si="165"/>
        <v>0</v>
      </c>
      <c r="JI109" s="80">
        <f t="shared" si="165"/>
        <v>0</v>
      </c>
    </row>
    <row r="110" spans="5:269" x14ac:dyDescent="0.25">
      <c r="E110">
        <f t="shared" si="134"/>
        <v>106</v>
      </c>
      <c r="F110">
        <f t="shared" si="124"/>
        <v>0</v>
      </c>
      <c r="G110">
        <f t="shared" si="135"/>
        <v>156</v>
      </c>
      <c r="H110" s="86">
        <f t="shared" si="125"/>
        <v>1</v>
      </c>
      <c r="I110" s="80">
        <f t="shared" si="126"/>
        <v>0</v>
      </c>
      <c r="J110" s="80">
        <f t="shared" si="140"/>
        <v>0</v>
      </c>
      <c r="K110">
        <f t="shared" si="127"/>
        <v>110</v>
      </c>
      <c r="L110">
        <f t="shared" si="128"/>
        <v>254</v>
      </c>
      <c r="M110">
        <f t="shared" si="136"/>
        <v>48976</v>
      </c>
      <c r="O110" s="80">
        <f t="shared" si="176"/>
        <v>0</v>
      </c>
      <c r="P110" s="80">
        <f t="shared" si="176"/>
        <v>0</v>
      </c>
      <c r="Q110" s="80">
        <f t="shared" si="176"/>
        <v>0</v>
      </c>
      <c r="R110" s="80">
        <f t="shared" si="176"/>
        <v>0</v>
      </c>
      <c r="S110" s="80">
        <f t="shared" si="176"/>
        <v>0</v>
      </c>
      <c r="T110" s="80">
        <f t="shared" si="176"/>
        <v>0</v>
      </c>
      <c r="U110" s="80">
        <f t="shared" si="176"/>
        <v>0</v>
      </c>
      <c r="V110" s="80">
        <f t="shared" si="176"/>
        <v>0</v>
      </c>
      <c r="W110" s="80">
        <f t="shared" si="176"/>
        <v>0</v>
      </c>
      <c r="X110" s="80">
        <f t="shared" si="176"/>
        <v>0</v>
      </c>
      <c r="Y110" s="80">
        <f t="shared" si="176"/>
        <v>0</v>
      </c>
      <c r="Z110" s="80">
        <f t="shared" si="176"/>
        <v>0</v>
      </c>
      <c r="AA110" s="80">
        <f t="shared" si="176"/>
        <v>0</v>
      </c>
      <c r="AB110" s="80">
        <f t="shared" si="176"/>
        <v>0</v>
      </c>
      <c r="AC110" s="80">
        <f t="shared" si="176"/>
        <v>0</v>
      </c>
      <c r="AD110" s="80">
        <f t="shared" si="176"/>
        <v>0</v>
      </c>
      <c r="AE110" s="80">
        <f t="shared" si="166"/>
        <v>0</v>
      </c>
      <c r="AF110" s="80">
        <f t="shared" si="166"/>
        <v>0</v>
      </c>
      <c r="AG110" s="80">
        <f t="shared" si="166"/>
        <v>0</v>
      </c>
      <c r="AH110" s="80">
        <f t="shared" si="166"/>
        <v>0</v>
      </c>
      <c r="AI110" s="80">
        <f t="shared" si="166"/>
        <v>0</v>
      </c>
      <c r="AJ110" s="80">
        <f t="shared" si="166"/>
        <v>0</v>
      </c>
      <c r="AK110" s="80">
        <f t="shared" si="166"/>
        <v>0</v>
      </c>
      <c r="AL110" s="80">
        <f t="shared" si="166"/>
        <v>0</v>
      </c>
      <c r="AM110" s="80">
        <f t="shared" si="166"/>
        <v>0</v>
      </c>
      <c r="AN110" s="80">
        <f t="shared" si="166"/>
        <v>0</v>
      </c>
      <c r="AO110" s="80">
        <f t="shared" si="166"/>
        <v>0</v>
      </c>
      <c r="AP110" s="80">
        <f t="shared" si="166"/>
        <v>0</v>
      </c>
      <c r="AQ110" s="80">
        <f t="shared" si="166"/>
        <v>0</v>
      </c>
      <c r="AR110" s="80">
        <f t="shared" si="166"/>
        <v>0</v>
      </c>
      <c r="AS110" s="80">
        <f t="shared" si="166"/>
        <v>0</v>
      </c>
      <c r="AT110" s="80">
        <f t="shared" ref="AT110" si="190">IF(AT$4&lt;$E110,0,IF(AT$4&lt;$K110,$I110/$C$10,IF(AT$4&lt;$L110,$J110,0)))</f>
        <v>0</v>
      </c>
      <c r="AU110" s="80">
        <f t="shared" si="183"/>
        <v>0</v>
      </c>
      <c r="AV110" s="80">
        <f t="shared" si="183"/>
        <v>0</v>
      </c>
      <c r="AW110" s="80">
        <f t="shared" si="183"/>
        <v>0</v>
      </c>
      <c r="AX110" s="80">
        <f t="shared" si="183"/>
        <v>0</v>
      </c>
      <c r="AY110" s="80">
        <f t="shared" si="183"/>
        <v>0</v>
      </c>
      <c r="AZ110" s="80">
        <f t="shared" si="183"/>
        <v>0</v>
      </c>
      <c r="BA110" s="80">
        <f t="shared" si="183"/>
        <v>0</v>
      </c>
      <c r="BB110" s="80">
        <f t="shared" si="183"/>
        <v>0</v>
      </c>
      <c r="BC110" s="80">
        <f t="shared" si="183"/>
        <v>0</v>
      </c>
      <c r="BD110" s="80">
        <f t="shared" si="183"/>
        <v>0</v>
      </c>
      <c r="BE110" s="80">
        <f t="shared" si="183"/>
        <v>0</v>
      </c>
      <c r="BF110" s="80">
        <f t="shared" si="183"/>
        <v>0</v>
      </c>
      <c r="BG110" s="80">
        <f t="shared" si="183"/>
        <v>0</v>
      </c>
      <c r="BH110" s="80">
        <f t="shared" si="183"/>
        <v>0</v>
      </c>
      <c r="BI110" s="80">
        <f t="shared" si="183"/>
        <v>0</v>
      </c>
      <c r="BJ110" s="80">
        <f t="shared" si="183"/>
        <v>0</v>
      </c>
      <c r="BK110" s="80">
        <f t="shared" si="184"/>
        <v>0</v>
      </c>
      <c r="BL110" s="80">
        <f t="shared" si="184"/>
        <v>0</v>
      </c>
      <c r="BM110" s="80">
        <f t="shared" si="184"/>
        <v>0</v>
      </c>
      <c r="BN110" s="80">
        <f t="shared" si="184"/>
        <v>0</v>
      </c>
      <c r="BO110" s="80">
        <f t="shared" si="184"/>
        <v>0</v>
      </c>
      <c r="BP110" s="80">
        <f t="shared" si="184"/>
        <v>0</v>
      </c>
      <c r="BQ110" s="80">
        <f t="shared" si="184"/>
        <v>0</v>
      </c>
      <c r="BR110" s="80">
        <f t="shared" si="184"/>
        <v>0</v>
      </c>
      <c r="BS110" s="80">
        <f t="shared" si="184"/>
        <v>0</v>
      </c>
      <c r="BT110" s="80">
        <f t="shared" si="184"/>
        <v>0</v>
      </c>
      <c r="BU110" s="80">
        <f t="shared" si="184"/>
        <v>0</v>
      </c>
      <c r="BV110" s="80">
        <f t="shared" si="184"/>
        <v>0</v>
      </c>
      <c r="BW110" s="80">
        <f t="shared" si="184"/>
        <v>0</v>
      </c>
      <c r="BX110" s="80">
        <f t="shared" si="184"/>
        <v>0</v>
      </c>
      <c r="BY110" s="80">
        <f t="shared" si="184"/>
        <v>0</v>
      </c>
      <c r="BZ110" s="80">
        <f t="shared" si="184"/>
        <v>0</v>
      </c>
      <c r="CA110" s="80">
        <f t="shared" si="185"/>
        <v>0</v>
      </c>
      <c r="CB110" s="80">
        <f t="shared" si="185"/>
        <v>0</v>
      </c>
      <c r="CC110" s="80">
        <f t="shared" si="185"/>
        <v>0</v>
      </c>
      <c r="CD110" s="80">
        <f t="shared" si="185"/>
        <v>0</v>
      </c>
      <c r="CE110" s="80">
        <f t="shared" si="185"/>
        <v>0</v>
      </c>
      <c r="CF110" s="80">
        <f t="shared" si="185"/>
        <v>0</v>
      </c>
      <c r="CG110" s="80">
        <f t="shared" si="185"/>
        <v>0</v>
      </c>
      <c r="CH110" s="80">
        <f t="shared" si="185"/>
        <v>0</v>
      </c>
      <c r="CI110" s="80">
        <f t="shared" si="185"/>
        <v>0</v>
      </c>
      <c r="CJ110" s="80">
        <f t="shared" si="185"/>
        <v>0</v>
      </c>
      <c r="CK110" s="80">
        <f t="shared" si="185"/>
        <v>0</v>
      </c>
      <c r="CL110" s="80">
        <f t="shared" si="185"/>
        <v>0</v>
      </c>
      <c r="CM110" s="80">
        <f t="shared" si="185"/>
        <v>0</v>
      </c>
      <c r="CN110" s="80">
        <f t="shared" si="185"/>
        <v>0</v>
      </c>
      <c r="CO110" s="80">
        <f t="shared" si="185"/>
        <v>0</v>
      </c>
      <c r="CP110" s="80">
        <f t="shared" si="185"/>
        <v>0</v>
      </c>
      <c r="CQ110" s="80">
        <f t="shared" si="171"/>
        <v>0</v>
      </c>
      <c r="CR110" s="80">
        <f t="shared" si="171"/>
        <v>0</v>
      </c>
      <c r="CS110" s="80">
        <f t="shared" si="171"/>
        <v>0</v>
      </c>
      <c r="CT110" s="80">
        <f t="shared" si="171"/>
        <v>0</v>
      </c>
      <c r="CU110" s="80">
        <f t="shared" si="171"/>
        <v>0</v>
      </c>
      <c r="CV110" s="80">
        <f t="shared" si="171"/>
        <v>0</v>
      </c>
      <c r="CW110" s="80">
        <f t="shared" si="171"/>
        <v>0</v>
      </c>
      <c r="CX110" s="80">
        <f t="shared" si="171"/>
        <v>0</v>
      </c>
      <c r="CY110" s="80">
        <f t="shared" si="171"/>
        <v>0</v>
      </c>
      <c r="CZ110" s="80">
        <f t="shared" si="171"/>
        <v>0</v>
      </c>
      <c r="DA110" s="80">
        <f t="shared" si="171"/>
        <v>0</v>
      </c>
      <c r="DB110" s="80">
        <f t="shared" si="171"/>
        <v>0</v>
      </c>
      <c r="DC110" s="80">
        <f t="shared" si="171"/>
        <v>0</v>
      </c>
      <c r="DD110" s="80">
        <f t="shared" si="171"/>
        <v>0</v>
      </c>
      <c r="DE110" s="80">
        <f t="shared" si="171"/>
        <v>0</v>
      </c>
      <c r="DF110" s="80">
        <f t="shared" si="180"/>
        <v>0</v>
      </c>
      <c r="DG110" s="80">
        <f t="shared" si="180"/>
        <v>0</v>
      </c>
      <c r="DH110" s="80">
        <f t="shared" si="180"/>
        <v>0</v>
      </c>
      <c r="DI110" s="80">
        <f t="shared" si="180"/>
        <v>0</v>
      </c>
      <c r="DJ110" s="80">
        <f t="shared" si="180"/>
        <v>0</v>
      </c>
      <c r="DK110" s="80">
        <f t="shared" si="180"/>
        <v>0</v>
      </c>
      <c r="DL110" s="80">
        <f t="shared" si="180"/>
        <v>0</v>
      </c>
      <c r="DM110" s="80">
        <f t="shared" si="180"/>
        <v>0</v>
      </c>
      <c r="DN110" s="80">
        <f t="shared" si="180"/>
        <v>0</v>
      </c>
      <c r="DO110" s="80">
        <f t="shared" si="180"/>
        <v>0</v>
      </c>
      <c r="DP110" s="80">
        <f t="shared" si="180"/>
        <v>0</v>
      </c>
      <c r="DQ110" s="80">
        <f t="shared" si="180"/>
        <v>0</v>
      </c>
      <c r="DR110" s="80">
        <f t="shared" si="180"/>
        <v>0</v>
      </c>
      <c r="DS110" s="80">
        <f t="shared" si="180"/>
        <v>0</v>
      </c>
      <c r="DT110" s="80">
        <f t="shared" si="180"/>
        <v>0</v>
      </c>
      <c r="DU110" s="80">
        <f t="shared" si="180"/>
        <v>0</v>
      </c>
      <c r="DV110" s="80">
        <f t="shared" si="181"/>
        <v>0</v>
      </c>
      <c r="DW110" s="80">
        <f t="shared" si="181"/>
        <v>0</v>
      </c>
      <c r="DX110" s="80">
        <f t="shared" si="181"/>
        <v>0</v>
      </c>
      <c r="DY110" s="80">
        <f t="shared" si="181"/>
        <v>0</v>
      </c>
      <c r="DZ110" s="80">
        <f t="shared" si="181"/>
        <v>0</v>
      </c>
      <c r="EA110" s="80">
        <f t="shared" si="181"/>
        <v>0</v>
      </c>
      <c r="EB110" s="80">
        <f t="shared" si="181"/>
        <v>0</v>
      </c>
      <c r="EC110" s="80">
        <f t="shared" si="181"/>
        <v>0</v>
      </c>
      <c r="ED110" s="80">
        <f t="shared" si="181"/>
        <v>0</v>
      </c>
      <c r="EE110" s="80">
        <f t="shared" si="181"/>
        <v>0</v>
      </c>
      <c r="EF110" s="80">
        <f t="shared" si="181"/>
        <v>0</v>
      </c>
      <c r="EG110" s="80">
        <f t="shared" si="181"/>
        <v>0</v>
      </c>
      <c r="EH110" s="80">
        <f t="shared" si="181"/>
        <v>0</v>
      </c>
      <c r="EI110" s="80">
        <f t="shared" si="181"/>
        <v>0</v>
      </c>
      <c r="EJ110" s="80">
        <f t="shared" si="181"/>
        <v>0</v>
      </c>
      <c r="EK110" s="80">
        <f t="shared" si="181"/>
        <v>0</v>
      </c>
      <c r="EL110" s="80">
        <f t="shared" si="173"/>
        <v>0</v>
      </c>
      <c r="EM110" s="80">
        <f t="shared" si="173"/>
        <v>0</v>
      </c>
      <c r="EN110" s="80">
        <f t="shared" si="173"/>
        <v>0</v>
      </c>
      <c r="EO110" s="80">
        <f t="shared" si="173"/>
        <v>0</v>
      </c>
      <c r="EP110" s="80">
        <f t="shared" si="173"/>
        <v>0</v>
      </c>
      <c r="EQ110" s="80">
        <f t="shared" si="173"/>
        <v>0</v>
      </c>
      <c r="ER110" s="80">
        <f t="shared" si="173"/>
        <v>0</v>
      </c>
      <c r="ES110" s="80">
        <f t="shared" si="173"/>
        <v>0</v>
      </c>
      <c r="ET110" s="80">
        <f t="shared" si="173"/>
        <v>0</v>
      </c>
      <c r="EU110" s="80">
        <f t="shared" si="173"/>
        <v>0</v>
      </c>
      <c r="EV110" s="80">
        <f t="shared" si="173"/>
        <v>0</v>
      </c>
      <c r="EW110" s="80">
        <f t="shared" si="173"/>
        <v>0</v>
      </c>
      <c r="EX110" s="80">
        <f t="shared" si="173"/>
        <v>0</v>
      </c>
      <c r="EY110" s="80">
        <f t="shared" si="173"/>
        <v>0</v>
      </c>
      <c r="EZ110" s="80">
        <f t="shared" si="169"/>
        <v>0</v>
      </c>
      <c r="FA110" s="80">
        <f t="shared" si="169"/>
        <v>0</v>
      </c>
      <c r="FB110" s="80">
        <f t="shared" si="169"/>
        <v>0</v>
      </c>
      <c r="FC110" s="80">
        <f t="shared" si="169"/>
        <v>0</v>
      </c>
      <c r="FD110" s="80">
        <f t="shared" si="169"/>
        <v>0</v>
      </c>
      <c r="FE110" s="80">
        <f t="shared" si="169"/>
        <v>0</v>
      </c>
      <c r="FF110" s="80">
        <f t="shared" si="169"/>
        <v>0</v>
      </c>
      <c r="FG110" s="80">
        <f t="shared" si="169"/>
        <v>0</v>
      </c>
      <c r="FH110" s="80">
        <f t="shared" si="169"/>
        <v>0</v>
      </c>
      <c r="FI110" s="80">
        <f t="shared" si="169"/>
        <v>0</v>
      </c>
      <c r="FJ110" s="80">
        <f t="shared" si="169"/>
        <v>0</v>
      </c>
      <c r="FK110" s="80">
        <f t="shared" si="169"/>
        <v>0</v>
      </c>
      <c r="FL110" s="80">
        <f t="shared" si="169"/>
        <v>0</v>
      </c>
      <c r="FM110" s="80">
        <f t="shared" si="169"/>
        <v>0</v>
      </c>
      <c r="FN110" s="80">
        <f t="shared" si="169"/>
        <v>0</v>
      </c>
      <c r="FO110" s="80">
        <f t="shared" si="169"/>
        <v>0</v>
      </c>
      <c r="FP110" s="80">
        <f t="shared" si="174"/>
        <v>0</v>
      </c>
      <c r="FQ110" s="80">
        <f t="shared" si="174"/>
        <v>0</v>
      </c>
      <c r="FR110" s="80">
        <f t="shared" si="174"/>
        <v>0</v>
      </c>
      <c r="FS110" s="80">
        <f t="shared" si="174"/>
        <v>0</v>
      </c>
      <c r="FT110" s="80">
        <f t="shared" si="174"/>
        <v>0</v>
      </c>
      <c r="FU110" s="80">
        <f t="shared" si="174"/>
        <v>0</v>
      </c>
      <c r="FV110" s="80">
        <f t="shared" si="174"/>
        <v>0</v>
      </c>
      <c r="FW110" s="80">
        <f t="shared" si="174"/>
        <v>0</v>
      </c>
      <c r="FX110" s="80">
        <f t="shared" si="174"/>
        <v>0</v>
      </c>
      <c r="FY110" s="80">
        <f t="shared" si="174"/>
        <v>0</v>
      </c>
      <c r="FZ110" s="80">
        <f t="shared" si="174"/>
        <v>0</v>
      </c>
      <c r="GA110" s="80">
        <f t="shared" si="174"/>
        <v>0</v>
      </c>
      <c r="GB110" s="80">
        <f t="shared" si="174"/>
        <v>0</v>
      </c>
      <c r="GC110" s="80">
        <f t="shared" si="174"/>
        <v>0</v>
      </c>
      <c r="GD110" s="80">
        <f t="shared" si="174"/>
        <v>0</v>
      </c>
      <c r="GE110" s="80">
        <f t="shared" si="174"/>
        <v>0</v>
      </c>
      <c r="GF110" s="80">
        <f t="shared" si="182"/>
        <v>0</v>
      </c>
      <c r="GG110" s="80">
        <f t="shared" si="182"/>
        <v>0</v>
      </c>
      <c r="GH110" s="80">
        <f t="shared" si="182"/>
        <v>0</v>
      </c>
      <c r="GI110" s="80">
        <f t="shared" si="182"/>
        <v>0</v>
      </c>
      <c r="GJ110" s="80">
        <f t="shared" si="182"/>
        <v>0</v>
      </c>
      <c r="GK110" s="80">
        <f t="shared" si="182"/>
        <v>0</v>
      </c>
      <c r="GL110" s="80">
        <f t="shared" si="182"/>
        <v>0</v>
      </c>
      <c r="GM110" s="80">
        <f t="shared" si="182"/>
        <v>0</v>
      </c>
      <c r="GN110" s="80">
        <f t="shared" si="182"/>
        <v>0</v>
      </c>
      <c r="GO110" s="80">
        <f t="shared" si="182"/>
        <v>0</v>
      </c>
      <c r="GP110" s="80">
        <f t="shared" si="182"/>
        <v>0</v>
      </c>
      <c r="GQ110" s="80">
        <f t="shared" si="182"/>
        <v>0</v>
      </c>
      <c r="GR110" s="80">
        <f t="shared" si="182"/>
        <v>0</v>
      </c>
      <c r="GS110" s="80">
        <f t="shared" si="182"/>
        <v>0</v>
      </c>
      <c r="GT110" s="80">
        <f t="shared" si="182"/>
        <v>0</v>
      </c>
      <c r="GU110" s="80">
        <f t="shared" si="182"/>
        <v>0</v>
      </c>
      <c r="GV110" s="80">
        <f t="shared" si="187"/>
        <v>0</v>
      </c>
      <c r="GW110" s="80">
        <f t="shared" si="187"/>
        <v>0</v>
      </c>
      <c r="GX110" s="80">
        <f t="shared" si="187"/>
        <v>0</v>
      </c>
      <c r="GY110" s="80">
        <f t="shared" si="187"/>
        <v>0</v>
      </c>
      <c r="GZ110" s="80">
        <f t="shared" si="187"/>
        <v>0</v>
      </c>
      <c r="HA110" s="80">
        <f t="shared" si="187"/>
        <v>0</v>
      </c>
      <c r="HB110" s="80">
        <f t="shared" si="187"/>
        <v>0</v>
      </c>
      <c r="HC110" s="80">
        <f t="shared" si="187"/>
        <v>0</v>
      </c>
      <c r="HD110" s="80">
        <f t="shared" si="187"/>
        <v>0</v>
      </c>
      <c r="HE110" s="80">
        <f t="shared" si="187"/>
        <v>0</v>
      </c>
      <c r="HF110" s="80">
        <f t="shared" si="187"/>
        <v>0</v>
      </c>
      <c r="HG110" s="80">
        <f t="shared" si="187"/>
        <v>0</v>
      </c>
      <c r="HH110" s="80">
        <f t="shared" si="187"/>
        <v>0</v>
      </c>
      <c r="HI110" s="80">
        <f t="shared" si="187"/>
        <v>0</v>
      </c>
      <c r="HJ110" s="80">
        <f t="shared" si="187"/>
        <v>0</v>
      </c>
      <c r="HK110" s="80">
        <f t="shared" si="187"/>
        <v>0</v>
      </c>
      <c r="HL110" s="80">
        <f t="shared" si="175"/>
        <v>0</v>
      </c>
      <c r="HM110" s="80">
        <f t="shared" si="186"/>
        <v>0</v>
      </c>
      <c r="HN110" s="80">
        <f t="shared" si="186"/>
        <v>0</v>
      </c>
      <c r="HO110" s="80">
        <f t="shared" si="186"/>
        <v>0</v>
      </c>
      <c r="HP110" s="80">
        <f t="shared" si="186"/>
        <v>0</v>
      </c>
      <c r="HQ110" s="80">
        <f t="shared" si="186"/>
        <v>0</v>
      </c>
      <c r="HR110" s="80">
        <f t="shared" si="186"/>
        <v>0</v>
      </c>
      <c r="HS110" s="80">
        <f t="shared" si="186"/>
        <v>0</v>
      </c>
      <c r="HT110" s="80">
        <f t="shared" si="186"/>
        <v>0</v>
      </c>
      <c r="HU110" s="80">
        <f t="shared" si="186"/>
        <v>0</v>
      </c>
      <c r="HV110" s="80">
        <f t="shared" si="186"/>
        <v>0</v>
      </c>
      <c r="HW110" s="80">
        <f t="shared" si="186"/>
        <v>0</v>
      </c>
      <c r="HX110" s="80">
        <f t="shared" si="186"/>
        <v>0</v>
      </c>
      <c r="HY110" s="80">
        <f t="shared" si="186"/>
        <v>0</v>
      </c>
      <c r="HZ110" s="80">
        <f t="shared" si="186"/>
        <v>0</v>
      </c>
      <c r="IA110" s="80">
        <f t="shared" si="186"/>
        <v>0</v>
      </c>
      <c r="IB110" s="80">
        <f t="shared" si="186"/>
        <v>0</v>
      </c>
      <c r="IC110" s="80">
        <f t="shared" si="188"/>
        <v>0</v>
      </c>
      <c r="ID110" s="80">
        <f t="shared" si="188"/>
        <v>0</v>
      </c>
      <c r="IE110" s="80">
        <f t="shared" si="188"/>
        <v>0</v>
      </c>
      <c r="IF110" s="80">
        <f t="shared" si="188"/>
        <v>0</v>
      </c>
      <c r="IG110" s="80">
        <f t="shared" si="188"/>
        <v>0</v>
      </c>
      <c r="IH110" s="80">
        <f t="shared" si="188"/>
        <v>0</v>
      </c>
      <c r="II110" s="80">
        <f t="shared" si="188"/>
        <v>0</v>
      </c>
      <c r="IJ110" s="80">
        <f t="shared" si="188"/>
        <v>0</v>
      </c>
      <c r="IK110" s="80">
        <f t="shared" si="188"/>
        <v>0</v>
      </c>
      <c r="IL110" s="80">
        <f t="shared" si="188"/>
        <v>0</v>
      </c>
      <c r="IM110" s="80">
        <f t="shared" si="188"/>
        <v>0</v>
      </c>
      <c r="IN110" s="80">
        <f t="shared" si="188"/>
        <v>0</v>
      </c>
      <c r="IO110" s="80">
        <f t="shared" si="188"/>
        <v>0</v>
      </c>
      <c r="IP110" s="80">
        <f t="shared" si="188"/>
        <v>0</v>
      </c>
      <c r="IQ110" s="80">
        <f t="shared" si="188"/>
        <v>0</v>
      </c>
      <c r="IR110" s="80">
        <f t="shared" si="188"/>
        <v>0</v>
      </c>
      <c r="IS110" s="80">
        <f t="shared" si="189"/>
        <v>0</v>
      </c>
      <c r="IT110" s="80">
        <f t="shared" si="189"/>
        <v>0</v>
      </c>
      <c r="IU110" s="80">
        <f t="shared" si="189"/>
        <v>0</v>
      </c>
      <c r="IV110" s="80">
        <f t="shared" si="189"/>
        <v>0</v>
      </c>
      <c r="IW110" s="80">
        <f t="shared" si="189"/>
        <v>0</v>
      </c>
      <c r="IX110" s="80">
        <f t="shared" si="189"/>
        <v>0</v>
      </c>
      <c r="IY110" s="80">
        <f t="shared" si="189"/>
        <v>0</v>
      </c>
      <c r="IZ110" s="80">
        <f t="shared" si="189"/>
        <v>0</v>
      </c>
      <c r="JA110" s="80">
        <f t="shared" si="189"/>
        <v>0</v>
      </c>
      <c r="JB110" s="80">
        <f t="shared" si="189"/>
        <v>0</v>
      </c>
      <c r="JC110" s="80">
        <f t="shared" si="189"/>
        <v>0</v>
      </c>
      <c r="JD110" s="80">
        <f t="shared" si="189"/>
        <v>0</v>
      </c>
      <c r="JE110" s="80">
        <f t="shared" si="189"/>
        <v>0</v>
      </c>
      <c r="JF110" s="80">
        <f t="shared" si="189"/>
        <v>0</v>
      </c>
      <c r="JG110" s="80">
        <f t="shared" si="189"/>
        <v>0</v>
      </c>
      <c r="JH110" s="80">
        <f t="shared" si="189"/>
        <v>0</v>
      </c>
      <c r="JI110" s="80">
        <f t="shared" si="189"/>
        <v>0</v>
      </c>
    </row>
    <row r="111" spans="5:269" x14ac:dyDescent="0.25">
      <c r="E111">
        <f t="shared" si="134"/>
        <v>107</v>
      </c>
      <c r="F111">
        <f t="shared" si="124"/>
        <v>0</v>
      </c>
      <c r="G111">
        <f t="shared" si="135"/>
        <v>156</v>
      </c>
      <c r="H111" s="86">
        <f t="shared" si="125"/>
        <v>1</v>
      </c>
      <c r="I111" s="80">
        <f t="shared" si="126"/>
        <v>0</v>
      </c>
      <c r="J111" s="80">
        <f t="shared" si="140"/>
        <v>0</v>
      </c>
      <c r="K111">
        <f t="shared" si="127"/>
        <v>111</v>
      </c>
      <c r="L111">
        <f t="shared" si="128"/>
        <v>255</v>
      </c>
      <c r="M111">
        <f t="shared" si="136"/>
        <v>49004</v>
      </c>
      <c r="O111" s="80">
        <f t="shared" si="176"/>
        <v>0</v>
      </c>
      <c r="P111" s="80">
        <f t="shared" si="176"/>
        <v>0</v>
      </c>
      <c r="Q111" s="80">
        <f t="shared" si="176"/>
        <v>0</v>
      </c>
      <c r="R111" s="80">
        <f t="shared" si="176"/>
        <v>0</v>
      </c>
      <c r="S111" s="80">
        <f t="shared" si="176"/>
        <v>0</v>
      </c>
      <c r="T111" s="80">
        <f t="shared" si="176"/>
        <v>0</v>
      </c>
      <c r="U111" s="80">
        <f t="shared" si="176"/>
        <v>0</v>
      </c>
      <c r="V111" s="80">
        <f t="shared" si="176"/>
        <v>0</v>
      </c>
      <c r="W111" s="80">
        <f t="shared" si="176"/>
        <v>0</v>
      </c>
      <c r="X111" s="80">
        <f t="shared" si="176"/>
        <v>0</v>
      </c>
      <c r="Y111" s="80">
        <f t="shared" si="176"/>
        <v>0</v>
      </c>
      <c r="Z111" s="80">
        <f t="shared" si="176"/>
        <v>0</v>
      </c>
      <c r="AA111" s="80">
        <f t="shared" si="176"/>
        <v>0</v>
      </c>
      <c r="AB111" s="80">
        <f t="shared" si="176"/>
        <v>0</v>
      </c>
      <c r="AC111" s="80">
        <f t="shared" si="176"/>
        <v>0</v>
      </c>
      <c r="AD111" s="80">
        <f t="shared" si="176"/>
        <v>0</v>
      </c>
      <c r="AE111" s="80">
        <f t="shared" ref="AE111:AT112" si="191">IF(AE$4&lt;$E111,0,IF(AE$4&lt;$K111,$I111/$C$10,IF(AE$4&lt;$L111,$J111,0)))</f>
        <v>0</v>
      </c>
      <c r="AF111" s="80">
        <f t="shared" si="191"/>
        <v>0</v>
      </c>
      <c r="AG111" s="80">
        <f t="shared" si="191"/>
        <v>0</v>
      </c>
      <c r="AH111" s="80">
        <f t="shared" si="191"/>
        <v>0</v>
      </c>
      <c r="AI111" s="80">
        <f t="shared" si="191"/>
        <v>0</v>
      </c>
      <c r="AJ111" s="80">
        <f t="shared" si="191"/>
        <v>0</v>
      </c>
      <c r="AK111" s="80">
        <f t="shared" si="191"/>
        <v>0</v>
      </c>
      <c r="AL111" s="80">
        <f t="shared" si="191"/>
        <v>0</v>
      </c>
      <c r="AM111" s="80">
        <f t="shared" si="191"/>
        <v>0</v>
      </c>
      <c r="AN111" s="80">
        <f t="shared" si="191"/>
        <v>0</v>
      </c>
      <c r="AO111" s="80">
        <f t="shared" si="191"/>
        <v>0</v>
      </c>
      <c r="AP111" s="80">
        <f t="shared" si="191"/>
        <v>0</v>
      </c>
      <c r="AQ111" s="80">
        <f t="shared" si="191"/>
        <v>0</v>
      </c>
      <c r="AR111" s="80">
        <f t="shared" si="191"/>
        <v>0</v>
      </c>
      <c r="AS111" s="80">
        <f t="shared" si="191"/>
        <v>0</v>
      </c>
      <c r="AT111" s="80">
        <f t="shared" si="191"/>
        <v>0</v>
      </c>
      <c r="AU111" s="80">
        <f t="shared" si="183"/>
        <v>0</v>
      </c>
      <c r="AV111" s="80">
        <f t="shared" si="183"/>
        <v>0</v>
      </c>
      <c r="AW111" s="80">
        <f t="shared" si="183"/>
        <v>0</v>
      </c>
      <c r="AX111" s="80">
        <f t="shared" si="183"/>
        <v>0</v>
      </c>
      <c r="AY111" s="80">
        <f t="shared" si="183"/>
        <v>0</v>
      </c>
      <c r="AZ111" s="80">
        <f t="shared" si="183"/>
        <v>0</v>
      </c>
      <c r="BA111" s="80">
        <f t="shared" si="183"/>
        <v>0</v>
      </c>
      <c r="BB111" s="80">
        <f t="shared" si="183"/>
        <v>0</v>
      </c>
      <c r="BC111" s="80">
        <f t="shared" si="183"/>
        <v>0</v>
      </c>
      <c r="BD111" s="80">
        <f t="shared" si="183"/>
        <v>0</v>
      </c>
      <c r="BE111" s="80">
        <f t="shared" si="183"/>
        <v>0</v>
      </c>
      <c r="BF111" s="80">
        <f t="shared" si="183"/>
        <v>0</v>
      </c>
      <c r="BG111" s="80">
        <f t="shared" si="183"/>
        <v>0</v>
      </c>
      <c r="BH111" s="80">
        <f t="shared" si="183"/>
        <v>0</v>
      </c>
      <c r="BI111" s="80">
        <f t="shared" si="183"/>
        <v>0</v>
      </c>
      <c r="BJ111" s="80">
        <f t="shared" si="183"/>
        <v>0</v>
      </c>
      <c r="BK111" s="80">
        <f t="shared" si="184"/>
        <v>0</v>
      </c>
      <c r="BL111" s="80">
        <f t="shared" si="184"/>
        <v>0</v>
      </c>
      <c r="BM111" s="80">
        <f t="shared" si="184"/>
        <v>0</v>
      </c>
      <c r="BN111" s="80">
        <f t="shared" si="184"/>
        <v>0</v>
      </c>
      <c r="BO111" s="80">
        <f t="shared" si="184"/>
        <v>0</v>
      </c>
      <c r="BP111" s="80">
        <f t="shared" si="184"/>
        <v>0</v>
      </c>
      <c r="BQ111" s="80">
        <f t="shared" si="184"/>
        <v>0</v>
      </c>
      <c r="BR111" s="80">
        <f t="shared" si="184"/>
        <v>0</v>
      </c>
      <c r="BS111" s="80">
        <f t="shared" si="184"/>
        <v>0</v>
      </c>
      <c r="BT111" s="80">
        <f t="shared" si="184"/>
        <v>0</v>
      </c>
      <c r="BU111" s="80">
        <f t="shared" si="184"/>
        <v>0</v>
      </c>
      <c r="BV111" s="80">
        <f t="shared" si="184"/>
        <v>0</v>
      </c>
      <c r="BW111" s="80">
        <f t="shared" si="184"/>
        <v>0</v>
      </c>
      <c r="BX111" s="80">
        <f t="shared" si="184"/>
        <v>0</v>
      </c>
      <c r="BY111" s="80">
        <f t="shared" si="184"/>
        <v>0</v>
      </c>
      <c r="BZ111" s="80">
        <f t="shared" si="184"/>
        <v>0</v>
      </c>
      <c r="CA111" s="80">
        <f t="shared" si="185"/>
        <v>0</v>
      </c>
      <c r="CB111" s="80">
        <f t="shared" si="185"/>
        <v>0</v>
      </c>
      <c r="CC111" s="80">
        <f t="shared" si="185"/>
        <v>0</v>
      </c>
      <c r="CD111" s="80">
        <f t="shared" si="185"/>
        <v>0</v>
      </c>
      <c r="CE111" s="80">
        <f t="shared" si="185"/>
        <v>0</v>
      </c>
      <c r="CF111" s="80">
        <f t="shared" si="185"/>
        <v>0</v>
      </c>
      <c r="CG111" s="80">
        <f t="shared" si="185"/>
        <v>0</v>
      </c>
      <c r="CH111" s="80">
        <f t="shared" si="185"/>
        <v>0</v>
      </c>
      <c r="CI111" s="80">
        <f t="shared" si="185"/>
        <v>0</v>
      </c>
      <c r="CJ111" s="80">
        <f t="shared" si="185"/>
        <v>0</v>
      </c>
      <c r="CK111" s="80">
        <f t="shared" si="185"/>
        <v>0</v>
      </c>
      <c r="CL111" s="80">
        <f t="shared" si="185"/>
        <v>0</v>
      </c>
      <c r="CM111" s="80">
        <f t="shared" si="185"/>
        <v>0</v>
      </c>
      <c r="CN111" s="80">
        <f t="shared" si="185"/>
        <v>0</v>
      </c>
      <c r="CO111" s="80">
        <f t="shared" si="185"/>
        <v>0</v>
      </c>
      <c r="CP111" s="80">
        <f t="shared" si="185"/>
        <v>0</v>
      </c>
      <c r="CQ111" s="80">
        <f t="shared" si="171"/>
        <v>0</v>
      </c>
      <c r="CR111" s="80">
        <f t="shared" si="171"/>
        <v>0</v>
      </c>
      <c r="CS111" s="80">
        <f t="shared" si="171"/>
        <v>0</v>
      </c>
      <c r="CT111" s="80">
        <f t="shared" si="171"/>
        <v>0</v>
      </c>
      <c r="CU111" s="80">
        <f t="shared" si="171"/>
        <v>0</v>
      </c>
      <c r="CV111" s="80">
        <f t="shared" si="171"/>
        <v>0</v>
      </c>
      <c r="CW111" s="80">
        <f t="shared" si="171"/>
        <v>0</v>
      </c>
      <c r="CX111" s="80">
        <f t="shared" si="171"/>
        <v>0</v>
      </c>
      <c r="CY111" s="80">
        <f t="shared" si="171"/>
        <v>0</v>
      </c>
      <c r="CZ111" s="80">
        <f t="shared" si="171"/>
        <v>0</v>
      </c>
      <c r="DA111" s="80">
        <f t="shared" si="171"/>
        <v>0</v>
      </c>
      <c r="DB111" s="80">
        <f t="shared" si="171"/>
        <v>0</v>
      </c>
      <c r="DC111" s="80">
        <f t="shared" si="171"/>
        <v>0</v>
      </c>
      <c r="DD111" s="80">
        <f t="shared" si="171"/>
        <v>0</v>
      </c>
      <c r="DE111" s="80">
        <f t="shared" si="171"/>
        <v>0</v>
      </c>
      <c r="DF111" s="80">
        <f t="shared" si="180"/>
        <v>0</v>
      </c>
      <c r="DG111" s="80">
        <f t="shared" si="180"/>
        <v>0</v>
      </c>
      <c r="DH111" s="80">
        <f t="shared" si="180"/>
        <v>0</v>
      </c>
      <c r="DI111" s="80">
        <f t="shared" si="180"/>
        <v>0</v>
      </c>
      <c r="DJ111" s="80">
        <f t="shared" si="180"/>
        <v>0</v>
      </c>
      <c r="DK111" s="80">
        <f t="shared" si="180"/>
        <v>0</v>
      </c>
      <c r="DL111" s="80">
        <f t="shared" si="180"/>
        <v>0</v>
      </c>
      <c r="DM111" s="80">
        <f t="shared" si="180"/>
        <v>0</v>
      </c>
      <c r="DN111" s="80">
        <f t="shared" si="180"/>
        <v>0</v>
      </c>
      <c r="DO111" s="80">
        <f t="shared" si="180"/>
        <v>0</v>
      </c>
      <c r="DP111" s="80">
        <f t="shared" si="180"/>
        <v>0</v>
      </c>
      <c r="DQ111" s="80">
        <f t="shared" si="180"/>
        <v>0</v>
      </c>
      <c r="DR111" s="80">
        <f t="shared" si="180"/>
        <v>0</v>
      </c>
      <c r="DS111" s="80">
        <f t="shared" si="180"/>
        <v>0</v>
      </c>
      <c r="DT111" s="80">
        <f t="shared" si="180"/>
        <v>0</v>
      </c>
      <c r="DU111" s="80">
        <f t="shared" si="180"/>
        <v>0</v>
      </c>
      <c r="DV111" s="80">
        <f t="shared" si="181"/>
        <v>0</v>
      </c>
      <c r="DW111" s="80">
        <f t="shared" si="181"/>
        <v>0</v>
      </c>
      <c r="DX111" s="80">
        <f t="shared" si="181"/>
        <v>0</v>
      </c>
      <c r="DY111" s="80">
        <f t="shared" si="181"/>
        <v>0</v>
      </c>
      <c r="DZ111" s="80">
        <f t="shared" si="181"/>
        <v>0</v>
      </c>
      <c r="EA111" s="80">
        <f t="shared" si="181"/>
        <v>0</v>
      </c>
      <c r="EB111" s="80">
        <f t="shared" si="181"/>
        <v>0</v>
      </c>
      <c r="EC111" s="80">
        <f t="shared" si="181"/>
        <v>0</v>
      </c>
      <c r="ED111" s="80">
        <f t="shared" si="181"/>
        <v>0</v>
      </c>
      <c r="EE111" s="80">
        <f t="shared" si="181"/>
        <v>0</v>
      </c>
      <c r="EF111" s="80">
        <f t="shared" si="181"/>
        <v>0</v>
      </c>
      <c r="EG111" s="80">
        <f t="shared" si="181"/>
        <v>0</v>
      </c>
      <c r="EH111" s="80">
        <f t="shared" si="181"/>
        <v>0</v>
      </c>
      <c r="EI111" s="80">
        <f t="shared" si="181"/>
        <v>0</v>
      </c>
      <c r="EJ111" s="80">
        <f t="shared" si="181"/>
        <v>0</v>
      </c>
      <c r="EK111" s="80">
        <f t="shared" si="181"/>
        <v>0</v>
      </c>
      <c r="EL111" s="80">
        <f t="shared" si="173"/>
        <v>0</v>
      </c>
      <c r="EM111" s="80">
        <f t="shared" si="173"/>
        <v>0</v>
      </c>
      <c r="EN111" s="80">
        <f t="shared" si="173"/>
        <v>0</v>
      </c>
      <c r="EO111" s="80">
        <f t="shared" si="173"/>
        <v>0</v>
      </c>
      <c r="EP111" s="80">
        <f t="shared" si="173"/>
        <v>0</v>
      </c>
      <c r="EQ111" s="80">
        <f t="shared" si="173"/>
        <v>0</v>
      </c>
      <c r="ER111" s="80">
        <f t="shared" si="173"/>
        <v>0</v>
      </c>
      <c r="ES111" s="80">
        <f t="shared" si="173"/>
        <v>0</v>
      </c>
      <c r="ET111" s="80">
        <f t="shared" si="173"/>
        <v>0</v>
      </c>
      <c r="EU111" s="80">
        <f t="shared" si="173"/>
        <v>0</v>
      </c>
      <c r="EV111" s="80">
        <f t="shared" si="173"/>
        <v>0</v>
      </c>
      <c r="EW111" s="80">
        <f t="shared" si="173"/>
        <v>0</v>
      </c>
      <c r="EX111" s="80">
        <f t="shared" si="173"/>
        <v>0</v>
      </c>
      <c r="EY111" s="80">
        <f t="shared" si="173"/>
        <v>0</v>
      </c>
      <c r="EZ111" s="80">
        <f t="shared" si="169"/>
        <v>0</v>
      </c>
      <c r="FA111" s="80">
        <f t="shared" si="169"/>
        <v>0</v>
      </c>
      <c r="FB111" s="80">
        <f t="shared" si="169"/>
        <v>0</v>
      </c>
      <c r="FC111" s="80">
        <f t="shared" si="169"/>
        <v>0</v>
      </c>
      <c r="FD111" s="80">
        <f t="shared" si="169"/>
        <v>0</v>
      </c>
      <c r="FE111" s="80">
        <f t="shared" si="169"/>
        <v>0</v>
      </c>
      <c r="FF111" s="80">
        <f t="shared" si="169"/>
        <v>0</v>
      </c>
      <c r="FG111" s="80">
        <f t="shared" si="169"/>
        <v>0</v>
      </c>
      <c r="FH111" s="80">
        <f t="shared" si="169"/>
        <v>0</v>
      </c>
      <c r="FI111" s="80">
        <f t="shared" si="169"/>
        <v>0</v>
      </c>
      <c r="FJ111" s="80">
        <f t="shared" si="169"/>
        <v>0</v>
      </c>
      <c r="FK111" s="80">
        <f t="shared" si="169"/>
        <v>0</v>
      </c>
      <c r="FL111" s="80">
        <f t="shared" si="169"/>
        <v>0</v>
      </c>
      <c r="FM111" s="80">
        <f t="shared" si="169"/>
        <v>0</v>
      </c>
      <c r="FN111" s="80">
        <f t="shared" si="169"/>
        <v>0</v>
      </c>
      <c r="FO111" s="80">
        <f t="shared" si="169"/>
        <v>0</v>
      </c>
      <c r="FP111" s="80">
        <f t="shared" si="174"/>
        <v>0</v>
      </c>
      <c r="FQ111" s="80">
        <f t="shared" si="174"/>
        <v>0</v>
      </c>
      <c r="FR111" s="80">
        <f t="shared" si="174"/>
        <v>0</v>
      </c>
      <c r="FS111" s="80">
        <f t="shared" si="174"/>
        <v>0</v>
      </c>
      <c r="FT111" s="80">
        <f t="shared" si="174"/>
        <v>0</v>
      </c>
      <c r="FU111" s="80">
        <f t="shared" si="174"/>
        <v>0</v>
      </c>
      <c r="FV111" s="80">
        <f t="shared" si="174"/>
        <v>0</v>
      </c>
      <c r="FW111" s="80">
        <f t="shared" si="174"/>
        <v>0</v>
      </c>
      <c r="FX111" s="80">
        <f t="shared" si="174"/>
        <v>0</v>
      </c>
      <c r="FY111" s="80">
        <f t="shared" si="174"/>
        <v>0</v>
      </c>
      <c r="FZ111" s="80">
        <f t="shared" si="174"/>
        <v>0</v>
      </c>
      <c r="GA111" s="80">
        <f t="shared" si="174"/>
        <v>0</v>
      </c>
      <c r="GB111" s="80">
        <f t="shared" si="174"/>
        <v>0</v>
      </c>
      <c r="GC111" s="80">
        <f t="shared" si="174"/>
        <v>0</v>
      </c>
      <c r="GD111" s="80">
        <f t="shared" si="174"/>
        <v>0</v>
      </c>
      <c r="GE111" s="80">
        <f t="shared" si="174"/>
        <v>0</v>
      </c>
      <c r="GF111" s="80">
        <f t="shared" si="182"/>
        <v>0</v>
      </c>
      <c r="GG111" s="80">
        <f t="shared" si="182"/>
        <v>0</v>
      </c>
      <c r="GH111" s="80">
        <f t="shared" si="182"/>
        <v>0</v>
      </c>
      <c r="GI111" s="80">
        <f t="shared" si="182"/>
        <v>0</v>
      </c>
      <c r="GJ111" s="80">
        <f t="shared" si="182"/>
        <v>0</v>
      </c>
      <c r="GK111" s="80">
        <f t="shared" si="182"/>
        <v>0</v>
      </c>
      <c r="GL111" s="80">
        <f t="shared" si="182"/>
        <v>0</v>
      </c>
      <c r="GM111" s="80">
        <f t="shared" si="182"/>
        <v>0</v>
      </c>
      <c r="GN111" s="80">
        <f t="shared" si="182"/>
        <v>0</v>
      </c>
      <c r="GO111" s="80">
        <f t="shared" si="182"/>
        <v>0</v>
      </c>
      <c r="GP111" s="80">
        <f t="shared" si="182"/>
        <v>0</v>
      </c>
      <c r="GQ111" s="80">
        <f t="shared" si="182"/>
        <v>0</v>
      </c>
      <c r="GR111" s="80">
        <f t="shared" si="182"/>
        <v>0</v>
      </c>
      <c r="GS111" s="80">
        <f t="shared" si="182"/>
        <v>0</v>
      </c>
      <c r="GT111" s="80">
        <f t="shared" si="182"/>
        <v>0</v>
      </c>
      <c r="GU111" s="80">
        <f t="shared" si="182"/>
        <v>0</v>
      </c>
      <c r="GV111" s="80">
        <f t="shared" si="187"/>
        <v>0</v>
      </c>
      <c r="GW111" s="80">
        <f t="shared" si="187"/>
        <v>0</v>
      </c>
      <c r="GX111" s="80">
        <f t="shared" si="187"/>
        <v>0</v>
      </c>
      <c r="GY111" s="80">
        <f t="shared" si="187"/>
        <v>0</v>
      </c>
      <c r="GZ111" s="80">
        <f t="shared" si="187"/>
        <v>0</v>
      </c>
      <c r="HA111" s="80">
        <f t="shared" si="187"/>
        <v>0</v>
      </c>
      <c r="HB111" s="80">
        <f t="shared" si="187"/>
        <v>0</v>
      </c>
      <c r="HC111" s="80">
        <f t="shared" si="187"/>
        <v>0</v>
      </c>
      <c r="HD111" s="80">
        <f t="shared" si="187"/>
        <v>0</v>
      </c>
      <c r="HE111" s="80">
        <f t="shared" si="187"/>
        <v>0</v>
      </c>
      <c r="HF111" s="80">
        <f t="shared" si="187"/>
        <v>0</v>
      </c>
      <c r="HG111" s="80">
        <f t="shared" si="187"/>
        <v>0</v>
      </c>
      <c r="HH111" s="80">
        <f t="shared" si="187"/>
        <v>0</v>
      </c>
      <c r="HI111" s="80">
        <f t="shared" si="187"/>
        <v>0</v>
      </c>
      <c r="HJ111" s="80">
        <f t="shared" si="187"/>
        <v>0</v>
      </c>
      <c r="HK111" s="80">
        <f t="shared" si="187"/>
        <v>0</v>
      </c>
      <c r="HL111" s="80">
        <f t="shared" si="175"/>
        <v>0</v>
      </c>
      <c r="HM111" s="80">
        <f t="shared" si="186"/>
        <v>0</v>
      </c>
      <c r="HN111" s="80">
        <f t="shared" si="186"/>
        <v>0</v>
      </c>
      <c r="HO111" s="80">
        <f t="shared" si="186"/>
        <v>0</v>
      </c>
      <c r="HP111" s="80">
        <f t="shared" si="186"/>
        <v>0</v>
      </c>
      <c r="HQ111" s="80">
        <f t="shared" si="186"/>
        <v>0</v>
      </c>
      <c r="HR111" s="80">
        <f t="shared" si="186"/>
        <v>0</v>
      </c>
      <c r="HS111" s="80">
        <f t="shared" si="186"/>
        <v>0</v>
      </c>
      <c r="HT111" s="80">
        <f t="shared" si="186"/>
        <v>0</v>
      </c>
      <c r="HU111" s="80">
        <f t="shared" si="186"/>
        <v>0</v>
      </c>
      <c r="HV111" s="80">
        <f t="shared" si="186"/>
        <v>0</v>
      </c>
      <c r="HW111" s="80">
        <f t="shared" si="186"/>
        <v>0</v>
      </c>
      <c r="HX111" s="80">
        <f t="shared" si="186"/>
        <v>0</v>
      </c>
      <c r="HY111" s="80">
        <f t="shared" si="186"/>
        <v>0</v>
      </c>
      <c r="HZ111" s="80">
        <f t="shared" si="186"/>
        <v>0</v>
      </c>
      <c r="IA111" s="80">
        <f t="shared" si="186"/>
        <v>0</v>
      </c>
      <c r="IB111" s="80">
        <f t="shared" si="186"/>
        <v>0</v>
      </c>
      <c r="IC111" s="80">
        <f t="shared" si="188"/>
        <v>0</v>
      </c>
      <c r="ID111" s="80">
        <f t="shared" si="188"/>
        <v>0</v>
      </c>
      <c r="IE111" s="80">
        <f t="shared" si="188"/>
        <v>0</v>
      </c>
      <c r="IF111" s="80">
        <f t="shared" si="188"/>
        <v>0</v>
      </c>
      <c r="IG111" s="80">
        <f t="shared" si="188"/>
        <v>0</v>
      </c>
      <c r="IH111" s="80">
        <f t="shared" si="188"/>
        <v>0</v>
      </c>
      <c r="II111" s="80">
        <f t="shared" si="188"/>
        <v>0</v>
      </c>
      <c r="IJ111" s="80">
        <f t="shared" si="188"/>
        <v>0</v>
      </c>
      <c r="IK111" s="80">
        <f t="shared" si="188"/>
        <v>0</v>
      </c>
      <c r="IL111" s="80">
        <f t="shared" si="188"/>
        <v>0</v>
      </c>
      <c r="IM111" s="80">
        <f t="shared" si="188"/>
        <v>0</v>
      </c>
      <c r="IN111" s="80">
        <f t="shared" si="188"/>
        <v>0</v>
      </c>
      <c r="IO111" s="80">
        <f t="shared" si="188"/>
        <v>0</v>
      </c>
      <c r="IP111" s="80">
        <f t="shared" si="188"/>
        <v>0</v>
      </c>
      <c r="IQ111" s="80">
        <f t="shared" si="188"/>
        <v>0</v>
      </c>
      <c r="IR111" s="80">
        <f t="shared" si="188"/>
        <v>0</v>
      </c>
      <c r="IS111" s="80">
        <f t="shared" si="189"/>
        <v>0</v>
      </c>
      <c r="IT111" s="80">
        <f t="shared" si="189"/>
        <v>0</v>
      </c>
      <c r="IU111" s="80">
        <f t="shared" si="189"/>
        <v>0</v>
      </c>
      <c r="IV111" s="80">
        <f t="shared" si="189"/>
        <v>0</v>
      </c>
      <c r="IW111" s="80">
        <f t="shared" si="189"/>
        <v>0</v>
      </c>
      <c r="IX111" s="80">
        <f t="shared" si="189"/>
        <v>0</v>
      </c>
      <c r="IY111" s="80">
        <f t="shared" si="189"/>
        <v>0</v>
      </c>
      <c r="IZ111" s="80">
        <f t="shared" si="189"/>
        <v>0</v>
      </c>
      <c r="JA111" s="80">
        <f t="shared" si="189"/>
        <v>0</v>
      </c>
      <c r="JB111" s="80">
        <f t="shared" si="189"/>
        <v>0</v>
      </c>
      <c r="JC111" s="80">
        <f t="shared" si="189"/>
        <v>0</v>
      </c>
      <c r="JD111" s="80">
        <f t="shared" si="189"/>
        <v>0</v>
      </c>
      <c r="JE111" s="80">
        <f t="shared" si="189"/>
        <v>0</v>
      </c>
      <c r="JF111" s="80">
        <f t="shared" si="189"/>
        <v>0</v>
      </c>
      <c r="JG111" s="80">
        <f t="shared" si="189"/>
        <v>0</v>
      </c>
      <c r="JH111" s="80">
        <f t="shared" si="189"/>
        <v>0</v>
      </c>
      <c r="JI111" s="80">
        <f t="shared" si="189"/>
        <v>0</v>
      </c>
    </row>
    <row r="112" spans="5:269" x14ac:dyDescent="0.25">
      <c r="E112">
        <f t="shared" si="134"/>
        <v>108</v>
      </c>
      <c r="F112">
        <f t="shared" si="124"/>
        <v>0</v>
      </c>
      <c r="G112">
        <f t="shared" si="135"/>
        <v>156</v>
      </c>
      <c r="H112" s="86">
        <f t="shared" si="125"/>
        <v>1</v>
      </c>
      <c r="I112" s="80">
        <f t="shared" si="126"/>
        <v>0</v>
      </c>
      <c r="J112" s="80">
        <f t="shared" si="140"/>
        <v>0</v>
      </c>
      <c r="K112">
        <f t="shared" si="127"/>
        <v>112</v>
      </c>
      <c r="L112">
        <f t="shared" si="128"/>
        <v>256</v>
      </c>
      <c r="M112">
        <f t="shared" si="136"/>
        <v>49035</v>
      </c>
      <c r="O112" s="80">
        <f t="shared" si="176"/>
        <v>0</v>
      </c>
      <c r="P112" s="80">
        <f t="shared" si="176"/>
        <v>0</v>
      </c>
      <c r="Q112" s="80">
        <f t="shared" si="176"/>
        <v>0</v>
      </c>
      <c r="R112" s="80">
        <f t="shared" si="176"/>
        <v>0</v>
      </c>
      <c r="S112" s="80">
        <f t="shared" si="176"/>
        <v>0</v>
      </c>
      <c r="T112" s="80">
        <f t="shared" si="176"/>
        <v>0</v>
      </c>
      <c r="U112" s="80">
        <f t="shared" si="176"/>
        <v>0</v>
      </c>
      <c r="V112" s="80">
        <f t="shared" si="176"/>
        <v>0</v>
      </c>
      <c r="W112" s="80">
        <f t="shared" si="176"/>
        <v>0</v>
      </c>
      <c r="X112" s="80">
        <f t="shared" si="176"/>
        <v>0</v>
      </c>
      <c r="Y112" s="80">
        <f t="shared" si="176"/>
        <v>0</v>
      </c>
      <c r="Z112" s="80">
        <f t="shared" si="176"/>
        <v>0</v>
      </c>
      <c r="AA112" s="80">
        <f t="shared" si="176"/>
        <v>0</v>
      </c>
      <c r="AB112" s="80">
        <f t="shared" si="176"/>
        <v>0</v>
      </c>
      <c r="AC112" s="80">
        <f t="shared" si="176"/>
        <v>0</v>
      </c>
      <c r="AD112" s="80">
        <f t="shared" si="176"/>
        <v>0</v>
      </c>
      <c r="AE112" s="80">
        <f t="shared" si="191"/>
        <v>0</v>
      </c>
      <c r="AF112" s="80">
        <f t="shared" si="191"/>
        <v>0</v>
      </c>
      <c r="AG112" s="80">
        <f t="shared" si="191"/>
        <v>0</v>
      </c>
      <c r="AH112" s="80">
        <f t="shared" si="191"/>
        <v>0</v>
      </c>
      <c r="AI112" s="80">
        <f t="shared" si="191"/>
        <v>0</v>
      </c>
      <c r="AJ112" s="80">
        <f t="shared" si="191"/>
        <v>0</v>
      </c>
      <c r="AK112" s="80">
        <f t="shared" si="191"/>
        <v>0</v>
      </c>
      <c r="AL112" s="80">
        <f t="shared" si="191"/>
        <v>0</v>
      </c>
      <c r="AM112" s="80">
        <f t="shared" si="191"/>
        <v>0</v>
      </c>
      <c r="AN112" s="80">
        <f t="shared" si="191"/>
        <v>0</v>
      </c>
      <c r="AO112" s="80">
        <f t="shared" si="191"/>
        <v>0</v>
      </c>
      <c r="AP112" s="80">
        <f t="shared" si="191"/>
        <v>0</v>
      </c>
      <c r="AQ112" s="80">
        <f t="shared" si="191"/>
        <v>0</v>
      </c>
      <c r="AR112" s="80">
        <f t="shared" si="191"/>
        <v>0</v>
      </c>
      <c r="AS112" s="80">
        <f t="shared" si="191"/>
        <v>0</v>
      </c>
      <c r="AT112" s="80">
        <f t="shared" si="191"/>
        <v>0</v>
      </c>
      <c r="AU112" s="80">
        <f t="shared" si="183"/>
        <v>0</v>
      </c>
      <c r="AV112" s="80">
        <f t="shared" si="183"/>
        <v>0</v>
      </c>
      <c r="AW112" s="80">
        <f t="shared" si="183"/>
        <v>0</v>
      </c>
      <c r="AX112" s="80">
        <f t="shared" si="183"/>
        <v>0</v>
      </c>
      <c r="AY112" s="80">
        <f t="shared" si="183"/>
        <v>0</v>
      </c>
      <c r="AZ112" s="80">
        <f t="shared" si="183"/>
        <v>0</v>
      </c>
      <c r="BA112" s="80">
        <f t="shared" si="183"/>
        <v>0</v>
      </c>
      <c r="BB112" s="80">
        <f t="shared" si="183"/>
        <v>0</v>
      </c>
      <c r="BC112" s="80">
        <f t="shared" si="183"/>
        <v>0</v>
      </c>
      <c r="BD112" s="80">
        <f t="shared" si="183"/>
        <v>0</v>
      </c>
      <c r="BE112" s="80">
        <f t="shared" si="183"/>
        <v>0</v>
      </c>
      <c r="BF112" s="80">
        <f t="shared" si="183"/>
        <v>0</v>
      </c>
      <c r="BG112" s="80">
        <f t="shared" si="183"/>
        <v>0</v>
      </c>
      <c r="BH112" s="80">
        <f t="shared" si="183"/>
        <v>0</v>
      </c>
      <c r="BI112" s="80">
        <f t="shared" si="183"/>
        <v>0</v>
      </c>
      <c r="BJ112" s="80">
        <f t="shared" si="183"/>
        <v>0</v>
      </c>
      <c r="BK112" s="80">
        <f t="shared" si="184"/>
        <v>0</v>
      </c>
      <c r="BL112" s="80">
        <f t="shared" si="184"/>
        <v>0</v>
      </c>
      <c r="BM112" s="80">
        <f t="shared" si="184"/>
        <v>0</v>
      </c>
      <c r="BN112" s="80">
        <f t="shared" si="184"/>
        <v>0</v>
      </c>
      <c r="BO112" s="80">
        <f t="shared" si="184"/>
        <v>0</v>
      </c>
      <c r="BP112" s="80">
        <f t="shared" si="184"/>
        <v>0</v>
      </c>
      <c r="BQ112" s="80">
        <f t="shared" si="184"/>
        <v>0</v>
      </c>
      <c r="BR112" s="80">
        <f t="shared" si="184"/>
        <v>0</v>
      </c>
      <c r="BS112" s="80">
        <f t="shared" si="184"/>
        <v>0</v>
      </c>
      <c r="BT112" s="80">
        <f t="shared" si="184"/>
        <v>0</v>
      </c>
      <c r="BU112" s="80">
        <f t="shared" si="184"/>
        <v>0</v>
      </c>
      <c r="BV112" s="80">
        <f t="shared" si="184"/>
        <v>0</v>
      </c>
      <c r="BW112" s="80">
        <f t="shared" si="184"/>
        <v>0</v>
      </c>
      <c r="BX112" s="80">
        <f t="shared" si="184"/>
        <v>0</v>
      </c>
      <c r="BY112" s="80">
        <f t="shared" si="184"/>
        <v>0</v>
      </c>
      <c r="BZ112" s="80">
        <f t="shared" si="184"/>
        <v>0</v>
      </c>
      <c r="CA112" s="80">
        <f t="shared" si="185"/>
        <v>0</v>
      </c>
      <c r="CB112" s="80">
        <f t="shared" si="185"/>
        <v>0</v>
      </c>
      <c r="CC112" s="80">
        <f t="shared" si="185"/>
        <v>0</v>
      </c>
      <c r="CD112" s="80">
        <f t="shared" si="185"/>
        <v>0</v>
      </c>
      <c r="CE112" s="80">
        <f t="shared" si="185"/>
        <v>0</v>
      </c>
      <c r="CF112" s="80">
        <f t="shared" si="185"/>
        <v>0</v>
      </c>
      <c r="CG112" s="80">
        <f t="shared" si="185"/>
        <v>0</v>
      </c>
      <c r="CH112" s="80">
        <f t="shared" si="185"/>
        <v>0</v>
      </c>
      <c r="CI112" s="80">
        <f t="shared" si="185"/>
        <v>0</v>
      </c>
      <c r="CJ112" s="80">
        <f t="shared" si="185"/>
        <v>0</v>
      </c>
      <c r="CK112" s="80">
        <f t="shared" si="185"/>
        <v>0</v>
      </c>
      <c r="CL112" s="80">
        <f t="shared" si="185"/>
        <v>0</v>
      </c>
      <c r="CM112" s="80">
        <f t="shared" si="185"/>
        <v>0</v>
      </c>
      <c r="CN112" s="80">
        <f t="shared" si="185"/>
        <v>0</v>
      </c>
      <c r="CO112" s="80">
        <f t="shared" si="185"/>
        <v>0</v>
      </c>
      <c r="CP112" s="80">
        <f t="shared" si="185"/>
        <v>0</v>
      </c>
      <c r="CQ112" s="80">
        <f t="shared" si="171"/>
        <v>0</v>
      </c>
      <c r="CR112" s="80">
        <f t="shared" si="171"/>
        <v>0</v>
      </c>
      <c r="CS112" s="80">
        <f t="shared" si="171"/>
        <v>0</v>
      </c>
      <c r="CT112" s="80">
        <f t="shared" si="171"/>
        <v>0</v>
      </c>
      <c r="CU112" s="80">
        <f t="shared" si="171"/>
        <v>0</v>
      </c>
      <c r="CV112" s="80">
        <f t="shared" si="171"/>
        <v>0</v>
      </c>
      <c r="CW112" s="80">
        <f t="shared" si="171"/>
        <v>0</v>
      </c>
      <c r="CX112" s="80">
        <f t="shared" si="171"/>
        <v>0</v>
      </c>
      <c r="CY112" s="80">
        <f t="shared" si="171"/>
        <v>0</v>
      </c>
      <c r="CZ112" s="80">
        <f t="shared" si="171"/>
        <v>0</v>
      </c>
      <c r="DA112" s="80">
        <f t="shared" si="171"/>
        <v>0</v>
      </c>
      <c r="DB112" s="80">
        <f t="shared" si="171"/>
        <v>0</v>
      </c>
      <c r="DC112" s="80">
        <f t="shared" si="171"/>
        <v>0</v>
      </c>
      <c r="DD112" s="80">
        <f t="shared" si="171"/>
        <v>0</v>
      </c>
      <c r="DE112" s="80">
        <f t="shared" si="171"/>
        <v>0</v>
      </c>
      <c r="DF112" s="80">
        <f t="shared" si="180"/>
        <v>0</v>
      </c>
      <c r="DG112" s="80">
        <f t="shared" si="180"/>
        <v>0</v>
      </c>
      <c r="DH112" s="80">
        <f t="shared" si="180"/>
        <v>0</v>
      </c>
      <c r="DI112" s="80">
        <f t="shared" si="180"/>
        <v>0</v>
      </c>
      <c r="DJ112" s="80">
        <f t="shared" si="180"/>
        <v>0</v>
      </c>
      <c r="DK112" s="80">
        <f t="shared" si="180"/>
        <v>0</v>
      </c>
      <c r="DL112" s="80">
        <f t="shared" si="180"/>
        <v>0</v>
      </c>
      <c r="DM112" s="80">
        <f t="shared" si="180"/>
        <v>0</v>
      </c>
      <c r="DN112" s="80">
        <f t="shared" si="180"/>
        <v>0</v>
      </c>
      <c r="DO112" s="80">
        <f t="shared" si="180"/>
        <v>0</v>
      </c>
      <c r="DP112" s="80">
        <f t="shared" si="180"/>
        <v>0</v>
      </c>
      <c r="DQ112" s="80">
        <f t="shared" si="180"/>
        <v>0</v>
      </c>
      <c r="DR112" s="80">
        <f t="shared" si="180"/>
        <v>0</v>
      </c>
      <c r="DS112" s="80">
        <f t="shared" si="180"/>
        <v>0</v>
      </c>
      <c r="DT112" s="80">
        <f t="shared" si="180"/>
        <v>0</v>
      </c>
      <c r="DU112" s="80">
        <f t="shared" si="180"/>
        <v>0</v>
      </c>
      <c r="DV112" s="80">
        <f t="shared" si="181"/>
        <v>0</v>
      </c>
      <c r="DW112" s="80">
        <f t="shared" si="181"/>
        <v>0</v>
      </c>
      <c r="DX112" s="80">
        <f t="shared" si="181"/>
        <v>0</v>
      </c>
      <c r="DY112" s="80">
        <f t="shared" si="181"/>
        <v>0</v>
      </c>
      <c r="DZ112" s="80">
        <f t="shared" si="181"/>
        <v>0</v>
      </c>
      <c r="EA112" s="80">
        <f t="shared" si="181"/>
        <v>0</v>
      </c>
      <c r="EB112" s="80">
        <f t="shared" si="181"/>
        <v>0</v>
      </c>
      <c r="EC112" s="80">
        <f t="shared" si="181"/>
        <v>0</v>
      </c>
      <c r="ED112" s="80">
        <f t="shared" si="181"/>
        <v>0</v>
      </c>
      <c r="EE112" s="80">
        <f t="shared" si="181"/>
        <v>0</v>
      </c>
      <c r="EF112" s="80">
        <f t="shared" si="181"/>
        <v>0</v>
      </c>
      <c r="EG112" s="80">
        <f t="shared" si="181"/>
        <v>0</v>
      </c>
      <c r="EH112" s="80">
        <f t="shared" si="181"/>
        <v>0</v>
      </c>
      <c r="EI112" s="80">
        <f t="shared" si="181"/>
        <v>0</v>
      </c>
      <c r="EJ112" s="80">
        <f t="shared" si="181"/>
        <v>0</v>
      </c>
      <c r="EK112" s="80">
        <f t="shared" si="181"/>
        <v>0</v>
      </c>
      <c r="EL112" s="80">
        <f t="shared" si="173"/>
        <v>0</v>
      </c>
      <c r="EM112" s="80">
        <f t="shared" si="173"/>
        <v>0</v>
      </c>
      <c r="EN112" s="80">
        <f t="shared" si="173"/>
        <v>0</v>
      </c>
      <c r="EO112" s="80">
        <f t="shared" si="173"/>
        <v>0</v>
      </c>
      <c r="EP112" s="80">
        <f t="shared" si="173"/>
        <v>0</v>
      </c>
      <c r="EQ112" s="80">
        <f t="shared" si="173"/>
        <v>0</v>
      </c>
      <c r="ER112" s="80">
        <f t="shared" si="173"/>
        <v>0</v>
      </c>
      <c r="ES112" s="80">
        <f t="shared" si="173"/>
        <v>0</v>
      </c>
      <c r="ET112" s="80">
        <f t="shared" si="173"/>
        <v>0</v>
      </c>
      <c r="EU112" s="80">
        <f t="shared" si="173"/>
        <v>0</v>
      </c>
      <c r="EV112" s="80">
        <f t="shared" si="173"/>
        <v>0</v>
      </c>
      <c r="EW112" s="80">
        <f t="shared" si="173"/>
        <v>0</v>
      </c>
      <c r="EX112" s="80">
        <f t="shared" si="173"/>
        <v>0</v>
      </c>
      <c r="EY112" s="80">
        <f t="shared" si="173"/>
        <v>0</v>
      </c>
      <c r="EZ112" s="80">
        <f t="shared" si="169"/>
        <v>0</v>
      </c>
      <c r="FA112" s="80">
        <f t="shared" si="169"/>
        <v>0</v>
      </c>
      <c r="FB112" s="80">
        <f t="shared" si="169"/>
        <v>0</v>
      </c>
      <c r="FC112" s="80">
        <f t="shared" si="169"/>
        <v>0</v>
      </c>
      <c r="FD112" s="80">
        <f t="shared" si="169"/>
        <v>0</v>
      </c>
      <c r="FE112" s="80">
        <f t="shared" si="169"/>
        <v>0</v>
      </c>
      <c r="FF112" s="80">
        <f t="shared" si="169"/>
        <v>0</v>
      </c>
      <c r="FG112" s="80">
        <f t="shared" si="169"/>
        <v>0</v>
      </c>
      <c r="FH112" s="80">
        <f t="shared" si="169"/>
        <v>0</v>
      </c>
      <c r="FI112" s="80">
        <f t="shared" si="169"/>
        <v>0</v>
      </c>
      <c r="FJ112" s="80">
        <f t="shared" si="169"/>
        <v>0</v>
      </c>
      <c r="FK112" s="80">
        <f t="shared" si="169"/>
        <v>0</v>
      </c>
      <c r="FL112" s="80">
        <f t="shared" si="169"/>
        <v>0</v>
      </c>
      <c r="FM112" s="80">
        <f t="shared" si="169"/>
        <v>0</v>
      </c>
      <c r="FN112" s="80">
        <f t="shared" si="169"/>
        <v>0</v>
      </c>
      <c r="FO112" s="80">
        <f t="shared" si="169"/>
        <v>0</v>
      </c>
      <c r="FP112" s="80">
        <f t="shared" si="174"/>
        <v>0</v>
      </c>
      <c r="FQ112" s="80">
        <f t="shared" si="174"/>
        <v>0</v>
      </c>
      <c r="FR112" s="80">
        <f t="shared" si="174"/>
        <v>0</v>
      </c>
      <c r="FS112" s="80">
        <f t="shared" si="174"/>
        <v>0</v>
      </c>
      <c r="FT112" s="80">
        <f t="shared" si="174"/>
        <v>0</v>
      </c>
      <c r="FU112" s="80">
        <f t="shared" si="174"/>
        <v>0</v>
      </c>
      <c r="FV112" s="80">
        <f t="shared" si="174"/>
        <v>0</v>
      </c>
      <c r="FW112" s="80">
        <f t="shared" si="174"/>
        <v>0</v>
      </c>
      <c r="FX112" s="80">
        <f t="shared" si="174"/>
        <v>0</v>
      </c>
      <c r="FY112" s="80">
        <f t="shared" si="174"/>
        <v>0</v>
      </c>
      <c r="FZ112" s="80">
        <f t="shared" si="174"/>
        <v>0</v>
      </c>
      <c r="GA112" s="80">
        <f t="shared" si="174"/>
        <v>0</v>
      </c>
      <c r="GB112" s="80">
        <f t="shared" si="174"/>
        <v>0</v>
      </c>
      <c r="GC112" s="80">
        <f t="shared" si="174"/>
        <v>0</v>
      </c>
      <c r="GD112" s="80">
        <f t="shared" si="174"/>
        <v>0</v>
      </c>
      <c r="GE112" s="80">
        <f t="shared" si="174"/>
        <v>0</v>
      </c>
      <c r="GF112" s="80">
        <f t="shared" si="182"/>
        <v>0</v>
      </c>
      <c r="GG112" s="80">
        <f t="shared" si="182"/>
        <v>0</v>
      </c>
      <c r="GH112" s="80">
        <f t="shared" si="182"/>
        <v>0</v>
      </c>
      <c r="GI112" s="80">
        <f t="shared" si="182"/>
        <v>0</v>
      </c>
      <c r="GJ112" s="80">
        <f t="shared" si="182"/>
        <v>0</v>
      </c>
      <c r="GK112" s="80">
        <f t="shared" si="182"/>
        <v>0</v>
      </c>
      <c r="GL112" s="80">
        <f t="shared" si="182"/>
        <v>0</v>
      </c>
      <c r="GM112" s="80">
        <f t="shared" si="182"/>
        <v>0</v>
      </c>
      <c r="GN112" s="80">
        <f t="shared" si="182"/>
        <v>0</v>
      </c>
      <c r="GO112" s="80">
        <f t="shared" si="182"/>
        <v>0</v>
      </c>
      <c r="GP112" s="80">
        <f t="shared" si="182"/>
        <v>0</v>
      </c>
      <c r="GQ112" s="80">
        <f t="shared" si="182"/>
        <v>0</v>
      </c>
      <c r="GR112" s="80">
        <f t="shared" si="182"/>
        <v>0</v>
      </c>
      <c r="GS112" s="80">
        <f t="shared" si="182"/>
        <v>0</v>
      </c>
      <c r="GT112" s="80">
        <f t="shared" si="182"/>
        <v>0</v>
      </c>
      <c r="GU112" s="80">
        <f t="shared" si="182"/>
        <v>0</v>
      </c>
      <c r="GV112" s="80">
        <f t="shared" si="187"/>
        <v>0</v>
      </c>
      <c r="GW112" s="80">
        <f t="shared" si="187"/>
        <v>0</v>
      </c>
      <c r="GX112" s="80">
        <f t="shared" si="187"/>
        <v>0</v>
      </c>
      <c r="GY112" s="80">
        <f t="shared" si="187"/>
        <v>0</v>
      </c>
      <c r="GZ112" s="80">
        <f t="shared" si="187"/>
        <v>0</v>
      </c>
      <c r="HA112" s="80">
        <f t="shared" si="187"/>
        <v>0</v>
      </c>
      <c r="HB112" s="80">
        <f t="shared" si="187"/>
        <v>0</v>
      </c>
      <c r="HC112" s="80">
        <f t="shared" si="187"/>
        <v>0</v>
      </c>
      <c r="HD112" s="80">
        <f t="shared" si="187"/>
        <v>0</v>
      </c>
      <c r="HE112" s="80">
        <f t="shared" si="187"/>
        <v>0</v>
      </c>
      <c r="HF112" s="80">
        <f t="shared" si="187"/>
        <v>0</v>
      </c>
      <c r="HG112" s="80">
        <f t="shared" si="187"/>
        <v>0</v>
      </c>
      <c r="HH112" s="80">
        <f t="shared" si="187"/>
        <v>0</v>
      </c>
      <c r="HI112" s="80">
        <f t="shared" si="187"/>
        <v>0</v>
      </c>
      <c r="HJ112" s="80">
        <f t="shared" si="187"/>
        <v>0</v>
      </c>
      <c r="HK112" s="80">
        <f t="shared" si="187"/>
        <v>0</v>
      </c>
      <c r="HL112" s="80">
        <f t="shared" si="175"/>
        <v>0</v>
      </c>
      <c r="HM112" s="80">
        <f t="shared" si="186"/>
        <v>0</v>
      </c>
      <c r="HN112" s="80">
        <f t="shared" si="186"/>
        <v>0</v>
      </c>
      <c r="HO112" s="80">
        <f t="shared" si="186"/>
        <v>0</v>
      </c>
      <c r="HP112" s="80">
        <f t="shared" si="186"/>
        <v>0</v>
      </c>
      <c r="HQ112" s="80">
        <f t="shared" si="186"/>
        <v>0</v>
      </c>
      <c r="HR112" s="80">
        <f t="shared" si="186"/>
        <v>0</v>
      </c>
      <c r="HS112" s="80">
        <f t="shared" si="186"/>
        <v>0</v>
      </c>
      <c r="HT112" s="80">
        <f t="shared" si="186"/>
        <v>0</v>
      </c>
      <c r="HU112" s="80">
        <f t="shared" si="186"/>
        <v>0</v>
      </c>
      <c r="HV112" s="80">
        <f t="shared" si="186"/>
        <v>0</v>
      </c>
      <c r="HW112" s="80">
        <f t="shared" si="186"/>
        <v>0</v>
      </c>
      <c r="HX112" s="80">
        <f t="shared" si="186"/>
        <v>0</v>
      </c>
      <c r="HY112" s="80">
        <f t="shared" si="186"/>
        <v>0</v>
      </c>
      <c r="HZ112" s="80">
        <f t="shared" si="186"/>
        <v>0</v>
      </c>
      <c r="IA112" s="80">
        <f t="shared" si="186"/>
        <v>0</v>
      </c>
      <c r="IB112" s="80">
        <f t="shared" si="186"/>
        <v>0</v>
      </c>
      <c r="IC112" s="80">
        <f t="shared" si="188"/>
        <v>0</v>
      </c>
      <c r="ID112" s="80">
        <f t="shared" si="188"/>
        <v>0</v>
      </c>
      <c r="IE112" s="80">
        <f t="shared" si="188"/>
        <v>0</v>
      </c>
      <c r="IF112" s="80">
        <f t="shared" si="188"/>
        <v>0</v>
      </c>
      <c r="IG112" s="80">
        <f t="shared" si="188"/>
        <v>0</v>
      </c>
      <c r="IH112" s="80">
        <f t="shared" si="188"/>
        <v>0</v>
      </c>
      <c r="II112" s="80">
        <f t="shared" si="188"/>
        <v>0</v>
      </c>
      <c r="IJ112" s="80">
        <f t="shared" si="188"/>
        <v>0</v>
      </c>
      <c r="IK112" s="80">
        <f t="shared" si="188"/>
        <v>0</v>
      </c>
      <c r="IL112" s="80">
        <f t="shared" si="188"/>
        <v>0</v>
      </c>
      <c r="IM112" s="80">
        <f t="shared" si="188"/>
        <v>0</v>
      </c>
      <c r="IN112" s="80">
        <f t="shared" si="188"/>
        <v>0</v>
      </c>
      <c r="IO112" s="80">
        <f t="shared" si="188"/>
        <v>0</v>
      </c>
      <c r="IP112" s="80">
        <f t="shared" si="188"/>
        <v>0</v>
      </c>
      <c r="IQ112" s="80">
        <f t="shared" si="188"/>
        <v>0</v>
      </c>
      <c r="IR112" s="80">
        <f t="shared" si="188"/>
        <v>0</v>
      </c>
      <c r="IS112" s="80">
        <f t="shared" si="189"/>
        <v>0</v>
      </c>
      <c r="IT112" s="80">
        <f t="shared" si="189"/>
        <v>0</v>
      </c>
      <c r="IU112" s="80">
        <f t="shared" si="189"/>
        <v>0</v>
      </c>
      <c r="IV112" s="80">
        <f t="shared" si="189"/>
        <v>0</v>
      </c>
      <c r="IW112" s="80">
        <f t="shared" si="189"/>
        <v>0</v>
      </c>
      <c r="IX112" s="80">
        <f t="shared" si="189"/>
        <v>0</v>
      </c>
      <c r="IY112" s="80">
        <f t="shared" si="189"/>
        <v>0</v>
      </c>
      <c r="IZ112" s="80">
        <f t="shared" si="189"/>
        <v>0</v>
      </c>
      <c r="JA112" s="80">
        <f t="shared" si="189"/>
        <v>0</v>
      </c>
      <c r="JB112" s="80">
        <f t="shared" si="189"/>
        <v>0</v>
      </c>
      <c r="JC112" s="80">
        <f t="shared" si="189"/>
        <v>0</v>
      </c>
      <c r="JD112" s="80">
        <f t="shared" si="189"/>
        <v>0</v>
      </c>
      <c r="JE112" s="80">
        <f t="shared" si="189"/>
        <v>0</v>
      </c>
      <c r="JF112" s="80">
        <f t="shared" si="189"/>
        <v>0</v>
      </c>
      <c r="JG112" s="80">
        <f t="shared" si="189"/>
        <v>0</v>
      </c>
      <c r="JH112" s="80">
        <f t="shared" si="189"/>
        <v>0</v>
      </c>
      <c r="JI112" s="80">
        <f t="shared" si="189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81ABC-3D0C-4BEC-AF06-017B42E0B23F}">
  <dimension ref="B1:FZ24"/>
  <sheetViews>
    <sheetView showGridLines="0" workbookViewId="0">
      <selection activeCell="F25" sqref="F25"/>
    </sheetView>
  </sheetViews>
  <sheetFormatPr defaultRowHeight="15" x14ac:dyDescent="0.25"/>
  <cols>
    <col min="2" max="2" width="33.28515625" customWidth="1"/>
    <col min="3" max="3" width="15.5703125" bestFit="1" customWidth="1"/>
    <col min="6" max="6" width="13.7109375" customWidth="1"/>
    <col min="7" max="7" width="15.42578125" customWidth="1"/>
    <col min="8" max="8" width="14.42578125" customWidth="1"/>
    <col min="9" max="9" width="12.85546875" bestFit="1" customWidth="1"/>
    <col min="10" max="10" width="11.28515625" bestFit="1" customWidth="1"/>
    <col min="11" max="12" width="15.42578125" customWidth="1"/>
    <col min="13" max="13" width="11.28515625" customWidth="1"/>
    <col min="14" max="14" width="23" bestFit="1" customWidth="1"/>
    <col min="15" max="15" width="6.42578125" bestFit="1" customWidth="1"/>
    <col min="16" max="16" width="9.140625" bestFit="1" customWidth="1"/>
    <col min="17" max="17" width="10.7109375" bestFit="1" customWidth="1"/>
  </cols>
  <sheetData>
    <row r="1" spans="2:182" x14ac:dyDescent="0.25">
      <c r="O1" s="78">
        <f>M5</f>
        <v>45778</v>
      </c>
      <c r="P1" s="78">
        <f t="shared" ref="P1:CA1" si="0">EDATE(O1,1)</f>
        <v>45809</v>
      </c>
      <c r="Q1" s="78">
        <f t="shared" si="0"/>
        <v>45839</v>
      </c>
      <c r="R1" s="78">
        <f t="shared" si="0"/>
        <v>45870</v>
      </c>
      <c r="S1" s="78">
        <f t="shared" si="0"/>
        <v>45901</v>
      </c>
      <c r="T1" s="78">
        <f t="shared" si="0"/>
        <v>45931</v>
      </c>
      <c r="U1" s="78">
        <f t="shared" si="0"/>
        <v>45962</v>
      </c>
      <c r="V1" s="78">
        <f t="shared" si="0"/>
        <v>45992</v>
      </c>
      <c r="W1" s="78">
        <f t="shared" si="0"/>
        <v>46023</v>
      </c>
      <c r="X1" s="78">
        <f t="shared" si="0"/>
        <v>46054</v>
      </c>
      <c r="Y1" s="78">
        <f t="shared" si="0"/>
        <v>46082</v>
      </c>
      <c r="Z1" s="78">
        <f t="shared" si="0"/>
        <v>46113</v>
      </c>
      <c r="AA1" s="78">
        <f t="shared" si="0"/>
        <v>46143</v>
      </c>
      <c r="AB1" s="78">
        <f t="shared" si="0"/>
        <v>46174</v>
      </c>
      <c r="AC1" s="78">
        <f t="shared" si="0"/>
        <v>46204</v>
      </c>
      <c r="AD1" s="78">
        <f t="shared" si="0"/>
        <v>46235</v>
      </c>
      <c r="AE1" s="78">
        <f t="shared" si="0"/>
        <v>46266</v>
      </c>
      <c r="AF1" s="78">
        <f t="shared" si="0"/>
        <v>46296</v>
      </c>
      <c r="AG1" s="78">
        <f t="shared" si="0"/>
        <v>46327</v>
      </c>
      <c r="AH1" s="78">
        <f t="shared" si="0"/>
        <v>46357</v>
      </c>
      <c r="AI1" s="78">
        <f t="shared" si="0"/>
        <v>46388</v>
      </c>
      <c r="AJ1" s="78">
        <f t="shared" si="0"/>
        <v>46419</v>
      </c>
      <c r="AK1" s="78">
        <f t="shared" si="0"/>
        <v>46447</v>
      </c>
      <c r="AL1" s="78">
        <f t="shared" si="0"/>
        <v>46478</v>
      </c>
      <c r="AM1" s="78">
        <f t="shared" si="0"/>
        <v>46508</v>
      </c>
      <c r="AN1" s="78">
        <f t="shared" si="0"/>
        <v>46539</v>
      </c>
      <c r="AO1" s="78">
        <f t="shared" si="0"/>
        <v>46569</v>
      </c>
      <c r="AP1" s="78">
        <f t="shared" si="0"/>
        <v>46600</v>
      </c>
      <c r="AQ1" s="78">
        <f t="shared" si="0"/>
        <v>46631</v>
      </c>
      <c r="AR1" s="78">
        <f t="shared" si="0"/>
        <v>46661</v>
      </c>
      <c r="AS1" s="78">
        <f t="shared" si="0"/>
        <v>46692</v>
      </c>
      <c r="AT1" s="78">
        <f t="shared" si="0"/>
        <v>46722</v>
      </c>
      <c r="AU1" s="78">
        <f t="shared" si="0"/>
        <v>46753</v>
      </c>
      <c r="AV1" s="78">
        <f t="shared" si="0"/>
        <v>46784</v>
      </c>
      <c r="AW1" s="78">
        <f t="shared" si="0"/>
        <v>46813</v>
      </c>
      <c r="AX1" s="78">
        <f t="shared" si="0"/>
        <v>46844</v>
      </c>
      <c r="AY1" s="78">
        <f t="shared" si="0"/>
        <v>46874</v>
      </c>
      <c r="AZ1" s="78">
        <f t="shared" si="0"/>
        <v>46905</v>
      </c>
      <c r="BA1" s="78">
        <f t="shared" si="0"/>
        <v>46935</v>
      </c>
      <c r="BB1" s="78">
        <f t="shared" si="0"/>
        <v>46966</v>
      </c>
      <c r="BC1" s="78">
        <f t="shared" si="0"/>
        <v>46997</v>
      </c>
      <c r="BD1" s="78">
        <f t="shared" si="0"/>
        <v>47027</v>
      </c>
      <c r="BE1" s="78">
        <f t="shared" si="0"/>
        <v>47058</v>
      </c>
      <c r="BF1" s="78">
        <f t="shared" si="0"/>
        <v>47088</v>
      </c>
      <c r="BG1" s="78">
        <f t="shared" si="0"/>
        <v>47119</v>
      </c>
      <c r="BH1" s="78">
        <f t="shared" si="0"/>
        <v>47150</v>
      </c>
      <c r="BI1" s="78">
        <f t="shared" si="0"/>
        <v>47178</v>
      </c>
      <c r="BJ1" s="78">
        <f t="shared" si="0"/>
        <v>47209</v>
      </c>
      <c r="BK1" s="78">
        <f t="shared" si="0"/>
        <v>47239</v>
      </c>
      <c r="BL1" s="78">
        <f t="shared" si="0"/>
        <v>47270</v>
      </c>
      <c r="BM1" s="78">
        <f t="shared" si="0"/>
        <v>47300</v>
      </c>
      <c r="BN1" s="78">
        <f t="shared" si="0"/>
        <v>47331</v>
      </c>
      <c r="BO1" s="78">
        <f t="shared" si="0"/>
        <v>47362</v>
      </c>
      <c r="BP1" s="78">
        <f t="shared" si="0"/>
        <v>47392</v>
      </c>
      <c r="BQ1" s="78">
        <f t="shared" si="0"/>
        <v>47423</v>
      </c>
      <c r="BR1" s="78">
        <f t="shared" si="0"/>
        <v>47453</v>
      </c>
      <c r="BS1" s="78">
        <f t="shared" si="0"/>
        <v>47484</v>
      </c>
      <c r="BT1" s="78">
        <f t="shared" si="0"/>
        <v>47515</v>
      </c>
      <c r="BU1" s="78">
        <f t="shared" si="0"/>
        <v>47543</v>
      </c>
      <c r="BV1" s="78">
        <f t="shared" si="0"/>
        <v>47574</v>
      </c>
      <c r="BW1" s="78">
        <f t="shared" si="0"/>
        <v>47604</v>
      </c>
      <c r="BX1" s="78">
        <f t="shared" si="0"/>
        <v>47635</v>
      </c>
      <c r="BY1" s="78">
        <f t="shared" si="0"/>
        <v>47665</v>
      </c>
      <c r="BZ1" s="78">
        <f t="shared" si="0"/>
        <v>47696</v>
      </c>
      <c r="CA1" s="78">
        <f t="shared" si="0"/>
        <v>47727</v>
      </c>
      <c r="CB1" s="78">
        <f t="shared" ref="CB1:EM1" si="1">EDATE(CA1,1)</f>
        <v>47757</v>
      </c>
      <c r="CC1" s="78">
        <f t="shared" si="1"/>
        <v>47788</v>
      </c>
      <c r="CD1" s="78">
        <f t="shared" si="1"/>
        <v>47818</v>
      </c>
      <c r="CE1" s="78">
        <f t="shared" si="1"/>
        <v>47849</v>
      </c>
      <c r="CF1" s="78">
        <f t="shared" si="1"/>
        <v>47880</v>
      </c>
      <c r="CG1" s="78">
        <f t="shared" si="1"/>
        <v>47908</v>
      </c>
      <c r="CH1" s="78">
        <f t="shared" si="1"/>
        <v>47939</v>
      </c>
      <c r="CI1" s="78">
        <f t="shared" si="1"/>
        <v>47969</v>
      </c>
      <c r="CJ1" s="78">
        <f t="shared" si="1"/>
        <v>48000</v>
      </c>
      <c r="CK1" s="78">
        <f t="shared" si="1"/>
        <v>48030</v>
      </c>
      <c r="CL1" s="78">
        <f t="shared" si="1"/>
        <v>48061</v>
      </c>
      <c r="CM1" s="78">
        <f t="shared" si="1"/>
        <v>48092</v>
      </c>
      <c r="CN1" s="78">
        <f t="shared" si="1"/>
        <v>48122</v>
      </c>
      <c r="CO1" s="78">
        <f t="shared" si="1"/>
        <v>48153</v>
      </c>
      <c r="CP1" s="78">
        <f t="shared" si="1"/>
        <v>48183</v>
      </c>
      <c r="CQ1" s="78">
        <f t="shared" si="1"/>
        <v>48214</v>
      </c>
      <c r="CR1" s="78">
        <f t="shared" si="1"/>
        <v>48245</v>
      </c>
      <c r="CS1" s="78">
        <f t="shared" si="1"/>
        <v>48274</v>
      </c>
      <c r="CT1" s="78">
        <f t="shared" si="1"/>
        <v>48305</v>
      </c>
      <c r="CU1" s="78">
        <f t="shared" si="1"/>
        <v>48335</v>
      </c>
      <c r="CV1" s="78">
        <f t="shared" si="1"/>
        <v>48366</v>
      </c>
      <c r="CW1" s="78">
        <f t="shared" si="1"/>
        <v>48396</v>
      </c>
      <c r="CX1" s="78">
        <f t="shared" si="1"/>
        <v>48427</v>
      </c>
      <c r="CY1" s="78">
        <f t="shared" si="1"/>
        <v>48458</v>
      </c>
      <c r="CZ1" s="78">
        <f t="shared" si="1"/>
        <v>48488</v>
      </c>
      <c r="DA1" s="78">
        <f t="shared" si="1"/>
        <v>48519</v>
      </c>
      <c r="DB1" s="78">
        <f t="shared" si="1"/>
        <v>48549</v>
      </c>
      <c r="DC1" s="78">
        <f t="shared" si="1"/>
        <v>48580</v>
      </c>
      <c r="DD1" s="78">
        <f t="shared" si="1"/>
        <v>48611</v>
      </c>
      <c r="DE1" s="78">
        <f t="shared" si="1"/>
        <v>48639</v>
      </c>
      <c r="DF1" s="78">
        <f t="shared" si="1"/>
        <v>48670</v>
      </c>
      <c r="DG1" s="78">
        <f t="shared" si="1"/>
        <v>48700</v>
      </c>
      <c r="DH1" s="78">
        <f t="shared" si="1"/>
        <v>48731</v>
      </c>
      <c r="DI1" s="78">
        <f t="shared" si="1"/>
        <v>48761</v>
      </c>
      <c r="DJ1" s="78">
        <f t="shared" si="1"/>
        <v>48792</v>
      </c>
      <c r="DK1" s="78">
        <f t="shared" si="1"/>
        <v>48823</v>
      </c>
      <c r="DL1" s="78">
        <f t="shared" si="1"/>
        <v>48853</v>
      </c>
      <c r="DM1" s="78">
        <f t="shared" si="1"/>
        <v>48884</v>
      </c>
      <c r="DN1" s="78">
        <f t="shared" si="1"/>
        <v>48914</v>
      </c>
      <c r="DO1" s="78">
        <f t="shared" si="1"/>
        <v>48945</v>
      </c>
      <c r="DP1" s="78">
        <f t="shared" si="1"/>
        <v>48976</v>
      </c>
      <c r="DQ1" s="78">
        <f t="shared" si="1"/>
        <v>49004</v>
      </c>
      <c r="DR1" s="78">
        <f t="shared" si="1"/>
        <v>49035</v>
      </c>
      <c r="DS1" s="78">
        <f t="shared" si="1"/>
        <v>49065</v>
      </c>
      <c r="DT1" s="78">
        <f t="shared" si="1"/>
        <v>49096</v>
      </c>
      <c r="DU1" s="78">
        <f t="shared" si="1"/>
        <v>49126</v>
      </c>
      <c r="DV1" s="78">
        <f t="shared" si="1"/>
        <v>49157</v>
      </c>
      <c r="DW1" s="78">
        <f t="shared" si="1"/>
        <v>49188</v>
      </c>
      <c r="DX1" s="78">
        <f t="shared" si="1"/>
        <v>49218</v>
      </c>
      <c r="DY1" s="78">
        <f t="shared" si="1"/>
        <v>49249</v>
      </c>
      <c r="DZ1" s="78">
        <f t="shared" si="1"/>
        <v>49279</v>
      </c>
      <c r="EA1" s="78">
        <f t="shared" si="1"/>
        <v>49310</v>
      </c>
      <c r="EB1" s="78">
        <f t="shared" si="1"/>
        <v>49341</v>
      </c>
      <c r="EC1" s="78">
        <f t="shared" si="1"/>
        <v>49369</v>
      </c>
      <c r="ED1" s="78">
        <f t="shared" si="1"/>
        <v>49400</v>
      </c>
      <c r="EE1" s="78">
        <f t="shared" si="1"/>
        <v>49430</v>
      </c>
      <c r="EF1" s="78">
        <f t="shared" si="1"/>
        <v>49461</v>
      </c>
      <c r="EG1" s="78">
        <f t="shared" si="1"/>
        <v>49491</v>
      </c>
      <c r="EH1" s="78">
        <f t="shared" si="1"/>
        <v>49522</v>
      </c>
      <c r="EI1" s="78">
        <f t="shared" si="1"/>
        <v>49553</v>
      </c>
      <c r="EJ1" s="78">
        <f t="shared" si="1"/>
        <v>49583</v>
      </c>
      <c r="EK1" s="78">
        <f t="shared" si="1"/>
        <v>49614</v>
      </c>
      <c r="EL1" s="78">
        <f t="shared" si="1"/>
        <v>49644</v>
      </c>
      <c r="EM1" s="78">
        <f t="shared" si="1"/>
        <v>49675</v>
      </c>
      <c r="EN1" s="78">
        <f t="shared" ref="EN1:FZ1" si="2">EDATE(EM1,1)</f>
        <v>49706</v>
      </c>
      <c r="EO1" s="78">
        <f t="shared" si="2"/>
        <v>49735</v>
      </c>
      <c r="EP1" s="78">
        <f t="shared" si="2"/>
        <v>49766</v>
      </c>
      <c r="EQ1" s="78">
        <f t="shared" si="2"/>
        <v>49796</v>
      </c>
      <c r="ER1" s="78">
        <f t="shared" si="2"/>
        <v>49827</v>
      </c>
      <c r="ES1" s="78">
        <f t="shared" si="2"/>
        <v>49857</v>
      </c>
      <c r="ET1" s="78">
        <f t="shared" si="2"/>
        <v>49888</v>
      </c>
      <c r="EU1" s="78">
        <f t="shared" si="2"/>
        <v>49919</v>
      </c>
      <c r="EV1" s="78">
        <f t="shared" si="2"/>
        <v>49949</v>
      </c>
      <c r="EW1" s="78">
        <f t="shared" si="2"/>
        <v>49980</v>
      </c>
      <c r="EX1" s="78">
        <f t="shared" si="2"/>
        <v>50010</v>
      </c>
      <c r="EY1" s="78">
        <f t="shared" si="2"/>
        <v>50041</v>
      </c>
      <c r="EZ1" s="78">
        <f t="shared" si="2"/>
        <v>50072</v>
      </c>
      <c r="FA1" s="78">
        <f t="shared" si="2"/>
        <v>50100</v>
      </c>
      <c r="FB1" s="78">
        <f t="shared" si="2"/>
        <v>50131</v>
      </c>
      <c r="FC1" s="78">
        <f t="shared" si="2"/>
        <v>50161</v>
      </c>
      <c r="FD1" s="78">
        <f t="shared" si="2"/>
        <v>50192</v>
      </c>
      <c r="FE1" s="78">
        <f t="shared" si="2"/>
        <v>50222</v>
      </c>
      <c r="FF1" s="78">
        <f t="shared" si="2"/>
        <v>50253</v>
      </c>
      <c r="FG1" s="78">
        <f t="shared" si="2"/>
        <v>50284</v>
      </c>
      <c r="FH1" s="78">
        <f t="shared" si="2"/>
        <v>50314</v>
      </c>
      <c r="FI1" s="78">
        <f t="shared" si="2"/>
        <v>50345</v>
      </c>
      <c r="FJ1" s="78">
        <f t="shared" si="2"/>
        <v>50375</v>
      </c>
      <c r="FK1" s="78">
        <f t="shared" si="2"/>
        <v>50406</v>
      </c>
      <c r="FL1" s="78">
        <f t="shared" si="2"/>
        <v>50437</v>
      </c>
      <c r="FM1" s="78">
        <f t="shared" si="2"/>
        <v>50465</v>
      </c>
      <c r="FN1" s="78">
        <f t="shared" si="2"/>
        <v>50496</v>
      </c>
      <c r="FO1" s="78">
        <f t="shared" si="2"/>
        <v>50526</v>
      </c>
      <c r="FP1" s="78">
        <f t="shared" si="2"/>
        <v>50557</v>
      </c>
      <c r="FQ1" s="78">
        <f t="shared" si="2"/>
        <v>50587</v>
      </c>
      <c r="FR1" s="78">
        <f t="shared" si="2"/>
        <v>50618</v>
      </c>
      <c r="FS1" s="78">
        <f t="shared" si="2"/>
        <v>50649</v>
      </c>
      <c r="FT1" s="78">
        <f t="shared" si="2"/>
        <v>50679</v>
      </c>
      <c r="FU1" s="78">
        <f t="shared" si="2"/>
        <v>50710</v>
      </c>
      <c r="FV1" s="78">
        <f t="shared" si="2"/>
        <v>50740</v>
      </c>
      <c r="FW1" s="78">
        <f t="shared" si="2"/>
        <v>50771</v>
      </c>
      <c r="FX1" s="78">
        <f t="shared" si="2"/>
        <v>50802</v>
      </c>
      <c r="FY1" s="78">
        <f t="shared" si="2"/>
        <v>50830</v>
      </c>
      <c r="FZ1" s="78">
        <f t="shared" si="2"/>
        <v>50861</v>
      </c>
    </row>
    <row r="2" spans="2:182" x14ac:dyDescent="0.25">
      <c r="M2" s="79">
        <v>0</v>
      </c>
      <c r="N2" t="s">
        <v>1309</v>
      </c>
      <c r="O2" s="80">
        <f>O3*(1-$M$2)</f>
        <v>5737.5</v>
      </c>
      <c r="P2" s="80">
        <f t="shared" ref="P2:CA2" si="3">P3*(1-$M$2)</f>
        <v>11475</v>
      </c>
      <c r="Q2" s="80">
        <f t="shared" si="3"/>
        <v>17212.5</v>
      </c>
      <c r="R2" s="80">
        <f t="shared" si="3"/>
        <v>22950</v>
      </c>
      <c r="S2" s="80">
        <f t="shared" si="3"/>
        <v>28375.73447327382</v>
      </c>
      <c r="T2" s="80">
        <f t="shared" si="3"/>
        <v>33801.46894654764</v>
      </c>
      <c r="U2" s="80">
        <f t="shared" si="3"/>
        <v>39227.203419821453</v>
      </c>
      <c r="V2" s="80">
        <f t="shared" si="3"/>
        <v>44652.937893095273</v>
      </c>
      <c r="W2" s="80">
        <f t="shared" si="3"/>
        <v>50078.672366369094</v>
      </c>
      <c r="X2" s="80">
        <f t="shared" si="3"/>
        <v>55504.406839642914</v>
      </c>
      <c r="Y2" s="80">
        <f t="shared" si="3"/>
        <v>58061.391312916734</v>
      </c>
      <c r="Z2" s="80">
        <f t="shared" si="3"/>
        <v>57749.625786190554</v>
      </c>
      <c r="AA2" s="80">
        <f t="shared" si="3"/>
        <v>57437.860259464374</v>
      </c>
      <c r="AB2" s="80">
        <f t="shared" si="3"/>
        <v>57126.094732738195</v>
      </c>
      <c r="AC2" s="80">
        <f t="shared" si="3"/>
        <v>56970.211969375101</v>
      </c>
      <c r="AD2" s="80">
        <f t="shared" si="3"/>
        <v>56970.211969375101</v>
      </c>
      <c r="AE2" s="80">
        <f t="shared" si="3"/>
        <v>56970.211969375101</v>
      </c>
      <c r="AF2" s="80">
        <f t="shared" si="3"/>
        <v>56970.211969375101</v>
      </c>
      <c r="AG2" s="80">
        <f t="shared" si="3"/>
        <v>56970.211969375101</v>
      </c>
      <c r="AH2" s="80">
        <f t="shared" si="3"/>
        <v>56970.211969375101</v>
      </c>
      <c r="AI2" s="80">
        <f t="shared" si="3"/>
        <v>56970.211969375101</v>
      </c>
      <c r="AJ2" s="80">
        <f t="shared" si="3"/>
        <v>56970.211969375101</v>
      </c>
      <c r="AK2" s="80">
        <f t="shared" si="3"/>
        <v>56970.211969375101</v>
      </c>
      <c r="AL2" s="80">
        <f t="shared" si="3"/>
        <v>56970.211969375101</v>
      </c>
      <c r="AM2" s="80">
        <f t="shared" si="3"/>
        <v>56970.211969375101</v>
      </c>
      <c r="AN2" s="80">
        <f t="shared" si="3"/>
        <v>56970.211969375101</v>
      </c>
      <c r="AO2" s="80">
        <f t="shared" si="3"/>
        <v>56970.211969375101</v>
      </c>
      <c r="AP2" s="80">
        <f t="shared" si="3"/>
        <v>56970.211969375101</v>
      </c>
      <c r="AQ2" s="80">
        <f t="shared" si="3"/>
        <v>56970.211969375101</v>
      </c>
      <c r="AR2" s="80">
        <f t="shared" si="3"/>
        <v>56970.211969375101</v>
      </c>
      <c r="AS2" s="80">
        <f t="shared" si="3"/>
        <v>56970.211969375101</v>
      </c>
      <c r="AT2" s="80">
        <f t="shared" si="3"/>
        <v>56970.211969375101</v>
      </c>
      <c r="AU2" s="80">
        <f t="shared" si="3"/>
        <v>56970.211969375101</v>
      </c>
      <c r="AV2" s="80">
        <f t="shared" si="3"/>
        <v>56970.211969375101</v>
      </c>
      <c r="AW2" s="80">
        <f t="shared" si="3"/>
        <v>56970.211969375101</v>
      </c>
      <c r="AX2" s="80">
        <f t="shared" si="3"/>
        <v>56970.211969375101</v>
      </c>
      <c r="AY2" s="80">
        <f t="shared" si="3"/>
        <v>56970.211969375101</v>
      </c>
      <c r="AZ2" s="80">
        <f t="shared" si="3"/>
        <v>56970.211969375101</v>
      </c>
      <c r="BA2" s="80">
        <f t="shared" si="3"/>
        <v>56970.211969375101</v>
      </c>
      <c r="BB2" s="80">
        <f t="shared" si="3"/>
        <v>56970.211969375101</v>
      </c>
      <c r="BC2" s="80">
        <f t="shared" si="3"/>
        <v>56970.211969375101</v>
      </c>
      <c r="BD2" s="80">
        <f t="shared" si="3"/>
        <v>56970.211969375101</v>
      </c>
      <c r="BE2" s="80">
        <f t="shared" si="3"/>
        <v>56970.211969375101</v>
      </c>
      <c r="BF2" s="80">
        <f t="shared" si="3"/>
        <v>56970.211969375101</v>
      </c>
      <c r="BG2" s="80">
        <f t="shared" si="3"/>
        <v>56970.211969375101</v>
      </c>
      <c r="BH2" s="80">
        <f t="shared" si="3"/>
        <v>56970.211969375101</v>
      </c>
      <c r="BI2" s="80">
        <f t="shared" si="3"/>
        <v>56970.211969375101</v>
      </c>
      <c r="BJ2" s="80">
        <f t="shared" si="3"/>
        <v>56970.211969375101</v>
      </c>
      <c r="BK2" s="80">
        <f t="shared" si="3"/>
        <v>56970.211969375101</v>
      </c>
      <c r="BL2" s="80">
        <f t="shared" si="3"/>
        <v>56970.211969375101</v>
      </c>
      <c r="BM2" s="80">
        <f t="shared" si="3"/>
        <v>56970.211969375101</v>
      </c>
      <c r="BN2" s="80">
        <f t="shared" si="3"/>
        <v>56970.211969375101</v>
      </c>
      <c r="BO2" s="80">
        <f t="shared" si="3"/>
        <v>56970.211969375101</v>
      </c>
      <c r="BP2" s="80">
        <f t="shared" si="3"/>
        <v>56970.211969375101</v>
      </c>
      <c r="BQ2" s="80">
        <f t="shared" si="3"/>
        <v>56970.211969375101</v>
      </c>
      <c r="BR2" s="80">
        <f t="shared" si="3"/>
        <v>56970.211969375101</v>
      </c>
      <c r="BS2" s="80">
        <f t="shared" si="3"/>
        <v>56970.211969375101</v>
      </c>
      <c r="BT2" s="80">
        <f t="shared" si="3"/>
        <v>56970.211969375101</v>
      </c>
      <c r="BU2" s="80">
        <f t="shared" si="3"/>
        <v>56970.211969375101</v>
      </c>
      <c r="BV2" s="80">
        <f t="shared" si="3"/>
        <v>56970.211969375101</v>
      </c>
      <c r="BW2" s="80">
        <f t="shared" si="3"/>
        <v>56970.211969375101</v>
      </c>
      <c r="BX2" s="80">
        <f t="shared" si="3"/>
        <v>56970.211969375101</v>
      </c>
      <c r="BY2" s="80">
        <f t="shared" si="3"/>
        <v>56970.211969375101</v>
      </c>
      <c r="BZ2" s="80">
        <f t="shared" si="3"/>
        <v>56970.211969375101</v>
      </c>
      <c r="CA2" s="80">
        <f t="shared" si="3"/>
        <v>56970.211969375101</v>
      </c>
      <c r="CB2" s="80">
        <f t="shared" ref="CB2:EM2" si="4">CB3*(1-$M$2)</f>
        <v>56970.211969375101</v>
      </c>
      <c r="CC2" s="80">
        <f t="shared" si="4"/>
        <v>56970.211969375101</v>
      </c>
      <c r="CD2" s="80">
        <f t="shared" si="4"/>
        <v>56970.211969375101</v>
      </c>
      <c r="CE2" s="80">
        <f t="shared" si="4"/>
        <v>56970.211969375101</v>
      </c>
      <c r="CF2" s="80">
        <f t="shared" si="4"/>
        <v>56970.211969375101</v>
      </c>
      <c r="CG2" s="80">
        <f t="shared" si="4"/>
        <v>56970.211969375101</v>
      </c>
      <c r="CH2" s="80">
        <f t="shared" si="4"/>
        <v>56970.211969375101</v>
      </c>
      <c r="CI2" s="80">
        <f t="shared" si="4"/>
        <v>56970.211969375101</v>
      </c>
      <c r="CJ2" s="80">
        <f t="shared" si="4"/>
        <v>56970.211969375101</v>
      </c>
      <c r="CK2" s="80">
        <f t="shared" si="4"/>
        <v>56970.211969375101</v>
      </c>
      <c r="CL2" s="80">
        <f t="shared" si="4"/>
        <v>56970.211969375101</v>
      </c>
      <c r="CM2" s="80">
        <f t="shared" si="4"/>
        <v>56970.211969375101</v>
      </c>
      <c r="CN2" s="80">
        <f t="shared" si="4"/>
        <v>56970.211969375101</v>
      </c>
      <c r="CO2" s="80">
        <f t="shared" si="4"/>
        <v>56970.211969375101</v>
      </c>
      <c r="CP2" s="80">
        <f t="shared" si="4"/>
        <v>56970.211969375101</v>
      </c>
      <c r="CQ2" s="80">
        <f t="shared" si="4"/>
        <v>56970.211969375101</v>
      </c>
      <c r="CR2" s="80">
        <f t="shared" si="4"/>
        <v>56970.211969375101</v>
      </c>
      <c r="CS2" s="80">
        <f t="shared" si="4"/>
        <v>56970.211969375101</v>
      </c>
      <c r="CT2" s="80">
        <f t="shared" si="4"/>
        <v>56970.211969375101</v>
      </c>
      <c r="CU2" s="80">
        <f t="shared" si="4"/>
        <v>56970.211969375101</v>
      </c>
      <c r="CV2" s="80">
        <f t="shared" si="4"/>
        <v>56970.211969375101</v>
      </c>
      <c r="CW2" s="80">
        <f t="shared" si="4"/>
        <v>56970.211969375101</v>
      </c>
      <c r="CX2" s="80">
        <f t="shared" si="4"/>
        <v>56970.211969375101</v>
      </c>
      <c r="CY2" s="80">
        <f t="shared" si="4"/>
        <v>56970.211969375101</v>
      </c>
      <c r="CZ2" s="80">
        <f t="shared" si="4"/>
        <v>56970.211969375101</v>
      </c>
      <c r="DA2" s="80">
        <f t="shared" si="4"/>
        <v>56970.211969375101</v>
      </c>
      <c r="DB2" s="80">
        <f t="shared" si="4"/>
        <v>56970.211969375101</v>
      </c>
      <c r="DC2" s="80">
        <f t="shared" si="4"/>
        <v>56970.211969375101</v>
      </c>
      <c r="DD2" s="80">
        <f t="shared" si="4"/>
        <v>56970.211969375101</v>
      </c>
      <c r="DE2" s="80">
        <f t="shared" si="4"/>
        <v>56970.211969375101</v>
      </c>
      <c r="DF2" s="80">
        <f t="shared" si="4"/>
        <v>56970.211969375101</v>
      </c>
      <c r="DG2" s="80">
        <f t="shared" si="4"/>
        <v>56970.211969375101</v>
      </c>
      <c r="DH2" s="80">
        <f t="shared" si="4"/>
        <v>56970.211969375101</v>
      </c>
      <c r="DI2" s="80">
        <f t="shared" si="4"/>
        <v>56970.211969375101</v>
      </c>
      <c r="DJ2" s="80">
        <f t="shared" si="4"/>
        <v>56970.211969375101</v>
      </c>
      <c r="DK2" s="80">
        <f t="shared" si="4"/>
        <v>56970.211969375101</v>
      </c>
      <c r="DL2" s="80">
        <f t="shared" si="4"/>
        <v>56970.211969375101</v>
      </c>
      <c r="DM2" s="80">
        <f t="shared" si="4"/>
        <v>56970.211969375101</v>
      </c>
      <c r="DN2" s="80">
        <f t="shared" si="4"/>
        <v>56970.211969375101</v>
      </c>
      <c r="DO2" s="80">
        <f t="shared" si="4"/>
        <v>56970.211969375101</v>
      </c>
      <c r="DP2" s="80">
        <f t="shared" si="4"/>
        <v>56970.211969375101</v>
      </c>
      <c r="DQ2" s="80">
        <f t="shared" si="4"/>
        <v>56970.211969375101</v>
      </c>
      <c r="DR2" s="80">
        <f t="shared" si="4"/>
        <v>56970.211969375101</v>
      </c>
      <c r="DS2" s="80">
        <f t="shared" si="4"/>
        <v>56970.211969375101</v>
      </c>
      <c r="DT2" s="80">
        <f t="shared" si="4"/>
        <v>56970.211969375101</v>
      </c>
      <c r="DU2" s="80">
        <f t="shared" si="4"/>
        <v>56970.211969375101</v>
      </c>
      <c r="DV2" s="80">
        <f t="shared" si="4"/>
        <v>56970.211969375101</v>
      </c>
      <c r="DW2" s="80">
        <f t="shared" si="4"/>
        <v>56970.211969375101</v>
      </c>
      <c r="DX2" s="80">
        <f t="shared" si="4"/>
        <v>56970.211969375101</v>
      </c>
      <c r="DY2" s="80">
        <f t="shared" si="4"/>
        <v>56970.211969375101</v>
      </c>
      <c r="DZ2" s="80">
        <f t="shared" si="4"/>
        <v>56970.211969375101</v>
      </c>
      <c r="EA2" s="80">
        <f t="shared" si="4"/>
        <v>56970.211969375101</v>
      </c>
      <c r="EB2" s="80">
        <f t="shared" si="4"/>
        <v>56970.211969375101</v>
      </c>
      <c r="EC2" s="80">
        <f t="shared" si="4"/>
        <v>56970.211969375101</v>
      </c>
      <c r="ED2" s="80">
        <f t="shared" si="4"/>
        <v>56970.211969375101</v>
      </c>
      <c r="EE2" s="80">
        <f t="shared" si="4"/>
        <v>56970.211969375101</v>
      </c>
      <c r="EF2" s="80">
        <f t="shared" si="4"/>
        <v>56970.211969375101</v>
      </c>
      <c r="EG2" s="80">
        <f t="shared" si="4"/>
        <v>56970.211969375101</v>
      </c>
      <c r="EH2" s="80">
        <f t="shared" si="4"/>
        <v>56970.211969375101</v>
      </c>
      <c r="EI2" s="80">
        <f t="shared" si="4"/>
        <v>56970.211969375101</v>
      </c>
      <c r="EJ2" s="80">
        <f t="shared" si="4"/>
        <v>56970.211969375101</v>
      </c>
      <c r="EK2" s="80">
        <f t="shared" si="4"/>
        <v>56970.211969375101</v>
      </c>
      <c r="EL2" s="80">
        <f t="shared" si="4"/>
        <v>56970.211969375101</v>
      </c>
      <c r="EM2" s="80">
        <f t="shared" si="4"/>
        <v>56970.211969375101</v>
      </c>
      <c r="EN2" s="80">
        <f t="shared" ref="EN2:FZ2" si="5">EN3*(1-$M$2)</f>
        <v>56970.211969375101</v>
      </c>
      <c r="EO2" s="80">
        <f t="shared" si="5"/>
        <v>56970.211969375101</v>
      </c>
      <c r="EP2" s="80">
        <f t="shared" si="5"/>
        <v>56970.211969375101</v>
      </c>
      <c r="EQ2" s="80">
        <f t="shared" si="5"/>
        <v>56970.211969375101</v>
      </c>
      <c r="ER2" s="80">
        <f t="shared" si="5"/>
        <v>56970.211969375101</v>
      </c>
      <c r="ES2" s="80">
        <f t="shared" si="5"/>
        <v>56970.211969375101</v>
      </c>
      <c r="ET2" s="80">
        <f t="shared" si="5"/>
        <v>56970.211969375101</v>
      </c>
      <c r="EU2" s="80">
        <f t="shared" si="5"/>
        <v>56970.211969375101</v>
      </c>
      <c r="EV2" s="80">
        <f t="shared" si="5"/>
        <v>56970.211969375101</v>
      </c>
      <c r="EW2" s="80">
        <f t="shared" si="5"/>
        <v>56970.211969375101</v>
      </c>
      <c r="EX2" s="80">
        <f t="shared" si="5"/>
        <v>56970.211969375101</v>
      </c>
      <c r="EY2" s="80">
        <f t="shared" si="5"/>
        <v>56970.211969375101</v>
      </c>
      <c r="EZ2" s="80">
        <f t="shared" si="5"/>
        <v>56970.211969375101</v>
      </c>
      <c r="FA2" s="80">
        <f t="shared" si="5"/>
        <v>56970.211969375101</v>
      </c>
      <c r="FB2" s="80">
        <f t="shared" si="5"/>
        <v>56970.211969375101</v>
      </c>
      <c r="FC2" s="80">
        <f t="shared" si="5"/>
        <v>56970.211969375101</v>
      </c>
      <c r="FD2" s="80">
        <f t="shared" si="5"/>
        <v>56970.211969375101</v>
      </c>
      <c r="FE2" s="80">
        <f t="shared" si="5"/>
        <v>56970.211969375101</v>
      </c>
      <c r="FF2" s="80">
        <f t="shared" si="5"/>
        <v>56970.211969375101</v>
      </c>
      <c r="FG2" s="80">
        <f t="shared" si="5"/>
        <v>51544.477496101281</v>
      </c>
      <c r="FH2" s="80">
        <f t="shared" si="5"/>
        <v>46118.743022827461</v>
      </c>
      <c r="FI2" s="80">
        <f t="shared" si="5"/>
        <v>40693.00854955364</v>
      </c>
      <c r="FJ2" s="80">
        <f t="shared" si="5"/>
        <v>35267.27407627982</v>
      </c>
      <c r="FK2" s="80">
        <f t="shared" si="5"/>
        <v>29841.539603006004</v>
      </c>
      <c r="FL2" s="80">
        <f t="shared" si="5"/>
        <v>24415.805129732184</v>
      </c>
      <c r="FM2" s="80">
        <f t="shared" si="5"/>
        <v>18990.070656458363</v>
      </c>
      <c r="FN2" s="80">
        <f t="shared" si="5"/>
        <v>13564.336183184547</v>
      </c>
      <c r="FO2" s="80">
        <f t="shared" si="5"/>
        <v>8138.6017099107275</v>
      </c>
      <c r="FP2" s="80">
        <f t="shared" si="5"/>
        <v>2712.8672366369092</v>
      </c>
      <c r="FQ2" s="80">
        <f t="shared" si="5"/>
        <v>0</v>
      </c>
      <c r="FR2" s="80">
        <f t="shared" si="5"/>
        <v>0</v>
      </c>
      <c r="FS2" s="80">
        <f t="shared" si="5"/>
        <v>0</v>
      </c>
      <c r="FT2" s="80">
        <f t="shared" si="5"/>
        <v>0</v>
      </c>
      <c r="FU2" s="80">
        <f t="shared" si="5"/>
        <v>0</v>
      </c>
      <c r="FV2" s="80">
        <f t="shared" si="5"/>
        <v>0</v>
      </c>
      <c r="FW2" s="80">
        <f t="shared" si="5"/>
        <v>0</v>
      </c>
      <c r="FX2" s="80">
        <f t="shared" si="5"/>
        <v>0</v>
      </c>
      <c r="FY2" s="80">
        <f t="shared" si="5"/>
        <v>0</v>
      </c>
      <c r="FZ2" s="80">
        <f t="shared" si="5"/>
        <v>0</v>
      </c>
    </row>
    <row r="3" spans="2:182" x14ac:dyDescent="0.25">
      <c r="N3" t="s">
        <v>1310</v>
      </c>
      <c r="O3" s="80">
        <f t="shared" ref="O3:AT3" si="6">SUM(O5:O69)</f>
        <v>5737.5</v>
      </c>
      <c r="P3" s="80">
        <f t="shared" si="6"/>
        <v>11475</v>
      </c>
      <c r="Q3" s="80">
        <f t="shared" si="6"/>
        <v>17212.5</v>
      </c>
      <c r="R3" s="80">
        <f t="shared" si="6"/>
        <v>22950</v>
      </c>
      <c r="S3" s="80">
        <f t="shared" si="6"/>
        <v>28375.73447327382</v>
      </c>
      <c r="T3" s="80">
        <f t="shared" si="6"/>
        <v>33801.46894654764</v>
      </c>
      <c r="U3" s="80">
        <f t="shared" si="6"/>
        <v>39227.203419821453</v>
      </c>
      <c r="V3" s="80">
        <f t="shared" si="6"/>
        <v>44652.937893095273</v>
      </c>
      <c r="W3" s="80">
        <f t="shared" si="6"/>
        <v>50078.672366369094</v>
      </c>
      <c r="X3" s="80">
        <f t="shared" si="6"/>
        <v>55504.406839642914</v>
      </c>
      <c r="Y3" s="80">
        <f t="shared" si="6"/>
        <v>58061.391312916734</v>
      </c>
      <c r="Z3" s="80">
        <f t="shared" si="6"/>
        <v>57749.625786190554</v>
      </c>
      <c r="AA3" s="80">
        <f t="shared" si="6"/>
        <v>57437.860259464374</v>
      </c>
      <c r="AB3" s="80">
        <f t="shared" si="6"/>
        <v>57126.094732738195</v>
      </c>
      <c r="AC3" s="80">
        <f t="shared" si="6"/>
        <v>56970.211969375101</v>
      </c>
      <c r="AD3" s="80">
        <f t="shared" si="6"/>
        <v>56970.211969375101</v>
      </c>
      <c r="AE3" s="80">
        <f t="shared" si="6"/>
        <v>56970.211969375101</v>
      </c>
      <c r="AF3" s="80">
        <f t="shared" si="6"/>
        <v>56970.211969375101</v>
      </c>
      <c r="AG3" s="80">
        <f t="shared" si="6"/>
        <v>56970.211969375101</v>
      </c>
      <c r="AH3" s="80">
        <f t="shared" si="6"/>
        <v>56970.211969375101</v>
      </c>
      <c r="AI3" s="80">
        <f t="shared" si="6"/>
        <v>56970.211969375101</v>
      </c>
      <c r="AJ3" s="80">
        <f t="shared" si="6"/>
        <v>56970.211969375101</v>
      </c>
      <c r="AK3" s="80">
        <f t="shared" si="6"/>
        <v>56970.211969375101</v>
      </c>
      <c r="AL3" s="80">
        <f t="shared" si="6"/>
        <v>56970.211969375101</v>
      </c>
      <c r="AM3" s="80">
        <f t="shared" si="6"/>
        <v>56970.211969375101</v>
      </c>
      <c r="AN3" s="80">
        <f t="shared" si="6"/>
        <v>56970.211969375101</v>
      </c>
      <c r="AO3" s="80">
        <f t="shared" si="6"/>
        <v>56970.211969375101</v>
      </c>
      <c r="AP3" s="80">
        <f t="shared" si="6"/>
        <v>56970.211969375101</v>
      </c>
      <c r="AQ3" s="80">
        <f t="shared" si="6"/>
        <v>56970.211969375101</v>
      </c>
      <c r="AR3" s="80">
        <f t="shared" si="6"/>
        <v>56970.211969375101</v>
      </c>
      <c r="AS3" s="80">
        <f t="shared" si="6"/>
        <v>56970.211969375101</v>
      </c>
      <c r="AT3" s="80">
        <f t="shared" si="6"/>
        <v>56970.211969375101</v>
      </c>
      <c r="AU3" s="80">
        <f t="shared" ref="AU3:DF3" si="7">SUM(AU5:AU69)</f>
        <v>56970.211969375101</v>
      </c>
      <c r="AV3" s="80">
        <f t="shared" si="7"/>
        <v>56970.211969375101</v>
      </c>
      <c r="AW3" s="80">
        <f t="shared" si="7"/>
        <v>56970.211969375101</v>
      </c>
      <c r="AX3" s="80">
        <f t="shared" si="7"/>
        <v>56970.211969375101</v>
      </c>
      <c r="AY3" s="80">
        <f t="shared" si="7"/>
        <v>56970.211969375101</v>
      </c>
      <c r="AZ3" s="80">
        <f t="shared" si="7"/>
        <v>56970.211969375101</v>
      </c>
      <c r="BA3" s="80">
        <f t="shared" si="7"/>
        <v>56970.211969375101</v>
      </c>
      <c r="BB3" s="80">
        <f t="shared" si="7"/>
        <v>56970.211969375101</v>
      </c>
      <c r="BC3" s="80">
        <f t="shared" si="7"/>
        <v>56970.211969375101</v>
      </c>
      <c r="BD3" s="80">
        <f t="shared" si="7"/>
        <v>56970.211969375101</v>
      </c>
      <c r="BE3" s="80">
        <f t="shared" si="7"/>
        <v>56970.211969375101</v>
      </c>
      <c r="BF3" s="80">
        <f t="shared" si="7"/>
        <v>56970.211969375101</v>
      </c>
      <c r="BG3" s="80">
        <f t="shared" si="7"/>
        <v>56970.211969375101</v>
      </c>
      <c r="BH3" s="80">
        <f t="shared" si="7"/>
        <v>56970.211969375101</v>
      </c>
      <c r="BI3" s="80">
        <f t="shared" si="7"/>
        <v>56970.211969375101</v>
      </c>
      <c r="BJ3" s="80">
        <f t="shared" si="7"/>
        <v>56970.211969375101</v>
      </c>
      <c r="BK3" s="80">
        <f t="shared" si="7"/>
        <v>56970.211969375101</v>
      </c>
      <c r="BL3" s="80">
        <f t="shared" si="7"/>
        <v>56970.211969375101</v>
      </c>
      <c r="BM3" s="80">
        <f t="shared" si="7"/>
        <v>56970.211969375101</v>
      </c>
      <c r="BN3" s="80">
        <f t="shared" si="7"/>
        <v>56970.211969375101</v>
      </c>
      <c r="BO3" s="80">
        <f t="shared" si="7"/>
        <v>56970.211969375101</v>
      </c>
      <c r="BP3" s="80">
        <f t="shared" si="7"/>
        <v>56970.211969375101</v>
      </c>
      <c r="BQ3" s="80">
        <f t="shared" si="7"/>
        <v>56970.211969375101</v>
      </c>
      <c r="BR3" s="80">
        <f t="shared" si="7"/>
        <v>56970.211969375101</v>
      </c>
      <c r="BS3" s="80">
        <f t="shared" si="7"/>
        <v>56970.211969375101</v>
      </c>
      <c r="BT3" s="80">
        <f t="shared" si="7"/>
        <v>56970.211969375101</v>
      </c>
      <c r="BU3" s="80">
        <f t="shared" si="7"/>
        <v>56970.211969375101</v>
      </c>
      <c r="BV3" s="80">
        <f t="shared" si="7"/>
        <v>56970.211969375101</v>
      </c>
      <c r="BW3" s="80">
        <f t="shared" si="7"/>
        <v>56970.211969375101</v>
      </c>
      <c r="BX3" s="80">
        <f t="shared" si="7"/>
        <v>56970.211969375101</v>
      </c>
      <c r="BY3" s="80">
        <f t="shared" si="7"/>
        <v>56970.211969375101</v>
      </c>
      <c r="BZ3" s="80">
        <f t="shared" si="7"/>
        <v>56970.211969375101</v>
      </c>
      <c r="CA3" s="80">
        <f t="shared" si="7"/>
        <v>56970.211969375101</v>
      </c>
      <c r="CB3" s="80">
        <f t="shared" si="7"/>
        <v>56970.211969375101</v>
      </c>
      <c r="CC3" s="80">
        <f t="shared" si="7"/>
        <v>56970.211969375101</v>
      </c>
      <c r="CD3" s="80">
        <f t="shared" si="7"/>
        <v>56970.211969375101</v>
      </c>
      <c r="CE3" s="80">
        <f t="shared" si="7"/>
        <v>56970.211969375101</v>
      </c>
      <c r="CF3" s="80">
        <f t="shared" si="7"/>
        <v>56970.211969375101</v>
      </c>
      <c r="CG3" s="80">
        <f t="shared" si="7"/>
        <v>56970.211969375101</v>
      </c>
      <c r="CH3" s="80">
        <f t="shared" si="7"/>
        <v>56970.211969375101</v>
      </c>
      <c r="CI3" s="80">
        <f t="shared" si="7"/>
        <v>56970.211969375101</v>
      </c>
      <c r="CJ3" s="80">
        <f t="shared" si="7"/>
        <v>56970.211969375101</v>
      </c>
      <c r="CK3" s="80">
        <f t="shared" si="7"/>
        <v>56970.211969375101</v>
      </c>
      <c r="CL3" s="80">
        <f t="shared" si="7"/>
        <v>56970.211969375101</v>
      </c>
      <c r="CM3" s="80">
        <f t="shared" si="7"/>
        <v>56970.211969375101</v>
      </c>
      <c r="CN3" s="80">
        <f t="shared" si="7"/>
        <v>56970.211969375101</v>
      </c>
      <c r="CO3" s="80">
        <f t="shared" si="7"/>
        <v>56970.211969375101</v>
      </c>
      <c r="CP3" s="80">
        <f t="shared" si="7"/>
        <v>56970.211969375101</v>
      </c>
      <c r="CQ3" s="80">
        <f t="shared" si="7"/>
        <v>56970.211969375101</v>
      </c>
      <c r="CR3" s="80">
        <f t="shared" si="7"/>
        <v>56970.211969375101</v>
      </c>
      <c r="CS3" s="80">
        <f t="shared" si="7"/>
        <v>56970.211969375101</v>
      </c>
      <c r="CT3" s="80">
        <f t="shared" si="7"/>
        <v>56970.211969375101</v>
      </c>
      <c r="CU3" s="80">
        <f t="shared" si="7"/>
        <v>56970.211969375101</v>
      </c>
      <c r="CV3" s="80">
        <f t="shared" si="7"/>
        <v>56970.211969375101</v>
      </c>
      <c r="CW3" s="80">
        <f t="shared" si="7"/>
        <v>56970.211969375101</v>
      </c>
      <c r="CX3" s="80">
        <f t="shared" si="7"/>
        <v>56970.211969375101</v>
      </c>
      <c r="CY3" s="80">
        <f t="shared" si="7"/>
        <v>56970.211969375101</v>
      </c>
      <c r="CZ3" s="80">
        <f t="shared" si="7"/>
        <v>56970.211969375101</v>
      </c>
      <c r="DA3" s="80">
        <f t="shared" si="7"/>
        <v>56970.211969375101</v>
      </c>
      <c r="DB3" s="80">
        <f t="shared" si="7"/>
        <v>56970.211969375101</v>
      </c>
      <c r="DC3" s="80">
        <f t="shared" si="7"/>
        <v>56970.211969375101</v>
      </c>
      <c r="DD3" s="80">
        <f t="shared" si="7"/>
        <v>56970.211969375101</v>
      </c>
      <c r="DE3" s="80">
        <f t="shared" si="7"/>
        <v>56970.211969375101</v>
      </c>
      <c r="DF3" s="80">
        <f t="shared" si="7"/>
        <v>56970.211969375101</v>
      </c>
      <c r="DG3" s="80">
        <f t="shared" ref="DG3:FR3" si="8">SUM(DG5:DG69)</f>
        <v>56970.211969375101</v>
      </c>
      <c r="DH3" s="80">
        <f t="shared" si="8"/>
        <v>56970.211969375101</v>
      </c>
      <c r="DI3" s="80">
        <f t="shared" si="8"/>
        <v>56970.211969375101</v>
      </c>
      <c r="DJ3" s="80">
        <f t="shared" si="8"/>
        <v>56970.211969375101</v>
      </c>
      <c r="DK3" s="80">
        <f t="shared" si="8"/>
        <v>56970.211969375101</v>
      </c>
      <c r="DL3" s="80">
        <f t="shared" si="8"/>
        <v>56970.211969375101</v>
      </c>
      <c r="DM3" s="80">
        <f t="shared" si="8"/>
        <v>56970.211969375101</v>
      </c>
      <c r="DN3" s="80">
        <f t="shared" si="8"/>
        <v>56970.211969375101</v>
      </c>
      <c r="DO3" s="80">
        <f t="shared" si="8"/>
        <v>56970.211969375101</v>
      </c>
      <c r="DP3" s="80">
        <f t="shared" si="8"/>
        <v>56970.211969375101</v>
      </c>
      <c r="DQ3" s="80">
        <f t="shared" si="8"/>
        <v>56970.211969375101</v>
      </c>
      <c r="DR3" s="80">
        <f t="shared" si="8"/>
        <v>56970.211969375101</v>
      </c>
      <c r="DS3" s="80">
        <f t="shared" si="8"/>
        <v>56970.211969375101</v>
      </c>
      <c r="DT3" s="80">
        <f t="shared" si="8"/>
        <v>56970.211969375101</v>
      </c>
      <c r="DU3" s="80">
        <f t="shared" si="8"/>
        <v>56970.211969375101</v>
      </c>
      <c r="DV3" s="80">
        <f t="shared" si="8"/>
        <v>56970.211969375101</v>
      </c>
      <c r="DW3" s="80">
        <f t="shared" si="8"/>
        <v>56970.211969375101</v>
      </c>
      <c r="DX3" s="80">
        <f t="shared" si="8"/>
        <v>56970.211969375101</v>
      </c>
      <c r="DY3" s="80">
        <f t="shared" si="8"/>
        <v>56970.211969375101</v>
      </c>
      <c r="DZ3" s="80">
        <f t="shared" si="8"/>
        <v>56970.211969375101</v>
      </c>
      <c r="EA3" s="80">
        <f t="shared" si="8"/>
        <v>56970.211969375101</v>
      </c>
      <c r="EB3" s="80">
        <f t="shared" si="8"/>
        <v>56970.211969375101</v>
      </c>
      <c r="EC3" s="80">
        <f t="shared" si="8"/>
        <v>56970.211969375101</v>
      </c>
      <c r="ED3" s="80">
        <f t="shared" si="8"/>
        <v>56970.211969375101</v>
      </c>
      <c r="EE3" s="80">
        <f t="shared" si="8"/>
        <v>56970.211969375101</v>
      </c>
      <c r="EF3" s="80">
        <f t="shared" si="8"/>
        <v>56970.211969375101</v>
      </c>
      <c r="EG3" s="80">
        <f t="shared" si="8"/>
        <v>56970.211969375101</v>
      </c>
      <c r="EH3" s="80">
        <f t="shared" si="8"/>
        <v>56970.211969375101</v>
      </c>
      <c r="EI3" s="80">
        <f t="shared" si="8"/>
        <v>56970.211969375101</v>
      </c>
      <c r="EJ3" s="80">
        <f t="shared" si="8"/>
        <v>56970.211969375101</v>
      </c>
      <c r="EK3" s="80">
        <f t="shared" si="8"/>
        <v>56970.211969375101</v>
      </c>
      <c r="EL3" s="80">
        <f t="shared" si="8"/>
        <v>56970.211969375101</v>
      </c>
      <c r="EM3" s="80">
        <f t="shared" si="8"/>
        <v>56970.211969375101</v>
      </c>
      <c r="EN3" s="80">
        <f t="shared" si="8"/>
        <v>56970.211969375101</v>
      </c>
      <c r="EO3" s="80">
        <f t="shared" si="8"/>
        <v>56970.211969375101</v>
      </c>
      <c r="EP3" s="80">
        <f t="shared" si="8"/>
        <v>56970.211969375101</v>
      </c>
      <c r="EQ3" s="80">
        <f t="shared" si="8"/>
        <v>56970.211969375101</v>
      </c>
      <c r="ER3" s="80">
        <f t="shared" si="8"/>
        <v>56970.211969375101</v>
      </c>
      <c r="ES3" s="80">
        <f t="shared" si="8"/>
        <v>56970.211969375101</v>
      </c>
      <c r="ET3" s="80">
        <f t="shared" si="8"/>
        <v>56970.211969375101</v>
      </c>
      <c r="EU3" s="80">
        <f t="shared" si="8"/>
        <v>56970.211969375101</v>
      </c>
      <c r="EV3" s="80">
        <f t="shared" si="8"/>
        <v>56970.211969375101</v>
      </c>
      <c r="EW3" s="80">
        <f t="shared" si="8"/>
        <v>56970.211969375101</v>
      </c>
      <c r="EX3" s="80">
        <f t="shared" si="8"/>
        <v>56970.211969375101</v>
      </c>
      <c r="EY3" s="80">
        <f t="shared" si="8"/>
        <v>56970.211969375101</v>
      </c>
      <c r="EZ3" s="80">
        <f t="shared" si="8"/>
        <v>56970.211969375101</v>
      </c>
      <c r="FA3" s="80">
        <f t="shared" si="8"/>
        <v>56970.211969375101</v>
      </c>
      <c r="FB3" s="80">
        <f t="shared" si="8"/>
        <v>56970.211969375101</v>
      </c>
      <c r="FC3" s="80">
        <f t="shared" si="8"/>
        <v>56970.211969375101</v>
      </c>
      <c r="FD3" s="80">
        <f t="shared" si="8"/>
        <v>56970.211969375101</v>
      </c>
      <c r="FE3" s="80">
        <f t="shared" si="8"/>
        <v>56970.211969375101</v>
      </c>
      <c r="FF3" s="80">
        <f t="shared" si="8"/>
        <v>56970.211969375101</v>
      </c>
      <c r="FG3" s="80">
        <f t="shared" si="8"/>
        <v>51544.477496101281</v>
      </c>
      <c r="FH3" s="80">
        <f t="shared" si="8"/>
        <v>46118.743022827461</v>
      </c>
      <c r="FI3" s="80">
        <f t="shared" si="8"/>
        <v>40693.00854955364</v>
      </c>
      <c r="FJ3" s="80">
        <f t="shared" si="8"/>
        <v>35267.27407627982</v>
      </c>
      <c r="FK3" s="80">
        <f t="shared" si="8"/>
        <v>29841.539603006004</v>
      </c>
      <c r="FL3" s="80">
        <f t="shared" si="8"/>
        <v>24415.805129732184</v>
      </c>
      <c r="FM3" s="80">
        <f t="shared" si="8"/>
        <v>18990.070656458363</v>
      </c>
      <c r="FN3" s="80">
        <f t="shared" si="8"/>
        <v>13564.336183184547</v>
      </c>
      <c r="FO3" s="80">
        <f t="shared" si="8"/>
        <v>8138.6017099107275</v>
      </c>
      <c r="FP3" s="80">
        <f t="shared" si="8"/>
        <v>2712.8672366369092</v>
      </c>
      <c r="FQ3" s="80">
        <f t="shared" si="8"/>
        <v>0</v>
      </c>
      <c r="FR3" s="80">
        <f t="shared" si="8"/>
        <v>0</v>
      </c>
      <c r="FS3" s="80">
        <f t="shared" ref="FS3:FZ3" si="9">SUM(FS5:FS69)</f>
        <v>0</v>
      </c>
      <c r="FT3" s="80">
        <f t="shared" si="9"/>
        <v>0</v>
      </c>
      <c r="FU3" s="80">
        <f t="shared" si="9"/>
        <v>0</v>
      </c>
      <c r="FV3" s="80">
        <f t="shared" si="9"/>
        <v>0</v>
      </c>
      <c r="FW3" s="80">
        <f t="shared" si="9"/>
        <v>0</v>
      </c>
      <c r="FX3" s="80">
        <f t="shared" si="9"/>
        <v>0</v>
      </c>
      <c r="FY3" s="80">
        <f t="shared" si="9"/>
        <v>0</v>
      </c>
      <c r="FZ3" s="80">
        <f t="shared" si="9"/>
        <v>0</v>
      </c>
    </row>
    <row r="4" spans="2:182" ht="45" x14ac:dyDescent="0.25">
      <c r="B4" s="81" t="s">
        <v>1311</v>
      </c>
      <c r="C4" s="82"/>
      <c r="E4" s="81" t="s">
        <v>1312</v>
      </c>
      <c r="F4" s="81" t="s">
        <v>1313</v>
      </c>
      <c r="G4" s="81" t="s">
        <v>1314</v>
      </c>
      <c r="H4" s="81" t="s">
        <v>1315</v>
      </c>
      <c r="I4" s="81" t="s">
        <v>1316</v>
      </c>
      <c r="J4" s="81" t="s">
        <v>1339</v>
      </c>
      <c r="K4" s="81" t="s">
        <v>1320</v>
      </c>
      <c r="L4" s="81" t="s">
        <v>1321</v>
      </c>
      <c r="M4" s="81" t="s">
        <v>1324</v>
      </c>
      <c r="N4" s="83"/>
      <c r="O4" s="81">
        <v>1</v>
      </c>
      <c r="P4" s="81">
        <v>2</v>
      </c>
      <c r="Q4" s="81">
        <v>3</v>
      </c>
      <c r="R4" s="81">
        <v>4</v>
      </c>
      <c r="S4" s="81">
        <v>5</v>
      </c>
      <c r="T4" s="81">
        <v>6</v>
      </c>
      <c r="U4" s="81">
        <v>7</v>
      </c>
      <c r="V4" s="81">
        <v>8</v>
      </c>
      <c r="W4" s="81">
        <v>9</v>
      </c>
      <c r="X4" s="81">
        <v>10</v>
      </c>
      <c r="Y4" s="81">
        <v>11</v>
      </c>
      <c r="Z4" s="81">
        <v>12</v>
      </c>
      <c r="AA4" s="81">
        <v>13</v>
      </c>
      <c r="AB4" s="81">
        <v>14</v>
      </c>
      <c r="AC4" s="81">
        <v>15</v>
      </c>
      <c r="AD4" s="81">
        <v>16</v>
      </c>
      <c r="AE4" s="81">
        <v>17</v>
      </c>
      <c r="AF4" s="81">
        <v>18</v>
      </c>
      <c r="AG4" s="81">
        <v>19</v>
      </c>
      <c r="AH4" s="81">
        <v>20</v>
      </c>
      <c r="AI4" s="81">
        <v>21</v>
      </c>
      <c r="AJ4" s="81">
        <v>22</v>
      </c>
      <c r="AK4" s="81">
        <v>23</v>
      </c>
      <c r="AL4" s="81">
        <v>24</v>
      </c>
      <c r="AM4" s="81">
        <v>25</v>
      </c>
      <c r="AN4" s="81">
        <v>26</v>
      </c>
      <c r="AO4" s="81">
        <v>27</v>
      </c>
      <c r="AP4" s="81">
        <v>28</v>
      </c>
      <c r="AQ4" s="81">
        <v>29</v>
      </c>
      <c r="AR4" s="81">
        <v>30</v>
      </c>
      <c r="AS4" s="81">
        <v>31</v>
      </c>
      <c r="AT4" s="81">
        <v>32</v>
      </c>
      <c r="AU4" s="81">
        <v>33</v>
      </c>
      <c r="AV4" s="81">
        <v>34</v>
      </c>
      <c r="AW4" s="81">
        <v>35</v>
      </c>
      <c r="AX4" s="81">
        <v>36</v>
      </c>
      <c r="AY4" s="81">
        <v>37</v>
      </c>
      <c r="AZ4" s="81">
        <v>38</v>
      </c>
      <c r="BA4" s="81">
        <v>39</v>
      </c>
      <c r="BB4" s="81">
        <v>40</v>
      </c>
      <c r="BC4" s="81">
        <v>41</v>
      </c>
      <c r="BD4" s="81">
        <v>42</v>
      </c>
      <c r="BE4" s="81">
        <v>43</v>
      </c>
      <c r="BF4" s="81">
        <v>44</v>
      </c>
      <c r="BG4" s="81">
        <v>45</v>
      </c>
      <c r="BH4" s="81">
        <v>46</v>
      </c>
      <c r="BI4" s="81">
        <v>47</v>
      </c>
      <c r="BJ4" s="81">
        <v>48</v>
      </c>
      <c r="BK4" s="81">
        <v>49</v>
      </c>
      <c r="BL4" s="81">
        <v>50</v>
      </c>
      <c r="BM4" s="81">
        <v>51</v>
      </c>
      <c r="BN4" s="81">
        <v>52</v>
      </c>
      <c r="BO4" s="81">
        <v>53</v>
      </c>
      <c r="BP4" s="81">
        <v>54</v>
      </c>
      <c r="BQ4" s="81">
        <v>55</v>
      </c>
      <c r="BR4" s="81">
        <v>56</v>
      </c>
      <c r="BS4" s="81">
        <v>57</v>
      </c>
      <c r="BT4" s="81">
        <v>58</v>
      </c>
      <c r="BU4" s="81">
        <v>59</v>
      </c>
      <c r="BV4" s="81">
        <v>60</v>
      </c>
      <c r="BW4" s="81">
        <v>61</v>
      </c>
      <c r="BX4" s="81">
        <v>62</v>
      </c>
      <c r="BY4" s="81">
        <v>63</v>
      </c>
      <c r="BZ4" s="81">
        <v>64</v>
      </c>
      <c r="CA4" s="81">
        <v>65</v>
      </c>
      <c r="CB4" s="81">
        <v>66</v>
      </c>
      <c r="CC4" s="81">
        <v>67</v>
      </c>
      <c r="CD4" s="81">
        <v>68</v>
      </c>
      <c r="CE4" s="81">
        <v>69</v>
      </c>
      <c r="CF4" s="81">
        <v>70</v>
      </c>
      <c r="CG4" s="81">
        <v>71</v>
      </c>
      <c r="CH4" s="81">
        <v>72</v>
      </c>
      <c r="CI4" s="81">
        <v>73</v>
      </c>
      <c r="CJ4" s="81">
        <v>74</v>
      </c>
      <c r="CK4" s="81">
        <v>75</v>
      </c>
      <c r="CL4" s="81">
        <v>76</v>
      </c>
      <c r="CM4" s="81">
        <v>77</v>
      </c>
      <c r="CN4" s="81">
        <v>78</v>
      </c>
      <c r="CO4" s="81">
        <v>79</v>
      </c>
      <c r="CP4" s="81">
        <v>80</v>
      </c>
      <c r="CQ4" s="81">
        <v>81</v>
      </c>
      <c r="CR4" s="81">
        <v>82</v>
      </c>
      <c r="CS4" s="81">
        <v>83</v>
      </c>
      <c r="CT4" s="81">
        <v>84</v>
      </c>
      <c r="CU4" s="81">
        <v>85</v>
      </c>
      <c r="CV4" s="81">
        <v>86</v>
      </c>
      <c r="CW4" s="81">
        <v>87</v>
      </c>
      <c r="CX4" s="81">
        <v>88</v>
      </c>
      <c r="CY4" s="81">
        <v>89</v>
      </c>
      <c r="CZ4" s="81">
        <v>90</v>
      </c>
      <c r="DA4" s="81">
        <v>91</v>
      </c>
      <c r="DB4" s="81">
        <v>92</v>
      </c>
      <c r="DC4" s="81">
        <v>93</v>
      </c>
      <c r="DD4" s="81">
        <v>94</v>
      </c>
      <c r="DE4" s="81">
        <v>95</v>
      </c>
      <c r="DF4" s="81">
        <v>96</v>
      </c>
      <c r="DG4" s="81">
        <v>97</v>
      </c>
      <c r="DH4" s="81">
        <v>98</v>
      </c>
      <c r="DI4" s="81">
        <v>99</v>
      </c>
      <c r="DJ4" s="81">
        <v>100</v>
      </c>
      <c r="DK4" s="81">
        <v>101</v>
      </c>
      <c r="DL4" s="81">
        <v>102</v>
      </c>
      <c r="DM4" s="81">
        <v>103</v>
      </c>
      <c r="DN4" s="81">
        <v>104</v>
      </c>
      <c r="DO4" s="81">
        <v>105</v>
      </c>
      <c r="DP4" s="81">
        <v>106</v>
      </c>
      <c r="DQ4" s="81">
        <v>107</v>
      </c>
      <c r="DR4" s="81">
        <v>108</v>
      </c>
      <c r="DS4" s="81">
        <v>109</v>
      </c>
      <c r="DT4" s="81">
        <v>110</v>
      </c>
      <c r="DU4" s="81">
        <v>111</v>
      </c>
      <c r="DV4" s="81">
        <v>112</v>
      </c>
      <c r="DW4" s="81">
        <v>113</v>
      </c>
      <c r="DX4" s="81">
        <v>114</v>
      </c>
      <c r="DY4" s="81">
        <v>115</v>
      </c>
      <c r="DZ4" s="81">
        <v>116</v>
      </c>
      <c r="EA4" s="81">
        <v>117</v>
      </c>
      <c r="EB4" s="81">
        <v>118</v>
      </c>
      <c r="EC4" s="81">
        <v>119</v>
      </c>
      <c r="ED4" s="81">
        <v>120</v>
      </c>
      <c r="EE4" s="81">
        <v>121</v>
      </c>
      <c r="EF4" s="81">
        <v>122</v>
      </c>
      <c r="EG4" s="81">
        <v>123</v>
      </c>
      <c r="EH4" s="81">
        <v>124</v>
      </c>
      <c r="EI4" s="81">
        <v>125</v>
      </c>
      <c r="EJ4" s="81">
        <v>126</v>
      </c>
      <c r="EK4" s="81">
        <v>127</v>
      </c>
      <c r="EL4" s="81">
        <v>128</v>
      </c>
      <c r="EM4" s="81">
        <v>129</v>
      </c>
      <c r="EN4" s="81">
        <v>130</v>
      </c>
      <c r="EO4" s="81">
        <v>131</v>
      </c>
      <c r="EP4" s="81">
        <v>132</v>
      </c>
      <c r="EQ4" s="81">
        <v>133</v>
      </c>
      <c r="ER4" s="81">
        <v>134</v>
      </c>
      <c r="ES4" s="81">
        <v>135</v>
      </c>
      <c r="ET4" s="81">
        <v>136</v>
      </c>
      <c r="EU4" s="81">
        <v>137</v>
      </c>
      <c r="EV4" s="81">
        <v>138</v>
      </c>
      <c r="EW4" s="81">
        <v>139</v>
      </c>
      <c r="EX4" s="81">
        <v>140</v>
      </c>
      <c r="EY4" s="81">
        <v>141</v>
      </c>
      <c r="EZ4" s="81">
        <v>142</v>
      </c>
      <c r="FA4" s="81">
        <v>143</v>
      </c>
      <c r="FB4" s="81">
        <v>144</v>
      </c>
      <c r="FC4" s="81">
        <v>145</v>
      </c>
      <c r="FD4" s="81">
        <v>146</v>
      </c>
      <c r="FE4" s="81">
        <v>147</v>
      </c>
      <c r="FF4" s="81">
        <v>148</v>
      </c>
      <c r="FG4" s="81">
        <v>149</v>
      </c>
      <c r="FH4" s="81">
        <v>150</v>
      </c>
      <c r="FI4" s="81">
        <v>151</v>
      </c>
      <c r="FJ4" s="81">
        <v>152</v>
      </c>
      <c r="FK4" s="81">
        <v>153</v>
      </c>
      <c r="FL4" s="81">
        <v>154</v>
      </c>
      <c r="FM4" s="81">
        <v>155</v>
      </c>
      <c r="FN4" s="81">
        <v>156</v>
      </c>
      <c r="FO4" s="81">
        <v>157</v>
      </c>
      <c r="FP4" s="81">
        <v>158</v>
      </c>
      <c r="FQ4" s="81">
        <v>159</v>
      </c>
      <c r="FR4" s="81">
        <v>160</v>
      </c>
      <c r="FS4" s="81">
        <v>161</v>
      </c>
      <c r="FT4" s="81">
        <v>162</v>
      </c>
      <c r="FU4" s="81">
        <v>163</v>
      </c>
      <c r="FV4" s="81">
        <v>164</v>
      </c>
      <c r="FW4" s="81">
        <v>165</v>
      </c>
      <c r="FX4" s="81">
        <v>166</v>
      </c>
      <c r="FY4" s="81">
        <v>167</v>
      </c>
      <c r="FZ4" s="81">
        <v>168</v>
      </c>
    </row>
    <row r="5" spans="2:182" x14ac:dyDescent="0.25">
      <c r="B5" s="84" t="s">
        <v>1325</v>
      </c>
      <c r="C5" s="85" t="s">
        <v>1341</v>
      </c>
      <c r="E5">
        <v>1</v>
      </c>
      <c r="F5">
        <f>$C$14</f>
        <v>2</v>
      </c>
      <c r="G5">
        <f>C14</f>
        <v>2</v>
      </c>
      <c r="H5" s="86">
        <f>G5/$C$6</f>
        <v>9.5238095238095233E-2</v>
      </c>
      <c r="I5" s="80">
        <f>$C$9*$C$8*F5</f>
        <v>22950</v>
      </c>
      <c r="J5" s="80">
        <f>-PMT($C$13,$C$12,$C$11*$C$8)*F5</f>
        <v>5425.7344732738184</v>
      </c>
      <c r="K5" s="80">
        <f>$C$10+E5</f>
        <v>5</v>
      </c>
      <c r="L5" s="80">
        <f>K5+$C$12</f>
        <v>149</v>
      </c>
      <c r="M5" s="78">
        <f>C16</f>
        <v>45778</v>
      </c>
      <c r="N5" s="80"/>
      <c r="O5" s="80">
        <f>IF(O$4&lt;$E5,0,IF(O$4&lt;$K5,$I5/$C$10,IF(O$4&lt;$L5,$J5,0)))</f>
        <v>5737.5</v>
      </c>
      <c r="P5" s="80">
        <f t="shared" ref="P5:CA9" si="10">IF(P$4&lt;$E5,0,IF(P$4&lt;$K5,$I5/$C$10,IF(P$4&lt;$L5,$J5,0)))</f>
        <v>5737.5</v>
      </c>
      <c r="Q5" s="80">
        <f t="shared" si="10"/>
        <v>5737.5</v>
      </c>
      <c r="R5" s="80">
        <f>IF(R$4&lt;$E5,0,IF(R$4&lt;$K5,$I5/$C$10,IF(R$4&lt;$L5,$J5,0)))</f>
        <v>5737.5</v>
      </c>
      <c r="S5" s="80">
        <f t="shared" si="10"/>
        <v>5425.7344732738184</v>
      </c>
      <c r="T5" s="80">
        <f t="shared" si="10"/>
        <v>5425.7344732738184</v>
      </c>
      <c r="U5" s="80">
        <f t="shared" si="10"/>
        <v>5425.7344732738184</v>
      </c>
      <c r="V5" s="80">
        <f t="shared" si="10"/>
        <v>5425.7344732738184</v>
      </c>
      <c r="W5" s="80">
        <f t="shared" si="10"/>
        <v>5425.7344732738184</v>
      </c>
      <c r="X5" s="80">
        <f t="shared" si="10"/>
        <v>5425.7344732738184</v>
      </c>
      <c r="Y5" s="80">
        <f t="shared" si="10"/>
        <v>5425.7344732738184</v>
      </c>
      <c r="Z5" s="80">
        <f t="shared" si="10"/>
        <v>5425.7344732738184</v>
      </c>
      <c r="AA5" s="80">
        <f t="shared" si="10"/>
        <v>5425.7344732738184</v>
      </c>
      <c r="AB5" s="80">
        <f t="shared" si="10"/>
        <v>5425.7344732738184</v>
      </c>
      <c r="AC5" s="80">
        <f t="shared" si="10"/>
        <v>5425.7344732738184</v>
      </c>
      <c r="AD5" s="80">
        <f t="shared" si="10"/>
        <v>5425.7344732738184</v>
      </c>
      <c r="AE5" s="80">
        <f t="shared" si="10"/>
        <v>5425.7344732738184</v>
      </c>
      <c r="AF5" s="80">
        <f t="shared" si="10"/>
        <v>5425.7344732738184</v>
      </c>
      <c r="AG5" s="80">
        <f t="shared" si="10"/>
        <v>5425.7344732738184</v>
      </c>
      <c r="AH5" s="80">
        <f t="shared" si="10"/>
        <v>5425.7344732738184</v>
      </c>
      <c r="AI5" s="80">
        <f t="shared" si="10"/>
        <v>5425.7344732738184</v>
      </c>
      <c r="AJ5" s="80">
        <f t="shared" si="10"/>
        <v>5425.7344732738184</v>
      </c>
      <c r="AK5" s="80">
        <f t="shared" si="10"/>
        <v>5425.7344732738184</v>
      </c>
      <c r="AL5" s="80">
        <f t="shared" si="10"/>
        <v>5425.7344732738184</v>
      </c>
      <c r="AM5" s="80">
        <f t="shared" si="10"/>
        <v>5425.7344732738184</v>
      </c>
      <c r="AN5" s="80">
        <f t="shared" si="10"/>
        <v>5425.7344732738184</v>
      </c>
      <c r="AO5" s="80">
        <f t="shared" si="10"/>
        <v>5425.7344732738184</v>
      </c>
      <c r="AP5" s="80">
        <f t="shared" si="10"/>
        <v>5425.7344732738184</v>
      </c>
      <c r="AQ5" s="80">
        <f t="shared" si="10"/>
        <v>5425.7344732738184</v>
      </c>
      <c r="AR5" s="80">
        <f t="shared" si="10"/>
        <v>5425.7344732738184</v>
      </c>
      <c r="AS5" s="80">
        <f t="shared" si="10"/>
        <v>5425.7344732738184</v>
      </c>
      <c r="AT5" s="80">
        <f t="shared" si="10"/>
        <v>5425.7344732738184</v>
      </c>
      <c r="AU5" s="80">
        <f t="shared" si="10"/>
        <v>5425.7344732738184</v>
      </c>
      <c r="AV5" s="80">
        <f t="shared" si="10"/>
        <v>5425.7344732738184</v>
      </c>
      <c r="AW5" s="80">
        <f t="shared" si="10"/>
        <v>5425.7344732738184</v>
      </c>
      <c r="AX5" s="80">
        <f t="shared" si="10"/>
        <v>5425.7344732738184</v>
      </c>
      <c r="AY5" s="80">
        <f t="shared" si="10"/>
        <v>5425.7344732738184</v>
      </c>
      <c r="AZ5" s="80">
        <f t="shared" si="10"/>
        <v>5425.7344732738184</v>
      </c>
      <c r="BA5" s="80">
        <f t="shared" si="10"/>
        <v>5425.7344732738184</v>
      </c>
      <c r="BB5" s="80">
        <f t="shared" si="10"/>
        <v>5425.7344732738184</v>
      </c>
      <c r="BC5" s="80">
        <f t="shared" si="10"/>
        <v>5425.7344732738184</v>
      </c>
      <c r="BD5" s="80">
        <f t="shared" si="10"/>
        <v>5425.7344732738184</v>
      </c>
      <c r="BE5" s="80">
        <f t="shared" si="10"/>
        <v>5425.7344732738184</v>
      </c>
      <c r="BF5" s="80">
        <f t="shared" si="10"/>
        <v>5425.7344732738184</v>
      </c>
      <c r="BG5" s="80">
        <f t="shared" si="10"/>
        <v>5425.7344732738184</v>
      </c>
      <c r="BH5" s="80">
        <f t="shared" si="10"/>
        <v>5425.7344732738184</v>
      </c>
      <c r="BI5" s="80">
        <f t="shared" si="10"/>
        <v>5425.7344732738184</v>
      </c>
      <c r="BJ5" s="80">
        <f t="shared" si="10"/>
        <v>5425.7344732738184</v>
      </c>
      <c r="BK5" s="80">
        <f t="shared" si="10"/>
        <v>5425.7344732738184</v>
      </c>
      <c r="BL5" s="80">
        <f t="shared" si="10"/>
        <v>5425.7344732738184</v>
      </c>
      <c r="BM5" s="80">
        <f t="shared" si="10"/>
        <v>5425.7344732738184</v>
      </c>
      <c r="BN5" s="80">
        <f t="shared" si="10"/>
        <v>5425.7344732738184</v>
      </c>
      <c r="BO5" s="80">
        <f t="shared" si="10"/>
        <v>5425.7344732738184</v>
      </c>
      <c r="BP5" s="80">
        <f t="shared" si="10"/>
        <v>5425.7344732738184</v>
      </c>
      <c r="BQ5" s="80">
        <f t="shared" si="10"/>
        <v>5425.7344732738184</v>
      </c>
      <c r="BR5" s="80">
        <f t="shared" si="10"/>
        <v>5425.7344732738184</v>
      </c>
      <c r="BS5" s="80">
        <f t="shared" si="10"/>
        <v>5425.7344732738184</v>
      </c>
      <c r="BT5" s="80">
        <f t="shared" si="10"/>
        <v>5425.7344732738184</v>
      </c>
      <c r="BU5" s="80">
        <f t="shared" si="10"/>
        <v>5425.7344732738184</v>
      </c>
      <c r="BV5" s="80">
        <f t="shared" si="10"/>
        <v>5425.7344732738184</v>
      </c>
      <c r="BW5" s="80">
        <f t="shared" si="10"/>
        <v>5425.7344732738184</v>
      </c>
      <c r="BX5" s="80">
        <f t="shared" si="10"/>
        <v>5425.7344732738184</v>
      </c>
      <c r="BY5" s="80">
        <f t="shared" si="10"/>
        <v>5425.7344732738184</v>
      </c>
      <c r="BZ5" s="80">
        <f t="shared" si="10"/>
        <v>5425.7344732738184</v>
      </c>
      <c r="CA5" s="80">
        <f t="shared" si="10"/>
        <v>5425.7344732738184</v>
      </c>
      <c r="CB5" s="80">
        <f t="shared" ref="CB5:EM8" si="11">IF(CB$4&lt;$E5,0,IF(CB$4&lt;$K5,$I5/$C$10,IF(CB$4&lt;$L5,$J5,0)))</f>
        <v>5425.7344732738184</v>
      </c>
      <c r="CC5" s="80">
        <f t="shared" si="11"/>
        <v>5425.7344732738184</v>
      </c>
      <c r="CD5" s="80">
        <f t="shared" si="11"/>
        <v>5425.7344732738184</v>
      </c>
      <c r="CE5" s="80">
        <f t="shared" si="11"/>
        <v>5425.7344732738184</v>
      </c>
      <c r="CF5" s="80">
        <f t="shared" si="11"/>
        <v>5425.7344732738184</v>
      </c>
      <c r="CG5" s="80">
        <f t="shared" si="11"/>
        <v>5425.7344732738184</v>
      </c>
      <c r="CH5" s="80">
        <f t="shared" si="11"/>
        <v>5425.7344732738184</v>
      </c>
      <c r="CI5" s="80">
        <f t="shared" si="11"/>
        <v>5425.7344732738184</v>
      </c>
      <c r="CJ5" s="80">
        <f t="shared" si="11"/>
        <v>5425.7344732738184</v>
      </c>
      <c r="CK5" s="80">
        <f t="shared" si="11"/>
        <v>5425.7344732738184</v>
      </c>
      <c r="CL5" s="80">
        <f t="shared" si="11"/>
        <v>5425.7344732738184</v>
      </c>
      <c r="CM5" s="80">
        <f t="shared" si="11"/>
        <v>5425.7344732738184</v>
      </c>
      <c r="CN5" s="80">
        <f t="shared" si="11"/>
        <v>5425.7344732738184</v>
      </c>
      <c r="CO5" s="80">
        <f t="shared" si="11"/>
        <v>5425.7344732738184</v>
      </c>
      <c r="CP5" s="80">
        <f t="shared" si="11"/>
        <v>5425.7344732738184</v>
      </c>
      <c r="CQ5" s="80">
        <f t="shared" si="11"/>
        <v>5425.7344732738184</v>
      </c>
      <c r="CR5" s="80">
        <f t="shared" si="11"/>
        <v>5425.7344732738184</v>
      </c>
      <c r="CS5" s="80">
        <f t="shared" si="11"/>
        <v>5425.7344732738184</v>
      </c>
      <c r="CT5" s="80">
        <f t="shared" si="11"/>
        <v>5425.7344732738184</v>
      </c>
      <c r="CU5" s="80">
        <f t="shared" si="11"/>
        <v>5425.7344732738184</v>
      </c>
      <c r="CV5" s="80">
        <f t="shared" si="11"/>
        <v>5425.7344732738184</v>
      </c>
      <c r="CW5" s="80">
        <f t="shared" si="11"/>
        <v>5425.7344732738184</v>
      </c>
      <c r="CX5" s="80">
        <f t="shared" si="11"/>
        <v>5425.7344732738184</v>
      </c>
      <c r="CY5" s="80">
        <f t="shared" si="11"/>
        <v>5425.7344732738184</v>
      </c>
      <c r="CZ5" s="80">
        <f t="shared" si="11"/>
        <v>5425.7344732738184</v>
      </c>
      <c r="DA5" s="80">
        <f t="shared" si="11"/>
        <v>5425.7344732738184</v>
      </c>
      <c r="DB5" s="80">
        <f t="shared" si="11"/>
        <v>5425.7344732738184</v>
      </c>
      <c r="DC5" s="80">
        <f t="shared" si="11"/>
        <v>5425.7344732738184</v>
      </c>
      <c r="DD5" s="80">
        <f t="shared" si="11"/>
        <v>5425.7344732738184</v>
      </c>
      <c r="DE5" s="80">
        <f t="shared" si="11"/>
        <v>5425.7344732738184</v>
      </c>
      <c r="DF5" s="80">
        <f t="shared" si="11"/>
        <v>5425.7344732738184</v>
      </c>
      <c r="DG5" s="80">
        <f t="shared" si="11"/>
        <v>5425.7344732738184</v>
      </c>
      <c r="DH5" s="80">
        <f t="shared" si="11"/>
        <v>5425.7344732738184</v>
      </c>
      <c r="DI5" s="80">
        <f t="shared" si="11"/>
        <v>5425.7344732738184</v>
      </c>
      <c r="DJ5" s="80">
        <f t="shared" si="11"/>
        <v>5425.7344732738184</v>
      </c>
      <c r="DK5" s="80">
        <f t="shared" si="11"/>
        <v>5425.7344732738184</v>
      </c>
      <c r="DL5" s="80">
        <f t="shared" si="11"/>
        <v>5425.7344732738184</v>
      </c>
      <c r="DM5" s="80">
        <f t="shared" si="11"/>
        <v>5425.7344732738184</v>
      </c>
      <c r="DN5" s="80">
        <f t="shared" si="11"/>
        <v>5425.7344732738184</v>
      </c>
      <c r="DO5" s="80">
        <f t="shared" si="11"/>
        <v>5425.7344732738184</v>
      </c>
      <c r="DP5" s="80">
        <f t="shared" si="11"/>
        <v>5425.7344732738184</v>
      </c>
      <c r="DQ5" s="80">
        <f t="shared" si="11"/>
        <v>5425.7344732738184</v>
      </c>
      <c r="DR5" s="80">
        <f t="shared" si="11"/>
        <v>5425.7344732738184</v>
      </c>
      <c r="DS5" s="80">
        <f t="shared" si="11"/>
        <v>5425.7344732738184</v>
      </c>
      <c r="DT5" s="80">
        <f t="shared" si="11"/>
        <v>5425.7344732738184</v>
      </c>
      <c r="DU5" s="80">
        <f t="shared" si="11"/>
        <v>5425.7344732738184</v>
      </c>
      <c r="DV5" s="80">
        <f t="shared" si="11"/>
        <v>5425.7344732738184</v>
      </c>
      <c r="DW5" s="80">
        <f t="shared" si="11"/>
        <v>5425.7344732738184</v>
      </c>
      <c r="DX5" s="80">
        <f t="shared" si="11"/>
        <v>5425.7344732738184</v>
      </c>
      <c r="DY5" s="80">
        <f t="shared" si="11"/>
        <v>5425.7344732738184</v>
      </c>
      <c r="DZ5" s="80">
        <f t="shared" si="11"/>
        <v>5425.7344732738184</v>
      </c>
      <c r="EA5" s="80">
        <f t="shared" si="11"/>
        <v>5425.7344732738184</v>
      </c>
      <c r="EB5" s="80">
        <f t="shared" si="11"/>
        <v>5425.7344732738184</v>
      </c>
      <c r="EC5" s="80">
        <f t="shared" si="11"/>
        <v>5425.7344732738184</v>
      </c>
      <c r="ED5" s="80">
        <f t="shared" si="11"/>
        <v>5425.7344732738184</v>
      </c>
      <c r="EE5" s="80">
        <f t="shared" si="11"/>
        <v>5425.7344732738184</v>
      </c>
      <c r="EF5" s="80">
        <f t="shared" si="11"/>
        <v>5425.7344732738184</v>
      </c>
      <c r="EG5" s="80">
        <f t="shared" si="11"/>
        <v>5425.7344732738184</v>
      </c>
      <c r="EH5" s="80">
        <f t="shared" si="11"/>
        <v>5425.7344732738184</v>
      </c>
      <c r="EI5" s="80">
        <f t="shared" si="11"/>
        <v>5425.7344732738184</v>
      </c>
      <c r="EJ5" s="80">
        <f t="shared" si="11"/>
        <v>5425.7344732738184</v>
      </c>
      <c r="EK5" s="80">
        <f t="shared" si="11"/>
        <v>5425.7344732738184</v>
      </c>
      <c r="EL5" s="80">
        <f t="shared" si="11"/>
        <v>5425.7344732738184</v>
      </c>
      <c r="EM5" s="80">
        <f t="shared" si="11"/>
        <v>5425.7344732738184</v>
      </c>
      <c r="EN5" s="80">
        <f t="shared" ref="EN5:FT9" si="12">IF(EN$4&lt;$E5,0,IF(EN$4&lt;$K5,$I5/$C$10,IF(EN$4&lt;$L5,$J5,0)))</f>
        <v>5425.7344732738184</v>
      </c>
      <c r="EO5" s="80">
        <f t="shared" si="12"/>
        <v>5425.7344732738184</v>
      </c>
      <c r="EP5" s="80">
        <f t="shared" si="12"/>
        <v>5425.7344732738184</v>
      </c>
      <c r="EQ5" s="80">
        <f t="shared" si="12"/>
        <v>5425.7344732738184</v>
      </c>
      <c r="ER5" s="80">
        <f t="shared" si="12"/>
        <v>5425.7344732738184</v>
      </c>
      <c r="ES5" s="80">
        <f t="shared" si="12"/>
        <v>5425.7344732738184</v>
      </c>
      <c r="ET5" s="80">
        <f t="shared" si="12"/>
        <v>5425.7344732738184</v>
      </c>
      <c r="EU5" s="80">
        <f t="shared" si="12"/>
        <v>5425.7344732738184</v>
      </c>
      <c r="EV5" s="80">
        <f t="shared" si="12"/>
        <v>5425.7344732738184</v>
      </c>
      <c r="EW5" s="80">
        <f t="shared" si="12"/>
        <v>5425.7344732738184</v>
      </c>
      <c r="EX5" s="80">
        <f t="shared" si="12"/>
        <v>5425.7344732738184</v>
      </c>
      <c r="EY5" s="80">
        <f t="shared" si="12"/>
        <v>5425.7344732738184</v>
      </c>
      <c r="EZ5" s="80">
        <f t="shared" si="12"/>
        <v>5425.7344732738184</v>
      </c>
      <c r="FA5" s="80">
        <f t="shared" si="12"/>
        <v>5425.7344732738184</v>
      </c>
      <c r="FB5" s="80">
        <f t="shared" si="12"/>
        <v>5425.7344732738184</v>
      </c>
      <c r="FC5" s="80">
        <f t="shared" si="12"/>
        <v>5425.7344732738184</v>
      </c>
      <c r="FD5" s="80">
        <f t="shared" si="12"/>
        <v>5425.7344732738184</v>
      </c>
      <c r="FE5" s="80">
        <f t="shared" si="12"/>
        <v>5425.7344732738184</v>
      </c>
      <c r="FF5" s="80">
        <f t="shared" si="12"/>
        <v>5425.7344732738184</v>
      </c>
      <c r="FG5" s="80">
        <f t="shared" si="12"/>
        <v>0</v>
      </c>
      <c r="FH5" s="80">
        <f t="shared" si="12"/>
        <v>0</v>
      </c>
      <c r="FI5" s="80">
        <f t="shared" si="12"/>
        <v>0</v>
      </c>
      <c r="FJ5" s="80">
        <f t="shared" si="12"/>
        <v>0</v>
      </c>
      <c r="FK5" s="80">
        <f t="shared" si="12"/>
        <v>0</v>
      </c>
      <c r="FL5" s="80">
        <f t="shared" si="12"/>
        <v>0</v>
      </c>
      <c r="FM5" s="80">
        <f t="shared" si="12"/>
        <v>0</v>
      </c>
      <c r="FN5" s="80">
        <f t="shared" si="12"/>
        <v>0</v>
      </c>
      <c r="FO5" s="80">
        <f t="shared" si="12"/>
        <v>0</v>
      </c>
      <c r="FP5" s="80">
        <f t="shared" si="12"/>
        <v>0</v>
      </c>
      <c r="FQ5" s="80">
        <f t="shared" si="12"/>
        <v>0</v>
      </c>
      <c r="FR5" s="80">
        <f t="shared" si="12"/>
        <v>0</v>
      </c>
      <c r="FS5" s="80">
        <f t="shared" si="12"/>
        <v>0</v>
      </c>
      <c r="FT5" s="80">
        <f t="shared" si="12"/>
        <v>0</v>
      </c>
      <c r="FU5" s="80">
        <f t="shared" ref="FR5:FZ11" si="13">IF(FU$4&lt;$E5,0,IF(FU$4&lt;$K5,$I5/$C$10,IF(FU$4&lt;$L5,$J5,0)))</f>
        <v>0</v>
      </c>
      <c r="FV5" s="80">
        <f t="shared" si="13"/>
        <v>0</v>
      </c>
      <c r="FW5" s="80">
        <f t="shared" si="13"/>
        <v>0</v>
      </c>
      <c r="FX5" s="80">
        <f t="shared" si="13"/>
        <v>0</v>
      </c>
      <c r="FY5" s="80">
        <f t="shared" si="13"/>
        <v>0</v>
      </c>
      <c r="FZ5" s="80">
        <f t="shared" si="13"/>
        <v>0</v>
      </c>
    </row>
    <row r="6" spans="2:182" x14ac:dyDescent="0.25">
      <c r="B6" s="87" t="s">
        <v>1327</v>
      </c>
      <c r="C6" s="88">
        <v>21</v>
      </c>
      <c r="E6">
        <f>E5+1</f>
        <v>2</v>
      </c>
      <c r="F6">
        <f t="shared" ref="F6:F24" si="14">IF(H5+($C$14/$C$6)&lt;1,$C$14,$C$6-G5)</f>
        <v>2</v>
      </c>
      <c r="G6">
        <f>F6+G5</f>
        <v>4</v>
      </c>
      <c r="H6" s="86">
        <f t="shared" ref="H6:H24" si="15">G6/$C$6</f>
        <v>0.19047619047619047</v>
      </c>
      <c r="I6" s="80">
        <f t="shared" ref="I6:I24" si="16">$C$9*$C$8*F6</f>
        <v>22950</v>
      </c>
      <c r="J6" s="80">
        <f>-PMT($C$13,$C$12,$C$11*$C$8)*F6</f>
        <v>5425.7344732738184</v>
      </c>
      <c r="K6" s="80">
        <f t="shared" ref="K6:K24" si="17">$C$10+E6</f>
        <v>6</v>
      </c>
      <c r="L6" s="80">
        <f t="shared" ref="L6:L24" si="18">K6+$C$12</f>
        <v>150</v>
      </c>
      <c r="M6" s="78">
        <f t="shared" ref="M6:M24" si="19">EDATE(M5,1)</f>
        <v>45809</v>
      </c>
      <c r="N6" s="80"/>
      <c r="O6" s="80">
        <f t="shared" ref="O6:AD21" si="20">IF(O$4&lt;$E6,0,IF(O$4&lt;$K6,$I6/$C$10,IF(O$4&lt;$L6,$J6,0)))</f>
        <v>0</v>
      </c>
      <c r="P6" s="80">
        <f t="shared" si="10"/>
        <v>5737.5</v>
      </c>
      <c r="Q6" s="80">
        <f t="shared" si="10"/>
        <v>5737.5</v>
      </c>
      <c r="R6" s="80">
        <f t="shared" si="10"/>
        <v>5737.5</v>
      </c>
      <c r="S6" s="80">
        <f t="shared" si="10"/>
        <v>5737.5</v>
      </c>
      <c r="T6" s="80">
        <f t="shared" si="10"/>
        <v>5425.7344732738184</v>
      </c>
      <c r="U6" s="80">
        <f t="shared" si="10"/>
        <v>5425.7344732738184</v>
      </c>
      <c r="V6" s="80">
        <f t="shared" si="10"/>
        <v>5425.7344732738184</v>
      </c>
      <c r="W6" s="80">
        <f t="shared" si="10"/>
        <v>5425.7344732738184</v>
      </c>
      <c r="X6" s="80">
        <f t="shared" si="10"/>
        <v>5425.7344732738184</v>
      </c>
      <c r="Y6" s="80">
        <f t="shared" si="10"/>
        <v>5425.7344732738184</v>
      </c>
      <c r="Z6" s="80">
        <f t="shared" si="10"/>
        <v>5425.7344732738184</v>
      </c>
      <c r="AA6" s="80">
        <f t="shared" si="10"/>
        <v>5425.7344732738184</v>
      </c>
      <c r="AB6" s="80">
        <f t="shared" si="10"/>
        <v>5425.7344732738184</v>
      </c>
      <c r="AC6" s="80">
        <f t="shared" si="10"/>
        <v>5425.7344732738184</v>
      </c>
      <c r="AD6" s="80">
        <f t="shared" si="10"/>
        <v>5425.7344732738184</v>
      </c>
      <c r="AE6" s="80">
        <f t="shared" si="10"/>
        <v>5425.7344732738184</v>
      </c>
      <c r="AF6" s="80">
        <f t="shared" si="10"/>
        <v>5425.7344732738184</v>
      </c>
      <c r="AG6" s="80">
        <f t="shared" si="10"/>
        <v>5425.7344732738184</v>
      </c>
      <c r="AH6" s="80">
        <f t="shared" si="10"/>
        <v>5425.7344732738184</v>
      </c>
      <c r="AI6" s="80">
        <f t="shared" si="10"/>
        <v>5425.7344732738184</v>
      </c>
      <c r="AJ6" s="80">
        <f t="shared" si="10"/>
        <v>5425.7344732738184</v>
      </c>
      <c r="AK6" s="80">
        <f t="shared" si="10"/>
        <v>5425.7344732738184</v>
      </c>
      <c r="AL6" s="80">
        <f t="shared" si="10"/>
        <v>5425.7344732738184</v>
      </c>
      <c r="AM6" s="80">
        <f t="shared" si="10"/>
        <v>5425.7344732738184</v>
      </c>
      <c r="AN6" s="80">
        <f t="shared" si="10"/>
        <v>5425.7344732738184</v>
      </c>
      <c r="AO6" s="80">
        <f t="shared" si="10"/>
        <v>5425.7344732738184</v>
      </c>
      <c r="AP6" s="80">
        <f t="shared" si="10"/>
        <v>5425.7344732738184</v>
      </c>
      <c r="AQ6" s="80">
        <f t="shared" si="10"/>
        <v>5425.7344732738184</v>
      </c>
      <c r="AR6" s="80">
        <f t="shared" si="10"/>
        <v>5425.7344732738184</v>
      </c>
      <c r="AS6" s="80">
        <f t="shared" si="10"/>
        <v>5425.7344732738184</v>
      </c>
      <c r="AT6" s="80">
        <f t="shared" si="10"/>
        <v>5425.7344732738184</v>
      </c>
      <c r="AU6" s="80">
        <f t="shared" si="10"/>
        <v>5425.7344732738184</v>
      </c>
      <c r="AV6" s="80">
        <f t="shared" si="10"/>
        <v>5425.7344732738184</v>
      </c>
      <c r="AW6" s="80">
        <f t="shared" si="10"/>
        <v>5425.7344732738184</v>
      </c>
      <c r="AX6" s="80">
        <f t="shared" si="10"/>
        <v>5425.7344732738184</v>
      </c>
      <c r="AY6" s="80">
        <f t="shared" si="10"/>
        <v>5425.7344732738184</v>
      </c>
      <c r="AZ6" s="80">
        <f t="shared" si="10"/>
        <v>5425.7344732738184</v>
      </c>
      <c r="BA6" s="80">
        <f t="shared" si="10"/>
        <v>5425.7344732738184</v>
      </c>
      <c r="BB6" s="80">
        <f t="shared" si="10"/>
        <v>5425.7344732738184</v>
      </c>
      <c r="BC6" s="80">
        <f t="shared" si="10"/>
        <v>5425.7344732738184</v>
      </c>
      <c r="BD6" s="80">
        <f t="shared" si="10"/>
        <v>5425.7344732738184</v>
      </c>
      <c r="BE6" s="80">
        <f t="shared" si="10"/>
        <v>5425.7344732738184</v>
      </c>
      <c r="BF6" s="80">
        <f t="shared" si="10"/>
        <v>5425.7344732738184</v>
      </c>
      <c r="BG6" s="80">
        <f t="shared" si="10"/>
        <v>5425.7344732738184</v>
      </c>
      <c r="BH6" s="80">
        <f t="shared" si="10"/>
        <v>5425.7344732738184</v>
      </c>
      <c r="BI6" s="80">
        <f t="shared" si="10"/>
        <v>5425.7344732738184</v>
      </c>
      <c r="BJ6" s="80">
        <f t="shared" si="10"/>
        <v>5425.7344732738184</v>
      </c>
      <c r="BK6" s="80">
        <f t="shared" si="10"/>
        <v>5425.7344732738184</v>
      </c>
      <c r="BL6" s="80">
        <f t="shared" si="10"/>
        <v>5425.7344732738184</v>
      </c>
      <c r="BM6" s="80">
        <f t="shared" si="10"/>
        <v>5425.7344732738184</v>
      </c>
      <c r="BN6" s="80">
        <f t="shared" si="10"/>
        <v>5425.7344732738184</v>
      </c>
      <c r="BO6" s="80">
        <f t="shared" si="10"/>
        <v>5425.7344732738184</v>
      </c>
      <c r="BP6" s="80">
        <f t="shared" si="10"/>
        <v>5425.7344732738184</v>
      </c>
      <c r="BQ6" s="80">
        <f t="shared" si="10"/>
        <v>5425.7344732738184</v>
      </c>
      <c r="BR6" s="80">
        <f t="shared" si="10"/>
        <v>5425.7344732738184</v>
      </c>
      <c r="BS6" s="80">
        <f t="shared" si="10"/>
        <v>5425.7344732738184</v>
      </c>
      <c r="BT6" s="80">
        <f t="shared" si="10"/>
        <v>5425.7344732738184</v>
      </c>
      <c r="BU6" s="80">
        <f t="shared" si="10"/>
        <v>5425.7344732738184</v>
      </c>
      <c r="BV6" s="80">
        <f t="shared" si="10"/>
        <v>5425.7344732738184</v>
      </c>
      <c r="BW6" s="80">
        <f t="shared" si="10"/>
        <v>5425.7344732738184</v>
      </c>
      <c r="BX6" s="80">
        <f t="shared" si="10"/>
        <v>5425.7344732738184</v>
      </c>
      <c r="BY6" s="80">
        <f t="shared" si="10"/>
        <v>5425.7344732738184</v>
      </c>
      <c r="BZ6" s="80">
        <f t="shared" si="10"/>
        <v>5425.7344732738184</v>
      </c>
      <c r="CA6" s="80">
        <f t="shared" si="10"/>
        <v>5425.7344732738184</v>
      </c>
      <c r="CB6" s="80">
        <f t="shared" si="11"/>
        <v>5425.7344732738184</v>
      </c>
      <c r="CC6" s="80">
        <f t="shared" si="11"/>
        <v>5425.7344732738184</v>
      </c>
      <c r="CD6" s="80">
        <f t="shared" si="11"/>
        <v>5425.7344732738184</v>
      </c>
      <c r="CE6" s="80">
        <f t="shared" si="11"/>
        <v>5425.7344732738184</v>
      </c>
      <c r="CF6" s="80">
        <f t="shared" si="11"/>
        <v>5425.7344732738184</v>
      </c>
      <c r="CG6" s="80">
        <f t="shared" si="11"/>
        <v>5425.7344732738184</v>
      </c>
      <c r="CH6" s="80">
        <f t="shared" si="11"/>
        <v>5425.7344732738184</v>
      </c>
      <c r="CI6" s="80">
        <f t="shared" si="11"/>
        <v>5425.7344732738184</v>
      </c>
      <c r="CJ6" s="80">
        <f t="shared" si="11"/>
        <v>5425.7344732738184</v>
      </c>
      <c r="CK6" s="80">
        <f t="shared" si="11"/>
        <v>5425.7344732738184</v>
      </c>
      <c r="CL6" s="80">
        <f t="shared" si="11"/>
        <v>5425.7344732738184</v>
      </c>
      <c r="CM6" s="80">
        <f t="shared" si="11"/>
        <v>5425.7344732738184</v>
      </c>
      <c r="CN6" s="80">
        <f t="shared" si="11"/>
        <v>5425.7344732738184</v>
      </c>
      <c r="CO6" s="80">
        <f t="shared" si="11"/>
        <v>5425.7344732738184</v>
      </c>
      <c r="CP6" s="80">
        <f t="shared" si="11"/>
        <v>5425.7344732738184</v>
      </c>
      <c r="CQ6" s="80">
        <f t="shared" si="11"/>
        <v>5425.7344732738184</v>
      </c>
      <c r="CR6" s="80">
        <f t="shared" si="11"/>
        <v>5425.7344732738184</v>
      </c>
      <c r="CS6" s="80">
        <f t="shared" si="11"/>
        <v>5425.7344732738184</v>
      </c>
      <c r="CT6" s="80">
        <f t="shared" si="11"/>
        <v>5425.7344732738184</v>
      </c>
      <c r="CU6" s="80">
        <f t="shared" si="11"/>
        <v>5425.7344732738184</v>
      </c>
      <c r="CV6" s="80">
        <f t="shared" si="11"/>
        <v>5425.7344732738184</v>
      </c>
      <c r="CW6" s="80">
        <f t="shared" si="11"/>
        <v>5425.7344732738184</v>
      </c>
      <c r="CX6" s="80">
        <f t="shared" si="11"/>
        <v>5425.7344732738184</v>
      </c>
      <c r="CY6" s="80">
        <f t="shared" si="11"/>
        <v>5425.7344732738184</v>
      </c>
      <c r="CZ6" s="80">
        <f t="shared" si="11"/>
        <v>5425.7344732738184</v>
      </c>
      <c r="DA6" s="80">
        <f t="shared" si="11"/>
        <v>5425.7344732738184</v>
      </c>
      <c r="DB6" s="80">
        <f t="shared" si="11"/>
        <v>5425.7344732738184</v>
      </c>
      <c r="DC6" s="80">
        <f t="shared" si="11"/>
        <v>5425.7344732738184</v>
      </c>
      <c r="DD6" s="80">
        <f t="shared" si="11"/>
        <v>5425.7344732738184</v>
      </c>
      <c r="DE6" s="80">
        <f t="shared" si="11"/>
        <v>5425.7344732738184</v>
      </c>
      <c r="DF6" s="80">
        <f t="shared" si="11"/>
        <v>5425.7344732738184</v>
      </c>
      <c r="DG6" s="80">
        <f t="shared" si="11"/>
        <v>5425.7344732738184</v>
      </c>
      <c r="DH6" s="80">
        <f t="shared" si="11"/>
        <v>5425.7344732738184</v>
      </c>
      <c r="DI6" s="80">
        <f t="shared" si="11"/>
        <v>5425.7344732738184</v>
      </c>
      <c r="DJ6" s="80">
        <f t="shared" si="11"/>
        <v>5425.7344732738184</v>
      </c>
      <c r="DK6" s="80">
        <f t="shared" si="11"/>
        <v>5425.7344732738184</v>
      </c>
      <c r="DL6" s="80">
        <f t="shared" si="11"/>
        <v>5425.7344732738184</v>
      </c>
      <c r="DM6" s="80">
        <f t="shared" si="11"/>
        <v>5425.7344732738184</v>
      </c>
      <c r="DN6" s="80">
        <f t="shared" si="11"/>
        <v>5425.7344732738184</v>
      </c>
      <c r="DO6" s="80">
        <f t="shared" si="11"/>
        <v>5425.7344732738184</v>
      </c>
      <c r="DP6" s="80">
        <f t="shared" si="11"/>
        <v>5425.7344732738184</v>
      </c>
      <c r="DQ6" s="80">
        <f t="shared" si="11"/>
        <v>5425.7344732738184</v>
      </c>
      <c r="DR6" s="80">
        <f t="shared" si="11"/>
        <v>5425.7344732738184</v>
      </c>
      <c r="DS6" s="80">
        <f t="shared" si="11"/>
        <v>5425.7344732738184</v>
      </c>
      <c r="DT6" s="80">
        <f t="shared" si="11"/>
        <v>5425.7344732738184</v>
      </c>
      <c r="DU6" s="80">
        <f t="shared" si="11"/>
        <v>5425.7344732738184</v>
      </c>
      <c r="DV6" s="80">
        <f t="shared" si="11"/>
        <v>5425.7344732738184</v>
      </c>
      <c r="DW6" s="80">
        <f t="shared" si="11"/>
        <v>5425.7344732738184</v>
      </c>
      <c r="DX6" s="80">
        <f t="shared" si="11"/>
        <v>5425.7344732738184</v>
      </c>
      <c r="DY6" s="80">
        <f t="shared" si="11"/>
        <v>5425.7344732738184</v>
      </c>
      <c r="DZ6" s="80">
        <f t="shared" si="11"/>
        <v>5425.7344732738184</v>
      </c>
      <c r="EA6" s="80">
        <f t="shared" si="11"/>
        <v>5425.7344732738184</v>
      </c>
      <c r="EB6" s="80">
        <f t="shared" si="11"/>
        <v>5425.7344732738184</v>
      </c>
      <c r="EC6" s="80">
        <f t="shared" si="11"/>
        <v>5425.7344732738184</v>
      </c>
      <c r="ED6" s="80">
        <f t="shared" si="11"/>
        <v>5425.7344732738184</v>
      </c>
      <c r="EE6" s="80">
        <f t="shared" si="11"/>
        <v>5425.7344732738184</v>
      </c>
      <c r="EF6" s="80">
        <f t="shared" si="11"/>
        <v>5425.7344732738184</v>
      </c>
      <c r="EG6" s="80">
        <f t="shared" si="11"/>
        <v>5425.7344732738184</v>
      </c>
      <c r="EH6" s="80">
        <f t="shared" si="11"/>
        <v>5425.7344732738184</v>
      </c>
      <c r="EI6" s="80">
        <f t="shared" si="11"/>
        <v>5425.7344732738184</v>
      </c>
      <c r="EJ6" s="80">
        <f t="shared" si="11"/>
        <v>5425.7344732738184</v>
      </c>
      <c r="EK6" s="80">
        <f t="shared" si="11"/>
        <v>5425.7344732738184</v>
      </c>
      <c r="EL6" s="80">
        <f t="shared" si="11"/>
        <v>5425.7344732738184</v>
      </c>
      <c r="EM6" s="80">
        <f t="shared" si="11"/>
        <v>5425.7344732738184</v>
      </c>
      <c r="EN6" s="80">
        <f t="shared" si="12"/>
        <v>5425.7344732738184</v>
      </c>
      <c r="EO6" s="80">
        <f t="shared" si="12"/>
        <v>5425.7344732738184</v>
      </c>
      <c r="EP6" s="80">
        <f t="shared" si="12"/>
        <v>5425.7344732738184</v>
      </c>
      <c r="EQ6" s="80">
        <f t="shared" si="12"/>
        <v>5425.7344732738184</v>
      </c>
      <c r="ER6" s="80">
        <f t="shared" si="12"/>
        <v>5425.7344732738184</v>
      </c>
      <c r="ES6" s="80">
        <f t="shared" si="12"/>
        <v>5425.7344732738184</v>
      </c>
      <c r="ET6" s="80">
        <f t="shared" si="12"/>
        <v>5425.7344732738184</v>
      </c>
      <c r="EU6" s="80">
        <f t="shared" si="12"/>
        <v>5425.7344732738184</v>
      </c>
      <c r="EV6" s="80">
        <f t="shared" si="12"/>
        <v>5425.7344732738184</v>
      </c>
      <c r="EW6" s="80">
        <f t="shared" si="12"/>
        <v>5425.7344732738184</v>
      </c>
      <c r="EX6" s="80">
        <f t="shared" si="12"/>
        <v>5425.7344732738184</v>
      </c>
      <c r="EY6" s="80">
        <f t="shared" si="12"/>
        <v>5425.7344732738184</v>
      </c>
      <c r="EZ6" s="80">
        <f t="shared" si="12"/>
        <v>5425.7344732738184</v>
      </c>
      <c r="FA6" s="80">
        <f t="shared" si="12"/>
        <v>5425.7344732738184</v>
      </c>
      <c r="FB6" s="80">
        <f t="shared" si="12"/>
        <v>5425.7344732738184</v>
      </c>
      <c r="FC6" s="80">
        <f t="shared" si="12"/>
        <v>5425.7344732738184</v>
      </c>
      <c r="FD6" s="80">
        <f t="shared" si="12"/>
        <v>5425.7344732738184</v>
      </c>
      <c r="FE6" s="80">
        <f t="shared" si="12"/>
        <v>5425.7344732738184</v>
      </c>
      <c r="FF6" s="80">
        <f t="shared" si="12"/>
        <v>5425.7344732738184</v>
      </c>
      <c r="FG6" s="80">
        <f t="shared" si="12"/>
        <v>5425.7344732738184</v>
      </c>
      <c r="FH6" s="80">
        <f t="shared" si="12"/>
        <v>0</v>
      </c>
      <c r="FI6" s="80">
        <f t="shared" si="12"/>
        <v>0</v>
      </c>
      <c r="FJ6" s="80">
        <f t="shared" si="12"/>
        <v>0</v>
      </c>
      <c r="FK6" s="80">
        <f t="shared" si="12"/>
        <v>0</v>
      </c>
      <c r="FL6" s="80">
        <f t="shared" si="12"/>
        <v>0</v>
      </c>
      <c r="FM6" s="80">
        <f t="shared" si="12"/>
        <v>0</v>
      </c>
      <c r="FN6" s="80">
        <f t="shared" si="12"/>
        <v>0</v>
      </c>
      <c r="FO6" s="80">
        <f t="shared" si="12"/>
        <v>0</v>
      </c>
      <c r="FP6" s="80">
        <f t="shared" si="12"/>
        <v>0</v>
      </c>
      <c r="FQ6" s="80">
        <f t="shared" si="12"/>
        <v>0</v>
      </c>
      <c r="FR6" s="80">
        <f t="shared" si="12"/>
        <v>0</v>
      </c>
      <c r="FS6" s="80">
        <f t="shared" si="12"/>
        <v>0</v>
      </c>
      <c r="FT6" s="80">
        <f t="shared" si="13"/>
        <v>0</v>
      </c>
      <c r="FU6" s="80">
        <f t="shared" si="13"/>
        <v>0</v>
      </c>
      <c r="FV6" s="80">
        <f t="shared" si="13"/>
        <v>0</v>
      </c>
      <c r="FW6" s="80">
        <f t="shared" si="13"/>
        <v>0</v>
      </c>
      <c r="FX6" s="80">
        <f t="shared" si="13"/>
        <v>0</v>
      </c>
      <c r="FY6" s="80">
        <f t="shared" si="13"/>
        <v>0</v>
      </c>
      <c r="FZ6" s="80">
        <f t="shared" si="13"/>
        <v>0</v>
      </c>
    </row>
    <row r="7" spans="2:182" x14ac:dyDescent="0.25">
      <c r="B7" s="87" t="s">
        <v>1328</v>
      </c>
      <c r="C7" s="89">
        <f>C6*255000</f>
        <v>5355000</v>
      </c>
      <c r="E7">
        <f t="shared" ref="E7:E24" si="21">E6+1</f>
        <v>3</v>
      </c>
      <c r="F7">
        <f t="shared" si="14"/>
        <v>2</v>
      </c>
      <c r="G7">
        <f t="shared" ref="G7:G24" si="22">F7+G6</f>
        <v>6</v>
      </c>
      <c r="H7" s="90">
        <f t="shared" si="15"/>
        <v>0.2857142857142857</v>
      </c>
      <c r="I7" s="80">
        <f t="shared" si="16"/>
        <v>22950</v>
      </c>
      <c r="J7" s="80">
        <f>-PMT($C$13,$C$12,$C$11*$C$8)*F7</f>
        <v>5425.7344732738184</v>
      </c>
      <c r="K7" s="80">
        <f t="shared" si="17"/>
        <v>7</v>
      </c>
      <c r="L7" s="80">
        <f t="shared" si="18"/>
        <v>151</v>
      </c>
      <c r="M7" s="78">
        <f t="shared" si="19"/>
        <v>45839</v>
      </c>
      <c r="N7" s="80"/>
      <c r="O7" s="80">
        <f t="shared" si="20"/>
        <v>0</v>
      </c>
      <c r="P7" s="80">
        <f t="shared" si="20"/>
        <v>0</v>
      </c>
      <c r="Q7" s="80">
        <f t="shared" si="20"/>
        <v>5737.5</v>
      </c>
      <c r="R7" s="80">
        <f t="shared" si="20"/>
        <v>5737.5</v>
      </c>
      <c r="S7" s="80">
        <f t="shared" si="20"/>
        <v>5737.5</v>
      </c>
      <c r="T7" s="80">
        <f t="shared" si="20"/>
        <v>5737.5</v>
      </c>
      <c r="U7" s="80">
        <f t="shared" si="20"/>
        <v>5425.7344732738184</v>
      </c>
      <c r="V7" s="80">
        <f t="shared" si="20"/>
        <v>5425.7344732738184</v>
      </c>
      <c r="W7" s="80">
        <f t="shared" si="20"/>
        <v>5425.7344732738184</v>
      </c>
      <c r="X7" s="80">
        <f t="shared" si="20"/>
        <v>5425.7344732738184</v>
      </c>
      <c r="Y7" s="80">
        <f t="shared" si="20"/>
        <v>5425.7344732738184</v>
      </c>
      <c r="Z7" s="80">
        <f t="shared" si="20"/>
        <v>5425.7344732738184</v>
      </c>
      <c r="AA7" s="80">
        <f t="shared" si="20"/>
        <v>5425.7344732738184</v>
      </c>
      <c r="AB7" s="80">
        <f t="shared" si="20"/>
        <v>5425.7344732738184</v>
      </c>
      <c r="AC7" s="80">
        <f t="shared" si="20"/>
        <v>5425.7344732738184</v>
      </c>
      <c r="AD7" s="80">
        <f t="shared" si="20"/>
        <v>5425.7344732738184</v>
      </c>
      <c r="AE7" s="80">
        <f t="shared" si="10"/>
        <v>5425.7344732738184</v>
      </c>
      <c r="AF7" s="80">
        <f t="shared" si="10"/>
        <v>5425.7344732738184</v>
      </c>
      <c r="AG7" s="80">
        <f t="shared" si="10"/>
        <v>5425.7344732738184</v>
      </c>
      <c r="AH7" s="80">
        <f t="shared" si="10"/>
        <v>5425.7344732738184</v>
      </c>
      <c r="AI7" s="80">
        <f t="shared" si="10"/>
        <v>5425.7344732738184</v>
      </c>
      <c r="AJ7" s="80">
        <f t="shared" si="10"/>
        <v>5425.7344732738184</v>
      </c>
      <c r="AK7" s="80">
        <f t="shared" si="10"/>
        <v>5425.7344732738184</v>
      </c>
      <c r="AL7" s="80">
        <f t="shared" si="10"/>
        <v>5425.7344732738184</v>
      </c>
      <c r="AM7" s="80">
        <f t="shared" si="10"/>
        <v>5425.7344732738184</v>
      </c>
      <c r="AN7" s="80">
        <f t="shared" si="10"/>
        <v>5425.7344732738184</v>
      </c>
      <c r="AO7" s="80">
        <f t="shared" si="10"/>
        <v>5425.7344732738184</v>
      </c>
      <c r="AP7" s="80">
        <f t="shared" si="10"/>
        <v>5425.7344732738184</v>
      </c>
      <c r="AQ7" s="80">
        <f t="shared" si="10"/>
        <v>5425.7344732738184</v>
      </c>
      <c r="AR7" s="80">
        <f t="shared" si="10"/>
        <v>5425.7344732738184</v>
      </c>
      <c r="AS7" s="80">
        <f t="shared" si="10"/>
        <v>5425.7344732738184</v>
      </c>
      <c r="AT7" s="80">
        <f t="shared" si="10"/>
        <v>5425.7344732738184</v>
      </c>
      <c r="AU7" s="80">
        <f t="shared" si="10"/>
        <v>5425.7344732738184</v>
      </c>
      <c r="AV7" s="80">
        <f t="shared" si="10"/>
        <v>5425.7344732738184</v>
      </c>
      <c r="AW7" s="80">
        <f t="shared" si="10"/>
        <v>5425.7344732738184</v>
      </c>
      <c r="AX7" s="80">
        <f t="shared" si="10"/>
        <v>5425.7344732738184</v>
      </c>
      <c r="AY7" s="80">
        <f t="shared" si="10"/>
        <v>5425.7344732738184</v>
      </c>
      <c r="AZ7" s="80">
        <f t="shared" si="10"/>
        <v>5425.7344732738184</v>
      </c>
      <c r="BA7" s="80">
        <f t="shared" si="10"/>
        <v>5425.7344732738184</v>
      </c>
      <c r="BB7" s="80">
        <f t="shared" si="10"/>
        <v>5425.7344732738184</v>
      </c>
      <c r="BC7" s="80">
        <f t="shared" si="10"/>
        <v>5425.7344732738184</v>
      </c>
      <c r="BD7" s="80">
        <f t="shared" si="10"/>
        <v>5425.7344732738184</v>
      </c>
      <c r="BE7" s="80">
        <f t="shared" si="10"/>
        <v>5425.7344732738184</v>
      </c>
      <c r="BF7" s="80">
        <f t="shared" si="10"/>
        <v>5425.7344732738184</v>
      </c>
      <c r="BG7" s="80">
        <f t="shared" si="10"/>
        <v>5425.7344732738184</v>
      </c>
      <c r="BH7" s="80">
        <f t="shared" si="10"/>
        <v>5425.7344732738184</v>
      </c>
      <c r="BI7" s="80">
        <f t="shared" si="10"/>
        <v>5425.7344732738184</v>
      </c>
      <c r="BJ7" s="80">
        <f t="shared" si="10"/>
        <v>5425.7344732738184</v>
      </c>
      <c r="BK7" s="80">
        <f t="shared" si="10"/>
        <v>5425.7344732738184</v>
      </c>
      <c r="BL7" s="80">
        <f t="shared" si="10"/>
        <v>5425.7344732738184</v>
      </c>
      <c r="BM7" s="80">
        <f t="shared" si="10"/>
        <v>5425.7344732738184</v>
      </c>
      <c r="BN7" s="80">
        <f t="shared" si="10"/>
        <v>5425.7344732738184</v>
      </c>
      <c r="BO7" s="80">
        <f t="shared" si="10"/>
        <v>5425.7344732738184</v>
      </c>
      <c r="BP7" s="80">
        <f t="shared" si="10"/>
        <v>5425.7344732738184</v>
      </c>
      <c r="BQ7" s="80">
        <f t="shared" si="10"/>
        <v>5425.7344732738184</v>
      </c>
      <c r="BR7" s="80">
        <f t="shared" si="10"/>
        <v>5425.7344732738184</v>
      </c>
      <c r="BS7" s="80">
        <f t="shared" si="10"/>
        <v>5425.7344732738184</v>
      </c>
      <c r="BT7" s="80">
        <f t="shared" si="10"/>
        <v>5425.7344732738184</v>
      </c>
      <c r="BU7" s="80">
        <f t="shared" si="10"/>
        <v>5425.7344732738184</v>
      </c>
      <c r="BV7" s="80">
        <f t="shared" si="10"/>
        <v>5425.7344732738184</v>
      </c>
      <c r="BW7" s="80">
        <f t="shared" si="10"/>
        <v>5425.7344732738184</v>
      </c>
      <c r="BX7" s="80">
        <f t="shared" si="10"/>
        <v>5425.7344732738184</v>
      </c>
      <c r="BY7" s="80">
        <f t="shared" si="10"/>
        <v>5425.7344732738184</v>
      </c>
      <c r="BZ7" s="80">
        <f t="shared" si="10"/>
        <v>5425.7344732738184</v>
      </c>
      <c r="CA7" s="80">
        <f t="shared" si="10"/>
        <v>5425.7344732738184</v>
      </c>
      <c r="CB7" s="80">
        <f t="shared" si="11"/>
        <v>5425.7344732738184</v>
      </c>
      <c r="CC7" s="80">
        <f t="shared" si="11"/>
        <v>5425.7344732738184</v>
      </c>
      <c r="CD7" s="80">
        <f t="shared" si="11"/>
        <v>5425.7344732738184</v>
      </c>
      <c r="CE7" s="80">
        <f t="shared" si="11"/>
        <v>5425.7344732738184</v>
      </c>
      <c r="CF7" s="80">
        <f t="shared" si="11"/>
        <v>5425.7344732738184</v>
      </c>
      <c r="CG7" s="80">
        <f t="shared" si="11"/>
        <v>5425.7344732738184</v>
      </c>
      <c r="CH7" s="80">
        <f t="shared" si="11"/>
        <v>5425.7344732738184</v>
      </c>
      <c r="CI7" s="80">
        <f t="shared" si="11"/>
        <v>5425.7344732738184</v>
      </c>
      <c r="CJ7" s="80">
        <f t="shared" si="11"/>
        <v>5425.7344732738184</v>
      </c>
      <c r="CK7" s="80">
        <f t="shared" si="11"/>
        <v>5425.7344732738184</v>
      </c>
      <c r="CL7" s="80">
        <f t="shared" si="11"/>
        <v>5425.7344732738184</v>
      </c>
      <c r="CM7" s="80">
        <f t="shared" si="11"/>
        <v>5425.7344732738184</v>
      </c>
      <c r="CN7" s="80">
        <f t="shared" si="11"/>
        <v>5425.7344732738184</v>
      </c>
      <c r="CO7" s="80">
        <f t="shared" si="11"/>
        <v>5425.7344732738184</v>
      </c>
      <c r="CP7" s="80">
        <f t="shared" si="11"/>
        <v>5425.7344732738184</v>
      </c>
      <c r="CQ7" s="80">
        <f t="shared" si="11"/>
        <v>5425.7344732738184</v>
      </c>
      <c r="CR7" s="80">
        <f t="shared" si="11"/>
        <v>5425.7344732738184</v>
      </c>
      <c r="CS7" s="80">
        <f t="shared" si="11"/>
        <v>5425.7344732738184</v>
      </c>
      <c r="CT7" s="80">
        <f t="shared" si="11"/>
        <v>5425.7344732738184</v>
      </c>
      <c r="CU7" s="80">
        <f t="shared" si="11"/>
        <v>5425.7344732738184</v>
      </c>
      <c r="CV7" s="80">
        <f t="shared" si="11"/>
        <v>5425.7344732738184</v>
      </c>
      <c r="CW7" s="80">
        <f t="shared" si="11"/>
        <v>5425.7344732738184</v>
      </c>
      <c r="CX7" s="80">
        <f t="shared" si="11"/>
        <v>5425.7344732738184</v>
      </c>
      <c r="CY7" s="80">
        <f t="shared" si="11"/>
        <v>5425.7344732738184</v>
      </c>
      <c r="CZ7" s="80">
        <f t="shared" si="11"/>
        <v>5425.7344732738184</v>
      </c>
      <c r="DA7" s="80">
        <f t="shared" si="11"/>
        <v>5425.7344732738184</v>
      </c>
      <c r="DB7" s="80">
        <f t="shared" si="11"/>
        <v>5425.7344732738184</v>
      </c>
      <c r="DC7" s="80">
        <f t="shared" si="11"/>
        <v>5425.7344732738184</v>
      </c>
      <c r="DD7" s="80">
        <f t="shared" si="11"/>
        <v>5425.7344732738184</v>
      </c>
      <c r="DE7" s="80">
        <f t="shared" si="11"/>
        <v>5425.7344732738184</v>
      </c>
      <c r="DF7" s="80">
        <f t="shared" si="11"/>
        <v>5425.7344732738184</v>
      </c>
      <c r="DG7" s="80">
        <f t="shared" si="11"/>
        <v>5425.7344732738184</v>
      </c>
      <c r="DH7" s="80">
        <f t="shared" si="11"/>
        <v>5425.7344732738184</v>
      </c>
      <c r="DI7" s="80">
        <f t="shared" si="11"/>
        <v>5425.7344732738184</v>
      </c>
      <c r="DJ7" s="80">
        <f t="shared" si="11"/>
        <v>5425.7344732738184</v>
      </c>
      <c r="DK7" s="80">
        <f t="shared" si="11"/>
        <v>5425.7344732738184</v>
      </c>
      <c r="DL7" s="80">
        <f t="shared" si="11"/>
        <v>5425.7344732738184</v>
      </c>
      <c r="DM7" s="80">
        <f t="shared" si="11"/>
        <v>5425.7344732738184</v>
      </c>
      <c r="DN7" s="80">
        <f t="shared" si="11"/>
        <v>5425.7344732738184</v>
      </c>
      <c r="DO7" s="80">
        <f t="shared" si="11"/>
        <v>5425.7344732738184</v>
      </c>
      <c r="DP7" s="80">
        <f t="shared" si="11"/>
        <v>5425.7344732738184</v>
      </c>
      <c r="DQ7" s="80">
        <f t="shared" si="11"/>
        <v>5425.7344732738184</v>
      </c>
      <c r="DR7" s="80">
        <f t="shared" si="11"/>
        <v>5425.7344732738184</v>
      </c>
      <c r="DS7" s="80">
        <f t="shared" si="11"/>
        <v>5425.7344732738184</v>
      </c>
      <c r="DT7" s="80">
        <f t="shared" si="11"/>
        <v>5425.7344732738184</v>
      </c>
      <c r="DU7" s="80">
        <f t="shared" si="11"/>
        <v>5425.7344732738184</v>
      </c>
      <c r="DV7" s="80">
        <f t="shared" si="11"/>
        <v>5425.7344732738184</v>
      </c>
      <c r="DW7" s="80">
        <f t="shared" si="11"/>
        <v>5425.7344732738184</v>
      </c>
      <c r="DX7" s="80">
        <f t="shared" si="11"/>
        <v>5425.7344732738184</v>
      </c>
      <c r="DY7" s="80">
        <f t="shared" si="11"/>
        <v>5425.7344732738184</v>
      </c>
      <c r="DZ7" s="80">
        <f t="shared" si="11"/>
        <v>5425.7344732738184</v>
      </c>
      <c r="EA7" s="80">
        <f t="shared" si="11"/>
        <v>5425.7344732738184</v>
      </c>
      <c r="EB7" s="80">
        <f t="shared" si="11"/>
        <v>5425.7344732738184</v>
      </c>
      <c r="EC7" s="80">
        <f t="shared" si="11"/>
        <v>5425.7344732738184</v>
      </c>
      <c r="ED7" s="80">
        <f t="shared" si="11"/>
        <v>5425.7344732738184</v>
      </c>
      <c r="EE7" s="80">
        <f t="shared" si="11"/>
        <v>5425.7344732738184</v>
      </c>
      <c r="EF7" s="80">
        <f t="shared" si="11"/>
        <v>5425.7344732738184</v>
      </c>
      <c r="EG7" s="80">
        <f t="shared" si="11"/>
        <v>5425.7344732738184</v>
      </c>
      <c r="EH7" s="80">
        <f t="shared" si="11"/>
        <v>5425.7344732738184</v>
      </c>
      <c r="EI7" s="80">
        <f t="shared" si="11"/>
        <v>5425.7344732738184</v>
      </c>
      <c r="EJ7" s="80">
        <f t="shared" si="11"/>
        <v>5425.7344732738184</v>
      </c>
      <c r="EK7" s="80">
        <f t="shared" si="11"/>
        <v>5425.7344732738184</v>
      </c>
      <c r="EL7" s="80">
        <f t="shared" si="11"/>
        <v>5425.7344732738184</v>
      </c>
      <c r="EM7" s="80">
        <f t="shared" si="11"/>
        <v>5425.7344732738184</v>
      </c>
      <c r="EN7" s="80">
        <f t="shared" si="12"/>
        <v>5425.7344732738184</v>
      </c>
      <c r="EO7" s="80">
        <f t="shared" si="12"/>
        <v>5425.7344732738184</v>
      </c>
      <c r="EP7" s="80">
        <f t="shared" si="12"/>
        <v>5425.7344732738184</v>
      </c>
      <c r="EQ7" s="80">
        <f t="shared" si="12"/>
        <v>5425.7344732738184</v>
      </c>
      <c r="ER7" s="80">
        <f t="shared" si="12"/>
        <v>5425.7344732738184</v>
      </c>
      <c r="ES7" s="80">
        <f t="shared" si="12"/>
        <v>5425.7344732738184</v>
      </c>
      <c r="ET7" s="80">
        <f t="shared" si="12"/>
        <v>5425.7344732738184</v>
      </c>
      <c r="EU7" s="80">
        <f t="shared" si="12"/>
        <v>5425.7344732738184</v>
      </c>
      <c r="EV7" s="80">
        <f t="shared" si="12"/>
        <v>5425.7344732738184</v>
      </c>
      <c r="EW7" s="80">
        <f t="shared" si="12"/>
        <v>5425.7344732738184</v>
      </c>
      <c r="EX7" s="80">
        <f t="shared" si="12"/>
        <v>5425.7344732738184</v>
      </c>
      <c r="EY7" s="80">
        <f t="shared" si="12"/>
        <v>5425.7344732738184</v>
      </c>
      <c r="EZ7" s="80">
        <f t="shared" si="12"/>
        <v>5425.7344732738184</v>
      </c>
      <c r="FA7" s="80">
        <f t="shared" si="12"/>
        <v>5425.7344732738184</v>
      </c>
      <c r="FB7" s="80">
        <f t="shared" si="12"/>
        <v>5425.7344732738184</v>
      </c>
      <c r="FC7" s="80">
        <f t="shared" si="12"/>
        <v>5425.7344732738184</v>
      </c>
      <c r="FD7" s="80">
        <f t="shared" si="12"/>
        <v>5425.7344732738184</v>
      </c>
      <c r="FE7" s="80">
        <f t="shared" si="12"/>
        <v>5425.7344732738184</v>
      </c>
      <c r="FF7" s="80">
        <f t="shared" si="12"/>
        <v>5425.7344732738184</v>
      </c>
      <c r="FG7" s="80">
        <f t="shared" si="12"/>
        <v>5425.7344732738184</v>
      </c>
      <c r="FH7" s="80">
        <f t="shared" si="12"/>
        <v>5425.7344732738184</v>
      </c>
      <c r="FI7" s="80">
        <f t="shared" si="12"/>
        <v>0</v>
      </c>
      <c r="FJ7" s="80">
        <f t="shared" si="12"/>
        <v>0</v>
      </c>
      <c r="FK7" s="80">
        <f t="shared" si="12"/>
        <v>0</v>
      </c>
      <c r="FL7" s="80">
        <f t="shared" si="12"/>
        <v>0</v>
      </c>
      <c r="FM7" s="80">
        <f t="shared" si="12"/>
        <v>0</v>
      </c>
      <c r="FN7" s="80">
        <f t="shared" si="12"/>
        <v>0</v>
      </c>
      <c r="FO7" s="80">
        <f t="shared" si="12"/>
        <v>0</v>
      </c>
      <c r="FP7" s="80">
        <f t="shared" si="12"/>
        <v>0</v>
      </c>
      <c r="FQ7" s="80">
        <f t="shared" si="12"/>
        <v>0</v>
      </c>
      <c r="FR7" s="80">
        <f t="shared" si="12"/>
        <v>0</v>
      </c>
      <c r="FS7" s="80">
        <f t="shared" si="12"/>
        <v>0</v>
      </c>
      <c r="FT7" s="80">
        <f t="shared" si="13"/>
        <v>0</v>
      </c>
      <c r="FU7" s="80">
        <f t="shared" si="13"/>
        <v>0</v>
      </c>
      <c r="FV7" s="80">
        <f t="shared" si="13"/>
        <v>0</v>
      </c>
      <c r="FW7" s="80">
        <f t="shared" si="13"/>
        <v>0</v>
      </c>
      <c r="FX7" s="80">
        <f t="shared" si="13"/>
        <v>0</v>
      </c>
      <c r="FY7" s="80">
        <f t="shared" si="13"/>
        <v>0</v>
      </c>
      <c r="FZ7" s="80">
        <f t="shared" si="13"/>
        <v>0</v>
      </c>
    </row>
    <row r="8" spans="2:182" x14ac:dyDescent="0.25">
      <c r="B8" s="87" t="s">
        <v>1329</v>
      </c>
      <c r="C8" s="91">
        <f>C7/C6*(1-C15)</f>
        <v>229500</v>
      </c>
      <c r="E8">
        <f t="shared" si="21"/>
        <v>4</v>
      </c>
      <c r="F8">
        <f t="shared" si="14"/>
        <v>2</v>
      </c>
      <c r="G8">
        <f t="shared" si="22"/>
        <v>8</v>
      </c>
      <c r="H8" s="86">
        <f t="shared" si="15"/>
        <v>0.38095238095238093</v>
      </c>
      <c r="I8" s="80">
        <f t="shared" si="16"/>
        <v>22950</v>
      </c>
      <c r="J8" s="80">
        <f>-PMT($C$13,$C$12,$C$11*$C$8)*F8</f>
        <v>5425.7344732738184</v>
      </c>
      <c r="K8" s="80">
        <f t="shared" si="17"/>
        <v>8</v>
      </c>
      <c r="L8" s="80">
        <f t="shared" si="18"/>
        <v>152</v>
      </c>
      <c r="M8" s="78">
        <f t="shared" si="19"/>
        <v>45870</v>
      </c>
      <c r="N8" s="80"/>
      <c r="O8" s="80">
        <f t="shared" si="20"/>
        <v>0</v>
      </c>
      <c r="P8" s="80">
        <f t="shared" si="20"/>
        <v>0</v>
      </c>
      <c r="Q8" s="80">
        <f>IF(Q$4&lt;$E8,0,IF(Q$4&lt;$K8,$I8/$C$10,IF(Q$4&lt;$L8,$J8,0)))</f>
        <v>0</v>
      </c>
      <c r="R8" s="80">
        <f t="shared" si="20"/>
        <v>5737.5</v>
      </c>
      <c r="S8" s="80">
        <f t="shared" si="20"/>
        <v>5737.5</v>
      </c>
      <c r="T8" s="80">
        <f t="shared" si="20"/>
        <v>5737.5</v>
      </c>
      <c r="U8" s="80">
        <f t="shared" si="20"/>
        <v>5737.5</v>
      </c>
      <c r="V8" s="80">
        <f t="shared" si="20"/>
        <v>5425.7344732738184</v>
      </c>
      <c r="W8" s="80">
        <f t="shared" si="20"/>
        <v>5425.7344732738184</v>
      </c>
      <c r="X8" s="80">
        <f t="shared" si="20"/>
        <v>5425.7344732738184</v>
      </c>
      <c r="Y8" s="80">
        <f t="shared" si="20"/>
        <v>5425.7344732738184</v>
      </c>
      <c r="Z8" s="80">
        <f t="shared" si="20"/>
        <v>5425.7344732738184</v>
      </c>
      <c r="AA8" s="80">
        <f t="shared" si="20"/>
        <v>5425.7344732738184</v>
      </c>
      <c r="AB8" s="80">
        <f t="shared" si="20"/>
        <v>5425.7344732738184</v>
      </c>
      <c r="AC8" s="80">
        <f t="shared" si="20"/>
        <v>5425.7344732738184</v>
      </c>
      <c r="AD8" s="80">
        <f t="shared" si="20"/>
        <v>5425.7344732738184</v>
      </c>
      <c r="AE8" s="80">
        <f t="shared" si="10"/>
        <v>5425.7344732738184</v>
      </c>
      <c r="AF8" s="80">
        <f t="shared" si="10"/>
        <v>5425.7344732738184</v>
      </c>
      <c r="AG8" s="80">
        <f t="shared" si="10"/>
        <v>5425.7344732738184</v>
      </c>
      <c r="AH8" s="80">
        <f t="shared" si="10"/>
        <v>5425.7344732738184</v>
      </c>
      <c r="AI8" s="80">
        <f t="shared" si="10"/>
        <v>5425.7344732738184</v>
      </c>
      <c r="AJ8" s="80">
        <f t="shared" si="10"/>
        <v>5425.7344732738184</v>
      </c>
      <c r="AK8" s="80">
        <f t="shared" si="10"/>
        <v>5425.7344732738184</v>
      </c>
      <c r="AL8" s="80">
        <f t="shared" si="10"/>
        <v>5425.7344732738184</v>
      </c>
      <c r="AM8" s="80">
        <f t="shared" si="10"/>
        <v>5425.7344732738184</v>
      </c>
      <c r="AN8" s="80">
        <f t="shared" si="10"/>
        <v>5425.7344732738184</v>
      </c>
      <c r="AO8" s="80">
        <f t="shared" si="10"/>
        <v>5425.7344732738184</v>
      </c>
      <c r="AP8" s="80">
        <f t="shared" si="10"/>
        <v>5425.7344732738184</v>
      </c>
      <c r="AQ8" s="80">
        <f t="shared" si="10"/>
        <v>5425.7344732738184</v>
      </c>
      <c r="AR8" s="80">
        <f t="shared" si="10"/>
        <v>5425.7344732738184</v>
      </c>
      <c r="AS8" s="80">
        <f t="shared" si="10"/>
        <v>5425.7344732738184</v>
      </c>
      <c r="AT8" s="80">
        <f t="shared" si="10"/>
        <v>5425.7344732738184</v>
      </c>
      <c r="AU8" s="80">
        <f t="shared" si="10"/>
        <v>5425.7344732738184</v>
      </c>
      <c r="AV8" s="80">
        <f t="shared" si="10"/>
        <v>5425.7344732738184</v>
      </c>
      <c r="AW8" s="80">
        <f t="shared" si="10"/>
        <v>5425.7344732738184</v>
      </c>
      <c r="AX8" s="80">
        <f t="shared" si="10"/>
        <v>5425.7344732738184</v>
      </c>
      <c r="AY8" s="80">
        <f t="shared" si="10"/>
        <v>5425.7344732738184</v>
      </c>
      <c r="AZ8" s="80">
        <f t="shared" si="10"/>
        <v>5425.7344732738184</v>
      </c>
      <c r="BA8" s="80">
        <f t="shared" si="10"/>
        <v>5425.7344732738184</v>
      </c>
      <c r="BB8" s="80">
        <f t="shared" si="10"/>
        <v>5425.7344732738184</v>
      </c>
      <c r="BC8" s="80">
        <f t="shared" si="10"/>
        <v>5425.7344732738184</v>
      </c>
      <c r="BD8" s="80">
        <f t="shared" si="10"/>
        <v>5425.7344732738184</v>
      </c>
      <c r="BE8" s="80">
        <f t="shared" si="10"/>
        <v>5425.7344732738184</v>
      </c>
      <c r="BF8" s="80">
        <f t="shared" si="10"/>
        <v>5425.7344732738184</v>
      </c>
      <c r="BG8" s="80">
        <f t="shared" si="10"/>
        <v>5425.7344732738184</v>
      </c>
      <c r="BH8" s="80">
        <f t="shared" si="10"/>
        <v>5425.7344732738184</v>
      </c>
      <c r="BI8" s="80">
        <f t="shared" si="10"/>
        <v>5425.7344732738184</v>
      </c>
      <c r="BJ8" s="80">
        <f t="shared" si="10"/>
        <v>5425.7344732738184</v>
      </c>
      <c r="BK8" s="80">
        <f t="shared" si="10"/>
        <v>5425.7344732738184</v>
      </c>
      <c r="BL8" s="80">
        <f t="shared" si="10"/>
        <v>5425.7344732738184</v>
      </c>
      <c r="BM8" s="80">
        <f t="shared" si="10"/>
        <v>5425.7344732738184</v>
      </c>
      <c r="BN8" s="80">
        <f t="shared" si="10"/>
        <v>5425.7344732738184</v>
      </c>
      <c r="BO8" s="80">
        <f t="shared" si="10"/>
        <v>5425.7344732738184</v>
      </c>
      <c r="BP8" s="80">
        <f t="shared" si="10"/>
        <v>5425.7344732738184</v>
      </c>
      <c r="BQ8" s="80">
        <f t="shared" si="10"/>
        <v>5425.7344732738184</v>
      </c>
      <c r="BR8" s="80">
        <f t="shared" si="10"/>
        <v>5425.7344732738184</v>
      </c>
      <c r="BS8" s="80">
        <f t="shared" si="10"/>
        <v>5425.7344732738184</v>
      </c>
      <c r="BT8" s="80">
        <f t="shared" si="10"/>
        <v>5425.7344732738184</v>
      </c>
      <c r="BU8" s="80">
        <f t="shared" si="10"/>
        <v>5425.7344732738184</v>
      </c>
      <c r="BV8" s="80">
        <f t="shared" si="10"/>
        <v>5425.7344732738184</v>
      </c>
      <c r="BW8" s="80">
        <f t="shared" si="10"/>
        <v>5425.7344732738184</v>
      </c>
      <c r="BX8" s="80">
        <f t="shared" si="10"/>
        <v>5425.7344732738184</v>
      </c>
      <c r="BY8" s="80">
        <f t="shared" si="10"/>
        <v>5425.7344732738184</v>
      </c>
      <c r="BZ8" s="80">
        <f t="shared" si="10"/>
        <v>5425.7344732738184</v>
      </c>
      <c r="CA8" s="80">
        <f t="shared" si="10"/>
        <v>5425.7344732738184</v>
      </c>
      <c r="CB8" s="80">
        <f t="shared" si="11"/>
        <v>5425.7344732738184</v>
      </c>
      <c r="CC8" s="80">
        <f t="shared" si="11"/>
        <v>5425.7344732738184</v>
      </c>
      <c r="CD8" s="80">
        <f t="shared" si="11"/>
        <v>5425.7344732738184</v>
      </c>
      <c r="CE8" s="80">
        <f t="shared" si="11"/>
        <v>5425.7344732738184</v>
      </c>
      <c r="CF8" s="80">
        <f t="shared" si="11"/>
        <v>5425.7344732738184</v>
      </c>
      <c r="CG8" s="80">
        <f t="shared" si="11"/>
        <v>5425.7344732738184</v>
      </c>
      <c r="CH8" s="80">
        <f t="shared" si="11"/>
        <v>5425.7344732738184</v>
      </c>
      <c r="CI8" s="80">
        <f t="shared" si="11"/>
        <v>5425.7344732738184</v>
      </c>
      <c r="CJ8" s="80">
        <f t="shared" si="11"/>
        <v>5425.7344732738184</v>
      </c>
      <c r="CK8" s="80">
        <f t="shared" si="11"/>
        <v>5425.7344732738184</v>
      </c>
      <c r="CL8" s="80">
        <f t="shared" si="11"/>
        <v>5425.7344732738184</v>
      </c>
      <c r="CM8" s="80">
        <f t="shared" si="11"/>
        <v>5425.7344732738184</v>
      </c>
      <c r="CN8" s="80">
        <f t="shared" si="11"/>
        <v>5425.7344732738184</v>
      </c>
      <c r="CO8" s="80">
        <f t="shared" si="11"/>
        <v>5425.7344732738184</v>
      </c>
      <c r="CP8" s="80">
        <f t="shared" si="11"/>
        <v>5425.7344732738184</v>
      </c>
      <c r="CQ8" s="80">
        <f t="shared" si="11"/>
        <v>5425.7344732738184</v>
      </c>
      <c r="CR8" s="80">
        <f t="shared" si="11"/>
        <v>5425.7344732738184</v>
      </c>
      <c r="CS8" s="80">
        <f t="shared" si="11"/>
        <v>5425.7344732738184</v>
      </c>
      <c r="CT8" s="80">
        <f t="shared" si="11"/>
        <v>5425.7344732738184</v>
      </c>
      <c r="CU8" s="80">
        <f t="shared" si="11"/>
        <v>5425.7344732738184</v>
      </c>
      <c r="CV8" s="80">
        <f t="shared" si="11"/>
        <v>5425.7344732738184</v>
      </c>
      <c r="CW8" s="80">
        <f t="shared" si="11"/>
        <v>5425.7344732738184</v>
      </c>
      <c r="CX8" s="80">
        <f t="shared" si="11"/>
        <v>5425.7344732738184</v>
      </c>
      <c r="CY8" s="80">
        <f t="shared" si="11"/>
        <v>5425.7344732738184</v>
      </c>
      <c r="CZ8" s="80">
        <f t="shared" si="11"/>
        <v>5425.7344732738184</v>
      </c>
      <c r="DA8" s="80">
        <f t="shared" si="11"/>
        <v>5425.7344732738184</v>
      </c>
      <c r="DB8" s="80">
        <f t="shared" si="11"/>
        <v>5425.7344732738184</v>
      </c>
      <c r="DC8" s="80">
        <f t="shared" si="11"/>
        <v>5425.7344732738184</v>
      </c>
      <c r="DD8" s="80">
        <f t="shared" si="11"/>
        <v>5425.7344732738184</v>
      </c>
      <c r="DE8" s="80">
        <f t="shared" si="11"/>
        <v>5425.7344732738184</v>
      </c>
      <c r="DF8" s="80">
        <f t="shared" si="11"/>
        <v>5425.7344732738184</v>
      </c>
      <c r="DG8" s="80">
        <f t="shared" si="11"/>
        <v>5425.7344732738184</v>
      </c>
      <c r="DH8" s="80">
        <f t="shared" si="11"/>
        <v>5425.7344732738184</v>
      </c>
      <c r="DI8" s="80">
        <f t="shared" si="11"/>
        <v>5425.7344732738184</v>
      </c>
      <c r="DJ8" s="80">
        <f t="shared" si="11"/>
        <v>5425.7344732738184</v>
      </c>
      <c r="DK8" s="80">
        <f t="shared" si="11"/>
        <v>5425.7344732738184</v>
      </c>
      <c r="DL8" s="80">
        <f t="shared" si="11"/>
        <v>5425.7344732738184</v>
      </c>
      <c r="DM8" s="80">
        <f t="shared" si="11"/>
        <v>5425.7344732738184</v>
      </c>
      <c r="DN8" s="80">
        <f t="shared" si="11"/>
        <v>5425.7344732738184</v>
      </c>
      <c r="DO8" s="80">
        <f t="shared" si="11"/>
        <v>5425.7344732738184</v>
      </c>
      <c r="DP8" s="80">
        <f t="shared" si="11"/>
        <v>5425.7344732738184</v>
      </c>
      <c r="DQ8" s="80">
        <f t="shared" si="11"/>
        <v>5425.7344732738184</v>
      </c>
      <c r="DR8" s="80">
        <f t="shared" si="11"/>
        <v>5425.7344732738184</v>
      </c>
      <c r="DS8" s="80">
        <f t="shared" si="11"/>
        <v>5425.7344732738184</v>
      </c>
      <c r="DT8" s="80">
        <f t="shared" si="11"/>
        <v>5425.7344732738184</v>
      </c>
      <c r="DU8" s="80">
        <f t="shared" si="11"/>
        <v>5425.7344732738184</v>
      </c>
      <c r="DV8" s="80">
        <f t="shared" si="11"/>
        <v>5425.7344732738184</v>
      </c>
      <c r="DW8" s="80">
        <f t="shared" si="11"/>
        <v>5425.7344732738184</v>
      </c>
      <c r="DX8" s="80">
        <f t="shared" si="11"/>
        <v>5425.7344732738184</v>
      </c>
      <c r="DY8" s="80">
        <f t="shared" si="11"/>
        <v>5425.7344732738184</v>
      </c>
      <c r="DZ8" s="80">
        <f t="shared" si="11"/>
        <v>5425.7344732738184</v>
      </c>
      <c r="EA8" s="80">
        <f t="shared" si="11"/>
        <v>5425.7344732738184</v>
      </c>
      <c r="EB8" s="80">
        <f t="shared" si="11"/>
        <v>5425.7344732738184</v>
      </c>
      <c r="EC8" s="80">
        <f t="shared" si="11"/>
        <v>5425.7344732738184</v>
      </c>
      <c r="ED8" s="80">
        <f t="shared" si="11"/>
        <v>5425.7344732738184</v>
      </c>
      <c r="EE8" s="80">
        <f t="shared" si="11"/>
        <v>5425.7344732738184</v>
      </c>
      <c r="EF8" s="80">
        <f t="shared" si="11"/>
        <v>5425.7344732738184</v>
      </c>
      <c r="EG8" s="80">
        <f t="shared" si="11"/>
        <v>5425.7344732738184</v>
      </c>
      <c r="EH8" s="80">
        <f t="shared" si="11"/>
        <v>5425.7344732738184</v>
      </c>
      <c r="EI8" s="80">
        <f t="shared" si="11"/>
        <v>5425.7344732738184</v>
      </c>
      <c r="EJ8" s="80">
        <f t="shared" si="11"/>
        <v>5425.7344732738184</v>
      </c>
      <c r="EK8" s="80">
        <f t="shared" si="11"/>
        <v>5425.7344732738184</v>
      </c>
      <c r="EL8" s="80">
        <f t="shared" si="11"/>
        <v>5425.7344732738184</v>
      </c>
      <c r="EM8" s="80">
        <f t="shared" ref="EM8" si="23">IF(EM$4&lt;$E8,0,IF(EM$4&lt;$K8,$I8/$C$10,IF(EM$4&lt;$L8,$J8,0)))</f>
        <v>5425.7344732738184</v>
      </c>
      <c r="EN8" s="80">
        <f t="shared" si="12"/>
        <v>5425.7344732738184</v>
      </c>
      <c r="EO8" s="80">
        <f t="shared" si="12"/>
        <v>5425.7344732738184</v>
      </c>
      <c r="EP8" s="80">
        <f t="shared" si="12"/>
        <v>5425.7344732738184</v>
      </c>
      <c r="EQ8" s="80">
        <f t="shared" si="12"/>
        <v>5425.7344732738184</v>
      </c>
      <c r="ER8" s="80">
        <f t="shared" si="12"/>
        <v>5425.7344732738184</v>
      </c>
      <c r="ES8" s="80">
        <f t="shared" si="12"/>
        <v>5425.7344732738184</v>
      </c>
      <c r="ET8" s="80">
        <f t="shared" si="12"/>
        <v>5425.7344732738184</v>
      </c>
      <c r="EU8" s="80">
        <f t="shared" si="12"/>
        <v>5425.7344732738184</v>
      </c>
      <c r="EV8" s="80">
        <f t="shared" si="12"/>
        <v>5425.7344732738184</v>
      </c>
      <c r="EW8" s="80">
        <f t="shared" si="12"/>
        <v>5425.7344732738184</v>
      </c>
      <c r="EX8" s="80">
        <f t="shared" si="12"/>
        <v>5425.7344732738184</v>
      </c>
      <c r="EY8" s="80">
        <f t="shared" si="12"/>
        <v>5425.7344732738184</v>
      </c>
      <c r="EZ8" s="80">
        <f t="shared" si="12"/>
        <v>5425.7344732738184</v>
      </c>
      <c r="FA8" s="80">
        <f t="shared" si="12"/>
        <v>5425.7344732738184</v>
      </c>
      <c r="FB8" s="80">
        <f t="shared" si="12"/>
        <v>5425.7344732738184</v>
      </c>
      <c r="FC8" s="80">
        <f t="shared" si="12"/>
        <v>5425.7344732738184</v>
      </c>
      <c r="FD8" s="80">
        <f t="shared" si="12"/>
        <v>5425.7344732738184</v>
      </c>
      <c r="FE8" s="80">
        <f t="shared" si="12"/>
        <v>5425.7344732738184</v>
      </c>
      <c r="FF8" s="80">
        <f t="shared" si="12"/>
        <v>5425.7344732738184</v>
      </c>
      <c r="FG8" s="80">
        <f t="shared" si="12"/>
        <v>5425.7344732738184</v>
      </c>
      <c r="FH8" s="80">
        <f t="shared" si="12"/>
        <v>5425.7344732738184</v>
      </c>
      <c r="FI8" s="80">
        <f t="shared" si="12"/>
        <v>5425.7344732738184</v>
      </c>
      <c r="FJ8" s="80">
        <f t="shared" si="12"/>
        <v>0</v>
      </c>
      <c r="FK8" s="80">
        <f t="shared" si="12"/>
        <v>0</v>
      </c>
      <c r="FL8" s="80">
        <f t="shared" si="12"/>
        <v>0</v>
      </c>
      <c r="FM8" s="80">
        <f t="shared" si="12"/>
        <v>0</v>
      </c>
      <c r="FN8" s="80">
        <f t="shared" si="12"/>
        <v>0</v>
      </c>
      <c r="FO8" s="80">
        <f t="shared" si="12"/>
        <v>0</v>
      </c>
      <c r="FP8" s="80">
        <f t="shared" si="12"/>
        <v>0</v>
      </c>
      <c r="FQ8" s="80">
        <f t="shared" si="12"/>
        <v>0</v>
      </c>
      <c r="FR8" s="80">
        <f t="shared" si="12"/>
        <v>0</v>
      </c>
      <c r="FS8" s="80">
        <f t="shared" si="12"/>
        <v>0</v>
      </c>
      <c r="FT8" s="80">
        <f t="shared" si="13"/>
        <v>0</v>
      </c>
      <c r="FU8" s="80">
        <f t="shared" si="13"/>
        <v>0</v>
      </c>
      <c r="FV8" s="80">
        <f t="shared" si="13"/>
        <v>0</v>
      </c>
      <c r="FW8" s="80">
        <f t="shared" si="13"/>
        <v>0</v>
      </c>
      <c r="FX8" s="80">
        <f t="shared" si="13"/>
        <v>0</v>
      </c>
      <c r="FY8" s="80">
        <f t="shared" si="13"/>
        <v>0</v>
      </c>
      <c r="FZ8" s="80">
        <f t="shared" si="13"/>
        <v>0</v>
      </c>
    </row>
    <row r="9" spans="2:182" x14ac:dyDescent="0.25">
      <c r="B9" s="87" t="s">
        <v>1330</v>
      </c>
      <c r="C9" s="92">
        <v>0.05</v>
      </c>
      <c r="E9">
        <f t="shared" si="21"/>
        <v>5</v>
      </c>
      <c r="F9">
        <f t="shared" si="14"/>
        <v>2</v>
      </c>
      <c r="G9">
        <f t="shared" si="22"/>
        <v>10</v>
      </c>
      <c r="H9" s="86">
        <f t="shared" si="15"/>
        <v>0.47619047619047616</v>
      </c>
      <c r="I9" s="80">
        <f t="shared" si="16"/>
        <v>22950</v>
      </c>
      <c r="J9" s="80">
        <f t="shared" ref="J9:J24" si="24">-PMT($C$13,$C$12,$C$11*$C$8)*F9</f>
        <v>5425.7344732738184</v>
      </c>
      <c r="K9" s="80">
        <f t="shared" si="17"/>
        <v>9</v>
      </c>
      <c r="L9" s="80">
        <f t="shared" si="18"/>
        <v>153</v>
      </c>
      <c r="M9" s="78">
        <f t="shared" si="19"/>
        <v>45901</v>
      </c>
      <c r="N9" s="80"/>
      <c r="O9" s="80">
        <f t="shared" si="20"/>
        <v>0</v>
      </c>
      <c r="P9" s="80">
        <f t="shared" si="10"/>
        <v>0</v>
      </c>
      <c r="Q9" s="80">
        <f t="shared" si="10"/>
        <v>0</v>
      </c>
      <c r="R9" s="80">
        <f t="shared" si="10"/>
        <v>0</v>
      </c>
      <c r="S9" s="80">
        <f t="shared" si="10"/>
        <v>5737.5</v>
      </c>
      <c r="T9" s="80">
        <f t="shared" si="10"/>
        <v>5737.5</v>
      </c>
      <c r="U9" s="80">
        <f t="shared" si="10"/>
        <v>5737.5</v>
      </c>
      <c r="V9" s="80">
        <f t="shared" si="10"/>
        <v>5737.5</v>
      </c>
      <c r="W9" s="80">
        <f t="shared" si="10"/>
        <v>5425.7344732738184</v>
      </c>
      <c r="X9" s="80">
        <f t="shared" si="10"/>
        <v>5425.7344732738184</v>
      </c>
      <c r="Y9" s="80">
        <f t="shared" si="10"/>
        <v>5425.7344732738184</v>
      </c>
      <c r="Z9" s="80">
        <f t="shared" si="10"/>
        <v>5425.7344732738184</v>
      </c>
      <c r="AA9" s="80">
        <f t="shared" si="10"/>
        <v>5425.7344732738184</v>
      </c>
      <c r="AB9" s="80">
        <f t="shared" si="10"/>
        <v>5425.7344732738184</v>
      </c>
      <c r="AC9" s="80">
        <f t="shared" si="10"/>
        <v>5425.7344732738184</v>
      </c>
      <c r="AD9" s="80">
        <f t="shared" si="10"/>
        <v>5425.7344732738184</v>
      </c>
      <c r="AE9" s="80">
        <f t="shared" si="10"/>
        <v>5425.7344732738184</v>
      </c>
      <c r="AF9" s="80">
        <f t="shared" si="10"/>
        <v>5425.7344732738184</v>
      </c>
      <c r="AG9" s="80">
        <f t="shared" si="10"/>
        <v>5425.7344732738184</v>
      </c>
      <c r="AH9" s="80">
        <f t="shared" si="10"/>
        <v>5425.7344732738184</v>
      </c>
      <c r="AI9" s="80">
        <f t="shared" si="10"/>
        <v>5425.7344732738184</v>
      </c>
      <c r="AJ9" s="80">
        <f t="shared" si="10"/>
        <v>5425.7344732738184</v>
      </c>
      <c r="AK9" s="80">
        <f t="shared" si="10"/>
        <v>5425.7344732738184</v>
      </c>
      <c r="AL9" s="80">
        <f t="shared" si="10"/>
        <v>5425.7344732738184</v>
      </c>
      <c r="AM9" s="80">
        <f t="shared" si="10"/>
        <v>5425.7344732738184</v>
      </c>
      <c r="AN9" s="80">
        <f t="shared" si="10"/>
        <v>5425.7344732738184</v>
      </c>
      <c r="AO9" s="80">
        <f t="shared" si="10"/>
        <v>5425.7344732738184</v>
      </c>
      <c r="AP9" s="80">
        <f t="shared" si="10"/>
        <v>5425.7344732738184</v>
      </c>
      <c r="AQ9" s="80">
        <f t="shared" si="10"/>
        <v>5425.7344732738184</v>
      </c>
      <c r="AR9" s="80">
        <f t="shared" si="10"/>
        <v>5425.7344732738184</v>
      </c>
      <c r="AS9" s="80">
        <f t="shared" si="10"/>
        <v>5425.7344732738184</v>
      </c>
      <c r="AT9" s="80">
        <f t="shared" ref="AT9:DE24" si="25">IF(AT$4&lt;$E9,0,IF(AT$4&lt;$K9,$I9/$C$10,IF(AT$4&lt;$L9,$J9,0)))</f>
        <v>5425.7344732738184</v>
      </c>
      <c r="AU9" s="80">
        <f t="shared" si="25"/>
        <v>5425.7344732738184</v>
      </c>
      <c r="AV9" s="80">
        <f t="shared" si="25"/>
        <v>5425.7344732738184</v>
      </c>
      <c r="AW9" s="80">
        <f t="shared" si="25"/>
        <v>5425.7344732738184</v>
      </c>
      <c r="AX9" s="80">
        <f t="shared" si="25"/>
        <v>5425.7344732738184</v>
      </c>
      <c r="AY9" s="80">
        <f t="shared" si="25"/>
        <v>5425.7344732738184</v>
      </c>
      <c r="AZ9" s="80">
        <f t="shared" si="25"/>
        <v>5425.7344732738184</v>
      </c>
      <c r="BA9" s="80">
        <f t="shared" si="25"/>
        <v>5425.7344732738184</v>
      </c>
      <c r="BB9" s="80">
        <f t="shared" si="25"/>
        <v>5425.7344732738184</v>
      </c>
      <c r="BC9" s="80">
        <f t="shared" si="25"/>
        <v>5425.7344732738184</v>
      </c>
      <c r="BD9" s="80">
        <f t="shared" si="25"/>
        <v>5425.7344732738184</v>
      </c>
      <c r="BE9" s="80">
        <f t="shared" si="25"/>
        <v>5425.7344732738184</v>
      </c>
      <c r="BF9" s="80">
        <f t="shared" si="25"/>
        <v>5425.7344732738184</v>
      </c>
      <c r="BG9" s="80">
        <f t="shared" si="25"/>
        <v>5425.7344732738184</v>
      </c>
      <c r="BH9" s="80">
        <f t="shared" si="25"/>
        <v>5425.7344732738184</v>
      </c>
      <c r="BI9" s="80">
        <f t="shared" si="25"/>
        <v>5425.7344732738184</v>
      </c>
      <c r="BJ9" s="80">
        <f t="shared" si="25"/>
        <v>5425.7344732738184</v>
      </c>
      <c r="BK9" s="80">
        <f t="shared" si="25"/>
        <v>5425.7344732738184</v>
      </c>
      <c r="BL9" s="80">
        <f t="shared" si="25"/>
        <v>5425.7344732738184</v>
      </c>
      <c r="BM9" s="80">
        <f t="shared" si="25"/>
        <v>5425.7344732738184</v>
      </c>
      <c r="BN9" s="80">
        <f t="shared" si="25"/>
        <v>5425.7344732738184</v>
      </c>
      <c r="BO9" s="80">
        <f t="shared" si="25"/>
        <v>5425.7344732738184</v>
      </c>
      <c r="BP9" s="80">
        <f t="shared" si="25"/>
        <v>5425.7344732738184</v>
      </c>
      <c r="BQ9" s="80">
        <f t="shared" si="25"/>
        <v>5425.7344732738184</v>
      </c>
      <c r="BR9" s="80">
        <f t="shared" si="25"/>
        <v>5425.7344732738184</v>
      </c>
      <c r="BS9" s="80">
        <f t="shared" si="25"/>
        <v>5425.7344732738184</v>
      </c>
      <c r="BT9" s="80">
        <f t="shared" si="25"/>
        <v>5425.7344732738184</v>
      </c>
      <c r="BU9" s="80">
        <f t="shared" si="25"/>
        <v>5425.7344732738184</v>
      </c>
      <c r="BV9" s="80">
        <f t="shared" si="25"/>
        <v>5425.7344732738184</v>
      </c>
      <c r="BW9" s="80">
        <f t="shared" si="25"/>
        <v>5425.7344732738184</v>
      </c>
      <c r="BX9" s="80">
        <f t="shared" si="25"/>
        <v>5425.7344732738184</v>
      </c>
      <c r="BY9" s="80">
        <f t="shared" si="25"/>
        <v>5425.7344732738184</v>
      </c>
      <c r="BZ9" s="80">
        <f t="shared" si="25"/>
        <v>5425.7344732738184</v>
      </c>
      <c r="CA9" s="80">
        <f t="shared" si="25"/>
        <v>5425.7344732738184</v>
      </c>
      <c r="CB9" s="80">
        <f t="shared" si="25"/>
        <v>5425.7344732738184</v>
      </c>
      <c r="CC9" s="80">
        <f t="shared" si="25"/>
        <v>5425.7344732738184</v>
      </c>
      <c r="CD9" s="80">
        <f t="shared" si="25"/>
        <v>5425.7344732738184</v>
      </c>
      <c r="CE9" s="80">
        <f t="shared" si="25"/>
        <v>5425.7344732738184</v>
      </c>
      <c r="CF9" s="80">
        <f t="shared" si="25"/>
        <v>5425.7344732738184</v>
      </c>
      <c r="CG9" s="80">
        <f t="shared" si="25"/>
        <v>5425.7344732738184</v>
      </c>
      <c r="CH9" s="80">
        <f t="shared" si="25"/>
        <v>5425.7344732738184</v>
      </c>
      <c r="CI9" s="80">
        <f t="shared" si="25"/>
        <v>5425.7344732738184</v>
      </c>
      <c r="CJ9" s="80">
        <f t="shared" si="25"/>
        <v>5425.7344732738184</v>
      </c>
      <c r="CK9" s="80">
        <f t="shared" si="25"/>
        <v>5425.7344732738184</v>
      </c>
      <c r="CL9" s="80">
        <f t="shared" si="25"/>
        <v>5425.7344732738184</v>
      </c>
      <c r="CM9" s="80">
        <f t="shared" si="25"/>
        <v>5425.7344732738184</v>
      </c>
      <c r="CN9" s="80">
        <f t="shared" si="25"/>
        <v>5425.7344732738184</v>
      </c>
      <c r="CO9" s="80">
        <f t="shared" si="25"/>
        <v>5425.7344732738184</v>
      </c>
      <c r="CP9" s="80">
        <f t="shared" si="25"/>
        <v>5425.7344732738184</v>
      </c>
      <c r="CQ9" s="80">
        <f t="shared" si="25"/>
        <v>5425.7344732738184</v>
      </c>
      <c r="CR9" s="80">
        <f t="shared" si="25"/>
        <v>5425.7344732738184</v>
      </c>
      <c r="CS9" s="80">
        <f t="shared" si="25"/>
        <v>5425.7344732738184</v>
      </c>
      <c r="CT9" s="80">
        <f t="shared" si="25"/>
        <v>5425.7344732738184</v>
      </c>
      <c r="CU9" s="80">
        <f t="shared" si="25"/>
        <v>5425.7344732738184</v>
      </c>
      <c r="CV9" s="80">
        <f t="shared" si="25"/>
        <v>5425.7344732738184</v>
      </c>
      <c r="CW9" s="80">
        <f t="shared" si="25"/>
        <v>5425.7344732738184</v>
      </c>
      <c r="CX9" s="80">
        <f t="shared" si="25"/>
        <v>5425.7344732738184</v>
      </c>
      <c r="CY9" s="80">
        <f t="shared" si="25"/>
        <v>5425.7344732738184</v>
      </c>
      <c r="CZ9" s="80">
        <f t="shared" si="25"/>
        <v>5425.7344732738184</v>
      </c>
      <c r="DA9" s="80">
        <f t="shared" si="25"/>
        <v>5425.7344732738184</v>
      </c>
      <c r="DB9" s="80">
        <f t="shared" si="25"/>
        <v>5425.7344732738184</v>
      </c>
      <c r="DC9" s="80">
        <f t="shared" si="25"/>
        <v>5425.7344732738184</v>
      </c>
      <c r="DD9" s="80">
        <f t="shared" si="25"/>
        <v>5425.7344732738184</v>
      </c>
      <c r="DE9" s="80">
        <f t="shared" si="25"/>
        <v>5425.7344732738184</v>
      </c>
      <c r="DF9" s="80">
        <f t="shared" ref="DF9:FQ12" si="26">IF(DF$4&lt;$E9,0,IF(DF$4&lt;$K9,$I9/$C$10,IF(DF$4&lt;$L9,$J9,0)))</f>
        <v>5425.7344732738184</v>
      </c>
      <c r="DG9" s="80">
        <f t="shared" si="26"/>
        <v>5425.7344732738184</v>
      </c>
      <c r="DH9" s="80">
        <f t="shared" si="26"/>
        <v>5425.7344732738184</v>
      </c>
      <c r="DI9" s="80">
        <f t="shared" si="26"/>
        <v>5425.7344732738184</v>
      </c>
      <c r="DJ9" s="80">
        <f t="shared" si="26"/>
        <v>5425.7344732738184</v>
      </c>
      <c r="DK9" s="80">
        <f t="shared" si="26"/>
        <v>5425.7344732738184</v>
      </c>
      <c r="DL9" s="80">
        <f t="shared" si="26"/>
        <v>5425.7344732738184</v>
      </c>
      <c r="DM9" s="80">
        <f t="shared" si="26"/>
        <v>5425.7344732738184</v>
      </c>
      <c r="DN9" s="80">
        <f t="shared" si="26"/>
        <v>5425.7344732738184</v>
      </c>
      <c r="DO9" s="80">
        <f t="shared" si="26"/>
        <v>5425.7344732738184</v>
      </c>
      <c r="DP9" s="80">
        <f t="shared" si="26"/>
        <v>5425.7344732738184</v>
      </c>
      <c r="DQ9" s="80">
        <f t="shared" si="26"/>
        <v>5425.7344732738184</v>
      </c>
      <c r="DR9" s="80">
        <f t="shared" si="26"/>
        <v>5425.7344732738184</v>
      </c>
      <c r="DS9" s="80">
        <f t="shared" si="26"/>
        <v>5425.7344732738184</v>
      </c>
      <c r="DT9" s="80">
        <f t="shared" si="26"/>
        <v>5425.7344732738184</v>
      </c>
      <c r="DU9" s="80">
        <f t="shared" si="26"/>
        <v>5425.7344732738184</v>
      </c>
      <c r="DV9" s="80">
        <f t="shared" si="26"/>
        <v>5425.7344732738184</v>
      </c>
      <c r="DW9" s="80">
        <f t="shared" si="26"/>
        <v>5425.7344732738184</v>
      </c>
      <c r="DX9" s="80">
        <f t="shared" si="26"/>
        <v>5425.7344732738184</v>
      </c>
      <c r="DY9" s="80">
        <f t="shared" si="26"/>
        <v>5425.7344732738184</v>
      </c>
      <c r="DZ9" s="80">
        <f t="shared" si="26"/>
        <v>5425.7344732738184</v>
      </c>
      <c r="EA9" s="80">
        <f t="shared" si="26"/>
        <v>5425.7344732738184</v>
      </c>
      <c r="EB9" s="80">
        <f t="shared" si="26"/>
        <v>5425.7344732738184</v>
      </c>
      <c r="EC9" s="80">
        <f t="shared" si="26"/>
        <v>5425.7344732738184</v>
      </c>
      <c r="ED9" s="80">
        <f t="shared" si="26"/>
        <v>5425.7344732738184</v>
      </c>
      <c r="EE9" s="80">
        <f t="shared" si="26"/>
        <v>5425.7344732738184</v>
      </c>
      <c r="EF9" s="80">
        <f t="shared" si="26"/>
        <v>5425.7344732738184</v>
      </c>
      <c r="EG9" s="80">
        <f t="shared" si="26"/>
        <v>5425.7344732738184</v>
      </c>
      <c r="EH9" s="80">
        <f t="shared" si="26"/>
        <v>5425.7344732738184</v>
      </c>
      <c r="EI9" s="80">
        <f t="shared" si="26"/>
        <v>5425.7344732738184</v>
      </c>
      <c r="EJ9" s="80">
        <f t="shared" si="26"/>
        <v>5425.7344732738184</v>
      </c>
      <c r="EK9" s="80">
        <f t="shared" si="26"/>
        <v>5425.7344732738184</v>
      </c>
      <c r="EL9" s="80">
        <f t="shared" si="26"/>
        <v>5425.7344732738184</v>
      </c>
      <c r="EM9" s="80">
        <f t="shared" si="26"/>
        <v>5425.7344732738184</v>
      </c>
      <c r="EN9" s="80">
        <f t="shared" si="26"/>
        <v>5425.7344732738184</v>
      </c>
      <c r="EO9" s="80">
        <f t="shared" si="26"/>
        <v>5425.7344732738184</v>
      </c>
      <c r="EP9" s="80">
        <f t="shared" si="26"/>
        <v>5425.7344732738184</v>
      </c>
      <c r="EQ9" s="80">
        <f t="shared" si="26"/>
        <v>5425.7344732738184</v>
      </c>
      <c r="ER9" s="80">
        <f t="shared" si="26"/>
        <v>5425.7344732738184</v>
      </c>
      <c r="ES9" s="80">
        <f t="shared" si="26"/>
        <v>5425.7344732738184</v>
      </c>
      <c r="ET9" s="80">
        <f t="shared" si="26"/>
        <v>5425.7344732738184</v>
      </c>
      <c r="EU9" s="80">
        <f t="shared" si="26"/>
        <v>5425.7344732738184</v>
      </c>
      <c r="EV9" s="80">
        <f t="shared" si="26"/>
        <v>5425.7344732738184</v>
      </c>
      <c r="EW9" s="80">
        <f t="shared" si="26"/>
        <v>5425.7344732738184</v>
      </c>
      <c r="EX9" s="80">
        <f t="shared" si="26"/>
        <v>5425.7344732738184</v>
      </c>
      <c r="EY9" s="80">
        <f t="shared" si="26"/>
        <v>5425.7344732738184</v>
      </c>
      <c r="EZ9" s="80">
        <f t="shared" si="26"/>
        <v>5425.7344732738184</v>
      </c>
      <c r="FA9" s="80">
        <f t="shared" si="26"/>
        <v>5425.7344732738184</v>
      </c>
      <c r="FB9" s="80">
        <f t="shared" si="26"/>
        <v>5425.7344732738184</v>
      </c>
      <c r="FC9" s="80">
        <f t="shared" si="26"/>
        <v>5425.7344732738184</v>
      </c>
      <c r="FD9" s="80">
        <f t="shared" si="26"/>
        <v>5425.7344732738184</v>
      </c>
      <c r="FE9" s="80">
        <f t="shared" si="26"/>
        <v>5425.7344732738184</v>
      </c>
      <c r="FF9" s="80">
        <f t="shared" si="26"/>
        <v>5425.7344732738184</v>
      </c>
      <c r="FG9" s="80">
        <f t="shared" si="26"/>
        <v>5425.7344732738184</v>
      </c>
      <c r="FH9" s="80">
        <f t="shared" si="26"/>
        <v>5425.7344732738184</v>
      </c>
      <c r="FI9" s="80">
        <f t="shared" si="26"/>
        <v>5425.7344732738184</v>
      </c>
      <c r="FJ9" s="80">
        <f t="shared" si="26"/>
        <v>5425.7344732738184</v>
      </c>
      <c r="FK9" s="80">
        <f t="shared" si="26"/>
        <v>0</v>
      </c>
      <c r="FL9" s="80">
        <f t="shared" si="26"/>
        <v>0</v>
      </c>
      <c r="FM9" s="80">
        <f t="shared" si="26"/>
        <v>0</v>
      </c>
      <c r="FN9" s="80">
        <f t="shared" si="26"/>
        <v>0</v>
      </c>
      <c r="FO9" s="80">
        <f t="shared" si="26"/>
        <v>0</v>
      </c>
      <c r="FP9" s="80">
        <f t="shared" si="26"/>
        <v>0</v>
      </c>
      <c r="FQ9" s="80">
        <f t="shared" si="26"/>
        <v>0</v>
      </c>
      <c r="FR9" s="80">
        <f t="shared" si="12"/>
        <v>0</v>
      </c>
      <c r="FS9" s="80">
        <f t="shared" si="12"/>
        <v>0</v>
      </c>
      <c r="FT9" s="80">
        <f t="shared" si="12"/>
        <v>0</v>
      </c>
      <c r="FU9" s="80">
        <f t="shared" si="13"/>
        <v>0</v>
      </c>
      <c r="FV9" s="80">
        <f t="shared" si="13"/>
        <v>0</v>
      </c>
      <c r="FW9" s="80">
        <f t="shared" si="13"/>
        <v>0</v>
      </c>
      <c r="FX9" s="80">
        <f t="shared" si="13"/>
        <v>0</v>
      </c>
      <c r="FY9" s="80">
        <f t="shared" si="13"/>
        <v>0</v>
      </c>
      <c r="FZ9" s="80">
        <f t="shared" si="13"/>
        <v>0</v>
      </c>
    </row>
    <row r="10" spans="2:182" x14ac:dyDescent="0.25">
      <c r="B10" s="87" t="s">
        <v>1331</v>
      </c>
      <c r="C10" s="88">
        <v>4</v>
      </c>
      <c r="E10">
        <f t="shared" si="21"/>
        <v>6</v>
      </c>
      <c r="F10">
        <f t="shared" si="14"/>
        <v>2</v>
      </c>
      <c r="G10">
        <f t="shared" si="22"/>
        <v>12</v>
      </c>
      <c r="H10" s="86">
        <f t="shared" si="15"/>
        <v>0.5714285714285714</v>
      </c>
      <c r="I10" s="80">
        <f t="shared" si="16"/>
        <v>22950</v>
      </c>
      <c r="J10" s="80">
        <f t="shared" si="24"/>
        <v>5425.7344732738184</v>
      </c>
      <c r="K10" s="80">
        <f t="shared" si="17"/>
        <v>10</v>
      </c>
      <c r="L10" s="80">
        <f t="shared" si="18"/>
        <v>154</v>
      </c>
      <c r="M10" s="78">
        <f t="shared" si="19"/>
        <v>45931</v>
      </c>
      <c r="N10" s="80"/>
      <c r="O10" s="80">
        <f t="shared" si="20"/>
        <v>0</v>
      </c>
      <c r="P10" s="80">
        <f t="shared" si="20"/>
        <v>0</v>
      </c>
      <c r="Q10" s="80">
        <f t="shared" si="20"/>
        <v>0</v>
      </c>
      <c r="R10" s="80">
        <f t="shared" si="20"/>
        <v>0</v>
      </c>
      <c r="S10" s="80">
        <f t="shared" si="20"/>
        <v>0</v>
      </c>
      <c r="T10" s="80">
        <f t="shared" si="20"/>
        <v>5737.5</v>
      </c>
      <c r="U10" s="80">
        <f t="shared" si="20"/>
        <v>5737.5</v>
      </c>
      <c r="V10" s="80">
        <f t="shared" si="20"/>
        <v>5737.5</v>
      </c>
      <c r="W10" s="80">
        <f t="shared" si="20"/>
        <v>5737.5</v>
      </c>
      <c r="X10" s="80">
        <f t="shared" si="20"/>
        <v>5425.7344732738184</v>
      </c>
      <c r="Y10" s="80">
        <f t="shared" si="20"/>
        <v>5425.7344732738184</v>
      </c>
      <c r="Z10" s="80">
        <f t="shared" si="20"/>
        <v>5425.7344732738184</v>
      </c>
      <c r="AA10" s="80">
        <f t="shared" si="20"/>
        <v>5425.7344732738184</v>
      </c>
      <c r="AB10" s="80">
        <f t="shared" si="20"/>
        <v>5425.7344732738184</v>
      </c>
      <c r="AC10" s="80">
        <f t="shared" si="20"/>
        <v>5425.7344732738184</v>
      </c>
      <c r="AD10" s="80">
        <f t="shared" si="20"/>
        <v>5425.7344732738184</v>
      </c>
      <c r="AE10" s="80">
        <f t="shared" ref="AE10:CP14" si="27">IF(AE$4&lt;$E10,0,IF(AE$4&lt;$K10,$I10/$C$10,IF(AE$4&lt;$L10,$J10,0)))</f>
        <v>5425.7344732738184</v>
      </c>
      <c r="AF10" s="80">
        <f t="shared" si="27"/>
        <v>5425.7344732738184</v>
      </c>
      <c r="AG10" s="80">
        <f t="shared" si="27"/>
        <v>5425.7344732738184</v>
      </c>
      <c r="AH10" s="80">
        <f t="shared" si="27"/>
        <v>5425.7344732738184</v>
      </c>
      <c r="AI10" s="80">
        <f t="shared" si="27"/>
        <v>5425.7344732738184</v>
      </c>
      <c r="AJ10" s="80">
        <f t="shared" si="27"/>
        <v>5425.7344732738184</v>
      </c>
      <c r="AK10" s="80">
        <f t="shared" si="27"/>
        <v>5425.7344732738184</v>
      </c>
      <c r="AL10" s="80">
        <f t="shared" si="27"/>
        <v>5425.7344732738184</v>
      </c>
      <c r="AM10" s="80">
        <f t="shared" si="27"/>
        <v>5425.7344732738184</v>
      </c>
      <c r="AN10" s="80">
        <f t="shared" si="27"/>
        <v>5425.7344732738184</v>
      </c>
      <c r="AO10" s="80">
        <f t="shared" si="27"/>
        <v>5425.7344732738184</v>
      </c>
      <c r="AP10" s="80">
        <f t="shared" si="27"/>
        <v>5425.7344732738184</v>
      </c>
      <c r="AQ10" s="80">
        <f t="shared" si="27"/>
        <v>5425.7344732738184</v>
      </c>
      <c r="AR10" s="80">
        <f t="shared" si="27"/>
        <v>5425.7344732738184</v>
      </c>
      <c r="AS10" s="80">
        <f t="shared" si="27"/>
        <v>5425.7344732738184</v>
      </c>
      <c r="AT10" s="80">
        <f t="shared" si="27"/>
        <v>5425.7344732738184</v>
      </c>
      <c r="AU10" s="80">
        <f t="shared" si="27"/>
        <v>5425.7344732738184</v>
      </c>
      <c r="AV10" s="80">
        <f t="shared" si="27"/>
        <v>5425.7344732738184</v>
      </c>
      <c r="AW10" s="80">
        <f t="shared" si="27"/>
        <v>5425.7344732738184</v>
      </c>
      <c r="AX10" s="80">
        <f t="shared" si="27"/>
        <v>5425.7344732738184</v>
      </c>
      <c r="AY10" s="80">
        <f t="shared" si="27"/>
        <v>5425.7344732738184</v>
      </c>
      <c r="AZ10" s="80">
        <f t="shared" si="27"/>
        <v>5425.7344732738184</v>
      </c>
      <c r="BA10" s="80">
        <f t="shared" si="27"/>
        <v>5425.7344732738184</v>
      </c>
      <c r="BB10" s="80">
        <f t="shared" si="27"/>
        <v>5425.7344732738184</v>
      </c>
      <c r="BC10" s="80">
        <f t="shared" si="27"/>
        <v>5425.7344732738184</v>
      </c>
      <c r="BD10" s="80">
        <f t="shared" si="27"/>
        <v>5425.7344732738184</v>
      </c>
      <c r="BE10" s="80">
        <f t="shared" si="27"/>
        <v>5425.7344732738184</v>
      </c>
      <c r="BF10" s="80">
        <f t="shared" si="27"/>
        <v>5425.7344732738184</v>
      </c>
      <c r="BG10" s="80">
        <f t="shared" si="27"/>
        <v>5425.7344732738184</v>
      </c>
      <c r="BH10" s="80">
        <f t="shared" si="27"/>
        <v>5425.7344732738184</v>
      </c>
      <c r="BI10" s="80">
        <f t="shared" si="27"/>
        <v>5425.7344732738184</v>
      </c>
      <c r="BJ10" s="80">
        <f t="shared" si="27"/>
        <v>5425.7344732738184</v>
      </c>
      <c r="BK10" s="80">
        <f t="shared" si="27"/>
        <v>5425.7344732738184</v>
      </c>
      <c r="BL10" s="80">
        <f t="shared" si="27"/>
        <v>5425.7344732738184</v>
      </c>
      <c r="BM10" s="80">
        <f t="shared" si="27"/>
        <v>5425.7344732738184</v>
      </c>
      <c r="BN10" s="80">
        <f t="shared" si="27"/>
        <v>5425.7344732738184</v>
      </c>
      <c r="BO10" s="80">
        <f t="shared" si="27"/>
        <v>5425.7344732738184</v>
      </c>
      <c r="BP10" s="80">
        <f t="shared" si="27"/>
        <v>5425.7344732738184</v>
      </c>
      <c r="BQ10" s="80">
        <f t="shared" si="27"/>
        <v>5425.7344732738184</v>
      </c>
      <c r="BR10" s="80">
        <f t="shared" si="27"/>
        <v>5425.7344732738184</v>
      </c>
      <c r="BS10" s="80">
        <f t="shared" si="27"/>
        <v>5425.7344732738184</v>
      </c>
      <c r="BT10" s="80">
        <f t="shared" si="27"/>
        <v>5425.7344732738184</v>
      </c>
      <c r="BU10" s="80">
        <f t="shared" si="27"/>
        <v>5425.7344732738184</v>
      </c>
      <c r="BV10" s="80">
        <f t="shared" si="27"/>
        <v>5425.7344732738184</v>
      </c>
      <c r="BW10" s="80">
        <f t="shared" si="27"/>
        <v>5425.7344732738184</v>
      </c>
      <c r="BX10" s="80">
        <f t="shared" si="27"/>
        <v>5425.7344732738184</v>
      </c>
      <c r="BY10" s="80">
        <f t="shared" si="27"/>
        <v>5425.7344732738184</v>
      </c>
      <c r="BZ10" s="80">
        <f t="shared" si="27"/>
        <v>5425.7344732738184</v>
      </c>
      <c r="CA10" s="80">
        <f t="shared" si="27"/>
        <v>5425.7344732738184</v>
      </c>
      <c r="CB10" s="80">
        <f t="shared" si="25"/>
        <v>5425.7344732738184</v>
      </c>
      <c r="CC10" s="80">
        <f t="shared" si="25"/>
        <v>5425.7344732738184</v>
      </c>
      <c r="CD10" s="80">
        <f t="shared" si="25"/>
        <v>5425.7344732738184</v>
      </c>
      <c r="CE10" s="80">
        <f t="shared" si="25"/>
        <v>5425.7344732738184</v>
      </c>
      <c r="CF10" s="80">
        <f t="shared" si="25"/>
        <v>5425.7344732738184</v>
      </c>
      <c r="CG10" s="80">
        <f t="shared" si="25"/>
        <v>5425.7344732738184</v>
      </c>
      <c r="CH10" s="80">
        <f t="shared" si="25"/>
        <v>5425.7344732738184</v>
      </c>
      <c r="CI10" s="80">
        <f t="shared" si="25"/>
        <v>5425.7344732738184</v>
      </c>
      <c r="CJ10" s="80">
        <f t="shared" si="25"/>
        <v>5425.7344732738184</v>
      </c>
      <c r="CK10" s="80">
        <f t="shared" si="25"/>
        <v>5425.7344732738184</v>
      </c>
      <c r="CL10" s="80">
        <f t="shared" si="25"/>
        <v>5425.7344732738184</v>
      </c>
      <c r="CM10" s="80">
        <f t="shared" si="25"/>
        <v>5425.7344732738184</v>
      </c>
      <c r="CN10" s="80">
        <f t="shared" si="25"/>
        <v>5425.7344732738184</v>
      </c>
      <c r="CO10" s="80">
        <f t="shared" si="25"/>
        <v>5425.7344732738184</v>
      </c>
      <c r="CP10" s="80">
        <f t="shared" si="25"/>
        <v>5425.7344732738184</v>
      </c>
      <c r="CQ10" s="80">
        <f t="shared" si="25"/>
        <v>5425.7344732738184</v>
      </c>
      <c r="CR10" s="80">
        <f t="shared" si="25"/>
        <v>5425.7344732738184</v>
      </c>
      <c r="CS10" s="80">
        <f t="shared" si="25"/>
        <v>5425.7344732738184</v>
      </c>
      <c r="CT10" s="80">
        <f t="shared" si="25"/>
        <v>5425.7344732738184</v>
      </c>
      <c r="CU10" s="80">
        <f t="shared" si="25"/>
        <v>5425.7344732738184</v>
      </c>
      <c r="CV10" s="80">
        <f t="shared" si="25"/>
        <v>5425.7344732738184</v>
      </c>
      <c r="CW10" s="80">
        <f t="shared" si="25"/>
        <v>5425.7344732738184</v>
      </c>
      <c r="CX10" s="80">
        <f t="shared" si="25"/>
        <v>5425.7344732738184</v>
      </c>
      <c r="CY10" s="80">
        <f t="shared" si="25"/>
        <v>5425.7344732738184</v>
      </c>
      <c r="CZ10" s="80">
        <f t="shared" si="25"/>
        <v>5425.7344732738184</v>
      </c>
      <c r="DA10" s="80">
        <f t="shared" si="25"/>
        <v>5425.7344732738184</v>
      </c>
      <c r="DB10" s="80">
        <f t="shared" si="25"/>
        <v>5425.7344732738184</v>
      </c>
      <c r="DC10" s="80">
        <f t="shared" si="25"/>
        <v>5425.7344732738184</v>
      </c>
      <c r="DD10" s="80">
        <f t="shared" si="25"/>
        <v>5425.7344732738184</v>
      </c>
      <c r="DE10" s="80">
        <f t="shared" si="25"/>
        <v>5425.7344732738184</v>
      </c>
      <c r="DF10" s="80">
        <f t="shared" si="26"/>
        <v>5425.7344732738184</v>
      </c>
      <c r="DG10" s="80">
        <f t="shared" si="26"/>
        <v>5425.7344732738184</v>
      </c>
      <c r="DH10" s="80">
        <f t="shared" si="26"/>
        <v>5425.7344732738184</v>
      </c>
      <c r="DI10" s="80">
        <f t="shared" si="26"/>
        <v>5425.7344732738184</v>
      </c>
      <c r="DJ10" s="80">
        <f t="shared" si="26"/>
        <v>5425.7344732738184</v>
      </c>
      <c r="DK10" s="80">
        <f t="shared" si="26"/>
        <v>5425.7344732738184</v>
      </c>
      <c r="DL10" s="80">
        <f t="shared" si="26"/>
        <v>5425.7344732738184</v>
      </c>
      <c r="DM10" s="80">
        <f t="shared" si="26"/>
        <v>5425.7344732738184</v>
      </c>
      <c r="DN10" s="80">
        <f t="shared" si="26"/>
        <v>5425.7344732738184</v>
      </c>
      <c r="DO10" s="80">
        <f t="shared" si="26"/>
        <v>5425.7344732738184</v>
      </c>
      <c r="DP10" s="80">
        <f t="shared" si="26"/>
        <v>5425.7344732738184</v>
      </c>
      <c r="DQ10" s="80">
        <f t="shared" si="26"/>
        <v>5425.7344732738184</v>
      </c>
      <c r="DR10" s="80">
        <f t="shared" si="26"/>
        <v>5425.7344732738184</v>
      </c>
      <c r="DS10" s="80">
        <f t="shared" si="26"/>
        <v>5425.7344732738184</v>
      </c>
      <c r="DT10" s="80">
        <f t="shared" si="26"/>
        <v>5425.7344732738184</v>
      </c>
      <c r="DU10" s="80">
        <f t="shared" si="26"/>
        <v>5425.7344732738184</v>
      </c>
      <c r="DV10" s="80">
        <f t="shared" si="26"/>
        <v>5425.7344732738184</v>
      </c>
      <c r="DW10" s="80">
        <f t="shared" si="26"/>
        <v>5425.7344732738184</v>
      </c>
      <c r="DX10" s="80">
        <f t="shared" si="26"/>
        <v>5425.7344732738184</v>
      </c>
      <c r="DY10" s="80">
        <f t="shared" si="26"/>
        <v>5425.7344732738184</v>
      </c>
      <c r="DZ10" s="80">
        <f t="shared" si="26"/>
        <v>5425.7344732738184</v>
      </c>
      <c r="EA10" s="80">
        <f t="shared" si="26"/>
        <v>5425.7344732738184</v>
      </c>
      <c r="EB10" s="80">
        <f t="shared" si="26"/>
        <v>5425.7344732738184</v>
      </c>
      <c r="EC10" s="80">
        <f t="shared" si="26"/>
        <v>5425.7344732738184</v>
      </c>
      <c r="ED10" s="80">
        <f t="shared" si="26"/>
        <v>5425.7344732738184</v>
      </c>
      <c r="EE10" s="80">
        <f t="shared" si="26"/>
        <v>5425.7344732738184</v>
      </c>
      <c r="EF10" s="80">
        <f t="shared" si="26"/>
        <v>5425.7344732738184</v>
      </c>
      <c r="EG10" s="80">
        <f t="shared" si="26"/>
        <v>5425.7344732738184</v>
      </c>
      <c r="EH10" s="80">
        <f t="shared" si="26"/>
        <v>5425.7344732738184</v>
      </c>
      <c r="EI10" s="80">
        <f t="shared" si="26"/>
        <v>5425.7344732738184</v>
      </c>
      <c r="EJ10" s="80">
        <f t="shared" si="26"/>
        <v>5425.7344732738184</v>
      </c>
      <c r="EK10" s="80">
        <f t="shared" si="26"/>
        <v>5425.7344732738184</v>
      </c>
      <c r="EL10" s="80">
        <f t="shared" si="26"/>
        <v>5425.7344732738184</v>
      </c>
      <c r="EM10" s="80">
        <f t="shared" si="26"/>
        <v>5425.7344732738184</v>
      </c>
      <c r="EN10" s="80">
        <f t="shared" si="26"/>
        <v>5425.7344732738184</v>
      </c>
      <c r="EO10" s="80">
        <f t="shared" si="26"/>
        <v>5425.7344732738184</v>
      </c>
      <c r="EP10" s="80">
        <f t="shared" si="26"/>
        <v>5425.7344732738184</v>
      </c>
      <c r="EQ10" s="80">
        <f t="shared" si="26"/>
        <v>5425.7344732738184</v>
      </c>
      <c r="ER10" s="80">
        <f t="shared" si="26"/>
        <v>5425.7344732738184</v>
      </c>
      <c r="ES10" s="80">
        <f t="shared" si="26"/>
        <v>5425.7344732738184</v>
      </c>
      <c r="ET10" s="80">
        <f t="shared" si="26"/>
        <v>5425.7344732738184</v>
      </c>
      <c r="EU10" s="80">
        <f t="shared" si="26"/>
        <v>5425.7344732738184</v>
      </c>
      <c r="EV10" s="80">
        <f t="shared" si="26"/>
        <v>5425.7344732738184</v>
      </c>
      <c r="EW10" s="80">
        <f t="shared" si="26"/>
        <v>5425.7344732738184</v>
      </c>
      <c r="EX10" s="80">
        <f t="shared" si="26"/>
        <v>5425.7344732738184</v>
      </c>
      <c r="EY10" s="80">
        <f t="shared" si="26"/>
        <v>5425.7344732738184</v>
      </c>
      <c r="EZ10" s="80">
        <f t="shared" si="26"/>
        <v>5425.7344732738184</v>
      </c>
      <c r="FA10" s="80">
        <f t="shared" si="26"/>
        <v>5425.7344732738184</v>
      </c>
      <c r="FB10" s="80">
        <f t="shared" si="26"/>
        <v>5425.7344732738184</v>
      </c>
      <c r="FC10" s="80">
        <f t="shared" si="26"/>
        <v>5425.7344732738184</v>
      </c>
      <c r="FD10" s="80">
        <f t="shared" si="26"/>
        <v>5425.7344732738184</v>
      </c>
      <c r="FE10" s="80">
        <f t="shared" si="26"/>
        <v>5425.7344732738184</v>
      </c>
      <c r="FF10" s="80">
        <f t="shared" si="26"/>
        <v>5425.7344732738184</v>
      </c>
      <c r="FG10" s="80">
        <f t="shared" si="26"/>
        <v>5425.7344732738184</v>
      </c>
      <c r="FH10" s="80">
        <f t="shared" si="26"/>
        <v>5425.7344732738184</v>
      </c>
      <c r="FI10" s="80">
        <f t="shared" si="26"/>
        <v>5425.7344732738184</v>
      </c>
      <c r="FJ10" s="80">
        <f t="shared" si="26"/>
        <v>5425.7344732738184</v>
      </c>
      <c r="FK10" s="80">
        <f t="shared" si="26"/>
        <v>5425.7344732738184</v>
      </c>
      <c r="FL10" s="80">
        <f t="shared" si="26"/>
        <v>0</v>
      </c>
      <c r="FM10" s="80">
        <f t="shared" si="26"/>
        <v>0</v>
      </c>
      <c r="FN10" s="80">
        <f t="shared" si="26"/>
        <v>0</v>
      </c>
      <c r="FO10" s="80">
        <f t="shared" si="26"/>
        <v>0</v>
      </c>
      <c r="FP10" s="80">
        <f t="shared" si="26"/>
        <v>0</v>
      </c>
      <c r="FQ10" s="80">
        <f t="shared" si="26"/>
        <v>0</v>
      </c>
      <c r="FR10" s="80">
        <f t="shared" si="13"/>
        <v>0</v>
      </c>
      <c r="FS10" s="80">
        <f t="shared" si="13"/>
        <v>0</v>
      </c>
      <c r="FT10" s="80">
        <f t="shared" si="13"/>
        <v>0</v>
      </c>
      <c r="FU10" s="80">
        <f t="shared" si="13"/>
        <v>0</v>
      </c>
      <c r="FV10" s="80">
        <f t="shared" si="13"/>
        <v>0</v>
      </c>
      <c r="FW10" s="80">
        <f t="shared" si="13"/>
        <v>0</v>
      </c>
      <c r="FX10" s="80">
        <f t="shared" si="13"/>
        <v>0</v>
      </c>
      <c r="FY10" s="80">
        <f t="shared" si="13"/>
        <v>0</v>
      </c>
      <c r="FZ10" s="80">
        <f t="shared" si="13"/>
        <v>0</v>
      </c>
    </row>
    <row r="11" spans="2:182" x14ac:dyDescent="0.25">
      <c r="B11" s="87" t="s">
        <v>1332</v>
      </c>
      <c r="C11" s="92">
        <v>0.9</v>
      </c>
      <c r="E11">
        <f t="shared" si="21"/>
        <v>7</v>
      </c>
      <c r="F11">
        <f t="shared" si="14"/>
        <v>2</v>
      </c>
      <c r="G11">
        <f t="shared" si="22"/>
        <v>14</v>
      </c>
      <c r="H11" s="86">
        <f t="shared" si="15"/>
        <v>0.66666666666666663</v>
      </c>
      <c r="I11" s="80">
        <f t="shared" si="16"/>
        <v>22950</v>
      </c>
      <c r="J11" s="80">
        <f t="shared" si="24"/>
        <v>5425.7344732738184</v>
      </c>
      <c r="K11" s="80">
        <f t="shared" si="17"/>
        <v>11</v>
      </c>
      <c r="L11" s="80">
        <f t="shared" si="18"/>
        <v>155</v>
      </c>
      <c r="M11" s="78">
        <f t="shared" si="19"/>
        <v>45962</v>
      </c>
      <c r="N11" s="80"/>
      <c r="O11" s="80">
        <f t="shared" si="20"/>
        <v>0</v>
      </c>
      <c r="P11" s="80">
        <f t="shared" si="20"/>
        <v>0</v>
      </c>
      <c r="Q11" s="80">
        <f t="shared" si="20"/>
        <v>0</v>
      </c>
      <c r="R11" s="80">
        <f t="shared" si="20"/>
        <v>0</v>
      </c>
      <c r="S11" s="80">
        <f t="shared" si="20"/>
        <v>0</v>
      </c>
      <c r="T11" s="80">
        <f t="shared" si="20"/>
        <v>0</v>
      </c>
      <c r="U11" s="80">
        <f t="shared" si="20"/>
        <v>5737.5</v>
      </c>
      <c r="V11" s="80">
        <f t="shared" si="20"/>
        <v>5737.5</v>
      </c>
      <c r="W11" s="80">
        <f t="shared" si="20"/>
        <v>5737.5</v>
      </c>
      <c r="X11" s="80">
        <f t="shared" si="20"/>
        <v>5737.5</v>
      </c>
      <c r="Y11" s="80">
        <f t="shared" si="20"/>
        <v>5425.7344732738184</v>
      </c>
      <c r="Z11" s="80">
        <f t="shared" si="20"/>
        <v>5425.7344732738184</v>
      </c>
      <c r="AA11" s="80">
        <f t="shared" si="20"/>
        <v>5425.7344732738184</v>
      </c>
      <c r="AB11" s="80">
        <f t="shared" si="20"/>
        <v>5425.7344732738184</v>
      </c>
      <c r="AC11" s="80">
        <f t="shared" si="20"/>
        <v>5425.7344732738184</v>
      </c>
      <c r="AD11" s="80">
        <f t="shared" si="20"/>
        <v>5425.7344732738184</v>
      </c>
      <c r="AE11" s="80">
        <f t="shared" si="27"/>
        <v>5425.7344732738184</v>
      </c>
      <c r="AF11" s="80">
        <f t="shared" si="27"/>
        <v>5425.7344732738184</v>
      </c>
      <c r="AG11" s="80">
        <f t="shared" si="27"/>
        <v>5425.7344732738184</v>
      </c>
      <c r="AH11" s="80">
        <f t="shared" si="27"/>
        <v>5425.7344732738184</v>
      </c>
      <c r="AI11" s="80">
        <f t="shared" si="27"/>
        <v>5425.7344732738184</v>
      </c>
      <c r="AJ11" s="80">
        <f t="shared" si="27"/>
        <v>5425.7344732738184</v>
      </c>
      <c r="AK11" s="80">
        <f t="shared" si="27"/>
        <v>5425.7344732738184</v>
      </c>
      <c r="AL11" s="80">
        <f t="shared" si="27"/>
        <v>5425.7344732738184</v>
      </c>
      <c r="AM11" s="80">
        <f t="shared" si="27"/>
        <v>5425.7344732738184</v>
      </c>
      <c r="AN11" s="80">
        <f t="shared" si="27"/>
        <v>5425.7344732738184</v>
      </c>
      <c r="AO11" s="80">
        <f t="shared" si="27"/>
        <v>5425.7344732738184</v>
      </c>
      <c r="AP11" s="80">
        <f t="shared" si="27"/>
        <v>5425.7344732738184</v>
      </c>
      <c r="AQ11" s="80">
        <f t="shared" si="27"/>
        <v>5425.7344732738184</v>
      </c>
      <c r="AR11" s="80">
        <f t="shared" si="27"/>
        <v>5425.7344732738184</v>
      </c>
      <c r="AS11" s="80">
        <f t="shared" si="27"/>
        <v>5425.7344732738184</v>
      </c>
      <c r="AT11" s="80">
        <f t="shared" si="27"/>
        <v>5425.7344732738184</v>
      </c>
      <c r="AU11" s="80">
        <f t="shared" si="27"/>
        <v>5425.7344732738184</v>
      </c>
      <c r="AV11" s="80">
        <f t="shared" si="27"/>
        <v>5425.7344732738184</v>
      </c>
      <c r="AW11" s="80">
        <f t="shared" si="27"/>
        <v>5425.7344732738184</v>
      </c>
      <c r="AX11" s="80">
        <f t="shared" si="27"/>
        <v>5425.7344732738184</v>
      </c>
      <c r="AY11" s="80">
        <f t="shared" si="27"/>
        <v>5425.7344732738184</v>
      </c>
      <c r="AZ11" s="80">
        <f t="shared" si="27"/>
        <v>5425.7344732738184</v>
      </c>
      <c r="BA11" s="80">
        <f t="shared" si="27"/>
        <v>5425.7344732738184</v>
      </c>
      <c r="BB11" s="80">
        <f t="shared" si="27"/>
        <v>5425.7344732738184</v>
      </c>
      <c r="BC11" s="80">
        <f t="shared" si="27"/>
        <v>5425.7344732738184</v>
      </c>
      <c r="BD11" s="80">
        <f t="shared" si="27"/>
        <v>5425.7344732738184</v>
      </c>
      <c r="BE11" s="80">
        <f t="shared" si="27"/>
        <v>5425.7344732738184</v>
      </c>
      <c r="BF11" s="80">
        <f t="shared" si="27"/>
        <v>5425.7344732738184</v>
      </c>
      <c r="BG11" s="80">
        <f t="shared" si="27"/>
        <v>5425.7344732738184</v>
      </c>
      <c r="BH11" s="80">
        <f t="shared" si="27"/>
        <v>5425.7344732738184</v>
      </c>
      <c r="BI11" s="80">
        <f t="shared" si="27"/>
        <v>5425.7344732738184</v>
      </c>
      <c r="BJ11" s="80">
        <f t="shared" si="27"/>
        <v>5425.7344732738184</v>
      </c>
      <c r="BK11" s="80">
        <f t="shared" si="27"/>
        <v>5425.7344732738184</v>
      </c>
      <c r="BL11" s="80">
        <f t="shared" si="27"/>
        <v>5425.7344732738184</v>
      </c>
      <c r="BM11" s="80">
        <f t="shared" si="27"/>
        <v>5425.7344732738184</v>
      </c>
      <c r="BN11" s="80">
        <f t="shared" si="27"/>
        <v>5425.7344732738184</v>
      </c>
      <c r="BO11" s="80">
        <f t="shared" si="27"/>
        <v>5425.7344732738184</v>
      </c>
      <c r="BP11" s="80">
        <f t="shared" si="27"/>
        <v>5425.7344732738184</v>
      </c>
      <c r="BQ11" s="80">
        <f t="shared" si="27"/>
        <v>5425.7344732738184</v>
      </c>
      <c r="BR11" s="80">
        <f t="shared" si="27"/>
        <v>5425.7344732738184</v>
      </c>
      <c r="BS11" s="80">
        <f t="shared" si="27"/>
        <v>5425.7344732738184</v>
      </c>
      <c r="BT11" s="80">
        <f t="shared" si="27"/>
        <v>5425.7344732738184</v>
      </c>
      <c r="BU11" s="80">
        <f t="shared" si="27"/>
        <v>5425.7344732738184</v>
      </c>
      <c r="BV11" s="80">
        <f t="shared" si="27"/>
        <v>5425.7344732738184</v>
      </c>
      <c r="BW11" s="80">
        <f t="shared" si="27"/>
        <v>5425.7344732738184</v>
      </c>
      <c r="BX11" s="80">
        <f t="shared" si="27"/>
        <v>5425.7344732738184</v>
      </c>
      <c r="BY11" s="80">
        <f t="shared" si="27"/>
        <v>5425.7344732738184</v>
      </c>
      <c r="BZ11" s="80">
        <f t="shared" si="27"/>
        <v>5425.7344732738184</v>
      </c>
      <c r="CA11" s="80">
        <f t="shared" si="27"/>
        <v>5425.7344732738184</v>
      </c>
      <c r="CB11" s="80">
        <f t="shared" si="27"/>
        <v>5425.7344732738184</v>
      </c>
      <c r="CC11" s="80">
        <f t="shared" si="27"/>
        <v>5425.7344732738184</v>
      </c>
      <c r="CD11" s="80">
        <f t="shared" si="27"/>
        <v>5425.7344732738184</v>
      </c>
      <c r="CE11" s="80">
        <f t="shared" si="27"/>
        <v>5425.7344732738184</v>
      </c>
      <c r="CF11" s="80">
        <f t="shared" si="27"/>
        <v>5425.7344732738184</v>
      </c>
      <c r="CG11" s="80">
        <f t="shared" si="27"/>
        <v>5425.7344732738184</v>
      </c>
      <c r="CH11" s="80">
        <f t="shared" si="27"/>
        <v>5425.7344732738184</v>
      </c>
      <c r="CI11" s="80">
        <f t="shared" si="27"/>
        <v>5425.7344732738184</v>
      </c>
      <c r="CJ11" s="80">
        <f t="shared" si="27"/>
        <v>5425.7344732738184</v>
      </c>
      <c r="CK11" s="80">
        <f t="shared" si="27"/>
        <v>5425.7344732738184</v>
      </c>
      <c r="CL11" s="80">
        <f t="shared" si="27"/>
        <v>5425.7344732738184</v>
      </c>
      <c r="CM11" s="80">
        <f t="shared" si="27"/>
        <v>5425.7344732738184</v>
      </c>
      <c r="CN11" s="80">
        <f t="shared" si="27"/>
        <v>5425.7344732738184</v>
      </c>
      <c r="CO11" s="80">
        <f t="shared" si="27"/>
        <v>5425.7344732738184</v>
      </c>
      <c r="CP11" s="80">
        <f t="shared" si="27"/>
        <v>5425.7344732738184</v>
      </c>
      <c r="CQ11" s="80">
        <f t="shared" si="25"/>
        <v>5425.7344732738184</v>
      </c>
      <c r="CR11" s="80">
        <f t="shared" si="25"/>
        <v>5425.7344732738184</v>
      </c>
      <c r="CS11" s="80">
        <f t="shared" si="25"/>
        <v>5425.7344732738184</v>
      </c>
      <c r="CT11" s="80">
        <f t="shared" si="25"/>
        <v>5425.7344732738184</v>
      </c>
      <c r="CU11" s="80">
        <f t="shared" si="25"/>
        <v>5425.7344732738184</v>
      </c>
      <c r="CV11" s="80">
        <f t="shared" si="25"/>
        <v>5425.7344732738184</v>
      </c>
      <c r="CW11" s="80">
        <f t="shared" si="25"/>
        <v>5425.7344732738184</v>
      </c>
      <c r="CX11" s="80">
        <f t="shared" si="25"/>
        <v>5425.7344732738184</v>
      </c>
      <c r="CY11" s="80">
        <f t="shared" si="25"/>
        <v>5425.7344732738184</v>
      </c>
      <c r="CZ11" s="80">
        <f t="shared" si="25"/>
        <v>5425.7344732738184</v>
      </c>
      <c r="DA11" s="80">
        <f t="shared" si="25"/>
        <v>5425.7344732738184</v>
      </c>
      <c r="DB11" s="80">
        <f t="shared" si="25"/>
        <v>5425.7344732738184</v>
      </c>
      <c r="DC11" s="80">
        <f t="shared" si="25"/>
        <v>5425.7344732738184</v>
      </c>
      <c r="DD11" s="80">
        <f t="shared" si="25"/>
        <v>5425.7344732738184</v>
      </c>
      <c r="DE11" s="80">
        <f t="shared" si="25"/>
        <v>5425.7344732738184</v>
      </c>
      <c r="DF11" s="80">
        <f t="shared" si="26"/>
        <v>5425.7344732738184</v>
      </c>
      <c r="DG11" s="80">
        <f t="shared" si="26"/>
        <v>5425.7344732738184</v>
      </c>
      <c r="DH11" s="80">
        <f t="shared" si="26"/>
        <v>5425.7344732738184</v>
      </c>
      <c r="DI11" s="80">
        <f t="shared" si="26"/>
        <v>5425.7344732738184</v>
      </c>
      <c r="DJ11" s="80">
        <f t="shared" si="26"/>
        <v>5425.7344732738184</v>
      </c>
      <c r="DK11" s="80">
        <f t="shared" si="26"/>
        <v>5425.7344732738184</v>
      </c>
      <c r="DL11" s="80">
        <f t="shared" si="26"/>
        <v>5425.7344732738184</v>
      </c>
      <c r="DM11" s="80">
        <f t="shared" si="26"/>
        <v>5425.7344732738184</v>
      </c>
      <c r="DN11" s="80">
        <f t="shared" si="26"/>
        <v>5425.7344732738184</v>
      </c>
      <c r="DO11" s="80">
        <f t="shared" si="26"/>
        <v>5425.7344732738184</v>
      </c>
      <c r="DP11" s="80">
        <f t="shared" si="26"/>
        <v>5425.7344732738184</v>
      </c>
      <c r="DQ11" s="80">
        <f t="shared" si="26"/>
        <v>5425.7344732738184</v>
      </c>
      <c r="DR11" s="80">
        <f t="shared" si="26"/>
        <v>5425.7344732738184</v>
      </c>
      <c r="DS11" s="80">
        <f t="shared" si="26"/>
        <v>5425.7344732738184</v>
      </c>
      <c r="DT11" s="80">
        <f t="shared" si="26"/>
        <v>5425.7344732738184</v>
      </c>
      <c r="DU11" s="80">
        <f t="shared" si="26"/>
        <v>5425.7344732738184</v>
      </c>
      <c r="DV11" s="80">
        <f t="shared" si="26"/>
        <v>5425.7344732738184</v>
      </c>
      <c r="DW11" s="80">
        <f t="shared" si="26"/>
        <v>5425.7344732738184</v>
      </c>
      <c r="DX11" s="80">
        <f t="shared" si="26"/>
        <v>5425.7344732738184</v>
      </c>
      <c r="DY11" s="80">
        <f t="shared" si="26"/>
        <v>5425.7344732738184</v>
      </c>
      <c r="DZ11" s="80">
        <f t="shared" si="26"/>
        <v>5425.7344732738184</v>
      </c>
      <c r="EA11" s="80">
        <f t="shared" si="26"/>
        <v>5425.7344732738184</v>
      </c>
      <c r="EB11" s="80">
        <f t="shared" si="26"/>
        <v>5425.7344732738184</v>
      </c>
      <c r="EC11" s="80">
        <f t="shared" si="26"/>
        <v>5425.7344732738184</v>
      </c>
      <c r="ED11" s="80">
        <f t="shared" si="26"/>
        <v>5425.7344732738184</v>
      </c>
      <c r="EE11" s="80">
        <f t="shared" si="26"/>
        <v>5425.7344732738184</v>
      </c>
      <c r="EF11" s="80">
        <f t="shared" si="26"/>
        <v>5425.7344732738184</v>
      </c>
      <c r="EG11" s="80">
        <f t="shared" si="26"/>
        <v>5425.7344732738184</v>
      </c>
      <c r="EH11" s="80">
        <f t="shared" si="26"/>
        <v>5425.7344732738184</v>
      </c>
      <c r="EI11" s="80">
        <f t="shared" si="26"/>
        <v>5425.7344732738184</v>
      </c>
      <c r="EJ11" s="80">
        <f t="shared" si="26"/>
        <v>5425.7344732738184</v>
      </c>
      <c r="EK11" s="80">
        <f t="shared" si="26"/>
        <v>5425.7344732738184</v>
      </c>
      <c r="EL11" s="80">
        <f t="shared" si="26"/>
        <v>5425.7344732738184</v>
      </c>
      <c r="EM11" s="80">
        <f t="shared" si="26"/>
        <v>5425.7344732738184</v>
      </c>
      <c r="EN11" s="80">
        <f t="shared" si="26"/>
        <v>5425.7344732738184</v>
      </c>
      <c r="EO11" s="80">
        <f t="shared" si="26"/>
        <v>5425.7344732738184</v>
      </c>
      <c r="EP11" s="80">
        <f t="shared" si="26"/>
        <v>5425.7344732738184</v>
      </c>
      <c r="EQ11" s="80">
        <f t="shared" si="26"/>
        <v>5425.7344732738184</v>
      </c>
      <c r="ER11" s="80">
        <f t="shared" si="26"/>
        <v>5425.7344732738184</v>
      </c>
      <c r="ES11" s="80">
        <f t="shared" si="26"/>
        <v>5425.7344732738184</v>
      </c>
      <c r="ET11" s="80">
        <f t="shared" si="26"/>
        <v>5425.7344732738184</v>
      </c>
      <c r="EU11" s="80">
        <f t="shared" si="26"/>
        <v>5425.7344732738184</v>
      </c>
      <c r="EV11" s="80">
        <f t="shared" si="26"/>
        <v>5425.7344732738184</v>
      </c>
      <c r="EW11" s="80">
        <f t="shared" si="26"/>
        <v>5425.7344732738184</v>
      </c>
      <c r="EX11" s="80">
        <f t="shared" si="26"/>
        <v>5425.7344732738184</v>
      </c>
      <c r="EY11" s="80">
        <f t="shared" si="26"/>
        <v>5425.7344732738184</v>
      </c>
      <c r="EZ11" s="80">
        <f t="shared" si="26"/>
        <v>5425.7344732738184</v>
      </c>
      <c r="FA11" s="80">
        <f t="shared" si="26"/>
        <v>5425.7344732738184</v>
      </c>
      <c r="FB11" s="80">
        <f t="shared" si="26"/>
        <v>5425.7344732738184</v>
      </c>
      <c r="FC11" s="80">
        <f t="shared" si="26"/>
        <v>5425.7344732738184</v>
      </c>
      <c r="FD11" s="80">
        <f t="shared" si="26"/>
        <v>5425.7344732738184</v>
      </c>
      <c r="FE11" s="80">
        <f t="shared" si="26"/>
        <v>5425.7344732738184</v>
      </c>
      <c r="FF11" s="80">
        <f t="shared" si="26"/>
        <v>5425.7344732738184</v>
      </c>
      <c r="FG11" s="80">
        <f t="shared" si="26"/>
        <v>5425.7344732738184</v>
      </c>
      <c r="FH11" s="80">
        <f t="shared" si="26"/>
        <v>5425.7344732738184</v>
      </c>
      <c r="FI11" s="80">
        <f t="shared" si="26"/>
        <v>5425.7344732738184</v>
      </c>
      <c r="FJ11" s="80">
        <f t="shared" si="26"/>
        <v>5425.7344732738184</v>
      </c>
      <c r="FK11" s="80">
        <f t="shared" si="26"/>
        <v>5425.7344732738184</v>
      </c>
      <c r="FL11" s="80">
        <f t="shared" si="26"/>
        <v>5425.7344732738184</v>
      </c>
      <c r="FM11" s="80">
        <f t="shared" si="26"/>
        <v>0</v>
      </c>
      <c r="FN11" s="80">
        <f t="shared" si="26"/>
        <v>0</v>
      </c>
      <c r="FO11" s="80">
        <f t="shared" si="26"/>
        <v>0</v>
      </c>
      <c r="FP11" s="80">
        <f t="shared" si="26"/>
        <v>0</v>
      </c>
      <c r="FQ11" s="80">
        <f t="shared" si="26"/>
        <v>0</v>
      </c>
      <c r="FR11" s="80">
        <f t="shared" si="13"/>
        <v>0</v>
      </c>
      <c r="FS11" s="80">
        <f t="shared" si="13"/>
        <v>0</v>
      </c>
      <c r="FT11" s="80">
        <f t="shared" si="13"/>
        <v>0</v>
      </c>
      <c r="FU11" s="80">
        <f t="shared" si="13"/>
        <v>0</v>
      </c>
      <c r="FV11" s="80">
        <f t="shared" si="13"/>
        <v>0</v>
      </c>
      <c r="FW11" s="80">
        <f t="shared" si="13"/>
        <v>0</v>
      </c>
      <c r="FX11" s="80">
        <f t="shared" si="13"/>
        <v>0</v>
      </c>
      <c r="FY11" s="80">
        <f t="shared" si="13"/>
        <v>0</v>
      </c>
      <c r="FZ11" s="80">
        <f t="shared" si="13"/>
        <v>0</v>
      </c>
    </row>
    <row r="12" spans="2:182" x14ac:dyDescent="0.25">
      <c r="B12" s="87" t="s">
        <v>1333</v>
      </c>
      <c r="C12" s="88">
        <v>144</v>
      </c>
      <c r="E12">
        <f t="shared" si="21"/>
        <v>8</v>
      </c>
      <c r="F12">
        <f t="shared" si="14"/>
        <v>2</v>
      </c>
      <c r="G12">
        <f t="shared" si="22"/>
        <v>16</v>
      </c>
      <c r="H12" s="86">
        <f t="shared" si="15"/>
        <v>0.76190476190476186</v>
      </c>
      <c r="I12" s="80">
        <f t="shared" si="16"/>
        <v>22950</v>
      </c>
      <c r="J12" s="80">
        <f t="shared" si="24"/>
        <v>5425.7344732738184</v>
      </c>
      <c r="K12" s="80">
        <f t="shared" si="17"/>
        <v>12</v>
      </c>
      <c r="L12" s="80">
        <f t="shared" si="18"/>
        <v>156</v>
      </c>
      <c r="M12" s="78">
        <f t="shared" si="19"/>
        <v>45992</v>
      </c>
      <c r="N12" s="80"/>
      <c r="O12" s="80">
        <f t="shared" si="20"/>
        <v>0</v>
      </c>
      <c r="P12" s="80">
        <f t="shared" si="20"/>
        <v>0</v>
      </c>
      <c r="Q12" s="80">
        <f t="shared" si="20"/>
        <v>0</v>
      </c>
      <c r="R12" s="80">
        <f t="shared" si="20"/>
        <v>0</v>
      </c>
      <c r="S12" s="80">
        <f t="shared" si="20"/>
        <v>0</v>
      </c>
      <c r="T12" s="80">
        <f t="shared" si="20"/>
        <v>0</v>
      </c>
      <c r="U12" s="80">
        <f t="shared" si="20"/>
        <v>0</v>
      </c>
      <c r="V12" s="80">
        <f t="shared" si="20"/>
        <v>5737.5</v>
      </c>
      <c r="W12" s="80">
        <f t="shared" si="20"/>
        <v>5737.5</v>
      </c>
      <c r="X12" s="80">
        <f t="shared" si="20"/>
        <v>5737.5</v>
      </c>
      <c r="Y12" s="80">
        <f t="shared" si="20"/>
        <v>5737.5</v>
      </c>
      <c r="Z12" s="80">
        <f t="shared" si="20"/>
        <v>5425.7344732738184</v>
      </c>
      <c r="AA12" s="80">
        <f t="shared" si="20"/>
        <v>5425.7344732738184</v>
      </c>
      <c r="AB12" s="80">
        <f t="shared" si="20"/>
        <v>5425.7344732738184</v>
      </c>
      <c r="AC12" s="80">
        <f t="shared" si="20"/>
        <v>5425.7344732738184</v>
      </c>
      <c r="AD12" s="80">
        <f t="shared" si="20"/>
        <v>5425.7344732738184</v>
      </c>
      <c r="AE12" s="80">
        <f t="shared" si="27"/>
        <v>5425.7344732738184</v>
      </c>
      <c r="AF12" s="80">
        <f t="shared" si="27"/>
        <v>5425.7344732738184</v>
      </c>
      <c r="AG12" s="80">
        <f t="shared" si="27"/>
        <v>5425.7344732738184</v>
      </c>
      <c r="AH12" s="80">
        <f t="shared" si="27"/>
        <v>5425.7344732738184</v>
      </c>
      <c r="AI12" s="80">
        <f t="shared" si="27"/>
        <v>5425.7344732738184</v>
      </c>
      <c r="AJ12" s="80">
        <f t="shared" si="27"/>
        <v>5425.7344732738184</v>
      </c>
      <c r="AK12" s="80">
        <f t="shared" si="27"/>
        <v>5425.7344732738184</v>
      </c>
      <c r="AL12" s="80">
        <f t="shared" si="27"/>
        <v>5425.7344732738184</v>
      </c>
      <c r="AM12" s="80">
        <f t="shared" si="27"/>
        <v>5425.7344732738184</v>
      </c>
      <c r="AN12" s="80">
        <f t="shared" si="27"/>
        <v>5425.7344732738184</v>
      </c>
      <c r="AO12" s="80">
        <f t="shared" si="27"/>
        <v>5425.7344732738184</v>
      </c>
      <c r="AP12" s="80">
        <f t="shared" si="27"/>
        <v>5425.7344732738184</v>
      </c>
      <c r="AQ12" s="80">
        <f t="shared" si="27"/>
        <v>5425.7344732738184</v>
      </c>
      <c r="AR12" s="80">
        <f t="shared" si="27"/>
        <v>5425.7344732738184</v>
      </c>
      <c r="AS12" s="80">
        <f t="shared" si="27"/>
        <v>5425.7344732738184</v>
      </c>
      <c r="AT12" s="80">
        <f t="shared" si="27"/>
        <v>5425.7344732738184</v>
      </c>
      <c r="AU12" s="80">
        <f t="shared" si="27"/>
        <v>5425.7344732738184</v>
      </c>
      <c r="AV12" s="80">
        <f t="shared" si="27"/>
        <v>5425.7344732738184</v>
      </c>
      <c r="AW12" s="80">
        <f t="shared" si="27"/>
        <v>5425.7344732738184</v>
      </c>
      <c r="AX12" s="80">
        <f t="shared" si="27"/>
        <v>5425.7344732738184</v>
      </c>
      <c r="AY12" s="80">
        <f t="shared" si="27"/>
        <v>5425.7344732738184</v>
      </c>
      <c r="AZ12" s="80">
        <f t="shared" si="27"/>
        <v>5425.7344732738184</v>
      </c>
      <c r="BA12" s="80">
        <f t="shared" si="27"/>
        <v>5425.7344732738184</v>
      </c>
      <c r="BB12" s="80">
        <f t="shared" si="27"/>
        <v>5425.7344732738184</v>
      </c>
      <c r="BC12" s="80">
        <f t="shared" si="27"/>
        <v>5425.7344732738184</v>
      </c>
      <c r="BD12" s="80">
        <f t="shared" si="27"/>
        <v>5425.7344732738184</v>
      </c>
      <c r="BE12" s="80">
        <f t="shared" si="27"/>
        <v>5425.7344732738184</v>
      </c>
      <c r="BF12" s="80">
        <f t="shared" si="27"/>
        <v>5425.7344732738184</v>
      </c>
      <c r="BG12" s="80">
        <f t="shared" si="27"/>
        <v>5425.7344732738184</v>
      </c>
      <c r="BH12" s="80">
        <f t="shared" si="27"/>
        <v>5425.7344732738184</v>
      </c>
      <c r="BI12" s="80">
        <f t="shared" si="27"/>
        <v>5425.7344732738184</v>
      </c>
      <c r="BJ12" s="80">
        <f t="shared" si="27"/>
        <v>5425.7344732738184</v>
      </c>
      <c r="BK12" s="80">
        <f t="shared" si="27"/>
        <v>5425.7344732738184</v>
      </c>
      <c r="BL12" s="80">
        <f t="shared" si="27"/>
        <v>5425.7344732738184</v>
      </c>
      <c r="BM12" s="80">
        <f t="shared" si="27"/>
        <v>5425.7344732738184</v>
      </c>
      <c r="BN12" s="80">
        <f t="shared" si="27"/>
        <v>5425.7344732738184</v>
      </c>
      <c r="BO12" s="80">
        <f t="shared" si="27"/>
        <v>5425.7344732738184</v>
      </c>
      <c r="BP12" s="80">
        <f t="shared" si="27"/>
        <v>5425.7344732738184</v>
      </c>
      <c r="BQ12" s="80">
        <f t="shared" si="27"/>
        <v>5425.7344732738184</v>
      </c>
      <c r="BR12" s="80">
        <f t="shared" si="27"/>
        <v>5425.7344732738184</v>
      </c>
      <c r="BS12" s="80">
        <f t="shared" si="27"/>
        <v>5425.7344732738184</v>
      </c>
      <c r="BT12" s="80">
        <f t="shared" si="27"/>
        <v>5425.7344732738184</v>
      </c>
      <c r="BU12" s="80">
        <f t="shared" si="27"/>
        <v>5425.7344732738184</v>
      </c>
      <c r="BV12" s="80">
        <f t="shared" si="27"/>
        <v>5425.7344732738184</v>
      </c>
      <c r="BW12" s="80">
        <f t="shared" si="27"/>
        <v>5425.7344732738184</v>
      </c>
      <c r="BX12" s="80">
        <f t="shared" si="27"/>
        <v>5425.7344732738184</v>
      </c>
      <c r="BY12" s="80">
        <f t="shared" si="27"/>
        <v>5425.7344732738184</v>
      </c>
      <c r="BZ12" s="80">
        <f t="shared" si="27"/>
        <v>5425.7344732738184</v>
      </c>
      <c r="CA12" s="80">
        <f t="shared" si="27"/>
        <v>5425.7344732738184</v>
      </c>
      <c r="CB12" s="80">
        <f t="shared" si="27"/>
        <v>5425.7344732738184</v>
      </c>
      <c r="CC12" s="80">
        <f t="shared" si="27"/>
        <v>5425.7344732738184</v>
      </c>
      <c r="CD12" s="80">
        <f t="shared" si="27"/>
        <v>5425.7344732738184</v>
      </c>
      <c r="CE12" s="80">
        <f t="shared" si="27"/>
        <v>5425.7344732738184</v>
      </c>
      <c r="CF12" s="80">
        <f t="shared" si="27"/>
        <v>5425.7344732738184</v>
      </c>
      <c r="CG12" s="80">
        <f t="shared" si="27"/>
        <v>5425.7344732738184</v>
      </c>
      <c r="CH12" s="80">
        <f t="shared" si="27"/>
        <v>5425.7344732738184</v>
      </c>
      <c r="CI12" s="80">
        <f t="shared" si="27"/>
        <v>5425.7344732738184</v>
      </c>
      <c r="CJ12" s="80">
        <f t="shared" si="27"/>
        <v>5425.7344732738184</v>
      </c>
      <c r="CK12" s="80">
        <f t="shared" si="27"/>
        <v>5425.7344732738184</v>
      </c>
      <c r="CL12" s="80">
        <f t="shared" si="27"/>
        <v>5425.7344732738184</v>
      </c>
      <c r="CM12" s="80">
        <f t="shared" si="27"/>
        <v>5425.7344732738184</v>
      </c>
      <c r="CN12" s="80">
        <f t="shared" si="27"/>
        <v>5425.7344732738184</v>
      </c>
      <c r="CO12" s="80">
        <f t="shared" si="27"/>
        <v>5425.7344732738184</v>
      </c>
      <c r="CP12" s="80">
        <f t="shared" si="27"/>
        <v>5425.7344732738184</v>
      </c>
      <c r="CQ12" s="80">
        <f t="shared" si="25"/>
        <v>5425.7344732738184</v>
      </c>
      <c r="CR12" s="80">
        <f t="shared" si="25"/>
        <v>5425.7344732738184</v>
      </c>
      <c r="CS12" s="80">
        <f t="shared" si="25"/>
        <v>5425.7344732738184</v>
      </c>
      <c r="CT12" s="80">
        <f t="shared" si="25"/>
        <v>5425.7344732738184</v>
      </c>
      <c r="CU12" s="80">
        <f t="shared" si="25"/>
        <v>5425.7344732738184</v>
      </c>
      <c r="CV12" s="80">
        <f t="shared" si="25"/>
        <v>5425.7344732738184</v>
      </c>
      <c r="CW12" s="80">
        <f t="shared" si="25"/>
        <v>5425.7344732738184</v>
      </c>
      <c r="CX12" s="80">
        <f t="shared" si="25"/>
        <v>5425.7344732738184</v>
      </c>
      <c r="CY12" s="80">
        <f t="shared" si="25"/>
        <v>5425.7344732738184</v>
      </c>
      <c r="CZ12" s="80">
        <f t="shared" si="25"/>
        <v>5425.7344732738184</v>
      </c>
      <c r="DA12" s="80">
        <f t="shared" si="25"/>
        <v>5425.7344732738184</v>
      </c>
      <c r="DB12" s="80">
        <f t="shared" si="25"/>
        <v>5425.7344732738184</v>
      </c>
      <c r="DC12" s="80">
        <f t="shared" si="25"/>
        <v>5425.7344732738184</v>
      </c>
      <c r="DD12" s="80">
        <f t="shared" si="25"/>
        <v>5425.7344732738184</v>
      </c>
      <c r="DE12" s="80">
        <f t="shared" si="25"/>
        <v>5425.7344732738184</v>
      </c>
      <c r="DF12" s="80">
        <f t="shared" si="26"/>
        <v>5425.7344732738184</v>
      </c>
      <c r="DG12" s="80">
        <f t="shared" si="26"/>
        <v>5425.7344732738184</v>
      </c>
      <c r="DH12" s="80">
        <f t="shared" si="26"/>
        <v>5425.7344732738184</v>
      </c>
      <c r="DI12" s="80">
        <f t="shared" si="26"/>
        <v>5425.7344732738184</v>
      </c>
      <c r="DJ12" s="80">
        <f t="shared" si="26"/>
        <v>5425.7344732738184</v>
      </c>
      <c r="DK12" s="80">
        <f t="shared" si="26"/>
        <v>5425.7344732738184</v>
      </c>
      <c r="DL12" s="80">
        <f t="shared" si="26"/>
        <v>5425.7344732738184</v>
      </c>
      <c r="DM12" s="80">
        <f t="shared" si="26"/>
        <v>5425.7344732738184</v>
      </c>
      <c r="DN12" s="80">
        <f t="shared" si="26"/>
        <v>5425.7344732738184</v>
      </c>
      <c r="DO12" s="80">
        <f t="shared" si="26"/>
        <v>5425.7344732738184</v>
      </c>
      <c r="DP12" s="80">
        <f t="shared" si="26"/>
        <v>5425.7344732738184</v>
      </c>
      <c r="DQ12" s="80">
        <f t="shared" si="26"/>
        <v>5425.7344732738184</v>
      </c>
      <c r="DR12" s="80">
        <f t="shared" si="26"/>
        <v>5425.7344732738184</v>
      </c>
      <c r="DS12" s="80">
        <f t="shared" si="26"/>
        <v>5425.7344732738184</v>
      </c>
      <c r="DT12" s="80">
        <f t="shared" si="26"/>
        <v>5425.7344732738184</v>
      </c>
      <c r="DU12" s="80">
        <f t="shared" si="26"/>
        <v>5425.7344732738184</v>
      </c>
      <c r="DV12" s="80">
        <f t="shared" si="26"/>
        <v>5425.7344732738184</v>
      </c>
      <c r="DW12" s="80">
        <f t="shared" si="26"/>
        <v>5425.7344732738184</v>
      </c>
      <c r="DX12" s="80">
        <f t="shared" si="26"/>
        <v>5425.7344732738184</v>
      </c>
      <c r="DY12" s="80">
        <f t="shared" si="26"/>
        <v>5425.7344732738184</v>
      </c>
      <c r="DZ12" s="80">
        <f t="shared" si="26"/>
        <v>5425.7344732738184</v>
      </c>
      <c r="EA12" s="80">
        <f t="shared" si="26"/>
        <v>5425.7344732738184</v>
      </c>
      <c r="EB12" s="80">
        <f t="shared" si="26"/>
        <v>5425.7344732738184</v>
      </c>
      <c r="EC12" s="80">
        <f t="shared" si="26"/>
        <v>5425.7344732738184</v>
      </c>
      <c r="ED12" s="80">
        <f t="shared" si="26"/>
        <v>5425.7344732738184</v>
      </c>
      <c r="EE12" s="80">
        <f t="shared" si="26"/>
        <v>5425.7344732738184</v>
      </c>
      <c r="EF12" s="80">
        <f t="shared" si="26"/>
        <v>5425.7344732738184</v>
      </c>
      <c r="EG12" s="80">
        <f t="shared" si="26"/>
        <v>5425.7344732738184</v>
      </c>
      <c r="EH12" s="80">
        <f t="shared" si="26"/>
        <v>5425.7344732738184</v>
      </c>
      <c r="EI12" s="80">
        <f t="shared" si="26"/>
        <v>5425.7344732738184</v>
      </c>
      <c r="EJ12" s="80">
        <f t="shared" si="26"/>
        <v>5425.7344732738184</v>
      </c>
      <c r="EK12" s="80">
        <f t="shared" si="26"/>
        <v>5425.7344732738184</v>
      </c>
      <c r="EL12" s="80">
        <f t="shared" si="26"/>
        <v>5425.7344732738184</v>
      </c>
      <c r="EM12" s="80">
        <f t="shared" si="26"/>
        <v>5425.7344732738184</v>
      </c>
      <c r="EN12" s="80">
        <f t="shared" si="26"/>
        <v>5425.7344732738184</v>
      </c>
      <c r="EO12" s="80">
        <f t="shared" si="26"/>
        <v>5425.7344732738184</v>
      </c>
      <c r="EP12" s="80">
        <f t="shared" si="26"/>
        <v>5425.7344732738184</v>
      </c>
      <c r="EQ12" s="80">
        <f t="shared" si="26"/>
        <v>5425.7344732738184</v>
      </c>
      <c r="ER12" s="80">
        <f t="shared" si="26"/>
        <v>5425.7344732738184</v>
      </c>
      <c r="ES12" s="80">
        <f t="shared" si="26"/>
        <v>5425.7344732738184</v>
      </c>
      <c r="ET12" s="80">
        <f t="shared" si="26"/>
        <v>5425.7344732738184</v>
      </c>
      <c r="EU12" s="80">
        <f t="shared" si="26"/>
        <v>5425.7344732738184</v>
      </c>
      <c r="EV12" s="80">
        <f t="shared" si="26"/>
        <v>5425.7344732738184</v>
      </c>
      <c r="EW12" s="80">
        <f t="shared" si="26"/>
        <v>5425.7344732738184</v>
      </c>
      <c r="EX12" s="80">
        <f t="shared" si="26"/>
        <v>5425.7344732738184</v>
      </c>
      <c r="EY12" s="80">
        <f t="shared" si="26"/>
        <v>5425.7344732738184</v>
      </c>
      <c r="EZ12" s="80">
        <f t="shared" si="26"/>
        <v>5425.7344732738184</v>
      </c>
      <c r="FA12" s="80">
        <f t="shared" si="26"/>
        <v>5425.7344732738184</v>
      </c>
      <c r="FB12" s="80">
        <f t="shared" si="26"/>
        <v>5425.7344732738184</v>
      </c>
      <c r="FC12" s="80">
        <f t="shared" si="26"/>
        <v>5425.7344732738184</v>
      </c>
      <c r="FD12" s="80">
        <f t="shared" si="26"/>
        <v>5425.7344732738184</v>
      </c>
      <c r="FE12" s="80">
        <f t="shared" si="26"/>
        <v>5425.7344732738184</v>
      </c>
      <c r="FF12" s="80">
        <f t="shared" si="26"/>
        <v>5425.7344732738184</v>
      </c>
      <c r="FG12" s="80">
        <f t="shared" si="26"/>
        <v>5425.7344732738184</v>
      </c>
      <c r="FH12" s="80">
        <f t="shared" si="26"/>
        <v>5425.7344732738184</v>
      </c>
      <c r="FI12" s="80">
        <f t="shared" si="26"/>
        <v>5425.7344732738184</v>
      </c>
      <c r="FJ12" s="80">
        <f t="shared" si="26"/>
        <v>5425.7344732738184</v>
      </c>
      <c r="FK12" s="80">
        <f t="shared" si="26"/>
        <v>5425.7344732738184</v>
      </c>
      <c r="FL12" s="80">
        <f t="shared" si="26"/>
        <v>5425.7344732738184</v>
      </c>
      <c r="FM12" s="80">
        <f t="shared" si="26"/>
        <v>5425.7344732738184</v>
      </c>
      <c r="FN12" s="80">
        <f t="shared" si="26"/>
        <v>0</v>
      </c>
      <c r="FO12" s="80">
        <f t="shared" si="26"/>
        <v>0</v>
      </c>
      <c r="FP12" s="80">
        <f t="shared" si="26"/>
        <v>0</v>
      </c>
      <c r="FQ12" s="80">
        <f t="shared" ref="FQ12:FZ24" si="28">IF(FQ$4&lt;$E12,0,IF(FQ$4&lt;$K12,$I12/$C$10,IF(FQ$4&lt;$L12,$J12,0)))</f>
        <v>0</v>
      </c>
      <c r="FR12" s="80">
        <f t="shared" si="28"/>
        <v>0</v>
      </c>
      <c r="FS12" s="80">
        <f t="shared" si="28"/>
        <v>0</v>
      </c>
      <c r="FT12" s="80">
        <f t="shared" si="28"/>
        <v>0</v>
      </c>
      <c r="FU12" s="80">
        <f t="shared" si="28"/>
        <v>0</v>
      </c>
      <c r="FV12" s="80">
        <f t="shared" si="28"/>
        <v>0</v>
      </c>
      <c r="FW12" s="80">
        <f t="shared" si="28"/>
        <v>0</v>
      </c>
      <c r="FX12" s="80">
        <f t="shared" si="28"/>
        <v>0</v>
      </c>
      <c r="FY12" s="80">
        <f t="shared" si="28"/>
        <v>0</v>
      </c>
      <c r="FZ12" s="80">
        <f t="shared" si="28"/>
        <v>0</v>
      </c>
    </row>
    <row r="13" spans="2:182" x14ac:dyDescent="0.25">
      <c r="B13" s="87" t="s">
        <v>1334</v>
      </c>
      <c r="C13" s="93">
        <v>0.01</v>
      </c>
      <c r="E13">
        <f t="shared" si="21"/>
        <v>9</v>
      </c>
      <c r="F13">
        <f t="shared" si="14"/>
        <v>2</v>
      </c>
      <c r="G13">
        <f t="shared" si="22"/>
        <v>18</v>
      </c>
      <c r="H13" s="86">
        <f t="shared" si="15"/>
        <v>0.8571428571428571</v>
      </c>
      <c r="I13" s="80">
        <f t="shared" si="16"/>
        <v>22950</v>
      </c>
      <c r="J13" s="80">
        <f t="shared" si="24"/>
        <v>5425.7344732738184</v>
      </c>
      <c r="K13" s="80">
        <f t="shared" si="17"/>
        <v>13</v>
      </c>
      <c r="L13" s="80">
        <f t="shared" si="18"/>
        <v>157</v>
      </c>
      <c r="M13" s="78">
        <f t="shared" si="19"/>
        <v>46023</v>
      </c>
      <c r="N13" s="80"/>
      <c r="O13" s="80">
        <f t="shared" si="20"/>
        <v>0</v>
      </c>
      <c r="P13" s="80">
        <f t="shared" si="20"/>
        <v>0</v>
      </c>
      <c r="Q13" s="80">
        <f t="shared" si="20"/>
        <v>0</v>
      </c>
      <c r="R13" s="80">
        <f t="shared" si="20"/>
        <v>0</v>
      </c>
      <c r="S13" s="80">
        <f t="shared" si="20"/>
        <v>0</v>
      </c>
      <c r="T13" s="80">
        <f t="shared" si="20"/>
        <v>0</v>
      </c>
      <c r="U13" s="80">
        <f t="shared" si="20"/>
        <v>0</v>
      </c>
      <c r="V13" s="80">
        <f t="shared" si="20"/>
        <v>0</v>
      </c>
      <c r="W13" s="80">
        <f t="shared" si="20"/>
        <v>5737.5</v>
      </c>
      <c r="X13" s="80">
        <f t="shared" si="20"/>
        <v>5737.5</v>
      </c>
      <c r="Y13" s="80">
        <f t="shared" si="20"/>
        <v>5737.5</v>
      </c>
      <c r="Z13" s="80">
        <f t="shared" si="20"/>
        <v>5737.5</v>
      </c>
      <c r="AA13" s="80">
        <f t="shared" si="20"/>
        <v>5425.7344732738184</v>
      </c>
      <c r="AB13" s="80">
        <f t="shared" si="20"/>
        <v>5425.7344732738184</v>
      </c>
      <c r="AC13" s="80">
        <f t="shared" si="20"/>
        <v>5425.7344732738184</v>
      </c>
      <c r="AD13" s="80">
        <f t="shared" si="20"/>
        <v>5425.7344732738184</v>
      </c>
      <c r="AE13" s="80">
        <f t="shared" si="27"/>
        <v>5425.7344732738184</v>
      </c>
      <c r="AF13" s="80">
        <f t="shared" si="27"/>
        <v>5425.7344732738184</v>
      </c>
      <c r="AG13" s="80">
        <f t="shared" si="27"/>
        <v>5425.7344732738184</v>
      </c>
      <c r="AH13" s="80">
        <f t="shared" si="27"/>
        <v>5425.7344732738184</v>
      </c>
      <c r="AI13" s="80">
        <f t="shared" si="27"/>
        <v>5425.7344732738184</v>
      </c>
      <c r="AJ13" s="80">
        <f t="shared" si="27"/>
        <v>5425.7344732738184</v>
      </c>
      <c r="AK13" s="80">
        <f t="shared" si="27"/>
        <v>5425.7344732738184</v>
      </c>
      <c r="AL13" s="80">
        <f t="shared" si="27"/>
        <v>5425.7344732738184</v>
      </c>
      <c r="AM13" s="80">
        <f t="shared" si="27"/>
        <v>5425.7344732738184</v>
      </c>
      <c r="AN13" s="80">
        <f t="shared" si="27"/>
        <v>5425.7344732738184</v>
      </c>
      <c r="AO13" s="80">
        <f t="shared" si="27"/>
        <v>5425.7344732738184</v>
      </c>
      <c r="AP13" s="80">
        <f t="shared" si="27"/>
        <v>5425.7344732738184</v>
      </c>
      <c r="AQ13" s="80">
        <f t="shared" si="27"/>
        <v>5425.7344732738184</v>
      </c>
      <c r="AR13" s="80">
        <f t="shared" si="27"/>
        <v>5425.7344732738184</v>
      </c>
      <c r="AS13" s="80">
        <f t="shared" si="27"/>
        <v>5425.7344732738184</v>
      </c>
      <c r="AT13" s="80">
        <f t="shared" si="27"/>
        <v>5425.7344732738184</v>
      </c>
      <c r="AU13" s="80">
        <f t="shared" si="27"/>
        <v>5425.7344732738184</v>
      </c>
      <c r="AV13" s="80">
        <f t="shared" si="27"/>
        <v>5425.7344732738184</v>
      </c>
      <c r="AW13" s="80">
        <f t="shared" si="27"/>
        <v>5425.7344732738184</v>
      </c>
      <c r="AX13" s="80">
        <f t="shared" si="27"/>
        <v>5425.7344732738184</v>
      </c>
      <c r="AY13" s="80">
        <f t="shared" si="27"/>
        <v>5425.7344732738184</v>
      </c>
      <c r="AZ13" s="80">
        <f t="shared" si="27"/>
        <v>5425.7344732738184</v>
      </c>
      <c r="BA13" s="80">
        <f t="shared" si="27"/>
        <v>5425.7344732738184</v>
      </c>
      <c r="BB13" s="80">
        <f t="shared" si="27"/>
        <v>5425.7344732738184</v>
      </c>
      <c r="BC13" s="80">
        <f t="shared" si="27"/>
        <v>5425.7344732738184</v>
      </c>
      <c r="BD13" s="80">
        <f t="shared" si="27"/>
        <v>5425.7344732738184</v>
      </c>
      <c r="BE13" s="80">
        <f t="shared" si="27"/>
        <v>5425.7344732738184</v>
      </c>
      <c r="BF13" s="80">
        <f t="shared" si="27"/>
        <v>5425.7344732738184</v>
      </c>
      <c r="BG13" s="80">
        <f t="shared" si="27"/>
        <v>5425.7344732738184</v>
      </c>
      <c r="BH13" s="80">
        <f t="shared" si="27"/>
        <v>5425.7344732738184</v>
      </c>
      <c r="BI13" s="80">
        <f t="shared" si="27"/>
        <v>5425.7344732738184</v>
      </c>
      <c r="BJ13" s="80">
        <f t="shared" si="27"/>
        <v>5425.7344732738184</v>
      </c>
      <c r="BK13" s="80">
        <f t="shared" si="27"/>
        <v>5425.7344732738184</v>
      </c>
      <c r="BL13" s="80">
        <f t="shared" si="27"/>
        <v>5425.7344732738184</v>
      </c>
      <c r="BM13" s="80">
        <f t="shared" si="27"/>
        <v>5425.7344732738184</v>
      </c>
      <c r="BN13" s="80">
        <f t="shared" si="27"/>
        <v>5425.7344732738184</v>
      </c>
      <c r="BO13" s="80">
        <f t="shared" si="27"/>
        <v>5425.7344732738184</v>
      </c>
      <c r="BP13" s="80">
        <f t="shared" si="27"/>
        <v>5425.7344732738184</v>
      </c>
      <c r="BQ13" s="80">
        <f t="shared" si="27"/>
        <v>5425.7344732738184</v>
      </c>
      <c r="BR13" s="80">
        <f t="shared" si="27"/>
        <v>5425.7344732738184</v>
      </c>
      <c r="BS13" s="80">
        <f t="shared" si="27"/>
        <v>5425.7344732738184</v>
      </c>
      <c r="BT13" s="80">
        <f t="shared" si="27"/>
        <v>5425.7344732738184</v>
      </c>
      <c r="BU13" s="80">
        <f t="shared" si="27"/>
        <v>5425.7344732738184</v>
      </c>
      <c r="BV13" s="80">
        <f t="shared" si="27"/>
        <v>5425.7344732738184</v>
      </c>
      <c r="BW13" s="80">
        <f t="shared" si="27"/>
        <v>5425.7344732738184</v>
      </c>
      <c r="BX13" s="80">
        <f t="shared" si="27"/>
        <v>5425.7344732738184</v>
      </c>
      <c r="BY13" s="80">
        <f t="shared" si="27"/>
        <v>5425.7344732738184</v>
      </c>
      <c r="BZ13" s="80">
        <f t="shared" si="27"/>
        <v>5425.7344732738184</v>
      </c>
      <c r="CA13" s="80">
        <f t="shared" si="27"/>
        <v>5425.7344732738184</v>
      </c>
      <c r="CB13" s="80">
        <f t="shared" si="27"/>
        <v>5425.7344732738184</v>
      </c>
      <c r="CC13" s="80">
        <f t="shared" si="27"/>
        <v>5425.7344732738184</v>
      </c>
      <c r="CD13" s="80">
        <f t="shared" si="27"/>
        <v>5425.7344732738184</v>
      </c>
      <c r="CE13" s="80">
        <f t="shared" si="27"/>
        <v>5425.7344732738184</v>
      </c>
      <c r="CF13" s="80">
        <f t="shared" si="27"/>
        <v>5425.7344732738184</v>
      </c>
      <c r="CG13" s="80">
        <f t="shared" si="27"/>
        <v>5425.7344732738184</v>
      </c>
      <c r="CH13" s="80">
        <f t="shared" si="27"/>
        <v>5425.7344732738184</v>
      </c>
      <c r="CI13" s="80">
        <f t="shared" si="27"/>
        <v>5425.7344732738184</v>
      </c>
      <c r="CJ13" s="80">
        <f t="shared" si="27"/>
        <v>5425.7344732738184</v>
      </c>
      <c r="CK13" s="80">
        <f t="shared" si="27"/>
        <v>5425.7344732738184</v>
      </c>
      <c r="CL13" s="80">
        <f t="shared" si="27"/>
        <v>5425.7344732738184</v>
      </c>
      <c r="CM13" s="80">
        <f t="shared" si="27"/>
        <v>5425.7344732738184</v>
      </c>
      <c r="CN13" s="80">
        <f t="shared" si="27"/>
        <v>5425.7344732738184</v>
      </c>
      <c r="CO13" s="80">
        <f t="shared" si="27"/>
        <v>5425.7344732738184</v>
      </c>
      <c r="CP13" s="80">
        <f t="shared" si="27"/>
        <v>5425.7344732738184</v>
      </c>
      <c r="CQ13" s="80">
        <f t="shared" si="25"/>
        <v>5425.7344732738184</v>
      </c>
      <c r="CR13" s="80">
        <f t="shared" si="25"/>
        <v>5425.7344732738184</v>
      </c>
      <c r="CS13" s="80">
        <f t="shared" si="25"/>
        <v>5425.7344732738184</v>
      </c>
      <c r="CT13" s="80">
        <f t="shared" si="25"/>
        <v>5425.7344732738184</v>
      </c>
      <c r="CU13" s="80">
        <f t="shared" si="25"/>
        <v>5425.7344732738184</v>
      </c>
      <c r="CV13" s="80">
        <f t="shared" si="25"/>
        <v>5425.7344732738184</v>
      </c>
      <c r="CW13" s="80">
        <f t="shared" si="25"/>
        <v>5425.7344732738184</v>
      </c>
      <c r="CX13" s="80">
        <f t="shared" si="25"/>
        <v>5425.7344732738184</v>
      </c>
      <c r="CY13" s="80">
        <f t="shared" si="25"/>
        <v>5425.7344732738184</v>
      </c>
      <c r="CZ13" s="80">
        <f t="shared" si="25"/>
        <v>5425.7344732738184</v>
      </c>
      <c r="DA13" s="80">
        <f t="shared" si="25"/>
        <v>5425.7344732738184</v>
      </c>
      <c r="DB13" s="80">
        <f t="shared" si="25"/>
        <v>5425.7344732738184</v>
      </c>
      <c r="DC13" s="80">
        <f t="shared" si="25"/>
        <v>5425.7344732738184</v>
      </c>
      <c r="DD13" s="80">
        <f t="shared" si="25"/>
        <v>5425.7344732738184</v>
      </c>
      <c r="DE13" s="80">
        <f t="shared" si="25"/>
        <v>5425.7344732738184</v>
      </c>
      <c r="DF13" s="80">
        <f t="shared" ref="DF13:FQ16" si="29">IF(DF$4&lt;$E13,0,IF(DF$4&lt;$K13,$I13/$C$10,IF(DF$4&lt;$L13,$J13,0)))</f>
        <v>5425.7344732738184</v>
      </c>
      <c r="DG13" s="80">
        <f t="shared" si="29"/>
        <v>5425.7344732738184</v>
      </c>
      <c r="DH13" s="80">
        <f t="shared" si="29"/>
        <v>5425.7344732738184</v>
      </c>
      <c r="DI13" s="80">
        <f t="shared" si="29"/>
        <v>5425.7344732738184</v>
      </c>
      <c r="DJ13" s="80">
        <f t="shared" si="29"/>
        <v>5425.7344732738184</v>
      </c>
      <c r="DK13" s="80">
        <f t="shared" si="29"/>
        <v>5425.7344732738184</v>
      </c>
      <c r="DL13" s="80">
        <f t="shared" si="29"/>
        <v>5425.7344732738184</v>
      </c>
      <c r="DM13" s="80">
        <f t="shared" si="29"/>
        <v>5425.7344732738184</v>
      </c>
      <c r="DN13" s="80">
        <f t="shared" si="29"/>
        <v>5425.7344732738184</v>
      </c>
      <c r="DO13" s="80">
        <f t="shared" si="29"/>
        <v>5425.7344732738184</v>
      </c>
      <c r="DP13" s="80">
        <f t="shared" si="29"/>
        <v>5425.7344732738184</v>
      </c>
      <c r="DQ13" s="80">
        <f t="shared" si="29"/>
        <v>5425.7344732738184</v>
      </c>
      <c r="DR13" s="80">
        <f t="shared" si="29"/>
        <v>5425.7344732738184</v>
      </c>
      <c r="DS13" s="80">
        <f t="shared" si="29"/>
        <v>5425.7344732738184</v>
      </c>
      <c r="DT13" s="80">
        <f t="shared" si="29"/>
        <v>5425.7344732738184</v>
      </c>
      <c r="DU13" s="80">
        <f t="shared" si="29"/>
        <v>5425.7344732738184</v>
      </c>
      <c r="DV13" s="80">
        <f t="shared" si="29"/>
        <v>5425.7344732738184</v>
      </c>
      <c r="DW13" s="80">
        <f t="shared" si="29"/>
        <v>5425.7344732738184</v>
      </c>
      <c r="DX13" s="80">
        <f t="shared" si="29"/>
        <v>5425.7344732738184</v>
      </c>
      <c r="DY13" s="80">
        <f t="shared" si="29"/>
        <v>5425.7344732738184</v>
      </c>
      <c r="DZ13" s="80">
        <f t="shared" si="29"/>
        <v>5425.7344732738184</v>
      </c>
      <c r="EA13" s="80">
        <f t="shared" si="29"/>
        <v>5425.7344732738184</v>
      </c>
      <c r="EB13" s="80">
        <f t="shared" si="29"/>
        <v>5425.7344732738184</v>
      </c>
      <c r="EC13" s="80">
        <f t="shared" si="29"/>
        <v>5425.7344732738184</v>
      </c>
      <c r="ED13" s="80">
        <f t="shared" si="29"/>
        <v>5425.7344732738184</v>
      </c>
      <c r="EE13" s="80">
        <f t="shared" si="29"/>
        <v>5425.7344732738184</v>
      </c>
      <c r="EF13" s="80">
        <f t="shared" si="29"/>
        <v>5425.7344732738184</v>
      </c>
      <c r="EG13" s="80">
        <f t="shared" si="29"/>
        <v>5425.7344732738184</v>
      </c>
      <c r="EH13" s="80">
        <f t="shared" si="29"/>
        <v>5425.7344732738184</v>
      </c>
      <c r="EI13" s="80">
        <f t="shared" si="29"/>
        <v>5425.7344732738184</v>
      </c>
      <c r="EJ13" s="80">
        <f t="shared" si="29"/>
        <v>5425.7344732738184</v>
      </c>
      <c r="EK13" s="80">
        <f t="shared" si="29"/>
        <v>5425.7344732738184</v>
      </c>
      <c r="EL13" s="80">
        <f t="shared" si="29"/>
        <v>5425.7344732738184</v>
      </c>
      <c r="EM13" s="80">
        <f t="shared" si="29"/>
        <v>5425.7344732738184</v>
      </c>
      <c r="EN13" s="80">
        <f t="shared" si="29"/>
        <v>5425.7344732738184</v>
      </c>
      <c r="EO13" s="80">
        <f t="shared" si="29"/>
        <v>5425.7344732738184</v>
      </c>
      <c r="EP13" s="80">
        <f t="shared" si="29"/>
        <v>5425.7344732738184</v>
      </c>
      <c r="EQ13" s="80">
        <f t="shared" si="29"/>
        <v>5425.7344732738184</v>
      </c>
      <c r="ER13" s="80">
        <f t="shared" si="29"/>
        <v>5425.7344732738184</v>
      </c>
      <c r="ES13" s="80">
        <f t="shared" si="29"/>
        <v>5425.7344732738184</v>
      </c>
      <c r="ET13" s="80">
        <f t="shared" si="29"/>
        <v>5425.7344732738184</v>
      </c>
      <c r="EU13" s="80">
        <f t="shared" si="29"/>
        <v>5425.7344732738184</v>
      </c>
      <c r="EV13" s="80">
        <f t="shared" si="29"/>
        <v>5425.7344732738184</v>
      </c>
      <c r="EW13" s="80">
        <f t="shared" si="29"/>
        <v>5425.7344732738184</v>
      </c>
      <c r="EX13" s="80">
        <f t="shared" si="29"/>
        <v>5425.7344732738184</v>
      </c>
      <c r="EY13" s="80">
        <f t="shared" si="29"/>
        <v>5425.7344732738184</v>
      </c>
      <c r="EZ13" s="80">
        <f t="shared" si="29"/>
        <v>5425.7344732738184</v>
      </c>
      <c r="FA13" s="80">
        <f t="shared" si="29"/>
        <v>5425.7344732738184</v>
      </c>
      <c r="FB13" s="80">
        <f t="shared" si="29"/>
        <v>5425.7344732738184</v>
      </c>
      <c r="FC13" s="80">
        <f t="shared" si="29"/>
        <v>5425.7344732738184</v>
      </c>
      <c r="FD13" s="80">
        <f t="shared" si="29"/>
        <v>5425.7344732738184</v>
      </c>
      <c r="FE13" s="80">
        <f t="shared" si="29"/>
        <v>5425.7344732738184</v>
      </c>
      <c r="FF13" s="80">
        <f t="shared" si="29"/>
        <v>5425.7344732738184</v>
      </c>
      <c r="FG13" s="80">
        <f t="shared" si="29"/>
        <v>5425.7344732738184</v>
      </c>
      <c r="FH13" s="80">
        <f t="shared" si="29"/>
        <v>5425.7344732738184</v>
      </c>
      <c r="FI13" s="80">
        <f t="shared" si="29"/>
        <v>5425.7344732738184</v>
      </c>
      <c r="FJ13" s="80">
        <f t="shared" si="29"/>
        <v>5425.7344732738184</v>
      </c>
      <c r="FK13" s="80">
        <f t="shared" si="29"/>
        <v>5425.7344732738184</v>
      </c>
      <c r="FL13" s="80">
        <f t="shared" si="29"/>
        <v>5425.7344732738184</v>
      </c>
      <c r="FM13" s="80">
        <f t="shared" si="29"/>
        <v>5425.7344732738184</v>
      </c>
      <c r="FN13" s="80">
        <f t="shared" si="29"/>
        <v>5425.7344732738184</v>
      </c>
      <c r="FO13" s="80">
        <f t="shared" si="29"/>
        <v>0</v>
      </c>
      <c r="FP13" s="80">
        <f t="shared" si="29"/>
        <v>0</v>
      </c>
      <c r="FQ13" s="80">
        <f t="shared" si="29"/>
        <v>0</v>
      </c>
      <c r="FR13" s="80">
        <f t="shared" si="28"/>
        <v>0</v>
      </c>
      <c r="FS13" s="80">
        <f t="shared" si="28"/>
        <v>0</v>
      </c>
      <c r="FT13" s="80">
        <f t="shared" si="28"/>
        <v>0</v>
      </c>
      <c r="FU13" s="80">
        <f t="shared" si="28"/>
        <v>0</v>
      </c>
      <c r="FV13" s="80">
        <f t="shared" si="28"/>
        <v>0</v>
      </c>
      <c r="FW13" s="80">
        <f t="shared" si="28"/>
        <v>0</v>
      </c>
      <c r="FX13" s="80">
        <f t="shared" si="28"/>
        <v>0</v>
      </c>
      <c r="FY13" s="80">
        <f t="shared" si="28"/>
        <v>0</v>
      </c>
      <c r="FZ13" s="80">
        <f t="shared" si="28"/>
        <v>0</v>
      </c>
    </row>
    <row r="14" spans="2:182" x14ac:dyDescent="0.25">
      <c r="B14" s="87" t="s">
        <v>1335</v>
      </c>
      <c r="C14" s="88">
        <v>2</v>
      </c>
      <c r="E14">
        <f t="shared" si="21"/>
        <v>10</v>
      </c>
      <c r="F14">
        <f t="shared" si="14"/>
        <v>2</v>
      </c>
      <c r="G14">
        <f t="shared" si="22"/>
        <v>20</v>
      </c>
      <c r="H14" s="86">
        <f t="shared" si="15"/>
        <v>0.95238095238095233</v>
      </c>
      <c r="I14" s="80">
        <f t="shared" si="16"/>
        <v>22950</v>
      </c>
      <c r="J14" s="80">
        <f t="shared" si="24"/>
        <v>5425.7344732738184</v>
      </c>
      <c r="K14" s="80">
        <f t="shared" si="17"/>
        <v>14</v>
      </c>
      <c r="L14" s="80">
        <f t="shared" si="18"/>
        <v>158</v>
      </c>
      <c r="M14" s="78">
        <f t="shared" si="19"/>
        <v>46054</v>
      </c>
      <c r="N14" s="80"/>
      <c r="O14" s="80">
        <f t="shared" si="20"/>
        <v>0</v>
      </c>
      <c r="P14" s="80">
        <f t="shared" si="20"/>
        <v>0</v>
      </c>
      <c r="Q14" s="80">
        <f t="shared" si="20"/>
        <v>0</v>
      </c>
      <c r="R14" s="80">
        <f t="shared" si="20"/>
        <v>0</v>
      </c>
      <c r="S14" s="80">
        <f t="shared" si="20"/>
        <v>0</v>
      </c>
      <c r="T14" s="80">
        <f t="shared" si="20"/>
        <v>0</v>
      </c>
      <c r="U14" s="80">
        <f t="shared" si="20"/>
        <v>0</v>
      </c>
      <c r="V14" s="80">
        <f t="shared" si="20"/>
        <v>0</v>
      </c>
      <c r="W14" s="80">
        <f t="shared" si="20"/>
        <v>0</v>
      </c>
      <c r="X14" s="80">
        <f t="shared" si="20"/>
        <v>5737.5</v>
      </c>
      <c r="Y14" s="80">
        <f t="shared" si="20"/>
        <v>5737.5</v>
      </c>
      <c r="Z14" s="80">
        <f t="shared" si="20"/>
        <v>5737.5</v>
      </c>
      <c r="AA14" s="80">
        <f t="shared" si="20"/>
        <v>5737.5</v>
      </c>
      <c r="AB14" s="80">
        <f t="shared" si="20"/>
        <v>5425.7344732738184</v>
      </c>
      <c r="AC14" s="80">
        <f t="shared" si="20"/>
        <v>5425.7344732738184</v>
      </c>
      <c r="AD14" s="80">
        <f t="shared" si="20"/>
        <v>5425.7344732738184</v>
      </c>
      <c r="AE14" s="80">
        <f t="shared" si="27"/>
        <v>5425.7344732738184</v>
      </c>
      <c r="AF14" s="80">
        <f t="shared" si="27"/>
        <v>5425.7344732738184</v>
      </c>
      <c r="AG14" s="80">
        <f t="shared" si="27"/>
        <v>5425.7344732738184</v>
      </c>
      <c r="AH14" s="80">
        <f t="shared" si="27"/>
        <v>5425.7344732738184</v>
      </c>
      <c r="AI14" s="80">
        <f t="shared" si="27"/>
        <v>5425.7344732738184</v>
      </c>
      <c r="AJ14" s="80">
        <f t="shared" si="27"/>
        <v>5425.7344732738184</v>
      </c>
      <c r="AK14" s="80">
        <f t="shared" si="27"/>
        <v>5425.7344732738184</v>
      </c>
      <c r="AL14" s="80">
        <f t="shared" si="27"/>
        <v>5425.7344732738184</v>
      </c>
      <c r="AM14" s="80">
        <f t="shared" si="27"/>
        <v>5425.7344732738184</v>
      </c>
      <c r="AN14" s="80">
        <f t="shared" si="27"/>
        <v>5425.7344732738184</v>
      </c>
      <c r="AO14" s="80">
        <f t="shared" si="27"/>
        <v>5425.7344732738184</v>
      </c>
      <c r="AP14" s="80">
        <f t="shared" si="27"/>
        <v>5425.7344732738184</v>
      </c>
      <c r="AQ14" s="80">
        <f t="shared" si="27"/>
        <v>5425.7344732738184</v>
      </c>
      <c r="AR14" s="80">
        <f t="shared" si="27"/>
        <v>5425.7344732738184</v>
      </c>
      <c r="AS14" s="80">
        <f t="shared" ref="AS14:DD17" si="30">IF(AS$4&lt;$E14,0,IF(AS$4&lt;$K14,$I14/$C$10,IF(AS$4&lt;$L14,$J14,0)))</f>
        <v>5425.7344732738184</v>
      </c>
      <c r="AT14" s="80">
        <f t="shared" si="30"/>
        <v>5425.7344732738184</v>
      </c>
      <c r="AU14" s="80">
        <f t="shared" si="30"/>
        <v>5425.7344732738184</v>
      </c>
      <c r="AV14" s="80">
        <f t="shared" si="30"/>
        <v>5425.7344732738184</v>
      </c>
      <c r="AW14" s="80">
        <f t="shared" si="30"/>
        <v>5425.7344732738184</v>
      </c>
      <c r="AX14" s="80">
        <f t="shared" si="30"/>
        <v>5425.7344732738184</v>
      </c>
      <c r="AY14" s="80">
        <f t="shared" si="30"/>
        <v>5425.7344732738184</v>
      </c>
      <c r="AZ14" s="80">
        <f t="shared" si="30"/>
        <v>5425.7344732738184</v>
      </c>
      <c r="BA14" s="80">
        <f t="shared" si="30"/>
        <v>5425.7344732738184</v>
      </c>
      <c r="BB14" s="80">
        <f t="shared" si="30"/>
        <v>5425.7344732738184</v>
      </c>
      <c r="BC14" s="80">
        <f t="shared" si="30"/>
        <v>5425.7344732738184</v>
      </c>
      <c r="BD14" s="80">
        <f t="shared" si="30"/>
        <v>5425.7344732738184</v>
      </c>
      <c r="BE14" s="80">
        <f t="shared" si="30"/>
        <v>5425.7344732738184</v>
      </c>
      <c r="BF14" s="80">
        <f t="shared" si="30"/>
        <v>5425.7344732738184</v>
      </c>
      <c r="BG14" s="80">
        <f t="shared" si="30"/>
        <v>5425.7344732738184</v>
      </c>
      <c r="BH14" s="80">
        <f t="shared" si="30"/>
        <v>5425.7344732738184</v>
      </c>
      <c r="BI14" s="80">
        <f t="shared" si="30"/>
        <v>5425.7344732738184</v>
      </c>
      <c r="BJ14" s="80">
        <f t="shared" si="30"/>
        <v>5425.7344732738184</v>
      </c>
      <c r="BK14" s="80">
        <f t="shared" si="30"/>
        <v>5425.7344732738184</v>
      </c>
      <c r="BL14" s="80">
        <f t="shared" si="30"/>
        <v>5425.7344732738184</v>
      </c>
      <c r="BM14" s="80">
        <f t="shared" si="30"/>
        <v>5425.7344732738184</v>
      </c>
      <c r="BN14" s="80">
        <f t="shared" si="30"/>
        <v>5425.7344732738184</v>
      </c>
      <c r="BO14" s="80">
        <f t="shared" si="30"/>
        <v>5425.7344732738184</v>
      </c>
      <c r="BP14" s="80">
        <f t="shared" si="30"/>
        <v>5425.7344732738184</v>
      </c>
      <c r="BQ14" s="80">
        <f t="shared" si="30"/>
        <v>5425.7344732738184</v>
      </c>
      <c r="BR14" s="80">
        <f t="shared" si="30"/>
        <v>5425.7344732738184</v>
      </c>
      <c r="BS14" s="80">
        <f t="shared" si="30"/>
        <v>5425.7344732738184</v>
      </c>
      <c r="BT14" s="80">
        <f t="shared" si="30"/>
        <v>5425.7344732738184</v>
      </c>
      <c r="BU14" s="80">
        <f t="shared" si="30"/>
        <v>5425.7344732738184</v>
      </c>
      <c r="BV14" s="80">
        <f t="shared" si="30"/>
        <v>5425.7344732738184</v>
      </c>
      <c r="BW14" s="80">
        <f t="shared" si="30"/>
        <v>5425.7344732738184</v>
      </c>
      <c r="BX14" s="80">
        <f t="shared" si="30"/>
        <v>5425.7344732738184</v>
      </c>
      <c r="BY14" s="80">
        <f t="shared" si="30"/>
        <v>5425.7344732738184</v>
      </c>
      <c r="BZ14" s="80">
        <f t="shared" si="30"/>
        <v>5425.7344732738184</v>
      </c>
      <c r="CA14" s="80">
        <f t="shared" si="30"/>
        <v>5425.7344732738184</v>
      </c>
      <c r="CB14" s="80">
        <f t="shared" si="30"/>
        <v>5425.7344732738184</v>
      </c>
      <c r="CC14" s="80">
        <f t="shared" si="30"/>
        <v>5425.7344732738184</v>
      </c>
      <c r="CD14" s="80">
        <f t="shared" si="30"/>
        <v>5425.7344732738184</v>
      </c>
      <c r="CE14" s="80">
        <f t="shared" si="30"/>
        <v>5425.7344732738184</v>
      </c>
      <c r="CF14" s="80">
        <f t="shared" si="30"/>
        <v>5425.7344732738184</v>
      </c>
      <c r="CG14" s="80">
        <f t="shared" si="30"/>
        <v>5425.7344732738184</v>
      </c>
      <c r="CH14" s="80">
        <f t="shared" si="30"/>
        <v>5425.7344732738184</v>
      </c>
      <c r="CI14" s="80">
        <f t="shared" si="30"/>
        <v>5425.7344732738184</v>
      </c>
      <c r="CJ14" s="80">
        <f t="shared" si="30"/>
        <v>5425.7344732738184</v>
      </c>
      <c r="CK14" s="80">
        <f t="shared" si="30"/>
        <v>5425.7344732738184</v>
      </c>
      <c r="CL14" s="80">
        <f t="shared" si="30"/>
        <v>5425.7344732738184</v>
      </c>
      <c r="CM14" s="80">
        <f t="shared" si="30"/>
        <v>5425.7344732738184</v>
      </c>
      <c r="CN14" s="80">
        <f t="shared" si="30"/>
        <v>5425.7344732738184</v>
      </c>
      <c r="CO14" s="80">
        <f t="shared" si="30"/>
        <v>5425.7344732738184</v>
      </c>
      <c r="CP14" s="80">
        <f t="shared" si="30"/>
        <v>5425.7344732738184</v>
      </c>
      <c r="CQ14" s="80">
        <f t="shared" si="30"/>
        <v>5425.7344732738184</v>
      </c>
      <c r="CR14" s="80">
        <f t="shared" si="30"/>
        <v>5425.7344732738184</v>
      </c>
      <c r="CS14" s="80">
        <f t="shared" si="30"/>
        <v>5425.7344732738184</v>
      </c>
      <c r="CT14" s="80">
        <f t="shared" si="30"/>
        <v>5425.7344732738184</v>
      </c>
      <c r="CU14" s="80">
        <f t="shared" si="30"/>
        <v>5425.7344732738184</v>
      </c>
      <c r="CV14" s="80">
        <f t="shared" si="30"/>
        <v>5425.7344732738184</v>
      </c>
      <c r="CW14" s="80">
        <f t="shared" si="30"/>
        <v>5425.7344732738184</v>
      </c>
      <c r="CX14" s="80">
        <f t="shared" si="30"/>
        <v>5425.7344732738184</v>
      </c>
      <c r="CY14" s="80">
        <f t="shared" si="30"/>
        <v>5425.7344732738184</v>
      </c>
      <c r="CZ14" s="80">
        <f t="shared" si="30"/>
        <v>5425.7344732738184</v>
      </c>
      <c r="DA14" s="80">
        <f t="shared" si="30"/>
        <v>5425.7344732738184</v>
      </c>
      <c r="DB14" s="80">
        <f t="shared" si="30"/>
        <v>5425.7344732738184</v>
      </c>
      <c r="DC14" s="80">
        <f t="shared" si="30"/>
        <v>5425.7344732738184</v>
      </c>
      <c r="DD14" s="80">
        <f t="shared" si="30"/>
        <v>5425.7344732738184</v>
      </c>
      <c r="DE14" s="80">
        <f t="shared" si="25"/>
        <v>5425.7344732738184</v>
      </c>
      <c r="DF14" s="80">
        <f t="shared" si="29"/>
        <v>5425.7344732738184</v>
      </c>
      <c r="DG14" s="80">
        <f t="shared" si="29"/>
        <v>5425.7344732738184</v>
      </c>
      <c r="DH14" s="80">
        <f t="shared" si="29"/>
        <v>5425.7344732738184</v>
      </c>
      <c r="DI14" s="80">
        <f t="shared" si="29"/>
        <v>5425.7344732738184</v>
      </c>
      <c r="DJ14" s="80">
        <f t="shared" si="29"/>
        <v>5425.7344732738184</v>
      </c>
      <c r="DK14" s="80">
        <f t="shared" si="29"/>
        <v>5425.7344732738184</v>
      </c>
      <c r="DL14" s="80">
        <f t="shared" si="29"/>
        <v>5425.7344732738184</v>
      </c>
      <c r="DM14" s="80">
        <f t="shared" si="29"/>
        <v>5425.7344732738184</v>
      </c>
      <c r="DN14" s="80">
        <f t="shared" si="29"/>
        <v>5425.7344732738184</v>
      </c>
      <c r="DO14" s="80">
        <f t="shared" si="29"/>
        <v>5425.7344732738184</v>
      </c>
      <c r="DP14" s="80">
        <f t="shared" si="29"/>
        <v>5425.7344732738184</v>
      </c>
      <c r="DQ14" s="80">
        <f t="shared" si="29"/>
        <v>5425.7344732738184</v>
      </c>
      <c r="DR14" s="80">
        <f t="shared" si="29"/>
        <v>5425.7344732738184</v>
      </c>
      <c r="DS14" s="80">
        <f t="shared" si="29"/>
        <v>5425.7344732738184</v>
      </c>
      <c r="DT14" s="80">
        <f t="shared" si="29"/>
        <v>5425.7344732738184</v>
      </c>
      <c r="DU14" s="80">
        <f t="shared" si="29"/>
        <v>5425.7344732738184</v>
      </c>
      <c r="DV14" s="80">
        <f t="shared" si="29"/>
        <v>5425.7344732738184</v>
      </c>
      <c r="DW14" s="80">
        <f t="shared" si="29"/>
        <v>5425.7344732738184</v>
      </c>
      <c r="DX14" s="80">
        <f t="shared" si="29"/>
        <v>5425.7344732738184</v>
      </c>
      <c r="DY14" s="80">
        <f t="shared" si="29"/>
        <v>5425.7344732738184</v>
      </c>
      <c r="DZ14" s="80">
        <f t="shared" si="29"/>
        <v>5425.7344732738184</v>
      </c>
      <c r="EA14" s="80">
        <f t="shared" si="29"/>
        <v>5425.7344732738184</v>
      </c>
      <c r="EB14" s="80">
        <f t="shared" si="29"/>
        <v>5425.7344732738184</v>
      </c>
      <c r="EC14" s="80">
        <f t="shared" si="29"/>
        <v>5425.7344732738184</v>
      </c>
      <c r="ED14" s="80">
        <f t="shared" si="29"/>
        <v>5425.7344732738184</v>
      </c>
      <c r="EE14" s="80">
        <f t="shared" si="29"/>
        <v>5425.7344732738184</v>
      </c>
      <c r="EF14" s="80">
        <f t="shared" si="29"/>
        <v>5425.7344732738184</v>
      </c>
      <c r="EG14" s="80">
        <f t="shared" si="29"/>
        <v>5425.7344732738184</v>
      </c>
      <c r="EH14" s="80">
        <f t="shared" si="29"/>
        <v>5425.7344732738184</v>
      </c>
      <c r="EI14" s="80">
        <f t="shared" si="29"/>
        <v>5425.7344732738184</v>
      </c>
      <c r="EJ14" s="80">
        <f t="shared" si="29"/>
        <v>5425.7344732738184</v>
      </c>
      <c r="EK14" s="80">
        <f t="shared" si="29"/>
        <v>5425.7344732738184</v>
      </c>
      <c r="EL14" s="80">
        <f t="shared" si="29"/>
        <v>5425.7344732738184</v>
      </c>
      <c r="EM14" s="80">
        <f t="shared" si="29"/>
        <v>5425.7344732738184</v>
      </c>
      <c r="EN14" s="80">
        <f t="shared" si="29"/>
        <v>5425.7344732738184</v>
      </c>
      <c r="EO14" s="80">
        <f t="shared" si="29"/>
        <v>5425.7344732738184</v>
      </c>
      <c r="EP14" s="80">
        <f t="shared" si="29"/>
        <v>5425.7344732738184</v>
      </c>
      <c r="EQ14" s="80">
        <f t="shared" si="29"/>
        <v>5425.7344732738184</v>
      </c>
      <c r="ER14" s="80">
        <f t="shared" si="29"/>
        <v>5425.7344732738184</v>
      </c>
      <c r="ES14" s="80">
        <f t="shared" si="29"/>
        <v>5425.7344732738184</v>
      </c>
      <c r="ET14" s="80">
        <f t="shared" si="29"/>
        <v>5425.7344732738184</v>
      </c>
      <c r="EU14" s="80">
        <f t="shared" si="29"/>
        <v>5425.7344732738184</v>
      </c>
      <c r="EV14" s="80">
        <f t="shared" si="29"/>
        <v>5425.7344732738184</v>
      </c>
      <c r="EW14" s="80">
        <f t="shared" si="29"/>
        <v>5425.7344732738184</v>
      </c>
      <c r="EX14" s="80">
        <f t="shared" si="29"/>
        <v>5425.7344732738184</v>
      </c>
      <c r="EY14" s="80">
        <f t="shared" si="29"/>
        <v>5425.7344732738184</v>
      </c>
      <c r="EZ14" s="80">
        <f t="shared" si="29"/>
        <v>5425.7344732738184</v>
      </c>
      <c r="FA14" s="80">
        <f t="shared" si="29"/>
        <v>5425.7344732738184</v>
      </c>
      <c r="FB14" s="80">
        <f t="shared" si="29"/>
        <v>5425.7344732738184</v>
      </c>
      <c r="FC14" s="80">
        <f t="shared" si="29"/>
        <v>5425.7344732738184</v>
      </c>
      <c r="FD14" s="80">
        <f t="shared" si="29"/>
        <v>5425.7344732738184</v>
      </c>
      <c r="FE14" s="80">
        <f t="shared" si="29"/>
        <v>5425.7344732738184</v>
      </c>
      <c r="FF14" s="80">
        <f t="shared" si="29"/>
        <v>5425.7344732738184</v>
      </c>
      <c r="FG14" s="80">
        <f t="shared" si="29"/>
        <v>5425.7344732738184</v>
      </c>
      <c r="FH14" s="80">
        <f t="shared" si="29"/>
        <v>5425.7344732738184</v>
      </c>
      <c r="FI14" s="80">
        <f t="shared" si="29"/>
        <v>5425.7344732738184</v>
      </c>
      <c r="FJ14" s="80">
        <f t="shared" si="29"/>
        <v>5425.7344732738184</v>
      </c>
      <c r="FK14" s="80">
        <f t="shared" si="29"/>
        <v>5425.7344732738184</v>
      </c>
      <c r="FL14" s="80">
        <f t="shared" si="29"/>
        <v>5425.7344732738184</v>
      </c>
      <c r="FM14" s="80">
        <f t="shared" si="29"/>
        <v>5425.7344732738184</v>
      </c>
      <c r="FN14" s="80">
        <f t="shared" si="29"/>
        <v>5425.7344732738184</v>
      </c>
      <c r="FO14" s="80">
        <f t="shared" si="29"/>
        <v>5425.7344732738184</v>
      </c>
      <c r="FP14" s="80">
        <f t="shared" si="29"/>
        <v>0</v>
      </c>
      <c r="FQ14" s="80">
        <f t="shared" si="29"/>
        <v>0</v>
      </c>
      <c r="FR14" s="80">
        <f t="shared" si="28"/>
        <v>0</v>
      </c>
      <c r="FS14" s="80">
        <f t="shared" si="28"/>
        <v>0</v>
      </c>
      <c r="FT14" s="80">
        <f t="shared" si="28"/>
        <v>0</v>
      </c>
      <c r="FU14" s="80">
        <f t="shared" si="28"/>
        <v>0</v>
      </c>
      <c r="FV14" s="80">
        <f t="shared" si="28"/>
        <v>0</v>
      </c>
      <c r="FW14" s="80">
        <f t="shared" si="28"/>
        <v>0</v>
      </c>
      <c r="FX14" s="80">
        <f t="shared" si="28"/>
        <v>0</v>
      </c>
      <c r="FY14" s="80">
        <f t="shared" si="28"/>
        <v>0</v>
      </c>
      <c r="FZ14" s="80">
        <f t="shared" si="28"/>
        <v>0</v>
      </c>
    </row>
    <row r="15" spans="2:182" x14ac:dyDescent="0.25">
      <c r="B15" s="87" t="s">
        <v>1336</v>
      </c>
      <c r="C15" s="92">
        <v>0.1</v>
      </c>
      <c r="E15">
        <f t="shared" si="21"/>
        <v>11</v>
      </c>
      <c r="F15">
        <f t="shared" si="14"/>
        <v>1</v>
      </c>
      <c r="G15">
        <f t="shared" si="22"/>
        <v>21</v>
      </c>
      <c r="H15" s="86">
        <f t="shared" si="15"/>
        <v>1</v>
      </c>
      <c r="I15" s="80">
        <f t="shared" si="16"/>
        <v>11475</v>
      </c>
      <c r="J15" s="80">
        <f t="shared" si="24"/>
        <v>2712.8672366369092</v>
      </c>
      <c r="K15">
        <f t="shared" si="17"/>
        <v>15</v>
      </c>
      <c r="L15">
        <f t="shared" si="18"/>
        <v>159</v>
      </c>
      <c r="M15">
        <f t="shared" si="19"/>
        <v>46082</v>
      </c>
      <c r="O15" s="80">
        <f t="shared" si="20"/>
        <v>0</v>
      </c>
      <c r="P15" s="80">
        <f t="shared" si="20"/>
        <v>0</v>
      </c>
      <c r="Q15" s="80">
        <f t="shared" si="20"/>
        <v>0</v>
      </c>
      <c r="R15" s="80">
        <f t="shared" si="20"/>
        <v>0</v>
      </c>
      <c r="S15" s="80">
        <f t="shared" si="20"/>
        <v>0</v>
      </c>
      <c r="T15" s="80">
        <f t="shared" si="20"/>
        <v>0</v>
      </c>
      <c r="U15" s="80">
        <f t="shared" si="20"/>
        <v>0</v>
      </c>
      <c r="V15" s="80">
        <f t="shared" si="20"/>
        <v>0</v>
      </c>
      <c r="W15" s="80">
        <f t="shared" si="20"/>
        <v>0</v>
      </c>
      <c r="X15" s="80">
        <f t="shared" si="20"/>
        <v>0</v>
      </c>
      <c r="Y15" s="80">
        <f t="shared" si="20"/>
        <v>2868.75</v>
      </c>
      <c r="Z15" s="80">
        <f t="shared" si="20"/>
        <v>2868.75</v>
      </c>
      <c r="AA15" s="80">
        <f t="shared" si="20"/>
        <v>2868.75</v>
      </c>
      <c r="AB15" s="80">
        <f t="shared" si="20"/>
        <v>2868.75</v>
      </c>
      <c r="AC15" s="80">
        <f t="shared" si="20"/>
        <v>2712.8672366369092</v>
      </c>
      <c r="AD15" s="80">
        <f t="shared" si="20"/>
        <v>2712.8672366369092</v>
      </c>
      <c r="AE15" s="80">
        <f t="shared" ref="AE15:AT24" si="31">IF(AE$4&lt;$E15,0,IF(AE$4&lt;$K15,$I15/$C$10,IF(AE$4&lt;$L15,$J15,0)))</f>
        <v>2712.8672366369092</v>
      </c>
      <c r="AF15" s="80">
        <f t="shared" si="31"/>
        <v>2712.8672366369092</v>
      </c>
      <c r="AG15" s="80">
        <f t="shared" si="31"/>
        <v>2712.8672366369092</v>
      </c>
      <c r="AH15" s="80">
        <f t="shared" si="31"/>
        <v>2712.8672366369092</v>
      </c>
      <c r="AI15" s="80">
        <f t="shared" si="31"/>
        <v>2712.8672366369092</v>
      </c>
      <c r="AJ15" s="80">
        <f t="shared" si="31"/>
        <v>2712.8672366369092</v>
      </c>
      <c r="AK15" s="80">
        <f t="shared" si="31"/>
        <v>2712.8672366369092</v>
      </c>
      <c r="AL15" s="80">
        <f t="shared" si="31"/>
        <v>2712.8672366369092</v>
      </c>
      <c r="AM15" s="80">
        <f t="shared" si="31"/>
        <v>2712.8672366369092</v>
      </c>
      <c r="AN15" s="80">
        <f t="shared" si="31"/>
        <v>2712.8672366369092</v>
      </c>
      <c r="AO15" s="80">
        <f t="shared" si="31"/>
        <v>2712.8672366369092</v>
      </c>
      <c r="AP15" s="80">
        <f t="shared" si="31"/>
        <v>2712.8672366369092</v>
      </c>
      <c r="AQ15" s="80">
        <f t="shared" si="31"/>
        <v>2712.8672366369092</v>
      </c>
      <c r="AR15" s="80">
        <f t="shared" si="31"/>
        <v>2712.8672366369092</v>
      </c>
      <c r="AS15" s="80">
        <f t="shared" si="30"/>
        <v>2712.8672366369092</v>
      </c>
      <c r="AT15" s="80">
        <f t="shared" si="30"/>
        <v>2712.8672366369092</v>
      </c>
      <c r="AU15" s="80">
        <f t="shared" si="30"/>
        <v>2712.8672366369092</v>
      </c>
      <c r="AV15" s="80">
        <f t="shared" si="30"/>
        <v>2712.8672366369092</v>
      </c>
      <c r="AW15" s="80">
        <f t="shared" si="30"/>
        <v>2712.8672366369092</v>
      </c>
      <c r="AX15" s="80">
        <f t="shared" si="30"/>
        <v>2712.8672366369092</v>
      </c>
      <c r="AY15" s="80">
        <f t="shared" si="30"/>
        <v>2712.8672366369092</v>
      </c>
      <c r="AZ15" s="80">
        <f t="shared" si="30"/>
        <v>2712.8672366369092</v>
      </c>
      <c r="BA15" s="80">
        <f t="shared" si="30"/>
        <v>2712.8672366369092</v>
      </c>
      <c r="BB15" s="80">
        <f t="shared" si="30"/>
        <v>2712.8672366369092</v>
      </c>
      <c r="BC15" s="80">
        <f t="shared" si="30"/>
        <v>2712.8672366369092</v>
      </c>
      <c r="BD15" s="80">
        <f t="shared" si="30"/>
        <v>2712.8672366369092</v>
      </c>
      <c r="BE15" s="80">
        <f t="shared" si="30"/>
        <v>2712.8672366369092</v>
      </c>
      <c r="BF15" s="80">
        <f t="shared" si="30"/>
        <v>2712.8672366369092</v>
      </c>
      <c r="BG15" s="80">
        <f t="shared" si="30"/>
        <v>2712.8672366369092</v>
      </c>
      <c r="BH15" s="80">
        <f t="shared" si="30"/>
        <v>2712.8672366369092</v>
      </c>
      <c r="BI15" s="80">
        <f t="shared" si="30"/>
        <v>2712.8672366369092</v>
      </c>
      <c r="BJ15" s="80">
        <f t="shared" si="30"/>
        <v>2712.8672366369092</v>
      </c>
      <c r="BK15" s="80">
        <f t="shared" si="30"/>
        <v>2712.8672366369092</v>
      </c>
      <c r="BL15" s="80">
        <f t="shared" si="30"/>
        <v>2712.8672366369092</v>
      </c>
      <c r="BM15" s="80">
        <f t="shared" si="30"/>
        <v>2712.8672366369092</v>
      </c>
      <c r="BN15" s="80">
        <f t="shared" si="30"/>
        <v>2712.8672366369092</v>
      </c>
      <c r="BO15" s="80">
        <f t="shared" si="30"/>
        <v>2712.8672366369092</v>
      </c>
      <c r="BP15" s="80">
        <f t="shared" si="30"/>
        <v>2712.8672366369092</v>
      </c>
      <c r="BQ15" s="80">
        <f t="shared" si="30"/>
        <v>2712.8672366369092</v>
      </c>
      <c r="BR15" s="80">
        <f t="shared" si="30"/>
        <v>2712.8672366369092</v>
      </c>
      <c r="BS15" s="80">
        <f t="shared" si="30"/>
        <v>2712.8672366369092</v>
      </c>
      <c r="BT15" s="80">
        <f t="shared" si="30"/>
        <v>2712.8672366369092</v>
      </c>
      <c r="BU15" s="80">
        <f t="shared" si="30"/>
        <v>2712.8672366369092</v>
      </c>
      <c r="BV15" s="80">
        <f t="shared" si="30"/>
        <v>2712.8672366369092</v>
      </c>
      <c r="BW15" s="80">
        <f t="shared" si="30"/>
        <v>2712.8672366369092</v>
      </c>
      <c r="BX15" s="80">
        <f t="shared" si="30"/>
        <v>2712.8672366369092</v>
      </c>
      <c r="BY15" s="80">
        <f t="shared" si="30"/>
        <v>2712.8672366369092</v>
      </c>
      <c r="BZ15" s="80">
        <f t="shared" si="30"/>
        <v>2712.8672366369092</v>
      </c>
      <c r="CA15" s="80">
        <f t="shared" si="30"/>
        <v>2712.8672366369092</v>
      </c>
      <c r="CB15" s="80">
        <f t="shared" si="30"/>
        <v>2712.8672366369092</v>
      </c>
      <c r="CC15" s="80">
        <f t="shared" si="30"/>
        <v>2712.8672366369092</v>
      </c>
      <c r="CD15" s="80">
        <f t="shared" si="30"/>
        <v>2712.8672366369092</v>
      </c>
      <c r="CE15" s="80">
        <f t="shared" si="30"/>
        <v>2712.8672366369092</v>
      </c>
      <c r="CF15" s="80">
        <f t="shared" si="30"/>
        <v>2712.8672366369092</v>
      </c>
      <c r="CG15" s="80">
        <f t="shared" si="30"/>
        <v>2712.8672366369092</v>
      </c>
      <c r="CH15" s="80">
        <f t="shared" si="30"/>
        <v>2712.8672366369092</v>
      </c>
      <c r="CI15" s="80">
        <f t="shared" si="30"/>
        <v>2712.8672366369092</v>
      </c>
      <c r="CJ15" s="80">
        <f t="shared" si="30"/>
        <v>2712.8672366369092</v>
      </c>
      <c r="CK15" s="80">
        <f t="shared" si="30"/>
        <v>2712.8672366369092</v>
      </c>
      <c r="CL15" s="80">
        <f t="shared" si="30"/>
        <v>2712.8672366369092</v>
      </c>
      <c r="CM15" s="80">
        <f t="shared" si="30"/>
        <v>2712.8672366369092</v>
      </c>
      <c r="CN15" s="80">
        <f t="shared" si="30"/>
        <v>2712.8672366369092</v>
      </c>
      <c r="CO15" s="80">
        <f t="shared" si="30"/>
        <v>2712.8672366369092</v>
      </c>
      <c r="CP15" s="80">
        <f t="shared" si="30"/>
        <v>2712.8672366369092</v>
      </c>
      <c r="CQ15" s="80">
        <f t="shared" si="30"/>
        <v>2712.8672366369092</v>
      </c>
      <c r="CR15" s="80">
        <f t="shared" si="30"/>
        <v>2712.8672366369092</v>
      </c>
      <c r="CS15" s="80">
        <f t="shared" si="30"/>
        <v>2712.8672366369092</v>
      </c>
      <c r="CT15" s="80">
        <f t="shared" si="30"/>
        <v>2712.8672366369092</v>
      </c>
      <c r="CU15" s="80">
        <f t="shared" si="30"/>
        <v>2712.8672366369092</v>
      </c>
      <c r="CV15" s="80">
        <f t="shared" si="30"/>
        <v>2712.8672366369092</v>
      </c>
      <c r="CW15" s="80">
        <f t="shared" si="30"/>
        <v>2712.8672366369092</v>
      </c>
      <c r="CX15" s="80">
        <f t="shared" si="30"/>
        <v>2712.8672366369092</v>
      </c>
      <c r="CY15" s="80">
        <f t="shared" si="30"/>
        <v>2712.8672366369092</v>
      </c>
      <c r="CZ15" s="80">
        <f t="shared" si="30"/>
        <v>2712.8672366369092</v>
      </c>
      <c r="DA15" s="80">
        <f t="shared" si="30"/>
        <v>2712.8672366369092</v>
      </c>
      <c r="DB15" s="80">
        <f t="shared" si="30"/>
        <v>2712.8672366369092</v>
      </c>
      <c r="DC15" s="80">
        <f t="shared" si="30"/>
        <v>2712.8672366369092</v>
      </c>
      <c r="DD15" s="80">
        <f t="shared" si="30"/>
        <v>2712.8672366369092</v>
      </c>
      <c r="DE15" s="80">
        <f t="shared" si="25"/>
        <v>2712.8672366369092</v>
      </c>
      <c r="DF15" s="80">
        <f t="shared" si="29"/>
        <v>2712.8672366369092</v>
      </c>
      <c r="DG15" s="80">
        <f t="shared" si="29"/>
        <v>2712.8672366369092</v>
      </c>
      <c r="DH15" s="80">
        <f t="shared" si="29"/>
        <v>2712.8672366369092</v>
      </c>
      <c r="DI15" s="80">
        <f t="shared" si="29"/>
        <v>2712.8672366369092</v>
      </c>
      <c r="DJ15" s="80">
        <f t="shared" si="29"/>
        <v>2712.8672366369092</v>
      </c>
      <c r="DK15" s="80">
        <f t="shared" si="29"/>
        <v>2712.8672366369092</v>
      </c>
      <c r="DL15" s="80">
        <f t="shared" si="29"/>
        <v>2712.8672366369092</v>
      </c>
      <c r="DM15" s="80">
        <f t="shared" si="29"/>
        <v>2712.8672366369092</v>
      </c>
      <c r="DN15" s="80">
        <f t="shared" si="29"/>
        <v>2712.8672366369092</v>
      </c>
      <c r="DO15" s="80">
        <f t="shared" si="29"/>
        <v>2712.8672366369092</v>
      </c>
      <c r="DP15" s="80">
        <f t="shared" si="29"/>
        <v>2712.8672366369092</v>
      </c>
      <c r="DQ15" s="80">
        <f t="shared" si="29"/>
        <v>2712.8672366369092</v>
      </c>
      <c r="DR15" s="80">
        <f t="shared" si="29"/>
        <v>2712.8672366369092</v>
      </c>
      <c r="DS15" s="80">
        <f t="shared" si="29"/>
        <v>2712.8672366369092</v>
      </c>
      <c r="DT15" s="80">
        <f t="shared" si="29"/>
        <v>2712.8672366369092</v>
      </c>
      <c r="DU15" s="80">
        <f t="shared" si="29"/>
        <v>2712.8672366369092</v>
      </c>
      <c r="DV15" s="80">
        <f t="shared" si="29"/>
        <v>2712.8672366369092</v>
      </c>
      <c r="DW15" s="80">
        <f t="shared" si="29"/>
        <v>2712.8672366369092</v>
      </c>
      <c r="DX15" s="80">
        <f t="shared" si="29"/>
        <v>2712.8672366369092</v>
      </c>
      <c r="DY15" s="80">
        <f t="shared" si="29"/>
        <v>2712.8672366369092</v>
      </c>
      <c r="DZ15" s="80">
        <f t="shared" si="29"/>
        <v>2712.8672366369092</v>
      </c>
      <c r="EA15" s="80">
        <f t="shared" si="29"/>
        <v>2712.8672366369092</v>
      </c>
      <c r="EB15" s="80">
        <f t="shared" si="29"/>
        <v>2712.8672366369092</v>
      </c>
      <c r="EC15" s="80">
        <f t="shared" si="29"/>
        <v>2712.8672366369092</v>
      </c>
      <c r="ED15" s="80">
        <f t="shared" si="29"/>
        <v>2712.8672366369092</v>
      </c>
      <c r="EE15" s="80">
        <f t="shared" si="29"/>
        <v>2712.8672366369092</v>
      </c>
      <c r="EF15" s="80">
        <f t="shared" si="29"/>
        <v>2712.8672366369092</v>
      </c>
      <c r="EG15" s="80">
        <f t="shared" si="29"/>
        <v>2712.8672366369092</v>
      </c>
      <c r="EH15" s="80">
        <f t="shared" si="29"/>
        <v>2712.8672366369092</v>
      </c>
      <c r="EI15" s="80">
        <f t="shared" si="29"/>
        <v>2712.8672366369092</v>
      </c>
      <c r="EJ15" s="80">
        <f t="shared" si="29"/>
        <v>2712.8672366369092</v>
      </c>
      <c r="EK15" s="80">
        <f t="shared" si="29"/>
        <v>2712.8672366369092</v>
      </c>
      <c r="EL15" s="80">
        <f t="shared" si="29"/>
        <v>2712.8672366369092</v>
      </c>
      <c r="EM15" s="80">
        <f t="shared" si="29"/>
        <v>2712.8672366369092</v>
      </c>
      <c r="EN15" s="80">
        <f t="shared" si="29"/>
        <v>2712.8672366369092</v>
      </c>
      <c r="EO15" s="80">
        <f t="shared" si="29"/>
        <v>2712.8672366369092</v>
      </c>
      <c r="EP15" s="80">
        <f t="shared" si="29"/>
        <v>2712.8672366369092</v>
      </c>
      <c r="EQ15" s="80">
        <f t="shared" si="29"/>
        <v>2712.8672366369092</v>
      </c>
      <c r="ER15" s="80">
        <f t="shared" si="29"/>
        <v>2712.8672366369092</v>
      </c>
      <c r="ES15" s="80">
        <f t="shared" si="29"/>
        <v>2712.8672366369092</v>
      </c>
      <c r="ET15" s="80">
        <f t="shared" si="29"/>
        <v>2712.8672366369092</v>
      </c>
      <c r="EU15" s="80">
        <f t="shared" si="29"/>
        <v>2712.8672366369092</v>
      </c>
      <c r="EV15" s="80">
        <f t="shared" si="29"/>
        <v>2712.8672366369092</v>
      </c>
      <c r="EW15" s="80">
        <f t="shared" si="29"/>
        <v>2712.8672366369092</v>
      </c>
      <c r="EX15" s="80">
        <f t="shared" si="29"/>
        <v>2712.8672366369092</v>
      </c>
      <c r="EY15" s="80">
        <f t="shared" si="29"/>
        <v>2712.8672366369092</v>
      </c>
      <c r="EZ15" s="80">
        <f t="shared" si="29"/>
        <v>2712.8672366369092</v>
      </c>
      <c r="FA15" s="80">
        <f t="shared" si="29"/>
        <v>2712.8672366369092</v>
      </c>
      <c r="FB15" s="80">
        <f t="shared" si="29"/>
        <v>2712.8672366369092</v>
      </c>
      <c r="FC15" s="80">
        <f t="shared" si="29"/>
        <v>2712.8672366369092</v>
      </c>
      <c r="FD15" s="80">
        <f t="shared" si="29"/>
        <v>2712.8672366369092</v>
      </c>
      <c r="FE15" s="80">
        <f t="shared" si="29"/>
        <v>2712.8672366369092</v>
      </c>
      <c r="FF15" s="80">
        <f t="shared" si="29"/>
        <v>2712.8672366369092</v>
      </c>
      <c r="FG15" s="80">
        <f t="shared" si="29"/>
        <v>2712.8672366369092</v>
      </c>
      <c r="FH15" s="80">
        <f t="shared" si="29"/>
        <v>2712.8672366369092</v>
      </c>
      <c r="FI15" s="80">
        <f t="shared" si="29"/>
        <v>2712.8672366369092</v>
      </c>
      <c r="FJ15" s="80">
        <f t="shared" si="29"/>
        <v>2712.8672366369092</v>
      </c>
      <c r="FK15" s="80">
        <f t="shared" si="29"/>
        <v>2712.8672366369092</v>
      </c>
      <c r="FL15" s="80">
        <f t="shared" si="29"/>
        <v>2712.8672366369092</v>
      </c>
      <c r="FM15" s="80">
        <f t="shared" si="29"/>
        <v>2712.8672366369092</v>
      </c>
      <c r="FN15" s="80">
        <f t="shared" si="29"/>
        <v>2712.8672366369092</v>
      </c>
      <c r="FO15" s="80">
        <f t="shared" si="29"/>
        <v>2712.8672366369092</v>
      </c>
      <c r="FP15" s="80">
        <f t="shared" si="29"/>
        <v>2712.8672366369092</v>
      </c>
      <c r="FQ15" s="80">
        <f t="shared" si="29"/>
        <v>0</v>
      </c>
      <c r="FR15" s="80">
        <f t="shared" si="28"/>
        <v>0</v>
      </c>
      <c r="FS15" s="80">
        <f t="shared" si="28"/>
        <v>0</v>
      </c>
      <c r="FT15" s="80">
        <f t="shared" si="28"/>
        <v>0</v>
      </c>
      <c r="FU15" s="80">
        <f t="shared" si="28"/>
        <v>0</v>
      </c>
      <c r="FV15" s="80">
        <f t="shared" si="28"/>
        <v>0</v>
      </c>
      <c r="FW15" s="80">
        <f t="shared" si="28"/>
        <v>0</v>
      </c>
      <c r="FX15" s="80">
        <f t="shared" si="28"/>
        <v>0</v>
      </c>
      <c r="FY15" s="80">
        <f t="shared" si="28"/>
        <v>0</v>
      </c>
      <c r="FZ15" s="80">
        <f t="shared" si="28"/>
        <v>0</v>
      </c>
    </row>
    <row r="16" spans="2:182" x14ac:dyDescent="0.25">
      <c r="B16" s="96" t="s">
        <v>1337</v>
      </c>
      <c r="C16" s="101">
        <v>45778</v>
      </c>
      <c r="E16">
        <f t="shared" si="21"/>
        <v>12</v>
      </c>
      <c r="F16">
        <f t="shared" si="14"/>
        <v>0</v>
      </c>
      <c r="G16">
        <f t="shared" si="22"/>
        <v>21</v>
      </c>
      <c r="H16" s="86">
        <f t="shared" si="15"/>
        <v>1</v>
      </c>
      <c r="I16" s="80">
        <f t="shared" si="16"/>
        <v>0</v>
      </c>
      <c r="J16" s="80">
        <f t="shared" si="24"/>
        <v>0</v>
      </c>
      <c r="K16">
        <f t="shared" si="17"/>
        <v>16</v>
      </c>
      <c r="L16">
        <f t="shared" si="18"/>
        <v>160</v>
      </c>
      <c r="M16">
        <f t="shared" si="19"/>
        <v>46113</v>
      </c>
      <c r="O16" s="80">
        <f t="shared" si="20"/>
        <v>0</v>
      </c>
      <c r="P16" s="80">
        <f t="shared" si="20"/>
        <v>0</v>
      </c>
      <c r="Q16" s="80">
        <f t="shared" si="20"/>
        <v>0</v>
      </c>
      <c r="R16" s="80">
        <f t="shared" si="20"/>
        <v>0</v>
      </c>
      <c r="S16" s="80">
        <f t="shared" si="20"/>
        <v>0</v>
      </c>
      <c r="T16" s="80">
        <f t="shared" si="20"/>
        <v>0</v>
      </c>
      <c r="U16" s="80">
        <f t="shared" si="20"/>
        <v>0</v>
      </c>
      <c r="V16" s="80">
        <f t="shared" si="20"/>
        <v>0</v>
      </c>
      <c r="W16" s="80">
        <f t="shared" si="20"/>
        <v>0</v>
      </c>
      <c r="X16" s="80">
        <f t="shared" si="20"/>
        <v>0</v>
      </c>
      <c r="Y16" s="80">
        <f t="shared" si="20"/>
        <v>0</v>
      </c>
      <c r="Z16" s="80">
        <f t="shared" si="20"/>
        <v>0</v>
      </c>
      <c r="AA16" s="80">
        <f t="shared" si="20"/>
        <v>0</v>
      </c>
      <c r="AB16" s="80">
        <f t="shared" si="20"/>
        <v>0</v>
      </c>
      <c r="AC16" s="80">
        <f t="shared" si="20"/>
        <v>0</v>
      </c>
      <c r="AD16" s="80">
        <f t="shared" si="20"/>
        <v>0</v>
      </c>
      <c r="AE16" s="80">
        <f t="shared" si="31"/>
        <v>0</v>
      </c>
      <c r="AF16" s="80">
        <f t="shared" si="31"/>
        <v>0</v>
      </c>
      <c r="AG16" s="80">
        <f t="shared" si="31"/>
        <v>0</v>
      </c>
      <c r="AH16" s="80">
        <f t="shared" si="31"/>
        <v>0</v>
      </c>
      <c r="AI16" s="80">
        <f t="shared" si="31"/>
        <v>0</v>
      </c>
      <c r="AJ16" s="80">
        <f t="shared" si="31"/>
        <v>0</v>
      </c>
      <c r="AK16" s="80">
        <f t="shared" si="31"/>
        <v>0</v>
      </c>
      <c r="AL16" s="80">
        <f t="shared" si="31"/>
        <v>0</v>
      </c>
      <c r="AM16" s="80">
        <f t="shared" si="31"/>
        <v>0</v>
      </c>
      <c r="AN16" s="80">
        <f t="shared" si="31"/>
        <v>0</v>
      </c>
      <c r="AO16" s="80">
        <f t="shared" si="31"/>
        <v>0</v>
      </c>
      <c r="AP16" s="80">
        <f t="shared" si="31"/>
        <v>0</v>
      </c>
      <c r="AQ16" s="80">
        <f t="shared" si="31"/>
        <v>0</v>
      </c>
      <c r="AR16" s="80">
        <f t="shared" si="31"/>
        <v>0</v>
      </c>
      <c r="AS16" s="80">
        <f t="shared" si="30"/>
        <v>0</v>
      </c>
      <c r="AT16" s="80">
        <f t="shared" si="30"/>
        <v>0</v>
      </c>
      <c r="AU16" s="80">
        <f t="shared" si="30"/>
        <v>0</v>
      </c>
      <c r="AV16" s="80">
        <f t="shared" si="30"/>
        <v>0</v>
      </c>
      <c r="AW16" s="80">
        <f t="shared" si="30"/>
        <v>0</v>
      </c>
      <c r="AX16" s="80">
        <f t="shared" si="30"/>
        <v>0</v>
      </c>
      <c r="AY16" s="80">
        <f t="shared" si="30"/>
        <v>0</v>
      </c>
      <c r="AZ16" s="80">
        <f t="shared" si="30"/>
        <v>0</v>
      </c>
      <c r="BA16" s="80">
        <f t="shared" si="30"/>
        <v>0</v>
      </c>
      <c r="BB16" s="80">
        <f t="shared" si="30"/>
        <v>0</v>
      </c>
      <c r="BC16" s="80">
        <f t="shared" si="30"/>
        <v>0</v>
      </c>
      <c r="BD16" s="80">
        <f t="shared" si="30"/>
        <v>0</v>
      </c>
      <c r="BE16" s="80">
        <f t="shared" si="30"/>
        <v>0</v>
      </c>
      <c r="BF16" s="80">
        <f t="shared" si="30"/>
        <v>0</v>
      </c>
      <c r="BG16" s="80">
        <f t="shared" si="30"/>
        <v>0</v>
      </c>
      <c r="BH16" s="80">
        <f t="shared" si="30"/>
        <v>0</v>
      </c>
      <c r="BI16" s="80">
        <f t="shared" si="30"/>
        <v>0</v>
      </c>
      <c r="BJ16" s="80">
        <f t="shared" si="30"/>
        <v>0</v>
      </c>
      <c r="BK16" s="80">
        <f t="shared" si="30"/>
        <v>0</v>
      </c>
      <c r="BL16" s="80">
        <f t="shared" si="30"/>
        <v>0</v>
      </c>
      <c r="BM16" s="80">
        <f t="shared" si="30"/>
        <v>0</v>
      </c>
      <c r="BN16" s="80">
        <f t="shared" si="30"/>
        <v>0</v>
      </c>
      <c r="BO16" s="80">
        <f t="shared" si="30"/>
        <v>0</v>
      </c>
      <c r="BP16" s="80">
        <f t="shared" si="30"/>
        <v>0</v>
      </c>
      <c r="BQ16" s="80">
        <f t="shared" si="30"/>
        <v>0</v>
      </c>
      <c r="BR16" s="80">
        <f t="shared" si="30"/>
        <v>0</v>
      </c>
      <c r="BS16" s="80">
        <f t="shared" si="30"/>
        <v>0</v>
      </c>
      <c r="BT16" s="80">
        <f t="shared" si="30"/>
        <v>0</v>
      </c>
      <c r="BU16" s="80">
        <f t="shared" si="30"/>
        <v>0</v>
      </c>
      <c r="BV16" s="80">
        <f t="shared" si="30"/>
        <v>0</v>
      </c>
      <c r="BW16" s="80">
        <f t="shared" si="30"/>
        <v>0</v>
      </c>
      <c r="BX16" s="80">
        <f t="shared" si="30"/>
        <v>0</v>
      </c>
      <c r="BY16" s="80">
        <f t="shared" si="30"/>
        <v>0</v>
      </c>
      <c r="BZ16" s="80">
        <f t="shared" si="30"/>
        <v>0</v>
      </c>
      <c r="CA16" s="80">
        <f t="shared" si="30"/>
        <v>0</v>
      </c>
      <c r="CB16" s="80">
        <f t="shared" si="30"/>
        <v>0</v>
      </c>
      <c r="CC16" s="80">
        <f t="shared" si="30"/>
        <v>0</v>
      </c>
      <c r="CD16" s="80">
        <f t="shared" si="30"/>
        <v>0</v>
      </c>
      <c r="CE16" s="80">
        <f t="shared" si="30"/>
        <v>0</v>
      </c>
      <c r="CF16" s="80">
        <f t="shared" si="30"/>
        <v>0</v>
      </c>
      <c r="CG16" s="80">
        <f t="shared" si="30"/>
        <v>0</v>
      </c>
      <c r="CH16" s="80">
        <f t="shared" si="30"/>
        <v>0</v>
      </c>
      <c r="CI16" s="80">
        <f t="shared" si="30"/>
        <v>0</v>
      </c>
      <c r="CJ16" s="80">
        <f t="shared" si="30"/>
        <v>0</v>
      </c>
      <c r="CK16" s="80">
        <f t="shared" si="30"/>
        <v>0</v>
      </c>
      <c r="CL16" s="80">
        <f t="shared" si="30"/>
        <v>0</v>
      </c>
      <c r="CM16" s="80">
        <f t="shared" si="30"/>
        <v>0</v>
      </c>
      <c r="CN16" s="80">
        <f t="shared" si="30"/>
        <v>0</v>
      </c>
      <c r="CO16" s="80">
        <f t="shared" si="30"/>
        <v>0</v>
      </c>
      <c r="CP16" s="80">
        <f t="shared" si="30"/>
        <v>0</v>
      </c>
      <c r="CQ16" s="80">
        <f t="shared" si="30"/>
        <v>0</v>
      </c>
      <c r="CR16" s="80">
        <f t="shared" si="30"/>
        <v>0</v>
      </c>
      <c r="CS16" s="80">
        <f t="shared" si="30"/>
        <v>0</v>
      </c>
      <c r="CT16" s="80">
        <f t="shared" si="30"/>
        <v>0</v>
      </c>
      <c r="CU16" s="80">
        <f t="shared" si="30"/>
        <v>0</v>
      </c>
      <c r="CV16" s="80">
        <f t="shared" si="30"/>
        <v>0</v>
      </c>
      <c r="CW16" s="80">
        <f t="shared" si="30"/>
        <v>0</v>
      </c>
      <c r="CX16" s="80">
        <f t="shared" si="30"/>
        <v>0</v>
      </c>
      <c r="CY16" s="80">
        <f t="shared" si="30"/>
        <v>0</v>
      </c>
      <c r="CZ16" s="80">
        <f t="shared" si="30"/>
        <v>0</v>
      </c>
      <c r="DA16" s="80">
        <f t="shared" si="30"/>
        <v>0</v>
      </c>
      <c r="DB16" s="80">
        <f t="shared" si="30"/>
        <v>0</v>
      </c>
      <c r="DC16" s="80">
        <f t="shared" si="30"/>
        <v>0</v>
      </c>
      <c r="DD16" s="80">
        <f t="shared" si="30"/>
        <v>0</v>
      </c>
      <c r="DE16" s="80">
        <f t="shared" si="25"/>
        <v>0</v>
      </c>
      <c r="DF16" s="80">
        <f t="shared" si="29"/>
        <v>0</v>
      </c>
      <c r="DG16" s="80">
        <f t="shared" si="29"/>
        <v>0</v>
      </c>
      <c r="DH16" s="80">
        <f t="shared" si="29"/>
        <v>0</v>
      </c>
      <c r="DI16" s="80">
        <f t="shared" si="29"/>
        <v>0</v>
      </c>
      <c r="DJ16" s="80">
        <f t="shared" si="29"/>
        <v>0</v>
      </c>
      <c r="DK16" s="80">
        <f t="shared" si="29"/>
        <v>0</v>
      </c>
      <c r="DL16" s="80">
        <f t="shared" si="29"/>
        <v>0</v>
      </c>
      <c r="DM16" s="80">
        <f t="shared" si="29"/>
        <v>0</v>
      </c>
      <c r="DN16" s="80">
        <f t="shared" si="29"/>
        <v>0</v>
      </c>
      <c r="DO16" s="80">
        <f t="shared" si="29"/>
        <v>0</v>
      </c>
      <c r="DP16" s="80">
        <f t="shared" si="29"/>
        <v>0</v>
      </c>
      <c r="DQ16" s="80">
        <f t="shared" si="29"/>
        <v>0</v>
      </c>
      <c r="DR16" s="80">
        <f t="shared" si="29"/>
        <v>0</v>
      </c>
      <c r="DS16" s="80">
        <f t="shared" si="29"/>
        <v>0</v>
      </c>
      <c r="DT16" s="80">
        <f t="shared" si="29"/>
        <v>0</v>
      </c>
      <c r="DU16" s="80">
        <f t="shared" si="29"/>
        <v>0</v>
      </c>
      <c r="DV16" s="80">
        <f t="shared" si="29"/>
        <v>0</v>
      </c>
      <c r="DW16" s="80">
        <f t="shared" si="29"/>
        <v>0</v>
      </c>
      <c r="DX16" s="80">
        <f t="shared" si="29"/>
        <v>0</v>
      </c>
      <c r="DY16" s="80">
        <f t="shared" si="29"/>
        <v>0</v>
      </c>
      <c r="DZ16" s="80">
        <f t="shared" si="29"/>
        <v>0</v>
      </c>
      <c r="EA16" s="80">
        <f t="shared" si="29"/>
        <v>0</v>
      </c>
      <c r="EB16" s="80">
        <f t="shared" si="29"/>
        <v>0</v>
      </c>
      <c r="EC16" s="80">
        <f t="shared" si="29"/>
        <v>0</v>
      </c>
      <c r="ED16" s="80">
        <f t="shared" si="29"/>
        <v>0</v>
      </c>
      <c r="EE16" s="80">
        <f t="shared" si="29"/>
        <v>0</v>
      </c>
      <c r="EF16" s="80">
        <f t="shared" si="29"/>
        <v>0</v>
      </c>
      <c r="EG16" s="80">
        <f t="shared" si="29"/>
        <v>0</v>
      </c>
      <c r="EH16" s="80">
        <f t="shared" si="29"/>
        <v>0</v>
      </c>
      <c r="EI16" s="80">
        <f t="shared" si="29"/>
        <v>0</v>
      </c>
      <c r="EJ16" s="80">
        <f t="shared" si="29"/>
        <v>0</v>
      </c>
      <c r="EK16" s="80">
        <f t="shared" si="29"/>
        <v>0</v>
      </c>
      <c r="EL16" s="80">
        <f t="shared" si="29"/>
        <v>0</v>
      </c>
      <c r="EM16" s="80">
        <f t="shared" si="29"/>
        <v>0</v>
      </c>
      <c r="EN16" s="80">
        <f t="shared" si="29"/>
        <v>0</v>
      </c>
      <c r="EO16" s="80">
        <f t="shared" si="29"/>
        <v>0</v>
      </c>
      <c r="EP16" s="80">
        <f t="shared" si="29"/>
        <v>0</v>
      </c>
      <c r="EQ16" s="80">
        <f t="shared" si="29"/>
        <v>0</v>
      </c>
      <c r="ER16" s="80">
        <f t="shared" si="29"/>
        <v>0</v>
      </c>
      <c r="ES16" s="80">
        <f t="shared" si="29"/>
        <v>0</v>
      </c>
      <c r="ET16" s="80">
        <f t="shared" si="29"/>
        <v>0</v>
      </c>
      <c r="EU16" s="80">
        <f t="shared" si="29"/>
        <v>0</v>
      </c>
      <c r="EV16" s="80">
        <f t="shared" si="29"/>
        <v>0</v>
      </c>
      <c r="EW16" s="80">
        <f t="shared" si="29"/>
        <v>0</v>
      </c>
      <c r="EX16" s="80">
        <f t="shared" si="29"/>
        <v>0</v>
      </c>
      <c r="EY16" s="80">
        <f t="shared" si="29"/>
        <v>0</v>
      </c>
      <c r="EZ16" s="80">
        <f t="shared" si="29"/>
        <v>0</v>
      </c>
      <c r="FA16" s="80">
        <f t="shared" si="29"/>
        <v>0</v>
      </c>
      <c r="FB16" s="80">
        <f t="shared" si="29"/>
        <v>0</v>
      </c>
      <c r="FC16" s="80">
        <f t="shared" si="29"/>
        <v>0</v>
      </c>
      <c r="FD16" s="80">
        <f t="shared" si="29"/>
        <v>0</v>
      </c>
      <c r="FE16" s="80">
        <f t="shared" si="29"/>
        <v>0</v>
      </c>
      <c r="FF16" s="80">
        <f t="shared" si="29"/>
        <v>0</v>
      </c>
      <c r="FG16" s="80">
        <f t="shared" si="29"/>
        <v>0</v>
      </c>
      <c r="FH16" s="80">
        <f t="shared" si="29"/>
        <v>0</v>
      </c>
      <c r="FI16" s="80">
        <f t="shared" si="29"/>
        <v>0</v>
      </c>
      <c r="FJ16" s="80">
        <f t="shared" si="29"/>
        <v>0</v>
      </c>
      <c r="FK16" s="80">
        <f t="shared" si="29"/>
        <v>0</v>
      </c>
      <c r="FL16" s="80">
        <f t="shared" si="29"/>
        <v>0</v>
      </c>
      <c r="FM16" s="80">
        <f t="shared" si="29"/>
        <v>0</v>
      </c>
      <c r="FN16" s="80">
        <f t="shared" si="29"/>
        <v>0</v>
      </c>
      <c r="FO16" s="80">
        <f t="shared" si="29"/>
        <v>0</v>
      </c>
      <c r="FP16" s="80">
        <f t="shared" si="29"/>
        <v>0</v>
      </c>
      <c r="FQ16" s="80">
        <f t="shared" ref="FQ16" si="32">IF(FQ$4&lt;$E16,0,IF(FQ$4&lt;$K16,$I16/$C$10,IF(FQ$4&lt;$L16,$J16,0)))</f>
        <v>0</v>
      </c>
      <c r="FR16" s="80">
        <f t="shared" si="28"/>
        <v>0</v>
      </c>
      <c r="FS16" s="80">
        <f t="shared" si="28"/>
        <v>0</v>
      </c>
      <c r="FT16" s="80">
        <f t="shared" si="28"/>
        <v>0</v>
      </c>
      <c r="FU16" s="80">
        <f t="shared" si="28"/>
        <v>0</v>
      </c>
      <c r="FV16" s="80">
        <f t="shared" si="28"/>
        <v>0</v>
      </c>
      <c r="FW16" s="80">
        <f t="shared" si="28"/>
        <v>0</v>
      </c>
      <c r="FX16" s="80">
        <f t="shared" si="28"/>
        <v>0</v>
      </c>
      <c r="FY16" s="80">
        <f t="shared" si="28"/>
        <v>0</v>
      </c>
      <c r="FZ16" s="80">
        <f t="shared" si="28"/>
        <v>0</v>
      </c>
    </row>
    <row r="17" spans="5:182" x14ac:dyDescent="0.25">
      <c r="E17">
        <f t="shared" si="21"/>
        <v>13</v>
      </c>
      <c r="F17">
        <f t="shared" si="14"/>
        <v>0</v>
      </c>
      <c r="G17">
        <f t="shared" si="22"/>
        <v>21</v>
      </c>
      <c r="H17" s="86">
        <f t="shared" si="15"/>
        <v>1</v>
      </c>
      <c r="I17" s="80">
        <f t="shared" si="16"/>
        <v>0</v>
      </c>
      <c r="J17" s="80">
        <f t="shared" si="24"/>
        <v>0</v>
      </c>
      <c r="K17">
        <f t="shared" si="17"/>
        <v>17</v>
      </c>
      <c r="L17">
        <f t="shared" si="18"/>
        <v>161</v>
      </c>
      <c r="M17">
        <f t="shared" si="19"/>
        <v>46143</v>
      </c>
      <c r="O17" s="80">
        <f t="shared" si="20"/>
        <v>0</v>
      </c>
      <c r="P17" s="80">
        <f t="shared" si="20"/>
        <v>0</v>
      </c>
      <c r="Q17" s="80">
        <f t="shared" si="20"/>
        <v>0</v>
      </c>
      <c r="R17" s="80">
        <f t="shared" si="20"/>
        <v>0</v>
      </c>
      <c r="S17" s="80">
        <f t="shared" si="20"/>
        <v>0</v>
      </c>
      <c r="T17" s="80">
        <f t="shared" si="20"/>
        <v>0</v>
      </c>
      <c r="U17" s="80">
        <f t="shared" si="20"/>
        <v>0</v>
      </c>
      <c r="V17" s="80">
        <f t="shared" si="20"/>
        <v>0</v>
      </c>
      <c r="W17" s="80">
        <f t="shared" si="20"/>
        <v>0</v>
      </c>
      <c r="X17" s="80">
        <f t="shared" si="20"/>
        <v>0</v>
      </c>
      <c r="Y17" s="80">
        <f t="shared" si="20"/>
        <v>0</v>
      </c>
      <c r="Z17" s="80">
        <f t="shared" si="20"/>
        <v>0</v>
      </c>
      <c r="AA17" s="80">
        <f t="shared" si="20"/>
        <v>0</v>
      </c>
      <c r="AB17" s="80">
        <f t="shared" si="20"/>
        <v>0</v>
      </c>
      <c r="AC17" s="80">
        <f t="shared" si="20"/>
        <v>0</v>
      </c>
      <c r="AD17" s="80">
        <f t="shared" si="20"/>
        <v>0</v>
      </c>
      <c r="AE17" s="80">
        <f t="shared" si="31"/>
        <v>0</v>
      </c>
      <c r="AF17" s="80">
        <f t="shared" si="31"/>
        <v>0</v>
      </c>
      <c r="AG17" s="80">
        <f t="shared" si="31"/>
        <v>0</v>
      </c>
      <c r="AH17" s="80">
        <f t="shared" si="31"/>
        <v>0</v>
      </c>
      <c r="AI17" s="80">
        <f t="shared" si="31"/>
        <v>0</v>
      </c>
      <c r="AJ17" s="80">
        <f t="shared" si="31"/>
        <v>0</v>
      </c>
      <c r="AK17" s="80">
        <f t="shared" si="31"/>
        <v>0</v>
      </c>
      <c r="AL17" s="80">
        <f t="shared" si="31"/>
        <v>0</v>
      </c>
      <c r="AM17" s="80">
        <f t="shared" si="31"/>
        <v>0</v>
      </c>
      <c r="AN17" s="80">
        <f t="shared" si="31"/>
        <v>0</v>
      </c>
      <c r="AO17" s="80">
        <f t="shared" si="31"/>
        <v>0</v>
      </c>
      <c r="AP17" s="80">
        <f t="shared" si="31"/>
        <v>0</v>
      </c>
      <c r="AQ17" s="80">
        <f t="shared" si="31"/>
        <v>0</v>
      </c>
      <c r="AR17" s="80">
        <f t="shared" si="31"/>
        <v>0</v>
      </c>
      <c r="AS17" s="80">
        <f t="shared" si="30"/>
        <v>0</v>
      </c>
      <c r="AT17" s="80">
        <f t="shared" si="30"/>
        <v>0</v>
      </c>
      <c r="AU17" s="80">
        <f t="shared" si="30"/>
        <v>0</v>
      </c>
      <c r="AV17" s="80">
        <f t="shared" si="30"/>
        <v>0</v>
      </c>
      <c r="AW17" s="80">
        <f t="shared" si="30"/>
        <v>0</v>
      </c>
      <c r="AX17" s="80">
        <f t="shared" si="30"/>
        <v>0</v>
      </c>
      <c r="AY17" s="80">
        <f t="shared" si="30"/>
        <v>0</v>
      </c>
      <c r="AZ17" s="80">
        <f t="shared" si="30"/>
        <v>0</v>
      </c>
      <c r="BA17" s="80">
        <f t="shared" si="30"/>
        <v>0</v>
      </c>
      <c r="BB17" s="80">
        <f t="shared" si="30"/>
        <v>0</v>
      </c>
      <c r="BC17" s="80">
        <f t="shared" si="30"/>
        <v>0</v>
      </c>
      <c r="BD17" s="80">
        <f t="shared" si="30"/>
        <v>0</v>
      </c>
      <c r="BE17" s="80">
        <f t="shared" si="30"/>
        <v>0</v>
      </c>
      <c r="BF17" s="80">
        <f t="shared" si="30"/>
        <v>0</v>
      </c>
      <c r="BG17" s="80">
        <f t="shared" si="30"/>
        <v>0</v>
      </c>
      <c r="BH17" s="80">
        <f t="shared" si="30"/>
        <v>0</v>
      </c>
      <c r="BI17" s="80">
        <f t="shared" si="30"/>
        <v>0</v>
      </c>
      <c r="BJ17" s="80">
        <f t="shared" si="30"/>
        <v>0</v>
      </c>
      <c r="BK17" s="80">
        <f t="shared" si="30"/>
        <v>0</v>
      </c>
      <c r="BL17" s="80">
        <f t="shared" si="30"/>
        <v>0</v>
      </c>
      <c r="BM17" s="80">
        <f t="shared" si="30"/>
        <v>0</v>
      </c>
      <c r="BN17" s="80">
        <f t="shared" si="30"/>
        <v>0</v>
      </c>
      <c r="BO17" s="80">
        <f t="shared" si="30"/>
        <v>0</v>
      </c>
      <c r="BP17" s="80">
        <f t="shared" si="30"/>
        <v>0</v>
      </c>
      <c r="BQ17" s="80">
        <f t="shared" si="30"/>
        <v>0</v>
      </c>
      <c r="BR17" s="80">
        <f t="shared" si="30"/>
        <v>0</v>
      </c>
      <c r="BS17" s="80">
        <f t="shared" si="30"/>
        <v>0</v>
      </c>
      <c r="BT17" s="80">
        <f t="shared" si="30"/>
        <v>0</v>
      </c>
      <c r="BU17" s="80">
        <f t="shared" si="30"/>
        <v>0</v>
      </c>
      <c r="BV17" s="80">
        <f t="shared" si="30"/>
        <v>0</v>
      </c>
      <c r="BW17" s="80">
        <f t="shared" si="30"/>
        <v>0</v>
      </c>
      <c r="BX17" s="80">
        <f t="shared" si="30"/>
        <v>0</v>
      </c>
      <c r="BY17" s="80">
        <f t="shared" si="30"/>
        <v>0</v>
      </c>
      <c r="BZ17" s="80">
        <f t="shared" si="30"/>
        <v>0</v>
      </c>
      <c r="CA17" s="80">
        <f t="shared" si="30"/>
        <v>0</v>
      </c>
      <c r="CB17" s="80">
        <f t="shared" si="30"/>
        <v>0</v>
      </c>
      <c r="CC17" s="80">
        <f t="shared" si="30"/>
        <v>0</v>
      </c>
      <c r="CD17" s="80">
        <f t="shared" si="30"/>
        <v>0</v>
      </c>
      <c r="CE17" s="80">
        <f t="shared" si="30"/>
        <v>0</v>
      </c>
      <c r="CF17" s="80">
        <f t="shared" si="30"/>
        <v>0</v>
      </c>
      <c r="CG17" s="80">
        <f t="shared" si="30"/>
        <v>0</v>
      </c>
      <c r="CH17" s="80">
        <f t="shared" si="30"/>
        <v>0</v>
      </c>
      <c r="CI17" s="80">
        <f t="shared" si="30"/>
        <v>0</v>
      </c>
      <c r="CJ17" s="80">
        <f t="shared" si="30"/>
        <v>0</v>
      </c>
      <c r="CK17" s="80">
        <f t="shared" si="30"/>
        <v>0</v>
      </c>
      <c r="CL17" s="80">
        <f t="shared" si="30"/>
        <v>0</v>
      </c>
      <c r="CM17" s="80">
        <f t="shared" si="30"/>
        <v>0</v>
      </c>
      <c r="CN17" s="80">
        <f t="shared" si="30"/>
        <v>0</v>
      </c>
      <c r="CO17" s="80">
        <f t="shared" si="30"/>
        <v>0</v>
      </c>
      <c r="CP17" s="80">
        <f t="shared" si="30"/>
        <v>0</v>
      </c>
      <c r="CQ17" s="80">
        <f t="shared" si="30"/>
        <v>0</v>
      </c>
      <c r="CR17" s="80">
        <f t="shared" si="30"/>
        <v>0</v>
      </c>
      <c r="CS17" s="80">
        <f t="shared" si="30"/>
        <v>0</v>
      </c>
      <c r="CT17" s="80">
        <f t="shared" si="30"/>
        <v>0</v>
      </c>
      <c r="CU17" s="80">
        <f t="shared" si="30"/>
        <v>0</v>
      </c>
      <c r="CV17" s="80">
        <f t="shared" si="30"/>
        <v>0</v>
      </c>
      <c r="CW17" s="80">
        <f t="shared" si="30"/>
        <v>0</v>
      </c>
      <c r="CX17" s="80">
        <f t="shared" si="30"/>
        <v>0</v>
      </c>
      <c r="CY17" s="80">
        <f t="shared" si="30"/>
        <v>0</v>
      </c>
      <c r="CZ17" s="80">
        <f t="shared" si="30"/>
        <v>0</v>
      </c>
      <c r="DA17" s="80">
        <f t="shared" si="30"/>
        <v>0</v>
      </c>
      <c r="DB17" s="80">
        <f t="shared" si="30"/>
        <v>0</v>
      </c>
      <c r="DC17" s="80">
        <f t="shared" si="30"/>
        <v>0</v>
      </c>
      <c r="DD17" s="80">
        <f t="shared" ref="DD17" si="33">IF(DD$4&lt;$E17,0,IF(DD$4&lt;$K17,$I17/$C$10,IF(DD$4&lt;$L17,$J17,0)))</f>
        <v>0</v>
      </c>
      <c r="DE17" s="80">
        <f t="shared" si="25"/>
        <v>0</v>
      </c>
      <c r="DF17" s="80">
        <f t="shared" ref="DF17:FQ20" si="34">IF(DF$4&lt;$E17,0,IF(DF$4&lt;$K17,$I17/$C$10,IF(DF$4&lt;$L17,$J17,0)))</f>
        <v>0</v>
      </c>
      <c r="DG17" s="80">
        <f t="shared" si="34"/>
        <v>0</v>
      </c>
      <c r="DH17" s="80">
        <f t="shared" si="34"/>
        <v>0</v>
      </c>
      <c r="DI17" s="80">
        <f t="shared" si="34"/>
        <v>0</v>
      </c>
      <c r="DJ17" s="80">
        <f t="shared" si="34"/>
        <v>0</v>
      </c>
      <c r="DK17" s="80">
        <f t="shared" si="34"/>
        <v>0</v>
      </c>
      <c r="DL17" s="80">
        <f t="shared" si="34"/>
        <v>0</v>
      </c>
      <c r="DM17" s="80">
        <f t="shared" si="34"/>
        <v>0</v>
      </c>
      <c r="DN17" s="80">
        <f t="shared" si="34"/>
        <v>0</v>
      </c>
      <c r="DO17" s="80">
        <f t="shared" si="34"/>
        <v>0</v>
      </c>
      <c r="DP17" s="80">
        <f t="shared" si="34"/>
        <v>0</v>
      </c>
      <c r="DQ17" s="80">
        <f t="shared" si="34"/>
        <v>0</v>
      </c>
      <c r="DR17" s="80">
        <f t="shared" si="34"/>
        <v>0</v>
      </c>
      <c r="DS17" s="80">
        <f t="shared" si="34"/>
        <v>0</v>
      </c>
      <c r="DT17" s="80">
        <f t="shared" si="34"/>
        <v>0</v>
      </c>
      <c r="DU17" s="80">
        <f t="shared" si="34"/>
        <v>0</v>
      </c>
      <c r="DV17" s="80">
        <f t="shared" si="34"/>
        <v>0</v>
      </c>
      <c r="DW17" s="80">
        <f t="shared" si="34"/>
        <v>0</v>
      </c>
      <c r="DX17" s="80">
        <f t="shared" si="34"/>
        <v>0</v>
      </c>
      <c r="DY17" s="80">
        <f t="shared" si="34"/>
        <v>0</v>
      </c>
      <c r="DZ17" s="80">
        <f t="shared" si="34"/>
        <v>0</v>
      </c>
      <c r="EA17" s="80">
        <f t="shared" si="34"/>
        <v>0</v>
      </c>
      <c r="EB17" s="80">
        <f t="shared" si="34"/>
        <v>0</v>
      </c>
      <c r="EC17" s="80">
        <f t="shared" si="34"/>
        <v>0</v>
      </c>
      <c r="ED17" s="80">
        <f t="shared" si="34"/>
        <v>0</v>
      </c>
      <c r="EE17" s="80">
        <f t="shared" si="34"/>
        <v>0</v>
      </c>
      <c r="EF17" s="80">
        <f t="shared" si="34"/>
        <v>0</v>
      </c>
      <c r="EG17" s="80">
        <f t="shared" si="34"/>
        <v>0</v>
      </c>
      <c r="EH17" s="80">
        <f t="shared" si="34"/>
        <v>0</v>
      </c>
      <c r="EI17" s="80">
        <f t="shared" si="34"/>
        <v>0</v>
      </c>
      <c r="EJ17" s="80">
        <f t="shared" si="34"/>
        <v>0</v>
      </c>
      <c r="EK17" s="80">
        <f t="shared" si="34"/>
        <v>0</v>
      </c>
      <c r="EL17" s="80">
        <f t="shared" si="34"/>
        <v>0</v>
      </c>
      <c r="EM17" s="80">
        <f t="shared" si="34"/>
        <v>0</v>
      </c>
      <c r="EN17" s="80">
        <f t="shared" si="34"/>
        <v>0</v>
      </c>
      <c r="EO17" s="80">
        <f t="shared" si="34"/>
        <v>0</v>
      </c>
      <c r="EP17" s="80">
        <f t="shared" si="34"/>
        <v>0</v>
      </c>
      <c r="EQ17" s="80">
        <f t="shared" si="34"/>
        <v>0</v>
      </c>
      <c r="ER17" s="80">
        <f t="shared" si="34"/>
        <v>0</v>
      </c>
      <c r="ES17" s="80">
        <f t="shared" si="34"/>
        <v>0</v>
      </c>
      <c r="ET17" s="80">
        <f t="shared" si="34"/>
        <v>0</v>
      </c>
      <c r="EU17" s="80">
        <f t="shared" si="34"/>
        <v>0</v>
      </c>
      <c r="EV17" s="80">
        <f t="shared" si="34"/>
        <v>0</v>
      </c>
      <c r="EW17" s="80">
        <f t="shared" si="34"/>
        <v>0</v>
      </c>
      <c r="EX17" s="80">
        <f t="shared" si="34"/>
        <v>0</v>
      </c>
      <c r="EY17" s="80">
        <f t="shared" si="34"/>
        <v>0</v>
      </c>
      <c r="EZ17" s="80">
        <f t="shared" si="34"/>
        <v>0</v>
      </c>
      <c r="FA17" s="80">
        <f t="shared" si="34"/>
        <v>0</v>
      </c>
      <c r="FB17" s="80">
        <f t="shared" si="34"/>
        <v>0</v>
      </c>
      <c r="FC17" s="80">
        <f t="shared" si="34"/>
        <v>0</v>
      </c>
      <c r="FD17" s="80">
        <f t="shared" si="34"/>
        <v>0</v>
      </c>
      <c r="FE17" s="80">
        <f t="shared" si="34"/>
        <v>0</v>
      </c>
      <c r="FF17" s="80">
        <f t="shared" si="34"/>
        <v>0</v>
      </c>
      <c r="FG17" s="80">
        <f t="shared" si="34"/>
        <v>0</v>
      </c>
      <c r="FH17" s="80">
        <f t="shared" si="34"/>
        <v>0</v>
      </c>
      <c r="FI17" s="80">
        <f t="shared" si="34"/>
        <v>0</v>
      </c>
      <c r="FJ17" s="80">
        <f t="shared" si="34"/>
        <v>0</v>
      </c>
      <c r="FK17" s="80">
        <f t="shared" si="34"/>
        <v>0</v>
      </c>
      <c r="FL17" s="80">
        <f t="shared" si="34"/>
        <v>0</v>
      </c>
      <c r="FM17" s="80">
        <f t="shared" si="34"/>
        <v>0</v>
      </c>
      <c r="FN17" s="80">
        <f t="shared" si="34"/>
        <v>0</v>
      </c>
      <c r="FO17" s="80">
        <f t="shared" si="34"/>
        <v>0</v>
      </c>
      <c r="FP17" s="80">
        <f t="shared" si="34"/>
        <v>0</v>
      </c>
      <c r="FQ17" s="80">
        <f t="shared" si="34"/>
        <v>0</v>
      </c>
      <c r="FR17" s="80">
        <f t="shared" si="28"/>
        <v>0</v>
      </c>
      <c r="FS17" s="80">
        <f t="shared" si="28"/>
        <v>0</v>
      </c>
      <c r="FT17" s="80">
        <f t="shared" si="28"/>
        <v>0</v>
      </c>
      <c r="FU17" s="80">
        <f t="shared" si="28"/>
        <v>0</v>
      </c>
      <c r="FV17" s="80">
        <f t="shared" si="28"/>
        <v>0</v>
      </c>
      <c r="FW17" s="80">
        <f t="shared" si="28"/>
        <v>0</v>
      </c>
      <c r="FX17" s="80">
        <f t="shared" si="28"/>
        <v>0</v>
      </c>
      <c r="FY17" s="80">
        <f t="shared" si="28"/>
        <v>0</v>
      </c>
      <c r="FZ17" s="80">
        <f t="shared" si="28"/>
        <v>0</v>
      </c>
    </row>
    <row r="18" spans="5:182" x14ac:dyDescent="0.25">
      <c r="E18">
        <f t="shared" si="21"/>
        <v>14</v>
      </c>
      <c r="F18">
        <f t="shared" si="14"/>
        <v>0</v>
      </c>
      <c r="G18">
        <f t="shared" si="22"/>
        <v>21</v>
      </c>
      <c r="H18" s="86">
        <f t="shared" si="15"/>
        <v>1</v>
      </c>
      <c r="I18" s="80">
        <f t="shared" si="16"/>
        <v>0</v>
      </c>
      <c r="J18" s="80">
        <f t="shared" si="24"/>
        <v>0</v>
      </c>
      <c r="K18">
        <f t="shared" si="17"/>
        <v>18</v>
      </c>
      <c r="L18">
        <f t="shared" si="18"/>
        <v>162</v>
      </c>
      <c r="M18">
        <f t="shared" si="19"/>
        <v>46174</v>
      </c>
      <c r="O18" s="80">
        <f t="shared" si="20"/>
        <v>0</v>
      </c>
      <c r="P18" s="80">
        <f t="shared" si="20"/>
        <v>0</v>
      </c>
      <c r="Q18" s="80">
        <f t="shared" si="20"/>
        <v>0</v>
      </c>
      <c r="R18" s="80">
        <f t="shared" si="20"/>
        <v>0</v>
      </c>
      <c r="S18" s="80">
        <f t="shared" si="20"/>
        <v>0</v>
      </c>
      <c r="T18" s="80">
        <f t="shared" si="20"/>
        <v>0</v>
      </c>
      <c r="U18" s="80">
        <f t="shared" si="20"/>
        <v>0</v>
      </c>
      <c r="V18" s="80">
        <f t="shared" si="20"/>
        <v>0</v>
      </c>
      <c r="W18" s="80">
        <f t="shared" si="20"/>
        <v>0</v>
      </c>
      <c r="X18" s="80">
        <f t="shared" si="20"/>
        <v>0</v>
      </c>
      <c r="Y18" s="80">
        <f t="shared" si="20"/>
        <v>0</v>
      </c>
      <c r="Z18" s="80">
        <f t="shared" si="20"/>
        <v>0</v>
      </c>
      <c r="AA18" s="80">
        <f t="shared" si="20"/>
        <v>0</v>
      </c>
      <c r="AB18" s="80">
        <f t="shared" si="20"/>
        <v>0</v>
      </c>
      <c r="AC18" s="80">
        <f t="shared" si="20"/>
        <v>0</v>
      </c>
      <c r="AD18" s="80">
        <f t="shared" si="20"/>
        <v>0</v>
      </c>
      <c r="AE18" s="80">
        <f t="shared" si="31"/>
        <v>0</v>
      </c>
      <c r="AF18" s="80">
        <f t="shared" si="31"/>
        <v>0</v>
      </c>
      <c r="AG18" s="80">
        <f t="shared" si="31"/>
        <v>0</v>
      </c>
      <c r="AH18" s="80">
        <f t="shared" si="31"/>
        <v>0</v>
      </c>
      <c r="AI18" s="80">
        <f t="shared" si="31"/>
        <v>0</v>
      </c>
      <c r="AJ18" s="80">
        <f t="shared" si="31"/>
        <v>0</v>
      </c>
      <c r="AK18" s="80">
        <f t="shared" si="31"/>
        <v>0</v>
      </c>
      <c r="AL18" s="80">
        <f t="shared" si="31"/>
        <v>0</v>
      </c>
      <c r="AM18" s="80">
        <f t="shared" si="31"/>
        <v>0</v>
      </c>
      <c r="AN18" s="80">
        <f t="shared" si="31"/>
        <v>0</v>
      </c>
      <c r="AO18" s="80">
        <f t="shared" si="31"/>
        <v>0</v>
      </c>
      <c r="AP18" s="80">
        <f t="shared" si="31"/>
        <v>0</v>
      </c>
      <c r="AQ18" s="80">
        <f t="shared" si="31"/>
        <v>0</v>
      </c>
      <c r="AR18" s="80">
        <f t="shared" si="31"/>
        <v>0</v>
      </c>
      <c r="AS18" s="80">
        <f t="shared" si="31"/>
        <v>0</v>
      </c>
      <c r="AT18" s="80">
        <f t="shared" si="31"/>
        <v>0</v>
      </c>
      <c r="AU18" s="80">
        <f t="shared" ref="AU18:DD22" si="35">IF(AU$4&lt;$E18,0,IF(AU$4&lt;$K18,$I18/$C$10,IF(AU$4&lt;$L18,$J18,0)))</f>
        <v>0</v>
      </c>
      <c r="AV18" s="80">
        <f t="shared" si="35"/>
        <v>0</v>
      </c>
      <c r="AW18" s="80">
        <f t="shared" si="35"/>
        <v>0</v>
      </c>
      <c r="AX18" s="80">
        <f t="shared" si="35"/>
        <v>0</v>
      </c>
      <c r="AY18" s="80">
        <f t="shared" si="35"/>
        <v>0</v>
      </c>
      <c r="AZ18" s="80">
        <f t="shared" si="35"/>
        <v>0</v>
      </c>
      <c r="BA18" s="80">
        <f t="shared" si="35"/>
        <v>0</v>
      </c>
      <c r="BB18" s="80">
        <f t="shared" si="35"/>
        <v>0</v>
      </c>
      <c r="BC18" s="80">
        <f t="shared" si="35"/>
        <v>0</v>
      </c>
      <c r="BD18" s="80">
        <f t="shared" si="35"/>
        <v>0</v>
      </c>
      <c r="BE18" s="80">
        <f t="shared" si="35"/>
        <v>0</v>
      </c>
      <c r="BF18" s="80">
        <f t="shared" si="35"/>
        <v>0</v>
      </c>
      <c r="BG18" s="80">
        <f t="shared" si="35"/>
        <v>0</v>
      </c>
      <c r="BH18" s="80">
        <f t="shared" si="35"/>
        <v>0</v>
      </c>
      <c r="BI18" s="80">
        <f t="shared" si="35"/>
        <v>0</v>
      </c>
      <c r="BJ18" s="80">
        <f t="shared" si="35"/>
        <v>0</v>
      </c>
      <c r="BK18" s="80">
        <f t="shared" si="35"/>
        <v>0</v>
      </c>
      <c r="BL18" s="80">
        <f t="shared" si="35"/>
        <v>0</v>
      </c>
      <c r="BM18" s="80">
        <f t="shared" si="35"/>
        <v>0</v>
      </c>
      <c r="BN18" s="80">
        <f t="shared" si="35"/>
        <v>0</v>
      </c>
      <c r="BO18" s="80">
        <f t="shared" si="35"/>
        <v>0</v>
      </c>
      <c r="BP18" s="80">
        <f t="shared" si="35"/>
        <v>0</v>
      </c>
      <c r="BQ18" s="80">
        <f t="shared" si="35"/>
        <v>0</v>
      </c>
      <c r="BR18" s="80">
        <f t="shared" si="35"/>
        <v>0</v>
      </c>
      <c r="BS18" s="80">
        <f t="shared" si="35"/>
        <v>0</v>
      </c>
      <c r="BT18" s="80">
        <f t="shared" si="35"/>
        <v>0</v>
      </c>
      <c r="BU18" s="80">
        <f t="shared" si="35"/>
        <v>0</v>
      </c>
      <c r="BV18" s="80">
        <f t="shared" si="35"/>
        <v>0</v>
      </c>
      <c r="BW18" s="80">
        <f t="shared" si="35"/>
        <v>0</v>
      </c>
      <c r="BX18" s="80">
        <f t="shared" si="35"/>
        <v>0</v>
      </c>
      <c r="BY18" s="80">
        <f t="shared" si="35"/>
        <v>0</v>
      </c>
      <c r="BZ18" s="80">
        <f t="shared" si="35"/>
        <v>0</v>
      </c>
      <c r="CA18" s="80">
        <f t="shared" si="35"/>
        <v>0</v>
      </c>
      <c r="CB18" s="80">
        <f t="shared" si="35"/>
        <v>0</v>
      </c>
      <c r="CC18" s="80">
        <f t="shared" si="35"/>
        <v>0</v>
      </c>
      <c r="CD18" s="80">
        <f t="shared" si="35"/>
        <v>0</v>
      </c>
      <c r="CE18" s="80">
        <f t="shared" si="35"/>
        <v>0</v>
      </c>
      <c r="CF18" s="80">
        <f t="shared" si="35"/>
        <v>0</v>
      </c>
      <c r="CG18" s="80">
        <f t="shared" si="35"/>
        <v>0</v>
      </c>
      <c r="CH18" s="80">
        <f t="shared" si="35"/>
        <v>0</v>
      </c>
      <c r="CI18" s="80">
        <f t="shared" si="35"/>
        <v>0</v>
      </c>
      <c r="CJ18" s="80">
        <f t="shared" si="35"/>
        <v>0</v>
      </c>
      <c r="CK18" s="80">
        <f t="shared" si="35"/>
        <v>0</v>
      </c>
      <c r="CL18" s="80">
        <f t="shared" si="35"/>
        <v>0</v>
      </c>
      <c r="CM18" s="80">
        <f t="shared" si="35"/>
        <v>0</v>
      </c>
      <c r="CN18" s="80">
        <f t="shared" si="35"/>
        <v>0</v>
      </c>
      <c r="CO18" s="80">
        <f t="shared" si="35"/>
        <v>0</v>
      </c>
      <c r="CP18" s="80">
        <f t="shared" si="35"/>
        <v>0</v>
      </c>
      <c r="CQ18" s="80">
        <f t="shared" si="35"/>
        <v>0</v>
      </c>
      <c r="CR18" s="80">
        <f t="shared" si="35"/>
        <v>0</v>
      </c>
      <c r="CS18" s="80">
        <f t="shared" si="35"/>
        <v>0</v>
      </c>
      <c r="CT18" s="80">
        <f t="shared" si="35"/>
        <v>0</v>
      </c>
      <c r="CU18" s="80">
        <f t="shared" si="35"/>
        <v>0</v>
      </c>
      <c r="CV18" s="80">
        <f t="shared" si="35"/>
        <v>0</v>
      </c>
      <c r="CW18" s="80">
        <f t="shared" si="35"/>
        <v>0</v>
      </c>
      <c r="CX18" s="80">
        <f t="shared" si="35"/>
        <v>0</v>
      </c>
      <c r="CY18" s="80">
        <f t="shared" si="35"/>
        <v>0</v>
      </c>
      <c r="CZ18" s="80">
        <f t="shared" si="35"/>
        <v>0</v>
      </c>
      <c r="DA18" s="80">
        <f t="shared" si="35"/>
        <v>0</v>
      </c>
      <c r="DB18" s="80">
        <f t="shared" si="35"/>
        <v>0</v>
      </c>
      <c r="DC18" s="80">
        <f t="shared" si="35"/>
        <v>0</v>
      </c>
      <c r="DD18" s="80">
        <f t="shared" si="35"/>
        <v>0</v>
      </c>
      <c r="DE18" s="80">
        <f t="shared" si="25"/>
        <v>0</v>
      </c>
      <c r="DF18" s="80">
        <f t="shared" si="34"/>
        <v>0</v>
      </c>
      <c r="DG18" s="80">
        <f t="shared" si="34"/>
        <v>0</v>
      </c>
      <c r="DH18" s="80">
        <f t="shared" si="34"/>
        <v>0</v>
      </c>
      <c r="DI18" s="80">
        <f t="shared" si="34"/>
        <v>0</v>
      </c>
      <c r="DJ18" s="80">
        <f t="shared" si="34"/>
        <v>0</v>
      </c>
      <c r="DK18" s="80">
        <f t="shared" si="34"/>
        <v>0</v>
      </c>
      <c r="DL18" s="80">
        <f t="shared" si="34"/>
        <v>0</v>
      </c>
      <c r="DM18" s="80">
        <f t="shared" si="34"/>
        <v>0</v>
      </c>
      <c r="DN18" s="80">
        <f t="shared" si="34"/>
        <v>0</v>
      </c>
      <c r="DO18" s="80">
        <f t="shared" si="34"/>
        <v>0</v>
      </c>
      <c r="DP18" s="80">
        <f t="shared" si="34"/>
        <v>0</v>
      </c>
      <c r="DQ18" s="80">
        <f t="shared" si="34"/>
        <v>0</v>
      </c>
      <c r="DR18" s="80">
        <f t="shared" si="34"/>
        <v>0</v>
      </c>
      <c r="DS18" s="80">
        <f t="shared" si="34"/>
        <v>0</v>
      </c>
      <c r="DT18" s="80">
        <f t="shared" si="34"/>
        <v>0</v>
      </c>
      <c r="DU18" s="80">
        <f t="shared" si="34"/>
        <v>0</v>
      </c>
      <c r="DV18" s="80">
        <f t="shared" si="34"/>
        <v>0</v>
      </c>
      <c r="DW18" s="80">
        <f t="shared" si="34"/>
        <v>0</v>
      </c>
      <c r="DX18" s="80">
        <f t="shared" si="34"/>
        <v>0</v>
      </c>
      <c r="DY18" s="80">
        <f t="shared" si="34"/>
        <v>0</v>
      </c>
      <c r="DZ18" s="80">
        <f t="shared" si="34"/>
        <v>0</v>
      </c>
      <c r="EA18" s="80">
        <f t="shared" si="34"/>
        <v>0</v>
      </c>
      <c r="EB18" s="80">
        <f t="shared" si="34"/>
        <v>0</v>
      </c>
      <c r="EC18" s="80">
        <f t="shared" si="34"/>
        <v>0</v>
      </c>
      <c r="ED18" s="80">
        <f t="shared" si="34"/>
        <v>0</v>
      </c>
      <c r="EE18" s="80">
        <f t="shared" si="34"/>
        <v>0</v>
      </c>
      <c r="EF18" s="80">
        <f t="shared" si="34"/>
        <v>0</v>
      </c>
      <c r="EG18" s="80">
        <f t="shared" si="34"/>
        <v>0</v>
      </c>
      <c r="EH18" s="80">
        <f t="shared" si="34"/>
        <v>0</v>
      </c>
      <c r="EI18" s="80">
        <f t="shared" si="34"/>
        <v>0</v>
      </c>
      <c r="EJ18" s="80">
        <f t="shared" si="34"/>
        <v>0</v>
      </c>
      <c r="EK18" s="80">
        <f t="shared" si="34"/>
        <v>0</v>
      </c>
      <c r="EL18" s="80">
        <f t="shared" si="34"/>
        <v>0</v>
      </c>
      <c r="EM18" s="80">
        <f t="shared" si="34"/>
        <v>0</v>
      </c>
      <c r="EN18" s="80">
        <f t="shared" si="34"/>
        <v>0</v>
      </c>
      <c r="EO18" s="80">
        <f t="shared" si="34"/>
        <v>0</v>
      </c>
      <c r="EP18" s="80">
        <f t="shared" si="34"/>
        <v>0</v>
      </c>
      <c r="EQ18" s="80">
        <f t="shared" si="34"/>
        <v>0</v>
      </c>
      <c r="ER18" s="80">
        <f t="shared" si="34"/>
        <v>0</v>
      </c>
      <c r="ES18" s="80">
        <f t="shared" si="34"/>
        <v>0</v>
      </c>
      <c r="ET18" s="80">
        <f t="shared" si="34"/>
        <v>0</v>
      </c>
      <c r="EU18" s="80">
        <f t="shared" si="34"/>
        <v>0</v>
      </c>
      <c r="EV18" s="80">
        <f t="shared" si="34"/>
        <v>0</v>
      </c>
      <c r="EW18" s="80">
        <f t="shared" si="34"/>
        <v>0</v>
      </c>
      <c r="EX18" s="80">
        <f t="shared" si="34"/>
        <v>0</v>
      </c>
      <c r="EY18" s="80">
        <f t="shared" si="34"/>
        <v>0</v>
      </c>
      <c r="EZ18" s="80">
        <f t="shared" si="34"/>
        <v>0</v>
      </c>
      <c r="FA18" s="80">
        <f t="shared" si="34"/>
        <v>0</v>
      </c>
      <c r="FB18" s="80">
        <f t="shared" si="34"/>
        <v>0</v>
      </c>
      <c r="FC18" s="80">
        <f t="shared" si="34"/>
        <v>0</v>
      </c>
      <c r="FD18" s="80">
        <f t="shared" si="34"/>
        <v>0</v>
      </c>
      <c r="FE18" s="80">
        <f t="shared" si="34"/>
        <v>0</v>
      </c>
      <c r="FF18" s="80">
        <f t="shared" si="34"/>
        <v>0</v>
      </c>
      <c r="FG18" s="80">
        <f t="shared" si="34"/>
        <v>0</v>
      </c>
      <c r="FH18" s="80">
        <f t="shared" si="34"/>
        <v>0</v>
      </c>
      <c r="FI18" s="80">
        <f t="shared" si="34"/>
        <v>0</v>
      </c>
      <c r="FJ18" s="80">
        <f t="shared" si="34"/>
        <v>0</v>
      </c>
      <c r="FK18" s="80">
        <f t="shared" si="34"/>
        <v>0</v>
      </c>
      <c r="FL18" s="80">
        <f t="shared" si="34"/>
        <v>0</v>
      </c>
      <c r="FM18" s="80">
        <f t="shared" si="34"/>
        <v>0</v>
      </c>
      <c r="FN18" s="80">
        <f t="shared" si="34"/>
        <v>0</v>
      </c>
      <c r="FO18" s="80">
        <f t="shared" si="34"/>
        <v>0</v>
      </c>
      <c r="FP18" s="80">
        <f t="shared" si="34"/>
        <v>0</v>
      </c>
      <c r="FQ18" s="80">
        <f t="shared" si="34"/>
        <v>0</v>
      </c>
      <c r="FR18" s="80">
        <f t="shared" si="28"/>
        <v>0</v>
      </c>
      <c r="FS18" s="80">
        <f t="shared" si="28"/>
        <v>0</v>
      </c>
      <c r="FT18" s="80">
        <f t="shared" si="28"/>
        <v>0</v>
      </c>
      <c r="FU18" s="80">
        <f t="shared" si="28"/>
        <v>0</v>
      </c>
      <c r="FV18" s="80">
        <f t="shared" si="28"/>
        <v>0</v>
      </c>
      <c r="FW18" s="80">
        <f t="shared" si="28"/>
        <v>0</v>
      </c>
      <c r="FX18" s="80">
        <f t="shared" si="28"/>
        <v>0</v>
      </c>
      <c r="FY18" s="80">
        <f t="shared" si="28"/>
        <v>0</v>
      </c>
      <c r="FZ18" s="80">
        <f t="shared" si="28"/>
        <v>0</v>
      </c>
    </row>
    <row r="19" spans="5:182" x14ac:dyDescent="0.25">
      <c r="E19">
        <f t="shared" si="21"/>
        <v>15</v>
      </c>
      <c r="F19">
        <f t="shared" si="14"/>
        <v>0</v>
      </c>
      <c r="G19">
        <f t="shared" si="22"/>
        <v>21</v>
      </c>
      <c r="H19" s="86">
        <f t="shared" si="15"/>
        <v>1</v>
      </c>
      <c r="I19" s="80">
        <f t="shared" si="16"/>
        <v>0</v>
      </c>
      <c r="J19" s="80">
        <f t="shared" si="24"/>
        <v>0</v>
      </c>
      <c r="K19">
        <f t="shared" si="17"/>
        <v>19</v>
      </c>
      <c r="L19">
        <f t="shared" si="18"/>
        <v>163</v>
      </c>
      <c r="M19">
        <f t="shared" si="19"/>
        <v>46204</v>
      </c>
      <c r="O19" s="80">
        <f t="shared" si="20"/>
        <v>0</v>
      </c>
      <c r="P19" s="80">
        <f t="shared" si="20"/>
        <v>0</v>
      </c>
      <c r="Q19" s="80">
        <f t="shared" si="20"/>
        <v>0</v>
      </c>
      <c r="R19" s="80">
        <f t="shared" si="20"/>
        <v>0</v>
      </c>
      <c r="S19" s="80">
        <f t="shared" si="20"/>
        <v>0</v>
      </c>
      <c r="T19" s="80">
        <f t="shared" si="20"/>
        <v>0</v>
      </c>
      <c r="U19" s="80">
        <f t="shared" si="20"/>
        <v>0</v>
      </c>
      <c r="V19" s="80">
        <f t="shared" si="20"/>
        <v>0</v>
      </c>
      <c r="W19" s="80">
        <f t="shared" si="20"/>
        <v>0</v>
      </c>
      <c r="X19" s="80">
        <f t="shared" si="20"/>
        <v>0</v>
      </c>
      <c r="Y19" s="80">
        <f t="shared" si="20"/>
        <v>0</v>
      </c>
      <c r="Z19" s="80">
        <f t="shared" si="20"/>
        <v>0</v>
      </c>
      <c r="AA19" s="80">
        <f t="shared" si="20"/>
        <v>0</v>
      </c>
      <c r="AB19" s="80">
        <f t="shared" si="20"/>
        <v>0</v>
      </c>
      <c r="AC19" s="80">
        <f t="shared" si="20"/>
        <v>0</v>
      </c>
      <c r="AD19" s="80">
        <f t="shared" si="20"/>
        <v>0</v>
      </c>
      <c r="AE19" s="80">
        <f t="shared" si="31"/>
        <v>0</v>
      </c>
      <c r="AF19" s="80">
        <f t="shared" si="31"/>
        <v>0</v>
      </c>
      <c r="AG19" s="80">
        <f t="shared" si="31"/>
        <v>0</v>
      </c>
      <c r="AH19" s="80">
        <f t="shared" si="31"/>
        <v>0</v>
      </c>
      <c r="AI19" s="80">
        <f t="shared" si="31"/>
        <v>0</v>
      </c>
      <c r="AJ19" s="80">
        <f t="shared" si="31"/>
        <v>0</v>
      </c>
      <c r="AK19" s="80">
        <f t="shared" si="31"/>
        <v>0</v>
      </c>
      <c r="AL19" s="80">
        <f t="shared" si="31"/>
        <v>0</v>
      </c>
      <c r="AM19" s="80">
        <f t="shared" si="31"/>
        <v>0</v>
      </c>
      <c r="AN19" s="80">
        <f t="shared" si="31"/>
        <v>0</v>
      </c>
      <c r="AO19" s="80">
        <f t="shared" si="31"/>
        <v>0</v>
      </c>
      <c r="AP19" s="80">
        <f t="shared" si="31"/>
        <v>0</v>
      </c>
      <c r="AQ19" s="80">
        <f t="shared" si="31"/>
        <v>0</v>
      </c>
      <c r="AR19" s="80">
        <f t="shared" si="31"/>
        <v>0</v>
      </c>
      <c r="AS19" s="80">
        <f t="shared" si="31"/>
        <v>0</v>
      </c>
      <c r="AT19" s="80">
        <f t="shared" si="31"/>
        <v>0</v>
      </c>
      <c r="AU19" s="80">
        <f t="shared" si="35"/>
        <v>0</v>
      </c>
      <c r="AV19" s="80">
        <f t="shared" si="35"/>
        <v>0</v>
      </c>
      <c r="AW19" s="80">
        <f t="shared" si="35"/>
        <v>0</v>
      </c>
      <c r="AX19" s="80">
        <f t="shared" si="35"/>
        <v>0</v>
      </c>
      <c r="AY19" s="80">
        <f t="shared" si="35"/>
        <v>0</v>
      </c>
      <c r="AZ19" s="80">
        <f t="shared" si="35"/>
        <v>0</v>
      </c>
      <c r="BA19" s="80">
        <f t="shared" si="35"/>
        <v>0</v>
      </c>
      <c r="BB19" s="80">
        <f t="shared" si="35"/>
        <v>0</v>
      </c>
      <c r="BC19" s="80">
        <f t="shared" si="35"/>
        <v>0</v>
      </c>
      <c r="BD19" s="80">
        <f t="shared" si="35"/>
        <v>0</v>
      </c>
      <c r="BE19" s="80">
        <f t="shared" si="35"/>
        <v>0</v>
      </c>
      <c r="BF19" s="80">
        <f t="shared" si="35"/>
        <v>0</v>
      </c>
      <c r="BG19" s="80">
        <f t="shared" si="35"/>
        <v>0</v>
      </c>
      <c r="BH19" s="80">
        <f t="shared" si="35"/>
        <v>0</v>
      </c>
      <c r="BI19" s="80">
        <f t="shared" si="35"/>
        <v>0</v>
      </c>
      <c r="BJ19" s="80">
        <f t="shared" si="35"/>
        <v>0</v>
      </c>
      <c r="BK19" s="80">
        <f t="shared" si="35"/>
        <v>0</v>
      </c>
      <c r="BL19" s="80">
        <f t="shared" si="35"/>
        <v>0</v>
      </c>
      <c r="BM19" s="80">
        <f t="shared" si="35"/>
        <v>0</v>
      </c>
      <c r="BN19" s="80">
        <f t="shared" si="35"/>
        <v>0</v>
      </c>
      <c r="BO19" s="80">
        <f t="shared" si="35"/>
        <v>0</v>
      </c>
      <c r="BP19" s="80">
        <f t="shared" si="35"/>
        <v>0</v>
      </c>
      <c r="BQ19" s="80">
        <f t="shared" si="35"/>
        <v>0</v>
      </c>
      <c r="BR19" s="80">
        <f t="shared" si="35"/>
        <v>0</v>
      </c>
      <c r="BS19" s="80">
        <f t="shared" si="35"/>
        <v>0</v>
      </c>
      <c r="BT19" s="80">
        <f t="shared" si="35"/>
        <v>0</v>
      </c>
      <c r="BU19" s="80">
        <f t="shared" si="35"/>
        <v>0</v>
      </c>
      <c r="BV19" s="80">
        <f t="shared" si="35"/>
        <v>0</v>
      </c>
      <c r="BW19" s="80">
        <f t="shared" si="35"/>
        <v>0</v>
      </c>
      <c r="BX19" s="80">
        <f t="shared" si="35"/>
        <v>0</v>
      </c>
      <c r="BY19" s="80">
        <f t="shared" si="35"/>
        <v>0</v>
      </c>
      <c r="BZ19" s="80">
        <f t="shared" si="35"/>
        <v>0</v>
      </c>
      <c r="CA19" s="80">
        <f t="shared" si="35"/>
        <v>0</v>
      </c>
      <c r="CB19" s="80">
        <f t="shared" si="35"/>
        <v>0</v>
      </c>
      <c r="CC19" s="80">
        <f t="shared" si="35"/>
        <v>0</v>
      </c>
      <c r="CD19" s="80">
        <f t="shared" si="35"/>
        <v>0</v>
      </c>
      <c r="CE19" s="80">
        <f t="shared" si="35"/>
        <v>0</v>
      </c>
      <c r="CF19" s="80">
        <f t="shared" si="35"/>
        <v>0</v>
      </c>
      <c r="CG19" s="80">
        <f t="shared" si="35"/>
        <v>0</v>
      </c>
      <c r="CH19" s="80">
        <f t="shared" si="35"/>
        <v>0</v>
      </c>
      <c r="CI19" s="80">
        <f t="shared" si="35"/>
        <v>0</v>
      </c>
      <c r="CJ19" s="80">
        <f t="shared" si="35"/>
        <v>0</v>
      </c>
      <c r="CK19" s="80">
        <f t="shared" si="35"/>
        <v>0</v>
      </c>
      <c r="CL19" s="80">
        <f t="shared" si="35"/>
        <v>0</v>
      </c>
      <c r="CM19" s="80">
        <f t="shared" si="35"/>
        <v>0</v>
      </c>
      <c r="CN19" s="80">
        <f t="shared" si="35"/>
        <v>0</v>
      </c>
      <c r="CO19" s="80">
        <f t="shared" si="35"/>
        <v>0</v>
      </c>
      <c r="CP19" s="80">
        <f t="shared" si="35"/>
        <v>0</v>
      </c>
      <c r="CQ19" s="80">
        <f t="shared" si="35"/>
        <v>0</v>
      </c>
      <c r="CR19" s="80">
        <f t="shared" si="35"/>
        <v>0</v>
      </c>
      <c r="CS19" s="80">
        <f t="shared" si="35"/>
        <v>0</v>
      </c>
      <c r="CT19" s="80">
        <f t="shared" si="35"/>
        <v>0</v>
      </c>
      <c r="CU19" s="80">
        <f t="shared" si="35"/>
        <v>0</v>
      </c>
      <c r="CV19" s="80">
        <f t="shared" si="35"/>
        <v>0</v>
      </c>
      <c r="CW19" s="80">
        <f t="shared" si="35"/>
        <v>0</v>
      </c>
      <c r="CX19" s="80">
        <f t="shared" si="35"/>
        <v>0</v>
      </c>
      <c r="CY19" s="80">
        <f t="shared" si="35"/>
        <v>0</v>
      </c>
      <c r="CZ19" s="80">
        <f t="shared" si="35"/>
        <v>0</v>
      </c>
      <c r="DA19" s="80">
        <f t="shared" si="35"/>
        <v>0</v>
      </c>
      <c r="DB19" s="80">
        <f t="shared" si="35"/>
        <v>0</v>
      </c>
      <c r="DC19" s="80">
        <f t="shared" si="35"/>
        <v>0</v>
      </c>
      <c r="DD19" s="80">
        <f t="shared" si="35"/>
        <v>0</v>
      </c>
      <c r="DE19" s="80">
        <f t="shared" si="25"/>
        <v>0</v>
      </c>
      <c r="DF19" s="80">
        <f t="shared" si="34"/>
        <v>0</v>
      </c>
      <c r="DG19" s="80">
        <f t="shared" si="34"/>
        <v>0</v>
      </c>
      <c r="DH19" s="80">
        <f t="shared" si="34"/>
        <v>0</v>
      </c>
      <c r="DI19" s="80">
        <f t="shared" si="34"/>
        <v>0</v>
      </c>
      <c r="DJ19" s="80">
        <f t="shared" si="34"/>
        <v>0</v>
      </c>
      <c r="DK19" s="80">
        <f t="shared" si="34"/>
        <v>0</v>
      </c>
      <c r="DL19" s="80">
        <f t="shared" si="34"/>
        <v>0</v>
      </c>
      <c r="DM19" s="80">
        <f t="shared" si="34"/>
        <v>0</v>
      </c>
      <c r="DN19" s="80">
        <f t="shared" si="34"/>
        <v>0</v>
      </c>
      <c r="DO19" s="80">
        <f t="shared" si="34"/>
        <v>0</v>
      </c>
      <c r="DP19" s="80">
        <f t="shared" si="34"/>
        <v>0</v>
      </c>
      <c r="DQ19" s="80">
        <f t="shared" si="34"/>
        <v>0</v>
      </c>
      <c r="DR19" s="80">
        <f t="shared" si="34"/>
        <v>0</v>
      </c>
      <c r="DS19" s="80">
        <f t="shared" si="34"/>
        <v>0</v>
      </c>
      <c r="DT19" s="80">
        <f t="shared" si="34"/>
        <v>0</v>
      </c>
      <c r="DU19" s="80">
        <f t="shared" si="34"/>
        <v>0</v>
      </c>
      <c r="DV19" s="80">
        <f t="shared" si="34"/>
        <v>0</v>
      </c>
      <c r="DW19" s="80">
        <f t="shared" si="34"/>
        <v>0</v>
      </c>
      <c r="DX19" s="80">
        <f t="shared" si="34"/>
        <v>0</v>
      </c>
      <c r="DY19" s="80">
        <f t="shared" si="34"/>
        <v>0</v>
      </c>
      <c r="DZ19" s="80">
        <f t="shared" si="34"/>
        <v>0</v>
      </c>
      <c r="EA19" s="80">
        <f t="shared" si="34"/>
        <v>0</v>
      </c>
      <c r="EB19" s="80">
        <f t="shared" si="34"/>
        <v>0</v>
      </c>
      <c r="EC19" s="80">
        <f t="shared" si="34"/>
        <v>0</v>
      </c>
      <c r="ED19" s="80">
        <f t="shared" si="34"/>
        <v>0</v>
      </c>
      <c r="EE19" s="80">
        <f t="shared" si="34"/>
        <v>0</v>
      </c>
      <c r="EF19" s="80">
        <f t="shared" si="34"/>
        <v>0</v>
      </c>
      <c r="EG19" s="80">
        <f t="shared" si="34"/>
        <v>0</v>
      </c>
      <c r="EH19" s="80">
        <f t="shared" si="34"/>
        <v>0</v>
      </c>
      <c r="EI19" s="80">
        <f t="shared" si="34"/>
        <v>0</v>
      </c>
      <c r="EJ19" s="80">
        <f t="shared" si="34"/>
        <v>0</v>
      </c>
      <c r="EK19" s="80">
        <f t="shared" si="34"/>
        <v>0</v>
      </c>
      <c r="EL19" s="80">
        <f t="shared" si="34"/>
        <v>0</v>
      </c>
      <c r="EM19" s="80">
        <f t="shared" si="34"/>
        <v>0</v>
      </c>
      <c r="EN19" s="80">
        <f t="shared" si="34"/>
        <v>0</v>
      </c>
      <c r="EO19" s="80">
        <f t="shared" si="34"/>
        <v>0</v>
      </c>
      <c r="EP19" s="80">
        <f t="shared" si="34"/>
        <v>0</v>
      </c>
      <c r="EQ19" s="80">
        <f t="shared" si="34"/>
        <v>0</v>
      </c>
      <c r="ER19" s="80">
        <f t="shared" si="34"/>
        <v>0</v>
      </c>
      <c r="ES19" s="80">
        <f t="shared" si="34"/>
        <v>0</v>
      </c>
      <c r="ET19" s="80">
        <f t="shared" si="34"/>
        <v>0</v>
      </c>
      <c r="EU19" s="80">
        <f t="shared" si="34"/>
        <v>0</v>
      </c>
      <c r="EV19" s="80">
        <f t="shared" si="34"/>
        <v>0</v>
      </c>
      <c r="EW19" s="80">
        <f t="shared" si="34"/>
        <v>0</v>
      </c>
      <c r="EX19" s="80">
        <f t="shared" si="34"/>
        <v>0</v>
      </c>
      <c r="EY19" s="80">
        <f t="shared" si="34"/>
        <v>0</v>
      </c>
      <c r="EZ19" s="80">
        <f t="shared" si="34"/>
        <v>0</v>
      </c>
      <c r="FA19" s="80">
        <f t="shared" si="34"/>
        <v>0</v>
      </c>
      <c r="FB19" s="80">
        <f t="shared" si="34"/>
        <v>0</v>
      </c>
      <c r="FC19" s="80">
        <f t="shared" si="34"/>
        <v>0</v>
      </c>
      <c r="FD19" s="80">
        <f t="shared" si="34"/>
        <v>0</v>
      </c>
      <c r="FE19" s="80">
        <f t="shared" si="34"/>
        <v>0</v>
      </c>
      <c r="FF19" s="80">
        <f t="shared" si="34"/>
        <v>0</v>
      </c>
      <c r="FG19" s="80">
        <f t="shared" si="34"/>
        <v>0</v>
      </c>
      <c r="FH19" s="80">
        <f t="shared" si="34"/>
        <v>0</v>
      </c>
      <c r="FI19" s="80">
        <f t="shared" si="34"/>
        <v>0</v>
      </c>
      <c r="FJ19" s="80">
        <f t="shared" si="34"/>
        <v>0</v>
      </c>
      <c r="FK19" s="80">
        <f t="shared" si="34"/>
        <v>0</v>
      </c>
      <c r="FL19" s="80">
        <f t="shared" si="34"/>
        <v>0</v>
      </c>
      <c r="FM19" s="80">
        <f t="shared" si="34"/>
        <v>0</v>
      </c>
      <c r="FN19" s="80">
        <f t="shared" si="34"/>
        <v>0</v>
      </c>
      <c r="FO19" s="80">
        <f t="shared" si="34"/>
        <v>0</v>
      </c>
      <c r="FP19" s="80">
        <f t="shared" si="34"/>
        <v>0</v>
      </c>
      <c r="FQ19" s="80">
        <f t="shared" si="34"/>
        <v>0</v>
      </c>
      <c r="FR19" s="80">
        <f t="shared" si="28"/>
        <v>0</v>
      </c>
      <c r="FS19" s="80">
        <f t="shared" si="28"/>
        <v>0</v>
      </c>
      <c r="FT19" s="80">
        <f t="shared" si="28"/>
        <v>0</v>
      </c>
      <c r="FU19" s="80">
        <f t="shared" si="28"/>
        <v>0</v>
      </c>
      <c r="FV19" s="80">
        <f t="shared" si="28"/>
        <v>0</v>
      </c>
      <c r="FW19" s="80">
        <f t="shared" si="28"/>
        <v>0</v>
      </c>
      <c r="FX19" s="80">
        <f t="shared" si="28"/>
        <v>0</v>
      </c>
      <c r="FY19" s="80">
        <f t="shared" si="28"/>
        <v>0</v>
      </c>
      <c r="FZ19" s="80">
        <f t="shared" si="28"/>
        <v>0</v>
      </c>
    </row>
    <row r="20" spans="5:182" x14ac:dyDescent="0.25">
      <c r="E20">
        <f t="shared" si="21"/>
        <v>16</v>
      </c>
      <c r="F20">
        <f t="shared" si="14"/>
        <v>0</v>
      </c>
      <c r="G20">
        <f t="shared" si="22"/>
        <v>21</v>
      </c>
      <c r="H20" s="86">
        <f t="shared" si="15"/>
        <v>1</v>
      </c>
      <c r="I20" s="80">
        <f t="shared" si="16"/>
        <v>0</v>
      </c>
      <c r="J20" s="80">
        <f t="shared" si="24"/>
        <v>0</v>
      </c>
      <c r="K20">
        <f t="shared" si="17"/>
        <v>20</v>
      </c>
      <c r="L20">
        <f t="shared" si="18"/>
        <v>164</v>
      </c>
      <c r="M20">
        <f t="shared" si="19"/>
        <v>46235</v>
      </c>
      <c r="O20" s="80">
        <f t="shared" si="20"/>
        <v>0</v>
      </c>
      <c r="P20" s="80">
        <f t="shared" si="20"/>
        <v>0</v>
      </c>
      <c r="Q20" s="80">
        <f t="shared" si="20"/>
        <v>0</v>
      </c>
      <c r="R20" s="80">
        <f t="shared" si="20"/>
        <v>0</v>
      </c>
      <c r="S20" s="80">
        <f t="shared" si="20"/>
        <v>0</v>
      </c>
      <c r="T20" s="80">
        <f t="shared" si="20"/>
        <v>0</v>
      </c>
      <c r="U20" s="80">
        <f t="shared" si="20"/>
        <v>0</v>
      </c>
      <c r="V20" s="80">
        <f t="shared" si="20"/>
        <v>0</v>
      </c>
      <c r="W20" s="80">
        <f t="shared" si="20"/>
        <v>0</v>
      </c>
      <c r="X20" s="80">
        <f t="shared" si="20"/>
        <v>0</v>
      </c>
      <c r="Y20" s="80">
        <f t="shared" si="20"/>
        <v>0</v>
      </c>
      <c r="Z20" s="80">
        <f t="shared" si="20"/>
        <v>0</v>
      </c>
      <c r="AA20" s="80">
        <f t="shared" si="20"/>
        <v>0</v>
      </c>
      <c r="AB20" s="80">
        <f t="shared" si="20"/>
        <v>0</v>
      </c>
      <c r="AC20" s="80">
        <f t="shared" si="20"/>
        <v>0</v>
      </c>
      <c r="AD20" s="80">
        <f t="shared" si="20"/>
        <v>0</v>
      </c>
      <c r="AE20" s="80">
        <f t="shared" si="31"/>
        <v>0</v>
      </c>
      <c r="AF20" s="80">
        <f t="shared" si="31"/>
        <v>0</v>
      </c>
      <c r="AG20" s="80">
        <f t="shared" si="31"/>
        <v>0</v>
      </c>
      <c r="AH20" s="80">
        <f t="shared" si="31"/>
        <v>0</v>
      </c>
      <c r="AI20" s="80">
        <f t="shared" si="31"/>
        <v>0</v>
      </c>
      <c r="AJ20" s="80">
        <f t="shared" si="31"/>
        <v>0</v>
      </c>
      <c r="AK20" s="80">
        <f t="shared" si="31"/>
        <v>0</v>
      </c>
      <c r="AL20" s="80">
        <f t="shared" si="31"/>
        <v>0</v>
      </c>
      <c r="AM20" s="80">
        <f t="shared" si="31"/>
        <v>0</v>
      </c>
      <c r="AN20" s="80">
        <f t="shared" si="31"/>
        <v>0</v>
      </c>
      <c r="AO20" s="80">
        <f t="shared" si="31"/>
        <v>0</v>
      </c>
      <c r="AP20" s="80">
        <f t="shared" si="31"/>
        <v>0</v>
      </c>
      <c r="AQ20" s="80">
        <f t="shared" si="31"/>
        <v>0</v>
      </c>
      <c r="AR20" s="80">
        <f t="shared" si="31"/>
        <v>0</v>
      </c>
      <c r="AS20" s="80">
        <f t="shared" si="31"/>
        <v>0</v>
      </c>
      <c r="AT20" s="80">
        <f t="shared" si="31"/>
        <v>0</v>
      </c>
      <c r="AU20" s="80">
        <f t="shared" si="35"/>
        <v>0</v>
      </c>
      <c r="AV20" s="80">
        <f t="shared" si="35"/>
        <v>0</v>
      </c>
      <c r="AW20" s="80">
        <f t="shared" si="35"/>
        <v>0</v>
      </c>
      <c r="AX20" s="80">
        <f t="shared" si="35"/>
        <v>0</v>
      </c>
      <c r="AY20" s="80">
        <f t="shared" si="35"/>
        <v>0</v>
      </c>
      <c r="AZ20" s="80">
        <f t="shared" si="35"/>
        <v>0</v>
      </c>
      <c r="BA20" s="80">
        <f t="shared" si="35"/>
        <v>0</v>
      </c>
      <c r="BB20" s="80">
        <f t="shared" si="35"/>
        <v>0</v>
      </c>
      <c r="BC20" s="80">
        <f t="shared" si="35"/>
        <v>0</v>
      </c>
      <c r="BD20" s="80">
        <f t="shared" si="35"/>
        <v>0</v>
      </c>
      <c r="BE20" s="80">
        <f t="shared" si="35"/>
        <v>0</v>
      </c>
      <c r="BF20" s="80">
        <f t="shared" si="35"/>
        <v>0</v>
      </c>
      <c r="BG20" s="80">
        <f t="shared" si="35"/>
        <v>0</v>
      </c>
      <c r="BH20" s="80">
        <f t="shared" si="35"/>
        <v>0</v>
      </c>
      <c r="BI20" s="80">
        <f t="shared" si="35"/>
        <v>0</v>
      </c>
      <c r="BJ20" s="80">
        <f t="shared" si="35"/>
        <v>0</v>
      </c>
      <c r="BK20" s="80">
        <f t="shared" si="35"/>
        <v>0</v>
      </c>
      <c r="BL20" s="80">
        <f t="shared" si="35"/>
        <v>0</v>
      </c>
      <c r="BM20" s="80">
        <f t="shared" si="35"/>
        <v>0</v>
      </c>
      <c r="BN20" s="80">
        <f t="shared" si="35"/>
        <v>0</v>
      </c>
      <c r="BO20" s="80">
        <f t="shared" si="35"/>
        <v>0</v>
      </c>
      <c r="BP20" s="80">
        <f t="shared" si="35"/>
        <v>0</v>
      </c>
      <c r="BQ20" s="80">
        <f t="shared" si="35"/>
        <v>0</v>
      </c>
      <c r="BR20" s="80">
        <f t="shared" si="35"/>
        <v>0</v>
      </c>
      <c r="BS20" s="80">
        <f t="shared" si="35"/>
        <v>0</v>
      </c>
      <c r="BT20" s="80">
        <f t="shared" si="35"/>
        <v>0</v>
      </c>
      <c r="BU20" s="80">
        <f t="shared" si="35"/>
        <v>0</v>
      </c>
      <c r="BV20" s="80">
        <f t="shared" si="35"/>
        <v>0</v>
      </c>
      <c r="BW20" s="80">
        <f t="shared" si="35"/>
        <v>0</v>
      </c>
      <c r="BX20" s="80">
        <f t="shared" si="35"/>
        <v>0</v>
      </c>
      <c r="BY20" s="80">
        <f t="shared" si="35"/>
        <v>0</v>
      </c>
      <c r="BZ20" s="80">
        <f t="shared" si="35"/>
        <v>0</v>
      </c>
      <c r="CA20" s="80">
        <f t="shared" si="35"/>
        <v>0</v>
      </c>
      <c r="CB20" s="80">
        <f t="shared" si="35"/>
        <v>0</v>
      </c>
      <c r="CC20" s="80">
        <f t="shared" si="35"/>
        <v>0</v>
      </c>
      <c r="CD20" s="80">
        <f t="shared" si="35"/>
        <v>0</v>
      </c>
      <c r="CE20" s="80">
        <f t="shared" si="35"/>
        <v>0</v>
      </c>
      <c r="CF20" s="80">
        <f t="shared" si="35"/>
        <v>0</v>
      </c>
      <c r="CG20" s="80">
        <f t="shared" si="35"/>
        <v>0</v>
      </c>
      <c r="CH20" s="80">
        <f t="shared" si="35"/>
        <v>0</v>
      </c>
      <c r="CI20" s="80">
        <f t="shared" si="35"/>
        <v>0</v>
      </c>
      <c r="CJ20" s="80">
        <f t="shared" si="35"/>
        <v>0</v>
      </c>
      <c r="CK20" s="80">
        <f t="shared" si="35"/>
        <v>0</v>
      </c>
      <c r="CL20" s="80">
        <f t="shared" si="35"/>
        <v>0</v>
      </c>
      <c r="CM20" s="80">
        <f t="shared" si="35"/>
        <v>0</v>
      </c>
      <c r="CN20" s="80">
        <f t="shared" si="35"/>
        <v>0</v>
      </c>
      <c r="CO20" s="80">
        <f t="shared" si="35"/>
        <v>0</v>
      </c>
      <c r="CP20" s="80">
        <f t="shared" si="35"/>
        <v>0</v>
      </c>
      <c r="CQ20" s="80">
        <f t="shared" si="35"/>
        <v>0</v>
      </c>
      <c r="CR20" s="80">
        <f t="shared" si="35"/>
        <v>0</v>
      </c>
      <c r="CS20" s="80">
        <f t="shared" si="35"/>
        <v>0</v>
      </c>
      <c r="CT20" s="80">
        <f t="shared" si="35"/>
        <v>0</v>
      </c>
      <c r="CU20" s="80">
        <f t="shared" si="35"/>
        <v>0</v>
      </c>
      <c r="CV20" s="80">
        <f t="shared" si="35"/>
        <v>0</v>
      </c>
      <c r="CW20" s="80">
        <f t="shared" si="35"/>
        <v>0</v>
      </c>
      <c r="CX20" s="80">
        <f t="shared" si="35"/>
        <v>0</v>
      </c>
      <c r="CY20" s="80">
        <f t="shared" si="35"/>
        <v>0</v>
      </c>
      <c r="CZ20" s="80">
        <f t="shared" si="35"/>
        <v>0</v>
      </c>
      <c r="DA20" s="80">
        <f t="shared" si="35"/>
        <v>0</v>
      </c>
      <c r="DB20" s="80">
        <f t="shared" si="35"/>
        <v>0</v>
      </c>
      <c r="DC20" s="80">
        <f t="shared" si="35"/>
        <v>0</v>
      </c>
      <c r="DD20" s="80">
        <f t="shared" si="35"/>
        <v>0</v>
      </c>
      <c r="DE20" s="80">
        <f t="shared" si="25"/>
        <v>0</v>
      </c>
      <c r="DF20" s="80">
        <f t="shared" si="34"/>
        <v>0</v>
      </c>
      <c r="DG20" s="80">
        <f t="shared" si="34"/>
        <v>0</v>
      </c>
      <c r="DH20" s="80">
        <f t="shared" si="34"/>
        <v>0</v>
      </c>
      <c r="DI20" s="80">
        <f t="shared" si="34"/>
        <v>0</v>
      </c>
      <c r="DJ20" s="80">
        <f t="shared" si="34"/>
        <v>0</v>
      </c>
      <c r="DK20" s="80">
        <f t="shared" si="34"/>
        <v>0</v>
      </c>
      <c r="DL20" s="80">
        <f t="shared" si="34"/>
        <v>0</v>
      </c>
      <c r="DM20" s="80">
        <f t="shared" si="34"/>
        <v>0</v>
      </c>
      <c r="DN20" s="80">
        <f t="shared" si="34"/>
        <v>0</v>
      </c>
      <c r="DO20" s="80">
        <f t="shared" si="34"/>
        <v>0</v>
      </c>
      <c r="DP20" s="80">
        <f t="shared" si="34"/>
        <v>0</v>
      </c>
      <c r="DQ20" s="80">
        <f t="shared" si="34"/>
        <v>0</v>
      </c>
      <c r="DR20" s="80">
        <f t="shared" si="34"/>
        <v>0</v>
      </c>
      <c r="DS20" s="80">
        <f t="shared" si="34"/>
        <v>0</v>
      </c>
      <c r="DT20" s="80">
        <f t="shared" si="34"/>
        <v>0</v>
      </c>
      <c r="DU20" s="80">
        <f t="shared" si="34"/>
        <v>0</v>
      </c>
      <c r="DV20" s="80">
        <f t="shared" si="34"/>
        <v>0</v>
      </c>
      <c r="DW20" s="80">
        <f t="shared" si="34"/>
        <v>0</v>
      </c>
      <c r="DX20" s="80">
        <f t="shared" si="34"/>
        <v>0</v>
      </c>
      <c r="DY20" s="80">
        <f t="shared" si="34"/>
        <v>0</v>
      </c>
      <c r="DZ20" s="80">
        <f t="shared" si="34"/>
        <v>0</v>
      </c>
      <c r="EA20" s="80">
        <f t="shared" si="34"/>
        <v>0</v>
      </c>
      <c r="EB20" s="80">
        <f t="shared" si="34"/>
        <v>0</v>
      </c>
      <c r="EC20" s="80">
        <f t="shared" si="34"/>
        <v>0</v>
      </c>
      <c r="ED20" s="80">
        <f t="shared" si="34"/>
        <v>0</v>
      </c>
      <c r="EE20" s="80">
        <f t="shared" si="34"/>
        <v>0</v>
      </c>
      <c r="EF20" s="80">
        <f t="shared" si="34"/>
        <v>0</v>
      </c>
      <c r="EG20" s="80">
        <f t="shared" si="34"/>
        <v>0</v>
      </c>
      <c r="EH20" s="80">
        <f t="shared" si="34"/>
        <v>0</v>
      </c>
      <c r="EI20" s="80">
        <f t="shared" si="34"/>
        <v>0</v>
      </c>
      <c r="EJ20" s="80">
        <f t="shared" si="34"/>
        <v>0</v>
      </c>
      <c r="EK20" s="80">
        <f t="shared" si="34"/>
        <v>0</v>
      </c>
      <c r="EL20" s="80">
        <f t="shared" si="34"/>
        <v>0</v>
      </c>
      <c r="EM20" s="80">
        <f t="shared" si="34"/>
        <v>0</v>
      </c>
      <c r="EN20" s="80">
        <f t="shared" si="34"/>
        <v>0</v>
      </c>
      <c r="EO20" s="80">
        <f t="shared" si="34"/>
        <v>0</v>
      </c>
      <c r="EP20" s="80">
        <f t="shared" si="34"/>
        <v>0</v>
      </c>
      <c r="EQ20" s="80">
        <f t="shared" si="34"/>
        <v>0</v>
      </c>
      <c r="ER20" s="80">
        <f t="shared" si="34"/>
        <v>0</v>
      </c>
      <c r="ES20" s="80">
        <f t="shared" si="34"/>
        <v>0</v>
      </c>
      <c r="ET20" s="80">
        <f t="shared" si="34"/>
        <v>0</v>
      </c>
      <c r="EU20" s="80">
        <f t="shared" si="34"/>
        <v>0</v>
      </c>
      <c r="EV20" s="80">
        <f t="shared" si="34"/>
        <v>0</v>
      </c>
      <c r="EW20" s="80">
        <f t="shared" si="34"/>
        <v>0</v>
      </c>
      <c r="EX20" s="80">
        <f t="shared" si="34"/>
        <v>0</v>
      </c>
      <c r="EY20" s="80">
        <f t="shared" si="34"/>
        <v>0</v>
      </c>
      <c r="EZ20" s="80">
        <f t="shared" si="34"/>
        <v>0</v>
      </c>
      <c r="FA20" s="80">
        <f t="shared" si="34"/>
        <v>0</v>
      </c>
      <c r="FB20" s="80">
        <f t="shared" si="34"/>
        <v>0</v>
      </c>
      <c r="FC20" s="80">
        <f t="shared" si="34"/>
        <v>0</v>
      </c>
      <c r="FD20" s="80">
        <f t="shared" si="34"/>
        <v>0</v>
      </c>
      <c r="FE20" s="80">
        <f t="shared" si="34"/>
        <v>0</v>
      </c>
      <c r="FF20" s="80">
        <f t="shared" si="34"/>
        <v>0</v>
      </c>
      <c r="FG20" s="80">
        <f t="shared" si="34"/>
        <v>0</v>
      </c>
      <c r="FH20" s="80">
        <f t="shared" si="34"/>
        <v>0</v>
      </c>
      <c r="FI20" s="80">
        <f t="shared" si="34"/>
        <v>0</v>
      </c>
      <c r="FJ20" s="80">
        <f t="shared" si="34"/>
        <v>0</v>
      </c>
      <c r="FK20" s="80">
        <f t="shared" si="34"/>
        <v>0</v>
      </c>
      <c r="FL20" s="80">
        <f t="shared" si="34"/>
        <v>0</v>
      </c>
      <c r="FM20" s="80">
        <f t="shared" si="34"/>
        <v>0</v>
      </c>
      <c r="FN20" s="80">
        <f t="shared" si="34"/>
        <v>0</v>
      </c>
      <c r="FO20" s="80">
        <f t="shared" si="34"/>
        <v>0</v>
      </c>
      <c r="FP20" s="80">
        <f t="shared" si="34"/>
        <v>0</v>
      </c>
      <c r="FQ20" s="80">
        <f t="shared" ref="FQ20" si="36">IF(FQ$4&lt;$E20,0,IF(FQ$4&lt;$K20,$I20/$C$10,IF(FQ$4&lt;$L20,$J20,0)))</f>
        <v>0</v>
      </c>
      <c r="FR20" s="80">
        <f t="shared" si="28"/>
        <v>0</v>
      </c>
      <c r="FS20" s="80">
        <f t="shared" si="28"/>
        <v>0</v>
      </c>
      <c r="FT20" s="80">
        <f t="shared" si="28"/>
        <v>0</v>
      </c>
      <c r="FU20" s="80">
        <f t="shared" si="28"/>
        <v>0</v>
      </c>
      <c r="FV20" s="80">
        <f t="shared" si="28"/>
        <v>0</v>
      </c>
      <c r="FW20" s="80">
        <f t="shared" si="28"/>
        <v>0</v>
      </c>
      <c r="FX20" s="80">
        <f t="shared" si="28"/>
        <v>0</v>
      </c>
      <c r="FY20" s="80">
        <f t="shared" si="28"/>
        <v>0</v>
      </c>
      <c r="FZ20" s="80">
        <f t="shared" si="28"/>
        <v>0</v>
      </c>
    </row>
    <row r="21" spans="5:182" x14ac:dyDescent="0.25">
      <c r="E21">
        <f t="shared" si="21"/>
        <v>17</v>
      </c>
      <c r="F21">
        <f t="shared" si="14"/>
        <v>0</v>
      </c>
      <c r="G21">
        <f t="shared" si="22"/>
        <v>21</v>
      </c>
      <c r="H21" s="86">
        <f t="shared" si="15"/>
        <v>1</v>
      </c>
      <c r="I21" s="80">
        <f t="shared" si="16"/>
        <v>0</v>
      </c>
      <c r="J21" s="80">
        <f t="shared" si="24"/>
        <v>0</v>
      </c>
      <c r="K21">
        <f t="shared" si="17"/>
        <v>21</v>
      </c>
      <c r="L21">
        <f t="shared" si="18"/>
        <v>165</v>
      </c>
      <c r="M21">
        <f t="shared" si="19"/>
        <v>46266</v>
      </c>
      <c r="O21" s="80">
        <f t="shared" si="20"/>
        <v>0</v>
      </c>
      <c r="P21" s="80">
        <f t="shared" si="20"/>
        <v>0</v>
      </c>
      <c r="Q21" s="80">
        <f t="shared" si="20"/>
        <v>0</v>
      </c>
      <c r="R21" s="80">
        <f t="shared" si="20"/>
        <v>0</v>
      </c>
      <c r="S21" s="80">
        <f t="shared" si="20"/>
        <v>0</v>
      </c>
      <c r="T21" s="80">
        <f t="shared" si="20"/>
        <v>0</v>
      </c>
      <c r="U21" s="80">
        <f t="shared" si="20"/>
        <v>0</v>
      </c>
      <c r="V21" s="80">
        <f t="shared" si="20"/>
        <v>0</v>
      </c>
      <c r="W21" s="80">
        <f t="shared" si="20"/>
        <v>0</v>
      </c>
      <c r="X21" s="80">
        <f t="shared" si="20"/>
        <v>0</v>
      </c>
      <c r="Y21" s="80">
        <f t="shared" si="20"/>
        <v>0</v>
      </c>
      <c r="Z21" s="80">
        <f t="shared" si="20"/>
        <v>0</v>
      </c>
      <c r="AA21" s="80">
        <f t="shared" si="20"/>
        <v>0</v>
      </c>
      <c r="AB21" s="80">
        <f t="shared" si="20"/>
        <v>0</v>
      </c>
      <c r="AC21" s="80">
        <f t="shared" si="20"/>
        <v>0</v>
      </c>
      <c r="AD21" s="80">
        <f t="shared" si="20"/>
        <v>0</v>
      </c>
      <c r="AE21" s="80">
        <f t="shared" si="31"/>
        <v>0</v>
      </c>
      <c r="AF21" s="80">
        <f t="shared" si="31"/>
        <v>0</v>
      </c>
      <c r="AG21" s="80">
        <f t="shared" si="31"/>
        <v>0</v>
      </c>
      <c r="AH21" s="80">
        <f t="shared" si="31"/>
        <v>0</v>
      </c>
      <c r="AI21" s="80">
        <f t="shared" si="31"/>
        <v>0</v>
      </c>
      <c r="AJ21" s="80">
        <f t="shared" si="31"/>
        <v>0</v>
      </c>
      <c r="AK21" s="80">
        <f t="shared" si="31"/>
        <v>0</v>
      </c>
      <c r="AL21" s="80">
        <f t="shared" si="31"/>
        <v>0</v>
      </c>
      <c r="AM21" s="80">
        <f t="shared" si="31"/>
        <v>0</v>
      </c>
      <c r="AN21" s="80">
        <f t="shared" si="31"/>
        <v>0</v>
      </c>
      <c r="AO21" s="80">
        <f t="shared" si="31"/>
        <v>0</v>
      </c>
      <c r="AP21" s="80">
        <f t="shared" si="31"/>
        <v>0</v>
      </c>
      <c r="AQ21" s="80">
        <f t="shared" si="31"/>
        <v>0</v>
      </c>
      <c r="AR21" s="80">
        <f t="shared" si="31"/>
        <v>0</v>
      </c>
      <c r="AS21" s="80">
        <f t="shared" si="31"/>
        <v>0</v>
      </c>
      <c r="AT21" s="80">
        <f t="shared" si="31"/>
        <v>0</v>
      </c>
      <c r="AU21" s="80">
        <f t="shared" si="35"/>
        <v>0</v>
      </c>
      <c r="AV21" s="80">
        <f t="shared" si="35"/>
        <v>0</v>
      </c>
      <c r="AW21" s="80">
        <f t="shared" si="35"/>
        <v>0</v>
      </c>
      <c r="AX21" s="80">
        <f t="shared" si="35"/>
        <v>0</v>
      </c>
      <c r="AY21" s="80">
        <f t="shared" si="35"/>
        <v>0</v>
      </c>
      <c r="AZ21" s="80">
        <f t="shared" si="35"/>
        <v>0</v>
      </c>
      <c r="BA21" s="80">
        <f t="shared" si="35"/>
        <v>0</v>
      </c>
      <c r="BB21" s="80">
        <f t="shared" si="35"/>
        <v>0</v>
      </c>
      <c r="BC21" s="80">
        <f t="shared" si="35"/>
        <v>0</v>
      </c>
      <c r="BD21" s="80">
        <f t="shared" si="35"/>
        <v>0</v>
      </c>
      <c r="BE21" s="80">
        <f t="shared" si="35"/>
        <v>0</v>
      </c>
      <c r="BF21" s="80">
        <f t="shared" si="35"/>
        <v>0</v>
      </c>
      <c r="BG21" s="80">
        <f t="shared" si="35"/>
        <v>0</v>
      </c>
      <c r="BH21" s="80">
        <f t="shared" si="35"/>
        <v>0</v>
      </c>
      <c r="BI21" s="80">
        <f t="shared" si="35"/>
        <v>0</v>
      </c>
      <c r="BJ21" s="80">
        <f t="shared" si="35"/>
        <v>0</v>
      </c>
      <c r="BK21" s="80">
        <f t="shared" si="35"/>
        <v>0</v>
      </c>
      <c r="BL21" s="80">
        <f t="shared" si="35"/>
        <v>0</v>
      </c>
      <c r="BM21" s="80">
        <f t="shared" si="35"/>
        <v>0</v>
      </c>
      <c r="BN21" s="80">
        <f t="shared" si="35"/>
        <v>0</v>
      </c>
      <c r="BO21" s="80">
        <f t="shared" si="35"/>
        <v>0</v>
      </c>
      <c r="BP21" s="80">
        <f t="shared" si="35"/>
        <v>0</v>
      </c>
      <c r="BQ21" s="80">
        <f t="shared" si="35"/>
        <v>0</v>
      </c>
      <c r="BR21" s="80">
        <f t="shared" si="35"/>
        <v>0</v>
      </c>
      <c r="BS21" s="80">
        <f t="shared" si="35"/>
        <v>0</v>
      </c>
      <c r="BT21" s="80">
        <f t="shared" si="35"/>
        <v>0</v>
      </c>
      <c r="BU21" s="80">
        <f t="shared" si="35"/>
        <v>0</v>
      </c>
      <c r="BV21" s="80">
        <f t="shared" si="35"/>
        <v>0</v>
      </c>
      <c r="BW21" s="80">
        <f t="shared" si="35"/>
        <v>0</v>
      </c>
      <c r="BX21" s="80">
        <f t="shared" si="35"/>
        <v>0</v>
      </c>
      <c r="BY21" s="80">
        <f t="shared" si="35"/>
        <v>0</v>
      </c>
      <c r="BZ21" s="80">
        <f t="shared" si="35"/>
        <v>0</v>
      </c>
      <c r="CA21" s="80">
        <f t="shared" si="35"/>
        <v>0</v>
      </c>
      <c r="CB21" s="80">
        <f t="shared" si="35"/>
        <v>0</v>
      </c>
      <c r="CC21" s="80">
        <f t="shared" si="35"/>
        <v>0</v>
      </c>
      <c r="CD21" s="80">
        <f t="shared" si="35"/>
        <v>0</v>
      </c>
      <c r="CE21" s="80">
        <f t="shared" si="35"/>
        <v>0</v>
      </c>
      <c r="CF21" s="80">
        <f t="shared" si="35"/>
        <v>0</v>
      </c>
      <c r="CG21" s="80">
        <f t="shared" si="35"/>
        <v>0</v>
      </c>
      <c r="CH21" s="80">
        <f t="shared" si="35"/>
        <v>0</v>
      </c>
      <c r="CI21" s="80">
        <f t="shared" si="35"/>
        <v>0</v>
      </c>
      <c r="CJ21" s="80">
        <f t="shared" si="35"/>
        <v>0</v>
      </c>
      <c r="CK21" s="80">
        <f t="shared" si="35"/>
        <v>0</v>
      </c>
      <c r="CL21" s="80">
        <f t="shared" si="35"/>
        <v>0</v>
      </c>
      <c r="CM21" s="80">
        <f t="shared" si="35"/>
        <v>0</v>
      </c>
      <c r="CN21" s="80">
        <f t="shared" si="35"/>
        <v>0</v>
      </c>
      <c r="CO21" s="80">
        <f t="shared" si="35"/>
        <v>0</v>
      </c>
      <c r="CP21" s="80">
        <f t="shared" si="35"/>
        <v>0</v>
      </c>
      <c r="CQ21" s="80">
        <f t="shared" si="35"/>
        <v>0</v>
      </c>
      <c r="CR21" s="80">
        <f t="shared" si="35"/>
        <v>0</v>
      </c>
      <c r="CS21" s="80">
        <f t="shared" si="35"/>
        <v>0</v>
      </c>
      <c r="CT21" s="80">
        <f t="shared" si="35"/>
        <v>0</v>
      </c>
      <c r="CU21" s="80">
        <f t="shared" si="35"/>
        <v>0</v>
      </c>
      <c r="CV21" s="80">
        <f t="shared" si="35"/>
        <v>0</v>
      </c>
      <c r="CW21" s="80">
        <f t="shared" si="35"/>
        <v>0</v>
      </c>
      <c r="CX21" s="80">
        <f t="shared" si="35"/>
        <v>0</v>
      </c>
      <c r="CY21" s="80">
        <f t="shared" si="35"/>
        <v>0</v>
      </c>
      <c r="CZ21" s="80">
        <f t="shared" si="35"/>
        <v>0</v>
      </c>
      <c r="DA21" s="80">
        <f t="shared" si="35"/>
        <v>0</v>
      </c>
      <c r="DB21" s="80">
        <f t="shared" si="35"/>
        <v>0</v>
      </c>
      <c r="DC21" s="80">
        <f t="shared" si="35"/>
        <v>0</v>
      </c>
      <c r="DD21" s="80">
        <f t="shared" si="35"/>
        <v>0</v>
      </c>
      <c r="DE21" s="80">
        <f t="shared" si="25"/>
        <v>0</v>
      </c>
      <c r="DF21" s="80">
        <f t="shared" ref="DF21:FQ24" si="37">IF(DF$4&lt;$E21,0,IF(DF$4&lt;$K21,$I21/$C$10,IF(DF$4&lt;$L21,$J21,0)))</f>
        <v>0</v>
      </c>
      <c r="DG21" s="80">
        <f t="shared" si="37"/>
        <v>0</v>
      </c>
      <c r="DH21" s="80">
        <f t="shared" si="37"/>
        <v>0</v>
      </c>
      <c r="DI21" s="80">
        <f t="shared" si="37"/>
        <v>0</v>
      </c>
      <c r="DJ21" s="80">
        <f t="shared" si="37"/>
        <v>0</v>
      </c>
      <c r="DK21" s="80">
        <f t="shared" si="37"/>
        <v>0</v>
      </c>
      <c r="DL21" s="80">
        <f t="shared" si="37"/>
        <v>0</v>
      </c>
      <c r="DM21" s="80">
        <f t="shared" si="37"/>
        <v>0</v>
      </c>
      <c r="DN21" s="80">
        <f t="shared" si="37"/>
        <v>0</v>
      </c>
      <c r="DO21" s="80">
        <f t="shared" si="37"/>
        <v>0</v>
      </c>
      <c r="DP21" s="80">
        <f t="shared" si="37"/>
        <v>0</v>
      </c>
      <c r="DQ21" s="80">
        <f t="shared" si="37"/>
        <v>0</v>
      </c>
      <c r="DR21" s="80">
        <f t="shared" si="37"/>
        <v>0</v>
      </c>
      <c r="DS21" s="80">
        <f t="shared" si="37"/>
        <v>0</v>
      </c>
      <c r="DT21" s="80">
        <f t="shared" si="37"/>
        <v>0</v>
      </c>
      <c r="DU21" s="80">
        <f t="shared" si="37"/>
        <v>0</v>
      </c>
      <c r="DV21" s="80">
        <f t="shared" si="37"/>
        <v>0</v>
      </c>
      <c r="DW21" s="80">
        <f t="shared" si="37"/>
        <v>0</v>
      </c>
      <c r="DX21" s="80">
        <f t="shared" si="37"/>
        <v>0</v>
      </c>
      <c r="DY21" s="80">
        <f t="shared" si="37"/>
        <v>0</v>
      </c>
      <c r="DZ21" s="80">
        <f t="shared" si="37"/>
        <v>0</v>
      </c>
      <c r="EA21" s="80">
        <f t="shared" si="37"/>
        <v>0</v>
      </c>
      <c r="EB21" s="80">
        <f t="shared" si="37"/>
        <v>0</v>
      </c>
      <c r="EC21" s="80">
        <f t="shared" si="37"/>
        <v>0</v>
      </c>
      <c r="ED21" s="80">
        <f t="shared" si="37"/>
        <v>0</v>
      </c>
      <c r="EE21" s="80">
        <f t="shared" si="37"/>
        <v>0</v>
      </c>
      <c r="EF21" s="80">
        <f t="shared" si="37"/>
        <v>0</v>
      </c>
      <c r="EG21" s="80">
        <f t="shared" si="37"/>
        <v>0</v>
      </c>
      <c r="EH21" s="80">
        <f t="shared" si="37"/>
        <v>0</v>
      </c>
      <c r="EI21" s="80">
        <f t="shared" si="37"/>
        <v>0</v>
      </c>
      <c r="EJ21" s="80">
        <f t="shared" si="37"/>
        <v>0</v>
      </c>
      <c r="EK21" s="80">
        <f t="shared" si="37"/>
        <v>0</v>
      </c>
      <c r="EL21" s="80">
        <f t="shared" si="37"/>
        <v>0</v>
      </c>
      <c r="EM21" s="80">
        <f t="shared" si="37"/>
        <v>0</v>
      </c>
      <c r="EN21" s="80">
        <f t="shared" si="37"/>
        <v>0</v>
      </c>
      <c r="EO21" s="80">
        <f t="shared" si="37"/>
        <v>0</v>
      </c>
      <c r="EP21" s="80">
        <f t="shared" si="37"/>
        <v>0</v>
      </c>
      <c r="EQ21" s="80">
        <f t="shared" si="37"/>
        <v>0</v>
      </c>
      <c r="ER21" s="80">
        <f t="shared" si="37"/>
        <v>0</v>
      </c>
      <c r="ES21" s="80">
        <f t="shared" si="37"/>
        <v>0</v>
      </c>
      <c r="ET21" s="80">
        <f t="shared" si="37"/>
        <v>0</v>
      </c>
      <c r="EU21" s="80">
        <f t="shared" si="37"/>
        <v>0</v>
      </c>
      <c r="EV21" s="80">
        <f t="shared" si="37"/>
        <v>0</v>
      </c>
      <c r="EW21" s="80">
        <f t="shared" si="37"/>
        <v>0</v>
      </c>
      <c r="EX21" s="80">
        <f t="shared" si="37"/>
        <v>0</v>
      </c>
      <c r="EY21" s="80">
        <f t="shared" si="37"/>
        <v>0</v>
      </c>
      <c r="EZ21" s="80">
        <f t="shared" si="37"/>
        <v>0</v>
      </c>
      <c r="FA21" s="80">
        <f t="shared" si="37"/>
        <v>0</v>
      </c>
      <c r="FB21" s="80">
        <f t="shared" si="37"/>
        <v>0</v>
      </c>
      <c r="FC21" s="80">
        <f t="shared" si="37"/>
        <v>0</v>
      </c>
      <c r="FD21" s="80">
        <f t="shared" si="37"/>
        <v>0</v>
      </c>
      <c r="FE21" s="80">
        <f t="shared" si="37"/>
        <v>0</v>
      </c>
      <c r="FF21" s="80">
        <f t="shared" si="37"/>
        <v>0</v>
      </c>
      <c r="FG21" s="80">
        <f t="shared" si="37"/>
        <v>0</v>
      </c>
      <c r="FH21" s="80">
        <f t="shared" si="37"/>
        <v>0</v>
      </c>
      <c r="FI21" s="80">
        <f t="shared" si="37"/>
        <v>0</v>
      </c>
      <c r="FJ21" s="80">
        <f t="shared" si="37"/>
        <v>0</v>
      </c>
      <c r="FK21" s="80">
        <f t="shared" si="37"/>
        <v>0</v>
      </c>
      <c r="FL21" s="80">
        <f t="shared" si="37"/>
        <v>0</v>
      </c>
      <c r="FM21" s="80">
        <f t="shared" si="37"/>
        <v>0</v>
      </c>
      <c r="FN21" s="80">
        <f t="shared" si="37"/>
        <v>0</v>
      </c>
      <c r="FO21" s="80">
        <f t="shared" si="37"/>
        <v>0</v>
      </c>
      <c r="FP21" s="80">
        <f t="shared" si="37"/>
        <v>0</v>
      </c>
      <c r="FQ21" s="80">
        <f t="shared" si="37"/>
        <v>0</v>
      </c>
      <c r="FR21" s="80">
        <f t="shared" si="28"/>
        <v>0</v>
      </c>
      <c r="FS21" s="80">
        <f t="shared" si="28"/>
        <v>0</v>
      </c>
      <c r="FT21" s="80">
        <f t="shared" si="28"/>
        <v>0</v>
      </c>
      <c r="FU21" s="80">
        <f t="shared" si="28"/>
        <v>0</v>
      </c>
      <c r="FV21" s="80">
        <f t="shared" si="28"/>
        <v>0</v>
      </c>
      <c r="FW21" s="80">
        <f t="shared" si="28"/>
        <v>0</v>
      </c>
      <c r="FX21" s="80">
        <f t="shared" si="28"/>
        <v>0</v>
      </c>
      <c r="FY21" s="80">
        <f t="shared" si="28"/>
        <v>0</v>
      </c>
      <c r="FZ21" s="80">
        <f t="shared" si="28"/>
        <v>0</v>
      </c>
    </row>
    <row r="22" spans="5:182" x14ac:dyDescent="0.25">
      <c r="E22">
        <f t="shared" si="21"/>
        <v>18</v>
      </c>
      <c r="F22">
        <f t="shared" si="14"/>
        <v>0</v>
      </c>
      <c r="G22">
        <f t="shared" si="22"/>
        <v>21</v>
      </c>
      <c r="H22" s="86">
        <f t="shared" si="15"/>
        <v>1</v>
      </c>
      <c r="I22" s="80">
        <f t="shared" si="16"/>
        <v>0</v>
      </c>
      <c r="J22" s="80">
        <f t="shared" si="24"/>
        <v>0</v>
      </c>
      <c r="K22">
        <f t="shared" si="17"/>
        <v>22</v>
      </c>
      <c r="L22">
        <f t="shared" si="18"/>
        <v>166</v>
      </c>
      <c r="M22">
        <f t="shared" si="19"/>
        <v>46296</v>
      </c>
      <c r="O22" s="80">
        <f t="shared" ref="O22:AD24" si="38">IF(O$4&lt;$E22,0,IF(O$4&lt;$K22,$I22/$C$10,IF(O$4&lt;$L22,$J22,0)))</f>
        <v>0</v>
      </c>
      <c r="P22" s="80">
        <f t="shared" si="38"/>
        <v>0</v>
      </c>
      <c r="Q22" s="80">
        <f t="shared" si="38"/>
        <v>0</v>
      </c>
      <c r="R22" s="80">
        <f t="shared" si="38"/>
        <v>0</v>
      </c>
      <c r="S22" s="80">
        <f t="shared" si="38"/>
        <v>0</v>
      </c>
      <c r="T22" s="80">
        <f t="shared" si="38"/>
        <v>0</v>
      </c>
      <c r="U22" s="80">
        <f t="shared" si="38"/>
        <v>0</v>
      </c>
      <c r="V22" s="80">
        <f t="shared" si="38"/>
        <v>0</v>
      </c>
      <c r="W22" s="80">
        <f t="shared" si="38"/>
        <v>0</v>
      </c>
      <c r="X22" s="80">
        <f t="shared" si="38"/>
        <v>0</v>
      </c>
      <c r="Y22" s="80">
        <f t="shared" si="38"/>
        <v>0</v>
      </c>
      <c r="Z22" s="80">
        <f t="shared" si="38"/>
        <v>0</v>
      </c>
      <c r="AA22" s="80">
        <f t="shared" si="38"/>
        <v>0</v>
      </c>
      <c r="AB22" s="80">
        <f t="shared" si="38"/>
        <v>0</v>
      </c>
      <c r="AC22" s="80">
        <f t="shared" si="38"/>
        <v>0</v>
      </c>
      <c r="AD22" s="80">
        <f t="shared" si="38"/>
        <v>0</v>
      </c>
      <c r="AE22" s="80">
        <f t="shared" si="31"/>
        <v>0</v>
      </c>
      <c r="AF22" s="80">
        <f t="shared" si="31"/>
        <v>0</v>
      </c>
      <c r="AG22" s="80">
        <f t="shared" si="31"/>
        <v>0</v>
      </c>
      <c r="AH22" s="80">
        <f t="shared" si="31"/>
        <v>0</v>
      </c>
      <c r="AI22" s="80">
        <f t="shared" si="31"/>
        <v>0</v>
      </c>
      <c r="AJ22" s="80">
        <f t="shared" si="31"/>
        <v>0</v>
      </c>
      <c r="AK22" s="80">
        <f t="shared" si="31"/>
        <v>0</v>
      </c>
      <c r="AL22" s="80">
        <f t="shared" si="31"/>
        <v>0</v>
      </c>
      <c r="AM22" s="80">
        <f t="shared" si="31"/>
        <v>0</v>
      </c>
      <c r="AN22" s="80">
        <f t="shared" si="31"/>
        <v>0</v>
      </c>
      <c r="AO22" s="80">
        <f t="shared" si="31"/>
        <v>0</v>
      </c>
      <c r="AP22" s="80">
        <f t="shared" si="31"/>
        <v>0</v>
      </c>
      <c r="AQ22" s="80">
        <f t="shared" si="31"/>
        <v>0</v>
      </c>
      <c r="AR22" s="80">
        <f t="shared" si="31"/>
        <v>0</v>
      </c>
      <c r="AS22" s="80">
        <f t="shared" si="31"/>
        <v>0</v>
      </c>
      <c r="AT22" s="80">
        <f t="shared" si="31"/>
        <v>0</v>
      </c>
      <c r="AU22" s="80">
        <f t="shared" si="35"/>
        <v>0</v>
      </c>
      <c r="AV22" s="80">
        <f t="shared" si="35"/>
        <v>0</v>
      </c>
      <c r="AW22" s="80">
        <f t="shared" si="35"/>
        <v>0</v>
      </c>
      <c r="AX22" s="80">
        <f t="shared" si="35"/>
        <v>0</v>
      </c>
      <c r="AY22" s="80">
        <f t="shared" si="35"/>
        <v>0</v>
      </c>
      <c r="AZ22" s="80">
        <f t="shared" si="35"/>
        <v>0</v>
      </c>
      <c r="BA22" s="80">
        <f t="shared" si="35"/>
        <v>0</v>
      </c>
      <c r="BB22" s="80">
        <f t="shared" ref="BB22:BQ24" si="39">IF(BB$4&lt;$E22,0,IF(BB$4&lt;$K22,$I22/$C$10,IF(BB$4&lt;$L22,$J22,0)))</f>
        <v>0</v>
      </c>
      <c r="BC22" s="80">
        <f t="shared" si="39"/>
        <v>0</v>
      </c>
      <c r="BD22" s="80">
        <f t="shared" si="39"/>
        <v>0</v>
      </c>
      <c r="BE22" s="80">
        <f t="shared" si="39"/>
        <v>0</v>
      </c>
      <c r="BF22" s="80">
        <f t="shared" si="39"/>
        <v>0</v>
      </c>
      <c r="BG22" s="80">
        <f t="shared" si="39"/>
        <v>0</v>
      </c>
      <c r="BH22" s="80">
        <f t="shared" si="39"/>
        <v>0</v>
      </c>
      <c r="BI22" s="80">
        <f t="shared" si="39"/>
        <v>0</v>
      </c>
      <c r="BJ22" s="80">
        <f t="shared" si="39"/>
        <v>0</v>
      </c>
      <c r="BK22" s="80">
        <f t="shared" si="39"/>
        <v>0</v>
      </c>
      <c r="BL22" s="80">
        <f t="shared" si="39"/>
        <v>0</v>
      </c>
      <c r="BM22" s="80">
        <f t="shared" si="39"/>
        <v>0</v>
      </c>
      <c r="BN22" s="80">
        <f t="shared" si="39"/>
        <v>0</v>
      </c>
      <c r="BO22" s="80">
        <f t="shared" si="39"/>
        <v>0</v>
      </c>
      <c r="BP22" s="80">
        <f t="shared" si="39"/>
        <v>0</v>
      </c>
      <c r="BQ22" s="80">
        <f t="shared" si="39"/>
        <v>0</v>
      </c>
      <c r="BR22" s="80">
        <f t="shared" ref="BR22:CG24" si="40">IF(BR$4&lt;$E22,0,IF(BR$4&lt;$K22,$I22/$C$10,IF(BR$4&lt;$L22,$J22,0)))</f>
        <v>0</v>
      </c>
      <c r="BS22" s="80">
        <f t="shared" si="40"/>
        <v>0</v>
      </c>
      <c r="BT22" s="80">
        <f t="shared" si="40"/>
        <v>0</v>
      </c>
      <c r="BU22" s="80">
        <f t="shared" si="40"/>
        <v>0</v>
      </c>
      <c r="BV22" s="80">
        <f t="shared" si="40"/>
        <v>0</v>
      </c>
      <c r="BW22" s="80">
        <f t="shared" si="40"/>
        <v>0</v>
      </c>
      <c r="BX22" s="80">
        <f t="shared" si="40"/>
        <v>0</v>
      </c>
      <c r="BY22" s="80">
        <f t="shared" si="40"/>
        <v>0</v>
      </c>
      <c r="BZ22" s="80">
        <f t="shared" si="40"/>
        <v>0</v>
      </c>
      <c r="CA22" s="80">
        <f t="shared" si="40"/>
        <v>0</v>
      </c>
      <c r="CB22" s="80">
        <f t="shared" si="40"/>
        <v>0</v>
      </c>
      <c r="CC22" s="80">
        <f t="shared" si="40"/>
        <v>0</v>
      </c>
      <c r="CD22" s="80">
        <f t="shared" si="40"/>
        <v>0</v>
      </c>
      <c r="CE22" s="80">
        <f t="shared" si="40"/>
        <v>0</v>
      </c>
      <c r="CF22" s="80">
        <f t="shared" si="40"/>
        <v>0</v>
      </c>
      <c r="CG22" s="80">
        <f t="shared" si="40"/>
        <v>0</v>
      </c>
      <c r="CH22" s="80">
        <f t="shared" ref="CH22:CW24" si="41">IF(CH$4&lt;$E22,0,IF(CH$4&lt;$K22,$I22/$C$10,IF(CH$4&lt;$L22,$J22,0)))</f>
        <v>0</v>
      </c>
      <c r="CI22" s="80">
        <f t="shared" si="41"/>
        <v>0</v>
      </c>
      <c r="CJ22" s="80">
        <f t="shared" si="41"/>
        <v>0</v>
      </c>
      <c r="CK22" s="80">
        <f t="shared" si="41"/>
        <v>0</v>
      </c>
      <c r="CL22" s="80">
        <f t="shared" si="41"/>
        <v>0</v>
      </c>
      <c r="CM22" s="80">
        <f t="shared" si="41"/>
        <v>0</v>
      </c>
      <c r="CN22" s="80">
        <f t="shared" si="41"/>
        <v>0</v>
      </c>
      <c r="CO22" s="80">
        <f t="shared" si="41"/>
        <v>0</v>
      </c>
      <c r="CP22" s="80">
        <f t="shared" si="41"/>
        <v>0</v>
      </c>
      <c r="CQ22" s="80">
        <f t="shared" si="41"/>
        <v>0</v>
      </c>
      <c r="CR22" s="80">
        <f t="shared" si="41"/>
        <v>0</v>
      </c>
      <c r="CS22" s="80">
        <f t="shared" si="41"/>
        <v>0</v>
      </c>
      <c r="CT22" s="80">
        <f t="shared" si="41"/>
        <v>0</v>
      </c>
      <c r="CU22" s="80">
        <f t="shared" si="41"/>
        <v>0</v>
      </c>
      <c r="CV22" s="80">
        <f t="shared" si="41"/>
        <v>0</v>
      </c>
      <c r="CW22" s="80">
        <f t="shared" si="41"/>
        <v>0</v>
      </c>
      <c r="CX22" s="80">
        <f t="shared" ref="CX22:DD24" si="42">IF(CX$4&lt;$E22,0,IF(CX$4&lt;$K22,$I22/$C$10,IF(CX$4&lt;$L22,$J22,0)))</f>
        <v>0</v>
      </c>
      <c r="CY22" s="80">
        <f t="shared" si="42"/>
        <v>0</v>
      </c>
      <c r="CZ22" s="80">
        <f t="shared" si="42"/>
        <v>0</v>
      </c>
      <c r="DA22" s="80">
        <f t="shared" si="42"/>
        <v>0</v>
      </c>
      <c r="DB22" s="80">
        <f t="shared" si="42"/>
        <v>0</v>
      </c>
      <c r="DC22" s="80">
        <f t="shared" si="42"/>
        <v>0</v>
      </c>
      <c r="DD22" s="80">
        <f t="shared" si="42"/>
        <v>0</v>
      </c>
      <c r="DE22" s="80">
        <f t="shared" si="25"/>
        <v>0</v>
      </c>
      <c r="DF22" s="80">
        <f t="shared" si="37"/>
        <v>0</v>
      </c>
      <c r="DG22" s="80">
        <f t="shared" si="37"/>
        <v>0</v>
      </c>
      <c r="DH22" s="80">
        <f t="shared" si="37"/>
        <v>0</v>
      </c>
      <c r="DI22" s="80">
        <f t="shared" si="37"/>
        <v>0</v>
      </c>
      <c r="DJ22" s="80">
        <f t="shared" si="37"/>
        <v>0</v>
      </c>
      <c r="DK22" s="80">
        <f t="shared" si="37"/>
        <v>0</v>
      </c>
      <c r="DL22" s="80">
        <f t="shared" si="37"/>
        <v>0</v>
      </c>
      <c r="DM22" s="80">
        <f t="shared" si="37"/>
        <v>0</v>
      </c>
      <c r="DN22" s="80">
        <f t="shared" si="37"/>
        <v>0</v>
      </c>
      <c r="DO22" s="80">
        <f t="shared" si="37"/>
        <v>0</v>
      </c>
      <c r="DP22" s="80">
        <f t="shared" si="37"/>
        <v>0</v>
      </c>
      <c r="DQ22" s="80">
        <f t="shared" si="37"/>
        <v>0</v>
      </c>
      <c r="DR22" s="80">
        <f t="shared" si="37"/>
        <v>0</v>
      </c>
      <c r="DS22" s="80">
        <f t="shared" si="37"/>
        <v>0</v>
      </c>
      <c r="DT22" s="80">
        <f t="shared" si="37"/>
        <v>0</v>
      </c>
      <c r="DU22" s="80">
        <f t="shared" si="37"/>
        <v>0</v>
      </c>
      <c r="DV22" s="80">
        <f t="shared" si="37"/>
        <v>0</v>
      </c>
      <c r="DW22" s="80">
        <f t="shared" si="37"/>
        <v>0</v>
      </c>
      <c r="DX22" s="80">
        <f t="shared" si="37"/>
        <v>0</v>
      </c>
      <c r="DY22" s="80">
        <f t="shared" si="37"/>
        <v>0</v>
      </c>
      <c r="DZ22" s="80">
        <f t="shared" si="37"/>
        <v>0</v>
      </c>
      <c r="EA22" s="80">
        <f t="shared" si="37"/>
        <v>0</v>
      </c>
      <c r="EB22" s="80">
        <f t="shared" si="37"/>
        <v>0</v>
      </c>
      <c r="EC22" s="80">
        <f t="shared" si="37"/>
        <v>0</v>
      </c>
      <c r="ED22" s="80">
        <f t="shared" si="37"/>
        <v>0</v>
      </c>
      <c r="EE22" s="80">
        <f t="shared" si="37"/>
        <v>0</v>
      </c>
      <c r="EF22" s="80">
        <f t="shared" si="37"/>
        <v>0</v>
      </c>
      <c r="EG22" s="80">
        <f t="shared" si="37"/>
        <v>0</v>
      </c>
      <c r="EH22" s="80">
        <f t="shared" si="37"/>
        <v>0</v>
      </c>
      <c r="EI22" s="80">
        <f t="shared" si="37"/>
        <v>0</v>
      </c>
      <c r="EJ22" s="80">
        <f t="shared" si="37"/>
        <v>0</v>
      </c>
      <c r="EK22" s="80">
        <f t="shared" si="37"/>
        <v>0</v>
      </c>
      <c r="EL22" s="80">
        <f t="shared" si="37"/>
        <v>0</v>
      </c>
      <c r="EM22" s="80">
        <f t="shared" si="37"/>
        <v>0</v>
      </c>
      <c r="EN22" s="80">
        <f t="shared" si="37"/>
        <v>0</v>
      </c>
      <c r="EO22" s="80">
        <f t="shared" si="37"/>
        <v>0</v>
      </c>
      <c r="EP22" s="80">
        <f t="shared" si="37"/>
        <v>0</v>
      </c>
      <c r="EQ22" s="80">
        <f t="shared" si="37"/>
        <v>0</v>
      </c>
      <c r="ER22" s="80">
        <f t="shared" si="37"/>
        <v>0</v>
      </c>
      <c r="ES22" s="80">
        <f t="shared" si="37"/>
        <v>0</v>
      </c>
      <c r="ET22" s="80">
        <f t="shared" si="37"/>
        <v>0</v>
      </c>
      <c r="EU22" s="80">
        <f t="shared" si="37"/>
        <v>0</v>
      </c>
      <c r="EV22" s="80">
        <f t="shared" si="37"/>
        <v>0</v>
      </c>
      <c r="EW22" s="80">
        <f t="shared" si="37"/>
        <v>0</v>
      </c>
      <c r="EX22" s="80">
        <f t="shared" si="37"/>
        <v>0</v>
      </c>
      <c r="EY22" s="80">
        <f t="shared" si="37"/>
        <v>0</v>
      </c>
      <c r="EZ22" s="80">
        <f t="shared" si="37"/>
        <v>0</v>
      </c>
      <c r="FA22" s="80">
        <f t="shared" si="37"/>
        <v>0</v>
      </c>
      <c r="FB22" s="80">
        <f t="shared" si="37"/>
        <v>0</v>
      </c>
      <c r="FC22" s="80">
        <f t="shared" si="37"/>
        <v>0</v>
      </c>
      <c r="FD22" s="80">
        <f t="shared" si="37"/>
        <v>0</v>
      </c>
      <c r="FE22" s="80">
        <f t="shared" si="37"/>
        <v>0</v>
      </c>
      <c r="FF22" s="80">
        <f t="shared" si="37"/>
        <v>0</v>
      </c>
      <c r="FG22" s="80">
        <f t="shared" si="37"/>
        <v>0</v>
      </c>
      <c r="FH22" s="80">
        <f t="shared" si="37"/>
        <v>0</v>
      </c>
      <c r="FI22" s="80">
        <f t="shared" si="37"/>
        <v>0</v>
      </c>
      <c r="FJ22" s="80">
        <f t="shared" si="37"/>
        <v>0</v>
      </c>
      <c r="FK22" s="80">
        <f t="shared" si="37"/>
        <v>0</v>
      </c>
      <c r="FL22" s="80">
        <f t="shared" si="37"/>
        <v>0</v>
      </c>
      <c r="FM22" s="80">
        <f t="shared" si="37"/>
        <v>0</v>
      </c>
      <c r="FN22" s="80">
        <f t="shared" si="37"/>
        <v>0</v>
      </c>
      <c r="FO22" s="80">
        <f t="shared" si="37"/>
        <v>0</v>
      </c>
      <c r="FP22" s="80">
        <f t="shared" si="37"/>
        <v>0</v>
      </c>
      <c r="FQ22" s="80">
        <f t="shared" si="37"/>
        <v>0</v>
      </c>
      <c r="FR22" s="80">
        <f t="shared" si="28"/>
        <v>0</v>
      </c>
      <c r="FS22" s="80">
        <f t="shared" si="28"/>
        <v>0</v>
      </c>
      <c r="FT22" s="80">
        <f t="shared" si="28"/>
        <v>0</v>
      </c>
      <c r="FU22" s="80">
        <f t="shared" si="28"/>
        <v>0</v>
      </c>
      <c r="FV22" s="80">
        <f t="shared" si="28"/>
        <v>0</v>
      </c>
      <c r="FW22" s="80">
        <f t="shared" si="28"/>
        <v>0</v>
      </c>
      <c r="FX22" s="80">
        <f t="shared" si="28"/>
        <v>0</v>
      </c>
      <c r="FY22" s="80">
        <f t="shared" si="28"/>
        <v>0</v>
      </c>
      <c r="FZ22" s="80">
        <f t="shared" si="28"/>
        <v>0</v>
      </c>
    </row>
    <row r="23" spans="5:182" x14ac:dyDescent="0.25">
      <c r="E23">
        <f t="shared" si="21"/>
        <v>19</v>
      </c>
      <c r="F23">
        <f t="shared" si="14"/>
        <v>0</v>
      </c>
      <c r="G23">
        <f t="shared" si="22"/>
        <v>21</v>
      </c>
      <c r="H23" s="86">
        <f t="shared" si="15"/>
        <v>1</v>
      </c>
      <c r="I23" s="80">
        <f t="shared" si="16"/>
        <v>0</v>
      </c>
      <c r="J23" s="80">
        <f t="shared" si="24"/>
        <v>0</v>
      </c>
      <c r="K23">
        <f t="shared" si="17"/>
        <v>23</v>
      </c>
      <c r="L23">
        <f t="shared" si="18"/>
        <v>167</v>
      </c>
      <c r="M23">
        <f t="shared" si="19"/>
        <v>46327</v>
      </c>
      <c r="O23" s="80">
        <f t="shared" si="38"/>
        <v>0</v>
      </c>
      <c r="P23" s="80">
        <f t="shared" si="38"/>
        <v>0</v>
      </c>
      <c r="Q23" s="80">
        <f t="shared" si="38"/>
        <v>0</v>
      </c>
      <c r="R23" s="80">
        <f t="shared" si="38"/>
        <v>0</v>
      </c>
      <c r="S23" s="80">
        <f t="shared" si="38"/>
        <v>0</v>
      </c>
      <c r="T23" s="80">
        <f t="shared" si="38"/>
        <v>0</v>
      </c>
      <c r="U23" s="80">
        <f t="shared" si="38"/>
        <v>0</v>
      </c>
      <c r="V23" s="80">
        <f t="shared" si="38"/>
        <v>0</v>
      </c>
      <c r="W23" s="80">
        <f t="shared" si="38"/>
        <v>0</v>
      </c>
      <c r="X23" s="80">
        <f t="shared" si="38"/>
        <v>0</v>
      </c>
      <c r="Y23" s="80">
        <f t="shared" si="38"/>
        <v>0</v>
      </c>
      <c r="Z23" s="80">
        <f t="shared" si="38"/>
        <v>0</v>
      </c>
      <c r="AA23" s="80">
        <f t="shared" si="38"/>
        <v>0</v>
      </c>
      <c r="AB23" s="80">
        <f t="shared" si="38"/>
        <v>0</v>
      </c>
      <c r="AC23" s="80">
        <f t="shared" si="38"/>
        <v>0</v>
      </c>
      <c r="AD23" s="80">
        <f t="shared" si="38"/>
        <v>0</v>
      </c>
      <c r="AE23" s="80">
        <f t="shared" si="31"/>
        <v>0</v>
      </c>
      <c r="AF23" s="80">
        <f t="shared" si="31"/>
        <v>0</v>
      </c>
      <c r="AG23" s="80">
        <f t="shared" si="31"/>
        <v>0</v>
      </c>
      <c r="AH23" s="80">
        <f t="shared" si="31"/>
        <v>0</v>
      </c>
      <c r="AI23" s="80">
        <f t="shared" si="31"/>
        <v>0</v>
      </c>
      <c r="AJ23" s="80">
        <f t="shared" si="31"/>
        <v>0</v>
      </c>
      <c r="AK23" s="80">
        <f t="shared" si="31"/>
        <v>0</v>
      </c>
      <c r="AL23" s="80">
        <f t="shared" si="31"/>
        <v>0</v>
      </c>
      <c r="AM23" s="80">
        <f t="shared" si="31"/>
        <v>0</v>
      </c>
      <c r="AN23" s="80">
        <f t="shared" si="31"/>
        <v>0</v>
      </c>
      <c r="AO23" s="80">
        <f t="shared" si="31"/>
        <v>0</v>
      </c>
      <c r="AP23" s="80">
        <f t="shared" si="31"/>
        <v>0</v>
      </c>
      <c r="AQ23" s="80">
        <f t="shared" si="31"/>
        <v>0</v>
      </c>
      <c r="AR23" s="80">
        <f t="shared" si="31"/>
        <v>0</v>
      </c>
      <c r="AS23" s="80">
        <f t="shared" si="31"/>
        <v>0</v>
      </c>
      <c r="AT23" s="80">
        <f t="shared" si="31"/>
        <v>0</v>
      </c>
      <c r="AU23" s="80">
        <f t="shared" ref="AU23:BJ24" si="43">IF(AU$4&lt;$E23,0,IF(AU$4&lt;$K23,$I23/$C$10,IF(AU$4&lt;$L23,$J23,0)))</f>
        <v>0</v>
      </c>
      <c r="AV23" s="80">
        <f t="shared" si="43"/>
        <v>0</v>
      </c>
      <c r="AW23" s="80">
        <f t="shared" si="43"/>
        <v>0</v>
      </c>
      <c r="AX23" s="80">
        <f t="shared" si="43"/>
        <v>0</v>
      </c>
      <c r="AY23" s="80">
        <f t="shared" si="43"/>
        <v>0</v>
      </c>
      <c r="AZ23" s="80">
        <f t="shared" si="43"/>
        <v>0</v>
      </c>
      <c r="BA23" s="80">
        <f t="shared" si="43"/>
        <v>0</v>
      </c>
      <c r="BB23" s="80">
        <f t="shared" si="43"/>
        <v>0</v>
      </c>
      <c r="BC23" s="80">
        <f t="shared" si="43"/>
        <v>0</v>
      </c>
      <c r="BD23" s="80">
        <f t="shared" si="43"/>
        <v>0</v>
      </c>
      <c r="BE23" s="80">
        <f t="shared" si="43"/>
        <v>0</v>
      </c>
      <c r="BF23" s="80">
        <f t="shared" si="43"/>
        <v>0</v>
      </c>
      <c r="BG23" s="80">
        <f t="shared" si="43"/>
        <v>0</v>
      </c>
      <c r="BH23" s="80">
        <f t="shared" si="43"/>
        <v>0</v>
      </c>
      <c r="BI23" s="80">
        <f t="shared" si="43"/>
        <v>0</v>
      </c>
      <c r="BJ23" s="80">
        <f t="shared" si="43"/>
        <v>0</v>
      </c>
      <c r="BK23" s="80">
        <f t="shared" si="39"/>
        <v>0</v>
      </c>
      <c r="BL23" s="80">
        <f t="shared" si="39"/>
        <v>0</v>
      </c>
      <c r="BM23" s="80">
        <f t="shared" si="39"/>
        <v>0</v>
      </c>
      <c r="BN23" s="80">
        <f t="shared" si="39"/>
        <v>0</v>
      </c>
      <c r="BO23" s="80">
        <f t="shared" si="39"/>
        <v>0</v>
      </c>
      <c r="BP23" s="80">
        <f t="shared" si="39"/>
        <v>0</v>
      </c>
      <c r="BQ23" s="80">
        <f t="shared" si="39"/>
        <v>0</v>
      </c>
      <c r="BR23" s="80">
        <f t="shared" si="40"/>
        <v>0</v>
      </c>
      <c r="BS23" s="80">
        <f t="shared" si="40"/>
        <v>0</v>
      </c>
      <c r="BT23" s="80">
        <f t="shared" si="40"/>
        <v>0</v>
      </c>
      <c r="BU23" s="80">
        <f t="shared" si="40"/>
        <v>0</v>
      </c>
      <c r="BV23" s="80">
        <f t="shared" si="40"/>
        <v>0</v>
      </c>
      <c r="BW23" s="80">
        <f t="shared" si="40"/>
        <v>0</v>
      </c>
      <c r="BX23" s="80">
        <f t="shared" si="40"/>
        <v>0</v>
      </c>
      <c r="BY23" s="80">
        <f t="shared" si="40"/>
        <v>0</v>
      </c>
      <c r="BZ23" s="80">
        <f t="shared" si="40"/>
        <v>0</v>
      </c>
      <c r="CA23" s="80">
        <f t="shared" si="40"/>
        <v>0</v>
      </c>
      <c r="CB23" s="80">
        <f t="shared" si="40"/>
        <v>0</v>
      </c>
      <c r="CC23" s="80">
        <f t="shared" si="40"/>
        <v>0</v>
      </c>
      <c r="CD23" s="80">
        <f t="shared" si="40"/>
        <v>0</v>
      </c>
      <c r="CE23" s="80">
        <f t="shared" si="40"/>
        <v>0</v>
      </c>
      <c r="CF23" s="80">
        <f t="shared" si="40"/>
        <v>0</v>
      </c>
      <c r="CG23" s="80">
        <f t="shared" si="40"/>
        <v>0</v>
      </c>
      <c r="CH23" s="80">
        <f t="shared" si="41"/>
        <v>0</v>
      </c>
      <c r="CI23" s="80">
        <f t="shared" si="41"/>
        <v>0</v>
      </c>
      <c r="CJ23" s="80">
        <f t="shared" si="41"/>
        <v>0</v>
      </c>
      <c r="CK23" s="80">
        <f t="shared" si="41"/>
        <v>0</v>
      </c>
      <c r="CL23" s="80">
        <f t="shared" si="41"/>
        <v>0</v>
      </c>
      <c r="CM23" s="80">
        <f t="shared" si="41"/>
        <v>0</v>
      </c>
      <c r="CN23" s="80">
        <f t="shared" si="41"/>
        <v>0</v>
      </c>
      <c r="CO23" s="80">
        <f t="shared" si="41"/>
        <v>0</v>
      </c>
      <c r="CP23" s="80">
        <f t="shared" si="41"/>
        <v>0</v>
      </c>
      <c r="CQ23" s="80">
        <f t="shared" si="41"/>
        <v>0</v>
      </c>
      <c r="CR23" s="80">
        <f t="shared" si="41"/>
        <v>0</v>
      </c>
      <c r="CS23" s="80">
        <f t="shared" si="41"/>
        <v>0</v>
      </c>
      <c r="CT23" s="80">
        <f t="shared" si="41"/>
        <v>0</v>
      </c>
      <c r="CU23" s="80">
        <f t="shared" si="41"/>
        <v>0</v>
      </c>
      <c r="CV23" s="80">
        <f t="shared" si="41"/>
        <v>0</v>
      </c>
      <c r="CW23" s="80">
        <f t="shared" si="41"/>
        <v>0</v>
      </c>
      <c r="CX23" s="80">
        <f t="shared" si="42"/>
        <v>0</v>
      </c>
      <c r="CY23" s="80">
        <f t="shared" si="42"/>
        <v>0</v>
      </c>
      <c r="CZ23" s="80">
        <f t="shared" si="42"/>
        <v>0</v>
      </c>
      <c r="DA23" s="80">
        <f t="shared" si="42"/>
        <v>0</v>
      </c>
      <c r="DB23" s="80">
        <f t="shared" si="42"/>
        <v>0</v>
      </c>
      <c r="DC23" s="80">
        <f t="shared" si="42"/>
        <v>0</v>
      </c>
      <c r="DD23" s="80">
        <f t="shared" si="42"/>
        <v>0</v>
      </c>
      <c r="DE23" s="80">
        <f t="shared" si="25"/>
        <v>0</v>
      </c>
      <c r="DF23" s="80">
        <f t="shared" si="37"/>
        <v>0</v>
      </c>
      <c r="DG23" s="80">
        <f t="shared" si="37"/>
        <v>0</v>
      </c>
      <c r="DH23" s="80">
        <f t="shared" si="37"/>
        <v>0</v>
      </c>
      <c r="DI23" s="80">
        <f t="shared" si="37"/>
        <v>0</v>
      </c>
      <c r="DJ23" s="80">
        <f t="shared" si="37"/>
        <v>0</v>
      </c>
      <c r="DK23" s="80">
        <f t="shared" si="37"/>
        <v>0</v>
      </c>
      <c r="DL23" s="80">
        <f t="shared" si="37"/>
        <v>0</v>
      </c>
      <c r="DM23" s="80">
        <f t="shared" si="37"/>
        <v>0</v>
      </c>
      <c r="DN23" s="80">
        <f t="shared" si="37"/>
        <v>0</v>
      </c>
      <c r="DO23" s="80">
        <f t="shared" si="37"/>
        <v>0</v>
      </c>
      <c r="DP23" s="80">
        <f t="shared" si="37"/>
        <v>0</v>
      </c>
      <c r="DQ23" s="80">
        <f t="shared" si="37"/>
        <v>0</v>
      </c>
      <c r="DR23" s="80">
        <f t="shared" si="37"/>
        <v>0</v>
      </c>
      <c r="DS23" s="80">
        <f t="shared" si="37"/>
        <v>0</v>
      </c>
      <c r="DT23" s="80">
        <f t="shared" si="37"/>
        <v>0</v>
      </c>
      <c r="DU23" s="80">
        <f t="shared" si="37"/>
        <v>0</v>
      </c>
      <c r="DV23" s="80">
        <f t="shared" si="37"/>
        <v>0</v>
      </c>
      <c r="DW23" s="80">
        <f t="shared" si="37"/>
        <v>0</v>
      </c>
      <c r="DX23" s="80">
        <f t="shared" si="37"/>
        <v>0</v>
      </c>
      <c r="DY23" s="80">
        <f t="shared" si="37"/>
        <v>0</v>
      </c>
      <c r="DZ23" s="80">
        <f t="shared" si="37"/>
        <v>0</v>
      </c>
      <c r="EA23" s="80">
        <f t="shared" si="37"/>
        <v>0</v>
      </c>
      <c r="EB23" s="80">
        <f t="shared" si="37"/>
        <v>0</v>
      </c>
      <c r="EC23" s="80">
        <f t="shared" si="37"/>
        <v>0</v>
      </c>
      <c r="ED23" s="80">
        <f t="shared" si="37"/>
        <v>0</v>
      </c>
      <c r="EE23" s="80">
        <f t="shared" si="37"/>
        <v>0</v>
      </c>
      <c r="EF23" s="80">
        <f t="shared" si="37"/>
        <v>0</v>
      </c>
      <c r="EG23" s="80">
        <f t="shared" si="37"/>
        <v>0</v>
      </c>
      <c r="EH23" s="80">
        <f t="shared" si="37"/>
        <v>0</v>
      </c>
      <c r="EI23" s="80">
        <f t="shared" si="37"/>
        <v>0</v>
      </c>
      <c r="EJ23" s="80">
        <f t="shared" si="37"/>
        <v>0</v>
      </c>
      <c r="EK23" s="80">
        <f t="shared" si="37"/>
        <v>0</v>
      </c>
      <c r="EL23" s="80">
        <f t="shared" si="37"/>
        <v>0</v>
      </c>
      <c r="EM23" s="80">
        <f t="shared" si="37"/>
        <v>0</v>
      </c>
      <c r="EN23" s="80">
        <f t="shared" si="37"/>
        <v>0</v>
      </c>
      <c r="EO23" s="80">
        <f t="shared" si="37"/>
        <v>0</v>
      </c>
      <c r="EP23" s="80">
        <f t="shared" si="37"/>
        <v>0</v>
      </c>
      <c r="EQ23" s="80">
        <f t="shared" si="37"/>
        <v>0</v>
      </c>
      <c r="ER23" s="80">
        <f t="shared" si="37"/>
        <v>0</v>
      </c>
      <c r="ES23" s="80">
        <f t="shared" si="37"/>
        <v>0</v>
      </c>
      <c r="ET23" s="80">
        <f t="shared" si="37"/>
        <v>0</v>
      </c>
      <c r="EU23" s="80">
        <f t="shared" si="37"/>
        <v>0</v>
      </c>
      <c r="EV23" s="80">
        <f t="shared" si="37"/>
        <v>0</v>
      </c>
      <c r="EW23" s="80">
        <f t="shared" si="37"/>
        <v>0</v>
      </c>
      <c r="EX23" s="80">
        <f t="shared" si="37"/>
        <v>0</v>
      </c>
      <c r="EY23" s="80">
        <f t="shared" si="37"/>
        <v>0</v>
      </c>
      <c r="EZ23" s="80">
        <f t="shared" si="37"/>
        <v>0</v>
      </c>
      <c r="FA23" s="80">
        <f t="shared" si="37"/>
        <v>0</v>
      </c>
      <c r="FB23" s="80">
        <f t="shared" si="37"/>
        <v>0</v>
      </c>
      <c r="FC23" s="80">
        <f t="shared" si="37"/>
        <v>0</v>
      </c>
      <c r="FD23" s="80">
        <f t="shared" si="37"/>
        <v>0</v>
      </c>
      <c r="FE23" s="80">
        <f t="shared" si="37"/>
        <v>0</v>
      </c>
      <c r="FF23" s="80">
        <f t="shared" si="37"/>
        <v>0</v>
      </c>
      <c r="FG23" s="80">
        <f t="shared" si="37"/>
        <v>0</v>
      </c>
      <c r="FH23" s="80">
        <f t="shared" si="37"/>
        <v>0</v>
      </c>
      <c r="FI23" s="80">
        <f t="shared" si="37"/>
        <v>0</v>
      </c>
      <c r="FJ23" s="80">
        <f t="shared" si="37"/>
        <v>0</v>
      </c>
      <c r="FK23" s="80">
        <f t="shared" si="37"/>
        <v>0</v>
      </c>
      <c r="FL23" s="80">
        <f t="shared" si="37"/>
        <v>0</v>
      </c>
      <c r="FM23" s="80">
        <f t="shared" si="37"/>
        <v>0</v>
      </c>
      <c r="FN23" s="80">
        <f t="shared" si="37"/>
        <v>0</v>
      </c>
      <c r="FO23" s="80">
        <f t="shared" si="37"/>
        <v>0</v>
      </c>
      <c r="FP23" s="80">
        <f t="shared" si="37"/>
        <v>0</v>
      </c>
      <c r="FQ23" s="80">
        <f t="shared" si="37"/>
        <v>0</v>
      </c>
      <c r="FR23" s="80">
        <f t="shared" si="28"/>
        <v>0</v>
      </c>
      <c r="FS23" s="80">
        <f t="shared" si="28"/>
        <v>0</v>
      </c>
      <c r="FT23" s="80">
        <f t="shared" si="28"/>
        <v>0</v>
      </c>
      <c r="FU23" s="80">
        <f t="shared" si="28"/>
        <v>0</v>
      </c>
      <c r="FV23" s="80">
        <f t="shared" si="28"/>
        <v>0</v>
      </c>
      <c r="FW23" s="80">
        <f t="shared" si="28"/>
        <v>0</v>
      </c>
      <c r="FX23" s="80">
        <f t="shared" si="28"/>
        <v>0</v>
      </c>
      <c r="FY23" s="80">
        <f t="shared" si="28"/>
        <v>0</v>
      </c>
      <c r="FZ23" s="80">
        <f t="shared" si="28"/>
        <v>0</v>
      </c>
    </row>
    <row r="24" spans="5:182" x14ac:dyDescent="0.25">
      <c r="E24">
        <f t="shared" si="21"/>
        <v>20</v>
      </c>
      <c r="F24">
        <f t="shared" si="14"/>
        <v>0</v>
      </c>
      <c r="G24">
        <f t="shared" si="22"/>
        <v>21</v>
      </c>
      <c r="H24" s="86">
        <f t="shared" si="15"/>
        <v>1</v>
      </c>
      <c r="I24" s="80">
        <f t="shared" si="16"/>
        <v>0</v>
      </c>
      <c r="J24" s="80">
        <f t="shared" si="24"/>
        <v>0</v>
      </c>
      <c r="K24">
        <f t="shared" si="17"/>
        <v>24</v>
      </c>
      <c r="L24">
        <f t="shared" si="18"/>
        <v>168</v>
      </c>
      <c r="M24">
        <f t="shared" si="19"/>
        <v>46357</v>
      </c>
      <c r="O24" s="80">
        <f t="shared" si="38"/>
        <v>0</v>
      </c>
      <c r="P24" s="80">
        <f t="shared" si="38"/>
        <v>0</v>
      </c>
      <c r="Q24" s="80">
        <f t="shared" si="38"/>
        <v>0</v>
      </c>
      <c r="R24" s="80">
        <f t="shared" si="38"/>
        <v>0</v>
      </c>
      <c r="S24" s="80">
        <f t="shared" si="38"/>
        <v>0</v>
      </c>
      <c r="T24" s="80">
        <f t="shared" si="38"/>
        <v>0</v>
      </c>
      <c r="U24" s="80">
        <f t="shared" si="38"/>
        <v>0</v>
      </c>
      <c r="V24" s="80">
        <f t="shared" si="38"/>
        <v>0</v>
      </c>
      <c r="W24" s="80">
        <f t="shared" si="38"/>
        <v>0</v>
      </c>
      <c r="X24" s="80">
        <f t="shared" si="38"/>
        <v>0</v>
      </c>
      <c r="Y24" s="80">
        <f t="shared" si="38"/>
        <v>0</v>
      </c>
      <c r="Z24" s="80">
        <f t="shared" si="38"/>
        <v>0</v>
      </c>
      <c r="AA24" s="80">
        <f t="shared" si="38"/>
        <v>0</v>
      </c>
      <c r="AB24" s="80">
        <f t="shared" si="38"/>
        <v>0</v>
      </c>
      <c r="AC24" s="80">
        <f t="shared" si="38"/>
        <v>0</v>
      </c>
      <c r="AD24" s="80">
        <f t="shared" si="38"/>
        <v>0</v>
      </c>
      <c r="AE24" s="80">
        <f t="shared" si="31"/>
        <v>0</v>
      </c>
      <c r="AF24" s="80">
        <f t="shared" si="31"/>
        <v>0</v>
      </c>
      <c r="AG24" s="80">
        <f t="shared" si="31"/>
        <v>0</v>
      </c>
      <c r="AH24" s="80">
        <f t="shared" si="31"/>
        <v>0</v>
      </c>
      <c r="AI24" s="80">
        <f t="shared" si="31"/>
        <v>0</v>
      </c>
      <c r="AJ24" s="80">
        <f t="shared" si="31"/>
        <v>0</v>
      </c>
      <c r="AK24" s="80">
        <f t="shared" si="31"/>
        <v>0</v>
      </c>
      <c r="AL24" s="80">
        <f t="shared" si="31"/>
        <v>0</v>
      </c>
      <c r="AM24" s="80">
        <f t="shared" si="31"/>
        <v>0</v>
      </c>
      <c r="AN24" s="80">
        <f t="shared" si="31"/>
        <v>0</v>
      </c>
      <c r="AO24" s="80">
        <f t="shared" si="31"/>
        <v>0</v>
      </c>
      <c r="AP24" s="80">
        <f t="shared" si="31"/>
        <v>0</v>
      </c>
      <c r="AQ24" s="80">
        <f t="shared" si="31"/>
        <v>0</v>
      </c>
      <c r="AR24" s="80">
        <f t="shared" si="31"/>
        <v>0</v>
      </c>
      <c r="AS24" s="80">
        <f t="shared" si="31"/>
        <v>0</v>
      </c>
      <c r="AT24" s="80">
        <f t="shared" si="31"/>
        <v>0</v>
      </c>
      <c r="AU24" s="80">
        <f t="shared" si="43"/>
        <v>0</v>
      </c>
      <c r="AV24" s="80">
        <f t="shared" si="43"/>
        <v>0</v>
      </c>
      <c r="AW24" s="80">
        <f t="shared" si="43"/>
        <v>0</v>
      </c>
      <c r="AX24" s="80">
        <f t="shared" si="43"/>
        <v>0</v>
      </c>
      <c r="AY24" s="80">
        <f t="shared" si="43"/>
        <v>0</v>
      </c>
      <c r="AZ24" s="80">
        <f t="shared" si="43"/>
        <v>0</v>
      </c>
      <c r="BA24" s="80">
        <f t="shared" si="43"/>
        <v>0</v>
      </c>
      <c r="BB24" s="80">
        <f t="shared" si="43"/>
        <v>0</v>
      </c>
      <c r="BC24" s="80">
        <f t="shared" si="43"/>
        <v>0</v>
      </c>
      <c r="BD24" s="80">
        <f t="shared" si="43"/>
        <v>0</v>
      </c>
      <c r="BE24" s="80">
        <f t="shared" si="43"/>
        <v>0</v>
      </c>
      <c r="BF24" s="80">
        <f t="shared" si="43"/>
        <v>0</v>
      </c>
      <c r="BG24" s="80">
        <f t="shared" si="43"/>
        <v>0</v>
      </c>
      <c r="BH24" s="80">
        <f t="shared" si="43"/>
        <v>0</v>
      </c>
      <c r="BI24" s="80">
        <f t="shared" si="43"/>
        <v>0</v>
      </c>
      <c r="BJ24" s="80">
        <f t="shared" si="43"/>
        <v>0</v>
      </c>
      <c r="BK24" s="80">
        <f t="shared" si="39"/>
        <v>0</v>
      </c>
      <c r="BL24" s="80">
        <f t="shared" si="39"/>
        <v>0</v>
      </c>
      <c r="BM24" s="80">
        <f t="shared" si="39"/>
        <v>0</v>
      </c>
      <c r="BN24" s="80">
        <f t="shared" si="39"/>
        <v>0</v>
      </c>
      <c r="BO24" s="80">
        <f t="shared" si="39"/>
        <v>0</v>
      </c>
      <c r="BP24" s="80">
        <f t="shared" si="39"/>
        <v>0</v>
      </c>
      <c r="BQ24" s="80">
        <f t="shared" si="39"/>
        <v>0</v>
      </c>
      <c r="BR24" s="80">
        <f t="shared" si="40"/>
        <v>0</v>
      </c>
      <c r="BS24" s="80">
        <f t="shared" si="40"/>
        <v>0</v>
      </c>
      <c r="BT24" s="80">
        <f t="shared" si="40"/>
        <v>0</v>
      </c>
      <c r="BU24" s="80">
        <f t="shared" si="40"/>
        <v>0</v>
      </c>
      <c r="BV24" s="80">
        <f t="shared" si="40"/>
        <v>0</v>
      </c>
      <c r="BW24" s="80">
        <f t="shared" si="40"/>
        <v>0</v>
      </c>
      <c r="BX24" s="80">
        <f t="shared" si="40"/>
        <v>0</v>
      </c>
      <c r="BY24" s="80">
        <f t="shared" si="40"/>
        <v>0</v>
      </c>
      <c r="BZ24" s="80">
        <f t="shared" si="40"/>
        <v>0</v>
      </c>
      <c r="CA24" s="80">
        <f t="shared" si="40"/>
        <v>0</v>
      </c>
      <c r="CB24" s="80">
        <f t="shared" si="40"/>
        <v>0</v>
      </c>
      <c r="CC24" s="80">
        <f t="shared" si="40"/>
        <v>0</v>
      </c>
      <c r="CD24" s="80">
        <f t="shared" si="40"/>
        <v>0</v>
      </c>
      <c r="CE24" s="80">
        <f t="shared" si="40"/>
        <v>0</v>
      </c>
      <c r="CF24" s="80">
        <f t="shared" si="40"/>
        <v>0</v>
      </c>
      <c r="CG24" s="80">
        <f t="shared" si="40"/>
        <v>0</v>
      </c>
      <c r="CH24" s="80">
        <f t="shared" si="41"/>
        <v>0</v>
      </c>
      <c r="CI24" s="80">
        <f t="shared" si="41"/>
        <v>0</v>
      </c>
      <c r="CJ24" s="80">
        <f t="shared" si="41"/>
        <v>0</v>
      </c>
      <c r="CK24" s="80">
        <f t="shared" si="41"/>
        <v>0</v>
      </c>
      <c r="CL24" s="80">
        <f t="shared" si="41"/>
        <v>0</v>
      </c>
      <c r="CM24" s="80">
        <f t="shared" si="41"/>
        <v>0</v>
      </c>
      <c r="CN24" s="80">
        <f t="shared" si="41"/>
        <v>0</v>
      </c>
      <c r="CO24" s="80">
        <f t="shared" si="41"/>
        <v>0</v>
      </c>
      <c r="CP24" s="80">
        <f t="shared" si="41"/>
        <v>0</v>
      </c>
      <c r="CQ24" s="80">
        <f t="shared" si="41"/>
        <v>0</v>
      </c>
      <c r="CR24" s="80">
        <f t="shared" si="41"/>
        <v>0</v>
      </c>
      <c r="CS24" s="80">
        <f t="shared" si="41"/>
        <v>0</v>
      </c>
      <c r="CT24" s="80">
        <f t="shared" si="41"/>
        <v>0</v>
      </c>
      <c r="CU24" s="80">
        <f t="shared" si="41"/>
        <v>0</v>
      </c>
      <c r="CV24" s="80">
        <f t="shared" si="41"/>
        <v>0</v>
      </c>
      <c r="CW24" s="80">
        <f t="shared" si="41"/>
        <v>0</v>
      </c>
      <c r="CX24" s="80">
        <f t="shared" si="42"/>
        <v>0</v>
      </c>
      <c r="CY24" s="80">
        <f t="shared" si="42"/>
        <v>0</v>
      </c>
      <c r="CZ24" s="80">
        <f t="shared" si="42"/>
        <v>0</v>
      </c>
      <c r="DA24" s="80">
        <f t="shared" si="42"/>
        <v>0</v>
      </c>
      <c r="DB24" s="80">
        <f t="shared" si="42"/>
        <v>0</v>
      </c>
      <c r="DC24" s="80">
        <f t="shared" si="42"/>
        <v>0</v>
      </c>
      <c r="DD24" s="80">
        <f t="shared" si="42"/>
        <v>0</v>
      </c>
      <c r="DE24" s="80">
        <f t="shared" si="25"/>
        <v>0</v>
      </c>
      <c r="DF24" s="80">
        <f t="shared" si="37"/>
        <v>0</v>
      </c>
      <c r="DG24" s="80">
        <f t="shared" si="37"/>
        <v>0</v>
      </c>
      <c r="DH24" s="80">
        <f t="shared" si="37"/>
        <v>0</v>
      </c>
      <c r="DI24" s="80">
        <f t="shared" si="37"/>
        <v>0</v>
      </c>
      <c r="DJ24" s="80">
        <f t="shared" si="37"/>
        <v>0</v>
      </c>
      <c r="DK24" s="80">
        <f t="shared" si="37"/>
        <v>0</v>
      </c>
      <c r="DL24" s="80">
        <f t="shared" si="37"/>
        <v>0</v>
      </c>
      <c r="DM24" s="80">
        <f t="shared" si="37"/>
        <v>0</v>
      </c>
      <c r="DN24" s="80">
        <f t="shared" si="37"/>
        <v>0</v>
      </c>
      <c r="DO24" s="80">
        <f t="shared" si="37"/>
        <v>0</v>
      </c>
      <c r="DP24" s="80">
        <f t="shared" si="37"/>
        <v>0</v>
      </c>
      <c r="DQ24" s="80">
        <f t="shared" si="37"/>
        <v>0</v>
      </c>
      <c r="DR24" s="80">
        <f t="shared" si="37"/>
        <v>0</v>
      </c>
      <c r="DS24" s="80">
        <f t="shared" si="37"/>
        <v>0</v>
      </c>
      <c r="DT24" s="80">
        <f t="shared" si="37"/>
        <v>0</v>
      </c>
      <c r="DU24" s="80">
        <f t="shared" si="37"/>
        <v>0</v>
      </c>
      <c r="DV24" s="80">
        <f t="shared" si="37"/>
        <v>0</v>
      </c>
      <c r="DW24" s="80">
        <f t="shared" si="37"/>
        <v>0</v>
      </c>
      <c r="DX24" s="80">
        <f t="shared" si="37"/>
        <v>0</v>
      </c>
      <c r="DY24" s="80">
        <f t="shared" si="37"/>
        <v>0</v>
      </c>
      <c r="DZ24" s="80">
        <f t="shared" si="37"/>
        <v>0</v>
      </c>
      <c r="EA24" s="80">
        <f t="shared" si="37"/>
        <v>0</v>
      </c>
      <c r="EB24" s="80">
        <f t="shared" si="37"/>
        <v>0</v>
      </c>
      <c r="EC24" s="80">
        <f t="shared" si="37"/>
        <v>0</v>
      </c>
      <c r="ED24" s="80">
        <f t="shared" si="37"/>
        <v>0</v>
      </c>
      <c r="EE24" s="80">
        <f t="shared" si="37"/>
        <v>0</v>
      </c>
      <c r="EF24" s="80">
        <f t="shared" si="37"/>
        <v>0</v>
      </c>
      <c r="EG24" s="80">
        <f t="shared" si="37"/>
        <v>0</v>
      </c>
      <c r="EH24" s="80">
        <f t="shared" si="37"/>
        <v>0</v>
      </c>
      <c r="EI24" s="80">
        <f t="shared" si="37"/>
        <v>0</v>
      </c>
      <c r="EJ24" s="80">
        <f t="shared" si="37"/>
        <v>0</v>
      </c>
      <c r="EK24" s="80">
        <f t="shared" si="37"/>
        <v>0</v>
      </c>
      <c r="EL24" s="80">
        <f t="shared" si="37"/>
        <v>0</v>
      </c>
      <c r="EM24" s="80">
        <f t="shared" si="37"/>
        <v>0</v>
      </c>
      <c r="EN24" s="80">
        <f t="shared" si="37"/>
        <v>0</v>
      </c>
      <c r="EO24" s="80">
        <f t="shared" si="37"/>
        <v>0</v>
      </c>
      <c r="EP24" s="80">
        <f t="shared" si="37"/>
        <v>0</v>
      </c>
      <c r="EQ24" s="80">
        <f t="shared" si="37"/>
        <v>0</v>
      </c>
      <c r="ER24" s="80">
        <f t="shared" si="37"/>
        <v>0</v>
      </c>
      <c r="ES24" s="80">
        <f t="shared" si="37"/>
        <v>0</v>
      </c>
      <c r="ET24" s="80">
        <f t="shared" si="37"/>
        <v>0</v>
      </c>
      <c r="EU24" s="80">
        <f t="shared" si="37"/>
        <v>0</v>
      </c>
      <c r="EV24" s="80">
        <f t="shared" si="37"/>
        <v>0</v>
      </c>
      <c r="EW24" s="80">
        <f t="shared" si="37"/>
        <v>0</v>
      </c>
      <c r="EX24" s="80">
        <f t="shared" si="37"/>
        <v>0</v>
      </c>
      <c r="EY24" s="80">
        <f t="shared" si="37"/>
        <v>0</v>
      </c>
      <c r="EZ24" s="80">
        <f t="shared" si="37"/>
        <v>0</v>
      </c>
      <c r="FA24" s="80">
        <f t="shared" si="37"/>
        <v>0</v>
      </c>
      <c r="FB24" s="80">
        <f t="shared" si="37"/>
        <v>0</v>
      </c>
      <c r="FC24" s="80">
        <f t="shared" si="37"/>
        <v>0</v>
      </c>
      <c r="FD24" s="80">
        <f t="shared" si="37"/>
        <v>0</v>
      </c>
      <c r="FE24" s="80">
        <f t="shared" si="37"/>
        <v>0</v>
      </c>
      <c r="FF24" s="80">
        <f t="shared" si="37"/>
        <v>0</v>
      </c>
      <c r="FG24" s="80">
        <f t="shared" si="37"/>
        <v>0</v>
      </c>
      <c r="FH24" s="80">
        <f t="shared" si="37"/>
        <v>0</v>
      </c>
      <c r="FI24" s="80">
        <f t="shared" si="37"/>
        <v>0</v>
      </c>
      <c r="FJ24" s="80">
        <f t="shared" si="37"/>
        <v>0</v>
      </c>
      <c r="FK24" s="80">
        <f t="shared" si="37"/>
        <v>0</v>
      </c>
      <c r="FL24" s="80">
        <f t="shared" si="37"/>
        <v>0</v>
      </c>
      <c r="FM24" s="80">
        <f t="shared" si="37"/>
        <v>0</v>
      </c>
      <c r="FN24" s="80">
        <f t="shared" si="37"/>
        <v>0</v>
      </c>
      <c r="FO24" s="80">
        <f t="shared" si="37"/>
        <v>0</v>
      </c>
      <c r="FP24" s="80">
        <f t="shared" si="37"/>
        <v>0</v>
      </c>
      <c r="FQ24" s="80">
        <f t="shared" ref="FQ24" si="44">IF(FQ$4&lt;$E24,0,IF(FQ$4&lt;$K24,$I24/$C$10,IF(FQ$4&lt;$L24,$J24,0)))</f>
        <v>0</v>
      </c>
      <c r="FR24" s="80">
        <f t="shared" si="28"/>
        <v>0</v>
      </c>
      <c r="FS24" s="80">
        <f t="shared" si="28"/>
        <v>0</v>
      </c>
      <c r="FT24" s="80">
        <f t="shared" si="28"/>
        <v>0</v>
      </c>
      <c r="FU24" s="80">
        <f t="shared" si="28"/>
        <v>0</v>
      </c>
      <c r="FV24" s="80">
        <f t="shared" si="28"/>
        <v>0</v>
      </c>
      <c r="FW24" s="80">
        <f t="shared" si="28"/>
        <v>0</v>
      </c>
      <c r="FX24" s="80">
        <f t="shared" si="28"/>
        <v>0</v>
      </c>
      <c r="FY24" s="80">
        <f t="shared" si="28"/>
        <v>0</v>
      </c>
      <c r="FZ24" s="80">
        <f t="shared" si="28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A44E-CE5D-43BD-BB90-1C0DD94F5FAE}">
  <dimension ref="B1:FQ16"/>
  <sheetViews>
    <sheetView showGridLines="0" workbookViewId="0">
      <selection activeCell="F25" sqref="F25"/>
    </sheetView>
  </sheetViews>
  <sheetFormatPr defaultRowHeight="15" x14ac:dyDescent="0.25"/>
  <cols>
    <col min="2" max="2" width="33.28515625" customWidth="1"/>
    <col min="3" max="3" width="15.42578125" bestFit="1" customWidth="1"/>
    <col min="5" max="5" width="7.28515625" style="102" customWidth="1"/>
    <col min="6" max="6" width="13.7109375" style="102" customWidth="1"/>
    <col min="7" max="7" width="15.42578125" style="102" customWidth="1"/>
    <col min="8" max="8" width="14.42578125" style="102" customWidth="1"/>
    <col min="9" max="9" width="12.85546875" style="102" bestFit="1" customWidth="1"/>
    <col min="10" max="10" width="11.28515625" style="102" bestFit="1" customWidth="1"/>
    <col min="11" max="12" width="15.42578125" style="102" customWidth="1"/>
    <col min="13" max="13" width="11.28515625" style="102" customWidth="1"/>
    <col min="14" max="14" width="23" bestFit="1" customWidth="1"/>
    <col min="15" max="15" width="6.42578125" bestFit="1" customWidth="1"/>
    <col min="16" max="16" width="9.140625" bestFit="1" customWidth="1"/>
    <col min="17" max="17" width="10.7109375" bestFit="1" customWidth="1"/>
  </cols>
  <sheetData>
    <row r="1" spans="2:173" x14ac:dyDescent="0.25">
      <c r="O1" s="78">
        <f>M5</f>
        <v>45778</v>
      </c>
      <c r="P1" s="78">
        <f t="shared" ref="P1:CA1" si="0">EDATE(O1,1)</f>
        <v>45809</v>
      </c>
      <c r="Q1" s="78">
        <f t="shared" si="0"/>
        <v>45839</v>
      </c>
      <c r="R1" s="78">
        <f t="shared" si="0"/>
        <v>45870</v>
      </c>
      <c r="S1" s="78">
        <f t="shared" si="0"/>
        <v>45901</v>
      </c>
      <c r="T1" s="78">
        <f t="shared" si="0"/>
        <v>45931</v>
      </c>
      <c r="U1" s="78">
        <f t="shared" si="0"/>
        <v>45962</v>
      </c>
      <c r="V1" s="78">
        <f t="shared" si="0"/>
        <v>45992</v>
      </c>
      <c r="W1" s="78">
        <f t="shared" si="0"/>
        <v>46023</v>
      </c>
      <c r="X1" s="78">
        <f t="shared" si="0"/>
        <v>46054</v>
      </c>
      <c r="Y1" s="78">
        <f t="shared" si="0"/>
        <v>46082</v>
      </c>
      <c r="Z1" s="78">
        <f t="shared" si="0"/>
        <v>46113</v>
      </c>
      <c r="AA1" s="78">
        <f t="shared" si="0"/>
        <v>46143</v>
      </c>
      <c r="AB1" s="78">
        <f t="shared" si="0"/>
        <v>46174</v>
      </c>
      <c r="AC1" s="78">
        <f t="shared" si="0"/>
        <v>46204</v>
      </c>
      <c r="AD1" s="78">
        <f t="shared" si="0"/>
        <v>46235</v>
      </c>
      <c r="AE1" s="78">
        <f t="shared" si="0"/>
        <v>46266</v>
      </c>
      <c r="AF1" s="78">
        <f t="shared" si="0"/>
        <v>46296</v>
      </c>
      <c r="AG1" s="78">
        <f t="shared" si="0"/>
        <v>46327</v>
      </c>
      <c r="AH1" s="78">
        <f t="shared" si="0"/>
        <v>46357</v>
      </c>
      <c r="AI1" s="78">
        <f t="shared" si="0"/>
        <v>46388</v>
      </c>
      <c r="AJ1" s="78">
        <f t="shared" si="0"/>
        <v>46419</v>
      </c>
      <c r="AK1" s="78">
        <f t="shared" si="0"/>
        <v>46447</v>
      </c>
      <c r="AL1" s="78">
        <f t="shared" si="0"/>
        <v>46478</v>
      </c>
      <c r="AM1" s="78">
        <f t="shared" si="0"/>
        <v>46508</v>
      </c>
      <c r="AN1" s="78">
        <f t="shared" si="0"/>
        <v>46539</v>
      </c>
      <c r="AO1" s="78">
        <f t="shared" si="0"/>
        <v>46569</v>
      </c>
      <c r="AP1" s="78">
        <f t="shared" si="0"/>
        <v>46600</v>
      </c>
      <c r="AQ1" s="78">
        <f t="shared" si="0"/>
        <v>46631</v>
      </c>
      <c r="AR1" s="78">
        <f t="shared" si="0"/>
        <v>46661</v>
      </c>
      <c r="AS1" s="78">
        <f t="shared" si="0"/>
        <v>46692</v>
      </c>
      <c r="AT1" s="78">
        <f t="shared" si="0"/>
        <v>46722</v>
      </c>
      <c r="AU1" s="78">
        <f t="shared" si="0"/>
        <v>46753</v>
      </c>
      <c r="AV1" s="78">
        <f t="shared" si="0"/>
        <v>46784</v>
      </c>
      <c r="AW1" s="78">
        <f t="shared" si="0"/>
        <v>46813</v>
      </c>
      <c r="AX1" s="78">
        <f t="shared" si="0"/>
        <v>46844</v>
      </c>
      <c r="AY1" s="78">
        <f t="shared" si="0"/>
        <v>46874</v>
      </c>
      <c r="AZ1" s="78">
        <f t="shared" si="0"/>
        <v>46905</v>
      </c>
      <c r="BA1" s="78">
        <f t="shared" si="0"/>
        <v>46935</v>
      </c>
      <c r="BB1" s="78">
        <f t="shared" si="0"/>
        <v>46966</v>
      </c>
      <c r="BC1" s="78">
        <f t="shared" si="0"/>
        <v>46997</v>
      </c>
      <c r="BD1" s="78">
        <f t="shared" si="0"/>
        <v>47027</v>
      </c>
      <c r="BE1" s="78">
        <f t="shared" si="0"/>
        <v>47058</v>
      </c>
      <c r="BF1" s="78">
        <f t="shared" si="0"/>
        <v>47088</v>
      </c>
      <c r="BG1" s="78">
        <f t="shared" si="0"/>
        <v>47119</v>
      </c>
      <c r="BH1" s="78">
        <f t="shared" si="0"/>
        <v>47150</v>
      </c>
      <c r="BI1" s="78">
        <f t="shared" si="0"/>
        <v>47178</v>
      </c>
      <c r="BJ1" s="78">
        <f t="shared" si="0"/>
        <v>47209</v>
      </c>
      <c r="BK1" s="78">
        <f t="shared" si="0"/>
        <v>47239</v>
      </c>
      <c r="BL1" s="78">
        <f t="shared" si="0"/>
        <v>47270</v>
      </c>
      <c r="BM1" s="78">
        <f t="shared" si="0"/>
        <v>47300</v>
      </c>
      <c r="BN1" s="78">
        <f t="shared" si="0"/>
        <v>47331</v>
      </c>
      <c r="BO1" s="78">
        <f t="shared" si="0"/>
        <v>47362</v>
      </c>
      <c r="BP1" s="78">
        <f t="shared" si="0"/>
        <v>47392</v>
      </c>
      <c r="BQ1" s="78">
        <f t="shared" si="0"/>
        <v>47423</v>
      </c>
      <c r="BR1" s="78">
        <f t="shared" si="0"/>
        <v>47453</v>
      </c>
      <c r="BS1" s="78">
        <f t="shared" si="0"/>
        <v>47484</v>
      </c>
      <c r="BT1" s="78">
        <f t="shared" si="0"/>
        <v>47515</v>
      </c>
      <c r="BU1" s="78">
        <f t="shared" si="0"/>
        <v>47543</v>
      </c>
      <c r="BV1" s="78">
        <f t="shared" si="0"/>
        <v>47574</v>
      </c>
      <c r="BW1" s="78">
        <f t="shared" si="0"/>
        <v>47604</v>
      </c>
      <c r="BX1" s="78">
        <f t="shared" si="0"/>
        <v>47635</v>
      </c>
      <c r="BY1" s="78">
        <f t="shared" si="0"/>
        <v>47665</v>
      </c>
      <c r="BZ1" s="78">
        <f t="shared" si="0"/>
        <v>47696</v>
      </c>
      <c r="CA1" s="78">
        <f t="shared" si="0"/>
        <v>47727</v>
      </c>
      <c r="CB1" s="78">
        <f t="shared" ref="CB1:EM1" si="1">EDATE(CA1,1)</f>
        <v>47757</v>
      </c>
      <c r="CC1" s="78">
        <f t="shared" si="1"/>
        <v>47788</v>
      </c>
      <c r="CD1" s="78">
        <f t="shared" si="1"/>
        <v>47818</v>
      </c>
      <c r="CE1" s="78">
        <f t="shared" si="1"/>
        <v>47849</v>
      </c>
      <c r="CF1" s="78">
        <f t="shared" si="1"/>
        <v>47880</v>
      </c>
      <c r="CG1" s="78">
        <f t="shared" si="1"/>
        <v>47908</v>
      </c>
      <c r="CH1" s="78">
        <f t="shared" si="1"/>
        <v>47939</v>
      </c>
      <c r="CI1" s="78">
        <f t="shared" si="1"/>
        <v>47969</v>
      </c>
      <c r="CJ1" s="78">
        <f t="shared" si="1"/>
        <v>48000</v>
      </c>
      <c r="CK1" s="78">
        <f t="shared" si="1"/>
        <v>48030</v>
      </c>
      <c r="CL1" s="78">
        <f t="shared" si="1"/>
        <v>48061</v>
      </c>
      <c r="CM1" s="78">
        <f t="shared" si="1"/>
        <v>48092</v>
      </c>
      <c r="CN1" s="78">
        <f t="shared" si="1"/>
        <v>48122</v>
      </c>
      <c r="CO1" s="78">
        <f t="shared" si="1"/>
        <v>48153</v>
      </c>
      <c r="CP1" s="78">
        <f t="shared" si="1"/>
        <v>48183</v>
      </c>
      <c r="CQ1" s="78">
        <f t="shared" si="1"/>
        <v>48214</v>
      </c>
      <c r="CR1" s="78">
        <f t="shared" si="1"/>
        <v>48245</v>
      </c>
      <c r="CS1" s="78">
        <f t="shared" si="1"/>
        <v>48274</v>
      </c>
      <c r="CT1" s="78">
        <f t="shared" si="1"/>
        <v>48305</v>
      </c>
      <c r="CU1" s="78">
        <f t="shared" si="1"/>
        <v>48335</v>
      </c>
      <c r="CV1" s="78">
        <f t="shared" si="1"/>
        <v>48366</v>
      </c>
      <c r="CW1" s="78">
        <f t="shared" si="1"/>
        <v>48396</v>
      </c>
      <c r="CX1" s="78">
        <f t="shared" si="1"/>
        <v>48427</v>
      </c>
      <c r="CY1" s="78">
        <f t="shared" si="1"/>
        <v>48458</v>
      </c>
      <c r="CZ1" s="78">
        <f t="shared" si="1"/>
        <v>48488</v>
      </c>
      <c r="DA1" s="78">
        <f t="shared" si="1"/>
        <v>48519</v>
      </c>
      <c r="DB1" s="78">
        <f t="shared" si="1"/>
        <v>48549</v>
      </c>
      <c r="DC1" s="78">
        <f t="shared" si="1"/>
        <v>48580</v>
      </c>
      <c r="DD1" s="78">
        <f t="shared" si="1"/>
        <v>48611</v>
      </c>
      <c r="DE1" s="78">
        <f t="shared" si="1"/>
        <v>48639</v>
      </c>
      <c r="DF1" s="78">
        <f t="shared" si="1"/>
        <v>48670</v>
      </c>
      <c r="DG1" s="78">
        <f t="shared" si="1"/>
        <v>48700</v>
      </c>
      <c r="DH1" s="78">
        <f t="shared" si="1"/>
        <v>48731</v>
      </c>
      <c r="DI1" s="78">
        <f t="shared" si="1"/>
        <v>48761</v>
      </c>
      <c r="DJ1" s="78">
        <f t="shared" si="1"/>
        <v>48792</v>
      </c>
      <c r="DK1" s="78">
        <f t="shared" si="1"/>
        <v>48823</v>
      </c>
      <c r="DL1" s="78">
        <f t="shared" si="1"/>
        <v>48853</v>
      </c>
      <c r="DM1" s="78">
        <f t="shared" si="1"/>
        <v>48884</v>
      </c>
      <c r="DN1" s="78">
        <f t="shared" si="1"/>
        <v>48914</v>
      </c>
      <c r="DO1" s="78">
        <f t="shared" si="1"/>
        <v>48945</v>
      </c>
      <c r="DP1" s="78">
        <f t="shared" si="1"/>
        <v>48976</v>
      </c>
      <c r="DQ1" s="78">
        <f t="shared" si="1"/>
        <v>49004</v>
      </c>
      <c r="DR1" s="78">
        <f t="shared" si="1"/>
        <v>49035</v>
      </c>
      <c r="DS1" s="78">
        <f t="shared" si="1"/>
        <v>49065</v>
      </c>
      <c r="DT1" s="78">
        <f t="shared" si="1"/>
        <v>49096</v>
      </c>
      <c r="DU1" s="78">
        <f t="shared" si="1"/>
        <v>49126</v>
      </c>
      <c r="DV1" s="78">
        <f t="shared" si="1"/>
        <v>49157</v>
      </c>
      <c r="DW1" s="78">
        <f t="shared" si="1"/>
        <v>49188</v>
      </c>
      <c r="DX1" s="78">
        <f t="shared" si="1"/>
        <v>49218</v>
      </c>
      <c r="DY1" s="78">
        <f t="shared" si="1"/>
        <v>49249</v>
      </c>
      <c r="DZ1" s="78">
        <f t="shared" si="1"/>
        <v>49279</v>
      </c>
      <c r="EA1" s="78">
        <f t="shared" si="1"/>
        <v>49310</v>
      </c>
      <c r="EB1" s="78">
        <f t="shared" si="1"/>
        <v>49341</v>
      </c>
      <c r="EC1" s="78">
        <f t="shared" si="1"/>
        <v>49369</v>
      </c>
      <c r="ED1" s="78">
        <f t="shared" si="1"/>
        <v>49400</v>
      </c>
      <c r="EE1" s="78">
        <f t="shared" si="1"/>
        <v>49430</v>
      </c>
      <c r="EF1" s="78">
        <f t="shared" si="1"/>
        <v>49461</v>
      </c>
      <c r="EG1" s="78">
        <f t="shared" si="1"/>
        <v>49491</v>
      </c>
      <c r="EH1" s="78">
        <f t="shared" si="1"/>
        <v>49522</v>
      </c>
      <c r="EI1" s="78">
        <f t="shared" si="1"/>
        <v>49553</v>
      </c>
      <c r="EJ1" s="78">
        <f t="shared" si="1"/>
        <v>49583</v>
      </c>
      <c r="EK1" s="78">
        <f t="shared" si="1"/>
        <v>49614</v>
      </c>
      <c r="EL1" s="78">
        <f t="shared" si="1"/>
        <v>49644</v>
      </c>
      <c r="EM1" s="78">
        <f t="shared" si="1"/>
        <v>49675</v>
      </c>
      <c r="EN1" s="78">
        <f t="shared" ref="EN1:FQ1" si="2">EDATE(EM1,1)</f>
        <v>49706</v>
      </c>
      <c r="EO1" s="78">
        <f t="shared" si="2"/>
        <v>49735</v>
      </c>
      <c r="EP1" s="78">
        <f t="shared" si="2"/>
        <v>49766</v>
      </c>
      <c r="EQ1" s="78">
        <f t="shared" si="2"/>
        <v>49796</v>
      </c>
      <c r="ER1" s="78">
        <f t="shared" si="2"/>
        <v>49827</v>
      </c>
      <c r="ES1" s="78">
        <f t="shared" si="2"/>
        <v>49857</v>
      </c>
      <c r="ET1" s="78">
        <f t="shared" si="2"/>
        <v>49888</v>
      </c>
      <c r="EU1" s="78">
        <f t="shared" si="2"/>
        <v>49919</v>
      </c>
      <c r="EV1" s="78">
        <f t="shared" si="2"/>
        <v>49949</v>
      </c>
      <c r="EW1" s="78">
        <f t="shared" si="2"/>
        <v>49980</v>
      </c>
      <c r="EX1" s="78">
        <f t="shared" si="2"/>
        <v>50010</v>
      </c>
      <c r="EY1" s="78">
        <f t="shared" si="2"/>
        <v>50041</v>
      </c>
      <c r="EZ1" s="78">
        <f t="shared" si="2"/>
        <v>50072</v>
      </c>
      <c r="FA1" s="78">
        <f t="shared" si="2"/>
        <v>50100</v>
      </c>
      <c r="FB1" s="78">
        <f t="shared" si="2"/>
        <v>50131</v>
      </c>
      <c r="FC1" s="78">
        <f t="shared" si="2"/>
        <v>50161</v>
      </c>
      <c r="FD1" s="78">
        <f t="shared" si="2"/>
        <v>50192</v>
      </c>
      <c r="FE1" s="78">
        <f t="shared" si="2"/>
        <v>50222</v>
      </c>
      <c r="FF1" s="78">
        <f t="shared" si="2"/>
        <v>50253</v>
      </c>
      <c r="FG1" s="78">
        <f t="shared" si="2"/>
        <v>50284</v>
      </c>
      <c r="FH1" s="78">
        <f t="shared" si="2"/>
        <v>50314</v>
      </c>
      <c r="FI1" s="78">
        <f t="shared" si="2"/>
        <v>50345</v>
      </c>
      <c r="FJ1" s="78">
        <f t="shared" si="2"/>
        <v>50375</v>
      </c>
      <c r="FK1" s="78">
        <f t="shared" si="2"/>
        <v>50406</v>
      </c>
      <c r="FL1" s="78">
        <f t="shared" si="2"/>
        <v>50437</v>
      </c>
      <c r="FM1" s="78">
        <f t="shared" si="2"/>
        <v>50465</v>
      </c>
      <c r="FN1" s="78">
        <f t="shared" si="2"/>
        <v>50496</v>
      </c>
      <c r="FO1" s="78">
        <f t="shared" si="2"/>
        <v>50526</v>
      </c>
      <c r="FP1" s="78">
        <f t="shared" si="2"/>
        <v>50557</v>
      </c>
      <c r="FQ1" s="78">
        <f t="shared" si="2"/>
        <v>50587</v>
      </c>
    </row>
    <row r="2" spans="2:173" x14ac:dyDescent="0.25">
      <c r="M2" s="103">
        <v>0</v>
      </c>
      <c r="N2" t="s">
        <v>1309</v>
      </c>
      <c r="O2" s="80">
        <f>O3*(1-$M$2)</f>
        <v>3196.1081250000002</v>
      </c>
      <c r="P2" s="80">
        <f t="shared" ref="P2:CA2" si="3">P3*(1-$M$2)</f>
        <v>3196.1081250000002</v>
      </c>
      <c r="Q2" s="80">
        <f t="shared" si="3"/>
        <v>3196.1081250000002</v>
      </c>
      <c r="R2" s="80">
        <f t="shared" si="3"/>
        <v>3196.1081250000002</v>
      </c>
      <c r="S2" s="80">
        <f t="shared" si="3"/>
        <v>3022.4373044223171</v>
      </c>
      <c r="T2" s="80">
        <f t="shared" si="3"/>
        <v>3022.4373044223171</v>
      </c>
      <c r="U2" s="80">
        <f t="shared" si="3"/>
        <v>3022.4373044223171</v>
      </c>
      <c r="V2" s="80">
        <f t="shared" si="3"/>
        <v>3022.4373044223171</v>
      </c>
      <c r="W2" s="80">
        <f t="shared" si="3"/>
        <v>3022.4373044223171</v>
      </c>
      <c r="X2" s="80">
        <f t="shared" si="3"/>
        <v>3022.4373044223171</v>
      </c>
      <c r="Y2" s="80">
        <f t="shared" si="3"/>
        <v>3022.4373044223171</v>
      </c>
      <c r="Z2" s="80">
        <f t="shared" si="3"/>
        <v>3022.4373044223171</v>
      </c>
      <c r="AA2" s="80">
        <f t="shared" si="3"/>
        <v>3022.4373044223171</v>
      </c>
      <c r="AB2" s="80">
        <f t="shared" si="3"/>
        <v>3022.4373044223171</v>
      </c>
      <c r="AC2" s="80">
        <f t="shared" si="3"/>
        <v>3022.4373044223171</v>
      </c>
      <c r="AD2" s="80">
        <f t="shared" si="3"/>
        <v>3022.4373044223171</v>
      </c>
      <c r="AE2" s="80">
        <f t="shared" si="3"/>
        <v>3022.4373044223171</v>
      </c>
      <c r="AF2" s="80">
        <f t="shared" si="3"/>
        <v>3022.4373044223171</v>
      </c>
      <c r="AG2" s="80">
        <f t="shared" si="3"/>
        <v>3022.4373044223171</v>
      </c>
      <c r="AH2" s="80">
        <f t="shared" si="3"/>
        <v>3022.4373044223171</v>
      </c>
      <c r="AI2" s="80">
        <f t="shared" si="3"/>
        <v>3022.4373044223171</v>
      </c>
      <c r="AJ2" s="80">
        <f t="shared" si="3"/>
        <v>3022.4373044223171</v>
      </c>
      <c r="AK2" s="80">
        <f t="shared" si="3"/>
        <v>3022.4373044223171</v>
      </c>
      <c r="AL2" s="80">
        <f t="shared" si="3"/>
        <v>3022.4373044223171</v>
      </c>
      <c r="AM2" s="80">
        <f t="shared" si="3"/>
        <v>3022.4373044223171</v>
      </c>
      <c r="AN2" s="80">
        <f t="shared" si="3"/>
        <v>3022.4373044223171</v>
      </c>
      <c r="AO2" s="80">
        <f t="shared" si="3"/>
        <v>3022.4373044223171</v>
      </c>
      <c r="AP2" s="80">
        <f t="shared" si="3"/>
        <v>3022.4373044223171</v>
      </c>
      <c r="AQ2" s="80">
        <f t="shared" si="3"/>
        <v>3022.4373044223171</v>
      </c>
      <c r="AR2" s="80">
        <f t="shared" si="3"/>
        <v>3022.4373044223171</v>
      </c>
      <c r="AS2" s="80">
        <f t="shared" si="3"/>
        <v>3022.4373044223171</v>
      </c>
      <c r="AT2" s="80">
        <f t="shared" si="3"/>
        <v>3022.4373044223171</v>
      </c>
      <c r="AU2" s="80">
        <f t="shared" si="3"/>
        <v>3022.4373044223171</v>
      </c>
      <c r="AV2" s="80">
        <f t="shared" si="3"/>
        <v>3022.4373044223171</v>
      </c>
      <c r="AW2" s="80">
        <f t="shared" si="3"/>
        <v>3022.4373044223171</v>
      </c>
      <c r="AX2" s="80">
        <f t="shared" si="3"/>
        <v>3022.4373044223171</v>
      </c>
      <c r="AY2" s="80">
        <f t="shared" si="3"/>
        <v>3022.4373044223171</v>
      </c>
      <c r="AZ2" s="80">
        <f t="shared" si="3"/>
        <v>3022.4373044223171</v>
      </c>
      <c r="BA2" s="80">
        <f t="shared" si="3"/>
        <v>3022.4373044223171</v>
      </c>
      <c r="BB2" s="80">
        <f t="shared" si="3"/>
        <v>3022.4373044223171</v>
      </c>
      <c r="BC2" s="80">
        <f t="shared" si="3"/>
        <v>3022.4373044223171</v>
      </c>
      <c r="BD2" s="80">
        <f t="shared" si="3"/>
        <v>3022.4373044223171</v>
      </c>
      <c r="BE2" s="80">
        <f t="shared" si="3"/>
        <v>3022.4373044223171</v>
      </c>
      <c r="BF2" s="80">
        <f t="shared" si="3"/>
        <v>3022.4373044223171</v>
      </c>
      <c r="BG2" s="80">
        <f t="shared" si="3"/>
        <v>3022.4373044223171</v>
      </c>
      <c r="BH2" s="80">
        <f t="shared" si="3"/>
        <v>3022.4373044223171</v>
      </c>
      <c r="BI2" s="80">
        <f t="shared" si="3"/>
        <v>3022.4373044223171</v>
      </c>
      <c r="BJ2" s="80">
        <f t="shared" si="3"/>
        <v>3022.4373044223171</v>
      </c>
      <c r="BK2" s="80">
        <f t="shared" si="3"/>
        <v>3022.4373044223171</v>
      </c>
      <c r="BL2" s="80">
        <f t="shared" si="3"/>
        <v>3022.4373044223171</v>
      </c>
      <c r="BM2" s="80">
        <f t="shared" si="3"/>
        <v>3022.4373044223171</v>
      </c>
      <c r="BN2" s="80">
        <f t="shared" si="3"/>
        <v>3022.4373044223171</v>
      </c>
      <c r="BO2" s="80">
        <f t="shared" si="3"/>
        <v>3022.4373044223171</v>
      </c>
      <c r="BP2" s="80">
        <f t="shared" si="3"/>
        <v>3022.4373044223171</v>
      </c>
      <c r="BQ2" s="80">
        <f t="shared" si="3"/>
        <v>3022.4373044223171</v>
      </c>
      <c r="BR2" s="80">
        <f t="shared" si="3"/>
        <v>3022.4373044223171</v>
      </c>
      <c r="BS2" s="80">
        <f t="shared" si="3"/>
        <v>3022.4373044223171</v>
      </c>
      <c r="BT2" s="80">
        <f t="shared" si="3"/>
        <v>3022.4373044223171</v>
      </c>
      <c r="BU2" s="80">
        <f t="shared" si="3"/>
        <v>3022.4373044223171</v>
      </c>
      <c r="BV2" s="80">
        <f t="shared" si="3"/>
        <v>3022.4373044223171</v>
      </c>
      <c r="BW2" s="80">
        <f t="shared" si="3"/>
        <v>3022.4373044223171</v>
      </c>
      <c r="BX2" s="80">
        <f t="shared" si="3"/>
        <v>3022.4373044223171</v>
      </c>
      <c r="BY2" s="80">
        <f t="shared" si="3"/>
        <v>3022.4373044223171</v>
      </c>
      <c r="BZ2" s="80">
        <f t="shared" si="3"/>
        <v>3022.4373044223171</v>
      </c>
      <c r="CA2" s="80">
        <f t="shared" si="3"/>
        <v>3022.4373044223171</v>
      </c>
      <c r="CB2" s="80">
        <f t="shared" ref="CB2:EN2" si="4">CB3*(1-$M$2)</f>
        <v>3022.4373044223171</v>
      </c>
      <c r="CC2" s="80">
        <f t="shared" si="4"/>
        <v>3022.4373044223171</v>
      </c>
      <c r="CD2" s="80">
        <f t="shared" si="4"/>
        <v>3022.4373044223171</v>
      </c>
      <c r="CE2" s="80">
        <f t="shared" si="4"/>
        <v>3022.4373044223171</v>
      </c>
      <c r="CF2" s="80">
        <f t="shared" si="4"/>
        <v>3022.4373044223171</v>
      </c>
      <c r="CG2" s="80">
        <f t="shared" si="4"/>
        <v>3022.4373044223171</v>
      </c>
      <c r="CH2" s="80">
        <f t="shared" si="4"/>
        <v>3022.4373044223171</v>
      </c>
      <c r="CI2" s="80">
        <f t="shared" si="4"/>
        <v>3022.4373044223171</v>
      </c>
      <c r="CJ2" s="80">
        <f t="shared" si="4"/>
        <v>3022.4373044223171</v>
      </c>
      <c r="CK2" s="80">
        <f t="shared" si="4"/>
        <v>3022.4373044223171</v>
      </c>
      <c r="CL2" s="80">
        <f t="shared" si="4"/>
        <v>3022.4373044223171</v>
      </c>
      <c r="CM2" s="80">
        <f t="shared" si="4"/>
        <v>3022.4373044223171</v>
      </c>
      <c r="CN2" s="80">
        <f t="shared" si="4"/>
        <v>3022.4373044223171</v>
      </c>
      <c r="CO2" s="80">
        <f t="shared" si="4"/>
        <v>3022.4373044223171</v>
      </c>
      <c r="CP2" s="80">
        <f t="shared" si="4"/>
        <v>3022.4373044223171</v>
      </c>
      <c r="CQ2" s="80">
        <f t="shared" si="4"/>
        <v>3022.4373044223171</v>
      </c>
      <c r="CR2" s="80">
        <f t="shared" si="4"/>
        <v>3022.4373044223171</v>
      </c>
      <c r="CS2" s="80">
        <f t="shared" si="4"/>
        <v>3022.4373044223171</v>
      </c>
      <c r="CT2" s="80">
        <f t="shared" si="4"/>
        <v>3022.4373044223171</v>
      </c>
      <c r="CU2" s="80">
        <f t="shared" si="4"/>
        <v>3022.4373044223171</v>
      </c>
      <c r="CV2" s="80">
        <f t="shared" si="4"/>
        <v>3022.4373044223171</v>
      </c>
      <c r="CW2" s="80">
        <f t="shared" si="4"/>
        <v>3022.4373044223171</v>
      </c>
      <c r="CX2" s="80">
        <f t="shared" si="4"/>
        <v>3022.4373044223171</v>
      </c>
      <c r="CY2" s="80">
        <f t="shared" si="4"/>
        <v>3022.4373044223171</v>
      </c>
      <c r="CZ2" s="80">
        <f t="shared" si="4"/>
        <v>3022.4373044223171</v>
      </c>
      <c r="DA2" s="80">
        <f t="shared" si="4"/>
        <v>3022.4373044223171</v>
      </c>
      <c r="DB2" s="80">
        <f t="shared" si="4"/>
        <v>3022.4373044223171</v>
      </c>
      <c r="DC2" s="80">
        <f t="shared" si="4"/>
        <v>3022.4373044223171</v>
      </c>
      <c r="DD2" s="80">
        <f t="shared" si="4"/>
        <v>3022.4373044223171</v>
      </c>
      <c r="DE2" s="80">
        <f t="shared" si="4"/>
        <v>3022.4373044223171</v>
      </c>
      <c r="DF2" s="80">
        <f t="shared" si="4"/>
        <v>3022.4373044223171</v>
      </c>
      <c r="DG2" s="80">
        <f t="shared" si="4"/>
        <v>3022.4373044223171</v>
      </c>
      <c r="DH2" s="80">
        <f t="shared" si="4"/>
        <v>3022.4373044223171</v>
      </c>
      <c r="DI2" s="80">
        <f t="shared" si="4"/>
        <v>3022.4373044223171</v>
      </c>
      <c r="DJ2" s="80">
        <f t="shared" si="4"/>
        <v>3022.4373044223171</v>
      </c>
      <c r="DK2" s="80">
        <f t="shared" si="4"/>
        <v>3022.4373044223171</v>
      </c>
      <c r="DL2" s="80">
        <f t="shared" si="4"/>
        <v>3022.4373044223171</v>
      </c>
      <c r="DM2" s="80">
        <f t="shared" si="4"/>
        <v>3022.4373044223171</v>
      </c>
      <c r="DN2" s="80">
        <f t="shared" si="4"/>
        <v>3022.4373044223171</v>
      </c>
      <c r="DO2" s="80">
        <f t="shared" si="4"/>
        <v>3022.4373044223171</v>
      </c>
      <c r="DP2" s="80">
        <f t="shared" si="4"/>
        <v>3022.4373044223171</v>
      </c>
      <c r="DQ2" s="80">
        <f t="shared" si="4"/>
        <v>3022.4373044223171</v>
      </c>
      <c r="DR2" s="80">
        <f t="shared" si="4"/>
        <v>3022.4373044223171</v>
      </c>
      <c r="DS2" s="80">
        <f t="shared" si="4"/>
        <v>3022.4373044223171</v>
      </c>
      <c r="DT2" s="80">
        <f t="shared" si="4"/>
        <v>3022.4373044223171</v>
      </c>
      <c r="DU2" s="80">
        <f t="shared" si="4"/>
        <v>3022.4373044223171</v>
      </c>
      <c r="DV2" s="80">
        <f t="shared" si="4"/>
        <v>3022.4373044223171</v>
      </c>
      <c r="DW2" s="80">
        <f t="shared" si="4"/>
        <v>3022.4373044223171</v>
      </c>
      <c r="DX2" s="80">
        <f t="shared" si="4"/>
        <v>3022.4373044223171</v>
      </c>
      <c r="DY2" s="80">
        <f t="shared" si="4"/>
        <v>3022.4373044223171</v>
      </c>
      <c r="DZ2" s="80">
        <f t="shared" si="4"/>
        <v>3022.4373044223171</v>
      </c>
      <c r="EA2" s="80">
        <f t="shared" si="4"/>
        <v>3022.4373044223171</v>
      </c>
      <c r="EB2" s="80">
        <f t="shared" si="4"/>
        <v>3022.4373044223171</v>
      </c>
      <c r="EC2" s="80">
        <f t="shared" si="4"/>
        <v>3022.4373044223171</v>
      </c>
      <c r="ED2" s="80">
        <f t="shared" si="4"/>
        <v>3022.4373044223171</v>
      </c>
      <c r="EE2" s="80">
        <f t="shared" si="4"/>
        <v>3022.4373044223171</v>
      </c>
      <c r="EF2" s="80">
        <f t="shared" si="4"/>
        <v>3022.4373044223171</v>
      </c>
      <c r="EG2" s="80">
        <f t="shared" si="4"/>
        <v>3022.4373044223171</v>
      </c>
      <c r="EH2" s="80">
        <f t="shared" si="4"/>
        <v>3022.4373044223171</v>
      </c>
      <c r="EI2" s="80">
        <f t="shared" si="4"/>
        <v>3022.4373044223171</v>
      </c>
      <c r="EJ2" s="80">
        <f t="shared" si="4"/>
        <v>3022.4373044223171</v>
      </c>
      <c r="EK2" s="80">
        <f t="shared" si="4"/>
        <v>3022.4373044223171</v>
      </c>
      <c r="EL2" s="80">
        <f t="shared" si="4"/>
        <v>3022.4373044223171</v>
      </c>
      <c r="EM2" s="80">
        <f t="shared" si="4"/>
        <v>3022.4373044223171</v>
      </c>
      <c r="EN2" s="80">
        <f t="shared" si="4"/>
        <v>3022.4373044223171</v>
      </c>
      <c r="EO2" s="80">
        <f t="shared" ref="EO2:FQ2" si="5">EO3*(1-$M$2)</f>
        <v>3022.4373044223171</v>
      </c>
      <c r="EP2" s="80">
        <f t="shared" si="5"/>
        <v>3022.4373044223171</v>
      </c>
      <c r="EQ2" s="80">
        <f t="shared" si="5"/>
        <v>3022.4373044223171</v>
      </c>
      <c r="ER2" s="80">
        <f t="shared" si="5"/>
        <v>3022.4373044223171</v>
      </c>
      <c r="ES2" s="80">
        <f t="shared" si="5"/>
        <v>3022.4373044223171</v>
      </c>
      <c r="ET2" s="80">
        <f t="shared" si="5"/>
        <v>3022.4373044223171</v>
      </c>
      <c r="EU2" s="80">
        <f t="shared" si="5"/>
        <v>3022.4373044223171</v>
      </c>
      <c r="EV2" s="80">
        <f t="shared" si="5"/>
        <v>3022.4373044223171</v>
      </c>
      <c r="EW2" s="80">
        <f t="shared" si="5"/>
        <v>3022.4373044223171</v>
      </c>
      <c r="EX2" s="80">
        <f t="shared" si="5"/>
        <v>3022.4373044223171</v>
      </c>
      <c r="EY2" s="80">
        <f t="shared" si="5"/>
        <v>3022.4373044223171</v>
      </c>
      <c r="EZ2" s="80">
        <f t="shared" si="5"/>
        <v>3022.4373044223171</v>
      </c>
      <c r="FA2" s="80">
        <f t="shared" si="5"/>
        <v>3022.4373044223171</v>
      </c>
      <c r="FB2" s="80">
        <f t="shared" si="5"/>
        <v>3022.4373044223171</v>
      </c>
      <c r="FC2" s="80">
        <f t="shared" si="5"/>
        <v>3022.4373044223171</v>
      </c>
      <c r="FD2" s="80">
        <f t="shared" si="5"/>
        <v>3022.4373044223171</v>
      </c>
      <c r="FE2" s="80">
        <f t="shared" si="5"/>
        <v>3022.4373044223171</v>
      </c>
      <c r="FF2" s="80">
        <f t="shared" si="5"/>
        <v>3022.4373044223171</v>
      </c>
      <c r="FG2" s="80">
        <f t="shared" si="5"/>
        <v>0</v>
      </c>
      <c r="FH2" s="80">
        <f t="shared" si="5"/>
        <v>0</v>
      </c>
      <c r="FI2" s="80">
        <f t="shared" si="5"/>
        <v>0</v>
      </c>
      <c r="FJ2" s="80">
        <f t="shared" si="5"/>
        <v>0</v>
      </c>
      <c r="FK2" s="80">
        <f t="shared" si="5"/>
        <v>0</v>
      </c>
      <c r="FL2" s="80">
        <f t="shared" si="5"/>
        <v>0</v>
      </c>
      <c r="FM2" s="80">
        <f t="shared" si="5"/>
        <v>0</v>
      </c>
      <c r="FN2" s="80">
        <f t="shared" si="5"/>
        <v>0</v>
      </c>
      <c r="FO2" s="80">
        <f t="shared" si="5"/>
        <v>0</v>
      </c>
      <c r="FP2" s="80">
        <f t="shared" si="5"/>
        <v>0</v>
      </c>
      <c r="FQ2" s="80">
        <f t="shared" si="5"/>
        <v>0</v>
      </c>
    </row>
    <row r="3" spans="2:173" x14ac:dyDescent="0.25">
      <c r="N3" t="s">
        <v>1310</v>
      </c>
      <c r="O3" s="80">
        <f t="shared" ref="O3:AT3" si="6">SUM(O5:O70)</f>
        <v>3196.1081250000002</v>
      </c>
      <c r="P3" s="80">
        <f t="shared" si="6"/>
        <v>3196.1081250000002</v>
      </c>
      <c r="Q3" s="80">
        <f t="shared" si="6"/>
        <v>3196.1081250000002</v>
      </c>
      <c r="R3" s="80">
        <f t="shared" si="6"/>
        <v>3196.1081250000002</v>
      </c>
      <c r="S3" s="80">
        <f t="shared" si="6"/>
        <v>3022.4373044223171</v>
      </c>
      <c r="T3" s="80">
        <f t="shared" si="6"/>
        <v>3022.4373044223171</v>
      </c>
      <c r="U3" s="80">
        <f t="shared" si="6"/>
        <v>3022.4373044223171</v>
      </c>
      <c r="V3" s="80">
        <f t="shared" si="6"/>
        <v>3022.4373044223171</v>
      </c>
      <c r="W3" s="80">
        <f t="shared" si="6"/>
        <v>3022.4373044223171</v>
      </c>
      <c r="X3" s="80">
        <f t="shared" si="6"/>
        <v>3022.4373044223171</v>
      </c>
      <c r="Y3" s="80">
        <f t="shared" si="6"/>
        <v>3022.4373044223171</v>
      </c>
      <c r="Z3" s="80">
        <f t="shared" si="6"/>
        <v>3022.4373044223171</v>
      </c>
      <c r="AA3" s="80">
        <f t="shared" si="6"/>
        <v>3022.4373044223171</v>
      </c>
      <c r="AB3" s="80">
        <f t="shared" si="6"/>
        <v>3022.4373044223171</v>
      </c>
      <c r="AC3" s="80">
        <f t="shared" si="6"/>
        <v>3022.4373044223171</v>
      </c>
      <c r="AD3" s="80">
        <f t="shared" si="6"/>
        <v>3022.4373044223171</v>
      </c>
      <c r="AE3" s="80">
        <f t="shared" si="6"/>
        <v>3022.4373044223171</v>
      </c>
      <c r="AF3" s="80">
        <f t="shared" si="6"/>
        <v>3022.4373044223171</v>
      </c>
      <c r="AG3" s="80">
        <f t="shared" si="6"/>
        <v>3022.4373044223171</v>
      </c>
      <c r="AH3" s="80">
        <f t="shared" si="6"/>
        <v>3022.4373044223171</v>
      </c>
      <c r="AI3" s="80">
        <f t="shared" si="6"/>
        <v>3022.4373044223171</v>
      </c>
      <c r="AJ3" s="80">
        <f t="shared" si="6"/>
        <v>3022.4373044223171</v>
      </c>
      <c r="AK3" s="80">
        <f t="shared" si="6"/>
        <v>3022.4373044223171</v>
      </c>
      <c r="AL3" s="80">
        <f t="shared" si="6"/>
        <v>3022.4373044223171</v>
      </c>
      <c r="AM3" s="80">
        <f t="shared" si="6"/>
        <v>3022.4373044223171</v>
      </c>
      <c r="AN3" s="80">
        <f t="shared" si="6"/>
        <v>3022.4373044223171</v>
      </c>
      <c r="AO3" s="80">
        <f t="shared" si="6"/>
        <v>3022.4373044223171</v>
      </c>
      <c r="AP3" s="80">
        <f t="shared" si="6"/>
        <v>3022.4373044223171</v>
      </c>
      <c r="AQ3" s="80">
        <f t="shared" si="6"/>
        <v>3022.4373044223171</v>
      </c>
      <c r="AR3" s="80">
        <f t="shared" si="6"/>
        <v>3022.4373044223171</v>
      </c>
      <c r="AS3" s="80">
        <f t="shared" si="6"/>
        <v>3022.4373044223171</v>
      </c>
      <c r="AT3" s="80">
        <f t="shared" si="6"/>
        <v>3022.4373044223171</v>
      </c>
      <c r="AU3" s="80">
        <f t="shared" ref="AU3:DF3" si="7">SUM(AU5:AU70)</f>
        <v>3022.4373044223171</v>
      </c>
      <c r="AV3" s="80">
        <f t="shared" si="7"/>
        <v>3022.4373044223171</v>
      </c>
      <c r="AW3" s="80">
        <f t="shared" si="7"/>
        <v>3022.4373044223171</v>
      </c>
      <c r="AX3" s="80">
        <f t="shared" si="7"/>
        <v>3022.4373044223171</v>
      </c>
      <c r="AY3" s="80">
        <f t="shared" si="7"/>
        <v>3022.4373044223171</v>
      </c>
      <c r="AZ3" s="80">
        <f t="shared" si="7"/>
        <v>3022.4373044223171</v>
      </c>
      <c r="BA3" s="80">
        <f t="shared" si="7"/>
        <v>3022.4373044223171</v>
      </c>
      <c r="BB3" s="80">
        <f t="shared" si="7"/>
        <v>3022.4373044223171</v>
      </c>
      <c r="BC3" s="80">
        <f t="shared" si="7"/>
        <v>3022.4373044223171</v>
      </c>
      <c r="BD3" s="80">
        <f t="shared" si="7"/>
        <v>3022.4373044223171</v>
      </c>
      <c r="BE3" s="80">
        <f t="shared" si="7"/>
        <v>3022.4373044223171</v>
      </c>
      <c r="BF3" s="80">
        <f t="shared" si="7"/>
        <v>3022.4373044223171</v>
      </c>
      <c r="BG3" s="80">
        <f t="shared" si="7"/>
        <v>3022.4373044223171</v>
      </c>
      <c r="BH3" s="80">
        <f t="shared" si="7"/>
        <v>3022.4373044223171</v>
      </c>
      <c r="BI3" s="80">
        <f t="shared" si="7"/>
        <v>3022.4373044223171</v>
      </c>
      <c r="BJ3" s="80">
        <f t="shared" si="7"/>
        <v>3022.4373044223171</v>
      </c>
      <c r="BK3" s="80">
        <f t="shared" si="7"/>
        <v>3022.4373044223171</v>
      </c>
      <c r="BL3" s="80">
        <f t="shared" si="7"/>
        <v>3022.4373044223171</v>
      </c>
      <c r="BM3" s="80">
        <f t="shared" si="7"/>
        <v>3022.4373044223171</v>
      </c>
      <c r="BN3" s="80">
        <f t="shared" si="7"/>
        <v>3022.4373044223171</v>
      </c>
      <c r="BO3" s="80">
        <f t="shared" si="7"/>
        <v>3022.4373044223171</v>
      </c>
      <c r="BP3" s="80">
        <f t="shared" si="7"/>
        <v>3022.4373044223171</v>
      </c>
      <c r="BQ3" s="80">
        <f t="shared" si="7"/>
        <v>3022.4373044223171</v>
      </c>
      <c r="BR3" s="80">
        <f t="shared" si="7"/>
        <v>3022.4373044223171</v>
      </c>
      <c r="BS3" s="80">
        <f t="shared" si="7"/>
        <v>3022.4373044223171</v>
      </c>
      <c r="BT3" s="80">
        <f t="shared" si="7"/>
        <v>3022.4373044223171</v>
      </c>
      <c r="BU3" s="80">
        <f t="shared" si="7"/>
        <v>3022.4373044223171</v>
      </c>
      <c r="BV3" s="80">
        <f t="shared" si="7"/>
        <v>3022.4373044223171</v>
      </c>
      <c r="BW3" s="80">
        <f t="shared" si="7"/>
        <v>3022.4373044223171</v>
      </c>
      <c r="BX3" s="80">
        <f t="shared" si="7"/>
        <v>3022.4373044223171</v>
      </c>
      <c r="BY3" s="80">
        <f t="shared" si="7"/>
        <v>3022.4373044223171</v>
      </c>
      <c r="BZ3" s="80">
        <f t="shared" si="7"/>
        <v>3022.4373044223171</v>
      </c>
      <c r="CA3" s="80">
        <f t="shared" si="7"/>
        <v>3022.4373044223171</v>
      </c>
      <c r="CB3" s="80">
        <f t="shared" si="7"/>
        <v>3022.4373044223171</v>
      </c>
      <c r="CC3" s="80">
        <f t="shared" si="7"/>
        <v>3022.4373044223171</v>
      </c>
      <c r="CD3" s="80">
        <f t="shared" si="7"/>
        <v>3022.4373044223171</v>
      </c>
      <c r="CE3" s="80">
        <f t="shared" si="7"/>
        <v>3022.4373044223171</v>
      </c>
      <c r="CF3" s="80">
        <f t="shared" si="7"/>
        <v>3022.4373044223171</v>
      </c>
      <c r="CG3" s="80">
        <f t="shared" si="7"/>
        <v>3022.4373044223171</v>
      </c>
      <c r="CH3" s="80">
        <f t="shared" si="7"/>
        <v>3022.4373044223171</v>
      </c>
      <c r="CI3" s="80">
        <f t="shared" si="7"/>
        <v>3022.4373044223171</v>
      </c>
      <c r="CJ3" s="80">
        <f t="shared" si="7"/>
        <v>3022.4373044223171</v>
      </c>
      <c r="CK3" s="80">
        <f t="shared" si="7"/>
        <v>3022.4373044223171</v>
      </c>
      <c r="CL3" s="80">
        <f t="shared" si="7"/>
        <v>3022.4373044223171</v>
      </c>
      <c r="CM3" s="80">
        <f t="shared" si="7"/>
        <v>3022.4373044223171</v>
      </c>
      <c r="CN3" s="80">
        <f t="shared" si="7"/>
        <v>3022.4373044223171</v>
      </c>
      <c r="CO3" s="80">
        <f t="shared" si="7"/>
        <v>3022.4373044223171</v>
      </c>
      <c r="CP3" s="80">
        <f t="shared" si="7"/>
        <v>3022.4373044223171</v>
      </c>
      <c r="CQ3" s="80">
        <f t="shared" si="7"/>
        <v>3022.4373044223171</v>
      </c>
      <c r="CR3" s="80">
        <f t="shared" si="7"/>
        <v>3022.4373044223171</v>
      </c>
      <c r="CS3" s="80">
        <f t="shared" si="7"/>
        <v>3022.4373044223171</v>
      </c>
      <c r="CT3" s="80">
        <f t="shared" si="7"/>
        <v>3022.4373044223171</v>
      </c>
      <c r="CU3" s="80">
        <f t="shared" si="7"/>
        <v>3022.4373044223171</v>
      </c>
      <c r="CV3" s="80">
        <f t="shared" si="7"/>
        <v>3022.4373044223171</v>
      </c>
      <c r="CW3" s="80">
        <f t="shared" si="7"/>
        <v>3022.4373044223171</v>
      </c>
      <c r="CX3" s="80">
        <f t="shared" si="7"/>
        <v>3022.4373044223171</v>
      </c>
      <c r="CY3" s="80">
        <f t="shared" si="7"/>
        <v>3022.4373044223171</v>
      </c>
      <c r="CZ3" s="80">
        <f t="shared" si="7"/>
        <v>3022.4373044223171</v>
      </c>
      <c r="DA3" s="80">
        <f t="shared" si="7"/>
        <v>3022.4373044223171</v>
      </c>
      <c r="DB3" s="80">
        <f t="shared" si="7"/>
        <v>3022.4373044223171</v>
      </c>
      <c r="DC3" s="80">
        <f t="shared" si="7"/>
        <v>3022.4373044223171</v>
      </c>
      <c r="DD3" s="80">
        <f t="shared" si="7"/>
        <v>3022.4373044223171</v>
      </c>
      <c r="DE3" s="80">
        <f t="shared" si="7"/>
        <v>3022.4373044223171</v>
      </c>
      <c r="DF3" s="80">
        <f t="shared" si="7"/>
        <v>3022.4373044223171</v>
      </c>
      <c r="DG3" s="80">
        <f t="shared" ref="DG3:FQ3" si="8">SUM(DG5:DG70)</f>
        <v>3022.4373044223171</v>
      </c>
      <c r="DH3" s="80">
        <f t="shared" si="8"/>
        <v>3022.4373044223171</v>
      </c>
      <c r="DI3" s="80">
        <f t="shared" si="8"/>
        <v>3022.4373044223171</v>
      </c>
      <c r="DJ3" s="80">
        <f t="shared" si="8"/>
        <v>3022.4373044223171</v>
      </c>
      <c r="DK3" s="80">
        <f t="shared" si="8"/>
        <v>3022.4373044223171</v>
      </c>
      <c r="DL3" s="80">
        <f t="shared" si="8"/>
        <v>3022.4373044223171</v>
      </c>
      <c r="DM3" s="80">
        <f t="shared" si="8"/>
        <v>3022.4373044223171</v>
      </c>
      <c r="DN3" s="80">
        <f t="shared" si="8"/>
        <v>3022.4373044223171</v>
      </c>
      <c r="DO3" s="80">
        <f t="shared" si="8"/>
        <v>3022.4373044223171</v>
      </c>
      <c r="DP3" s="80">
        <f t="shared" si="8"/>
        <v>3022.4373044223171</v>
      </c>
      <c r="DQ3" s="80">
        <f t="shared" si="8"/>
        <v>3022.4373044223171</v>
      </c>
      <c r="DR3" s="80">
        <f t="shared" si="8"/>
        <v>3022.4373044223171</v>
      </c>
      <c r="DS3" s="80">
        <f t="shared" si="8"/>
        <v>3022.4373044223171</v>
      </c>
      <c r="DT3" s="80">
        <f t="shared" si="8"/>
        <v>3022.4373044223171</v>
      </c>
      <c r="DU3" s="80">
        <f t="shared" si="8"/>
        <v>3022.4373044223171</v>
      </c>
      <c r="DV3" s="80">
        <f t="shared" si="8"/>
        <v>3022.4373044223171</v>
      </c>
      <c r="DW3" s="80">
        <f t="shared" si="8"/>
        <v>3022.4373044223171</v>
      </c>
      <c r="DX3" s="80">
        <f t="shared" si="8"/>
        <v>3022.4373044223171</v>
      </c>
      <c r="DY3" s="80">
        <f t="shared" si="8"/>
        <v>3022.4373044223171</v>
      </c>
      <c r="DZ3" s="80">
        <f t="shared" si="8"/>
        <v>3022.4373044223171</v>
      </c>
      <c r="EA3" s="80">
        <f t="shared" si="8"/>
        <v>3022.4373044223171</v>
      </c>
      <c r="EB3" s="80">
        <f t="shared" si="8"/>
        <v>3022.4373044223171</v>
      </c>
      <c r="EC3" s="80">
        <f t="shared" si="8"/>
        <v>3022.4373044223171</v>
      </c>
      <c r="ED3" s="80">
        <f t="shared" si="8"/>
        <v>3022.4373044223171</v>
      </c>
      <c r="EE3" s="80">
        <f t="shared" si="8"/>
        <v>3022.4373044223171</v>
      </c>
      <c r="EF3" s="80">
        <f t="shared" si="8"/>
        <v>3022.4373044223171</v>
      </c>
      <c r="EG3" s="80">
        <f t="shared" si="8"/>
        <v>3022.4373044223171</v>
      </c>
      <c r="EH3" s="80">
        <f t="shared" si="8"/>
        <v>3022.4373044223171</v>
      </c>
      <c r="EI3" s="80">
        <f t="shared" si="8"/>
        <v>3022.4373044223171</v>
      </c>
      <c r="EJ3" s="80">
        <f t="shared" si="8"/>
        <v>3022.4373044223171</v>
      </c>
      <c r="EK3" s="80">
        <f t="shared" si="8"/>
        <v>3022.4373044223171</v>
      </c>
      <c r="EL3" s="80">
        <f t="shared" si="8"/>
        <v>3022.4373044223171</v>
      </c>
      <c r="EM3" s="80">
        <f t="shared" si="8"/>
        <v>3022.4373044223171</v>
      </c>
      <c r="EN3" s="80">
        <f t="shared" si="8"/>
        <v>3022.4373044223171</v>
      </c>
      <c r="EO3" s="80">
        <f t="shared" si="8"/>
        <v>3022.4373044223171</v>
      </c>
      <c r="EP3" s="80">
        <f t="shared" si="8"/>
        <v>3022.4373044223171</v>
      </c>
      <c r="EQ3" s="80">
        <f t="shared" si="8"/>
        <v>3022.4373044223171</v>
      </c>
      <c r="ER3" s="80">
        <f t="shared" si="8"/>
        <v>3022.4373044223171</v>
      </c>
      <c r="ES3" s="80">
        <f t="shared" si="8"/>
        <v>3022.4373044223171</v>
      </c>
      <c r="ET3" s="80">
        <f t="shared" si="8"/>
        <v>3022.4373044223171</v>
      </c>
      <c r="EU3" s="80">
        <f t="shared" si="8"/>
        <v>3022.4373044223171</v>
      </c>
      <c r="EV3" s="80">
        <f t="shared" si="8"/>
        <v>3022.4373044223171</v>
      </c>
      <c r="EW3" s="80">
        <f t="shared" si="8"/>
        <v>3022.4373044223171</v>
      </c>
      <c r="EX3" s="80">
        <f t="shared" si="8"/>
        <v>3022.4373044223171</v>
      </c>
      <c r="EY3" s="80">
        <f t="shared" si="8"/>
        <v>3022.4373044223171</v>
      </c>
      <c r="EZ3" s="80">
        <f t="shared" si="8"/>
        <v>3022.4373044223171</v>
      </c>
      <c r="FA3" s="80">
        <f t="shared" si="8"/>
        <v>3022.4373044223171</v>
      </c>
      <c r="FB3" s="80">
        <f t="shared" si="8"/>
        <v>3022.4373044223171</v>
      </c>
      <c r="FC3" s="80">
        <f t="shared" si="8"/>
        <v>3022.4373044223171</v>
      </c>
      <c r="FD3" s="80">
        <f t="shared" si="8"/>
        <v>3022.4373044223171</v>
      </c>
      <c r="FE3" s="80">
        <f t="shared" si="8"/>
        <v>3022.4373044223171</v>
      </c>
      <c r="FF3" s="80">
        <f t="shared" si="8"/>
        <v>3022.4373044223171</v>
      </c>
      <c r="FG3" s="80">
        <f t="shared" si="8"/>
        <v>0</v>
      </c>
      <c r="FH3" s="80">
        <f t="shared" si="8"/>
        <v>0</v>
      </c>
      <c r="FI3" s="80">
        <f t="shared" si="8"/>
        <v>0</v>
      </c>
      <c r="FJ3" s="80">
        <f t="shared" si="8"/>
        <v>0</v>
      </c>
      <c r="FK3" s="80">
        <f t="shared" si="8"/>
        <v>0</v>
      </c>
      <c r="FL3" s="80">
        <f t="shared" si="8"/>
        <v>0</v>
      </c>
      <c r="FM3" s="80">
        <f t="shared" si="8"/>
        <v>0</v>
      </c>
      <c r="FN3" s="80">
        <f t="shared" si="8"/>
        <v>0</v>
      </c>
      <c r="FO3" s="80">
        <f t="shared" si="8"/>
        <v>0</v>
      </c>
      <c r="FP3" s="80">
        <f t="shared" si="8"/>
        <v>0</v>
      </c>
      <c r="FQ3" s="80">
        <f t="shared" si="8"/>
        <v>0</v>
      </c>
    </row>
    <row r="4" spans="2:173" ht="45" x14ac:dyDescent="0.25">
      <c r="B4" s="81" t="s">
        <v>1311</v>
      </c>
      <c r="C4" s="82"/>
      <c r="E4" s="81" t="s">
        <v>1312</v>
      </c>
      <c r="F4" s="81" t="s">
        <v>1313</v>
      </c>
      <c r="G4" s="81" t="s">
        <v>1314</v>
      </c>
      <c r="H4" s="81" t="s">
        <v>1315</v>
      </c>
      <c r="I4" s="81" t="s">
        <v>1316</v>
      </c>
      <c r="J4" s="81" t="s">
        <v>1339</v>
      </c>
      <c r="K4" s="81" t="s">
        <v>1320</v>
      </c>
      <c r="L4" s="81" t="s">
        <v>1321</v>
      </c>
      <c r="M4" s="81" t="s">
        <v>1324</v>
      </c>
      <c r="N4" s="83"/>
      <c r="O4" s="81">
        <v>1</v>
      </c>
      <c r="P4" s="81">
        <v>2</v>
      </c>
      <c r="Q4" s="81">
        <v>3</v>
      </c>
      <c r="R4" s="81">
        <v>4</v>
      </c>
      <c r="S4" s="81">
        <v>5</v>
      </c>
      <c r="T4" s="81">
        <v>6</v>
      </c>
      <c r="U4" s="81">
        <v>7</v>
      </c>
      <c r="V4" s="81">
        <v>8</v>
      </c>
      <c r="W4" s="81">
        <v>9</v>
      </c>
      <c r="X4" s="81">
        <v>10</v>
      </c>
      <c r="Y4" s="81">
        <v>11</v>
      </c>
      <c r="Z4" s="81">
        <v>12</v>
      </c>
      <c r="AA4" s="81">
        <v>13</v>
      </c>
      <c r="AB4" s="81">
        <v>14</v>
      </c>
      <c r="AC4" s="81">
        <v>15</v>
      </c>
      <c r="AD4" s="81">
        <v>16</v>
      </c>
      <c r="AE4" s="81">
        <v>17</v>
      </c>
      <c r="AF4" s="81">
        <v>18</v>
      </c>
      <c r="AG4" s="81">
        <v>19</v>
      </c>
      <c r="AH4" s="81">
        <v>20</v>
      </c>
      <c r="AI4" s="81">
        <v>21</v>
      </c>
      <c r="AJ4" s="81">
        <v>22</v>
      </c>
      <c r="AK4" s="81">
        <v>23</v>
      </c>
      <c r="AL4" s="81">
        <v>24</v>
      </c>
      <c r="AM4" s="81">
        <v>25</v>
      </c>
      <c r="AN4" s="81">
        <v>26</v>
      </c>
      <c r="AO4" s="81">
        <v>27</v>
      </c>
      <c r="AP4" s="81">
        <v>28</v>
      </c>
      <c r="AQ4" s="81">
        <v>29</v>
      </c>
      <c r="AR4" s="81">
        <v>30</v>
      </c>
      <c r="AS4" s="81">
        <v>31</v>
      </c>
      <c r="AT4" s="81">
        <v>32</v>
      </c>
      <c r="AU4" s="81">
        <v>33</v>
      </c>
      <c r="AV4" s="81">
        <v>34</v>
      </c>
      <c r="AW4" s="81">
        <v>35</v>
      </c>
      <c r="AX4" s="81">
        <v>36</v>
      </c>
      <c r="AY4" s="81">
        <v>37</v>
      </c>
      <c r="AZ4" s="81">
        <v>38</v>
      </c>
      <c r="BA4" s="81">
        <v>39</v>
      </c>
      <c r="BB4" s="81">
        <v>40</v>
      </c>
      <c r="BC4" s="81">
        <v>41</v>
      </c>
      <c r="BD4" s="81">
        <v>42</v>
      </c>
      <c r="BE4" s="81">
        <v>43</v>
      </c>
      <c r="BF4" s="81">
        <v>44</v>
      </c>
      <c r="BG4" s="81">
        <v>45</v>
      </c>
      <c r="BH4" s="81">
        <v>46</v>
      </c>
      <c r="BI4" s="81">
        <v>47</v>
      </c>
      <c r="BJ4" s="81">
        <v>48</v>
      </c>
      <c r="BK4" s="81">
        <v>49</v>
      </c>
      <c r="BL4" s="81">
        <v>50</v>
      </c>
      <c r="BM4" s="81">
        <v>51</v>
      </c>
      <c r="BN4" s="81">
        <v>52</v>
      </c>
      <c r="BO4" s="81">
        <v>53</v>
      </c>
      <c r="BP4" s="81">
        <v>54</v>
      </c>
      <c r="BQ4" s="81">
        <v>55</v>
      </c>
      <c r="BR4" s="81">
        <v>56</v>
      </c>
      <c r="BS4" s="81">
        <v>57</v>
      </c>
      <c r="BT4" s="81">
        <v>58</v>
      </c>
      <c r="BU4" s="81">
        <v>59</v>
      </c>
      <c r="BV4" s="81">
        <v>60</v>
      </c>
      <c r="BW4" s="81">
        <v>61</v>
      </c>
      <c r="BX4" s="81">
        <v>62</v>
      </c>
      <c r="BY4" s="81">
        <v>63</v>
      </c>
      <c r="BZ4" s="81">
        <v>64</v>
      </c>
      <c r="CA4" s="81">
        <v>65</v>
      </c>
      <c r="CB4" s="81">
        <v>66</v>
      </c>
      <c r="CC4" s="81">
        <v>67</v>
      </c>
      <c r="CD4" s="81">
        <v>68</v>
      </c>
      <c r="CE4" s="81">
        <v>69</v>
      </c>
      <c r="CF4" s="81">
        <v>70</v>
      </c>
      <c r="CG4" s="81">
        <v>71</v>
      </c>
      <c r="CH4" s="81">
        <v>72</v>
      </c>
      <c r="CI4" s="81">
        <v>73</v>
      </c>
      <c r="CJ4" s="81">
        <v>74</v>
      </c>
      <c r="CK4" s="81">
        <v>75</v>
      </c>
      <c r="CL4" s="81">
        <v>76</v>
      </c>
      <c r="CM4" s="81">
        <v>77</v>
      </c>
      <c r="CN4" s="81">
        <v>78</v>
      </c>
      <c r="CO4" s="81">
        <v>79</v>
      </c>
      <c r="CP4" s="81">
        <v>80</v>
      </c>
      <c r="CQ4" s="81">
        <v>81</v>
      </c>
      <c r="CR4" s="81">
        <v>82</v>
      </c>
      <c r="CS4" s="81">
        <v>83</v>
      </c>
      <c r="CT4" s="81">
        <v>84</v>
      </c>
      <c r="CU4" s="81">
        <v>85</v>
      </c>
      <c r="CV4" s="81">
        <v>86</v>
      </c>
      <c r="CW4" s="81">
        <v>87</v>
      </c>
      <c r="CX4" s="81">
        <v>88</v>
      </c>
      <c r="CY4" s="81">
        <v>89</v>
      </c>
      <c r="CZ4" s="81">
        <v>90</v>
      </c>
      <c r="DA4" s="81">
        <v>91</v>
      </c>
      <c r="DB4" s="81">
        <v>92</v>
      </c>
      <c r="DC4" s="81">
        <v>93</v>
      </c>
      <c r="DD4" s="81">
        <v>94</v>
      </c>
      <c r="DE4" s="81">
        <v>95</v>
      </c>
      <c r="DF4" s="81">
        <v>96</v>
      </c>
      <c r="DG4" s="81">
        <v>97</v>
      </c>
      <c r="DH4" s="81">
        <v>98</v>
      </c>
      <c r="DI4" s="81">
        <v>99</v>
      </c>
      <c r="DJ4" s="81">
        <v>100</v>
      </c>
      <c r="DK4" s="81">
        <v>101</v>
      </c>
      <c r="DL4" s="81">
        <v>102</v>
      </c>
      <c r="DM4" s="81">
        <v>103</v>
      </c>
      <c r="DN4" s="81">
        <v>104</v>
      </c>
      <c r="DO4" s="81">
        <v>105</v>
      </c>
      <c r="DP4" s="81">
        <v>106</v>
      </c>
      <c r="DQ4" s="81">
        <v>107</v>
      </c>
      <c r="DR4" s="81">
        <v>108</v>
      </c>
      <c r="DS4" s="81">
        <v>109</v>
      </c>
      <c r="DT4" s="81">
        <v>110</v>
      </c>
      <c r="DU4" s="81">
        <v>111</v>
      </c>
      <c r="DV4" s="81">
        <v>112</v>
      </c>
      <c r="DW4" s="81">
        <v>113</v>
      </c>
      <c r="DX4" s="81">
        <v>114</v>
      </c>
      <c r="DY4" s="81">
        <v>115</v>
      </c>
      <c r="DZ4" s="81">
        <v>116</v>
      </c>
      <c r="EA4" s="81">
        <v>117</v>
      </c>
      <c r="EB4" s="81">
        <v>118</v>
      </c>
      <c r="EC4" s="81">
        <v>119</v>
      </c>
      <c r="ED4" s="81">
        <v>120</v>
      </c>
      <c r="EE4" s="81">
        <v>121</v>
      </c>
      <c r="EF4" s="81">
        <v>122</v>
      </c>
      <c r="EG4" s="81">
        <v>123</v>
      </c>
      <c r="EH4" s="81">
        <v>124</v>
      </c>
      <c r="EI4" s="81">
        <v>125</v>
      </c>
      <c r="EJ4" s="81">
        <v>126</v>
      </c>
      <c r="EK4" s="81">
        <v>127</v>
      </c>
      <c r="EL4" s="81">
        <v>128</v>
      </c>
      <c r="EM4" s="81">
        <v>129</v>
      </c>
      <c r="EN4" s="81">
        <v>130</v>
      </c>
      <c r="EO4" s="81">
        <v>131</v>
      </c>
      <c r="EP4" s="81">
        <v>132</v>
      </c>
      <c r="EQ4" s="81">
        <v>133</v>
      </c>
      <c r="ER4" s="81">
        <v>134</v>
      </c>
      <c r="ES4" s="81">
        <v>135</v>
      </c>
      <c r="ET4" s="81">
        <v>136</v>
      </c>
      <c r="EU4" s="81">
        <v>137</v>
      </c>
      <c r="EV4" s="81">
        <v>138</v>
      </c>
      <c r="EW4" s="81">
        <v>139</v>
      </c>
      <c r="EX4" s="81">
        <v>140</v>
      </c>
      <c r="EY4" s="81">
        <v>141</v>
      </c>
      <c r="EZ4" s="81">
        <v>142</v>
      </c>
      <c r="FA4" s="81">
        <v>143</v>
      </c>
      <c r="FB4" s="81">
        <v>144</v>
      </c>
      <c r="FC4" s="81">
        <v>145</v>
      </c>
      <c r="FD4" s="81">
        <v>146</v>
      </c>
      <c r="FE4" s="81">
        <v>147</v>
      </c>
      <c r="FF4" s="81">
        <v>148</v>
      </c>
      <c r="FG4" s="81">
        <v>149</v>
      </c>
      <c r="FH4" s="81">
        <v>150</v>
      </c>
      <c r="FI4" s="81">
        <v>151</v>
      </c>
      <c r="FJ4" s="81">
        <v>152</v>
      </c>
      <c r="FK4" s="81">
        <v>153</v>
      </c>
      <c r="FL4" s="81">
        <v>154</v>
      </c>
      <c r="FM4" s="81">
        <v>155</v>
      </c>
      <c r="FN4" s="81">
        <v>156</v>
      </c>
      <c r="FO4" s="81">
        <v>157</v>
      </c>
      <c r="FP4" s="81">
        <v>158</v>
      </c>
      <c r="FQ4" s="81">
        <v>159</v>
      </c>
    </row>
    <row r="5" spans="2:173" x14ac:dyDescent="0.25">
      <c r="B5" s="84" t="s">
        <v>1325</v>
      </c>
      <c r="C5" s="85" t="s">
        <v>1342</v>
      </c>
      <c r="E5" s="102">
        <v>1</v>
      </c>
      <c r="F5" s="102">
        <f>$C$14</f>
        <v>1</v>
      </c>
      <c r="G5" s="102">
        <f>C14</f>
        <v>1</v>
      </c>
      <c r="H5" s="104">
        <f>G5/$C$6</f>
        <v>1</v>
      </c>
      <c r="I5" s="105">
        <f>$C$9*$C$8*F5</f>
        <v>12784.432500000001</v>
      </c>
      <c r="J5" s="105">
        <f>-PMT($C$13,$C$12,$C$11*$C$8)*F5</f>
        <v>3022.4373044223171</v>
      </c>
      <c r="K5" s="105">
        <f>$C$10+E5</f>
        <v>5</v>
      </c>
      <c r="L5" s="105">
        <f>K5+$C$12</f>
        <v>149</v>
      </c>
      <c r="M5" s="106">
        <f>C16</f>
        <v>45778</v>
      </c>
      <c r="N5" s="80"/>
      <c r="O5" s="80">
        <f>IF(O$4&lt;$E5,0,IF(O$4&lt;$K5,$I5/$C$10,IF(O$4&lt;$L5,$J5,0)))</f>
        <v>3196.1081250000002</v>
      </c>
      <c r="P5" s="80">
        <f t="shared" ref="P5:CA9" si="9">IF(P$4&lt;$E5,0,IF(P$4&lt;$K5,$I5/$C$10,IF(P$4&lt;$L5,$J5,0)))</f>
        <v>3196.1081250000002</v>
      </c>
      <c r="Q5" s="80">
        <f t="shared" si="9"/>
        <v>3196.1081250000002</v>
      </c>
      <c r="R5" s="80">
        <f>IF(R$4&lt;$E5,0,IF(R$4&lt;$K5,$I5/$C$10,IF(R$4&lt;$L5,$J5,0)))</f>
        <v>3196.1081250000002</v>
      </c>
      <c r="S5" s="80">
        <f t="shared" si="9"/>
        <v>3022.4373044223171</v>
      </c>
      <c r="T5" s="80">
        <f t="shared" si="9"/>
        <v>3022.4373044223171</v>
      </c>
      <c r="U5" s="80">
        <f t="shared" si="9"/>
        <v>3022.4373044223171</v>
      </c>
      <c r="V5" s="80">
        <f t="shared" si="9"/>
        <v>3022.4373044223171</v>
      </c>
      <c r="W5" s="80">
        <f t="shared" si="9"/>
        <v>3022.4373044223171</v>
      </c>
      <c r="X5" s="80">
        <f t="shared" si="9"/>
        <v>3022.4373044223171</v>
      </c>
      <c r="Y5" s="80">
        <f t="shared" si="9"/>
        <v>3022.4373044223171</v>
      </c>
      <c r="Z5" s="80">
        <f t="shared" si="9"/>
        <v>3022.4373044223171</v>
      </c>
      <c r="AA5" s="80">
        <f t="shared" si="9"/>
        <v>3022.4373044223171</v>
      </c>
      <c r="AB5" s="80">
        <f t="shared" si="9"/>
        <v>3022.4373044223171</v>
      </c>
      <c r="AC5" s="80">
        <f t="shared" si="9"/>
        <v>3022.4373044223171</v>
      </c>
      <c r="AD5" s="80">
        <f t="shared" si="9"/>
        <v>3022.4373044223171</v>
      </c>
      <c r="AE5" s="80">
        <f t="shared" si="9"/>
        <v>3022.4373044223171</v>
      </c>
      <c r="AF5" s="80">
        <f t="shared" si="9"/>
        <v>3022.4373044223171</v>
      </c>
      <c r="AG5" s="80">
        <f t="shared" si="9"/>
        <v>3022.4373044223171</v>
      </c>
      <c r="AH5" s="80">
        <f t="shared" si="9"/>
        <v>3022.4373044223171</v>
      </c>
      <c r="AI5" s="80">
        <f t="shared" si="9"/>
        <v>3022.4373044223171</v>
      </c>
      <c r="AJ5" s="80">
        <f t="shared" si="9"/>
        <v>3022.4373044223171</v>
      </c>
      <c r="AK5" s="80">
        <f t="shared" si="9"/>
        <v>3022.4373044223171</v>
      </c>
      <c r="AL5" s="80">
        <f t="shared" si="9"/>
        <v>3022.4373044223171</v>
      </c>
      <c r="AM5" s="80">
        <f t="shared" si="9"/>
        <v>3022.4373044223171</v>
      </c>
      <c r="AN5" s="80">
        <f t="shared" si="9"/>
        <v>3022.4373044223171</v>
      </c>
      <c r="AO5" s="80">
        <f t="shared" si="9"/>
        <v>3022.4373044223171</v>
      </c>
      <c r="AP5" s="80">
        <f t="shared" si="9"/>
        <v>3022.4373044223171</v>
      </c>
      <c r="AQ5" s="80">
        <f t="shared" si="9"/>
        <v>3022.4373044223171</v>
      </c>
      <c r="AR5" s="80">
        <f t="shared" si="9"/>
        <v>3022.4373044223171</v>
      </c>
      <c r="AS5" s="80">
        <f t="shared" si="9"/>
        <v>3022.4373044223171</v>
      </c>
      <c r="AT5" s="80">
        <f t="shared" si="9"/>
        <v>3022.4373044223171</v>
      </c>
      <c r="AU5" s="80">
        <f t="shared" si="9"/>
        <v>3022.4373044223171</v>
      </c>
      <c r="AV5" s="80">
        <f t="shared" si="9"/>
        <v>3022.4373044223171</v>
      </c>
      <c r="AW5" s="80">
        <f t="shared" si="9"/>
        <v>3022.4373044223171</v>
      </c>
      <c r="AX5" s="80">
        <f t="shared" si="9"/>
        <v>3022.4373044223171</v>
      </c>
      <c r="AY5" s="80">
        <f t="shared" si="9"/>
        <v>3022.4373044223171</v>
      </c>
      <c r="AZ5" s="80">
        <f t="shared" si="9"/>
        <v>3022.4373044223171</v>
      </c>
      <c r="BA5" s="80">
        <f t="shared" si="9"/>
        <v>3022.4373044223171</v>
      </c>
      <c r="BB5" s="80">
        <f t="shared" si="9"/>
        <v>3022.4373044223171</v>
      </c>
      <c r="BC5" s="80">
        <f t="shared" si="9"/>
        <v>3022.4373044223171</v>
      </c>
      <c r="BD5" s="80">
        <f t="shared" si="9"/>
        <v>3022.4373044223171</v>
      </c>
      <c r="BE5" s="80">
        <f t="shared" si="9"/>
        <v>3022.4373044223171</v>
      </c>
      <c r="BF5" s="80">
        <f t="shared" si="9"/>
        <v>3022.4373044223171</v>
      </c>
      <c r="BG5" s="80">
        <f t="shared" si="9"/>
        <v>3022.4373044223171</v>
      </c>
      <c r="BH5" s="80">
        <f t="shared" si="9"/>
        <v>3022.4373044223171</v>
      </c>
      <c r="BI5" s="80">
        <f t="shared" si="9"/>
        <v>3022.4373044223171</v>
      </c>
      <c r="BJ5" s="80">
        <f t="shared" si="9"/>
        <v>3022.4373044223171</v>
      </c>
      <c r="BK5" s="80">
        <f t="shared" si="9"/>
        <v>3022.4373044223171</v>
      </c>
      <c r="BL5" s="80">
        <f t="shared" si="9"/>
        <v>3022.4373044223171</v>
      </c>
      <c r="BM5" s="80">
        <f t="shared" si="9"/>
        <v>3022.4373044223171</v>
      </c>
      <c r="BN5" s="80">
        <f t="shared" si="9"/>
        <v>3022.4373044223171</v>
      </c>
      <c r="BO5" s="80">
        <f t="shared" si="9"/>
        <v>3022.4373044223171</v>
      </c>
      <c r="BP5" s="80">
        <f t="shared" si="9"/>
        <v>3022.4373044223171</v>
      </c>
      <c r="BQ5" s="80">
        <f t="shared" si="9"/>
        <v>3022.4373044223171</v>
      </c>
      <c r="BR5" s="80">
        <f t="shared" si="9"/>
        <v>3022.4373044223171</v>
      </c>
      <c r="BS5" s="80">
        <f t="shared" si="9"/>
        <v>3022.4373044223171</v>
      </c>
      <c r="BT5" s="80">
        <f t="shared" si="9"/>
        <v>3022.4373044223171</v>
      </c>
      <c r="BU5" s="80">
        <f t="shared" si="9"/>
        <v>3022.4373044223171</v>
      </c>
      <c r="BV5" s="80">
        <f t="shared" si="9"/>
        <v>3022.4373044223171</v>
      </c>
      <c r="BW5" s="80">
        <f t="shared" si="9"/>
        <v>3022.4373044223171</v>
      </c>
      <c r="BX5" s="80">
        <f t="shared" si="9"/>
        <v>3022.4373044223171</v>
      </c>
      <c r="BY5" s="80">
        <f t="shared" si="9"/>
        <v>3022.4373044223171</v>
      </c>
      <c r="BZ5" s="80">
        <f t="shared" si="9"/>
        <v>3022.4373044223171</v>
      </c>
      <c r="CA5" s="80">
        <f t="shared" si="9"/>
        <v>3022.4373044223171</v>
      </c>
      <c r="CB5" s="80">
        <f t="shared" ref="CB5:EN8" si="10">IF(CB$4&lt;$E5,0,IF(CB$4&lt;$K5,$I5/$C$10,IF(CB$4&lt;$L5,$J5,0)))</f>
        <v>3022.4373044223171</v>
      </c>
      <c r="CC5" s="80">
        <f t="shared" si="10"/>
        <v>3022.4373044223171</v>
      </c>
      <c r="CD5" s="80">
        <f t="shared" si="10"/>
        <v>3022.4373044223171</v>
      </c>
      <c r="CE5" s="80">
        <f t="shared" si="10"/>
        <v>3022.4373044223171</v>
      </c>
      <c r="CF5" s="80">
        <f t="shared" si="10"/>
        <v>3022.4373044223171</v>
      </c>
      <c r="CG5" s="80">
        <f t="shared" si="10"/>
        <v>3022.4373044223171</v>
      </c>
      <c r="CH5" s="80">
        <f t="shared" si="10"/>
        <v>3022.4373044223171</v>
      </c>
      <c r="CI5" s="80">
        <f t="shared" si="10"/>
        <v>3022.4373044223171</v>
      </c>
      <c r="CJ5" s="80">
        <f t="shared" si="10"/>
        <v>3022.4373044223171</v>
      </c>
      <c r="CK5" s="80">
        <f t="shared" si="10"/>
        <v>3022.4373044223171</v>
      </c>
      <c r="CL5" s="80">
        <f t="shared" si="10"/>
        <v>3022.4373044223171</v>
      </c>
      <c r="CM5" s="80">
        <f t="shared" si="10"/>
        <v>3022.4373044223171</v>
      </c>
      <c r="CN5" s="80">
        <f t="shared" si="10"/>
        <v>3022.4373044223171</v>
      </c>
      <c r="CO5" s="80">
        <f t="shared" si="10"/>
        <v>3022.4373044223171</v>
      </c>
      <c r="CP5" s="80">
        <f t="shared" si="10"/>
        <v>3022.4373044223171</v>
      </c>
      <c r="CQ5" s="80">
        <f t="shared" si="10"/>
        <v>3022.4373044223171</v>
      </c>
      <c r="CR5" s="80">
        <f t="shared" si="10"/>
        <v>3022.4373044223171</v>
      </c>
      <c r="CS5" s="80">
        <f t="shared" si="10"/>
        <v>3022.4373044223171</v>
      </c>
      <c r="CT5" s="80">
        <f t="shared" si="10"/>
        <v>3022.4373044223171</v>
      </c>
      <c r="CU5" s="80">
        <f t="shared" si="10"/>
        <v>3022.4373044223171</v>
      </c>
      <c r="CV5" s="80">
        <f t="shared" si="10"/>
        <v>3022.4373044223171</v>
      </c>
      <c r="CW5" s="80">
        <f t="shared" si="10"/>
        <v>3022.4373044223171</v>
      </c>
      <c r="CX5" s="80">
        <f t="shared" si="10"/>
        <v>3022.4373044223171</v>
      </c>
      <c r="CY5" s="80">
        <f t="shared" si="10"/>
        <v>3022.4373044223171</v>
      </c>
      <c r="CZ5" s="80">
        <f t="shared" si="10"/>
        <v>3022.4373044223171</v>
      </c>
      <c r="DA5" s="80">
        <f t="shared" si="10"/>
        <v>3022.4373044223171</v>
      </c>
      <c r="DB5" s="80">
        <f t="shared" si="10"/>
        <v>3022.4373044223171</v>
      </c>
      <c r="DC5" s="80">
        <f t="shared" si="10"/>
        <v>3022.4373044223171</v>
      </c>
      <c r="DD5" s="80">
        <f t="shared" si="10"/>
        <v>3022.4373044223171</v>
      </c>
      <c r="DE5" s="80">
        <f t="shared" si="10"/>
        <v>3022.4373044223171</v>
      </c>
      <c r="DF5" s="80">
        <f t="shared" si="10"/>
        <v>3022.4373044223171</v>
      </c>
      <c r="DG5" s="80">
        <f t="shared" si="10"/>
        <v>3022.4373044223171</v>
      </c>
      <c r="DH5" s="80">
        <f t="shared" si="10"/>
        <v>3022.4373044223171</v>
      </c>
      <c r="DI5" s="80">
        <f t="shared" si="10"/>
        <v>3022.4373044223171</v>
      </c>
      <c r="DJ5" s="80">
        <f t="shared" si="10"/>
        <v>3022.4373044223171</v>
      </c>
      <c r="DK5" s="80">
        <f t="shared" si="10"/>
        <v>3022.4373044223171</v>
      </c>
      <c r="DL5" s="80">
        <f t="shared" si="10"/>
        <v>3022.4373044223171</v>
      </c>
      <c r="DM5" s="80">
        <f t="shared" si="10"/>
        <v>3022.4373044223171</v>
      </c>
      <c r="DN5" s="80">
        <f t="shared" si="10"/>
        <v>3022.4373044223171</v>
      </c>
      <c r="DO5" s="80">
        <f t="shared" si="10"/>
        <v>3022.4373044223171</v>
      </c>
      <c r="DP5" s="80">
        <f t="shared" si="10"/>
        <v>3022.4373044223171</v>
      </c>
      <c r="DQ5" s="80">
        <f t="shared" si="10"/>
        <v>3022.4373044223171</v>
      </c>
      <c r="DR5" s="80">
        <f t="shared" si="10"/>
        <v>3022.4373044223171</v>
      </c>
      <c r="DS5" s="80">
        <f t="shared" si="10"/>
        <v>3022.4373044223171</v>
      </c>
      <c r="DT5" s="80">
        <f t="shared" si="10"/>
        <v>3022.4373044223171</v>
      </c>
      <c r="DU5" s="80">
        <f t="shared" si="10"/>
        <v>3022.4373044223171</v>
      </c>
      <c r="DV5" s="80">
        <f t="shared" si="10"/>
        <v>3022.4373044223171</v>
      </c>
      <c r="DW5" s="80">
        <f t="shared" si="10"/>
        <v>3022.4373044223171</v>
      </c>
      <c r="DX5" s="80">
        <f t="shared" si="10"/>
        <v>3022.4373044223171</v>
      </c>
      <c r="DY5" s="80">
        <f t="shared" si="10"/>
        <v>3022.4373044223171</v>
      </c>
      <c r="DZ5" s="80">
        <f t="shared" si="10"/>
        <v>3022.4373044223171</v>
      </c>
      <c r="EA5" s="80">
        <f t="shared" si="10"/>
        <v>3022.4373044223171</v>
      </c>
      <c r="EB5" s="80">
        <f t="shared" si="10"/>
        <v>3022.4373044223171</v>
      </c>
      <c r="EC5" s="80">
        <f t="shared" si="10"/>
        <v>3022.4373044223171</v>
      </c>
      <c r="ED5" s="80">
        <f t="shared" si="10"/>
        <v>3022.4373044223171</v>
      </c>
      <c r="EE5" s="80">
        <f t="shared" si="10"/>
        <v>3022.4373044223171</v>
      </c>
      <c r="EF5" s="80">
        <f t="shared" si="10"/>
        <v>3022.4373044223171</v>
      </c>
      <c r="EG5" s="80">
        <f t="shared" si="10"/>
        <v>3022.4373044223171</v>
      </c>
      <c r="EH5" s="80">
        <f t="shared" si="10"/>
        <v>3022.4373044223171</v>
      </c>
      <c r="EI5" s="80">
        <f t="shared" si="10"/>
        <v>3022.4373044223171</v>
      </c>
      <c r="EJ5" s="80">
        <f t="shared" si="10"/>
        <v>3022.4373044223171</v>
      </c>
      <c r="EK5" s="80">
        <f t="shared" si="10"/>
        <v>3022.4373044223171</v>
      </c>
      <c r="EL5" s="80">
        <f t="shared" si="10"/>
        <v>3022.4373044223171</v>
      </c>
      <c r="EM5" s="80">
        <f t="shared" si="10"/>
        <v>3022.4373044223171</v>
      </c>
      <c r="EN5" s="80">
        <f t="shared" si="10"/>
        <v>3022.4373044223171</v>
      </c>
      <c r="EO5" s="80">
        <f t="shared" ref="EO5:FQ9" si="11">IF(EO$4&lt;$E5,0,IF(EO$4&lt;$K5,$I5/$C$10,IF(EO$4&lt;$L5,$J5,0)))</f>
        <v>3022.4373044223171</v>
      </c>
      <c r="EP5" s="80">
        <f t="shared" si="11"/>
        <v>3022.4373044223171</v>
      </c>
      <c r="EQ5" s="80">
        <f t="shared" si="11"/>
        <v>3022.4373044223171</v>
      </c>
      <c r="ER5" s="80">
        <f t="shared" si="11"/>
        <v>3022.4373044223171</v>
      </c>
      <c r="ES5" s="80">
        <f t="shared" si="11"/>
        <v>3022.4373044223171</v>
      </c>
      <c r="ET5" s="80">
        <f t="shared" si="11"/>
        <v>3022.4373044223171</v>
      </c>
      <c r="EU5" s="80">
        <f t="shared" si="11"/>
        <v>3022.4373044223171</v>
      </c>
      <c r="EV5" s="80">
        <f t="shared" si="11"/>
        <v>3022.4373044223171</v>
      </c>
      <c r="EW5" s="80">
        <f t="shared" si="11"/>
        <v>3022.4373044223171</v>
      </c>
      <c r="EX5" s="80">
        <f t="shared" si="11"/>
        <v>3022.4373044223171</v>
      </c>
      <c r="EY5" s="80">
        <f t="shared" si="11"/>
        <v>3022.4373044223171</v>
      </c>
      <c r="EZ5" s="80">
        <f t="shared" si="11"/>
        <v>3022.4373044223171</v>
      </c>
      <c r="FA5" s="80">
        <f t="shared" si="11"/>
        <v>3022.4373044223171</v>
      </c>
      <c r="FB5" s="80">
        <f t="shared" si="11"/>
        <v>3022.4373044223171</v>
      </c>
      <c r="FC5" s="80">
        <f t="shared" si="11"/>
        <v>3022.4373044223171</v>
      </c>
      <c r="FD5" s="80">
        <f t="shared" si="11"/>
        <v>3022.4373044223171</v>
      </c>
      <c r="FE5" s="80">
        <f t="shared" si="11"/>
        <v>3022.4373044223171</v>
      </c>
      <c r="FF5" s="80">
        <f t="shared" si="11"/>
        <v>3022.4373044223171</v>
      </c>
      <c r="FG5" s="80">
        <f t="shared" si="11"/>
        <v>0</v>
      </c>
      <c r="FH5" s="80">
        <f t="shared" si="11"/>
        <v>0</v>
      </c>
      <c r="FI5" s="80">
        <f t="shared" si="11"/>
        <v>0</v>
      </c>
      <c r="FJ5" s="80">
        <f t="shared" si="11"/>
        <v>0</v>
      </c>
      <c r="FK5" s="80">
        <f t="shared" si="11"/>
        <v>0</v>
      </c>
      <c r="FL5" s="80">
        <f t="shared" si="11"/>
        <v>0</v>
      </c>
      <c r="FM5" s="80">
        <f t="shared" si="11"/>
        <v>0</v>
      </c>
      <c r="FN5" s="80">
        <f t="shared" si="11"/>
        <v>0</v>
      </c>
      <c r="FO5" s="80">
        <f t="shared" si="11"/>
        <v>0</v>
      </c>
      <c r="FP5" s="80">
        <f t="shared" si="11"/>
        <v>0</v>
      </c>
      <c r="FQ5" s="80">
        <f t="shared" si="11"/>
        <v>0</v>
      </c>
    </row>
    <row r="6" spans="2:173" x14ac:dyDescent="0.25">
      <c r="B6" s="87" t="s">
        <v>1327</v>
      </c>
      <c r="C6" s="88">
        <v>1</v>
      </c>
      <c r="E6" s="102">
        <f>E5+1</f>
        <v>2</v>
      </c>
      <c r="F6" s="102">
        <f>IF(H5+($C$14/$C$6)&lt;1,$C$14,$C$6-G5)</f>
        <v>0</v>
      </c>
      <c r="G6" s="102">
        <f>F6+G5</f>
        <v>1</v>
      </c>
      <c r="H6" s="104">
        <f>G6/$C$6</f>
        <v>1</v>
      </c>
      <c r="I6" s="105">
        <f>$C$9*$C$8*F6</f>
        <v>0</v>
      </c>
      <c r="J6" s="105">
        <f>-PMT($C$13,$C$12,$C$11*$C$8)*F6</f>
        <v>0</v>
      </c>
      <c r="K6" s="105">
        <f>$C$10+E6</f>
        <v>6</v>
      </c>
      <c r="L6" s="105">
        <f>K6+$C$12</f>
        <v>150</v>
      </c>
      <c r="M6" s="106">
        <f>EDATE(M5,1)</f>
        <v>45809</v>
      </c>
      <c r="N6" s="80"/>
      <c r="O6" s="80">
        <f>IF(O$4&lt;$E6,0,IF(O$4&lt;$K6,$I6/$C$10,IF(O$4&lt;$L6,$J6,0)))</f>
        <v>0</v>
      </c>
      <c r="P6" s="80">
        <f>IF(P$4&lt;$E6,0,IF(P$4&lt;$K6,$I6/$C$10,IF(P$4&lt;$L6,$J6,0)))</f>
        <v>0</v>
      </c>
      <c r="Q6" s="80">
        <f>IF(Q$4&lt;$E6,0,IF(Q$4&lt;$K6,$I6/$C$10,IF(Q$4&lt;$L6,$J6,0)))</f>
        <v>0</v>
      </c>
      <c r="R6" s="80">
        <f>IF(R$4&lt;$E6,0,IF(R$4&lt;$K6,$I6/$C$10,IF(R$4&lt;$L6,$J6,0)))</f>
        <v>0</v>
      </c>
      <c r="S6" s="80">
        <f t="shared" si="9"/>
        <v>0</v>
      </c>
      <c r="T6" s="80">
        <f t="shared" si="9"/>
        <v>0</v>
      </c>
      <c r="U6" s="80">
        <f t="shared" si="9"/>
        <v>0</v>
      </c>
      <c r="V6" s="80">
        <f t="shared" si="9"/>
        <v>0</v>
      </c>
      <c r="W6" s="80">
        <f t="shared" si="9"/>
        <v>0</v>
      </c>
      <c r="X6" s="80">
        <f t="shared" si="9"/>
        <v>0</v>
      </c>
      <c r="Y6" s="80">
        <f t="shared" si="9"/>
        <v>0</v>
      </c>
      <c r="Z6" s="80">
        <f t="shared" si="9"/>
        <v>0</v>
      </c>
      <c r="AA6" s="80">
        <f t="shared" si="9"/>
        <v>0</v>
      </c>
      <c r="AB6" s="80">
        <f t="shared" si="9"/>
        <v>0</v>
      </c>
      <c r="AC6" s="80">
        <f t="shared" si="9"/>
        <v>0</v>
      </c>
      <c r="AD6" s="80">
        <f t="shared" si="9"/>
        <v>0</v>
      </c>
      <c r="AE6" s="80">
        <f t="shared" si="9"/>
        <v>0</v>
      </c>
      <c r="AF6" s="80">
        <f t="shared" si="9"/>
        <v>0</v>
      </c>
      <c r="AG6" s="80">
        <f t="shared" si="9"/>
        <v>0</v>
      </c>
      <c r="AH6" s="80">
        <f t="shared" si="9"/>
        <v>0</v>
      </c>
      <c r="AI6" s="80">
        <f t="shared" si="9"/>
        <v>0</v>
      </c>
      <c r="AJ6" s="80">
        <f t="shared" si="9"/>
        <v>0</v>
      </c>
      <c r="AK6" s="80">
        <f t="shared" si="9"/>
        <v>0</v>
      </c>
      <c r="AL6" s="80">
        <f t="shared" si="9"/>
        <v>0</v>
      </c>
      <c r="AM6" s="80">
        <f t="shared" si="9"/>
        <v>0</v>
      </c>
      <c r="AN6" s="80">
        <f t="shared" si="9"/>
        <v>0</v>
      </c>
      <c r="AO6" s="80">
        <f t="shared" si="9"/>
        <v>0</v>
      </c>
      <c r="AP6" s="80">
        <f t="shared" si="9"/>
        <v>0</v>
      </c>
      <c r="AQ6" s="80">
        <f t="shared" si="9"/>
        <v>0</v>
      </c>
      <c r="AR6" s="80">
        <f t="shared" si="9"/>
        <v>0</v>
      </c>
      <c r="AS6" s="80">
        <f t="shared" si="9"/>
        <v>0</v>
      </c>
      <c r="AT6" s="80">
        <f t="shared" si="9"/>
        <v>0</v>
      </c>
      <c r="AU6" s="80">
        <f t="shared" si="9"/>
        <v>0</v>
      </c>
      <c r="AV6" s="80">
        <f t="shared" si="9"/>
        <v>0</v>
      </c>
      <c r="AW6" s="80">
        <f t="shared" si="9"/>
        <v>0</v>
      </c>
      <c r="AX6" s="80">
        <f t="shared" si="9"/>
        <v>0</v>
      </c>
      <c r="AY6" s="80">
        <f t="shared" si="9"/>
        <v>0</v>
      </c>
      <c r="AZ6" s="80">
        <f t="shared" si="9"/>
        <v>0</v>
      </c>
      <c r="BA6" s="80">
        <f t="shared" si="9"/>
        <v>0</v>
      </c>
      <c r="BB6" s="80">
        <f t="shared" si="9"/>
        <v>0</v>
      </c>
      <c r="BC6" s="80">
        <f t="shared" si="9"/>
        <v>0</v>
      </c>
      <c r="BD6" s="80">
        <f t="shared" si="9"/>
        <v>0</v>
      </c>
      <c r="BE6" s="80">
        <f t="shared" si="9"/>
        <v>0</v>
      </c>
      <c r="BF6" s="80">
        <f t="shared" si="9"/>
        <v>0</v>
      </c>
      <c r="BG6" s="80">
        <f t="shared" si="9"/>
        <v>0</v>
      </c>
      <c r="BH6" s="80">
        <f t="shared" si="9"/>
        <v>0</v>
      </c>
      <c r="BI6" s="80">
        <f t="shared" si="9"/>
        <v>0</v>
      </c>
      <c r="BJ6" s="80">
        <f t="shared" si="9"/>
        <v>0</v>
      </c>
      <c r="BK6" s="80">
        <f t="shared" si="9"/>
        <v>0</v>
      </c>
      <c r="BL6" s="80">
        <f t="shared" si="9"/>
        <v>0</v>
      </c>
      <c r="BM6" s="80">
        <f t="shared" si="9"/>
        <v>0</v>
      </c>
      <c r="BN6" s="80">
        <f t="shared" si="9"/>
        <v>0</v>
      </c>
      <c r="BO6" s="80">
        <f t="shared" si="9"/>
        <v>0</v>
      </c>
      <c r="BP6" s="80">
        <f t="shared" si="9"/>
        <v>0</v>
      </c>
      <c r="BQ6" s="80">
        <f t="shared" si="9"/>
        <v>0</v>
      </c>
      <c r="BR6" s="80">
        <f t="shared" si="9"/>
        <v>0</v>
      </c>
      <c r="BS6" s="80">
        <f t="shared" si="9"/>
        <v>0</v>
      </c>
      <c r="BT6" s="80">
        <f t="shared" si="9"/>
        <v>0</v>
      </c>
      <c r="BU6" s="80">
        <f t="shared" si="9"/>
        <v>0</v>
      </c>
      <c r="BV6" s="80">
        <f t="shared" si="9"/>
        <v>0</v>
      </c>
      <c r="BW6" s="80">
        <f t="shared" si="9"/>
        <v>0</v>
      </c>
      <c r="BX6" s="80">
        <f t="shared" si="9"/>
        <v>0</v>
      </c>
      <c r="BY6" s="80">
        <f t="shared" si="9"/>
        <v>0</v>
      </c>
      <c r="BZ6" s="80">
        <f t="shared" si="9"/>
        <v>0</v>
      </c>
      <c r="CA6" s="80">
        <f t="shared" si="9"/>
        <v>0</v>
      </c>
      <c r="CB6" s="80">
        <f t="shared" si="10"/>
        <v>0</v>
      </c>
      <c r="CC6" s="80">
        <f t="shared" si="10"/>
        <v>0</v>
      </c>
      <c r="CD6" s="80">
        <f t="shared" si="10"/>
        <v>0</v>
      </c>
      <c r="CE6" s="80">
        <f t="shared" si="10"/>
        <v>0</v>
      </c>
      <c r="CF6" s="80">
        <f t="shared" si="10"/>
        <v>0</v>
      </c>
      <c r="CG6" s="80">
        <f t="shared" si="10"/>
        <v>0</v>
      </c>
      <c r="CH6" s="80">
        <f t="shared" si="10"/>
        <v>0</v>
      </c>
      <c r="CI6" s="80">
        <f t="shared" si="10"/>
        <v>0</v>
      </c>
      <c r="CJ6" s="80">
        <f t="shared" si="10"/>
        <v>0</v>
      </c>
      <c r="CK6" s="80">
        <f t="shared" si="10"/>
        <v>0</v>
      </c>
      <c r="CL6" s="80">
        <f t="shared" si="10"/>
        <v>0</v>
      </c>
      <c r="CM6" s="80">
        <f t="shared" si="10"/>
        <v>0</v>
      </c>
      <c r="CN6" s="80">
        <f t="shared" si="10"/>
        <v>0</v>
      </c>
      <c r="CO6" s="80">
        <f t="shared" si="10"/>
        <v>0</v>
      </c>
      <c r="CP6" s="80">
        <f t="shared" si="10"/>
        <v>0</v>
      </c>
      <c r="CQ6" s="80">
        <f t="shared" si="10"/>
        <v>0</v>
      </c>
      <c r="CR6" s="80">
        <f t="shared" si="10"/>
        <v>0</v>
      </c>
      <c r="CS6" s="80">
        <f t="shared" si="10"/>
        <v>0</v>
      </c>
      <c r="CT6" s="80">
        <f t="shared" si="10"/>
        <v>0</v>
      </c>
      <c r="CU6" s="80">
        <f t="shared" si="10"/>
        <v>0</v>
      </c>
      <c r="CV6" s="80">
        <f t="shared" si="10"/>
        <v>0</v>
      </c>
      <c r="CW6" s="80">
        <f t="shared" si="10"/>
        <v>0</v>
      </c>
      <c r="CX6" s="80">
        <f t="shared" si="10"/>
        <v>0</v>
      </c>
      <c r="CY6" s="80">
        <f t="shared" si="10"/>
        <v>0</v>
      </c>
      <c r="CZ6" s="80">
        <f t="shared" si="10"/>
        <v>0</v>
      </c>
      <c r="DA6" s="80">
        <f t="shared" si="10"/>
        <v>0</v>
      </c>
      <c r="DB6" s="80">
        <f t="shared" si="10"/>
        <v>0</v>
      </c>
      <c r="DC6" s="80">
        <f t="shared" si="10"/>
        <v>0</v>
      </c>
      <c r="DD6" s="80">
        <f t="shared" si="10"/>
        <v>0</v>
      </c>
      <c r="DE6" s="80">
        <f t="shared" si="10"/>
        <v>0</v>
      </c>
      <c r="DF6" s="80">
        <f t="shared" si="10"/>
        <v>0</v>
      </c>
      <c r="DG6" s="80">
        <f t="shared" si="10"/>
        <v>0</v>
      </c>
      <c r="DH6" s="80">
        <f t="shared" si="10"/>
        <v>0</v>
      </c>
      <c r="DI6" s="80">
        <f t="shared" si="10"/>
        <v>0</v>
      </c>
      <c r="DJ6" s="80">
        <f t="shared" si="10"/>
        <v>0</v>
      </c>
      <c r="DK6" s="80">
        <f t="shared" si="10"/>
        <v>0</v>
      </c>
      <c r="DL6" s="80">
        <f t="shared" si="10"/>
        <v>0</v>
      </c>
      <c r="DM6" s="80">
        <f t="shared" si="10"/>
        <v>0</v>
      </c>
      <c r="DN6" s="80">
        <f t="shared" si="10"/>
        <v>0</v>
      </c>
      <c r="DO6" s="80">
        <f t="shared" si="10"/>
        <v>0</v>
      </c>
      <c r="DP6" s="80">
        <f t="shared" si="10"/>
        <v>0</v>
      </c>
      <c r="DQ6" s="80">
        <f t="shared" si="10"/>
        <v>0</v>
      </c>
      <c r="DR6" s="80">
        <f t="shared" si="10"/>
        <v>0</v>
      </c>
      <c r="DS6" s="80">
        <f t="shared" si="10"/>
        <v>0</v>
      </c>
      <c r="DT6" s="80">
        <f t="shared" si="10"/>
        <v>0</v>
      </c>
      <c r="DU6" s="80">
        <f t="shared" si="10"/>
        <v>0</v>
      </c>
      <c r="DV6" s="80">
        <f t="shared" si="10"/>
        <v>0</v>
      </c>
      <c r="DW6" s="80">
        <f t="shared" si="10"/>
        <v>0</v>
      </c>
      <c r="DX6" s="80">
        <f t="shared" si="10"/>
        <v>0</v>
      </c>
      <c r="DY6" s="80">
        <f t="shared" si="10"/>
        <v>0</v>
      </c>
      <c r="DZ6" s="80">
        <f t="shared" si="10"/>
        <v>0</v>
      </c>
      <c r="EA6" s="80">
        <f t="shared" si="10"/>
        <v>0</v>
      </c>
      <c r="EB6" s="80">
        <f t="shared" si="10"/>
        <v>0</v>
      </c>
      <c r="EC6" s="80">
        <f t="shared" si="10"/>
        <v>0</v>
      </c>
      <c r="ED6" s="80">
        <f t="shared" si="10"/>
        <v>0</v>
      </c>
      <c r="EE6" s="80">
        <f t="shared" si="10"/>
        <v>0</v>
      </c>
      <c r="EF6" s="80">
        <f t="shared" si="10"/>
        <v>0</v>
      </c>
      <c r="EG6" s="80">
        <f t="shared" si="10"/>
        <v>0</v>
      </c>
      <c r="EH6" s="80">
        <f t="shared" si="10"/>
        <v>0</v>
      </c>
      <c r="EI6" s="80">
        <f t="shared" si="10"/>
        <v>0</v>
      </c>
      <c r="EJ6" s="80">
        <f t="shared" si="10"/>
        <v>0</v>
      </c>
      <c r="EK6" s="80">
        <f t="shared" si="10"/>
        <v>0</v>
      </c>
      <c r="EL6" s="80">
        <f t="shared" si="10"/>
        <v>0</v>
      </c>
      <c r="EM6" s="80">
        <f t="shared" si="10"/>
        <v>0</v>
      </c>
      <c r="EN6" s="80">
        <f t="shared" si="10"/>
        <v>0</v>
      </c>
      <c r="EO6" s="80">
        <f t="shared" si="11"/>
        <v>0</v>
      </c>
      <c r="EP6" s="80">
        <f t="shared" si="11"/>
        <v>0</v>
      </c>
      <c r="EQ6" s="80">
        <f t="shared" si="11"/>
        <v>0</v>
      </c>
      <c r="ER6" s="80">
        <f t="shared" si="11"/>
        <v>0</v>
      </c>
      <c r="ES6" s="80">
        <f t="shared" si="11"/>
        <v>0</v>
      </c>
      <c r="ET6" s="80">
        <f t="shared" si="11"/>
        <v>0</v>
      </c>
      <c r="EU6" s="80">
        <f t="shared" si="11"/>
        <v>0</v>
      </c>
      <c r="EV6" s="80">
        <f t="shared" si="11"/>
        <v>0</v>
      </c>
      <c r="EW6" s="80">
        <f t="shared" si="11"/>
        <v>0</v>
      </c>
      <c r="EX6" s="80">
        <f t="shared" si="11"/>
        <v>0</v>
      </c>
      <c r="EY6" s="80">
        <f t="shared" si="11"/>
        <v>0</v>
      </c>
      <c r="EZ6" s="80">
        <f t="shared" si="11"/>
        <v>0</v>
      </c>
      <c r="FA6" s="80">
        <f t="shared" si="11"/>
        <v>0</v>
      </c>
      <c r="FB6" s="80">
        <f t="shared" si="11"/>
        <v>0</v>
      </c>
      <c r="FC6" s="80">
        <f t="shared" si="11"/>
        <v>0</v>
      </c>
      <c r="FD6" s="80">
        <f t="shared" si="11"/>
        <v>0</v>
      </c>
      <c r="FE6" s="80">
        <f t="shared" si="11"/>
        <v>0</v>
      </c>
      <c r="FF6" s="80">
        <f t="shared" si="11"/>
        <v>0</v>
      </c>
      <c r="FG6" s="80">
        <f t="shared" si="11"/>
        <v>0</v>
      </c>
      <c r="FH6" s="80">
        <f t="shared" si="11"/>
        <v>0</v>
      </c>
      <c r="FI6" s="80">
        <f t="shared" si="11"/>
        <v>0</v>
      </c>
      <c r="FJ6" s="80">
        <f t="shared" si="11"/>
        <v>0</v>
      </c>
      <c r="FK6" s="80">
        <f t="shared" si="11"/>
        <v>0</v>
      </c>
      <c r="FL6" s="80">
        <f t="shared" si="11"/>
        <v>0</v>
      </c>
      <c r="FM6" s="80">
        <f t="shared" si="11"/>
        <v>0</v>
      </c>
      <c r="FN6" s="80">
        <f t="shared" si="11"/>
        <v>0</v>
      </c>
      <c r="FO6" s="80">
        <f t="shared" si="11"/>
        <v>0</v>
      </c>
      <c r="FP6" s="80">
        <f t="shared" si="11"/>
        <v>0</v>
      </c>
      <c r="FQ6" s="80">
        <f t="shared" si="11"/>
        <v>0</v>
      </c>
    </row>
    <row r="7" spans="2:173" x14ac:dyDescent="0.25">
      <c r="B7" s="87" t="s">
        <v>1328</v>
      </c>
      <c r="C7" s="89">
        <v>284098.5</v>
      </c>
      <c r="E7" s="102">
        <f t="shared" ref="E7:E9" si="12">E6+1</f>
        <v>3</v>
      </c>
      <c r="F7" s="102">
        <f t="shared" ref="F7:F9" si="13">IF(H6+($C$14/$C$6)&lt;1,$C$14,$C$6-G6)</f>
        <v>0</v>
      </c>
      <c r="G7" s="102">
        <f t="shared" ref="G7:G9" si="14">F7+G6</f>
        <v>1</v>
      </c>
      <c r="H7" s="104">
        <f t="shared" ref="H7:H9" si="15">G7/$C$6</f>
        <v>1</v>
      </c>
      <c r="I7" s="105">
        <f t="shared" ref="I7:I9" si="16">$C$9*$C$8*F7</f>
        <v>0</v>
      </c>
      <c r="J7" s="105">
        <f t="shared" ref="J7:J9" si="17">-PMT($C$13,$C$12,$C$11*$C$8)*F7</f>
        <v>0</v>
      </c>
      <c r="K7" s="105">
        <f t="shared" ref="K7:K9" si="18">$C$10+E7</f>
        <v>7</v>
      </c>
      <c r="L7" s="105">
        <f t="shared" ref="L7:L9" si="19">K7+$C$12</f>
        <v>151</v>
      </c>
      <c r="M7" s="106">
        <f t="shared" ref="M7:M9" si="20">EDATE(M6,1)</f>
        <v>45839</v>
      </c>
      <c r="N7" s="80"/>
      <c r="O7" s="80">
        <f t="shared" ref="O7:R9" si="21">IF(O$4&lt;$E7,0,IF(O$4&lt;$K7,$I7/$C$10,IF(O$4&lt;$L7,$J7,0)))</f>
        <v>0</v>
      </c>
      <c r="P7" s="80">
        <f t="shared" si="21"/>
        <v>0</v>
      </c>
      <c r="Q7" s="80">
        <f t="shared" si="21"/>
        <v>0</v>
      </c>
      <c r="R7" s="80">
        <f t="shared" si="21"/>
        <v>0</v>
      </c>
      <c r="S7" s="80">
        <f t="shared" si="9"/>
        <v>0</v>
      </c>
      <c r="T7" s="80">
        <f t="shared" si="9"/>
        <v>0</v>
      </c>
      <c r="U7" s="80">
        <f t="shared" si="9"/>
        <v>0</v>
      </c>
      <c r="V7" s="80">
        <f t="shared" si="9"/>
        <v>0</v>
      </c>
      <c r="W7" s="80">
        <f t="shared" si="9"/>
        <v>0</v>
      </c>
      <c r="X7" s="80">
        <f t="shared" si="9"/>
        <v>0</v>
      </c>
      <c r="Y7" s="80">
        <f t="shared" si="9"/>
        <v>0</v>
      </c>
      <c r="Z7" s="80">
        <f t="shared" si="9"/>
        <v>0</v>
      </c>
      <c r="AA7" s="80">
        <f t="shared" si="9"/>
        <v>0</v>
      </c>
      <c r="AB7" s="80">
        <f t="shared" si="9"/>
        <v>0</v>
      </c>
      <c r="AC7" s="80">
        <f t="shared" si="9"/>
        <v>0</v>
      </c>
      <c r="AD7" s="80">
        <f t="shared" si="9"/>
        <v>0</v>
      </c>
      <c r="AE7" s="80">
        <f t="shared" si="9"/>
        <v>0</v>
      </c>
      <c r="AF7" s="80">
        <f t="shared" si="9"/>
        <v>0</v>
      </c>
      <c r="AG7" s="80">
        <f t="shared" si="9"/>
        <v>0</v>
      </c>
      <c r="AH7" s="80">
        <f t="shared" si="9"/>
        <v>0</v>
      </c>
      <c r="AI7" s="80">
        <f t="shared" si="9"/>
        <v>0</v>
      </c>
      <c r="AJ7" s="80">
        <f t="shared" si="9"/>
        <v>0</v>
      </c>
      <c r="AK7" s="80">
        <f t="shared" si="9"/>
        <v>0</v>
      </c>
      <c r="AL7" s="80">
        <f t="shared" si="9"/>
        <v>0</v>
      </c>
      <c r="AM7" s="80">
        <f t="shared" si="9"/>
        <v>0</v>
      </c>
      <c r="AN7" s="80">
        <f t="shared" si="9"/>
        <v>0</v>
      </c>
      <c r="AO7" s="80">
        <f t="shared" si="9"/>
        <v>0</v>
      </c>
      <c r="AP7" s="80">
        <f t="shared" si="9"/>
        <v>0</v>
      </c>
      <c r="AQ7" s="80">
        <f t="shared" si="9"/>
        <v>0</v>
      </c>
      <c r="AR7" s="80">
        <f t="shared" si="9"/>
        <v>0</v>
      </c>
      <c r="AS7" s="80">
        <f t="shared" si="9"/>
        <v>0</v>
      </c>
      <c r="AT7" s="80">
        <f t="shared" si="9"/>
        <v>0</v>
      </c>
      <c r="AU7" s="80">
        <f t="shared" si="9"/>
        <v>0</v>
      </c>
      <c r="AV7" s="80">
        <f t="shared" si="9"/>
        <v>0</v>
      </c>
      <c r="AW7" s="80">
        <f t="shared" si="9"/>
        <v>0</v>
      </c>
      <c r="AX7" s="80">
        <f t="shared" si="9"/>
        <v>0</v>
      </c>
      <c r="AY7" s="80">
        <f t="shared" si="9"/>
        <v>0</v>
      </c>
      <c r="AZ7" s="80">
        <f t="shared" si="9"/>
        <v>0</v>
      </c>
      <c r="BA7" s="80">
        <f t="shared" si="9"/>
        <v>0</v>
      </c>
      <c r="BB7" s="80">
        <f t="shared" si="9"/>
        <v>0</v>
      </c>
      <c r="BC7" s="80">
        <f t="shared" si="9"/>
        <v>0</v>
      </c>
      <c r="BD7" s="80">
        <f t="shared" si="9"/>
        <v>0</v>
      </c>
      <c r="BE7" s="80">
        <f t="shared" si="9"/>
        <v>0</v>
      </c>
      <c r="BF7" s="80">
        <f t="shared" si="9"/>
        <v>0</v>
      </c>
      <c r="BG7" s="80">
        <f t="shared" si="9"/>
        <v>0</v>
      </c>
      <c r="BH7" s="80">
        <f t="shared" si="9"/>
        <v>0</v>
      </c>
      <c r="BI7" s="80">
        <f t="shared" si="9"/>
        <v>0</v>
      </c>
      <c r="BJ7" s="80">
        <f t="shared" si="9"/>
        <v>0</v>
      </c>
      <c r="BK7" s="80">
        <f t="shared" si="9"/>
        <v>0</v>
      </c>
      <c r="BL7" s="80">
        <f t="shared" si="9"/>
        <v>0</v>
      </c>
      <c r="BM7" s="80">
        <f t="shared" si="9"/>
        <v>0</v>
      </c>
      <c r="BN7" s="80">
        <f t="shared" si="9"/>
        <v>0</v>
      </c>
      <c r="BO7" s="80">
        <f t="shared" si="9"/>
        <v>0</v>
      </c>
      <c r="BP7" s="80">
        <f t="shared" si="9"/>
        <v>0</v>
      </c>
      <c r="BQ7" s="80">
        <f t="shared" si="9"/>
        <v>0</v>
      </c>
      <c r="BR7" s="80">
        <f t="shared" si="9"/>
        <v>0</v>
      </c>
      <c r="BS7" s="80">
        <f t="shared" si="9"/>
        <v>0</v>
      </c>
      <c r="BT7" s="80">
        <f t="shared" si="9"/>
        <v>0</v>
      </c>
      <c r="BU7" s="80">
        <f t="shared" si="9"/>
        <v>0</v>
      </c>
      <c r="BV7" s="80">
        <f t="shared" si="9"/>
        <v>0</v>
      </c>
      <c r="BW7" s="80">
        <f t="shared" si="9"/>
        <v>0</v>
      </c>
      <c r="BX7" s="80">
        <f t="shared" si="9"/>
        <v>0</v>
      </c>
      <c r="BY7" s="80">
        <f t="shared" si="9"/>
        <v>0</v>
      </c>
      <c r="BZ7" s="80">
        <f t="shared" si="9"/>
        <v>0</v>
      </c>
      <c r="CA7" s="80">
        <f t="shared" si="9"/>
        <v>0</v>
      </c>
      <c r="CB7" s="80">
        <f t="shared" si="10"/>
        <v>0</v>
      </c>
      <c r="CC7" s="80">
        <f t="shared" si="10"/>
        <v>0</v>
      </c>
      <c r="CD7" s="80">
        <f t="shared" si="10"/>
        <v>0</v>
      </c>
      <c r="CE7" s="80">
        <f t="shared" si="10"/>
        <v>0</v>
      </c>
      <c r="CF7" s="80">
        <f t="shared" si="10"/>
        <v>0</v>
      </c>
      <c r="CG7" s="80">
        <f t="shared" si="10"/>
        <v>0</v>
      </c>
      <c r="CH7" s="80">
        <f t="shared" si="10"/>
        <v>0</v>
      </c>
      <c r="CI7" s="80">
        <f t="shared" si="10"/>
        <v>0</v>
      </c>
      <c r="CJ7" s="80">
        <f t="shared" si="10"/>
        <v>0</v>
      </c>
      <c r="CK7" s="80">
        <f t="shared" si="10"/>
        <v>0</v>
      </c>
      <c r="CL7" s="80">
        <f t="shared" si="10"/>
        <v>0</v>
      </c>
      <c r="CM7" s="80">
        <f t="shared" si="10"/>
        <v>0</v>
      </c>
      <c r="CN7" s="80">
        <f t="shared" si="10"/>
        <v>0</v>
      </c>
      <c r="CO7" s="80">
        <f t="shared" si="10"/>
        <v>0</v>
      </c>
      <c r="CP7" s="80">
        <f t="shared" si="10"/>
        <v>0</v>
      </c>
      <c r="CQ7" s="80">
        <f t="shared" si="10"/>
        <v>0</v>
      </c>
      <c r="CR7" s="80">
        <f t="shared" si="10"/>
        <v>0</v>
      </c>
      <c r="CS7" s="80">
        <f t="shared" si="10"/>
        <v>0</v>
      </c>
      <c r="CT7" s="80">
        <f t="shared" si="10"/>
        <v>0</v>
      </c>
      <c r="CU7" s="80">
        <f t="shared" si="10"/>
        <v>0</v>
      </c>
      <c r="CV7" s="80">
        <f t="shared" si="10"/>
        <v>0</v>
      </c>
      <c r="CW7" s="80">
        <f t="shared" si="10"/>
        <v>0</v>
      </c>
      <c r="CX7" s="80">
        <f t="shared" si="10"/>
        <v>0</v>
      </c>
      <c r="CY7" s="80">
        <f t="shared" si="10"/>
        <v>0</v>
      </c>
      <c r="CZ7" s="80">
        <f t="shared" si="10"/>
        <v>0</v>
      </c>
      <c r="DA7" s="80">
        <f t="shared" si="10"/>
        <v>0</v>
      </c>
      <c r="DB7" s="80">
        <f t="shared" si="10"/>
        <v>0</v>
      </c>
      <c r="DC7" s="80">
        <f t="shared" si="10"/>
        <v>0</v>
      </c>
      <c r="DD7" s="80">
        <f t="shared" si="10"/>
        <v>0</v>
      </c>
      <c r="DE7" s="80">
        <f t="shared" si="10"/>
        <v>0</v>
      </c>
      <c r="DF7" s="80">
        <f t="shared" si="10"/>
        <v>0</v>
      </c>
      <c r="DG7" s="80">
        <f t="shared" si="10"/>
        <v>0</v>
      </c>
      <c r="DH7" s="80">
        <f t="shared" si="10"/>
        <v>0</v>
      </c>
      <c r="DI7" s="80">
        <f t="shared" si="10"/>
        <v>0</v>
      </c>
      <c r="DJ7" s="80">
        <f t="shared" si="10"/>
        <v>0</v>
      </c>
      <c r="DK7" s="80">
        <f t="shared" si="10"/>
        <v>0</v>
      </c>
      <c r="DL7" s="80">
        <f t="shared" si="10"/>
        <v>0</v>
      </c>
      <c r="DM7" s="80">
        <f t="shared" si="10"/>
        <v>0</v>
      </c>
      <c r="DN7" s="80">
        <f t="shared" si="10"/>
        <v>0</v>
      </c>
      <c r="DO7" s="80">
        <f t="shared" si="10"/>
        <v>0</v>
      </c>
      <c r="DP7" s="80">
        <f t="shared" si="10"/>
        <v>0</v>
      </c>
      <c r="DQ7" s="80">
        <f t="shared" si="10"/>
        <v>0</v>
      </c>
      <c r="DR7" s="80">
        <f t="shared" si="10"/>
        <v>0</v>
      </c>
      <c r="DS7" s="80">
        <f t="shared" si="10"/>
        <v>0</v>
      </c>
      <c r="DT7" s="80">
        <f t="shared" si="10"/>
        <v>0</v>
      </c>
      <c r="DU7" s="80">
        <f t="shared" si="10"/>
        <v>0</v>
      </c>
      <c r="DV7" s="80">
        <f t="shared" si="10"/>
        <v>0</v>
      </c>
      <c r="DW7" s="80">
        <f t="shared" si="10"/>
        <v>0</v>
      </c>
      <c r="DX7" s="80">
        <f t="shared" si="10"/>
        <v>0</v>
      </c>
      <c r="DY7" s="80">
        <f t="shared" si="10"/>
        <v>0</v>
      </c>
      <c r="DZ7" s="80">
        <f t="shared" si="10"/>
        <v>0</v>
      </c>
      <c r="EA7" s="80">
        <f t="shared" si="10"/>
        <v>0</v>
      </c>
      <c r="EB7" s="80">
        <f t="shared" si="10"/>
        <v>0</v>
      </c>
      <c r="EC7" s="80">
        <f t="shared" si="10"/>
        <v>0</v>
      </c>
      <c r="ED7" s="80">
        <f t="shared" si="10"/>
        <v>0</v>
      </c>
      <c r="EE7" s="80">
        <f t="shared" si="10"/>
        <v>0</v>
      </c>
      <c r="EF7" s="80">
        <f t="shared" si="10"/>
        <v>0</v>
      </c>
      <c r="EG7" s="80">
        <f t="shared" si="10"/>
        <v>0</v>
      </c>
      <c r="EH7" s="80">
        <f t="shared" si="10"/>
        <v>0</v>
      </c>
      <c r="EI7" s="80">
        <f t="shared" si="10"/>
        <v>0</v>
      </c>
      <c r="EJ7" s="80">
        <f t="shared" si="10"/>
        <v>0</v>
      </c>
      <c r="EK7" s="80">
        <f t="shared" si="10"/>
        <v>0</v>
      </c>
      <c r="EL7" s="80">
        <f t="shared" si="10"/>
        <v>0</v>
      </c>
      <c r="EM7" s="80">
        <f t="shared" si="10"/>
        <v>0</v>
      </c>
      <c r="EN7" s="80">
        <f t="shared" si="10"/>
        <v>0</v>
      </c>
      <c r="EO7" s="80">
        <f t="shared" si="11"/>
        <v>0</v>
      </c>
      <c r="EP7" s="80">
        <f t="shared" si="11"/>
        <v>0</v>
      </c>
      <c r="EQ7" s="80">
        <f t="shared" si="11"/>
        <v>0</v>
      </c>
      <c r="ER7" s="80">
        <f t="shared" si="11"/>
        <v>0</v>
      </c>
      <c r="ES7" s="80">
        <f t="shared" si="11"/>
        <v>0</v>
      </c>
      <c r="ET7" s="80">
        <f t="shared" si="11"/>
        <v>0</v>
      </c>
      <c r="EU7" s="80">
        <f t="shared" si="11"/>
        <v>0</v>
      </c>
      <c r="EV7" s="80">
        <f t="shared" si="11"/>
        <v>0</v>
      </c>
      <c r="EW7" s="80">
        <f t="shared" si="11"/>
        <v>0</v>
      </c>
      <c r="EX7" s="80">
        <f t="shared" si="11"/>
        <v>0</v>
      </c>
      <c r="EY7" s="80">
        <f t="shared" si="11"/>
        <v>0</v>
      </c>
      <c r="EZ7" s="80">
        <f t="shared" si="11"/>
        <v>0</v>
      </c>
      <c r="FA7" s="80">
        <f t="shared" si="11"/>
        <v>0</v>
      </c>
      <c r="FB7" s="80">
        <f t="shared" si="11"/>
        <v>0</v>
      </c>
      <c r="FC7" s="80">
        <f t="shared" si="11"/>
        <v>0</v>
      </c>
      <c r="FD7" s="80">
        <f t="shared" si="11"/>
        <v>0</v>
      </c>
      <c r="FE7" s="80">
        <f t="shared" si="11"/>
        <v>0</v>
      </c>
      <c r="FF7" s="80">
        <f t="shared" si="11"/>
        <v>0</v>
      </c>
      <c r="FG7" s="80">
        <f t="shared" si="11"/>
        <v>0</v>
      </c>
      <c r="FH7" s="80">
        <f t="shared" si="11"/>
        <v>0</v>
      </c>
      <c r="FI7" s="80">
        <f t="shared" si="11"/>
        <v>0</v>
      </c>
      <c r="FJ7" s="80">
        <f t="shared" si="11"/>
        <v>0</v>
      </c>
      <c r="FK7" s="80">
        <f t="shared" si="11"/>
        <v>0</v>
      </c>
      <c r="FL7" s="80">
        <f t="shared" si="11"/>
        <v>0</v>
      </c>
      <c r="FM7" s="80">
        <f t="shared" si="11"/>
        <v>0</v>
      </c>
      <c r="FN7" s="80">
        <f t="shared" si="11"/>
        <v>0</v>
      </c>
      <c r="FO7" s="80">
        <f t="shared" si="11"/>
        <v>0</v>
      </c>
      <c r="FP7" s="80">
        <f t="shared" si="11"/>
        <v>0</v>
      </c>
      <c r="FQ7" s="80">
        <f t="shared" si="11"/>
        <v>0</v>
      </c>
    </row>
    <row r="8" spans="2:173" x14ac:dyDescent="0.25">
      <c r="B8" s="87" t="s">
        <v>1329</v>
      </c>
      <c r="C8" s="91">
        <f>C7/C6*(1-C15)</f>
        <v>255688.65</v>
      </c>
      <c r="E8" s="102">
        <f t="shared" si="12"/>
        <v>4</v>
      </c>
      <c r="F8" s="102">
        <f t="shared" si="13"/>
        <v>0</v>
      </c>
      <c r="G8" s="102">
        <f t="shared" si="14"/>
        <v>1</v>
      </c>
      <c r="H8" s="104">
        <f t="shared" si="15"/>
        <v>1</v>
      </c>
      <c r="I8" s="105">
        <f t="shared" si="16"/>
        <v>0</v>
      </c>
      <c r="J8" s="105">
        <f t="shared" si="17"/>
        <v>0</v>
      </c>
      <c r="K8" s="105">
        <f t="shared" si="18"/>
        <v>8</v>
      </c>
      <c r="L8" s="105">
        <f t="shared" si="19"/>
        <v>152</v>
      </c>
      <c r="M8" s="106">
        <f t="shared" si="20"/>
        <v>45870</v>
      </c>
      <c r="N8" s="80"/>
      <c r="O8" s="80">
        <f t="shared" si="21"/>
        <v>0</v>
      </c>
      <c r="P8" s="80">
        <f t="shared" si="21"/>
        <v>0</v>
      </c>
      <c r="Q8" s="80">
        <f t="shared" si="21"/>
        <v>0</v>
      </c>
      <c r="R8" s="80">
        <f t="shared" si="21"/>
        <v>0</v>
      </c>
      <c r="S8" s="80">
        <f t="shared" si="9"/>
        <v>0</v>
      </c>
      <c r="T8" s="80">
        <f t="shared" si="9"/>
        <v>0</v>
      </c>
      <c r="U8" s="80">
        <f t="shared" si="9"/>
        <v>0</v>
      </c>
      <c r="V8" s="80">
        <f t="shared" si="9"/>
        <v>0</v>
      </c>
      <c r="W8" s="80">
        <f t="shared" si="9"/>
        <v>0</v>
      </c>
      <c r="X8" s="80">
        <f t="shared" si="9"/>
        <v>0</v>
      </c>
      <c r="Y8" s="80">
        <f t="shared" si="9"/>
        <v>0</v>
      </c>
      <c r="Z8" s="80">
        <f t="shared" si="9"/>
        <v>0</v>
      </c>
      <c r="AA8" s="80">
        <f t="shared" si="9"/>
        <v>0</v>
      </c>
      <c r="AB8" s="80">
        <f t="shared" si="9"/>
        <v>0</v>
      </c>
      <c r="AC8" s="80">
        <f t="shared" si="9"/>
        <v>0</v>
      </c>
      <c r="AD8" s="80">
        <f t="shared" si="9"/>
        <v>0</v>
      </c>
      <c r="AE8" s="80">
        <f t="shared" si="9"/>
        <v>0</v>
      </c>
      <c r="AF8" s="80">
        <f t="shared" si="9"/>
        <v>0</v>
      </c>
      <c r="AG8" s="80">
        <f t="shared" si="9"/>
        <v>0</v>
      </c>
      <c r="AH8" s="80">
        <f t="shared" si="9"/>
        <v>0</v>
      </c>
      <c r="AI8" s="80">
        <f t="shared" si="9"/>
        <v>0</v>
      </c>
      <c r="AJ8" s="80">
        <f t="shared" si="9"/>
        <v>0</v>
      </c>
      <c r="AK8" s="80">
        <f t="shared" si="9"/>
        <v>0</v>
      </c>
      <c r="AL8" s="80">
        <f t="shared" si="9"/>
        <v>0</v>
      </c>
      <c r="AM8" s="80">
        <f t="shared" si="9"/>
        <v>0</v>
      </c>
      <c r="AN8" s="80">
        <f t="shared" si="9"/>
        <v>0</v>
      </c>
      <c r="AO8" s="80">
        <f t="shared" si="9"/>
        <v>0</v>
      </c>
      <c r="AP8" s="80">
        <f t="shared" si="9"/>
        <v>0</v>
      </c>
      <c r="AQ8" s="80">
        <f t="shared" si="9"/>
        <v>0</v>
      </c>
      <c r="AR8" s="80">
        <f t="shared" si="9"/>
        <v>0</v>
      </c>
      <c r="AS8" s="80">
        <f t="shared" si="9"/>
        <v>0</v>
      </c>
      <c r="AT8" s="80">
        <f t="shared" si="9"/>
        <v>0</v>
      </c>
      <c r="AU8" s="80">
        <f t="shared" si="9"/>
        <v>0</v>
      </c>
      <c r="AV8" s="80">
        <f t="shared" si="9"/>
        <v>0</v>
      </c>
      <c r="AW8" s="80">
        <f t="shared" si="9"/>
        <v>0</v>
      </c>
      <c r="AX8" s="80">
        <f t="shared" si="9"/>
        <v>0</v>
      </c>
      <c r="AY8" s="80">
        <f t="shared" si="9"/>
        <v>0</v>
      </c>
      <c r="AZ8" s="80">
        <f t="shared" si="9"/>
        <v>0</v>
      </c>
      <c r="BA8" s="80">
        <f t="shared" si="9"/>
        <v>0</v>
      </c>
      <c r="BB8" s="80">
        <f t="shared" si="9"/>
        <v>0</v>
      </c>
      <c r="BC8" s="80">
        <f t="shared" si="9"/>
        <v>0</v>
      </c>
      <c r="BD8" s="80">
        <f t="shared" si="9"/>
        <v>0</v>
      </c>
      <c r="BE8" s="80">
        <f t="shared" si="9"/>
        <v>0</v>
      </c>
      <c r="BF8" s="80">
        <f t="shared" si="9"/>
        <v>0</v>
      </c>
      <c r="BG8" s="80">
        <f t="shared" si="9"/>
        <v>0</v>
      </c>
      <c r="BH8" s="80">
        <f t="shared" si="9"/>
        <v>0</v>
      </c>
      <c r="BI8" s="80">
        <f t="shared" si="9"/>
        <v>0</v>
      </c>
      <c r="BJ8" s="80">
        <f t="shared" si="9"/>
        <v>0</v>
      </c>
      <c r="BK8" s="80">
        <f t="shared" si="9"/>
        <v>0</v>
      </c>
      <c r="BL8" s="80">
        <f t="shared" si="9"/>
        <v>0</v>
      </c>
      <c r="BM8" s="80">
        <f t="shared" si="9"/>
        <v>0</v>
      </c>
      <c r="BN8" s="80">
        <f t="shared" si="9"/>
        <v>0</v>
      </c>
      <c r="BO8" s="80">
        <f t="shared" si="9"/>
        <v>0</v>
      </c>
      <c r="BP8" s="80">
        <f t="shared" si="9"/>
        <v>0</v>
      </c>
      <c r="BQ8" s="80">
        <f t="shared" si="9"/>
        <v>0</v>
      </c>
      <c r="BR8" s="80">
        <f t="shared" si="9"/>
        <v>0</v>
      </c>
      <c r="BS8" s="80">
        <f t="shared" si="9"/>
        <v>0</v>
      </c>
      <c r="BT8" s="80">
        <f t="shared" si="9"/>
        <v>0</v>
      </c>
      <c r="BU8" s="80">
        <f t="shared" si="9"/>
        <v>0</v>
      </c>
      <c r="BV8" s="80">
        <f t="shared" si="9"/>
        <v>0</v>
      </c>
      <c r="BW8" s="80">
        <f t="shared" si="9"/>
        <v>0</v>
      </c>
      <c r="BX8" s="80">
        <f t="shared" si="9"/>
        <v>0</v>
      </c>
      <c r="BY8" s="80">
        <f t="shared" si="9"/>
        <v>0</v>
      </c>
      <c r="BZ8" s="80">
        <f t="shared" si="9"/>
        <v>0</v>
      </c>
      <c r="CA8" s="80">
        <f t="shared" si="9"/>
        <v>0</v>
      </c>
      <c r="CB8" s="80">
        <f t="shared" si="10"/>
        <v>0</v>
      </c>
      <c r="CC8" s="80">
        <f t="shared" si="10"/>
        <v>0</v>
      </c>
      <c r="CD8" s="80">
        <f t="shared" si="10"/>
        <v>0</v>
      </c>
      <c r="CE8" s="80">
        <f t="shared" si="10"/>
        <v>0</v>
      </c>
      <c r="CF8" s="80">
        <f t="shared" si="10"/>
        <v>0</v>
      </c>
      <c r="CG8" s="80">
        <f t="shared" si="10"/>
        <v>0</v>
      </c>
      <c r="CH8" s="80">
        <f t="shared" si="10"/>
        <v>0</v>
      </c>
      <c r="CI8" s="80">
        <f t="shared" si="10"/>
        <v>0</v>
      </c>
      <c r="CJ8" s="80">
        <f t="shared" si="10"/>
        <v>0</v>
      </c>
      <c r="CK8" s="80">
        <f t="shared" si="10"/>
        <v>0</v>
      </c>
      <c r="CL8" s="80">
        <f t="shared" si="10"/>
        <v>0</v>
      </c>
      <c r="CM8" s="80">
        <f t="shared" si="10"/>
        <v>0</v>
      </c>
      <c r="CN8" s="80">
        <f t="shared" si="10"/>
        <v>0</v>
      </c>
      <c r="CO8" s="80">
        <f t="shared" si="10"/>
        <v>0</v>
      </c>
      <c r="CP8" s="80">
        <f t="shared" si="10"/>
        <v>0</v>
      </c>
      <c r="CQ8" s="80">
        <f t="shared" si="10"/>
        <v>0</v>
      </c>
      <c r="CR8" s="80">
        <f t="shared" si="10"/>
        <v>0</v>
      </c>
      <c r="CS8" s="80">
        <f t="shared" si="10"/>
        <v>0</v>
      </c>
      <c r="CT8" s="80">
        <f t="shared" si="10"/>
        <v>0</v>
      </c>
      <c r="CU8" s="80">
        <f t="shared" si="10"/>
        <v>0</v>
      </c>
      <c r="CV8" s="80">
        <f t="shared" si="10"/>
        <v>0</v>
      </c>
      <c r="CW8" s="80">
        <f t="shared" si="10"/>
        <v>0</v>
      </c>
      <c r="CX8" s="80">
        <f t="shared" si="10"/>
        <v>0</v>
      </c>
      <c r="CY8" s="80">
        <f t="shared" si="10"/>
        <v>0</v>
      </c>
      <c r="CZ8" s="80">
        <f t="shared" si="10"/>
        <v>0</v>
      </c>
      <c r="DA8" s="80">
        <f t="shared" si="10"/>
        <v>0</v>
      </c>
      <c r="DB8" s="80">
        <f t="shared" si="10"/>
        <v>0</v>
      </c>
      <c r="DC8" s="80">
        <f t="shared" si="10"/>
        <v>0</v>
      </c>
      <c r="DD8" s="80">
        <f t="shared" si="10"/>
        <v>0</v>
      </c>
      <c r="DE8" s="80">
        <f t="shared" si="10"/>
        <v>0</v>
      </c>
      <c r="DF8" s="80">
        <f t="shared" si="10"/>
        <v>0</v>
      </c>
      <c r="DG8" s="80">
        <f t="shared" si="10"/>
        <v>0</v>
      </c>
      <c r="DH8" s="80">
        <f t="shared" si="10"/>
        <v>0</v>
      </c>
      <c r="DI8" s="80">
        <f t="shared" si="10"/>
        <v>0</v>
      </c>
      <c r="DJ8" s="80">
        <f t="shared" si="10"/>
        <v>0</v>
      </c>
      <c r="DK8" s="80">
        <f t="shared" si="10"/>
        <v>0</v>
      </c>
      <c r="DL8" s="80">
        <f t="shared" si="10"/>
        <v>0</v>
      </c>
      <c r="DM8" s="80">
        <f t="shared" si="10"/>
        <v>0</v>
      </c>
      <c r="DN8" s="80">
        <f t="shared" si="10"/>
        <v>0</v>
      </c>
      <c r="DO8" s="80">
        <f t="shared" si="10"/>
        <v>0</v>
      </c>
      <c r="DP8" s="80">
        <f t="shared" si="10"/>
        <v>0</v>
      </c>
      <c r="DQ8" s="80">
        <f t="shared" si="10"/>
        <v>0</v>
      </c>
      <c r="DR8" s="80">
        <f t="shared" si="10"/>
        <v>0</v>
      </c>
      <c r="DS8" s="80">
        <f t="shared" si="10"/>
        <v>0</v>
      </c>
      <c r="DT8" s="80">
        <f t="shared" si="10"/>
        <v>0</v>
      </c>
      <c r="DU8" s="80">
        <f t="shared" si="10"/>
        <v>0</v>
      </c>
      <c r="DV8" s="80">
        <f t="shared" si="10"/>
        <v>0</v>
      </c>
      <c r="DW8" s="80">
        <f t="shared" si="10"/>
        <v>0</v>
      </c>
      <c r="DX8" s="80">
        <f t="shared" si="10"/>
        <v>0</v>
      </c>
      <c r="DY8" s="80">
        <f t="shared" si="10"/>
        <v>0</v>
      </c>
      <c r="DZ8" s="80">
        <f t="shared" si="10"/>
        <v>0</v>
      </c>
      <c r="EA8" s="80">
        <f t="shared" si="10"/>
        <v>0</v>
      </c>
      <c r="EB8" s="80">
        <f t="shared" si="10"/>
        <v>0</v>
      </c>
      <c r="EC8" s="80">
        <f t="shared" si="10"/>
        <v>0</v>
      </c>
      <c r="ED8" s="80">
        <f t="shared" si="10"/>
        <v>0</v>
      </c>
      <c r="EE8" s="80">
        <f t="shared" si="10"/>
        <v>0</v>
      </c>
      <c r="EF8" s="80">
        <f t="shared" si="10"/>
        <v>0</v>
      </c>
      <c r="EG8" s="80">
        <f t="shared" si="10"/>
        <v>0</v>
      </c>
      <c r="EH8" s="80">
        <f t="shared" si="10"/>
        <v>0</v>
      </c>
      <c r="EI8" s="80">
        <f t="shared" si="10"/>
        <v>0</v>
      </c>
      <c r="EJ8" s="80">
        <f t="shared" ref="EJ8:EN8" si="22">IF(EJ$4&lt;$E8,0,IF(EJ$4&lt;$K8,$I8/$C$10,IF(EJ$4&lt;$L8,$J8,0)))</f>
        <v>0</v>
      </c>
      <c r="EK8" s="80">
        <f t="shared" si="22"/>
        <v>0</v>
      </c>
      <c r="EL8" s="80">
        <f t="shared" si="22"/>
        <v>0</v>
      </c>
      <c r="EM8" s="80">
        <f t="shared" si="22"/>
        <v>0</v>
      </c>
      <c r="EN8" s="80">
        <f t="shared" si="22"/>
        <v>0</v>
      </c>
      <c r="EO8" s="80">
        <f t="shared" si="11"/>
        <v>0</v>
      </c>
      <c r="EP8" s="80">
        <f t="shared" si="11"/>
        <v>0</v>
      </c>
      <c r="EQ8" s="80">
        <f t="shared" si="11"/>
        <v>0</v>
      </c>
      <c r="ER8" s="80">
        <f t="shared" si="11"/>
        <v>0</v>
      </c>
      <c r="ES8" s="80">
        <f t="shared" si="11"/>
        <v>0</v>
      </c>
      <c r="ET8" s="80">
        <f t="shared" si="11"/>
        <v>0</v>
      </c>
      <c r="EU8" s="80">
        <f t="shared" si="11"/>
        <v>0</v>
      </c>
      <c r="EV8" s="80">
        <f t="shared" si="11"/>
        <v>0</v>
      </c>
      <c r="EW8" s="80">
        <f t="shared" si="11"/>
        <v>0</v>
      </c>
      <c r="EX8" s="80">
        <f t="shared" si="11"/>
        <v>0</v>
      </c>
      <c r="EY8" s="80">
        <f t="shared" si="11"/>
        <v>0</v>
      </c>
      <c r="EZ8" s="80">
        <f t="shared" si="11"/>
        <v>0</v>
      </c>
      <c r="FA8" s="80">
        <f t="shared" si="11"/>
        <v>0</v>
      </c>
      <c r="FB8" s="80">
        <f t="shared" si="11"/>
        <v>0</v>
      </c>
      <c r="FC8" s="80">
        <f t="shared" si="11"/>
        <v>0</v>
      </c>
      <c r="FD8" s="80">
        <f t="shared" si="11"/>
        <v>0</v>
      </c>
      <c r="FE8" s="80">
        <f t="shared" si="11"/>
        <v>0</v>
      </c>
      <c r="FF8" s="80">
        <f t="shared" si="11"/>
        <v>0</v>
      </c>
      <c r="FG8" s="80">
        <f t="shared" si="11"/>
        <v>0</v>
      </c>
      <c r="FH8" s="80">
        <f t="shared" si="11"/>
        <v>0</v>
      </c>
      <c r="FI8" s="80">
        <f t="shared" si="11"/>
        <v>0</v>
      </c>
      <c r="FJ8" s="80">
        <f t="shared" si="11"/>
        <v>0</v>
      </c>
      <c r="FK8" s="80">
        <f t="shared" si="11"/>
        <v>0</v>
      </c>
      <c r="FL8" s="80">
        <f t="shared" si="11"/>
        <v>0</v>
      </c>
      <c r="FM8" s="80">
        <f t="shared" si="11"/>
        <v>0</v>
      </c>
      <c r="FN8" s="80">
        <f t="shared" si="11"/>
        <v>0</v>
      </c>
      <c r="FO8" s="80">
        <f t="shared" si="11"/>
        <v>0</v>
      </c>
      <c r="FP8" s="80">
        <f t="shared" si="11"/>
        <v>0</v>
      </c>
      <c r="FQ8" s="80">
        <f t="shared" si="11"/>
        <v>0</v>
      </c>
    </row>
    <row r="9" spans="2:173" x14ac:dyDescent="0.25">
      <c r="B9" s="87" t="s">
        <v>1330</v>
      </c>
      <c r="C9" s="92">
        <v>0.05</v>
      </c>
      <c r="E9" s="102">
        <f t="shared" si="12"/>
        <v>5</v>
      </c>
      <c r="F9" s="102">
        <f t="shared" si="13"/>
        <v>0</v>
      </c>
      <c r="G9" s="102">
        <f t="shared" si="14"/>
        <v>1</v>
      </c>
      <c r="H9" s="104">
        <f t="shared" si="15"/>
        <v>1</v>
      </c>
      <c r="I9" s="105">
        <f t="shared" si="16"/>
        <v>0</v>
      </c>
      <c r="J9" s="105">
        <f t="shared" si="17"/>
        <v>0</v>
      </c>
      <c r="K9" s="105">
        <f t="shared" si="18"/>
        <v>9</v>
      </c>
      <c r="L9" s="105">
        <f t="shared" si="19"/>
        <v>153</v>
      </c>
      <c r="M9" s="106">
        <f t="shared" si="20"/>
        <v>45901</v>
      </c>
      <c r="N9" s="80"/>
      <c r="O9" s="80">
        <f t="shared" si="21"/>
        <v>0</v>
      </c>
      <c r="P9" s="80">
        <f t="shared" si="21"/>
        <v>0</v>
      </c>
      <c r="Q9" s="80">
        <f t="shared" si="21"/>
        <v>0</v>
      </c>
      <c r="R9" s="80">
        <f t="shared" si="21"/>
        <v>0</v>
      </c>
      <c r="S9" s="80">
        <f t="shared" si="9"/>
        <v>0</v>
      </c>
      <c r="T9" s="80">
        <f t="shared" si="9"/>
        <v>0</v>
      </c>
      <c r="U9" s="80">
        <f t="shared" si="9"/>
        <v>0</v>
      </c>
      <c r="V9" s="80">
        <f t="shared" si="9"/>
        <v>0</v>
      </c>
      <c r="W9" s="80">
        <f t="shared" si="9"/>
        <v>0</v>
      </c>
      <c r="X9" s="80">
        <f t="shared" si="9"/>
        <v>0</v>
      </c>
      <c r="Y9" s="80">
        <f t="shared" si="9"/>
        <v>0</v>
      </c>
      <c r="Z9" s="80">
        <f t="shared" si="9"/>
        <v>0</v>
      </c>
      <c r="AA9" s="80">
        <f t="shared" si="9"/>
        <v>0</v>
      </c>
      <c r="AB9" s="80">
        <f t="shared" ref="AB9:CM9" si="23">IF(AB$4&lt;$E9,0,IF(AB$4&lt;$K9,$I9/$C$10,IF(AB$4&lt;$L9,$J9,0)))</f>
        <v>0</v>
      </c>
      <c r="AC9" s="80">
        <f t="shared" si="23"/>
        <v>0</v>
      </c>
      <c r="AD9" s="80">
        <f t="shared" si="23"/>
        <v>0</v>
      </c>
      <c r="AE9" s="80">
        <f t="shared" si="23"/>
        <v>0</v>
      </c>
      <c r="AF9" s="80">
        <f t="shared" si="23"/>
        <v>0</v>
      </c>
      <c r="AG9" s="80">
        <f t="shared" si="23"/>
        <v>0</v>
      </c>
      <c r="AH9" s="80">
        <f t="shared" si="23"/>
        <v>0</v>
      </c>
      <c r="AI9" s="80">
        <f t="shared" si="23"/>
        <v>0</v>
      </c>
      <c r="AJ9" s="80">
        <f t="shared" si="23"/>
        <v>0</v>
      </c>
      <c r="AK9" s="80">
        <f t="shared" si="23"/>
        <v>0</v>
      </c>
      <c r="AL9" s="80">
        <f t="shared" si="23"/>
        <v>0</v>
      </c>
      <c r="AM9" s="80">
        <f t="shared" si="23"/>
        <v>0</v>
      </c>
      <c r="AN9" s="80">
        <f t="shared" si="23"/>
        <v>0</v>
      </c>
      <c r="AO9" s="80">
        <f t="shared" si="23"/>
        <v>0</v>
      </c>
      <c r="AP9" s="80">
        <f t="shared" si="23"/>
        <v>0</v>
      </c>
      <c r="AQ9" s="80">
        <f t="shared" si="23"/>
        <v>0</v>
      </c>
      <c r="AR9" s="80">
        <f t="shared" si="23"/>
        <v>0</v>
      </c>
      <c r="AS9" s="80">
        <f t="shared" si="23"/>
        <v>0</v>
      </c>
      <c r="AT9" s="80">
        <f t="shared" si="23"/>
        <v>0</v>
      </c>
      <c r="AU9" s="80">
        <f t="shared" si="23"/>
        <v>0</v>
      </c>
      <c r="AV9" s="80">
        <f t="shared" si="23"/>
        <v>0</v>
      </c>
      <c r="AW9" s="80">
        <f t="shared" si="23"/>
        <v>0</v>
      </c>
      <c r="AX9" s="80">
        <f t="shared" si="23"/>
        <v>0</v>
      </c>
      <c r="AY9" s="80">
        <f t="shared" si="23"/>
        <v>0</v>
      </c>
      <c r="AZ9" s="80">
        <f t="shared" si="23"/>
        <v>0</v>
      </c>
      <c r="BA9" s="80">
        <f t="shared" si="23"/>
        <v>0</v>
      </c>
      <c r="BB9" s="80">
        <f t="shared" si="23"/>
        <v>0</v>
      </c>
      <c r="BC9" s="80">
        <f t="shared" si="23"/>
        <v>0</v>
      </c>
      <c r="BD9" s="80">
        <f t="shared" si="23"/>
        <v>0</v>
      </c>
      <c r="BE9" s="80">
        <f t="shared" si="23"/>
        <v>0</v>
      </c>
      <c r="BF9" s="80">
        <f t="shared" si="23"/>
        <v>0</v>
      </c>
      <c r="BG9" s="80">
        <f t="shared" si="23"/>
        <v>0</v>
      </c>
      <c r="BH9" s="80">
        <f t="shared" si="23"/>
        <v>0</v>
      </c>
      <c r="BI9" s="80">
        <f t="shared" si="23"/>
        <v>0</v>
      </c>
      <c r="BJ9" s="80">
        <f t="shared" si="23"/>
        <v>0</v>
      </c>
      <c r="BK9" s="80">
        <f t="shared" si="23"/>
        <v>0</v>
      </c>
      <c r="BL9" s="80">
        <f t="shared" si="23"/>
        <v>0</v>
      </c>
      <c r="BM9" s="80">
        <f t="shared" si="23"/>
        <v>0</v>
      </c>
      <c r="BN9" s="80">
        <f t="shared" si="23"/>
        <v>0</v>
      </c>
      <c r="BO9" s="80">
        <f t="shared" si="23"/>
        <v>0</v>
      </c>
      <c r="BP9" s="80">
        <f t="shared" si="23"/>
        <v>0</v>
      </c>
      <c r="BQ9" s="80">
        <f t="shared" si="23"/>
        <v>0</v>
      </c>
      <c r="BR9" s="80">
        <f t="shared" si="23"/>
        <v>0</v>
      </c>
      <c r="BS9" s="80">
        <f t="shared" si="23"/>
        <v>0</v>
      </c>
      <c r="BT9" s="80">
        <f t="shared" si="23"/>
        <v>0</v>
      </c>
      <c r="BU9" s="80">
        <f t="shared" si="23"/>
        <v>0</v>
      </c>
      <c r="BV9" s="80">
        <f t="shared" si="23"/>
        <v>0</v>
      </c>
      <c r="BW9" s="80">
        <f t="shared" si="23"/>
        <v>0</v>
      </c>
      <c r="BX9" s="80">
        <f t="shared" si="23"/>
        <v>0</v>
      </c>
      <c r="BY9" s="80">
        <f t="shared" si="23"/>
        <v>0</v>
      </c>
      <c r="BZ9" s="80">
        <f t="shared" si="23"/>
        <v>0</v>
      </c>
      <c r="CA9" s="80">
        <f t="shared" si="23"/>
        <v>0</v>
      </c>
      <c r="CB9" s="80">
        <f t="shared" si="23"/>
        <v>0</v>
      </c>
      <c r="CC9" s="80">
        <f t="shared" si="23"/>
        <v>0</v>
      </c>
      <c r="CD9" s="80">
        <f t="shared" si="23"/>
        <v>0</v>
      </c>
      <c r="CE9" s="80">
        <f t="shared" si="23"/>
        <v>0</v>
      </c>
      <c r="CF9" s="80">
        <f t="shared" si="23"/>
        <v>0</v>
      </c>
      <c r="CG9" s="80">
        <f t="shared" si="23"/>
        <v>0</v>
      </c>
      <c r="CH9" s="80">
        <f t="shared" si="23"/>
        <v>0</v>
      </c>
      <c r="CI9" s="80">
        <f t="shared" si="23"/>
        <v>0</v>
      </c>
      <c r="CJ9" s="80">
        <f t="shared" si="23"/>
        <v>0</v>
      </c>
      <c r="CK9" s="80">
        <f t="shared" si="23"/>
        <v>0</v>
      </c>
      <c r="CL9" s="80">
        <f t="shared" si="23"/>
        <v>0</v>
      </c>
      <c r="CM9" s="80">
        <f t="shared" si="23"/>
        <v>0</v>
      </c>
      <c r="CN9" s="80">
        <f t="shared" ref="CN9:EN9" si="24">IF(CN$4&lt;$E9,0,IF(CN$4&lt;$K9,$I9/$C$10,IF(CN$4&lt;$L9,$J9,0)))</f>
        <v>0</v>
      </c>
      <c r="CO9" s="80">
        <f t="shared" si="24"/>
        <v>0</v>
      </c>
      <c r="CP9" s="80">
        <f t="shared" si="24"/>
        <v>0</v>
      </c>
      <c r="CQ9" s="80">
        <f t="shared" si="24"/>
        <v>0</v>
      </c>
      <c r="CR9" s="80">
        <f t="shared" si="24"/>
        <v>0</v>
      </c>
      <c r="CS9" s="80">
        <f t="shared" si="24"/>
        <v>0</v>
      </c>
      <c r="CT9" s="80">
        <f t="shared" si="24"/>
        <v>0</v>
      </c>
      <c r="CU9" s="80">
        <f t="shared" si="24"/>
        <v>0</v>
      </c>
      <c r="CV9" s="80">
        <f t="shared" si="24"/>
        <v>0</v>
      </c>
      <c r="CW9" s="80">
        <f t="shared" si="24"/>
        <v>0</v>
      </c>
      <c r="CX9" s="80">
        <f t="shared" si="24"/>
        <v>0</v>
      </c>
      <c r="CY9" s="80">
        <f t="shared" si="24"/>
        <v>0</v>
      </c>
      <c r="CZ9" s="80">
        <f t="shared" si="24"/>
        <v>0</v>
      </c>
      <c r="DA9" s="80">
        <f t="shared" si="24"/>
        <v>0</v>
      </c>
      <c r="DB9" s="80">
        <f t="shared" si="24"/>
        <v>0</v>
      </c>
      <c r="DC9" s="80">
        <f t="shared" si="24"/>
        <v>0</v>
      </c>
      <c r="DD9" s="80">
        <f t="shared" si="24"/>
        <v>0</v>
      </c>
      <c r="DE9" s="80">
        <f t="shared" si="24"/>
        <v>0</v>
      </c>
      <c r="DF9" s="80">
        <f t="shared" si="24"/>
        <v>0</v>
      </c>
      <c r="DG9" s="80">
        <f t="shared" si="24"/>
        <v>0</v>
      </c>
      <c r="DH9" s="80">
        <f t="shared" si="24"/>
        <v>0</v>
      </c>
      <c r="DI9" s="80">
        <f t="shared" si="24"/>
        <v>0</v>
      </c>
      <c r="DJ9" s="80">
        <f t="shared" si="24"/>
        <v>0</v>
      </c>
      <c r="DK9" s="80">
        <f t="shared" si="24"/>
        <v>0</v>
      </c>
      <c r="DL9" s="80">
        <f t="shared" si="24"/>
        <v>0</v>
      </c>
      <c r="DM9" s="80">
        <f t="shared" si="24"/>
        <v>0</v>
      </c>
      <c r="DN9" s="80">
        <f t="shared" si="24"/>
        <v>0</v>
      </c>
      <c r="DO9" s="80">
        <f t="shared" si="24"/>
        <v>0</v>
      </c>
      <c r="DP9" s="80">
        <f t="shared" si="24"/>
        <v>0</v>
      </c>
      <c r="DQ9" s="80">
        <f t="shared" si="24"/>
        <v>0</v>
      </c>
      <c r="DR9" s="80">
        <f t="shared" si="24"/>
        <v>0</v>
      </c>
      <c r="DS9" s="80">
        <f t="shared" si="24"/>
        <v>0</v>
      </c>
      <c r="DT9" s="80">
        <f t="shared" si="24"/>
        <v>0</v>
      </c>
      <c r="DU9" s="80">
        <f t="shared" si="24"/>
        <v>0</v>
      </c>
      <c r="DV9" s="80">
        <f t="shared" si="24"/>
        <v>0</v>
      </c>
      <c r="DW9" s="80">
        <f t="shared" si="24"/>
        <v>0</v>
      </c>
      <c r="DX9" s="80">
        <f t="shared" si="24"/>
        <v>0</v>
      </c>
      <c r="DY9" s="80">
        <f t="shared" si="24"/>
        <v>0</v>
      </c>
      <c r="DZ9" s="80">
        <f t="shared" si="24"/>
        <v>0</v>
      </c>
      <c r="EA9" s="80">
        <f t="shared" si="24"/>
        <v>0</v>
      </c>
      <c r="EB9" s="80">
        <f t="shared" si="24"/>
        <v>0</v>
      </c>
      <c r="EC9" s="80">
        <f t="shared" si="24"/>
        <v>0</v>
      </c>
      <c r="ED9" s="80">
        <f t="shared" si="24"/>
        <v>0</v>
      </c>
      <c r="EE9" s="80">
        <f t="shared" si="24"/>
        <v>0</v>
      </c>
      <c r="EF9" s="80">
        <f t="shared" si="24"/>
        <v>0</v>
      </c>
      <c r="EG9" s="80">
        <f t="shared" si="24"/>
        <v>0</v>
      </c>
      <c r="EH9" s="80">
        <f t="shared" si="24"/>
        <v>0</v>
      </c>
      <c r="EI9" s="80">
        <f t="shared" si="24"/>
        <v>0</v>
      </c>
      <c r="EJ9" s="80">
        <f t="shared" si="24"/>
        <v>0</v>
      </c>
      <c r="EK9" s="80">
        <f t="shared" si="24"/>
        <v>0</v>
      </c>
      <c r="EL9" s="80">
        <f t="shared" si="24"/>
        <v>0</v>
      </c>
      <c r="EM9" s="80">
        <f t="shared" si="24"/>
        <v>0</v>
      </c>
      <c r="EN9" s="80">
        <f t="shared" si="24"/>
        <v>0</v>
      </c>
      <c r="EO9" s="80">
        <f t="shared" si="11"/>
        <v>0</v>
      </c>
      <c r="EP9" s="80">
        <f t="shared" si="11"/>
        <v>0</v>
      </c>
      <c r="EQ9" s="80">
        <f t="shared" si="11"/>
        <v>0</v>
      </c>
      <c r="ER9" s="80">
        <f t="shared" si="11"/>
        <v>0</v>
      </c>
      <c r="ES9" s="80">
        <f t="shared" si="11"/>
        <v>0</v>
      </c>
      <c r="ET9" s="80">
        <f t="shared" si="11"/>
        <v>0</v>
      </c>
      <c r="EU9" s="80">
        <f t="shared" si="11"/>
        <v>0</v>
      </c>
      <c r="EV9" s="80">
        <f t="shared" si="11"/>
        <v>0</v>
      </c>
      <c r="EW9" s="80">
        <f t="shared" si="11"/>
        <v>0</v>
      </c>
      <c r="EX9" s="80">
        <f t="shared" si="11"/>
        <v>0</v>
      </c>
      <c r="EY9" s="80">
        <f t="shared" si="11"/>
        <v>0</v>
      </c>
      <c r="EZ9" s="80">
        <f t="shared" si="11"/>
        <v>0</v>
      </c>
      <c r="FA9" s="80">
        <f t="shared" si="11"/>
        <v>0</v>
      </c>
      <c r="FB9" s="80">
        <f t="shared" si="11"/>
        <v>0</v>
      </c>
      <c r="FC9" s="80">
        <f t="shared" si="11"/>
        <v>0</v>
      </c>
      <c r="FD9" s="80">
        <f t="shared" si="11"/>
        <v>0</v>
      </c>
      <c r="FE9" s="80">
        <f t="shared" si="11"/>
        <v>0</v>
      </c>
      <c r="FF9" s="80">
        <f t="shared" si="11"/>
        <v>0</v>
      </c>
      <c r="FG9" s="80">
        <f t="shared" si="11"/>
        <v>0</v>
      </c>
      <c r="FH9" s="80">
        <f t="shared" si="11"/>
        <v>0</v>
      </c>
      <c r="FI9" s="80">
        <f t="shared" si="11"/>
        <v>0</v>
      </c>
      <c r="FJ9" s="80">
        <f t="shared" si="11"/>
        <v>0</v>
      </c>
      <c r="FK9" s="80">
        <f t="shared" si="11"/>
        <v>0</v>
      </c>
      <c r="FL9" s="80">
        <f t="shared" si="11"/>
        <v>0</v>
      </c>
      <c r="FM9" s="80">
        <f t="shared" si="11"/>
        <v>0</v>
      </c>
      <c r="FN9" s="80">
        <f t="shared" si="11"/>
        <v>0</v>
      </c>
      <c r="FO9" s="80">
        <f t="shared" si="11"/>
        <v>0</v>
      </c>
      <c r="FP9" s="80">
        <f t="shared" si="11"/>
        <v>0</v>
      </c>
      <c r="FQ9" s="80">
        <f t="shared" si="11"/>
        <v>0</v>
      </c>
    </row>
    <row r="10" spans="2:173" x14ac:dyDescent="0.25">
      <c r="B10" s="87" t="s">
        <v>1331</v>
      </c>
      <c r="C10" s="88">
        <v>4</v>
      </c>
      <c r="H10" s="104"/>
      <c r="I10" s="105"/>
      <c r="J10" s="105"/>
      <c r="K10" s="105"/>
      <c r="L10" s="105"/>
      <c r="M10" s="106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</row>
    <row r="11" spans="2:173" x14ac:dyDescent="0.25">
      <c r="B11" s="87" t="s">
        <v>1332</v>
      </c>
      <c r="C11" s="92">
        <v>0.9</v>
      </c>
      <c r="H11" s="104"/>
      <c r="I11" s="105"/>
      <c r="J11" s="105"/>
      <c r="K11" s="105"/>
      <c r="L11" s="105"/>
      <c r="M11" s="106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</row>
    <row r="12" spans="2:173" x14ac:dyDescent="0.25">
      <c r="B12" s="87" t="s">
        <v>1333</v>
      </c>
      <c r="C12" s="88">
        <v>144</v>
      </c>
      <c r="H12" s="104"/>
      <c r="I12" s="105"/>
      <c r="J12" s="105"/>
      <c r="K12" s="105"/>
      <c r="L12" s="105"/>
      <c r="M12" s="106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</row>
    <row r="13" spans="2:173" x14ac:dyDescent="0.25">
      <c r="B13" s="87" t="s">
        <v>1334</v>
      </c>
      <c r="C13" s="93">
        <v>0.01</v>
      </c>
      <c r="H13" s="104"/>
      <c r="I13" s="105"/>
      <c r="J13" s="105"/>
      <c r="K13" s="105"/>
      <c r="L13" s="105"/>
      <c r="M13" s="106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</row>
    <row r="14" spans="2:173" x14ac:dyDescent="0.25">
      <c r="B14" s="87" t="s">
        <v>1335</v>
      </c>
      <c r="C14" s="88">
        <v>1</v>
      </c>
      <c r="H14" s="104"/>
      <c r="I14" s="105"/>
      <c r="J14" s="105"/>
      <c r="K14" s="105"/>
      <c r="L14" s="105"/>
      <c r="M14" s="106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</row>
    <row r="15" spans="2:173" x14ac:dyDescent="0.25">
      <c r="B15" s="87" t="s">
        <v>1336</v>
      </c>
      <c r="C15" s="92">
        <v>0.1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</row>
    <row r="16" spans="2:173" x14ac:dyDescent="0.25">
      <c r="B16" s="96" t="s">
        <v>1337</v>
      </c>
      <c r="C16" s="101">
        <v>45778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94B2-3FE4-4BC1-9999-740522987FF1}">
  <dimension ref="B1:FQ16"/>
  <sheetViews>
    <sheetView showGridLines="0" workbookViewId="0">
      <selection activeCell="F25" sqref="F25"/>
    </sheetView>
  </sheetViews>
  <sheetFormatPr defaultRowHeight="15" x14ac:dyDescent="0.25"/>
  <cols>
    <col min="2" max="2" width="33.28515625" customWidth="1"/>
    <col min="3" max="3" width="17" bestFit="1" customWidth="1"/>
    <col min="6" max="6" width="13.7109375" customWidth="1"/>
    <col min="7" max="7" width="15.42578125" customWidth="1"/>
    <col min="8" max="8" width="14.42578125" customWidth="1"/>
    <col min="9" max="9" width="12.85546875" bestFit="1" customWidth="1"/>
    <col min="10" max="10" width="11.28515625" bestFit="1" customWidth="1"/>
    <col min="11" max="12" width="15.42578125" customWidth="1"/>
    <col min="13" max="13" width="11.28515625" customWidth="1"/>
    <col min="14" max="14" width="23" bestFit="1" customWidth="1"/>
    <col min="15" max="15" width="6.42578125" bestFit="1" customWidth="1"/>
    <col min="16" max="16" width="9.140625" bestFit="1" customWidth="1"/>
    <col min="17" max="17" width="10.7109375" bestFit="1" customWidth="1"/>
  </cols>
  <sheetData>
    <row r="1" spans="2:173" x14ac:dyDescent="0.25">
      <c r="O1" s="78">
        <f>M5</f>
        <v>45778</v>
      </c>
      <c r="P1" s="78">
        <f t="shared" ref="P1:CA1" si="0">EDATE(O1,1)</f>
        <v>45809</v>
      </c>
      <c r="Q1" s="78">
        <f t="shared" si="0"/>
        <v>45839</v>
      </c>
      <c r="R1" s="78">
        <f t="shared" si="0"/>
        <v>45870</v>
      </c>
      <c r="S1" s="78">
        <f t="shared" si="0"/>
        <v>45901</v>
      </c>
      <c r="T1" s="78">
        <f t="shared" si="0"/>
        <v>45931</v>
      </c>
      <c r="U1" s="78">
        <f t="shared" si="0"/>
        <v>45962</v>
      </c>
      <c r="V1" s="78">
        <f t="shared" si="0"/>
        <v>45992</v>
      </c>
      <c r="W1" s="78">
        <f t="shared" si="0"/>
        <v>46023</v>
      </c>
      <c r="X1" s="78">
        <f t="shared" si="0"/>
        <v>46054</v>
      </c>
      <c r="Y1" s="78">
        <f t="shared" si="0"/>
        <v>46082</v>
      </c>
      <c r="Z1" s="78">
        <f t="shared" si="0"/>
        <v>46113</v>
      </c>
      <c r="AA1" s="78">
        <f t="shared" si="0"/>
        <v>46143</v>
      </c>
      <c r="AB1" s="78">
        <f t="shared" si="0"/>
        <v>46174</v>
      </c>
      <c r="AC1" s="78">
        <f t="shared" si="0"/>
        <v>46204</v>
      </c>
      <c r="AD1" s="78">
        <f t="shared" si="0"/>
        <v>46235</v>
      </c>
      <c r="AE1" s="78">
        <f t="shared" si="0"/>
        <v>46266</v>
      </c>
      <c r="AF1" s="78">
        <f t="shared" si="0"/>
        <v>46296</v>
      </c>
      <c r="AG1" s="78">
        <f t="shared" si="0"/>
        <v>46327</v>
      </c>
      <c r="AH1" s="78">
        <f t="shared" si="0"/>
        <v>46357</v>
      </c>
      <c r="AI1" s="78">
        <f t="shared" si="0"/>
        <v>46388</v>
      </c>
      <c r="AJ1" s="78">
        <f t="shared" si="0"/>
        <v>46419</v>
      </c>
      <c r="AK1" s="78">
        <f t="shared" si="0"/>
        <v>46447</v>
      </c>
      <c r="AL1" s="78">
        <f t="shared" si="0"/>
        <v>46478</v>
      </c>
      <c r="AM1" s="78">
        <f t="shared" si="0"/>
        <v>46508</v>
      </c>
      <c r="AN1" s="78">
        <f t="shared" si="0"/>
        <v>46539</v>
      </c>
      <c r="AO1" s="78">
        <f t="shared" si="0"/>
        <v>46569</v>
      </c>
      <c r="AP1" s="78">
        <f t="shared" si="0"/>
        <v>46600</v>
      </c>
      <c r="AQ1" s="78">
        <f t="shared" si="0"/>
        <v>46631</v>
      </c>
      <c r="AR1" s="78">
        <f t="shared" si="0"/>
        <v>46661</v>
      </c>
      <c r="AS1" s="78">
        <f t="shared" si="0"/>
        <v>46692</v>
      </c>
      <c r="AT1" s="78">
        <f t="shared" si="0"/>
        <v>46722</v>
      </c>
      <c r="AU1" s="78">
        <f t="shared" si="0"/>
        <v>46753</v>
      </c>
      <c r="AV1" s="78">
        <f t="shared" si="0"/>
        <v>46784</v>
      </c>
      <c r="AW1" s="78">
        <f t="shared" si="0"/>
        <v>46813</v>
      </c>
      <c r="AX1" s="78">
        <f t="shared" si="0"/>
        <v>46844</v>
      </c>
      <c r="AY1" s="78">
        <f t="shared" si="0"/>
        <v>46874</v>
      </c>
      <c r="AZ1" s="78">
        <f t="shared" si="0"/>
        <v>46905</v>
      </c>
      <c r="BA1" s="78">
        <f t="shared" si="0"/>
        <v>46935</v>
      </c>
      <c r="BB1" s="78">
        <f t="shared" si="0"/>
        <v>46966</v>
      </c>
      <c r="BC1" s="78">
        <f t="shared" si="0"/>
        <v>46997</v>
      </c>
      <c r="BD1" s="78">
        <f t="shared" si="0"/>
        <v>47027</v>
      </c>
      <c r="BE1" s="78">
        <f t="shared" si="0"/>
        <v>47058</v>
      </c>
      <c r="BF1" s="78">
        <f t="shared" si="0"/>
        <v>47088</v>
      </c>
      <c r="BG1" s="78">
        <f t="shared" si="0"/>
        <v>47119</v>
      </c>
      <c r="BH1" s="78">
        <f t="shared" si="0"/>
        <v>47150</v>
      </c>
      <c r="BI1" s="78">
        <f t="shared" si="0"/>
        <v>47178</v>
      </c>
      <c r="BJ1" s="78">
        <f t="shared" si="0"/>
        <v>47209</v>
      </c>
      <c r="BK1" s="78">
        <f t="shared" si="0"/>
        <v>47239</v>
      </c>
      <c r="BL1" s="78">
        <f t="shared" si="0"/>
        <v>47270</v>
      </c>
      <c r="BM1" s="78">
        <f t="shared" si="0"/>
        <v>47300</v>
      </c>
      <c r="BN1" s="78">
        <f t="shared" si="0"/>
        <v>47331</v>
      </c>
      <c r="BO1" s="78">
        <f t="shared" si="0"/>
        <v>47362</v>
      </c>
      <c r="BP1" s="78">
        <f t="shared" si="0"/>
        <v>47392</v>
      </c>
      <c r="BQ1" s="78">
        <f t="shared" si="0"/>
        <v>47423</v>
      </c>
      <c r="BR1" s="78">
        <f t="shared" si="0"/>
        <v>47453</v>
      </c>
      <c r="BS1" s="78">
        <f t="shared" si="0"/>
        <v>47484</v>
      </c>
      <c r="BT1" s="78">
        <f t="shared" si="0"/>
        <v>47515</v>
      </c>
      <c r="BU1" s="78">
        <f t="shared" si="0"/>
        <v>47543</v>
      </c>
      <c r="BV1" s="78">
        <f t="shared" si="0"/>
        <v>47574</v>
      </c>
      <c r="BW1" s="78">
        <f t="shared" si="0"/>
        <v>47604</v>
      </c>
      <c r="BX1" s="78">
        <f t="shared" si="0"/>
        <v>47635</v>
      </c>
      <c r="BY1" s="78">
        <f t="shared" si="0"/>
        <v>47665</v>
      </c>
      <c r="BZ1" s="78">
        <f t="shared" si="0"/>
        <v>47696</v>
      </c>
      <c r="CA1" s="78">
        <f t="shared" si="0"/>
        <v>47727</v>
      </c>
      <c r="CB1" s="78">
        <f t="shared" ref="CB1:EM1" si="1">EDATE(CA1,1)</f>
        <v>47757</v>
      </c>
      <c r="CC1" s="78">
        <f t="shared" si="1"/>
        <v>47788</v>
      </c>
      <c r="CD1" s="78">
        <f t="shared" si="1"/>
        <v>47818</v>
      </c>
      <c r="CE1" s="78">
        <f t="shared" si="1"/>
        <v>47849</v>
      </c>
      <c r="CF1" s="78">
        <f t="shared" si="1"/>
        <v>47880</v>
      </c>
      <c r="CG1" s="78">
        <f t="shared" si="1"/>
        <v>47908</v>
      </c>
      <c r="CH1" s="78">
        <f t="shared" si="1"/>
        <v>47939</v>
      </c>
      <c r="CI1" s="78">
        <f t="shared" si="1"/>
        <v>47969</v>
      </c>
      <c r="CJ1" s="78">
        <f t="shared" si="1"/>
        <v>48000</v>
      </c>
      <c r="CK1" s="78">
        <f t="shared" si="1"/>
        <v>48030</v>
      </c>
      <c r="CL1" s="78">
        <f t="shared" si="1"/>
        <v>48061</v>
      </c>
      <c r="CM1" s="78">
        <f t="shared" si="1"/>
        <v>48092</v>
      </c>
      <c r="CN1" s="78">
        <f t="shared" si="1"/>
        <v>48122</v>
      </c>
      <c r="CO1" s="78">
        <f t="shared" si="1"/>
        <v>48153</v>
      </c>
      <c r="CP1" s="78">
        <f t="shared" si="1"/>
        <v>48183</v>
      </c>
      <c r="CQ1" s="78">
        <f t="shared" si="1"/>
        <v>48214</v>
      </c>
      <c r="CR1" s="78">
        <f t="shared" si="1"/>
        <v>48245</v>
      </c>
      <c r="CS1" s="78">
        <f t="shared" si="1"/>
        <v>48274</v>
      </c>
      <c r="CT1" s="78">
        <f t="shared" si="1"/>
        <v>48305</v>
      </c>
      <c r="CU1" s="78">
        <f t="shared" si="1"/>
        <v>48335</v>
      </c>
      <c r="CV1" s="78">
        <f t="shared" si="1"/>
        <v>48366</v>
      </c>
      <c r="CW1" s="78">
        <f t="shared" si="1"/>
        <v>48396</v>
      </c>
      <c r="CX1" s="78">
        <f t="shared" si="1"/>
        <v>48427</v>
      </c>
      <c r="CY1" s="78">
        <f t="shared" si="1"/>
        <v>48458</v>
      </c>
      <c r="CZ1" s="78">
        <f t="shared" si="1"/>
        <v>48488</v>
      </c>
      <c r="DA1" s="78">
        <f t="shared" si="1"/>
        <v>48519</v>
      </c>
      <c r="DB1" s="78">
        <f t="shared" si="1"/>
        <v>48549</v>
      </c>
      <c r="DC1" s="78">
        <f t="shared" si="1"/>
        <v>48580</v>
      </c>
      <c r="DD1" s="78">
        <f t="shared" si="1"/>
        <v>48611</v>
      </c>
      <c r="DE1" s="78">
        <f t="shared" si="1"/>
        <v>48639</v>
      </c>
      <c r="DF1" s="78">
        <f t="shared" si="1"/>
        <v>48670</v>
      </c>
      <c r="DG1" s="78">
        <f t="shared" si="1"/>
        <v>48700</v>
      </c>
      <c r="DH1" s="78">
        <f t="shared" si="1"/>
        <v>48731</v>
      </c>
      <c r="DI1" s="78">
        <f t="shared" si="1"/>
        <v>48761</v>
      </c>
      <c r="DJ1" s="78">
        <f t="shared" si="1"/>
        <v>48792</v>
      </c>
      <c r="DK1" s="78">
        <f t="shared" si="1"/>
        <v>48823</v>
      </c>
      <c r="DL1" s="78">
        <f t="shared" si="1"/>
        <v>48853</v>
      </c>
      <c r="DM1" s="78">
        <f t="shared" si="1"/>
        <v>48884</v>
      </c>
      <c r="DN1" s="78">
        <f t="shared" si="1"/>
        <v>48914</v>
      </c>
      <c r="DO1" s="78">
        <f t="shared" si="1"/>
        <v>48945</v>
      </c>
      <c r="DP1" s="78">
        <f t="shared" si="1"/>
        <v>48976</v>
      </c>
      <c r="DQ1" s="78">
        <f t="shared" si="1"/>
        <v>49004</v>
      </c>
      <c r="DR1" s="78">
        <f t="shared" si="1"/>
        <v>49035</v>
      </c>
      <c r="DS1" s="78">
        <f t="shared" si="1"/>
        <v>49065</v>
      </c>
      <c r="DT1" s="78">
        <f t="shared" si="1"/>
        <v>49096</v>
      </c>
      <c r="DU1" s="78">
        <f t="shared" si="1"/>
        <v>49126</v>
      </c>
      <c r="DV1" s="78">
        <f t="shared" si="1"/>
        <v>49157</v>
      </c>
      <c r="DW1" s="78">
        <f t="shared" si="1"/>
        <v>49188</v>
      </c>
      <c r="DX1" s="78">
        <f t="shared" si="1"/>
        <v>49218</v>
      </c>
      <c r="DY1" s="78">
        <f t="shared" si="1"/>
        <v>49249</v>
      </c>
      <c r="DZ1" s="78">
        <f t="shared" si="1"/>
        <v>49279</v>
      </c>
      <c r="EA1" s="78">
        <f t="shared" si="1"/>
        <v>49310</v>
      </c>
      <c r="EB1" s="78">
        <f t="shared" si="1"/>
        <v>49341</v>
      </c>
      <c r="EC1" s="78">
        <f t="shared" si="1"/>
        <v>49369</v>
      </c>
      <c r="ED1" s="78">
        <f t="shared" si="1"/>
        <v>49400</v>
      </c>
      <c r="EE1" s="78">
        <f t="shared" si="1"/>
        <v>49430</v>
      </c>
      <c r="EF1" s="78">
        <f t="shared" si="1"/>
        <v>49461</v>
      </c>
      <c r="EG1" s="78">
        <f t="shared" si="1"/>
        <v>49491</v>
      </c>
      <c r="EH1" s="78">
        <f t="shared" si="1"/>
        <v>49522</v>
      </c>
      <c r="EI1" s="78">
        <f t="shared" si="1"/>
        <v>49553</v>
      </c>
      <c r="EJ1" s="78">
        <f t="shared" si="1"/>
        <v>49583</v>
      </c>
      <c r="EK1" s="78">
        <f t="shared" si="1"/>
        <v>49614</v>
      </c>
      <c r="EL1" s="78">
        <f t="shared" si="1"/>
        <v>49644</v>
      </c>
      <c r="EM1" s="78">
        <f t="shared" si="1"/>
        <v>49675</v>
      </c>
      <c r="EN1" s="78">
        <f t="shared" ref="EN1:FQ1" si="2">EDATE(EM1,1)</f>
        <v>49706</v>
      </c>
      <c r="EO1" s="78">
        <f t="shared" si="2"/>
        <v>49735</v>
      </c>
      <c r="EP1" s="78">
        <f t="shared" si="2"/>
        <v>49766</v>
      </c>
      <c r="EQ1" s="78">
        <f t="shared" si="2"/>
        <v>49796</v>
      </c>
      <c r="ER1" s="78">
        <f t="shared" si="2"/>
        <v>49827</v>
      </c>
      <c r="ES1" s="78">
        <f t="shared" si="2"/>
        <v>49857</v>
      </c>
      <c r="ET1" s="78">
        <f t="shared" si="2"/>
        <v>49888</v>
      </c>
      <c r="EU1" s="78">
        <f t="shared" si="2"/>
        <v>49919</v>
      </c>
      <c r="EV1" s="78">
        <f t="shared" si="2"/>
        <v>49949</v>
      </c>
      <c r="EW1" s="78">
        <f t="shared" si="2"/>
        <v>49980</v>
      </c>
      <c r="EX1" s="78">
        <f t="shared" si="2"/>
        <v>50010</v>
      </c>
      <c r="EY1" s="78">
        <f t="shared" si="2"/>
        <v>50041</v>
      </c>
      <c r="EZ1" s="78">
        <f t="shared" si="2"/>
        <v>50072</v>
      </c>
      <c r="FA1" s="78">
        <f t="shared" si="2"/>
        <v>50100</v>
      </c>
      <c r="FB1" s="78">
        <f t="shared" si="2"/>
        <v>50131</v>
      </c>
      <c r="FC1" s="78">
        <f t="shared" si="2"/>
        <v>50161</v>
      </c>
      <c r="FD1" s="78">
        <f t="shared" si="2"/>
        <v>50192</v>
      </c>
      <c r="FE1" s="78">
        <f t="shared" si="2"/>
        <v>50222</v>
      </c>
      <c r="FF1" s="78">
        <f t="shared" si="2"/>
        <v>50253</v>
      </c>
      <c r="FG1" s="78">
        <f t="shared" si="2"/>
        <v>50284</v>
      </c>
      <c r="FH1" s="78">
        <f t="shared" si="2"/>
        <v>50314</v>
      </c>
      <c r="FI1" s="78">
        <f t="shared" si="2"/>
        <v>50345</v>
      </c>
      <c r="FJ1" s="78">
        <f t="shared" si="2"/>
        <v>50375</v>
      </c>
      <c r="FK1" s="78">
        <f t="shared" si="2"/>
        <v>50406</v>
      </c>
      <c r="FL1" s="78">
        <f t="shared" si="2"/>
        <v>50437</v>
      </c>
      <c r="FM1" s="78">
        <f t="shared" si="2"/>
        <v>50465</v>
      </c>
      <c r="FN1" s="78">
        <f t="shared" si="2"/>
        <v>50496</v>
      </c>
      <c r="FO1" s="78">
        <f t="shared" si="2"/>
        <v>50526</v>
      </c>
      <c r="FP1" s="78">
        <f t="shared" si="2"/>
        <v>50557</v>
      </c>
      <c r="FQ1" s="78">
        <f t="shared" si="2"/>
        <v>50587</v>
      </c>
    </row>
    <row r="2" spans="2:173" x14ac:dyDescent="0.25">
      <c r="M2" s="79">
        <v>0</v>
      </c>
      <c r="N2" t="s">
        <v>1309</v>
      </c>
      <c r="O2" s="80">
        <f>O3*(1-$M$2)</f>
        <v>1604.30763125</v>
      </c>
      <c r="P2" s="80">
        <f t="shared" ref="P2:CA2" si="3">P3*(1-$M$2)</f>
        <v>3208.6152625</v>
      </c>
      <c r="Q2" s="80">
        <f t="shared" si="3"/>
        <v>3208.6152625</v>
      </c>
      <c r="R2" s="80">
        <f t="shared" si="3"/>
        <v>3208.6152625</v>
      </c>
      <c r="S2" s="80">
        <f t="shared" si="3"/>
        <v>3121.4400444281064</v>
      </c>
      <c r="T2" s="80">
        <f t="shared" si="3"/>
        <v>3034.2648263562128</v>
      </c>
      <c r="U2" s="80">
        <f t="shared" si="3"/>
        <v>3034.2648263562128</v>
      </c>
      <c r="V2" s="80">
        <f t="shared" si="3"/>
        <v>3034.2648263562128</v>
      </c>
      <c r="W2" s="80">
        <f t="shared" si="3"/>
        <v>3034.2648263562128</v>
      </c>
      <c r="X2" s="80">
        <f t="shared" si="3"/>
        <v>3034.2648263562128</v>
      </c>
      <c r="Y2" s="80">
        <f t="shared" si="3"/>
        <v>3034.2648263562128</v>
      </c>
      <c r="Z2" s="80">
        <f t="shared" si="3"/>
        <v>3034.2648263562128</v>
      </c>
      <c r="AA2" s="80">
        <f t="shared" si="3"/>
        <v>3034.2648263562128</v>
      </c>
      <c r="AB2" s="80">
        <f t="shared" si="3"/>
        <v>3034.2648263562128</v>
      </c>
      <c r="AC2" s="80">
        <f t="shared" si="3"/>
        <v>3034.2648263562128</v>
      </c>
      <c r="AD2" s="80">
        <f t="shared" si="3"/>
        <v>3034.2648263562128</v>
      </c>
      <c r="AE2" s="80">
        <f t="shared" si="3"/>
        <v>3034.2648263562128</v>
      </c>
      <c r="AF2" s="80">
        <f t="shared" si="3"/>
        <v>3034.2648263562128</v>
      </c>
      <c r="AG2" s="80">
        <f t="shared" si="3"/>
        <v>3034.2648263562128</v>
      </c>
      <c r="AH2" s="80">
        <f t="shared" si="3"/>
        <v>3034.2648263562128</v>
      </c>
      <c r="AI2" s="80">
        <f t="shared" si="3"/>
        <v>3034.2648263562128</v>
      </c>
      <c r="AJ2" s="80">
        <f t="shared" si="3"/>
        <v>3034.2648263562128</v>
      </c>
      <c r="AK2" s="80">
        <f t="shared" si="3"/>
        <v>3034.2648263562128</v>
      </c>
      <c r="AL2" s="80">
        <f t="shared" si="3"/>
        <v>3034.2648263562128</v>
      </c>
      <c r="AM2" s="80">
        <f t="shared" si="3"/>
        <v>3034.2648263562128</v>
      </c>
      <c r="AN2" s="80">
        <f t="shared" si="3"/>
        <v>3034.2648263562128</v>
      </c>
      <c r="AO2" s="80">
        <f t="shared" si="3"/>
        <v>3034.2648263562128</v>
      </c>
      <c r="AP2" s="80">
        <f t="shared" si="3"/>
        <v>3034.2648263562128</v>
      </c>
      <c r="AQ2" s="80">
        <f t="shared" si="3"/>
        <v>3034.2648263562128</v>
      </c>
      <c r="AR2" s="80">
        <f t="shared" si="3"/>
        <v>3034.2648263562128</v>
      </c>
      <c r="AS2" s="80">
        <f t="shared" si="3"/>
        <v>3034.2648263562128</v>
      </c>
      <c r="AT2" s="80">
        <f t="shared" si="3"/>
        <v>3034.2648263562128</v>
      </c>
      <c r="AU2" s="80">
        <f t="shared" si="3"/>
        <v>3034.2648263562128</v>
      </c>
      <c r="AV2" s="80">
        <f t="shared" si="3"/>
        <v>3034.2648263562128</v>
      </c>
      <c r="AW2" s="80">
        <f t="shared" si="3"/>
        <v>3034.2648263562128</v>
      </c>
      <c r="AX2" s="80">
        <f t="shared" si="3"/>
        <v>3034.2648263562128</v>
      </c>
      <c r="AY2" s="80">
        <f t="shared" si="3"/>
        <v>3034.2648263562128</v>
      </c>
      <c r="AZ2" s="80">
        <f t="shared" si="3"/>
        <v>3034.2648263562128</v>
      </c>
      <c r="BA2" s="80">
        <f t="shared" si="3"/>
        <v>3034.2648263562128</v>
      </c>
      <c r="BB2" s="80">
        <f t="shared" si="3"/>
        <v>3034.2648263562128</v>
      </c>
      <c r="BC2" s="80">
        <f t="shared" si="3"/>
        <v>3034.2648263562128</v>
      </c>
      <c r="BD2" s="80">
        <f t="shared" si="3"/>
        <v>3034.2648263562128</v>
      </c>
      <c r="BE2" s="80">
        <f t="shared" si="3"/>
        <v>3034.2648263562128</v>
      </c>
      <c r="BF2" s="80">
        <f t="shared" si="3"/>
        <v>3034.2648263562128</v>
      </c>
      <c r="BG2" s="80">
        <f t="shared" si="3"/>
        <v>3034.2648263562128</v>
      </c>
      <c r="BH2" s="80">
        <f t="shared" si="3"/>
        <v>3034.2648263562128</v>
      </c>
      <c r="BI2" s="80">
        <f t="shared" si="3"/>
        <v>3034.2648263562128</v>
      </c>
      <c r="BJ2" s="80">
        <f t="shared" si="3"/>
        <v>3034.2648263562128</v>
      </c>
      <c r="BK2" s="80">
        <f t="shared" si="3"/>
        <v>3034.2648263562128</v>
      </c>
      <c r="BL2" s="80">
        <f t="shared" si="3"/>
        <v>3034.2648263562128</v>
      </c>
      <c r="BM2" s="80">
        <f t="shared" si="3"/>
        <v>3034.2648263562128</v>
      </c>
      <c r="BN2" s="80">
        <f t="shared" si="3"/>
        <v>3034.2648263562128</v>
      </c>
      <c r="BO2" s="80">
        <f t="shared" si="3"/>
        <v>3034.2648263562128</v>
      </c>
      <c r="BP2" s="80">
        <f t="shared" si="3"/>
        <v>3034.2648263562128</v>
      </c>
      <c r="BQ2" s="80">
        <f t="shared" si="3"/>
        <v>3034.2648263562128</v>
      </c>
      <c r="BR2" s="80">
        <f t="shared" si="3"/>
        <v>3034.2648263562128</v>
      </c>
      <c r="BS2" s="80">
        <f t="shared" si="3"/>
        <v>3034.2648263562128</v>
      </c>
      <c r="BT2" s="80">
        <f t="shared" si="3"/>
        <v>3034.2648263562128</v>
      </c>
      <c r="BU2" s="80">
        <f t="shared" si="3"/>
        <v>3034.2648263562128</v>
      </c>
      <c r="BV2" s="80">
        <f t="shared" si="3"/>
        <v>3034.2648263562128</v>
      </c>
      <c r="BW2" s="80">
        <f t="shared" si="3"/>
        <v>3034.2648263562128</v>
      </c>
      <c r="BX2" s="80">
        <f t="shared" si="3"/>
        <v>3034.2648263562128</v>
      </c>
      <c r="BY2" s="80">
        <f t="shared" si="3"/>
        <v>3034.2648263562128</v>
      </c>
      <c r="BZ2" s="80">
        <f t="shared" si="3"/>
        <v>3034.2648263562128</v>
      </c>
      <c r="CA2" s="80">
        <f t="shared" si="3"/>
        <v>3034.2648263562128</v>
      </c>
      <c r="CB2" s="80">
        <f t="shared" ref="CB2:EN2" si="4">CB3*(1-$M$2)</f>
        <v>3034.2648263562128</v>
      </c>
      <c r="CC2" s="80">
        <f t="shared" si="4"/>
        <v>3034.2648263562128</v>
      </c>
      <c r="CD2" s="80">
        <f t="shared" si="4"/>
        <v>3034.2648263562128</v>
      </c>
      <c r="CE2" s="80">
        <f t="shared" si="4"/>
        <v>3034.2648263562128</v>
      </c>
      <c r="CF2" s="80">
        <f t="shared" si="4"/>
        <v>3034.2648263562128</v>
      </c>
      <c r="CG2" s="80">
        <f t="shared" si="4"/>
        <v>3034.2648263562128</v>
      </c>
      <c r="CH2" s="80">
        <f t="shared" si="4"/>
        <v>3034.2648263562128</v>
      </c>
      <c r="CI2" s="80">
        <f t="shared" si="4"/>
        <v>3034.2648263562128</v>
      </c>
      <c r="CJ2" s="80">
        <f t="shared" si="4"/>
        <v>3034.2648263562128</v>
      </c>
      <c r="CK2" s="80">
        <f t="shared" si="4"/>
        <v>3034.2648263562128</v>
      </c>
      <c r="CL2" s="80">
        <f t="shared" si="4"/>
        <v>3034.2648263562128</v>
      </c>
      <c r="CM2" s="80">
        <f t="shared" si="4"/>
        <v>3034.2648263562128</v>
      </c>
      <c r="CN2" s="80">
        <f t="shared" si="4"/>
        <v>3034.2648263562128</v>
      </c>
      <c r="CO2" s="80">
        <f t="shared" si="4"/>
        <v>3034.2648263562128</v>
      </c>
      <c r="CP2" s="80">
        <f t="shared" si="4"/>
        <v>3034.2648263562128</v>
      </c>
      <c r="CQ2" s="80">
        <f t="shared" si="4"/>
        <v>3034.2648263562128</v>
      </c>
      <c r="CR2" s="80">
        <f t="shared" si="4"/>
        <v>3034.2648263562128</v>
      </c>
      <c r="CS2" s="80">
        <f t="shared" si="4"/>
        <v>3034.2648263562128</v>
      </c>
      <c r="CT2" s="80">
        <f t="shared" si="4"/>
        <v>3034.2648263562128</v>
      </c>
      <c r="CU2" s="80">
        <f t="shared" si="4"/>
        <v>3034.2648263562128</v>
      </c>
      <c r="CV2" s="80">
        <f t="shared" si="4"/>
        <v>3034.2648263562128</v>
      </c>
      <c r="CW2" s="80">
        <f t="shared" si="4"/>
        <v>3034.2648263562128</v>
      </c>
      <c r="CX2" s="80">
        <f t="shared" si="4"/>
        <v>3034.2648263562128</v>
      </c>
      <c r="CY2" s="80">
        <f t="shared" si="4"/>
        <v>3034.2648263562128</v>
      </c>
      <c r="CZ2" s="80">
        <f t="shared" si="4"/>
        <v>3034.2648263562128</v>
      </c>
      <c r="DA2" s="80">
        <f t="shared" si="4"/>
        <v>3034.2648263562128</v>
      </c>
      <c r="DB2" s="80">
        <f t="shared" si="4"/>
        <v>3034.2648263562128</v>
      </c>
      <c r="DC2" s="80">
        <f t="shared" si="4"/>
        <v>3034.2648263562128</v>
      </c>
      <c r="DD2" s="80">
        <f t="shared" si="4"/>
        <v>3034.2648263562128</v>
      </c>
      <c r="DE2" s="80">
        <f t="shared" si="4"/>
        <v>3034.2648263562128</v>
      </c>
      <c r="DF2" s="80">
        <f t="shared" si="4"/>
        <v>3034.2648263562128</v>
      </c>
      <c r="DG2" s="80">
        <f t="shared" si="4"/>
        <v>3034.2648263562128</v>
      </c>
      <c r="DH2" s="80">
        <f t="shared" si="4"/>
        <v>3034.2648263562128</v>
      </c>
      <c r="DI2" s="80">
        <f t="shared" si="4"/>
        <v>3034.2648263562128</v>
      </c>
      <c r="DJ2" s="80">
        <f t="shared" si="4"/>
        <v>3034.2648263562128</v>
      </c>
      <c r="DK2" s="80">
        <f t="shared" si="4"/>
        <v>3034.2648263562128</v>
      </c>
      <c r="DL2" s="80">
        <f t="shared" si="4"/>
        <v>3034.2648263562128</v>
      </c>
      <c r="DM2" s="80">
        <f t="shared" si="4"/>
        <v>3034.2648263562128</v>
      </c>
      <c r="DN2" s="80">
        <f t="shared" si="4"/>
        <v>3034.2648263562128</v>
      </c>
      <c r="DO2" s="80">
        <f t="shared" si="4"/>
        <v>3034.2648263562128</v>
      </c>
      <c r="DP2" s="80">
        <f t="shared" si="4"/>
        <v>3034.2648263562128</v>
      </c>
      <c r="DQ2" s="80">
        <f t="shared" si="4"/>
        <v>3034.2648263562128</v>
      </c>
      <c r="DR2" s="80">
        <f t="shared" si="4"/>
        <v>3034.2648263562128</v>
      </c>
      <c r="DS2" s="80">
        <f t="shared" si="4"/>
        <v>3034.2648263562128</v>
      </c>
      <c r="DT2" s="80">
        <f t="shared" si="4"/>
        <v>3034.2648263562128</v>
      </c>
      <c r="DU2" s="80">
        <f t="shared" si="4"/>
        <v>3034.2648263562128</v>
      </c>
      <c r="DV2" s="80">
        <f t="shared" si="4"/>
        <v>3034.2648263562128</v>
      </c>
      <c r="DW2" s="80">
        <f t="shared" si="4"/>
        <v>3034.2648263562128</v>
      </c>
      <c r="DX2" s="80">
        <f t="shared" si="4"/>
        <v>3034.2648263562128</v>
      </c>
      <c r="DY2" s="80">
        <f t="shared" si="4"/>
        <v>3034.2648263562128</v>
      </c>
      <c r="DZ2" s="80">
        <f t="shared" si="4"/>
        <v>3034.2648263562128</v>
      </c>
      <c r="EA2" s="80">
        <f t="shared" si="4"/>
        <v>3034.2648263562128</v>
      </c>
      <c r="EB2" s="80">
        <f t="shared" si="4"/>
        <v>3034.2648263562128</v>
      </c>
      <c r="EC2" s="80">
        <f t="shared" si="4"/>
        <v>3034.2648263562128</v>
      </c>
      <c r="ED2" s="80">
        <f t="shared" si="4"/>
        <v>3034.2648263562128</v>
      </c>
      <c r="EE2" s="80">
        <f t="shared" si="4"/>
        <v>3034.2648263562128</v>
      </c>
      <c r="EF2" s="80">
        <f t="shared" si="4"/>
        <v>3034.2648263562128</v>
      </c>
      <c r="EG2" s="80">
        <f t="shared" si="4"/>
        <v>3034.2648263562128</v>
      </c>
      <c r="EH2" s="80">
        <f t="shared" si="4"/>
        <v>3034.2648263562128</v>
      </c>
      <c r="EI2" s="80">
        <f t="shared" si="4"/>
        <v>3034.2648263562128</v>
      </c>
      <c r="EJ2" s="80">
        <f t="shared" si="4"/>
        <v>3034.2648263562128</v>
      </c>
      <c r="EK2" s="80">
        <f t="shared" si="4"/>
        <v>3034.2648263562128</v>
      </c>
      <c r="EL2" s="80">
        <f t="shared" si="4"/>
        <v>3034.2648263562128</v>
      </c>
      <c r="EM2" s="80">
        <f t="shared" si="4"/>
        <v>3034.2648263562128</v>
      </c>
      <c r="EN2" s="80">
        <f t="shared" si="4"/>
        <v>3034.2648263562128</v>
      </c>
      <c r="EO2" s="80">
        <f t="shared" ref="EO2:FQ2" si="5">EO3*(1-$M$2)</f>
        <v>3034.2648263562128</v>
      </c>
      <c r="EP2" s="80">
        <f t="shared" si="5"/>
        <v>3034.2648263562128</v>
      </c>
      <c r="EQ2" s="80">
        <f t="shared" si="5"/>
        <v>3034.2648263562128</v>
      </c>
      <c r="ER2" s="80">
        <f t="shared" si="5"/>
        <v>3034.2648263562128</v>
      </c>
      <c r="ES2" s="80">
        <f t="shared" si="5"/>
        <v>3034.2648263562128</v>
      </c>
      <c r="ET2" s="80">
        <f t="shared" si="5"/>
        <v>3034.2648263562128</v>
      </c>
      <c r="EU2" s="80">
        <f t="shared" si="5"/>
        <v>3034.2648263562128</v>
      </c>
      <c r="EV2" s="80">
        <f t="shared" si="5"/>
        <v>3034.2648263562128</v>
      </c>
      <c r="EW2" s="80">
        <f t="shared" si="5"/>
        <v>3034.2648263562128</v>
      </c>
      <c r="EX2" s="80">
        <f t="shared" si="5"/>
        <v>3034.2648263562128</v>
      </c>
      <c r="EY2" s="80">
        <f t="shared" si="5"/>
        <v>3034.2648263562128</v>
      </c>
      <c r="EZ2" s="80">
        <f t="shared" si="5"/>
        <v>3034.2648263562128</v>
      </c>
      <c r="FA2" s="80">
        <f t="shared" si="5"/>
        <v>3034.2648263562128</v>
      </c>
      <c r="FB2" s="80">
        <f t="shared" si="5"/>
        <v>3034.2648263562128</v>
      </c>
      <c r="FC2" s="80">
        <f t="shared" si="5"/>
        <v>3034.2648263562128</v>
      </c>
      <c r="FD2" s="80">
        <f t="shared" si="5"/>
        <v>3034.2648263562128</v>
      </c>
      <c r="FE2" s="80">
        <f t="shared" si="5"/>
        <v>3034.2648263562128</v>
      </c>
      <c r="FF2" s="80">
        <f t="shared" si="5"/>
        <v>3034.2648263562128</v>
      </c>
      <c r="FG2" s="80">
        <f t="shared" si="5"/>
        <v>1517.1324131781064</v>
      </c>
      <c r="FH2" s="80">
        <f t="shared" si="5"/>
        <v>0</v>
      </c>
      <c r="FI2" s="80">
        <f t="shared" si="5"/>
        <v>0</v>
      </c>
      <c r="FJ2" s="80">
        <f t="shared" si="5"/>
        <v>0</v>
      </c>
      <c r="FK2" s="80">
        <f t="shared" si="5"/>
        <v>0</v>
      </c>
      <c r="FL2" s="80">
        <f t="shared" si="5"/>
        <v>0</v>
      </c>
      <c r="FM2" s="80">
        <f t="shared" si="5"/>
        <v>0</v>
      </c>
      <c r="FN2" s="80">
        <f t="shared" si="5"/>
        <v>0</v>
      </c>
      <c r="FO2" s="80">
        <f t="shared" si="5"/>
        <v>0</v>
      </c>
      <c r="FP2" s="80">
        <f t="shared" si="5"/>
        <v>0</v>
      </c>
      <c r="FQ2" s="80">
        <f t="shared" si="5"/>
        <v>0</v>
      </c>
    </row>
    <row r="3" spans="2:173" x14ac:dyDescent="0.25">
      <c r="J3" s="102"/>
      <c r="N3" t="s">
        <v>1310</v>
      </c>
      <c r="O3" s="80">
        <f t="shared" ref="O3:AT3" si="6">SUM(O5:O70)</f>
        <v>1604.30763125</v>
      </c>
      <c r="P3" s="80">
        <f t="shared" si="6"/>
        <v>3208.6152625</v>
      </c>
      <c r="Q3" s="80">
        <f t="shared" si="6"/>
        <v>3208.6152625</v>
      </c>
      <c r="R3" s="80">
        <f t="shared" si="6"/>
        <v>3208.6152625</v>
      </c>
      <c r="S3" s="80">
        <f t="shared" si="6"/>
        <v>3121.4400444281064</v>
      </c>
      <c r="T3" s="80">
        <f t="shared" si="6"/>
        <v>3034.2648263562128</v>
      </c>
      <c r="U3" s="80">
        <f t="shared" si="6"/>
        <v>3034.2648263562128</v>
      </c>
      <c r="V3" s="80">
        <f t="shared" si="6"/>
        <v>3034.2648263562128</v>
      </c>
      <c r="W3" s="80">
        <f t="shared" si="6"/>
        <v>3034.2648263562128</v>
      </c>
      <c r="X3" s="80">
        <f t="shared" si="6"/>
        <v>3034.2648263562128</v>
      </c>
      <c r="Y3" s="80">
        <f t="shared" si="6"/>
        <v>3034.2648263562128</v>
      </c>
      <c r="Z3" s="80">
        <f t="shared" si="6"/>
        <v>3034.2648263562128</v>
      </c>
      <c r="AA3" s="80">
        <f t="shared" si="6"/>
        <v>3034.2648263562128</v>
      </c>
      <c r="AB3" s="80">
        <f t="shared" si="6"/>
        <v>3034.2648263562128</v>
      </c>
      <c r="AC3" s="80">
        <f t="shared" si="6"/>
        <v>3034.2648263562128</v>
      </c>
      <c r="AD3" s="80">
        <f t="shared" si="6"/>
        <v>3034.2648263562128</v>
      </c>
      <c r="AE3" s="80">
        <f t="shared" si="6"/>
        <v>3034.2648263562128</v>
      </c>
      <c r="AF3" s="80">
        <f t="shared" si="6"/>
        <v>3034.2648263562128</v>
      </c>
      <c r="AG3" s="80">
        <f t="shared" si="6"/>
        <v>3034.2648263562128</v>
      </c>
      <c r="AH3" s="80">
        <f t="shared" si="6"/>
        <v>3034.2648263562128</v>
      </c>
      <c r="AI3" s="80">
        <f t="shared" si="6"/>
        <v>3034.2648263562128</v>
      </c>
      <c r="AJ3" s="80">
        <f t="shared" si="6"/>
        <v>3034.2648263562128</v>
      </c>
      <c r="AK3" s="80">
        <f t="shared" si="6"/>
        <v>3034.2648263562128</v>
      </c>
      <c r="AL3" s="80">
        <f t="shared" si="6"/>
        <v>3034.2648263562128</v>
      </c>
      <c r="AM3" s="80">
        <f t="shared" si="6"/>
        <v>3034.2648263562128</v>
      </c>
      <c r="AN3" s="80">
        <f t="shared" si="6"/>
        <v>3034.2648263562128</v>
      </c>
      <c r="AO3" s="80">
        <f t="shared" si="6"/>
        <v>3034.2648263562128</v>
      </c>
      <c r="AP3" s="80">
        <f t="shared" si="6"/>
        <v>3034.2648263562128</v>
      </c>
      <c r="AQ3" s="80">
        <f t="shared" si="6"/>
        <v>3034.2648263562128</v>
      </c>
      <c r="AR3" s="80">
        <f t="shared" si="6"/>
        <v>3034.2648263562128</v>
      </c>
      <c r="AS3" s="80">
        <f t="shared" si="6"/>
        <v>3034.2648263562128</v>
      </c>
      <c r="AT3" s="80">
        <f t="shared" si="6"/>
        <v>3034.2648263562128</v>
      </c>
      <c r="AU3" s="80">
        <f t="shared" ref="AU3:DF3" si="7">SUM(AU5:AU70)</f>
        <v>3034.2648263562128</v>
      </c>
      <c r="AV3" s="80">
        <f t="shared" si="7"/>
        <v>3034.2648263562128</v>
      </c>
      <c r="AW3" s="80">
        <f t="shared" si="7"/>
        <v>3034.2648263562128</v>
      </c>
      <c r="AX3" s="80">
        <f t="shared" si="7"/>
        <v>3034.2648263562128</v>
      </c>
      <c r="AY3" s="80">
        <f t="shared" si="7"/>
        <v>3034.2648263562128</v>
      </c>
      <c r="AZ3" s="80">
        <f t="shared" si="7"/>
        <v>3034.2648263562128</v>
      </c>
      <c r="BA3" s="80">
        <f t="shared" si="7"/>
        <v>3034.2648263562128</v>
      </c>
      <c r="BB3" s="80">
        <f t="shared" si="7"/>
        <v>3034.2648263562128</v>
      </c>
      <c r="BC3" s="80">
        <f t="shared" si="7"/>
        <v>3034.2648263562128</v>
      </c>
      <c r="BD3" s="80">
        <f t="shared" si="7"/>
        <v>3034.2648263562128</v>
      </c>
      <c r="BE3" s="80">
        <f t="shared" si="7"/>
        <v>3034.2648263562128</v>
      </c>
      <c r="BF3" s="80">
        <f t="shared" si="7"/>
        <v>3034.2648263562128</v>
      </c>
      <c r="BG3" s="80">
        <f t="shared" si="7"/>
        <v>3034.2648263562128</v>
      </c>
      <c r="BH3" s="80">
        <f t="shared" si="7"/>
        <v>3034.2648263562128</v>
      </c>
      <c r="BI3" s="80">
        <f t="shared" si="7"/>
        <v>3034.2648263562128</v>
      </c>
      <c r="BJ3" s="80">
        <f t="shared" si="7"/>
        <v>3034.2648263562128</v>
      </c>
      <c r="BK3" s="80">
        <f t="shared" si="7"/>
        <v>3034.2648263562128</v>
      </c>
      <c r="BL3" s="80">
        <f t="shared" si="7"/>
        <v>3034.2648263562128</v>
      </c>
      <c r="BM3" s="80">
        <f t="shared" si="7"/>
        <v>3034.2648263562128</v>
      </c>
      <c r="BN3" s="80">
        <f t="shared" si="7"/>
        <v>3034.2648263562128</v>
      </c>
      <c r="BO3" s="80">
        <f t="shared" si="7"/>
        <v>3034.2648263562128</v>
      </c>
      <c r="BP3" s="80">
        <f t="shared" si="7"/>
        <v>3034.2648263562128</v>
      </c>
      <c r="BQ3" s="80">
        <f t="shared" si="7"/>
        <v>3034.2648263562128</v>
      </c>
      <c r="BR3" s="80">
        <f t="shared" si="7"/>
        <v>3034.2648263562128</v>
      </c>
      <c r="BS3" s="80">
        <f t="shared" si="7"/>
        <v>3034.2648263562128</v>
      </c>
      <c r="BT3" s="80">
        <f t="shared" si="7"/>
        <v>3034.2648263562128</v>
      </c>
      <c r="BU3" s="80">
        <f t="shared" si="7"/>
        <v>3034.2648263562128</v>
      </c>
      <c r="BV3" s="80">
        <f t="shared" si="7"/>
        <v>3034.2648263562128</v>
      </c>
      <c r="BW3" s="80">
        <f t="shared" si="7"/>
        <v>3034.2648263562128</v>
      </c>
      <c r="BX3" s="80">
        <f t="shared" si="7"/>
        <v>3034.2648263562128</v>
      </c>
      <c r="BY3" s="80">
        <f t="shared" si="7"/>
        <v>3034.2648263562128</v>
      </c>
      <c r="BZ3" s="80">
        <f t="shared" si="7"/>
        <v>3034.2648263562128</v>
      </c>
      <c r="CA3" s="80">
        <f t="shared" si="7"/>
        <v>3034.2648263562128</v>
      </c>
      <c r="CB3" s="80">
        <f t="shared" si="7"/>
        <v>3034.2648263562128</v>
      </c>
      <c r="CC3" s="80">
        <f t="shared" si="7"/>
        <v>3034.2648263562128</v>
      </c>
      <c r="CD3" s="80">
        <f t="shared" si="7"/>
        <v>3034.2648263562128</v>
      </c>
      <c r="CE3" s="80">
        <f t="shared" si="7"/>
        <v>3034.2648263562128</v>
      </c>
      <c r="CF3" s="80">
        <f t="shared" si="7"/>
        <v>3034.2648263562128</v>
      </c>
      <c r="CG3" s="80">
        <f t="shared" si="7"/>
        <v>3034.2648263562128</v>
      </c>
      <c r="CH3" s="80">
        <f t="shared" si="7"/>
        <v>3034.2648263562128</v>
      </c>
      <c r="CI3" s="80">
        <f t="shared" si="7"/>
        <v>3034.2648263562128</v>
      </c>
      <c r="CJ3" s="80">
        <f t="shared" si="7"/>
        <v>3034.2648263562128</v>
      </c>
      <c r="CK3" s="80">
        <f t="shared" si="7"/>
        <v>3034.2648263562128</v>
      </c>
      <c r="CL3" s="80">
        <f t="shared" si="7"/>
        <v>3034.2648263562128</v>
      </c>
      <c r="CM3" s="80">
        <f t="shared" si="7"/>
        <v>3034.2648263562128</v>
      </c>
      <c r="CN3" s="80">
        <f t="shared" si="7"/>
        <v>3034.2648263562128</v>
      </c>
      <c r="CO3" s="80">
        <f t="shared" si="7"/>
        <v>3034.2648263562128</v>
      </c>
      <c r="CP3" s="80">
        <f t="shared" si="7"/>
        <v>3034.2648263562128</v>
      </c>
      <c r="CQ3" s="80">
        <f t="shared" si="7"/>
        <v>3034.2648263562128</v>
      </c>
      <c r="CR3" s="80">
        <f t="shared" si="7"/>
        <v>3034.2648263562128</v>
      </c>
      <c r="CS3" s="80">
        <f t="shared" si="7"/>
        <v>3034.2648263562128</v>
      </c>
      <c r="CT3" s="80">
        <f t="shared" si="7"/>
        <v>3034.2648263562128</v>
      </c>
      <c r="CU3" s="80">
        <f t="shared" si="7"/>
        <v>3034.2648263562128</v>
      </c>
      <c r="CV3" s="80">
        <f t="shared" si="7"/>
        <v>3034.2648263562128</v>
      </c>
      <c r="CW3" s="80">
        <f t="shared" si="7"/>
        <v>3034.2648263562128</v>
      </c>
      <c r="CX3" s="80">
        <f t="shared" si="7"/>
        <v>3034.2648263562128</v>
      </c>
      <c r="CY3" s="80">
        <f t="shared" si="7"/>
        <v>3034.2648263562128</v>
      </c>
      <c r="CZ3" s="80">
        <f t="shared" si="7"/>
        <v>3034.2648263562128</v>
      </c>
      <c r="DA3" s="80">
        <f t="shared" si="7"/>
        <v>3034.2648263562128</v>
      </c>
      <c r="DB3" s="80">
        <f t="shared" si="7"/>
        <v>3034.2648263562128</v>
      </c>
      <c r="DC3" s="80">
        <f t="shared" si="7"/>
        <v>3034.2648263562128</v>
      </c>
      <c r="DD3" s="80">
        <f t="shared" si="7"/>
        <v>3034.2648263562128</v>
      </c>
      <c r="DE3" s="80">
        <f t="shared" si="7"/>
        <v>3034.2648263562128</v>
      </c>
      <c r="DF3" s="80">
        <f t="shared" si="7"/>
        <v>3034.2648263562128</v>
      </c>
      <c r="DG3" s="80">
        <f t="shared" ref="DG3:FQ3" si="8">SUM(DG5:DG70)</f>
        <v>3034.2648263562128</v>
      </c>
      <c r="DH3" s="80">
        <f t="shared" si="8"/>
        <v>3034.2648263562128</v>
      </c>
      <c r="DI3" s="80">
        <f t="shared" si="8"/>
        <v>3034.2648263562128</v>
      </c>
      <c r="DJ3" s="80">
        <f t="shared" si="8"/>
        <v>3034.2648263562128</v>
      </c>
      <c r="DK3" s="80">
        <f t="shared" si="8"/>
        <v>3034.2648263562128</v>
      </c>
      <c r="DL3" s="80">
        <f t="shared" si="8"/>
        <v>3034.2648263562128</v>
      </c>
      <c r="DM3" s="80">
        <f t="shared" si="8"/>
        <v>3034.2648263562128</v>
      </c>
      <c r="DN3" s="80">
        <f t="shared" si="8"/>
        <v>3034.2648263562128</v>
      </c>
      <c r="DO3" s="80">
        <f t="shared" si="8"/>
        <v>3034.2648263562128</v>
      </c>
      <c r="DP3" s="80">
        <f t="shared" si="8"/>
        <v>3034.2648263562128</v>
      </c>
      <c r="DQ3" s="80">
        <f t="shared" si="8"/>
        <v>3034.2648263562128</v>
      </c>
      <c r="DR3" s="80">
        <f t="shared" si="8"/>
        <v>3034.2648263562128</v>
      </c>
      <c r="DS3" s="80">
        <f t="shared" si="8"/>
        <v>3034.2648263562128</v>
      </c>
      <c r="DT3" s="80">
        <f t="shared" si="8"/>
        <v>3034.2648263562128</v>
      </c>
      <c r="DU3" s="80">
        <f t="shared" si="8"/>
        <v>3034.2648263562128</v>
      </c>
      <c r="DV3" s="80">
        <f t="shared" si="8"/>
        <v>3034.2648263562128</v>
      </c>
      <c r="DW3" s="80">
        <f t="shared" si="8"/>
        <v>3034.2648263562128</v>
      </c>
      <c r="DX3" s="80">
        <f t="shared" si="8"/>
        <v>3034.2648263562128</v>
      </c>
      <c r="DY3" s="80">
        <f t="shared" si="8"/>
        <v>3034.2648263562128</v>
      </c>
      <c r="DZ3" s="80">
        <f t="shared" si="8"/>
        <v>3034.2648263562128</v>
      </c>
      <c r="EA3" s="80">
        <f t="shared" si="8"/>
        <v>3034.2648263562128</v>
      </c>
      <c r="EB3" s="80">
        <f t="shared" si="8"/>
        <v>3034.2648263562128</v>
      </c>
      <c r="EC3" s="80">
        <f t="shared" si="8"/>
        <v>3034.2648263562128</v>
      </c>
      <c r="ED3" s="80">
        <f t="shared" si="8"/>
        <v>3034.2648263562128</v>
      </c>
      <c r="EE3" s="80">
        <f t="shared" si="8"/>
        <v>3034.2648263562128</v>
      </c>
      <c r="EF3" s="80">
        <f t="shared" si="8"/>
        <v>3034.2648263562128</v>
      </c>
      <c r="EG3" s="80">
        <f t="shared" si="8"/>
        <v>3034.2648263562128</v>
      </c>
      <c r="EH3" s="80">
        <f t="shared" si="8"/>
        <v>3034.2648263562128</v>
      </c>
      <c r="EI3" s="80">
        <f t="shared" si="8"/>
        <v>3034.2648263562128</v>
      </c>
      <c r="EJ3" s="80">
        <f t="shared" si="8"/>
        <v>3034.2648263562128</v>
      </c>
      <c r="EK3" s="80">
        <f t="shared" si="8"/>
        <v>3034.2648263562128</v>
      </c>
      <c r="EL3" s="80">
        <f t="shared" si="8"/>
        <v>3034.2648263562128</v>
      </c>
      <c r="EM3" s="80">
        <f t="shared" si="8"/>
        <v>3034.2648263562128</v>
      </c>
      <c r="EN3" s="80">
        <f t="shared" si="8"/>
        <v>3034.2648263562128</v>
      </c>
      <c r="EO3" s="80">
        <f t="shared" si="8"/>
        <v>3034.2648263562128</v>
      </c>
      <c r="EP3" s="80">
        <f t="shared" si="8"/>
        <v>3034.2648263562128</v>
      </c>
      <c r="EQ3" s="80">
        <f t="shared" si="8"/>
        <v>3034.2648263562128</v>
      </c>
      <c r="ER3" s="80">
        <f t="shared" si="8"/>
        <v>3034.2648263562128</v>
      </c>
      <c r="ES3" s="80">
        <f t="shared" si="8"/>
        <v>3034.2648263562128</v>
      </c>
      <c r="ET3" s="80">
        <f t="shared" si="8"/>
        <v>3034.2648263562128</v>
      </c>
      <c r="EU3" s="80">
        <f t="shared" si="8"/>
        <v>3034.2648263562128</v>
      </c>
      <c r="EV3" s="80">
        <f t="shared" si="8"/>
        <v>3034.2648263562128</v>
      </c>
      <c r="EW3" s="80">
        <f t="shared" si="8"/>
        <v>3034.2648263562128</v>
      </c>
      <c r="EX3" s="80">
        <f t="shared" si="8"/>
        <v>3034.2648263562128</v>
      </c>
      <c r="EY3" s="80">
        <f t="shared" si="8"/>
        <v>3034.2648263562128</v>
      </c>
      <c r="EZ3" s="80">
        <f t="shared" si="8"/>
        <v>3034.2648263562128</v>
      </c>
      <c r="FA3" s="80">
        <f t="shared" si="8"/>
        <v>3034.2648263562128</v>
      </c>
      <c r="FB3" s="80">
        <f t="shared" si="8"/>
        <v>3034.2648263562128</v>
      </c>
      <c r="FC3" s="80">
        <f t="shared" si="8"/>
        <v>3034.2648263562128</v>
      </c>
      <c r="FD3" s="80">
        <f t="shared" si="8"/>
        <v>3034.2648263562128</v>
      </c>
      <c r="FE3" s="80">
        <f t="shared" si="8"/>
        <v>3034.2648263562128</v>
      </c>
      <c r="FF3" s="80">
        <f t="shared" si="8"/>
        <v>3034.2648263562128</v>
      </c>
      <c r="FG3" s="80">
        <f t="shared" si="8"/>
        <v>1517.1324131781064</v>
      </c>
      <c r="FH3" s="80">
        <f t="shared" si="8"/>
        <v>0</v>
      </c>
      <c r="FI3" s="80">
        <f t="shared" si="8"/>
        <v>0</v>
      </c>
      <c r="FJ3" s="80">
        <f t="shared" si="8"/>
        <v>0</v>
      </c>
      <c r="FK3" s="80">
        <f t="shared" si="8"/>
        <v>0</v>
      </c>
      <c r="FL3" s="80">
        <f t="shared" si="8"/>
        <v>0</v>
      </c>
      <c r="FM3" s="80">
        <f t="shared" si="8"/>
        <v>0</v>
      </c>
      <c r="FN3" s="80">
        <f t="shared" si="8"/>
        <v>0</v>
      </c>
      <c r="FO3" s="80">
        <f t="shared" si="8"/>
        <v>0</v>
      </c>
      <c r="FP3" s="80">
        <f t="shared" si="8"/>
        <v>0</v>
      </c>
      <c r="FQ3" s="80">
        <f t="shared" si="8"/>
        <v>0</v>
      </c>
    </row>
    <row r="4" spans="2:173" ht="45" x14ac:dyDescent="0.25">
      <c r="B4" s="81" t="s">
        <v>1311</v>
      </c>
      <c r="C4" s="82"/>
      <c r="E4" s="81" t="s">
        <v>1312</v>
      </c>
      <c r="F4" s="81" t="s">
        <v>1313</v>
      </c>
      <c r="G4" s="81" t="s">
        <v>1314</v>
      </c>
      <c r="H4" s="81" t="s">
        <v>1315</v>
      </c>
      <c r="I4" s="81" t="s">
        <v>1316</v>
      </c>
      <c r="J4" s="81" t="s">
        <v>1339</v>
      </c>
      <c r="K4" s="81" t="s">
        <v>1320</v>
      </c>
      <c r="L4" s="81" t="s">
        <v>1321</v>
      </c>
      <c r="M4" s="81" t="s">
        <v>1324</v>
      </c>
      <c r="N4" s="83"/>
      <c r="O4" s="81">
        <v>1</v>
      </c>
      <c r="P4" s="81">
        <v>2</v>
      </c>
      <c r="Q4" s="81">
        <v>3</v>
      </c>
      <c r="R4" s="81">
        <v>4</v>
      </c>
      <c r="S4" s="81">
        <v>5</v>
      </c>
      <c r="T4" s="81">
        <v>6</v>
      </c>
      <c r="U4" s="81">
        <v>7</v>
      </c>
      <c r="V4" s="81">
        <v>8</v>
      </c>
      <c r="W4" s="81">
        <v>9</v>
      </c>
      <c r="X4" s="81">
        <v>10</v>
      </c>
      <c r="Y4" s="81">
        <v>11</v>
      </c>
      <c r="Z4" s="81">
        <v>12</v>
      </c>
      <c r="AA4" s="81">
        <v>13</v>
      </c>
      <c r="AB4" s="81">
        <v>14</v>
      </c>
      <c r="AC4" s="81">
        <v>15</v>
      </c>
      <c r="AD4" s="81">
        <v>16</v>
      </c>
      <c r="AE4" s="81">
        <v>17</v>
      </c>
      <c r="AF4" s="81">
        <v>18</v>
      </c>
      <c r="AG4" s="81">
        <v>19</v>
      </c>
      <c r="AH4" s="81">
        <v>20</v>
      </c>
      <c r="AI4" s="81">
        <v>21</v>
      </c>
      <c r="AJ4" s="81">
        <v>22</v>
      </c>
      <c r="AK4" s="81">
        <v>23</v>
      </c>
      <c r="AL4" s="81">
        <v>24</v>
      </c>
      <c r="AM4" s="81">
        <v>25</v>
      </c>
      <c r="AN4" s="81">
        <v>26</v>
      </c>
      <c r="AO4" s="81">
        <v>27</v>
      </c>
      <c r="AP4" s="81">
        <v>28</v>
      </c>
      <c r="AQ4" s="81">
        <v>29</v>
      </c>
      <c r="AR4" s="81">
        <v>30</v>
      </c>
      <c r="AS4" s="81">
        <v>31</v>
      </c>
      <c r="AT4" s="81">
        <v>32</v>
      </c>
      <c r="AU4" s="81">
        <v>33</v>
      </c>
      <c r="AV4" s="81">
        <v>34</v>
      </c>
      <c r="AW4" s="81">
        <v>35</v>
      </c>
      <c r="AX4" s="81">
        <v>36</v>
      </c>
      <c r="AY4" s="81">
        <v>37</v>
      </c>
      <c r="AZ4" s="81">
        <v>38</v>
      </c>
      <c r="BA4" s="81">
        <v>39</v>
      </c>
      <c r="BB4" s="81">
        <v>40</v>
      </c>
      <c r="BC4" s="81">
        <v>41</v>
      </c>
      <c r="BD4" s="81">
        <v>42</v>
      </c>
      <c r="BE4" s="81">
        <v>43</v>
      </c>
      <c r="BF4" s="81">
        <v>44</v>
      </c>
      <c r="BG4" s="81">
        <v>45</v>
      </c>
      <c r="BH4" s="81">
        <v>46</v>
      </c>
      <c r="BI4" s="81">
        <v>47</v>
      </c>
      <c r="BJ4" s="81">
        <v>48</v>
      </c>
      <c r="BK4" s="81">
        <v>49</v>
      </c>
      <c r="BL4" s="81">
        <v>50</v>
      </c>
      <c r="BM4" s="81">
        <v>51</v>
      </c>
      <c r="BN4" s="81">
        <v>52</v>
      </c>
      <c r="BO4" s="81">
        <v>53</v>
      </c>
      <c r="BP4" s="81">
        <v>54</v>
      </c>
      <c r="BQ4" s="81">
        <v>55</v>
      </c>
      <c r="BR4" s="81">
        <v>56</v>
      </c>
      <c r="BS4" s="81">
        <v>57</v>
      </c>
      <c r="BT4" s="81">
        <v>58</v>
      </c>
      <c r="BU4" s="81">
        <v>59</v>
      </c>
      <c r="BV4" s="81">
        <v>60</v>
      </c>
      <c r="BW4" s="81">
        <v>61</v>
      </c>
      <c r="BX4" s="81">
        <v>62</v>
      </c>
      <c r="BY4" s="81">
        <v>63</v>
      </c>
      <c r="BZ4" s="81">
        <v>64</v>
      </c>
      <c r="CA4" s="81">
        <v>65</v>
      </c>
      <c r="CB4" s="81">
        <v>66</v>
      </c>
      <c r="CC4" s="81">
        <v>67</v>
      </c>
      <c r="CD4" s="81">
        <v>68</v>
      </c>
      <c r="CE4" s="81">
        <v>69</v>
      </c>
      <c r="CF4" s="81">
        <v>70</v>
      </c>
      <c r="CG4" s="81">
        <v>71</v>
      </c>
      <c r="CH4" s="81">
        <v>72</v>
      </c>
      <c r="CI4" s="81">
        <v>73</v>
      </c>
      <c r="CJ4" s="81">
        <v>74</v>
      </c>
      <c r="CK4" s="81">
        <v>75</v>
      </c>
      <c r="CL4" s="81">
        <v>76</v>
      </c>
      <c r="CM4" s="81">
        <v>77</v>
      </c>
      <c r="CN4" s="81">
        <v>78</v>
      </c>
      <c r="CO4" s="81">
        <v>79</v>
      </c>
      <c r="CP4" s="81">
        <v>80</v>
      </c>
      <c r="CQ4" s="81">
        <v>81</v>
      </c>
      <c r="CR4" s="81">
        <v>82</v>
      </c>
      <c r="CS4" s="81">
        <v>83</v>
      </c>
      <c r="CT4" s="81">
        <v>84</v>
      </c>
      <c r="CU4" s="81">
        <v>85</v>
      </c>
      <c r="CV4" s="81">
        <v>86</v>
      </c>
      <c r="CW4" s="81">
        <v>87</v>
      </c>
      <c r="CX4" s="81">
        <v>88</v>
      </c>
      <c r="CY4" s="81">
        <v>89</v>
      </c>
      <c r="CZ4" s="81">
        <v>90</v>
      </c>
      <c r="DA4" s="81">
        <v>91</v>
      </c>
      <c r="DB4" s="81">
        <v>92</v>
      </c>
      <c r="DC4" s="81">
        <v>93</v>
      </c>
      <c r="DD4" s="81">
        <v>94</v>
      </c>
      <c r="DE4" s="81">
        <v>95</v>
      </c>
      <c r="DF4" s="81">
        <v>96</v>
      </c>
      <c r="DG4" s="81">
        <v>97</v>
      </c>
      <c r="DH4" s="81">
        <v>98</v>
      </c>
      <c r="DI4" s="81">
        <v>99</v>
      </c>
      <c r="DJ4" s="81">
        <v>100</v>
      </c>
      <c r="DK4" s="81">
        <v>101</v>
      </c>
      <c r="DL4" s="81">
        <v>102</v>
      </c>
      <c r="DM4" s="81">
        <v>103</v>
      </c>
      <c r="DN4" s="81">
        <v>104</v>
      </c>
      <c r="DO4" s="81">
        <v>105</v>
      </c>
      <c r="DP4" s="81">
        <v>106</v>
      </c>
      <c r="DQ4" s="81">
        <v>107</v>
      </c>
      <c r="DR4" s="81">
        <v>108</v>
      </c>
      <c r="DS4" s="81">
        <v>109</v>
      </c>
      <c r="DT4" s="81">
        <v>110</v>
      </c>
      <c r="DU4" s="81">
        <v>111</v>
      </c>
      <c r="DV4" s="81">
        <v>112</v>
      </c>
      <c r="DW4" s="81">
        <v>113</v>
      </c>
      <c r="DX4" s="81">
        <v>114</v>
      </c>
      <c r="DY4" s="81">
        <v>115</v>
      </c>
      <c r="DZ4" s="81">
        <v>116</v>
      </c>
      <c r="EA4" s="81">
        <v>117</v>
      </c>
      <c r="EB4" s="81">
        <v>118</v>
      </c>
      <c r="EC4" s="81">
        <v>119</v>
      </c>
      <c r="ED4" s="81">
        <v>120</v>
      </c>
      <c r="EE4" s="81">
        <v>121</v>
      </c>
      <c r="EF4" s="81">
        <v>122</v>
      </c>
      <c r="EG4" s="81">
        <v>123</v>
      </c>
      <c r="EH4" s="81">
        <v>124</v>
      </c>
      <c r="EI4" s="81">
        <v>125</v>
      </c>
      <c r="EJ4" s="81">
        <v>126</v>
      </c>
      <c r="EK4" s="81">
        <v>127</v>
      </c>
      <c r="EL4" s="81">
        <v>128</v>
      </c>
      <c r="EM4" s="81">
        <v>129</v>
      </c>
      <c r="EN4" s="81">
        <v>130</v>
      </c>
      <c r="EO4" s="81">
        <v>131</v>
      </c>
      <c r="EP4" s="81">
        <v>132</v>
      </c>
      <c r="EQ4" s="81">
        <v>133</v>
      </c>
      <c r="ER4" s="81">
        <v>134</v>
      </c>
      <c r="ES4" s="81">
        <v>135</v>
      </c>
      <c r="ET4" s="81">
        <v>136</v>
      </c>
      <c r="EU4" s="81">
        <v>137</v>
      </c>
      <c r="EV4" s="81">
        <v>138</v>
      </c>
      <c r="EW4" s="81">
        <v>139</v>
      </c>
      <c r="EX4" s="81">
        <v>140</v>
      </c>
      <c r="EY4" s="81">
        <v>141</v>
      </c>
      <c r="EZ4" s="81">
        <v>142</v>
      </c>
      <c r="FA4" s="81">
        <v>143</v>
      </c>
      <c r="FB4" s="81">
        <v>144</v>
      </c>
      <c r="FC4" s="81">
        <v>145</v>
      </c>
      <c r="FD4" s="81">
        <v>146</v>
      </c>
      <c r="FE4" s="81">
        <v>147</v>
      </c>
      <c r="FF4" s="81">
        <v>148</v>
      </c>
      <c r="FG4" s="81">
        <v>149</v>
      </c>
      <c r="FH4" s="81">
        <v>150</v>
      </c>
      <c r="FI4" s="81">
        <v>151</v>
      </c>
      <c r="FJ4" s="81">
        <v>152</v>
      </c>
      <c r="FK4" s="81">
        <v>153</v>
      </c>
      <c r="FL4" s="81">
        <v>154</v>
      </c>
      <c r="FM4" s="81">
        <v>155</v>
      </c>
      <c r="FN4" s="81">
        <v>156</v>
      </c>
      <c r="FO4" s="81">
        <v>157</v>
      </c>
      <c r="FP4" s="81">
        <v>158</v>
      </c>
      <c r="FQ4" s="81">
        <v>159</v>
      </c>
    </row>
    <row r="5" spans="2:173" x14ac:dyDescent="0.25">
      <c r="B5" s="84" t="s">
        <v>1325</v>
      </c>
      <c r="C5" s="85" t="s">
        <v>1343</v>
      </c>
      <c r="E5">
        <v>1</v>
      </c>
      <c r="F5">
        <f>$C$14</f>
        <v>1</v>
      </c>
      <c r="G5">
        <f>C14</f>
        <v>1</v>
      </c>
      <c r="H5" s="86">
        <f>G5/$C$6</f>
        <v>0.5</v>
      </c>
      <c r="I5" s="80">
        <f>$C$9*$C$8*F5</f>
        <v>6417.2305249999999</v>
      </c>
      <c r="J5" s="80">
        <f>-PMT($C$13,$C$12,$C$11*$C$8)*F5</f>
        <v>1517.1324131781064</v>
      </c>
      <c r="K5" s="80">
        <f>$C$10+E5</f>
        <v>5</v>
      </c>
      <c r="L5" s="80">
        <f>K5+$C$12</f>
        <v>149</v>
      </c>
      <c r="M5" s="78">
        <f>C16</f>
        <v>45778</v>
      </c>
      <c r="N5" s="80"/>
      <c r="O5" s="80">
        <f>IF(O$4&lt;$E5,0,IF(O$4&lt;$K5,$I5/$C$10,IF(O$4&lt;$L5,$J5,0)))</f>
        <v>1604.30763125</v>
      </c>
      <c r="P5" s="80">
        <f t="shared" ref="P5:CA9" si="9">IF(P$4&lt;$E5,0,IF(P$4&lt;$K5,$I5/$C$10,IF(P$4&lt;$L5,$J5,0)))</f>
        <v>1604.30763125</v>
      </c>
      <c r="Q5" s="80">
        <f t="shared" si="9"/>
        <v>1604.30763125</v>
      </c>
      <c r="R5" s="80">
        <f>IF(R$4&lt;$E5,0,IF(R$4&lt;$K5,$I5/$C$10,IF(R$4&lt;$L5,$J5,0)))</f>
        <v>1604.30763125</v>
      </c>
      <c r="S5" s="80">
        <f t="shared" si="9"/>
        <v>1517.1324131781064</v>
      </c>
      <c r="T5" s="80">
        <f t="shared" si="9"/>
        <v>1517.1324131781064</v>
      </c>
      <c r="U5" s="80">
        <f t="shared" si="9"/>
        <v>1517.1324131781064</v>
      </c>
      <c r="V5" s="80">
        <f t="shared" si="9"/>
        <v>1517.1324131781064</v>
      </c>
      <c r="W5" s="80">
        <f t="shared" si="9"/>
        <v>1517.1324131781064</v>
      </c>
      <c r="X5" s="80">
        <f t="shared" si="9"/>
        <v>1517.1324131781064</v>
      </c>
      <c r="Y5" s="80">
        <f t="shared" si="9"/>
        <v>1517.1324131781064</v>
      </c>
      <c r="Z5" s="80">
        <f t="shared" si="9"/>
        <v>1517.1324131781064</v>
      </c>
      <c r="AA5" s="80">
        <f t="shared" si="9"/>
        <v>1517.1324131781064</v>
      </c>
      <c r="AB5" s="80">
        <f t="shared" si="9"/>
        <v>1517.1324131781064</v>
      </c>
      <c r="AC5" s="80">
        <f t="shared" si="9"/>
        <v>1517.1324131781064</v>
      </c>
      <c r="AD5" s="80">
        <f t="shared" si="9"/>
        <v>1517.1324131781064</v>
      </c>
      <c r="AE5" s="80">
        <f t="shared" si="9"/>
        <v>1517.1324131781064</v>
      </c>
      <c r="AF5" s="80">
        <f t="shared" si="9"/>
        <v>1517.1324131781064</v>
      </c>
      <c r="AG5" s="80">
        <f t="shared" si="9"/>
        <v>1517.1324131781064</v>
      </c>
      <c r="AH5" s="80">
        <f t="shared" si="9"/>
        <v>1517.1324131781064</v>
      </c>
      <c r="AI5" s="80">
        <f t="shared" si="9"/>
        <v>1517.1324131781064</v>
      </c>
      <c r="AJ5" s="80">
        <f t="shared" si="9"/>
        <v>1517.1324131781064</v>
      </c>
      <c r="AK5" s="80">
        <f t="shared" si="9"/>
        <v>1517.1324131781064</v>
      </c>
      <c r="AL5" s="80">
        <f t="shared" si="9"/>
        <v>1517.1324131781064</v>
      </c>
      <c r="AM5" s="80">
        <f t="shared" si="9"/>
        <v>1517.1324131781064</v>
      </c>
      <c r="AN5" s="80">
        <f t="shared" si="9"/>
        <v>1517.1324131781064</v>
      </c>
      <c r="AO5" s="80">
        <f t="shared" si="9"/>
        <v>1517.1324131781064</v>
      </c>
      <c r="AP5" s="80">
        <f t="shared" si="9"/>
        <v>1517.1324131781064</v>
      </c>
      <c r="AQ5" s="80">
        <f t="shared" si="9"/>
        <v>1517.1324131781064</v>
      </c>
      <c r="AR5" s="80">
        <f t="shared" si="9"/>
        <v>1517.1324131781064</v>
      </c>
      <c r="AS5" s="80">
        <f t="shared" si="9"/>
        <v>1517.1324131781064</v>
      </c>
      <c r="AT5" s="80">
        <f t="shared" si="9"/>
        <v>1517.1324131781064</v>
      </c>
      <c r="AU5" s="80">
        <f t="shared" si="9"/>
        <v>1517.1324131781064</v>
      </c>
      <c r="AV5" s="80">
        <f t="shared" si="9"/>
        <v>1517.1324131781064</v>
      </c>
      <c r="AW5" s="80">
        <f t="shared" si="9"/>
        <v>1517.1324131781064</v>
      </c>
      <c r="AX5" s="80">
        <f t="shared" si="9"/>
        <v>1517.1324131781064</v>
      </c>
      <c r="AY5" s="80">
        <f t="shared" si="9"/>
        <v>1517.1324131781064</v>
      </c>
      <c r="AZ5" s="80">
        <f t="shared" si="9"/>
        <v>1517.1324131781064</v>
      </c>
      <c r="BA5" s="80">
        <f t="shared" si="9"/>
        <v>1517.1324131781064</v>
      </c>
      <c r="BB5" s="80">
        <f t="shared" si="9"/>
        <v>1517.1324131781064</v>
      </c>
      <c r="BC5" s="80">
        <f t="shared" si="9"/>
        <v>1517.1324131781064</v>
      </c>
      <c r="BD5" s="80">
        <f t="shared" si="9"/>
        <v>1517.1324131781064</v>
      </c>
      <c r="BE5" s="80">
        <f t="shared" si="9"/>
        <v>1517.1324131781064</v>
      </c>
      <c r="BF5" s="80">
        <f t="shared" si="9"/>
        <v>1517.1324131781064</v>
      </c>
      <c r="BG5" s="80">
        <f t="shared" si="9"/>
        <v>1517.1324131781064</v>
      </c>
      <c r="BH5" s="80">
        <f t="shared" si="9"/>
        <v>1517.1324131781064</v>
      </c>
      <c r="BI5" s="80">
        <f t="shared" si="9"/>
        <v>1517.1324131781064</v>
      </c>
      <c r="BJ5" s="80">
        <f t="shared" si="9"/>
        <v>1517.1324131781064</v>
      </c>
      <c r="BK5" s="80">
        <f t="shared" si="9"/>
        <v>1517.1324131781064</v>
      </c>
      <c r="BL5" s="80">
        <f t="shared" si="9"/>
        <v>1517.1324131781064</v>
      </c>
      <c r="BM5" s="80">
        <f t="shared" si="9"/>
        <v>1517.1324131781064</v>
      </c>
      <c r="BN5" s="80">
        <f t="shared" si="9"/>
        <v>1517.1324131781064</v>
      </c>
      <c r="BO5" s="80">
        <f t="shared" si="9"/>
        <v>1517.1324131781064</v>
      </c>
      <c r="BP5" s="80">
        <f t="shared" si="9"/>
        <v>1517.1324131781064</v>
      </c>
      <c r="BQ5" s="80">
        <f t="shared" si="9"/>
        <v>1517.1324131781064</v>
      </c>
      <c r="BR5" s="80">
        <f t="shared" si="9"/>
        <v>1517.1324131781064</v>
      </c>
      <c r="BS5" s="80">
        <f t="shared" si="9"/>
        <v>1517.1324131781064</v>
      </c>
      <c r="BT5" s="80">
        <f t="shared" si="9"/>
        <v>1517.1324131781064</v>
      </c>
      <c r="BU5" s="80">
        <f t="shared" si="9"/>
        <v>1517.1324131781064</v>
      </c>
      <c r="BV5" s="80">
        <f t="shared" si="9"/>
        <v>1517.1324131781064</v>
      </c>
      <c r="BW5" s="80">
        <f t="shared" si="9"/>
        <v>1517.1324131781064</v>
      </c>
      <c r="BX5" s="80">
        <f t="shared" si="9"/>
        <v>1517.1324131781064</v>
      </c>
      <c r="BY5" s="80">
        <f t="shared" si="9"/>
        <v>1517.1324131781064</v>
      </c>
      <c r="BZ5" s="80">
        <f t="shared" si="9"/>
        <v>1517.1324131781064</v>
      </c>
      <c r="CA5" s="80">
        <f t="shared" si="9"/>
        <v>1517.1324131781064</v>
      </c>
      <c r="CB5" s="80">
        <f t="shared" ref="CB5:EN8" si="10">IF(CB$4&lt;$E5,0,IF(CB$4&lt;$K5,$I5/$C$10,IF(CB$4&lt;$L5,$J5,0)))</f>
        <v>1517.1324131781064</v>
      </c>
      <c r="CC5" s="80">
        <f t="shared" si="10"/>
        <v>1517.1324131781064</v>
      </c>
      <c r="CD5" s="80">
        <f t="shared" si="10"/>
        <v>1517.1324131781064</v>
      </c>
      <c r="CE5" s="80">
        <f t="shared" si="10"/>
        <v>1517.1324131781064</v>
      </c>
      <c r="CF5" s="80">
        <f t="shared" si="10"/>
        <v>1517.1324131781064</v>
      </c>
      <c r="CG5" s="80">
        <f t="shared" si="10"/>
        <v>1517.1324131781064</v>
      </c>
      <c r="CH5" s="80">
        <f t="shared" si="10"/>
        <v>1517.1324131781064</v>
      </c>
      <c r="CI5" s="80">
        <f t="shared" si="10"/>
        <v>1517.1324131781064</v>
      </c>
      <c r="CJ5" s="80">
        <f t="shared" si="10"/>
        <v>1517.1324131781064</v>
      </c>
      <c r="CK5" s="80">
        <f t="shared" si="10"/>
        <v>1517.1324131781064</v>
      </c>
      <c r="CL5" s="80">
        <f t="shared" si="10"/>
        <v>1517.1324131781064</v>
      </c>
      <c r="CM5" s="80">
        <f t="shared" si="10"/>
        <v>1517.1324131781064</v>
      </c>
      <c r="CN5" s="80">
        <f t="shared" si="10"/>
        <v>1517.1324131781064</v>
      </c>
      <c r="CO5" s="80">
        <f t="shared" si="10"/>
        <v>1517.1324131781064</v>
      </c>
      <c r="CP5" s="80">
        <f t="shared" si="10"/>
        <v>1517.1324131781064</v>
      </c>
      <c r="CQ5" s="80">
        <f t="shared" si="10"/>
        <v>1517.1324131781064</v>
      </c>
      <c r="CR5" s="80">
        <f t="shared" si="10"/>
        <v>1517.1324131781064</v>
      </c>
      <c r="CS5" s="80">
        <f t="shared" si="10"/>
        <v>1517.1324131781064</v>
      </c>
      <c r="CT5" s="80">
        <f t="shared" si="10"/>
        <v>1517.1324131781064</v>
      </c>
      <c r="CU5" s="80">
        <f t="shared" si="10"/>
        <v>1517.1324131781064</v>
      </c>
      <c r="CV5" s="80">
        <f t="shared" si="10"/>
        <v>1517.1324131781064</v>
      </c>
      <c r="CW5" s="80">
        <f t="shared" si="10"/>
        <v>1517.1324131781064</v>
      </c>
      <c r="CX5" s="80">
        <f t="shared" si="10"/>
        <v>1517.1324131781064</v>
      </c>
      <c r="CY5" s="80">
        <f t="shared" si="10"/>
        <v>1517.1324131781064</v>
      </c>
      <c r="CZ5" s="80">
        <f t="shared" si="10"/>
        <v>1517.1324131781064</v>
      </c>
      <c r="DA5" s="80">
        <f t="shared" si="10"/>
        <v>1517.1324131781064</v>
      </c>
      <c r="DB5" s="80">
        <f t="shared" si="10"/>
        <v>1517.1324131781064</v>
      </c>
      <c r="DC5" s="80">
        <f t="shared" si="10"/>
        <v>1517.1324131781064</v>
      </c>
      <c r="DD5" s="80">
        <f t="shared" si="10"/>
        <v>1517.1324131781064</v>
      </c>
      <c r="DE5" s="80">
        <f t="shared" si="10"/>
        <v>1517.1324131781064</v>
      </c>
      <c r="DF5" s="80">
        <f t="shared" si="10"/>
        <v>1517.1324131781064</v>
      </c>
      <c r="DG5" s="80">
        <f t="shared" si="10"/>
        <v>1517.1324131781064</v>
      </c>
      <c r="DH5" s="80">
        <f t="shared" si="10"/>
        <v>1517.1324131781064</v>
      </c>
      <c r="DI5" s="80">
        <f t="shared" si="10"/>
        <v>1517.1324131781064</v>
      </c>
      <c r="DJ5" s="80">
        <f t="shared" si="10"/>
        <v>1517.1324131781064</v>
      </c>
      <c r="DK5" s="80">
        <f t="shared" si="10"/>
        <v>1517.1324131781064</v>
      </c>
      <c r="DL5" s="80">
        <f t="shared" si="10"/>
        <v>1517.1324131781064</v>
      </c>
      <c r="DM5" s="80">
        <f t="shared" si="10"/>
        <v>1517.1324131781064</v>
      </c>
      <c r="DN5" s="80">
        <f t="shared" si="10"/>
        <v>1517.1324131781064</v>
      </c>
      <c r="DO5" s="80">
        <f t="shared" si="10"/>
        <v>1517.1324131781064</v>
      </c>
      <c r="DP5" s="80">
        <f t="shared" si="10"/>
        <v>1517.1324131781064</v>
      </c>
      <c r="DQ5" s="80">
        <f t="shared" si="10"/>
        <v>1517.1324131781064</v>
      </c>
      <c r="DR5" s="80">
        <f t="shared" si="10"/>
        <v>1517.1324131781064</v>
      </c>
      <c r="DS5" s="80">
        <f t="shared" si="10"/>
        <v>1517.1324131781064</v>
      </c>
      <c r="DT5" s="80">
        <f t="shared" si="10"/>
        <v>1517.1324131781064</v>
      </c>
      <c r="DU5" s="80">
        <f t="shared" si="10"/>
        <v>1517.1324131781064</v>
      </c>
      <c r="DV5" s="80">
        <f t="shared" si="10"/>
        <v>1517.1324131781064</v>
      </c>
      <c r="DW5" s="80">
        <f t="shared" si="10"/>
        <v>1517.1324131781064</v>
      </c>
      <c r="DX5" s="80">
        <f t="shared" si="10"/>
        <v>1517.1324131781064</v>
      </c>
      <c r="DY5" s="80">
        <f t="shared" si="10"/>
        <v>1517.1324131781064</v>
      </c>
      <c r="DZ5" s="80">
        <f t="shared" si="10"/>
        <v>1517.1324131781064</v>
      </c>
      <c r="EA5" s="80">
        <f t="shared" si="10"/>
        <v>1517.1324131781064</v>
      </c>
      <c r="EB5" s="80">
        <f t="shared" si="10"/>
        <v>1517.1324131781064</v>
      </c>
      <c r="EC5" s="80">
        <f t="shared" si="10"/>
        <v>1517.1324131781064</v>
      </c>
      <c r="ED5" s="80">
        <f t="shared" si="10"/>
        <v>1517.1324131781064</v>
      </c>
      <c r="EE5" s="80">
        <f t="shared" si="10"/>
        <v>1517.1324131781064</v>
      </c>
      <c r="EF5" s="80">
        <f t="shared" si="10"/>
        <v>1517.1324131781064</v>
      </c>
      <c r="EG5" s="80">
        <f t="shared" si="10"/>
        <v>1517.1324131781064</v>
      </c>
      <c r="EH5" s="80">
        <f t="shared" si="10"/>
        <v>1517.1324131781064</v>
      </c>
      <c r="EI5" s="80">
        <f t="shared" si="10"/>
        <v>1517.1324131781064</v>
      </c>
      <c r="EJ5" s="80">
        <f t="shared" si="10"/>
        <v>1517.1324131781064</v>
      </c>
      <c r="EK5" s="80">
        <f t="shared" si="10"/>
        <v>1517.1324131781064</v>
      </c>
      <c r="EL5" s="80">
        <f t="shared" si="10"/>
        <v>1517.1324131781064</v>
      </c>
      <c r="EM5" s="80">
        <f t="shared" si="10"/>
        <v>1517.1324131781064</v>
      </c>
      <c r="EN5" s="80">
        <f t="shared" si="10"/>
        <v>1517.1324131781064</v>
      </c>
      <c r="EO5" s="80">
        <f t="shared" ref="EO5:FQ9" si="11">IF(EO$4&lt;$E5,0,IF(EO$4&lt;$K5,$I5/$C$10,IF(EO$4&lt;$L5,$J5,0)))</f>
        <v>1517.1324131781064</v>
      </c>
      <c r="EP5" s="80">
        <f t="shared" si="11"/>
        <v>1517.1324131781064</v>
      </c>
      <c r="EQ5" s="80">
        <f t="shared" si="11"/>
        <v>1517.1324131781064</v>
      </c>
      <c r="ER5" s="80">
        <f t="shared" si="11"/>
        <v>1517.1324131781064</v>
      </c>
      <c r="ES5" s="80">
        <f t="shared" si="11"/>
        <v>1517.1324131781064</v>
      </c>
      <c r="ET5" s="80">
        <f t="shared" si="11"/>
        <v>1517.1324131781064</v>
      </c>
      <c r="EU5" s="80">
        <f t="shared" si="11"/>
        <v>1517.1324131781064</v>
      </c>
      <c r="EV5" s="80">
        <f t="shared" si="11"/>
        <v>1517.1324131781064</v>
      </c>
      <c r="EW5" s="80">
        <f t="shared" si="11"/>
        <v>1517.1324131781064</v>
      </c>
      <c r="EX5" s="80">
        <f t="shared" si="11"/>
        <v>1517.1324131781064</v>
      </c>
      <c r="EY5" s="80">
        <f t="shared" si="11"/>
        <v>1517.1324131781064</v>
      </c>
      <c r="EZ5" s="80">
        <f t="shared" si="11"/>
        <v>1517.1324131781064</v>
      </c>
      <c r="FA5" s="80">
        <f t="shared" si="11"/>
        <v>1517.1324131781064</v>
      </c>
      <c r="FB5" s="80">
        <f t="shared" si="11"/>
        <v>1517.1324131781064</v>
      </c>
      <c r="FC5" s="80">
        <f t="shared" si="11"/>
        <v>1517.1324131781064</v>
      </c>
      <c r="FD5" s="80">
        <f t="shared" si="11"/>
        <v>1517.1324131781064</v>
      </c>
      <c r="FE5" s="80">
        <f t="shared" si="11"/>
        <v>1517.1324131781064</v>
      </c>
      <c r="FF5" s="80">
        <f t="shared" si="11"/>
        <v>1517.1324131781064</v>
      </c>
      <c r="FG5" s="80">
        <f t="shared" si="11"/>
        <v>0</v>
      </c>
      <c r="FH5" s="80">
        <f t="shared" si="11"/>
        <v>0</v>
      </c>
      <c r="FI5" s="80">
        <f t="shared" si="11"/>
        <v>0</v>
      </c>
      <c r="FJ5" s="80">
        <f t="shared" si="11"/>
        <v>0</v>
      </c>
      <c r="FK5" s="80">
        <f t="shared" si="11"/>
        <v>0</v>
      </c>
      <c r="FL5" s="80">
        <f t="shared" si="11"/>
        <v>0</v>
      </c>
      <c r="FM5" s="80">
        <f t="shared" si="11"/>
        <v>0</v>
      </c>
      <c r="FN5" s="80">
        <f t="shared" si="11"/>
        <v>0</v>
      </c>
      <c r="FO5" s="80">
        <f t="shared" si="11"/>
        <v>0</v>
      </c>
      <c r="FP5" s="80">
        <f t="shared" si="11"/>
        <v>0</v>
      </c>
      <c r="FQ5" s="80">
        <f t="shared" si="11"/>
        <v>0</v>
      </c>
    </row>
    <row r="6" spans="2:173" x14ac:dyDescent="0.25">
      <c r="B6" s="87" t="s">
        <v>1327</v>
      </c>
      <c r="C6" s="88">
        <v>2</v>
      </c>
      <c r="E6">
        <f>E5+1</f>
        <v>2</v>
      </c>
      <c r="F6">
        <f>IF(H5+($C$14/$C$6)&lt;1,$C$14,$C$6-G5)</f>
        <v>1</v>
      </c>
      <c r="G6">
        <f>F6+G5</f>
        <v>2</v>
      </c>
      <c r="H6" s="86">
        <f>G6/$C$6</f>
        <v>1</v>
      </c>
      <c r="I6" s="80">
        <f>$C$9*$C$8*F6</f>
        <v>6417.2305249999999</v>
      </c>
      <c r="J6" s="80">
        <f>-PMT($C$13,$C$12,$C$11*$C$8)*F6</f>
        <v>1517.1324131781064</v>
      </c>
      <c r="K6" s="80">
        <f>$C$10+E6</f>
        <v>6</v>
      </c>
      <c r="L6" s="80">
        <f>K6+$C$12</f>
        <v>150</v>
      </c>
      <c r="M6" s="78">
        <f>EDATE(M5,1)</f>
        <v>45809</v>
      </c>
      <c r="N6" s="80"/>
      <c r="O6" s="80">
        <f>IF(O$4&lt;$E6,0,IF(O$4&lt;$K6,$I6/$C$10,IF(O$4&lt;$L6,$J6,0)))</f>
        <v>0</v>
      </c>
      <c r="P6" s="80">
        <f>IF(P$4&lt;$E6,0,IF(P$4&lt;$K6,$I6/$C$10,IF(P$4&lt;$L6,$J6,0)))</f>
        <v>1604.30763125</v>
      </c>
      <c r="Q6" s="80">
        <f>IF(Q$4&lt;$E6,0,IF(Q$4&lt;$K6,$I6/$C$10,IF(Q$4&lt;$L6,$J6,0)))</f>
        <v>1604.30763125</v>
      </c>
      <c r="R6" s="80">
        <f>IF(R$4&lt;$E6,0,IF(R$4&lt;$K6,$I6/$C$10,IF(R$4&lt;$L6,$J6,0)))</f>
        <v>1604.30763125</v>
      </c>
      <c r="S6" s="80">
        <f t="shared" si="9"/>
        <v>1604.30763125</v>
      </c>
      <c r="T6" s="80">
        <f t="shared" si="9"/>
        <v>1517.1324131781064</v>
      </c>
      <c r="U6" s="80">
        <f t="shared" si="9"/>
        <v>1517.1324131781064</v>
      </c>
      <c r="V6" s="80">
        <f t="shared" si="9"/>
        <v>1517.1324131781064</v>
      </c>
      <c r="W6" s="80">
        <f t="shared" si="9"/>
        <v>1517.1324131781064</v>
      </c>
      <c r="X6" s="80">
        <f t="shared" si="9"/>
        <v>1517.1324131781064</v>
      </c>
      <c r="Y6" s="80">
        <f t="shared" si="9"/>
        <v>1517.1324131781064</v>
      </c>
      <c r="Z6" s="80">
        <f t="shared" si="9"/>
        <v>1517.1324131781064</v>
      </c>
      <c r="AA6" s="80">
        <f t="shared" si="9"/>
        <v>1517.1324131781064</v>
      </c>
      <c r="AB6" s="80">
        <f t="shared" si="9"/>
        <v>1517.1324131781064</v>
      </c>
      <c r="AC6" s="80">
        <f t="shared" si="9"/>
        <v>1517.1324131781064</v>
      </c>
      <c r="AD6" s="80">
        <f t="shared" si="9"/>
        <v>1517.1324131781064</v>
      </c>
      <c r="AE6" s="80">
        <f t="shared" si="9"/>
        <v>1517.1324131781064</v>
      </c>
      <c r="AF6" s="80">
        <f t="shared" si="9"/>
        <v>1517.1324131781064</v>
      </c>
      <c r="AG6" s="80">
        <f t="shared" si="9"/>
        <v>1517.1324131781064</v>
      </c>
      <c r="AH6" s="80">
        <f t="shared" si="9"/>
        <v>1517.1324131781064</v>
      </c>
      <c r="AI6" s="80">
        <f t="shared" si="9"/>
        <v>1517.1324131781064</v>
      </c>
      <c r="AJ6" s="80">
        <f t="shared" si="9"/>
        <v>1517.1324131781064</v>
      </c>
      <c r="AK6" s="80">
        <f t="shared" si="9"/>
        <v>1517.1324131781064</v>
      </c>
      <c r="AL6" s="80">
        <f t="shared" si="9"/>
        <v>1517.1324131781064</v>
      </c>
      <c r="AM6" s="80">
        <f t="shared" si="9"/>
        <v>1517.1324131781064</v>
      </c>
      <c r="AN6" s="80">
        <f t="shared" si="9"/>
        <v>1517.1324131781064</v>
      </c>
      <c r="AO6" s="80">
        <f t="shared" si="9"/>
        <v>1517.1324131781064</v>
      </c>
      <c r="AP6" s="80">
        <f t="shared" si="9"/>
        <v>1517.1324131781064</v>
      </c>
      <c r="AQ6" s="80">
        <f t="shared" si="9"/>
        <v>1517.1324131781064</v>
      </c>
      <c r="AR6" s="80">
        <f t="shared" si="9"/>
        <v>1517.1324131781064</v>
      </c>
      <c r="AS6" s="80">
        <f t="shared" si="9"/>
        <v>1517.1324131781064</v>
      </c>
      <c r="AT6" s="80">
        <f t="shared" si="9"/>
        <v>1517.1324131781064</v>
      </c>
      <c r="AU6" s="80">
        <f t="shared" si="9"/>
        <v>1517.1324131781064</v>
      </c>
      <c r="AV6" s="80">
        <f t="shared" si="9"/>
        <v>1517.1324131781064</v>
      </c>
      <c r="AW6" s="80">
        <f t="shared" si="9"/>
        <v>1517.1324131781064</v>
      </c>
      <c r="AX6" s="80">
        <f t="shared" si="9"/>
        <v>1517.1324131781064</v>
      </c>
      <c r="AY6" s="80">
        <f t="shared" si="9"/>
        <v>1517.1324131781064</v>
      </c>
      <c r="AZ6" s="80">
        <f t="shared" si="9"/>
        <v>1517.1324131781064</v>
      </c>
      <c r="BA6" s="80">
        <f t="shared" si="9"/>
        <v>1517.1324131781064</v>
      </c>
      <c r="BB6" s="80">
        <f t="shared" si="9"/>
        <v>1517.1324131781064</v>
      </c>
      <c r="BC6" s="80">
        <f t="shared" si="9"/>
        <v>1517.1324131781064</v>
      </c>
      <c r="BD6" s="80">
        <f t="shared" si="9"/>
        <v>1517.1324131781064</v>
      </c>
      <c r="BE6" s="80">
        <f t="shared" si="9"/>
        <v>1517.1324131781064</v>
      </c>
      <c r="BF6" s="80">
        <f t="shared" si="9"/>
        <v>1517.1324131781064</v>
      </c>
      <c r="BG6" s="80">
        <f t="shared" si="9"/>
        <v>1517.1324131781064</v>
      </c>
      <c r="BH6" s="80">
        <f t="shared" si="9"/>
        <v>1517.1324131781064</v>
      </c>
      <c r="BI6" s="80">
        <f t="shared" si="9"/>
        <v>1517.1324131781064</v>
      </c>
      <c r="BJ6" s="80">
        <f t="shared" si="9"/>
        <v>1517.1324131781064</v>
      </c>
      <c r="BK6" s="80">
        <f t="shared" si="9"/>
        <v>1517.1324131781064</v>
      </c>
      <c r="BL6" s="80">
        <f t="shared" si="9"/>
        <v>1517.1324131781064</v>
      </c>
      <c r="BM6" s="80">
        <f t="shared" si="9"/>
        <v>1517.1324131781064</v>
      </c>
      <c r="BN6" s="80">
        <f t="shared" si="9"/>
        <v>1517.1324131781064</v>
      </c>
      <c r="BO6" s="80">
        <f t="shared" si="9"/>
        <v>1517.1324131781064</v>
      </c>
      <c r="BP6" s="80">
        <f t="shared" si="9"/>
        <v>1517.1324131781064</v>
      </c>
      <c r="BQ6" s="80">
        <f t="shared" si="9"/>
        <v>1517.1324131781064</v>
      </c>
      <c r="BR6" s="80">
        <f t="shared" si="9"/>
        <v>1517.1324131781064</v>
      </c>
      <c r="BS6" s="80">
        <f t="shared" si="9"/>
        <v>1517.1324131781064</v>
      </c>
      <c r="BT6" s="80">
        <f t="shared" si="9"/>
        <v>1517.1324131781064</v>
      </c>
      <c r="BU6" s="80">
        <f t="shared" si="9"/>
        <v>1517.1324131781064</v>
      </c>
      <c r="BV6" s="80">
        <f t="shared" si="9"/>
        <v>1517.1324131781064</v>
      </c>
      <c r="BW6" s="80">
        <f t="shared" si="9"/>
        <v>1517.1324131781064</v>
      </c>
      <c r="BX6" s="80">
        <f t="shared" si="9"/>
        <v>1517.1324131781064</v>
      </c>
      <c r="BY6" s="80">
        <f t="shared" si="9"/>
        <v>1517.1324131781064</v>
      </c>
      <c r="BZ6" s="80">
        <f t="shared" si="9"/>
        <v>1517.1324131781064</v>
      </c>
      <c r="CA6" s="80">
        <f t="shared" si="9"/>
        <v>1517.1324131781064</v>
      </c>
      <c r="CB6" s="80">
        <f t="shared" si="10"/>
        <v>1517.1324131781064</v>
      </c>
      <c r="CC6" s="80">
        <f t="shared" si="10"/>
        <v>1517.1324131781064</v>
      </c>
      <c r="CD6" s="80">
        <f t="shared" si="10"/>
        <v>1517.1324131781064</v>
      </c>
      <c r="CE6" s="80">
        <f t="shared" si="10"/>
        <v>1517.1324131781064</v>
      </c>
      <c r="CF6" s="80">
        <f t="shared" si="10"/>
        <v>1517.1324131781064</v>
      </c>
      <c r="CG6" s="80">
        <f t="shared" si="10"/>
        <v>1517.1324131781064</v>
      </c>
      <c r="CH6" s="80">
        <f t="shared" si="10"/>
        <v>1517.1324131781064</v>
      </c>
      <c r="CI6" s="80">
        <f t="shared" si="10"/>
        <v>1517.1324131781064</v>
      </c>
      <c r="CJ6" s="80">
        <f t="shared" si="10"/>
        <v>1517.1324131781064</v>
      </c>
      <c r="CK6" s="80">
        <f t="shared" si="10"/>
        <v>1517.1324131781064</v>
      </c>
      <c r="CL6" s="80">
        <f t="shared" si="10"/>
        <v>1517.1324131781064</v>
      </c>
      <c r="CM6" s="80">
        <f t="shared" si="10"/>
        <v>1517.1324131781064</v>
      </c>
      <c r="CN6" s="80">
        <f t="shared" si="10"/>
        <v>1517.1324131781064</v>
      </c>
      <c r="CO6" s="80">
        <f t="shared" si="10"/>
        <v>1517.1324131781064</v>
      </c>
      <c r="CP6" s="80">
        <f t="shared" si="10"/>
        <v>1517.1324131781064</v>
      </c>
      <c r="CQ6" s="80">
        <f t="shared" si="10"/>
        <v>1517.1324131781064</v>
      </c>
      <c r="CR6" s="80">
        <f t="shared" si="10"/>
        <v>1517.1324131781064</v>
      </c>
      <c r="CS6" s="80">
        <f t="shared" si="10"/>
        <v>1517.1324131781064</v>
      </c>
      <c r="CT6" s="80">
        <f t="shared" si="10"/>
        <v>1517.1324131781064</v>
      </c>
      <c r="CU6" s="80">
        <f t="shared" si="10"/>
        <v>1517.1324131781064</v>
      </c>
      <c r="CV6" s="80">
        <f t="shared" si="10"/>
        <v>1517.1324131781064</v>
      </c>
      <c r="CW6" s="80">
        <f t="shared" si="10"/>
        <v>1517.1324131781064</v>
      </c>
      <c r="CX6" s="80">
        <f t="shared" si="10"/>
        <v>1517.1324131781064</v>
      </c>
      <c r="CY6" s="80">
        <f t="shared" si="10"/>
        <v>1517.1324131781064</v>
      </c>
      <c r="CZ6" s="80">
        <f t="shared" si="10"/>
        <v>1517.1324131781064</v>
      </c>
      <c r="DA6" s="80">
        <f t="shared" si="10"/>
        <v>1517.1324131781064</v>
      </c>
      <c r="DB6" s="80">
        <f t="shared" si="10"/>
        <v>1517.1324131781064</v>
      </c>
      <c r="DC6" s="80">
        <f t="shared" si="10"/>
        <v>1517.1324131781064</v>
      </c>
      <c r="DD6" s="80">
        <f t="shared" si="10"/>
        <v>1517.1324131781064</v>
      </c>
      <c r="DE6" s="80">
        <f t="shared" si="10"/>
        <v>1517.1324131781064</v>
      </c>
      <c r="DF6" s="80">
        <f t="shared" si="10"/>
        <v>1517.1324131781064</v>
      </c>
      <c r="DG6" s="80">
        <f t="shared" si="10"/>
        <v>1517.1324131781064</v>
      </c>
      <c r="DH6" s="80">
        <f t="shared" si="10"/>
        <v>1517.1324131781064</v>
      </c>
      <c r="DI6" s="80">
        <f t="shared" si="10"/>
        <v>1517.1324131781064</v>
      </c>
      <c r="DJ6" s="80">
        <f t="shared" si="10"/>
        <v>1517.1324131781064</v>
      </c>
      <c r="DK6" s="80">
        <f t="shared" si="10"/>
        <v>1517.1324131781064</v>
      </c>
      <c r="DL6" s="80">
        <f t="shared" si="10"/>
        <v>1517.1324131781064</v>
      </c>
      <c r="DM6" s="80">
        <f t="shared" si="10"/>
        <v>1517.1324131781064</v>
      </c>
      <c r="DN6" s="80">
        <f t="shared" si="10"/>
        <v>1517.1324131781064</v>
      </c>
      <c r="DO6" s="80">
        <f t="shared" si="10"/>
        <v>1517.1324131781064</v>
      </c>
      <c r="DP6" s="80">
        <f t="shared" si="10"/>
        <v>1517.1324131781064</v>
      </c>
      <c r="DQ6" s="80">
        <f t="shared" si="10"/>
        <v>1517.1324131781064</v>
      </c>
      <c r="DR6" s="80">
        <f t="shared" si="10"/>
        <v>1517.1324131781064</v>
      </c>
      <c r="DS6" s="80">
        <f t="shared" si="10"/>
        <v>1517.1324131781064</v>
      </c>
      <c r="DT6" s="80">
        <f t="shared" si="10"/>
        <v>1517.1324131781064</v>
      </c>
      <c r="DU6" s="80">
        <f t="shared" si="10"/>
        <v>1517.1324131781064</v>
      </c>
      <c r="DV6" s="80">
        <f t="shared" si="10"/>
        <v>1517.1324131781064</v>
      </c>
      <c r="DW6" s="80">
        <f t="shared" si="10"/>
        <v>1517.1324131781064</v>
      </c>
      <c r="DX6" s="80">
        <f t="shared" si="10"/>
        <v>1517.1324131781064</v>
      </c>
      <c r="DY6" s="80">
        <f t="shared" si="10"/>
        <v>1517.1324131781064</v>
      </c>
      <c r="DZ6" s="80">
        <f t="shared" si="10"/>
        <v>1517.1324131781064</v>
      </c>
      <c r="EA6" s="80">
        <f t="shared" si="10"/>
        <v>1517.1324131781064</v>
      </c>
      <c r="EB6" s="80">
        <f t="shared" si="10"/>
        <v>1517.1324131781064</v>
      </c>
      <c r="EC6" s="80">
        <f t="shared" si="10"/>
        <v>1517.1324131781064</v>
      </c>
      <c r="ED6" s="80">
        <f t="shared" si="10"/>
        <v>1517.1324131781064</v>
      </c>
      <c r="EE6" s="80">
        <f t="shared" si="10"/>
        <v>1517.1324131781064</v>
      </c>
      <c r="EF6" s="80">
        <f t="shared" si="10"/>
        <v>1517.1324131781064</v>
      </c>
      <c r="EG6" s="80">
        <f t="shared" si="10"/>
        <v>1517.1324131781064</v>
      </c>
      <c r="EH6" s="80">
        <f t="shared" si="10"/>
        <v>1517.1324131781064</v>
      </c>
      <c r="EI6" s="80">
        <f t="shared" si="10"/>
        <v>1517.1324131781064</v>
      </c>
      <c r="EJ6" s="80">
        <f t="shared" si="10"/>
        <v>1517.1324131781064</v>
      </c>
      <c r="EK6" s="80">
        <f t="shared" si="10"/>
        <v>1517.1324131781064</v>
      </c>
      <c r="EL6" s="80">
        <f t="shared" si="10"/>
        <v>1517.1324131781064</v>
      </c>
      <c r="EM6" s="80">
        <f t="shared" si="10"/>
        <v>1517.1324131781064</v>
      </c>
      <c r="EN6" s="80">
        <f t="shared" si="10"/>
        <v>1517.1324131781064</v>
      </c>
      <c r="EO6" s="80">
        <f t="shared" si="11"/>
        <v>1517.1324131781064</v>
      </c>
      <c r="EP6" s="80">
        <f t="shared" si="11"/>
        <v>1517.1324131781064</v>
      </c>
      <c r="EQ6" s="80">
        <f t="shared" si="11"/>
        <v>1517.1324131781064</v>
      </c>
      <c r="ER6" s="80">
        <f t="shared" si="11"/>
        <v>1517.1324131781064</v>
      </c>
      <c r="ES6" s="80">
        <f t="shared" si="11"/>
        <v>1517.1324131781064</v>
      </c>
      <c r="ET6" s="80">
        <f t="shared" si="11"/>
        <v>1517.1324131781064</v>
      </c>
      <c r="EU6" s="80">
        <f t="shared" si="11"/>
        <v>1517.1324131781064</v>
      </c>
      <c r="EV6" s="80">
        <f t="shared" si="11"/>
        <v>1517.1324131781064</v>
      </c>
      <c r="EW6" s="80">
        <f t="shared" si="11"/>
        <v>1517.1324131781064</v>
      </c>
      <c r="EX6" s="80">
        <f t="shared" si="11"/>
        <v>1517.1324131781064</v>
      </c>
      <c r="EY6" s="80">
        <f t="shared" si="11"/>
        <v>1517.1324131781064</v>
      </c>
      <c r="EZ6" s="80">
        <f t="shared" si="11"/>
        <v>1517.1324131781064</v>
      </c>
      <c r="FA6" s="80">
        <f t="shared" si="11"/>
        <v>1517.1324131781064</v>
      </c>
      <c r="FB6" s="80">
        <f t="shared" si="11"/>
        <v>1517.1324131781064</v>
      </c>
      <c r="FC6" s="80">
        <f t="shared" si="11"/>
        <v>1517.1324131781064</v>
      </c>
      <c r="FD6" s="80">
        <f t="shared" si="11"/>
        <v>1517.1324131781064</v>
      </c>
      <c r="FE6" s="80">
        <f t="shared" si="11"/>
        <v>1517.1324131781064</v>
      </c>
      <c r="FF6" s="80">
        <f t="shared" si="11"/>
        <v>1517.1324131781064</v>
      </c>
      <c r="FG6" s="80">
        <f t="shared" si="11"/>
        <v>1517.1324131781064</v>
      </c>
      <c r="FH6" s="80">
        <f t="shared" si="11"/>
        <v>0</v>
      </c>
      <c r="FI6" s="80">
        <f t="shared" si="11"/>
        <v>0</v>
      </c>
      <c r="FJ6" s="80">
        <f t="shared" si="11"/>
        <v>0</v>
      </c>
      <c r="FK6" s="80">
        <f t="shared" si="11"/>
        <v>0</v>
      </c>
      <c r="FL6" s="80">
        <f t="shared" si="11"/>
        <v>0</v>
      </c>
      <c r="FM6" s="80">
        <f t="shared" si="11"/>
        <v>0</v>
      </c>
      <c r="FN6" s="80">
        <f t="shared" si="11"/>
        <v>0</v>
      </c>
      <c r="FO6" s="80">
        <f t="shared" si="11"/>
        <v>0</v>
      </c>
      <c r="FP6" s="80">
        <f t="shared" si="11"/>
        <v>0</v>
      </c>
      <c r="FQ6" s="80">
        <f t="shared" si="11"/>
        <v>0</v>
      </c>
    </row>
    <row r="7" spans="2:173" x14ac:dyDescent="0.25">
      <c r="B7" s="87" t="s">
        <v>1328</v>
      </c>
      <c r="C7" s="89">
        <v>270199.18</v>
      </c>
      <c r="E7">
        <f t="shared" ref="E7:E9" si="12">E6+1</f>
        <v>3</v>
      </c>
      <c r="F7">
        <f t="shared" ref="F7:F9" si="13">IF(H6+($C$14/$C$6)&lt;1,$C$14,$C$6-G6)</f>
        <v>0</v>
      </c>
      <c r="G7">
        <f t="shared" ref="G7:G9" si="14">F7+G6</f>
        <v>2</v>
      </c>
      <c r="H7" s="86">
        <f t="shared" ref="H7:H9" si="15">G7/$C$6</f>
        <v>1</v>
      </c>
      <c r="I7" s="80">
        <f t="shared" ref="I7:I9" si="16">$C$9*$C$8*F7</f>
        <v>0</v>
      </c>
      <c r="J7" s="80">
        <f t="shared" ref="J7:J9" si="17">-PMT($C$13,$C$12,$C$11*$C$8)*F7</f>
        <v>0</v>
      </c>
      <c r="K7" s="80">
        <f t="shared" ref="K7:K9" si="18">$C$10+E7</f>
        <v>7</v>
      </c>
      <c r="L7" s="80">
        <f t="shared" ref="L7:L9" si="19">K7+$C$12</f>
        <v>151</v>
      </c>
      <c r="M7" s="78">
        <f t="shared" ref="M7:M9" si="20">EDATE(M6,1)</f>
        <v>45839</v>
      </c>
      <c r="N7" s="80"/>
      <c r="O7" s="80">
        <f t="shared" ref="O7:AD9" si="21">IF(O$4&lt;$E7,0,IF(O$4&lt;$K7,$I7/$C$10,IF(O$4&lt;$L7,$J7,0)))</f>
        <v>0</v>
      </c>
      <c r="P7" s="80">
        <f t="shared" si="21"/>
        <v>0</v>
      </c>
      <c r="Q7" s="80">
        <f t="shared" si="21"/>
        <v>0</v>
      </c>
      <c r="R7" s="80">
        <f t="shared" si="21"/>
        <v>0</v>
      </c>
      <c r="S7" s="80">
        <f t="shared" si="9"/>
        <v>0</v>
      </c>
      <c r="T7" s="80">
        <f t="shared" si="9"/>
        <v>0</v>
      </c>
      <c r="U7" s="80">
        <f t="shared" si="9"/>
        <v>0</v>
      </c>
      <c r="V7" s="80">
        <f t="shared" si="9"/>
        <v>0</v>
      </c>
      <c r="W7" s="80">
        <f t="shared" si="9"/>
        <v>0</v>
      </c>
      <c r="X7" s="80">
        <f t="shared" si="9"/>
        <v>0</v>
      </c>
      <c r="Y7" s="80">
        <f t="shared" si="9"/>
        <v>0</v>
      </c>
      <c r="Z7" s="80">
        <f t="shared" si="9"/>
        <v>0</v>
      </c>
      <c r="AA7" s="80">
        <f t="shared" si="9"/>
        <v>0</v>
      </c>
      <c r="AB7" s="80">
        <f t="shared" si="9"/>
        <v>0</v>
      </c>
      <c r="AC7" s="80">
        <f t="shared" si="9"/>
        <v>0</v>
      </c>
      <c r="AD7" s="80">
        <f t="shared" si="9"/>
        <v>0</v>
      </c>
      <c r="AE7" s="80">
        <f t="shared" si="9"/>
        <v>0</v>
      </c>
      <c r="AF7" s="80">
        <f t="shared" si="9"/>
        <v>0</v>
      </c>
      <c r="AG7" s="80">
        <f t="shared" si="9"/>
        <v>0</v>
      </c>
      <c r="AH7" s="80">
        <f t="shared" si="9"/>
        <v>0</v>
      </c>
      <c r="AI7" s="80">
        <f t="shared" si="9"/>
        <v>0</v>
      </c>
      <c r="AJ7" s="80">
        <f t="shared" si="9"/>
        <v>0</v>
      </c>
      <c r="AK7" s="80">
        <f t="shared" si="9"/>
        <v>0</v>
      </c>
      <c r="AL7" s="80">
        <f t="shared" si="9"/>
        <v>0</v>
      </c>
      <c r="AM7" s="80">
        <f t="shared" si="9"/>
        <v>0</v>
      </c>
      <c r="AN7" s="80">
        <f t="shared" si="9"/>
        <v>0</v>
      </c>
      <c r="AO7" s="80">
        <f t="shared" si="9"/>
        <v>0</v>
      </c>
      <c r="AP7" s="80">
        <f t="shared" si="9"/>
        <v>0</v>
      </c>
      <c r="AQ7" s="80">
        <f t="shared" si="9"/>
        <v>0</v>
      </c>
      <c r="AR7" s="80">
        <f t="shared" si="9"/>
        <v>0</v>
      </c>
      <c r="AS7" s="80">
        <f t="shared" si="9"/>
        <v>0</v>
      </c>
      <c r="AT7" s="80">
        <f t="shared" si="9"/>
        <v>0</v>
      </c>
      <c r="AU7" s="80">
        <f t="shared" si="9"/>
        <v>0</v>
      </c>
      <c r="AV7" s="80">
        <f t="shared" si="9"/>
        <v>0</v>
      </c>
      <c r="AW7" s="80">
        <f t="shared" si="9"/>
        <v>0</v>
      </c>
      <c r="AX7" s="80">
        <f t="shared" si="9"/>
        <v>0</v>
      </c>
      <c r="AY7" s="80">
        <f t="shared" si="9"/>
        <v>0</v>
      </c>
      <c r="AZ7" s="80">
        <f t="shared" si="9"/>
        <v>0</v>
      </c>
      <c r="BA7" s="80">
        <f t="shared" si="9"/>
        <v>0</v>
      </c>
      <c r="BB7" s="80">
        <f t="shared" si="9"/>
        <v>0</v>
      </c>
      <c r="BC7" s="80">
        <f t="shared" si="9"/>
        <v>0</v>
      </c>
      <c r="BD7" s="80">
        <f t="shared" si="9"/>
        <v>0</v>
      </c>
      <c r="BE7" s="80">
        <f t="shared" si="9"/>
        <v>0</v>
      </c>
      <c r="BF7" s="80">
        <f t="shared" si="9"/>
        <v>0</v>
      </c>
      <c r="BG7" s="80">
        <f t="shared" si="9"/>
        <v>0</v>
      </c>
      <c r="BH7" s="80">
        <f t="shared" si="9"/>
        <v>0</v>
      </c>
      <c r="BI7" s="80">
        <f t="shared" si="9"/>
        <v>0</v>
      </c>
      <c r="BJ7" s="80">
        <f t="shared" si="9"/>
        <v>0</v>
      </c>
      <c r="BK7" s="80">
        <f t="shared" si="9"/>
        <v>0</v>
      </c>
      <c r="BL7" s="80">
        <f t="shared" si="9"/>
        <v>0</v>
      </c>
      <c r="BM7" s="80">
        <f t="shared" si="9"/>
        <v>0</v>
      </c>
      <c r="BN7" s="80">
        <f t="shared" si="9"/>
        <v>0</v>
      </c>
      <c r="BO7" s="80">
        <f t="shared" si="9"/>
        <v>0</v>
      </c>
      <c r="BP7" s="80">
        <f t="shared" si="9"/>
        <v>0</v>
      </c>
      <c r="BQ7" s="80">
        <f t="shared" si="9"/>
        <v>0</v>
      </c>
      <c r="BR7" s="80">
        <f t="shared" si="9"/>
        <v>0</v>
      </c>
      <c r="BS7" s="80">
        <f t="shared" si="9"/>
        <v>0</v>
      </c>
      <c r="BT7" s="80">
        <f t="shared" si="9"/>
        <v>0</v>
      </c>
      <c r="BU7" s="80">
        <f t="shared" si="9"/>
        <v>0</v>
      </c>
      <c r="BV7" s="80">
        <f t="shared" si="9"/>
        <v>0</v>
      </c>
      <c r="BW7" s="80">
        <f t="shared" si="9"/>
        <v>0</v>
      </c>
      <c r="BX7" s="80">
        <f t="shared" si="9"/>
        <v>0</v>
      </c>
      <c r="BY7" s="80">
        <f t="shared" si="9"/>
        <v>0</v>
      </c>
      <c r="BZ7" s="80">
        <f t="shared" si="9"/>
        <v>0</v>
      </c>
      <c r="CA7" s="80">
        <f t="shared" si="9"/>
        <v>0</v>
      </c>
      <c r="CB7" s="80">
        <f t="shared" si="10"/>
        <v>0</v>
      </c>
      <c r="CC7" s="80">
        <f t="shared" si="10"/>
        <v>0</v>
      </c>
      <c r="CD7" s="80">
        <f t="shared" si="10"/>
        <v>0</v>
      </c>
      <c r="CE7" s="80">
        <f t="shared" si="10"/>
        <v>0</v>
      </c>
      <c r="CF7" s="80">
        <f t="shared" si="10"/>
        <v>0</v>
      </c>
      <c r="CG7" s="80">
        <f t="shared" si="10"/>
        <v>0</v>
      </c>
      <c r="CH7" s="80">
        <f t="shared" si="10"/>
        <v>0</v>
      </c>
      <c r="CI7" s="80">
        <f t="shared" si="10"/>
        <v>0</v>
      </c>
      <c r="CJ7" s="80">
        <f t="shared" si="10"/>
        <v>0</v>
      </c>
      <c r="CK7" s="80">
        <f t="shared" si="10"/>
        <v>0</v>
      </c>
      <c r="CL7" s="80">
        <f t="shared" si="10"/>
        <v>0</v>
      </c>
      <c r="CM7" s="80">
        <f t="shared" si="10"/>
        <v>0</v>
      </c>
      <c r="CN7" s="80">
        <f t="shared" si="10"/>
        <v>0</v>
      </c>
      <c r="CO7" s="80">
        <f t="shared" si="10"/>
        <v>0</v>
      </c>
      <c r="CP7" s="80">
        <f t="shared" si="10"/>
        <v>0</v>
      </c>
      <c r="CQ7" s="80">
        <f t="shared" si="10"/>
        <v>0</v>
      </c>
      <c r="CR7" s="80">
        <f t="shared" si="10"/>
        <v>0</v>
      </c>
      <c r="CS7" s="80">
        <f t="shared" si="10"/>
        <v>0</v>
      </c>
      <c r="CT7" s="80">
        <f t="shared" si="10"/>
        <v>0</v>
      </c>
      <c r="CU7" s="80">
        <f t="shared" si="10"/>
        <v>0</v>
      </c>
      <c r="CV7" s="80">
        <f t="shared" si="10"/>
        <v>0</v>
      </c>
      <c r="CW7" s="80">
        <f t="shared" si="10"/>
        <v>0</v>
      </c>
      <c r="CX7" s="80">
        <f t="shared" si="10"/>
        <v>0</v>
      </c>
      <c r="CY7" s="80">
        <f t="shared" si="10"/>
        <v>0</v>
      </c>
      <c r="CZ7" s="80">
        <f t="shared" si="10"/>
        <v>0</v>
      </c>
      <c r="DA7" s="80">
        <f t="shared" si="10"/>
        <v>0</v>
      </c>
      <c r="DB7" s="80">
        <f t="shared" si="10"/>
        <v>0</v>
      </c>
      <c r="DC7" s="80">
        <f t="shared" si="10"/>
        <v>0</v>
      </c>
      <c r="DD7" s="80">
        <f t="shared" si="10"/>
        <v>0</v>
      </c>
      <c r="DE7" s="80">
        <f t="shared" si="10"/>
        <v>0</v>
      </c>
      <c r="DF7" s="80">
        <f t="shared" si="10"/>
        <v>0</v>
      </c>
      <c r="DG7" s="80">
        <f t="shared" si="10"/>
        <v>0</v>
      </c>
      <c r="DH7" s="80">
        <f t="shared" si="10"/>
        <v>0</v>
      </c>
      <c r="DI7" s="80">
        <f t="shared" si="10"/>
        <v>0</v>
      </c>
      <c r="DJ7" s="80">
        <f t="shared" si="10"/>
        <v>0</v>
      </c>
      <c r="DK7" s="80">
        <f t="shared" si="10"/>
        <v>0</v>
      </c>
      <c r="DL7" s="80">
        <f t="shared" si="10"/>
        <v>0</v>
      </c>
      <c r="DM7" s="80">
        <f t="shared" si="10"/>
        <v>0</v>
      </c>
      <c r="DN7" s="80">
        <f t="shared" si="10"/>
        <v>0</v>
      </c>
      <c r="DO7" s="80">
        <f t="shared" si="10"/>
        <v>0</v>
      </c>
      <c r="DP7" s="80">
        <f t="shared" si="10"/>
        <v>0</v>
      </c>
      <c r="DQ7" s="80">
        <f t="shared" si="10"/>
        <v>0</v>
      </c>
      <c r="DR7" s="80">
        <f t="shared" si="10"/>
        <v>0</v>
      </c>
      <c r="DS7" s="80">
        <f t="shared" si="10"/>
        <v>0</v>
      </c>
      <c r="DT7" s="80">
        <f t="shared" si="10"/>
        <v>0</v>
      </c>
      <c r="DU7" s="80">
        <f t="shared" si="10"/>
        <v>0</v>
      </c>
      <c r="DV7" s="80">
        <f t="shared" si="10"/>
        <v>0</v>
      </c>
      <c r="DW7" s="80">
        <f t="shared" si="10"/>
        <v>0</v>
      </c>
      <c r="DX7" s="80">
        <f t="shared" si="10"/>
        <v>0</v>
      </c>
      <c r="DY7" s="80">
        <f t="shared" si="10"/>
        <v>0</v>
      </c>
      <c r="DZ7" s="80">
        <f t="shared" si="10"/>
        <v>0</v>
      </c>
      <c r="EA7" s="80">
        <f t="shared" si="10"/>
        <v>0</v>
      </c>
      <c r="EB7" s="80">
        <f t="shared" si="10"/>
        <v>0</v>
      </c>
      <c r="EC7" s="80">
        <f t="shared" si="10"/>
        <v>0</v>
      </c>
      <c r="ED7" s="80">
        <f t="shared" si="10"/>
        <v>0</v>
      </c>
      <c r="EE7" s="80">
        <f t="shared" si="10"/>
        <v>0</v>
      </c>
      <c r="EF7" s="80">
        <f t="shared" si="10"/>
        <v>0</v>
      </c>
      <c r="EG7" s="80">
        <f t="shared" si="10"/>
        <v>0</v>
      </c>
      <c r="EH7" s="80">
        <f t="shared" si="10"/>
        <v>0</v>
      </c>
      <c r="EI7" s="80">
        <f t="shared" si="10"/>
        <v>0</v>
      </c>
      <c r="EJ7" s="80">
        <f t="shared" si="10"/>
        <v>0</v>
      </c>
      <c r="EK7" s="80">
        <f t="shared" si="10"/>
        <v>0</v>
      </c>
      <c r="EL7" s="80">
        <f t="shared" si="10"/>
        <v>0</v>
      </c>
      <c r="EM7" s="80">
        <f t="shared" si="10"/>
        <v>0</v>
      </c>
      <c r="EN7" s="80">
        <f t="shared" si="10"/>
        <v>0</v>
      </c>
      <c r="EO7" s="80">
        <f t="shared" si="11"/>
        <v>0</v>
      </c>
      <c r="EP7" s="80">
        <f t="shared" si="11"/>
        <v>0</v>
      </c>
      <c r="EQ7" s="80">
        <f t="shared" si="11"/>
        <v>0</v>
      </c>
      <c r="ER7" s="80">
        <f t="shared" si="11"/>
        <v>0</v>
      </c>
      <c r="ES7" s="80">
        <f t="shared" si="11"/>
        <v>0</v>
      </c>
      <c r="ET7" s="80">
        <f t="shared" si="11"/>
        <v>0</v>
      </c>
      <c r="EU7" s="80">
        <f t="shared" si="11"/>
        <v>0</v>
      </c>
      <c r="EV7" s="80">
        <f t="shared" si="11"/>
        <v>0</v>
      </c>
      <c r="EW7" s="80">
        <f t="shared" si="11"/>
        <v>0</v>
      </c>
      <c r="EX7" s="80">
        <f t="shared" si="11"/>
        <v>0</v>
      </c>
      <c r="EY7" s="80">
        <f t="shared" si="11"/>
        <v>0</v>
      </c>
      <c r="EZ7" s="80">
        <f t="shared" si="11"/>
        <v>0</v>
      </c>
      <c r="FA7" s="80">
        <f t="shared" si="11"/>
        <v>0</v>
      </c>
      <c r="FB7" s="80">
        <f t="shared" si="11"/>
        <v>0</v>
      </c>
      <c r="FC7" s="80">
        <f t="shared" si="11"/>
        <v>0</v>
      </c>
      <c r="FD7" s="80">
        <f t="shared" si="11"/>
        <v>0</v>
      </c>
      <c r="FE7" s="80">
        <f t="shared" si="11"/>
        <v>0</v>
      </c>
      <c r="FF7" s="80">
        <f t="shared" si="11"/>
        <v>0</v>
      </c>
      <c r="FG7" s="80">
        <f t="shared" si="11"/>
        <v>0</v>
      </c>
      <c r="FH7" s="80">
        <f t="shared" si="11"/>
        <v>0</v>
      </c>
      <c r="FI7" s="80">
        <f t="shared" si="11"/>
        <v>0</v>
      </c>
      <c r="FJ7" s="80">
        <f t="shared" si="11"/>
        <v>0</v>
      </c>
      <c r="FK7" s="80">
        <f t="shared" si="11"/>
        <v>0</v>
      </c>
      <c r="FL7" s="80">
        <f t="shared" si="11"/>
        <v>0</v>
      </c>
      <c r="FM7" s="80">
        <f t="shared" si="11"/>
        <v>0</v>
      </c>
      <c r="FN7" s="80">
        <f t="shared" si="11"/>
        <v>0</v>
      </c>
      <c r="FO7" s="80">
        <f t="shared" si="11"/>
        <v>0</v>
      </c>
      <c r="FP7" s="80">
        <f t="shared" si="11"/>
        <v>0</v>
      </c>
      <c r="FQ7" s="80">
        <f t="shared" si="11"/>
        <v>0</v>
      </c>
    </row>
    <row r="8" spans="2:173" x14ac:dyDescent="0.25">
      <c r="B8" s="87" t="s">
        <v>1329</v>
      </c>
      <c r="C8" s="91">
        <f>C7/C6*(1-C15)</f>
        <v>128344.6105</v>
      </c>
      <c r="E8">
        <f t="shared" si="12"/>
        <v>4</v>
      </c>
      <c r="F8">
        <f t="shared" si="13"/>
        <v>0</v>
      </c>
      <c r="G8">
        <f t="shared" si="14"/>
        <v>2</v>
      </c>
      <c r="H8" s="86">
        <f t="shared" si="15"/>
        <v>1</v>
      </c>
      <c r="I8" s="80">
        <f t="shared" si="16"/>
        <v>0</v>
      </c>
      <c r="J8" s="80">
        <f t="shared" si="17"/>
        <v>0</v>
      </c>
      <c r="K8" s="80">
        <f t="shared" si="18"/>
        <v>8</v>
      </c>
      <c r="L8" s="80">
        <f t="shared" si="19"/>
        <v>152</v>
      </c>
      <c r="M8" s="78">
        <f t="shared" si="20"/>
        <v>45870</v>
      </c>
      <c r="N8" s="80"/>
      <c r="O8" s="80">
        <f t="shared" si="21"/>
        <v>0</v>
      </c>
      <c r="P8" s="80">
        <f t="shared" si="21"/>
        <v>0</v>
      </c>
      <c r="Q8" s="80">
        <f t="shared" si="21"/>
        <v>0</v>
      </c>
      <c r="R8" s="80">
        <f t="shared" si="21"/>
        <v>0</v>
      </c>
      <c r="S8" s="80">
        <f t="shared" si="9"/>
        <v>0</v>
      </c>
      <c r="T8" s="80">
        <f t="shared" si="9"/>
        <v>0</v>
      </c>
      <c r="U8" s="80">
        <f t="shared" si="9"/>
        <v>0</v>
      </c>
      <c r="V8" s="80">
        <f t="shared" si="9"/>
        <v>0</v>
      </c>
      <c r="W8" s="80">
        <f t="shared" si="9"/>
        <v>0</v>
      </c>
      <c r="X8" s="80">
        <f t="shared" si="9"/>
        <v>0</v>
      </c>
      <c r="Y8" s="80">
        <f t="shared" si="9"/>
        <v>0</v>
      </c>
      <c r="Z8" s="80">
        <f t="shared" si="9"/>
        <v>0</v>
      </c>
      <c r="AA8" s="80">
        <f t="shared" si="9"/>
        <v>0</v>
      </c>
      <c r="AB8" s="80">
        <f t="shared" si="9"/>
        <v>0</v>
      </c>
      <c r="AC8" s="80">
        <f t="shared" si="9"/>
        <v>0</v>
      </c>
      <c r="AD8" s="80">
        <f t="shared" si="9"/>
        <v>0</v>
      </c>
      <c r="AE8" s="80">
        <f t="shared" si="9"/>
        <v>0</v>
      </c>
      <c r="AF8" s="80">
        <f t="shared" si="9"/>
        <v>0</v>
      </c>
      <c r="AG8" s="80">
        <f t="shared" si="9"/>
        <v>0</v>
      </c>
      <c r="AH8" s="80">
        <f t="shared" si="9"/>
        <v>0</v>
      </c>
      <c r="AI8" s="80">
        <f t="shared" si="9"/>
        <v>0</v>
      </c>
      <c r="AJ8" s="80">
        <f t="shared" si="9"/>
        <v>0</v>
      </c>
      <c r="AK8" s="80">
        <f t="shared" si="9"/>
        <v>0</v>
      </c>
      <c r="AL8" s="80">
        <f t="shared" si="9"/>
        <v>0</v>
      </c>
      <c r="AM8" s="80">
        <f t="shared" si="9"/>
        <v>0</v>
      </c>
      <c r="AN8" s="80">
        <f t="shared" si="9"/>
        <v>0</v>
      </c>
      <c r="AO8" s="80">
        <f t="shared" si="9"/>
        <v>0</v>
      </c>
      <c r="AP8" s="80">
        <f t="shared" si="9"/>
        <v>0</v>
      </c>
      <c r="AQ8" s="80">
        <f t="shared" si="9"/>
        <v>0</v>
      </c>
      <c r="AR8" s="80">
        <f t="shared" si="9"/>
        <v>0</v>
      </c>
      <c r="AS8" s="80">
        <f t="shared" si="9"/>
        <v>0</v>
      </c>
      <c r="AT8" s="80">
        <f t="shared" si="9"/>
        <v>0</v>
      </c>
      <c r="AU8" s="80">
        <f t="shared" si="9"/>
        <v>0</v>
      </c>
      <c r="AV8" s="80">
        <f t="shared" si="9"/>
        <v>0</v>
      </c>
      <c r="AW8" s="80">
        <f t="shared" si="9"/>
        <v>0</v>
      </c>
      <c r="AX8" s="80">
        <f t="shared" si="9"/>
        <v>0</v>
      </c>
      <c r="AY8" s="80">
        <f t="shared" si="9"/>
        <v>0</v>
      </c>
      <c r="AZ8" s="80">
        <f t="shared" si="9"/>
        <v>0</v>
      </c>
      <c r="BA8" s="80">
        <f t="shared" si="9"/>
        <v>0</v>
      </c>
      <c r="BB8" s="80">
        <f t="shared" si="9"/>
        <v>0</v>
      </c>
      <c r="BC8" s="80">
        <f t="shared" si="9"/>
        <v>0</v>
      </c>
      <c r="BD8" s="80">
        <f t="shared" si="9"/>
        <v>0</v>
      </c>
      <c r="BE8" s="80">
        <f t="shared" si="9"/>
        <v>0</v>
      </c>
      <c r="BF8" s="80">
        <f t="shared" si="9"/>
        <v>0</v>
      </c>
      <c r="BG8" s="80">
        <f t="shared" si="9"/>
        <v>0</v>
      </c>
      <c r="BH8" s="80">
        <f t="shared" si="9"/>
        <v>0</v>
      </c>
      <c r="BI8" s="80">
        <f t="shared" si="9"/>
        <v>0</v>
      </c>
      <c r="BJ8" s="80">
        <f t="shared" si="9"/>
        <v>0</v>
      </c>
      <c r="BK8" s="80">
        <f t="shared" si="9"/>
        <v>0</v>
      </c>
      <c r="BL8" s="80">
        <f t="shared" si="9"/>
        <v>0</v>
      </c>
      <c r="BM8" s="80">
        <f t="shared" si="9"/>
        <v>0</v>
      </c>
      <c r="BN8" s="80">
        <f t="shared" si="9"/>
        <v>0</v>
      </c>
      <c r="BO8" s="80">
        <f t="shared" si="9"/>
        <v>0</v>
      </c>
      <c r="BP8" s="80">
        <f t="shared" si="9"/>
        <v>0</v>
      </c>
      <c r="BQ8" s="80">
        <f t="shared" si="9"/>
        <v>0</v>
      </c>
      <c r="BR8" s="80">
        <f t="shared" si="9"/>
        <v>0</v>
      </c>
      <c r="BS8" s="80">
        <f t="shared" si="9"/>
        <v>0</v>
      </c>
      <c r="BT8" s="80">
        <f t="shared" si="9"/>
        <v>0</v>
      </c>
      <c r="BU8" s="80">
        <f t="shared" si="9"/>
        <v>0</v>
      </c>
      <c r="BV8" s="80">
        <f t="shared" si="9"/>
        <v>0</v>
      </c>
      <c r="BW8" s="80">
        <f t="shared" si="9"/>
        <v>0</v>
      </c>
      <c r="BX8" s="80">
        <f t="shared" si="9"/>
        <v>0</v>
      </c>
      <c r="BY8" s="80">
        <f t="shared" si="9"/>
        <v>0</v>
      </c>
      <c r="BZ8" s="80">
        <f t="shared" si="9"/>
        <v>0</v>
      </c>
      <c r="CA8" s="80">
        <f t="shared" si="9"/>
        <v>0</v>
      </c>
      <c r="CB8" s="80">
        <f t="shared" si="10"/>
        <v>0</v>
      </c>
      <c r="CC8" s="80">
        <f t="shared" si="10"/>
        <v>0</v>
      </c>
      <c r="CD8" s="80">
        <f t="shared" si="10"/>
        <v>0</v>
      </c>
      <c r="CE8" s="80">
        <f t="shared" si="10"/>
        <v>0</v>
      </c>
      <c r="CF8" s="80">
        <f t="shared" si="10"/>
        <v>0</v>
      </c>
      <c r="CG8" s="80">
        <f t="shared" si="10"/>
        <v>0</v>
      </c>
      <c r="CH8" s="80">
        <f t="shared" si="10"/>
        <v>0</v>
      </c>
      <c r="CI8" s="80">
        <f t="shared" si="10"/>
        <v>0</v>
      </c>
      <c r="CJ8" s="80">
        <f t="shared" si="10"/>
        <v>0</v>
      </c>
      <c r="CK8" s="80">
        <f t="shared" si="10"/>
        <v>0</v>
      </c>
      <c r="CL8" s="80">
        <f t="shared" si="10"/>
        <v>0</v>
      </c>
      <c r="CM8" s="80">
        <f t="shared" si="10"/>
        <v>0</v>
      </c>
      <c r="CN8" s="80">
        <f t="shared" si="10"/>
        <v>0</v>
      </c>
      <c r="CO8" s="80">
        <f t="shared" si="10"/>
        <v>0</v>
      </c>
      <c r="CP8" s="80">
        <f t="shared" si="10"/>
        <v>0</v>
      </c>
      <c r="CQ8" s="80">
        <f t="shared" si="10"/>
        <v>0</v>
      </c>
      <c r="CR8" s="80">
        <f t="shared" si="10"/>
        <v>0</v>
      </c>
      <c r="CS8" s="80">
        <f t="shared" si="10"/>
        <v>0</v>
      </c>
      <c r="CT8" s="80">
        <f t="shared" si="10"/>
        <v>0</v>
      </c>
      <c r="CU8" s="80">
        <f t="shared" si="10"/>
        <v>0</v>
      </c>
      <c r="CV8" s="80">
        <f t="shared" si="10"/>
        <v>0</v>
      </c>
      <c r="CW8" s="80">
        <f t="shared" si="10"/>
        <v>0</v>
      </c>
      <c r="CX8" s="80">
        <f t="shared" si="10"/>
        <v>0</v>
      </c>
      <c r="CY8" s="80">
        <f t="shared" si="10"/>
        <v>0</v>
      </c>
      <c r="CZ8" s="80">
        <f t="shared" si="10"/>
        <v>0</v>
      </c>
      <c r="DA8" s="80">
        <f t="shared" si="10"/>
        <v>0</v>
      </c>
      <c r="DB8" s="80">
        <f t="shared" si="10"/>
        <v>0</v>
      </c>
      <c r="DC8" s="80">
        <f t="shared" si="10"/>
        <v>0</v>
      </c>
      <c r="DD8" s="80">
        <f t="shared" si="10"/>
        <v>0</v>
      </c>
      <c r="DE8" s="80">
        <f t="shared" si="10"/>
        <v>0</v>
      </c>
      <c r="DF8" s="80">
        <f t="shared" si="10"/>
        <v>0</v>
      </c>
      <c r="DG8" s="80">
        <f t="shared" si="10"/>
        <v>0</v>
      </c>
      <c r="DH8" s="80">
        <f t="shared" si="10"/>
        <v>0</v>
      </c>
      <c r="DI8" s="80">
        <f t="shared" si="10"/>
        <v>0</v>
      </c>
      <c r="DJ8" s="80">
        <f t="shared" si="10"/>
        <v>0</v>
      </c>
      <c r="DK8" s="80">
        <f t="shared" si="10"/>
        <v>0</v>
      </c>
      <c r="DL8" s="80">
        <f t="shared" si="10"/>
        <v>0</v>
      </c>
      <c r="DM8" s="80">
        <f t="shared" si="10"/>
        <v>0</v>
      </c>
      <c r="DN8" s="80">
        <f t="shared" si="10"/>
        <v>0</v>
      </c>
      <c r="DO8" s="80">
        <f t="shared" si="10"/>
        <v>0</v>
      </c>
      <c r="DP8" s="80">
        <f t="shared" si="10"/>
        <v>0</v>
      </c>
      <c r="DQ8" s="80">
        <f t="shared" si="10"/>
        <v>0</v>
      </c>
      <c r="DR8" s="80">
        <f t="shared" si="10"/>
        <v>0</v>
      </c>
      <c r="DS8" s="80">
        <f t="shared" si="10"/>
        <v>0</v>
      </c>
      <c r="DT8" s="80">
        <f t="shared" si="10"/>
        <v>0</v>
      </c>
      <c r="DU8" s="80">
        <f t="shared" si="10"/>
        <v>0</v>
      </c>
      <c r="DV8" s="80">
        <f t="shared" si="10"/>
        <v>0</v>
      </c>
      <c r="DW8" s="80">
        <f t="shared" si="10"/>
        <v>0</v>
      </c>
      <c r="DX8" s="80">
        <f t="shared" si="10"/>
        <v>0</v>
      </c>
      <c r="DY8" s="80">
        <f t="shared" si="10"/>
        <v>0</v>
      </c>
      <c r="DZ8" s="80">
        <f t="shared" si="10"/>
        <v>0</v>
      </c>
      <c r="EA8" s="80">
        <f t="shared" si="10"/>
        <v>0</v>
      </c>
      <c r="EB8" s="80">
        <f t="shared" si="10"/>
        <v>0</v>
      </c>
      <c r="EC8" s="80">
        <f t="shared" si="10"/>
        <v>0</v>
      </c>
      <c r="ED8" s="80">
        <f t="shared" si="10"/>
        <v>0</v>
      </c>
      <c r="EE8" s="80">
        <f t="shared" si="10"/>
        <v>0</v>
      </c>
      <c r="EF8" s="80">
        <f t="shared" si="10"/>
        <v>0</v>
      </c>
      <c r="EG8" s="80">
        <f t="shared" si="10"/>
        <v>0</v>
      </c>
      <c r="EH8" s="80">
        <f t="shared" si="10"/>
        <v>0</v>
      </c>
      <c r="EI8" s="80">
        <f t="shared" si="10"/>
        <v>0</v>
      </c>
      <c r="EJ8" s="80">
        <f t="shared" ref="EJ8:EN9" si="22">IF(EJ$4&lt;$E8,0,IF(EJ$4&lt;$K8,$I8/$C$10,IF(EJ$4&lt;$L8,$J8,0)))</f>
        <v>0</v>
      </c>
      <c r="EK8" s="80">
        <f t="shared" si="22"/>
        <v>0</v>
      </c>
      <c r="EL8" s="80">
        <f t="shared" si="22"/>
        <v>0</v>
      </c>
      <c r="EM8" s="80">
        <f t="shared" si="22"/>
        <v>0</v>
      </c>
      <c r="EN8" s="80">
        <f t="shared" si="22"/>
        <v>0</v>
      </c>
      <c r="EO8" s="80">
        <f t="shared" si="11"/>
        <v>0</v>
      </c>
      <c r="EP8" s="80">
        <f t="shared" si="11"/>
        <v>0</v>
      </c>
      <c r="EQ8" s="80">
        <f t="shared" si="11"/>
        <v>0</v>
      </c>
      <c r="ER8" s="80">
        <f t="shared" si="11"/>
        <v>0</v>
      </c>
      <c r="ES8" s="80">
        <f t="shared" si="11"/>
        <v>0</v>
      </c>
      <c r="ET8" s="80">
        <f t="shared" si="11"/>
        <v>0</v>
      </c>
      <c r="EU8" s="80">
        <f t="shared" si="11"/>
        <v>0</v>
      </c>
      <c r="EV8" s="80">
        <f t="shared" si="11"/>
        <v>0</v>
      </c>
      <c r="EW8" s="80">
        <f t="shared" si="11"/>
        <v>0</v>
      </c>
      <c r="EX8" s="80">
        <f t="shared" si="11"/>
        <v>0</v>
      </c>
      <c r="EY8" s="80">
        <f t="shared" si="11"/>
        <v>0</v>
      </c>
      <c r="EZ8" s="80">
        <f t="shared" si="11"/>
        <v>0</v>
      </c>
      <c r="FA8" s="80">
        <f t="shared" si="11"/>
        <v>0</v>
      </c>
      <c r="FB8" s="80">
        <f t="shared" si="11"/>
        <v>0</v>
      </c>
      <c r="FC8" s="80">
        <f t="shared" si="11"/>
        <v>0</v>
      </c>
      <c r="FD8" s="80">
        <f t="shared" si="11"/>
        <v>0</v>
      </c>
      <c r="FE8" s="80">
        <f t="shared" si="11"/>
        <v>0</v>
      </c>
      <c r="FF8" s="80">
        <f t="shared" si="11"/>
        <v>0</v>
      </c>
      <c r="FG8" s="80">
        <f t="shared" si="11"/>
        <v>0</v>
      </c>
      <c r="FH8" s="80">
        <f t="shared" si="11"/>
        <v>0</v>
      </c>
      <c r="FI8" s="80">
        <f t="shared" si="11"/>
        <v>0</v>
      </c>
      <c r="FJ8" s="80">
        <f t="shared" si="11"/>
        <v>0</v>
      </c>
      <c r="FK8" s="80">
        <f t="shared" si="11"/>
        <v>0</v>
      </c>
      <c r="FL8" s="80">
        <f t="shared" si="11"/>
        <v>0</v>
      </c>
      <c r="FM8" s="80">
        <f t="shared" si="11"/>
        <v>0</v>
      </c>
      <c r="FN8" s="80">
        <f t="shared" si="11"/>
        <v>0</v>
      </c>
      <c r="FO8" s="80">
        <f t="shared" si="11"/>
        <v>0</v>
      </c>
      <c r="FP8" s="80">
        <f t="shared" si="11"/>
        <v>0</v>
      </c>
      <c r="FQ8" s="80">
        <f t="shared" si="11"/>
        <v>0</v>
      </c>
    </row>
    <row r="9" spans="2:173" x14ac:dyDescent="0.25">
      <c r="B9" s="87" t="s">
        <v>1330</v>
      </c>
      <c r="C9" s="92">
        <v>0.05</v>
      </c>
      <c r="E9">
        <f t="shared" si="12"/>
        <v>5</v>
      </c>
      <c r="F9">
        <f t="shared" si="13"/>
        <v>0</v>
      </c>
      <c r="G9">
        <f t="shared" si="14"/>
        <v>2</v>
      </c>
      <c r="H9" s="86">
        <f t="shared" si="15"/>
        <v>1</v>
      </c>
      <c r="I9" s="80">
        <f t="shared" si="16"/>
        <v>0</v>
      </c>
      <c r="J9" s="80">
        <f t="shared" si="17"/>
        <v>0</v>
      </c>
      <c r="K9" s="80">
        <f t="shared" si="18"/>
        <v>9</v>
      </c>
      <c r="L9" s="80">
        <f t="shared" si="19"/>
        <v>153</v>
      </c>
      <c r="M9" s="78">
        <f t="shared" si="20"/>
        <v>45901</v>
      </c>
      <c r="N9" s="80"/>
      <c r="O9" s="80">
        <f t="shared" si="21"/>
        <v>0</v>
      </c>
      <c r="P9" s="80">
        <f t="shared" si="21"/>
        <v>0</v>
      </c>
      <c r="Q9" s="80">
        <f t="shared" si="21"/>
        <v>0</v>
      </c>
      <c r="R9" s="80">
        <f t="shared" si="21"/>
        <v>0</v>
      </c>
      <c r="S9" s="80">
        <f t="shared" si="21"/>
        <v>0</v>
      </c>
      <c r="T9" s="80">
        <f t="shared" si="21"/>
        <v>0</v>
      </c>
      <c r="U9" s="80">
        <f t="shared" si="21"/>
        <v>0</v>
      </c>
      <c r="V9" s="80">
        <f t="shared" si="21"/>
        <v>0</v>
      </c>
      <c r="W9" s="80">
        <f t="shared" si="21"/>
        <v>0</v>
      </c>
      <c r="X9" s="80">
        <f t="shared" si="21"/>
        <v>0</v>
      </c>
      <c r="Y9" s="80">
        <f t="shared" si="21"/>
        <v>0</v>
      </c>
      <c r="Z9" s="80">
        <f t="shared" si="21"/>
        <v>0</v>
      </c>
      <c r="AA9" s="80">
        <f t="shared" si="21"/>
        <v>0</v>
      </c>
      <c r="AB9" s="80">
        <f t="shared" si="21"/>
        <v>0</v>
      </c>
      <c r="AC9" s="80">
        <f t="shared" si="21"/>
        <v>0</v>
      </c>
      <c r="AD9" s="80">
        <f t="shared" si="21"/>
        <v>0</v>
      </c>
      <c r="AE9" s="80">
        <f t="shared" si="9"/>
        <v>0</v>
      </c>
      <c r="AF9" s="80">
        <f t="shared" si="9"/>
        <v>0</v>
      </c>
      <c r="AG9" s="80">
        <f t="shared" si="9"/>
        <v>0</v>
      </c>
      <c r="AH9" s="80">
        <f t="shared" si="9"/>
        <v>0</v>
      </c>
      <c r="AI9" s="80">
        <f t="shared" si="9"/>
        <v>0</v>
      </c>
      <c r="AJ9" s="80">
        <f t="shared" si="9"/>
        <v>0</v>
      </c>
      <c r="AK9" s="80">
        <f t="shared" si="9"/>
        <v>0</v>
      </c>
      <c r="AL9" s="80">
        <f t="shared" si="9"/>
        <v>0</v>
      </c>
      <c r="AM9" s="80">
        <f t="shared" si="9"/>
        <v>0</v>
      </c>
      <c r="AN9" s="80">
        <f t="shared" ref="AN9:CY9" si="23">IF(AN$4&lt;$E9,0,IF(AN$4&lt;$K9,$I9/$C$10,IF(AN$4&lt;$L9,$J9,0)))</f>
        <v>0</v>
      </c>
      <c r="AO9" s="80">
        <f t="shared" si="23"/>
        <v>0</v>
      </c>
      <c r="AP9" s="80">
        <f t="shared" si="23"/>
        <v>0</v>
      </c>
      <c r="AQ9" s="80">
        <f t="shared" si="23"/>
        <v>0</v>
      </c>
      <c r="AR9" s="80">
        <f t="shared" si="23"/>
        <v>0</v>
      </c>
      <c r="AS9" s="80">
        <f t="shared" si="23"/>
        <v>0</v>
      </c>
      <c r="AT9" s="80">
        <f t="shared" si="23"/>
        <v>0</v>
      </c>
      <c r="AU9" s="80">
        <f t="shared" si="23"/>
        <v>0</v>
      </c>
      <c r="AV9" s="80">
        <f t="shared" si="23"/>
        <v>0</v>
      </c>
      <c r="AW9" s="80">
        <f t="shared" si="23"/>
        <v>0</v>
      </c>
      <c r="AX9" s="80">
        <f t="shared" si="23"/>
        <v>0</v>
      </c>
      <c r="AY9" s="80">
        <f t="shared" si="23"/>
        <v>0</v>
      </c>
      <c r="AZ9" s="80">
        <f t="shared" si="23"/>
        <v>0</v>
      </c>
      <c r="BA9" s="80">
        <f t="shared" si="23"/>
        <v>0</v>
      </c>
      <c r="BB9" s="80">
        <f t="shared" si="23"/>
        <v>0</v>
      </c>
      <c r="BC9" s="80">
        <f t="shared" si="23"/>
        <v>0</v>
      </c>
      <c r="BD9" s="80">
        <f t="shared" si="23"/>
        <v>0</v>
      </c>
      <c r="BE9" s="80">
        <f t="shared" si="23"/>
        <v>0</v>
      </c>
      <c r="BF9" s="80">
        <f t="shared" si="23"/>
        <v>0</v>
      </c>
      <c r="BG9" s="80">
        <f t="shared" si="23"/>
        <v>0</v>
      </c>
      <c r="BH9" s="80">
        <f t="shared" si="23"/>
        <v>0</v>
      </c>
      <c r="BI9" s="80">
        <f t="shared" si="23"/>
        <v>0</v>
      </c>
      <c r="BJ9" s="80">
        <f t="shared" si="23"/>
        <v>0</v>
      </c>
      <c r="BK9" s="80">
        <f t="shared" si="23"/>
        <v>0</v>
      </c>
      <c r="BL9" s="80">
        <f t="shared" si="23"/>
        <v>0</v>
      </c>
      <c r="BM9" s="80">
        <f t="shared" si="23"/>
        <v>0</v>
      </c>
      <c r="BN9" s="80">
        <f t="shared" si="23"/>
        <v>0</v>
      </c>
      <c r="BO9" s="80">
        <f t="shared" si="23"/>
        <v>0</v>
      </c>
      <c r="BP9" s="80">
        <f t="shared" si="23"/>
        <v>0</v>
      </c>
      <c r="BQ9" s="80">
        <f t="shared" si="23"/>
        <v>0</v>
      </c>
      <c r="BR9" s="80">
        <f t="shared" si="23"/>
        <v>0</v>
      </c>
      <c r="BS9" s="80">
        <f t="shared" si="23"/>
        <v>0</v>
      </c>
      <c r="BT9" s="80">
        <f t="shared" si="23"/>
        <v>0</v>
      </c>
      <c r="BU9" s="80">
        <f t="shared" si="23"/>
        <v>0</v>
      </c>
      <c r="BV9" s="80">
        <f t="shared" si="23"/>
        <v>0</v>
      </c>
      <c r="BW9" s="80">
        <f t="shared" si="23"/>
        <v>0</v>
      </c>
      <c r="BX9" s="80">
        <f t="shared" si="23"/>
        <v>0</v>
      </c>
      <c r="BY9" s="80">
        <f t="shared" si="23"/>
        <v>0</v>
      </c>
      <c r="BZ9" s="80">
        <f t="shared" si="23"/>
        <v>0</v>
      </c>
      <c r="CA9" s="80">
        <f t="shared" si="23"/>
        <v>0</v>
      </c>
      <c r="CB9" s="80">
        <f t="shared" si="23"/>
        <v>0</v>
      </c>
      <c r="CC9" s="80">
        <f t="shared" si="23"/>
        <v>0</v>
      </c>
      <c r="CD9" s="80">
        <f t="shared" si="23"/>
        <v>0</v>
      </c>
      <c r="CE9" s="80">
        <f t="shared" si="23"/>
        <v>0</v>
      </c>
      <c r="CF9" s="80">
        <f t="shared" si="23"/>
        <v>0</v>
      </c>
      <c r="CG9" s="80">
        <f t="shared" si="23"/>
        <v>0</v>
      </c>
      <c r="CH9" s="80">
        <f t="shared" si="23"/>
        <v>0</v>
      </c>
      <c r="CI9" s="80">
        <f t="shared" si="23"/>
        <v>0</v>
      </c>
      <c r="CJ9" s="80">
        <f t="shared" si="23"/>
        <v>0</v>
      </c>
      <c r="CK9" s="80">
        <f t="shared" si="23"/>
        <v>0</v>
      </c>
      <c r="CL9" s="80">
        <f t="shared" si="23"/>
        <v>0</v>
      </c>
      <c r="CM9" s="80">
        <f t="shared" si="23"/>
        <v>0</v>
      </c>
      <c r="CN9" s="80">
        <f t="shared" si="23"/>
        <v>0</v>
      </c>
      <c r="CO9" s="80">
        <f t="shared" si="23"/>
        <v>0</v>
      </c>
      <c r="CP9" s="80">
        <f t="shared" si="23"/>
        <v>0</v>
      </c>
      <c r="CQ9" s="80">
        <f t="shared" si="23"/>
        <v>0</v>
      </c>
      <c r="CR9" s="80">
        <f t="shared" si="23"/>
        <v>0</v>
      </c>
      <c r="CS9" s="80">
        <f t="shared" si="23"/>
        <v>0</v>
      </c>
      <c r="CT9" s="80">
        <f t="shared" si="23"/>
        <v>0</v>
      </c>
      <c r="CU9" s="80">
        <f t="shared" si="23"/>
        <v>0</v>
      </c>
      <c r="CV9" s="80">
        <f t="shared" si="23"/>
        <v>0</v>
      </c>
      <c r="CW9" s="80">
        <f t="shared" si="23"/>
        <v>0</v>
      </c>
      <c r="CX9" s="80">
        <f t="shared" si="23"/>
        <v>0</v>
      </c>
      <c r="CY9" s="80">
        <f t="shared" si="23"/>
        <v>0</v>
      </c>
      <c r="CZ9" s="80">
        <f t="shared" ref="CZ9:EI9" si="24">IF(CZ$4&lt;$E9,0,IF(CZ$4&lt;$K9,$I9/$C$10,IF(CZ$4&lt;$L9,$J9,0)))</f>
        <v>0</v>
      </c>
      <c r="DA9" s="80">
        <f t="shared" si="24"/>
        <v>0</v>
      </c>
      <c r="DB9" s="80">
        <f t="shared" si="24"/>
        <v>0</v>
      </c>
      <c r="DC9" s="80">
        <f t="shared" si="24"/>
        <v>0</v>
      </c>
      <c r="DD9" s="80">
        <f t="shared" si="24"/>
        <v>0</v>
      </c>
      <c r="DE9" s="80">
        <f t="shared" si="24"/>
        <v>0</v>
      </c>
      <c r="DF9" s="80">
        <f t="shared" si="24"/>
        <v>0</v>
      </c>
      <c r="DG9" s="80">
        <f t="shared" si="24"/>
        <v>0</v>
      </c>
      <c r="DH9" s="80">
        <f t="shared" si="24"/>
        <v>0</v>
      </c>
      <c r="DI9" s="80">
        <f t="shared" si="24"/>
        <v>0</v>
      </c>
      <c r="DJ9" s="80">
        <f t="shared" si="24"/>
        <v>0</v>
      </c>
      <c r="DK9" s="80">
        <f t="shared" si="24"/>
        <v>0</v>
      </c>
      <c r="DL9" s="80">
        <f t="shared" si="24"/>
        <v>0</v>
      </c>
      <c r="DM9" s="80">
        <f t="shared" si="24"/>
        <v>0</v>
      </c>
      <c r="DN9" s="80">
        <f t="shared" si="24"/>
        <v>0</v>
      </c>
      <c r="DO9" s="80">
        <f t="shared" si="24"/>
        <v>0</v>
      </c>
      <c r="DP9" s="80">
        <f t="shared" si="24"/>
        <v>0</v>
      </c>
      <c r="DQ9" s="80">
        <f t="shared" si="24"/>
        <v>0</v>
      </c>
      <c r="DR9" s="80">
        <f t="shared" si="24"/>
        <v>0</v>
      </c>
      <c r="DS9" s="80">
        <f t="shared" si="24"/>
        <v>0</v>
      </c>
      <c r="DT9" s="80">
        <f t="shared" si="24"/>
        <v>0</v>
      </c>
      <c r="DU9" s="80">
        <f t="shared" si="24"/>
        <v>0</v>
      </c>
      <c r="DV9" s="80">
        <f t="shared" si="24"/>
        <v>0</v>
      </c>
      <c r="DW9" s="80">
        <f t="shared" si="24"/>
        <v>0</v>
      </c>
      <c r="DX9" s="80">
        <f t="shared" si="24"/>
        <v>0</v>
      </c>
      <c r="DY9" s="80">
        <f t="shared" si="24"/>
        <v>0</v>
      </c>
      <c r="DZ9" s="80">
        <f t="shared" si="24"/>
        <v>0</v>
      </c>
      <c r="EA9" s="80">
        <f t="shared" si="24"/>
        <v>0</v>
      </c>
      <c r="EB9" s="80">
        <f t="shared" si="24"/>
        <v>0</v>
      </c>
      <c r="EC9" s="80">
        <f t="shared" si="24"/>
        <v>0</v>
      </c>
      <c r="ED9" s="80">
        <f t="shared" si="24"/>
        <v>0</v>
      </c>
      <c r="EE9" s="80">
        <f t="shared" si="24"/>
        <v>0</v>
      </c>
      <c r="EF9" s="80">
        <f t="shared" si="24"/>
        <v>0</v>
      </c>
      <c r="EG9" s="80">
        <f t="shared" si="24"/>
        <v>0</v>
      </c>
      <c r="EH9" s="80">
        <f t="shared" si="24"/>
        <v>0</v>
      </c>
      <c r="EI9" s="80">
        <f t="shared" si="24"/>
        <v>0</v>
      </c>
      <c r="EJ9" s="80">
        <f t="shared" si="22"/>
        <v>0</v>
      </c>
      <c r="EK9" s="80">
        <f t="shared" si="22"/>
        <v>0</v>
      </c>
      <c r="EL9" s="80">
        <f t="shared" si="22"/>
        <v>0</v>
      </c>
      <c r="EM9" s="80">
        <f t="shared" si="22"/>
        <v>0</v>
      </c>
      <c r="EN9" s="80">
        <f t="shared" si="22"/>
        <v>0</v>
      </c>
      <c r="EO9" s="80">
        <f t="shared" si="11"/>
        <v>0</v>
      </c>
      <c r="EP9" s="80">
        <f t="shared" si="11"/>
        <v>0</v>
      </c>
      <c r="EQ9" s="80">
        <f t="shared" si="11"/>
        <v>0</v>
      </c>
      <c r="ER9" s="80">
        <f t="shared" si="11"/>
        <v>0</v>
      </c>
      <c r="ES9" s="80">
        <f t="shared" si="11"/>
        <v>0</v>
      </c>
      <c r="ET9" s="80">
        <f t="shared" si="11"/>
        <v>0</v>
      </c>
      <c r="EU9" s="80">
        <f t="shared" si="11"/>
        <v>0</v>
      </c>
      <c r="EV9" s="80">
        <f t="shared" si="11"/>
        <v>0</v>
      </c>
      <c r="EW9" s="80">
        <f t="shared" si="11"/>
        <v>0</v>
      </c>
      <c r="EX9" s="80">
        <f t="shared" si="11"/>
        <v>0</v>
      </c>
      <c r="EY9" s="80">
        <f t="shared" si="11"/>
        <v>0</v>
      </c>
      <c r="EZ9" s="80">
        <f t="shared" si="11"/>
        <v>0</v>
      </c>
      <c r="FA9" s="80">
        <f t="shared" si="11"/>
        <v>0</v>
      </c>
      <c r="FB9" s="80">
        <f t="shared" si="11"/>
        <v>0</v>
      </c>
      <c r="FC9" s="80">
        <f t="shared" si="11"/>
        <v>0</v>
      </c>
      <c r="FD9" s="80">
        <f t="shared" si="11"/>
        <v>0</v>
      </c>
      <c r="FE9" s="80">
        <f t="shared" si="11"/>
        <v>0</v>
      </c>
      <c r="FF9" s="80">
        <f t="shared" si="11"/>
        <v>0</v>
      </c>
      <c r="FG9" s="80">
        <f t="shared" si="11"/>
        <v>0</v>
      </c>
      <c r="FH9" s="80">
        <f t="shared" si="11"/>
        <v>0</v>
      </c>
      <c r="FI9" s="80">
        <f t="shared" si="11"/>
        <v>0</v>
      </c>
      <c r="FJ9" s="80">
        <f t="shared" si="11"/>
        <v>0</v>
      </c>
      <c r="FK9" s="80">
        <f t="shared" si="11"/>
        <v>0</v>
      </c>
      <c r="FL9" s="80">
        <f t="shared" si="11"/>
        <v>0</v>
      </c>
      <c r="FM9" s="80">
        <f t="shared" si="11"/>
        <v>0</v>
      </c>
      <c r="FN9" s="80">
        <f t="shared" si="11"/>
        <v>0</v>
      </c>
      <c r="FO9" s="80">
        <f t="shared" si="11"/>
        <v>0</v>
      </c>
      <c r="FP9" s="80">
        <f t="shared" si="11"/>
        <v>0</v>
      </c>
      <c r="FQ9" s="80">
        <f t="shared" si="11"/>
        <v>0</v>
      </c>
    </row>
    <row r="10" spans="2:173" x14ac:dyDescent="0.25">
      <c r="B10" s="87" t="s">
        <v>1331</v>
      </c>
      <c r="C10" s="88">
        <v>4</v>
      </c>
      <c r="H10" s="86"/>
      <c r="I10" s="80"/>
      <c r="J10" s="80"/>
      <c r="K10" s="80"/>
      <c r="L10" s="80"/>
      <c r="M10" s="78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  <c r="FQ10" s="80"/>
    </row>
    <row r="11" spans="2:173" x14ac:dyDescent="0.25">
      <c r="B11" s="87" t="s">
        <v>1332</v>
      </c>
      <c r="C11" s="92">
        <v>0.9</v>
      </c>
      <c r="H11" s="86"/>
      <c r="I11" s="80"/>
      <c r="J11" s="80"/>
      <c r="K11" s="80"/>
      <c r="L11" s="80"/>
      <c r="M11" s="78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</row>
    <row r="12" spans="2:173" x14ac:dyDescent="0.25">
      <c r="B12" s="87" t="s">
        <v>1333</v>
      </c>
      <c r="C12" s="88">
        <v>144</v>
      </c>
      <c r="H12" s="86"/>
      <c r="I12" s="80"/>
      <c r="J12" s="80"/>
      <c r="K12" s="80"/>
      <c r="L12" s="80"/>
      <c r="M12" s="78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</row>
    <row r="13" spans="2:173" x14ac:dyDescent="0.25">
      <c r="B13" s="87" t="s">
        <v>1334</v>
      </c>
      <c r="C13" s="93">
        <v>0.01</v>
      </c>
      <c r="H13" s="86"/>
      <c r="I13" s="80"/>
      <c r="J13" s="80"/>
      <c r="K13" s="80"/>
      <c r="L13" s="80"/>
      <c r="M13" s="78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</row>
    <row r="14" spans="2:173" x14ac:dyDescent="0.25">
      <c r="B14" s="87" t="s">
        <v>1335</v>
      </c>
      <c r="C14" s="88">
        <v>1</v>
      </c>
      <c r="H14" s="86"/>
      <c r="I14" s="80"/>
      <c r="J14" s="80"/>
      <c r="K14" s="80"/>
      <c r="L14" s="80"/>
      <c r="M14" s="78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</row>
    <row r="15" spans="2:173" x14ac:dyDescent="0.25">
      <c r="B15" s="87" t="s">
        <v>1336</v>
      </c>
      <c r="C15" s="92">
        <v>0.05</v>
      </c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</row>
    <row r="16" spans="2:173" x14ac:dyDescent="0.25">
      <c r="B16" s="96" t="s">
        <v>1337</v>
      </c>
      <c r="C16" s="101">
        <v>45778</v>
      </c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Resumo</vt:lpstr>
      <vt:lpstr>Recebíveis Atuais - NeoService</vt:lpstr>
      <vt:lpstr>Green Garden</vt:lpstr>
      <vt:lpstr>Holiday</vt:lpstr>
      <vt:lpstr>Riviera</vt:lpstr>
      <vt:lpstr>Natura</vt:lpstr>
      <vt:lpstr>Quintas do Duque</vt:lpstr>
      <vt:lpstr>'Recebíveis Atuais - NeoService'!Area_de_impressao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Letícia Freire</dc:creator>
  <cp:lastModifiedBy>João Victor Ferreira Vasconcellos</cp:lastModifiedBy>
  <dcterms:created xsi:type="dcterms:W3CDTF">2024-11-26T17:41:03Z</dcterms:created>
  <dcterms:modified xsi:type="dcterms:W3CDTF">2025-06-11T20:13:48Z</dcterms:modified>
</cp:coreProperties>
</file>